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6.xml" ContentType="application/vnd.openxmlformats-officedocument.themeOverride+xml"/>
  <Override PartName="/xl/drawings/drawing2.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autoCompressPictures="0"/>
  <mc:AlternateContent xmlns:mc="http://schemas.openxmlformats.org/markup-compatibility/2006">
    <mc:Choice Requires="x15">
      <x15ac:absPath xmlns:x15ac="http://schemas.microsoft.com/office/spreadsheetml/2010/11/ac" url="/Users/Tom/Documents/pXRF/Supplement/"/>
    </mc:Choice>
  </mc:AlternateContent>
  <xr:revisionPtr revIDLastSave="0" documentId="13_ncr:1_{F1A94154-D913-F44D-B26D-493D14ABED88}" xr6:coauthVersionLast="47" xr6:coauthVersionMax="47" xr10:uidLastSave="{00000000-0000-0000-0000-000000000000}"/>
  <bookViews>
    <workbookView xWindow="120" yWindow="500" windowWidth="35840" windowHeight="21260" tabRatio="610" firstSheet="1" activeTab="4" xr2:uid="{00000000-000D-0000-FFFF-FFFF00000000}"/>
  </bookViews>
  <sheets>
    <sheet name="How to use" sheetId="21" r:id="rId1"/>
    <sheet name="Bruker data input page" sheetId="24" r:id="rId2"/>
    <sheet name="Corrected results" sheetId="20" r:id="rId3"/>
    <sheet name="data averages-don't touch! " sheetId="19" state="hidden" r:id="rId4"/>
    <sheet name="Calibrations" sheetId="1" r:id="rId5"/>
    <sheet name="RM Measured Values" sheetId="25" r:id="rId6"/>
    <sheet name="RM Reference Values" sheetId="23" r:id="rId7"/>
    <sheet name="Validation" sheetId="26" r:id="rId8"/>
    <sheet name="Paste in your data here!" sheetId="18" state="hidden" r:id="rId9"/>
  </sheets>
  <definedNames>
    <definedName name="_xlnm._FilterDatabase" localSheetId="1" hidden="1">'Bruker data input page'!$A$1:$DV$1</definedName>
    <definedName name="_xlnm._FilterDatabase" localSheetId="2" hidden="1">'Corrected results'!$A$1:$AJ$124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5" i="26" l="1"/>
  <c r="B55" i="26"/>
  <c r="C55" i="26"/>
  <c r="D55" i="26"/>
  <c r="E55" i="26"/>
  <c r="F55" i="26"/>
  <c r="G55" i="26"/>
  <c r="H55" i="26"/>
  <c r="I55" i="26"/>
  <c r="J55" i="26"/>
  <c r="K55" i="26"/>
  <c r="L55" i="26"/>
  <c r="N55" i="26"/>
  <c r="O55" i="26"/>
  <c r="P55" i="26"/>
  <c r="Q55" i="26"/>
  <c r="R55" i="26"/>
  <c r="S55" i="26"/>
  <c r="T55" i="26"/>
  <c r="U55" i="26"/>
  <c r="V55" i="26"/>
  <c r="Y55" i="26"/>
  <c r="Z55" i="26"/>
  <c r="AA55" i="26"/>
  <c r="AB55" i="26"/>
  <c r="AC55" i="26"/>
  <c r="AD55" i="26"/>
  <c r="AE55" i="26"/>
  <c r="AF55" i="26"/>
  <c r="A56" i="26"/>
  <c r="B56" i="26"/>
  <c r="C56" i="26"/>
  <c r="D56" i="26"/>
  <c r="E56" i="26"/>
  <c r="F56" i="26"/>
  <c r="G56" i="26"/>
  <c r="H56" i="26"/>
  <c r="I56" i="26"/>
  <c r="J56" i="26"/>
  <c r="K56" i="26"/>
  <c r="L56" i="26"/>
  <c r="N56" i="26"/>
  <c r="O56" i="26"/>
  <c r="P56" i="26"/>
  <c r="Q56" i="26"/>
  <c r="R56" i="26"/>
  <c r="S56" i="26"/>
  <c r="T56" i="26"/>
  <c r="U56" i="26"/>
  <c r="V56" i="26"/>
  <c r="X56" i="26"/>
  <c r="Y56" i="26"/>
  <c r="Z56" i="26"/>
  <c r="AA56" i="26"/>
  <c r="AB56" i="26"/>
  <c r="AC56" i="26"/>
  <c r="AD56" i="26"/>
  <c r="AE56" i="26"/>
  <c r="AF56" i="26"/>
  <c r="A57" i="26"/>
  <c r="B57" i="26"/>
  <c r="C57" i="26"/>
  <c r="D57" i="26"/>
  <c r="E57" i="26"/>
  <c r="F57" i="26"/>
  <c r="G57" i="26"/>
  <c r="H57" i="26"/>
  <c r="I57" i="26"/>
  <c r="J57" i="26"/>
  <c r="K57" i="26"/>
  <c r="L57" i="26"/>
  <c r="N57" i="26"/>
  <c r="O57" i="26"/>
  <c r="P57" i="26"/>
  <c r="Q57" i="26"/>
  <c r="R57" i="26"/>
  <c r="S57" i="26"/>
  <c r="T57" i="26"/>
  <c r="U57" i="26"/>
  <c r="V57" i="26"/>
  <c r="X57" i="26"/>
  <c r="Y57" i="26"/>
  <c r="Z57" i="26"/>
  <c r="AA57" i="26"/>
  <c r="AB57" i="26"/>
  <c r="AC57" i="26"/>
  <c r="AD57" i="26"/>
  <c r="AE57" i="26"/>
  <c r="AF57" i="26"/>
  <c r="A58" i="26"/>
  <c r="B58" i="26"/>
  <c r="C58" i="26"/>
  <c r="D58" i="26"/>
  <c r="E58" i="26"/>
  <c r="F58" i="26"/>
  <c r="G58" i="26"/>
  <c r="H58" i="26"/>
  <c r="I58" i="26"/>
  <c r="J58" i="26"/>
  <c r="K58" i="26"/>
  <c r="L58" i="26"/>
  <c r="N58" i="26"/>
  <c r="O58" i="26"/>
  <c r="P58" i="26"/>
  <c r="Q58" i="26"/>
  <c r="R58" i="26"/>
  <c r="S58" i="26"/>
  <c r="T58" i="26"/>
  <c r="U58" i="26"/>
  <c r="V58" i="26"/>
  <c r="X58" i="26"/>
  <c r="Y58" i="26"/>
  <c r="Z58" i="26"/>
  <c r="AA58" i="26"/>
  <c r="AB58" i="26"/>
  <c r="AC58" i="26"/>
  <c r="AD58" i="26"/>
  <c r="AE58" i="26"/>
  <c r="AF58" i="26"/>
  <c r="A59" i="26"/>
  <c r="B59" i="26"/>
  <c r="C59" i="26"/>
  <c r="D59" i="26"/>
  <c r="E59" i="26"/>
  <c r="F59" i="26"/>
  <c r="G59" i="26"/>
  <c r="H59" i="26"/>
  <c r="I59" i="26"/>
  <c r="J59" i="26"/>
  <c r="K59" i="26"/>
  <c r="L59" i="26"/>
  <c r="N59" i="26"/>
  <c r="O59" i="26"/>
  <c r="P59" i="26"/>
  <c r="Q59" i="26"/>
  <c r="R59" i="26"/>
  <c r="S59" i="26"/>
  <c r="T59" i="26"/>
  <c r="U59" i="26"/>
  <c r="V59" i="26"/>
  <c r="Y59" i="26"/>
  <c r="Z59" i="26"/>
  <c r="AA59" i="26"/>
  <c r="AB59" i="26"/>
  <c r="AC59" i="26"/>
  <c r="AD59" i="26"/>
  <c r="AE59" i="26"/>
  <c r="AF59" i="26"/>
  <c r="A60" i="26"/>
  <c r="B60" i="26"/>
  <c r="C60" i="26"/>
  <c r="D60" i="26"/>
  <c r="E60" i="26"/>
  <c r="F60" i="26"/>
  <c r="G60" i="26"/>
  <c r="H60" i="26"/>
  <c r="I60" i="26"/>
  <c r="J60" i="26"/>
  <c r="K60" i="26"/>
  <c r="L60" i="26"/>
  <c r="N60" i="26"/>
  <c r="O60" i="26"/>
  <c r="P60" i="26"/>
  <c r="Q60" i="26"/>
  <c r="R60" i="26"/>
  <c r="S60" i="26"/>
  <c r="T60" i="26"/>
  <c r="U60" i="26"/>
  <c r="V60" i="26"/>
  <c r="X60" i="26"/>
  <c r="Y60" i="26"/>
  <c r="Z60" i="26"/>
  <c r="AA60" i="26"/>
  <c r="AB60" i="26"/>
  <c r="AC60" i="26"/>
  <c r="AD60" i="26"/>
  <c r="AE60" i="26"/>
  <c r="AF60" i="26"/>
  <c r="A61" i="26"/>
  <c r="B61" i="26"/>
  <c r="C61" i="26"/>
  <c r="D61" i="26"/>
  <c r="E61" i="26"/>
  <c r="F61" i="26"/>
  <c r="G61" i="26"/>
  <c r="H61" i="26"/>
  <c r="I61" i="26"/>
  <c r="J61" i="26"/>
  <c r="K61" i="26"/>
  <c r="L61" i="26"/>
  <c r="N61" i="26"/>
  <c r="O61" i="26"/>
  <c r="P61" i="26"/>
  <c r="Q61" i="26"/>
  <c r="R61" i="26"/>
  <c r="S61" i="26"/>
  <c r="T61" i="26"/>
  <c r="U61" i="26"/>
  <c r="V61" i="26"/>
  <c r="Y61" i="26"/>
  <c r="Z61" i="26"/>
  <c r="AA61" i="26"/>
  <c r="AB61" i="26"/>
  <c r="AC61" i="26"/>
  <c r="AD61" i="26"/>
  <c r="AE61" i="26"/>
  <c r="AF61" i="26"/>
  <c r="A62" i="26"/>
  <c r="B62" i="26"/>
  <c r="C62" i="26"/>
  <c r="D62" i="26"/>
  <c r="E62" i="26"/>
  <c r="F62" i="26"/>
  <c r="G62" i="26"/>
  <c r="H62" i="26"/>
  <c r="I62" i="26"/>
  <c r="J62" i="26"/>
  <c r="K62" i="26"/>
  <c r="L62" i="26"/>
  <c r="N62" i="26"/>
  <c r="O62" i="26"/>
  <c r="P62" i="26"/>
  <c r="Q62" i="26"/>
  <c r="R62" i="26"/>
  <c r="S62" i="26"/>
  <c r="T62" i="26"/>
  <c r="U62" i="26"/>
  <c r="V62" i="26"/>
  <c r="Y62" i="26"/>
  <c r="Z62" i="26"/>
  <c r="AA62" i="26"/>
  <c r="AB62" i="26"/>
  <c r="AC62" i="26"/>
  <c r="AD62" i="26"/>
  <c r="AE62" i="26"/>
  <c r="AF62" i="26"/>
  <c r="A63" i="26"/>
  <c r="B63" i="26"/>
  <c r="C63" i="26"/>
  <c r="D63" i="26"/>
  <c r="E63" i="26"/>
  <c r="F63" i="26"/>
  <c r="G63" i="26"/>
  <c r="H63" i="26"/>
  <c r="I63" i="26"/>
  <c r="J63" i="26"/>
  <c r="K63" i="26"/>
  <c r="L63" i="26"/>
  <c r="N63" i="26"/>
  <c r="O63" i="26"/>
  <c r="P63" i="26"/>
  <c r="Q63" i="26"/>
  <c r="R63" i="26"/>
  <c r="S63" i="26"/>
  <c r="T63" i="26"/>
  <c r="U63" i="26"/>
  <c r="V63" i="26"/>
  <c r="Y63" i="26"/>
  <c r="Z63" i="26"/>
  <c r="AA63" i="26"/>
  <c r="AB63" i="26"/>
  <c r="AC63" i="26"/>
  <c r="AD63" i="26"/>
  <c r="AE63" i="26"/>
  <c r="AF63" i="26"/>
  <c r="A64" i="26"/>
  <c r="B64" i="26"/>
  <c r="C64" i="26"/>
  <c r="D64" i="26"/>
  <c r="E64" i="26"/>
  <c r="F64" i="26"/>
  <c r="G64" i="26"/>
  <c r="H64" i="26"/>
  <c r="I64" i="26"/>
  <c r="J64" i="26"/>
  <c r="K64" i="26"/>
  <c r="L64" i="26"/>
  <c r="N64" i="26"/>
  <c r="O64" i="26"/>
  <c r="P64" i="26"/>
  <c r="Q64" i="26"/>
  <c r="R64" i="26"/>
  <c r="S64" i="26"/>
  <c r="T64" i="26"/>
  <c r="U64" i="26"/>
  <c r="V64" i="26"/>
  <c r="Y64" i="26"/>
  <c r="Z64" i="26"/>
  <c r="AA64" i="26"/>
  <c r="AB64" i="26"/>
  <c r="AC64" i="26"/>
  <c r="AD64" i="26"/>
  <c r="AE64" i="26"/>
  <c r="AF64" i="26"/>
  <c r="A65" i="26"/>
  <c r="B65" i="26"/>
  <c r="C65" i="26"/>
  <c r="D65" i="26"/>
  <c r="E65" i="26"/>
  <c r="F65" i="26"/>
  <c r="G65" i="26"/>
  <c r="H65" i="26"/>
  <c r="I65" i="26"/>
  <c r="J65" i="26"/>
  <c r="K65" i="26"/>
  <c r="L65" i="26"/>
  <c r="N65" i="26"/>
  <c r="O65" i="26"/>
  <c r="P65" i="26"/>
  <c r="Q65" i="26"/>
  <c r="R65" i="26"/>
  <c r="S65" i="26"/>
  <c r="T65" i="26"/>
  <c r="U65" i="26"/>
  <c r="V65" i="26"/>
  <c r="X65" i="26"/>
  <c r="Y65" i="26"/>
  <c r="Z65" i="26"/>
  <c r="AA65" i="26"/>
  <c r="AB65" i="26"/>
  <c r="AC65" i="26"/>
  <c r="AD65" i="26"/>
  <c r="AE65" i="26"/>
  <c r="AF65" i="26"/>
  <c r="A66" i="26"/>
  <c r="B66" i="26"/>
  <c r="C66" i="26"/>
  <c r="D66" i="26"/>
  <c r="E66" i="26"/>
  <c r="F66" i="26"/>
  <c r="G66" i="26"/>
  <c r="H66" i="26"/>
  <c r="I66" i="26"/>
  <c r="J66" i="26"/>
  <c r="K66" i="26"/>
  <c r="L66" i="26"/>
  <c r="N66" i="26"/>
  <c r="O66" i="26"/>
  <c r="P66" i="26"/>
  <c r="Q66" i="26"/>
  <c r="R66" i="26"/>
  <c r="S66" i="26"/>
  <c r="T66" i="26"/>
  <c r="U66" i="26"/>
  <c r="V66" i="26"/>
  <c r="X66" i="26"/>
  <c r="Y66" i="26"/>
  <c r="Z66" i="26"/>
  <c r="AA66" i="26"/>
  <c r="AB66" i="26"/>
  <c r="AC66" i="26"/>
  <c r="AD66" i="26"/>
  <c r="AE66" i="26"/>
  <c r="AF66" i="26"/>
  <c r="A67" i="26"/>
  <c r="B67" i="26"/>
  <c r="C67" i="26"/>
  <c r="D67" i="26"/>
  <c r="E67" i="26"/>
  <c r="F67" i="26"/>
  <c r="G67" i="26"/>
  <c r="H67" i="26"/>
  <c r="I67" i="26"/>
  <c r="J67" i="26"/>
  <c r="K67" i="26"/>
  <c r="L67" i="26"/>
  <c r="N67" i="26"/>
  <c r="O67" i="26"/>
  <c r="P67" i="26"/>
  <c r="Q67" i="26"/>
  <c r="R67" i="26"/>
  <c r="S67" i="26"/>
  <c r="T67" i="26"/>
  <c r="U67" i="26"/>
  <c r="V67" i="26"/>
  <c r="X67" i="26"/>
  <c r="Y67" i="26"/>
  <c r="Z67" i="26"/>
  <c r="AA67" i="26"/>
  <c r="AB67" i="26"/>
  <c r="AC67" i="26"/>
  <c r="AD67" i="26"/>
  <c r="AE67" i="26"/>
  <c r="AF67" i="26"/>
  <c r="A68" i="26"/>
  <c r="B68" i="26"/>
  <c r="C68" i="26"/>
  <c r="D68" i="26"/>
  <c r="E68" i="26"/>
  <c r="F68" i="26"/>
  <c r="G68" i="26"/>
  <c r="H68" i="26"/>
  <c r="I68" i="26"/>
  <c r="J68" i="26"/>
  <c r="K68" i="26"/>
  <c r="L68" i="26"/>
  <c r="N68" i="26"/>
  <c r="O68" i="26"/>
  <c r="P68" i="26"/>
  <c r="Q68" i="26"/>
  <c r="R68" i="26"/>
  <c r="S68" i="26"/>
  <c r="T68" i="26"/>
  <c r="U68" i="26"/>
  <c r="V68" i="26"/>
  <c r="Y68" i="26"/>
  <c r="Z68" i="26"/>
  <c r="AA68" i="26"/>
  <c r="AB68" i="26"/>
  <c r="AC68" i="26"/>
  <c r="AD68" i="26"/>
  <c r="AE68" i="26"/>
  <c r="AF68" i="26"/>
  <c r="A69" i="26"/>
  <c r="B69" i="26"/>
  <c r="C69" i="26"/>
  <c r="D69" i="26"/>
  <c r="E69" i="26"/>
  <c r="F69" i="26"/>
  <c r="G69" i="26"/>
  <c r="H69" i="26"/>
  <c r="I69" i="26"/>
  <c r="J69" i="26"/>
  <c r="K69" i="26"/>
  <c r="L69" i="26"/>
  <c r="N69" i="26"/>
  <c r="O69" i="26"/>
  <c r="P69" i="26"/>
  <c r="Q69" i="26"/>
  <c r="R69" i="26"/>
  <c r="S69" i="26"/>
  <c r="T69" i="26"/>
  <c r="U69" i="26"/>
  <c r="V69" i="26"/>
  <c r="Y69" i="26"/>
  <c r="Z69" i="26"/>
  <c r="AA69" i="26"/>
  <c r="AB69" i="26"/>
  <c r="AC69" i="26"/>
  <c r="AD69" i="26"/>
  <c r="AE69" i="26"/>
  <c r="AF69" i="26"/>
  <c r="A70" i="26"/>
  <c r="B70" i="26"/>
  <c r="C70" i="26"/>
  <c r="D70" i="26"/>
  <c r="E70" i="26"/>
  <c r="F70" i="26"/>
  <c r="G70" i="26"/>
  <c r="H70" i="26"/>
  <c r="I70" i="26"/>
  <c r="J70" i="26"/>
  <c r="K70" i="26"/>
  <c r="L70" i="26"/>
  <c r="N70" i="26"/>
  <c r="O70" i="26"/>
  <c r="P70" i="26"/>
  <c r="Q70" i="26"/>
  <c r="R70" i="26"/>
  <c r="S70" i="26"/>
  <c r="T70" i="26"/>
  <c r="U70" i="26"/>
  <c r="V70" i="26"/>
  <c r="Y70" i="26"/>
  <c r="Z70" i="26"/>
  <c r="AA70" i="26"/>
  <c r="AB70" i="26"/>
  <c r="AC70" i="26"/>
  <c r="AD70" i="26"/>
  <c r="AE70" i="26"/>
  <c r="AF70" i="26"/>
  <c r="A71" i="26"/>
  <c r="B71" i="26"/>
  <c r="C71" i="26"/>
  <c r="D71" i="26"/>
  <c r="E71" i="26"/>
  <c r="F71" i="26"/>
  <c r="G71" i="26"/>
  <c r="H71" i="26"/>
  <c r="I71" i="26"/>
  <c r="J71" i="26"/>
  <c r="K71" i="26"/>
  <c r="L71" i="26"/>
  <c r="N71" i="26"/>
  <c r="O71" i="26"/>
  <c r="P71" i="26"/>
  <c r="Q71" i="26"/>
  <c r="R71" i="26"/>
  <c r="S71" i="26"/>
  <c r="T71" i="26"/>
  <c r="U71" i="26"/>
  <c r="V71" i="26"/>
  <c r="Y71" i="26"/>
  <c r="Z71" i="26"/>
  <c r="AA71" i="26"/>
  <c r="AB71" i="26"/>
  <c r="AC71" i="26"/>
  <c r="AD71" i="26"/>
  <c r="AE71" i="26"/>
  <c r="AF71" i="26"/>
  <c r="A72" i="26"/>
  <c r="B72" i="26"/>
  <c r="C72" i="26"/>
  <c r="D72" i="26"/>
  <c r="E72" i="26"/>
  <c r="F72" i="26"/>
  <c r="G72" i="26"/>
  <c r="H72" i="26"/>
  <c r="I72" i="26"/>
  <c r="J72" i="26"/>
  <c r="K72" i="26"/>
  <c r="L72" i="26"/>
  <c r="N72" i="26"/>
  <c r="O72" i="26"/>
  <c r="P72" i="26"/>
  <c r="Q72" i="26"/>
  <c r="R72" i="26"/>
  <c r="S72" i="26"/>
  <c r="T72" i="26"/>
  <c r="U72" i="26"/>
  <c r="V72" i="26"/>
  <c r="Y72" i="26"/>
  <c r="Z72" i="26"/>
  <c r="AA72" i="26"/>
  <c r="AB72" i="26"/>
  <c r="AC72" i="26"/>
  <c r="AD72" i="26"/>
  <c r="AE72" i="26"/>
  <c r="AF72" i="26"/>
  <c r="A73" i="26"/>
  <c r="B73" i="26"/>
  <c r="C73" i="26"/>
  <c r="D73" i="26"/>
  <c r="E73" i="26"/>
  <c r="F73" i="26"/>
  <c r="G73" i="26"/>
  <c r="H73" i="26"/>
  <c r="I73" i="26"/>
  <c r="J73" i="26"/>
  <c r="K73" i="26"/>
  <c r="L73" i="26"/>
  <c r="N73" i="26"/>
  <c r="O73" i="26"/>
  <c r="P73" i="26"/>
  <c r="Q73" i="26"/>
  <c r="R73" i="26"/>
  <c r="S73" i="26"/>
  <c r="T73" i="26"/>
  <c r="U73" i="26"/>
  <c r="V73" i="26"/>
  <c r="Y73" i="26"/>
  <c r="Z73" i="26"/>
  <c r="AA73" i="26"/>
  <c r="AB73" i="26"/>
  <c r="AC73" i="26"/>
  <c r="AD73" i="26"/>
  <c r="AE73" i="26"/>
  <c r="AF73" i="26"/>
  <c r="A74" i="26"/>
  <c r="B74" i="26"/>
  <c r="C74" i="26"/>
  <c r="D74" i="26"/>
  <c r="E74" i="26"/>
  <c r="F74" i="26"/>
  <c r="G74" i="26"/>
  <c r="H74" i="26"/>
  <c r="I74" i="26"/>
  <c r="J74" i="26"/>
  <c r="K74" i="26"/>
  <c r="L74" i="26"/>
  <c r="N74" i="26"/>
  <c r="O74" i="26"/>
  <c r="P74" i="26"/>
  <c r="Q74" i="26"/>
  <c r="R74" i="26"/>
  <c r="S74" i="26"/>
  <c r="T74" i="26"/>
  <c r="U74" i="26"/>
  <c r="V74" i="26"/>
  <c r="Y74" i="26"/>
  <c r="Z74" i="26"/>
  <c r="AA74" i="26"/>
  <c r="AB74" i="26"/>
  <c r="AC74" i="26"/>
  <c r="AD74" i="26"/>
  <c r="AE74" i="26"/>
  <c r="AF74" i="26"/>
  <c r="A75" i="26"/>
  <c r="B75" i="26"/>
  <c r="C75" i="26"/>
  <c r="D75" i="26"/>
  <c r="E75" i="26"/>
  <c r="F75" i="26"/>
  <c r="G75" i="26"/>
  <c r="H75" i="26"/>
  <c r="I75" i="26"/>
  <c r="J75" i="26"/>
  <c r="K75" i="26"/>
  <c r="L75" i="26"/>
  <c r="N75" i="26"/>
  <c r="O75" i="26"/>
  <c r="P75" i="26"/>
  <c r="Q75" i="26"/>
  <c r="R75" i="26"/>
  <c r="S75" i="26"/>
  <c r="T75" i="26"/>
  <c r="U75" i="26"/>
  <c r="V75" i="26"/>
  <c r="Y75" i="26"/>
  <c r="Z75" i="26"/>
  <c r="AA75" i="26"/>
  <c r="AB75" i="26"/>
  <c r="AC75" i="26"/>
  <c r="AD75" i="26"/>
  <c r="AE75" i="26"/>
  <c r="AF75" i="26"/>
  <c r="A76" i="26"/>
  <c r="B76" i="26"/>
  <c r="C76" i="26"/>
  <c r="D76" i="26"/>
  <c r="E76" i="26"/>
  <c r="F76" i="26"/>
  <c r="G76" i="26"/>
  <c r="H76" i="26"/>
  <c r="I76" i="26"/>
  <c r="J76" i="26"/>
  <c r="K76" i="26"/>
  <c r="L76" i="26"/>
  <c r="N76" i="26"/>
  <c r="O76" i="26"/>
  <c r="P76" i="26"/>
  <c r="Q76" i="26"/>
  <c r="R76" i="26"/>
  <c r="S76" i="26"/>
  <c r="T76" i="26"/>
  <c r="U76" i="26"/>
  <c r="V76" i="26"/>
  <c r="X76" i="26"/>
  <c r="Y76" i="26"/>
  <c r="Z76" i="26"/>
  <c r="AA76" i="26"/>
  <c r="AB76" i="26"/>
  <c r="AC76" i="26"/>
  <c r="AD76" i="26"/>
  <c r="AE76" i="26"/>
  <c r="AF76" i="26"/>
  <c r="A77" i="26"/>
  <c r="B77" i="26"/>
  <c r="C77" i="26"/>
  <c r="D77" i="26"/>
  <c r="E77" i="26"/>
  <c r="F77" i="26"/>
  <c r="G77" i="26"/>
  <c r="H77" i="26"/>
  <c r="I77" i="26"/>
  <c r="J77" i="26"/>
  <c r="K77" i="26"/>
  <c r="L77" i="26"/>
  <c r="N77" i="26"/>
  <c r="O77" i="26"/>
  <c r="P77" i="26"/>
  <c r="Q77" i="26"/>
  <c r="R77" i="26"/>
  <c r="S77" i="26"/>
  <c r="T77" i="26"/>
  <c r="U77" i="26"/>
  <c r="V77" i="26"/>
  <c r="Y77" i="26"/>
  <c r="Z77" i="26"/>
  <c r="AA77" i="26"/>
  <c r="AB77" i="26"/>
  <c r="AC77" i="26"/>
  <c r="AD77" i="26"/>
  <c r="AE77" i="26"/>
  <c r="AF77" i="26"/>
  <c r="A78" i="26"/>
  <c r="B78" i="26"/>
  <c r="C78" i="26"/>
  <c r="D78" i="26"/>
  <c r="E78" i="26"/>
  <c r="F78" i="26"/>
  <c r="G78" i="26"/>
  <c r="H78" i="26"/>
  <c r="I78" i="26"/>
  <c r="J78" i="26"/>
  <c r="K78" i="26"/>
  <c r="L78" i="26"/>
  <c r="N78" i="26"/>
  <c r="O78" i="26"/>
  <c r="P78" i="26"/>
  <c r="Q78" i="26"/>
  <c r="R78" i="26"/>
  <c r="S78" i="26"/>
  <c r="T78" i="26"/>
  <c r="U78" i="26"/>
  <c r="V78" i="26"/>
  <c r="Y78" i="26"/>
  <c r="Z78" i="26"/>
  <c r="AA78" i="26"/>
  <c r="AB78" i="26"/>
  <c r="AC78" i="26"/>
  <c r="AD78" i="26"/>
  <c r="AE78" i="26"/>
  <c r="AF78" i="26"/>
  <c r="A79" i="26"/>
  <c r="B79" i="26"/>
  <c r="C79" i="26"/>
  <c r="D79" i="26"/>
  <c r="E79" i="26"/>
  <c r="F79" i="26"/>
  <c r="G79" i="26"/>
  <c r="H79" i="26"/>
  <c r="I79" i="26"/>
  <c r="J79" i="26"/>
  <c r="K79" i="26"/>
  <c r="L79" i="26"/>
  <c r="N79" i="26"/>
  <c r="O79" i="26"/>
  <c r="P79" i="26"/>
  <c r="Q79" i="26"/>
  <c r="R79" i="26"/>
  <c r="S79" i="26"/>
  <c r="T79" i="26"/>
  <c r="U79" i="26"/>
  <c r="V79" i="26"/>
  <c r="Y79" i="26"/>
  <c r="Z79" i="26"/>
  <c r="AA79" i="26"/>
  <c r="AB79" i="26"/>
  <c r="AC79" i="26"/>
  <c r="AD79" i="26"/>
  <c r="AE79" i="26"/>
  <c r="AF79" i="26"/>
  <c r="A80" i="26"/>
  <c r="B80" i="26"/>
  <c r="C80" i="26"/>
  <c r="D80" i="26"/>
  <c r="E80" i="26"/>
  <c r="F80" i="26"/>
  <c r="G80" i="26"/>
  <c r="H80" i="26"/>
  <c r="I80" i="26"/>
  <c r="J80" i="26"/>
  <c r="K80" i="26"/>
  <c r="L80" i="26"/>
  <c r="N80" i="26"/>
  <c r="O80" i="26"/>
  <c r="P80" i="26"/>
  <c r="Q80" i="26"/>
  <c r="R80" i="26"/>
  <c r="S80" i="26"/>
  <c r="T80" i="26"/>
  <c r="U80" i="26"/>
  <c r="V80" i="26"/>
  <c r="X80" i="26"/>
  <c r="Y80" i="26"/>
  <c r="Z80" i="26"/>
  <c r="AA80" i="26"/>
  <c r="AB80" i="26"/>
  <c r="AC80" i="26"/>
  <c r="AD80" i="26"/>
  <c r="AE80" i="26"/>
  <c r="AF80" i="26"/>
  <c r="A81" i="26"/>
  <c r="B81" i="26"/>
  <c r="C81" i="26"/>
  <c r="D81" i="26"/>
  <c r="E81" i="26"/>
  <c r="F81" i="26"/>
  <c r="G81" i="26"/>
  <c r="H81" i="26"/>
  <c r="I81" i="26"/>
  <c r="J81" i="26"/>
  <c r="K81" i="26"/>
  <c r="L81" i="26"/>
  <c r="N81" i="26"/>
  <c r="O81" i="26"/>
  <c r="P81" i="26"/>
  <c r="Q81" i="26"/>
  <c r="R81" i="26"/>
  <c r="S81" i="26"/>
  <c r="T81" i="26"/>
  <c r="U81" i="26"/>
  <c r="V81" i="26"/>
  <c r="Y81" i="26"/>
  <c r="Z81" i="26"/>
  <c r="AA81" i="26"/>
  <c r="AB81" i="26"/>
  <c r="AC81" i="26"/>
  <c r="AD81" i="26"/>
  <c r="AE81" i="26"/>
  <c r="AF81" i="26"/>
  <c r="A82" i="26"/>
  <c r="B82" i="26"/>
  <c r="C82" i="26"/>
  <c r="D82" i="26"/>
  <c r="E82" i="26"/>
  <c r="F82" i="26"/>
  <c r="G82" i="26"/>
  <c r="H82" i="26"/>
  <c r="I82" i="26"/>
  <c r="J82" i="26"/>
  <c r="K82" i="26"/>
  <c r="L82" i="26"/>
  <c r="N82" i="26"/>
  <c r="O82" i="26"/>
  <c r="P82" i="26"/>
  <c r="Q82" i="26"/>
  <c r="R82" i="26"/>
  <c r="S82" i="26"/>
  <c r="T82" i="26"/>
  <c r="U82" i="26"/>
  <c r="V82" i="26"/>
  <c r="X82" i="26"/>
  <c r="Y82" i="26"/>
  <c r="Z82" i="26"/>
  <c r="AA82" i="26"/>
  <c r="AB82" i="26"/>
  <c r="AC82" i="26"/>
  <c r="AD82" i="26"/>
  <c r="AE82" i="26"/>
  <c r="AF82" i="26"/>
  <c r="A83" i="26"/>
  <c r="B83" i="26"/>
  <c r="C83" i="26"/>
  <c r="D83" i="26"/>
  <c r="E83" i="26"/>
  <c r="F83" i="26"/>
  <c r="G83" i="26"/>
  <c r="H83" i="26"/>
  <c r="I83" i="26"/>
  <c r="J83" i="26"/>
  <c r="K83" i="26"/>
  <c r="L83" i="26"/>
  <c r="N83" i="26"/>
  <c r="O83" i="26"/>
  <c r="P83" i="26"/>
  <c r="Q83" i="26"/>
  <c r="R83" i="26"/>
  <c r="S83" i="26"/>
  <c r="T83" i="26"/>
  <c r="U83" i="26"/>
  <c r="V83" i="26"/>
  <c r="X83" i="26"/>
  <c r="Y83" i="26"/>
  <c r="Z83" i="26"/>
  <c r="AA83" i="26"/>
  <c r="AB83" i="26"/>
  <c r="AC83" i="26"/>
  <c r="AD83" i="26"/>
  <c r="AE83" i="26"/>
  <c r="AF83" i="26"/>
  <c r="A84" i="26"/>
  <c r="B84" i="26"/>
  <c r="C84" i="26"/>
  <c r="D84" i="26"/>
  <c r="E84" i="26"/>
  <c r="F84" i="26"/>
  <c r="G84" i="26"/>
  <c r="H84" i="26"/>
  <c r="I84" i="26"/>
  <c r="J84" i="26"/>
  <c r="K84" i="26"/>
  <c r="L84" i="26"/>
  <c r="N84" i="26"/>
  <c r="O84" i="26"/>
  <c r="P84" i="26"/>
  <c r="Q84" i="26"/>
  <c r="R84" i="26"/>
  <c r="S84" i="26"/>
  <c r="T84" i="26"/>
  <c r="U84" i="26"/>
  <c r="V84" i="26"/>
  <c r="X84" i="26"/>
  <c r="Y84" i="26"/>
  <c r="Z84" i="26"/>
  <c r="AA84" i="26"/>
  <c r="AB84" i="26"/>
  <c r="AC84" i="26"/>
  <c r="AD84" i="26"/>
  <c r="AE84" i="26"/>
  <c r="AF84" i="26"/>
  <c r="A85" i="26"/>
  <c r="B85" i="26"/>
  <c r="C85" i="26"/>
  <c r="D85" i="26"/>
  <c r="E85" i="26"/>
  <c r="F85" i="26"/>
  <c r="G85" i="26"/>
  <c r="H85" i="26"/>
  <c r="I85" i="26"/>
  <c r="J85" i="26"/>
  <c r="K85" i="26"/>
  <c r="L85" i="26"/>
  <c r="N85" i="26"/>
  <c r="O85" i="26"/>
  <c r="P85" i="26"/>
  <c r="Q85" i="26"/>
  <c r="R85" i="26"/>
  <c r="S85" i="26"/>
  <c r="T85" i="26"/>
  <c r="U85" i="26"/>
  <c r="V85" i="26"/>
  <c r="X85" i="26"/>
  <c r="Y85" i="26"/>
  <c r="Z85" i="26"/>
  <c r="AA85" i="26"/>
  <c r="AB85" i="26"/>
  <c r="AC85" i="26"/>
  <c r="AD85" i="26"/>
  <c r="AE85" i="26"/>
  <c r="AF85" i="26"/>
  <c r="A86" i="26"/>
  <c r="B86" i="26"/>
  <c r="C86" i="26"/>
  <c r="D86" i="26"/>
  <c r="E86" i="26"/>
  <c r="F86" i="26"/>
  <c r="G86" i="26"/>
  <c r="H86" i="26"/>
  <c r="I86" i="26"/>
  <c r="J86" i="26"/>
  <c r="K86" i="26"/>
  <c r="L86" i="26"/>
  <c r="N86" i="26"/>
  <c r="O86" i="26"/>
  <c r="P86" i="26"/>
  <c r="Q86" i="26"/>
  <c r="R86" i="26"/>
  <c r="S86" i="26"/>
  <c r="T86" i="26"/>
  <c r="U86" i="26"/>
  <c r="V86" i="26"/>
  <c r="X86" i="26"/>
  <c r="Y86" i="26"/>
  <c r="Z86" i="26"/>
  <c r="AA86" i="26"/>
  <c r="AB86" i="26"/>
  <c r="AC86" i="26"/>
  <c r="AD86" i="26"/>
  <c r="AE86" i="26"/>
  <c r="AF86" i="26"/>
  <c r="B54" i="26"/>
  <c r="C54" i="26"/>
  <c r="D54" i="26"/>
  <c r="E54" i="26"/>
  <c r="F54" i="26"/>
  <c r="G54" i="26"/>
  <c r="H54" i="26"/>
  <c r="I54" i="26"/>
  <c r="J54" i="26"/>
  <c r="K54" i="26"/>
  <c r="L54" i="26"/>
  <c r="N54" i="26"/>
  <c r="O54" i="26"/>
  <c r="P54" i="26"/>
  <c r="Q54" i="26"/>
  <c r="R54" i="26"/>
  <c r="S54" i="26"/>
  <c r="T54" i="26"/>
  <c r="U54" i="26"/>
  <c r="V54" i="26"/>
  <c r="Y54" i="26"/>
  <c r="Z54" i="26"/>
  <c r="AA54" i="26"/>
  <c r="AB54" i="26"/>
  <c r="AC54" i="26"/>
  <c r="AD54" i="26"/>
  <c r="AE54" i="26"/>
  <c r="AF54" i="26"/>
  <c r="A54" i="26"/>
  <c r="A29" i="26"/>
  <c r="B29" i="26"/>
  <c r="C29" i="26"/>
  <c r="D29" i="26"/>
  <c r="E29" i="26"/>
  <c r="F29" i="26"/>
  <c r="G29" i="26"/>
  <c r="H29" i="26"/>
  <c r="I29" i="26"/>
  <c r="J29" i="26"/>
  <c r="K29" i="26"/>
  <c r="L29" i="26"/>
  <c r="N29" i="26"/>
  <c r="O29" i="26"/>
  <c r="P29" i="26"/>
  <c r="Q29" i="26"/>
  <c r="R29" i="26"/>
  <c r="S29" i="26"/>
  <c r="T29" i="26"/>
  <c r="U29" i="26"/>
  <c r="V29" i="26"/>
  <c r="X29" i="26"/>
  <c r="Y29" i="26"/>
  <c r="Z29" i="26"/>
  <c r="AA29" i="26"/>
  <c r="AB29" i="26"/>
  <c r="AC29" i="26"/>
  <c r="AD29" i="26"/>
  <c r="AE29" i="26"/>
  <c r="AF29" i="26"/>
  <c r="A30" i="26"/>
  <c r="B30" i="26"/>
  <c r="C30" i="26"/>
  <c r="D30" i="26"/>
  <c r="E30" i="26"/>
  <c r="F30" i="26"/>
  <c r="G30" i="26"/>
  <c r="H30" i="26"/>
  <c r="I30" i="26"/>
  <c r="J30" i="26"/>
  <c r="K30" i="26"/>
  <c r="L30" i="26"/>
  <c r="N30" i="26"/>
  <c r="O30" i="26"/>
  <c r="P30" i="26"/>
  <c r="Q30" i="26"/>
  <c r="R30" i="26"/>
  <c r="S30" i="26"/>
  <c r="T30" i="26"/>
  <c r="U30" i="26"/>
  <c r="V30" i="26"/>
  <c r="X30" i="26"/>
  <c r="Y30" i="26"/>
  <c r="Z30" i="26"/>
  <c r="AA30" i="26"/>
  <c r="AB30" i="26"/>
  <c r="AD30" i="26"/>
  <c r="AE30" i="26"/>
  <c r="AF30" i="26"/>
  <c r="A31" i="26"/>
  <c r="B31" i="26"/>
  <c r="C31" i="26"/>
  <c r="D31" i="26"/>
  <c r="E31" i="26"/>
  <c r="F31" i="26"/>
  <c r="G31" i="26"/>
  <c r="H31" i="26"/>
  <c r="I31" i="26"/>
  <c r="J31" i="26"/>
  <c r="K31" i="26"/>
  <c r="L31" i="26"/>
  <c r="N31" i="26"/>
  <c r="O31" i="26"/>
  <c r="P31" i="26"/>
  <c r="Q31" i="26"/>
  <c r="R31" i="26"/>
  <c r="S31" i="26"/>
  <c r="T31" i="26"/>
  <c r="U31" i="26"/>
  <c r="V31" i="26"/>
  <c r="X31" i="26"/>
  <c r="Y31" i="26"/>
  <c r="Z31" i="26"/>
  <c r="AA31" i="26"/>
  <c r="AB31" i="26"/>
  <c r="AD31" i="26"/>
  <c r="AE31" i="26"/>
  <c r="AF31" i="26"/>
  <c r="A32" i="26"/>
  <c r="B32" i="26"/>
  <c r="C32" i="26"/>
  <c r="D32" i="26"/>
  <c r="E32" i="26"/>
  <c r="F32" i="26"/>
  <c r="G32" i="26"/>
  <c r="H32" i="26"/>
  <c r="I32" i="26"/>
  <c r="J32" i="26"/>
  <c r="K32" i="26"/>
  <c r="L32" i="26"/>
  <c r="N32" i="26"/>
  <c r="O32" i="26"/>
  <c r="P32" i="26"/>
  <c r="Q32" i="26"/>
  <c r="R32" i="26"/>
  <c r="S32" i="26"/>
  <c r="T32" i="26"/>
  <c r="U32" i="26"/>
  <c r="V32" i="26"/>
  <c r="X32" i="26"/>
  <c r="Y32" i="26"/>
  <c r="Z32" i="26"/>
  <c r="AA32" i="26"/>
  <c r="AB32" i="26"/>
  <c r="AD32" i="26"/>
  <c r="AE32" i="26"/>
  <c r="AF32" i="26"/>
  <c r="A33" i="26"/>
  <c r="B33" i="26"/>
  <c r="C33" i="26"/>
  <c r="D33" i="26"/>
  <c r="E33" i="26"/>
  <c r="F33" i="26"/>
  <c r="G33" i="26"/>
  <c r="H33" i="26"/>
  <c r="I33" i="26"/>
  <c r="J33" i="26"/>
  <c r="K33" i="26"/>
  <c r="L33" i="26"/>
  <c r="N33" i="26"/>
  <c r="O33" i="26"/>
  <c r="P33" i="26"/>
  <c r="Q33" i="26"/>
  <c r="R33" i="26"/>
  <c r="S33" i="26"/>
  <c r="T33" i="26"/>
  <c r="U33" i="26"/>
  <c r="V33" i="26"/>
  <c r="X33" i="26"/>
  <c r="Y33" i="26"/>
  <c r="Z33" i="26"/>
  <c r="AA33" i="26"/>
  <c r="AB33" i="26"/>
  <c r="AD33" i="26"/>
  <c r="AE33" i="26"/>
  <c r="AF33" i="26"/>
  <c r="A34" i="26"/>
  <c r="B34" i="26"/>
  <c r="C34" i="26"/>
  <c r="D34" i="26"/>
  <c r="E34" i="26"/>
  <c r="F34" i="26"/>
  <c r="G34" i="26"/>
  <c r="H34" i="26"/>
  <c r="I34" i="26"/>
  <c r="J34" i="26"/>
  <c r="K34" i="26"/>
  <c r="L34" i="26"/>
  <c r="N34" i="26"/>
  <c r="O34" i="26"/>
  <c r="P34" i="26"/>
  <c r="Q34" i="26"/>
  <c r="R34" i="26"/>
  <c r="S34" i="26"/>
  <c r="T34" i="26"/>
  <c r="U34" i="26"/>
  <c r="V34" i="26"/>
  <c r="X34" i="26"/>
  <c r="Y34" i="26"/>
  <c r="Z34" i="26"/>
  <c r="AA34" i="26"/>
  <c r="AB34" i="26"/>
  <c r="AD34" i="26"/>
  <c r="AE34" i="26"/>
  <c r="AF34" i="26"/>
  <c r="A35" i="26"/>
  <c r="B35" i="26"/>
  <c r="C35" i="26"/>
  <c r="D35" i="26"/>
  <c r="E35" i="26"/>
  <c r="F35" i="26"/>
  <c r="G35" i="26"/>
  <c r="H35" i="26"/>
  <c r="I35" i="26"/>
  <c r="J35" i="26"/>
  <c r="K35" i="26"/>
  <c r="L35" i="26"/>
  <c r="N35" i="26"/>
  <c r="O35" i="26"/>
  <c r="P35" i="26"/>
  <c r="Q35" i="26"/>
  <c r="R35" i="26"/>
  <c r="S35" i="26"/>
  <c r="T35" i="26"/>
  <c r="U35" i="26"/>
  <c r="V35" i="26"/>
  <c r="X35" i="26"/>
  <c r="Y35" i="26"/>
  <c r="Z35" i="26"/>
  <c r="AA35" i="26"/>
  <c r="AB35" i="26"/>
  <c r="AD35" i="26"/>
  <c r="AE35" i="26"/>
  <c r="AF35" i="26"/>
  <c r="A36" i="26"/>
  <c r="B36" i="26"/>
  <c r="C36" i="26"/>
  <c r="D36" i="26"/>
  <c r="E36" i="26"/>
  <c r="F36" i="26"/>
  <c r="G36" i="26"/>
  <c r="H36" i="26"/>
  <c r="I36" i="26"/>
  <c r="J36" i="26"/>
  <c r="K36" i="26"/>
  <c r="L36" i="26"/>
  <c r="N36" i="26"/>
  <c r="O36" i="26"/>
  <c r="P36" i="26"/>
  <c r="Q36" i="26"/>
  <c r="R36" i="26"/>
  <c r="S36" i="26"/>
  <c r="T36" i="26"/>
  <c r="U36" i="26"/>
  <c r="V36" i="26"/>
  <c r="X36" i="26"/>
  <c r="Y36" i="26"/>
  <c r="Z36" i="26"/>
  <c r="AA36" i="26"/>
  <c r="AB36" i="26"/>
  <c r="AD36" i="26"/>
  <c r="AE36" i="26"/>
  <c r="AF36" i="26"/>
  <c r="A37" i="26"/>
  <c r="B37" i="26"/>
  <c r="C37" i="26"/>
  <c r="D37" i="26"/>
  <c r="E37" i="26"/>
  <c r="F37" i="26"/>
  <c r="G37" i="26"/>
  <c r="H37" i="26"/>
  <c r="I37" i="26"/>
  <c r="J37" i="26"/>
  <c r="K37" i="26"/>
  <c r="L37" i="26"/>
  <c r="N37" i="26"/>
  <c r="O37" i="26"/>
  <c r="P37" i="26"/>
  <c r="Q37" i="26"/>
  <c r="R37" i="26"/>
  <c r="S37" i="26"/>
  <c r="T37" i="26"/>
  <c r="U37" i="26"/>
  <c r="V37" i="26"/>
  <c r="X37" i="26"/>
  <c r="Y37" i="26"/>
  <c r="Z37" i="26"/>
  <c r="AA37" i="26"/>
  <c r="AB37" i="26"/>
  <c r="AD37" i="26"/>
  <c r="AE37" i="26"/>
  <c r="AF37" i="26"/>
  <c r="A38" i="26"/>
  <c r="B38" i="26"/>
  <c r="C38" i="26"/>
  <c r="D38" i="26"/>
  <c r="E38" i="26"/>
  <c r="F38" i="26"/>
  <c r="G38" i="26"/>
  <c r="H38" i="26"/>
  <c r="I38" i="26"/>
  <c r="J38" i="26"/>
  <c r="K38" i="26"/>
  <c r="L38" i="26"/>
  <c r="N38" i="26"/>
  <c r="O38" i="26"/>
  <c r="P38" i="26"/>
  <c r="Q38" i="26"/>
  <c r="R38" i="26"/>
  <c r="S38" i="26"/>
  <c r="T38" i="26"/>
  <c r="U38" i="26"/>
  <c r="X38" i="26"/>
  <c r="Y38" i="26"/>
  <c r="Z38" i="26"/>
  <c r="AA38" i="26"/>
  <c r="AB38" i="26"/>
  <c r="AD38" i="26"/>
  <c r="AE38" i="26"/>
  <c r="AF38" i="26"/>
  <c r="A39" i="26"/>
  <c r="B39" i="26"/>
  <c r="C39" i="26"/>
  <c r="D39" i="26"/>
  <c r="E39" i="26"/>
  <c r="F39" i="26"/>
  <c r="G39" i="26"/>
  <c r="H39" i="26"/>
  <c r="I39" i="26"/>
  <c r="J39" i="26"/>
  <c r="K39" i="26"/>
  <c r="L39" i="26"/>
  <c r="N39" i="26"/>
  <c r="O39" i="26"/>
  <c r="P39" i="26"/>
  <c r="Q39" i="26"/>
  <c r="R39" i="26"/>
  <c r="S39" i="26"/>
  <c r="T39" i="26"/>
  <c r="U39" i="26"/>
  <c r="V39" i="26"/>
  <c r="X39" i="26"/>
  <c r="Y39" i="26"/>
  <c r="Z39" i="26"/>
  <c r="AA39" i="26"/>
  <c r="AB39" i="26"/>
  <c r="AC39" i="26"/>
  <c r="AD39" i="26"/>
  <c r="AE39" i="26"/>
  <c r="AF39" i="26"/>
  <c r="A40" i="26"/>
  <c r="B40" i="26"/>
  <c r="C40" i="26"/>
  <c r="D40" i="26"/>
  <c r="E40" i="26"/>
  <c r="F40" i="26"/>
  <c r="G40" i="26"/>
  <c r="H40" i="26"/>
  <c r="I40" i="26"/>
  <c r="J40" i="26"/>
  <c r="K40" i="26"/>
  <c r="L40" i="26"/>
  <c r="N40" i="26"/>
  <c r="O40" i="26"/>
  <c r="P40" i="26"/>
  <c r="Q40" i="26"/>
  <c r="R40" i="26"/>
  <c r="S40" i="26"/>
  <c r="T40" i="26"/>
  <c r="U40" i="26"/>
  <c r="V40" i="26"/>
  <c r="X40" i="26"/>
  <c r="Y40" i="26"/>
  <c r="Z40" i="26"/>
  <c r="AA40" i="26"/>
  <c r="AB40" i="26"/>
  <c r="AD40" i="26"/>
  <c r="AE40" i="26"/>
  <c r="AF40" i="26"/>
  <c r="A41" i="26"/>
  <c r="B41" i="26"/>
  <c r="C41" i="26"/>
  <c r="D41" i="26"/>
  <c r="E41" i="26"/>
  <c r="F41" i="26"/>
  <c r="G41" i="26"/>
  <c r="H41" i="26"/>
  <c r="I41" i="26"/>
  <c r="J41" i="26"/>
  <c r="K41" i="26"/>
  <c r="L41" i="26"/>
  <c r="N41" i="26"/>
  <c r="O41" i="26"/>
  <c r="P41" i="26"/>
  <c r="Q41" i="26"/>
  <c r="R41" i="26"/>
  <c r="S41" i="26"/>
  <c r="T41" i="26"/>
  <c r="U41" i="26"/>
  <c r="V41" i="26"/>
  <c r="X41" i="26"/>
  <c r="Y41" i="26"/>
  <c r="Z41" i="26"/>
  <c r="AA41" i="26"/>
  <c r="AB41" i="26"/>
  <c r="AD41" i="26"/>
  <c r="AE41" i="26"/>
  <c r="AF41" i="26"/>
  <c r="A42" i="26"/>
  <c r="B42" i="26"/>
  <c r="C42" i="26"/>
  <c r="D42" i="26"/>
  <c r="E42" i="26"/>
  <c r="F42" i="26"/>
  <c r="G42" i="26"/>
  <c r="H42" i="26"/>
  <c r="I42" i="26"/>
  <c r="J42" i="26"/>
  <c r="K42" i="26"/>
  <c r="L42" i="26"/>
  <c r="N42" i="26"/>
  <c r="O42" i="26"/>
  <c r="P42" i="26"/>
  <c r="Q42" i="26"/>
  <c r="R42" i="26"/>
  <c r="S42" i="26"/>
  <c r="T42" i="26"/>
  <c r="U42" i="26"/>
  <c r="V42" i="26"/>
  <c r="X42" i="26"/>
  <c r="Y42" i="26"/>
  <c r="Z42" i="26"/>
  <c r="AA42" i="26"/>
  <c r="AB42" i="26"/>
  <c r="AC42" i="26"/>
  <c r="AD42" i="26"/>
  <c r="AE42" i="26"/>
  <c r="AF42" i="26"/>
  <c r="A43" i="26"/>
  <c r="B43" i="26"/>
  <c r="C43" i="26"/>
  <c r="D43" i="26"/>
  <c r="E43" i="26"/>
  <c r="F43" i="26"/>
  <c r="G43" i="26"/>
  <c r="H43" i="26"/>
  <c r="I43" i="26"/>
  <c r="J43" i="26"/>
  <c r="K43" i="26"/>
  <c r="L43" i="26"/>
  <c r="N43" i="26"/>
  <c r="O43" i="26"/>
  <c r="P43" i="26"/>
  <c r="Q43" i="26"/>
  <c r="R43" i="26"/>
  <c r="S43" i="26"/>
  <c r="T43" i="26"/>
  <c r="U43" i="26"/>
  <c r="V43" i="26"/>
  <c r="X43" i="26"/>
  <c r="Y43" i="26"/>
  <c r="Z43" i="26"/>
  <c r="AA43" i="26"/>
  <c r="AB43" i="26"/>
  <c r="AD43" i="26"/>
  <c r="AE43" i="26"/>
  <c r="AF43" i="26"/>
  <c r="A44" i="26"/>
  <c r="B44" i="26"/>
  <c r="C44" i="26"/>
  <c r="D44" i="26"/>
  <c r="E44" i="26"/>
  <c r="F44" i="26"/>
  <c r="G44" i="26"/>
  <c r="H44" i="26"/>
  <c r="I44" i="26"/>
  <c r="J44" i="26"/>
  <c r="K44" i="26"/>
  <c r="L44" i="26"/>
  <c r="N44" i="26"/>
  <c r="O44" i="26"/>
  <c r="P44" i="26"/>
  <c r="Q44" i="26"/>
  <c r="R44" i="26"/>
  <c r="S44" i="26"/>
  <c r="T44" i="26"/>
  <c r="U44" i="26"/>
  <c r="X44" i="26"/>
  <c r="Y44" i="26"/>
  <c r="Z44" i="26"/>
  <c r="AA44" i="26"/>
  <c r="AB44" i="26"/>
  <c r="AD44" i="26"/>
  <c r="AE44" i="26"/>
  <c r="AF44" i="26"/>
  <c r="B28" i="26"/>
  <c r="C28" i="26"/>
  <c r="D28" i="26"/>
  <c r="E28" i="26"/>
  <c r="F28" i="26"/>
  <c r="G28" i="26"/>
  <c r="H28" i="26"/>
  <c r="I28" i="26"/>
  <c r="J28" i="26"/>
  <c r="K28" i="26"/>
  <c r="L28" i="26"/>
  <c r="N28" i="26"/>
  <c r="O28" i="26"/>
  <c r="P28" i="26"/>
  <c r="Q28" i="26"/>
  <c r="R28" i="26"/>
  <c r="S28" i="26"/>
  <c r="T28" i="26"/>
  <c r="U28" i="26"/>
  <c r="X28" i="26"/>
  <c r="Y28" i="26"/>
  <c r="Z28" i="26"/>
  <c r="AA28" i="26"/>
  <c r="AB28" i="26"/>
  <c r="AD28" i="26"/>
  <c r="AE28" i="26"/>
  <c r="AF28" i="26"/>
  <c r="A28" i="26"/>
  <c r="A4" i="26"/>
  <c r="B4" i="26"/>
  <c r="C4" i="26"/>
  <c r="D4" i="26"/>
  <c r="E4" i="26"/>
  <c r="F4" i="26"/>
  <c r="G4" i="26"/>
  <c r="H4" i="26"/>
  <c r="I4" i="26"/>
  <c r="J4" i="26"/>
  <c r="K4" i="26"/>
  <c r="L4" i="26"/>
  <c r="N4" i="26"/>
  <c r="O4" i="26"/>
  <c r="P4" i="26"/>
  <c r="Q4" i="26"/>
  <c r="R4" i="26"/>
  <c r="S4" i="26"/>
  <c r="T4" i="26"/>
  <c r="U4" i="26"/>
  <c r="V4" i="26"/>
  <c r="X4" i="26"/>
  <c r="Y4" i="26"/>
  <c r="Z4" i="26"/>
  <c r="AA4" i="26"/>
  <c r="AB4" i="26"/>
  <c r="AC4" i="26"/>
  <c r="AD4" i="26"/>
  <c r="AE4" i="26"/>
  <c r="AF4" i="26"/>
  <c r="A5" i="26"/>
  <c r="B5" i="26"/>
  <c r="C5" i="26"/>
  <c r="D5" i="26"/>
  <c r="E5" i="26"/>
  <c r="F5" i="26"/>
  <c r="G5" i="26"/>
  <c r="H5" i="26"/>
  <c r="I5" i="26"/>
  <c r="J5" i="26"/>
  <c r="K5" i="26"/>
  <c r="L5" i="26"/>
  <c r="N5" i="26"/>
  <c r="O5" i="26"/>
  <c r="P5" i="26"/>
  <c r="Q5" i="26"/>
  <c r="R5" i="26"/>
  <c r="S5" i="26"/>
  <c r="T5" i="26"/>
  <c r="U5" i="26"/>
  <c r="V5" i="26"/>
  <c r="X5" i="26"/>
  <c r="Y5" i="26"/>
  <c r="Z5" i="26"/>
  <c r="AA5" i="26"/>
  <c r="AB5" i="26"/>
  <c r="AC5" i="26"/>
  <c r="AD5" i="26"/>
  <c r="AE5" i="26"/>
  <c r="AF5" i="26"/>
  <c r="A6" i="26"/>
  <c r="B6" i="26"/>
  <c r="C6" i="26"/>
  <c r="D6" i="26"/>
  <c r="E6" i="26"/>
  <c r="F6" i="26"/>
  <c r="G6" i="26"/>
  <c r="H6" i="26"/>
  <c r="I6" i="26"/>
  <c r="J6" i="26"/>
  <c r="K6" i="26"/>
  <c r="L6" i="26"/>
  <c r="N6" i="26"/>
  <c r="O6" i="26"/>
  <c r="P6" i="26"/>
  <c r="Q6" i="26"/>
  <c r="R6" i="26"/>
  <c r="S6" i="26"/>
  <c r="T6" i="26"/>
  <c r="U6" i="26"/>
  <c r="V6" i="26"/>
  <c r="X6" i="26"/>
  <c r="Y6" i="26"/>
  <c r="Z6" i="26"/>
  <c r="AA6" i="26"/>
  <c r="AB6" i="26"/>
  <c r="AC6" i="26"/>
  <c r="AD6" i="26"/>
  <c r="AE6" i="26"/>
  <c r="AF6" i="26"/>
  <c r="A7" i="26"/>
  <c r="B7" i="26"/>
  <c r="C7" i="26"/>
  <c r="D7" i="26"/>
  <c r="E7" i="26"/>
  <c r="F7" i="26"/>
  <c r="G7" i="26"/>
  <c r="H7" i="26"/>
  <c r="I7" i="26"/>
  <c r="J7" i="26"/>
  <c r="K7" i="26"/>
  <c r="L7" i="26"/>
  <c r="N7" i="26"/>
  <c r="O7" i="26"/>
  <c r="P7" i="26"/>
  <c r="Q7" i="26"/>
  <c r="R7" i="26"/>
  <c r="S7" i="26"/>
  <c r="T7" i="26"/>
  <c r="U7" i="26"/>
  <c r="V7" i="26"/>
  <c r="X7" i="26"/>
  <c r="Y7" i="26"/>
  <c r="Z7" i="26"/>
  <c r="AA7" i="26"/>
  <c r="AB7" i="26"/>
  <c r="AC7" i="26"/>
  <c r="AD7" i="26"/>
  <c r="AE7" i="26"/>
  <c r="AF7" i="26"/>
  <c r="A8" i="26"/>
  <c r="B8" i="26"/>
  <c r="C8" i="26"/>
  <c r="D8" i="26"/>
  <c r="E8" i="26"/>
  <c r="F8" i="26"/>
  <c r="G8" i="26"/>
  <c r="H8" i="26"/>
  <c r="I8" i="26"/>
  <c r="J8" i="26"/>
  <c r="K8" i="26"/>
  <c r="L8" i="26"/>
  <c r="N8" i="26"/>
  <c r="O8" i="26"/>
  <c r="P8" i="26"/>
  <c r="Q8" i="26"/>
  <c r="R8" i="26"/>
  <c r="S8" i="26"/>
  <c r="T8" i="26"/>
  <c r="U8" i="26"/>
  <c r="V8" i="26"/>
  <c r="X8" i="26"/>
  <c r="Y8" i="26"/>
  <c r="Z8" i="26"/>
  <c r="AA8" i="26"/>
  <c r="AB8" i="26"/>
  <c r="AD8" i="26"/>
  <c r="AE8" i="26"/>
  <c r="AF8" i="26"/>
  <c r="A9" i="26"/>
  <c r="B9" i="26"/>
  <c r="C9" i="26"/>
  <c r="D9" i="26"/>
  <c r="E9" i="26"/>
  <c r="F9" i="26"/>
  <c r="G9" i="26"/>
  <c r="H9" i="26"/>
  <c r="I9" i="26"/>
  <c r="J9" i="26"/>
  <c r="K9" i="26"/>
  <c r="L9" i="26"/>
  <c r="N9" i="26"/>
  <c r="O9" i="26"/>
  <c r="P9" i="26"/>
  <c r="Q9" i="26"/>
  <c r="R9" i="26"/>
  <c r="S9" i="26"/>
  <c r="T9" i="26"/>
  <c r="U9" i="26"/>
  <c r="V9" i="26"/>
  <c r="X9" i="26"/>
  <c r="Y9" i="26"/>
  <c r="Z9" i="26"/>
  <c r="AA9" i="26"/>
  <c r="AB9" i="26"/>
  <c r="AD9" i="26"/>
  <c r="AE9" i="26"/>
  <c r="AF9" i="26"/>
  <c r="A10" i="26"/>
  <c r="B10" i="26"/>
  <c r="C10" i="26"/>
  <c r="D10" i="26"/>
  <c r="E10" i="26"/>
  <c r="F10" i="26"/>
  <c r="G10" i="26"/>
  <c r="H10" i="26"/>
  <c r="I10" i="26"/>
  <c r="J10" i="26"/>
  <c r="K10" i="26"/>
  <c r="L10" i="26"/>
  <c r="N10" i="26"/>
  <c r="O10" i="26"/>
  <c r="P10" i="26"/>
  <c r="Q10" i="26"/>
  <c r="R10" i="26"/>
  <c r="S10" i="26"/>
  <c r="T10" i="26"/>
  <c r="U10" i="26"/>
  <c r="V10" i="26"/>
  <c r="X10" i="26"/>
  <c r="Y10" i="26"/>
  <c r="Z10" i="26"/>
  <c r="AA10" i="26"/>
  <c r="AB10" i="26"/>
  <c r="AD10" i="26"/>
  <c r="AE10" i="26"/>
  <c r="AF10" i="26"/>
  <c r="A11" i="26"/>
  <c r="B11" i="26"/>
  <c r="C11" i="26"/>
  <c r="D11" i="26"/>
  <c r="E11" i="26"/>
  <c r="F11" i="26"/>
  <c r="G11" i="26"/>
  <c r="H11" i="26"/>
  <c r="I11" i="26"/>
  <c r="J11" i="26"/>
  <c r="K11" i="26"/>
  <c r="L11" i="26"/>
  <c r="N11" i="26"/>
  <c r="O11" i="26"/>
  <c r="P11" i="26"/>
  <c r="Q11" i="26"/>
  <c r="R11" i="26"/>
  <c r="S11" i="26"/>
  <c r="T11" i="26"/>
  <c r="U11" i="26"/>
  <c r="V11" i="26"/>
  <c r="X11" i="26"/>
  <c r="Y11" i="26"/>
  <c r="Z11" i="26"/>
  <c r="AA11" i="26"/>
  <c r="AB11" i="26"/>
  <c r="AC11" i="26"/>
  <c r="AD11" i="26"/>
  <c r="AE11" i="26"/>
  <c r="AF11" i="26"/>
  <c r="A12" i="26"/>
  <c r="B12" i="26"/>
  <c r="C12" i="26"/>
  <c r="D12" i="26"/>
  <c r="E12" i="26"/>
  <c r="F12" i="26"/>
  <c r="G12" i="26"/>
  <c r="H12" i="26"/>
  <c r="I12" i="26"/>
  <c r="J12" i="26"/>
  <c r="K12" i="26"/>
  <c r="L12" i="26"/>
  <c r="N12" i="26"/>
  <c r="O12" i="26"/>
  <c r="P12" i="26"/>
  <c r="Q12" i="26"/>
  <c r="R12" i="26"/>
  <c r="S12" i="26"/>
  <c r="T12" i="26"/>
  <c r="U12" i="26"/>
  <c r="V12" i="26"/>
  <c r="X12" i="26"/>
  <c r="Y12" i="26"/>
  <c r="Z12" i="26"/>
  <c r="AA12" i="26"/>
  <c r="AB12" i="26"/>
  <c r="AC12" i="26"/>
  <c r="AD12" i="26"/>
  <c r="AE12" i="26"/>
  <c r="AF12" i="26"/>
  <c r="A13" i="26"/>
  <c r="B13" i="26"/>
  <c r="C13" i="26"/>
  <c r="D13" i="26"/>
  <c r="E13" i="26"/>
  <c r="F13" i="26"/>
  <c r="G13" i="26"/>
  <c r="H13" i="26"/>
  <c r="I13" i="26"/>
  <c r="J13" i="26"/>
  <c r="K13" i="26"/>
  <c r="L13" i="26"/>
  <c r="N13" i="26"/>
  <c r="O13" i="26"/>
  <c r="P13" i="26"/>
  <c r="Q13" i="26"/>
  <c r="R13" i="26"/>
  <c r="S13" i="26"/>
  <c r="T13" i="26"/>
  <c r="U13" i="26"/>
  <c r="V13" i="26"/>
  <c r="X13" i="26"/>
  <c r="Y13" i="26"/>
  <c r="Z13" i="26"/>
  <c r="AA13" i="26"/>
  <c r="AB13" i="26"/>
  <c r="AC13" i="26"/>
  <c r="AD13" i="26"/>
  <c r="AE13" i="26"/>
  <c r="AF13" i="26"/>
  <c r="A14" i="26"/>
  <c r="B14" i="26"/>
  <c r="C14" i="26"/>
  <c r="D14" i="26"/>
  <c r="E14" i="26"/>
  <c r="F14" i="26"/>
  <c r="G14" i="26"/>
  <c r="H14" i="26"/>
  <c r="I14" i="26"/>
  <c r="J14" i="26"/>
  <c r="K14" i="26"/>
  <c r="L14" i="26"/>
  <c r="N14" i="26"/>
  <c r="O14" i="26"/>
  <c r="P14" i="26"/>
  <c r="Q14" i="26"/>
  <c r="R14" i="26"/>
  <c r="S14" i="26"/>
  <c r="T14" i="26"/>
  <c r="U14" i="26"/>
  <c r="V14" i="26"/>
  <c r="X14" i="26"/>
  <c r="Y14" i="26"/>
  <c r="Z14" i="26"/>
  <c r="AA14" i="26"/>
  <c r="AB14" i="26"/>
  <c r="AC14" i="26"/>
  <c r="AD14" i="26"/>
  <c r="AE14" i="26"/>
  <c r="AF14" i="26"/>
  <c r="A15" i="26"/>
  <c r="B15" i="26"/>
  <c r="C15" i="26"/>
  <c r="D15" i="26"/>
  <c r="E15" i="26"/>
  <c r="F15" i="26"/>
  <c r="G15" i="26"/>
  <c r="H15" i="26"/>
  <c r="I15" i="26"/>
  <c r="J15" i="26"/>
  <c r="K15" i="26"/>
  <c r="L15" i="26"/>
  <c r="N15" i="26"/>
  <c r="O15" i="26"/>
  <c r="P15" i="26"/>
  <c r="Q15" i="26"/>
  <c r="R15" i="26"/>
  <c r="S15" i="26"/>
  <c r="T15" i="26"/>
  <c r="U15" i="26"/>
  <c r="X15" i="26"/>
  <c r="Y15" i="26"/>
  <c r="Z15" i="26"/>
  <c r="AA15" i="26"/>
  <c r="AB15" i="26"/>
  <c r="AD15" i="26"/>
  <c r="AE15" i="26"/>
  <c r="AF15" i="26"/>
  <c r="A16" i="26"/>
  <c r="B16" i="26"/>
  <c r="C16" i="26"/>
  <c r="D16" i="26"/>
  <c r="E16" i="26"/>
  <c r="F16" i="26"/>
  <c r="G16" i="26"/>
  <c r="H16" i="26"/>
  <c r="I16" i="26"/>
  <c r="J16" i="26"/>
  <c r="K16" i="26"/>
  <c r="L16" i="26"/>
  <c r="N16" i="26"/>
  <c r="O16" i="26"/>
  <c r="P16" i="26"/>
  <c r="Q16" i="26"/>
  <c r="R16" i="26"/>
  <c r="S16" i="26"/>
  <c r="T16" i="26"/>
  <c r="U16" i="26"/>
  <c r="X16" i="26"/>
  <c r="Y16" i="26"/>
  <c r="Z16" i="26"/>
  <c r="AA16" i="26"/>
  <c r="AB16" i="26"/>
  <c r="AD16" i="26"/>
  <c r="AE16" i="26"/>
  <c r="AF16" i="26"/>
  <c r="A17" i="26"/>
  <c r="B17" i="26"/>
  <c r="C17" i="26"/>
  <c r="D17" i="26"/>
  <c r="E17" i="26"/>
  <c r="F17" i="26"/>
  <c r="G17" i="26"/>
  <c r="H17" i="26"/>
  <c r="I17" i="26"/>
  <c r="J17" i="26"/>
  <c r="K17" i="26"/>
  <c r="L17" i="26"/>
  <c r="N17" i="26"/>
  <c r="O17" i="26"/>
  <c r="P17" i="26"/>
  <c r="Q17" i="26"/>
  <c r="R17" i="26"/>
  <c r="S17" i="26"/>
  <c r="T17" i="26"/>
  <c r="U17" i="26"/>
  <c r="V17" i="26"/>
  <c r="X17" i="26"/>
  <c r="Y17" i="26"/>
  <c r="Z17" i="26"/>
  <c r="AA17" i="26"/>
  <c r="AB17" i="26"/>
  <c r="AC17" i="26"/>
  <c r="AD17" i="26"/>
  <c r="AE17" i="26"/>
  <c r="AF17" i="26"/>
  <c r="A18" i="26"/>
  <c r="B18" i="26"/>
  <c r="C18" i="26"/>
  <c r="D18" i="26"/>
  <c r="E18" i="26"/>
  <c r="F18" i="26"/>
  <c r="G18" i="26"/>
  <c r="H18" i="26"/>
  <c r="I18" i="26"/>
  <c r="J18" i="26"/>
  <c r="K18" i="26"/>
  <c r="L18" i="26"/>
  <c r="N18" i="26"/>
  <c r="O18" i="26"/>
  <c r="P18" i="26"/>
  <c r="Q18" i="26"/>
  <c r="R18" i="26"/>
  <c r="S18" i="26"/>
  <c r="T18" i="26"/>
  <c r="U18" i="26"/>
  <c r="V18" i="26"/>
  <c r="X18" i="26"/>
  <c r="Y18" i="26"/>
  <c r="Z18" i="26"/>
  <c r="AA18" i="26"/>
  <c r="AB18" i="26"/>
  <c r="AD18" i="26"/>
  <c r="AE18" i="26"/>
  <c r="AF18" i="26"/>
  <c r="A19" i="26"/>
  <c r="B19" i="26"/>
  <c r="C19" i="26"/>
  <c r="D19" i="26"/>
  <c r="E19" i="26"/>
  <c r="F19" i="26"/>
  <c r="G19" i="26"/>
  <c r="H19" i="26"/>
  <c r="I19" i="26"/>
  <c r="J19" i="26"/>
  <c r="K19" i="26"/>
  <c r="L19" i="26"/>
  <c r="N19" i="26"/>
  <c r="O19" i="26"/>
  <c r="P19" i="26"/>
  <c r="Q19" i="26"/>
  <c r="R19" i="26"/>
  <c r="S19" i="26"/>
  <c r="T19" i="26"/>
  <c r="U19" i="26"/>
  <c r="V19" i="26"/>
  <c r="X19" i="26"/>
  <c r="Y19" i="26"/>
  <c r="Z19" i="26"/>
  <c r="AA19" i="26"/>
  <c r="AB19" i="26"/>
  <c r="AD19" i="26"/>
  <c r="AE19" i="26"/>
  <c r="AF19" i="26"/>
  <c r="B3" i="26"/>
  <c r="C3" i="26"/>
  <c r="D3" i="26"/>
  <c r="E3" i="26"/>
  <c r="F3" i="26"/>
  <c r="G3" i="26"/>
  <c r="H3" i="26"/>
  <c r="I3" i="26"/>
  <c r="J3" i="26"/>
  <c r="K3" i="26"/>
  <c r="L3" i="26"/>
  <c r="N3" i="26"/>
  <c r="O3" i="26"/>
  <c r="P3" i="26"/>
  <c r="Q3" i="26"/>
  <c r="R3" i="26"/>
  <c r="S3" i="26"/>
  <c r="T3" i="26"/>
  <c r="U3" i="26"/>
  <c r="V3" i="26"/>
  <c r="X3" i="26"/>
  <c r="Y3" i="26"/>
  <c r="Z3" i="26"/>
  <c r="AA3" i="26"/>
  <c r="AB3" i="26"/>
  <c r="AC3" i="26"/>
  <c r="AD3" i="26"/>
  <c r="AE3" i="26"/>
  <c r="AF3" i="26"/>
  <c r="A3" i="26"/>
  <c r="G1409" i="20"/>
  <c r="H1409" i="20"/>
  <c r="I1409" i="20"/>
  <c r="J1409" i="20"/>
  <c r="K1409" i="20"/>
  <c r="L1409" i="20"/>
  <c r="M1409" i="20"/>
  <c r="N1409" i="20"/>
  <c r="O1409" i="20"/>
  <c r="P1409" i="20"/>
  <c r="Q1409" i="20"/>
  <c r="R1409" i="20"/>
  <c r="S1409" i="20"/>
  <c r="T1409" i="20"/>
  <c r="U1409" i="20"/>
  <c r="V1409" i="20"/>
  <c r="W1409" i="20"/>
  <c r="X1409" i="20"/>
  <c r="Y1409" i="20"/>
  <c r="Z1409" i="20"/>
  <c r="AA1409" i="20"/>
  <c r="AB1409" i="20"/>
  <c r="AC1409" i="20"/>
  <c r="AD1409" i="20"/>
  <c r="AE1409" i="20"/>
  <c r="AF1409" i="20"/>
  <c r="AG1409" i="20"/>
  <c r="AH1409" i="20"/>
  <c r="AI1409" i="20"/>
  <c r="AJ1409" i="20"/>
  <c r="G1410" i="20"/>
  <c r="H1410" i="20"/>
  <c r="I1410" i="20"/>
  <c r="J1410" i="20"/>
  <c r="K1410" i="20"/>
  <c r="L1410" i="20"/>
  <c r="M1410" i="20"/>
  <c r="N1410" i="20"/>
  <c r="O1410" i="20"/>
  <c r="P1410" i="20"/>
  <c r="Q1410" i="20"/>
  <c r="R1410" i="20"/>
  <c r="S1410" i="20"/>
  <c r="T1410" i="20"/>
  <c r="U1410" i="20"/>
  <c r="V1410" i="20"/>
  <c r="W1410" i="20"/>
  <c r="X1410" i="20"/>
  <c r="Y1410" i="20"/>
  <c r="Z1410" i="20"/>
  <c r="AA1410" i="20"/>
  <c r="AB1410" i="20"/>
  <c r="AC1410" i="20"/>
  <c r="AD1410" i="20"/>
  <c r="AE1410" i="20"/>
  <c r="AF1410" i="20"/>
  <c r="AG1410" i="20"/>
  <c r="AH1410" i="20"/>
  <c r="AI1410" i="20"/>
  <c r="AJ1410" i="20"/>
  <c r="G1411" i="20"/>
  <c r="H1411" i="20"/>
  <c r="I1411" i="20"/>
  <c r="J1411" i="20"/>
  <c r="K1411" i="20"/>
  <c r="L1411" i="20"/>
  <c r="M1411" i="20"/>
  <c r="N1411" i="20"/>
  <c r="O1411" i="20"/>
  <c r="P1411" i="20"/>
  <c r="Q1411" i="20"/>
  <c r="R1411" i="20"/>
  <c r="S1411" i="20"/>
  <c r="T1411" i="20"/>
  <c r="U1411" i="20"/>
  <c r="V1411" i="20"/>
  <c r="W1411" i="20"/>
  <c r="X1411" i="20"/>
  <c r="Y1411" i="20"/>
  <c r="Z1411" i="20"/>
  <c r="AA1411" i="20"/>
  <c r="AB1411" i="20"/>
  <c r="AC1411" i="20"/>
  <c r="AD1411" i="20"/>
  <c r="AE1411" i="20"/>
  <c r="AF1411" i="20"/>
  <c r="AG1411" i="20"/>
  <c r="AH1411" i="20"/>
  <c r="AI1411" i="20"/>
  <c r="AJ1411" i="20"/>
  <c r="G1412" i="20"/>
  <c r="H1412" i="20"/>
  <c r="I1412" i="20"/>
  <c r="J1412" i="20"/>
  <c r="K1412" i="20"/>
  <c r="L1412" i="20"/>
  <c r="M1412" i="20"/>
  <c r="N1412" i="20"/>
  <c r="O1412" i="20"/>
  <c r="P1412" i="20"/>
  <c r="Q1412" i="20"/>
  <c r="R1412" i="20"/>
  <c r="S1412" i="20"/>
  <c r="T1412" i="20"/>
  <c r="U1412" i="20"/>
  <c r="V1412" i="20"/>
  <c r="W1412" i="20"/>
  <c r="X1412" i="20"/>
  <c r="Y1412" i="20"/>
  <c r="Z1412" i="20"/>
  <c r="AA1412" i="20"/>
  <c r="AB1412" i="20"/>
  <c r="AC1412" i="20"/>
  <c r="AD1412" i="20"/>
  <c r="AE1412" i="20"/>
  <c r="AF1412" i="20"/>
  <c r="AG1412" i="20"/>
  <c r="AH1412" i="20"/>
  <c r="AI1412" i="20"/>
  <c r="AJ1412" i="20"/>
  <c r="G1413" i="20"/>
  <c r="H1413" i="20"/>
  <c r="I1413" i="20"/>
  <c r="J1413" i="20"/>
  <c r="K1413" i="20"/>
  <c r="L1413" i="20"/>
  <c r="M1413" i="20"/>
  <c r="N1413" i="20"/>
  <c r="O1413" i="20"/>
  <c r="P1413" i="20"/>
  <c r="Q1413" i="20"/>
  <c r="R1413" i="20"/>
  <c r="S1413" i="20"/>
  <c r="T1413" i="20"/>
  <c r="U1413" i="20"/>
  <c r="V1413" i="20"/>
  <c r="W1413" i="20"/>
  <c r="X1413" i="20"/>
  <c r="Y1413" i="20"/>
  <c r="Z1413" i="20"/>
  <c r="AA1413" i="20"/>
  <c r="AB1413" i="20"/>
  <c r="AC1413" i="20"/>
  <c r="AD1413" i="20"/>
  <c r="AE1413" i="20"/>
  <c r="AF1413" i="20"/>
  <c r="AG1413" i="20"/>
  <c r="AH1413" i="20"/>
  <c r="AI1413" i="20"/>
  <c r="AJ1413" i="20"/>
  <c r="G1414" i="20"/>
  <c r="H1414" i="20"/>
  <c r="I1414" i="20"/>
  <c r="J1414" i="20"/>
  <c r="K1414" i="20"/>
  <c r="L1414" i="20"/>
  <c r="M1414" i="20"/>
  <c r="N1414" i="20"/>
  <c r="O1414" i="20"/>
  <c r="P1414" i="20"/>
  <c r="Q1414" i="20"/>
  <c r="R1414" i="20"/>
  <c r="S1414" i="20"/>
  <c r="T1414" i="20"/>
  <c r="U1414" i="20"/>
  <c r="V1414" i="20"/>
  <c r="W1414" i="20"/>
  <c r="X1414" i="20"/>
  <c r="Y1414" i="20"/>
  <c r="Z1414" i="20"/>
  <c r="AA1414" i="20"/>
  <c r="AB1414" i="20"/>
  <c r="AC1414" i="20"/>
  <c r="AD1414" i="20"/>
  <c r="AE1414" i="20"/>
  <c r="AF1414" i="20"/>
  <c r="AG1414" i="20"/>
  <c r="AH1414" i="20"/>
  <c r="AI1414" i="20"/>
  <c r="AJ1414" i="20"/>
  <c r="G1415" i="20"/>
  <c r="H1415" i="20"/>
  <c r="I1415" i="20"/>
  <c r="J1415" i="20"/>
  <c r="K1415" i="20"/>
  <c r="L1415" i="20"/>
  <c r="M1415" i="20"/>
  <c r="N1415" i="20"/>
  <c r="O1415" i="20"/>
  <c r="P1415" i="20"/>
  <c r="Q1415" i="20"/>
  <c r="R1415" i="20"/>
  <c r="S1415" i="20"/>
  <c r="T1415" i="20"/>
  <c r="U1415" i="20"/>
  <c r="V1415" i="20"/>
  <c r="W1415" i="20"/>
  <c r="X1415" i="20"/>
  <c r="Y1415" i="20"/>
  <c r="Z1415" i="20"/>
  <c r="AA1415" i="20"/>
  <c r="AB1415" i="20"/>
  <c r="AC1415" i="20"/>
  <c r="AD1415" i="20"/>
  <c r="AE1415" i="20"/>
  <c r="AF1415" i="20"/>
  <c r="AG1415" i="20"/>
  <c r="AH1415" i="20"/>
  <c r="AI1415" i="20"/>
  <c r="AJ1415" i="20"/>
  <c r="G1416" i="20"/>
  <c r="H1416" i="20"/>
  <c r="I1416" i="20"/>
  <c r="J1416" i="20"/>
  <c r="K1416" i="20"/>
  <c r="L1416" i="20"/>
  <c r="M1416" i="20"/>
  <c r="N1416" i="20"/>
  <c r="O1416" i="20"/>
  <c r="P1416" i="20"/>
  <c r="Q1416" i="20"/>
  <c r="R1416" i="20"/>
  <c r="S1416" i="20"/>
  <c r="T1416" i="20"/>
  <c r="U1416" i="20"/>
  <c r="V1416" i="20"/>
  <c r="W1416" i="20"/>
  <c r="X1416" i="20"/>
  <c r="Y1416" i="20"/>
  <c r="Z1416" i="20"/>
  <c r="AA1416" i="20"/>
  <c r="AB1416" i="20"/>
  <c r="AC1416" i="20"/>
  <c r="AD1416" i="20"/>
  <c r="AE1416" i="20"/>
  <c r="AF1416" i="20"/>
  <c r="AG1416" i="20"/>
  <c r="AH1416" i="20"/>
  <c r="AI1416" i="20"/>
  <c r="AJ1416" i="20"/>
  <c r="G1417" i="20"/>
  <c r="H1417" i="20"/>
  <c r="I1417" i="20"/>
  <c r="J1417" i="20"/>
  <c r="K1417" i="20"/>
  <c r="L1417" i="20"/>
  <c r="M1417" i="20"/>
  <c r="N1417" i="20"/>
  <c r="O1417" i="20"/>
  <c r="P1417" i="20"/>
  <c r="Q1417" i="20"/>
  <c r="R1417" i="20"/>
  <c r="S1417" i="20"/>
  <c r="T1417" i="20"/>
  <c r="U1417" i="20"/>
  <c r="V1417" i="20"/>
  <c r="W1417" i="20"/>
  <c r="X1417" i="20"/>
  <c r="Y1417" i="20"/>
  <c r="Z1417" i="20"/>
  <c r="AA1417" i="20"/>
  <c r="AB1417" i="20"/>
  <c r="AC1417" i="20"/>
  <c r="AD1417" i="20"/>
  <c r="AE1417" i="20"/>
  <c r="AF1417" i="20"/>
  <c r="AG1417" i="20"/>
  <c r="AH1417" i="20"/>
  <c r="AI1417" i="20"/>
  <c r="AJ1417" i="20"/>
  <c r="G1418" i="20"/>
  <c r="H1418" i="20"/>
  <c r="I1418" i="20"/>
  <c r="J1418" i="20"/>
  <c r="K1418" i="20"/>
  <c r="L1418" i="20"/>
  <c r="M1418" i="20"/>
  <c r="N1418" i="20"/>
  <c r="O1418" i="20"/>
  <c r="P1418" i="20"/>
  <c r="Q1418" i="20"/>
  <c r="R1418" i="20"/>
  <c r="S1418" i="20"/>
  <c r="T1418" i="20"/>
  <c r="U1418" i="20"/>
  <c r="V1418" i="20"/>
  <c r="W1418" i="20"/>
  <c r="X1418" i="20"/>
  <c r="Y1418" i="20"/>
  <c r="Z1418" i="20"/>
  <c r="AA1418" i="20"/>
  <c r="AB1418" i="20"/>
  <c r="AC1418" i="20"/>
  <c r="AD1418" i="20"/>
  <c r="AE1418" i="20"/>
  <c r="AF1418" i="20"/>
  <c r="AG1418" i="20"/>
  <c r="AH1418" i="20"/>
  <c r="AI1418" i="20"/>
  <c r="AJ1418" i="20"/>
  <c r="G1380" i="20"/>
  <c r="H1380" i="20"/>
  <c r="I1380" i="20"/>
  <c r="J1380" i="20"/>
  <c r="K1380" i="20"/>
  <c r="L1380" i="20"/>
  <c r="M1380" i="20"/>
  <c r="N1380" i="20"/>
  <c r="O1380" i="20"/>
  <c r="P1380" i="20"/>
  <c r="Q1380" i="20"/>
  <c r="R1380" i="20"/>
  <c r="S1380" i="20"/>
  <c r="T1380" i="20"/>
  <c r="U1380" i="20"/>
  <c r="V1380" i="20"/>
  <c r="W1380" i="20"/>
  <c r="X1380" i="20"/>
  <c r="Y1380" i="20"/>
  <c r="Z1380" i="20"/>
  <c r="AA1380" i="20"/>
  <c r="AB1380" i="20"/>
  <c r="AC1380" i="20"/>
  <c r="AD1380" i="20"/>
  <c r="AE1380" i="20"/>
  <c r="AF1380" i="20"/>
  <c r="AG1380" i="20"/>
  <c r="AH1380" i="20"/>
  <c r="AI1380" i="20"/>
  <c r="AJ1380" i="20"/>
  <c r="G1381" i="20"/>
  <c r="H1381" i="20"/>
  <c r="I1381" i="20"/>
  <c r="J1381" i="20"/>
  <c r="K1381" i="20"/>
  <c r="L1381" i="20"/>
  <c r="M1381" i="20"/>
  <c r="N1381" i="20"/>
  <c r="O1381" i="20"/>
  <c r="P1381" i="20"/>
  <c r="Q1381" i="20"/>
  <c r="R1381" i="20"/>
  <c r="S1381" i="20"/>
  <c r="T1381" i="20"/>
  <c r="U1381" i="20"/>
  <c r="V1381" i="20"/>
  <c r="W1381" i="20"/>
  <c r="X1381" i="20"/>
  <c r="Y1381" i="20"/>
  <c r="Z1381" i="20"/>
  <c r="AA1381" i="20"/>
  <c r="AB1381" i="20"/>
  <c r="AC1381" i="20"/>
  <c r="AD1381" i="20"/>
  <c r="AE1381" i="20"/>
  <c r="AF1381" i="20"/>
  <c r="AG1381" i="20"/>
  <c r="AH1381" i="20"/>
  <c r="AI1381" i="20"/>
  <c r="AJ1381" i="20"/>
  <c r="G1382" i="20"/>
  <c r="H1382" i="20"/>
  <c r="I1382" i="20"/>
  <c r="J1382" i="20"/>
  <c r="K1382" i="20"/>
  <c r="L1382" i="20"/>
  <c r="M1382" i="20"/>
  <c r="N1382" i="20"/>
  <c r="O1382" i="20"/>
  <c r="P1382" i="20"/>
  <c r="Q1382" i="20"/>
  <c r="R1382" i="20"/>
  <c r="S1382" i="20"/>
  <c r="T1382" i="20"/>
  <c r="U1382" i="20"/>
  <c r="V1382" i="20"/>
  <c r="W1382" i="20"/>
  <c r="X1382" i="20"/>
  <c r="Y1382" i="20"/>
  <c r="Z1382" i="20"/>
  <c r="AA1382" i="20"/>
  <c r="AB1382" i="20"/>
  <c r="AC1382" i="20"/>
  <c r="AD1382" i="20"/>
  <c r="AE1382" i="20"/>
  <c r="AF1382" i="20"/>
  <c r="AG1382" i="20"/>
  <c r="AH1382" i="20"/>
  <c r="AI1382" i="20"/>
  <c r="AJ1382" i="20"/>
  <c r="G1383" i="20"/>
  <c r="H1383" i="20"/>
  <c r="I1383" i="20"/>
  <c r="J1383" i="20"/>
  <c r="K1383" i="20"/>
  <c r="L1383" i="20"/>
  <c r="M1383" i="20"/>
  <c r="N1383" i="20"/>
  <c r="O1383" i="20"/>
  <c r="P1383" i="20"/>
  <c r="Q1383" i="20"/>
  <c r="R1383" i="20"/>
  <c r="S1383" i="20"/>
  <c r="T1383" i="20"/>
  <c r="U1383" i="20"/>
  <c r="V1383" i="20"/>
  <c r="W1383" i="20"/>
  <c r="X1383" i="20"/>
  <c r="Y1383" i="20"/>
  <c r="Z1383" i="20"/>
  <c r="AA1383" i="20"/>
  <c r="AB1383" i="20"/>
  <c r="AC1383" i="20"/>
  <c r="AD1383" i="20"/>
  <c r="AE1383" i="20"/>
  <c r="AF1383" i="20"/>
  <c r="AG1383" i="20"/>
  <c r="AH1383" i="20"/>
  <c r="AI1383" i="20"/>
  <c r="AJ1383" i="20"/>
  <c r="G1384" i="20"/>
  <c r="H1384" i="20"/>
  <c r="I1384" i="20"/>
  <c r="J1384" i="20"/>
  <c r="K1384" i="20"/>
  <c r="L1384" i="20"/>
  <c r="M1384" i="20"/>
  <c r="N1384" i="20"/>
  <c r="O1384" i="20"/>
  <c r="P1384" i="20"/>
  <c r="Q1384" i="20"/>
  <c r="R1384" i="20"/>
  <c r="S1384" i="20"/>
  <c r="T1384" i="20"/>
  <c r="U1384" i="20"/>
  <c r="V1384" i="20"/>
  <c r="W1384" i="20"/>
  <c r="X1384" i="20"/>
  <c r="Y1384" i="20"/>
  <c r="Z1384" i="20"/>
  <c r="AA1384" i="20"/>
  <c r="AB1384" i="20"/>
  <c r="AC1384" i="20"/>
  <c r="AD1384" i="20"/>
  <c r="AE1384" i="20"/>
  <c r="AF1384" i="20"/>
  <c r="AG1384" i="20"/>
  <c r="AH1384" i="20"/>
  <c r="AI1384" i="20"/>
  <c r="AJ1384" i="20"/>
  <c r="G1385" i="20"/>
  <c r="H1385" i="20"/>
  <c r="I1385" i="20"/>
  <c r="J1385" i="20"/>
  <c r="K1385" i="20"/>
  <c r="L1385" i="20"/>
  <c r="M1385" i="20"/>
  <c r="N1385" i="20"/>
  <c r="O1385" i="20"/>
  <c r="P1385" i="20"/>
  <c r="Q1385" i="20"/>
  <c r="R1385" i="20"/>
  <c r="S1385" i="20"/>
  <c r="T1385" i="20"/>
  <c r="U1385" i="20"/>
  <c r="V1385" i="20"/>
  <c r="W1385" i="20"/>
  <c r="X1385" i="20"/>
  <c r="Y1385" i="20"/>
  <c r="Z1385" i="20"/>
  <c r="AA1385" i="20"/>
  <c r="AB1385" i="20"/>
  <c r="AC1385" i="20"/>
  <c r="AD1385" i="20"/>
  <c r="AE1385" i="20"/>
  <c r="AF1385" i="20"/>
  <c r="AG1385" i="20"/>
  <c r="AH1385" i="20"/>
  <c r="AI1385" i="20"/>
  <c r="AJ1385" i="20"/>
  <c r="G1386" i="20"/>
  <c r="H1386" i="20"/>
  <c r="I1386" i="20"/>
  <c r="J1386" i="20"/>
  <c r="K1386" i="20"/>
  <c r="L1386" i="20"/>
  <c r="M1386" i="20"/>
  <c r="N1386" i="20"/>
  <c r="O1386" i="20"/>
  <c r="P1386" i="20"/>
  <c r="Q1386" i="20"/>
  <c r="R1386" i="20"/>
  <c r="S1386" i="20"/>
  <c r="T1386" i="20"/>
  <c r="U1386" i="20"/>
  <c r="V1386" i="20"/>
  <c r="W1386" i="20"/>
  <c r="X1386" i="20"/>
  <c r="Y1386" i="20"/>
  <c r="Z1386" i="20"/>
  <c r="AA1386" i="20"/>
  <c r="AB1386" i="20"/>
  <c r="AC1386" i="20"/>
  <c r="AD1386" i="20"/>
  <c r="AE1386" i="20"/>
  <c r="AF1386" i="20"/>
  <c r="AG1386" i="20"/>
  <c r="AH1386" i="20"/>
  <c r="AI1386" i="20"/>
  <c r="AJ1386" i="20"/>
  <c r="G1387" i="20"/>
  <c r="H1387" i="20"/>
  <c r="I1387" i="20"/>
  <c r="J1387" i="20"/>
  <c r="K1387" i="20"/>
  <c r="L1387" i="20"/>
  <c r="M1387" i="20"/>
  <c r="N1387" i="20"/>
  <c r="O1387" i="20"/>
  <c r="P1387" i="20"/>
  <c r="Q1387" i="20"/>
  <c r="R1387" i="20"/>
  <c r="S1387" i="20"/>
  <c r="T1387" i="20"/>
  <c r="U1387" i="20"/>
  <c r="V1387" i="20"/>
  <c r="W1387" i="20"/>
  <c r="X1387" i="20"/>
  <c r="Y1387" i="20"/>
  <c r="Z1387" i="20"/>
  <c r="AA1387" i="20"/>
  <c r="AB1387" i="20"/>
  <c r="AC1387" i="20"/>
  <c r="AD1387" i="20"/>
  <c r="AE1387" i="20"/>
  <c r="AF1387" i="20"/>
  <c r="AG1387" i="20"/>
  <c r="AH1387" i="20"/>
  <c r="AI1387" i="20"/>
  <c r="AJ1387" i="20"/>
  <c r="G1388" i="20"/>
  <c r="H1388" i="20"/>
  <c r="I1388" i="20"/>
  <c r="J1388" i="20"/>
  <c r="K1388" i="20"/>
  <c r="L1388" i="20"/>
  <c r="M1388" i="20"/>
  <c r="N1388" i="20"/>
  <c r="O1388" i="20"/>
  <c r="P1388" i="20"/>
  <c r="Q1388" i="20"/>
  <c r="R1388" i="20"/>
  <c r="S1388" i="20"/>
  <c r="T1388" i="20"/>
  <c r="U1388" i="20"/>
  <c r="V1388" i="20"/>
  <c r="W1388" i="20"/>
  <c r="X1388" i="20"/>
  <c r="Y1388" i="20"/>
  <c r="Z1388" i="20"/>
  <c r="AA1388" i="20"/>
  <c r="AB1388" i="20"/>
  <c r="AC1388" i="20"/>
  <c r="AD1388" i="20"/>
  <c r="AE1388" i="20"/>
  <c r="AF1388" i="20"/>
  <c r="AG1388" i="20"/>
  <c r="AH1388" i="20"/>
  <c r="AI1388" i="20"/>
  <c r="AJ1388" i="20"/>
  <c r="G1389" i="20"/>
  <c r="H1389" i="20"/>
  <c r="I1389" i="20"/>
  <c r="J1389" i="20"/>
  <c r="K1389" i="20"/>
  <c r="L1389" i="20"/>
  <c r="M1389" i="20"/>
  <c r="N1389" i="20"/>
  <c r="O1389" i="20"/>
  <c r="P1389" i="20"/>
  <c r="Q1389" i="20"/>
  <c r="R1389" i="20"/>
  <c r="S1389" i="20"/>
  <c r="T1389" i="20"/>
  <c r="U1389" i="20"/>
  <c r="V1389" i="20"/>
  <c r="W1389" i="20"/>
  <c r="X1389" i="20"/>
  <c r="Y1389" i="20"/>
  <c r="Z1389" i="20"/>
  <c r="AA1389" i="20"/>
  <c r="AB1389" i="20"/>
  <c r="AC1389" i="20"/>
  <c r="AD1389" i="20"/>
  <c r="AE1389" i="20"/>
  <c r="AF1389" i="20"/>
  <c r="AG1389" i="20"/>
  <c r="AH1389" i="20"/>
  <c r="AI1389" i="20"/>
  <c r="AJ1389" i="20"/>
  <c r="G1390" i="20"/>
  <c r="H1390" i="20"/>
  <c r="I1390" i="20"/>
  <c r="J1390" i="20"/>
  <c r="K1390" i="20"/>
  <c r="L1390" i="20"/>
  <c r="M1390" i="20"/>
  <c r="N1390" i="20"/>
  <c r="O1390" i="20"/>
  <c r="P1390" i="20"/>
  <c r="Q1390" i="20"/>
  <c r="R1390" i="20"/>
  <c r="S1390" i="20"/>
  <c r="T1390" i="20"/>
  <c r="U1390" i="20"/>
  <c r="V1390" i="20"/>
  <c r="W1390" i="20"/>
  <c r="X1390" i="20"/>
  <c r="Y1390" i="20"/>
  <c r="Z1390" i="20"/>
  <c r="AA1390" i="20"/>
  <c r="AB1390" i="20"/>
  <c r="AC1390" i="20"/>
  <c r="AD1390" i="20"/>
  <c r="AE1390" i="20"/>
  <c r="AF1390" i="20"/>
  <c r="AG1390" i="20"/>
  <c r="AH1390" i="20"/>
  <c r="AI1390" i="20"/>
  <c r="AJ1390" i="20"/>
  <c r="G1391" i="20"/>
  <c r="H1391" i="20"/>
  <c r="I1391" i="20"/>
  <c r="J1391" i="20"/>
  <c r="K1391" i="20"/>
  <c r="L1391" i="20"/>
  <c r="M1391" i="20"/>
  <c r="N1391" i="20"/>
  <c r="O1391" i="20"/>
  <c r="P1391" i="20"/>
  <c r="Q1391" i="20"/>
  <c r="R1391" i="20"/>
  <c r="S1391" i="20"/>
  <c r="T1391" i="20"/>
  <c r="U1391" i="20"/>
  <c r="V1391" i="20"/>
  <c r="W1391" i="20"/>
  <c r="X1391" i="20"/>
  <c r="Y1391" i="20"/>
  <c r="Z1391" i="20"/>
  <c r="AA1391" i="20"/>
  <c r="AB1391" i="20"/>
  <c r="AC1391" i="20"/>
  <c r="AD1391" i="20"/>
  <c r="AE1391" i="20"/>
  <c r="AF1391" i="20"/>
  <c r="AG1391" i="20"/>
  <c r="AH1391" i="20"/>
  <c r="AI1391" i="20"/>
  <c r="AJ1391" i="20"/>
  <c r="G1392" i="20"/>
  <c r="H1392" i="20"/>
  <c r="I1392" i="20"/>
  <c r="J1392" i="20"/>
  <c r="K1392" i="20"/>
  <c r="L1392" i="20"/>
  <c r="M1392" i="20"/>
  <c r="N1392" i="20"/>
  <c r="O1392" i="20"/>
  <c r="P1392" i="20"/>
  <c r="Q1392" i="20"/>
  <c r="R1392" i="20"/>
  <c r="S1392" i="20"/>
  <c r="T1392" i="20"/>
  <c r="U1392" i="20"/>
  <c r="V1392" i="20"/>
  <c r="W1392" i="20"/>
  <c r="X1392" i="20"/>
  <c r="Y1392" i="20"/>
  <c r="Z1392" i="20"/>
  <c r="AA1392" i="20"/>
  <c r="AB1392" i="20"/>
  <c r="AC1392" i="20"/>
  <c r="AD1392" i="20"/>
  <c r="AE1392" i="20"/>
  <c r="AF1392" i="20"/>
  <c r="AG1392" i="20"/>
  <c r="AH1392" i="20"/>
  <c r="AI1392" i="20"/>
  <c r="AJ1392" i="20"/>
  <c r="G1393" i="20"/>
  <c r="H1393" i="20"/>
  <c r="I1393" i="20"/>
  <c r="J1393" i="20"/>
  <c r="K1393" i="20"/>
  <c r="L1393" i="20"/>
  <c r="M1393" i="20"/>
  <c r="N1393" i="20"/>
  <c r="O1393" i="20"/>
  <c r="P1393" i="20"/>
  <c r="Q1393" i="20"/>
  <c r="R1393" i="20"/>
  <c r="S1393" i="20"/>
  <c r="T1393" i="20"/>
  <c r="U1393" i="20"/>
  <c r="V1393" i="20"/>
  <c r="W1393" i="20"/>
  <c r="X1393" i="20"/>
  <c r="Y1393" i="20"/>
  <c r="Z1393" i="20"/>
  <c r="AA1393" i="20"/>
  <c r="AB1393" i="20"/>
  <c r="AC1393" i="20"/>
  <c r="AD1393" i="20"/>
  <c r="AE1393" i="20"/>
  <c r="AF1393" i="20"/>
  <c r="AG1393" i="20"/>
  <c r="AH1393" i="20"/>
  <c r="AI1393" i="20"/>
  <c r="AJ1393" i="20"/>
  <c r="G1394" i="20"/>
  <c r="H1394" i="20"/>
  <c r="I1394" i="20"/>
  <c r="J1394" i="20"/>
  <c r="K1394" i="20"/>
  <c r="L1394" i="20"/>
  <c r="M1394" i="20"/>
  <c r="N1394" i="20"/>
  <c r="O1394" i="20"/>
  <c r="P1394" i="20"/>
  <c r="Q1394" i="20"/>
  <c r="R1394" i="20"/>
  <c r="S1394" i="20"/>
  <c r="T1394" i="20"/>
  <c r="U1394" i="20"/>
  <c r="V1394" i="20"/>
  <c r="W1394" i="20"/>
  <c r="X1394" i="20"/>
  <c r="Y1394" i="20"/>
  <c r="Z1394" i="20"/>
  <c r="AA1394" i="20"/>
  <c r="AB1394" i="20"/>
  <c r="AC1394" i="20"/>
  <c r="AD1394" i="20"/>
  <c r="AE1394" i="20"/>
  <c r="AF1394" i="20"/>
  <c r="AG1394" i="20"/>
  <c r="AH1394" i="20"/>
  <c r="AI1394" i="20"/>
  <c r="AJ1394" i="20"/>
  <c r="G1395" i="20"/>
  <c r="H1395" i="20"/>
  <c r="I1395" i="20"/>
  <c r="J1395" i="20"/>
  <c r="K1395" i="20"/>
  <c r="L1395" i="20"/>
  <c r="M1395" i="20"/>
  <c r="N1395" i="20"/>
  <c r="O1395" i="20"/>
  <c r="P1395" i="20"/>
  <c r="Q1395" i="20"/>
  <c r="R1395" i="20"/>
  <c r="S1395" i="20"/>
  <c r="T1395" i="20"/>
  <c r="U1395" i="20"/>
  <c r="V1395" i="20"/>
  <c r="W1395" i="20"/>
  <c r="X1395" i="20"/>
  <c r="Y1395" i="20"/>
  <c r="Z1395" i="20"/>
  <c r="AA1395" i="20"/>
  <c r="AB1395" i="20"/>
  <c r="AC1395" i="20"/>
  <c r="AD1395" i="20"/>
  <c r="AE1395" i="20"/>
  <c r="AF1395" i="20"/>
  <c r="AG1395" i="20"/>
  <c r="AH1395" i="20"/>
  <c r="AI1395" i="20"/>
  <c r="AJ1395" i="20"/>
  <c r="G1396" i="20"/>
  <c r="H1396" i="20"/>
  <c r="I1396" i="20"/>
  <c r="J1396" i="20"/>
  <c r="K1396" i="20"/>
  <c r="L1396" i="20"/>
  <c r="M1396" i="20"/>
  <c r="N1396" i="20"/>
  <c r="O1396" i="20"/>
  <c r="P1396" i="20"/>
  <c r="Q1396" i="20"/>
  <c r="R1396" i="20"/>
  <c r="S1396" i="20"/>
  <c r="T1396" i="20"/>
  <c r="U1396" i="20"/>
  <c r="V1396" i="20"/>
  <c r="W1396" i="20"/>
  <c r="X1396" i="20"/>
  <c r="Y1396" i="20"/>
  <c r="Z1396" i="20"/>
  <c r="AA1396" i="20"/>
  <c r="AB1396" i="20"/>
  <c r="AC1396" i="20"/>
  <c r="AD1396" i="20"/>
  <c r="AE1396" i="20"/>
  <c r="AF1396" i="20"/>
  <c r="AG1396" i="20"/>
  <c r="AH1396" i="20"/>
  <c r="AI1396" i="20"/>
  <c r="AJ1396" i="20"/>
  <c r="G1397" i="20"/>
  <c r="H1397" i="20"/>
  <c r="I1397" i="20"/>
  <c r="J1397" i="20"/>
  <c r="K1397" i="20"/>
  <c r="L1397" i="20"/>
  <c r="M1397" i="20"/>
  <c r="N1397" i="20"/>
  <c r="O1397" i="20"/>
  <c r="P1397" i="20"/>
  <c r="Q1397" i="20"/>
  <c r="R1397" i="20"/>
  <c r="S1397" i="20"/>
  <c r="T1397" i="20"/>
  <c r="U1397" i="20"/>
  <c r="V1397" i="20"/>
  <c r="W1397" i="20"/>
  <c r="X1397" i="20"/>
  <c r="Y1397" i="20"/>
  <c r="Z1397" i="20"/>
  <c r="AA1397" i="20"/>
  <c r="AB1397" i="20"/>
  <c r="AC1397" i="20"/>
  <c r="AD1397" i="20"/>
  <c r="AE1397" i="20"/>
  <c r="AF1397" i="20"/>
  <c r="AG1397" i="20"/>
  <c r="AH1397" i="20"/>
  <c r="AI1397" i="20"/>
  <c r="AJ1397" i="20"/>
  <c r="G1398" i="20"/>
  <c r="H1398" i="20"/>
  <c r="I1398" i="20"/>
  <c r="J1398" i="20"/>
  <c r="K1398" i="20"/>
  <c r="L1398" i="20"/>
  <c r="M1398" i="20"/>
  <c r="N1398" i="20"/>
  <c r="O1398" i="20"/>
  <c r="P1398" i="20"/>
  <c r="Q1398" i="20"/>
  <c r="R1398" i="20"/>
  <c r="S1398" i="20"/>
  <c r="T1398" i="20"/>
  <c r="U1398" i="20"/>
  <c r="V1398" i="20"/>
  <c r="W1398" i="20"/>
  <c r="X1398" i="20"/>
  <c r="Y1398" i="20"/>
  <c r="Z1398" i="20"/>
  <c r="AA1398" i="20"/>
  <c r="AB1398" i="20"/>
  <c r="AC1398" i="20"/>
  <c r="AD1398" i="20"/>
  <c r="AE1398" i="20"/>
  <c r="AF1398" i="20"/>
  <c r="AG1398" i="20"/>
  <c r="AH1398" i="20"/>
  <c r="AI1398" i="20"/>
  <c r="AJ1398" i="20"/>
  <c r="G1399" i="20"/>
  <c r="H1399" i="20"/>
  <c r="I1399" i="20"/>
  <c r="J1399" i="20"/>
  <c r="K1399" i="20"/>
  <c r="L1399" i="20"/>
  <c r="M1399" i="20"/>
  <c r="N1399" i="20"/>
  <c r="O1399" i="20"/>
  <c r="P1399" i="20"/>
  <c r="Q1399" i="20"/>
  <c r="R1399" i="20"/>
  <c r="S1399" i="20"/>
  <c r="T1399" i="20"/>
  <c r="U1399" i="20"/>
  <c r="V1399" i="20"/>
  <c r="W1399" i="20"/>
  <c r="X1399" i="20"/>
  <c r="Y1399" i="20"/>
  <c r="Z1399" i="20"/>
  <c r="AA1399" i="20"/>
  <c r="AB1399" i="20"/>
  <c r="AC1399" i="20"/>
  <c r="AD1399" i="20"/>
  <c r="AE1399" i="20"/>
  <c r="AF1399" i="20"/>
  <c r="AG1399" i="20"/>
  <c r="AH1399" i="20"/>
  <c r="AI1399" i="20"/>
  <c r="AJ1399" i="20"/>
  <c r="G1400" i="20"/>
  <c r="H1400" i="20"/>
  <c r="I1400" i="20"/>
  <c r="J1400" i="20"/>
  <c r="K1400" i="20"/>
  <c r="L1400" i="20"/>
  <c r="M1400" i="20"/>
  <c r="N1400" i="20"/>
  <c r="O1400" i="20"/>
  <c r="P1400" i="20"/>
  <c r="Q1400" i="20"/>
  <c r="R1400" i="20"/>
  <c r="S1400" i="20"/>
  <c r="T1400" i="20"/>
  <c r="U1400" i="20"/>
  <c r="V1400" i="20"/>
  <c r="W1400" i="20"/>
  <c r="X1400" i="20"/>
  <c r="Y1400" i="20"/>
  <c r="Z1400" i="20"/>
  <c r="AA1400" i="20"/>
  <c r="AB1400" i="20"/>
  <c r="AC1400" i="20"/>
  <c r="AD1400" i="20"/>
  <c r="AE1400" i="20"/>
  <c r="AF1400" i="20"/>
  <c r="AG1400" i="20"/>
  <c r="AH1400" i="20"/>
  <c r="AI1400" i="20"/>
  <c r="AJ1400" i="20"/>
  <c r="G1401" i="20"/>
  <c r="H1401" i="20"/>
  <c r="I1401" i="20"/>
  <c r="J1401" i="20"/>
  <c r="K1401" i="20"/>
  <c r="L1401" i="20"/>
  <c r="M1401" i="20"/>
  <c r="N1401" i="20"/>
  <c r="O1401" i="20"/>
  <c r="P1401" i="20"/>
  <c r="Q1401" i="20"/>
  <c r="R1401" i="20"/>
  <c r="S1401" i="20"/>
  <c r="T1401" i="20"/>
  <c r="U1401" i="20"/>
  <c r="V1401" i="20"/>
  <c r="W1401" i="20"/>
  <c r="X1401" i="20"/>
  <c r="Y1401" i="20"/>
  <c r="Z1401" i="20"/>
  <c r="AA1401" i="20"/>
  <c r="AB1401" i="20"/>
  <c r="AC1401" i="20"/>
  <c r="AD1401" i="20"/>
  <c r="AE1401" i="20"/>
  <c r="AF1401" i="20"/>
  <c r="AG1401" i="20"/>
  <c r="AH1401" i="20"/>
  <c r="AI1401" i="20"/>
  <c r="AJ1401" i="20"/>
  <c r="G1402" i="20"/>
  <c r="H1402" i="20"/>
  <c r="I1402" i="20"/>
  <c r="J1402" i="20"/>
  <c r="K1402" i="20"/>
  <c r="L1402" i="20"/>
  <c r="M1402" i="20"/>
  <c r="N1402" i="20"/>
  <c r="O1402" i="20"/>
  <c r="P1402" i="20"/>
  <c r="Q1402" i="20"/>
  <c r="R1402" i="20"/>
  <c r="S1402" i="20"/>
  <c r="T1402" i="20"/>
  <c r="U1402" i="20"/>
  <c r="V1402" i="20"/>
  <c r="W1402" i="20"/>
  <c r="X1402" i="20"/>
  <c r="Y1402" i="20"/>
  <c r="Z1402" i="20"/>
  <c r="AA1402" i="20"/>
  <c r="AB1402" i="20"/>
  <c r="AC1402" i="20"/>
  <c r="AD1402" i="20"/>
  <c r="AE1402" i="20"/>
  <c r="AF1402" i="20"/>
  <c r="AG1402" i="20"/>
  <c r="AH1402" i="20"/>
  <c r="AI1402" i="20"/>
  <c r="AJ1402" i="20"/>
  <c r="G1403" i="20"/>
  <c r="H1403" i="20"/>
  <c r="I1403" i="20"/>
  <c r="J1403" i="20"/>
  <c r="K1403" i="20"/>
  <c r="L1403" i="20"/>
  <c r="M1403" i="20"/>
  <c r="N1403" i="20"/>
  <c r="O1403" i="20"/>
  <c r="P1403" i="20"/>
  <c r="Q1403" i="20"/>
  <c r="R1403" i="20"/>
  <c r="S1403" i="20"/>
  <c r="T1403" i="20"/>
  <c r="U1403" i="20"/>
  <c r="V1403" i="20"/>
  <c r="W1403" i="20"/>
  <c r="X1403" i="20"/>
  <c r="Y1403" i="20"/>
  <c r="Z1403" i="20"/>
  <c r="AA1403" i="20"/>
  <c r="AB1403" i="20"/>
  <c r="AC1403" i="20"/>
  <c r="AD1403" i="20"/>
  <c r="AE1403" i="20"/>
  <c r="AF1403" i="20"/>
  <c r="AG1403" i="20"/>
  <c r="AH1403" i="20"/>
  <c r="AI1403" i="20"/>
  <c r="AJ1403" i="20"/>
  <c r="G1404" i="20"/>
  <c r="H1404" i="20"/>
  <c r="I1404" i="20"/>
  <c r="J1404" i="20"/>
  <c r="K1404" i="20"/>
  <c r="L1404" i="20"/>
  <c r="M1404" i="20"/>
  <c r="N1404" i="20"/>
  <c r="O1404" i="20"/>
  <c r="P1404" i="20"/>
  <c r="Q1404" i="20"/>
  <c r="R1404" i="20"/>
  <c r="S1404" i="20"/>
  <c r="T1404" i="20"/>
  <c r="U1404" i="20"/>
  <c r="V1404" i="20"/>
  <c r="W1404" i="20"/>
  <c r="X1404" i="20"/>
  <c r="Y1404" i="20"/>
  <c r="Z1404" i="20"/>
  <c r="AA1404" i="20"/>
  <c r="AB1404" i="20"/>
  <c r="AC1404" i="20"/>
  <c r="AD1404" i="20"/>
  <c r="AE1404" i="20"/>
  <c r="AF1404" i="20"/>
  <c r="AG1404" i="20"/>
  <c r="AH1404" i="20"/>
  <c r="AI1404" i="20"/>
  <c r="AJ1404" i="20"/>
  <c r="G1405" i="20"/>
  <c r="H1405" i="20"/>
  <c r="I1405" i="20"/>
  <c r="J1405" i="20"/>
  <c r="K1405" i="20"/>
  <c r="L1405" i="20"/>
  <c r="M1405" i="20"/>
  <c r="N1405" i="20"/>
  <c r="O1405" i="20"/>
  <c r="P1405" i="20"/>
  <c r="Q1405" i="20"/>
  <c r="R1405" i="20"/>
  <c r="S1405" i="20"/>
  <c r="T1405" i="20"/>
  <c r="U1405" i="20"/>
  <c r="V1405" i="20"/>
  <c r="W1405" i="20"/>
  <c r="X1405" i="20"/>
  <c r="Y1405" i="20"/>
  <c r="Z1405" i="20"/>
  <c r="AA1405" i="20"/>
  <c r="AB1405" i="20"/>
  <c r="AC1405" i="20"/>
  <c r="AD1405" i="20"/>
  <c r="AE1405" i="20"/>
  <c r="AF1405" i="20"/>
  <c r="AG1405" i="20"/>
  <c r="AH1405" i="20"/>
  <c r="AI1405" i="20"/>
  <c r="AJ1405" i="20"/>
  <c r="G1406" i="20"/>
  <c r="H1406" i="20"/>
  <c r="I1406" i="20"/>
  <c r="J1406" i="20"/>
  <c r="K1406" i="20"/>
  <c r="L1406" i="20"/>
  <c r="M1406" i="20"/>
  <c r="N1406" i="20"/>
  <c r="O1406" i="20"/>
  <c r="P1406" i="20"/>
  <c r="Q1406" i="20"/>
  <c r="R1406" i="20"/>
  <c r="S1406" i="20"/>
  <c r="T1406" i="20"/>
  <c r="U1406" i="20"/>
  <c r="V1406" i="20"/>
  <c r="W1406" i="20"/>
  <c r="X1406" i="20"/>
  <c r="Y1406" i="20"/>
  <c r="Z1406" i="20"/>
  <c r="AA1406" i="20"/>
  <c r="AB1406" i="20"/>
  <c r="AC1406" i="20"/>
  <c r="AD1406" i="20"/>
  <c r="AE1406" i="20"/>
  <c r="AF1406" i="20"/>
  <c r="AG1406" i="20"/>
  <c r="AH1406" i="20"/>
  <c r="AI1406" i="20"/>
  <c r="AJ1406" i="20"/>
  <c r="G1407" i="20"/>
  <c r="H1407" i="20"/>
  <c r="I1407" i="20"/>
  <c r="J1407" i="20"/>
  <c r="K1407" i="20"/>
  <c r="L1407" i="20"/>
  <c r="M1407" i="20"/>
  <c r="N1407" i="20"/>
  <c r="O1407" i="20"/>
  <c r="P1407" i="20"/>
  <c r="Q1407" i="20"/>
  <c r="R1407" i="20"/>
  <c r="S1407" i="20"/>
  <c r="T1407" i="20"/>
  <c r="U1407" i="20"/>
  <c r="V1407" i="20"/>
  <c r="W1407" i="20"/>
  <c r="X1407" i="20"/>
  <c r="Y1407" i="20"/>
  <c r="Z1407" i="20"/>
  <c r="AA1407" i="20"/>
  <c r="AB1407" i="20"/>
  <c r="AC1407" i="20"/>
  <c r="AD1407" i="20"/>
  <c r="AE1407" i="20"/>
  <c r="AF1407" i="20"/>
  <c r="AG1407" i="20"/>
  <c r="AH1407" i="20"/>
  <c r="AI1407" i="20"/>
  <c r="AJ1407" i="20"/>
  <c r="G1408" i="20"/>
  <c r="H1408" i="20"/>
  <c r="I1408" i="20"/>
  <c r="J1408" i="20"/>
  <c r="K1408" i="20"/>
  <c r="L1408" i="20"/>
  <c r="M1408" i="20"/>
  <c r="N1408" i="20"/>
  <c r="O1408" i="20"/>
  <c r="P1408" i="20"/>
  <c r="Q1408" i="20"/>
  <c r="R1408" i="20"/>
  <c r="S1408" i="20"/>
  <c r="T1408" i="20"/>
  <c r="U1408" i="20"/>
  <c r="V1408" i="20"/>
  <c r="W1408" i="20"/>
  <c r="X1408" i="20"/>
  <c r="Y1408" i="20"/>
  <c r="Z1408" i="20"/>
  <c r="AA1408" i="20"/>
  <c r="AB1408" i="20"/>
  <c r="AC1408" i="20"/>
  <c r="AD1408" i="20"/>
  <c r="AE1408" i="20"/>
  <c r="AF1408" i="20"/>
  <c r="AG1408" i="20"/>
  <c r="AH1408" i="20"/>
  <c r="AI1408" i="20"/>
  <c r="AJ1408" i="20"/>
  <c r="G3" i="20"/>
  <c r="H3" i="20"/>
  <c r="I3" i="20"/>
  <c r="J3" i="20"/>
  <c r="K3" i="20"/>
  <c r="L3" i="20"/>
  <c r="M3" i="20"/>
  <c r="N3" i="20"/>
  <c r="O3" i="20"/>
  <c r="P3" i="20"/>
  <c r="Q3" i="20"/>
  <c r="R3" i="20"/>
  <c r="S3" i="20"/>
  <c r="T3" i="20"/>
  <c r="U3" i="20"/>
  <c r="V3" i="20"/>
  <c r="W3" i="20"/>
  <c r="X3" i="20"/>
  <c r="Y3" i="20"/>
  <c r="Z3" i="20"/>
  <c r="AA3" i="20"/>
  <c r="AB3" i="20"/>
  <c r="AC3" i="20"/>
  <c r="AD3" i="20"/>
  <c r="AE3" i="20"/>
  <c r="AF3" i="20"/>
  <c r="AG3" i="20"/>
  <c r="AH3" i="20"/>
  <c r="AI3" i="20"/>
  <c r="AJ3" i="20"/>
  <c r="G4" i="20"/>
  <c r="H4" i="20"/>
  <c r="I4" i="20"/>
  <c r="J4" i="20"/>
  <c r="K4" i="20"/>
  <c r="L4" i="20"/>
  <c r="M4" i="20"/>
  <c r="N4" i="20"/>
  <c r="O4" i="20"/>
  <c r="P4" i="20"/>
  <c r="Q4" i="20"/>
  <c r="R4" i="20"/>
  <c r="S4" i="20"/>
  <c r="T4" i="20"/>
  <c r="U4" i="20"/>
  <c r="V4" i="20"/>
  <c r="W4" i="20"/>
  <c r="X4" i="20"/>
  <c r="Y4" i="20"/>
  <c r="Z4" i="20"/>
  <c r="AA4" i="20"/>
  <c r="AB4" i="20"/>
  <c r="AC4" i="20"/>
  <c r="AD4" i="20"/>
  <c r="AE4" i="20"/>
  <c r="AF4" i="20"/>
  <c r="AG4" i="20"/>
  <c r="AH4" i="20"/>
  <c r="AI4" i="20"/>
  <c r="AJ4" i="20"/>
  <c r="G5" i="20"/>
  <c r="H5" i="20"/>
  <c r="I5" i="20"/>
  <c r="J5" i="20"/>
  <c r="K5" i="20"/>
  <c r="L5" i="20"/>
  <c r="M5" i="20"/>
  <c r="N5" i="20"/>
  <c r="O5" i="20"/>
  <c r="P5" i="20"/>
  <c r="Q5" i="20"/>
  <c r="R5" i="20"/>
  <c r="S5" i="20"/>
  <c r="T5" i="20"/>
  <c r="U5" i="20"/>
  <c r="V5" i="20"/>
  <c r="W5" i="20"/>
  <c r="X5" i="20"/>
  <c r="Y5" i="20"/>
  <c r="Z5" i="20"/>
  <c r="AA5" i="20"/>
  <c r="AB5" i="20"/>
  <c r="AC5" i="20"/>
  <c r="AD5" i="20"/>
  <c r="AE5" i="20"/>
  <c r="AF5" i="20"/>
  <c r="AG5" i="20"/>
  <c r="AH5" i="20"/>
  <c r="AI5" i="20"/>
  <c r="AJ5"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G7" i="20"/>
  <c r="H7" i="20"/>
  <c r="I7" i="20"/>
  <c r="J7" i="20"/>
  <c r="K7" i="20"/>
  <c r="L7" i="20"/>
  <c r="M7" i="20"/>
  <c r="N7" i="20"/>
  <c r="O7" i="20"/>
  <c r="P7" i="20"/>
  <c r="Q7" i="20"/>
  <c r="R7" i="20"/>
  <c r="S7" i="20"/>
  <c r="T7" i="20"/>
  <c r="U7" i="20"/>
  <c r="V7" i="20"/>
  <c r="W7" i="20"/>
  <c r="X7" i="20"/>
  <c r="Y7" i="20"/>
  <c r="Z7" i="20"/>
  <c r="AA7" i="20"/>
  <c r="AB7" i="20"/>
  <c r="AC7" i="20"/>
  <c r="AD7" i="20"/>
  <c r="AE7" i="20"/>
  <c r="AF7" i="20"/>
  <c r="AG7" i="20"/>
  <c r="AH7" i="20"/>
  <c r="AI7" i="20"/>
  <c r="AJ7"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AE194" i="20"/>
  <c r="AF194" i="20"/>
  <c r="AG194" i="20"/>
  <c r="AH194" i="20"/>
  <c r="AI194" i="20"/>
  <c r="AJ194" i="20"/>
  <c r="G195" i="20"/>
  <c r="H195" i="20"/>
  <c r="I195" i="20"/>
  <c r="J195" i="20"/>
  <c r="K195" i="20"/>
  <c r="L195" i="20"/>
  <c r="M195" i="20"/>
  <c r="N195" i="20"/>
  <c r="O195" i="20"/>
  <c r="P195" i="20"/>
  <c r="Q195" i="20"/>
  <c r="R195" i="20"/>
  <c r="S195" i="20"/>
  <c r="T195" i="20"/>
  <c r="U195" i="20"/>
  <c r="V195" i="20"/>
  <c r="W195" i="20"/>
  <c r="X195" i="20"/>
  <c r="Y195" i="20"/>
  <c r="Z195" i="20"/>
  <c r="AA195" i="20"/>
  <c r="AB195" i="20"/>
  <c r="AC195" i="20"/>
  <c r="AD195" i="20"/>
  <c r="AE195" i="20"/>
  <c r="AF195" i="20"/>
  <c r="AG195" i="20"/>
  <c r="AH195" i="20"/>
  <c r="AI195" i="20"/>
  <c r="AJ195" i="20"/>
  <c r="G196" i="20"/>
  <c r="H196" i="20"/>
  <c r="I196" i="20"/>
  <c r="J196" i="20"/>
  <c r="K196" i="20"/>
  <c r="L196" i="20"/>
  <c r="M196" i="20"/>
  <c r="N196" i="20"/>
  <c r="O196" i="20"/>
  <c r="P196" i="20"/>
  <c r="Q196" i="20"/>
  <c r="R196" i="20"/>
  <c r="S196" i="20"/>
  <c r="T196" i="20"/>
  <c r="U196" i="20"/>
  <c r="V196" i="20"/>
  <c r="W196" i="20"/>
  <c r="X196" i="20"/>
  <c r="Y196" i="20"/>
  <c r="Z196" i="20"/>
  <c r="AA196" i="20"/>
  <c r="AB196" i="20"/>
  <c r="AC196" i="20"/>
  <c r="AD196" i="20"/>
  <c r="AE196" i="20"/>
  <c r="AF196" i="20"/>
  <c r="AG196" i="20"/>
  <c r="AH196" i="20"/>
  <c r="AI196" i="20"/>
  <c r="AJ196" i="20"/>
  <c r="G197" i="20"/>
  <c r="H197" i="20"/>
  <c r="I197" i="20"/>
  <c r="J197" i="20"/>
  <c r="K197" i="20"/>
  <c r="L197" i="20"/>
  <c r="M197" i="20"/>
  <c r="N197" i="20"/>
  <c r="O197" i="20"/>
  <c r="P197" i="20"/>
  <c r="Q197" i="20"/>
  <c r="R197" i="20"/>
  <c r="S197" i="20"/>
  <c r="T197" i="20"/>
  <c r="U197" i="20"/>
  <c r="V197" i="20"/>
  <c r="W197" i="20"/>
  <c r="X197" i="20"/>
  <c r="Y197" i="20"/>
  <c r="Z197" i="20"/>
  <c r="AA197" i="20"/>
  <c r="AB197" i="20"/>
  <c r="AC197" i="20"/>
  <c r="AD197" i="20"/>
  <c r="AE197" i="20"/>
  <c r="AF197" i="20"/>
  <c r="AG197" i="20"/>
  <c r="AH197" i="20"/>
  <c r="AI197" i="20"/>
  <c r="AJ197" i="20"/>
  <c r="G198" i="20"/>
  <c r="H198" i="20"/>
  <c r="I198" i="20"/>
  <c r="J198" i="20"/>
  <c r="K198" i="20"/>
  <c r="L198" i="20"/>
  <c r="M198" i="20"/>
  <c r="N198" i="20"/>
  <c r="O198" i="20"/>
  <c r="P198" i="20"/>
  <c r="Q198" i="20"/>
  <c r="R198" i="20"/>
  <c r="S198" i="20"/>
  <c r="T198" i="20"/>
  <c r="U198" i="20"/>
  <c r="V198" i="20"/>
  <c r="W198" i="20"/>
  <c r="X198" i="20"/>
  <c r="Y198" i="20"/>
  <c r="Z198" i="20"/>
  <c r="AA198" i="20"/>
  <c r="AB198" i="20"/>
  <c r="AC198" i="20"/>
  <c r="AD198" i="20"/>
  <c r="AE198" i="20"/>
  <c r="AF198" i="20"/>
  <c r="AG198" i="20"/>
  <c r="AH198" i="20"/>
  <c r="AI198" i="20"/>
  <c r="AJ198" i="20"/>
  <c r="G199" i="20"/>
  <c r="H199" i="20"/>
  <c r="I199" i="20"/>
  <c r="J199" i="20"/>
  <c r="K199" i="20"/>
  <c r="L199" i="20"/>
  <c r="M199" i="20"/>
  <c r="N199" i="20"/>
  <c r="O199" i="20"/>
  <c r="P199" i="20"/>
  <c r="Q199" i="20"/>
  <c r="R199" i="20"/>
  <c r="S199" i="20"/>
  <c r="T199" i="20"/>
  <c r="U199" i="20"/>
  <c r="V199" i="20"/>
  <c r="W199" i="20"/>
  <c r="X199" i="20"/>
  <c r="Y199" i="20"/>
  <c r="Z199" i="20"/>
  <c r="AA199" i="20"/>
  <c r="AB199" i="20"/>
  <c r="AC199" i="20"/>
  <c r="AD199" i="20"/>
  <c r="AE199" i="20"/>
  <c r="AF199" i="20"/>
  <c r="AG199" i="20"/>
  <c r="AH199" i="20"/>
  <c r="AI199" i="20"/>
  <c r="AJ199" i="20"/>
  <c r="G200" i="20"/>
  <c r="H200" i="20"/>
  <c r="I200" i="20"/>
  <c r="J200" i="20"/>
  <c r="K200" i="20"/>
  <c r="L200" i="20"/>
  <c r="M200" i="20"/>
  <c r="N200" i="20"/>
  <c r="O200" i="20"/>
  <c r="P200" i="20"/>
  <c r="Q200" i="20"/>
  <c r="R200" i="20"/>
  <c r="S200" i="20"/>
  <c r="T200" i="20"/>
  <c r="U200" i="20"/>
  <c r="V200" i="20"/>
  <c r="W200" i="20"/>
  <c r="X200" i="20"/>
  <c r="Y200" i="20"/>
  <c r="Z200" i="20"/>
  <c r="AA200" i="20"/>
  <c r="AB200" i="20"/>
  <c r="AC200" i="20"/>
  <c r="AD200" i="20"/>
  <c r="AE200" i="20"/>
  <c r="AF200" i="20"/>
  <c r="AG200" i="20"/>
  <c r="AH200" i="20"/>
  <c r="AI200" i="20"/>
  <c r="AJ200" i="20"/>
  <c r="G201" i="20"/>
  <c r="H201" i="20"/>
  <c r="I201" i="20"/>
  <c r="J201" i="20"/>
  <c r="K201" i="20"/>
  <c r="L201" i="20"/>
  <c r="M201" i="20"/>
  <c r="N201" i="20"/>
  <c r="O201" i="20"/>
  <c r="P201" i="20"/>
  <c r="Q201" i="20"/>
  <c r="R201" i="20"/>
  <c r="S201" i="20"/>
  <c r="T201" i="20"/>
  <c r="U201" i="20"/>
  <c r="V201" i="20"/>
  <c r="W201" i="20"/>
  <c r="X201" i="20"/>
  <c r="Y201" i="20"/>
  <c r="Z201" i="20"/>
  <c r="AA201" i="20"/>
  <c r="AB201" i="20"/>
  <c r="AC201" i="20"/>
  <c r="AD201" i="20"/>
  <c r="AE201" i="20"/>
  <c r="AF201" i="20"/>
  <c r="AG201" i="20"/>
  <c r="AH201" i="20"/>
  <c r="AI201" i="20"/>
  <c r="AJ201" i="20"/>
  <c r="G202" i="20"/>
  <c r="H202" i="20"/>
  <c r="I202" i="20"/>
  <c r="J202" i="20"/>
  <c r="K202" i="20"/>
  <c r="L202" i="20"/>
  <c r="M202" i="20"/>
  <c r="N202" i="20"/>
  <c r="O202" i="20"/>
  <c r="P202" i="20"/>
  <c r="Q202" i="20"/>
  <c r="R202" i="20"/>
  <c r="S202" i="20"/>
  <c r="T202" i="20"/>
  <c r="U202" i="20"/>
  <c r="V202" i="20"/>
  <c r="W202" i="20"/>
  <c r="X202" i="20"/>
  <c r="Y202" i="20"/>
  <c r="Z202" i="20"/>
  <c r="AA202" i="20"/>
  <c r="AB202" i="20"/>
  <c r="AC202" i="20"/>
  <c r="AD202" i="20"/>
  <c r="AE202" i="20"/>
  <c r="AF202" i="20"/>
  <c r="AG202" i="20"/>
  <c r="AH202" i="20"/>
  <c r="AI202" i="20"/>
  <c r="AJ202" i="20"/>
  <c r="G203" i="20"/>
  <c r="H203" i="20"/>
  <c r="I203" i="20"/>
  <c r="J203" i="20"/>
  <c r="K203" i="20"/>
  <c r="L203" i="20"/>
  <c r="M203" i="20"/>
  <c r="N203" i="20"/>
  <c r="O203" i="20"/>
  <c r="P203" i="20"/>
  <c r="Q203" i="20"/>
  <c r="R203" i="20"/>
  <c r="S203" i="20"/>
  <c r="T203" i="20"/>
  <c r="U203" i="20"/>
  <c r="V203" i="20"/>
  <c r="W203" i="20"/>
  <c r="X203" i="20"/>
  <c r="Y203" i="20"/>
  <c r="Z203" i="20"/>
  <c r="AA203" i="20"/>
  <c r="AB203" i="20"/>
  <c r="AC203" i="20"/>
  <c r="AD203" i="20"/>
  <c r="AE203" i="20"/>
  <c r="AF203" i="20"/>
  <c r="AG203" i="20"/>
  <c r="AH203" i="20"/>
  <c r="AI203" i="20"/>
  <c r="AJ203" i="20"/>
  <c r="G204" i="20"/>
  <c r="H204" i="20"/>
  <c r="I204" i="20"/>
  <c r="J204" i="20"/>
  <c r="K204" i="20"/>
  <c r="L204" i="20"/>
  <c r="M204" i="20"/>
  <c r="N204" i="20"/>
  <c r="O204" i="20"/>
  <c r="P204" i="20"/>
  <c r="Q204" i="20"/>
  <c r="R204" i="20"/>
  <c r="S204" i="20"/>
  <c r="T204" i="20"/>
  <c r="U204" i="20"/>
  <c r="V204" i="20"/>
  <c r="W204" i="20"/>
  <c r="X204" i="20"/>
  <c r="Y204" i="20"/>
  <c r="Z204" i="20"/>
  <c r="AA204" i="20"/>
  <c r="AB204" i="20"/>
  <c r="AC204" i="20"/>
  <c r="AD204" i="20"/>
  <c r="AE204" i="20"/>
  <c r="AF204" i="20"/>
  <c r="AG204" i="20"/>
  <c r="AH204" i="20"/>
  <c r="AI204" i="20"/>
  <c r="AJ204" i="20"/>
  <c r="G205" i="20"/>
  <c r="H205" i="20"/>
  <c r="I205" i="20"/>
  <c r="J205" i="20"/>
  <c r="K205" i="20"/>
  <c r="L205" i="20"/>
  <c r="M205" i="20"/>
  <c r="N205" i="20"/>
  <c r="O205" i="20"/>
  <c r="P205" i="20"/>
  <c r="Q205" i="20"/>
  <c r="R205" i="20"/>
  <c r="S205" i="20"/>
  <c r="T205" i="20"/>
  <c r="U205" i="20"/>
  <c r="V205" i="20"/>
  <c r="W205" i="20"/>
  <c r="X205" i="20"/>
  <c r="Y205" i="20"/>
  <c r="Z205" i="20"/>
  <c r="AA205" i="20"/>
  <c r="AB205" i="20"/>
  <c r="AC205" i="20"/>
  <c r="AD205" i="20"/>
  <c r="AE205" i="20"/>
  <c r="AF205" i="20"/>
  <c r="AG205" i="20"/>
  <c r="AH205" i="20"/>
  <c r="AI205" i="20"/>
  <c r="AJ205" i="20"/>
  <c r="G206" i="20"/>
  <c r="H206" i="20"/>
  <c r="I206" i="20"/>
  <c r="J206" i="20"/>
  <c r="K206" i="20"/>
  <c r="L206" i="20"/>
  <c r="M206" i="20"/>
  <c r="N206" i="20"/>
  <c r="O206" i="20"/>
  <c r="P206" i="20"/>
  <c r="Q206" i="20"/>
  <c r="R206" i="20"/>
  <c r="S206" i="20"/>
  <c r="T206" i="20"/>
  <c r="U206" i="20"/>
  <c r="V206" i="20"/>
  <c r="W206" i="20"/>
  <c r="X206" i="20"/>
  <c r="Y206" i="20"/>
  <c r="Z206" i="20"/>
  <c r="AA206" i="20"/>
  <c r="AB206" i="20"/>
  <c r="AC206" i="20"/>
  <c r="AD206" i="20"/>
  <c r="AE206" i="20"/>
  <c r="AF206" i="20"/>
  <c r="AG206" i="20"/>
  <c r="AH206" i="20"/>
  <c r="AI206" i="20"/>
  <c r="AJ206"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AE207" i="20"/>
  <c r="AF207" i="20"/>
  <c r="AG207" i="20"/>
  <c r="AH207" i="20"/>
  <c r="AI207" i="20"/>
  <c r="AJ207"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E208" i="20"/>
  <c r="AF208" i="20"/>
  <c r="AG208" i="20"/>
  <c r="AH208" i="20"/>
  <c r="AI208" i="20"/>
  <c r="AJ208" i="20"/>
  <c r="G209" i="20"/>
  <c r="H209" i="20"/>
  <c r="I209" i="20"/>
  <c r="J209" i="20"/>
  <c r="K209" i="20"/>
  <c r="L209" i="20"/>
  <c r="M209" i="20"/>
  <c r="N209" i="20"/>
  <c r="O209" i="20"/>
  <c r="P209" i="20"/>
  <c r="Q209" i="20"/>
  <c r="R209" i="20"/>
  <c r="S209" i="20"/>
  <c r="T209" i="20"/>
  <c r="U209" i="20"/>
  <c r="V209" i="20"/>
  <c r="W209" i="20"/>
  <c r="X209" i="20"/>
  <c r="Y209" i="20"/>
  <c r="Z209" i="20"/>
  <c r="AA209" i="20"/>
  <c r="AB209" i="20"/>
  <c r="AC209" i="20"/>
  <c r="AD209" i="20"/>
  <c r="AE209" i="20"/>
  <c r="AF209" i="20"/>
  <c r="AG209" i="20"/>
  <c r="AH209" i="20"/>
  <c r="AI209" i="20"/>
  <c r="AJ209" i="20"/>
  <c r="G210" i="20"/>
  <c r="H210" i="20"/>
  <c r="I210" i="20"/>
  <c r="J210" i="20"/>
  <c r="K210" i="20"/>
  <c r="L210" i="20"/>
  <c r="M210" i="20"/>
  <c r="N210" i="20"/>
  <c r="O210" i="20"/>
  <c r="P210" i="20"/>
  <c r="Q210" i="20"/>
  <c r="R210" i="20"/>
  <c r="S210" i="20"/>
  <c r="T210" i="20"/>
  <c r="U210" i="20"/>
  <c r="V210" i="20"/>
  <c r="W210" i="20"/>
  <c r="X210" i="20"/>
  <c r="Y210" i="20"/>
  <c r="Z210" i="20"/>
  <c r="AA210" i="20"/>
  <c r="AB210" i="20"/>
  <c r="AC210" i="20"/>
  <c r="AD210" i="20"/>
  <c r="AE210" i="20"/>
  <c r="AF210" i="20"/>
  <c r="AG210" i="20"/>
  <c r="AH210" i="20"/>
  <c r="AI210" i="20"/>
  <c r="AJ210" i="20"/>
  <c r="G211" i="20"/>
  <c r="H211" i="20"/>
  <c r="I211" i="20"/>
  <c r="J211" i="20"/>
  <c r="K211" i="20"/>
  <c r="L211" i="20"/>
  <c r="M211" i="20"/>
  <c r="N211" i="20"/>
  <c r="O211" i="20"/>
  <c r="P211" i="20"/>
  <c r="Q211" i="20"/>
  <c r="R211" i="20"/>
  <c r="S211" i="20"/>
  <c r="T211" i="20"/>
  <c r="U211" i="20"/>
  <c r="V211" i="20"/>
  <c r="W211" i="20"/>
  <c r="X211" i="20"/>
  <c r="Y211" i="20"/>
  <c r="Z211" i="20"/>
  <c r="AA211" i="20"/>
  <c r="AB211" i="20"/>
  <c r="AC211" i="20"/>
  <c r="AD211" i="20"/>
  <c r="AE211" i="20"/>
  <c r="AF211" i="20"/>
  <c r="AG211" i="20"/>
  <c r="AH211" i="20"/>
  <c r="AI211" i="20"/>
  <c r="AJ211"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AE212" i="20"/>
  <c r="AF212" i="20"/>
  <c r="AG212" i="20"/>
  <c r="AH212" i="20"/>
  <c r="AI212" i="20"/>
  <c r="AJ212" i="20"/>
  <c r="G213" i="20"/>
  <c r="H213" i="20"/>
  <c r="I213" i="20"/>
  <c r="J213" i="20"/>
  <c r="K213" i="20"/>
  <c r="L213" i="20"/>
  <c r="M213" i="20"/>
  <c r="N213" i="20"/>
  <c r="O213" i="20"/>
  <c r="P213" i="20"/>
  <c r="Q213" i="20"/>
  <c r="R213" i="20"/>
  <c r="S213" i="20"/>
  <c r="T213" i="20"/>
  <c r="U213" i="20"/>
  <c r="V213" i="20"/>
  <c r="W213" i="20"/>
  <c r="X213" i="20"/>
  <c r="Y213" i="20"/>
  <c r="Z213" i="20"/>
  <c r="AA213" i="20"/>
  <c r="AB213" i="20"/>
  <c r="AC213" i="20"/>
  <c r="AD213" i="20"/>
  <c r="AE213" i="20"/>
  <c r="AF213" i="20"/>
  <c r="AG213" i="20"/>
  <c r="AH213" i="20"/>
  <c r="AI213" i="20"/>
  <c r="AJ213" i="20"/>
  <c r="G214" i="20"/>
  <c r="H214" i="20"/>
  <c r="I214" i="20"/>
  <c r="J214" i="20"/>
  <c r="K214" i="20"/>
  <c r="L214" i="20"/>
  <c r="M214" i="20"/>
  <c r="N214" i="20"/>
  <c r="O214" i="20"/>
  <c r="P214" i="20"/>
  <c r="Q214" i="20"/>
  <c r="R214" i="20"/>
  <c r="S214" i="20"/>
  <c r="T214" i="20"/>
  <c r="U214" i="20"/>
  <c r="V214" i="20"/>
  <c r="W214" i="20"/>
  <c r="X214" i="20"/>
  <c r="Y214" i="20"/>
  <c r="Z214" i="20"/>
  <c r="AA214" i="20"/>
  <c r="AB214" i="20"/>
  <c r="AC214" i="20"/>
  <c r="AD214" i="20"/>
  <c r="AE214" i="20"/>
  <c r="AF214" i="20"/>
  <c r="AG214" i="20"/>
  <c r="AH214" i="20"/>
  <c r="AI214" i="20"/>
  <c r="AJ214" i="20"/>
  <c r="G215" i="20"/>
  <c r="H215" i="20"/>
  <c r="I215" i="20"/>
  <c r="J215" i="20"/>
  <c r="K215" i="20"/>
  <c r="L215" i="20"/>
  <c r="M215" i="20"/>
  <c r="N215" i="20"/>
  <c r="O215" i="20"/>
  <c r="P215" i="20"/>
  <c r="Q215" i="20"/>
  <c r="R215" i="20"/>
  <c r="S215" i="20"/>
  <c r="T215" i="20"/>
  <c r="U215" i="20"/>
  <c r="V215" i="20"/>
  <c r="W215" i="20"/>
  <c r="X215" i="20"/>
  <c r="Y215" i="20"/>
  <c r="Z215" i="20"/>
  <c r="AA215" i="20"/>
  <c r="AB215" i="20"/>
  <c r="AC215" i="20"/>
  <c r="AD215" i="20"/>
  <c r="AE215" i="20"/>
  <c r="AF215" i="20"/>
  <c r="AG215" i="20"/>
  <c r="AH215" i="20"/>
  <c r="AI215" i="20"/>
  <c r="AJ215" i="20"/>
  <c r="G216" i="20"/>
  <c r="H216" i="20"/>
  <c r="I216" i="20"/>
  <c r="J216" i="20"/>
  <c r="K216" i="20"/>
  <c r="L216" i="20"/>
  <c r="M216" i="20"/>
  <c r="N216" i="20"/>
  <c r="O216" i="20"/>
  <c r="P216" i="20"/>
  <c r="Q216" i="20"/>
  <c r="R216" i="20"/>
  <c r="S216" i="20"/>
  <c r="T216" i="20"/>
  <c r="U216" i="20"/>
  <c r="V216" i="20"/>
  <c r="W216" i="20"/>
  <c r="X216" i="20"/>
  <c r="Y216" i="20"/>
  <c r="Z216" i="20"/>
  <c r="AA216" i="20"/>
  <c r="AB216" i="20"/>
  <c r="AC216" i="20"/>
  <c r="AD216" i="20"/>
  <c r="AE216" i="20"/>
  <c r="AF216" i="20"/>
  <c r="AG216" i="20"/>
  <c r="AH216" i="20"/>
  <c r="AI216" i="20"/>
  <c r="AJ216" i="20"/>
  <c r="G217" i="20"/>
  <c r="H217" i="20"/>
  <c r="I217" i="20"/>
  <c r="J217" i="20"/>
  <c r="K217" i="20"/>
  <c r="L217" i="20"/>
  <c r="M217" i="20"/>
  <c r="N217" i="20"/>
  <c r="O217" i="20"/>
  <c r="P217" i="20"/>
  <c r="Q217" i="20"/>
  <c r="R217" i="20"/>
  <c r="S217" i="20"/>
  <c r="T217" i="20"/>
  <c r="U217" i="20"/>
  <c r="V217" i="20"/>
  <c r="W217" i="20"/>
  <c r="X217" i="20"/>
  <c r="Y217" i="20"/>
  <c r="Z217" i="20"/>
  <c r="AA217" i="20"/>
  <c r="AB217" i="20"/>
  <c r="AC217" i="20"/>
  <c r="AD217" i="20"/>
  <c r="AE217" i="20"/>
  <c r="AF217" i="20"/>
  <c r="AG217" i="20"/>
  <c r="AH217" i="20"/>
  <c r="AI217" i="20"/>
  <c r="AJ217" i="20"/>
  <c r="G218" i="20"/>
  <c r="H218" i="20"/>
  <c r="I218" i="20"/>
  <c r="J218" i="20"/>
  <c r="K218" i="20"/>
  <c r="L218" i="20"/>
  <c r="M218" i="20"/>
  <c r="N218" i="20"/>
  <c r="O218" i="20"/>
  <c r="P218" i="20"/>
  <c r="Q218" i="20"/>
  <c r="R218" i="20"/>
  <c r="S218" i="20"/>
  <c r="T218" i="20"/>
  <c r="U218" i="20"/>
  <c r="V218" i="20"/>
  <c r="W218" i="20"/>
  <c r="X218" i="20"/>
  <c r="Y218" i="20"/>
  <c r="Z218" i="20"/>
  <c r="AA218" i="20"/>
  <c r="AB218" i="20"/>
  <c r="AC218" i="20"/>
  <c r="AD218" i="20"/>
  <c r="AE218" i="20"/>
  <c r="AF218" i="20"/>
  <c r="AG218" i="20"/>
  <c r="AH218" i="20"/>
  <c r="AI218" i="20"/>
  <c r="AJ218" i="20"/>
  <c r="G219" i="20"/>
  <c r="H219" i="20"/>
  <c r="I219" i="20"/>
  <c r="J219" i="20"/>
  <c r="K219" i="20"/>
  <c r="L219" i="20"/>
  <c r="M219" i="20"/>
  <c r="N219" i="20"/>
  <c r="O219" i="20"/>
  <c r="P219" i="20"/>
  <c r="Q219" i="20"/>
  <c r="R219" i="20"/>
  <c r="S219" i="20"/>
  <c r="T219" i="20"/>
  <c r="U219" i="20"/>
  <c r="V219" i="20"/>
  <c r="W219" i="20"/>
  <c r="X219" i="20"/>
  <c r="Y219" i="20"/>
  <c r="Z219" i="20"/>
  <c r="AA219" i="20"/>
  <c r="AB219" i="20"/>
  <c r="AC219" i="20"/>
  <c r="AD219" i="20"/>
  <c r="AE219" i="20"/>
  <c r="AF219" i="20"/>
  <c r="AG219" i="20"/>
  <c r="AH219" i="20"/>
  <c r="AI219" i="20"/>
  <c r="AJ219"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AE220" i="20"/>
  <c r="AF220" i="20"/>
  <c r="AG220" i="20"/>
  <c r="AH220" i="20"/>
  <c r="AI220" i="20"/>
  <c r="AJ220" i="20"/>
  <c r="G221" i="20"/>
  <c r="H221" i="20"/>
  <c r="I221" i="20"/>
  <c r="J221" i="20"/>
  <c r="K221" i="20"/>
  <c r="L221" i="20"/>
  <c r="M221" i="20"/>
  <c r="N221" i="20"/>
  <c r="O221" i="20"/>
  <c r="P221" i="20"/>
  <c r="Q221" i="20"/>
  <c r="R221" i="20"/>
  <c r="S221" i="20"/>
  <c r="T221" i="20"/>
  <c r="U221" i="20"/>
  <c r="V221" i="20"/>
  <c r="W221" i="20"/>
  <c r="X221" i="20"/>
  <c r="Y221" i="20"/>
  <c r="Z221" i="20"/>
  <c r="AA221" i="20"/>
  <c r="AB221" i="20"/>
  <c r="AC221" i="20"/>
  <c r="AD221" i="20"/>
  <c r="AE221" i="20"/>
  <c r="AF221" i="20"/>
  <c r="AG221" i="20"/>
  <c r="AH221" i="20"/>
  <c r="AI221" i="20"/>
  <c r="AJ221" i="20"/>
  <c r="G222" i="20"/>
  <c r="H222" i="20"/>
  <c r="I222" i="20"/>
  <c r="J222" i="20"/>
  <c r="K222" i="20"/>
  <c r="L222" i="20"/>
  <c r="M222" i="20"/>
  <c r="N222" i="20"/>
  <c r="O222" i="20"/>
  <c r="P222" i="20"/>
  <c r="Q222" i="20"/>
  <c r="R222" i="20"/>
  <c r="S222" i="20"/>
  <c r="T222" i="20"/>
  <c r="U222" i="20"/>
  <c r="V222" i="20"/>
  <c r="W222" i="20"/>
  <c r="X222" i="20"/>
  <c r="Y222" i="20"/>
  <c r="Z222" i="20"/>
  <c r="AA222" i="20"/>
  <c r="AB222" i="20"/>
  <c r="AC222" i="20"/>
  <c r="AD222" i="20"/>
  <c r="AE222" i="20"/>
  <c r="AF222" i="20"/>
  <c r="AG222" i="20"/>
  <c r="AH222" i="20"/>
  <c r="AI222" i="20"/>
  <c r="AJ222" i="20"/>
  <c r="G223" i="20"/>
  <c r="H223" i="20"/>
  <c r="I223" i="20"/>
  <c r="J223" i="20"/>
  <c r="K223" i="20"/>
  <c r="L223" i="20"/>
  <c r="M223" i="20"/>
  <c r="N223" i="20"/>
  <c r="O223" i="20"/>
  <c r="P223" i="20"/>
  <c r="Q223" i="20"/>
  <c r="R223" i="20"/>
  <c r="S223" i="20"/>
  <c r="T223" i="20"/>
  <c r="U223" i="20"/>
  <c r="V223" i="20"/>
  <c r="W223" i="20"/>
  <c r="X223" i="20"/>
  <c r="Y223" i="20"/>
  <c r="Z223" i="20"/>
  <c r="AA223" i="20"/>
  <c r="AB223" i="20"/>
  <c r="AC223" i="20"/>
  <c r="AD223" i="20"/>
  <c r="AE223" i="20"/>
  <c r="AF223" i="20"/>
  <c r="AG223" i="20"/>
  <c r="AH223" i="20"/>
  <c r="AI223" i="20"/>
  <c r="AJ223"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AE224" i="20"/>
  <c r="AF224" i="20"/>
  <c r="AG224" i="20"/>
  <c r="AH224" i="20"/>
  <c r="AI224" i="20"/>
  <c r="AJ224" i="20"/>
  <c r="G225" i="20"/>
  <c r="H225" i="20"/>
  <c r="I225" i="20"/>
  <c r="J225" i="20"/>
  <c r="K225" i="20"/>
  <c r="L225" i="20"/>
  <c r="M225" i="20"/>
  <c r="N225" i="20"/>
  <c r="O225" i="20"/>
  <c r="P225" i="20"/>
  <c r="Q225" i="20"/>
  <c r="R225" i="20"/>
  <c r="S225" i="20"/>
  <c r="T225" i="20"/>
  <c r="U225" i="20"/>
  <c r="V225" i="20"/>
  <c r="W225" i="20"/>
  <c r="X225" i="20"/>
  <c r="Y225" i="20"/>
  <c r="Z225" i="20"/>
  <c r="AA225" i="20"/>
  <c r="AB225" i="20"/>
  <c r="AC225" i="20"/>
  <c r="AD225" i="20"/>
  <c r="AE225" i="20"/>
  <c r="AF225" i="20"/>
  <c r="AG225" i="20"/>
  <c r="AH225" i="20"/>
  <c r="AI225" i="20"/>
  <c r="AJ225" i="20"/>
  <c r="G226" i="20"/>
  <c r="H226" i="20"/>
  <c r="I226" i="20"/>
  <c r="J226" i="20"/>
  <c r="K226" i="20"/>
  <c r="L226" i="20"/>
  <c r="M226" i="20"/>
  <c r="N226" i="20"/>
  <c r="O226" i="20"/>
  <c r="P226" i="20"/>
  <c r="Q226" i="20"/>
  <c r="R226" i="20"/>
  <c r="S226" i="20"/>
  <c r="T226" i="20"/>
  <c r="U226" i="20"/>
  <c r="V226" i="20"/>
  <c r="W226" i="20"/>
  <c r="X226" i="20"/>
  <c r="Y226" i="20"/>
  <c r="Z226" i="20"/>
  <c r="AA226" i="20"/>
  <c r="AB226" i="20"/>
  <c r="AC226" i="20"/>
  <c r="AD226" i="20"/>
  <c r="AE226" i="20"/>
  <c r="AF226" i="20"/>
  <c r="AG226" i="20"/>
  <c r="AH226" i="20"/>
  <c r="AI226" i="20"/>
  <c r="AJ226" i="20"/>
  <c r="G227" i="20"/>
  <c r="H227" i="20"/>
  <c r="I227" i="20"/>
  <c r="J227" i="20"/>
  <c r="K227" i="20"/>
  <c r="L227" i="20"/>
  <c r="M227" i="20"/>
  <c r="N227" i="20"/>
  <c r="O227" i="20"/>
  <c r="P227" i="20"/>
  <c r="Q227" i="20"/>
  <c r="R227" i="20"/>
  <c r="S227" i="20"/>
  <c r="T227" i="20"/>
  <c r="U227" i="20"/>
  <c r="V227" i="20"/>
  <c r="W227" i="20"/>
  <c r="X227" i="20"/>
  <c r="Y227" i="20"/>
  <c r="Z227" i="20"/>
  <c r="AA227" i="20"/>
  <c r="AB227" i="20"/>
  <c r="AC227" i="20"/>
  <c r="AD227" i="20"/>
  <c r="AE227" i="20"/>
  <c r="AF227" i="20"/>
  <c r="AG227" i="20"/>
  <c r="AH227" i="20"/>
  <c r="AI227" i="20"/>
  <c r="AJ227"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AE228" i="20"/>
  <c r="AF228" i="20"/>
  <c r="AG228" i="20"/>
  <c r="AH228" i="20"/>
  <c r="AI228" i="20"/>
  <c r="AJ228" i="20"/>
  <c r="G229" i="20"/>
  <c r="H229" i="20"/>
  <c r="I229" i="20"/>
  <c r="J229" i="20"/>
  <c r="K229" i="20"/>
  <c r="L229" i="20"/>
  <c r="M229" i="20"/>
  <c r="N229" i="20"/>
  <c r="O229" i="20"/>
  <c r="P229" i="20"/>
  <c r="Q229" i="20"/>
  <c r="R229" i="20"/>
  <c r="S229" i="20"/>
  <c r="T229" i="20"/>
  <c r="U229" i="20"/>
  <c r="V229" i="20"/>
  <c r="W229" i="20"/>
  <c r="X229" i="20"/>
  <c r="Y229" i="20"/>
  <c r="Z229" i="20"/>
  <c r="AA229" i="20"/>
  <c r="AB229" i="20"/>
  <c r="AC229" i="20"/>
  <c r="AD229" i="20"/>
  <c r="AE229" i="20"/>
  <c r="AF229" i="20"/>
  <c r="AG229" i="20"/>
  <c r="AH229" i="20"/>
  <c r="AI229" i="20"/>
  <c r="AJ229" i="20"/>
  <c r="G230" i="20"/>
  <c r="H230" i="20"/>
  <c r="I230" i="20"/>
  <c r="J230" i="20"/>
  <c r="K230" i="20"/>
  <c r="L230" i="20"/>
  <c r="M230" i="20"/>
  <c r="N230" i="20"/>
  <c r="O230" i="20"/>
  <c r="P230" i="20"/>
  <c r="Q230" i="20"/>
  <c r="R230" i="20"/>
  <c r="S230" i="20"/>
  <c r="T230" i="20"/>
  <c r="U230" i="20"/>
  <c r="V230" i="20"/>
  <c r="W230" i="20"/>
  <c r="X230" i="20"/>
  <c r="Y230" i="20"/>
  <c r="Z230" i="20"/>
  <c r="AA230" i="20"/>
  <c r="AB230" i="20"/>
  <c r="AC230" i="20"/>
  <c r="AD230" i="20"/>
  <c r="AE230" i="20"/>
  <c r="AF230" i="20"/>
  <c r="AG230" i="20"/>
  <c r="AH230" i="20"/>
  <c r="AI230" i="20"/>
  <c r="AJ230" i="20"/>
  <c r="G231" i="20"/>
  <c r="H231" i="20"/>
  <c r="I231" i="20"/>
  <c r="J231" i="20"/>
  <c r="K231" i="20"/>
  <c r="L231" i="20"/>
  <c r="M231" i="20"/>
  <c r="N231" i="20"/>
  <c r="O231" i="20"/>
  <c r="P231" i="20"/>
  <c r="Q231" i="20"/>
  <c r="R231" i="20"/>
  <c r="S231" i="20"/>
  <c r="T231" i="20"/>
  <c r="U231" i="20"/>
  <c r="V231" i="20"/>
  <c r="W231" i="20"/>
  <c r="X231" i="20"/>
  <c r="Y231" i="20"/>
  <c r="Z231" i="20"/>
  <c r="AA231" i="20"/>
  <c r="AB231" i="20"/>
  <c r="AC231" i="20"/>
  <c r="AD231" i="20"/>
  <c r="AE231" i="20"/>
  <c r="AF231" i="20"/>
  <c r="AG231" i="20"/>
  <c r="AH231" i="20"/>
  <c r="AI231" i="20"/>
  <c r="AJ231"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AE232" i="20"/>
  <c r="AF232" i="20"/>
  <c r="AG232" i="20"/>
  <c r="AH232" i="20"/>
  <c r="AI232" i="20"/>
  <c r="AJ232" i="20"/>
  <c r="G233" i="20"/>
  <c r="H233" i="20"/>
  <c r="I233" i="20"/>
  <c r="J233" i="20"/>
  <c r="K233" i="20"/>
  <c r="L233" i="20"/>
  <c r="M233" i="20"/>
  <c r="N233" i="20"/>
  <c r="O233" i="20"/>
  <c r="P233" i="20"/>
  <c r="Q233" i="20"/>
  <c r="R233" i="20"/>
  <c r="S233" i="20"/>
  <c r="T233" i="20"/>
  <c r="U233" i="20"/>
  <c r="V233" i="20"/>
  <c r="W233" i="20"/>
  <c r="X233" i="20"/>
  <c r="Y233" i="20"/>
  <c r="Z233" i="20"/>
  <c r="AA233" i="20"/>
  <c r="AB233" i="20"/>
  <c r="AC233" i="20"/>
  <c r="AD233" i="20"/>
  <c r="AE233" i="20"/>
  <c r="AF233" i="20"/>
  <c r="AG233" i="20"/>
  <c r="AH233" i="20"/>
  <c r="AI233" i="20"/>
  <c r="AJ233" i="20"/>
  <c r="G234" i="20"/>
  <c r="H234" i="20"/>
  <c r="I234" i="20"/>
  <c r="J234" i="20"/>
  <c r="K234" i="20"/>
  <c r="L234" i="20"/>
  <c r="M234" i="20"/>
  <c r="N234" i="20"/>
  <c r="O234" i="20"/>
  <c r="P234" i="20"/>
  <c r="Q234" i="20"/>
  <c r="R234" i="20"/>
  <c r="S234" i="20"/>
  <c r="T234" i="20"/>
  <c r="U234" i="20"/>
  <c r="V234" i="20"/>
  <c r="W234" i="20"/>
  <c r="X234" i="20"/>
  <c r="Y234" i="20"/>
  <c r="Z234" i="20"/>
  <c r="AA234" i="20"/>
  <c r="AB234" i="20"/>
  <c r="AC234" i="20"/>
  <c r="AD234" i="20"/>
  <c r="AE234" i="20"/>
  <c r="AF234" i="20"/>
  <c r="AG234" i="20"/>
  <c r="AH234" i="20"/>
  <c r="AI234" i="20"/>
  <c r="AJ234"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E235" i="20"/>
  <c r="AF235" i="20"/>
  <c r="AG235" i="20"/>
  <c r="AH235" i="20"/>
  <c r="AI235" i="20"/>
  <c r="AJ235" i="20"/>
  <c r="G236" i="20"/>
  <c r="H236" i="20"/>
  <c r="I236" i="20"/>
  <c r="J236" i="20"/>
  <c r="K236" i="20"/>
  <c r="L236" i="20"/>
  <c r="M236" i="20"/>
  <c r="N236" i="20"/>
  <c r="O236" i="20"/>
  <c r="P236" i="20"/>
  <c r="Q236" i="20"/>
  <c r="R236" i="20"/>
  <c r="S236" i="20"/>
  <c r="T236" i="20"/>
  <c r="U236" i="20"/>
  <c r="V236" i="20"/>
  <c r="W236" i="20"/>
  <c r="X236" i="20"/>
  <c r="Y236" i="20"/>
  <c r="Z236" i="20"/>
  <c r="AA236" i="20"/>
  <c r="AB236" i="20"/>
  <c r="AC236" i="20"/>
  <c r="AD236" i="20"/>
  <c r="AE236" i="20"/>
  <c r="AF236" i="20"/>
  <c r="AG236" i="20"/>
  <c r="AH236" i="20"/>
  <c r="AI236" i="20"/>
  <c r="AJ236"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AE237" i="20"/>
  <c r="AF237" i="20"/>
  <c r="AG237" i="20"/>
  <c r="AH237" i="20"/>
  <c r="AI237" i="20"/>
  <c r="AJ237" i="20"/>
  <c r="G238" i="20"/>
  <c r="H238" i="20"/>
  <c r="I238" i="20"/>
  <c r="J238" i="20"/>
  <c r="K238" i="20"/>
  <c r="L238" i="20"/>
  <c r="M238" i="20"/>
  <c r="N238" i="20"/>
  <c r="O238" i="20"/>
  <c r="P238" i="20"/>
  <c r="Q238" i="20"/>
  <c r="R238" i="20"/>
  <c r="S238" i="20"/>
  <c r="T238" i="20"/>
  <c r="U238" i="20"/>
  <c r="V238" i="20"/>
  <c r="W238" i="20"/>
  <c r="X238" i="20"/>
  <c r="Y238" i="20"/>
  <c r="Z238" i="20"/>
  <c r="AA238" i="20"/>
  <c r="AB238" i="20"/>
  <c r="AC238" i="20"/>
  <c r="AD238" i="20"/>
  <c r="AE238" i="20"/>
  <c r="AF238" i="20"/>
  <c r="AG238" i="20"/>
  <c r="AH238" i="20"/>
  <c r="AI238" i="20"/>
  <c r="AJ238" i="20"/>
  <c r="G239" i="20"/>
  <c r="H239" i="20"/>
  <c r="I239" i="20"/>
  <c r="J239" i="20"/>
  <c r="K239" i="20"/>
  <c r="L239" i="20"/>
  <c r="M239" i="20"/>
  <c r="N239" i="20"/>
  <c r="O239" i="20"/>
  <c r="P239" i="20"/>
  <c r="Q239" i="20"/>
  <c r="R239" i="20"/>
  <c r="S239" i="20"/>
  <c r="T239" i="20"/>
  <c r="U239" i="20"/>
  <c r="V239" i="20"/>
  <c r="W239" i="20"/>
  <c r="X239" i="20"/>
  <c r="Y239" i="20"/>
  <c r="Z239" i="20"/>
  <c r="AA239" i="20"/>
  <c r="AB239" i="20"/>
  <c r="AC239" i="20"/>
  <c r="AD239" i="20"/>
  <c r="AE239" i="20"/>
  <c r="AF239" i="20"/>
  <c r="AG239" i="20"/>
  <c r="AH239" i="20"/>
  <c r="AI239" i="20"/>
  <c r="AJ239" i="20"/>
  <c r="G240" i="20"/>
  <c r="H240" i="20"/>
  <c r="I240" i="20"/>
  <c r="J240" i="20"/>
  <c r="K240" i="20"/>
  <c r="L240" i="20"/>
  <c r="M240" i="20"/>
  <c r="N240" i="20"/>
  <c r="O240" i="20"/>
  <c r="P240" i="20"/>
  <c r="Q240" i="20"/>
  <c r="R240" i="20"/>
  <c r="S240" i="20"/>
  <c r="T240" i="20"/>
  <c r="U240" i="20"/>
  <c r="V240" i="20"/>
  <c r="W240" i="20"/>
  <c r="X240" i="20"/>
  <c r="Y240" i="20"/>
  <c r="Z240" i="20"/>
  <c r="AA240" i="20"/>
  <c r="AB240" i="20"/>
  <c r="AC240" i="20"/>
  <c r="AD240" i="20"/>
  <c r="AE240" i="20"/>
  <c r="AF240" i="20"/>
  <c r="AG240" i="20"/>
  <c r="AH240" i="20"/>
  <c r="AI240" i="20"/>
  <c r="AJ240" i="20"/>
  <c r="G241" i="20"/>
  <c r="H241" i="20"/>
  <c r="I241" i="20"/>
  <c r="J241" i="20"/>
  <c r="K241" i="20"/>
  <c r="L241" i="20"/>
  <c r="M241" i="20"/>
  <c r="N241" i="20"/>
  <c r="O241" i="20"/>
  <c r="P241" i="20"/>
  <c r="Q241" i="20"/>
  <c r="R241" i="20"/>
  <c r="S241" i="20"/>
  <c r="T241" i="20"/>
  <c r="U241" i="20"/>
  <c r="V241" i="20"/>
  <c r="W241" i="20"/>
  <c r="X241" i="20"/>
  <c r="Y241" i="20"/>
  <c r="Z241" i="20"/>
  <c r="AA241" i="20"/>
  <c r="AB241" i="20"/>
  <c r="AC241" i="20"/>
  <c r="AD241" i="20"/>
  <c r="AE241" i="20"/>
  <c r="AF241" i="20"/>
  <c r="AG241" i="20"/>
  <c r="AH241" i="20"/>
  <c r="AI241" i="20"/>
  <c r="AJ241" i="20"/>
  <c r="G242" i="20"/>
  <c r="H242" i="20"/>
  <c r="I242" i="20"/>
  <c r="J242" i="20"/>
  <c r="K242" i="20"/>
  <c r="L242" i="20"/>
  <c r="M242" i="20"/>
  <c r="N242" i="20"/>
  <c r="O242" i="20"/>
  <c r="P242" i="20"/>
  <c r="Q242" i="20"/>
  <c r="R242" i="20"/>
  <c r="S242" i="20"/>
  <c r="T242" i="20"/>
  <c r="U242" i="20"/>
  <c r="V242" i="20"/>
  <c r="W242" i="20"/>
  <c r="X242" i="20"/>
  <c r="Y242" i="20"/>
  <c r="Z242" i="20"/>
  <c r="AA242" i="20"/>
  <c r="AB242" i="20"/>
  <c r="AC242" i="20"/>
  <c r="AD242" i="20"/>
  <c r="AE242" i="20"/>
  <c r="AF242" i="20"/>
  <c r="AG242" i="20"/>
  <c r="AH242" i="20"/>
  <c r="AI242" i="20"/>
  <c r="AJ242" i="20"/>
  <c r="G243" i="20"/>
  <c r="H243" i="20"/>
  <c r="I243" i="20"/>
  <c r="J243" i="20"/>
  <c r="K243" i="20"/>
  <c r="L243" i="20"/>
  <c r="M243" i="20"/>
  <c r="N243" i="20"/>
  <c r="O243" i="20"/>
  <c r="P243" i="20"/>
  <c r="Q243" i="20"/>
  <c r="R243" i="20"/>
  <c r="S243" i="20"/>
  <c r="T243" i="20"/>
  <c r="U243" i="20"/>
  <c r="V243" i="20"/>
  <c r="W243" i="20"/>
  <c r="X243" i="20"/>
  <c r="Y243" i="20"/>
  <c r="Z243" i="20"/>
  <c r="AA243" i="20"/>
  <c r="AB243" i="20"/>
  <c r="AC243" i="20"/>
  <c r="AD243" i="20"/>
  <c r="AE243" i="20"/>
  <c r="AF243" i="20"/>
  <c r="AG243" i="20"/>
  <c r="AH243" i="20"/>
  <c r="AI243" i="20"/>
  <c r="AJ243" i="20"/>
  <c r="G244" i="20"/>
  <c r="H244" i="20"/>
  <c r="I244" i="20"/>
  <c r="J244" i="20"/>
  <c r="K244" i="20"/>
  <c r="L244" i="20"/>
  <c r="M244" i="20"/>
  <c r="N244" i="20"/>
  <c r="O244" i="20"/>
  <c r="P244" i="20"/>
  <c r="Q244" i="20"/>
  <c r="R244" i="20"/>
  <c r="S244" i="20"/>
  <c r="T244" i="20"/>
  <c r="U244" i="20"/>
  <c r="V244" i="20"/>
  <c r="W244" i="20"/>
  <c r="X244" i="20"/>
  <c r="Y244" i="20"/>
  <c r="Z244" i="20"/>
  <c r="AA244" i="20"/>
  <c r="AB244" i="20"/>
  <c r="AC244" i="20"/>
  <c r="AD244" i="20"/>
  <c r="AE244" i="20"/>
  <c r="AF244" i="20"/>
  <c r="AG244" i="20"/>
  <c r="AH244" i="20"/>
  <c r="AI244" i="20"/>
  <c r="AJ244"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AE245" i="20"/>
  <c r="AF245" i="20"/>
  <c r="AG245" i="20"/>
  <c r="AH245" i="20"/>
  <c r="AI245" i="20"/>
  <c r="AJ245" i="20"/>
  <c r="G246" i="20"/>
  <c r="H246" i="20"/>
  <c r="I246" i="20"/>
  <c r="J246" i="20"/>
  <c r="K246" i="20"/>
  <c r="L246" i="20"/>
  <c r="M246" i="20"/>
  <c r="N246" i="20"/>
  <c r="O246" i="20"/>
  <c r="P246" i="20"/>
  <c r="Q246" i="20"/>
  <c r="R246" i="20"/>
  <c r="S246" i="20"/>
  <c r="T246" i="20"/>
  <c r="U246" i="20"/>
  <c r="V246" i="20"/>
  <c r="W246" i="20"/>
  <c r="X246" i="20"/>
  <c r="Y246" i="20"/>
  <c r="Z246" i="20"/>
  <c r="AA246" i="20"/>
  <c r="AB246" i="20"/>
  <c r="AC246" i="20"/>
  <c r="AD246" i="20"/>
  <c r="AE246" i="20"/>
  <c r="AF246" i="20"/>
  <c r="AG246" i="20"/>
  <c r="AH246" i="20"/>
  <c r="AI246" i="20"/>
  <c r="AJ246" i="20"/>
  <c r="G247" i="20"/>
  <c r="H247" i="20"/>
  <c r="I247" i="20"/>
  <c r="J247" i="20"/>
  <c r="K247" i="20"/>
  <c r="L247" i="20"/>
  <c r="M247" i="20"/>
  <c r="N247" i="20"/>
  <c r="O247" i="20"/>
  <c r="P247" i="20"/>
  <c r="Q247" i="20"/>
  <c r="R247" i="20"/>
  <c r="S247" i="20"/>
  <c r="T247" i="20"/>
  <c r="U247" i="20"/>
  <c r="V247" i="20"/>
  <c r="W247" i="20"/>
  <c r="X247" i="20"/>
  <c r="Y247" i="20"/>
  <c r="Z247" i="20"/>
  <c r="AA247" i="20"/>
  <c r="AB247" i="20"/>
  <c r="AC247" i="20"/>
  <c r="AD247" i="20"/>
  <c r="AE247" i="20"/>
  <c r="AF247" i="20"/>
  <c r="AG247" i="20"/>
  <c r="AH247" i="20"/>
  <c r="AI247" i="20"/>
  <c r="AJ247" i="20"/>
  <c r="G248" i="20"/>
  <c r="H248" i="20"/>
  <c r="I248" i="20"/>
  <c r="J248" i="20"/>
  <c r="K248" i="20"/>
  <c r="L248" i="20"/>
  <c r="M248" i="20"/>
  <c r="N248" i="20"/>
  <c r="O248" i="20"/>
  <c r="P248" i="20"/>
  <c r="Q248" i="20"/>
  <c r="R248" i="20"/>
  <c r="S248" i="20"/>
  <c r="T248" i="20"/>
  <c r="U248" i="20"/>
  <c r="V248" i="20"/>
  <c r="W248" i="20"/>
  <c r="X248" i="20"/>
  <c r="Y248" i="20"/>
  <c r="Z248" i="20"/>
  <c r="AA248" i="20"/>
  <c r="AB248" i="20"/>
  <c r="AC248" i="20"/>
  <c r="AD248" i="20"/>
  <c r="AE248" i="20"/>
  <c r="AF248" i="20"/>
  <c r="AG248" i="20"/>
  <c r="AH248" i="20"/>
  <c r="AI248" i="20"/>
  <c r="AJ248" i="20"/>
  <c r="G249" i="20"/>
  <c r="H249" i="20"/>
  <c r="I249" i="20"/>
  <c r="J249" i="20"/>
  <c r="K249" i="20"/>
  <c r="L249" i="20"/>
  <c r="M249" i="20"/>
  <c r="N249" i="20"/>
  <c r="O249" i="20"/>
  <c r="P249" i="20"/>
  <c r="Q249" i="20"/>
  <c r="R249" i="20"/>
  <c r="S249" i="20"/>
  <c r="T249" i="20"/>
  <c r="U249" i="20"/>
  <c r="V249" i="20"/>
  <c r="W249" i="20"/>
  <c r="X249" i="20"/>
  <c r="Y249" i="20"/>
  <c r="Z249" i="20"/>
  <c r="AA249" i="20"/>
  <c r="AB249" i="20"/>
  <c r="AC249" i="20"/>
  <c r="AD249" i="20"/>
  <c r="AE249" i="20"/>
  <c r="AF249" i="20"/>
  <c r="AG249" i="20"/>
  <c r="AH249" i="20"/>
  <c r="AI249" i="20"/>
  <c r="AJ249" i="20"/>
  <c r="G250" i="20"/>
  <c r="H250" i="20"/>
  <c r="I250" i="20"/>
  <c r="J250" i="20"/>
  <c r="K250" i="20"/>
  <c r="L250" i="20"/>
  <c r="M250" i="20"/>
  <c r="N250" i="20"/>
  <c r="O250" i="20"/>
  <c r="P250" i="20"/>
  <c r="Q250" i="20"/>
  <c r="R250" i="20"/>
  <c r="S250" i="20"/>
  <c r="T250" i="20"/>
  <c r="U250" i="20"/>
  <c r="V250" i="20"/>
  <c r="W250" i="20"/>
  <c r="X250" i="20"/>
  <c r="Y250" i="20"/>
  <c r="Z250" i="20"/>
  <c r="AA250" i="20"/>
  <c r="AB250" i="20"/>
  <c r="AC250" i="20"/>
  <c r="AD250" i="20"/>
  <c r="AE250" i="20"/>
  <c r="AF250" i="20"/>
  <c r="AG250" i="20"/>
  <c r="AH250" i="20"/>
  <c r="AI250" i="20"/>
  <c r="AJ250" i="20"/>
  <c r="G251" i="20"/>
  <c r="H251" i="20"/>
  <c r="I251" i="20"/>
  <c r="J251" i="20"/>
  <c r="K251" i="20"/>
  <c r="L251" i="20"/>
  <c r="M251" i="20"/>
  <c r="N251" i="20"/>
  <c r="O251" i="20"/>
  <c r="P251" i="20"/>
  <c r="Q251" i="20"/>
  <c r="R251" i="20"/>
  <c r="S251" i="20"/>
  <c r="T251" i="20"/>
  <c r="U251" i="20"/>
  <c r="V251" i="20"/>
  <c r="W251" i="20"/>
  <c r="X251" i="20"/>
  <c r="Y251" i="20"/>
  <c r="Z251" i="20"/>
  <c r="AA251" i="20"/>
  <c r="AB251" i="20"/>
  <c r="AC251" i="20"/>
  <c r="AD251" i="20"/>
  <c r="AE251" i="20"/>
  <c r="AF251" i="20"/>
  <c r="AG251" i="20"/>
  <c r="AH251" i="20"/>
  <c r="AI251" i="20"/>
  <c r="AJ251" i="20"/>
  <c r="G252" i="20"/>
  <c r="H252" i="20"/>
  <c r="I252" i="20"/>
  <c r="J252" i="20"/>
  <c r="K252" i="20"/>
  <c r="L252" i="20"/>
  <c r="M252" i="20"/>
  <c r="N252" i="20"/>
  <c r="O252" i="20"/>
  <c r="P252" i="20"/>
  <c r="Q252" i="20"/>
  <c r="R252" i="20"/>
  <c r="S252" i="20"/>
  <c r="T252" i="20"/>
  <c r="U252" i="20"/>
  <c r="V252" i="20"/>
  <c r="W252" i="20"/>
  <c r="X252" i="20"/>
  <c r="Y252" i="20"/>
  <c r="Z252" i="20"/>
  <c r="AA252" i="20"/>
  <c r="AB252" i="20"/>
  <c r="AC252" i="20"/>
  <c r="AD252" i="20"/>
  <c r="AE252" i="20"/>
  <c r="AF252" i="20"/>
  <c r="AG252" i="20"/>
  <c r="AH252" i="20"/>
  <c r="AI252" i="20"/>
  <c r="AJ252" i="20"/>
  <c r="G253" i="20"/>
  <c r="H253" i="20"/>
  <c r="I253" i="20"/>
  <c r="J253" i="20"/>
  <c r="K253" i="20"/>
  <c r="L253" i="20"/>
  <c r="M253" i="20"/>
  <c r="N253" i="20"/>
  <c r="O253" i="20"/>
  <c r="P253" i="20"/>
  <c r="Q253" i="20"/>
  <c r="R253" i="20"/>
  <c r="S253" i="20"/>
  <c r="T253" i="20"/>
  <c r="U253" i="20"/>
  <c r="V253" i="20"/>
  <c r="W253" i="20"/>
  <c r="X253" i="20"/>
  <c r="Y253" i="20"/>
  <c r="Z253" i="20"/>
  <c r="AA253" i="20"/>
  <c r="AB253" i="20"/>
  <c r="AC253" i="20"/>
  <c r="AD253" i="20"/>
  <c r="AE253" i="20"/>
  <c r="AF253" i="20"/>
  <c r="AG253" i="20"/>
  <c r="AH253" i="20"/>
  <c r="AI253" i="20"/>
  <c r="AJ253" i="20"/>
  <c r="G254" i="20"/>
  <c r="H254" i="20"/>
  <c r="I254" i="20"/>
  <c r="J254" i="20"/>
  <c r="K254" i="20"/>
  <c r="L254" i="20"/>
  <c r="M254" i="20"/>
  <c r="N254" i="20"/>
  <c r="O254" i="20"/>
  <c r="P254" i="20"/>
  <c r="Q254" i="20"/>
  <c r="R254" i="20"/>
  <c r="S254" i="20"/>
  <c r="T254" i="20"/>
  <c r="U254" i="20"/>
  <c r="V254" i="20"/>
  <c r="W254" i="20"/>
  <c r="X254" i="20"/>
  <c r="Y254" i="20"/>
  <c r="Z254" i="20"/>
  <c r="AA254" i="20"/>
  <c r="AB254" i="20"/>
  <c r="AC254" i="20"/>
  <c r="AD254" i="20"/>
  <c r="AE254" i="20"/>
  <c r="AF254" i="20"/>
  <c r="AG254" i="20"/>
  <c r="AH254" i="20"/>
  <c r="AI254" i="20"/>
  <c r="AJ254" i="20"/>
  <c r="G255" i="20"/>
  <c r="H255" i="20"/>
  <c r="I255" i="20"/>
  <c r="J255" i="20"/>
  <c r="K255" i="20"/>
  <c r="L255" i="20"/>
  <c r="M255" i="20"/>
  <c r="N255" i="20"/>
  <c r="O255" i="20"/>
  <c r="P255" i="20"/>
  <c r="Q255" i="20"/>
  <c r="R255" i="20"/>
  <c r="S255" i="20"/>
  <c r="T255" i="20"/>
  <c r="U255" i="20"/>
  <c r="V255" i="20"/>
  <c r="W255" i="20"/>
  <c r="X255" i="20"/>
  <c r="Y255" i="20"/>
  <c r="Z255" i="20"/>
  <c r="AA255" i="20"/>
  <c r="AB255" i="20"/>
  <c r="AC255" i="20"/>
  <c r="AD255" i="20"/>
  <c r="AE255" i="20"/>
  <c r="AF255" i="20"/>
  <c r="AG255" i="20"/>
  <c r="AH255" i="20"/>
  <c r="AI255" i="20"/>
  <c r="AJ255" i="20"/>
  <c r="G256" i="20"/>
  <c r="H256" i="20"/>
  <c r="I256" i="20"/>
  <c r="J256" i="20"/>
  <c r="K256" i="20"/>
  <c r="L256" i="20"/>
  <c r="M256" i="20"/>
  <c r="N256" i="20"/>
  <c r="O256" i="20"/>
  <c r="P256" i="20"/>
  <c r="Q256" i="20"/>
  <c r="R256" i="20"/>
  <c r="S256" i="20"/>
  <c r="T256" i="20"/>
  <c r="U256" i="20"/>
  <c r="V256" i="20"/>
  <c r="W256" i="20"/>
  <c r="X256" i="20"/>
  <c r="Y256" i="20"/>
  <c r="Z256" i="20"/>
  <c r="AA256" i="20"/>
  <c r="AB256" i="20"/>
  <c r="AC256" i="20"/>
  <c r="AD256" i="20"/>
  <c r="AE256" i="20"/>
  <c r="AF256" i="20"/>
  <c r="AG256" i="20"/>
  <c r="AH256" i="20"/>
  <c r="AI256" i="20"/>
  <c r="AJ256" i="20"/>
  <c r="G257" i="20"/>
  <c r="H257" i="20"/>
  <c r="I257" i="20"/>
  <c r="J257" i="20"/>
  <c r="K257" i="20"/>
  <c r="L257" i="20"/>
  <c r="M257" i="20"/>
  <c r="N257" i="20"/>
  <c r="O257" i="20"/>
  <c r="P257" i="20"/>
  <c r="Q257" i="20"/>
  <c r="R257" i="20"/>
  <c r="S257" i="20"/>
  <c r="T257" i="20"/>
  <c r="U257" i="20"/>
  <c r="V257" i="20"/>
  <c r="W257" i="20"/>
  <c r="X257" i="20"/>
  <c r="Y257" i="20"/>
  <c r="Z257" i="20"/>
  <c r="AA257" i="20"/>
  <c r="AB257" i="20"/>
  <c r="AC257" i="20"/>
  <c r="AD257" i="20"/>
  <c r="AE257" i="20"/>
  <c r="AF257" i="20"/>
  <c r="AG257" i="20"/>
  <c r="AH257" i="20"/>
  <c r="AI257" i="20"/>
  <c r="AJ257" i="20"/>
  <c r="G258" i="20"/>
  <c r="H258" i="20"/>
  <c r="I258" i="20"/>
  <c r="J258" i="20"/>
  <c r="K258" i="20"/>
  <c r="L258" i="20"/>
  <c r="M258" i="20"/>
  <c r="N258" i="20"/>
  <c r="O258" i="20"/>
  <c r="P258" i="20"/>
  <c r="Q258" i="20"/>
  <c r="R258" i="20"/>
  <c r="S258" i="20"/>
  <c r="T258" i="20"/>
  <c r="U258" i="20"/>
  <c r="V258" i="20"/>
  <c r="W258" i="20"/>
  <c r="X258" i="20"/>
  <c r="Y258" i="20"/>
  <c r="Z258" i="20"/>
  <c r="AA258" i="20"/>
  <c r="AB258" i="20"/>
  <c r="AC258" i="20"/>
  <c r="AD258" i="20"/>
  <c r="AE258" i="20"/>
  <c r="AF258" i="20"/>
  <c r="AG258" i="20"/>
  <c r="AH258" i="20"/>
  <c r="AI258" i="20"/>
  <c r="AJ258" i="20"/>
  <c r="G259" i="20"/>
  <c r="H259" i="20"/>
  <c r="I259" i="20"/>
  <c r="J259" i="20"/>
  <c r="K259" i="20"/>
  <c r="L259" i="20"/>
  <c r="M259" i="20"/>
  <c r="N259" i="20"/>
  <c r="O259" i="20"/>
  <c r="P259" i="20"/>
  <c r="Q259" i="20"/>
  <c r="R259" i="20"/>
  <c r="S259" i="20"/>
  <c r="T259" i="20"/>
  <c r="U259" i="20"/>
  <c r="V259" i="20"/>
  <c r="W259" i="20"/>
  <c r="X259" i="20"/>
  <c r="Y259" i="20"/>
  <c r="Z259" i="20"/>
  <c r="AA259" i="20"/>
  <c r="AB259" i="20"/>
  <c r="AC259" i="20"/>
  <c r="AD259" i="20"/>
  <c r="AE259" i="20"/>
  <c r="AF259" i="20"/>
  <c r="AG259" i="20"/>
  <c r="AH259" i="20"/>
  <c r="AI259" i="20"/>
  <c r="AJ259" i="20"/>
  <c r="G260" i="20"/>
  <c r="H260" i="20"/>
  <c r="I260" i="20"/>
  <c r="J260" i="20"/>
  <c r="K260" i="20"/>
  <c r="L260" i="20"/>
  <c r="M260" i="20"/>
  <c r="N260" i="20"/>
  <c r="O260" i="20"/>
  <c r="P260" i="20"/>
  <c r="Q260" i="20"/>
  <c r="R260" i="20"/>
  <c r="S260" i="20"/>
  <c r="T260" i="20"/>
  <c r="U260" i="20"/>
  <c r="V260" i="20"/>
  <c r="W260" i="20"/>
  <c r="X260" i="20"/>
  <c r="Y260" i="20"/>
  <c r="Z260" i="20"/>
  <c r="AA260" i="20"/>
  <c r="AB260" i="20"/>
  <c r="AC260" i="20"/>
  <c r="AD260" i="20"/>
  <c r="AE260" i="20"/>
  <c r="AF260" i="20"/>
  <c r="AG260" i="20"/>
  <c r="AH260" i="20"/>
  <c r="AI260" i="20"/>
  <c r="AJ260" i="20"/>
  <c r="G261" i="20"/>
  <c r="H261" i="20"/>
  <c r="I261" i="20"/>
  <c r="J261" i="20"/>
  <c r="K261" i="20"/>
  <c r="L261" i="20"/>
  <c r="M261" i="20"/>
  <c r="N261" i="20"/>
  <c r="O261" i="20"/>
  <c r="P261" i="20"/>
  <c r="Q261" i="20"/>
  <c r="R261" i="20"/>
  <c r="S261" i="20"/>
  <c r="T261" i="20"/>
  <c r="U261" i="20"/>
  <c r="V261" i="20"/>
  <c r="W261" i="20"/>
  <c r="X261" i="20"/>
  <c r="Y261" i="20"/>
  <c r="Z261" i="20"/>
  <c r="AA261" i="20"/>
  <c r="AB261" i="20"/>
  <c r="AC261" i="20"/>
  <c r="AD261" i="20"/>
  <c r="AE261" i="20"/>
  <c r="AF261" i="20"/>
  <c r="AG261" i="20"/>
  <c r="AH261" i="20"/>
  <c r="AI261" i="20"/>
  <c r="AJ261" i="20"/>
  <c r="G262" i="20"/>
  <c r="H262" i="20"/>
  <c r="I262" i="20"/>
  <c r="J262" i="20"/>
  <c r="K262" i="20"/>
  <c r="L262" i="20"/>
  <c r="M262" i="20"/>
  <c r="N262" i="20"/>
  <c r="O262" i="20"/>
  <c r="P262" i="20"/>
  <c r="Q262" i="20"/>
  <c r="R262" i="20"/>
  <c r="S262" i="20"/>
  <c r="T262" i="20"/>
  <c r="U262" i="20"/>
  <c r="V262" i="20"/>
  <c r="W262" i="20"/>
  <c r="X262" i="20"/>
  <c r="Y262" i="20"/>
  <c r="Z262" i="20"/>
  <c r="AA262" i="20"/>
  <c r="AB262" i="20"/>
  <c r="AC262" i="20"/>
  <c r="AD262" i="20"/>
  <c r="AE262" i="20"/>
  <c r="AF262" i="20"/>
  <c r="AG262" i="20"/>
  <c r="AH262" i="20"/>
  <c r="AI262" i="20"/>
  <c r="AJ262" i="20"/>
  <c r="G263" i="20"/>
  <c r="H263" i="20"/>
  <c r="I263" i="20"/>
  <c r="J263" i="20"/>
  <c r="K263" i="20"/>
  <c r="L263" i="20"/>
  <c r="M263" i="20"/>
  <c r="N263" i="20"/>
  <c r="O263" i="20"/>
  <c r="P263" i="20"/>
  <c r="Q263" i="20"/>
  <c r="R263" i="20"/>
  <c r="S263" i="20"/>
  <c r="T263" i="20"/>
  <c r="U263" i="20"/>
  <c r="V263" i="20"/>
  <c r="W263" i="20"/>
  <c r="X263" i="20"/>
  <c r="Y263" i="20"/>
  <c r="Z263" i="20"/>
  <c r="AA263" i="20"/>
  <c r="AB263" i="20"/>
  <c r="AC263" i="20"/>
  <c r="AD263" i="20"/>
  <c r="AE263" i="20"/>
  <c r="AF263" i="20"/>
  <c r="AG263" i="20"/>
  <c r="AH263" i="20"/>
  <c r="AI263" i="20"/>
  <c r="AJ263" i="20"/>
  <c r="G264" i="20"/>
  <c r="H264" i="20"/>
  <c r="I264" i="20"/>
  <c r="J264" i="20"/>
  <c r="K264" i="20"/>
  <c r="L264" i="20"/>
  <c r="M264" i="20"/>
  <c r="N264" i="20"/>
  <c r="O264" i="20"/>
  <c r="P264" i="20"/>
  <c r="Q264" i="20"/>
  <c r="R264" i="20"/>
  <c r="S264" i="20"/>
  <c r="T264" i="20"/>
  <c r="U264" i="20"/>
  <c r="V264" i="20"/>
  <c r="W264" i="20"/>
  <c r="X264" i="20"/>
  <c r="Y264" i="20"/>
  <c r="Z264" i="20"/>
  <c r="AA264" i="20"/>
  <c r="AB264" i="20"/>
  <c r="AC264" i="20"/>
  <c r="AD264" i="20"/>
  <c r="AE264" i="20"/>
  <c r="AF264" i="20"/>
  <c r="AG264" i="20"/>
  <c r="AH264" i="20"/>
  <c r="AI264" i="20"/>
  <c r="AJ264" i="20"/>
  <c r="G265" i="20"/>
  <c r="H265" i="20"/>
  <c r="I265" i="20"/>
  <c r="J265" i="20"/>
  <c r="K265" i="20"/>
  <c r="L265" i="20"/>
  <c r="M265" i="20"/>
  <c r="N265" i="20"/>
  <c r="O265" i="20"/>
  <c r="P265" i="20"/>
  <c r="Q265" i="20"/>
  <c r="R265" i="20"/>
  <c r="S265" i="20"/>
  <c r="T265" i="20"/>
  <c r="U265" i="20"/>
  <c r="V265" i="20"/>
  <c r="W265" i="20"/>
  <c r="X265" i="20"/>
  <c r="Y265" i="20"/>
  <c r="Z265" i="20"/>
  <c r="AA265" i="20"/>
  <c r="AB265" i="20"/>
  <c r="AC265" i="20"/>
  <c r="AD265" i="20"/>
  <c r="AE265" i="20"/>
  <c r="AF265" i="20"/>
  <c r="AG265" i="20"/>
  <c r="AH265" i="20"/>
  <c r="AI265" i="20"/>
  <c r="AJ265" i="20"/>
  <c r="G266" i="20"/>
  <c r="H266" i="20"/>
  <c r="I266" i="20"/>
  <c r="J266" i="20"/>
  <c r="K266" i="20"/>
  <c r="L266" i="20"/>
  <c r="M266" i="20"/>
  <c r="N266" i="20"/>
  <c r="O266" i="20"/>
  <c r="P266" i="20"/>
  <c r="Q266" i="20"/>
  <c r="R266" i="20"/>
  <c r="S266" i="20"/>
  <c r="T266" i="20"/>
  <c r="U266" i="20"/>
  <c r="V266" i="20"/>
  <c r="W266" i="20"/>
  <c r="X266" i="20"/>
  <c r="Y266" i="20"/>
  <c r="Z266" i="20"/>
  <c r="AA266" i="20"/>
  <c r="AB266" i="20"/>
  <c r="AC266" i="20"/>
  <c r="AD266" i="20"/>
  <c r="AE266" i="20"/>
  <c r="AF266" i="20"/>
  <c r="AG266" i="20"/>
  <c r="AH266" i="20"/>
  <c r="AI266" i="20"/>
  <c r="AJ266" i="20"/>
  <c r="G267" i="20"/>
  <c r="H267" i="20"/>
  <c r="I267" i="20"/>
  <c r="J267" i="20"/>
  <c r="K267" i="20"/>
  <c r="L267" i="20"/>
  <c r="M267" i="20"/>
  <c r="N267" i="20"/>
  <c r="O267" i="20"/>
  <c r="P267" i="20"/>
  <c r="Q267" i="20"/>
  <c r="R267" i="20"/>
  <c r="S267" i="20"/>
  <c r="T267" i="20"/>
  <c r="U267" i="20"/>
  <c r="V267" i="20"/>
  <c r="W267" i="20"/>
  <c r="X267" i="20"/>
  <c r="Y267" i="20"/>
  <c r="Z267" i="20"/>
  <c r="AA267" i="20"/>
  <c r="AB267" i="20"/>
  <c r="AC267" i="20"/>
  <c r="AD267" i="20"/>
  <c r="AE267" i="20"/>
  <c r="AF267" i="20"/>
  <c r="AG267" i="20"/>
  <c r="AH267" i="20"/>
  <c r="AI267" i="20"/>
  <c r="AJ267" i="20"/>
  <c r="G268" i="20"/>
  <c r="H268" i="20"/>
  <c r="I268" i="20"/>
  <c r="J268" i="20"/>
  <c r="K268" i="20"/>
  <c r="L268" i="20"/>
  <c r="M268" i="20"/>
  <c r="N268" i="20"/>
  <c r="O268" i="20"/>
  <c r="P268" i="20"/>
  <c r="Q268" i="20"/>
  <c r="R268" i="20"/>
  <c r="S268" i="20"/>
  <c r="T268" i="20"/>
  <c r="U268" i="20"/>
  <c r="V268" i="20"/>
  <c r="W268" i="20"/>
  <c r="X268" i="20"/>
  <c r="Y268" i="20"/>
  <c r="Z268" i="20"/>
  <c r="AA268" i="20"/>
  <c r="AB268" i="20"/>
  <c r="AC268" i="20"/>
  <c r="AD268" i="20"/>
  <c r="AE268" i="20"/>
  <c r="AF268" i="20"/>
  <c r="AG268" i="20"/>
  <c r="AH268" i="20"/>
  <c r="AI268" i="20"/>
  <c r="AJ268" i="20"/>
  <c r="G269" i="20"/>
  <c r="H269" i="20"/>
  <c r="I269" i="20"/>
  <c r="J269" i="20"/>
  <c r="K269" i="20"/>
  <c r="L269" i="20"/>
  <c r="M269" i="20"/>
  <c r="N269" i="20"/>
  <c r="O269" i="20"/>
  <c r="P269" i="20"/>
  <c r="Q269" i="20"/>
  <c r="R269" i="20"/>
  <c r="S269" i="20"/>
  <c r="T269" i="20"/>
  <c r="U269" i="20"/>
  <c r="V269" i="20"/>
  <c r="W269" i="20"/>
  <c r="X269" i="20"/>
  <c r="Y269" i="20"/>
  <c r="Z269" i="20"/>
  <c r="AA269" i="20"/>
  <c r="AB269" i="20"/>
  <c r="AC269" i="20"/>
  <c r="AD269" i="20"/>
  <c r="AE269" i="20"/>
  <c r="AF269" i="20"/>
  <c r="AG269" i="20"/>
  <c r="AH269" i="20"/>
  <c r="AI269" i="20"/>
  <c r="AJ269" i="20"/>
  <c r="G270" i="20"/>
  <c r="H270" i="20"/>
  <c r="I270" i="20"/>
  <c r="J270" i="20"/>
  <c r="K270" i="20"/>
  <c r="L270" i="20"/>
  <c r="M270" i="20"/>
  <c r="N270" i="20"/>
  <c r="O270" i="20"/>
  <c r="P270" i="20"/>
  <c r="Q270" i="20"/>
  <c r="R270" i="20"/>
  <c r="S270" i="20"/>
  <c r="T270" i="20"/>
  <c r="U270" i="20"/>
  <c r="V270" i="20"/>
  <c r="W270" i="20"/>
  <c r="X270" i="20"/>
  <c r="Y270" i="20"/>
  <c r="Z270" i="20"/>
  <c r="AA270" i="20"/>
  <c r="AB270" i="20"/>
  <c r="AC270" i="20"/>
  <c r="AD270" i="20"/>
  <c r="AE270" i="20"/>
  <c r="AF270" i="20"/>
  <c r="AG270" i="20"/>
  <c r="AH270" i="20"/>
  <c r="AI270" i="20"/>
  <c r="AJ270" i="20"/>
  <c r="G271" i="20"/>
  <c r="H271" i="20"/>
  <c r="I271" i="20"/>
  <c r="J271" i="20"/>
  <c r="K271" i="20"/>
  <c r="L271" i="20"/>
  <c r="M271" i="20"/>
  <c r="N271" i="20"/>
  <c r="O271" i="20"/>
  <c r="P271" i="20"/>
  <c r="Q271" i="20"/>
  <c r="R271" i="20"/>
  <c r="S271" i="20"/>
  <c r="T271" i="20"/>
  <c r="U271" i="20"/>
  <c r="V271" i="20"/>
  <c r="W271" i="20"/>
  <c r="X271" i="20"/>
  <c r="Y271" i="20"/>
  <c r="Z271" i="20"/>
  <c r="AA271" i="20"/>
  <c r="AB271" i="20"/>
  <c r="AC271" i="20"/>
  <c r="AD271" i="20"/>
  <c r="AE271" i="20"/>
  <c r="AF271" i="20"/>
  <c r="AG271" i="20"/>
  <c r="AH271" i="20"/>
  <c r="AI271" i="20"/>
  <c r="AJ271" i="20"/>
  <c r="G272" i="20"/>
  <c r="H272" i="20"/>
  <c r="I272" i="20"/>
  <c r="J272" i="20"/>
  <c r="K272" i="20"/>
  <c r="L272" i="20"/>
  <c r="M272" i="20"/>
  <c r="N272" i="20"/>
  <c r="O272" i="20"/>
  <c r="P272" i="20"/>
  <c r="Q272" i="20"/>
  <c r="R272" i="20"/>
  <c r="S272" i="20"/>
  <c r="T272" i="20"/>
  <c r="U272" i="20"/>
  <c r="V272" i="20"/>
  <c r="W272" i="20"/>
  <c r="X272" i="20"/>
  <c r="Y272" i="20"/>
  <c r="Z272" i="20"/>
  <c r="AA272" i="20"/>
  <c r="AB272" i="20"/>
  <c r="AC272" i="20"/>
  <c r="AD272" i="20"/>
  <c r="AE272" i="20"/>
  <c r="AF272" i="20"/>
  <c r="AG272" i="20"/>
  <c r="AH272" i="20"/>
  <c r="AI272" i="20"/>
  <c r="AJ272" i="20"/>
  <c r="G273" i="20"/>
  <c r="H273" i="20"/>
  <c r="I273" i="20"/>
  <c r="J273" i="20"/>
  <c r="K273" i="20"/>
  <c r="L273" i="20"/>
  <c r="M273" i="20"/>
  <c r="N273" i="20"/>
  <c r="O273" i="20"/>
  <c r="P273" i="20"/>
  <c r="Q273" i="20"/>
  <c r="R273" i="20"/>
  <c r="S273" i="20"/>
  <c r="T273" i="20"/>
  <c r="U273" i="20"/>
  <c r="V273" i="20"/>
  <c r="W273" i="20"/>
  <c r="X273" i="20"/>
  <c r="Y273" i="20"/>
  <c r="Z273" i="20"/>
  <c r="AA273" i="20"/>
  <c r="AB273" i="20"/>
  <c r="AC273" i="20"/>
  <c r="AD273" i="20"/>
  <c r="AE273" i="20"/>
  <c r="AF273" i="20"/>
  <c r="AG273" i="20"/>
  <c r="AH273" i="20"/>
  <c r="AI273" i="20"/>
  <c r="AJ273" i="20"/>
  <c r="G274" i="20"/>
  <c r="H274" i="20"/>
  <c r="I274" i="20"/>
  <c r="J274" i="20"/>
  <c r="K274" i="20"/>
  <c r="L274" i="20"/>
  <c r="M274" i="20"/>
  <c r="N274" i="20"/>
  <c r="O274" i="20"/>
  <c r="P274" i="20"/>
  <c r="Q274" i="20"/>
  <c r="R274" i="20"/>
  <c r="S274" i="20"/>
  <c r="T274" i="20"/>
  <c r="U274" i="20"/>
  <c r="V274" i="20"/>
  <c r="W274" i="20"/>
  <c r="X274" i="20"/>
  <c r="Y274" i="20"/>
  <c r="Z274" i="20"/>
  <c r="AA274" i="20"/>
  <c r="AB274" i="20"/>
  <c r="AC274" i="20"/>
  <c r="AD274" i="20"/>
  <c r="AE274" i="20"/>
  <c r="AF274" i="20"/>
  <c r="AG274" i="20"/>
  <c r="AH274" i="20"/>
  <c r="AI274" i="20"/>
  <c r="AJ274" i="20"/>
  <c r="G275" i="20"/>
  <c r="H275" i="20"/>
  <c r="I275" i="20"/>
  <c r="J275" i="20"/>
  <c r="K275" i="20"/>
  <c r="L275" i="20"/>
  <c r="M275" i="20"/>
  <c r="N275" i="20"/>
  <c r="O275" i="20"/>
  <c r="P275" i="20"/>
  <c r="Q275" i="20"/>
  <c r="R275" i="20"/>
  <c r="S275" i="20"/>
  <c r="T275" i="20"/>
  <c r="U275" i="20"/>
  <c r="V275" i="20"/>
  <c r="W275" i="20"/>
  <c r="X275" i="20"/>
  <c r="Y275" i="20"/>
  <c r="Z275" i="20"/>
  <c r="AA275" i="20"/>
  <c r="AB275" i="20"/>
  <c r="AC275" i="20"/>
  <c r="AD275" i="20"/>
  <c r="AE275" i="20"/>
  <c r="AF275" i="20"/>
  <c r="AG275" i="20"/>
  <c r="AH275" i="20"/>
  <c r="AI275" i="20"/>
  <c r="AJ275" i="20"/>
  <c r="G276" i="20"/>
  <c r="H276" i="20"/>
  <c r="I276" i="20"/>
  <c r="J276" i="20"/>
  <c r="K276" i="20"/>
  <c r="L276" i="20"/>
  <c r="M276" i="20"/>
  <c r="N276" i="20"/>
  <c r="O276" i="20"/>
  <c r="P276" i="20"/>
  <c r="Q276" i="20"/>
  <c r="R276" i="20"/>
  <c r="S276" i="20"/>
  <c r="T276" i="20"/>
  <c r="U276" i="20"/>
  <c r="V276" i="20"/>
  <c r="W276" i="20"/>
  <c r="X276" i="20"/>
  <c r="Y276" i="20"/>
  <c r="Z276" i="20"/>
  <c r="AA276" i="20"/>
  <c r="AB276" i="20"/>
  <c r="AC276" i="20"/>
  <c r="AD276" i="20"/>
  <c r="AE276" i="20"/>
  <c r="AF276" i="20"/>
  <c r="AG276" i="20"/>
  <c r="AH276" i="20"/>
  <c r="AI276" i="20"/>
  <c r="AJ276" i="20"/>
  <c r="G277" i="20"/>
  <c r="H277" i="20"/>
  <c r="I277" i="20"/>
  <c r="J277" i="20"/>
  <c r="K277" i="20"/>
  <c r="L277" i="20"/>
  <c r="M277" i="20"/>
  <c r="N277" i="20"/>
  <c r="O277" i="20"/>
  <c r="P277" i="20"/>
  <c r="Q277" i="20"/>
  <c r="R277" i="20"/>
  <c r="S277" i="20"/>
  <c r="T277" i="20"/>
  <c r="U277" i="20"/>
  <c r="V277" i="20"/>
  <c r="W277" i="20"/>
  <c r="X277" i="20"/>
  <c r="Y277" i="20"/>
  <c r="Z277" i="20"/>
  <c r="AA277" i="20"/>
  <c r="AB277" i="20"/>
  <c r="AC277" i="20"/>
  <c r="AD277" i="20"/>
  <c r="AE277" i="20"/>
  <c r="AF277" i="20"/>
  <c r="AG277" i="20"/>
  <c r="AH277" i="20"/>
  <c r="AI277" i="20"/>
  <c r="AJ277" i="20"/>
  <c r="G278" i="20"/>
  <c r="H278" i="20"/>
  <c r="I278" i="20"/>
  <c r="J278" i="20"/>
  <c r="K278" i="20"/>
  <c r="L278" i="20"/>
  <c r="M278" i="20"/>
  <c r="N278" i="20"/>
  <c r="O278" i="20"/>
  <c r="P278" i="20"/>
  <c r="Q278" i="20"/>
  <c r="R278" i="20"/>
  <c r="S278" i="20"/>
  <c r="T278" i="20"/>
  <c r="U278" i="20"/>
  <c r="V278" i="20"/>
  <c r="W278" i="20"/>
  <c r="X278" i="20"/>
  <c r="Y278" i="20"/>
  <c r="Z278" i="20"/>
  <c r="AA278" i="20"/>
  <c r="AB278" i="20"/>
  <c r="AC278" i="20"/>
  <c r="AD278" i="20"/>
  <c r="AE278" i="20"/>
  <c r="AF278" i="20"/>
  <c r="AG278" i="20"/>
  <c r="AH278" i="20"/>
  <c r="AI278" i="20"/>
  <c r="AJ278" i="20"/>
  <c r="G279" i="20"/>
  <c r="H279" i="20"/>
  <c r="I279" i="20"/>
  <c r="J279" i="20"/>
  <c r="K279" i="20"/>
  <c r="L279" i="20"/>
  <c r="M279" i="20"/>
  <c r="N279" i="20"/>
  <c r="O279" i="20"/>
  <c r="P279" i="20"/>
  <c r="Q279" i="20"/>
  <c r="R279" i="20"/>
  <c r="S279" i="20"/>
  <c r="T279" i="20"/>
  <c r="U279" i="20"/>
  <c r="V279" i="20"/>
  <c r="W279" i="20"/>
  <c r="X279" i="20"/>
  <c r="Y279" i="20"/>
  <c r="Z279" i="20"/>
  <c r="AA279" i="20"/>
  <c r="AB279" i="20"/>
  <c r="AC279" i="20"/>
  <c r="AD279" i="20"/>
  <c r="AE279" i="20"/>
  <c r="AF279" i="20"/>
  <c r="AG279" i="20"/>
  <c r="AH279" i="20"/>
  <c r="AI279" i="20"/>
  <c r="AJ279" i="20"/>
  <c r="G280" i="20"/>
  <c r="H280" i="20"/>
  <c r="I280" i="20"/>
  <c r="J280" i="20"/>
  <c r="K280" i="20"/>
  <c r="L280" i="20"/>
  <c r="M280" i="20"/>
  <c r="N280" i="20"/>
  <c r="O280" i="20"/>
  <c r="P280" i="20"/>
  <c r="Q280" i="20"/>
  <c r="R280" i="20"/>
  <c r="S280" i="20"/>
  <c r="T280" i="20"/>
  <c r="U280" i="20"/>
  <c r="V280" i="20"/>
  <c r="W280" i="20"/>
  <c r="X280" i="20"/>
  <c r="Y280" i="20"/>
  <c r="Z280" i="20"/>
  <c r="AA280" i="20"/>
  <c r="AB280" i="20"/>
  <c r="AC280" i="20"/>
  <c r="AD280" i="20"/>
  <c r="AE280" i="20"/>
  <c r="AF280" i="20"/>
  <c r="AG280" i="20"/>
  <c r="AH280" i="20"/>
  <c r="AI280" i="20"/>
  <c r="AJ280" i="20"/>
  <c r="G281" i="20"/>
  <c r="H281" i="20"/>
  <c r="I281" i="20"/>
  <c r="J281" i="20"/>
  <c r="K281" i="20"/>
  <c r="L281" i="20"/>
  <c r="M281" i="20"/>
  <c r="N281" i="20"/>
  <c r="O281" i="20"/>
  <c r="P281" i="20"/>
  <c r="Q281" i="20"/>
  <c r="R281" i="20"/>
  <c r="S281" i="20"/>
  <c r="T281" i="20"/>
  <c r="U281" i="20"/>
  <c r="V281" i="20"/>
  <c r="W281" i="20"/>
  <c r="X281" i="20"/>
  <c r="Y281" i="20"/>
  <c r="Z281" i="20"/>
  <c r="AA281" i="20"/>
  <c r="AB281" i="20"/>
  <c r="AC281" i="20"/>
  <c r="AD281" i="20"/>
  <c r="AE281" i="20"/>
  <c r="AF281" i="20"/>
  <c r="AG281" i="20"/>
  <c r="AH281" i="20"/>
  <c r="AI281" i="20"/>
  <c r="AJ281" i="20"/>
  <c r="G282" i="20"/>
  <c r="H282" i="20"/>
  <c r="I282" i="20"/>
  <c r="J282" i="20"/>
  <c r="K282" i="20"/>
  <c r="L282" i="20"/>
  <c r="M282" i="20"/>
  <c r="N282" i="20"/>
  <c r="O282" i="20"/>
  <c r="P282" i="20"/>
  <c r="Q282" i="20"/>
  <c r="R282" i="20"/>
  <c r="S282" i="20"/>
  <c r="T282" i="20"/>
  <c r="U282" i="20"/>
  <c r="V282" i="20"/>
  <c r="W282" i="20"/>
  <c r="X282" i="20"/>
  <c r="Y282" i="20"/>
  <c r="Z282" i="20"/>
  <c r="AA282" i="20"/>
  <c r="AB282" i="20"/>
  <c r="AC282" i="20"/>
  <c r="AD282" i="20"/>
  <c r="AE282" i="20"/>
  <c r="AF282" i="20"/>
  <c r="AG282" i="20"/>
  <c r="AH282" i="20"/>
  <c r="AI282" i="20"/>
  <c r="AJ282" i="20"/>
  <c r="G283" i="20"/>
  <c r="H283" i="20"/>
  <c r="I283" i="20"/>
  <c r="J283" i="20"/>
  <c r="K283" i="20"/>
  <c r="L283" i="20"/>
  <c r="M283" i="20"/>
  <c r="N283" i="20"/>
  <c r="O283" i="20"/>
  <c r="P283" i="20"/>
  <c r="Q283" i="20"/>
  <c r="R283" i="20"/>
  <c r="S283" i="20"/>
  <c r="T283" i="20"/>
  <c r="U283" i="20"/>
  <c r="V283" i="20"/>
  <c r="W283" i="20"/>
  <c r="X283" i="20"/>
  <c r="Y283" i="20"/>
  <c r="Z283" i="20"/>
  <c r="AA283" i="20"/>
  <c r="AB283" i="20"/>
  <c r="AC283" i="20"/>
  <c r="AD283" i="20"/>
  <c r="AE283" i="20"/>
  <c r="AF283" i="20"/>
  <c r="AG283" i="20"/>
  <c r="AH283" i="20"/>
  <c r="AI283" i="20"/>
  <c r="AJ283" i="20"/>
  <c r="G284" i="20"/>
  <c r="H284" i="20"/>
  <c r="I284" i="20"/>
  <c r="J284" i="20"/>
  <c r="K284" i="20"/>
  <c r="L284" i="20"/>
  <c r="M284" i="20"/>
  <c r="N284" i="20"/>
  <c r="O284" i="20"/>
  <c r="P284" i="20"/>
  <c r="Q284" i="20"/>
  <c r="R284" i="20"/>
  <c r="S284" i="20"/>
  <c r="T284" i="20"/>
  <c r="U284" i="20"/>
  <c r="V284" i="20"/>
  <c r="W284" i="20"/>
  <c r="X284" i="20"/>
  <c r="Y284" i="20"/>
  <c r="Z284" i="20"/>
  <c r="AA284" i="20"/>
  <c r="AB284" i="20"/>
  <c r="AC284" i="20"/>
  <c r="AD284" i="20"/>
  <c r="AE284" i="20"/>
  <c r="AF284" i="20"/>
  <c r="AG284" i="20"/>
  <c r="AH284" i="20"/>
  <c r="AI284" i="20"/>
  <c r="AJ284" i="20"/>
  <c r="G285" i="20"/>
  <c r="H285" i="20"/>
  <c r="I285" i="20"/>
  <c r="J285" i="20"/>
  <c r="K285" i="20"/>
  <c r="L285" i="20"/>
  <c r="M285" i="20"/>
  <c r="N285" i="20"/>
  <c r="O285" i="20"/>
  <c r="P285" i="20"/>
  <c r="Q285" i="20"/>
  <c r="R285" i="20"/>
  <c r="S285" i="20"/>
  <c r="T285" i="20"/>
  <c r="U285" i="20"/>
  <c r="V285" i="20"/>
  <c r="W285" i="20"/>
  <c r="X285" i="20"/>
  <c r="Y285" i="20"/>
  <c r="Z285" i="20"/>
  <c r="AA285" i="20"/>
  <c r="AB285" i="20"/>
  <c r="AC285" i="20"/>
  <c r="AD285" i="20"/>
  <c r="AE285" i="20"/>
  <c r="AF285" i="20"/>
  <c r="AG285" i="20"/>
  <c r="AH285" i="20"/>
  <c r="AI285" i="20"/>
  <c r="AJ285" i="20"/>
  <c r="G286" i="20"/>
  <c r="H286" i="20"/>
  <c r="I286" i="20"/>
  <c r="J286" i="20"/>
  <c r="K286" i="20"/>
  <c r="L286" i="20"/>
  <c r="M286" i="20"/>
  <c r="N286" i="20"/>
  <c r="O286" i="20"/>
  <c r="P286" i="20"/>
  <c r="Q286" i="20"/>
  <c r="R286" i="20"/>
  <c r="S286" i="20"/>
  <c r="T286" i="20"/>
  <c r="U286" i="20"/>
  <c r="V286" i="20"/>
  <c r="W286" i="20"/>
  <c r="X286" i="20"/>
  <c r="Y286" i="20"/>
  <c r="Z286" i="20"/>
  <c r="AA286" i="20"/>
  <c r="AB286" i="20"/>
  <c r="AC286" i="20"/>
  <c r="AD286" i="20"/>
  <c r="AE286" i="20"/>
  <c r="AF286" i="20"/>
  <c r="AG286" i="20"/>
  <c r="AH286" i="20"/>
  <c r="AI286" i="20"/>
  <c r="AJ286" i="20"/>
  <c r="G287" i="20"/>
  <c r="H287" i="20"/>
  <c r="I287" i="20"/>
  <c r="J287" i="20"/>
  <c r="K287" i="20"/>
  <c r="L287" i="20"/>
  <c r="M287" i="20"/>
  <c r="N287" i="20"/>
  <c r="O287" i="20"/>
  <c r="P287" i="20"/>
  <c r="Q287" i="20"/>
  <c r="R287" i="20"/>
  <c r="S287" i="20"/>
  <c r="T287" i="20"/>
  <c r="U287" i="20"/>
  <c r="V287" i="20"/>
  <c r="W287" i="20"/>
  <c r="X287" i="20"/>
  <c r="Y287" i="20"/>
  <c r="Z287" i="20"/>
  <c r="AA287" i="20"/>
  <c r="AB287" i="20"/>
  <c r="AC287" i="20"/>
  <c r="AD287" i="20"/>
  <c r="AE287" i="20"/>
  <c r="AF287" i="20"/>
  <c r="AG287" i="20"/>
  <c r="AH287" i="20"/>
  <c r="AI287" i="20"/>
  <c r="AJ287" i="20"/>
  <c r="G288" i="20"/>
  <c r="H288" i="20"/>
  <c r="I288" i="20"/>
  <c r="J288" i="20"/>
  <c r="K288" i="20"/>
  <c r="L288" i="20"/>
  <c r="M288" i="20"/>
  <c r="N288" i="20"/>
  <c r="O288" i="20"/>
  <c r="P288" i="20"/>
  <c r="Q288" i="20"/>
  <c r="R288" i="20"/>
  <c r="S288" i="20"/>
  <c r="T288" i="20"/>
  <c r="U288" i="20"/>
  <c r="V288" i="20"/>
  <c r="W288" i="20"/>
  <c r="X288" i="20"/>
  <c r="Y288" i="20"/>
  <c r="Z288" i="20"/>
  <c r="AA288" i="20"/>
  <c r="AB288" i="20"/>
  <c r="AC288" i="20"/>
  <c r="AD288" i="20"/>
  <c r="AE288" i="20"/>
  <c r="AF288" i="20"/>
  <c r="AG288" i="20"/>
  <c r="AH288" i="20"/>
  <c r="AI288" i="20"/>
  <c r="AJ288" i="20"/>
  <c r="G289" i="20"/>
  <c r="H289" i="20"/>
  <c r="I289" i="20"/>
  <c r="J289" i="20"/>
  <c r="K289" i="20"/>
  <c r="L289" i="20"/>
  <c r="M289" i="20"/>
  <c r="N289" i="20"/>
  <c r="O289" i="20"/>
  <c r="P289" i="20"/>
  <c r="Q289" i="20"/>
  <c r="R289" i="20"/>
  <c r="S289" i="20"/>
  <c r="T289" i="20"/>
  <c r="U289" i="20"/>
  <c r="V289" i="20"/>
  <c r="W289" i="20"/>
  <c r="X289" i="20"/>
  <c r="Y289" i="20"/>
  <c r="Z289" i="20"/>
  <c r="AA289" i="20"/>
  <c r="AB289" i="20"/>
  <c r="AC289" i="20"/>
  <c r="AD289" i="20"/>
  <c r="AE289" i="20"/>
  <c r="AF289" i="20"/>
  <c r="AG289" i="20"/>
  <c r="AH289" i="20"/>
  <c r="AI289" i="20"/>
  <c r="AJ289" i="20"/>
  <c r="G290" i="20"/>
  <c r="H290" i="20"/>
  <c r="I290" i="20"/>
  <c r="J290" i="20"/>
  <c r="K290" i="20"/>
  <c r="L290" i="20"/>
  <c r="M290" i="20"/>
  <c r="N290" i="20"/>
  <c r="O290" i="20"/>
  <c r="P290" i="20"/>
  <c r="Q290" i="20"/>
  <c r="R290" i="20"/>
  <c r="S290" i="20"/>
  <c r="T290" i="20"/>
  <c r="U290" i="20"/>
  <c r="V290" i="20"/>
  <c r="W290" i="20"/>
  <c r="X290" i="20"/>
  <c r="Y290" i="20"/>
  <c r="Z290" i="20"/>
  <c r="AA290" i="20"/>
  <c r="AB290" i="20"/>
  <c r="AC290" i="20"/>
  <c r="AD290" i="20"/>
  <c r="AE290" i="20"/>
  <c r="AF290" i="20"/>
  <c r="AG290" i="20"/>
  <c r="AH290" i="20"/>
  <c r="AI290" i="20"/>
  <c r="AJ290" i="20"/>
  <c r="G291" i="20"/>
  <c r="H291" i="20"/>
  <c r="I291" i="20"/>
  <c r="J291" i="20"/>
  <c r="K291" i="20"/>
  <c r="L291" i="20"/>
  <c r="M291" i="20"/>
  <c r="N291" i="20"/>
  <c r="O291" i="20"/>
  <c r="P291" i="20"/>
  <c r="Q291" i="20"/>
  <c r="R291" i="20"/>
  <c r="S291" i="20"/>
  <c r="T291" i="20"/>
  <c r="U291" i="20"/>
  <c r="V291" i="20"/>
  <c r="W291" i="20"/>
  <c r="X291" i="20"/>
  <c r="Y291" i="20"/>
  <c r="Z291" i="20"/>
  <c r="AA291" i="20"/>
  <c r="AB291" i="20"/>
  <c r="AC291" i="20"/>
  <c r="AD291" i="20"/>
  <c r="AE291" i="20"/>
  <c r="AF291" i="20"/>
  <c r="AG291" i="20"/>
  <c r="AH291" i="20"/>
  <c r="AI291" i="20"/>
  <c r="AJ291" i="20"/>
  <c r="G292" i="20"/>
  <c r="H292" i="20"/>
  <c r="I292" i="20"/>
  <c r="J292" i="20"/>
  <c r="K292" i="20"/>
  <c r="L292" i="20"/>
  <c r="M292" i="20"/>
  <c r="N292" i="20"/>
  <c r="O292" i="20"/>
  <c r="P292" i="20"/>
  <c r="Q292" i="20"/>
  <c r="R292" i="20"/>
  <c r="S292" i="20"/>
  <c r="T292" i="20"/>
  <c r="U292" i="20"/>
  <c r="V292" i="20"/>
  <c r="W292" i="20"/>
  <c r="X292" i="20"/>
  <c r="Y292" i="20"/>
  <c r="Z292" i="20"/>
  <c r="AA292" i="20"/>
  <c r="AB292" i="20"/>
  <c r="AC292" i="20"/>
  <c r="AD292" i="20"/>
  <c r="AE292" i="20"/>
  <c r="AF292" i="20"/>
  <c r="AG292" i="20"/>
  <c r="AH292" i="20"/>
  <c r="AI292" i="20"/>
  <c r="AJ292" i="20"/>
  <c r="G293" i="20"/>
  <c r="H293" i="20"/>
  <c r="I293" i="20"/>
  <c r="J293" i="20"/>
  <c r="K293" i="20"/>
  <c r="L293" i="20"/>
  <c r="M293" i="20"/>
  <c r="N293" i="20"/>
  <c r="O293" i="20"/>
  <c r="P293" i="20"/>
  <c r="Q293" i="20"/>
  <c r="R293" i="20"/>
  <c r="S293" i="20"/>
  <c r="T293" i="20"/>
  <c r="U293" i="20"/>
  <c r="V293" i="20"/>
  <c r="W293" i="20"/>
  <c r="X293" i="20"/>
  <c r="Y293" i="20"/>
  <c r="Z293" i="20"/>
  <c r="AA293" i="20"/>
  <c r="AB293" i="20"/>
  <c r="AC293" i="20"/>
  <c r="AD293" i="20"/>
  <c r="AE293" i="20"/>
  <c r="AF293" i="20"/>
  <c r="AG293" i="20"/>
  <c r="AH293" i="20"/>
  <c r="AI293" i="20"/>
  <c r="AJ293" i="20"/>
  <c r="G294" i="20"/>
  <c r="H294" i="20"/>
  <c r="I294" i="20"/>
  <c r="J294" i="20"/>
  <c r="K294" i="20"/>
  <c r="L294" i="20"/>
  <c r="M294" i="20"/>
  <c r="N294" i="20"/>
  <c r="O294" i="20"/>
  <c r="P294" i="20"/>
  <c r="Q294" i="20"/>
  <c r="R294" i="20"/>
  <c r="S294" i="20"/>
  <c r="T294" i="20"/>
  <c r="U294" i="20"/>
  <c r="V294" i="20"/>
  <c r="W294" i="20"/>
  <c r="X294" i="20"/>
  <c r="Y294" i="20"/>
  <c r="Z294" i="20"/>
  <c r="AA294" i="20"/>
  <c r="AB294" i="20"/>
  <c r="AC294" i="20"/>
  <c r="AD294" i="20"/>
  <c r="AE294" i="20"/>
  <c r="AF294" i="20"/>
  <c r="AG294" i="20"/>
  <c r="AH294" i="20"/>
  <c r="AI294" i="20"/>
  <c r="AJ294" i="20"/>
  <c r="G295" i="20"/>
  <c r="H295" i="20"/>
  <c r="I295" i="20"/>
  <c r="J295" i="20"/>
  <c r="K295" i="20"/>
  <c r="L295" i="20"/>
  <c r="M295" i="20"/>
  <c r="N295" i="20"/>
  <c r="O295" i="20"/>
  <c r="P295" i="20"/>
  <c r="Q295" i="20"/>
  <c r="R295" i="20"/>
  <c r="S295" i="20"/>
  <c r="T295" i="20"/>
  <c r="U295" i="20"/>
  <c r="V295" i="20"/>
  <c r="W295" i="20"/>
  <c r="X295" i="20"/>
  <c r="Y295" i="20"/>
  <c r="Z295" i="20"/>
  <c r="AA295" i="20"/>
  <c r="AB295" i="20"/>
  <c r="AC295" i="20"/>
  <c r="AD295" i="20"/>
  <c r="AE295" i="20"/>
  <c r="AF295" i="20"/>
  <c r="AG295" i="20"/>
  <c r="AH295" i="20"/>
  <c r="AI295" i="20"/>
  <c r="AJ295" i="20"/>
  <c r="G296" i="20"/>
  <c r="H296" i="20"/>
  <c r="I296" i="20"/>
  <c r="J296" i="20"/>
  <c r="K296" i="20"/>
  <c r="L296" i="20"/>
  <c r="M296" i="20"/>
  <c r="N296" i="20"/>
  <c r="O296" i="20"/>
  <c r="P296" i="20"/>
  <c r="Q296" i="20"/>
  <c r="R296" i="20"/>
  <c r="S296" i="20"/>
  <c r="T296" i="20"/>
  <c r="U296" i="20"/>
  <c r="V296" i="20"/>
  <c r="W296" i="20"/>
  <c r="X296" i="20"/>
  <c r="Y296" i="20"/>
  <c r="Z296" i="20"/>
  <c r="AA296" i="20"/>
  <c r="AB296" i="20"/>
  <c r="AC296" i="20"/>
  <c r="AD296" i="20"/>
  <c r="AE296" i="20"/>
  <c r="AF296" i="20"/>
  <c r="AG296" i="20"/>
  <c r="AH296" i="20"/>
  <c r="AI296" i="20"/>
  <c r="AJ296" i="20"/>
  <c r="G297" i="20"/>
  <c r="H297" i="20"/>
  <c r="I297" i="20"/>
  <c r="J297" i="20"/>
  <c r="K297" i="20"/>
  <c r="L297" i="20"/>
  <c r="M297" i="20"/>
  <c r="N297" i="20"/>
  <c r="O297" i="20"/>
  <c r="P297" i="20"/>
  <c r="Q297" i="20"/>
  <c r="R297" i="20"/>
  <c r="S297" i="20"/>
  <c r="T297" i="20"/>
  <c r="U297" i="20"/>
  <c r="V297" i="20"/>
  <c r="W297" i="20"/>
  <c r="X297" i="20"/>
  <c r="Y297" i="20"/>
  <c r="Z297" i="20"/>
  <c r="AA297" i="20"/>
  <c r="AB297" i="20"/>
  <c r="AC297" i="20"/>
  <c r="AD297" i="20"/>
  <c r="AE297" i="20"/>
  <c r="AF297" i="20"/>
  <c r="AG297" i="20"/>
  <c r="AH297" i="20"/>
  <c r="AI297" i="20"/>
  <c r="AJ297" i="20"/>
  <c r="G298" i="20"/>
  <c r="H298" i="20"/>
  <c r="I298" i="20"/>
  <c r="J298" i="20"/>
  <c r="K298" i="20"/>
  <c r="L298" i="20"/>
  <c r="M298" i="20"/>
  <c r="N298" i="20"/>
  <c r="O298" i="20"/>
  <c r="P298" i="20"/>
  <c r="Q298" i="20"/>
  <c r="R298" i="20"/>
  <c r="S298" i="20"/>
  <c r="T298" i="20"/>
  <c r="U298" i="20"/>
  <c r="V298" i="20"/>
  <c r="W298" i="20"/>
  <c r="X298" i="20"/>
  <c r="Y298" i="20"/>
  <c r="Z298" i="20"/>
  <c r="AA298" i="20"/>
  <c r="AB298" i="20"/>
  <c r="AC298" i="20"/>
  <c r="AD298" i="20"/>
  <c r="AE298" i="20"/>
  <c r="AF298" i="20"/>
  <c r="AG298" i="20"/>
  <c r="AH298" i="20"/>
  <c r="AI298" i="20"/>
  <c r="AJ298" i="20"/>
  <c r="G299" i="20"/>
  <c r="H299" i="20"/>
  <c r="I299" i="20"/>
  <c r="J299" i="20"/>
  <c r="K299" i="20"/>
  <c r="L299" i="20"/>
  <c r="M299" i="20"/>
  <c r="N299" i="20"/>
  <c r="O299" i="20"/>
  <c r="P299" i="20"/>
  <c r="Q299" i="20"/>
  <c r="R299" i="20"/>
  <c r="S299" i="20"/>
  <c r="T299" i="20"/>
  <c r="U299" i="20"/>
  <c r="V299" i="20"/>
  <c r="W299" i="20"/>
  <c r="X299" i="20"/>
  <c r="Y299" i="20"/>
  <c r="Z299" i="20"/>
  <c r="AA299" i="20"/>
  <c r="AB299" i="20"/>
  <c r="AC299" i="20"/>
  <c r="AD299" i="20"/>
  <c r="AE299" i="20"/>
  <c r="AF299" i="20"/>
  <c r="AG299" i="20"/>
  <c r="AH299" i="20"/>
  <c r="AI299" i="20"/>
  <c r="AJ299" i="20"/>
  <c r="G300" i="20"/>
  <c r="H300" i="20"/>
  <c r="I300" i="20"/>
  <c r="J300" i="20"/>
  <c r="K300" i="20"/>
  <c r="L300" i="20"/>
  <c r="M300" i="20"/>
  <c r="N300" i="20"/>
  <c r="O300" i="20"/>
  <c r="P300" i="20"/>
  <c r="Q300" i="20"/>
  <c r="R300" i="20"/>
  <c r="S300" i="20"/>
  <c r="T300" i="20"/>
  <c r="U300" i="20"/>
  <c r="V300" i="20"/>
  <c r="W300" i="20"/>
  <c r="X300" i="20"/>
  <c r="Y300" i="20"/>
  <c r="Z300" i="20"/>
  <c r="AA300" i="20"/>
  <c r="AB300" i="20"/>
  <c r="AC300" i="20"/>
  <c r="AD300" i="20"/>
  <c r="AE300" i="20"/>
  <c r="AF300" i="20"/>
  <c r="AG300" i="20"/>
  <c r="AH300" i="20"/>
  <c r="AI300" i="20"/>
  <c r="AJ300" i="20"/>
  <c r="G301" i="20"/>
  <c r="H301" i="20"/>
  <c r="I301" i="20"/>
  <c r="J301" i="20"/>
  <c r="K301" i="20"/>
  <c r="L301" i="20"/>
  <c r="M301" i="20"/>
  <c r="N301" i="20"/>
  <c r="O301" i="20"/>
  <c r="P301" i="20"/>
  <c r="Q301" i="20"/>
  <c r="R301" i="20"/>
  <c r="S301" i="20"/>
  <c r="T301" i="20"/>
  <c r="U301" i="20"/>
  <c r="V301" i="20"/>
  <c r="W301" i="20"/>
  <c r="X301" i="20"/>
  <c r="Y301" i="20"/>
  <c r="Z301" i="20"/>
  <c r="AA301" i="20"/>
  <c r="AB301" i="20"/>
  <c r="AC301" i="20"/>
  <c r="AD301" i="20"/>
  <c r="AE301" i="20"/>
  <c r="AF301" i="20"/>
  <c r="AG301" i="20"/>
  <c r="AH301" i="20"/>
  <c r="AI301" i="20"/>
  <c r="AJ301" i="20"/>
  <c r="G302" i="20"/>
  <c r="H302" i="20"/>
  <c r="I302" i="20"/>
  <c r="J302" i="20"/>
  <c r="K302" i="20"/>
  <c r="L302" i="20"/>
  <c r="M302" i="20"/>
  <c r="N302" i="20"/>
  <c r="O302" i="20"/>
  <c r="P302" i="20"/>
  <c r="Q302" i="20"/>
  <c r="R302" i="20"/>
  <c r="S302" i="20"/>
  <c r="T302" i="20"/>
  <c r="U302" i="20"/>
  <c r="V302" i="20"/>
  <c r="W302" i="20"/>
  <c r="X302" i="20"/>
  <c r="Y302" i="20"/>
  <c r="Z302" i="20"/>
  <c r="AA302" i="20"/>
  <c r="AB302" i="20"/>
  <c r="AC302" i="20"/>
  <c r="AD302" i="20"/>
  <c r="AE302" i="20"/>
  <c r="AF302" i="20"/>
  <c r="AG302" i="20"/>
  <c r="AH302" i="20"/>
  <c r="AI302" i="20"/>
  <c r="AJ302" i="20"/>
  <c r="G303" i="20"/>
  <c r="H303" i="20"/>
  <c r="I303" i="20"/>
  <c r="J303" i="20"/>
  <c r="K303" i="20"/>
  <c r="L303" i="20"/>
  <c r="M303" i="20"/>
  <c r="N303" i="20"/>
  <c r="O303" i="20"/>
  <c r="P303" i="20"/>
  <c r="Q303" i="20"/>
  <c r="R303" i="20"/>
  <c r="S303" i="20"/>
  <c r="T303" i="20"/>
  <c r="U303" i="20"/>
  <c r="V303" i="20"/>
  <c r="W303" i="20"/>
  <c r="X303" i="20"/>
  <c r="Y303" i="20"/>
  <c r="Z303" i="20"/>
  <c r="AA303" i="20"/>
  <c r="AB303" i="20"/>
  <c r="AC303" i="20"/>
  <c r="AD303" i="20"/>
  <c r="AE303" i="20"/>
  <c r="AF303" i="20"/>
  <c r="AG303" i="20"/>
  <c r="AH303" i="20"/>
  <c r="AI303" i="20"/>
  <c r="AJ303" i="20"/>
  <c r="G304" i="20"/>
  <c r="H304" i="20"/>
  <c r="I304" i="20"/>
  <c r="J304" i="20"/>
  <c r="K304" i="20"/>
  <c r="L304" i="20"/>
  <c r="M304" i="20"/>
  <c r="N304" i="20"/>
  <c r="O304" i="20"/>
  <c r="P304" i="20"/>
  <c r="Q304" i="20"/>
  <c r="R304" i="20"/>
  <c r="S304" i="20"/>
  <c r="T304" i="20"/>
  <c r="U304" i="20"/>
  <c r="V304" i="20"/>
  <c r="W304" i="20"/>
  <c r="X304" i="20"/>
  <c r="Y304" i="20"/>
  <c r="Z304" i="20"/>
  <c r="AA304" i="20"/>
  <c r="AB304" i="20"/>
  <c r="AC304" i="20"/>
  <c r="AD304" i="20"/>
  <c r="AE304" i="20"/>
  <c r="AF304" i="20"/>
  <c r="AG304" i="20"/>
  <c r="AH304" i="20"/>
  <c r="AI304" i="20"/>
  <c r="AJ304" i="20"/>
  <c r="G305" i="20"/>
  <c r="H305" i="20"/>
  <c r="I305" i="20"/>
  <c r="J305" i="20"/>
  <c r="K305" i="20"/>
  <c r="L305" i="20"/>
  <c r="M305" i="20"/>
  <c r="N305" i="20"/>
  <c r="O305" i="20"/>
  <c r="P305" i="20"/>
  <c r="Q305" i="20"/>
  <c r="R305" i="20"/>
  <c r="S305" i="20"/>
  <c r="T305" i="20"/>
  <c r="U305" i="20"/>
  <c r="V305" i="20"/>
  <c r="W305" i="20"/>
  <c r="X305" i="20"/>
  <c r="Y305" i="20"/>
  <c r="Z305" i="20"/>
  <c r="AA305" i="20"/>
  <c r="AB305" i="20"/>
  <c r="AC305" i="20"/>
  <c r="AD305" i="20"/>
  <c r="AE305" i="20"/>
  <c r="AF305" i="20"/>
  <c r="AG305" i="20"/>
  <c r="AH305" i="20"/>
  <c r="AI305" i="20"/>
  <c r="AJ305" i="20"/>
  <c r="G306" i="20"/>
  <c r="H306" i="20"/>
  <c r="I306" i="20"/>
  <c r="J306" i="20"/>
  <c r="K306" i="20"/>
  <c r="L306" i="20"/>
  <c r="M306" i="20"/>
  <c r="N306" i="20"/>
  <c r="O306" i="20"/>
  <c r="P306" i="20"/>
  <c r="Q306" i="20"/>
  <c r="R306" i="20"/>
  <c r="S306" i="20"/>
  <c r="T306" i="20"/>
  <c r="U306" i="20"/>
  <c r="V306" i="20"/>
  <c r="W306" i="20"/>
  <c r="X306" i="20"/>
  <c r="Y306" i="20"/>
  <c r="Z306" i="20"/>
  <c r="AA306" i="20"/>
  <c r="AB306" i="20"/>
  <c r="AC306" i="20"/>
  <c r="AD306" i="20"/>
  <c r="AE306" i="20"/>
  <c r="AF306" i="20"/>
  <c r="AG306" i="20"/>
  <c r="AH306" i="20"/>
  <c r="AI306" i="20"/>
  <c r="AJ306" i="20"/>
  <c r="G307" i="20"/>
  <c r="H307" i="20"/>
  <c r="I307" i="20"/>
  <c r="J307" i="20"/>
  <c r="K307" i="20"/>
  <c r="L307" i="20"/>
  <c r="M307" i="20"/>
  <c r="N307" i="20"/>
  <c r="O307" i="20"/>
  <c r="P307" i="20"/>
  <c r="Q307" i="20"/>
  <c r="R307" i="20"/>
  <c r="S307" i="20"/>
  <c r="T307" i="20"/>
  <c r="U307" i="20"/>
  <c r="V307" i="20"/>
  <c r="W307" i="20"/>
  <c r="X307" i="20"/>
  <c r="Y307" i="20"/>
  <c r="Z307" i="20"/>
  <c r="AA307" i="20"/>
  <c r="AB307" i="20"/>
  <c r="AC307" i="20"/>
  <c r="AD307" i="20"/>
  <c r="AE307" i="20"/>
  <c r="AF307" i="20"/>
  <c r="AG307" i="20"/>
  <c r="AH307" i="20"/>
  <c r="AI307" i="20"/>
  <c r="AJ307" i="20"/>
  <c r="G308" i="20"/>
  <c r="H308" i="20"/>
  <c r="I308" i="20"/>
  <c r="J308" i="20"/>
  <c r="K308" i="20"/>
  <c r="L308" i="20"/>
  <c r="M308" i="20"/>
  <c r="N308" i="20"/>
  <c r="O308" i="20"/>
  <c r="P308" i="20"/>
  <c r="Q308" i="20"/>
  <c r="R308" i="20"/>
  <c r="S308" i="20"/>
  <c r="T308" i="20"/>
  <c r="U308" i="20"/>
  <c r="V308" i="20"/>
  <c r="W308" i="20"/>
  <c r="X308" i="20"/>
  <c r="Y308" i="20"/>
  <c r="Z308" i="20"/>
  <c r="AA308" i="20"/>
  <c r="AB308" i="20"/>
  <c r="AC308" i="20"/>
  <c r="AD308" i="20"/>
  <c r="AE308" i="20"/>
  <c r="AF308" i="20"/>
  <c r="AG308" i="20"/>
  <c r="AH308" i="20"/>
  <c r="AI308" i="20"/>
  <c r="AJ308" i="20"/>
  <c r="G309" i="20"/>
  <c r="H309" i="20"/>
  <c r="I309" i="20"/>
  <c r="J309" i="20"/>
  <c r="K309" i="20"/>
  <c r="L309" i="20"/>
  <c r="M309" i="20"/>
  <c r="N309" i="20"/>
  <c r="O309" i="20"/>
  <c r="P309" i="20"/>
  <c r="Q309" i="20"/>
  <c r="R309" i="20"/>
  <c r="S309" i="20"/>
  <c r="T309" i="20"/>
  <c r="U309" i="20"/>
  <c r="V309" i="20"/>
  <c r="W309" i="20"/>
  <c r="X309" i="20"/>
  <c r="Y309" i="20"/>
  <c r="Z309" i="20"/>
  <c r="AA309" i="20"/>
  <c r="AB309" i="20"/>
  <c r="AC309" i="20"/>
  <c r="AD309" i="20"/>
  <c r="AE309" i="20"/>
  <c r="AF309" i="20"/>
  <c r="AG309" i="20"/>
  <c r="AH309" i="20"/>
  <c r="AI309" i="20"/>
  <c r="AJ309" i="20"/>
  <c r="G310" i="20"/>
  <c r="H310" i="20"/>
  <c r="I310" i="20"/>
  <c r="J310" i="20"/>
  <c r="K310" i="20"/>
  <c r="L310" i="20"/>
  <c r="M310" i="20"/>
  <c r="N310" i="20"/>
  <c r="O310" i="20"/>
  <c r="P310" i="20"/>
  <c r="Q310" i="20"/>
  <c r="R310" i="20"/>
  <c r="S310" i="20"/>
  <c r="T310" i="20"/>
  <c r="U310" i="20"/>
  <c r="V310" i="20"/>
  <c r="W310" i="20"/>
  <c r="X310" i="20"/>
  <c r="Y310" i="20"/>
  <c r="Z310" i="20"/>
  <c r="AA310" i="20"/>
  <c r="AB310" i="20"/>
  <c r="AC310" i="20"/>
  <c r="AD310" i="20"/>
  <c r="AE310" i="20"/>
  <c r="AF310" i="20"/>
  <c r="AG310" i="20"/>
  <c r="AH310" i="20"/>
  <c r="AI310" i="20"/>
  <c r="AJ310" i="20"/>
  <c r="G311" i="20"/>
  <c r="H311" i="20"/>
  <c r="I311" i="20"/>
  <c r="J311" i="20"/>
  <c r="K311" i="20"/>
  <c r="L311" i="20"/>
  <c r="M311" i="20"/>
  <c r="N311" i="20"/>
  <c r="O311" i="20"/>
  <c r="P311" i="20"/>
  <c r="Q311" i="20"/>
  <c r="R311" i="20"/>
  <c r="S311" i="20"/>
  <c r="T311" i="20"/>
  <c r="U311" i="20"/>
  <c r="V311" i="20"/>
  <c r="W311" i="20"/>
  <c r="X311" i="20"/>
  <c r="Y311" i="20"/>
  <c r="Z311" i="20"/>
  <c r="AA311" i="20"/>
  <c r="AB311" i="20"/>
  <c r="AC311" i="20"/>
  <c r="AD311" i="20"/>
  <c r="AE311" i="20"/>
  <c r="AF311" i="20"/>
  <c r="AG311" i="20"/>
  <c r="AH311" i="20"/>
  <c r="AI311" i="20"/>
  <c r="AJ311" i="20"/>
  <c r="G312" i="20"/>
  <c r="H312" i="20"/>
  <c r="I312" i="20"/>
  <c r="J312" i="20"/>
  <c r="K312" i="20"/>
  <c r="L312" i="20"/>
  <c r="M312" i="20"/>
  <c r="N312" i="20"/>
  <c r="O312" i="20"/>
  <c r="P312" i="20"/>
  <c r="Q312" i="20"/>
  <c r="R312" i="20"/>
  <c r="S312" i="20"/>
  <c r="T312" i="20"/>
  <c r="U312" i="20"/>
  <c r="V312" i="20"/>
  <c r="W312" i="20"/>
  <c r="X312" i="20"/>
  <c r="Y312" i="20"/>
  <c r="Z312" i="20"/>
  <c r="AA312" i="20"/>
  <c r="AB312" i="20"/>
  <c r="AC312" i="20"/>
  <c r="AD312" i="20"/>
  <c r="AE312" i="20"/>
  <c r="AF312" i="20"/>
  <c r="AG312" i="20"/>
  <c r="AH312" i="20"/>
  <c r="AI312" i="20"/>
  <c r="AJ312" i="20"/>
  <c r="G313" i="20"/>
  <c r="H313" i="20"/>
  <c r="I313" i="20"/>
  <c r="J313" i="20"/>
  <c r="K313" i="20"/>
  <c r="L313" i="20"/>
  <c r="M313" i="20"/>
  <c r="N313" i="20"/>
  <c r="O313" i="20"/>
  <c r="P313" i="20"/>
  <c r="Q313" i="20"/>
  <c r="R313" i="20"/>
  <c r="S313" i="20"/>
  <c r="T313" i="20"/>
  <c r="U313" i="20"/>
  <c r="V313" i="20"/>
  <c r="W313" i="20"/>
  <c r="X313" i="20"/>
  <c r="Y313" i="20"/>
  <c r="Z313" i="20"/>
  <c r="AA313" i="20"/>
  <c r="AB313" i="20"/>
  <c r="AC313" i="20"/>
  <c r="AD313" i="20"/>
  <c r="AE313" i="20"/>
  <c r="AF313" i="20"/>
  <c r="AG313" i="20"/>
  <c r="AH313" i="20"/>
  <c r="AI313" i="20"/>
  <c r="AJ313" i="20"/>
  <c r="G314" i="20"/>
  <c r="H314" i="20"/>
  <c r="I314" i="20"/>
  <c r="J314" i="20"/>
  <c r="K314" i="20"/>
  <c r="L314" i="20"/>
  <c r="M314" i="20"/>
  <c r="N314" i="20"/>
  <c r="O314" i="20"/>
  <c r="P314" i="20"/>
  <c r="Q314" i="20"/>
  <c r="R314" i="20"/>
  <c r="S314" i="20"/>
  <c r="T314" i="20"/>
  <c r="U314" i="20"/>
  <c r="V314" i="20"/>
  <c r="W314" i="20"/>
  <c r="X314" i="20"/>
  <c r="Y314" i="20"/>
  <c r="Z314" i="20"/>
  <c r="AA314" i="20"/>
  <c r="AB314" i="20"/>
  <c r="AC314" i="20"/>
  <c r="AD314" i="20"/>
  <c r="AE314" i="20"/>
  <c r="AF314" i="20"/>
  <c r="AG314" i="20"/>
  <c r="AH314" i="20"/>
  <c r="AI314" i="20"/>
  <c r="AJ314" i="20"/>
  <c r="G315" i="20"/>
  <c r="H315" i="20"/>
  <c r="I315" i="20"/>
  <c r="J315" i="20"/>
  <c r="K315" i="20"/>
  <c r="L315" i="20"/>
  <c r="M315" i="20"/>
  <c r="N315" i="20"/>
  <c r="O315" i="20"/>
  <c r="P315" i="20"/>
  <c r="Q315" i="20"/>
  <c r="R315" i="20"/>
  <c r="S315" i="20"/>
  <c r="T315" i="20"/>
  <c r="U315" i="20"/>
  <c r="V315" i="20"/>
  <c r="W315" i="20"/>
  <c r="X315" i="20"/>
  <c r="Y315" i="20"/>
  <c r="Z315" i="20"/>
  <c r="AA315" i="20"/>
  <c r="AB315" i="20"/>
  <c r="AC315" i="20"/>
  <c r="AD315" i="20"/>
  <c r="AE315" i="20"/>
  <c r="AF315" i="20"/>
  <c r="AG315" i="20"/>
  <c r="AH315" i="20"/>
  <c r="AI315" i="20"/>
  <c r="AJ315" i="20"/>
  <c r="G316" i="20"/>
  <c r="H316" i="20"/>
  <c r="I316" i="20"/>
  <c r="J316" i="20"/>
  <c r="K316" i="20"/>
  <c r="L316" i="20"/>
  <c r="M316" i="20"/>
  <c r="N316" i="20"/>
  <c r="O316" i="20"/>
  <c r="P316" i="20"/>
  <c r="Q316" i="20"/>
  <c r="R316" i="20"/>
  <c r="S316" i="20"/>
  <c r="T316" i="20"/>
  <c r="U316" i="20"/>
  <c r="V316" i="20"/>
  <c r="W316" i="20"/>
  <c r="X316" i="20"/>
  <c r="Y316" i="20"/>
  <c r="Z316" i="20"/>
  <c r="AA316" i="20"/>
  <c r="AB316" i="20"/>
  <c r="AC316" i="20"/>
  <c r="AD316" i="20"/>
  <c r="AE316" i="20"/>
  <c r="AF316" i="20"/>
  <c r="AG316" i="20"/>
  <c r="AH316" i="20"/>
  <c r="AI316" i="20"/>
  <c r="AJ316" i="20"/>
  <c r="G317" i="20"/>
  <c r="H317" i="20"/>
  <c r="I317" i="20"/>
  <c r="J317" i="20"/>
  <c r="K317" i="20"/>
  <c r="L317" i="20"/>
  <c r="M317" i="20"/>
  <c r="N317" i="20"/>
  <c r="O317" i="20"/>
  <c r="P317" i="20"/>
  <c r="Q317" i="20"/>
  <c r="R317" i="20"/>
  <c r="S317" i="20"/>
  <c r="T317" i="20"/>
  <c r="U317" i="20"/>
  <c r="V317" i="20"/>
  <c r="W317" i="20"/>
  <c r="X317" i="20"/>
  <c r="Y317" i="20"/>
  <c r="Z317" i="20"/>
  <c r="AA317" i="20"/>
  <c r="AB317" i="20"/>
  <c r="AC317" i="20"/>
  <c r="AD317" i="20"/>
  <c r="AE317" i="20"/>
  <c r="AF317" i="20"/>
  <c r="AG317" i="20"/>
  <c r="AH317" i="20"/>
  <c r="AI317" i="20"/>
  <c r="AJ317" i="20"/>
  <c r="G318" i="20"/>
  <c r="H318" i="20"/>
  <c r="I318" i="20"/>
  <c r="J318" i="20"/>
  <c r="K318" i="20"/>
  <c r="L318" i="20"/>
  <c r="M318" i="20"/>
  <c r="N318" i="20"/>
  <c r="O318" i="20"/>
  <c r="P318" i="20"/>
  <c r="Q318" i="20"/>
  <c r="R318" i="20"/>
  <c r="S318" i="20"/>
  <c r="T318" i="20"/>
  <c r="U318" i="20"/>
  <c r="V318" i="20"/>
  <c r="W318" i="20"/>
  <c r="X318" i="20"/>
  <c r="Y318" i="20"/>
  <c r="Z318" i="20"/>
  <c r="AA318" i="20"/>
  <c r="AB318" i="20"/>
  <c r="AC318" i="20"/>
  <c r="AD318" i="20"/>
  <c r="AE318" i="20"/>
  <c r="AF318" i="20"/>
  <c r="AG318" i="20"/>
  <c r="AH318" i="20"/>
  <c r="AI318" i="20"/>
  <c r="AJ318" i="20"/>
  <c r="G319" i="20"/>
  <c r="H319" i="20"/>
  <c r="I319" i="20"/>
  <c r="J319" i="20"/>
  <c r="K319" i="20"/>
  <c r="L319" i="20"/>
  <c r="M319" i="20"/>
  <c r="N319" i="20"/>
  <c r="O319" i="20"/>
  <c r="P319" i="20"/>
  <c r="Q319" i="20"/>
  <c r="R319" i="20"/>
  <c r="S319" i="20"/>
  <c r="T319" i="20"/>
  <c r="U319" i="20"/>
  <c r="V319" i="20"/>
  <c r="W319" i="20"/>
  <c r="X319" i="20"/>
  <c r="Y319" i="20"/>
  <c r="Z319" i="20"/>
  <c r="AA319" i="20"/>
  <c r="AB319" i="20"/>
  <c r="AC319" i="20"/>
  <c r="AD319" i="20"/>
  <c r="AE319" i="20"/>
  <c r="AF319" i="20"/>
  <c r="AG319" i="20"/>
  <c r="AH319" i="20"/>
  <c r="AI319" i="20"/>
  <c r="AJ319" i="20"/>
  <c r="G320" i="20"/>
  <c r="H320" i="20"/>
  <c r="I320" i="20"/>
  <c r="J320" i="20"/>
  <c r="K320" i="20"/>
  <c r="L320" i="20"/>
  <c r="M320" i="20"/>
  <c r="N320" i="20"/>
  <c r="O320" i="20"/>
  <c r="P320" i="20"/>
  <c r="Q320" i="20"/>
  <c r="R320" i="20"/>
  <c r="S320" i="20"/>
  <c r="T320" i="20"/>
  <c r="U320" i="20"/>
  <c r="V320" i="20"/>
  <c r="W320" i="20"/>
  <c r="X320" i="20"/>
  <c r="Y320" i="20"/>
  <c r="Z320" i="20"/>
  <c r="AA320" i="20"/>
  <c r="AB320" i="20"/>
  <c r="AC320" i="20"/>
  <c r="AD320" i="20"/>
  <c r="AE320" i="20"/>
  <c r="AF320" i="20"/>
  <c r="AG320" i="20"/>
  <c r="AH320" i="20"/>
  <c r="AI320" i="20"/>
  <c r="AJ320" i="20"/>
  <c r="G321" i="20"/>
  <c r="H321" i="20"/>
  <c r="I321" i="20"/>
  <c r="J321" i="20"/>
  <c r="K321" i="20"/>
  <c r="L321" i="20"/>
  <c r="M321" i="20"/>
  <c r="N321" i="20"/>
  <c r="O321" i="20"/>
  <c r="P321" i="20"/>
  <c r="Q321" i="20"/>
  <c r="R321" i="20"/>
  <c r="S321" i="20"/>
  <c r="T321" i="20"/>
  <c r="U321" i="20"/>
  <c r="V321" i="20"/>
  <c r="W321" i="20"/>
  <c r="X321" i="20"/>
  <c r="Y321" i="20"/>
  <c r="Z321" i="20"/>
  <c r="AA321" i="20"/>
  <c r="AB321" i="20"/>
  <c r="AC321" i="20"/>
  <c r="AD321" i="20"/>
  <c r="AE321" i="20"/>
  <c r="AF321" i="20"/>
  <c r="AG321" i="20"/>
  <c r="AH321" i="20"/>
  <c r="AI321" i="20"/>
  <c r="AJ321" i="20"/>
  <c r="G322" i="20"/>
  <c r="H322" i="20"/>
  <c r="I322" i="20"/>
  <c r="J322" i="20"/>
  <c r="K322" i="20"/>
  <c r="L322" i="20"/>
  <c r="M322" i="20"/>
  <c r="N322" i="20"/>
  <c r="O322" i="20"/>
  <c r="P322" i="20"/>
  <c r="Q322" i="20"/>
  <c r="R322" i="20"/>
  <c r="S322" i="20"/>
  <c r="T322" i="20"/>
  <c r="U322" i="20"/>
  <c r="V322" i="20"/>
  <c r="W322" i="20"/>
  <c r="X322" i="20"/>
  <c r="Y322" i="20"/>
  <c r="Z322" i="20"/>
  <c r="AA322" i="20"/>
  <c r="AB322" i="20"/>
  <c r="AC322" i="20"/>
  <c r="AD322" i="20"/>
  <c r="AE322" i="20"/>
  <c r="AF322" i="20"/>
  <c r="AG322" i="20"/>
  <c r="AH322" i="20"/>
  <c r="AI322" i="20"/>
  <c r="AJ322" i="20"/>
  <c r="G323" i="20"/>
  <c r="H323" i="20"/>
  <c r="I323" i="20"/>
  <c r="J323" i="20"/>
  <c r="K323" i="20"/>
  <c r="L323" i="20"/>
  <c r="M323" i="20"/>
  <c r="N323" i="20"/>
  <c r="O323" i="20"/>
  <c r="P323" i="20"/>
  <c r="Q323" i="20"/>
  <c r="R323" i="20"/>
  <c r="S323" i="20"/>
  <c r="T323" i="20"/>
  <c r="U323" i="20"/>
  <c r="V323" i="20"/>
  <c r="W323" i="20"/>
  <c r="X323" i="20"/>
  <c r="Y323" i="20"/>
  <c r="Z323" i="20"/>
  <c r="AA323" i="20"/>
  <c r="AB323" i="20"/>
  <c r="AC323" i="20"/>
  <c r="AD323" i="20"/>
  <c r="AE323" i="20"/>
  <c r="AF323" i="20"/>
  <c r="AG323" i="20"/>
  <c r="AH323" i="20"/>
  <c r="AI323" i="20"/>
  <c r="AJ323" i="20"/>
  <c r="G324" i="20"/>
  <c r="H324" i="20"/>
  <c r="I324" i="20"/>
  <c r="J324" i="20"/>
  <c r="K324" i="20"/>
  <c r="L324" i="20"/>
  <c r="M324" i="20"/>
  <c r="N324" i="20"/>
  <c r="O324" i="20"/>
  <c r="P324" i="20"/>
  <c r="Q324" i="20"/>
  <c r="R324" i="20"/>
  <c r="S324" i="20"/>
  <c r="T324" i="20"/>
  <c r="U324" i="20"/>
  <c r="V324" i="20"/>
  <c r="W324" i="20"/>
  <c r="X324" i="20"/>
  <c r="Y324" i="20"/>
  <c r="Z324" i="20"/>
  <c r="AA324" i="20"/>
  <c r="AB324" i="20"/>
  <c r="AC324" i="20"/>
  <c r="AD324" i="20"/>
  <c r="AE324" i="20"/>
  <c r="AF324" i="20"/>
  <c r="AG324" i="20"/>
  <c r="AH324" i="20"/>
  <c r="AI324" i="20"/>
  <c r="AJ324" i="20"/>
  <c r="G325" i="20"/>
  <c r="H325" i="20"/>
  <c r="I325" i="20"/>
  <c r="J325" i="20"/>
  <c r="K325" i="20"/>
  <c r="L325" i="20"/>
  <c r="M325" i="20"/>
  <c r="N325" i="20"/>
  <c r="O325" i="20"/>
  <c r="P325" i="20"/>
  <c r="Q325" i="20"/>
  <c r="R325" i="20"/>
  <c r="S325" i="20"/>
  <c r="T325" i="20"/>
  <c r="U325" i="20"/>
  <c r="V325" i="20"/>
  <c r="W325" i="20"/>
  <c r="X325" i="20"/>
  <c r="Y325" i="20"/>
  <c r="Z325" i="20"/>
  <c r="AA325" i="20"/>
  <c r="AB325" i="20"/>
  <c r="AC325" i="20"/>
  <c r="AD325" i="20"/>
  <c r="AE325" i="20"/>
  <c r="AF325" i="20"/>
  <c r="AG325" i="20"/>
  <c r="AH325" i="20"/>
  <c r="AI325" i="20"/>
  <c r="AJ325" i="20"/>
  <c r="G326" i="20"/>
  <c r="H326" i="20"/>
  <c r="I326" i="20"/>
  <c r="J326" i="20"/>
  <c r="K326" i="20"/>
  <c r="L326" i="20"/>
  <c r="M326" i="20"/>
  <c r="N326" i="20"/>
  <c r="O326" i="20"/>
  <c r="P326" i="20"/>
  <c r="Q326" i="20"/>
  <c r="R326" i="20"/>
  <c r="S326" i="20"/>
  <c r="T326" i="20"/>
  <c r="U326" i="20"/>
  <c r="V326" i="20"/>
  <c r="W326" i="20"/>
  <c r="X326" i="20"/>
  <c r="Y326" i="20"/>
  <c r="Z326" i="20"/>
  <c r="AA326" i="20"/>
  <c r="AB326" i="20"/>
  <c r="AC326" i="20"/>
  <c r="AD326" i="20"/>
  <c r="AE326" i="20"/>
  <c r="AF326" i="20"/>
  <c r="AG326" i="20"/>
  <c r="AH326" i="20"/>
  <c r="AI326" i="20"/>
  <c r="AJ326" i="20"/>
  <c r="G327" i="20"/>
  <c r="H327" i="20"/>
  <c r="I327" i="20"/>
  <c r="J327" i="20"/>
  <c r="K327" i="20"/>
  <c r="L327" i="20"/>
  <c r="M327" i="20"/>
  <c r="N327" i="20"/>
  <c r="O327" i="20"/>
  <c r="P327" i="20"/>
  <c r="Q327" i="20"/>
  <c r="R327" i="20"/>
  <c r="S327" i="20"/>
  <c r="T327" i="20"/>
  <c r="U327" i="20"/>
  <c r="V327" i="20"/>
  <c r="W327" i="20"/>
  <c r="X327" i="20"/>
  <c r="Y327" i="20"/>
  <c r="Z327" i="20"/>
  <c r="AA327" i="20"/>
  <c r="AB327" i="20"/>
  <c r="AC327" i="20"/>
  <c r="AD327" i="20"/>
  <c r="AE327" i="20"/>
  <c r="AF327" i="20"/>
  <c r="AG327" i="20"/>
  <c r="AH327" i="20"/>
  <c r="AI327" i="20"/>
  <c r="AJ327" i="20"/>
  <c r="G328" i="20"/>
  <c r="H328" i="20"/>
  <c r="I328" i="20"/>
  <c r="J328" i="20"/>
  <c r="K328" i="20"/>
  <c r="L328" i="20"/>
  <c r="M328" i="20"/>
  <c r="N328" i="20"/>
  <c r="O328" i="20"/>
  <c r="P328" i="20"/>
  <c r="Q328" i="20"/>
  <c r="R328" i="20"/>
  <c r="S328" i="20"/>
  <c r="T328" i="20"/>
  <c r="U328" i="20"/>
  <c r="V328" i="20"/>
  <c r="W328" i="20"/>
  <c r="X328" i="20"/>
  <c r="Y328" i="20"/>
  <c r="Z328" i="20"/>
  <c r="AA328" i="20"/>
  <c r="AB328" i="20"/>
  <c r="AC328" i="20"/>
  <c r="AD328" i="20"/>
  <c r="AE328" i="20"/>
  <c r="AF328" i="20"/>
  <c r="AG328" i="20"/>
  <c r="AH328" i="20"/>
  <c r="AI328" i="20"/>
  <c r="AJ328" i="20"/>
  <c r="G329" i="20"/>
  <c r="H329" i="20"/>
  <c r="I329" i="20"/>
  <c r="J329" i="20"/>
  <c r="K329" i="20"/>
  <c r="L329" i="20"/>
  <c r="M329" i="20"/>
  <c r="N329" i="20"/>
  <c r="O329" i="20"/>
  <c r="P329" i="20"/>
  <c r="Q329" i="20"/>
  <c r="R329" i="20"/>
  <c r="S329" i="20"/>
  <c r="T329" i="20"/>
  <c r="U329" i="20"/>
  <c r="V329" i="20"/>
  <c r="W329" i="20"/>
  <c r="X329" i="20"/>
  <c r="Y329" i="20"/>
  <c r="Z329" i="20"/>
  <c r="AA329" i="20"/>
  <c r="AB329" i="20"/>
  <c r="AC329" i="20"/>
  <c r="AD329" i="20"/>
  <c r="AE329" i="20"/>
  <c r="AF329" i="20"/>
  <c r="AG329" i="20"/>
  <c r="AH329" i="20"/>
  <c r="AI329" i="20"/>
  <c r="AJ329" i="20"/>
  <c r="G330" i="20"/>
  <c r="H330" i="20"/>
  <c r="I330" i="20"/>
  <c r="J330" i="20"/>
  <c r="K330" i="20"/>
  <c r="L330" i="20"/>
  <c r="M330" i="20"/>
  <c r="N330" i="20"/>
  <c r="O330" i="20"/>
  <c r="P330" i="20"/>
  <c r="Q330" i="20"/>
  <c r="R330" i="20"/>
  <c r="S330" i="20"/>
  <c r="T330" i="20"/>
  <c r="U330" i="20"/>
  <c r="V330" i="20"/>
  <c r="W330" i="20"/>
  <c r="X330" i="20"/>
  <c r="Y330" i="20"/>
  <c r="Z330" i="20"/>
  <c r="AA330" i="20"/>
  <c r="AB330" i="20"/>
  <c r="AC330" i="20"/>
  <c r="AD330" i="20"/>
  <c r="AE330" i="20"/>
  <c r="AF330" i="20"/>
  <c r="AG330" i="20"/>
  <c r="AH330" i="20"/>
  <c r="AI330" i="20"/>
  <c r="AJ330" i="20"/>
  <c r="G331" i="20"/>
  <c r="H331" i="20"/>
  <c r="I331" i="20"/>
  <c r="J331" i="20"/>
  <c r="K331" i="20"/>
  <c r="L331" i="20"/>
  <c r="M331" i="20"/>
  <c r="N331" i="20"/>
  <c r="O331" i="20"/>
  <c r="P331" i="20"/>
  <c r="Q331" i="20"/>
  <c r="R331" i="20"/>
  <c r="S331" i="20"/>
  <c r="T331" i="20"/>
  <c r="U331" i="20"/>
  <c r="V331" i="20"/>
  <c r="W331" i="20"/>
  <c r="X331" i="20"/>
  <c r="Y331" i="20"/>
  <c r="Z331" i="20"/>
  <c r="AA331" i="20"/>
  <c r="AB331" i="20"/>
  <c r="AC331" i="20"/>
  <c r="AD331" i="20"/>
  <c r="AE331" i="20"/>
  <c r="AF331" i="20"/>
  <c r="AG331" i="20"/>
  <c r="AH331" i="20"/>
  <c r="AI331" i="20"/>
  <c r="AJ331" i="20"/>
  <c r="G332" i="20"/>
  <c r="H332" i="20"/>
  <c r="I332" i="20"/>
  <c r="J332" i="20"/>
  <c r="K332" i="20"/>
  <c r="L332" i="20"/>
  <c r="M332" i="20"/>
  <c r="N332" i="20"/>
  <c r="O332" i="20"/>
  <c r="P332" i="20"/>
  <c r="Q332" i="20"/>
  <c r="R332" i="20"/>
  <c r="S332" i="20"/>
  <c r="T332" i="20"/>
  <c r="U332" i="20"/>
  <c r="V332" i="20"/>
  <c r="W332" i="20"/>
  <c r="X332" i="20"/>
  <c r="Y332" i="20"/>
  <c r="Z332" i="20"/>
  <c r="AA332" i="20"/>
  <c r="AB332" i="20"/>
  <c r="AC332" i="20"/>
  <c r="AD332" i="20"/>
  <c r="AE332" i="20"/>
  <c r="AF332" i="20"/>
  <c r="AG332" i="20"/>
  <c r="AH332" i="20"/>
  <c r="AI332" i="20"/>
  <c r="AJ332" i="20"/>
  <c r="G333" i="20"/>
  <c r="H333" i="20"/>
  <c r="I333" i="20"/>
  <c r="J333" i="20"/>
  <c r="K333" i="20"/>
  <c r="L333" i="20"/>
  <c r="M333" i="20"/>
  <c r="N333" i="20"/>
  <c r="O333" i="20"/>
  <c r="P333" i="20"/>
  <c r="Q333" i="20"/>
  <c r="R333" i="20"/>
  <c r="S333" i="20"/>
  <c r="T333" i="20"/>
  <c r="U333" i="20"/>
  <c r="V333" i="20"/>
  <c r="W333" i="20"/>
  <c r="X333" i="20"/>
  <c r="Y333" i="20"/>
  <c r="Z333" i="20"/>
  <c r="AA333" i="20"/>
  <c r="AB333" i="20"/>
  <c r="AC333" i="20"/>
  <c r="AD333" i="20"/>
  <c r="AE333" i="20"/>
  <c r="AF333" i="20"/>
  <c r="AG333" i="20"/>
  <c r="AH333" i="20"/>
  <c r="AI333" i="20"/>
  <c r="AJ333" i="20"/>
  <c r="G334" i="20"/>
  <c r="H334" i="20"/>
  <c r="I334" i="20"/>
  <c r="J334" i="20"/>
  <c r="K334" i="20"/>
  <c r="L334" i="20"/>
  <c r="M334" i="20"/>
  <c r="N334" i="20"/>
  <c r="O334" i="20"/>
  <c r="P334" i="20"/>
  <c r="Q334" i="20"/>
  <c r="R334" i="20"/>
  <c r="S334" i="20"/>
  <c r="T334" i="20"/>
  <c r="U334" i="20"/>
  <c r="V334" i="20"/>
  <c r="W334" i="20"/>
  <c r="X334" i="20"/>
  <c r="Y334" i="20"/>
  <c r="Z334" i="20"/>
  <c r="AA334" i="20"/>
  <c r="AB334" i="20"/>
  <c r="AC334" i="20"/>
  <c r="AD334" i="20"/>
  <c r="AE334" i="20"/>
  <c r="AF334" i="20"/>
  <c r="AG334" i="20"/>
  <c r="AH334" i="20"/>
  <c r="AI334" i="20"/>
  <c r="AJ334" i="20"/>
  <c r="G335" i="20"/>
  <c r="H335" i="20"/>
  <c r="I335" i="20"/>
  <c r="J335" i="20"/>
  <c r="K335" i="20"/>
  <c r="L335" i="20"/>
  <c r="M335" i="20"/>
  <c r="N335" i="20"/>
  <c r="O335" i="20"/>
  <c r="P335" i="20"/>
  <c r="Q335" i="20"/>
  <c r="R335" i="20"/>
  <c r="S335" i="20"/>
  <c r="T335" i="20"/>
  <c r="U335" i="20"/>
  <c r="V335" i="20"/>
  <c r="W335" i="20"/>
  <c r="X335" i="20"/>
  <c r="Y335" i="20"/>
  <c r="Z335" i="20"/>
  <c r="AA335" i="20"/>
  <c r="AB335" i="20"/>
  <c r="AC335" i="20"/>
  <c r="AD335" i="20"/>
  <c r="AE335" i="20"/>
  <c r="AF335" i="20"/>
  <c r="AG335" i="20"/>
  <c r="AH335" i="20"/>
  <c r="AI335" i="20"/>
  <c r="AJ335" i="20"/>
  <c r="G336" i="20"/>
  <c r="H336" i="20"/>
  <c r="I336" i="20"/>
  <c r="J336" i="20"/>
  <c r="K336" i="20"/>
  <c r="L336" i="20"/>
  <c r="M336" i="20"/>
  <c r="N336" i="20"/>
  <c r="O336" i="20"/>
  <c r="P336" i="20"/>
  <c r="Q336" i="20"/>
  <c r="R336" i="20"/>
  <c r="S336" i="20"/>
  <c r="T336" i="20"/>
  <c r="U336" i="20"/>
  <c r="V336" i="20"/>
  <c r="W336" i="20"/>
  <c r="X336" i="20"/>
  <c r="Y336" i="20"/>
  <c r="Z336" i="20"/>
  <c r="AA336" i="20"/>
  <c r="AB336" i="20"/>
  <c r="AC336" i="20"/>
  <c r="AD336" i="20"/>
  <c r="AE336" i="20"/>
  <c r="AF336" i="20"/>
  <c r="AG336" i="20"/>
  <c r="AH336" i="20"/>
  <c r="AI336" i="20"/>
  <c r="AJ336" i="20"/>
  <c r="G337" i="20"/>
  <c r="H337" i="20"/>
  <c r="I337" i="20"/>
  <c r="J337" i="20"/>
  <c r="K337" i="20"/>
  <c r="L337" i="20"/>
  <c r="M337" i="20"/>
  <c r="N337" i="20"/>
  <c r="O337" i="20"/>
  <c r="P337" i="20"/>
  <c r="Q337" i="20"/>
  <c r="R337" i="20"/>
  <c r="S337" i="20"/>
  <c r="T337" i="20"/>
  <c r="U337" i="20"/>
  <c r="V337" i="20"/>
  <c r="W337" i="20"/>
  <c r="X337" i="20"/>
  <c r="Y337" i="20"/>
  <c r="Z337" i="20"/>
  <c r="AA337" i="20"/>
  <c r="AB337" i="20"/>
  <c r="AC337" i="20"/>
  <c r="AD337" i="20"/>
  <c r="AE337" i="20"/>
  <c r="AF337" i="20"/>
  <c r="AG337" i="20"/>
  <c r="AH337" i="20"/>
  <c r="AI337" i="20"/>
  <c r="AJ337" i="20"/>
  <c r="G338" i="20"/>
  <c r="H338" i="20"/>
  <c r="I338" i="20"/>
  <c r="J338" i="20"/>
  <c r="K338" i="20"/>
  <c r="L338" i="20"/>
  <c r="M338" i="20"/>
  <c r="N338" i="20"/>
  <c r="O338" i="20"/>
  <c r="P338" i="20"/>
  <c r="Q338" i="20"/>
  <c r="R338" i="20"/>
  <c r="S338" i="20"/>
  <c r="T338" i="20"/>
  <c r="U338" i="20"/>
  <c r="V338" i="20"/>
  <c r="W338" i="20"/>
  <c r="X338" i="20"/>
  <c r="Y338" i="20"/>
  <c r="Z338" i="20"/>
  <c r="AA338" i="20"/>
  <c r="AB338" i="20"/>
  <c r="AC338" i="20"/>
  <c r="AD338" i="20"/>
  <c r="AE338" i="20"/>
  <c r="AF338" i="20"/>
  <c r="AG338" i="20"/>
  <c r="AH338" i="20"/>
  <c r="AI338" i="20"/>
  <c r="AJ338" i="20"/>
  <c r="G339" i="20"/>
  <c r="H339" i="20"/>
  <c r="I339" i="20"/>
  <c r="J339" i="20"/>
  <c r="K339" i="20"/>
  <c r="L339" i="20"/>
  <c r="M339" i="20"/>
  <c r="N339" i="20"/>
  <c r="O339" i="20"/>
  <c r="P339" i="20"/>
  <c r="Q339" i="20"/>
  <c r="R339" i="20"/>
  <c r="S339" i="20"/>
  <c r="T339" i="20"/>
  <c r="U339" i="20"/>
  <c r="V339" i="20"/>
  <c r="W339" i="20"/>
  <c r="X339" i="20"/>
  <c r="Y339" i="20"/>
  <c r="Z339" i="20"/>
  <c r="AA339" i="20"/>
  <c r="AB339" i="20"/>
  <c r="AC339" i="20"/>
  <c r="AD339" i="20"/>
  <c r="AE339" i="20"/>
  <c r="AF339" i="20"/>
  <c r="AG339" i="20"/>
  <c r="AH339" i="20"/>
  <c r="AI339" i="20"/>
  <c r="AJ339" i="20"/>
  <c r="G340" i="20"/>
  <c r="H340" i="20"/>
  <c r="I340" i="20"/>
  <c r="J340" i="20"/>
  <c r="K340" i="20"/>
  <c r="L340" i="20"/>
  <c r="M340" i="20"/>
  <c r="N340" i="20"/>
  <c r="O340" i="20"/>
  <c r="P340" i="20"/>
  <c r="Q340" i="20"/>
  <c r="R340" i="20"/>
  <c r="S340" i="20"/>
  <c r="T340" i="20"/>
  <c r="U340" i="20"/>
  <c r="V340" i="20"/>
  <c r="W340" i="20"/>
  <c r="X340" i="20"/>
  <c r="Y340" i="20"/>
  <c r="Z340" i="20"/>
  <c r="AA340" i="20"/>
  <c r="AB340" i="20"/>
  <c r="AC340" i="20"/>
  <c r="AD340" i="20"/>
  <c r="AE340" i="20"/>
  <c r="AF340" i="20"/>
  <c r="AG340" i="20"/>
  <c r="AH340" i="20"/>
  <c r="AI340" i="20"/>
  <c r="AJ340" i="20"/>
  <c r="G341" i="20"/>
  <c r="H341" i="20"/>
  <c r="I341" i="20"/>
  <c r="J341" i="20"/>
  <c r="K341" i="20"/>
  <c r="L341" i="20"/>
  <c r="M341" i="20"/>
  <c r="N341" i="20"/>
  <c r="O341" i="20"/>
  <c r="P341" i="20"/>
  <c r="Q341" i="20"/>
  <c r="R341" i="20"/>
  <c r="S341" i="20"/>
  <c r="T341" i="20"/>
  <c r="U341" i="20"/>
  <c r="V341" i="20"/>
  <c r="W341" i="20"/>
  <c r="X341" i="20"/>
  <c r="Y341" i="20"/>
  <c r="Z341" i="20"/>
  <c r="AA341" i="20"/>
  <c r="AB341" i="20"/>
  <c r="AC341" i="20"/>
  <c r="AD341" i="20"/>
  <c r="AE341" i="20"/>
  <c r="AF341" i="20"/>
  <c r="AG341" i="20"/>
  <c r="AH341" i="20"/>
  <c r="AI341" i="20"/>
  <c r="AJ341" i="20"/>
  <c r="G342" i="20"/>
  <c r="H342" i="20"/>
  <c r="I342" i="20"/>
  <c r="J342" i="20"/>
  <c r="K342" i="20"/>
  <c r="L342" i="20"/>
  <c r="M342" i="20"/>
  <c r="N342" i="20"/>
  <c r="O342" i="20"/>
  <c r="P342" i="20"/>
  <c r="Q342" i="20"/>
  <c r="R342" i="20"/>
  <c r="S342" i="20"/>
  <c r="T342" i="20"/>
  <c r="U342" i="20"/>
  <c r="V342" i="20"/>
  <c r="W342" i="20"/>
  <c r="X342" i="20"/>
  <c r="Y342" i="20"/>
  <c r="Z342" i="20"/>
  <c r="AA342" i="20"/>
  <c r="AB342" i="20"/>
  <c r="AC342" i="20"/>
  <c r="AD342" i="20"/>
  <c r="AE342" i="20"/>
  <c r="AF342" i="20"/>
  <c r="AG342" i="20"/>
  <c r="AH342" i="20"/>
  <c r="AI342" i="20"/>
  <c r="AJ342" i="20"/>
  <c r="G343" i="20"/>
  <c r="H343" i="20"/>
  <c r="I343" i="20"/>
  <c r="J343" i="20"/>
  <c r="K343" i="20"/>
  <c r="L343" i="20"/>
  <c r="M343" i="20"/>
  <c r="N343" i="20"/>
  <c r="O343" i="20"/>
  <c r="P343" i="20"/>
  <c r="Q343" i="20"/>
  <c r="R343" i="20"/>
  <c r="S343" i="20"/>
  <c r="T343" i="20"/>
  <c r="U343" i="20"/>
  <c r="V343" i="20"/>
  <c r="W343" i="20"/>
  <c r="X343" i="20"/>
  <c r="Y343" i="20"/>
  <c r="Z343" i="20"/>
  <c r="AA343" i="20"/>
  <c r="AB343" i="20"/>
  <c r="AC343" i="20"/>
  <c r="AD343" i="20"/>
  <c r="AE343" i="20"/>
  <c r="AF343" i="20"/>
  <c r="AG343" i="20"/>
  <c r="AH343" i="20"/>
  <c r="AI343" i="20"/>
  <c r="AJ343" i="20"/>
  <c r="G344" i="20"/>
  <c r="H344" i="20"/>
  <c r="I344" i="20"/>
  <c r="J344" i="20"/>
  <c r="K344" i="20"/>
  <c r="L344" i="20"/>
  <c r="M344" i="20"/>
  <c r="N344" i="20"/>
  <c r="O344" i="20"/>
  <c r="P344" i="20"/>
  <c r="Q344" i="20"/>
  <c r="R344" i="20"/>
  <c r="S344" i="20"/>
  <c r="T344" i="20"/>
  <c r="U344" i="20"/>
  <c r="V344" i="20"/>
  <c r="W344" i="20"/>
  <c r="X344" i="20"/>
  <c r="Y344" i="20"/>
  <c r="Z344" i="20"/>
  <c r="AA344" i="20"/>
  <c r="AB344" i="20"/>
  <c r="AC344" i="20"/>
  <c r="AD344" i="20"/>
  <c r="AE344" i="20"/>
  <c r="AF344" i="20"/>
  <c r="AG344" i="20"/>
  <c r="AH344" i="20"/>
  <c r="AI344" i="20"/>
  <c r="AJ344" i="20"/>
  <c r="G345" i="20"/>
  <c r="H345" i="20"/>
  <c r="I345" i="20"/>
  <c r="J345" i="20"/>
  <c r="K345" i="20"/>
  <c r="L345" i="20"/>
  <c r="M345" i="20"/>
  <c r="N345" i="20"/>
  <c r="O345" i="20"/>
  <c r="P345" i="20"/>
  <c r="Q345" i="20"/>
  <c r="R345" i="20"/>
  <c r="S345" i="20"/>
  <c r="T345" i="20"/>
  <c r="U345" i="20"/>
  <c r="V345" i="20"/>
  <c r="W345" i="20"/>
  <c r="X345" i="20"/>
  <c r="Y345" i="20"/>
  <c r="Z345" i="20"/>
  <c r="AA345" i="20"/>
  <c r="AB345" i="20"/>
  <c r="AC345" i="20"/>
  <c r="AD345" i="20"/>
  <c r="AE345" i="20"/>
  <c r="AF345" i="20"/>
  <c r="AG345" i="20"/>
  <c r="AH345" i="20"/>
  <c r="AI345" i="20"/>
  <c r="AJ345" i="20"/>
  <c r="G346" i="20"/>
  <c r="H346" i="20"/>
  <c r="I346" i="20"/>
  <c r="J346" i="20"/>
  <c r="K346" i="20"/>
  <c r="L346" i="20"/>
  <c r="M346" i="20"/>
  <c r="N346" i="20"/>
  <c r="O346" i="20"/>
  <c r="P346" i="20"/>
  <c r="Q346" i="20"/>
  <c r="R346" i="20"/>
  <c r="S346" i="20"/>
  <c r="T346" i="20"/>
  <c r="U346" i="20"/>
  <c r="V346" i="20"/>
  <c r="W346" i="20"/>
  <c r="X346" i="20"/>
  <c r="Y346" i="20"/>
  <c r="Z346" i="20"/>
  <c r="AA346" i="20"/>
  <c r="AB346" i="20"/>
  <c r="AC346" i="20"/>
  <c r="AD346" i="20"/>
  <c r="AE346" i="20"/>
  <c r="AF346" i="20"/>
  <c r="AG346" i="20"/>
  <c r="AH346" i="20"/>
  <c r="AI346" i="20"/>
  <c r="AJ346" i="20"/>
  <c r="G347" i="20"/>
  <c r="H347" i="20"/>
  <c r="I347" i="20"/>
  <c r="J347" i="20"/>
  <c r="K347" i="20"/>
  <c r="L347" i="20"/>
  <c r="M347" i="20"/>
  <c r="N347" i="20"/>
  <c r="O347" i="20"/>
  <c r="P347" i="20"/>
  <c r="Q347" i="20"/>
  <c r="R347" i="20"/>
  <c r="S347" i="20"/>
  <c r="T347" i="20"/>
  <c r="U347" i="20"/>
  <c r="V347" i="20"/>
  <c r="W347" i="20"/>
  <c r="X347" i="20"/>
  <c r="Y347" i="20"/>
  <c r="Z347" i="20"/>
  <c r="AA347" i="20"/>
  <c r="AB347" i="20"/>
  <c r="AC347" i="20"/>
  <c r="AD347" i="20"/>
  <c r="AE347" i="20"/>
  <c r="AF347" i="20"/>
  <c r="AG347" i="20"/>
  <c r="AH347" i="20"/>
  <c r="AI347" i="20"/>
  <c r="AJ347" i="20"/>
  <c r="G348" i="20"/>
  <c r="H348" i="20"/>
  <c r="I348" i="20"/>
  <c r="J348" i="20"/>
  <c r="K348" i="20"/>
  <c r="L348" i="20"/>
  <c r="M348" i="20"/>
  <c r="N348" i="20"/>
  <c r="O348" i="20"/>
  <c r="P348" i="20"/>
  <c r="Q348" i="20"/>
  <c r="R348" i="20"/>
  <c r="S348" i="20"/>
  <c r="T348" i="20"/>
  <c r="U348" i="20"/>
  <c r="V348" i="20"/>
  <c r="W348" i="20"/>
  <c r="X348" i="20"/>
  <c r="Y348" i="20"/>
  <c r="Z348" i="20"/>
  <c r="AA348" i="20"/>
  <c r="AB348" i="20"/>
  <c r="AC348" i="20"/>
  <c r="AD348" i="20"/>
  <c r="AE348" i="20"/>
  <c r="AF348" i="20"/>
  <c r="AG348" i="20"/>
  <c r="AH348" i="20"/>
  <c r="AI348" i="20"/>
  <c r="AJ348" i="20"/>
  <c r="G349" i="20"/>
  <c r="H349" i="20"/>
  <c r="I349" i="20"/>
  <c r="J349" i="20"/>
  <c r="K349" i="20"/>
  <c r="L349" i="20"/>
  <c r="M349" i="20"/>
  <c r="N349" i="20"/>
  <c r="O349" i="20"/>
  <c r="P349" i="20"/>
  <c r="Q349" i="20"/>
  <c r="R349" i="20"/>
  <c r="S349" i="20"/>
  <c r="T349" i="20"/>
  <c r="U349" i="20"/>
  <c r="V349" i="20"/>
  <c r="W349" i="20"/>
  <c r="X349" i="20"/>
  <c r="Y349" i="20"/>
  <c r="Z349" i="20"/>
  <c r="AA349" i="20"/>
  <c r="AB349" i="20"/>
  <c r="AC349" i="20"/>
  <c r="AD349" i="20"/>
  <c r="AE349" i="20"/>
  <c r="AF349" i="20"/>
  <c r="AG349" i="20"/>
  <c r="AH349" i="20"/>
  <c r="AI349" i="20"/>
  <c r="AJ349" i="20"/>
  <c r="G350" i="20"/>
  <c r="H350" i="20"/>
  <c r="I350" i="20"/>
  <c r="J350" i="20"/>
  <c r="K350" i="20"/>
  <c r="L350" i="20"/>
  <c r="M350" i="20"/>
  <c r="N350" i="20"/>
  <c r="O350" i="20"/>
  <c r="P350" i="20"/>
  <c r="Q350" i="20"/>
  <c r="R350" i="20"/>
  <c r="S350" i="20"/>
  <c r="T350" i="20"/>
  <c r="U350" i="20"/>
  <c r="V350" i="20"/>
  <c r="W350" i="20"/>
  <c r="X350" i="20"/>
  <c r="Y350" i="20"/>
  <c r="Z350" i="20"/>
  <c r="AA350" i="20"/>
  <c r="AB350" i="20"/>
  <c r="AC350" i="20"/>
  <c r="AD350" i="20"/>
  <c r="AE350" i="20"/>
  <c r="AF350" i="20"/>
  <c r="AG350" i="20"/>
  <c r="AH350" i="20"/>
  <c r="AI350" i="20"/>
  <c r="AJ350" i="20"/>
  <c r="G351" i="20"/>
  <c r="H351" i="20"/>
  <c r="I351" i="20"/>
  <c r="J351" i="20"/>
  <c r="K351" i="20"/>
  <c r="L351" i="20"/>
  <c r="M351" i="20"/>
  <c r="N351" i="20"/>
  <c r="O351" i="20"/>
  <c r="P351" i="20"/>
  <c r="Q351" i="20"/>
  <c r="R351" i="20"/>
  <c r="S351" i="20"/>
  <c r="T351" i="20"/>
  <c r="U351" i="20"/>
  <c r="V351" i="20"/>
  <c r="W351" i="20"/>
  <c r="X351" i="20"/>
  <c r="Y351" i="20"/>
  <c r="Z351" i="20"/>
  <c r="AA351" i="20"/>
  <c r="AB351" i="20"/>
  <c r="AC351" i="20"/>
  <c r="AD351" i="20"/>
  <c r="AE351" i="20"/>
  <c r="AF351" i="20"/>
  <c r="AG351" i="20"/>
  <c r="AH351" i="20"/>
  <c r="AI351" i="20"/>
  <c r="AJ351" i="20"/>
  <c r="G352" i="20"/>
  <c r="H352" i="20"/>
  <c r="I352" i="20"/>
  <c r="J352" i="20"/>
  <c r="K352" i="20"/>
  <c r="L352" i="20"/>
  <c r="M352" i="20"/>
  <c r="N352" i="20"/>
  <c r="O352" i="20"/>
  <c r="P352" i="20"/>
  <c r="Q352" i="20"/>
  <c r="R352" i="20"/>
  <c r="S352" i="20"/>
  <c r="T352" i="20"/>
  <c r="U352" i="20"/>
  <c r="V352" i="20"/>
  <c r="W352" i="20"/>
  <c r="X352" i="20"/>
  <c r="Y352" i="20"/>
  <c r="Z352" i="20"/>
  <c r="AA352" i="20"/>
  <c r="AB352" i="20"/>
  <c r="AC352" i="20"/>
  <c r="AD352" i="20"/>
  <c r="AE352" i="20"/>
  <c r="AF352" i="20"/>
  <c r="AG352" i="20"/>
  <c r="AH352" i="20"/>
  <c r="AI352" i="20"/>
  <c r="AJ352" i="20"/>
  <c r="G353" i="20"/>
  <c r="H353" i="20"/>
  <c r="I353" i="20"/>
  <c r="J353" i="20"/>
  <c r="K353" i="20"/>
  <c r="L353" i="20"/>
  <c r="M353" i="20"/>
  <c r="N353" i="20"/>
  <c r="O353" i="20"/>
  <c r="P353" i="20"/>
  <c r="Q353" i="20"/>
  <c r="R353" i="20"/>
  <c r="S353" i="20"/>
  <c r="T353" i="20"/>
  <c r="U353" i="20"/>
  <c r="V353" i="20"/>
  <c r="W353" i="20"/>
  <c r="X353" i="20"/>
  <c r="Y353" i="20"/>
  <c r="Z353" i="20"/>
  <c r="AA353" i="20"/>
  <c r="AB353" i="20"/>
  <c r="AC353" i="20"/>
  <c r="AD353" i="20"/>
  <c r="AE353" i="20"/>
  <c r="AF353" i="20"/>
  <c r="AG353" i="20"/>
  <c r="AH353" i="20"/>
  <c r="AI353" i="20"/>
  <c r="AJ353" i="20"/>
  <c r="G354" i="20"/>
  <c r="H354" i="20"/>
  <c r="I354" i="20"/>
  <c r="J354" i="20"/>
  <c r="K354" i="20"/>
  <c r="L354" i="20"/>
  <c r="M354" i="20"/>
  <c r="N354" i="20"/>
  <c r="O354" i="20"/>
  <c r="P354" i="20"/>
  <c r="Q354" i="20"/>
  <c r="R354" i="20"/>
  <c r="S354" i="20"/>
  <c r="T354" i="20"/>
  <c r="U354" i="20"/>
  <c r="V354" i="20"/>
  <c r="W354" i="20"/>
  <c r="X354" i="20"/>
  <c r="Y354" i="20"/>
  <c r="Z354" i="20"/>
  <c r="AA354" i="20"/>
  <c r="AB354" i="20"/>
  <c r="AC354" i="20"/>
  <c r="AD354" i="20"/>
  <c r="AE354" i="20"/>
  <c r="AF354" i="20"/>
  <c r="AG354" i="20"/>
  <c r="AH354" i="20"/>
  <c r="AI354" i="20"/>
  <c r="AJ354" i="20"/>
  <c r="G355" i="20"/>
  <c r="H355" i="20"/>
  <c r="I355" i="20"/>
  <c r="J355" i="20"/>
  <c r="K355" i="20"/>
  <c r="L355" i="20"/>
  <c r="M355" i="20"/>
  <c r="N355" i="20"/>
  <c r="O355" i="20"/>
  <c r="P355" i="20"/>
  <c r="Q355" i="20"/>
  <c r="R355" i="20"/>
  <c r="S355" i="20"/>
  <c r="T355" i="20"/>
  <c r="U355" i="20"/>
  <c r="V355" i="20"/>
  <c r="W355" i="20"/>
  <c r="X355" i="20"/>
  <c r="Y355" i="20"/>
  <c r="Z355" i="20"/>
  <c r="AA355" i="20"/>
  <c r="AB355" i="20"/>
  <c r="AC355" i="20"/>
  <c r="AD355" i="20"/>
  <c r="AE355" i="20"/>
  <c r="AF355" i="20"/>
  <c r="AG355" i="20"/>
  <c r="AH355" i="20"/>
  <c r="AI355" i="20"/>
  <c r="AJ355" i="20"/>
  <c r="G356" i="20"/>
  <c r="H356" i="20"/>
  <c r="I356" i="20"/>
  <c r="J356" i="20"/>
  <c r="K356" i="20"/>
  <c r="L356" i="20"/>
  <c r="M356" i="20"/>
  <c r="N356" i="20"/>
  <c r="O356" i="20"/>
  <c r="P356" i="20"/>
  <c r="Q356" i="20"/>
  <c r="R356" i="20"/>
  <c r="S356" i="20"/>
  <c r="T356" i="20"/>
  <c r="U356" i="20"/>
  <c r="V356" i="20"/>
  <c r="W356" i="20"/>
  <c r="X356" i="20"/>
  <c r="Y356" i="20"/>
  <c r="Z356" i="20"/>
  <c r="AA356" i="20"/>
  <c r="AB356" i="20"/>
  <c r="AC356" i="20"/>
  <c r="AD356" i="20"/>
  <c r="AE356" i="20"/>
  <c r="AF356" i="20"/>
  <c r="AG356" i="20"/>
  <c r="AH356" i="20"/>
  <c r="AI356" i="20"/>
  <c r="AJ356" i="20"/>
  <c r="G357" i="20"/>
  <c r="H357" i="20"/>
  <c r="I357" i="20"/>
  <c r="J357" i="20"/>
  <c r="K357" i="20"/>
  <c r="L357" i="20"/>
  <c r="M357" i="20"/>
  <c r="N357" i="20"/>
  <c r="O357" i="20"/>
  <c r="P357" i="20"/>
  <c r="Q357" i="20"/>
  <c r="R357" i="20"/>
  <c r="S357" i="20"/>
  <c r="T357" i="20"/>
  <c r="U357" i="20"/>
  <c r="V357" i="20"/>
  <c r="W357" i="20"/>
  <c r="X357" i="20"/>
  <c r="Y357" i="20"/>
  <c r="Z357" i="20"/>
  <c r="AA357" i="20"/>
  <c r="AB357" i="20"/>
  <c r="AC357" i="20"/>
  <c r="AD357" i="20"/>
  <c r="AE357" i="20"/>
  <c r="AF357" i="20"/>
  <c r="AG357" i="20"/>
  <c r="AH357" i="20"/>
  <c r="AI357" i="20"/>
  <c r="AJ357" i="20"/>
  <c r="G358" i="20"/>
  <c r="H358" i="20"/>
  <c r="I358" i="20"/>
  <c r="J358" i="20"/>
  <c r="K358" i="20"/>
  <c r="L358" i="20"/>
  <c r="M358" i="20"/>
  <c r="N358" i="20"/>
  <c r="O358" i="20"/>
  <c r="P358" i="20"/>
  <c r="Q358" i="20"/>
  <c r="R358" i="20"/>
  <c r="S358" i="20"/>
  <c r="T358" i="20"/>
  <c r="U358" i="20"/>
  <c r="V358" i="20"/>
  <c r="W358" i="20"/>
  <c r="X358" i="20"/>
  <c r="Y358" i="20"/>
  <c r="Z358" i="20"/>
  <c r="AA358" i="20"/>
  <c r="AB358" i="20"/>
  <c r="AC358" i="20"/>
  <c r="AD358" i="20"/>
  <c r="AE358" i="20"/>
  <c r="AF358" i="20"/>
  <c r="AG358" i="20"/>
  <c r="AH358" i="20"/>
  <c r="AI358" i="20"/>
  <c r="AJ358" i="20"/>
  <c r="G359" i="20"/>
  <c r="H359" i="20"/>
  <c r="I359" i="20"/>
  <c r="J359" i="20"/>
  <c r="K359" i="20"/>
  <c r="L359" i="20"/>
  <c r="M359" i="20"/>
  <c r="N359" i="20"/>
  <c r="O359" i="20"/>
  <c r="P359" i="20"/>
  <c r="Q359" i="20"/>
  <c r="R359" i="20"/>
  <c r="S359" i="20"/>
  <c r="T359" i="20"/>
  <c r="U359" i="20"/>
  <c r="V359" i="20"/>
  <c r="W359" i="20"/>
  <c r="X359" i="20"/>
  <c r="Y359" i="20"/>
  <c r="Z359" i="20"/>
  <c r="AA359" i="20"/>
  <c r="AB359" i="20"/>
  <c r="AC359" i="20"/>
  <c r="AD359" i="20"/>
  <c r="AE359" i="20"/>
  <c r="AF359" i="20"/>
  <c r="AG359" i="20"/>
  <c r="AH359" i="20"/>
  <c r="AI359" i="20"/>
  <c r="AJ359" i="20"/>
  <c r="G360" i="20"/>
  <c r="H360" i="20"/>
  <c r="I360" i="20"/>
  <c r="J360" i="20"/>
  <c r="K360" i="20"/>
  <c r="L360" i="20"/>
  <c r="M360" i="20"/>
  <c r="N360" i="20"/>
  <c r="O360" i="20"/>
  <c r="P360" i="20"/>
  <c r="Q360" i="20"/>
  <c r="R360" i="20"/>
  <c r="S360" i="20"/>
  <c r="T360" i="20"/>
  <c r="U360" i="20"/>
  <c r="V360" i="20"/>
  <c r="W360" i="20"/>
  <c r="X360" i="20"/>
  <c r="Y360" i="20"/>
  <c r="Z360" i="20"/>
  <c r="AA360" i="20"/>
  <c r="AB360" i="20"/>
  <c r="AC360" i="20"/>
  <c r="AD360" i="20"/>
  <c r="AE360" i="20"/>
  <c r="AF360" i="20"/>
  <c r="AG360" i="20"/>
  <c r="AH360" i="20"/>
  <c r="AI360" i="20"/>
  <c r="AJ360" i="20"/>
  <c r="G361" i="20"/>
  <c r="H361" i="20"/>
  <c r="I361" i="20"/>
  <c r="J361" i="20"/>
  <c r="K361" i="20"/>
  <c r="L361" i="20"/>
  <c r="M361" i="20"/>
  <c r="N361" i="20"/>
  <c r="O361" i="20"/>
  <c r="P361" i="20"/>
  <c r="Q361" i="20"/>
  <c r="R361" i="20"/>
  <c r="S361" i="20"/>
  <c r="T361" i="20"/>
  <c r="U361" i="20"/>
  <c r="V361" i="20"/>
  <c r="W361" i="20"/>
  <c r="X361" i="20"/>
  <c r="Y361" i="20"/>
  <c r="Z361" i="20"/>
  <c r="AA361" i="20"/>
  <c r="AB361" i="20"/>
  <c r="AC361" i="20"/>
  <c r="AD361" i="20"/>
  <c r="AE361" i="20"/>
  <c r="AF361" i="20"/>
  <c r="AG361" i="20"/>
  <c r="AH361" i="20"/>
  <c r="AI361" i="20"/>
  <c r="AJ361" i="20"/>
  <c r="G362" i="20"/>
  <c r="H362" i="20"/>
  <c r="I362" i="20"/>
  <c r="J362" i="20"/>
  <c r="K362" i="20"/>
  <c r="L362" i="20"/>
  <c r="M362" i="20"/>
  <c r="N362" i="20"/>
  <c r="O362" i="20"/>
  <c r="P362" i="20"/>
  <c r="Q362" i="20"/>
  <c r="R362" i="20"/>
  <c r="S362" i="20"/>
  <c r="T362" i="20"/>
  <c r="U362" i="20"/>
  <c r="V362" i="20"/>
  <c r="W362" i="20"/>
  <c r="X362" i="20"/>
  <c r="Y362" i="20"/>
  <c r="Z362" i="20"/>
  <c r="AA362" i="20"/>
  <c r="AB362" i="20"/>
  <c r="AC362" i="20"/>
  <c r="AD362" i="20"/>
  <c r="AE362" i="20"/>
  <c r="AF362" i="20"/>
  <c r="AG362" i="20"/>
  <c r="AH362" i="20"/>
  <c r="AI362" i="20"/>
  <c r="AJ362" i="20"/>
  <c r="G363" i="20"/>
  <c r="H363" i="20"/>
  <c r="I363" i="20"/>
  <c r="J363" i="20"/>
  <c r="K363" i="20"/>
  <c r="L363" i="20"/>
  <c r="M363" i="20"/>
  <c r="N363" i="20"/>
  <c r="O363" i="20"/>
  <c r="P363" i="20"/>
  <c r="Q363" i="20"/>
  <c r="R363" i="20"/>
  <c r="S363" i="20"/>
  <c r="T363" i="20"/>
  <c r="U363" i="20"/>
  <c r="V363" i="20"/>
  <c r="W363" i="20"/>
  <c r="X363" i="20"/>
  <c r="Y363" i="20"/>
  <c r="Z363" i="20"/>
  <c r="AA363" i="20"/>
  <c r="AB363" i="20"/>
  <c r="AC363" i="20"/>
  <c r="AD363" i="20"/>
  <c r="AE363" i="20"/>
  <c r="AF363" i="20"/>
  <c r="AG363" i="20"/>
  <c r="AH363" i="20"/>
  <c r="AI363" i="20"/>
  <c r="AJ363" i="20"/>
  <c r="G364" i="20"/>
  <c r="H364" i="20"/>
  <c r="I364" i="20"/>
  <c r="J364" i="20"/>
  <c r="K364" i="20"/>
  <c r="L364" i="20"/>
  <c r="M364" i="20"/>
  <c r="N364" i="20"/>
  <c r="O364" i="20"/>
  <c r="P364" i="20"/>
  <c r="Q364" i="20"/>
  <c r="R364" i="20"/>
  <c r="S364" i="20"/>
  <c r="T364" i="20"/>
  <c r="U364" i="20"/>
  <c r="V364" i="20"/>
  <c r="W364" i="20"/>
  <c r="X364" i="20"/>
  <c r="Y364" i="20"/>
  <c r="Z364" i="20"/>
  <c r="AA364" i="20"/>
  <c r="AB364" i="20"/>
  <c r="AC364" i="20"/>
  <c r="AD364" i="20"/>
  <c r="AE364" i="20"/>
  <c r="AF364" i="20"/>
  <c r="AG364" i="20"/>
  <c r="AH364" i="20"/>
  <c r="AI364" i="20"/>
  <c r="AJ364" i="20"/>
  <c r="G365" i="20"/>
  <c r="H365" i="20"/>
  <c r="I365" i="20"/>
  <c r="J365" i="20"/>
  <c r="K365" i="20"/>
  <c r="L365" i="20"/>
  <c r="M365" i="20"/>
  <c r="N365" i="20"/>
  <c r="O365" i="20"/>
  <c r="P365" i="20"/>
  <c r="Q365" i="20"/>
  <c r="R365" i="20"/>
  <c r="S365" i="20"/>
  <c r="T365" i="20"/>
  <c r="U365" i="20"/>
  <c r="V365" i="20"/>
  <c r="W365" i="20"/>
  <c r="X365" i="20"/>
  <c r="Y365" i="20"/>
  <c r="Z365" i="20"/>
  <c r="AA365" i="20"/>
  <c r="AB365" i="20"/>
  <c r="AC365" i="20"/>
  <c r="AD365" i="20"/>
  <c r="AE365" i="20"/>
  <c r="AF365" i="20"/>
  <c r="AG365" i="20"/>
  <c r="AH365" i="20"/>
  <c r="AI365" i="20"/>
  <c r="AJ365" i="20"/>
  <c r="G366" i="20"/>
  <c r="H366" i="20"/>
  <c r="I366" i="20"/>
  <c r="J366" i="20"/>
  <c r="K366" i="20"/>
  <c r="L366" i="20"/>
  <c r="M366" i="20"/>
  <c r="N366" i="20"/>
  <c r="O366" i="20"/>
  <c r="P366" i="20"/>
  <c r="Q366" i="20"/>
  <c r="R366" i="20"/>
  <c r="S366" i="20"/>
  <c r="T366" i="20"/>
  <c r="U366" i="20"/>
  <c r="V366" i="20"/>
  <c r="W366" i="20"/>
  <c r="X366" i="20"/>
  <c r="Y366" i="20"/>
  <c r="Z366" i="20"/>
  <c r="AA366" i="20"/>
  <c r="AB366" i="20"/>
  <c r="AC366" i="20"/>
  <c r="AD366" i="20"/>
  <c r="AE366" i="20"/>
  <c r="AF366" i="20"/>
  <c r="AG366" i="20"/>
  <c r="AH366" i="20"/>
  <c r="AI366" i="20"/>
  <c r="AJ366" i="20"/>
  <c r="G367" i="20"/>
  <c r="H367" i="20"/>
  <c r="I367" i="20"/>
  <c r="J367" i="20"/>
  <c r="K367" i="20"/>
  <c r="L367" i="20"/>
  <c r="M367" i="20"/>
  <c r="N367" i="20"/>
  <c r="O367" i="20"/>
  <c r="P367" i="20"/>
  <c r="Q367" i="20"/>
  <c r="R367" i="20"/>
  <c r="S367" i="20"/>
  <c r="T367" i="20"/>
  <c r="U367" i="20"/>
  <c r="V367" i="20"/>
  <c r="W367" i="20"/>
  <c r="X367" i="20"/>
  <c r="Y367" i="20"/>
  <c r="Z367" i="20"/>
  <c r="AA367" i="20"/>
  <c r="AB367" i="20"/>
  <c r="AC367" i="20"/>
  <c r="AD367" i="20"/>
  <c r="AE367" i="20"/>
  <c r="AF367" i="20"/>
  <c r="AG367" i="20"/>
  <c r="AH367" i="20"/>
  <c r="AI367" i="20"/>
  <c r="AJ367" i="20"/>
  <c r="G368" i="20"/>
  <c r="H368" i="20"/>
  <c r="I368" i="20"/>
  <c r="J368" i="20"/>
  <c r="K368" i="20"/>
  <c r="L368" i="20"/>
  <c r="M368" i="20"/>
  <c r="N368" i="20"/>
  <c r="O368" i="20"/>
  <c r="P368" i="20"/>
  <c r="Q368" i="20"/>
  <c r="R368" i="20"/>
  <c r="S368" i="20"/>
  <c r="T368" i="20"/>
  <c r="U368" i="20"/>
  <c r="V368" i="20"/>
  <c r="W368" i="20"/>
  <c r="X368" i="20"/>
  <c r="Y368" i="20"/>
  <c r="Z368" i="20"/>
  <c r="AA368" i="20"/>
  <c r="AB368" i="20"/>
  <c r="AC368" i="20"/>
  <c r="AD368" i="20"/>
  <c r="AE368" i="20"/>
  <c r="AF368" i="20"/>
  <c r="AG368" i="20"/>
  <c r="AH368" i="20"/>
  <c r="AI368" i="20"/>
  <c r="AJ368" i="20"/>
  <c r="G369" i="20"/>
  <c r="H369" i="20"/>
  <c r="I369" i="20"/>
  <c r="J369" i="20"/>
  <c r="K369" i="20"/>
  <c r="L369" i="20"/>
  <c r="M369" i="20"/>
  <c r="N369" i="20"/>
  <c r="O369" i="20"/>
  <c r="P369" i="20"/>
  <c r="Q369" i="20"/>
  <c r="R369" i="20"/>
  <c r="S369" i="20"/>
  <c r="T369" i="20"/>
  <c r="U369" i="20"/>
  <c r="V369" i="20"/>
  <c r="W369" i="20"/>
  <c r="X369" i="20"/>
  <c r="Y369" i="20"/>
  <c r="Z369" i="20"/>
  <c r="AA369" i="20"/>
  <c r="AB369" i="20"/>
  <c r="AC369" i="20"/>
  <c r="AD369" i="20"/>
  <c r="AE369" i="20"/>
  <c r="AF369" i="20"/>
  <c r="AG369" i="20"/>
  <c r="AH369" i="20"/>
  <c r="AI369" i="20"/>
  <c r="AJ369" i="20"/>
  <c r="G370" i="20"/>
  <c r="H370" i="20"/>
  <c r="I370" i="20"/>
  <c r="J370" i="20"/>
  <c r="K370" i="20"/>
  <c r="L370" i="20"/>
  <c r="M370" i="20"/>
  <c r="N370" i="20"/>
  <c r="O370" i="20"/>
  <c r="P370" i="20"/>
  <c r="Q370" i="20"/>
  <c r="R370" i="20"/>
  <c r="S370" i="20"/>
  <c r="T370" i="20"/>
  <c r="U370" i="20"/>
  <c r="V370" i="20"/>
  <c r="W370" i="20"/>
  <c r="X370" i="20"/>
  <c r="Y370" i="20"/>
  <c r="Z370" i="20"/>
  <c r="AA370" i="20"/>
  <c r="AB370" i="20"/>
  <c r="AC370" i="20"/>
  <c r="AD370" i="20"/>
  <c r="AE370" i="20"/>
  <c r="AF370" i="20"/>
  <c r="AG370" i="20"/>
  <c r="AH370" i="20"/>
  <c r="AI370" i="20"/>
  <c r="AJ370" i="20"/>
  <c r="G371" i="20"/>
  <c r="H371" i="20"/>
  <c r="I371" i="20"/>
  <c r="J371" i="20"/>
  <c r="K371" i="20"/>
  <c r="L371" i="20"/>
  <c r="M371" i="20"/>
  <c r="N371" i="20"/>
  <c r="O371" i="20"/>
  <c r="P371" i="20"/>
  <c r="Q371" i="20"/>
  <c r="R371" i="20"/>
  <c r="S371" i="20"/>
  <c r="T371" i="20"/>
  <c r="U371" i="20"/>
  <c r="V371" i="20"/>
  <c r="W371" i="20"/>
  <c r="X371" i="20"/>
  <c r="Y371" i="20"/>
  <c r="Z371" i="20"/>
  <c r="AA371" i="20"/>
  <c r="AB371" i="20"/>
  <c r="AC371" i="20"/>
  <c r="AD371" i="20"/>
  <c r="AE371" i="20"/>
  <c r="AF371" i="20"/>
  <c r="AG371" i="20"/>
  <c r="AH371" i="20"/>
  <c r="AI371" i="20"/>
  <c r="AJ371" i="20"/>
  <c r="G372" i="20"/>
  <c r="H372" i="20"/>
  <c r="I372" i="20"/>
  <c r="J372" i="20"/>
  <c r="K372" i="20"/>
  <c r="L372" i="20"/>
  <c r="M372" i="20"/>
  <c r="N372" i="20"/>
  <c r="O372" i="20"/>
  <c r="P372" i="20"/>
  <c r="Q372" i="20"/>
  <c r="R372" i="20"/>
  <c r="S372" i="20"/>
  <c r="T372" i="20"/>
  <c r="U372" i="20"/>
  <c r="V372" i="20"/>
  <c r="W372" i="20"/>
  <c r="X372" i="20"/>
  <c r="Y372" i="20"/>
  <c r="Z372" i="20"/>
  <c r="AA372" i="20"/>
  <c r="AB372" i="20"/>
  <c r="AC372" i="20"/>
  <c r="AD372" i="20"/>
  <c r="AE372" i="20"/>
  <c r="AF372" i="20"/>
  <c r="AG372" i="20"/>
  <c r="AH372" i="20"/>
  <c r="AI372" i="20"/>
  <c r="AJ372" i="20"/>
  <c r="G373" i="20"/>
  <c r="H373" i="20"/>
  <c r="I373" i="20"/>
  <c r="J373" i="20"/>
  <c r="K373" i="20"/>
  <c r="L373" i="20"/>
  <c r="M373" i="20"/>
  <c r="N373" i="20"/>
  <c r="O373" i="20"/>
  <c r="P373" i="20"/>
  <c r="Q373" i="20"/>
  <c r="R373" i="20"/>
  <c r="S373" i="20"/>
  <c r="T373" i="20"/>
  <c r="U373" i="20"/>
  <c r="V373" i="20"/>
  <c r="W373" i="20"/>
  <c r="X373" i="20"/>
  <c r="Y373" i="20"/>
  <c r="Z373" i="20"/>
  <c r="AA373" i="20"/>
  <c r="AB373" i="20"/>
  <c r="AC373" i="20"/>
  <c r="AD373" i="20"/>
  <c r="AE373" i="20"/>
  <c r="AF373" i="20"/>
  <c r="AG373" i="20"/>
  <c r="AH373" i="20"/>
  <c r="AI373" i="20"/>
  <c r="AJ373" i="20"/>
  <c r="G374" i="20"/>
  <c r="H374" i="20"/>
  <c r="I374" i="20"/>
  <c r="J374" i="20"/>
  <c r="K374" i="20"/>
  <c r="L374" i="20"/>
  <c r="M374" i="20"/>
  <c r="N374" i="20"/>
  <c r="O374" i="20"/>
  <c r="P374" i="20"/>
  <c r="Q374" i="20"/>
  <c r="R374" i="20"/>
  <c r="S374" i="20"/>
  <c r="T374" i="20"/>
  <c r="U374" i="20"/>
  <c r="V374" i="20"/>
  <c r="W374" i="20"/>
  <c r="X374" i="20"/>
  <c r="Y374" i="20"/>
  <c r="Z374" i="20"/>
  <c r="AA374" i="20"/>
  <c r="AB374" i="20"/>
  <c r="AC374" i="20"/>
  <c r="AD374" i="20"/>
  <c r="AE374" i="20"/>
  <c r="AF374" i="20"/>
  <c r="AG374" i="20"/>
  <c r="AH374" i="20"/>
  <c r="AI374" i="20"/>
  <c r="AJ374" i="20"/>
  <c r="G375" i="20"/>
  <c r="H375" i="20"/>
  <c r="I375" i="20"/>
  <c r="J375" i="20"/>
  <c r="K375" i="20"/>
  <c r="L375" i="20"/>
  <c r="M375" i="20"/>
  <c r="N375" i="20"/>
  <c r="O375" i="20"/>
  <c r="P375" i="20"/>
  <c r="Q375" i="20"/>
  <c r="R375" i="20"/>
  <c r="S375" i="20"/>
  <c r="T375" i="20"/>
  <c r="U375" i="20"/>
  <c r="V375" i="20"/>
  <c r="W375" i="20"/>
  <c r="X375" i="20"/>
  <c r="Y375" i="20"/>
  <c r="Z375" i="20"/>
  <c r="AA375" i="20"/>
  <c r="AB375" i="20"/>
  <c r="AC375" i="20"/>
  <c r="AD375" i="20"/>
  <c r="AE375" i="20"/>
  <c r="AF375" i="20"/>
  <c r="AG375" i="20"/>
  <c r="AH375" i="20"/>
  <c r="AI375" i="20"/>
  <c r="AJ375" i="20"/>
  <c r="G376" i="20"/>
  <c r="H376" i="20"/>
  <c r="I376" i="20"/>
  <c r="J376" i="20"/>
  <c r="K376" i="20"/>
  <c r="L376" i="20"/>
  <c r="M376" i="20"/>
  <c r="N376" i="20"/>
  <c r="O376" i="20"/>
  <c r="P376" i="20"/>
  <c r="Q376" i="20"/>
  <c r="R376" i="20"/>
  <c r="S376" i="20"/>
  <c r="T376" i="20"/>
  <c r="U376" i="20"/>
  <c r="V376" i="20"/>
  <c r="W376" i="20"/>
  <c r="X376" i="20"/>
  <c r="Y376" i="20"/>
  <c r="Z376" i="20"/>
  <c r="AA376" i="20"/>
  <c r="AB376" i="20"/>
  <c r="AC376" i="20"/>
  <c r="AD376" i="20"/>
  <c r="AE376" i="20"/>
  <c r="AF376" i="20"/>
  <c r="AG376" i="20"/>
  <c r="AH376" i="20"/>
  <c r="AI376" i="20"/>
  <c r="AJ376" i="20"/>
  <c r="G377" i="20"/>
  <c r="H377" i="20"/>
  <c r="I377" i="20"/>
  <c r="J377" i="20"/>
  <c r="K377" i="20"/>
  <c r="L377" i="20"/>
  <c r="M377" i="20"/>
  <c r="N377" i="20"/>
  <c r="O377" i="20"/>
  <c r="P377" i="20"/>
  <c r="Q377" i="20"/>
  <c r="R377" i="20"/>
  <c r="S377" i="20"/>
  <c r="T377" i="20"/>
  <c r="U377" i="20"/>
  <c r="V377" i="20"/>
  <c r="W377" i="20"/>
  <c r="X377" i="20"/>
  <c r="Y377" i="20"/>
  <c r="Z377" i="20"/>
  <c r="AA377" i="20"/>
  <c r="AB377" i="20"/>
  <c r="AC377" i="20"/>
  <c r="AD377" i="20"/>
  <c r="AE377" i="20"/>
  <c r="AF377" i="20"/>
  <c r="AG377" i="20"/>
  <c r="AH377" i="20"/>
  <c r="AI377" i="20"/>
  <c r="AJ377" i="20"/>
  <c r="G378" i="20"/>
  <c r="H378" i="20"/>
  <c r="I378" i="20"/>
  <c r="J378" i="20"/>
  <c r="K378" i="20"/>
  <c r="L378" i="20"/>
  <c r="M378" i="20"/>
  <c r="N378" i="20"/>
  <c r="O378" i="20"/>
  <c r="P378" i="20"/>
  <c r="Q378" i="20"/>
  <c r="R378" i="20"/>
  <c r="S378" i="20"/>
  <c r="T378" i="20"/>
  <c r="U378" i="20"/>
  <c r="V378" i="20"/>
  <c r="W378" i="20"/>
  <c r="X378" i="20"/>
  <c r="Y378" i="20"/>
  <c r="Z378" i="20"/>
  <c r="AA378" i="20"/>
  <c r="AB378" i="20"/>
  <c r="AC378" i="20"/>
  <c r="AD378" i="20"/>
  <c r="AE378" i="20"/>
  <c r="AF378" i="20"/>
  <c r="AG378" i="20"/>
  <c r="AH378" i="20"/>
  <c r="AI378" i="20"/>
  <c r="AJ378" i="20"/>
  <c r="G379" i="20"/>
  <c r="H379" i="20"/>
  <c r="I379" i="20"/>
  <c r="J379" i="20"/>
  <c r="K379" i="20"/>
  <c r="L379" i="20"/>
  <c r="M379" i="20"/>
  <c r="N379" i="20"/>
  <c r="O379" i="20"/>
  <c r="P379" i="20"/>
  <c r="Q379" i="20"/>
  <c r="R379" i="20"/>
  <c r="S379" i="20"/>
  <c r="T379" i="20"/>
  <c r="U379" i="20"/>
  <c r="V379" i="20"/>
  <c r="W379" i="20"/>
  <c r="X379" i="20"/>
  <c r="Y379" i="20"/>
  <c r="Z379" i="20"/>
  <c r="AA379" i="20"/>
  <c r="AB379" i="20"/>
  <c r="AC379" i="20"/>
  <c r="AD379" i="20"/>
  <c r="AE379" i="20"/>
  <c r="AF379" i="20"/>
  <c r="AG379" i="20"/>
  <c r="AH379" i="20"/>
  <c r="AI379" i="20"/>
  <c r="AJ379" i="20"/>
  <c r="G380" i="20"/>
  <c r="H380" i="20"/>
  <c r="I380" i="20"/>
  <c r="J380" i="20"/>
  <c r="K380" i="20"/>
  <c r="L380" i="20"/>
  <c r="M380" i="20"/>
  <c r="N380" i="20"/>
  <c r="O380" i="20"/>
  <c r="P380" i="20"/>
  <c r="Q380" i="20"/>
  <c r="R380" i="20"/>
  <c r="S380" i="20"/>
  <c r="T380" i="20"/>
  <c r="U380" i="20"/>
  <c r="V380" i="20"/>
  <c r="W380" i="20"/>
  <c r="X380" i="20"/>
  <c r="Y380" i="20"/>
  <c r="Z380" i="20"/>
  <c r="AA380" i="20"/>
  <c r="AB380" i="20"/>
  <c r="AC380" i="20"/>
  <c r="AD380" i="20"/>
  <c r="AE380" i="20"/>
  <c r="AF380" i="20"/>
  <c r="AG380" i="20"/>
  <c r="AH380" i="20"/>
  <c r="AI380" i="20"/>
  <c r="AJ380" i="20"/>
  <c r="G381" i="20"/>
  <c r="H381" i="20"/>
  <c r="I381" i="20"/>
  <c r="J381" i="20"/>
  <c r="K381" i="20"/>
  <c r="L381" i="20"/>
  <c r="M381" i="20"/>
  <c r="N381" i="20"/>
  <c r="O381" i="20"/>
  <c r="P381" i="20"/>
  <c r="Q381" i="20"/>
  <c r="R381" i="20"/>
  <c r="S381" i="20"/>
  <c r="T381" i="20"/>
  <c r="U381" i="20"/>
  <c r="V381" i="20"/>
  <c r="W381" i="20"/>
  <c r="X381" i="20"/>
  <c r="Y381" i="20"/>
  <c r="Z381" i="20"/>
  <c r="AA381" i="20"/>
  <c r="AB381" i="20"/>
  <c r="AC381" i="20"/>
  <c r="AD381" i="20"/>
  <c r="AE381" i="20"/>
  <c r="AF381" i="20"/>
  <c r="AG381" i="20"/>
  <c r="AH381" i="20"/>
  <c r="AI381" i="20"/>
  <c r="AJ381" i="20"/>
  <c r="G382" i="20"/>
  <c r="H382" i="20"/>
  <c r="I382" i="20"/>
  <c r="J382" i="20"/>
  <c r="K382" i="20"/>
  <c r="L382" i="20"/>
  <c r="M382" i="20"/>
  <c r="N382" i="20"/>
  <c r="O382" i="20"/>
  <c r="P382" i="20"/>
  <c r="Q382" i="20"/>
  <c r="R382" i="20"/>
  <c r="S382" i="20"/>
  <c r="T382" i="20"/>
  <c r="U382" i="20"/>
  <c r="V382" i="20"/>
  <c r="W382" i="20"/>
  <c r="X382" i="20"/>
  <c r="Y382" i="20"/>
  <c r="Z382" i="20"/>
  <c r="AA382" i="20"/>
  <c r="AB382" i="20"/>
  <c r="AC382" i="20"/>
  <c r="AD382" i="20"/>
  <c r="AE382" i="20"/>
  <c r="AF382" i="20"/>
  <c r="AG382" i="20"/>
  <c r="AH382" i="20"/>
  <c r="AI382" i="20"/>
  <c r="AJ382" i="20"/>
  <c r="G383" i="20"/>
  <c r="H383" i="20"/>
  <c r="I383" i="20"/>
  <c r="J383" i="20"/>
  <c r="K383" i="20"/>
  <c r="L383" i="20"/>
  <c r="M383" i="20"/>
  <c r="N383" i="20"/>
  <c r="O383" i="20"/>
  <c r="P383" i="20"/>
  <c r="Q383" i="20"/>
  <c r="R383" i="20"/>
  <c r="S383" i="20"/>
  <c r="T383" i="20"/>
  <c r="U383" i="20"/>
  <c r="V383" i="20"/>
  <c r="W383" i="20"/>
  <c r="X383" i="20"/>
  <c r="Y383" i="20"/>
  <c r="Z383" i="20"/>
  <c r="AA383" i="20"/>
  <c r="AB383" i="20"/>
  <c r="AC383" i="20"/>
  <c r="AD383" i="20"/>
  <c r="AE383" i="20"/>
  <c r="AF383" i="20"/>
  <c r="AG383" i="20"/>
  <c r="AH383" i="20"/>
  <c r="AI383" i="20"/>
  <c r="AJ383" i="20"/>
  <c r="G384" i="20"/>
  <c r="H384" i="20"/>
  <c r="I384" i="20"/>
  <c r="J384" i="20"/>
  <c r="K384" i="20"/>
  <c r="L384" i="20"/>
  <c r="M384" i="20"/>
  <c r="N384" i="20"/>
  <c r="O384" i="20"/>
  <c r="P384" i="20"/>
  <c r="Q384" i="20"/>
  <c r="R384" i="20"/>
  <c r="S384" i="20"/>
  <c r="T384" i="20"/>
  <c r="U384" i="20"/>
  <c r="V384" i="20"/>
  <c r="W384" i="20"/>
  <c r="X384" i="20"/>
  <c r="Y384" i="20"/>
  <c r="Z384" i="20"/>
  <c r="AA384" i="20"/>
  <c r="AB384" i="20"/>
  <c r="AC384" i="20"/>
  <c r="AD384" i="20"/>
  <c r="AE384" i="20"/>
  <c r="AF384" i="20"/>
  <c r="AG384" i="20"/>
  <c r="AH384" i="20"/>
  <c r="AI384" i="20"/>
  <c r="AJ384" i="20"/>
  <c r="G385" i="20"/>
  <c r="H385" i="20"/>
  <c r="I385" i="20"/>
  <c r="J385" i="20"/>
  <c r="K385" i="20"/>
  <c r="L385" i="20"/>
  <c r="M385" i="20"/>
  <c r="N385" i="20"/>
  <c r="O385" i="20"/>
  <c r="P385" i="20"/>
  <c r="Q385" i="20"/>
  <c r="R385" i="20"/>
  <c r="S385" i="20"/>
  <c r="T385" i="20"/>
  <c r="U385" i="20"/>
  <c r="V385" i="20"/>
  <c r="W385" i="20"/>
  <c r="X385" i="20"/>
  <c r="Y385" i="20"/>
  <c r="Z385" i="20"/>
  <c r="AA385" i="20"/>
  <c r="AB385" i="20"/>
  <c r="AC385" i="20"/>
  <c r="AD385" i="20"/>
  <c r="AE385" i="20"/>
  <c r="AF385" i="20"/>
  <c r="AG385" i="20"/>
  <c r="AH385" i="20"/>
  <c r="AI385" i="20"/>
  <c r="AJ385" i="20"/>
  <c r="G386" i="20"/>
  <c r="H386" i="20"/>
  <c r="I386" i="20"/>
  <c r="J386" i="20"/>
  <c r="K386" i="20"/>
  <c r="L386" i="20"/>
  <c r="M386" i="20"/>
  <c r="N386" i="20"/>
  <c r="O386" i="20"/>
  <c r="P386" i="20"/>
  <c r="Q386" i="20"/>
  <c r="R386" i="20"/>
  <c r="S386" i="20"/>
  <c r="T386" i="20"/>
  <c r="U386" i="20"/>
  <c r="V386" i="20"/>
  <c r="W386" i="20"/>
  <c r="X386" i="20"/>
  <c r="Y386" i="20"/>
  <c r="Z386" i="20"/>
  <c r="AA386" i="20"/>
  <c r="AB386" i="20"/>
  <c r="AC386" i="20"/>
  <c r="AD386" i="20"/>
  <c r="AE386" i="20"/>
  <c r="AF386" i="20"/>
  <c r="AG386" i="20"/>
  <c r="AH386" i="20"/>
  <c r="AI386" i="20"/>
  <c r="AJ386" i="20"/>
  <c r="G387" i="20"/>
  <c r="H387" i="20"/>
  <c r="I387" i="20"/>
  <c r="J387" i="20"/>
  <c r="K387" i="20"/>
  <c r="L387" i="20"/>
  <c r="M387" i="20"/>
  <c r="N387" i="20"/>
  <c r="O387" i="20"/>
  <c r="P387" i="20"/>
  <c r="Q387" i="20"/>
  <c r="R387" i="20"/>
  <c r="S387" i="20"/>
  <c r="T387" i="20"/>
  <c r="U387" i="20"/>
  <c r="V387" i="20"/>
  <c r="W387" i="20"/>
  <c r="X387" i="20"/>
  <c r="Y387" i="20"/>
  <c r="Z387" i="20"/>
  <c r="AA387" i="20"/>
  <c r="AB387" i="20"/>
  <c r="AC387" i="20"/>
  <c r="AD387" i="20"/>
  <c r="AE387" i="20"/>
  <c r="AF387" i="20"/>
  <c r="AG387" i="20"/>
  <c r="AH387" i="20"/>
  <c r="AI387" i="20"/>
  <c r="AJ387" i="20"/>
  <c r="G388" i="20"/>
  <c r="H388" i="20"/>
  <c r="I388" i="20"/>
  <c r="J388" i="20"/>
  <c r="K388" i="20"/>
  <c r="L388" i="20"/>
  <c r="M388" i="20"/>
  <c r="N388" i="20"/>
  <c r="O388" i="20"/>
  <c r="P388" i="20"/>
  <c r="Q388" i="20"/>
  <c r="R388" i="20"/>
  <c r="S388" i="20"/>
  <c r="T388" i="20"/>
  <c r="U388" i="20"/>
  <c r="V388" i="20"/>
  <c r="W388" i="20"/>
  <c r="X388" i="20"/>
  <c r="Y388" i="20"/>
  <c r="Z388" i="20"/>
  <c r="AA388" i="20"/>
  <c r="AB388" i="20"/>
  <c r="AC388" i="20"/>
  <c r="AD388" i="20"/>
  <c r="AE388" i="20"/>
  <c r="AF388" i="20"/>
  <c r="AG388" i="20"/>
  <c r="AH388" i="20"/>
  <c r="AI388" i="20"/>
  <c r="AJ388" i="20"/>
  <c r="G389" i="20"/>
  <c r="H389" i="20"/>
  <c r="I389" i="20"/>
  <c r="J389" i="20"/>
  <c r="K389" i="20"/>
  <c r="L389" i="20"/>
  <c r="M389" i="20"/>
  <c r="N389" i="20"/>
  <c r="O389" i="20"/>
  <c r="P389" i="20"/>
  <c r="Q389" i="20"/>
  <c r="R389" i="20"/>
  <c r="S389" i="20"/>
  <c r="T389" i="20"/>
  <c r="U389" i="20"/>
  <c r="V389" i="20"/>
  <c r="W389" i="20"/>
  <c r="X389" i="20"/>
  <c r="Y389" i="20"/>
  <c r="Z389" i="20"/>
  <c r="AA389" i="20"/>
  <c r="AB389" i="20"/>
  <c r="AC389" i="20"/>
  <c r="AD389" i="20"/>
  <c r="AE389" i="20"/>
  <c r="AF389" i="20"/>
  <c r="AG389" i="20"/>
  <c r="AH389" i="20"/>
  <c r="AI389" i="20"/>
  <c r="AJ389" i="20"/>
  <c r="G390" i="20"/>
  <c r="H390" i="20"/>
  <c r="I390" i="20"/>
  <c r="J390" i="20"/>
  <c r="K390" i="20"/>
  <c r="L390" i="20"/>
  <c r="M390" i="20"/>
  <c r="N390" i="20"/>
  <c r="O390" i="20"/>
  <c r="P390" i="20"/>
  <c r="Q390" i="20"/>
  <c r="R390" i="20"/>
  <c r="S390" i="20"/>
  <c r="T390" i="20"/>
  <c r="U390" i="20"/>
  <c r="V390" i="20"/>
  <c r="W390" i="20"/>
  <c r="X390" i="20"/>
  <c r="Y390" i="20"/>
  <c r="Z390" i="20"/>
  <c r="AA390" i="20"/>
  <c r="AB390" i="20"/>
  <c r="AC390" i="20"/>
  <c r="AD390" i="20"/>
  <c r="AE390" i="20"/>
  <c r="AF390" i="20"/>
  <c r="AG390" i="20"/>
  <c r="AH390" i="20"/>
  <c r="AI390" i="20"/>
  <c r="AJ390" i="20"/>
  <c r="G391" i="20"/>
  <c r="H391" i="20"/>
  <c r="I391" i="20"/>
  <c r="J391" i="20"/>
  <c r="K391" i="20"/>
  <c r="L391" i="20"/>
  <c r="M391" i="20"/>
  <c r="N391" i="20"/>
  <c r="O391" i="20"/>
  <c r="P391" i="20"/>
  <c r="Q391" i="20"/>
  <c r="R391" i="20"/>
  <c r="S391" i="20"/>
  <c r="T391" i="20"/>
  <c r="U391" i="20"/>
  <c r="V391" i="20"/>
  <c r="W391" i="20"/>
  <c r="X391" i="20"/>
  <c r="Y391" i="20"/>
  <c r="Z391" i="20"/>
  <c r="AA391" i="20"/>
  <c r="AB391" i="20"/>
  <c r="AC391" i="20"/>
  <c r="AD391" i="20"/>
  <c r="AE391" i="20"/>
  <c r="AF391" i="20"/>
  <c r="AG391" i="20"/>
  <c r="AH391" i="20"/>
  <c r="AI391" i="20"/>
  <c r="AJ391" i="20"/>
  <c r="G392" i="20"/>
  <c r="H392" i="20"/>
  <c r="I392" i="20"/>
  <c r="J392" i="20"/>
  <c r="K392" i="20"/>
  <c r="L392" i="20"/>
  <c r="M392" i="20"/>
  <c r="N392" i="20"/>
  <c r="O392" i="20"/>
  <c r="P392" i="20"/>
  <c r="Q392" i="20"/>
  <c r="R392" i="20"/>
  <c r="S392" i="20"/>
  <c r="T392" i="20"/>
  <c r="U392" i="20"/>
  <c r="V392" i="20"/>
  <c r="W392" i="20"/>
  <c r="X392" i="20"/>
  <c r="Y392" i="20"/>
  <c r="Z392" i="20"/>
  <c r="AA392" i="20"/>
  <c r="AB392" i="20"/>
  <c r="AC392" i="20"/>
  <c r="AD392" i="20"/>
  <c r="AE392" i="20"/>
  <c r="AF392" i="20"/>
  <c r="AG392" i="20"/>
  <c r="AH392" i="20"/>
  <c r="AI392" i="20"/>
  <c r="AJ392" i="20"/>
  <c r="G393" i="20"/>
  <c r="H393" i="20"/>
  <c r="I393" i="20"/>
  <c r="J393" i="20"/>
  <c r="K393" i="20"/>
  <c r="L393" i="20"/>
  <c r="M393" i="20"/>
  <c r="N393" i="20"/>
  <c r="O393" i="20"/>
  <c r="P393" i="20"/>
  <c r="Q393" i="20"/>
  <c r="R393" i="20"/>
  <c r="S393" i="20"/>
  <c r="T393" i="20"/>
  <c r="U393" i="20"/>
  <c r="V393" i="20"/>
  <c r="W393" i="20"/>
  <c r="X393" i="20"/>
  <c r="Y393" i="20"/>
  <c r="Z393" i="20"/>
  <c r="AA393" i="20"/>
  <c r="AB393" i="20"/>
  <c r="AC393" i="20"/>
  <c r="AD393" i="20"/>
  <c r="AE393" i="20"/>
  <c r="AF393" i="20"/>
  <c r="AG393" i="20"/>
  <c r="AH393" i="20"/>
  <c r="AI393" i="20"/>
  <c r="AJ393" i="20"/>
  <c r="G394" i="20"/>
  <c r="H394" i="20"/>
  <c r="I394" i="20"/>
  <c r="J394" i="20"/>
  <c r="K394" i="20"/>
  <c r="L394" i="20"/>
  <c r="M394" i="20"/>
  <c r="N394" i="20"/>
  <c r="O394" i="20"/>
  <c r="P394" i="20"/>
  <c r="Q394" i="20"/>
  <c r="R394" i="20"/>
  <c r="S394" i="20"/>
  <c r="T394" i="20"/>
  <c r="U394" i="20"/>
  <c r="V394" i="20"/>
  <c r="W394" i="20"/>
  <c r="X394" i="20"/>
  <c r="Y394" i="20"/>
  <c r="Z394" i="20"/>
  <c r="AA394" i="20"/>
  <c r="AB394" i="20"/>
  <c r="AC394" i="20"/>
  <c r="AD394" i="20"/>
  <c r="AE394" i="20"/>
  <c r="AF394" i="20"/>
  <c r="AG394" i="20"/>
  <c r="AH394" i="20"/>
  <c r="AI394" i="20"/>
  <c r="AJ394" i="20"/>
  <c r="G395" i="20"/>
  <c r="H395" i="20"/>
  <c r="I395" i="20"/>
  <c r="J395" i="20"/>
  <c r="K395" i="20"/>
  <c r="L395" i="20"/>
  <c r="M395" i="20"/>
  <c r="N395" i="20"/>
  <c r="O395" i="20"/>
  <c r="P395" i="20"/>
  <c r="Q395" i="20"/>
  <c r="R395" i="20"/>
  <c r="S395" i="20"/>
  <c r="T395" i="20"/>
  <c r="U395" i="20"/>
  <c r="V395" i="20"/>
  <c r="W395" i="20"/>
  <c r="X395" i="20"/>
  <c r="Y395" i="20"/>
  <c r="Z395" i="20"/>
  <c r="AA395" i="20"/>
  <c r="AB395" i="20"/>
  <c r="AC395" i="20"/>
  <c r="AD395" i="20"/>
  <c r="AE395" i="20"/>
  <c r="AF395" i="20"/>
  <c r="AG395" i="20"/>
  <c r="AH395" i="20"/>
  <c r="AI395" i="20"/>
  <c r="AJ395" i="20"/>
  <c r="G396" i="20"/>
  <c r="H396" i="20"/>
  <c r="I396" i="20"/>
  <c r="J396" i="20"/>
  <c r="K396" i="20"/>
  <c r="L396" i="20"/>
  <c r="M396" i="20"/>
  <c r="N396" i="20"/>
  <c r="O396" i="20"/>
  <c r="P396" i="20"/>
  <c r="Q396" i="20"/>
  <c r="R396" i="20"/>
  <c r="S396" i="20"/>
  <c r="T396" i="20"/>
  <c r="U396" i="20"/>
  <c r="V396" i="20"/>
  <c r="W396" i="20"/>
  <c r="X396" i="20"/>
  <c r="Y396" i="20"/>
  <c r="Z396" i="20"/>
  <c r="AA396" i="20"/>
  <c r="AB396" i="20"/>
  <c r="AC396" i="20"/>
  <c r="AD396" i="20"/>
  <c r="AE396" i="20"/>
  <c r="AF396" i="20"/>
  <c r="AG396" i="20"/>
  <c r="AH396" i="20"/>
  <c r="AI396" i="20"/>
  <c r="AJ396" i="20"/>
  <c r="G397" i="20"/>
  <c r="H397" i="20"/>
  <c r="I397" i="20"/>
  <c r="J397" i="20"/>
  <c r="K397" i="20"/>
  <c r="L397" i="20"/>
  <c r="M397" i="20"/>
  <c r="N397" i="20"/>
  <c r="O397" i="20"/>
  <c r="P397" i="20"/>
  <c r="Q397" i="20"/>
  <c r="R397" i="20"/>
  <c r="S397" i="20"/>
  <c r="T397" i="20"/>
  <c r="U397" i="20"/>
  <c r="V397" i="20"/>
  <c r="W397" i="20"/>
  <c r="X397" i="20"/>
  <c r="Y397" i="20"/>
  <c r="Z397" i="20"/>
  <c r="AA397" i="20"/>
  <c r="AB397" i="20"/>
  <c r="AC397" i="20"/>
  <c r="AD397" i="20"/>
  <c r="AE397" i="20"/>
  <c r="AF397" i="20"/>
  <c r="AG397" i="20"/>
  <c r="AH397" i="20"/>
  <c r="AI397" i="20"/>
  <c r="AJ397" i="20"/>
  <c r="G398" i="20"/>
  <c r="H398" i="20"/>
  <c r="I398" i="20"/>
  <c r="J398" i="20"/>
  <c r="K398" i="20"/>
  <c r="L398" i="20"/>
  <c r="M398" i="20"/>
  <c r="N398" i="20"/>
  <c r="O398" i="20"/>
  <c r="P398" i="20"/>
  <c r="Q398" i="20"/>
  <c r="R398" i="20"/>
  <c r="S398" i="20"/>
  <c r="T398" i="20"/>
  <c r="U398" i="20"/>
  <c r="V398" i="20"/>
  <c r="W398" i="20"/>
  <c r="X398" i="20"/>
  <c r="Y398" i="20"/>
  <c r="Z398" i="20"/>
  <c r="AA398" i="20"/>
  <c r="AB398" i="20"/>
  <c r="AC398" i="20"/>
  <c r="AD398" i="20"/>
  <c r="AE398" i="20"/>
  <c r="AF398" i="20"/>
  <c r="AG398" i="20"/>
  <c r="AH398" i="20"/>
  <c r="AI398" i="20"/>
  <c r="AJ398" i="20"/>
  <c r="G399" i="20"/>
  <c r="H399" i="20"/>
  <c r="I399" i="20"/>
  <c r="J399" i="20"/>
  <c r="K399" i="20"/>
  <c r="L399" i="20"/>
  <c r="M399" i="20"/>
  <c r="N399" i="20"/>
  <c r="O399" i="20"/>
  <c r="P399" i="20"/>
  <c r="Q399" i="20"/>
  <c r="R399" i="20"/>
  <c r="S399" i="20"/>
  <c r="T399" i="20"/>
  <c r="U399" i="20"/>
  <c r="V399" i="20"/>
  <c r="W399" i="20"/>
  <c r="X399" i="20"/>
  <c r="Y399" i="20"/>
  <c r="Z399" i="20"/>
  <c r="AA399" i="20"/>
  <c r="AB399" i="20"/>
  <c r="AC399" i="20"/>
  <c r="AD399" i="20"/>
  <c r="AE399" i="20"/>
  <c r="AF399" i="20"/>
  <c r="AG399" i="20"/>
  <c r="AH399" i="20"/>
  <c r="AI399" i="20"/>
  <c r="AJ399" i="20"/>
  <c r="G400" i="20"/>
  <c r="H400" i="20"/>
  <c r="I400" i="20"/>
  <c r="J400" i="20"/>
  <c r="K400" i="20"/>
  <c r="L400" i="20"/>
  <c r="M400" i="20"/>
  <c r="N400" i="20"/>
  <c r="O400" i="20"/>
  <c r="P400" i="20"/>
  <c r="Q400" i="20"/>
  <c r="R400" i="20"/>
  <c r="S400" i="20"/>
  <c r="T400" i="20"/>
  <c r="U400" i="20"/>
  <c r="V400" i="20"/>
  <c r="W400" i="20"/>
  <c r="X400" i="20"/>
  <c r="Y400" i="20"/>
  <c r="Z400" i="20"/>
  <c r="AA400" i="20"/>
  <c r="AB400" i="20"/>
  <c r="AC400" i="20"/>
  <c r="AD400" i="20"/>
  <c r="AE400" i="20"/>
  <c r="AF400" i="20"/>
  <c r="AG400" i="20"/>
  <c r="AH400" i="20"/>
  <c r="AI400" i="20"/>
  <c r="AJ400" i="20"/>
  <c r="G401" i="20"/>
  <c r="H401" i="20"/>
  <c r="I401" i="20"/>
  <c r="J401" i="20"/>
  <c r="K401" i="20"/>
  <c r="L401" i="20"/>
  <c r="M401" i="20"/>
  <c r="N401" i="20"/>
  <c r="O401" i="20"/>
  <c r="P401" i="20"/>
  <c r="Q401" i="20"/>
  <c r="R401" i="20"/>
  <c r="S401" i="20"/>
  <c r="T401" i="20"/>
  <c r="U401" i="20"/>
  <c r="V401" i="20"/>
  <c r="W401" i="20"/>
  <c r="X401" i="20"/>
  <c r="Y401" i="20"/>
  <c r="Z401" i="20"/>
  <c r="AA401" i="20"/>
  <c r="AB401" i="20"/>
  <c r="AC401" i="20"/>
  <c r="AD401" i="20"/>
  <c r="AE401" i="20"/>
  <c r="AF401" i="20"/>
  <c r="AG401" i="20"/>
  <c r="AH401" i="20"/>
  <c r="AI401" i="20"/>
  <c r="AJ401" i="20"/>
  <c r="G402" i="20"/>
  <c r="H402" i="20"/>
  <c r="I402" i="20"/>
  <c r="J402" i="20"/>
  <c r="K402" i="20"/>
  <c r="L402" i="20"/>
  <c r="M402" i="20"/>
  <c r="N402" i="20"/>
  <c r="O402" i="20"/>
  <c r="P402" i="20"/>
  <c r="Q402" i="20"/>
  <c r="R402" i="20"/>
  <c r="S402" i="20"/>
  <c r="T402" i="20"/>
  <c r="U402" i="20"/>
  <c r="V402" i="20"/>
  <c r="W402" i="20"/>
  <c r="X402" i="20"/>
  <c r="Y402" i="20"/>
  <c r="Z402" i="20"/>
  <c r="AA402" i="20"/>
  <c r="AB402" i="20"/>
  <c r="AC402" i="20"/>
  <c r="AD402" i="20"/>
  <c r="AE402" i="20"/>
  <c r="AF402" i="20"/>
  <c r="AG402" i="20"/>
  <c r="AH402" i="20"/>
  <c r="AI402" i="20"/>
  <c r="AJ402" i="20"/>
  <c r="G403" i="20"/>
  <c r="H403" i="20"/>
  <c r="I403" i="20"/>
  <c r="J403" i="20"/>
  <c r="K403" i="20"/>
  <c r="L403" i="20"/>
  <c r="M403" i="20"/>
  <c r="N403" i="20"/>
  <c r="O403" i="20"/>
  <c r="P403" i="20"/>
  <c r="Q403" i="20"/>
  <c r="R403" i="20"/>
  <c r="S403" i="20"/>
  <c r="T403" i="20"/>
  <c r="U403" i="20"/>
  <c r="V403" i="20"/>
  <c r="W403" i="20"/>
  <c r="X403" i="20"/>
  <c r="Y403" i="20"/>
  <c r="Z403" i="20"/>
  <c r="AA403" i="20"/>
  <c r="AB403" i="20"/>
  <c r="AC403" i="20"/>
  <c r="AD403" i="20"/>
  <c r="AE403" i="20"/>
  <c r="AF403" i="20"/>
  <c r="AG403" i="20"/>
  <c r="AH403" i="20"/>
  <c r="AI403" i="20"/>
  <c r="AJ403" i="20"/>
  <c r="G404" i="20"/>
  <c r="H404" i="20"/>
  <c r="I404" i="20"/>
  <c r="J404" i="20"/>
  <c r="K404" i="20"/>
  <c r="L404" i="20"/>
  <c r="M404" i="20"/>
  <c r="N404" i="20"/>
  <c r="O404" i="20"/>
  <c r="P404" i="20"/>
  <c r="Q404" i="20"/>
  <c r="R404" i="20"/>
  <c r="S404" i="20"/>
  <c r="T404" i="20"/>
  <c r="U404" i="20"/>
  <c r="V404" i="20"/>
  <c r="W404" i="20"/>
  <c r="X404" i="20"/>
  <c r="Y404" i="20"/>
  <c r="Z404" i="20"/>
  <c r="AA404" i="20"/>
  <c r="AB404" i="20"/>
  <c r="AC404" i="20"/>
  <c r="AD404" i="20"/>
  <c r="AE404" i="20"/>
  <c r="AF404" i="20"/>
  <c r="AG404" i="20"/>
  <c r="AH404" i="20"/>
  <c r="AI404" i="20"/>
  <c r="AJ404" i="20"/>
  <c r="G405" i="20"/>
  <c r="H405" i="20"/>
  <c r="I405" i="20"/>
  <c r="J405" i="20"/>
  <c r="K405" i="20"/>
  <c r="L405" i="20"/>
  <c r="M405" i="20"/>
  <c r="N405" i="20"/>
  <c r="O405" i="20"/>
  <c r="P405" i="20"/>
  <c r="Q405" i="20"/>
  <c r="R405" i="20"/>
  <c r="S405" i="20"/>
  <c r="T405" i="20"/>
  <c r="U405" i="20"/>
  <c r="V405" i="20"/>
  <c r="W405" i="20"/>
  <c r="X405" i="20"/>
  <c r="Y405" i="20"/>
  <c r="Z405" i="20"/>
  <c r="AA405" i="20"/>
  <c r="AB405" i="20"/>
  <c r="AC405" i="20"/>
  <c r="AD405" i="20"/>
  <c r="AE405" i="20"/>
  <c r="AF405" i="20"/>
  <c r="AG405" i="20"/>
  <c r="AH405" i="20"/>
  <c r="AI405" i="20"/>
  <c r="AJ405" i="20"/>
  <c r="G406" i="20"/>
  <c r="H406" i="20"/>
  <c r="I406" i="20"/>
  <c r="J406" i="20"/>
  <c r="K406" i="20"/>
  <c r="L406" i="20"/>
  <c r="M406" i="20"/>
  <c r="N406" i="20"/>
  <c r="O406" i="20"/>
  <c r="P406" i="20"/>
  <c r="Q406" i="20"/>
  <c r="R406" i="20"/>
  <c r="S406" i="20"/>
  <c r="T406" i="20"/>
  <c r="U406" i="20"/>
  <c r="V406" i="20"/>
  <c r="W406" i="20"/>
  <c r="X406" i="20"/>
  <c r="Y406" i="20"/>
  <c r="Z406" i="20"/>
  <c r="AA406" i="20"/>
  <c r="AB406" i="20"/>
  <c r="AC406" i="20"/>
  <c r="AD406" i="20"/>
  <c r="AE406" i="20"/>
  <c r="AF406" i="20"/>
  <c r="AG406" i="20"/>
  <c r="AH406" i="20"/>
  <c r="AI406" i="20"/>
  <c r="AJ406" i="20"/>
  <c r="G407" i="20"/>
  <c r="H407" i="20"/>
  <c r="I407" i="20"/>
  <c r="J407" i="20"/>
  <c r="K407" i="20"/>
  <c r="L407" i="20"/>
  <c r="M407" i="20"/>
  <c r="N407" i="20"/>
  <c r="O407" i="20"/>
  <c r="P407" i="20"/>
  <c r="Q407" i="20"/>
  <c r="R407" i="20"/>
  <c r="S407" i="20"/>
  <c r="T407" i="20"/>
  <c r="U407" i="20"/>
  <c r="V407" i="20"/>
  <c r="W407" i="20"/>
  <c r="X407" i="20"/>
  <c r="Y407" i="20"/>
  <c r="Z407" i="20"/>
  <c r="AA407" i="20"/>
  <c r="AB407" i="20"/>
  <c r="AC407" i="20"/>
  <c r="AD407" i="20"/>
  <c r="AE407" i="20"/>
  <c r="AF407" i="20"/>
  <c r="AG407" i="20"/>
  <c r="AH407" i="20"/>
  <c r="AI407" i="20"/>
  <c r="AJ407" i="20"/>
  <c r="G408" i="20"/>
  <c r="H408" i="20"/>
  <c r="I408" i="20"/>
  <c r="J408" i="20"/>
  <c r="K408" i="20"/>
  <c r="L408" i="20"/>
  <c r="M408" i="20"/>
  <c r="N408" i="20"/>
  <c r="O408" i="20"/>
  <c r="P408" i="20"/>
  <c r="Q408" i="20"/>
  <c r="R408" i="20"/>
  <c r="S408" i="20"/>
  <c r="T408" i="20"/>
  <c r="U408" i="20"/>
  <c r="V408" i="20"/>
  <c r="W408" i="20"/>
  <c r="X408" i="20"/>
  <c r="Y408" i="20"/>
  <c r="Z408" i="20"/>
  <c r="AA408" i="20"/>
  <c r="AB408" i="20"/>
  <c r="AC408" i="20"/>
  <c r="AD408" i="20"/>
  <c r="AE408" i="20"/>
  <c r="AF408" i="20"/>
  <c r="AG408" i="20"/>
  <c r="AH408" i="20"/>
  <c r="AI408" i="20"/>
  <c r="AJ408" i="20"/>
  <c r="G409" i="20"/>
  <c r="H409" i="20"/>
  <c r="I409" i="20"/>
  <c r="J409" i="20"/>
  <c r="K409" i="20"/>
  <c r="L409" i="20"/>
  <c r="M409" i="20"/>
  <c r="N409" i="20"/>
  <c r="O409" i="20"/>
  <c r="P409" i="20"/>
  <c r="Q409" i="20"/>
  <c r="R409" i="20"/>
  <c r="S409" i="20"/>
  <c r="T409" i="20"/>
  <c r="U409" i="20"/>
  <c r="V409" i="20"/>
  <c r="W409" i="20"/>
  <c r="X409" i="20"/>
  <c r="Y409" i="20"/>
  <c r="Z409" i="20"/>
  <c r="AA409" i="20"/>
  <c r="AB409" i="20"/>
  <c r="AC409" i="20"/>
  <c r="AD409" i="20"/>
  <c r="AE409" i="20"/>
  <c r="AF409" i="20"/>
  <c r="AG409" i="20"/>
  <c r="AH409" i="20"/>
  <c r="AI409" i="20"/>
  <c r="AJ409" i="20"/>
  <c r="G410" i="20"/>
  <c r="H410" i="20"/>
  <c r="I410" i="20"/>
  <c r="J410" i="20"/>
  <c r="K410" i="20"/>
  <c r="L410" i="20"/>
  <c r="M410" i="20"/>
  <c r="N410" i="20"/>
  <c r="O410" i="20"/>
  <c r="P410" i="20"/>
  <c r="Q410" i="20"/>
  <c r="R410" i="20"/>
  <c r="S410" i="20"/>
  <c r="T410" i="20"/>
  <c r="U410" i="20"/>
  <c r="V410" i="20"/>
  <c r="W410" i="20"/>
  <c r="X410" i="20"/>
  <c r="Y410" i="20"/>
  <c r="Z410" i="20"/>
  <c r="AA410" i="20"/>
  <c r="AB410" i="20"/>
  <c r="AC410" i="20"/>
  <c r="AD410" i="20"/>
  <c r="AE410" i="20"/>
  <c r="AF410" i="20"/>
  <c r="AG410" i="20"/>
  <c r="AH410" i="20"/>
  <c r="AI410" i="20"/>
  <c r="AJ410" i="20"/>
  <c r="G411" i="20"/>
  <c r="H411" i="20"/>
  <c r="I411" i="20"/>
  <c r="J411" i="20"/>
  <c r="K411" i="20"/>
  <c r="L411" i="20"/>
  <c r="M411" i="20"/>
  <c r="N411" i="20"/>
  <c r="O411" i="20"/>
  <c r="P411" i="20"/>
  <c r="Q411" i="20"/>
  <c r="R411" i="20"/>
  <c r="S411" i="20"/>
  <c r="T411" i="20"/>
  <c r="U411" i="20"/>
  <c r="V411" i="20"/>
  <c r="W411" i="20"/>
  <c r="X411" i="20"/>
  <c r="Y411" i="20"/>
  <c r="Z411" i="20"/>
  <c r="AA411" i="20"/>
  <c r="AB411" i="20"/>
  <c r="AC411" i="20"/>
  <c r="AD411" i="20"/>
  <c r="AE411" i="20"/>
  <c r="AF411" i="20"/>
  <c r="AG411" i="20"/>
  <c r="AH411" i="20"/>
  <c r="AI411" i="20"/>
  <c r="AJ411" i="20"/>
  <c r="G412" i="20"/>
  <c r="H412" i="20"/>
  <c r="I412" i="20"/>
  <c r="J412" i="20"/>
  <c r="K412" i="20"/>
  <c r="L412" i="20"/>
  <c r="M412" i="20"/>
  <c r="N412" i="20"/>
  <c r="O412" i="20"/>
  <c r="P412" i="20"/>
  <c r="Q412" i="20"/>
  <c r="R412" i="20"/>
  <c r="S412" i="20"/>
  <c r="T412" i="20"/>
  <c r="U412" i="20"/>
  <c r="V412" i="20"/>
  <c r="W412" i="20"/>
  <c r="X412" i="20"/>
  <c r="Y412" i="20"/>
  <c r="Z412" i="20"/>
  <c r="AA412" i="20"/>
  <c r="AB412" i="20"/>
  <c r="AC412" i="20"/>
  <c r="AD412" i="20"/>
  <c r="AE412" i="20"/>
  <c r="AF412" i="20"/>
  <c r="AG412" i="20"/>
  <c r="AH412" i="20"/>
  <c r="AI412" i="20"/>
  <c r="AJ412" i="20"/>
  <c r="G413" i="20"/>
  <c r="H413" i="20"/>
  <c r="I413" i="20"/>
  <c r="J413" i="20"/>
  <c r="K413" i="20"/>
  <c r="L413" i="20"/>
  <c r="M413" i="20"/>
  <c r="N413" i="20"/>
  <c r="O413" i="20"/>
  <c r="P413" i="20"/>
  <c r="Q413" i="20"/>
  <c r="R413" i="20"/>
  <c r="S413" i="20"/>
  <c r="T413" i="20"/>
  <c r="U413" i="20"/>
  <c r="V413" i="20"/>
  <c r="W413" i="20"/>
  <c r="X413" i="20"/>
  <c r="Y413" i="20"/>
  <c r="Z413" i="20"/>
  <c r="AA413" i="20"/>
  <c r="AB413" i="20"/>
  <c r="AC413" i="20"/>
  <c r="AD413" i="20"/>
  <c r="AE413" i="20"/>
  <c r="AF413" i="20"/>
  <c r="AG413" i="20"/>
  <c r="AH413" i="20"/>
  <c r="AI413" i="20"/>
  <c r="AJ413" i="20"/>
  <c r="G414" i="20"/>
  <c r="H414" i="20"/>
  <c r="I414" i="20"/>
  <c r="J414" i="20"/>
  <c r="K414" i="20"/>
  <c r="L414" i="20"/>
  <c r="M414" i="20"/>
  <c r="N414" i="20"/>
  <c r="O414" i="20"/>
  <c r="P414" i="20"/>
  <c r="Q414" i="20"/>
  <c r="R414" i="20"/>
  <c r="S414" i="20"/>
  <c r="T414" i="20"/>
  <c r="U414" i="20"/>
  <c r="V414" i="20"/>
  <c r="W414" i="20"/>
  <c r="X414" i="20"/>
  <c r="Y414" i="20"/>
  <c r="Z414" i="20"/>
  <c r="AA414" i="20"/>
  <c r="AB414" i="20"/>
  <c r="AC414" i="20"/>
  <c r="AD414" i="20"/>
  <c r="AE414" i="20"/>
  <c r="AF414" i="20"/>
  <c r="AG414" i="20"/>
  <c r="AH414" i="20"/>
  <c r="AI414" i="20"/>
  <c r="AJ414" i="20"/>
  <c r="G415" i="20"/>
  <c r="H415" i="20"/>
  <c r="I415" i="20"/>
  <c r="J415" i="20"/>
  <c r="K415" i="20"/>
  <c r="L415" i="20"/>
  <c r="M415" i="20"/>
  <c r="N415" i="20"/>
  <c r="O415" i="20"/>
  <c r="P415" i="20"/>
  <c r="Q415" i="20"/>
  <c r="R415" i="20"/>
  <c r="S415" i="20"/>
  <c r="T415" i="20"/>
  <c r="U415" i="20"/>
  <c r="V415" i="20"/>
  <c r="W415" i="20"/>
  <c r="X415" i="20"/>
  <c r="Y415" i="20"/>
  <c r="Z415" i="20"/>
  <c r="AA415" i="20"/>
  <c r="AB415" i="20"/>
  <c r="AC415" i="20"/>
  <c r="AD415" i="20"/>
  <c r="AE415" i="20"/>
  <c r="AF415" i="20"/>
  <c r="AG415" i="20"/>
  <c r="AH415" i="20"/>
  <c r="AI415" i="20"/>
  <c r="AJ415" i="20"/>
  <c r="G416" i="20"/>
  <c r="H416" i="20"/>
  <c r="I416" i="20"/>
  <c r="J416" i="20"/>
  <c r="K416" i="20"/>
  <c r="L416" i="20"/>
  <c r="M416" i="20"/>
  <c r="N416" i="20"/>
  <c r="O416" i="20"/>
  <c r="P416" i="20"/>
  <c r="Q416" i="20"/>
  <c r="R416" i="20"/>
  <c r="S416" i="20"/>
  <c r="T416" i="20"/>
  <c r="U416" i="20"/>
  <c r="V416" i="20"/>
  <c r="W416" i="20"/>
  <c r="X416" i="20"/>
  <c r="Y416" i="20"/>
  <c r="Z416" i="20"/>
  <c r="AA416" i="20"/>
  <c r="AB416" i="20"/>
  <c r="AC416" i="20"/>
  <c r="AD416" i="20"/>
  <c r="AE416" i="20"/>
  <c r="AF416" i="20"/>
  <c r="AG416" i="20"/>
  <c r="AH416" i="20"/>
  <c r="AI416" i="20"/>
  <c r="AJ416" i="20"/>
  <c r="G417" i="20"/>
  <c r="H417" i="20"/>
  <c r="I417" i="20"/>
  <c r="J417" i="20"/>
  <c r="K417" i="20"/>
  <c r="L417" i="20"/>
  <c r="M417" i="20"/>
  <c r="N417" i="20"/>
  <c r="O417" i="20"/>
  <c r="P417" i="20"/>
  <c r="Q417" i="20"/>
  <c r="R417" i="20"/>
  <c r="S417" i="20"/>
  <c r="T417" i="20"/>
  <c r="U417" i="20"/>
  <c r="V417" i="20"/>
  <c r="W417" i="20"/>
  <c r="X417" i="20"/>
  <c r="Y417" i="20"/>
  <c r="Z417" i="20"/>
  <c r="AA417" i="20"/>
  <c r="AB417" i="20"/>
  <c r="AC417" i="20"/>
  <c r="AD417" i="20"/>
  <c r="AE417" i="20"/>
  <c r="AF417" i="20"/>
  <c r="AG417" i="20"/>
  <c r="AH417" i="20"/>
  <c r="AI417" i="20"/>
  <c r="AJ417" i="20"/>
  <c r="G418" i="20"/>
  <c r="H418" i="20"/>
  <c r="I418" i="20"/>
  <c r="J418" i="20"/>
  <c r="K418" i="20"/>
  <c r="L418" i="20"/>
  <c r="M418" i="20"/>
  <c r="N418" i="20"/>
  <c r="O418" i="20"/>
  <c r="P418" i="20"/>
  <c r="Q418" i="20"/>
  <c r="R418" i="20"/>
  <c r="S418" i="20"/>
  <c r="T418" i="20"/>
  <c r="U418" i="20"/>
  <c r="V418" i="20"/>
  <c r="W418" i="20"/>
  <c r="X418" i="20"/>
  <c r="Y418" i="20"/>
  <c r="Z418" i="20"/>
  <c r="AA418" i="20"/>
  <c r="AB418" i="20"/>
  <c r="AC418" i="20"/>
  <c r="AD418" i="20"/>
  <c r="AE418" i="20"/>
  <c r="AF418" i="20"/>
  <c r="AG418" i="20"/>
  <c r="AH418" i="20"/>
  <c r="AI418" i="20"/>
  <c r="AJ418" i="20"/>
  <c r="G419" i="20"/>
  <c r="H419" i="20"/>
  <c r="I419" i="20"/>
  <c r="J419" i="20"/>
  <c r="K419" i="20"/>
  <c r="L419" i="20"/>
  <c r="M419" i="20"/>
  <c r="N419" i="20"/>
  <c r="O419" i="20"/>
  <c r="P419" i="20"/>
  <c r="Q419" i="20"/>
  <c r="R419" i="20"/>
  <c r="S419" i="20"/>
  <c r="T419" i="20"/>
  <c r="U419" i="20"/>
  <c r="V419" i="20"/>
  <c r="W419" i="20"/>
  <c r="X419" i="20"/>
  <c r="Y419" i="20"/>
  <c r="Z419" i="20"/>
  <c r="AA419" i="20"/>
  <c r="AB419" i="20"/>
  <c r="AC419" i="20"/>
  <c r="AD419" i="20"/>
  <c r="AE419" i="20"/>
  <c r="AF419" i="20"/>
  <c r="AG419" i="20"/>
  <c r="AH419" i="20"/>
  <c r="AI419" i="20"/>
  <c r="AJ419" i="20"/>
  <c r="G420" i="20"/>
  <c r="H420" i="20"/>
  <c r="I420" i="20"/>
  <c r="J420" i="20"/>
  <c r="K420" i="20"/>
  <c r="L420" i="20"/>
  <c r="M420" i="20"/>
  <c r="N420" i="20"/>
  <c r="O420" i="20"/>
  <c r="P420" i="20"/>
  <c r="Q420" i="20"/>
  <c r="R420" i="20"/>
  <c r="S420" i="20"/>
  <c r="T420" i="20"/>
  <c r="U420" i="20"/>
  <c r="V420" i="20"/>
  <c r="W420" i="20"/>
  <c r="X420" i="20"/>
  <c r="Y420" i="20"/>
  <c r="Z420" i="20"/>
  <c r="AA420" i="20"/>
  <c r="AB420" i="20"/>
  <c r="AC420" i="20"/>
  <c r="AD420" i="20"/>
  <c r="AE420" i="20"/>
  <c r="AF420" i="20"/>
  <c r="AG420" i="20"/>
  <c r="AH420" i="20"/>
  <c r="AI420" i="20"/>
  <c r="AJ420" i="20"/>
  <c r="G421" i="20"/>
  <c r="H421" i="20"/>
  <c r="I421" i="20"/>
  <c r="J421" i="20"/>
  <c r="K421" i="20"/>
  <c r="L421" i="20"/>
  <c r="M421" i="20"/>
  <c r="N421" i="20"/>
  <c r="O421" i="20"/>
  <c r="P421" i="20"/>
  <c r="Q421" i="20"/>
  <c r="R421" i="20"/>
  <c r="S421" i="20"/>
  <c r="T421" i="20"/>
  <c r="U421" i="20"/>
  <c r="V421" i="20"/>
  <c r="W421" i="20"/>
  <c r="X421" i="20"/>
  <c r="Y421" i="20"/>
  <c r="Z421" i="20"/>
  <c r="AA421" i="20"/>
  <c r="AB421" i="20"/>
  <c r="AC421" i="20"/>
  <c r="AD421" i="20"/>
  <c r="AE421" i="20"/>
  <c r="AF421" i="20"/>
  <c r="AG421" i="20"/>
  <c r="AH421" i="20"/>
  <c r="AI421" i="20"/>
  <c r="AJ421" i="20"/>
  <c r="G422" i="20"/>
  <c r="H422" i="20"/>
  <c r="I422" i="20"/>
  <c r="J422" i="20"/>
  <c r="K422" i="20"/>
  <c r="L422" i="20"/>
  <c r="M422" i="20"/>
  <c r="N422" i="20"/>
  <c r="O422" i="20"/>
  <c r="P422" i="20"/>
  <c r="Q422" i="20"/>
  <c r="R422" i="20"/>
  <c r="S422" i="20"/>
  <c r="T422" i="20"/>
  <c r="U422" i="20"/>
  <c r="V422" i="20"/>
  <c r="W422" i="20"/>
  <c r="X422" i="20"/>
  <c r="Y422" i="20"/>
  <c r="Z422" i="20"/>
  <c r="AA422" i="20"/>
  <c r="AB422" i="20"/>
  <c r="AC422" i="20"/>
  <c r="AD422" i="20"/>
  <c r="AE422" i="20"/>
  <c r="AF422" i="20"/>
  <c r="AG422" i="20"/>
  <c r="AH422" i="20"/>
  <c r="AI422" i="20"/>
  <c r="AJ422" i="20"/>
  <c r="G423" i="20"/>
  <c r="H423" i="20"/>
  <c r="I423" i="20"/>
  <c r="J423" i="20"/>
  <c r="K423" i="20"/>
  <c r="L423" i="20"/>
  <c r="M423" i="20"/>
  <c r="N423" i="20"/>
  <c r="O423" i="20"/>
  <c r="P423" i="20"/>
  <c r="Q423" i="20"/>
  <c r="R423" i="20"/>
  <c r="S423" i="20"/>
  <c r="T423" i="20"/>
  <c r="U423" i="20"/>
  <c r="V423" i="20"/>
  <c r="W423" i="20"/>
  <c r="X423" i="20"/>
  <c r="Y423" i="20"/>
  <c r="Z423" i="20"/>
  <c r="AA423" i="20"/>
  <c r="AB423" i="20"/>
  <c r="AC423" i="20"/>
  <c r="AD423" i="20"/>
  <c r="AE423" i="20"/>
  <c r="AF423" i="20"/>
  <c r="AG423" i="20"/>
  <c r="AH423" i="20"/>
  <c r="AI423" i="20"/>
  <c r="AJ423" i="20"/>
  <c r="G424" i="20"/>
  <c r="H424" i="20"/>
  <c r="I424" i="20"/>
  <c r="J424" i="20"/>
  <c r="K424" i="20"/>
  <c r="L424" i="20"/>
  <c r="M424" i="20"/>
  <c r="N424" i="20"/>
  <c r="O424" i="20"/>
  <c r="P424" i="20"/>
  <c r="Q424" i="20"/>
  <c r="R424" i="20"/>
  <c r="S424" i="20"/>
  <c r="T424" i="20"/>
  <c r="U424" i="20"/>
  <c r="V424" i="20"/>
  <c r="W424" i="20"/>
  <c r="X424" i="20"/>
  <c r="Y424" i="20"/>
  <c r="Z424" i="20"/>
  <c r="AA424" i="20"/>
  <c r="AB424" i="20"/>
  <c r="AC424" i="20"/>
  <c r="AD424" i="20"/>
  <c r="AE424" i="20"/>
  <c r="AF424" i="20"/>
  <c r="AG424" i="20"/>
  <c r="AH424" i="20"/>
  <c r="AI424" i="20"/>
  <c r="AJ424" i="20"/>
  <c r="G425" i="20"/>
  <c r="H425" i="20"/>
  <c r="I425" i="20"/>
  <c r="J425" i="20"/>
  <c r="K425" i="20"/>
  <c r="L425" i="20"/>
  <c r="M425" i="20"/>
  <c r="N425" i="20"/>
  <c r="O425" i="20"/>
  <c r="P425" i="20"/>
  <c r="Q425" i="20"/>
  <c r="R425" i="20"/>
  <c r="S425" i="20"/>
  <c r="T425" i="20"/>
  <c r="U425" i="20"/>
  <c r="V425" i="20"/>
  <c r="W425" i="20"/>
  <c r="X425" i="20"/>
  <c r="Y425" i="20"/>
  <c r="Z425" i="20"/>
  <c r="AA425" i="20"/>
  <c r="AB425" i="20"/>
  <c r="AC425" i="20"/>
  <c r="AD425" i="20"/>
  <c r="AE425" i="20"/>
  <c r="AF425" i="20"/>
  <c r="AG425" i="20"/>
  <c r="AH425" i="20"/>
  <c r="AI425" i="20"/>
  <c r="AJ425" i="20"/>
  <c r="G426" i="20"/>
  <c r="H426" i="20"/>
  <c r="I426" i="20"/>
  <c r="J426" i="20"/>
  <c r="K426" i="20"/>
  <c r="L426" i="20"/>
  <c r="M426" i="20"/>
  <c r="N426" i="20"/>
  <c r="O426" i="20"/>
  <c r="P426" i="20"/>
  <c r="Q426" i="20"/>
  <c r="R426" i="20"/>
  <c r="S426" i="20"/>
  <c r="T426" i="20"/>
  <c r="U426" i="20"/>
  <c r="V426" i="20"/>
  <c r="W426" i="20"/>
  <c r="X426" i="20"/>
  <c r="Y426" i="20"/>
  <c r="Z426" i="20"/>
  <c r="AA426" i="20"/>
  <c r="AB426" i="20"/>
  <c r="AC426" i="20"/>
  <c r="AD426" i="20"/>
  <c r="AE426" i="20"/>
  <c r="AF426" i="20"/>
  <c r="AG426" i="20"/>
  <c r="AH426" i="20"/>
  <c r="AI426" i="20"/>
  <c r="AJ426" i="20"/>
  <c r="G427" i="20"/>
  <c r="H427" i="20"/>
  <c r="I427" i="20"/>
  <c r="J427" i="20"/>
  <c r="K427" i="20"/>
  <c r="L427" i="20"/>
  <c r="M427" i="20"/>
  <c r="N427" i="20"/>
  <c r="O427" i="20"/>
  <c r="P427" i="20"/>
  <c r="Q427" i="20"/>
  <c r="R427" i="20"/>
  <c r="S427" i="20"/>
  <c r="T427" i="20"/>
  <c r="U427" i="20"/>
  <c r="V427" i="20"/>
  <c r="W427" i="20"/>
  <c r="X427" i="20"/>
  <c r="Y427" i="20"/>
  <c r="Z427" i="20"/>
  <c r="AA427" i="20"/>
  <c r="AB427" i="20"/>
  <c r="AC427" i="20"/>
  <c r="AD427" i="20"/>
  <c r="AE427" i="20"/>
  <c r="AF427" i="20"/>
  <c r="AG427" i="20"/>
  <c r="AH427" i="20"/>
  <c r="AI427" i="20"/>
  <c r="AJ427" i="20"/>
  <c r="G428" i="20"/>
  <c r="H428" i="20"/>
  <c r="I428" i="20"/>
  <c r="J428" i="20"/>
  <c r="K428" i="20"/>
  <c r="L428" i="20"/>
  <c r="M428" i="20"/>
  <c r="N428" i="20"/>
  <c r="O428" i="20"/>
  <c r="P428" i="20"/>
  <c r="Q428" i="20"/>
  <c r="R428" i="20"/>
  <c r="S428" i="20"/>
  <c r="T428" i="20"/>
  <c r="U428" i="20"/>
  <c r="V428" i="20"/>
  <c r="W428" i="20"/>
  <c r="X428" i="20"/>
  <c r="Y428" i="20"/>
  <c r="Z428" i="20"/>
  <c r="AA428" i="20"/>
  <c r="AB428" i="20"/>
  <c r="AC428" i="20"/>
  <c r="AD428" i="20"/>
  <c r="AE428" i="20"/>
  <c r="AF428" i="20"/>
  <c r="AG428" i="20"/>
  <c r="AH428" i="20"/>
  <c r="AI428" i="20"/>
  <c r="AJ428" i="20"/>
  <c r="G429" i="20"/>
  <c r="H429" i="20"/>
  <c r="I429" i="20"/>
  <c r="J429" i="20"/>
  <c r="K429" i="20"/>
  <c r="L429" i="20"/>
  <c r="M429" i="20"/>
  <c r="N429" i="20"/>
  <c r="O429" i="20"/>
  <c r="P429" i="20"/>
  <c r="Q429" i="20"/>
  <c r="R429" i="20"/>
  <c r="S429" i="20"/>
  <c r="T429" i="20"/>
  <c r="U429" i="20"/>
  <c r="V429" i="20"/>
  <c r="W429" i="20"/>
  <c r="X429" i="20"/>
  <c r="Y429" i="20"/>
  <c r="Z429" i="20"/>
  <c r="AA429" i="20"/>
  <c r="AB429" i="20"/>
  <c r="AC429" i="20"/>
  <c r="AD429" i="20"/>
  <c r="AE429" i="20"/>
  <c r="AF429" i="20"/>
  <c r="AG429" i="20"/>
  <c r="AH429" i="20"/>
  <c r="AI429" i="20"/>
  <c r="AJ429" i="20"/>
  <c r="G430" i="20"/>
  <c r="H430" i="20"/>
  <c r="I430" i="20"/>
  <c r="J430" i="20"/>
  <c r="K430" i="20"/>
  <c r="L430" i="20"/>
  <c r="M430" i="20"/>
  <c r="N430" i="20"/>
  <c r="O430" i="20"/>
  <c r="P430" i="20"/>
  <c r="Q430" i="20"/>
  <c r="R430" i="20"/>
  <c r="S430" i="20"/>
  <c r="T430" i="20"/>
  <c r="U430" i="20"/>
  <c r="V430" i="20"/>
  <c r="W430" i="20"/>
  <c r="X430" i="20"/>
  <c r="Y430" i="20"/>
  <c r="Z430" i="20"/>
  <c r="AA430" i="20"/>
  <c r="AB430" i="20"/>
  <c r="AC430" i="20"/>
  <c r="AD430" i="20"/>
  <c r="AE430" i="20"/>
  <c r="AF430" i="20"/>
  <c r="AG430" i="20"/>
  <c r="AH430" i="20"/>
  <c r="AI430" i="20"/>
  <c r="AJ430" i="20"/>
  <c r="G431" i="20"/>
  <c r="H431" i="20"/>
  <c r="I431" i="20"/>
  <c r="J431" i="20"/>
  <c r="K431" i="20"/>
  <c r="L431" i="20"/>
  <c r="M431" i="20"/>
  <c r="N431" i="20"/>
  <c r="O431" i="20"/>
  <c r="P431" i="20"/>
  <c r="Q431" i="20"/>
  <c r="R431" i="20"/>
  <c r="S431" i="20"/>
  <c r="T431" i="20"/>
  <c r="U431" i="20"/>
  <c r="V431" i="20"/>
  <c r="W431" i="20"/>
  <c r="X431" i="20"/>
  <c r="Y431" i="20"/>
  <c r="Z431" i="20"/>
  <c r="AA431" i="20"/>
  <c r="AB431" i="20"/>
  <c r="AC431" i="20"/>
  <c r="AD431" i="20"/>
  <c r="AE431" i="20"/>
  <c r="AF431" i="20"/>
  <c r="AG431" i="20"/>
  <c r="AH431" i="20"/>
  <c r="AI431" i="20"/>
  <c r="AJ431" i="20"/>
  <c r="G432" i="20"/>
  <c r="H432" i="20"/>
  <c r="I432" i="20"/>
  <c r="J432" i="20"/>
  <c r="K432" i="20"/>
  <c r="L432" i="20"/>
  <c r="M432" i="20"/>
  <c r="N432" i="20"/>
  <c r="O432" i="20"/>
  <c r="P432" i="20"/>
  <c r="Q432" i="20"/>
  <c r="R432" i="20"/>
  <c r="S432" i="20"/>
  <c r="T432" i="20"/>
  <c r="U432" i="20"/>
  <c r="V432" i="20"/>
  <c r="W432" i="20"/>
  <c r="X432" i="20"/>
  <c r="Y432" i="20"/>
  <c r="Z432" i="20"/>
  <c r="AA432" i="20"/>
  <c r="AB432" i="20"/>
  <c r="AC432" i="20"/>
  <c r="AD432" i="20"/>
  <c r="AE432" i="20"/>
  <c r="AF432" i="20"/>
  <c r="AG432" i="20"/>
  <c r="AH432" i="20"/>
  <c r="AI432" i="20"/>
  <c r="AJ432" i="20"/>
  <c r="G433" i="20"/>
  <c r="H433" i="20"/>
  <c r="I433" i="20"/>
  <c r="J433" i="20"/>
  <c r="K433" i="20"/>
  <c r="L433" i="20"/>
  <c r="M433" i="20"/>
  <c r="N433" i="20"/>
  <c r="O433" i="20"/>
  <c r="P433" i="20"/>
  <c r="Q433" i="20"/>
  <c r="R433" i="20"/>
  <c r="S433" i="20"/>
  <c r="T433" i="20"/>
  <c r="U433" i="20"/>
  <c r="V433" i="20"/>
  <c r="W433" i="20"/>
  <c r="X433" i="20"/>
  <c r="Y433" i="20"/>
  <c r="Z433" i="20"/>
  <c r="AA433" i="20"/>
  <c r="AB433" i="20"/>
  <c r="AC433" i="20"/>
  <c r="AD433" i="20"/>
  <c r="AE433" i="20"/>
  <c r="AF433" i="20"/>
  <c r="AG433" i="20"/>
  <c r="AH433" i="20"/>
  <c r="AI433" i="20"/>
  <c r="AJ433" i="20"/>
  <c r="G434" i="20"/>
  <c r="H434" i="20"/>
  <c r="I434" i="20"/>
  <c r="J434" i="20"/>
  <c r="K434" i="20"/>
  <c r="L434" i="20"/>
  <c r="M434" i="20"/>
  <c r="N434" i="20"/>
  <c r="O434" i="20"/>
  <c r="P434" i="20"/>
  <c r="Q434" i="20"/>
  <c r="R434" i="20"/>
  <c r="S434" i="20"/>
  <c r="T434" i="20"/>
  <c r="U434" i="20"/>
  <c r="V434" i="20"/>
  <c r="W434" i="20"/>
  <c r="X434" i="20"/>
  <c r="Y434" i="20"/>
  <c r="Z434" i="20"/>
  <c r="AA434" i="20"/>
  <c r="AB434" i="20"/>
  <c r="AC434" i="20"/>
  <c r="AD434" i="20"/>
  <c r="AE434" i="20"/>
  <c r="AF434" i="20"/>
  <c r="AG434" i="20"/>
  <c r="AH434" i="20"/>
  <c r="AI434" i="20"/>
  <c r="AJ434" i="20"/>
  <c r="G435" i="20"/>
  <c r="H435" i="20"/>
  <c r="I435" i="20"/>
  <c r="J435" i="20"/>
  <c r="K435" i="20"/>
  <c r="L435" i="20"/>
  <c r="M435" i="20"/>
  <c r="N435" i="20"/>
  <c r="O435" i="20"/>
  <c r="P435" i="20"/>
  <c r="Q435" i="20"/>
  <c r="R435" i="20"/>
  <c r="S435" i="20"/>
  <c r="T435" i="20"/>
  <c r="U435" i="20"/>
  <c r="V435" i="20"/>
  <c r="W435" i="20"/>
  <c r="X435" i="20"/>
  <c r="Y435" i="20"/>
  <c r="Z435" i="20"/>
  <c r="AA435" i="20"/>
  <c r="AB435" i="20"/>
  <c r="AC435" i="20"/>
  <c r="AD435" i="20"/>
  <c r="AE435" i="20"/>
  <c r="AF435" i="20"/>
  <c r="AG435" i="20"/>
  <c r="AH435" i="20"/>
  <c r="AI435" i="20"/>
  <c r="AJ435" i="20"/>
  <c r="G436" i="20"/>
  <c r="H436" i="20"/>
  <c r="I436" i="20"/>
  <c r="J436" i="20"/>
  <c r="K436" i="20"/>
  <c r="L436" i="20"/>
  <c r="M436" i="20"/>
  <c r="N436" i="20"/>
  <c r="O436" i="20"/>
  <c r="P436" i="20"/>
  <c r="Q436" i="20"/>
  <c r="R436" i="20"/>
  <c r="S436" i="20"/>
  <c r="T436" i="20"/>
  <c r="U436" i="20"/>
  <c r="V436" i="20"/>
  <c r="W436" i="20"/>
  <c r="X436" i="20"/>
  <c r="Y436" i="20"/>
  <c r="Z436" i="20"/>
  <c r="AA436" i="20"/>
  <c r="AB436" i="20"/>
  <c r="AC436" i="20"/>
  <c r="AD436" i="20"/>
  <c r="AE436" i="20"/>
  <c r="AF436" i="20"/>
  <c r="AG436" i="20"/>
  <c r="AH436" i="20"/>
  <c r="AI436" i="20"/>
  <c r="AJ436" i="20"/>
  <c r="G437" i="20"/>
  <c r="H437" i="20"/>
  <c r="I437" i="20"/>
  <c r="J437" i="20"/>
  <c r="K437" i="20"/>
  <c r="L437" i="20"/>
  <c r="M437" i="20"/>
  <c r="N437" i="20"/>
  <c r="O437" i="20"/>
  <c r="P437" i="20"/>
  <c r="Q437" i="20"/>
  <c r="R437" i="20"/>
  <c r="S437" i="20"/>
  <c r="T437" i="20"/>
  <c r="U437" i="20"/>
  <c r="V437" i="20"/>
  <c r="W437" i="20"/>
  <c r="X437" i="20"/>
  <c r="Y437" i="20"/>
  <c r="Z437" i="20"/>
  <c r="AA437" i="20"/>
  <c r="AB437" i="20"/>
  <c r="AC437" i="20"/>
  <c r="AD437" i="20"/>
  <c r="AE437" i="20"/>
  <c r="AF437" i="20"/>
  <c r="AG437" i="20"/>
  <c r="AH437" i="20"/>
  <c r="AI437" i="20"/>
  <c r="AJ437" i="20"/>
  <c r="G438" i="20"/>
  <c r="H438" i="20"/>
  <c r="I438" i="20"/>
  <c r="J438" i="20"/>
  <c r="K438" i="20"/>
  <c r="L438" i="20"/>
  <c r="M438" i="20"/>
  <c r="N438" i="20"/>
  <c r="O438" i="20"/>
  <c r="P438" i="20"/>
  <c r="Q438" i="20"/>
  <c r="R438" i="20"/>
  <c r="S438" i="20"/>
  <c r="T438" i="20"/>
  <c r="U438" i="20"/>
  <c r="V438" i="20"/>
  <c r="W438" i="20"/>
  <c r="X438" i="20"/>
  <c r="Y438" i="20"/>
  <c r="Z438" i="20"/>
  <c r="AA438" i="20"/>
  <c r="AB438" i="20"/>
  <c r="AC438" i="20"/>
  <c r="AD438" i="20"/>
  <c r="AE438" i="20"/>
  <c r="AF438" i="20"/>
  <c r="AG438" i="20"/>
  <c r="AH438" i="20"/>
  <c r="AI438" i="20"/>
  <c r="AJ438" i="20"/>
  <c r="G439" i="20"/>
  <c r="H439" i="20"/>
  <c r="I439" i="20"/>
  <c r="J439" i="20"/>
  <c r="K439" i="20"/>
  <c r="L439" i="20"/>
  <c r="M439" i="20"/>
  <c r="N439" i="20"/>
  <c r="O439" i="20"/>
  <c r="P439" i="20"/>
  <c r="Q439" i="20"/>
  <c r="R439" i="20"/>
  <c r="S439" i="20"/>
  <c r="T439" i="20"/>
  <c r="U439" i="20"/>
  <c r="V439" i="20"/>
  <c r="W439" i="20"/>
  <c r="X439" i="20"/>
  <c r="Y439" i="20"/>
  <c r="Z439" i="20"/>
  <c r="AA439" i="20"/>
  <c r="AB439" i="20"/>
  <c r="AC439" i="20"/>
  <c r="AD439" i="20"/>
  <c r="AE439" i="20"/>
  <c r="AF439" i="20"/>
  <c r="AG439" i="20"/>
  <c r="AH439" i="20"/>
  <c r="AI439" i="20"/>
  <c r="AJ439" i="20"/>
  <c r="G440" i="20"/>
  <c r="H440" i="20"/>
  <c r="I440" i="20"/>
  <c r="J440" i="20"/>
  <c r="K440" i="20"/>
  <c r="L440" i="20"/>
  <c r="M440" i="20"/>
  <c r="N440" i="20"/>
  <c r="O440" i="20"/>
  <c r="P440" i="20"/>
  <c r="Q440" i="20"/>
  <c r="R440" i="20"/>
  <c r="S440" i="20"/>
  <c r="T440" i="20"/>
  <c r="U440" i="20"/>
  <c r="V440" i="20"/>
  <c r="W440" i="20"/>
  <c r="X440" i="20"/>
  <c r="Y440" i="20"/>
  <c r="Z440" i="20"/>
  <c r="AA440" i="20"/>
  <c r="AB440" i="20"/>
  <c r="AC440" i="20"/>
  <c r="AD440" i="20"/>
  <c r="AE440" i="20"/>
  <c r="AF440" i="20"/>
  <c r="AG440" i="20"/>
  <c r="AH440" i="20"/>
  <c r="AI440" i="20"/>
  <c r="AJ440" i="20"/>
  <c r="G441" i="20"/>
  <c r="H441" i="20"/>
  <c r="I441" i="20"/>
  <c r="J441" i="20"/>
  <c r="K441" i="20"/>
  <c r="L441" i="20"/>
  <c r="M441" i="20"/>
  <c r="N441" i="20"/>
  <c r="O441" i="20"/>
  <c r="P441" i="20"/>
  <c r="Q441" i="20"/>
  <c r="R441" i="20"/>
  <c r="S441" i="20"/>
  <c r="T441" i="20"/>
  <c r="U441" i="20"/>
  <c r="V441" i="20"/>
  <c r="W441" i="20"/>
  <c r="X441" i="20"/>
  <c r="Y441" i="20"/>
  <c r="Z441" i="20"/>
  <c r="AA441" i="20"/>
  <c r="AB441" i="20"/>
  <c r="AC441" i="20"/>
  <c r="AD441" i="20"/>
  <c r="AE441" i="20"/>
  <c r="AF441" i="20"/>
  <c r="AG441" i="20"/>
  <c r="AH441" i="20"/>
  <c r="AI441" i="20"/>
  <c r="AJ441" i="20"/>
  <c r="G442" i="20"/>
  <c r="H442" i="20"/>
  <c r="I442" i="20"/>
  <c r="J442" i="20"/>
  <c r="K442" i="20"/>
  <c r="L442" i="20"/>
  <c r="M442" i="20"/>
  <c r="N442" i="20"/>
  <c r="O442" i="20"/>
  <c r="P442" i="20"/>
  <c r="Q442" i="20"/>
  <c r="R442" i="20"/>
  <c r="S442" i="20"/>
  <c r="T442" i="20"/>
  <c r="U442" i="20"/>
  <c r="V442" i="20"/>
  <c r="W442" i="20"/>
  <c r="X442" i="20"/>
  <c r="Y442" i="20"/>
  <c r="Z442" i="20"/>
  <c r="AA442" i="20"/>
  <c r="AB442" i="20"/>
  <c r="AC442" i="20"/>
  <c r="AD442" i="20"/>
  <c r="AE442" i="20"/>
  <c r="AF442" i="20"/>
  <c r="AG442" i="20"/>
  <c r="AH442" i="20"/>
  <c r="AI442" i="20"/>
  <c r="AJ442" i="20"/>
  <c r="G443" i="20"/>
  <c r="H443" i="20"/>
  <c r="I443" i="20"/>
  <c r="J443" i="20"/>
  <c r="K443" i="20"/>
  <c r="L443" i="20"/>
  <c r="M443" i="20"/>
  <c r="N443" i="20"/>
  <c r="O443" i="20"/>
  <c r="P443" i="20"/>
  <c r="Q443" i="20"/>
  <c r="R443" i="20"/>
  <c r="S443" i="20"/>
  <c r="T443" i="20"/>
  <c r="U443" i="20"/>
  <c r="V443" i="20"/>
  <c r="W443" i="20"/>
  <c r="X443" i="20"/>
  <c r="Y443" i="20"/>
  <c r="Z443" i="20"/>
  <c r="AA443" i="20"/>
  <c r="AB443" i="20"/>
  <c r="AC443" i="20"/>
  <c r="AD443" i="20"/>
  <c r="AE443" i="20"/>
  <c r="AF443" i="20"/>
  <c r="AG443" i="20"/>
  <c r="AH443" i="20"/>
  <c r="AI443" i="20"/>
  <c r="AJ443" i="20"/>
  <c r="G444" i="20"/>
  <c r="H444" i="20"/>
  <c r="I444" i="20"/>
  <c r="J444" i="20"/>
  <c r="K444" i="20"/>
  <c r="L444" i="20"/>
  <c r="M444" i="20"/>
  <c r="N444" i="20"/>
  <c r="O444" i="20"/>
  <c r="P444" i="20"/>
  <c r="Q444" i="20"/>
  <c r="R444" i="20"/>
  <c r="S444" i="20"/>
  <c r="T444" i="20"/>
  <c r="U444" i="20"/>
  <c r="V444" i="20"/>
  <c r="W444" i="20"/>
  <c r="X444" i="20"/>
  <c r="Y444" i="20"/>
  <c r="Z444" i="20"/>
  <c r="AA444" i="20"/>
  <c r="AB444" i="20"/>
  <c r="AC444" i="20"/>
  <c r="AD444" i="20"/>
  <c r="AE444" i="20"/>
  <c r="AF444" i="20"/>
  <c r="AG444" i="20"/>
  <c r="AH444" i="20"/>
  <c r="AI444" i="20"/>
  <c r="AJ444" i="20"/>
  <c r="G445" i="20"/>
  <c r="H445" i="20"/>
  <c r="I445" i="20"/>
  <c r="J445" i="20"/>
  <c r="K445" i="20"/>
  <c r="L445" i="20"/>
  <c r="M445" i="20"/>
  <c r="N445" i="20"/>
  <c r="O445" i="20"/>
  <c r="P445" i="20"/>
  <c r="Q445" i="20"/>
  <c r="R445" i="20"/>
  <c r="S445" i="20"/>
  <c r="T445" i="20"/>
  <c r="U445" i="20"/>
  <c r="V445" i="20"/>
  <c r="W445" i="20"/>
  <c r="X445" i="20"/>
  <c r="Y445" i="20"/>
  <c r="Z445" i="20"/>
  <c r="AA445" i="20"/>
  <c r="AB445" i="20"/>
  <c r="AC445" i="20"/>
  <c r="AD445" i="20"/>
  <c r="AE445" i="20"/>
  <c r="AF445" i="20"/>
  <c r="AG445" i="20"/>
  <c r="AH445" i="20"/>
  <c r="AI445" i="20"/>
  <c r="AJ445" i="20"/>
  <c r="G446" i="20"/>
  <c r="H446" i="20"/>
  <c r="I446" i="20"/>
  <c r="J446" i="20"/>
  <c r="K446" i="20"/>
  <c r="L446" i="20"/>
  <c r="M446" i="20"/>
  <c r="N446" i="20"/>
  <c r="O446" i="20"/>
  <c r="P446" i="20"/>
  <c r="Q446" i="20"/>
  <c r="R446" i="20"/>
  <c r="S446" i="20"/>
  <c r="T446" i="20"/>
  <c r="U446" i="20"/>
  <c r="V446" i="20"/>
  <c r="W446" i="20"/>
  <c r="X446" i="20"/>
  <c r="Y446" i="20"/>
  <c r="Z446" i="20"/>
  <c r="AA446" i="20"/>
  <c r="AB446" i="20"/>
  <c r="AC446" i="20"/>
  <c r="AD446" i="20"/>
  <c r="AE446" i="20"/>
  <c r="AF446" i="20"/>
  <c r="AG446" i="20"/>
  <c r="AH446" i="20"/>
  <c r="AI446" i="20"/>
  <c r="AJ446" i="20"/>
  <c r="G447" i="20"/>
  <c r="H447" i="20"/>
  <c r="I447" i="20"/>
  <c r="J447" i="20"/>
  <c r="K447" i="20"/>
  <c r="L447" i="20"/>
  <c r="M447" i="20"/>
  <c r="N447" i="20"/>
  <c r="O447" i="20"/>
  <c r="P447" i="20"/>
  <c r="Q447" i="20"/>
  <c r="R447" i="20"/>
  <c r="S447" i="20"/>
  <c r="T447" i="20"/>
  <c r="U447" i="20"/>
  <c r="V447" i="20"/>
  <c r="W447" i="20"/>
  <c r="X447" i="20"/>
  <c r="Y447" i="20"/>
  <c r="Z447" i="20"/>
  <c r="AA447" i="20"/>
  <c r="AB447" i="20"/>
  <c r="AC447" i="20"/>
  <c r="AD447" i="20"/>
  <c r="AE447" i="20"/>
  <c r="AF447" i="20"/>
  <c r="AG447" i="20"/>
  <c r="AH447" i="20"/>
  <c r="AI447" i="20"/>
  <c r="AJ447" i="20"/>
  <c r="G448" i="20"/>
  <c r="H448" i="20"/>
  <c r="I448" i="20"/>
  <c r="J448" i="20"/>
  <c r="K448" i="20"/>
  <c r="L448" i="20"/>
  <c r="M448" i="20"/>
  <c r="N448" i="20"/>
  <c r="O448" i="20"/>
  <c r="P448" i="20"/>
  <c r="Q448" i="20"/>
  <c r="R448" i="20"/>
  <c r="S448" i="20"/>
  <c r="T448" i="20"/>
  <c r="U448" i="20"/>
  <c r="V448" i="20"/>
  <c r="W448" i="20"/>
  <c r="X448" i="20"/>
  <c r="Y448" i="20"/>
  <c r="Z448" i="20"/>
  <c r="AA448" i="20"/>
  <c r="AB448" i="20"/>
  <c r="AC448" i="20"/>
  <c r="AD448" i="20"/>
  <c r="AE448" i="20"/>
  <c r="AF448" i="20"/>
  <c r="AG448" i="20"/>
  <c r="AH448" i="20"/>
  <c r="AI448" i="20"/>
  <c r="AJ448" i="20"/>
  <c r="G449" i="20"/>
  <c r="H449" i="20"/>
  <c r="I449" i="20"/>
  <c r="J449" i="20"/>
  <c r="K449" i="20"/>
  <c r="L449" i="20"/>
  <c r="M449" i="20"/>
  <c r="N449" i="20"/>
  <c r="O449" i="20"/>
  <c r="P449" i="20"/>
  <c r="Q449" i="20"/>
  <c r="R449" i="20"/>
  <c r="S449" i="20"/>
  <c r="T449" i="20"/>
  <c r="U449" i="20"/>
  <c r="V449" i="20"/>
  <c r="W449" i="20"/>
  <c r="X449" i="20"/>
  <c r="Y449" i="20"/>
  <c r="Z449" i="20"/>
  <c r="AA449" i="20"/>
  <c r="AB449" i="20"/>
  <c r="AC449" i="20"/>
  <c r="AD449" i="20"/>
  <c r="AE449" i="20"/>
  <c r="AF449" i="20"/>
  <c r="AG449" i="20"/>
  <c r="AH449" i="20"/>
  <c r="AI449" i="20"/>
  <c r="AJ449" i="20"/>
  <c r="G450" i="20"/>
  <c r="H450" i="20"/>
  <c r="I450" i="20"/>
  <c r="J450" i="20"/>
  <c r="K450" i="20"/>
  <c r="L450" i="20"/>
  <c r="M450" i="20"/>
  <c r="N450" i="20"/>
  <c r="O450" i="20"/>
  <c r="P450" i="20"/>
  <c r="Q450" i="20"/>
  <c r="R450" i="20"/>
  <c r="S450" i="20"/>
  <c r="T450" i="20"/>
  <c r="U450" i="20"/>
  <c r="V450" i="20"/>
  <c r="W450" i="20"/>
  <c r="X450" i="20"/>
  <c r="Y450" i="20"/>
  <c r="Z450" i="20"/>
  <c r="AA450" i="20"/>
  <c r="AB450" i="20"/>
  <c r="AC450" i="20"/>
  <c r="AD450" i="20"/>
  <c r="AE450" i="20"/>
  <c r="AF450" i="20"/>
  <c r="AG450" i="20"/>
  <c r="AH450" i="20"/>
  <c r="AI450" i="20"/>
  <c r="AJ450" i="20"/>
  <c r="G451" i="20"/>
  <c r="H451" i="20"/>
  <c r="I451" i="20"/>
  <c r="J451" i="20"/>
  <c r="K451" i="20"/>
  <c r="L451" i="20"/>
  <c r="M451" i="20"/>
  <c r="N451" i="20"/>
  <c r="O451" i="20"/>
  <c r="P451" i="20"/>
  <c r="Q451" i="20"/>
  <c r="R451" i="20"/>
  <c r="S451" i="20"/>
  <c r="T451" i="20"/>
  <c r="U451" i="20"/>
  <c r="V451" i="20"/>
  <c r="W451" i="20"/>
  <c r="X451" i="20"/>
  <c r="Y451" i="20"/>
  <c r="Z451" i="20"/>
  <c r="AA451" i="20"/>
  <c r="AB451" i="20"/>
  <c r="AC451" i="20"/>
  <c r="AD451" i="20"/>
  <c r="AE451" i="20"/>
  <c r="AF451" i="20"/>
  <c r="AG451" i="20"/>
  <c r="AH451" i="20"/>
  <c r="AI451" i="20"/>
  <c r="AJ451" i="20"/>
  <c r="G452" i="20"/>
  <c r="H452" i="20"/>
  <c r="I452" i="20"/>
  <c r="J452" i="20"/>
  <c r="K452" i="20"/>
  <c r="L452" i="20"/>
  <c r="M452" i="20"/>
  <c r="N452" i="20"/>
  <c r="O452" i="20"/>
  <c r="P452" i="20"/>
  <c r="Q452" i="20"/>
  <c r="R452" i="20"/>
  <c r="S452" i="20"/>
  <c r="T452" i="20"/>
  <c r="U452" i="20"/>
  <c r="V452" i="20"/>
  <c r="W452" i="20"/>
  <c r="X452" i="20"/>
  <c r="Y452" i="20"/>
  <c r="Z452" i="20"/>
  <c r="AA452" i="20"/>
  <c r="AB452" i="20"/>
  <c r="AC452" i="20"/>
  <c r="AD452" i="20"/>
  <c r="AE452" i="20"/>
  <c r="AF452" i="20"/>
  <c r="AG452" i="20"/>
  <c r="AH452" i="20"/>
  <c r="AI452" i="20"/>
  <c r="AJ452" i="20"/>
  <c r="G453" i="20"/>
  <c r="H453" i="20"/>
  <c r="I453" i="20"/>
  <c r="J453" i="20"/>
  <c r="K453" i="20"/>
  <c r="L453" i="20"/>
  <c r="M453" i="20"/>
  <c r="N453" i="20"/>
  <c r="O453" i="20"/>
  <c r="P453" i="20"/>
  <c r="Q453" i="20"/>
  <c r="R453" i="20"/>
  <c r="S453" i="20"/>
  <c r="T453" i="20"/>
  <c r="U453" i="20"/>
  <c r="V453" i="20"/>
  <c r="W453" i="20"/>
  <c r="X453" i="20"/>
  <c r="Y453" i="20"/>
  <c r="Z453" i="20"/>
  <c r="AA453" i="20"/>
  <c r="AB453" i="20"/>
  <c r="AC453" i="20"/>
  <c r="AD453" i="20"/>
  <c r="AE453" i="20"/>
  <c r="AF453" i="20"/>
  <c r="AG453" i="20"/>
  <c r="AH453" i="20"/>
  <c r="AI453" i="20"/>
  <c r="AJ453" i="20"/>
  <c r="G454" i="20"/>
  <c r="H454" i="20"/>
  <c r="I454" i="20"/>
  <c r="J454" i="20"/>
  <c r="K454" i="20"/>
  <c r="L454" i="20"/>
  <c r="M454" i="20"/>
  <c r="N454" i="20"/>
  <c r="O454" i="20"/>
  <c r="P454" i="20"/>
  <c r="Q454" i="20"/>
  <c r="R454" i="20"/>
  <c r="S454" i="20"/>
  <c r="T454" i="20"/>
  <c r="U454" i="20"/>
  <c r="V454" i="20"/>
  <c r="W454" i="20"/>
  <c r="X454" i="20"/>
  <c r="Y454" i="20"/>
  <c r="Z454" i="20"/>
  <c r="AA454" i="20"/>
  <c r="AB454" i="20"/>
  <c r="AC454" i="20"/>
  <c r="AD454" i="20"/>
  <c r="AE454" i="20"/>
  <c r="AF454" i="20"/>
  <c r="AG454" i="20"/>
  <c r="AH454" i="20"/>
  <c r="AI454" i="20"/>
  <c r="AJ454" i="20"/>
  <c r="G455" i="20"/>
  <c r="H455" i="20"/>
  <c r="I455" i="20"/>
  <c r="J455" i="20"/>
  <c r="K455" i="20"/>
  <c r="L455" i="20"/>
  <c r="M455" i="20"/>
  <c r="N455" i="20"/>
  <c r="O455" i="20"/>
  <c r="P455" i="20"/>
  <c r="Q455" i="20"/>
  <c r="R455" i="20"/>
  <c r="S455" i="20"/>
  <c r="T455" i="20"/>
  <c r="U455" i="20"/>
  <c r="V455" i="20"/>
  <c r="W455" i="20"/>
  <c r="X455" i="20"/>
  <c r="Y455" i="20"/>
  <c r="Z455" i="20"/>
  <c r="AA455" i="20"/>
  <c r="AB455" i="20"/>
  <c r="AC455" i="20"/>
  <c r="AD455" i="20"/>
  <c r="AE455" i="20"/>
  <c r="AF455" i="20"/>
  <c r="AG455" i="20"/>
  <c r="AH455" i="20"/>
  <c r="AI455" i="20"/>
  <c r="AJ455" i="20"/>
  <c r="G456" i="20"/>
  <c r="H456" i="20"/>
  <c r="I456" i="20"/>
  <c r="J456" i="20"/>
  <c r="K456" i="20"/>
  <c r="L456" i="20"/>
  <c r="M456" i="20"/>
  <c r="N456" i="20"/>
  <c r="O456" i="20"/>
  <c r="P456" i="20"/>
  <c r="Q456" i="20"/>
  <c r="R456" i="20"/>
  <c r="S456" i="20"/>
  <c r="T456" i="20"/>
  <c r="U456" i="20"/>
  <c r="V456" i="20"/>
  <c r="W456" i="20"/>
  <c r="X456" i="20"/>
  <c r="Y456" i="20"/>
  <c r="Z456" i="20"/>
  <c r="AA456" i="20"/>
  <c r="AB456" i="20"/>
  <c r="AC456" i="20"/>
  <c r="AD456" i="20"/>
  <c r="AE456" i="20"/>
  <c r="AF456" i="20"/>
  <c r="AG456" i="20"/>
  <c r="AH456" i="20"/>
  <c r="AI456" i="20"/>
  <c r="AJ456" i="20"/>
  <c r="G457" i="20"/>
  <c r="H457" i="20"/>
  <c r="I457" i="20"/>
  <c r="J457" i="20"/>
  <c r="K457" i="20"/>
  <c r="L457" i="20"/>
  <c r="M457" i="20"/>
  <c r="N457" i="20"/>
  <c r="O457" i="20"/>
  <c r="P457" i="20"/>
  <c r="Q457" i="20"/>
  <c r="R457" i="20"/>
  <c r="S457" i="20"/>
  <c r="T457" i="20"/>
  <c r="U457" i="20"/>
  <c r="V457" i="20"/>
  <c r="W457" i="20"/>
  <c r="X457" i="20"/>
  <c r="Y457" i="20"/>
  <c r="Z457" i="20"/>
  <c r="AA457" i="20"/>
  <c r="AB457" i="20"/>
  <c r="AC457" i="20"/>
  <c r="AD457" i="20"/>
  <c r="AE457" i="20"/>
  <c r="AF457" i="20"/>
  <c r="AG457" i="20"/>
  <c r="AH457" i="20"/>
  <c r="AI457" i="20"/>
  <c r="AJ457" i="20"/>
  <c r="G458" i="20"/>
  <c r="H458" i="20"/>
  <c r="I458" i="20"/>
  <c r="J458" i="20"/>
  <c r="K458" i="20"/>
  <c r="L458" i="20"/>
  <c r="M458" i="20"/>
  <c r="N458" i="20"/>
  <c r="O458" i="20"/>
  <c r="P458" i="20"/>
  <c r="Q458" i="20"/>
  <c r="R458" i="20"/>
  <c r="S458" i="20"/>
  <c r="T458" i="20"/>
  <c r="U458" i="20"/>
  <c r="V458" i="20"/>
  <c r="W458" i="20"/>
  <c r="X458" i="20"/>
  <c r="Y458" i="20"/>
  <c r="Z458" i="20"/>
  <c r="AA458" i="20"/>
  <c r="AB458" i="20"/>
  <c r="AC458" i="20"/>
  <c r="AD458" i="20"/>
  <c r="AE458" i="20"/>
  <c r="AF458" i="20"/>
  <c r="AG458" i="20"/>
  <c r="AH458" i="20"/>
  <c r="AI458" i="20"/>
  <c r="AJ458" i="20"/>
  <c r="G459" i="20"/>
  <c r="H459" i="20"/>
  <c r="I459" i="20"/>
  <c r="J459" i="20"/>
  <c r="K459" i="20"/>
  <c r="L459" i="20"/>
  <c r="M459" i="20"/>
  <c r="N459" i="20"/>
  <c r="O459" i="20"/>
  <c r="P459" i="20"/>
  <c r="Q459" i="20"/>
  <c r="R459" i="20"/>
  <c r="S459" i="20"/>
  <c r="T459" i="20"/>
  <c r="U459" i="20"/>
  <c r="V459" i="20"/>
  <c r="W459" i="20"/>
  <c r="X459" i="20"/>
  <c r="Y459" i="20"/>
  <c r="Z459" i="20"/>
  <c r="AA459" i="20"/>
  <c r="AB459" i="20"/>
  <c r="AC459" i="20"/>
  <c r="AD459" i="20"/>
  <c r="AE459" i="20"/>
  <c r="AF459" i="20"/>
  <c r="AG459" i="20"/>
  <c r="AH459" i="20"/>
  <c r="AI459" i="20"/>
  <c r="AJ459" i="20"/>
  <c r="G460" i="20"/>
  <c r="H460" i="20"/>
  <c r="I460" i="20"/>
  <c r="J460" i="20"/>
  <c r="K460" i="20"/>
  <c r="L460" i="20"/>
  <c r="M460" i="20"/>
  <c r="N460" i="20"/>
  <c r="O460" i="20"/>
  <c r="P460" i="20"/>
  <c r="Q460" i="20"/>
  <c r="R460" i="20"/>
  <c r="S460" i="20"/>
  <c r="T460" i="20"/>
  <c r="U460" i="20"/>
  <c r="V460" i="20"/>
  <c r="W460" i="20"/>
  <c r="X460" i="20"/>
  <c r="Y460" i="20"/>
  <c r="Z460" i="20"/>
  <c r="AA460" i="20"/>
  <c r="AB460" i="20"/>
  <c r="AC460" i="20"/>
  <c r="AD460" i="20"/>
  <c r="AE460" i="20"/>
  <c r="AF460" i="20"/>
  <c r="AG460" i="20"/>
  <c r="AH460" i="20"/>
  <c r="AI460" i="20"/>
  <c r="AJ460" i="20"/>
  <c r="G461" i="20"/>
  <c r="H461" i="20"/>
  <c r="I461" i="20"/>
  <c r="J461" i="20"/>
  <c r="K461" i="20"/>
  <c r="L461" i="20"/>
  <c r="M461" i="20"/>
  <c r="N461" i="20"/>
  <c r="O461" i="20"/>
  <c r="P461" i="20"/>
  <c r="Q461" i="20"/>
  <c r="R461" i="20"/>
  <c r="S461" i="20"/>
  <c r="T461" i="20"/>
  <c r="U461" i="20"/>
  <c r="V461" i="20"/>
  <c r="W461" i="20"/>
  <c r="X461" i="20"/>
  <c r="Y461" i="20"/>
  <c r="Z461" i="20"/>
  <c r="AA461" i="20"/>
  <c r="AB461" i="20"/>
  <c r="AC461" i="20"/>
  <c r="AD461" i="20"/>
  <c r="AE461" i="20"/>
  <c r="AF461" i="20"/>
  <c r="AG461" i="20"/>
  <c r="AH461" i="20"/>
  <c r="AI461" i="20"/>
  <c r="AJ461" i="20"/>
  <c r="G462" i="20"/>
  <c r="H462" i="20"/>
  <c r="I462" i="20"/>
  <c r="J462" i="20"/>
  <c r="K462" i="20"/>
  <c r="L462" i="20"/>
  <c r="M462" i="20"/>
  <c r="N462" i="20"/>
  <c r="O462" i="20"/>
  <c r="P462" i="20"/>
  <c r="Q462" i="20"/>
  <c r="R462" i="20"/>
  <c r="S462" i="20"/>
  <c r="T462" i="20"/>
  <c r="U462" i="20"/>
  <c r="V462" i="20"/>
  <c r="W462" i="20"/>
  <c r="X462" i="20"/>
  <c r="Y462" i="20"/>
  <c r="Z462" i="20"/>
  <c r="AA462" i="20"/>
  <c r="AB462" i="20"/>
  <c r="AC462" i="20"/>
  <c r="AD462" i="20"/>
  <c r="AE462" i="20"/>
  <c r="AF462" i="20"/>
  <c r="AG462" i="20"/>
  <c r="AH462" i="20"/>
  <c r="AI462" i="20"/>
  <c r="AJ462" i="20"/>
  <c r="G463" i="20"/>
  <c r="H463" i="20"/>
  <c r="I463" i="20"/>
  <c r="J463" i="20"/>
  <c r="K463" i="20"/>
  <c r="L463" i="20"/>
  <c r="M463" i="20"/>
  <c r="N463" i="20"/>
  <c r="O463" i="20"/>
  <c r="P463" i="20"/>
  <c r="Q463" i="20"/>
  <c r="R463" i="20"/>
  <c r="S463" i="20"/>
  <c r="T463" i="20"/>
  <c r="U463" i="20"/>
  <c r="V463" i="20"/>
  <c r="W463" i="20"/>
  <c r="X463" i="20"/>
  <c r="Y463" i="20"/>
  <c r="Z463" i="20"/>
  <c r="AA463" i="20"/>
  <c r="AB463" i="20"/>
  <c r="AC463" i="20"/>
  <c r="AD463" i="20"/>
  <c r="AE463" i="20"/>
  <c r="AF463" i="20"/>
  <c r="AG463" i="20"/>
  <c r="AH463" i="20"/>
  <c r="AI463" i="20"/>
  <c r="AJ463" i="20"/>
  <c r="G464" i="20"/>
  <c r="H464" i="20"/>
  <c r="I464" i="20"/>
  <c r="J464" i="20"/>
  <c r="K464" i="20"/>
  <c r="L464" i="20"/>
  <c r="M464" i="20"/>
  <c r="N464" i="20"/>
  <c r="O464" i="20"/>
  <c r="P464" i="20"/>
  <c r="Q464" i="20"/>
  <c r="R464" i="20"/>
  <c r="S464" i="20"/>
  <c r="T464" i="20"/>
  <c r="U464" i="20"/>
  <c r="V464" i="20"/>
  <c r="W464" i="20"/>
  <c r="X464" i="20"/>
  <c r="Y464" i="20"/>
  <c r="Z464" i="20"/>
  <c r="AA464" i="20"/>
  <c r="AB464" i="20"/>
  <c r="AC464" i="20"/>
  <c r="AD464" i="20"/>
  <c r="AE464" i="20"/>
  <c r="AF464" i="20"/>
  <c r="AG464" i="20"/>
  <c r="AH464" i="20"/>
  <c r="AI464" i="20"/>
  <c r="AJ464" i="20"/>
  <c r="G465" i="20"/>
  <c r="H465" i="20"/>
  <c r="I465" i="20"/>
  <c r="J465" i="20"/>
  <c r="K465" i="20"/>
  <c r="L465" i="20"/>
  <c r="M465" i="20"/>
  <c r="N465" i="20"/>
  <c r="O465" i="20"/>
  <c r="P465" i="20"/>
  <c r="Q465" i="20"/>
  <c r="R465" i="20"/>
  <c r="S465" i="20"/>
  <c r="T465" i="20"/>
  <c r="U465" i="20"/>
  <c r="V465" i="20"/>
  <c r="W465" i="20"/>
  <c r="X465" i="20"/>
  <c r="Y465" i="20"/>
  <c r="Z465" i="20"/>
  <c r="AA465" i="20"/>
  <c r="AB465" i="20"/>
  <c r="AC465" i="20"/>
  <c r="AD465" i="20"/>
  <c r="AE465" i="20"/>
  <c r="AF465" i="20"/>
  <c r="AG465" i="20"/>
  <c r="AH465" i="20"/>
  <c r="AI465" i="20"/>
  <c r="AJ465" i="20"/>
  <c r="G466" i="20"/>
  <c r="H466" i="20"/>
  <c r="I466" i="20"/>
  <c r="J466" i="20"/>
  <c r="K466" i="20"/>
  <c r="L466" i="20"/>
  <c r="M466" i="20"/>
  <c r="N466" i="20"/>
  <c r="O466" i="20"/>
  <c r="P466" i="20"/>
  <c r="Q466" i="20"/>
  <c r="R466" i="20"/>
  <c r="S466" i="20"/>
  <c r="T466" i="20"/>
  <c r="U466" i="20"/>
  <c r="V466" i="20"/>
  <c r="W466" i="20"/>
  <c r="X466" i="20"/>
  <c r="Y466" i="20"/>
  <c r="Z466" i="20"/>
  <c r="AA466" i="20"/>
  <c r="AB466" i="20"/>
  <c r="AC466" i="20"/>
  <c r="AD466" i="20"/>
  <c r="AE466" i="20"/>
  <c r="AF466" i="20"/>
  <c r="AG466" i="20"/>
  <c r="AH466" i="20"/>
  <c r="AI466" i="20"/>
  <c r="AJ466" i="20"/>
  <c r="G467" i="20"/>
  <c r="H467" i="20"/>
  <c r="I467" i="20"/>
  <c r="J467" i="20"/>
  <c r="K467" i="20"/>
  <c r="L467" i="20"/>
  <c r="M467" i="20"/>
  <c r="N467" i="20"/>
  <c r="O467" i="20"/>
  <c r="P467" i="20"/>
  <c r="Q467" i="20"/>
  <c r="R467" i="20"/>
  <c r="S467" i="20"/>
  <c r="T467" i="20"/>
  <c r="U467" i="20"/>
  <c r="V467" i="20"/>
  <c r="W467" i="20"/>
  <c r="X467" i="20"/>
  <c r="Y467" i="20"/>
  <c r="Z467" i="20"/>
  <c r="AA467" i="20"/>
  <c r="AB467" i="20"/>
  <c r="AC467" i="20"/>
  <c r="AD467" i="20"/>
  <c r="AE467" i="20"/>
  <c r="AF467" i="20"/>
  <c r="AG467" i="20"/>
  <c r="AH467" i="20"/>
  <c r="AI467" i="20"/>
  <c r="AJ467" i="20"/>
  <c r="G468" i="20"/>
  <c r="H468" i="20"/>
  <c r="I468" i="20"/>
  <c r="J468" i="20"/>
  <c r="K468" i="20"/>
  <c r="L468" i="20"/>
  <c r="M468" i="20"/>
  <c r="N468" i="20"/>
  <c r="O468" i="20"/>
  <c r="P468" i="20"/>
  <c r="Q468" i="20"/>
  <c r="R468" i="20"/>
  <c r="S468" i="20"/>
  <c r="T468" i="20"/>
  <c r="U468" i="20"/>
  <c r="V468" i="20"/>
  <c r="W468" i="20"/>
  <c r="X468" i="20"/>
  <c r="Y468" i="20"/>
  <c r="Z468" i="20"/>
  <c r="AA468" i="20"/>
  <c r="AB468" i="20"/>
  <c r="AC468" i="20"/>
  <c r="AD468" i="20"/>
  <c r="AE468" i="20"/>
  <c r="AF468" i="20"/>
  <c r="AG468" i="20"/>
  <c r="AH468" i="20"/>
  <c r="AI468" i="20"/>
  <c r="AJ468" i="20"/>
  <c r="G469" i="20"/>
  <c r="H469" i="20"/>
  <c r="I469" i="20"/>
  <c r="J469" i="20"/>
  <c r="K469" i="20"/>
  <c r="L469" i="20"/>
  <c r="M469" i="20"/>
  <c r="N469" i="20"/>
  <c r="O469" i="20"/>
  <c r="P469" i="20"/>
  <c r="Q469" i="20"/>
  <c r="R469" i="20"/>
  <c r="S469" i="20"/>
  <c r="T469" i="20"/>
  <c r="U469" i="20"/>
  <c r="V469" i="20"/>
  <c r="W469" i="20"/>
  <c r="X469" i="20"/>
  <c r="Y469" i="20"/>
  <c r="Z469" i="20"/>
  <c r="AA469" i="20"/>
  <c r="AB469" i="20"/>
  <c r="AC469" i="20"/>
  <c r="AD469" i="20"/>
  <c r="AE469" i="20"/>
  <c r="AF469" i="20"/>
  <c r="AG469" i="20"/>
  <c r="AH469" i="20"/>
  <c r="AI469" i="20"/>
  <c r="AJ469" i="20"/>
  <c r="G470" i="20"/>
  <c r="H470" i="20"/>
  <c r="I470" i="20"/>
  <c r="J470" i="20"/>
  <c r="K470" i="20"/>
  <c r="L470" i="20"/>
  <c r="M470" i="20"/>
  <c r="N470" i="20"/>
  <c r="O470" i="20"/>
  <c r="P470" i="20"/>
  <c r="Q470" i="20"/>
  <c r="R470" i="20"/>
  <c r="S470" i="20"/>
  <c r="T470" i="20"/>
  <c r="U470" i="20"/>
  <c r="V470" i="20"/>
  <c r="W470" i="20"/>
  <c r="X470" i="20"/>
  <c r="Y470" i="20"/>
  <c r="Z470" i="20"/>
  <c r="AA470" i="20"/>
  <c r="AB470" i="20"/>
  <c r="AC470" i="20"/>
  <c r="AD470" i="20"/>
  <c r="AE470" i="20"/>
  <c r="AF470" i="20"/>
  <c r="AG470" i="20"/>
  <c r="AH470" i="20"/>
  <c r="AI470" i="20"/>
  <c r="AJ470" i="20"/>
  <c r="G471" i="20"/>
  <c r="H471" i="20"/>
  <c r="I471" i="20"/>
  <c r="J471" i="20"/>
  <c r="K471" i="20"/>
  <c r="L471" i="20"/>
  <c r="M471" i="20"/>
  <c r="N471" i="20"/>
  <c r="O471" i="20"/>
  <c r="P471" i="20"/>
  <c r="Q471" i="20"/>
  <c r="R471" i="20"/>
  <c r="S471" i="20"/>
  <c r="T471" i="20"/>
  <c r="U471" i="20"/>
  <c r="V471" i="20"/>
  <c r="W471" i="20"/>
  <c r="X471" i="20"/>
  <c r="Y471" i="20"/>
  <c r="Z471" i="20"/>
  <c r="AA471" i="20"/>
  <c r="AB471" i="20"/>
  <c r="AC471" i="20"/>
  <c r="AD471" i="20"/>
  <c r="AE471" i="20"/>
  <c r="AF471" i="20"/>
  <c r="AG471" i="20"/>
  <c r="AH471" i="20"/>
  <c r="AI471" i="20"/>
  <c r="AJ471" i="20"/>
  <c r="G472" i="20"/>
  <c r="H472" i="20"/>
  <c r="I472" i="20"/>
  <c r="J472" i="20"/>
  <c r="K472" i="20"/>
  <c r="L472" i="20"/>
  <c r="M472" i="20"/>
  <c r="N472" i="20"/>
  <c r="O472" i="20"/>
  <c r="P472" i="20"/>
  <c r="Q472" i="20"/>
  <c r="R472" i="20"/>
  <c r="S472" i="20"/>
  <c r="T472" i="20"/>
  <c r="U472" i="20"/>
  <c r="V472" i="20"/>
  <c r="W472" i="20"/>
  <c r="X472" i="20"/>
  <c r="Y472" i="20"/>
  <c r="Z472" i="20"/>
  <c r="AA472" i="20"/>
  <c r="AB472" i="20"/>
  <c r="AC472" i="20"/>
  <c r="AD472" i="20"/>
  <c r="AE472" i="20"/>
  <c r="AF472" i="20"/>
  <c r="AG472" i="20"/>
  <c r="AH472" i="20"/>
  <c r="AI472" i="20"/>
  <c r="AJ472" i="20"/>
  <c r="G473" i="20"/>
  <c r="H473" i="20"/>
  <c r="I473" i="20"/>
  <c r="J473" i="20"/>
  <c r="K473" i="20"/>
  <c r="L473" i="20"/>
  <c r="M473" i="20"/>
  <c r="N473" i="20"/>
  <c r="O473" i="20"/>
  <c r="P473" i="20"/>
  <c r="Q473" i="20"/>
  <c r="R473" i="20"/>
  <c r="S473" i="20"/>
  <c r="T473" i="20"/>
  <c r="U473" i="20"/>
  <c r="V473" i="20"/>
  <c r="W473" i="20"/>
  <c r="X473" i="20"/>
  <c r="Y473" i="20"/>
  <c r="Z473" i="20"/>
  <c r="AA473" i="20"/>
  <c r="AB473" i="20"/>
  <c r="AC473" i="20"/>
  <c r="AD473" i="20"/>
  <c r="AE473" i="20"/>
  <c r="AF473" i="20"/>
  <c r="AG473" i="20"/>
  <c r="AH473" i="20"/>
  <c r="AI473" i="20"/>
  <c r="AJ473" i="20"/>
  <c r="G474" i="20"/>
  <c r="H474" i="20"/>
  <c r="I474" i="20"/>
  <c r="J474" i="20"/>
  <c r="K474" i="20"/>
  <c r="L474" i="20"/>
  <c r="M474" i="20"/>
  <c r="N474" i="20"/>
  <c r="O474" i="20"/>
  <c r="P474" i="20"/>
  <c r="Q474" i="20"/>
  <c r="R474" i="20"/>
  <c r="S474" i="20"/>
  <c r="T474" i="20"/>
  <c r="U474" i="20"/>
  <c r="V474" i="20"/>
  <c r="W474" i="20"/>
  <c r="X474" i="20"/>
  <c r="Y474" i="20"/>
  <c r="Z474" i="20"/>
  <c r="AA474" i="20"/>
  <c r="AB474" i="20"/>
  <c r="AC474" i="20"/>
  <c r="AD474" i="20"/>
  <c r="AE474" i="20"/>
  <c r="AF474" i="20"/>
  <c r="AG474" i="20"/>
  <c r="AH474" i="20"/>
  <c r="AI474" i="20"/>
  <c r="AJ474" i="20"/>
  <c r="G475" i="20"/>
  <c r="H475" i="20"/>
  <c r="I475" i="20"/>
  <c r="J475" i="20"/>
  <c r="K475" i="20"/>
  <c r="L475" i="20"/>
  <c r="M475" i="20"/>
  <c r="N475" i="20"/>
  <c r="O475" i="20"/>
  <c r="P475" i="20"/>
  <c r="Q475" i="20"/>
  <c r="R475" i="20"/>
  <c r="S475" i="20"/>
  <c r="T475" i="20"/>
  <c r="U475" i="20"/>
  <c r="V475" i="20"/>
  <c r="W475" i="20"/>
  <c r="X475" i="20"/>
  <c r="Y475" i="20"/>
  <c r="Z475" i="20"/>
  <c r="AA475" i="20"/>
  <c r="AB475" i="20"/>
  <c r="AC475" i="20"/>
  <c r="AD475" i="20"/>
  <c r="AE475" i="20"/>
  <c r="AF475" i="20"/>
  <c r="AG475" i="20"/>
  <c r="AH475" i="20"/>
  <c r="AI475" i="20"/>
  <c r="AJ475" i="20"/>
  <c r="G476" i="20"/>
  <c r="H476" i="20"/>
  <c r="I476" i="20"/>
  <c r="J476" i="20"/>
  <c r="K476" i="20"/>
  <c r="L476" i="20"/>
  <c r="M476" i="20"/>
  <c r="N476" i="20"/>
  <c r="O476" i="20"/>
  <c r="P476" i="20"/>
  <c r="Q476" i="20"/>
  <c r="R476" i="20"/>
  <c r="S476" i="20"/>
  <c r="T476" i="20"/>
  <c r="U476" i="20"/>
  <c r="V476" i="20"/>
  <c r="W476" i="20"/>
  <c r="X476" i="20"/>
  <c r="Y476" i="20"/>
  <c r="Z476" i="20"/>
  <c r="AA476" i="20"/>
  <c r="AB476" i="20"/>
  <c r="AC476" i="20"/>
  <c r="AD476" i="20"/>
  <c r="AE476" i="20"/>
  <c r="AF476" i="20"/>
  <c r="AG476" i="20"/>
  <c r="AH476" i="20"/>
  <c r="AI476" i="20"/>
  <c r="AJ476" i="20"/>
  <c r="G477" i="20"/>
  <c r="H477" i="20"/>
  <c r="I477" i="20"/>
  <c r="J477" i="20"/>
  <c r="K477" i="20"/>
  <c r="L477" i="20"/>
  <c r="M477" i="20"/>
  <c r="N477" i="20"/>
  <c r="O477" i="20"/>
  <c r="P477" i="20"/>
  <c r="Q477" i="20"/>
  <c r="R477" i="20"/>
  <c r="S477" i="20"/>
  <c r="T477" i="20"/>
  <c r="U477" i="20"/>
  <c r="V477" i="20"/>
  <c r="W477" i="20"/>
  <c r="X477" i="20"/>
  <c r="Y477" i="20"/>
  <c r="Z477" i="20"/>
  <c r="AA477" i="20"/>
  <c r="AB477" i="20"/>
  <c r="AC477" i="20"/>
  <c r="AD477" i="20"/>
  <c r="AE477" i="20"/>
  <c r="AF477" i="20"/>
  <c r="AG477" i="20"/>
  <c r="AH477" i="20"/>
  <c r="AI477" i="20"/>
  <c r="AJ477" i="20"/>
  <c r="G478" i="20"/>
  <c r="H478" i="20"/>
  <c r="I478" i="20"/>
  <c r="J478" i="20"/>
  <c r="K478" i="20"/>
  <c r="L478" i="20"/>
  <c r="M478" i="20"/>
  <c r="N478" i="20"/>
  <c r="O478" i="20"/>
  <c r="P478" i="20"/>
  <c r="Q478" i="20"/>
  <c r="R478" i="20"/>
  <c r="S478" i="20"/>
  <c r="T478" i="20"/>
  <c r="U478" i="20"/>
  <c r="V478" i="20"/>
  <c r="W478" i="20"/>
  <c r="X478" i="20"/>
  <c r="Y478" i="20"/>
  <c r="Z478" i="20"/>
  <c r="AA478" i="20"/>
  <c r="AB478" i="20"/>
  <c r="AC478" i="20"/>
  <c r="AD478" i="20"/>
  <c r="AE478" i="20"/>
  <c r="AF478" i="20"/>
  <c r="AG478" i="20"/>
  <c r="AH478" i="20"/>
  <c r="AI478" i="20"/>
  <c r="AJ478" i="20"/>
  <c r="G479" i="20"/>
  <c r="H479" i="20"/>
  <c r="I479" i="20"/>
  <c r="J479" i="20"/>
  <c r="K479" i="20"/>
  <c r="L479" i="20"/>
  <c r="M479" i="20"/>
  <c r="N479" i="20"/>
  <c r="O479" i="20"/>
  <c r="P479" i="20"/>
  <c r="Q479" i="20"/>
  <c r="R479" i="20"/>
  <c r="S479" i="20"/>
  <c r="T479" i="20"/>
  <c r="U479" i="20"/>
  <c r="V479" i="20"/>
  <c r="W479" i="20"/>
  <c r="X479" i="20"/>
  <c r="Y479" i="20"/>
  <c r="Z479" i="20"/>
  <c r="AA479" i="20"/>
  <c r="AB479" i="20"/>
  <c r="AC479" i="20"/>
  <c r="AD479" i="20"/>
  <c r="AE479" i="20"/>
  <c r="AF479" i="20"/>
  <c r="AG479" i="20"/>
  <c r="AH479" i="20"/>
  <c r="AI479" i="20"/>
  <c r="AJ479" i="20"/>
  <c r="G480" i="20"/>
  <c r="H480" i="20"/>
  <c r="I480" i="20"/>
  <c r="J480" i="20"/>
  <c r="K480" i="20"/>
  <c r="L480" i="20"/>
  <c r="M480" i="20"/>
  <c r="N480" i="20"/>
  <c r="O480" i="20"/>
  <c r="P480" i="20"/>
  <c r="Q480" i="20"/>
  <c r="R480" i="20"/>
  <c r="S480" i="20"/>
  <c r="T480" i="20"/>
  <c r="U480" i="20"/>
  <c r="V480" i="20"/>
  <c r="W480" i="20"/>
  <c r="X480" i="20"/>
  <c r="Y480" i="20"/>
  <c r="Z480" i="20"/>
  <c r="AA480" i="20"/>
  <c r="AB480" i="20"/>
  <c r="AC480" i="20"/>
  <c r="AD480" i="20"/>
  <c r="AE480" i="20"/>
  <c r="AF480" i="20"/>
  <c r="AG480" i="20"/>
  <c r="AH480" i="20"/>
  <c r="AI480" i="20"/>
  <c r="AJ480" i="20"/>
  <c r="G481" i="20"/>
  <c r="H481" i="20"/>
  <c r="I481" i="20"/>
  <c r="J481" i="20"/>
  <c r="K481" i="20"/>
  <c r="L481" i="20"/>
  <c r="M481" i="20"/>
  <c r="N481" i="20"/>
  <c r="O481" i="20"/>
  <c r="P481" i="20"/>
  <c r="Q481" i="20"/>
  <c r="R481" i="20"/>
  <c r="S481" i="20"/>
  <c r="T481" i="20"/>
  <c r="U481" i="20"/>
  <c r="V481" i="20"/>
  <c r="W481" i="20"/>
  <c r="X481" i="20"/>
  <c r="Y481" i="20"/>
  <c r="Z481" i="20"/>
  <c r="AA481" i="20"/>
  <c r="AB481" i="20"/>
  <c r="AC481" i="20"/>
  <c r="AD481" i="20"/>
  <c r="AE481" i="20"/>
  <c r="AF481" i="20"/>
  <c r="AG481" i="20"/>
  <c r="AH481" i="20"/>
  <c r="AI481" i="20"/>
  <c r="AJ481" i="20"/>
  <c r="G482" i="20"/>
  <c r="H482" i="20"/>
  <c r="I482" i="20"/>
  <c r="J482" i="20"/>
  <c r="K482" i="20"/>
  <c r="L482" i="20"/>
  <c r="M482" i="20"/>
  <c r="N482" i="20"/>
  <c r="O482" i="20"/>
  <c r="P482" i="20"/>
  <c r="Q482" i="20"/>
  <c r="R482" i="20"/>
  <c r="S482" i="20"/>
  <c r="T482" i="20"/>
  <c r="U482" i="20"/>
  <c r="V482" i="20"/>
  <c r="W482" i="20"/>
  <c r="X482" i="20"/>
  <c r="Y482" i="20"/>
  <c r="Z482" i="20"/>
  <c r="AA482" i="20"/>
  <c r="AB482" i="20"/>
  <c r="AC482" i="20"/>
  <c r="AD482" i="20"/>
  <c r="AE482" i="20"/>
  <c r="AF482" i="20"/>
  <c r="AG482" i="20"/>
  <c r="AH482" i="20"/>
  <c r="AI482" i="20"/>
  <c r="AJ482" i="20"/>
  <c r="G483" i="20"/>
  <c r="H483" i="20"/>
  <c r="I483" i="20"/>
  <c r="J483" i="20"/>
  <c r="K483" i="20"/>
  <c r="L483" i="20"/>
  <c r="M483" i="20"/>
  <c r="N483" i="20"/>
  <c r="O483" i="20"/>
  <c r="P483" i="20"/>
  <c r="Q483" i="20"/>
  <c r="R483" i="20"/>
  <c r="S483" i="20"/>
  <c r="T483" i="20"/>
  <c r="U483" i="20"/>
  <c r="V483" i="20"/>
  <c r="W483" i="20"/>
  <c r="X483" i="20"/>
  <c r="Y483" i="20"/>
  <c r="Z483" i="20"/>
  <c r="AA483" i="20"/>
  <c r="AB483" i="20"/>
  <c r="AC483" i="20"/>
  <c r="AD483" i="20"/>
  <c r="AE483" i="20"/>
  <c r="AF483" i="20"/>
  <c r="AG483" i="20"/>
  <c r="AH483" i="20"/>
  <c r="AI483" i="20"/>
  <c r="AJ483" i="20"/>
  <c r="G484" i="20"/>
  <c r="H484" i="20"/>
  <c r="I484" i="20"/>
  <c r="J484" i="20"/>
  <c r="K484" i="20"/>
  <c r="L484" i="20"/>
  <c r="M484" i="20"/>
  <c r="N484" i="20"/>
  <c r="O484" i="20"/>
  <c r="P484" i="20"/>
  <c r="Q484" i="20"/>
  <c r="R484" i="20"/>
  <c r="S484" i="20"/>
  <c r="T484" i="20"/>
  <c r="U484" i="20"/>
  <c r="V484" i="20"/>
  <c r="W484" i="20"/>
  <c r="X484" i="20"/>
  <c r="Y484" i="20"/>
  <c r="Z484" i="20"/>
  <c r="AA484" i="20"/>
  <c r="AB484" i="20"/>
  <c r="AC484" i="20"/>
  <c r="AD484" i="20"/>
  <c r="AE484" i="20"/>
  <c r="AF484" i="20"/>
  <c r="AG484" i="20"/>
  <c r="AH484" i="20"/>
  <c r="AI484" i="20"/>
  <c r="AJ484" i="20"/>
  <c r="G485" i="20"/>
  <c r="H485" i="20"/>
  <c r="I485" i="20"/>
  <c r="J485" i="20"/>
  <c r="K485" i="20"/>
  <c r="L485" i="20"/>
  <c r="M485" i="20"/>
  <c r="N485" i="20"/>
  <c r="O485" i="20"/>
  <c r="P485" i="20"/>
  <c r="Q485" i="20"/>
  <c r="R485" i="20"/>
  <c r="S485" i="20"/>
  <c r="T485" i="20"/>
  <c r="U485" i="20"/>
  <c r="V485" i="20"/>
  <c r="W485" i="20"/>
  <c r="X485" i="20"/>
  <c r="Y485" i="20"/>
  <c r="Z485" i="20"/>
  <c r="AA485" i="20"/>
  <c r="AB485" i="20"/>
  <c r="AC485" i="20"/>
  <c r="AD485" i="20"/>
  <c r="AE485" i="20"/>
  <c r="AF485" i="20"/>
  <c r="AG485" i="20"/>
  <c r="AH485" i="20"/>
  <c r="AI485" i="20"/>
  <c r="AJ485" i="20"/>
  <c r="G486" i="20"/>
  <c r="H486" i="20"/>
  <c r="I486" i="20"/>
  <c r="J486" i="20"/>
  <c r="K486" i="20"/>
  <c r="L486" i="20"/>
  <c r="M486" i="20"/>
  <c r="N486" i="20"/>
  <c r="O486" i="20"/>
  <c r="P486" i="20"/>
  <c r="Q486" i="20"/>
  <c r="R486" i="20"/>
  <c r="S486" i="20"/>
  <c r="T486" i="20"/>
  <c r="U486" i="20"/>
  <c r="V486" i="20"/>
  <c r="W486" i="20"/>
  <c r="X486" i="20"/>
  <c r="Y486" i="20"/>
  <c r="Z486" i="20"/>
  <c r="AA486" i="20"/>
  <c r="AB486" i="20"/>
  <c r="AC486" i="20"/>
  <c r="AD486" i="20"/>
  <c r="AE486" i="20"/>
  <c r="AF486" i="20"/>
  <c r="AG486" i="20"/>
  <c r="AH486" i="20"/>
  <c r="AI486" i="20"/>
  <c r="AJ486" i="20"/>
  <c r="G487" i="20"/>
  <c r="H487" i="20"/>
  <c r="I487" i="20"/>
  <c r="J487" i="20"/>
  <c r="K487" i="20"/>
  <c r="L487" i="20"/>
  <c r="M487" i="20"/>
  <c r="N487" i="20"/>
  <c r="O487" i="20"/>
  <c r="P487" i="20"/>
  <c r="Q487" i="20"/>
  <c r="R487" i="20"/>
  <c r="S487" i="20"/>
  <c r="T487" i="20"/>
  <c r="U487" i="20"/>
  <c r="V487" i="20"/>
  <c r="W487" i="20"/>
  <c r="X487" i="20"/>
  <c r="Y487" i="20"/>
  <c r="Z487" i="20"/>
  <c r="AA487" i="20"/>
  <c r="AB487" i="20"/>
  <c r="AC487" i="20"/>
  <c r="AD487" i="20"/>
  <c r="AE487" i="20"/>
  <c r="AF487" i="20"/>
  <c r="AG487" i="20"/>
  <c r="AH487" i="20"/>
  <c r="AI487" i="20"/>
  <c r="AJ487" i="20"/>
  <c r="G488" i="20"/>
  <c r="H488" i="20"/>
  <c r="I488" i="20"/>
  <c r="J488" i="20"/>
  <c r="K488" i="20"/>
  <c r="L488" i="20"/>
  <c r="M488" i="20"/>
  <c r="N488" i="20"/>
  <c r="O488" i="20"/>
  <c r="P488" i="20"/>
  <c r="Q488" i="20"/>
  <c r="R488" i="20"/>
  <c r="S488" i="20"/>
  <c r="T488" i="20"/>
  <c r="U488" i="20"/>
  <c r="V488" i="20"/>
  <c r="W488" i="20"/>
  <c r="X488" i="20"/>
  <c r="Y488" i="20"/>
  <c r="Z488" i="20"/>
  <c r="AA488" i="20"/>
  <c r="AB488" i="20"/>
  <c r="AC488" i="20"/>
  <c r="AD488" i="20"/>
  <c r="AE488" i="20"/>
  <c r="AF488" i="20"/>
  <c r="AG488" i="20"/>
  <c r="AH488" i="20"/>
  <c r="AI488" i="20"/>
  <c r="AJ488" i="20"/>
  <c r="G489" i="20"/>
  <c r="H489" i="20"/>
  <c r="I489" i="20"/>
  <c r="J489" i="20"/>
  <c r="K489" i="20"/>
  <c r="L489" i="20"/>
  <c r="M489" i="20"/>
  <c r="N489" i="20"/>
  <c r="O489" i="20"/>
  <c r="P489" i="20"/>
  <c r="Q489" i="20"/>
  <c r="R489" i="20"/>
  <c r="S489" i="20"/>
  <c r="T489" i="20"/>
  <c r="U489" i="20"/>
  <c r="V489" i="20"/>
  <c r="W489" i="20"/>
  <c r="X489" i="20"/>
  <c r="Y489" i="20"/>
  <c r="Z489" i="20"/>
  <c r="AA489" i="20"/>
  <c r="AB489" i="20"/>
  <c r="AC489" i="20"/>
  <c r="AD489" i="20"/>
  <c r="AE489" i="20"/>
  <c r="AF489" i="20"/>
  <c r="AG489" i="20"/>
  <c r="AH489" i="20"/>
  <c r="AI489" i="20"/>
  <c r="AJ489" i="20"/>
  <c r="G490" i="20"/>
  <c r="H490" i="20"/>
  <c r="I490" i="20"/>
  <c r="J490" i="20"/>
  <c r="K490" i="20"/>
  <c r="L490" i="20"/>
  <c r="M490" i="20"/>
  <c r="N490" i="20"/>
  <c r="O490" i="20"/>
  <c r="P490" i="20"/>
  <c r="Q490" i="20"/>
  <c r="R490" i="20"/>
  <c r="S490" i="20"/>
  <c r="T490" i="20"/>
  <c r="U490" i="20"/>
  <c r="V490" i="20"/>
  <c r="W490" i="20"/>
  <c r="X490" i="20"/>
  <c r="Y490" i="20"/>
  <c r="Z490" i="20"/>
  <c r="AA490" i="20"/>
  <c r="AB490" i="20"/>
  <c r="AC490" i="20"/>
  <c r="AD490" i="20"/>
  <c r="AE490" i="20"/>
  <c r="AF490" i="20"/>
  <c r="AG490" i="20"/>
  <c r="AH490" i="20"/>
  <c r="AI490" i="20"/>
  <c r="AJ490" i="20"/>
  <c r="G491" i="20"/>
  <c r="H491" i="20"/>
  <c r="I491" i="20"/>
  <c r="J491" i="20"/>
  <c r="K491" i="20"/>
  <c r="L491" i="20"/>
  <c r="M491" i="20"/>
  <c r="N491" i="20"/>
  <c r="O491" i="20"/>
  <c r="P491" i="20"/>
  <c r="Q491" i="20"/>
  <c r="R491" i="20"/>
  <c r="S491" i="20"/>
  <c r="T491" i="20"/>
  <c r="U491" i="20"/>
  <c r="V491" i="20"/>
  <c r="W491" i="20"/>
  <c r="X491" i="20"/>
  <c r="Y491" i="20"/>
  <c r="Z491" i="20"/>
  <c r="AA491" i="20"/>
  <c r="AB491" i="20"/>
  <c r="AC491" i="20"/>
  <c r="AD491" i="20"/>
  <c r="AE491" i="20"/>
  <c r="AF491" i="20"/>
  <c r="AG491" i="20"/>
  <c r="AH491" i="20"/>
  <c r="AI491" i="20"/>
  <c r="AJ491" i="20"/>
  <c r="G492" i="20"/>
  <c r="H492" i="20"/>
  <c r="I492" i="20"/>
  <c r="J492" i="20"/>
  <c r="K492" i="20"/>
  <c r="L492" i="20"/>
  <c r="M492" i="20"/>
  <c r="N492" i="20"/>
  <c r="O492" i="20"/>
  <c r="P492" i="20"/>
  <c r="Q492" i="20"/>
  <c r="R492" i="20"/>
  <c r="S492" i="20"/>
  <c r="T492" i="20"/>
  <c r="U492" i="20"/>
  <c r="V492" i="20"/>
  <c r="W492" i="20"/>
  <c r="X492" i="20"/>
  <c r="Y492" i="20"/>
  <c r="Z492" i="20"/>
  <c r="AA492" i="20"/>
  <c r="AB492" i="20"/>
  <c r="AC492" i="20"/>
  <c r="AD492" i="20"/>
  <c r="AE492" i="20"/>
  <c r="AF492" i="20"/>
  <c r="AG492" i="20"/>
  <c r="AH492" i="20"/>
  <c r="AI492" i="20"/>
  <c r="AJ492" i="20"/>
  <c r="G493" i="20"/>
  <c r="H493" i="20"/>
  <c r="I493" i="20"/>
  <c r="J493" i="20"/>
  <c r="K493" i="20"/>
  <c r="L493" i="20"/>
  <c r="M493" i="20"/>
  <c r="N493" i="20"/>
  <c r="O493" i="20"/>
  <c r="P493" i="20"/>
  <c r="Q493" i="20"/>
  <c r="R493" i="20"/>
  <c r="S493" i="20"/>
  <c r="T493" i="20"/>
  <c r="U493" i="20"/>
  <c r="V493" i="20"/>
  <c r="W493" i="20"/>
  <c r="X493" i="20"/>
  <c r="Y493" i="20"/>
  <c r="Z493" i="20"/>
  <c r="AA493" i="20"/>
  <c r="AB493" i="20"/>
  <c r="AC493" i="20"/>
  <c r="AD493" i="20"/>
  <c r="AE493" i="20"/>
  <c r="AF493" i="20"/>
  <c r="AG493" i="20"/>
  <c r="AH493" i="20"/>
  <c r="AI493" i="20"/>
  <c r="AJ493" i="20"/>
  <c r="G494" i="20"/>
  <c r="H494" i="20"/>
  <c r="I494" i="20"/>
  <c r="J494" i="20"/>
  <c r="K494" i="20"/>
  <c r="L494" i="20"/>
  <c r="M494" i="20"/>
  <c r="N494" i="20"/>
  <c r="O494" i="20"/>
  <c r="P494" i="20"/>
  <c r="Q494" i="20"/>
  <c r="R494" i="20"/>
  <c r="S494" i="20"/>
  <c r="T494" i="20"/>
  <c r="U494" i="20"/>
  <c r="V494" i="20"/>
  <c r="W494" i="20"/>
  <c r="X494" i="20"/>
  <c r="Y494" i="20"/>
  <c r="Z494" i="20"/>
  <c r="AA494" i="20"/>
  <c r="AB494" i="20"/>
  <c r="AC494" i="20"/>
  <c r="AD494" i="20"/>
  <c r="AE494" i="20"/>
  <c r="AF494" i="20"/>
  <c r="AG494" i="20"/>
  <c r="AH494" i="20"/>
  <c r="AI494" i="20"/>
  <c r="AJ494" i="20"/>
  <c r="G495" i="20"/>
  <c r="H495" i="20"/>
  <c r="I495" i="20"/>
  <c r="J495" i="20"/>
  <c r="K495" i="20"/>
  <c r="L495" i="20"/>
  <c r="M495" i="20"/>
  <c r="N495" i="20"/>
  <c r="O495" i="20"/>
  <c r="P495" i="20"/>
  <c r="Q495" i="20"/>
  <c r="R495" i="20"/>
  <c r="S495" i="20"/>
  <c r="T495" i="20"/>
  <c r="U495" i="20"/>
  <c r="V495" i="20"/>
  <c r="W495" i="20"/>
  <c r="X495" i="20"/>
  <c r="Y495" i="20"/>
  <c r="Z495" i="20"/>
  <c r="AA495" i="20"/>
  <c r="AB495" i="20"/>
  <c r="AC495" i="20"/>
  <c r="AD495" i="20"/>
  <c r="AE495" i="20"/>
  <c r="AF495" i="20"/>
  <c r="AG495" i="20"/>
  <c r="AH495" i="20"/>
  <c r="AI495" i="20"/>
  <c r="AJ495" i="20"/>
  <c r="G496" i="20"/>
  <c r="H496" i="20"/>
  <c r="I496" i="20"/>
  <c r="J496" i="20"/>
  <c r="K496" i="20"/>
  <c r="L496" i="20"/>
  <c r="M496" i="20"/>
  <c r="N496" i="20"/>
  <c r="O496" i="20"/>
  <c r="P496" i="20"/>
  <c r="Q496" i="20"/>
  <c r="R496" i="20"/>
  <c r="S496" i="20"/>
  <c r="T496" i="20"/>
  <c r="U496" i="20"/>
  <c r="V496" i="20"/>
  <c r="W496" i="20"/>
  <c r="X496" i="20"/>
  <c r="Y496" i="20"/>
  <c r="Z496" i="20"/>
  <c r="AA496" i="20"/>
  <c r="AB496" i="20"/>
  <c r="AC496" i="20"/>
  <c r="AD496" i="20"/>
  <c r="AE496" i="20"/>
  <c r="AF496" i="20"/>
  <c r="AG496" i="20"/>
  <c r="AH496" i="20"/>
  <c r="AI496" i="20"/>
  <c r="AJ496" i="20"/>
  <c r="G497" i="20"/>
  <c r="H497" i="20"/>
  <c r="I497" i="20"/>
  <c r="J497" i="20"/>
  <c r="K497" i="20"/>
  <c r="L497" i="20"/>
  <c r="M497" i="20"/>
  <c r="N497" i="20"/>
  <c r="O497" i="20"/>
  <c r="P497" i="20"/>
  <c r="Q497" i="20"/>
  <c r="R497" i="20"/>
  <c r="S497" i="20"/>
  <c r="T497" i="20"/>
  <c r="U497" i="20"/>
  <c r="V497" i="20"/>
  <c r="W497" i="20"/>
  <c r="X497" i="20"/>
  <c r="Y497" i="20"/>
  <c r="Z497" i="20"/>
  <c r="AA497" i="20"/>
  <c r="AB497" i="20"/>
  <c r="AC497" i="20"/>
  <c r="AD497" i="20"/>
  <c r="AE497" i="20"/>
  <c r="AF497" i="20"/>
  <c r="AG497" i="20"/>
  <c r="AH497" i="20"/>
  <c r="AI497" i="20"/>
  <c r="AJ497" i="20"/>
  <c r="G498" i="20"/>
  <c r="H498" i="20"/>
  <c r="I498" i="20"/>
  <c r="J498" i="20"/>
  <c r="K498" i="20"/>
  <c r="L498" i="20"/>
  <c r="M498" i="20"/>
  <c r="N498" i="20"/>
  <c r="O498" i="20"/>
  <c r="P498" i="20"/>
  <c r="Q498" i="20"/>
  <c r="R498" i="20"/>
  <c r="S498" i="20"/>
  <c r="T498" i="20"/>
  <c r="U498" i="20"/>
  <c r="V498" i="20"/>
  <c r="W498" i="20"/>
  <c r="X498" i="20"/>
  <c r="Y498" i="20"/>
  <c r="Z498" i="20"/>
  <c r="AA498" i="20"/>
  <c r="AB498" i="20"/>
  <c r="AC498" i="20"/>
  <c r="AD498" i="20"/>
  <c r="AE498" i="20"/>
  <c r="AF498" i="20"/>
  <c r="AG498" i="20"/>
  <c r="AH498" i="20"/>
  <c r="AI498" i="20"/>
  <c r="AJ498" i="20"/>
  <c r="G499" i="20"/>
  <c r="H499" i="20"/>
  <c r="I499" i="20"/>
  <c r="J499" i="20"/>
  <c r="K499" i="20"/>
  <c r="L499" i="20"/>
  <c r="M499" i="20"/>
  <c r="N499" i="20"/>
  <c r="O499" i="20"/>
  <c r="P499" i="20"/>
  <c r="Q499" i="20"/>
  <c r="R499" i="20"/>
  <c r="S499" i="20"/>
  <c r="T499" i="20"/>
  <c r="U499" i="20"/>
  <c r="V499" i="20"/>
  <c r="W499" i="20"/>
  <c r="X499" i="20"/>
  <c r="Y499" i="20"/>
  <c r="Z499" i="20"/>
  <c r="AA499" i="20"/>
  <c r="AB499" i="20"/>
  <c r="AC499" i="20"/>
  <c r="AD499" i="20"/>
  <c r="AE499" i="20"/>
  <c r="AF499" i="20"/>
  <c r="AG499" i="20"/>
  <c r="AH499" i="20"/>
  <c r="AI499" i="20"/>
  <c r="AJ499" i="20"/>
  <c r="G500" i="20"/>
  <c r="H500" i="20"/>
  <c r="I500" i="20"/>
  <c r="J500" i="20"/>
  <c r="K500" i="20"/>
  <c r="L500" i="20"/>
  <c r="M500" i="20"/>
  <c r="N500" i="20"/>
  <c r="O500" i="20"/>
  <c r="P500" i="20"/>
  <c r="Q500" i="20"/>
  <c r="R500" i="20"/>
  <c r="S500" i="20"/>
  <c r="T500" i="20"/>
  <c r="U500" i="20"/>
  <c r="V500" i="20"/>
  <c r="W500" i="20"/>
  <c r="X500" i="20"/>
  <c r="Y500" i="20"/>
  <c r="Z500" i="20"/>
  <c r="AA500" i="20"/>
  <c r="AB500" i="20"/>
  <c r="AC500" i="20"/>
  <c r="AD500" i="20"/>
  <c r="AE500" i="20"/>
  <c r="AF500" i="20"/>
  <c r="AG500" i="20"/>
  <c r="AH500" i="20"/>
  <c r="AI500" i="20"/>
  <c r="AJ500" i="20"/>
  <c r="G501" i="20"/>
  <c r="H501" i="20"/>
  <c r="I501" i="20"/>
  <c r="J501" i="20"/>
  <c r="K501" i="20"/>
  <c r="L501" i="20"/>
  <c r="M501" i="20"/>
  <c r="N501" i="20"/>
  <c r="O501" i="20"/>
  <c r="P501" i="20"/>
  <c r="Q501" i="20"/>
  <c r="R501" i="20"/>
  <c r="S501" i="20"/>
  <c r="T501" i="20"/>
  <c r="U501" i="20"/>
  <c r="V501" i="20"/>
  <c r="W501" i="20"/>
  <c r="X501" i="20"/>
  <c r="Y501" i="20"/>
  <c r="Z501" i="20"/>
  <c r="AA501" i="20"/>
  <c r="AB501" i="20"/>
  <c r="AC501" i="20"/>
  <c r="AD501" i="20"/>
  <c r="AE501" i="20"/>
  <c r="AF501" i="20"/>
  <c r="AG501" i="20"/>
  <c r="AH501" i="20"/>
  <c r="AI501" i="20"/>
  <c r="AJ501" i="20"/>
  <c r="G502" i="20"/>
  <c r="H502" i="20"/>
  <c r="I502" i="20"/>
  <c r="J502" i="20"/>
  <c r="K502" i="20"/>
  <c r="L502" i="20"/>
  <c r="M502" i="20"/>
  <c r="N502" i="20"/>
  <c r="O502" i="20"/>
  <c r="P502" i="20"/>
  <c r="Q502" i="20"/>
  <c r="R502" i="20"/>
  <c r="S502" i="20"/>
  <c r="T502" i="20"/>
  <c r="U502" i="20"/>
  <c r="V502" i="20"/>
  <c r="W502" i="20"/>
  <c r="X502" i="20"/>
  <c r="Y502" i="20"/>
  <c r="Z502" i="20"/>
  <c r="AA502" i="20"/>
  <c r="AB502" i="20"/>
  <c r="AC502" i="20"/>
  <c r="AD502" i="20"/>
  <c r="AE502" i="20"/>
  <c r="AF502" i="20"/>
  <c r="AG502" i="20"/>
  <c r="AH502" i="20"/>
  <c r="AI502" i="20"/>
  <c r="AJ502" i="20"/>
  <c r="G503" i="20"/>
  <c r="H503" i="20"/>
  <c r="I503" i="20"/>
  <c r="J503" i="20"/>
  <c r="K503" i="20"/>
  <c r="L503" i="20"/>
  <c r="M503" i="20"/>
  <c r="N503" i="20"/>
  <c r="O503" i="20"/>
  <c r="P503" i="20"/>
  <c r="Q503" i="20"/>
  <c r="R503" i="20"/>
  <c r="S503" i="20"/>
  <c r="T503" i="20"/>
  <c r="U503" i="20"/>
  <c r="V503" i="20"/>
  <c r="W503" i="20"/>
  <c r="X503" i="20"/>
  <c r="Y503" i="20"/>
  <c r="Z503" i="20"/>
  <c r="AA503" i="20"/>
  <c r="AB503" i="20"/>
  <c r="AC503" i="20"/>
  <c r="AD503" i="20"/>
  <c r="AE503" i="20"/>
  <c r="AF503" i="20"/>
  <c r="AG503" i="20"/>
  <c r="AH503" i="20"/>
  <c r="AI503" i="20"/>
  <c r="AJ503" i="20"/>
  <c r="G504" i="20"/>
  <c r="H504" i="20"/>
  <c r="I504" i="20"/>
  <c r="J504" i="20"/>
  <c r="K504" i="20"/>
  <c r="L504" i="20"/>
  <c r="M504" i="20"/>
  <c r="N504" i="20"/>
  <c r="O504" i="20"/>
  <c r="P504" i="20"/>
  <c r="Q504" i="20"/>
  <c r="R504" i="20"/>
  <c r="S504" i="20"/>
  <c r="T504" i="20"/>
  <c r="U504" i="20"/>
  <c r="V504" i="20"/>
  <c r="W504" i="20"/>
  <c r="X504" i="20"/>
  <c r="Y504" i="20"/>
  <c r="Z504" i="20"/>
  <c r="AA504" i="20"/>
  <c r="AB504" i="20"/>
  <c r="AC504" i="20"/>
  <c r="AD504" i="20"/>
  <c r="AE504" i="20"/>
  <c r="AF504" i="20"/>
  <c r="AG504" i="20"/>
  <c r="AH504" i="20"/>
  <c r="AI504" i="20"/>
  <c r="AJ504" i="20"/>
  <c r="G505" i="20"/>
  <c r="H505" i="20"/>
  <c r="I505" i="20"/>
  <c r="J505" i="20"/>
  <c r="K505" i="20"/>
  <c r="L505" i="20"/>
  <c r="M505" i="20"/>
  <c r="N505" i="20"/>
  <c r="O505" i="20"/>
  <c r="P505" i="20"/>
  <c r="Q505" i="20"/>
  <c r="R505" i="20"/>
  <c r="S505" i="20"/>
  <c r="T505" i="20"/>
  <c r="U505" i="20"/>
  <c r="V505" i="20"/>
  <c r="W505" i="20"/>
  <c r="X505" i="20"/>
  <c r="Y505" i="20"/>
  <c r="Z505" i="20"/>
  <c r="AA505" i="20"/>
  <c r="AB505" i="20"/>
  <c r="AC505" i="20"/>
  <c r="AD505" i="20"/>
  <c r="AE505" i="20"/>
  <c r="AF505" i="20"/>
  <c r="AG505" i="20"/>
  <c r="AH505" i="20"/>
  <c r="AI505" i="20"/>
  <c r="AJ505" i="20"/>
  <c r="G506" i="20"/>
  <c r="H506" i="20"/>
  <c r="I506" i="20"/>
  <c r="J506" i="20"/>
  <c r="K506" i="20"/>
  <c r="L506" i="20"/>
  <c r="M506" i="20"/>
  <c r="N506" i="20"/>
  <c r="O506" i="20"/>
  <c r="P506" i="20"/>
  <c r="Q506" i="20"/>
  <c r="R506" i="20"/>
  <c r="S506" i="20"/>
  <c r="T506" i="20"/>
  <c r="U506" i="20"/>
  <c r="V506" i="20"/>
  <c r="W506" i="20"/>
  <c r="X506" i="20"/>
  <c r="Y506" i="20"/>
  <c r="Z506" i="20"/>
  <c r="AA506" i="20"/>
  <c r="AB506" i="20"/>
  <c r="AC506" i="20"/>
  <c r="AD506" i="20"/>
  <c r="AE506" i="20"/>
  <c r="AF506" i="20"/>
  <c r="AG506" i="20"/>
  <c r="AH506" i="20"/>
  <c r="AI506" i="20"/>
  <c r="AJ506" i="20"/>
  <c r="G507" i="20"/>
  <c r="H507" i="20"/>
  <c r="I507" i="20"/>
  <c r="J507" i="20"/>
  <c r="K507" i="20"/>
  <c r="L507" i="20"/>
  <c r="M507" i="20"/>
  <c r="N507" i="20"/>
  <c r="O507" i="20"/>
  <c r="P507" i="20"/>
  <c r="Q507" i="20"/>
  <c r="R507" i="20"/>
  <c r="S507" i="20"/>
  <c r="T507" i="20"/>
  <c r="U507" i="20"/>
  <c r="V507" i="20"/>
  <c r="W507" i="20"/>
  <c r="X507" i="20"/>
  <c r="Y507" i="20"/>
  <c r="Z507" i="20"/>
  <c r="AA507" i="20"/>
  <c r="AB507" i="20"/>
  <c r="AC507" i="20"/>
  <c r="AD507" i="20"/>
  <c r="AE507" i="20"/>
  <c r="AF507" i="20"/>
  <c r="AG507" i="20"/>
  <c r="AH507" i="20"/>
  <c r="AI507" i="20"/>
  <c r="AJ507" i="20"/>
  <c r="G508" i="20"/>
  <c r="H508" i="20"/>
  <c r="I508" i="20"/>
  <c r="J508" i="20"/>
  <c r="K508" i="20"/>
  <c r="L508" i="20"/>
  <c r="M508" i="20"/>
  <c r="N508" i="20"/>
  <c r="O508" i="20"/>
  <c r="P508" i="20"/>
  <c r="Q508" i="20"/>
  <c r="R508" i="20"/>
  <c r="S508" i="20"/>
  <c r="T508" i="20"/>
  <c r="U508" i="20"/>
  <c r="V508" i="20"/>
  <c r="W508" i="20"/>
  <c r="X508" i="20"/>
  <c r="Y508" i="20"/>
  <c r="Z508" i="20"/>
  <c r="AA508" i="20"/>
  <c r="AB508" i="20"/>
  <c r="AC508" i="20"/>
  <c r="AD508" i="20"/>
  <c r="AE508" i="20"/>
  <c r="AF508" i="20"/>
  <c r="AG508" i="20"/>
  <c r="AH508" i="20"/>
  <c r="AI508" i="20"/>
  <c r="AJ508" i="20"/>
  <c r="G509" i="20"/>
  <c r="H509" i="20"/>
  <c r="I509" i="20"/>
  <c r="J509" i="20"/>
  <c r="K509" i="20"/>
  <c r="L509" i="20"/>
  <c r="M509" i="20"/>
  <c r="N509" i="20"/>
  <c r="O509" i="20"/>
  <c r="P509" i="20"/>
  <c r="Q509" i="20"/>
  <c r="R509" i="20"/>
  <c r="S509" i="20"/>
  <c r="T509" i="20"/>
  <c r="U509" i="20"/>
  <c r="V509" i="20"/>
  <c r="W509" i="20"/>
  <c r="X509" i="20"/>
  <c r="Y509" i="20"/>
  <c r="Z509" i="20"/>
  <c r="AA509" i="20"/>
  <c r="AB509" i="20"/>
  <c r="AC509" i="20"/>
  <c r="AD509" i="20"/>
  <c r="AE509" i="20"/>
  <c r="AF509" i="20"/>
  <c r="AG509" i="20"/>
  <c r="AH509" i="20"/>
  <c r="AI509" i="20"/>
  <c r="AJ509" i="20"/>
  <c r="G510" i="20"/>
  <c r="H510" i="20"/>
  <c r="I510" i="20"/>
  <c r="J510" i="20"/>
  <c r="K510" i="20"/>
  <c r="L510" i="20"/>
  <c r="M510" i="20"/>
  <c r="N510" i="20"/>
  <c r="O510" i="20"/>
  <c r="P510" i="20"/>
  <c r="Q510" i="20"/>
  <c r="R510" i="20"/>
  <c r="S510" i="20"/>
  <c r="T510" i="20"/>
  <c r="U510" i="20"/>
  <c r="V510" i="20"/>
  <c r="W510" i="20"/>
  <c r="X510" i="20"/>
  <c r="Y510" i="20"/>
  <c r="Z510" i="20"/>
  <c r="AA510" i="20"/>
  <c r="AB510" i="20"/>
  <c r="AC510" i="20"/>
  <c r="AD510" i="20"/>
  <c r="AE510" i="20"/>
  <c r="AF510" i="20"/>
  <c r="AG510" i="20"/>
  <c r="AH510" i="20"/>
  <c r="AI510" i="20"/>
  <c r="AJ510" i="20"/>
  <c r="G511" i="20"/>
  <c r="H511" i="20"/>
  <c r="I511" i="20"/>
  <c r="J511" i="20"/>
  <c r="K511" i="20"/>
  <c r="L511" i="20"/>
  <c r="M511" i="20"/>
  <c r="N511" i="20"/>
  <c r="O511" i="20"/>
  <c r="P511" i="20"/>
  <c r="Q511" i="20"/>
  <c r="R511" i="20"/>
  <c r="S511" i="20"/>
  <c r="T511" i="20"/>
  <c r="U511" i="20"/>
  <c r="V511" i="20"/>
  <c r="W511" i="20"/>
  <c r="X511" i="20"/>
  <c r="Y511" i="20"/>
  <c r="Z511" i="20"/>
  <c r="AA511" i="20"/>
  <c r="AB511" i="20"/>
  <c r="AC511" i="20"/>
  <c r="AD511" i="20"/>
  <c r="AE511" i="20"/>
  <c r="AF511" i="20"/>
  <c r="AG511" i="20"/>
  <c r="AH511" i="20"/>
  <c r="AI511" i="20"/>
  <c r="AJ511" i="20"/>
  <c r="G512" i="20"/>
  <c r="H512" i="20"/>
  <c r="I512" i="20"/>
  <c r="J512" i="20"/>
  <c r="K512" i="20"/>
  <c r="L512" i="20"/>
  <c r="M512" i="20"/>
  <c r="N512" i="20"/>
  <c r="O512" i="20"/>
  <c r="P512" i="20"/>
  <c r="Q512" i="20"/>
  <c r="R512" i="20"/>
  <c r="S512" i="20"/>
  <c r="T512" i="20"/>
  <c r="U512" i="20"/>
  <c r="V512" i="20"/>
  <c r="W512" i="20"/>
  <c r="X512" i="20"/>
  <c r="Y512" i="20"/>
  <c r="Z512" i="20"/>
  <c r="AA512" i="20"/>
  <c r="AB512" i="20"/>
  <c r="AC512" i="20"/>
  <c r="AD512" i="20"/>
  <c r="AE512" i="20"/>
  <c r="AF512" i="20"/>
  <c r="AG512" i="20"/>
  <c r="AH512" i="20"/>
  <c r="AI512" i="20"/>
  <c r="AJ512" i="20"/>
  <c r="G513" i="20"/>
  <c r="H513" i="20"/>
  <c r="I513" i="20"/>
  <c r="J513" i="20"/>
  <c r="K513" i="20"/>
  <c r="L513" i="20"/>
  <c r="M513" i="20"/>
  <c r="N513" i="20"/>
  <c r="O513" i="20"/>
  <c r="P513" i="20"/>
  <c r="Q513" i="20"/>
  <c r="R513" i="20"/>
  <c r="S513" i="20"/>
  <c r="T513" i="20"/>
  <c r="U513" i="20"/>
  <c r="V513" i="20"/>
  <c r="W513" i="20"/>
  <c r="X513" i="20"/>
  <c r="Y513" i="20"/>
  <c r="Z513" i="20"/>
  <c r="AA513" i="20"/>
  <c r="AB513" i="20"/>
  <c r="AC513" i="20"/>
  <c r="AD513" i="20"/>
  <c r="AE513" i="20"/>
  <c r="AF513" i="20"/>
  <c r="AG513" i="20"/>
  <c r="AH513" i="20"/>
  <c r="AI513" i="20"/>
  <c r="AJ513" i="20"/>
  <c r="G514" i="20"/>
  <c r="H514" i="20"/>
  <c r="I514" i="20"/>
  <c r="J514" i="20"/>
  <c r="K514" i="20"/>
  <c r="L514" i="20"/>
  <c r="M514" i="20"/>
  <c r="N514" i="20"/>
  <c r="O514" i="20"/>
  <c r="P514" i="20"/>
  <c r="Q514" i="20"/>
  <c r="R514" i="20"/>
  <c r="S514" i="20"/>
  <c r="T514" i="20"/>
  <c r="U514" i="20"/>
  <c r="V514" i="20"/>
  <c r="W514" i="20"/>
  <c r="X514" i="20"/>
  <c r="Y514" i="20"/>
  <c r="Z514" i="20"/>
  <c r="AA514" i="20"/>
  <c r="AB514" i="20"/>
  <c r="AC514" i="20"/>
  <c r="AD514" i="20"/>
  <c r="AE514" i="20"/>
  <c r="AF514" i="20"/>
  <c r="AG514" i="20"/>
  <c r="AH514" i="20"/>
  <c r="AI514" i="20"/>
  <c r="AJ514" i="20"/>
  <c r="G515" i="20"/>
  <c r="H515" i="20"/>
  <c r="I515" i="20"/>
  <c r="J515" i="20"/>
  <c r="K515" i="20"/>
  <c r="L515" i="20"/>
  <c r="M515" i="20"/>
  <c r="N515" i="20"/>
  <c r="O515" i="20"/>
  <c r="P515" i="20"/>
  <c r="Q515" i="20"/>
  <c r="R515" i="20"/>
  <c r="S515" i="20"/>
  <c r="T515" i="20"/>
  <c r="U515" i="20"/>
  <c r="V515" i="20"/>
  <c r="W515" i="20"/>
  <c r="X515" i="20"/>
  <c r="Y515" i="20"/>
  <c r="Z515" i="20"/>
  <c r="AA515" i="20"/>
  <c r="AB515" i="20"/>
  <c r="AC515" i="20"/>
  <c r="AD515" i="20"/>
  <c r="AE515" i="20"/>
  <c r="AF515" i="20"/>
  <c r="AG515" i="20"/>
  <c r="AH515" i="20"/>
  <c r="AI515" i="20"/>
  <c r="AJ515" i="20"/>
  <c r="G516" i="20"/>
  <c r="H516" i="20"/>
  <c r="I516" i="20"/>
  <c r="J516" i="20"/>
  <c r="K516" i="20"/>
  <c r="L516" i="20"/>
  <c r="M516" i="20"/>
  <c r="N516" i="20"/>
  <c r="O516" i="20"/>
  <c r="P516" i="20"/>
  <c r="Q516" i="20"/>
  <c r="R516" i="20"/>
  <c r="S516" i="20"/>
  <c r="T516" i="20"/>
  <c r="U516" i="20"/>
  <c r="V516" i="20"/>
  <c r="W516" i="20"/>
  <c r="X516" i="20"/>
  <c r="Y516" i="20"/>
  <c r="Z516" i="20"/>
  <c r="AA516" i="20"/>
  <c r="AB516" i="20"/>
  <c r="AC516" i="20"/>
  <c r="AD516" i="20"/>
  <c r="AE516" i="20"/>
  <c r="AF516" i="20"/>
  <c r="AG516" i="20"/>
  <c r="AH516" i="20"/>
  <c r="AI516" i="20"/>
  <c r="AJ516" i="20"/>
  <c r="G517" i="20"/>
  <c r="H517" i="20"/>
  <c r="I517" i="20"/>
  <c r="J517" i="20"/>
  <c r="K517" i="20"/>
  <c r="L517" i="20"/>
  <c r="M517" i="20"/>
  <c r="N517" i="20"/>
  <c r="O517" i="20"/>
  <c r="P517" i="20"/>
  <c r="Q517" i="20"/>
  <c r="R517" i="20"/>
  <c r="S517" i="20"/>
  <c r="T517" i="20"/>
  <c r="U517" i="20"/>
  <c r="V517" i="20"/>
  <c r="W517" i="20"/>
  <c r="X517" i="20"/>
  <c r="Y517" i="20"/>
  <c r="Z517" i="20"/>
  <c r="AA517" i="20"/>
  <c r="AB517" i="20"/>
  <c r="AC517" i="20"/>
  <c r="AD517" i="20"/>
  <c r="AE517" i="20"/>
  <c r="AF517" i="20"/>
  <c r="AG517" i="20"/>
  <c r="AH517" i="20"/>
  <c r="AI517" i="20"/>
  <c r="AJ517" i="20"/>
  <c r="G518" i="20"/>
  <c r="H518" i="20"/>
  <c r="I518" i="20"/>
  <c r="J518" i="20"/>
  <c r="K518" i="20"/>
  <c r="L518" i="20"/>
  <c r="M518" i="20"/>
  <c r="N518" i="20"/>
  <c r="O518" i="20"/>
  <c r="P518" i="20"/>
  <c r="Q518" i="20"/>
  <c r="R518" i="20"/>
  <c r="S518" i="20"/>
  <c r="T518" i="20"/>
  <c r="U518" i="20"/>
  <c r="V518" i="20"/>
  <c r="W518" i="20"/>
  <c r="X518" i="20"/>
  <c r="Y518" i="20"/>
  <c r="Z518" i="20"/>
  <c r="AA518" i="20"/>
  <c r="AB518" i="20"/>
  <c r="AC518" i="20"/>
  <c r="AD518" i="20"/>
  <c r="AE518" i="20"/>
  <c r="AF518" i="20"/>
  <c r="AG518" i="20"/>
  <c r="AH518" i="20"/>
  <c r="AI518" i="20"/>
  <c r="AJ518" i="20"/>
  <c r="G519" i="20"/>
  <c r="H519" i="20"/>
  <c r="I519" i="20"/>
  <c r="J519" i="20"/>
  <c r="K519" i="20"/>
  <c r="L519" i="20"/>
  <c r="M519" i="20"/>
  <c r="N519" i="20"/>
  <c r="O519" i="20"/>
  <c r="P519" i="20"/>
  <c r="Q519" i="20"/>
  <c r="R519" i="20"/>
  <c r="S519" i="20"/>
  <c r="T519" i="20"/>
  <c r="U519" i="20"/>
  <c r="V519" i="20"/>
  <c r="W519" i="20"/>
  <c r="X519" i="20"/>
  <c r="Y519" i="20"/>
  <c r="Z519" i="20"/>
  <c r="AA519" i="20"/>
  <c r="AB519" i="20"/>
  <c r="AC519" i="20"/>
  <c r="AD519" i="20"/>
  <c r="AE519" i="20"/>
  <c r="AF519" i="20"/>
  <c r="AG519" i="20"/>
  <c r="AH519" i="20"/>
  <c r="AI519" i="20"/>
  <c r="AJ519" i="20"/>
  <c r="G520" i="20"/>
  <c r="H520" i="20"/>
  <c r="I520" i="20"/>
  <c r="J520" i="20"/>
  <c r="K520" i="20"/>
  <c r="L520" i="20"/>
  <c r="M520" i="20"/>
  <c r="N520" i="20"/>
  <c r="O520" i="20"/>
  <c r="P520" i="20"/>
  <c r="Q520" i="20"/>
  <c r="R520" i="20"/>
  <c r="S520" i="20"/>
  <c r="T520" i="20"/>
  <c r="U520" i="20"/>
  <c r="V520" i="20"/>
  <c r="W520" i="20"/>
  <c r="X520" i="20"/>
  <c r="Y520" i="20"/>
  <c r="Z520" i="20"/>
  <c r="AA520" i="20"/>
  <c r="AB520" i="20"/>
  <c r="AC520" i="20"/>
  <c r="AD520" i="20"/>
  <c r="AE520" i="20"/>
  <c r="AF520" i="20"/>
  <c r="AG520" i="20"/>
  <c r="AH520" i="20"/>
  <c r="AI520" i="20"/>
  <c r="AJ520" i="20"/>
  <c r="G521" i="20"/>
  <c r="H521" i="20"/>
  <c r="I521" i="20"/>
  <c r="J521" i="20"/>
  <c r="K521" i="20"/>
  <c r="L521" i="20"/>
  <c r="M521" i="20"/>
  <c r="N521" i="20"/>
  <c r="O521" i="20"/>
  <c r="P521" i="20"/>
  <c r="Q521" i="20"/>
  <c r="R521" i="20"/>
  <c r="S521" i="20"/>
  <c r="T521" i="20"/>
  <c r="U521" i="20"/>
  <c r="V521" i="20"/>
  <c r="W521" i="20"/>
  <c r="X521" i="20"/>
  <c r="Y521" i="20"/>
  <c r="Z521" i="20"/>
  <c r="AA521" i="20"/>
  <c r="AB521" i="20"/>
  <c r="AC521" i="20"/>
  <c r="AD521" i="20"/>
  <c r="AE521" i="20"/>
  <c r="AF521" i="20"/>
  <c r="AG521" i="20"/>
  <c r="AH521" i="20"/>
  <c r="AI521" i="20"/>
  <c r="AJ521" i="20"/>
  <c r="G522" i="20"/>
  <c r="H522" i="20"/>
  <c r="I522" i="20"/>
  <c r="J522" i="20"/>
  <c r="K522" i="20"/>
  <c r="L522" i="20"/>
  <c r="M522" i="20"/>
  <c r="N522" i="20"/>
  <c r="O522" i="20"/>
  <c r="P522" i="20"/>
  <c r="Q522" i="20"/>
  <c r="R522" i="20"/>
  <c r="S522" i="20"/>
  <c r="T522" i="20"/>
  <c r="U522" i="20"/>
  <c r="V522" i="20"/>
  <c r="W522" i="20"/>
  <c r="X522" i="20"/>
  <c r="Y522" i="20"/>
  <c r="Z522" i="20"/>
  <c r="AA522" i="20"/>
  <c r="AB522" i="20"/>
  <c r="AC522" i="20"/>
  <c r="AD522" i="20"/>
  <c r="AE522" i="20"/>
  <c r="AF522" i="20"/>
  <c r="AG522" i="20"/>
  <c r="AH522" i="20"/>
  <c r="AI522" i="20"/>
  <c r="AJ522" i="20"/>
  <c r="G523" i="20"/>
  <c r="H523" i="20"/>
  <c r="I523" i="20"/>
  <c r="J523" i="20"/>
  <c r="K523" i="20"/>
  <c r="L523" i="20"/>
  <c r="M523" i="20"/>
  <c r="N523" i="20"/>
  <c r="O523" i="20"/>
  <c r="P523" i="20"/>
  <c r="Q523" i="20"/>
  <c r="R523" i="20"/>
  <c r="S523" i="20"/>
  <c r="T523" i="20"/>
  <c r="U523" i="20"/>
  <c r="V523" i="20"/>
  <c r="W523" i="20"/>
  <c r="X523" i="20"/>
  <c r="Y523" i="20"/>
  <c r="Z523" i="20"/>
  <c r="AA523" i="20"/>
  <c r="AB523" i="20"/>
  <c r="AC523" i="20"/>
  <c r="AD523" i="20"/>
  <c r="AE523" i="20"/>
  <c r="AF523" i="20"/>
  <c r="AG523" i="20"/>
  <c r="AH523" i="20"/>
  <c r="AI523" i="20"/>
  <c r="AJ523" i="20"/>
  <c r="G524" i="20"/>
  <c r="H524" i="20"/>
  <c r="I524" i="20"/>
  <c r="J524" i="20"/>
  <c r="K524" i="20"/>
  <c r="L524" i="20"/>
  <c r="M524" i="20"/>
  <c r="N524" i="20"/>
  <c r="O524" i="20"/>
  <c r="P524" i="20"/>
  <c r="Q524" i="20"/>
  <c r="R524" i="20"/>
  <c r="S524" i="20"/>
  <c r="T524" i="20"/>
  <c r="U524" i="20"/>
  <c r="V524" i="20"/>
  <c r="W524" i="20"/>
  <c r="X524" i="20"/>
  <c r="Y524" i="20"/>
  <c r="Z524" i="20"/>
  <c r="AA524" i="20"/>
  <c r="AB524" i="20"/>
  <c r="AC524" i="20"/>
  <c r="AD524" i="20"/>
  <c r="AE524" i="20"/>
  <c r="AF524" i="20"/>
  <c r="AG524" i="20"/>
  <c r="AH524" i="20"/>
  <c r="AI524" i="20"/>
  <c r="AJ524" i="20"/>
  <c r="G525" i="20"/>
  <c r="H525" i="20"/>
  <c r="I525" i="20"/>
  <c r="J525" i="20"/>
  <c r="K525" i="20"/>
  <c r="L525" i="20"/>
  <c r="M525" i="20"/>
  <c r="N525" i="20"/>
  <c r="O525" i="20"/>
  <c r="P525" i="20"/>
  <c r="Q525" i="20"/>
  <c r="R525" i="20"/>
  <c r="S525" i="20"/>
  <c r="T525" i="20"/>
  <c r="U525" i="20"/>
  <c r="V525" i="20"/>
  <c r="W525" i="20"/>
  <c r="X525" i="20"/>
  <c r="Y525" i="20"/>
  <c r="Z525" i="20"/>
  <c r="AA525" i="20"/>
  <c r="AB525" i="20"/>
  <c r="AC525" i="20"/>
  <c r="AD525" i="20"/>
  <c r="AE525" i="20"/>
  <c r="AF525" i="20"/>
  <c r="AG525" i="20"/>
  <c r="AH525" i="20"/>
  <c r="AI525" i="20"/>
  <c r="AJ525" i="20"/>
  <c r="G526" i="20"/>
  <c r="H526" i="20"/>
  <c r="I526" i="20"/>
  <c r="J526" i="20"/>
  <c r="K526" i="20"/>
  <c r="L526" i="20"/>
  <c r="M526" i="20"/>
  <c r="N526" i="20"/>
  <c r="O526" i="20"/>
  <c r="P526" i="20"/>
  <c r="Q526" i="20"/>
  <c r="R526" i="20"/>
  <c r="S526" i="20"/>
  <c r="T526" i="20"/>
  <c r="U526" i="20"/>
  <c r="V526" i="20"/>
  <c r="W526" i="20"/>
  <c r="X526" i="20"/>
  <c r="Y526" i="20"/>
  <c r="Z526" i="20"/>
  <c r="AA526" i="20"/>
  <c r="AB526" i="20"/>
  <c r="AC526" i="20"/>
  <c r="AD526" i="20"/>
  <c r="AE526" i="20"/>
  <c r="AF526" i="20"/>
  <c r="AG526" i="20"/>
  <c r="AH526" i="20"/>
  <c r="AI526" i="20"/>
  <c r="AJ526" i="20"/>
  <c r="G527" i="20"/>
  <c r="H527" i="20"/>
  <c r="I527" i="20"/>
  <c r="J527" i="20"/>
  <c r="K527" i="20"/>
  <c r="L527" i="20"/>
  <c r="M527" i="20"/>
  <c r="N527" i="20"/>
  <c r="O527" i="20"/>
  <c r="P527" i="20"/>
  <c r="Q527" i="20"/>
  <c r="R527" i="20"/>
  <c r="S527" i="20"/>
  <c r="T527" i="20"/>
  <c r="U527" i="20"/>
  <c r="V527" i="20"/>
  <c r="W527" i="20"/>
  <c r="X527" i="20"/>
  <c r="Y527" i="20"/>
  <c r="Z527" i="20"/>
  <c r="AA527" i="20"/>
  <c r="AB527" i="20"/>
  <c r="AC527" i="20"/>
  <c r="AD527" i="20"/>
  <c r="AE527" i="20"/>
  <c r="AF527" i="20"/>
  <c r="AG527" i="20"/>
  <c r="AH527" i="20"/>
  <c r="AI527" i="20"/>
  <c r="AJ527" i="20"/>
  <c r="G528" i="20"/>
  <c r="H528" i="20"/>
  <c r="I528" i="20"/>
  <c r="J528" i="20"/>
  <c r="K528" i="20"/>
  <c r="L528" i="20"/>
  <c r="M528" i="20"/>
  <c r="N528" i="20"/>
  <c r="O528" i="20"/>
  <c r="P528" i="20"/>
  <c r="Q528" i="20"/>
  <c r="R528" i="20"/>
  <c r="S528" i="20"/>
  <c r="T528" i="20"/>
  <c r="U528" i="20"/>
  <c r="V528" i="20"/>
  <c r="W528" i="20"/>
  <c r="X528" i="20"/>
  <c r="Y528" i="20"/>
  <c r="Z528" i="20"/>
  <c r="AA528" i="20"/>
  <c r="AB528" i="20"/>
  <c r="AC528" i="20"/>
  <c r="AD528" i="20"/>
  <c r="AE528" i="20"/>
  <c r="AF528" i="20"/>
  <c r="AG528" i="20"/>
  <c r="AH528" i="20"/>
  <c r="AI528" i="20"/>
  <c r="AJ528" i="20"/>
  <c r="G529" i="20"/>
  <c r="H529" i="20"/>
  <c r="I529" i="20"/>
  <c r="J529" i="20"/>
  <c r="K529" i="20"/>
  <c r="L529" i="20"/>
  <c r="M529" i="20"/>
  <c r="N529" i="20"/>
  <c r="O529" i="20"/>
  <c r="P529" i="20"/>
  <c r="Q529" i="20"/>
  <c r="R529" i="20"/>
  <c r="S529" i="20"/>
  <c r="T529" i="20"/>
  <c r="U529" i="20"/>
  <c r="V529" i="20"/>
  <c r="W529" i="20"/>
  <c r="X529" i="20"/>
  <c r="Y529" i="20"/>
  <c r="Z529" i="20"/>
  <c r="AA529" i="20"/>
  <c r="AB529" i="20"/>
  <c r="AC529" i="20"/>
  <c r="AD529" i="20"/>
  <c r="AE529" i="20"/>
  <c r="AF529" i="20"/>
  <c r="AG529" i="20"/>
  <c r="AH529" i="20"/>
  <c r="AI529" i="20"/>
  <c r="AJ529" i="20"/>
  <c r="G530" i="20"/>
  <c r="H530" i="20"/>
  <c r="I530" i="20"/>
  <c r="J530" i="20"/>
  <c r="K530" i="20"/>
  <c r="L530" i="20"/>
  <c r="M530" i="20"/>
  <c r="N530" i="20"/>
  <c r="O530" i="20"/>
  <c r="P530" i="20"/>
  <c r="Q530" i="20"/>
  <c r="R530" i="20"/>
  <c r="S530" i="20"/>
  <c r="T530" i="20"/>
  <c r="U530" i="20"/>
  <c r="V530" i="20"/>
  <c r="W530" i="20"/>
  <c r="X530" i="20"/>
  <c r="Y530" i="20"/>
  <c r="Z530" i="20"/>
  <c r="AA530" i="20"/>
  <c r="AB530" i="20"/>
  <c r="AC530" i="20"/>
  <c r="AD530" i="20"/>
  <c r="AE530" i="20"/>
  <c r="AF530" i="20"/>
  <c r="AG530" i="20"/>
  <c r="AH530" i="20"/>
  <c r="AI530" i="20"/>
  <c r="AJ530" i="20"/>
  <c r="G531" i="20"/>
  <c r="H531" i="20"/>
  <c r="I531" i="20"/>
  <c r="J531" i="20"/>
  <c r="K531" i="20"/>
  <c r="L531" i="20"/>
  <c r="M531" i="20"/>
  <c r="N531" i="20"/>
  <c r="O531" i="20"/>
  <c r="P531" i="20"/>
  <c r="Q531" i="20"/>
  <c r="R531" i="20"/>
  <c r="S531" i="20"/>
  <c r="T531" i="20"/>
  <c r="U531" i="20"/>
  <c r="V531" i="20"/>
  <c r="W531" i="20"/>
  <c r="X531" i="20"/>
  <c r="Y531" i="20"/>
  <c r="Z531" i="20"/>
  <c r="AA531" i="20"/>
  <c r="AB531" i="20"/>
  <c r="AC531" i="20"/>
  <c r="AD531" i="20"/>
  <c r="AE531" i="20"/>
  <c r="AF531" i="20"/>
  <c r="AG531" i="20"/>
  <c r="AH531" i="20"/>
  <c r="AI531" i="20"/>
  <c r="AJ531" i="20"/>
  <c r="G532" i="20"/>
  <c r="H532" i="20"/>
  <c r="I532" i="20"/>
  <c r="J532" i="20"/>
  <c r="K532" i="20"/>
  <c r="L532" i="20"/>
  <c r="M532" i="20"/>
  <c r="N532" i="20"/>
  <c r="O532" i="20"/>
  <c r="P532" i="20"/>
  <c r="Q532" i="20"/>
  <c r="R532" i="20"/>
  <c r="S532" i="20"/>
  <c r="T532" i="20"/>
  <c r="U532" i="20"/>
  <c r="V532" i="20"/>
  <c r="W532" i="20"/>
  <c r="X532" i="20"/>
  <c r="Y532" i="20"/>
  <c r="Z532" i="20"/>
  <c r="AA532" i="20"/>
  <c r="AB532" i="20"/>
  <c r="AC532" i="20"/>
  <c r="AD532" i="20"/>
  <c r="AE532" i="20"/>
  <c r="AF532" i="20"/>
  <c r="AG532" i="20"/>
  <c r="AH532" i="20"/>
  <c r="AI532" i="20"/>
  <c r="AJ532" i="20"/>
  <c r="G533" i="20"/>
  <c r="H533" i="20"/>
  <c r="I533" i="20"/>
  <c r="J533" i="20"/>
  <c r="K533" i="20"/>
  <c r="L533" i="20"/>
  <c r="M533" i="20"/>
  <c r="N533" i="20"/>
  <c r="O533" i="20"/>
  <c r="P533" i="20"/>
  <c r="Q533" i="20"/>
  <c r="R533" i="20"/>
  <c r="S533" i="20"/>
  <c r="T533" i="20"/>
  <c r="U533" i="20"/>
  <c r="V533" i="20"/>
  <c r="W533" i="20"/>
  <c r="X533" i="20"/>
  <c r="Y533" i="20"/>
  <c r="Z533" i="20"/>
  <c r="AA533" i="20"/>
  <c r="AB533" i="20"/>
  <c r="AC533" i="20"/>
  <c r="AD533" i="20"/>
  <c r="AE533" i="20"/>
  <c r="AF533" i="20"/>
  <c r="AG533" i="20"/>
  <c r="AH533" i="20"/>
  <c r="AI533" i="20"/>
  <c r="AJ533" i="20"/>
  <c r="G534" i="20"/>
  <c r="H534" i="20"/>
  <c r="I534" i="20"/>
  <c r="J534" i="20"/>
  <c r="K534" i="20"/>
  <c r="L534" i="20"/>
  <c r="M534" i="20"/>
  <c r="N534" i="20"/>
  <c r="O534" i="20"/>
  <c r="P534" i="20"/>
  <c r="Q534" i="20"/>
  <c r="R534" i="20"/>
  <c r="S534" i="20"/>
  <c r="T534" i="20"/>
  <c r="U534" i="20"/>
  <c r="V534" i="20"/>
  <c r="W534" i="20"/>
  <c r="X534" i="20"/>
  <c r="Y534" i="20"/>
  <c r="Z534" i="20"/>
  <c r="AA534" i="20"/>
  <c r="AB534" i="20"/>
  <c r="AC534" i="20"/>
  <c r="AD534" i="20"/>
  <c r="AE534" i="20"/>
  <c r="AF534" i="20"/>
  <c r="AG534" i="20"/>
  <c r="AH534" i="20"/>
  <c r="AI534" i="20"/>
  <c r="AJ534" i="20"/>
  <c r="G535" i="20"/>
  <c r="H535" i="20"/>
  <c r="I535" i="20"/>
  <c r="J535" i="20"/>
  <c r="K535" i="20"/>
  <c r="L535" i="20"/>
  <c r="M535" i="20"/>
  <c r="N535" i="20"/>
  <c r="O535" i="20"/>
  <c r="P535" i="20"/>
  <c r="Q535" i="20"/>
  <c r="R535" i="20"/>
  <c r="S535" i="20"/>
  <c r="T535" i="20"/>
  <c r="U535" i="20"/>
  <c r="V535" i="20"/>
  <c r="W535" i="20"/>
  <c r="X535" i="20"/>
  <c r="Y535" i="20"/>
  <c r="Z535" i="20"/>
  <c r="AA535" i="20"/>
  <c r="AB535" i="20"/>
  <c r="AC535" i="20"/>
  <c r="AD535" i="20"/>
  <c r="AE535" i="20"/>
  <c r="AF535" i="20"/>
  <c r="AG535" i="20"/>
  <c r="AH535" i="20"/>
  <c r="AI535" i="20"/>
  <c r="AJ535" i="20"/>
  <c r="G536" i="20"/>
  <c r="H536" i="20"/>
  <c r="I536" i="20"/>
  <c r="J536" i="20"/>
  <c r="K536" i="20"/>
  <c r="L536" i="20"/>
  <c r="M536" i="20"/>
  <c r="N536" i="20"/>
  <c r="O536" i="20"/>
  <c r="P536" i="20"/>
  <c r="Q536" i="20"/>
  <c r="R536" i="20"/>
  <c r="S536" i="20"/>
  <c r="T536" i="20"/>
  <c r="U536" i="20"/>
  <c r="V536" i="20"/>
  <c r="W536" i="20"/>
  <c r="X536" i="20"/>
  <c r="Y536" i="20"/>
  <c r="Z536" i="20"/>
  <c r="AA536" i="20"/>
  <c r="AB536" i="20"/>
  <c r="AC536" i="20"/>
  <c r="AD536" i="20"/>
  <c r="AE536" i="20"/>
  <c r="AF536" i="20"/>
  <c r="AG536" i="20"/>
  <c r="AH536" i="20"/>
  <c r="AI536" i="20"/>
  <c r="AJ536" i="20"/>
  <c r="G537" i="20"/>
  <c r="H537" i="20"/>
  <c r="I537" i="20"/>
  <c r="J537" i="20"/>
  <c r="K537" i="20"/>
  <c r="L537" i="20"/>
  <c r="M537" i="20"/>
  <c r="N537" i="20"/>
  <c r="O537" i="20"/>
  <c r="P537" i="20"/>
  <c r="Q537" i="20"/>
  <c r="R537" i="20"/>
  <c r="S537" i="20"/>
  <c r="T537" i="20"/>
  <c r="U537" i="20"/>
  <c r="V537" i="20"/>
  <c r="W537" i="20"/>
  <c r="X537" i="20"/>
  <c r="Y537" i="20"/>
  <c r="Z537" i="20"/>
  <c r="AA537" i="20"/>
  <c r="AB537" i="20"/>
  <c r="AC537" i="20"/>
  <c r="AD537" i="20"/>
  <c r="AE537" i="20"/>
  <c r="AF537" i="20"/>
  <c r="AG537" i="20"/>
  <c r="AH537" i="20"/>
  <c r="AI537" i="20"/>
  <c r="AJ537" i="20"/>
  <c r="G538" i="20"/>
  <c r="H538" i="20"/>
  <c r="I538" i="20"/>
  <c r="J538" i="20"/>
  <c r="K538" i="20"/>
  <c r="L538" i="20"/>
  <c r="M538" i="20"/>
  <c r="N538" i="20"/>
  <c r="O538" i="20"/>
  <c r="P538" i="20"/>
  <c r="Q538" i="20"/>
  <c r="R538" i="20"/>
  <c r="S538" i="20"/>
  <c r="T538" i="20"/>
  <c r="U538" i="20"/>
  <c r="V538" i="20"/>
  <c r="W538" i="20"/>
  <c r="X538" i="20"/>
  <c r="Y538" i="20"/>
  <c r="Z538" i="20"/>
  <c r="AA538" i="20"/>
  <c r="AB538" i="20"/>
  <c r="AC538" i="20"/>
  <c r="AD538" i="20"/>
  <c r="AE538" i="20"/>
  <c r="AF538" i="20"/>
  <c r="AG538" i="20"/>
  <c r="AH538" i="20"/>
  <c r="AI538" i="20"/>
  <c r="AJ538" i="20"/>
  <c r="G539" i="20"/>
  <c r="H539" i="20"/>
  <c r="I539" i="20"/>
  <c r="J539" i="20"/>
  <c r="K539" i="20"/>
  <c r="L539" i="20"/>
  <c r="M539" i="20"/>
  <c r="N539" i="20"/>
  <c r="O539" i="20"/>
  <c r="P539" i="20"/>
  <c r="Q539" i="20"/>
  <c r="R539" i="20"/>
  <c r="S539" i="20"/>
  <c r="T539" i="20"/>
  <c r="U539" i="20"/>
  <c r="V539" i="20"/>
  <c r="W539" i="20"/>
  <c r="X539" i="20"/>
  <c r="Y539" i="20"/>
  <c r="Z539" i="20"/>
  <c r="AA539" i="20"/>
  <c r="AB539" i="20"/>
  <c r="AC539" i="20"/>
  <c r="AD539" i="20"/>
  <c r="AE539" i="20"/>
  <c r="AF539" i="20"/>
  <c r="AG539" i="20"/>
  <c r="AH539" i="20"/>
  <c r="AI539" i="20"/>
  <c r="AJ539" i="20"/>
  <c r="G540" i="20"/>
  <c r="H540" i="20"/>
  <c r="I540" i="20"/>
  <c r="J540" i="20"/>
  <c r="K540" i="20"/>
  <c r="L540" i="20"/>
  <c r="M540" i="20"/>
  <c r="N540" i="20"/>
  <c r="O540" i="20"/>
  <c r="P540" i="20"/>
  <c r="Q540" i="20"/>
  <c r="R540" i="20"/>
  <c r="S540" i="20"/>
  <c r="T540" i="20"/>
  <c r="U540" i="20"/>
  <c r="V540" i="20"/>
  <c r="W540" i="20"/>
  <c r="X540" i="20"/>
  <c r="Y540" i="20"/>
  <c r="Z540" i="20"/>
  <c r="AA540" i="20"/>
  <c r="AB540" i="20"/>
  <c r="AC540" i="20"/>
  <c r="AD540" i="20"/>
  <c r="AE540" i="20"/>
  <c r="AF540" i="20"/>
  <c r="AG540" i="20"/>
  <c r="AH540" i="20"/>
  <c r="AI540" i="20"/>
  <c r="AJ540" i="20"/>
  <c r="G541" i="20"/>
  <c r="H541" i="20"/>
  <c r="I541" i="20"/>
  <c r="J541" i="20"/>
  <c r="K541" i="20"/>
  <c r="L541" i="20"/>
  <c r="M541" i="20"/>
  <c r="N541" i="20"/>
  <c r="O541" i="20"/>
  <c r="P541" i="20"/>
  <c r="Q541" i="20"/>
  <c r="R541" i="20"/>
  <c r="S541" i="20"/>
  <c r="T541" i="20"/>
  <c r="U541" i="20"/>
  <c r="V541" i="20"/>
  <c r="W541" i="20"/>
  <c r="X541" i="20"/>
  <c r="Y541" i="20"/>
  <c r="Z541" i="20"/>
  <c r="AA541" i="20"/>
  <c r="AB541" i="20"/>
  <c r="AC541" i="20"/>
  <c r="AD541" i="20"/>
  <c r="AE541" i="20"/>
  <c r="AF541" i="20"/>
  <c r="AG541" i="20"/>
  <c r="AH541" i="20"/>
  <c r="AI541" i="20"/>
  <c r="AJ541" i="20"/>
  <c r="G542" i="20"/>
  <c r="H542" i="20"/>
  <c r="I542" i="20"/>
  <c r="J542" i="20"/>
  <c r="K542" i="20"/>
  <c r="L542" i="20"/>
  <c r="M542" i="20"/>
  <c r="N542" i="20"/>
  <c r="O542" i="20"/>
  <c r="P542" i="20"/>
  <c r="Q542" i="20"/>
  <c r="R542" i="20"/>
  <c r="S542" i="20"/>
  <c r="T542" i="20"/>
  <c r="U542" i="20"/>
  <c r="V542" i="20"/>
  <c r="W542" i="20"/>
  <c r="X542" i="20"/>
  <c r="Y542" i="20"/>
  <c r="Z542" i="20"/>
  <c r="AA542" i="20"/>
  <c r="AB542" i="20"/>
  <c r="AC542" i="20"/>
  <c r="AD542" i="20"/>
  <c r="AE542" i="20"/>
  <c r="AF542" i="20"/>
  <c r="AG542" i="20"/>
  <c r="AH542" i="20"/>
  <c r="AI542" i="20"/>
  <c r="AJ542" i="20"/>
  <c r="G543" i="20"/>
  <c r="H543" i="20"/>
  <c r="I543" i="20"/>
  <c r="J543" i="20"/>
  <c r="K543" i="20"/>
  <c r="L543" i="20"/>
  <c r="M543" i="20"/>
  <c r="N543" i="20"/>
  <c r="O543" i="20"/>
  <c r="P543" i="20"/>
  <c r="Q543" i="20"/>
  <c r="R543" i="20"/>
  <c r="S543" i="20"/>
  <c r="T543" i="20"/>
  <c r="U543" i="20"/>
  <c r="V543" i="20"/>
  <c r="W543" i="20"/>
  <c r="X543" i="20"/>
  <c r="Y543" i="20"/>
  <c r="Z543" i="20"/>
  <c r="AA543" i="20"/>
  <c r="AB543" i="20"/>
  <c r="AC543" i="20"/>
  <c r="AD543" i="20"/>
  <c r="AE543" i="20"/>
  <c r="AF543" i="20"/>
  <c r="AG543" i="20"/>
  <c r="AH543" i="20"/>
  <c r="AI543" i="20"/>
  <c r="AJ543" i="20"/>
  <c r="G544" i="20"/>
  <c r="H544" i="20"/>
  <c r="I544" i="20"/>
  <c r="J544" i="20"/>
  <c r="K544" i="20"/>
  <c r="L544" i="20"/>
  <c r="M544" i="20"/>
  <c r="N544" i="20"/>
  <c r="O544" i="20"/>
  <c r="P544" i="20"/>
  <c r="Q544" i="20"/>
  <c r="R544" i="20"/>
  <c r="S544" i="20"/>
  <c r="T544" i="20"/>
  <c r="U544" i="20"/>
  <c r="V544" i="20"/>
  <c r="W544" i="20"/>
  <c r="X544" i="20"/>
  <c r="Y544" i="20"/>
  <c r="Z544" i="20"/>
  <c r="AA544" i="20"/>
  <c r="AB544" i="20"/>
  <c r="AC544" i="20"/>
  <c r="AD544" i="20"/>
  <c r="AE544" i="20"/>
  <c r="AF544" i="20"/>
  <c r="AG544" i="20"/>
  <c r="AH544" i="20"/>
  <c r="AI544" i="20"/>
  <c r="AJ544" i="20"/>
  <c r="G545" i="20"/>
  <c r="H545" i="20"/>
  <c r="I545" i="20"/>
  <c r="J545" i="20"/>
  <c r="K545" i="20"/>
  <c r="L545" i="20"/>
  <c r="M545" i="20"/>
  <c r="N545" i="20"/>
  <c r="O545" i="20"/>
  <c r="P545" i="20"/>
  <c r="Q545" i="20"/>
  <c r="R545" i="20"/>
  <c r="S545" i="20"/>
  <c r="T545" i="20"/>
  <c r="U545" i="20"/>
  <c r="V545" i="20"/>
  <c r="W545" i="20"/>
  <c r="X545" i="20"/>
  <c r="Y545" i="20"/>
  <c r="Z545" i="20"/>
  <c r="AA545" i="20"/>
  <c r="AB545" i="20"/>
  <c r="AC545" i="20"/>
  <c r="AD545" i="20"/>
  <c r="AE545" i="20"/>
  <c r="AF545" i="20"/>
  <c r="AG545" i="20"/>
  <c r="AH545" i="20"/>
  <c r="AI545" i="20"/>
  <c r="AJ545" i="20"/>
  <c r="G546" i="20"/>
  <c r="H546" i="20"/>
  <c r="I546" i="20"/>
  <c r="J546" i="20"/>
  <c r="K546" i="20"/>
  <c r="L546" i="20"/>
  <c r="M546" i="20"/>
  <c r="N546" i="20"/>
  <c r="O546" i="20"/>
  <c r="P546" i="20"/>
  <c r="Q546" i="20"/>
  <c r="R546" i="20"/>
  <c r="S546" i="20"/>
  <c r="T546" i="20"/>
  <c r="U546" i="20"/>
  <c r="V546" i="20"/>
  <c r="W546" i="20"/>
  <c r="X546" i="20"/>
  <c r="Y546" i="20"/>
  <c r="Z546" i="20"/>
  <c r="AA546" i="20"/>
  <c r="AB546" i="20"/>
  <c r="AC546" i="20"/>
  <c r="AD546" i="20"/>
  <c r="AE546" i="20"/>
  <c r="AF546" i="20"/>
  <c r="AG546" i="20"/>
  <c r="AH546" i="20"/>
  <c r="AI546" i="20"/>
  <c r="AJ546" i="20"/>
  <c r="G547" i="20"/>
  <c r="H547" i="20"/>
  <c r="I547" i="20"/>
  <c r="J547" i="20"/>
  <c r="K547" i="20"/>
  <c r="L547" i="20"/>
  <c r="M547" i="20"/>
  <c r="N547" i="20"/>
  <c r="O547" i="20"/>
  <c r="P547" i="20"/>
  <c r="Q547" i="20"/>
  <c r="R547" i="20"/>
  <c r="S547" i="20"/>
  <c r="T547" i="20"/>
  <c r="U547" i="20"/>
  <c r="V547" i="20"/>
  <c r="W547" i="20"/>
  <c r="X547" i="20"/>
  <c r="Y547" i="20"/>
  <c r="Z547" i="20"/>
  <c r="AA547" i="20"/>
  <c r="AB547" i="20"/>
  <c r="AC547" i="20"/>
  <c r="AD547" i="20"/>
  <c r="AE547" i="20"/>
  <c r="AF547" i="20"/>
  <c r="AG547" i="20"/>
  <c r="AH547" i="20"/>
  <c r="AI547" i="20"/>
  <c r="AJ547" i="20"/>
  <c r="G548" i="20"/>
  <c r="H548" i="20"/>
  <c r="I548" i="20"/>
  <c r="J548" i="20"/>
  <c r="K548" i="20"/>
  <c r="L548" i="20"/>
  <c r="M548" i="20"/>
  <c r="N548" i="20"/>
  <c r="O548" i="20"/>
  <c r="P548" i="20"/>
  <c r="Q548" i="20"/>
  <c r="R548" i="20"/>
  <c r="S548" i="20"/>
  <c r="T548" i="20"/>
  <c r="U548" i="20"/>
  <c r="V548" i="20"/>
  <c r="W548" i="20"/>
  <c r="X548" i="20"/>
  <c r="Y548" i="20"/>
  <c r="Z548" i="20"/>
  <c r="AA548" i="20"/>
  <c r="AB548" i="20"/>
  <c r="AC548" i="20"/>
  <c r="AD548" i="20"/>
  <c r="AE548" i="20"/>
  <c r="AF548" i="20"/>
  <c r="AG548" i="20"/>
  <c r="AH548" i="20"/>
  <c r="AI548" i="20"/>
  <c r="AJ548" i="20"/>
  <c r="G549" i="20"/>
  <c r="H549" i="20"/>
  <c r="I549" i="20"/>
  <c r="J549" i="20"/>
  <c r="K549" i="20"/>
  <c r="L549" i="20"/>
  <c r="M549" i="20"/>
  <c r="N549" i="20"/>
  <c r="O549" i="20"/>
  <c r="P549" i="20"/>
  <c r="Q549" i="20"/>
  <c r="R549" i="20"/>
  <c r="S549" i="20"/>
  <c r="T549" i="20"/>
  <c r="U549" i="20"/>
  <c r="V549" i="20"/>
  <c r="W549" i="20"/>
  <c r="X549" i="20"/>
  <c r="Y549" i="20"/>
  <c r="Z549" i="20"/>
  <c r="AA549" i="20"/>
  <c r="AB549" i="20"/>
  <c r="AC549" i="20"/>
  <c r="AD549" i="20"/>
  <c r="AE549" i="20"/>
  <c r="AF549" i="20"/>
  <c r="AG549" i="20"/>
  <c r="AH549" i="20"/>
  <c r="AI549" i="20"/>
  <c r="AJ549" i="20"/>
  <c r="G550" i="20"/>
  <c r="H550" i="20"/>
  <c r="I550" i="20"/>
  <c r="J550" i="20"/>
  <c r="K550" i="20"/>
  <c r="L550" i="20"/>
  <c r="M550" i="20"/>
  <c r="N550" i="20"/>
  <c r="O550" i="20"/>
  <c r="P550" i="20"/>
  <c r="Q550" i="20"/>
  <c r="R550" i="20"/>
  <c r="S550" i="20"/>
  <c r="T550" i="20"/>
  <c r="U550" i="20"/>
  <c r="V550" i="20"/>
  <c r="W550" i="20"/>
  <c r="X550" i="20"/>
  <c r="Y550" i="20"/>
  <c r="Z550" i="20"/>
  <c r="AA550" i="20"/>
  <c r="AB550" i="20"/>
  <c r="AC550" i="20"/>
  <c r="AD550" i="20"/>
  <c r="AE550" i="20"/>
  <c r="AF550" i="20"/>
  <c r="AG550" i="20"/>
  <c r="AH550" i="20"/>
  <c r="AI550" i="20"/>
  <c r="AJ550" i="20"/>
  <c r="G551" i="20"/>
  <c r="H551" i="20"/>
  <c r="I551" i="20"/>
  <c r="J551" i="20"/>
  <c r="K551" i="20"/>
  <c r="L551" i="20"/>
  <c r="M551" i="20"/>
  <c r="N551" i="20"/>
  <c r="O551" i="20"/>
  <c r="P551" i="20"/>
  <c r="Q551" i="20"/>
  <c r="R551" i="20"/>
  <c r="S551" i="20"/>
  <c r="T551" i="20"/>
  <c r="U551" i="20"/>
  <c r="V551" i="20"/>
  <c r="W551" i="20"/>
  <c r="X551" i="20"/>
  <c r="Y551" i="20"/>
  <c r="Z551" i="20"/>
  <c r="AA551" i="20"/>
  <c r="AB551" i="20"/>
  <c r="AC551" i="20"/>
  <c r="AD551" i="20"/>
  <c r="AE551" i="20"/>
  <c r="AF551" i="20"/>
  <c r="AG551" i="20"/>
  <c r="AH551" i="20"/>
  <c r="AI551" i="20"/>
  <c r="AJ551" i="20"/>
  <c r="G552" i="20"/>
  <c r="H552" i="20"/>
  <c r="I552" i="20"/>
  <c r="J552" i="20"/>
  <c r="K552" i="20"/>
  <c r="L552" i="20"/>
  <c r="M552" i="20"/>
  <c r="N552" i="20"/>
  <c r="O552" i="20"/>
  <c r="P552" i="20"/>
  <c r="Q552" i="20"/>
  <c r="R552" i="20"/>
  <c r="S552" i="20"/>
  <c r="T552" i="20"/>
  <c r="U552" i="20"/>
  <c r="V552" i="20"/>
  <c r="W552" i="20"/>
  <c r="X552" i="20"/>
  <c r="Y552" i="20"/>
  <c r="Z552" i="20"/>
  <c r="AA552" i="20"/>
  <c r="AB552" i="20"/>
  <c r="AC552" i="20"/>
  <c r="AD552" i="20"/>
  <c r="AE552" i="20"/>
  <c r="AF552" i="20"/>
  <c r="AG552" i="20"/>
  <c r="AH552" i="20"/>
  <c r="AI552" i="20"/>
  <c r="AJ552" i="20"/>
  <c r="G553" i="20"/>
  <c r="H553" i="20"/>
  <c r="I553" i="20"/>
  <c r="J553" i="20"/>
  <c r="K553" i="20"/>
  <c r="L553" i="20"/>
  <c r="M553" i="20"/>
  <c r="N553" i="20"/>
  <c r="O553" i="20"/>
  <c r="P553" i="20"/>
  <c r="Q553" i="20"/>
  <c r="R553" i="20"/>
  <c r="S553" i="20"/>
  <c r="T553" i="20"/>
  <c r="U553" i="20"/>
  <c r="V553" i="20"/>
  <c r="W553" i="20"/>
  <c r="X553" i="20"/>
  <c r="Y553" i="20"/>
  <c r="Z553" i="20"/>
  <c r="AA553" i="20"/>
  <c r="AB553" i="20"/>
  <c r="AC553" i="20"/>
  <c r="AD553" i="20"/>
  <c r="AE553" i="20"/>
  <c r="AF553" i="20"/>
  <c r="AG553" i="20"/>
  <c r="AH553" i="20"/>
  <c r="AI553" i="20"/>
  <c r="AJ553" i="20"/>
  <c r="G554" i="20"/>
  <c r="H554" i="20"/>
  <c r="I554" i="20"/>
  <c r="J554" i="20"/>
  <c r="K554" i="20"/>
  <c r="L554" i="20"/>
  <c r="M554" i="20"/>
  <c r="N554" i="20"/>
  <c r="O554" i="20"/>
  <c r="P554" i="20"/>
  <c r="Q554" i="20"/>
  <c r="R554" i="20"/>
  <c r="S554" i="20"/>
  <c r="T554" i="20"/>
  <c r="U554" i="20"/>
  <c r="V554" i="20"/>
  <c r="W554" i="20"/>
  <c r="X554" i="20"/>
  <c r="Y554" i="20"/>
  <c r="Z554" i="20"/>
  <c r="AA554" i="20"/>
  <c r="AB554" i="20"/>
  <c r="AC554" i="20"/>
  <c r="AD554" i="20"/>
  <c r="AE554" i="20"/>
  <c r="AF554" i="20"/>
  <c r="AG554" i="20"/>
  <c r="AH554" i="20"/>
  <c r="AI554" i="20"/>
  <c r="AJ554" i="20"/>
  <c r="G555" i="20"/>
  <c r="H555" i="20"/>
  <c r="I555" i="20"/>
  <c r="J555" i="20"/>
  <c r="K555" i="20"/>
  <c r="L555" i="20"/>
  <c r="M555" i="20"/>
  <c r="N555" i="20"/>
  <c r="O555" i="20"/>
  <c r="P555" i="20"/>
  <c r="Q555" i="20"/>
  <c r="R555" i="20"/>
  <c r="S555" i="20"/>
  <c r="T555" i="20"/>
  <c r="U555" i="20"/>
  <c r="V555" i="20"/>
  <c r="W555" i="20"/>
  <c r="X555" i="20"/>
  <c r="Y555" i="20"/>
  <c r="Z555" i="20"/>
  <c r="AA555" i="20"/>
  <c r="AB555" i="20"/>
  <c r="AC555" i="20"/>
  <c r="AD555" i="20"/>
  <c r="AE555" i="20"/>
  <c r="AF555" i="20"/>
  <c r="AG555" i="20"/>
  <c r="AH555" i="20"/>
  <c r="AI555" i="20"/>
  <c r="AJ555" i="20"/>
  <c r="G556" i="20"/>
  <c r="H556" i="20"/>
  <c r="I556" i="20"/>
  <c r="J556" i="20"/>
  <c r="K556" i="20"/>
  <c r="L556" i="20"/>
  <c r="M556" i="20"/>
  <c r="N556" i="20"/>
  <c r="O556" i="20"/>
  <c r="P556" i="20"/>
  <c r="Q556" i="20"/>
  <c r="R556" i="20"/>
  <c r="S556" i="20"/>
  <c r="T556" i="20"/>
  <c r="U556" i="20"/>
  <c r="V556" i="20"/>
  <c r="W556" i="20"/>
  <c r="X556" i="20"/>
  <c r="Y556" i="20"/>
  <c r="Z556" i="20"/>
  <c r="AA556" i="20"/>
  <c r="AB556" i="20"/>
  <c r="AC556" i="20"/>
  <c r="AD556" i="20"/>
  <c r="AE556" i="20"/>
  <c r="AF556" i="20"/>
  <c r="AG556" i="20"/>
  <c r="AH556" i="20"/>
  <c r="AI556" i="20"/>
  <c r="AJ556" i="20"/>
  <c r="G557" i="20"/>
  <c r="H557" i="20"/>
  <c r="I557" i="20"/>
  <c r="J557" i="20"/>
  <c r="K557" i="20"/>
  <c r="L557" i="20"/>
  <c r="M557" i="20"/>
  <c r="N557" i="20"/>
  <c r="O557" i="20"/>
  <c r="P557" i="20"/>
  <c r="Q557" i="20"/>
  <c r="R557" i="20"/>
  <c r="S557" i="20"/>
  <c r="T557" i="20"/>
  <c r="U557" i="20"/>
  <c r="V557" i="20"/>
  <c r="W557" i="20"/>
  <c r="X557" i="20"/>
  <c r="Y557" i="20"/>
  <c r="Z557" i="20"/>
  <c r="AA557" i="20"/>
  <c r="AB557" i="20"/>
  <c r="AC557" i="20"/>
  <c r="AD557" i="20"/>
  <c r="AE557" i="20"/>
  <c r="AF557" i="20"/>
  <c r="AG557" i="20"/>
  <c r="AH557" i="20"/>
  <c r="AI557" i="20"/>
  <c r="AJ557" i="20"/>
  <c r="G558" i="20"/>
  <c r="H558" i="20"/>
  <c r="I558" i="20"/>
  <c r="J558" i="20"/>
  <c r="K558" i="20"/>
  <c r="L558" i="20"/>
  <c r="M558" i="20"/>
  <c r="N558" i="20"/>
  <c r="O558" i="20"/>
  <c r="P558" i="20"/>
  <c r="Q558" i="20"/>
  <c r="R558" i="20"/>
  <c r="S558" i="20"/>
  <c r="T558" i="20"/>
  <c r="U558" i="20"/>
  <c r="V558" i="20"/>
  <c r="W558" i="20"/>
  <c r="X558" i="20"/>
  <c r="Y558" i="20"/>
  <c r="Z558" i="20"/>
  <c r="AA558" i="20"/>
  <c r="AB558" i="20"/>
  <c r="AC558" i="20"/>
  <c r="AD558" i="20"/>
  <c r="AE558" i="20"/>
  <c r="AF558" i="20"/>
  <c r="AG558" i="20"/>
  <c r="AH558" i="20"/>
  <c r="AI558" i="20"/>
  <c r="AJ558" i="20"/>
  <c r="G559" i="20"/>
  <c r="H559" i="20"/>
  <c r="I559" i="20"/>
  <c r="J559" i="20"/>
  <c r="K559" i="20"/>
  <c r="L559" i="20"/>
  <c r="M559" i="20"/>
  <c r="N559" i="20"/>
  <c r="O559" i="20"/>
  <c r="P559" i="20"/>
  <c r="Q559" i="20"/>
  <c r="R559" i="20"/>
  <c r="S559" i="20"/>
  <c r="T559" i="20"/>
  <c r="U559" i="20"/>
  <c r="V559" i="20"/>
  <c r="W559" i="20"/>
  <c r="X559" i="20"/>
  <c r="Y559" i="20"/>
  <c r="Z559" i="20"/>
  <c r="AA559" i="20"/>
  <c r="AB559" i="20"/>
  <c r="AC559" i="20"/>
  <c r="AD559" i="20"/>
  <c r="AE559" i="20"/>
  <c r="AF559" i="20"/>
  <c r="AG559" i="20"/>
  <c r="AH559" i="20"/>
  <c r="AI559" i="20"/>
  <c r="AJ559" i="20"/>
  <c r="G560" i="20"/>
  <c r="H560" i="20"/>
  <c r="I560" i="20"/>
  <c r="J560" i="20"/>
  <c r="K560" i="20"/>
  <c r="L560" i="20"/>
  <c r="M560" i="20"/>
  <c r="N560" i="20"/>
  <c r="O560" i="20"/>
  <c r="P560" i="20"/>
  <c r="Q560" i="20"/>
  <c r="R560" i="20"/>
  <c r="S560" i="20"/>
  <c r="T560" i="20"/>
  <c r="U560" i="20"/>
  <c r="V560" i="20"/>
  <c r="W560" i="20"/>
  <c r="X560" i="20"/>
  <c r="Y560" i="20"/>
  <c r="Z560" i="20"/>
  <c r="AA560" i="20"/>
  <c r="AB560" i="20"/>
  <c r="AC560" i="20"/>
  <c r="AD560" i="20"/>
  <c r="AE560" i="20"/>
  <c r="AF560" i="20"/>
  <c r="AG560" i="20"/>
  <c r="AH560" i="20"/>
  <c r="AI560" i="20"/>
  <c r="AJ560" i="20"/>
  <c r="G561" i="20"/>
  <c r="H561" i="20"/>
  <c r="I561" i="20"/>
  <c r="J561" i="20"/>
  <c r="K561" i="20"/>
  <c r="L561" i="20"/>
  <c r="M561" i="20"/>
  <c r="N561" i="20"/>
  <c r="O561" i="20"/>
  <c r="P561" i="20"/>
  <c r="Q561" i="20"/>
  <c r="R561" i="20"/>
  <c r="S561" i="20"/>
  <c r="T561" i="20"/>
  <c r="U561" i="20"/>
  <c r="V561" i="20"/>
  <c r="W561" i="20"/>
  <c r="X561" i="20"/>
  <c r="Y561" i="20"/>
  <c r="Z561" i="20"/>
  <c r="AA561" i="20"/>
  <c r="AB561" i="20"/>
  <c r="AC561" i="20"/>
  <c r="AD561" i="20"/>
  <c r="AE561" i="20"/>
  <c r="AF561" i="20"/>
  <c r="AG561" i="20"/>
  <c r="AH561" i="20"/>
  <c r="AI561" i="20"/>
  <c r="AJ561" i="20"/>
  <c r="G562" i="20"/>
  <c r="H562" i="20"/>
  <c r="I562" i="20"/>
  <c r="J562" i="20"/>
  <c r="K562" i="20"/>
  <c r="L562" i="20"/>
  <c r="M562" i="20"/>
  <c r="N562" i="20"/>
  <c r="O562" i="20"/>
  <c r="P562" i="20"/>
  <c r="Q562" i="20"/>
  <c r="R562" i="20"/>
  <c r="S562" i="20"/>
  <c r="T562" i="20"/>
  <c r="U562" i="20"/>
  <c r="V562" i="20"/>
  <c r="W562" i="20"/>
  <c r="X562" i="20"/>
  <c r="Y562" i="20"/>
  <c r="Z562" i="20"/>
  <c r="AA562" i="20"/>
  <c r="AB562" i="20"/>
  <c r="AC562" i="20"/>
  <c r="AD562" i="20"/>
  <c r="AE562" i="20"/>
  <c r="AF562" i="20"/>
  <c r="AG562" i="20"/>
  <c r="AH562" i="20"/>
  <c r="AI562" i="20"/>
  <c r="AJ562" i="20"/>
  <c r="G563" i="20"/>
  <c r="H563" i="20"/>
  <c r="I563" i="20"/>
  <c r="J563" i="20"/>
  <c r="K563" i="20"/>
  <c r="L563" i="20"/>
  <c r="M563" i="20"/>
  <c r="N563" i="20"/>
  <c r="O563" i="20"/>
  <c r="P563" i="20"/>
  <c r="Q563" i="20"/>
  <c r="R563" i="20"/>
  <c r="S563" i="20"/>
  <c r="T563" i="20"/>
  <c r="U563" i="20"/>
  <c r="V563" i="20"/>
  <c r="W563" i="20"/>
  <c r="X563" i="20"/>
  <c r="Y563" i="20"/>
  <c r="Z563" i="20"/>
  <c r="AA563" i="20"/>
  <c r="AB563" i="20"/>
  <c r="AC563" i="20"/>
  <c r="AD563" i="20"/>
  <c r="AE563" i="20"/>
  <c r="AF563" i="20"/>
  <c r="AG563" i="20"/>
  <c r="AH563" i="20"/>
  <c r="AI563" i="20"/>
  <c r="AJ563" i="20"/>
  <c r="G564" i="20"/>
  <c r="H564" i="20"/>
  <c r="I564" i="20"/>
  <c r="J564" i="20"/>
  <c r="K564" i="20"/>
  <c r="L564" i="20"/>
  <c r="M564" i="20"/>
  <c r="N564" i="20"/>
  <c r="O564" i="20"/>
  <c r="P564" i="20"/>
  <c r="Q564" i="20"/>
  <c r="R564" i="20"/>
  <c r="S564" i="20"/>
  <c r="T564" i="20"/>
  <c r="U564" i="20"/>
  <c r="V564" i="20"/>
  <c r="W564" i="20"/>
  <c r="X564" i="20"/>
  <c r="Y564" i="20"/>
  <c r="Z564" i="20"/>
  <c r="AA564" i="20"/>
  <c r="AB564" i="20"/>
  <c r="AC564" i="20"/>
  <c r="AD564" i="20"/>
  <c r="AE564" i="20"/>
  <c r="AF564" i="20"/>
  <c r="AG564" i="20"/>
  <c r="AH564" i="20"/>
  <c r="AI564" i="20"/>
  <c r="AJ564" i="20"/>
  <c r="G565" i="20"/>
  <c r="H565" i="20"/>
  <c r="I565" i="20"/>
  <c r="J565" i="20"/>
  <c r="K565" i="20"/>
  <c r="L565" i="20"/>
  <c r="M565" i="20"/>
  <c r="N565" i="20"/>
  <c r="O565" i="20"/>
  <c r="P565" i="20"/>
  <c r="Q565" i="20"/>
  <c r="R565" i="20"/>
  <c r="S565" i="20"/>
  <c r="T565" i="20"/>
  <c r="U565" i="20"/>
  <c r="V565" i="20"/>
  <c r="W565" i="20"/>
  <c r="X565" i="20"/>
  <c r="Y565" i="20"/>
  <c r="Z565" i="20"/>
  <c r="AA565" i="20"/>
  <c r="AB565" i="20"/>
  <c r="AC565" i="20"/>
  <c r="AD565" i="20"/>
  <c r="AE565" i="20"/>
  <c r="AF565" i="20"/>
  <c r="AG565" i="20"/>
  <c r="AH565" i="20"/>
  <c r="AI565" i="20"/>
  <c r="AJ565" i="20"/>
  <c r="G566" i="20"/>
  <c r="H566" i="20"/>
  <c r="I566" i="20"/>
  <c r="J566" i="20"/>
  <c r="K566" i="20"/>
  <c r="L566" i="20"/>
  <c r="M566" i="20"/>
  <c r="N566" i="20"/>
  <c r="O566" i="20"/>
  <c r="P566" i="20"/>
  <c r="Q566" i="20"/>
  <c r="R566" i="20"/>
  <c r="S566" i="20"/>
  <c r="T566" i="20"/>
  <c r="U566" i="20"/>
  <c r="V566" i="20"/>
  <c r="W566" i="20"/>
  <c r="X566" i="20"/>
  <c r="Y566" i="20"/>
  <c r="Z566" i="20"/>
  <c r="AA566" i="20"/>
  <c r="AB566" i="20"/>
  <c r="AC566" i="20"/>
  <c r="AD566" i="20"/>
  <c r="AE566" i="20"/>
  <c r="AF566" i="20"/>
  <c r="AG566" i="20"/>
  <c r="AH566" i="20"/>
  <c r="AI566" i="20"/>
  <c r="AJ566" i="20"/>
  <c r="G567" i="20"/>
  <c r="H567" i="20"/>
  <c r="I567" i="20"/>
  <c r="J567" i="20"/>
  <c r="K567" i="20"/>
  <c r="L567" i="20"/>
  <c r="M567" i="20"/>
  <c r="N567" i="20"/>
  <c r="O567" i="20"/>
  <c r="P567" i="20"/>
  <c r="Q567" i="20"/>
  <c r="R567" i="20"/>
  <c r="S567" i="20"/>
  <c r="T567" i="20"/>
  <c r="U567" i="20"/>
  <c r="V567" i="20"/>
  <c r="W567" i="20"/>
  <c r="X567" i="20"/>
  <c r="Y567" i="20"/>
  <c r="Z567" i="20"/>
  <c r="AA567" i="20"/>
  <c r="AB567" i="20"/>
  <c r="AC567" i="20"/>
  <c r="AD567" i="20"/>
  <c r="AE567" i="20"/>
  <c r="AF567" i="20"/>
  <c r="AG567" i="20"/>
  <c r="AH567" i="20"/>
  <c r="AI567" i="20"/>
  <c r="AJ567" i="20"/>
  <c r="G568" i="20"/>
  <c r="H568" i="20"/>
  <c r="I568" i="20"/>
  <c r="J568" i="20"/>
  <c r="K568" i="20"/>
  <c r="L568" i="20"/>
  <c r="M568" i="20"/>
  <c r="N568" i="20"/>
  <c r="O568" i="20"/>
  <c r="P568" i="20"/>
  <c r="Q568" i="20"/>
  <c r="R568" i="20"/>
  <c r="S568" i="20"/>
  <c r="T568" i="20"/>
  <c r="U568" i="20"/>
  <c r="V568" i="20"/>
  <c r="W568" i="20"/>
  <c r="X568" i="20"/>
  <c r="Y568" i="20"/>
  <c r="Z568" i="20"/>
  <c r="AA568" i="20"/>
  <c r="AB568" i="20"/>
  <c r="AC568" i="20"/>
  <c r="AD568" i="20"/>
  <c r="AE568" i="20"/>
  <c r="AF568" i="20"/>
  <c r="AG568" i="20"/>
  <c r="AH568" i="20"/>
  <c r="AI568" i="20"/>
  <c r="AJ568" i="20"/>
  <c r="G569" i="20"/>
  <c r="H569" i="20"/>
  <c r="I569" i="20"/>
  <c r="J569" i="20"/>
  <c r="K569" i="20"/>
  <c r="L569" i="20"/>
  <c r="M569" i="20"/>
  <c r="N569" i="20"/>
  <c r="O569" i="20"/>
  <c r="P569" i="20"/>
  <c r="Q569" i="20"/>
  <c r="R569" i="20"/>
  <c r="S569" i="20"/>
  <c r="T569" i="20"/>
  <c r="U569" i="20"/>
  <c r="V569" i="20"/>
  <c r="W569" i="20"/>
  <c r="X569" i="20"/>
  <c r="Y569" i="20"/>
  <c r="Z569" i="20"/>
  <c r="AA569" i="20"/>
  <c r="AB569" i="20"/>
  <c r="AC569" i="20"/>
  <c r="AD569" i="20"/>
  <c r="AE569" i="20"/>
  <c r="AF569" i="20"/>
  <c r="AG569" i="20"/>
  <c r="AH569" i="20"/>
  <c r="AI569" i="20"/>
  <c r="AJ569" i="20"/>
  <c r="G570" i="20"/>
  <c r="H570" i="20"/>
  <c r="I570" i="20"/>
  <c r="J570" i="20"/>
  <c r="K570" i="20"/>
  <c r="L570" i="20"/>
  <c r="M570" i="20"/>
  <c r="N570" i="20"/>
  <c r="O570" i="20"/>
  <c r="P570" i="20"/>
  <c r="Q570" i="20"/>
  <c r="R570" i="20"/>
  <c r="S570" i="20"/>
  <c r="T570" i="20"/>
  <c r="U570" i="20"/>
  <c r="V570" i="20"/>
  <c r="W570" i="20"/>
  <c r="X570" i="20"/>
  <c r="Y570" i="20"/>
  <c r="Z570" i="20"/>
  <c r="AA570" i="20"/>
  <c r="AB570" i="20"/>
  <c r="AC570" i="20"/>
  <c r="AD570" i="20"/>
  <c r="AE570" i="20"/>
  <c r="AF570" i="20"/>
  <c r="AG570" i="20"/>
  <c r="AH570" i="20"/>
  <c r="AI570" i="20"/>
  <c r="AJ570" i="20"/>
  <c r="G571" i="20"/>
  <c r="H571" i="20"/>
  <c r="I571" i="20"/>
  <c r="J571" i="20"/>
  <c r="K571" i="20"/>
  <c r="L571" i="20"/>
  <c r="M571" i="20"/>
  <c r="N571" i="20"/>
  <c r="O571" i="20"/>
  <c r="P571" i="20"/>
  <c r="Q571" i="20"/>
  <c r="R571" i="20"/>
  <c r="S571" i="20"/>
  <c r="T571" i="20"/>
  <c r="U571" i="20"/>
  <c r="V571" i="20"/>
  <c r="W571" i="20"/>
  <c r="X571" i="20"/>
  <c r="Y571" i="20"/>
  <c r="Z571" i="20"/>
  <c r="AA571" i="20"/>
  <c r="AB571" i="20"/>
  <c r="AC571" i="20"/>
  <c r="AD571" i="20"/>
  <c r="AE571" i="20"/>
  <c r="AF571" i="20"/>
  <c r="AG571" i="20"/>
  <c r="AH571" i="20"/>
  <c r="AI571" i="20"/>
  <c r="AJ571" i="20"/>
  <c r="G572" i="20"/>
  <c r="H572" i="20"/>
  <c r="I572" i="20"/>
  <c r="J572" i="20"/>
  <c r="K572" i="20"/>
  <c r="L572" i="20"/>
  <c r="M572" i="20"/>
  <c r="N572" i="20"/>
  <c r="O572" i="20"/>
  <c r="P572" i="20"/>
  <c r="Q572" i="20"/>
  <c r="R572" i="20"/>
  <c r="S572" i="20"/>
  <c r="T572" i="20"/>
  <c r="U572" i="20"/>
  <c r="V572" i="20"/>
  <c r="W572" i="20"/>
  <c r="X572" i="20"/>
  <c r="Y572" i="20"/>
  <c r="Z572" i="20"/>
  <c r="AA572" i="20"/>
  <c r="AB572" i="20"/>
  <c r="AC572" i="20"/>
  <c r="AD572" i="20"/>
  <c r="AE572" i="20"/>
  <c r="AF572" i="20"/>
  <c r="AG572" i="20"/>
  <c r="AH572" i="20"/>
  <c r="AI572" i="20"/>
  <c r="AJ572" i="20"/>
  <c r="G573" i="20"/>
  <c r="H573" i="20"/>
  <c r="I573" i="20"/>
  <c r="J573" i="20"/>
  <c r="K573" i="20"/>
  <c r="L573" i="20"/>
  <c r="M573" i="20"/>
  <c r="N573" i="20"/>
  <c r="O573" i="20"/>
  <c r="P573" i="20"/>
  <c r="Q573" i="20"/>
  <c r="R573" i="20"/>
  <c r="S573" i="20"/>
  <c r="T573" i="20"/>
  <c r="U573" i="20"/>
  <c r="V573" i="20"/>
  <c r="W573" i="20"/>
  <c r="X573" i="20"/>
  <c r="Y573" i="20"/>
  <c r="Z573" i="20"/>
  <c r="AA573" i="20"/>
  <c r="AB573" i="20"/>
  <c r="AC573" i="20"/>
  <c r="AD573" i="20"/>
  <c r="AE573" i="20"/>
  <c r="AF573" i="20"/>
  <c r="AG573" i="20"/>
  <c r="AH573" i="20"/>
  <c r="AI573" i="20"/>
  <c r="AJ573" i="20"/>
  <c r="G574" i="20"/>
  <c r="H574" i="20"/>
  <c r="I574" i="20"/>
  <c r="J574" i="20"/>
  <c r="K574" i="20"/>
  <c r="L574" i="20"/>
  <c r="M574" i="20"/>
  <c r="N574" i="20"/>
  <c r="O574" i="20"/>
  <c r="P574" i="20"/>
  <c r="Q574" i="20"/>
  <c r="R574" i="20"/>
  <c r="S574" i="20"/>
  <c r="T574" i="20"/>
  <c r="U574" i="20"/>
  <c r="V574" i="20"/>
  <c r="W574" i="20"/>
  <c r="X574" i="20"/>
  <c r="Y574" i="20"/>
  <c r="Z574" i="20"/>
  <c r="AA574" i="20"/>
  <c r="AB574" i="20"/>
  <c r="AC574" i="20"/>
  <c r="AD574" i="20"/>
  <c r="AE574" i="20"/>
  <c r="AF574" i="20"/>
  <c r="AG574" i="20"/>
  <c r="AH574" i="20"/>
  <c r="AI574" i="20"/>
  <c r="AJ574" i="20"/>
  <c r="G575" i="20"/>
  <c r="H575" i="20"/>
  <c r="I575" i="20"/>
  <c r="J575" i="20"/>
  <c r="K575" i="20"/>
  <c r="L575" i="20"/>
  <c r="M575" i="20"/>
  <c r="N575" i="20"/>
  <c r="O575" i="20"/>
  <c r="P575" i="20"/>
  <c r="Q575" i="20"/>
  <c r="R575" i="20"/>
  <c r="S575" i="20"/>
  <c r="T575" i="20"/>
  <c r="U575" i="20"/>
  <c r="V575" i="20"/>
  <c r="W575" i="20"/>
  <c r="X575" i="20"/>
  <c r="Y575" i="20"/>
  <c r="Z575" i="20"/>
  <c r="AA575" i="20"/>
  <c r="AB575" i="20"/>
  <c r="AC575" i="20"/>
  <c r="AD575" i="20"/>
  <c r="AE575" i="20"/>
  <c r="AF575" i="20"/>
  <c r="AG575" i="20"/>
  <c r="AH575" i="20"/>
  <c r="AI575" i="20"/>
  <c r="AJ575" i="20"/>
  <c r="G576" i="20"/>
  <c r="H576" i="20"/>
  <c r="I576" i="20"/>
  <c r="J576" i="20"/>
  <c r="K576" i="20"/>
  <c r="L576" i="20"/>
  <c r="M576" i="20"/>
  <c r="N576" i="20"/>
  <c r="O576" i="20"/>
  <c r="P576" i="20"/>
  <c r="Q576" i="20"/>
  <c r="R576" i="20"/>
  <c r="S576" i="20"/>
  <c r="T576" i="20"/>
  <c r="U576" i="20"/>
  <c r="V576" i="20"/>
  <c r="W576" i="20"/>
  <c r="X576" i="20"/>
  <c r="Y576" i="20"/>
  <c r="Z576" i="20"/>
  <c r="AA576" i="20"/>
  <c r="AB576" i="20"/>
  <c r="AC576" i="20"/>
  <c r="AD576" i="20"/>
  <c r="AE576" i="20"/>
  <c r="AF576" i="20"/>
  <c r="AG576" i="20"/>
  <c r="AH576" i="20"/>
  <c r="AI576" i="20"/>
  <c r="AJ576" i="20"/>
  <c r="G577" i="20"/>
  <c r="H577" i="20"/>
  <c r="I577" i="20"/>
  <c r="J577" i="20"/>
  <c r="K577" i="20"/>
  <c r="L577" i="20"/>
  <c r="M577" i="20"/>
  <c r="N577" i="20"/>
  <c r="O577" i="20"/>
  <c r="P577" i="20"/>
  <c r="Q577" i="20"/>
  <c r="R577" i="20"/>
  <c r="S577" i="20"/>
  <c r="T577" i="20"/>
  <c r="U577" i="20"/>
  <c r="V577" i="20"/>
  <c r="W577" i="20"/>
  <c r="X577" i="20"/>
  <c r="Y577" i="20"/>
  <c r="Z577" i="20"/>
  <c r="AA577" i="20"/>
  <c r="AB577" i="20"/>
  <c r="AC577" i="20"/>
  <c r="AD577" i="20"/>
  <c r="AE577" i="20"/>
  <c r="AF577" i="20"/>
  <c r="AG577" i="20"/>
  <c r="AH577" i="20"/>
  <c r="AI577" i="20"/>
  <c r="AJ577" i="20"/>
  <c r="G578" i="20"/>
  <c r="H578" i="20"/>
  <c r="I578" i="20"/>
  <c r="J578" i="20"/>
  <c r="K578" i="20"/>
  <c r="L578" i="20"/>
  <c r="M578" i="20"/>
  <c r="N578" i="20"/>
  <c r="O578" i="20"/>
  <c r="P578" i="20"/>
  <c r="Q578" i="20"/>
  <c r="R578" i="20"/>
  <c r="S578" i="20"/>
  <c r="T578" i="20"/>
  <c r="U578" i="20"/>
  <c r="V578" i="20"/>
  <c r="W578" i="20"/>
  <c r="X578" i="20"/>
  <c r="Y578" i="20"/>
  <c r="Z578" i="20"/>
  <c r="AA578" i="20"/>
  <c r="AB578" i="20"/>
  <c r="AC578" i="20"/>
  <c r="AD578" i="20"/>
  <c r="AE578" i="20"/>
  <c r="AF578" i="20"/>
  <c r="AG578" i="20"/>
  <c r="AH578" i="20"/>
  <c r="AI578" i="20"/>
  <c r="AJ578" i="20"/>
  <c r="G579" i="20"/>
  <c r="H579" i="20"/>
  <c r="I579" i="20"/>
  <c r="J579" i="20"/>
  <c r="K579" i="20"/>
  <c r="L579" i="20"/>
  <c r="M579" i="20"/>
  <c r="N579" i="20"/>
  <c r="O579" i="20"/>
  <c r="P579" i="20"/>
  <c r="Q579" i="20"/>
  <c r="R579" i="20"/>
  <c r="S579" i="20"/>
  <c r="T579" i="20"/>
  <c r="U579" i="20"/>
  <c r="V579" i="20"/>
  <c r="W579" i="20"/>
  <c r="X579" i="20"/>
  <c r="Y579" i="20"/>
  <c r="Z579" i="20"/>
  <c r="AA579" i="20"/>
  <c r="AB579" i="20"/>
  <c r="AC579" i="20"/>
  <c r="AD579" i="20"/>
  <c r="AE579" i="20"/>
  <c r="AF579" i="20"/>
  <c r="AG579" i="20"/>
  <c r="AH579" i="20"/>
  <c r="AI579" i="20"/>
  <c r="AJ579" i="20"/>
  <c r="G580" i="20"/>
  <c r="H580" i="20"/>
  <c r="I580" i="20"/>
  <c r="J580" i="20"/>
  <c r="K580" i="20"/>
  <c r="L580" i="20"/>
  <c r="M580" i="20"/>
  <c r="N580" i="20"/>
  <c r="O580" i="20"/>
  <c r="P580" i="20"/>
  <c r="Q580" i="20"/>
  <c r="R580" i="20"/>
  <c r="S580" i="20"/>
  <c r="T580" i="20"/>
  <c r="U580" i="20"/>
  <c r="V580" i="20"/>
  <c r="W580" i="20"/>
  <c r="X580" i="20"/>
  <c r="Y580" i="20"/>
  <c r="Z580" i="20"/>
  <c r="AA580" i="20"/>
  <c r="AB580" i="20"/>
  <c r="AC580" i="20"/>
  <c r="AD580" i="20"/>
  <c r="AE580" i="20"/>
  <c r="AF580" i="20"/>
  <c r="AG580" i="20"/>
  <c r="AH580" i="20"/>
  <c r="AI580" i="20"/>
  <c r="AJ580" i="20"/>
  <c r="G581" i="20"/>
  <c r="H581" i="20"/>
  <c r="I581" i="20"/>
  <c r="J581" i="20"/>
  <c r="K581" i="20"/>
  <c r="L581" i="20"/>
  <c r="M581" i="20"/>
  <c r="N581" i="20"/>
  <c r="O581" i="20"/>
  <c r="P581" i="20"/>
  <c r="Q581" i="20"/>
  <c r="R581" i="20"/>
  <c r="S581" i="20"/>
  <c r="T581" i="20"/>
  <c r="U581" i="20"/>
  <c r="V581" i="20"/>
  <c r="W581" i="20"/>
  <c r="X581" i="20"/>
  <c r="Y581" i="20"/>
  <c r="Z581" i="20"/>
  <c r="AA581" i="20"/>
  <c r="AB581" i="20"/>
  <c r="AC581" i="20"/>
  <c r="AD581" i="20"/>
  <c r="AE581" i="20"/>
  <c r="AF581" i="20"/>
  <c r="AG581" i="20"/>
  <c r="AH581" i="20"/>
  <c r="AI581" i="20"/>
  <c r="AJ581" i="20"/>
  <c r="G582" i="20"/>
  <c r="H582" i="20"/>
  <c r="I582" i="20"/>
  <c r="J582" i="20"/>
  <c r="K582" i="20"/>
  <c r="L582" i="20"/>
  <c r="M582" i="20"/>
  <c r="N582" i="20"/>
  <c r="O582" i="20"/>
  <c r="P582" i="20"/>
  <c r="Q582" i="20"/>
  <c r="R582" i="20"/>
  <c r="S582" i="20"/>
  <c r="T582" i="20"/>
  <c r="U582" i="20"/>
  <c r="V582" i="20"/>
  <c r="W582" i="20"/>
  <c r="X582" i="20"/>
  <c r="Y582" i="20"/>
  <c r="Z582" i="20"/>
  <c r="AA582" i="20"/>
  <c r="AB582" i="20"/>
  <c r="AC582" i="20"/>
  <c r="AD582" i="20"/>
  <c r="AE582" i="20"/>
  <c r="AF582" i="20"/>
  <c r="AG582" i="20"/>
  <c r="AH582" i="20"/>
  <c r="AI582" i="20"/>
  <c r="AJ582" i="20"/>
  <c r="G583" i="20"/>
  <c r="H583" i="20"/>
  <c r="I583" i="20"/>
  <c r="J583" i="20"/>
  <c r="K583" i="20"/>
  <c r="L583" i="20"/>
  <c r="M583" i="20"/>
  <c r="N583" i="20"/>
  <c r="O583" i="20"/>
  <c r="P583" i="20"/>
  <c r="Q583" i="20"/>
  <c r="R583" i="20"/>
  <c r="S583" i="20"/>
  <c r="T583" i="20"/>
  <c r="U583" i="20"/>
  <c r="V583" i="20"/>
  <c r="W583" i="20"/>
  <c r="X583" i="20"/>
  <c r="Y583" i="20"/>
  <c r="Z583" i="20"/>
  <c r="AA583" i="20"/>
  <c r="AB583" i="20"/>
  <c r="AC583" i="20"/>
  <c r="AD583" i="20"/>
  <c r="AE583" i="20"/>
  <c r="AF583" i="20"/>
  <c r="AG583" i="20"/>
  <c r="AH583" i="20"/>
  <c r="AI583" i="20"/>
  <c r="AJ583" i="20"/>
  <c r="G584" i="20"/>
  <c r="H584" i="20"/>
  <c r="I584" i="20"/>
  <c r="J584" i="20"/>
  <c r="K584" i="20"/>
  <c r="L584" i="20"/>
  <c r="M584" i="20"/>
  <c r="N584" i="20"/>
  <c r="O584" i="20"/>
  <c r="P584" i="20"/>
  <c r="Q584" i="20"/>
  <c r="R584" i="20"/>
  <c r="S584" i="20"/>
  <c r="T584" i="20"/>
  <c r="U584" i="20"/>
  <c r="V584" i="20"/>
  <c r="W584" i="20"/>
  <c r="X584" i="20"/>
  <c r="Y584" i="20"/>
  <c r="Z584" i="20"/>
  <c r="AA584" i="20"/>
  <c r="AB584" i="20"/>
  <c r="AC584" i="20"/>
  <c r="AD584" i="20"/>
  <c r="AE584" i="20"/>
  <c r="AF584" i="20"/>
  <c r="AG584" i="20"/>
  <c r="AH584" i="20"/>
  <c r="AI584" i="20"/>
  <c r="AJ584" i="20"/>
  <c r="G585" i="20"/>
  <c r="H585" i="20"/>
  <c r="I585" i="20"/>
  <c r="J585" i="20"/>
  <c r="K585" i="20"/>
  <c r="L585" i="20"/>
  <c r="M585" i="20"/>
  <c r="N585" i="20"/>
  <c r="O585" i="20"/>
  <c r="P585" i="20"/>
  <c r="Q585" i="20"/>
  <c r="R585" i="20"/>
  <c r="S585" i="20"/>
  <c r="T585" i="20"/>
  <c r="U585" i="20"/>
  <c r="V585" i="20"/>
  <c r="W585" i="20"/>
  <c r="X585" i="20"/>
  <c r="Y585" i="20"/>
  <c r="Z585" i="20"/>
  <c r="AA585" i="20"/>
  <c r="AB585" i="20"/>
  <c r="AC585" i="20"/>
  <c r="AD585" i="20"/>
  <c r="AE585" i="20"/>
  <c r="AF585" i="20"/>
  <c r="AG585" i="20"/>
  <c r="AH585" i="20"/>
  <c r="AI585" i="20"/>
  <c r="AJ585" i="20"/>
  <c r="G586" i="20"/>
  <c r="H586" i="20"/>
  <c r="I586" i="20"/>
  <c r="J586" i="20"/>
  <c r="K586" i="20"/>
  <c r="L586" i="20"/>
  <c r="M586" i="20"/>
  <c r="N586" i="20"/>
  <c r="O586" i="20"/>
  <c r="P586" i="20"/>
  <c r="Q586" i="20"/>
  <c r="R586" i="20"/>
  <c r="S586" i="20"/>
  <c r="T586" i="20"/>
  <c r="U586" i="20"/>
  <c r="V586" i="20"/>
  <c r="W586" i="20"/>
  <c r="X586" i="20"/>
  <c r="Y586" i="20"/>
  <c r="Z586" i="20"/>
  <c r="AA586" i="20"/>
  <c r="AB586" i="20"/>
  <c r="AC586" i="20"/>
  <c r="AD586" i="20"/>
  <c r="AE586" i="20"/>
  <c r="AF586" i="20"/>
  <c r="AG586" i="20"/>
  <c r="AH586" i="20"/>
  <c r="AI586" i="20"/>
  <c r="AJ586" i="20"/>
  <c r="G587" i="20"/>
  <c r="H587" i="20"/>
  <c r="I587" i="20"/>
  <c r="J587" i="20"/>
  <c r="K587" i="20"/>
  <c r="L587" i="20"/>
  <c r="M587" i="20"/>
  <c r="N587" i="20"/>
  <c r="O587" i="20"/>
  <c r="P587" i="20"/>
  <c r="Q587" i="20"/>
  <c r="R587" i="20"/>
  <c r="S587" i="20"/>
  <c r="T587" i="20"/>
  <c r="U587" i="20"/>
  <c r="V587" i="20"/>
  <c r="W587" i="20"/>
  <c r="X587" i="20"/>
  <c r="Y587" i="20"/>
  <c r="Z587" i="20"/>
  <c r="AA587" i="20"/>
  <c r="AB587" i="20"/>
  <c r="AC587" i="20"/>
  <c r="AD587" i="20"/>
  <c r="AE587" i="20"/>
  <c r="AF587" i="20"/>
  <c r="AG587" i="20"/>
  <c r="AH587" i="20"/>
  <c r="AI587" i="20"/>
  <c r="AJ587" i="20"/>
  <c r="G588" i="20"/>
  <c r="H588" i="20"/>
  <c r="I588" i="20"/>
  <c r="J588" i="20"/>
  <c r="K588" i="20"/>
  <c r="L588" i="20"/>
  <c r="M588" i="20"/>
  <c r="N588" i="20"/>
  <c r="O588" i="20"/>
  <c r="P588" i="20"/>
  <c r="Q588" i="20"/>
  <c r="R588" i="20"/>
  <c r="S588" i="20"/>
  <c r="T588" i="20"/>
  <c r="U588" i="20"/>
  <c r="V588" i="20"/>
  <c r="W588" i="20"/>
  <c r="X588" i="20"/>
  <c r="Y588" i="20"/>
  <c r="Z588" i="20"/>
  <c r="AA588" i="20"/>
  <c r="AB588" i="20"/>
  <c r="AC588" i="20"/>
  <c r="AD588" i="20"/>
  <c r="AE588" i="20"/>
  <c r="AF588" i="20"/>
  <c r="AG588" i="20"/>
  <c r="AH588" i="20"/>
  <c r="AI588" i="20"/>
  <c r="AJ588" i="20"/>
  <c r="G589" i="20"/>
  <c r="H589" i="20"/>
  <c r="I589" i="20"/>
  <c r="J589" i="20"/>
  <c r="K589" i="20"/>
  <c r="L589" i="20"/>
  <c r="M589" i="20"/>
  <c r="N589" i="20"/>
  <c r="O589" i="20"/>
  <c r="P589" i="20"/>
  <c r="Q589" i="20"/>
  <c r="R589" i="20"/>
  <c r="S589" i="20"/>
  <c r="T589" i="20"/>
  <c r="U589" i="20"/>
  <c r="V589" i="20"/>
  <c r="W589" i="20"/>
  <c r="X589" i="20"/>
  <c r="Y589" i="20"/>
  <c r="Z589" i="20"/>
  <c r="AA589" i="20"/>
  <c r="AB589" i="20"/>
  <c r="AC589" i="20"/>
  <c r="AD589" i="20"/>
  <c r="AE589" i="20"/>
  <c r="AF589" i="20"/>
  <c r="AG589" i="20"/>
  <c r="AH589" i="20"/>
  <c r="AI589" i="20"/>
  <c r="AJ589" i="20"/>
  <c r="G590" i="20"/>
  <c r="H590" i="20"/>
  <c r="I590" i="20"/>
  <c r="J590" i="20"/>
  <c r="K590" i="20"/>
  <c r="L590" i="20"/>
  <c r="M590" i="20"/>
  <c r="N590" i="20"/>
  <c r="O590" i="20"/>
  <c r="P590" i="20"/>
  <c r="Q590" i="20"/>
  <c r="R590" i="20"/>
  <c r="S590" i="20"/>
  <c r="T590" i="20"/>
  <c r="U590" i="20"/>
  <c r="V590" i="20"/>
  <c r="W590" i="20"/>
  <c r="X590" i="20"/>
  <c r="Y590" i="20"/>
  <c r="Z590" i="20"/>
  <c r="AA590" i="20"/>
  <c r="AB590" i="20"/>
  <c r="AC590" i="20"/>
  <c r="AD590" i="20"/>
  <c r="AE590" i="20"/>
  <c r="AF590" i="20"/>
  <c r="AG590" i="20"/>
  <c r="AH590" i="20"/>
  <c r="AI590" i="20"/>
  <c r="AJ590" i="20"/>
  <c r="G591" i="20"/>
  <c r="H591" i="20"/>
  <c r="I591" i="20"/>
  <c r="J591" i="20"/>
  <c r="K591" i="20"/>
  <c r="L591" i="20"/>
  <c r="M591" i="20"/>
  <c r="N591" i="20"/>
  <c r="O591" i="20"/>
  <c r="P591" i="20"/>
  <c r="Q591" i="20"/>
  <c r="R591" i="20"/>
  <c r="S591" i="20"/>
  <c r="T591" i="20"/>
  <c r="U591" i="20"/>
  <c r="V591" i="20"/>
  <c r="W591" i="20"/>
  <c r="X591" i="20"/>
  <c r="Y591" i="20"/>
  <c r="Z591" i="20"/>
  <c r="AA591" i="20"/>
  <c r="AB591" i="20"/>
  <c r="AC591" i="20"/>
  <c r="AD591" i="20"/>
  <c r="AE591" i="20"/>
  <c r="AF591" i="20"/>
  <c r="AG591" i="20"/>
  <c r="AH591" i="20"/>
  <c r="AI591" i="20"/>
  <c r="AJ591" i="20"/>
  <c r="G592" i="20"/>
  <c r="H592" i="20"/>
  <c r="I592" i="20"/>
  <c r="J592" i="20"/>
  <c r="K592" i="20"/>
  <c r="L592" i="20"/>
  <c r="M592" i="20"/>
  <c r="N592" i="20"/>
  <c r="O592" i="20"/>
  <c r="P592" i="20"/>
  <c r="Q592" i="20"/>
  <c r="R592" i="20"/>
  <c r="S592" i="20"/>
  <c r="T592" i="20"/>
  <c r="U592" i="20"/>
  <c r="V592" i="20"/>
  <c r="W592" i="20"/>
  <c r="X592" i="20"/>
  <c r="Y592" i="20"/>
  <c r="Z592" i="20"/>
  <c r="AA592" i="20"/>
  <c r="AB592" i="20"/>
  <c r="AC592" i="20"/>
  <c r="AD592" i="20"/>
  <c r="AE592" i="20"/>
  <c r="AF592" i="20"/>
  <c r="AG592" i="20"/>
  <c r="AH592" i="20"/>
  <c r="AI592" i="20"/>
  <c r="AJ592" i="20"/>
  <c r="G593" i="20"/>
  <c r="H593" i="20"/>
  <c r="I593" i="20"/>
  <c r="J593" i="20"/>
  <c r="K593" i="20"/>
  <c r="L593" i="20"/>
  <c r="M593" i="20"/>
  <c r="N593" i="20"/>
  <c r="O593" i="20"/>
  <c r="P593" i="20"/>
  <c r="Q593" i="20"/>
  <c r="R593" i="20"/>
  <c r="S593" i="20"/>
  <c r="T593" i="20"/>
  <c r="U593" i="20"/>
  <c r="V593" i="20"/>
  <c r="W593" i="20"/>
  <c r="X593" i="20"/>
  <c r="Y593" i="20"/>
  <c r="Z593" i="20"/>
  <c r="AA593" i="20"/>
  <c r="AB593" i="20"/>
  <c r="AC593" i="20"/>
  <c r="AD593" i="20"/>
  <c r="AE593" i="20"/>
  <c r="AF593" i="20"/>
  <c r="AG593" i="20"/>
  <c r="AH593" i="20"/>
  <c r="AI593" i="20"/>
  <c r="AJ593" i="20"/>
  <c r="G594" i="20"/>
  <c r="H594" i="20"/>
  <c r="I594" i="20"/>
  <c r="J594" i="20"/>
  <c r="K594" i="20"/>
  <c r="L594" i="20"/>
  <c r="M594" i="20"/>
  <c r="N594" i="20"/>
  <c r="O594" i="20"/>
  <c r="P594" i="20"/>
  <c r="Q594" i="20"/>
  <c r="R594" i="20"/>
  <c r="S594" i="20"/>
  <c r="T594" i="20"/>
  <c r="U594" i="20"/>
  <c r="V594" i="20"/>
  <c r="W594" i="20"/>
  <c r="X594" i="20"/>
  <c r="Y594" i="20"/>
  <c r="Z594" i="20"/>
  <c r="AA594" i="20"/>
  <c r="AB594" i="20"/>
  <c r="AC594" i="20"/>
  <c r="AD594" i="20"/>
  <c r="AE594" i="20"/>
  <c r="AF594" i="20"/>
  <c r="AG594" i="20"/>
  <c r="AH594" i="20"/>
  <c r="AI594" i="20"/>
  <c r="AJ594" i="20"/>
  <c r="G595" i="20"/>
  <c r="H595" i="20"/>
  <c r="I595" i="20"/>
  <c r="J595" i="20"/>
  <c r="K595" i="20"/>
  <c r="L595" i="20"/>
  <c r="M595" i="20"/>
  <c r="N595" i="20"/>
  <c r="O595" i="20"/>
  <c r="P595" i="20"/>
  <c r="Q595" i="20"/>
  <c r="R595" i="20"/>
  <c r="S595" i="20"/>
  <c r="T595" i="20"/>
  <c r="U595" i="20"/>
  <c r="V595" i="20"/>
  <c r="W595" i="20"/>
  <c r="X595" i="20"/>
  <c r="Y595" i="20"/>
  <c r="Z595" i="20"/>
  <c r="AA595" i="20"/>
  <c r="AB595" i="20"/>
  <c r="AC595" i="20"/>
  <c r="AD595" i="20"/>
  <c r="AE595" i="20"/>
  <c r="AF595" i="20"/>
  <c r="AG595" i="20"/>
  <c r="AH595" i="20"/>
  <c r="AI595" i="20"/>
  <c r="AJ595" i="20"/>
  <c r="G596" i="20"/>
  <c r="H596" i="20"/>
  <c r="I596" i="20"/>
  <c r="J596" i="20"/>
  <c r="K596" i="20"/>
  <c r="L596" i="20"/>
  <c r="M596" i="20"/>
  <c r="N596" i="20"/>
  <c r="O596" i="20"/>
  <c r="P596" i="20"/>
  <c r="Q596" i="20"/>
  <c r="R596" i="20"/>
  <c r="S596" i="20"/>
  <c r="T596" i="20"/>
  <c r="U596" i="20"/>
  <c r="V596" i="20"/>
  <c r="W596" i="20"/>
  <c r="X596" i="20"/>
  <c r="Y596" i="20"/>
  <c r="Z596" i="20"/>
  <c r="AA596" i="20"/>
  <c r="AB596" i="20"/>
  <c r="AC596" i="20"/>
  <c r="AD596" i="20"/>
  <c r="AE596" i="20"/>
  <c r="AF596" i="20"/>
  <c r="AG596" i="20"/>
  <c r="AH596" i="20"/>
  <c r="AI596" i="20"/>
  <c r="AJ596" i="20"/>
  <c r="G597" i="20"/>
  <c r="H597" i="20"/>
  <c r="I597" i="20"/>
  <c r="J597" i="20"/>
  <c r="K597" i="20"/>
  <c r="L597" i="20"/>
  <c r="M597" i="20"/>
  <c r="N597" i="20"/>
  <c r="O597" i="20"/>
  <c r="P597" i="20"/>
  <c r="Q597" i="20"/>
  <c r="R597" i="20"/>
  <c r="S597" i="20"/>
  <c r="T597" i="20"/>
  <c r="U597" i="20"/>
  <c r="V597" i="20"/>
  <c r="W597" i="20"/>
  <c r="X597" i="20"/>
  <c r="Y597" i="20"/>
  <c r="Z597" i="20"/>
  <c r="AA597" i="20"/>
  <c r="AB597" i="20"/>
  <c r="AC597" i="20"/>
  <c r="AD597" i="20"/>
  <c r="AE597" i="20"/>
  <c r="AF597" i="20"/>
  <c r="AG597" i="20"/>
  <c r="AH597" i="20"/>
  <c r="AI597" i="20"/>
  <c r="AJ597" i="20"/>
  <c r="G598" i="20"/>
  <c r="H598" i="20"/>
  <c r="I598" i="20"/>
  <c r="J598" i="20"/>
  <c r="K598" i="20"/>
  <c r="L598" i="20"/>
  <c r="M598" i="20"/>
  <c r="N598" i="20"/>
  <c r="O598" i="20"/>
  <c r="P598" i="20"/>
  <c r="Q598" i="20"/>
  <c r="R598" i="20"/>
  <c r="S598" i="20"/>
  <c r="T598" i="20"/>
  <c r="U598" i="20"/>
  <c r="V598" i="20"/>
  <c r="W598" i="20"/>
  <c r="X598" i="20"/>
  <c r="Y598" i="20"/>
  <c r="Z598" i="20"/>
  <c r="AA598" i="20"/>
  <c r="AB598" i="20"/>
  <c r="AC598" i="20"/>
  <c r="AD598" i="20"/>
  <c r="AE598" i="20"/>
  <c r="AF598" i="20"/>
  <c r="AG598" i="20"/>
  <c r="AH598" i="20"/>
  <c r="AI598" i="20"/>
  <c r="AJ598" i="20"/>
  <c r="G599" i="20"/>
  <c r="H599" i="20"/>
  <c r="I599" i="20"/>
  <c r="J599" i="20"/>
  <c r="K599" i="20"/>
  <c r="L599" i="20"/>
  <c r="M599" i="20"/>
  <c r="N599" i="20"/>
  <c r="O599" i="20"/>
  <c r="P599" i="20"/>
  <c r="Q599" i="20"/>
  <c r="R599" i="20"/>
  <c r="S599" i="20"/>
  <c r="T599" i="20"/>
  <c r="U599" i="20"/>
  <c r="V599" i="20"/>
  <c r="W599" i="20"/>
  <c r="X599" i="20"/>
  <c r="Y599" i="20"/>
  <c r="Z599" i="20"/>
  <c r="AA599" i="20"/>
  <c r="AB599" i="20"/>
  <c r="AC599" i="20"/>
  <c r="AD599" i="20"/>
  <c r="AE599" i="20"/>
  <c r="AF599" i="20"/>
  <c r="AG599" i="20"/>
  <c r="AH599" i="20"/>
  <c r="AI599" i="20"/>
  <c r="AJ599" i="20"/>
  <c r="G600" i="20"/>
  <c r="H600" i="20"/>
  <c r="I600" i="20"/>
  <c r="J600" i="20"/>
  <c r="K600" i="20"/>
  <c r="L600" i="20"/>
  <c r="M600" i="20"/>
  <c r="N600" i="20"/>
  <c r="O600" i="20"/>
  <c r="P600" i="20"/>
  <c r="Q600" i="20"/>
  <c r="R600" i="20"/>
  <c r="S600" i="20"/>
  <c r="T600" i="20"/>
  <c r="U600" i="20"/>
  <c r="V600" i="20"/>
  <c r="W600" i="20"/>
  <c r="X600" i="20"/>
  <c r="Y600" i="20"/>
  <c r="Z600" i="20"/>
  <c r="AA600" i="20"/>
  <c r="AB600" i="20"/>
  <c r="AC600" i="20"/>
  <c r="AD600" i="20"/>
  <c r="AE600" i="20"/>
  <c r="AF600" i="20"/>
  <c r="AG600" i="20"/>
  <c r="AH600" i="20"/>
  <c r="AI600" i="20"/>
  <c r="AJ600" i="20"/>
  <c r="G601" i="20"/>
  <c r="H601" i="20"/>
  <c r="I601" i="20"/>
  <c r="J601" i="20"/>
  <c r="K601" i="20"/>
  <c r="L601" i="20"/>
  <c r="M601" i="20"/>
  <c r="N601" i="20"/>
  <c r="O601" i="20"/>
  <c r="P601" i="20"/>
  <c r="Q601" i="20"/>
  <c r="R601" i="20"/>
  <c r="S601" i="20"/>
  <c r="T601" i="20"/>
  <c r="U601" i="20"/>
  <c r="V601" i="20"/>
  <c r="W601" i="20"/>
  <c r="X601" i="20"/>
  <c r="Y601" i="20"/>
  <c r="Z601" i="20"/>
  <c r="AA601" i="20"/>
  <c r="AB601" i="20"/>
  <c r="AC601" i="20"/>
  <c r="AD601" i="20"/>
  <c r="AE601" i="20"/>
  <c r="AF601" i="20"/>
  <c r="AG601" i="20"/>
  <c r="AH601" i="20"/>
  <c r="AI601" i="20"/>
  <c r="AJ601" i="20"/>
  <c r="G602" i="20"/>
  <c r="H602" i="20"/>
  <c r="I602" i="20"/>
  <c r="J602" i="20"/>
  <c r="K602" i="20"/>
  <c r="L602" i="20"/>
  <c r="M602" i="20"/>
  <c r="N602" i="20"/>
  <c r="O602" i="20"/>
  <c r="P602" i="20"/>
  <c r="Q602" i="20"/>
  <c r="R602" i="20"/>
  <c r="S602" i="20"/>
  <c r="T602" i="20"/>
  <c r="U602" i="20"/>
  <c r="V602" i="20"/>
  <c r="W602" i="20"/>
  <c r="X602" i="20"/>
  <c r="Y602" i="20"/>
  <c r="Z602" i="20"/>
  <c r="AA602" i="20"/>
  <c r="AB602" i="20"/>
  <c r="AC602" i="20"/>
  <c r="AD602" i="20"/>
  <c r="AE602" i="20"/>
  <c r="AF602" i="20"/>
  <c r="AG602" i="20"/>
  <c r="AH602" i="20"/>
  <c r="AI602" i="20"/>
  <c r="AJ602" i="20"/>
  <c r="G603" i="20"/>
  <c r="H603" i="20"/>
  <c r="I603" i="20"/>
  <c r="J603" i="20"/>
  <c r="K603" i="20"/>
  <c r="L603" i="20"/>
  <c r="M603" i="20"/>
  <c r="N603" i="20"/>
  <c r="O603" i="20"/>
  <c r="P603" i="20"/>
  <c r="Q603" i="20"/>
  <c r="R603" i="20"/>
  <c r="S603" i="20"/>
  <c r="T603" i="20"/>
  <c r="U603" i="20"/>
  <c r="V603" i="20"/>
  <c r="W603" i="20"/>
  <c r="X603" i="20"/>
  <c r="Y603" i="20"/>
  <c r="Z603" i="20"/>
  <c r="AA603" i="20"/>
  <c r="AB603" i="20"/>
  <c r="AC603" i="20"/>
  <c r="AD603" i="20"/>
  <c r="AE603" i="20"/>
  <c r="AF603" i="20"/>
  <c r="AG603" i="20"/>
  <c r="AH603" i="20"/>
  <c r="AI603" i="20"/>
  <c r="AJ603" i="20"/>
  <c r="G604" i="20"/>
  <c r="H604" i="20"/>
  <c r="I604" i="20"/>
  <c r="J604" i="20"/>
  <c r="K604" i="20"/>
  <c r="L604" i="20"/>
  <c r="M604" i="20"/>
  <c r="N604" i="20"/>
  <c r="O604" i="20"/>
  <c r="P604" i="20"/>
  <c r="Q604" i="20"/>
  <c r="R604" i="20"/>
  <c r="S604" i="20"/>
  <c r="T604" i="20"/>
  <c r="U604" i="20"/>
  <c r="V604" i="20"/>
  <c r="W604" i="20"/>
  <c r="X604" i="20"/>
  <c r="Y604" i="20"/>
  <c r="Z604" i="20"/>
  <c r="AA604" i="20"/>
  <c r="AB604" i="20"/>
  <c r="AC604" i="20"/>
  <c r="AD604" i="20"/>
  <c r="AE604" i="20"/>
  <c r="AF604" i="20"/>
  <c r="AG604" i="20"/>
  <c r="AH604" i="20"/>
  <c r="AI604" i="20"/>
  <c r="AJ604" i="20"/>
  <c r="G605" i="20"/>
  <c r="H605" i="20"/>
  <c r="I605" i="20"/>
  <c r="J605" i="20"/>
  <c r="K605" i="20"/>
  <c r="L605" i="20"/>
  <c r="M605" i="20"/>
  <c r="N605" i="20"/>
  <c r="O605" i="20"/>
  <c r="P605" i="20"/>
  <c r="Q605" i="20"/>
  <c r="R605" i="20"/>
  <c r="S605" i="20"/>
  <c r="T605" i="20"/>
  <c r="U605" i="20"/>
  <c r="V605" i="20"/>
  <c r="W605" i="20"/>
  <c r="X605" i="20"/>
  <c r="Y605" i="20"/>
  <c r="Z605" i="20"/>
  <c r="AA605" i="20"/>
  <c r="AB605" i="20"/>
  <c r="AC605" i="20"/>
  <c r="AD605" i="20"/>
  <c r="AE605" i="20"/>
  <c r="AF605" i="20"/>
  <c r="AG605" i="20"/>
  <c r="AH605" i="20"/>
  <c r="AI605" i="20"/>
  <c r="AJ605" i="20"/>
  <c r="G606" i="20"/>
  <c r="H606" i="20"/>
  <c r="I606" i="20"/>
  <c r="J606" i="20"/>
  <c r="K606" i="20"/>
  <c r="L606" i="20"/>
  <c r="M606" i="20"/>
  <c r="N606" i="20"/>
  <c r="O606" i="20"/>
  <c r="P606" i="20"/>
  <c r="Q606" i="20"/>
  <c r="R606" i="20"/>
  <c r="S606" i="20"/>
  <c r="T606" i="20"/>
  <c r="U606" i="20"/>
  <c r="V606" i="20"/>
  <c r="W606" i="20"/>
  <c r="X606" i="20"/>
  <c r="Y606" i="20"/>
  <c r="Z606" i="20"/>
  <c r="AA606" i="20"/>
  <c r="AB606" i="20"/>
  <c r="AC606" i="20"/>
  <c r="AD606" i="20"/>
  <c r="AE606" i="20"/>
  <c r="AF606" i="20"/>
  <c r="AG606" i="20"/>
  <c r="AH606" i="20"/>
  <c r="AI606" i="20"/>
  <c r="AJ606" i="20"/>
  <c r="G607" i="20"/>
  <c r="H607" i="20"/>
  <c r="I607" i="20"/>
  <c r="J607" i="20"/>
  <c r="K607" i="20"/>
  <c r="L607" i="20"/>
  <c r="M607" i="20"/>
  <c r="N607" i="20"/>
  <c r="O607" i="20"/>
  <c r="P607" i="20"/>
  <c r="Q607" i="20"/>
  <c r="R607" i="20"/>
  <c r="S607" i="20"/>
  <c r="T607" i="20"/>
  <c r="U607" i="20"/>
  <c r="V607" i="20"/>
  <c r="W607" i="20"/>
  <c r="X607" i="20"/>
  <c r="Y607" i="20"/>
  <c r="Z607" i="20"/>
  <c r="AA607" i="20"/>
  <c r="AB607" i="20"/>
  <c r="AC607" i="20"/>
  <c r="AD607" i="20"/>
  <c r="AE607" i="20"/>
  <c r="AF607" i="20"/>
  <c r="AG607" i="20"/>
  <c r="AH607" i="20"/>
  <c r="AI607" i="20"/>
  <c r="AJ607" i="20"/>
  <c r="G608" i="20"/>
  <c r="H608" i="20"/>
  <c r="I608" i="20"/>
  <c r="J608" i="20"/>
  <c r="K608" i="20"/>
  <c r="L608" i="20"/>
  <c r="M608" i="20"/>
  <c r="N608" i="20"/>
  <c r="O608" i="20"/>
  <c r="P608" i="20"/>
  <c r="Q608" i="20"/>
  <c r="R608" i="20"/>
  <c r="S608" i="20"/>
  <c r="T608" i="20"/>
  <c r="U608" i="20"/>
  <c r="V608" i="20"/>
  <c r="W608" i="20"/>
  <c r="X608" i="20"/>
  <c r="Y608" i="20"/>
  <c r="Z608" i="20"/>
  <c r="AA608" i="20"/>
  <c r="AB608" i="20"/>
  <c r="AC608" i="20"/>
  <c r="AD608" i="20"/>
  <c r="AE608" i="20"/>
  <c r="AF608" i="20"/>
  <c r="AG608" i="20"/>
  <c r="AH608" i="20"/>
  <c r="AI608" i="20"/>
  <c r="AJ608" i="20"/>
  <c r="G609" i="20"/>
  <c r="H609" i="20"/>
  <c r="I609" i="20"/>
  <c r="J609" i="20"/>
  <c r="K609" i="20"/>
  <c r="L609" i="20"/>
  <c r="M609" i="20"/>
  <c r="N609" i="20"/>
  <c r="O609" i="20"/>
  <c r="P609" i="20"/>
  <c r="Q609" i="20"/>
  <c r="R609" i="20"/>
  <c r="S609" i="20"/>
  <c r="T609" i="20"/>
  <c r="U609" i="20"/>
  <c r="V609" i="20"/>
  <c r="W609" i="20"/>
  <c r="X609" i="20"/>
  <c r="Y609" i="20"/>
  <c r="Z609" i="20"/>
  <c r="AA609" i="20"/>
  <c r="AB609" i="20"/>
  <c r="AC609" i="20"/>
  <c r="AD609" i="20"/>
  <c r="AE609" i="20"/>
  <c r="AF609" i="20"/>
  <c r="AG609" i="20"/>
  <c r="AH609" i="20"/>
  <c r="AI609" i="20"/>
  <c r="AJ609" i="20"/>
  <c r="G610" i="20"/>
  <c r="H610" i="20"/>
  <c r="I610" i="20"/>
  <c r="J610" i="20"/>
  <c r="K610" i="20"/>
  <c r="L610" i="20"/>
  <c r="M610" i="20"/>
  <c r="N610" i="20"/>
  <c r="O610" i="20"/>
  <c r="P610" i="20"/>
  <c r="Q610" i="20"/>
  <c r="R610" i="20"/>
  <c r="S610" i="20"/>
  <c r="T610" i="20"/>
  <c r="U610" i="20"/>
  <c r="V610" i="20"/>
  <c r="W610" i="20"/>
  <c r="X610" i="20"/>
  <c r="Y610" i="20"/>
  <c r="Z610" i="20"/>
  <c r="AA610" i="20"/>
  <c r="AB610" i="20"/>
  <c r="AC610" i="20"/>
  <c r="AD610" i="20"/>
  <c r="AE610" i="20"/>
  <c r="AF610" i="20"/>
  <c r="AG610" i="20"/>
  <c r="AH610" i="20"/>
  <c r="AI610" i="20"/>
  <c r="AJ610" i="20"/>
  <c r="G611" i="20"/>
  <c r="H611" i="20"/>
  <c r="I611" i="20"/>
  <c r="J611" i="20"/>
  <c r="K611" i="20"/>
  <c r="L611" i="20"/>
  <c r="M611" i="20"/>
  <c r="N611" i="20"/>
  <c r="O611" i="20"/>
  <c r="P611" i="20"/>
  <c r="Q611" i="20"/>
  <c r="R611" i="20"/>
  <c r="S611" i="20"/>
  <c r="T611" i="20"/>
  <c r="U611" i="20"/>
  <c r="V611" i="20"/>
  <c r="W611" i="20"/>
  <c r="X611" i="20"/>
  <c r="Y611" i="20"/>
  <c r="Z611" i="20"/>
  <c r="AA611" i="20"/>
  <c r="AB611" i="20"/>
  <c r="AC611" i="20"/>
  <c r="AD611" i="20"/>
  <c r="AE611" i="20"/>
  <c r="AF611" i="20"/>
  <c r="AG611" i="20"/>
  <c r="AH611" i="20"/>
  <c r="AI611" i="20"/>
  <c r="AJ611" i="20"/>
  <c r="G612" i="20"/>
  <c r="H612" i="20"/>
  <c r="I612" i="20"/>
  <c r="J612" i="20"/>
  <c r="K612" i="20"/>
  <c r="L612" i="20"/>
  <c r="M612" i="20"/>
  <c r="N612" i="20"/>
  <c r="O612" i="20"/>
  <c r="P612" i="20"/>
  <c r="Q612" i="20"/>
  <c r="R612" i="20"/>
  <c r="S612" i="20"/>
  <c r="T612" i="20"/>
  <c r="U612" i="20"/>
  <c r="V612" i="20"/>
  <c r="W612" i="20"/>
  <c r="X612" i="20"/>
  <c r="Y612" i="20"/>
  <c r="Z612" i="20"/>
  <c r="AA612" i="20"/>
  <c r="AB612" i="20"/>
  <c r="AC612" i="20"/>
  <c r="AD612" i="20"/>
  <c r="AE612" i="20"/>
  <c r="AF612" i="20"/>
  <c r="AG612" i="20"/>
  <c r="AH612" i="20"/>
  <c r="AI612" i="20"/>
  <c r="AJ612" i="20"/>
  <c r="G613" i="20"/>
  <c r="H613" i="20"/>
  <c r="I613" i="20"/>
  <c r="J613" i="20"/>
  <c r="K613" i="20"/>
  <c r="L613" i="20"/>
  <c r="M613" i="20"/>
  <c r="N613" i="20"/>
  <c r="O613" i="20"/>
  <c r="P613" i="20"/>
  <c r="Q613" i="20"/>
  <c r="R613" i="20"/>
  <c r="S613" i="20"/>
  <c r="T613" i="20"/>
  <c r="U613" i="20"/>
  <c r="V613" i="20"/>
  <c r="W613" i="20"/>
  <c r="X613" i="20"/>
  <c r="Y613" i="20"/>
  <c r="Z613" i="20"/>
  <c r="AA613" i="20"/>
  <c r="AB613" i="20"/>
  <c r="AC613" i="20"/>
  <c r="AD613" i="20"/>
  <c r="AE613" i="20"/>
  <c r="AF613" i="20"/>
  <c r="AG613" i="20"/>
  <c r="AH613" i="20"/>
  <c r="AI613" i="20"/>
  <c r="AJ613" i="20"/>
  <c r="G614" i="20"/>
  <c r="H614" i="20"/>
  <c r="I614" i="20"/>
  <c r="J614" i="20"/>
  <c r="K614" i="20"/>
  <c r="L614" i="20"/>
  <c r="M614" i="20"/>
  <c r="N614" i="20"/>
  <c r="O614" i="20"/>
  <c r="P614" i="20"/>
  <c r="Q614" i="20"/>
  <c r="R614" i="20"/>
  <c r="S614" i="20"/>
  <c r="T614" i="20"/>
  <c r="U614" i="20"/>
  <c r="V614" i="20"/>
  <c r="W614" i="20"/>
  <c r="X614" i="20"/>
  <c r="Y614" i="20"/>
  <c r="Z614" i="20"/>
  <c r="AA614" i="20"/>
  <c r="AB614" i="20"/>
  <c r="AC614" i="20"/>
  <c r="AD614" i="20"/>
  <c r="AE614" i="20"/>
  <c r="AF614" i="20"/>
  <c r="AG614" i="20"/>
  <c r="AH614" i="20"/>
  <c r="AI614" i="20"/>
  <c r="AJ614" i="20"/>
  <c r="G615" i="20"/>
  <c r="H615" i="20"/>
  <c r="I615" i="20"/>
  <c r="J615" i="20"/>
  <c r="K615" i="20"/>
  <c r="L615" i="20"/>
  <c r="M615" i="20"/>
  <c r="N615" i="20"/>
  <c r="O615" i="20"/>
  <c r="P615" i="20"/>
  <c r="Q615" i="20"/>
  <c r="R615" i="20"/>
  <c r="S615" i="20"/>
  <c r="T615" i="20"/>
  <c r="U615" i="20"/>
  <c r="V615" i="20"/>
  <c r="W615" i="20"/>
  <c r="X615" i="20"/>
  <c r="Y615" i="20"/>
  <c r="Z615" i="20"/>
  <c r="AA615" i="20"/>
  <c r="AB615" i="20"/>
  <c r="AC615" i="20"/>
  <c r="AD615" i="20"/>
  <c r="AE615" i="20"/>
  <c r="AF615" i="20"/>
  <c r="AG615" i="20"/>
  <c r="AH615" i="20"/>
  <c r="AI615" i="20"/>
  <c r="AJ615" i="20"/>
  <c r="G616" i="20"/>
  <c r="H616" i="20"/>
  <c r="I616" i="20"/>
  <c r="J616" i="20"/>
  <c r="K616" i="20"/>
  <c r="L616" i="20"/>
  <c r="M616" i="20"/>
  <c r="N616" i="20"/>
  <c r="O616" i="20"/>
  <c r="P616" i="20"/>
  <c r="Q616" i="20"/>
  <c r="R616" i="20"/>
  <c r="S616" i="20"/>
  <c r="T616" i="20"/>
  <c r="U616" i="20"/>
  <c r="V616" i="20"/>
  <c r="W616" i="20"/>
  <c r="X616" i="20"/>
  <c r="Y616" i="20"/>
  <c r="Z616" i="20"/>
  <c r="AA616" i="20"/>
  <c r="AB616" i="20"/>
  <c r="AC616" i="20"/>
  <c r="AD616" i="20"/>
  <c r="AE616" i="20"/>
  <c r="AF616" i="20"/>
  <c r="AG616" i="20"/>
  <c r="AH616" i="20"/>
  <c r="AI616" i="20"/>
  <c r="AJ616" i="20"/>
  <c r="G617" i="20"/>
  <c r="H617" i="20"/>
  <c r="I617" i="20"/>
  <c r="J617" i="20"/>
  <c r="K617" i="20"/>
  <c r="L617" i="20"/>
  <c r="M617" i="20"/>
  <c r="N617" i="20"/>
  <c r="O617" i="20"/>
  <c r="P617" i="20"/>
  <c r="Q617" i="20"/>
  <c r="R617" i="20"/>
  <c r="S617" i="20"/>
  <c r="T617" i="20"/>
  <c r="U617" i="20"/>
  <c r="V617" i="20"/>
  <c r="W617" i="20"/>
  <c r="X617" i="20"/>
  <c r="Y617" i="20"/>
  <c r="Z617" i="20"/>
  <c r="AA617" i="20"/>
  <c r="AB617" i="20"/>
  <c r="AC617" i="20"/>
  <c r="AD617" i="20"/>
  <c r="AE617" i="20"/>
  <c r="AF617" i="20"/>
  <c r="AG617" i="20"/>
  <c r="AH617" i="20"/>
  <c r="AI617" i="20"/>
  <c r="AJ617" i="20"/>
  <c r="G618" i="20"/>
  <c r="H618" i="20"/>
  <c r="I618" i="20"/>
  <c r="J618" i="20"/>
  <c r="K618" i="20"/>
  <c r="L618" i="20"/>
  <c r="M618" i="20"/>
  <c r="N618" i="20"/>
  <c r="O618" i="20"/>
  <c r="P618" i="20"/>
  <c r="Q618" i="20"/>
  <c r="R618" i="20"/>
  <c r="S618" i="20"/>
  <c r="T618" i="20"/>
  <c r="U618" i="20"/>
  <c r="V618" i="20"/>
  <c r="W618" i="20"/>
  <c r="X618" i="20"/>
  <c r="Y618" i="20"/>
  <c r="Z618" i="20"/>
  <c r="AA618" i="20"/>
  <c r="AB618" i="20"/>
  <c r="AC618" i="20"/>
  <c r="AD618" i="20"/>
  <c r="AE618" i="20"/>
  <c r="AF618" i="20"/>
  <c r="AG618" i="20"/>
  <c r="AH618" i="20"/>
  <c r="AI618" i="20"/>
  <c r="AJ618" i="20"/>
  <c r="G619" i="20"/>
  <c r="H619" i="20"/>
  <c r="I619" i="20"/>
  <c r="J619" i="20"/>
  <c r="K619" i="20"/>
  <c r="L619" i="20"/>
  <c r="M619" i="20"/>
  <c r="N619" i="20"/>
  <c r="O619" i="20"/>
  <c r="P619" i="20"/>
  <c r="Q619" i="20"/>
  <c r="R619" i="20"/>
  <c r="S619" i="20"/>
  <c r="T619" i="20"/>
  <c r="U619" i="20"/>
  <c r="V619" i="20"/>
  <c r="W619" i="20"/>
  <c r="X619" i="20"/>
  <c r="Y619" i="20"/>
  <c r="Z619" i="20"/>
  <c r="AA619" i="20"/>
  <c r="AB619" i="20"/>
  <c r="AC619" i="20"/>
  <c r="AD619" i="20"/>
  <c r="AE619" i="20"/>
  <c r="AF619" i="20"/>
  <c r="AG619" i="20"/>
  <c r="AH619" i="20"/>
  <c r="AI619" i="20"/>
  <c r="AJ619" i="20"/>
  <c r="G620" i="20"/>
  <c r="H620" i="20"/>
  <c r="I620" i="20"/>
  <c r="J620" i="20"/>
  <c r="K620" i="20"/>
  <c r="L620" i="20"/>
  <c r="M620" i="20"/>
  <c r="N620" i="20"/>
  <c r="O620" i="20"/>
  <c r="P620" i="20"/>
  <c r="Q620" i="20"/>
  <c r="R620" i="20"/>
  <c r="S620" i="20"/>
  <c r="T620" i="20"/>
  <c r="U620" i="20"/>
  <c r="V620" i="20"/>
  <c r="W620" i="20"/>
  <c r="X620" i="20"/>
  <c r="Y620" i="20"/>
  <c r="Z620" i="20"/>
  <c r="AA620" i="20"/>
  <c r="AB620" i="20"/>
  <c r="AC620" i="20"/>
  <c r="AD620" i="20"/>
  <c r="AE620" i="20"/>
  <c r="AF620" i="20"/>
  <c r="AG620" i="20"/>
  <c r="AH620" i="20"/>
  <c r="AI620" i="20"/>
  <c r="AJ620" i="20"/>
  <c r="G621" i="20"/>
  <c r="H621" i="20"/>
  <c r="I621" i="20"/>
  <c r="J621" i="20"/>
  <c r="K621" i="20"/>
  <c r="L621" i="20"/>
  <c r="M621" i="20"/>
  <c r="N621" i="20"/>
  <c r="O621" i="20"/>
  <c r="P621" i="20"/>
  <c r="Q621" i="20"/>
  <c r="R621" i="20"/>
  <c r="S621" i="20"/>
  <c r="T621" i="20"/>
  <c r="U621" i="20"/>
  <c r="V621" i="20"/>
  <c r="W621" i="20"/>
  <c r="X621" i="20"/>
  <c r="Y621" i="20"/>
  <c r="Z621" i="20"/>
  <c r="AA621" i="20"/>
  <c r="AB621" i="20"/>
  <c r="AC621" i="20"/>
  <c r="AD621" i="20"/>
  <c r="AE621" i="20"/>
  <c r="AF621" i="20"/>
  <c r="AG621" i="20"/>
  <c r="AH621" i="20"/>
  <c r="AI621" i="20"/>
  <c r="AJ621" i="20"/>
  <c r="G622" i="20"/>
  <c r="H622" i="20"/>
  <c r="I622" i="20"/>
  <c r="J622" i="20"/>
  <c r="K622" i="20"/>
  <c r="L622" i="20"/>
  <c r="M622" i="20"/>
  <c r="N622" i="20"/>
  <c r="O622" i="20"/>
  <c r="P622" i="20"/>
  <c r="Q622" i="20"/>
  <c r="R622" i="20"/>
  <c r="S622" i="20"/>
  <c r="T622" i="20"/>
  <c r="U622" i="20"/>
  <c r="V622" i="20"/>
  <c r="W622" i="20"/>
  <c r="X622" i="20"/>
  <c r="Y622" i="20"/>
  <c r="Z622" i="20"/>
  <c r="AA622" i="20"/>
  <c r="AB622" i="20"/>
  <c r="AC622" i="20"/>
  <c r="AD622" i="20"/>
  <c r="AE622" i="20"/>
  <c r="AF622" i="20"/>
  <c r="AG622" i="20"/>
  <c r="AH622" i="20"/>
  <c r="AI622" i="20"/>
  <c r="AJ622" i="20"/>
  <c r="G623" i="20"/>
  <c r="H623" i="20"/>
  <c r="I623" i="20"/>
  <c r="J623" i="20"/>
  <c r="K623" i="20"/>
  <c r="L623" i="20"/>
  <c r="M623" i="20"/>
  <c r="N623" i="20"/>
  <c r="O623" i="20"/>
  <c r="P623" i="20"/>
  <c r="Q623" i="20"/>
  <c r="R623" i="20"/>
  <c r="S623" i="20"/>
  <c r="T623" i="20"/>
  <c r="U623" i="20"/>
  <c r="V623" i="20"/>
  <c r="W623" i="20"/>
  <c r="X623" i="20"/>
  <c r="Y623" i="20"/>
  <c r="Z623" i="20"/>
  <c r="AA623" i="20"/>
  <c r="AB623" i="20"/>
  <c r="AC623" i="20"/>
  <c r="AD623" i="20"/>
  <c r="AE623" i="20"/>
  <c r="AF623" i="20"/>
  <c r="AG623" i="20"/>
  <c r="AH623" i="20"/>
  <c r="AI623" i="20"/>
  <c r="AJ623" i="20"/>
  <c r="G624" i="20"/>
  <c r="H624" i="20"/>
  <c r="I624" i="20"/>
  <c r="J624" i="20"/>
  <c r="K624" i="20"/>
  <c r="L624" i="20"/>
  <c r="M624" i="20"/>
  <c r="N624" i="20"/>
  <c r="O624" i="20"/>
  <c r="P624" i="20"/>
  <c r="Q624" i="20"/>
  <c r="R624" i="20"/>
  <c r="S624" i="20"/>
  <c r="T624" i="20"/>
  <c r="U624" i="20"/>
  <c r="V624" i="20"/>
  <c r="W624" i="20"/>
  <c r="X624" i="20"/>
  <c r="Y624" i="20"/>
  <c r="Z624" i="20"/>
  <c r="AA624" i="20"/>
  <c r="AB624" i="20"/>
  <c r="AC624" i="20"/>
  <c r="AD624" i="20"/>
  <c r="AE624" i="20"/>
  <c r="AF624" i="20"/>
  <c r="AG624" i="20"/>
  <c r="AH624" i="20"/>
  <c r="AI624" i="20"/>
  <c r="AJ624" i="20"/>
  <c r="G625" i="20"/>
  <c r="H625" i="20"/>
  <c r="I625" i="20"/>
  <c r="J625" i="20"/>
  <c r="K625" i="20"/>
  <c r="L625" i="20"/>
  <c r="M625" i="20"/>
  <c r="N625" i="20"/>
  <c r="O625" i="20"/>
  <c r="P625" i="20"/>
  <c r="Q625" i="20"/>
  <c r="R625" i="20"/>
  <c r="S625" i="20"/>
  <c r="T625" i="20"/>
  <c r="U625" i="20"/>
  <c r="V625" i="20"/>
  <c r="W625" i="20"/>
  <c r="X625" i="20"/>
  <c r="Y625" i="20"/>
  <c r="Z625" i="20"/>
  <c r="AA625" i="20"/>
  <c r="AB625" i="20"/>
  <c r="AC625" i="20"/>
  <c r="AD625" i="20"/>
  <c r="AE625" i="20"/>
  <c r="AF625" i="20"/>
  <c r="AG625" i="20"/>
  <c r="AH625" i="20"/>
  <c r="AI625" i="20"/>
  <c r="AJ625" i="20"/>
  <c r="G626" i="20"/>
  <c r="H626" i="20"/>
  <c r="I626" i="20"/>
  <c r="J626" i="20"/>
  <c r="K626" i="20"/>
  <c r="L626" i="20"/>
  <c r="M626" i="20"/>
  <c r="N626" i="20"/>
  <c r="O626" i="20"/>
  <c r="P626" i="20"/>
  <c r="Q626" i="20"/>
  <c r="R626" i="20"/>
  <c r="S626" i="20"/>
  <c r="T626" i="20"/>
  <c r="U626" i="20"/>
  <c r="V626" i="20"/>
  <c r="W626" i="20"/>
  <c r="X626" i="20"/>
  <c r="Y626" i="20"/>
  <c r="Z626" i="20"/>
  <c r="AA626" i="20"/>
  <c r="AB626" i="20"/>
  <c r="AC626" i="20"/>
  <c r="AD626" i="20"/>
  <c r="AE626" i="20"/>
  <c r="AF626" i="20"/>
  <c r="AG626" i="20"/>
  <c r="AH626" i="20"/>
  <c r="AI626" i="20"/>
  <c r="AJ626" i="20"/>
  <c r="G627" i="20"/>
  <c r="H627" i="20"/>
  <c r="I627" i="20"/>
  <c r="J627" i="20"/>
  <c r="K627" i="20"/>
  <c r="L627" i="20"/>
  <c r="M627" i="20"/>
  <c r="N627" i="20"/>
  <c r="O627" i="20"/>
  <c r="P627" i="20"/>
  <c r="Q627" i="20"/>
  <c r="R627" i="20"/>
  <c r="S627" i="20"/>
  <c r="T627" i="20"/>
  <c r="U627" i="20"/>
  <c r="V627" i="20"/>
  <c r="W627" i="20"/>
  <c r="X627" i="20"/>
  <c r="Y627" i="20"/>
  <c r="Z627" i="20"/>
  <c r="AA627" i="20"/>
  <c r="AB627" i="20"/>
  <c r="AC627" i="20"/>
  <c r="AD627" i="20"/>
  <c r="AE627" i="20"/>
  <c r="AF627" i="20"/>
  <c r="AG627" i="20"/>
  <c r="AH627" i="20"/>
  <c r="AI627" i="20"/>
  <c r="AJ627" i="20"/>
  <c r="G628" i="20"/>
  <c r="H628" i="20"/>
  <c r="I628" i="20"/>
  <c r="J628" i="20"/>
  <c r="K628" i="20"/>
  <c r="L628" i="20"/>
  <c r="M628" i="20"/>
  <c r="N628" i="20"/>
  <c r="O628" i="20"/>
  <c r="P628" i="20"/>
  <c r="Q628" i="20"/>
  <c r="R628" i="20"/>
  <c r="S628" i="20"/>
  <c r="T628" i="20"/>
  <c r="U628" i="20"/>
  <c r="V628" i="20"/>
  <c r="W628" i="20"/>
  <c r="X628" i="20"/>
  <c r="Y628" i="20"/>
  <c r="Z628" i="20"/>
  <c r="AA628" i="20"/>
  <c r="AB628" i="20"/>
  <c r="AC628" i="20"/>
  <c r="AD628" i="20"/>
  <c r="AE628" i="20"/>
  <c r="AF628" i="20"/>
  <c r="AG628" i="20"/>
  <c r="AH628" i="20"/>
  <c r="AI628" i="20"/>
  <c r="AJ628" i="20"/>
  <c r="G629" i="20"/>
  <c r="H629" i="20"/>
  <c r="I629" i="20"/>
  <c r="J629" i="20"/>
  <c r="K629" i="20"/>
  <c r="L629" i="20"/>
  <c r="M629" i="20"/>
  <c r="N629" i="20"/>
  <c r="O629" i="20"/>
  <c r="P629" i="20"/>
  <c r="Q629" i="20"/>
  <c r="R629" i="20"/>
  <c r="S629" i="20"/>
  <c r="T629" i="20"/>
  <c r="U629" i="20"/>
  <c r="V629" i="20"/>
  <c r="W629" i="20"/>
  <c r="X629" i="20"/>
  <c r="Y629" i="20"/>
  <c r="Z629" i="20"/>
  <c r="AA629" i="20"/>
  <c r="AB629" i="20"/>
  <c r="AC629" i="20"/>
  <c r="AD629" i="20"/>
  <c r="AE629" i="20"/>
  <c r="AF629" i="20"/>
  <c r="AG629" i="20"/>
  <c r="AH629" i="20"/>
  <c r="AI629" i="20"/>
  <c r="AJ629" i="20"/>
  <c r="G630" i="20"/>
  <c r="H630" i="20"/>
  <c r="I630" i="20"/>
  <c r="J630" i="20"/>
  <c r="K630" i="20"/>
  <c r="L630" i="20"/>
  <c r="M630" i="20"/>
  <c r="N630" i="20"/>
  <c r="O630" i="20"/>
  <c r="P630" i="20"/>
  <c r="Q630" i="20"/>
  <c r="R630" i="20"/>
  <c r="S630" i="20"/>
  <c r="T630" i="20"/>
  <c r="U630" i="20"/>
  <c r="V630" i="20"/>
  <c r="W630" i="20"/>
  <c r="X630" i="20"/>
  <c r="Y630" i="20"/>
  <c r="Z630" i="20"/>
  <c r="AA630" i="20"/>
  <c r="AB630" i="20"/>
  <c r="AC630" i="20"/>
  <c r="AD630" i="20"/>
  <c r="AE630" i="20"/>
  <c r="AF630" i="20"/>
  <c r="AG630" i="20"/>
  <c r="AH630" i="20"/>
  <c r="AI630" i="20"/>
  <c r="AJ630" i="20"/>
  <c r="G631" i="20"/>
  <c r="H631" i="20"/>
  <c r="I631" i="20"/>
  <c r="J631" i="20"/>
  <c r="K631" i="20"/>
  <c r="L631" i="20"/>
  <c r="M631" i="20"/>
  <c r="N631" i="20"/>
  <c r="O631" i="20"/>
  <c r="P631" i="20"/>
  <c r="Q631" i="20"/>
  <c r="R631" i="20"/>
  <c r="S631" i="20"/>
  <c r="T631" i="20"/>
  <c r="U631" i="20"/>
  <c r="V631" i="20"/>
  <c r="W631" i="20"/>
  <c r="X631" i="20"/>
  <c r="Y631" i="20"/>
  <c r="Z631" i="20"/>
  <c r="AA631" i="20"/>
  <c r="AB631" i="20"/>
  <c r="AC631" i="20"/>
  <c r="AD631" i="20"/>
  <c r="AE631" i="20"/>
  <c r="AF631" i="20"/>
  <c r="AG631" i="20"/>
  <c r="AH631" i="20"/>
  <c r="AI631" i="20"/>
  <c r="AJ631" i="20"/>
  <c r="G632" i="20"/>
  <c r="H632" i="20"/>
  <c r="I632" i="20"/>
  <c r="J632" i="20"/>
  <c r="K632" i="20"/>
  <c r="L632" i="20"/>
  <c r="M632" i="20"/>
  <c r="N632" i="20"/>
  <c r="O632" i="20"/>
  <c r="P632" i="20"/>
  <c r="Q632" i="20"/>
  <c r="R632" i="20"/>
  <c r="S632" i="20"/>
  <c r="T632" i="20"/>
  <c r="U632" i="20"/>
  <c r="V632" i="20"/>
  <c r="W632" i="20"/>
  <c r="X632" i="20"/>
  <c r="Y632" i="20"/>
  <c r="Z632" i="20"/>
  <c r="AA632" i="20"/>
  <c r="AB632" i="20"/>
  <c r="AC632" i="20"/>
  <c r="AD632" i="20"/>
  <c r="AE632" i="20"/>
  <c r="AF632" i="20"/>
  <c r="AG632" i="20"/>
  <c r="AH632" i="20"/>
  <c r="AI632" i="20"/>
  <c r="AJ632" i="20"/>
  <c r="G633" i="20"/>
  <c r="H633" i="20"/>
  <c r="I633" i="20"/>
  <c r="J633" i="20"/>
  <c r="K633" i="20"/>
  <c r="L633" i="20"/>
  <c r="M633" i="20"/>
  <c r="N633" i="20"/>
  <c r="O633" i="20"/>
  <c r="P633" i="20"/>
  <c r="Q633" i="20"/>
  <c r="R633" i="20"/>
  <c r="S633" i="20"/>
  <c r="T633" i="20"/>
  <c r="U633" i="20"/>
  <c r="V633" i="20"/>
  <c r="W633" i="20"/>
  <c r="X633" i="20"/>
  <c r="Y633" i="20"/>
  <c r="Z633" i="20"/>
  <c r="AA633" i="20"/>
  <c r="AB633" i="20"/>
  <c r="AC633" i="20"/>
  <c r="AD633" i="20"/>
  <c r="AE633" i="20"/>
  <c r="AF633" i="20"/>
  <c r="AG633" i="20"/>
  <c r="AH633" i="20"/>
  <c r="AI633" i="20"/>
  <c r="AJ633" i="20"/>
  <c r="G634" i="20"/>
  <c r="H634" i="20"/>
  <c r="I634" i="20"/>
  <c r="J634" i="20"/>
  <c r="K634" i="20"/>
  <c r="L634" i="20"/>
  <c r="M634" i="20"/>
  <c r="N634" i="20"/>
  <c r="O634" i="20"/>
  <c r="P634" i="20"/>
  <c r="Q634" i="20"/>
  <c r="R634" i="20"/>
  <c r="S634" i="20"/>
  <c r="T634" i="20"/>
  <c r="U634" i="20"/>
  <c r="V634" i="20"/>
  <c r="W634" i="20"/>
  <c r="X634" i="20"/>
  <c r="Y634" i="20"/>
  <c r="Z634" i="20"/>
  <c r="AA634" i="20"/>
  <c r="AB634" i="20"/>
  <c r="AC634" i="20"/>
  <c r="AD634" i="20"/>
  <c r="AE634" i="20"/>
  <c r="AF634" i="20"/>
  <c r="AG634" i="20"/>
  <c r="AH634" i="20"/>
  <c r="AI634" i="20"/>
  <c r="AJ634" i="20"/>
  <c r="G635" i="20"/>
  <c r="H635" i="20"/>
  <c r="I635" i="20"/>
  <c r="J635" i="20"/>
  <c r="K635" i="20"/>
  <c r="L635" i="20"/>
  <c r="M635" i="20"/>
  <c r="N635" i="20"/>
  <c r="O635" i="20"/>
  <c r="P635" i="20"/>
  <c r="Q635" i="20"/>
  <c r="R635" i="20"/>
  <c r="S635" i="20"/>
  <c r="T635" i="20"/>
  <c r="U635" i="20"/>
  <c r="V635" i="20"/>
  <c r="W635" i="20"/>
  <c r="X635" i="20"/>
  <c r="Y635" i="20"/>
  <c r="Z635" i="20"/>
  <c r="AA635" i="20"/>
  <c r="AB635" i="20"/>
  <c r="AC635" i="20"/>
  <c r="AD635" i="20"/>
  <c r="AE635" i="20"/>
  <c r="AF635" i="20"/>
  <c r="AG635" i="20"/>
  <c r="AH635" i="20"/>
  <c r="AI635" i="20"/>
  <c r="AJ635" i="20"/>
  <c r="G636" i="20"/>
  <c r="H636" i="20"/>
  <c r="I636" i="20"/>
  <c r="J636" i="20"/>
  <c r="K636" i="20"/>
  <c r="L636" i="20"/>
  <c r="M636" i="20"/>
  <c r="N636" i="20"/>
  <c r="O636" i="20"/>
  <c r="P636" i="20"/>
  <c r="Q636" i="20"/>
  <c r="R636" i="20"/>
  <c r="S636" i="20"/>
  <c r="T636" i="20"/>
  <c r="U636" i="20"/>
  <c r="V636" i="20"/>
  <c r="W636" i="20"/>
  <c r="X636" i="20"/>
  <c r="Y636" i="20"/>
  <c r="Z636" i="20"/>
  <c r="AA636" i="20"/>
  <c r="AB636" i="20"/>
  <c r="AC636" i="20"/>
  <c r="AD636" i="20"/>
  <c r="AE636" i="20"/>
  <c r="AF636" i="20"/>
  <c r="AG636" i="20"/>
  <c r="AH636" i="20"/>
  <c r="AI636" i="20"/>
  <c r="AJ636" i="20"/>
  <c r="G637" i="20"/>
  <c r="H637" i="20"/>
  <c r="I637" i="20"/>
  <c r="J637" i="20"/>
  <c r="K637" i="20"/>
  <c r="L637" i="20"/>
  <c r="M637" i="20"/>
  <c r="N637" i="20"/>
  <c r="O637" i="20"/>
  <c r="P637" i="20"/>
  <c r="Q637" i="20"/>
  <c r="R637" i="20"/>
  <c r="S637" i="20"/>
  <c r="T637" i="20"/>
  <c r="U637" i="20"/>
  <c r="V637" i="20"/>
  <c r="W637" i="20"/>
  <c r="X637" i="20"/>
  <c r="Y637" i="20"/>
  <c r="Z637" i="20"/>
  <c r="AA637" i="20"/>
  <c r="AB637" i="20"/>
  <c r="AC637" i="20"/>
  <c r="AD637" i="20"/>
  <c r="AE637" i="20"/>
  <c r="AF637" i="20"/>
  <c r="AG637" i="20"/>
  <c r="AH637" i="20"/>
  <c r="AI637" i="20"/>
  <c r="AJ637" i="20"/>
  <c r="G638" i="20"/>
  <c r="H638" i="20"/>
  <c r="I638" i="20"/>
  <c r="J638" i="20"/>
  <c r="K638" i="20"/>
  <c r="L638" i="20"/>
  <c r="M638" i="20"/>
  <c r="N638" i="20"/>
  <c r="O638" i="20"/>
  <c r="P638" i="20"/>
  <c r="Q638" i="20"/>
  <c r="R638" i="20"/>
  <c r="S638" i="20"/>
  <c r="T638" i="20"/>
  <c r="U638" i="20"/>
  <c r="V638" i="20"/>
  <c r="W638" i="20"/>
  <c r="X638" i="20"/>
  <c r="Y638" i="20"/>
  <c r="Z638" i="20"/>
  <c r="AA638" i="20"/>
  <c r="AB638" i="20"/>
  <c r="AC638" i="20"/>
  <c r="AD638" i="20"/>
  <c r="AE638" i="20"/>
  <c r="AF638" i="20"/>
  <c r="AG638" i="20"/>
  <c r="AH638" i="20"/>
  <c r="AI638" i="20"/>
  <c r="AJ638" i="20"/>
  <c r="G639" i="20"/>
  <c r="H639" i="20"/>
  <c r="I639" i="20"/>
  <c r="J639" i="20"/>
  <c r="K639" i="20"/>
  <c r="L639" i="20"/>
  <c r="M639" i="20"/>
  <c r="N639" i="20"/>
  <c r="O639" i="20"/>
  <c r="P639" i="20"/>
  <c r="Q639" i="20"/>
  <c r="R639" i="20"/>
  <c r="S639" i="20"/>
  <c r="T639" i="20"/>
  <c r="U639" i="20"/>
  <c r="V639" i="20"/>
  <c r="W639" i="20"/>
  <c r="X639" i="20"/>
  <c r="Y639" i="20"/>
  <c r="Z639" i="20"/>
  <c r="AA639" i="20"/>
  <c r="AB639" i="20"/>
  <c r="AC639" i="20"/>
  <c r="AD639" i="20"/>
  <c r="AE639" i="20"/>
  <c r="AF639" i="20"/>
  <c r="AG639" i="20"/>
  <c r="AH639" i="20"/>
  <c r="AI639" i="20"/>
  <c r="AJ639" i="20"/>
  <c r="G640" i="20"/>
  <c r="H640" i="20"/>
  <c r="I640" i="20"/>
  <c r="J640" i="20"/>
  <c r="K640" i="20"/>
  <c r="L640" i="20"/>
  <c r="M640" i="20"/>
  <c r="N640" i="20"/>
  <c r="O640" i="20"/>
  <c r="P640" i="20"/>
  <c r="Q640" i="20"/>
  <c r="R640" i="20"/>
  <c r="S640" i="20"/>
  <c r="T640" i="20"/>
  <c r="U640" i="20"/>
  <c r="V640" i="20"/>
  <c r="W640" i="20"/>
  <c r="X640" i="20"/>
  <c r="Y640" i="20"/>
  <c r="Z640" i="20"/>
  <c r="AA640" i="20"/>
  <c r="AB640" i="20"/>
  <c r="AC640" i="20"/>
  <c r="AD640" i="20"/>
  <c r="AE640" i="20"/>
  <c r="AF640" i="20"/>
  <c r="AG640" i="20"/>
  <c r="AH640" i="20"/>
  <c r="AI640" i="20"/>
  <c r="AJ640" i="20"/>
  <c r="G641" i="20"/>
  <c r="H641" i="20"/>
  <c r="I641" i="20"/>
  <c r="J641" i="20"/>
  <c r="K641" i="20"/>
  <c r="L641" i="20"/>
  <c r="M641" i="20"/>
  <c r="N641" i="20"/>
  <c r="O641" i="20"/>
  <c r="P641" i="20"/>
  <c r="Q641" i="20"/>
  <c r="R641" i="20"/>
  <c r="S641" i="20"/>
  <c r="T641" i="20"/>
  <c r="U641" i="20"/>
  <c r="V641" i="20"/>
  <c r="W641" i="20"/>
  <c r="X641" i="20"/>
  <c r="Y641" i="20"/>
  <c r="Z641" i="20"/>
  <c r="AA641" i="20"/>
  <c r="AB641" i="20"/>
  <c r="AC641" i="20"/>
  <c r="AD641" i="20"/>
  <c r="AE641" i="20"/>
  <c r="AF641" i="20"/>
  <c r="AG641" i="20"/>
  <c r="AH641" i="20"/>
  <c r="AI641" i="20"/>
  <c r="AJ641" i="20"/>
  <c r="G642" i="20"/>
  <c r="H642" i="20"/>
  <c r="I642" i="20"/>
  <c r="J642" i="20"/>
  <c r="K642" i="20"/>
  <c r="L642" i="20"/>
  <c r="M642" i="20"/>
  <c r="N642" i="20"/>
  <c r="O642" i="20"/>
  <c r="P642" i="20"/>
  <c r="Q642" i="20"/>
  <c r="R642" i="20"/>
  <c r="S642" i="20"/>
  <c r="T642" i="20"/>
  <c r="U642" i="20"/>
  <c r="V642" i="20"/>
  <c r="W642" i="20"/>
  <c r="X642" i="20"/>
  <c r="Y642" i="20"/>
  <c r="Z642" i="20"/>
  <c r="AA642" i="20"/>
  <c r="AB642" i="20"/>
  <c r="AC642" i="20"/>
  <c r="AD642" i="20"/>
  <c r="AE642" i="20"/>
  <c r="AF642" i="20"/>
  <c r="AG642" i="20"/>
  <c r="AH642" i="20"/>
  <c r="AI642" i="20"/>
  <c r="AJ642" i="20"/>
  <c r="G643" i="20"/>
  <c r="H643" i="20"/>
  <c r="I643" i="20"/>
  <c r="J643" i="20"/>
  <c r="K643" i="20"/>
  <c r="L643" i="20"/>
  <c r="M643" i="20"/>
  <c r="N643" i="20"/>
  <c r="O643" i="20"/>
  <c r="P643" i="20"/>
  <c r="Q643" i="20"/>
  <c r="R643" i="20"/>
  <c r="S643" i="20"/>
  <c r="T643" i="20"/>
  <c r="U643" i="20"/>
  <c r="V643" i="20"/>
  <c r="W643" i="20"/>
  <c r="X643" i="20"/>
  <c r="Y643" i="20"/>
  <c r="Z643" i="20"/>
  <c r="AA643" i="20"/>
  <c r="AB643" i="20"/>
  <c r="AC643" i="20"/>
  <c r="AD643" i="20"/>
  <c r="AE643" i="20"/>
  <c r="AF643" i="20"/>
  <c r="AG643" i="20"/>
  <c r="AH643" i="20"/>
  <c r="AI643" i="20"/>
  <c r="AJ643" i="20"/>
  <c r="G644" i="20"/>
  <c r="H644" i="20"/>
  <c r="I644" i="20"/>
  <c r="J644" i="20"/>
  <c r="K644" i="20"/>
  <c r="L644" i="20"/>
  <c r="M644" i="20"/>
  <c r="N644" i="20"/>
  <c r="O644" i="20"/>
  <c r="P644" i="20"/>
  <c r="Q644" i="20"/>
  <c r="R644" i="20"/>
  <c r="S644" i="20"/>
  <c r="T644" i="20"/>
  <c r="U644" i="20"/>
  <c r="V644" i="20"/>
  <c r="W644" i="20"/>
  <c r="X644" i="20"/>
  <c r="Y644" i="20"/>
  <c r="Z644" i="20"/>
  <c r="AA644" i="20"/>
  <c r="AB644" i="20"/>
  <c r="AC644" i="20"/>
  <c r="AD644" i="20"/>
  <c r="AE644" i="20"/>
  <c r="AF644" i="20"/>
  <c r="AG644" i="20"/>
  <c r="AH644" i="20"/>
  <c r="AI644" i="20"/>
  <c r="AJ644" i="20"/>
  <c r="G645" i="20"/>
  <c r="H645" i="20"/>
  <c r="I645" i="20"/>
  <c r="J645" i="20"/>
  <c r="K645" i="20"/>
  <c r="L645" i="20"/>
  <c r="M645" i="20"/>
  <c r="N645" i="20"/>
  <c r="O645" i="20"/>
  <c r="P645" i="20"/>
  <c r="Q645" i="20"/>
  <c r="R645" i="20"/>
  <c r="S645" i="20"/>
  <c r="T645" i="20"/>
  <c r="U645" i="20"/>
  <c r="V645" i="20"/>
  <c r="W645" i="20"/>
  <c r="X645" i="20"/>
  <c r="Y645" i="20"/>
  <c r="Z645" i="20"/>
  <c r="AA645" i="20"/>
  <c r="AB645" i="20"/>
  <c r="AC645" i="20"/>
  <c r="AD645" i="20"/>
  <c r="AE645" i="20"/>
  <c r="AF645" i="20"/>
  <c r="AG645" i="20"/>
  <c r="AH645" i="20"/>
  <c r="AI645" i="20"/>
  <c r="AJ645" i="20"/>
  <c r="G646" i="20"/>
  <c r="H646" i="20"/>
  <c r="I646" i="20"/>
  <c r="J646" i="20"/>
  <c r="K646" i="20"/>
  <c r="L646" i="20"/>
  <c r="M646" i="20"/>
  <c r="N646" i="20"/>
  <c r="O646" i="20"/>
  <c r="P646" i="20"/>
  <c r="Q646" i="20"/>
  <c r="R646" i="20"/>
  <c r="S646" i="20"/>
  <c r="T646" i="20"/>
  <c r="U646" i="20"/>
  <c r="V646" i="20"/>
  <c r="W646" i="20"/>
  <c r="X646" i="20"/>
  <c r="Y646" i="20"/>
  <c r="Z646" i="20"/>
  <c r="AA646" i="20"/>
  <c r="AB646" i="20"/>
  <c r="AC646" i="20"/>
  <c r="AD646" i="20"/>
  <c r="AE646" i="20"/>
  <c r="AF646" i="20"/>
  <c r="AG646" i="20"/>
  <c r="AH646" i="20"/>
  <c r="AI646" i="20"/>
  <c r="AJ646" i="20"/>
  <c r="G647" i="20"/>
  <c r="H647" i="20"/>
  <c r="I647" i="20"/>
  <c r="J647" i="20"/>
  <c r="K647" i="20"/>
  <c r="L647" i="20"/>
  <c r="M647" i="20"/>
  <c r="N647" i="20"/>
  <c r="O647" i="20"/>
  <c r="P647" i="20"/>
  <c r="Q647" i="20"/>
  <c r="R647" i="20"/>
  <c r="S647" i="20"/>
  <c r="T647" i="20"/>
  <c r="U647" i="20"/>
  <c r="V647" i="20"/>
  <c r="W647" i="20"/>
  <c r="X647" i="20"/>
  <c r="Y647" i="20"/>
  <c r="Z647" i="20"/>
  <c r="AA647" i="20"/>
  <c r="AB647" i="20"/>
  <c r="AC647" i="20"/>
  <c r="AD647" i="20"/>
  <c r="AE647" i="20"/>
  <c r="AF647" i="20"/>
  <c r="AG647" i="20"/>
  <c r="AH647" i="20"/>
  <c r="AI647" i="20"/>
  <c r="AJ647" i="20"/>
  <c r="G648" i="20"/>
  <c r="H648" i="20"/>
  <c r="I648" i="20"/>
  <c r="J648" i="20"/>
  <c r="K648" i="20"/>
  <c r="L648" i="20"/>
  <c r="M648" i="20"/>
  <c r="N648" i="20"/>
  <c r="O648" i="20"/>
  <c r="P648" i="20"/>
  <c r="Q648" i="20"/>
  <c r="R648" i="20"/>
  <c r="S648" i="20"/>
  <c r="T648" i="20"/>
  <c r="U648" i="20"/>
  <c r="V648" i="20"/>
  <c r="W648" i="20"/>
  <c r="X648" i="20"/>
  <c r="Y648" i="20"/>
  <c r="Z648" i="20"/>
  <c r="AA648" i="20"/>
  <c r="AB648" i="20"/>
  <c r="AC648" i="20"/>
  <c r="AD648" i="20"/>
  <c r="AE648" i="20"/>
  <c r="AF648" i="20"/>
  <c r="AG648" i="20"/>
  <c r="AH648" i="20"/>
  <c r="AI648" i="20"/>
  <c r="AJ648" i="20"/>
  <c r="G649" i="20"/>
  <c r="H649" i="20"/>
  <c r="I649" i="20"/>
  <c r="J649" i="20"/>
  <c r="K649" i="20"/>
  <c r="L649" i="20"/>
  <c r="M649" i="20"/>
  <c r="N649" i="20"/>
  <c r="O649" i="20"/>
  <c r="P649" i="20"/>
  <c r="Q649" i="20"/>
  <c r="R649" i="20"/>
  <c r="S649" i="20"/>
  <c r="T649" i="20"/>
  <c r="U649" i="20"/>
  <c r="V649" i="20"/>
  <c r="W649" i="20"/>
  <c r="X649" i="20"/>
  <c r="Y649" i="20"/>
  <c r="Z649" i="20"/>
  <c r="AA649" i="20"/>
  <c r="AB649" i="20"/>
  <c r="AC649" i="20"/>
  <c r="AD649" i="20"/>
  <c r="AE649" i="20"/>
  <c r="AF649" i="20"/>
  <c r="AG649" i="20"/>
  <c r="AH649" i="20"/>
  <c r="AI649" i="20"/>
  <c r="AJ649" i="20"/>
  <c r="G650" i="20"/>
  <c r="H650" i="20"/>
  <c r="I650" i="20"/>
  <c r="J650" i="20"/>
  <c r="K650" i="20"/>
  <c r="L650" i="20"/>
  <c r="M650" i="20"/>
  <c r="N650" i="20"/>
  <c r="O650" i="20"/>
  <c r="P650" i="20"/>
  <c r="Q650" i="20"/>
  <c r="R650" i="20"/>
  <c r="S650" i="20"/>
  <c r="T650" i="20"/>
  <c r="U650" i="20"/>
  <c r="V650" i="20"/>
  <c r="W650" i="20"/>
  <c r="X650" i="20"/>
  <c r="Y650" i="20"/>
  <c r="Z650" i="20"/>
  <c r="AA650" i="20"/>
  <c r="AB650" i="20"/>
  <c r="AC650" i="20"/>
  <c r="AD650" i="20"/>
  <c r="AE650" i="20"/>
  <c r="AF650" i="20"/>
  <c r="AG650" i="20"/>
  <c r="AH650" i="20"/>
  <c r="AI650" i="20"/>
  <c r="AJ650" i="20"/>
  <c r="G651" i="20"/>
  <c r="H651" i="20"/>
  <c r="I651" i="20"/>
  <c r="J651" i="20"/>
  <c r="K651" i="20"/>
  <c r="L651" i="20"/>
  <c r="M651" i="20"/>
  <c r="N651" i="20"/>
  <c r="O651" i="20"/>
  <c r="P651" i="20"/>
  <c r="Q651" i="20"/>
  <c r="R651" i="20"/>
  <c r="S651" i="20"/>
  <c r="T651" i="20"/>
  <c r="U651" i="20"/>
  <c r="V651" i="20"/>
  <c r="W651" i="20"/>
  <c r="X651" i="20"/>
  <c r="Y651" i="20"/>
  <c r="Z651" i="20"/>
  <c r="AA651" i="20"/>
  <c r="AB651" i="20"/>
  <c r="AC651" i="20"/>
  <c r="AD651" i="20"/>
  <c r="AE651" i="20"/>
  <c r="AF651" i="20"/>
  <c r="AG651" i="20"/>
  <c r="AH651" i="20"/>
  <c r="AI651" i="20"/>
  <c r="AJ651" i="20"/>
  <c r="G652" i="20"/>
  <c r="H652" i="20"/>
  <c r="I652" i="20"/>
  <c r="J652" i="20"/>
  <c r="K652" i="20"/>
  <c r="L652" i="20"/>
  <c r="M652" i="20"/>
  <c r="N652" i="20"/>
  <c r="O652" i="20"/>
  <c r="P652" i="20"/>
  <c r="Q652" i="20"/>
  <c r="R652" i="20"/>
  <c r="S652" i="20"/>
  <c r="T652" i="20"/>
  <c r="U652" i="20"/>
  <c r="V652" i="20"/>
  <c r="W652" i="20"/>
  <c r="X652" i="20"/>
  <c r="Y652" i="20"/>
  <c r="Z652" i="20"/>
  <c r="AA652" i="20"/>
  <c r="AB652" i="20"/>
  <c r="AC652" i="20"/>
  <c r="AD652" i="20"/>
  <c r="AE652" i="20"/>
  <c r="AF652" i="20"/>
  <c r="AG652" i="20"/>
  <c r="AH652" i="20"/>
  <c r="AI652" i="20"/>
  <c r="AJ652" i="20"/>
  <c r="G653" i="20"/>
  <c r="H653" i="20"/>
  <c r="I653" i="20"/>
  <c r="J653" i="20"/>
  <c r="K653" i="20"/>
  <c r="L653" i="20"/>
  <c r="M653" i="20"/>
  <c r="N653" i="20"/>
  <c r="O653" i="20"/>
  <c r="P653" i="20"/>
  <c r="Q653" i="20"/>
  <c r="R653" i="20"/>
  <c r="S653" i="20"/>
  <c r="T653" i="20"/>
  <c r="U653" i="20"/>
  <c r="V653" i="20"/>
  <c r="W653" i="20"/>
  <c r="X653" i="20"/>
  <c r="Y653" i="20"/>
  <c r="Z653" i="20"/>
  <c r="AA653" i="20"/>
  <c r="AB653" i="20"/>
  <c r="AC653" i="20"/>
  <c r="AD653" i="20"/>
  <c r="AE653" i="20"/>
  <c r="AF653" i="20"/>
  <c r="AG653" i="20"/>
  <c r="AH653" i="20"/>
  <c r="AI653" i="20"/>
  <c r="AJ653" i="20"/>
  <c r="G654" i="20"/>
  <c r="H654" i="20"/>
  <c r="I654" i="20"/>
  <c r="J654" i="20"/>
  <c r="K654" i="20"/>
  <c r="L654" i="20"/>
  <c r="M654" i="20"/>
  <c r="N654" i="20"/>
  <c r="O654" i="20"/>
  <c r="P654" i="20"/>
  <c r="Q654" i="20"/>
  <c r="R654" i="20"/>
  <c r="S654" i="20"/>
  <c r="T654" i="20"/>
  <c r="U654" i="20"/>
  <c r="V654" i="20"/>
  <c r="W654" i="20"/>
  <c r="X654" i="20"/>
  <c r="Y654" i="20"/>
  <c r="Z654" i="20"/>
  <c r="AA654" i="20"/>
  <c r="AB654" i="20"/>
  <c r="AC654" i="20"/>
  <c r="AD654" i="20"/>
  <c r="AE654" i="20"/>
  <c r="AF654" i="20"/>
  <c r="AG654" i="20"/>
  <c r="AH654" i="20"/>
  <c r="AI654" i="20"/>
  <c r="AJ654" i="20"/>
  <c r="G655" i="20"/>
  <c r="H655" i="20"/>
  <c r="I655" i="20"/>
  <c r="J655" i="20"/>
  <c r="K655" i="20"/>
  <c r="L655" i="20"/>
  <c r="M655" i="20"/>
  <c r="N655" i="20"/>
  <c r="O655" i="20"/>
  <c r="P655" i="20"/>
  <c r="Q655" i="20"/>
  <c r="R655" i="20"/>
  <c r="S655" i="20"/>
  <c r="T655" i="20"/>
  <c r="U655" i="20"/>
  <c r="V655" i="20"/>
  <c r="W655" i="20"/>
  <c r="X655" i="20"/>
  <c r="Y655" i="20"/>
  <c r="Z655" i="20"/>
  <c r="AA655" i="20"/>
  <c r="AB655" i="20"/>
  <c r="AC655" i="20"/>
  <c r="AD655" i="20"/>
  <c r="AE655" i="20"/>
  <c r="AF655" i="20"/>
  <c r="AG655" i="20"/>
  <c r="AH655" i="20"/>
  <c r="AI655" i="20"/>
  <c r="AJ655" i="20"/>
  <c r="G656" i="20"/>
  <c r="H656" i="20"/>
  <c r="I656" i="20"/>
  <c r="J656" i="20"/>
  <c r="K656" i="20"/>
  <c r="L656" i="20"/>
  <c r="M656" i="20"/>
  <c r="N656" i="20"/>
  <c r="O656" i="20"/>
  <c r="P656" i="20"/>
  <c r="Q656" i="20"/>
  <c r="R656" i="20"/>
  <c r="S656" i="20"/>
  <c r="T656" i="20"/>
  <c r="U656" i="20"/>
  <c r="V656" i="20"/>
  <c r="W656" i="20"/>
  <c r="X656" i="20"/>
  <c r="Y656" i="20"/>
  <c r="Z656" i="20"/>
  <c r="AA656" i="20"/>
  <c r="AB656" i="20"/>
  <c r="AC656" i="20"/>
  <c r="AD656" i="20"/>
  <c r="AE656" i="20"/>
  <c r="AF656" i="20"/>
  <c r="AG656" i="20"/>
  <c r="AH656" i="20"/>
  <c r="AI656" i="20"/>
  <c r="AJ656" i="20"/>
  <c r="G657" i="20"/>
  <c r="H657" i="20"/>
  <c r="I657" i="20"/>
  <c r="J657" i="20"/>
  <c r="K657" i="20"/>
  <c r="L657" i="20"/>
  <c r="M657" i="20"/>
  <c r="N657" i="20"/>
  <c r="O657" i="20"/>
  <c r="P657" i="20"/>
  <c r="Q657" i="20"/>
  <c r="R657" i="20"/>
  <c r="S657" i="20"/>
  <c r="T657" i="20"/>
  <c r="U657" i="20"/>
  <c r="V657" i="20"/>
  <c r="W657" i="20"/>
  <c r="X657" i="20"/>
  <c r="Y657" i="20"/>
  <c r="Z657" i="20"/>
  <c r="AA657" i="20"/>
  <c r="AB657" i="20"/>
  <c r="AC657" i="20"/>
  <c r="AD657" i="20"/>
  <c r="AE657" i="20"/>
  <c r="AF657" i="20"/>
  <c r="AG657" i="20"/>
  <c r="AH657" i="20"/>
  <c r="AI657" i="20"/>
  <c r="AJ657" i="20"/>
  <c r="G658" i="20"/>
  <c r="H658" i="20"/>
  <c r="I658" i="20"/>
  <c r="J658" i="20"/>
  <c r="K658" i="20"/>
  <c r="L658" i="20"/>
  <c r="M658" i="20"/>
  <c r="N658" i="20"/>
  <c r="O658" i="20"/>
  <c r="P658" i="20"/>
  <c r="Q658" i="20"/>
  <c r="R658" i="20"/>
  <c r="S658" i="20"/>
  <c r="T658" i="20"/>
  <c r="U658" i="20"/>
  <c r="V658" i="20"/>
  <c r="W658" i="20"/>
  <c r="X658" i="20"/>
  <c r="Y658" i="20"/>
  <c r="Z658" i="20"/>
  <c r="AA658" i="20"/>
  <c r="AB658" i="20"/>
  <c r="AC658" i="20"/>
  <c r="AD658" i="20"/>
  <c r="AE658" i="20"/>
  <c r="AF658" i="20"/>
  <c r="AG658" i="20"/>
  <c r="AH658" i="20"/>
  <c r="AI658" i="20"/>
  <c r="AJ658" i="20"/>
  <c r="G659" i="20"/>
  <c r="H659" i="20"/>
  <c r="I659" i="20"/>
  <c r="J659" i="20"/>
  <c r="K659" i="20"/>
  <c r="L659" i="20"/>
  <c r="M659" i="20"/>
  <c r="N659" i="20"/>
  <c r="O659" i="20"/>
  <c r="P659" i="20"/>
  <c r="Q659" i="20"/>
  <c r="R659" i="20"/>
  <c r="S659" i="20"/>
  <c r="T659" i="20"/>
  <c r="U659" i="20"/>
  <c r="V659" i="20"/>
  <c r="W659" i="20"/>
  <c r="X659" i="20"/>
  <c r="Y659" i="20"/>
  <c r="Z659" i="20"/>
  <c r="AA659" i="20"/>
  <c r="AB659" i="20"/>
  <c r="AC659" i="20"/>
  <c r="AD659" i="20"/>
  <c r="AE659" i="20"/>
  <c r="AF659" i="20"/>
  <c r="AG659" i="20"/>
  <c r="AH659" i="20"/>
  <c r="AI659" i="20"/>
  <c r="AJ659" i="20"/>
  <c r="G660" i="20"/>
  <c r="H660" i="20"/>
  <c r="I660" i="20"/>
  <c r="J660" i="20"/>
  <c r="K660" i="20"/>
  <c r="L660" i="20"/>
  <c r="M660" i="20"/>
  <c r="N660" i="20"/>
  <c r="O660" i="20"/>
  <c r="P660" i="20"/>
  <c r="Q660" i="20"/>
  <c r="R660" i="20"/>
  <c r="S660" i="20"/>
  <c r="T660" i="20"/>
  <c r="U660" i="20"/>
  <c r="V660" i="20"/>
  <c r="W660" i="20"/>
  <c r="X660" i="20"/>
  <c r="Y660" i="20"/>
  <c r="Z660" i="20"/>
  <c r="AA660" i="20"/>
  <c r="AB660" i="20"/>
  <c r="AC660" i="20"/>
  <c r="AD660" i="20"/>
  <c r="AE660" i="20"/>
  <c r="AF660" i="20"/>
  <c r="AG660" i="20"/>
  <c r="AH660" i="20"/>
  <c r="AI660" i="20"/>
  <c r="AJ660" i="20"/>
  <c r="G661" i="20"/>
  <c r="H661" i="20"/>
  <c r="I661" i="20"/>
  <c r="J661" i="20"/>
  <c r="K661" i="20"/>
  <c r="L661" i="20"/>
  <c r="M661" i="20"/>
  <c r="N661" i="20"/>
  <c r="O661" i="20"/>
  <c r="P661" i="20"/>
  <c r="Q661" i="20"/>
  <c r="R661" i="20"/>
  <c r="S661" i="20"/>
  <c r="T661" i="20"/>
  <c r="U661" i="20"/>
  <c r="V661" i="20"/>
  <c r="W661" i="20"/>
  <c r="X661" i="20"/>
  <c r="Y661" i="20"/>
  <c r="Z661" i="20"/>
  <c r="AA661" i="20"/>
  <c r="AB661" i="20"/>
  <c r="AC661" i="20"/>
  <c r="AD661" i="20"/>
  <c r="AE661" i="20"/>
  <c r="AF661" i="20"/>
  <c r="AG661" i="20"/>
  <c r="AH661" i="20"/>
  <c r="AI661" i="20"/>
  <c r="AJ661" i="20"/>
  <c r="G662" i="20"/>
  <c r="H662" i="20"/>
  <c r="I662" i="20"/>
  <c r="J662" i="20"/>
  <c r="K662" i="20"/>
  <c r="L662" i="20"/>
  <c r="M662" i="20"/>
  <c r="N662" i="20"/>
  <c r="O662" i="20"/>
  <c r="P662" i="20"/>
  <c r="Q662" i="20"/>
  <c r="R662" i="20"/>
  <c r="S662" i="20"/>
  <c r="T662" i="20"/>
  <c r="U662" i="20"/>
  <c r="V662" i="20"/>
  <c r="W662" i="20"/>
  <c r="X662" i="20"/>
  <c r="Y662" i="20"/>
  <c r="Z662" i="20"/>
  <c r="AA662" i="20"/>
  <c r="AB662" i="20"/>
  <c r="AC662" i="20"/>
  <c r="AD662" i="20"/>
  <c r="AE662" i="20"/>
  <c r="AF662" i="20"/>
  <c r="AG662" i="20"/>
  <c r="AH662" i="20"/>
  <c r="AI662" i="20"/>
  <c r="AJ662" i="20"/>
  <c r="G663" i="20"/>
  <c r="H663" i="20"/>
  <c r="I663" i="20"/>
  <c r="J663" i="20"/>
  <c r="K663" i="20"/>
  <c r="L663" i="20"/>
  <c r="M663" i="20"/>
  <c r="N663" i="20"/>
  <c r="O663" i="20"/>
  <c r="P663" i="20"/>
  <c r="Q663" i="20"/>
  <c r="R663" i="20"/>
  <c r="S663" i="20"/>
  <c r="T663" i="20"/>
  <c r="U663" i="20"/>
  <c r="V663" i="20"/>
  <c r="W663" i="20"/>
  <c r="X663" i="20"/>
  <c r="Y663" i="20"/>
  <c r="Z663" i="20"/>
  <c r="AA663" i="20"/>
  <c r="AB663" i="20"/>
  <c r="AC663" i="20"/>
  <c r="AD663" i="20"/>
  <c r="AE663" i="20"/>
  <c r="AF663" i="20"/>
  <c r="AG663" i="20"/>
  <c r="AH663" i="20"/>
  <c r="AI663" i="20"/>
  <c r="AJ663" i="20"/>
  <c r="G664" i="20"/>
  <c r="H664" i="20"/>
  <c r="I664" i="20"/>
  <c r="J664" i="20"/>
  <c r="K664" i="20"/>
  <c r="L664" i="20"/>
  <c r="M664" i="20"/>
  <c r="N664" i="20"/>
  <c r="O664" i="20"/>
  <c r="P664" i="20"/>
  <c r="Q664" i="20"/>
  <c r="R664" i="20"/>
  <c r="S664" i="20"/>
  <c r="T664" i="20"/>
  <c r="U664" i="20"/>
  <c r="V664" i="20"/>
  <c r="W664" i="20"/>
  <c r="X664" i="20"/>
  <c r="Y664" i="20"/>
  <c r="Z664" i="20"/>
  <c r="AA664" i="20"/>
  <c r="AB664" i="20"/>
  <c r="AC664" i="20"/>
  <c r="AD664" i="20"/>
  <c r="AE664" i="20"/>
  <c r="AF664" i="20"/>
  <c r="AG664" i="20"/>
  <c r="AH664" i="20"/>
  <c r="AI664" i="20"/>
  <c r="AJ664" i="20"/>
  <c r="G665" i="20"/>
  <c r="H665" i="20"/>
  <c r="I665" i="20"/>
  <c r="J665" i="20"/>
  <c r="K665" i="20"/>
  <c r="L665" i="20"/>
  <c r="M665" i="20"/>
  <c r="N665" i="20"/>
  <c r="O665" i="20"/>
  <c r="P665" i="20"/>
  <c r="Q665" i="20"/>
  <c r="R665" i="20"/>
  <c r="S665" i="20"/>
  <c r="T665" i="20"/>
  <c r="U665" i="20"/>
  <c r="V665" i="20"/>
  <c r="W665" i="20"/>
  <c r="X665" i="20"/>
  <c r="Y665" i="20"/>
  <c r="Z665" i="20"/>
  <c r="AA665" i="20"/>
  <c r="AB665" i="20"/>
  <c r="AC665" i="20"/>
  <c r="AD665" i="20"/>
  <c r="AE665" i="20"/>
  <c r="AF665" i="20"/>
  <c r="AG665" i="20"/>
  <c r="AH665" i="20"/>
  <c r="AI665" i="20"/>
  <c r="AJ665" i="20"/>
  <c r="G666" i="20"/>
  <c r="H666" i="20"/>
  <c r="I666" i="20"/>
  <c r="J666" i="20"/>
  <c r="K666" i="20"/>
  <c r="L666" i="20"/>
  <c r="M666" i="20"/>
  <c r="N666" i="20"/>
  <c r="O666" i="20"/>
  <c r="P666" i="20"/>
  <c r="Q666" i="20"/>
  <c r="R666" i="20"/>
  <c r="S666" i="20"/>
  <c r="T666" i="20"/>
  <c r="U666" i="20"/>
  <c r="V666" i="20"/>
  <c r="W666" i="20"/>
  <c r="X666" i="20"/>
  <c r="Y666" i="20"/>
  <c r="Z666" i="20"/>
  <c r="AA666" i="20"/>
  <c r="AB666" i="20"/>
  <c r="AC666" i="20"/>
  <c r="AD666" i="20"/>
  <c r="AE666" i="20"/>
  <c r="AF666" i="20"/>
  <c r="AG666" i="20"/>
  <c r="AH666" i="20"/>
  <c r="AI666" i="20"/>
  <c r="AJ666" i="20"/>
  <c r="G667" i="20"/>
  <c r="H667" i="20"/>
  <c r="I667" i="20"/>
  <c r="J667" i="20"/>
  <c r="K667" i="20"/>
  <c r="L667" i="20"/>
  <c r="M667" i="20"/>
  <c r="N667" i="20"/>
  <c r="O667" i="20"/>
  <c r="P667" i="20"/>
  <c r="Q667" i="20"/>
  <c r="R667" i="20"/>
  <c r="S667" i="20"/>
  <c r="T667" i="20"/>
  <c r="U667" i="20"/>
  <c r="V667" i="20"/>
  <c r="W667" i="20"/>
  <c r="X667" i="20"/>
  <c r="Y667" i="20"/>
  <c r="Z667" i="20"/>
  <c r="AA667" i="20"/>
  <c r="AB667" i="20"/>
  <c r="AC667" i="20"/>
  <c r="AD667" i="20"/>
  <c r="AE667" i="20"/>
  <c r="AF667" i="20"/>
  <c r="AG667" i="20"/>
  <c r="AH667" i="20"/>
  <c r="AI667" i="20"/>
  <c r="AJ667" i="20"/>
  <c r="G668" i="20"/>
  <c r="H668" i="20"/>
  <c r="I668" i="20"/>
  <c r="J668" i="20"/>
  <c r="K668" i="20"/>
  <c r="L668" i="20"/>
  <c r="M668" i="20"/>
  <c r="N668" i="20"/>
  <c r="O668" i="20"/>
  <c r="P668" i="20"/>
  <c r="Q668" i="20"/>
  <c r="R668" i="20"/>
  <c r="S668" i="20"/>
  <c r="T668" i="20"/>
  <c r="U668" i="20"/>
  <c r="V668" i="20"/>
  <c r="W668" i="20"/>
  <c r="X668" i="20"/>
  <c r="Y668" i="20"/>
  <c r="Z668" i="20"/>
  <c r="AA668" i="20"/>
  <c r="AB668" i="20"/>
  <c r="AC668" i="20"/>
  <c r="AD668" i="20"/>
  <c r="AE668" i="20"/>
  <c r="AF668" i="20"/>
  <c r="AG668" i="20"/>
  <c r="AH668" i="20"/>
  <c r="AI668" i="20"/>
  <c r="AJ668" i="20"/>
  <c r="G669" i="20"/>
  <c r="H669" i="20"/>
  <c r="I669" i="20"/>
  <c r="J669" i="20"/>
  <c r="K669" i="20"/>
  <c r="L669" i="20"/>
  <c r="M669" i="20"/>
  <c r="N669" i="20"/>
  <c r="O669" i="20"/>
  <c r="P669" i="20"/>
  <c r="Q669" i="20"/>
  <c r="R669" i="20"/>
  <c r="S669" i="20"/>
  <c r="T669" i="20"/>
  <c r="U669" i="20"/>
  <c r="V669" i="20"/>
  <c r="W669" i="20"/>
  <c r="X669" i="20"/>
  <c r="Y669" i="20"/>
  <c r="Z669" i="20"/>
  <c r="AA669" i="20"/>
  <c r="AB669" i="20"/>
  <c r="AC669" i="20"/>
  <c r="AD669" i="20"/>
  <c r="AE669" i="20"/>
  <c r="AF669" i="20"/>
  <c r="AG669" i="20"/>
  <c r="AH669" i="20"/>
  <c r="AI669" i="20"/>
  <c r="AJ669" i="20"/>
  <c r="G670" i="20"/>
  <c r="H670" i="20"/>
  <c r="I670" i="20"/>
  <c r="J670" i="20"/>
  <c r="K670" i="20"/>
  <c r="L670" i="20"/>
  <c r="M670" i="20"/>
  <c r="N670" i="20"/>
  <c r="O670" i="20"/>
  <c r="P670" i="20"/>
  <c r="Q670" i="20"/>
  <c r="R670" i="20"/>
  <c r="S670" i="20"/>
  <c r="T670" i="20"/>
  <c r="U670" i="20"/>
  <c r="V670" i="20"/>
  <c r="W670" i="20"/>
  <c r="X670" i="20"/>
  <c r="Y670" i="20"/>
  <c r="Z670" i="20"/>
  <c r="AA670" i="20"/>
  <c r="AB670" i="20"/>
  <c r="AC670" i="20"/>
  <c r="AD670" i="20"/>
  <c r="AE670" i="20"/>
  <c r="AF670" i="20"/>
  <c r="AG670" i="20"/>
  <c r="AH670" i="20"/>
  <c r="AI670" i="20"/>
  <c r="AJ670" i="20"/>
  <c r="G671" i="20"/>
  <c r="H671" i="20"/>
  <c r="I671" i="20"/>
  <c r="J671" i="20"/>
  <c r="K671" i="20"/>
  <c r="L671" i="20"/>
  <c r="M671" i="20"/>
  <c r="N671" i="20"/>
  <c r="O671" i="20"/>
  <c r="P671" i="20"/>
  <c r="Q671" i="20"/>
  <c r="R671" i="20"/>
  <c r="S671" i="20"/>
  <c r="T671" i="20"/>
  <c r="U671" i="20"/>
  <c r="V671" i="20"/>
  <c r="W671" i="20"/>
  <c r="X671" i="20"/>
  <c r="Y671" i="20"/>
  <c r="Z671" i="20"/>
  <c r="AA671" i="20"/>
  <c r="AB671" i="20"/>
  <c r="AC671" i="20"/>
  <c r="AD671" i="20"/>
  <c r="AE671" i="20"/>
  <c r="AF671" i="20"/>
  <c r="AG671" i="20"/>
  <c r="AH671" i="20"/>
  <c r="AI671" i="20"/>
  <c r="AJ671" i="20"/>
  <c r="G672" i="20"/>
  <c r="H672" i="20"/>
  <c r="I672" i="20"/>
  <c r="J672" i="20"/>
  <c r="K672" i="20"/>
  <c r="L672" i="20"/>
  <c r="M672" i="20"/>
  <c r="N672" i="20"/>
  <c r="O672" i="20"/>
  <c r="P672" i="20"/>
  <c r="Q672" i="20"/>
  <c r="R672" i="20"/>
  <c r="S672" i="20"/>
  <c r="T672" i="20"/>
  <c r="U672" i="20"/>
  <c r="V672" i="20"/>
  <c r="W672" i="20"/>
  <c r="X672" i="20"/>
  <c r="Y672" i="20"/>
  <c r="Z672" i="20"/>
  <c r="AA672" i="20"/>
  <c r="AB672" i="20"/>
  <c r="AC672" i="20"/>
  <c r="AD672" i="20"/>
  <c r="AE672" i="20"/>
  <c r="AF672" i="20"/>
  <c r="AG672" i="20"/>
  <c r="AH672" i="20"/>
  <c r="AI672" i="20"/>
  <c r="AJ672" i="20"/>
  <c r="G673" i="20"/>
  <c r="H673" i="20"/>
  <c r="I673" i="20"/>
  <c r="J673" i="20"/>
  <c r="K673" i="20"/>
  <c r="L673" i="20"/>
  <c r="M673" i="20"/>
  <c r="N673" i="20"/>
  <c r="O673" i="20"/>
  <c r="P673" i="20"/>
  <c r="Q673" i="20"/>
  <c r="R673" i="20"/>
  <c r="S673" i="20"/>
  <c r="T673" i="20"/>
  <c r="U673" i="20"/>
  <c r="V673" i="20"/>
  <c r="W673" i="20"/>
  <c r="X673" i="20"/>
  <c r="Y673" i="20"/>
  <c r="Z673" i="20"/>
  <c r="AA673" i="20"/>
  <c r="AB673" i="20"/>
  <c r="AC673" i="20"/>
  <c r="AD673" i="20"/>
  <c r="AE673" i="20"/>
  <c r="AF673" i="20"/>
  <c r="AG673" i="20"/>
  <c r="AH673" i="20"/>
  <c r="AI673" i="20"/>
  <c r="AJ673" i="20"/>
  <c r="G674" i="20"/>
  <c r="H674" i="20"/>
  <c r="I674" i="20"/>
  <c r="J674" i="20"/>
  <c r="K674" i="20"/>
  <c r="L674" i="20"/>
  <c r="M674" i="20"/>
  <c r="N674" i="20"/>
  <c r="O674" i="20"/>
  <c r="P674" i="20"/>
  <c r="Q674" i="20"/>
  <c r="R674" i="20"/>
  <c r="S674" i="20"/>
  <c r="T674" i="20"/>
  <c r="U674" i="20"/>
  <c r="V674" i="20"/>
  <c r="W674" i="20"/>
  <c r="X674" i="20"/>
  <c r="Y674" i="20"/>
  <c r="Z674" i="20"/>
  <c r="AA674" i="20"/>
  <c r="AB674" i="20"/>
  <c r="AC674" i="20"/>
  <c r="AD674" i="20"/>
  <c r="AE674" i="20"/>
  <c r="AF674" i="20"/>
  <c r="AG674" i="20"/>
  <c r="AH674" i="20"/>
  <c r="AI674" i="20"/>
  <c r="AJ674" i="20"/>
  <c r="G675" i="20"/>
  <c r="H675" i="20"/>
  <c r="I675" i="20"/>
  <c r="J675" i="20"/>
  <c r="K675" i="20"/>
  <c r="L675" i="20"/>
  <c r="M675" i="20"/>
  <c r="N675" i="20"/>
  <c r="O675" i="20"/>
  <c r="P675" i="20"/>
  <c r="Q675" i="20"/>
  <c r="R675" i="20"/>
  <c r="S675" i="20"/>
  <c r="T675" i="20"/>
  <c r="U675" i="20"/>
  <c r="V675" i="20"/>
  <c r="W675" i="20"/>
  <c r="X675" i="20"/>
  <c r="Y675" i="20"/>
  <c r="Z675" i="20"/>
  <c r="AA675" i="20"/>
  <c r="AB675" i="20"/>
  <c r="AC675" i="20"/>
  <c r="AD675" i="20"/>
  <c r="AE675" i="20"/>
  <c r="AF675" i="20"/>
  <c r="AG675" i="20"/>
  <c r="AH675" i="20"/>
  <c r="AI675" i="20"/>
  <c r="AJ675" i="20"/>
  <c r="G676" i="20"/>
  <c r="H676" i="20"/>
  <c r="I676" i="20"/>
  <c r="J676" i="20"/>
  <c r="K676" i="20"/>
  <c r="L676" i="20"/>
  <c r="M676" i="20"/>
  <c r="N676" i="20"/>
  <c r="O676" i="20"/>
  <c r="P676" i="20"/>
  <c r="Q676" i="20"/>
  <c r="R676" i="20"/>
  <c r="S676" i="20"/>
  <c r="T676" i="20"/>
  <c r="U676" i="20"/>
  <c r="V676" i="20"/>
  <c r="W676" i="20"/>
  <c r="X676" i="20"/>
  <c r="Y676" i="20"/>
  <c r="Z676" i="20"/>
  <c r="AA676" i="20"/>
  <c r="AB676" i="20"/>
  <c r="AC676" i="20"/>
  <c r="AD676" i="20"/>
  <c r="AE676" i="20"/>
  <c r="AF676" i="20"/>
  <c r="AG676" i="20"/>
  <c r="AH676" i="20"/>
  <c r="AI676" i="20"/>
  <c r="AJ676" i="20"/>
  <c r="G677" i="20"/>
  <c r="H677" i="20"/>
  <c r="I677" i="20"/>
  <c r="J677" i="20"/>
  <c r="K677" i="20"/>
  <c r="L677" i="20"/>
  <c r="M677" i="20"/>
  <c r="N677" i="20"/>
  <c r="O677" i="20"/>
  <c r="P677" i="20"/>
  <c r="Q677" i="20"/>
  <c r="R677" i="20"/>
  <c r="S677" i="20"/>
  <c r="T677" i="20"/>
  <c r="U677" i="20"/>
  <c r="V677" i="20"/>
  <c r="W677" i="20"/>
  <c r="X677" i="20"/>
  <c r="Y677" i="20"/>
  <c r="Z677" i="20"/>
  <c r="AA677" i="20"/>
  <c r="AB677" i="20"/>
  <c r="AC677" i="20"/>
  <c r="AD677" i="20"/>
  <c r="AE677" i="20"/>
  <c r="AF677" i="20"/>
  <c r="AG677" i="20"/>
  <c r="AH677" i="20"/>
  <c r="AI677" i="20"/>
  <c r="AJ677" i="20"/>
  <c r="G678" i="20"/>
  <c r="H678" i="20"/>
  <c r="I678" i="20"/>
  <c r="J678" i="20"/>
  <c r="K678" i="20"/>
  <c r="L678" i="20"/>
  <c r="M678" i="20"/>
  <c r="N678" i="20"/>
  <c r="O678" i="20"/>
  <c r="P678" i="20"/>
  <c r="Q678" i="20"/>
  <c r="R678" i="20"/>
  <c r="S678" i="20"/>
  <c r="T678" i="20"/>
  <c r="U678" i="20"/>
  <c r="V678" i="20"/>
  <c r="W678" i="20"/>
  <c r="X678" i="20"/>
  <c r="Y678" i="20"/>
  <c r="Z678" i="20"/>
  <c r="AA678" i="20"/>
  <c r="AB678" i="20"/>
  <c r="AC678" i="20"/>
  <c r="AD678" i="20"/>
  <c r="AE678" i="20"/>
  <c r="AF678" i="20"/>
  <c r="AG678" i="20"/>
  <c r="AH678" i="20"/>
  <c r="AI678" i="20"/>
  <c r="AJ678" i="20"/>
  <c r="G679" i="20"/>
  <c r="H679" i="20"/>
  <c r="I679" i="20"/>
  <c r="J679" i="20"/>
  <c r="K679" i="20"/>
  <c r="L679" i="20"/>
  <c r="M679" i="20"/>
  <c r="N679" i="20"/>
  <c r="O679" i="20"/>
  <c r="P679" i="20"/>
  <c r="Q679" i="20"/>
  <c r="R679" i="20"/>
  <c r="S679" i="20"/>
  <c r="T679" i="20"/>
  <c r="U679" i="20"/>
  <c r="V679" i="20"/>
  <c r="W679" i="20"/>
  <c r="X679" i="20"/>
  <c r="Y679" i="20"/>
  <c r="Z679" i="20"/>
  <c r="AA679" i="20"/>
  <c r="AB679" i="20"/>
  <c r="AC679" i="20"/>
  <c r="AD679" i="20"/>
  <c r="AE679" i="20"/>
  <c r="AF679" i="20"/>
  <c r="AG679" i="20"/>
  <c r="AH679" i="20"/>
  <c r="AI679" i="20"/>
  <c r="AJ679" i="20"/>
  <c r="G680" i="20"/>
  <c r="H680" i="20"/>
  <c r="I680" i="20"/>
  <c r="J680" i="20"/>
  <c r="K680" i="20"/>
  <c r="L680" i="20"/>
  <c r="M680" i="20"/>
  <c r="N680" i="20"/>
  <c r="O680" i="20"/>
  <c r="P680" i="20"/>
  <c r="Q680" i="20"/>
  <c r="R680" i="20"/>
  <c r="S680" i="20"/>
  <c r="T680" i="20"/>
  <c r="U680" i="20"/>
  <c r="V680" i="20"/>
  <c r="W680" i="20"/>
  <c r="X680" i="20"/>
  <c r="Y680" i="20"/>
  <c r="Z680" i="20"/>
  <c r="AA680" i="20"/>
  <c r="AB680" i="20"/>
  <c r="AC680" i="20"/>
  <c r="AD680" i="20"/>
  <c r="AE680" i="20"/>
  <c r="AF680" i="20"/>
  <c r="AG680" i="20"/>
  <c r="AH680" i="20"/>
  <c r="AI680" i="20"/>
  <c r="AJ680" i="20"/>
  <c r="G681" i="20"/>
  <c r="H681" i="20"/>
  <c r="I681" i="20"/>
  <c r="J681" i="20"/>
  <c r="K681" i="20"/>
  <c r="L681" i="20"/>
  <c r="M681" i="20"/>
  <c r="N681" i="20"/>
  <c r="O681" i="20"/>
  <c r="P681" i="20"/>
  <c r="Q681" i="20"/>
  <c r="R681" i="20"/>
  <c r="S681" i="20"/>
  <c r="T681" i="20"/>
  <c r="U681" i="20"/>
  <c r="V681" i="20"/>
  <c r="W681" i="20"/>
  <c r="X681" i="20"/>
  <c r="Y681" i="20"/>
  <c r="Z681" i="20"/>
  <c r="AA681" i="20"/>
  <c r="AB681" i="20"/>
  <c r="AC681" i="20"/>
  <c r="AD681" i="20"/>
  <c r="AE681" i="20"/>
  <c r="AF681" i="20"/>
  <c r="AG681" i="20"/>
  <c r="AH681" i="20"/>
  <c r="AI681" i="20"/>
  <c r="AJ681" i="20"/>
  <c r="G682" i="20"/>
  <c r="H682" i="20"/>
  <c r="I682" i="20"/>
  <c r="J682" i="20"/>
  <c r="K682" i="20"/>
  <c r="L682" i="20"/>
  <c r="M682" i="20"/>
  <c r="N682" i="20"/>
  <c r="O682" i="20"/>
  <c r="P682" i="20"/>
  <c r="Q682" i="20"/>
  <c r="R682" i="20"/>
  <c r="S682" i="20"/>
  <c r="T682" i="20"/>
  <c r="U682" i="20"/>
  <c r="V682" i="20"/>
  <c r="W682" i="20"/>
  <c r="X682" i="20"/>
  <c r="Y682" i="20"/>
  <c r="Z682" i="20"/>
  <c r="AA682" i="20"/>
  <c r="AB682" i="20"/>
  <c r="AC682" i="20"/>
  <c r="AD682" i="20"/>
  <c r="AE682" i="20"/>
  <c r="AF682" i="20"/>
  <c r="AG682" i="20"/>
  <c r="AH682" i="20"/>
  <c r="AI682" i="20"/>
  <c r="AJ682" i="20"/>
  <c r="G683" i="20"/>
  <c r="H683" i="20"/>
  <c r="I683" i="20"/>
  <c r="J683" i="20"/>
  <c r="K683" i="20"/>
  <c r="L683" i="20"/>
  <c r="M683" i="20"/>
  <c r="N683" i="20"/>
  <c r="O683" i="20"/>
  <c r="P683" i="20"/>
  <c r="Q683" i="20"/>
  <c r="R683" i="20"/>
  <c r="S683" i="20"/>
  <c r="T683" i="20"/>
  <c r="U683" i="20"/>
  <c r="V683" i="20"/>
  <c r="W683" i="20"/>
  <c r="X683" i="20"/>
  <c r="Y683" i="20"/>
  <c r="Z683" i="20"/>
  <c r="AA683" i="20"/>
  <c r="AB683" i="20"/>
  <c r="AC683" i="20"/>
  <c r="AD683" i="20"/>
  <c r="AE683" i="20"/>
  <c r="AF683" i="20"/>
  <c r="AG683" i="20"/>
  <c r="AH683" i="20"/>
  <c r="AI683" i="20"/>
  <c r="AJ683" i="20"/>
  <c r="G684" i="20"/>
  <c r="H684" i="20"/>
  <c r="I684" i="20"/>
  <c r="J684" i="20"/>
  <c r="K684" i="20"/>
  <c r="L684" i="20"/>
  <c r="M684" i="20"/>
  <c r="N684" i="20"/>
  <c r="O684" i="20"/>
  <c r="P684" i="20"/>
  <c r="Q684" i="20"/>
  <c r="R684" i="20"/>
  <c r="S684" i="20"/>
  <c r="T684" i="20"/>
  <c r="U684" i="20"/>
  <c r="V684" i="20"/>
  <c r="W684" i="20"/>
  <c r="X684" i="20"/>
  <c r="Y684" i="20"/>
  <c r="Z684" i="20"/>
  <c r="AA684" i="20"/>
  <c r="AB684" i="20"/>
  <c r="AC684" i="20"/>
  <c r="AD684" i="20"/>
  <c r="AE684" i="20"/>
  <c r="AF684" i="20"/>
  <c r="AG684" i="20"/>
  <c r="AH684" i="20"/>
  <c r="AI684" i="20"/>
  <c r="AJ684" i="20"/>
  <c r="G685" i="20"/>
  <c r="H685" i="20"/>
  <c r="I685" i="20"/>
  <c r="J685" i="20"/>
  <c r="K685" i="20"/>
  <c r="L685" i="20"/>
  <c r="M685" i="20"/>
  <c r="N685" i="20"/>
  <c r="O685" i="20"/>
  <c r="P685" i="20"/>
  <c r="Q685" i="20"/>
  <c r="R685" i="20"/>
  <c r="S685" i="20"/>
  <c r="T685" i="20"/>
  <c r="U685" i="20"/>
  <c r="V685" i="20"/>
  <c r="W685" i="20"/>
  <c r="X685" i="20"/>
  <c r="Y685" i="20"/>
  <c r="Z685" i="20"/>
  <c r="AA685" i="20"/>
  <c r="AB685" i="20"/>
  <c r="AC685" i="20"/>
  <c r="AD685" i="20"/>
  <c r="AE685" i="20"/>
  <c r="AF685" i="20"/>
  <c r="AG685" i="20"/>
  <c r="AH685" i="20"/>
  <c r="AI685" i="20"/>
  <c r="AJ685" i="20"/>
  <c r="G686" i="20"/>
  <c r="H686" i="20"/>
  <c r="I686" i="20"/>
  <c r="J686" i="20"/>
  <c r="K686" i="20"/>
  <c r="L686" i="20"/>
  <c r="M686" i="20"/>
  <c r="N686" i="20"/>
  <c r="O686" i="20"/>
  <c r="P686" i="20"/>
  <c r="Q686" i="20"/>
  <c r="R686" i="20"/>
  <c r="S686" i="20"/>
  <c r="T686" i="20"/>
  <c r="U686" i="20"/>
  <c r="V686" i="20"/>
  <c r="W686" i="20"/>
  <c r="X686" i="20"/>
  <c r="Y686" i="20"/>
  <c r="Z686" i="20"/>
  <c r="AA686" i="20"/>
  <c r="AB686" i="20"/>
  <c r="AC686" i="20"/>
  <c r="AD686" i="20"/>
  <c r="AE686" i="20"/>
  <c r="AF686" i="20"/>
  <c r="AG686" i="20"/>
  <c r="AH686" i="20"/>
  <c r="AI686" i="20"/>
  <c r="AJ686" i="20"/>
  <c r="G687" i="20"/>
  <c r="H687" i="20"/>
  <c r="I687" i="20"/>
  <c r="J687" i="20"/>
  <c r="K687" i="20"/>
  <c r="L687" i="20"/>
  <c r="M687" i="20"/>
  <c r="N687" i="20"/>
  <c r="O687" i="20"/>
  <c r="P687" i="20"/>
  <c r="Q687" i="20"/>
  <c r="R687" i="20"/>
  <c r="S687" i="20"/>
  <c r="T687" i="20"/>
  <c r="U687" i="20"/>
  <c r="V687" i="20"/>
  <c r="W687" i="20"/>
  <c r="X687" i="20"/>
  <c r="Y687" i="20"/>
  <c r="Z687" i="20"/>
  <c r="AA687" i="20"/>
  <c r="AB687" i="20"/>
  <c r="AC687" i="20"/>
  <c r="AD687" i="20"/>
  <c r="AE687" i="20"/>
  <c r="AF687" i="20"/>
  <c r="AG687" i="20"/>
  <c r="AH687" i="20"/>
  <c r="AI687" i="20"/>
  <c r="AJ687" i="20"/>
  <c r="G688" i="20"/>
  <c r="H688" i="20"/>
  <c r="I688" i="20"/>
  <c r="J688" i="20"/>
  <c r="K688" i="20"/>
  <c r="L688" i="20"/>
  <c r="M688" i="20"/>
  <c r="N688" i="20"/>
  <c r="O688" i="20"/>
  <c r="P688" i="20"/>
  <c r="Q688" i="20"/>
  <c r="R688" i="20"/>
  <c r="S688" i="20"/>
  <c r="T688" i="20"/>
  <c r="U688" i="20"/>
  <c r="V688" i="20"/>
  <c r="W688" i="20"/>
  <c r="X688" i="20"/>
  <c r="Y688" i="20"/>
  <c r="Z688" i="20"/>
  <c r="AA688" i="20"/>
  <c r="AB688" i="20"/>
  <c r="AC688" i="20"/>
  <c r="AD688" i="20"/>
  <c r="AE688" i="20"/>
  <c r="AF688" i="20"/>
  <c r="AG688" i="20"/>
  <c r="AH688" i="20"/>
  <c r="AI688" i="20"/>
  <c r="AJ688" i="20"/>
  <c r="G689" i="20"/>
  <c r="H689" i="20"/>
  <c r="I689" i="20"/>
  <c r="J689" i="20"/>
  <c r="K689" i="20"/>
  <c r="L689" i="20"/>
  <c r="M689" i="20"/>
  <c r="N689" i="20"/>
  <c r="O689" i="20"/>
  <c r="P689" i="20"/>
  <c r="Q689" i="20"/>
  <c r="R689" i="20"/>
  <c r="S689" i="20"/>
  <c r="T689" i="20"/>
  <c r="U689" i="20"/>
  <c r="V689" i="20"/>
  <c r="W689" i="20"/>
  <c r="X689" i="20"/>
  <c r="Y689" i="20"/>
  <c r="Z689" i="20"/>
  <c r="AA689" i="20"/>
  <c r="AB689" i="20"/>
  <c r="AC689" i="20"/>
  <c r="AD689" i="20"/>
  <c r="AE689" i="20"/>
  <c r="AF689" i="20"/>
  <c r="AG689" i="20"/>
  <c r="AH689" i="20"/>
  <c r="AI689" i="20"/>
  <c r="AJ689" i="20"/>
  <c r="G690" i="20"/>
  <c r="H690" i="20"/>
  <c r="I690" i="20"/>
  <c r="J690" i="20"/>
  <c r="K690" i="20"/>
  <c r="L690" i="20"/>
  <c r="M690" i="20"/>
  <c r="N690" i="20"/>
  <c r="O690" i="20"/>
  <c r="P690" i="20"/>
  <c r="Q690" i="20"/>
  <c r="R690" i="20"/>
  <c r="S690" i="20"/>
  <c r="T690" i="20"/>
  <c r="U690" i="20"/>
  <c r="V690" i="20"/>
  <c r="W690" i="20"/>
  <c r="X690" i="20"/>
  <c r="Y690" i="20"/>
  <c r="Z690" i="20"/>
  <c r="AA690" i="20"/>
  <c r="AB690" i="20"/>
  <c r="AC690" i="20"/>
  <c r="AD690" i="20"/>
  <c r="AE690" i="20"/>
  <c r="AF690" i="20"/>
  <c r="AG690" i="20"/>
  <c r="AH690" i="20"/>
  <c r="AI690" i="20"/>
  <c r="AJ690" i="20"/>
  <c r="G691" i="20"/>
  <c r="H691" i="20"/>
  <c r="I691" i="20"/>
  <c r="J691" i="20"/>
  <c r="K691" i="20"/>
  <c r="L691" i="20"/>
  <c r="M691" i="20"/>
  <c r="N691" i="20"/>
  <c r="O691" i="20"/>
  <c r="P691" i="20"/>
  <c r="Q691" i="20"/>
  <c r="R691" i="20"/>
  <c r="S691" i="20"/>
  <c r="T691" i="20"/>
  <c r="U691" i="20"/>
  <c r="V691" i="20"/>
  <c r="W691" i="20"/>
  <c r="X691" i="20"/>
  <c r="Y691" i="20"/>
  <c r="Z691" i="20"/>
  <c r="AA691" i="20"/>
  <c r="AB691" i="20"/>
  <c r="AC691" i="20"/>
  <c r="AD691" i="20"/>
  <c r="AE691" i="20"/>
  <c r="AF691" i="20"/>
  <c r="AG691" i="20"/>
  <c r="AH691" i="20"/>
  <c r="AI691" i="20"/>
  <c r="AJ691" i="20"/>
  <c r="G692" i="20"/>
  <c r="H692" i="20"/>
  <c r="I692" i="20"/>
  <c r="J692" i="20"/>
  <c r="K692" i="20"/>
  <c r="L692" i="20"/>
  <c r="M692" i="20"/>
  <c r="N692" i="20"/>
  <c r="O692" i="20"/>
  <c r="P692" i="20"/>
  <c r="Q692" i="20"/>
  <c r="R692" i="20"/>
  <c r="S692" i="20"/>
  <c r="T692" i="20"/>
  <c r="U692" i="20"/>
  <c r="V692" i="20"/>
  <c r="W692" i="20"/>
  <c r="X692" i="20"/>
  <c r="Y692" i="20"/>
  <c r="Z692" i="20"/>
  <c r="AA692" i="20"/>
  <c r="AB692" i="20"/>
  <c r="AC692" i="20"/>
  <c r="AD692" i="20"/>
  <c r="AE692" i="20"/>
  <c r="AF692" i="20"/>
  <c r="AG692" i="20"/>
  <c r="AH692" i="20"/>
  <c r="AI692" i="20"/>
  <c r="AJ692" i="20"/>
  <c r="G693" i="20"/>
  <c r="H693" i="20"/>
  <c r="I693" i="20"/>
  <c r="J693" i="20"/>
  <c r="K693" i="20"/>
  <c r="L693" i="20"/>
  <c r="M693" i="20"/>
  <c r="N693" i="20"/>
  <c r="O693" i="20"/>
  <c r="P693" i="20"/>
  <c r="Q693" i="20"/>
  <c r="R693" i="20"/>
  <c r="S693" i="20"/>
  <c r="T693" i="20"/>
  <c r="U693" i="20"/>
  <c r="V693" i="20"/>
  <c r="W693" i="20"/>
  <c r="X693" i="20"/>
  <c r="Y693" i="20"/>
  <c r="Z693" i="20"/>
  <c r="AA693" i="20"/>
  <c r="AB693" i="20"/>
  <c r="AC693" i="20"/>
  <c r="AD693" i="20"/>
  <c r="AE693" i="20"/>
  <c r="AF693" i="20"/>
  <c r="AG693" i="20"/>
  <c r="AH693" i="20"/>
  <c r="AI693" i="20"/>
  <c r="AJ693" i="20"/>
  <c r="G694" i="20"/>
  <c r="H694" i="20"/>
  <c r="I694" i="20"/>
  <c r="J694" i="20"/>
  <c r="K694" i="20"/>
  <c r="L694" i="20"/>
  <c r="M694" i="20"/>
  <c r="N694" i="20"/>
  <c r="O694" i="20"/>
  <c r="P694" i="20"/>
  <c r="Q694" i="20"/>
  <c r="R694" i="20"/>
  <c r="S694" i="20"/>
  <c r="T694" i="20"/>
  <c r="U694" i="20"/>
  <c r="V694" i="20"/>
  <c r="W694" i="20"/>
  <c r="X694" i="20"/>
  <c r="Y694" i="20"/>
  <c r="Z694" i="20"/>
  <c r="AA694" i="20"/>
  <c r="AB694" i="20"/>
  <c r="AC694" i="20"/>
  <c r="AD694" i="20"/>
  <c r="AE694" i="20"/>
  <c r="AF694" i="20"/>
  <c r="AG694" i="20"/>
  <c r="AH694" i="20"/>
  <c r="AI694" i="20"/>
  <c r="AJ694" i="20"/>
  <c r="G695" i="20"/>
  <c r="H695" i="20"/>
  <c r="I695" i="20"/>
  <c r="J695" i="20"/>
  <c r="K695" i="20"/>
  <c r="L695" i="20"/>
  <c r="M695" i="20"/>
  <c r="N695" i="20"/>
  <c r="O695" i="20"/>
  <c r="P695" i="20"/>
  <c r="Q695" i="20"/>
  <c r="R695" i="20"/>
  <c r="S695" i="20"/>
  <c r="T695" i="20"/>
  <c r="U695" i="20"/>
  <c r="V695" i="20"/>
  <c r="W695" i="20"/>
  <c r="X695" i="20"/>
  <c r="Y695" i="20"/>
  <c r="Z695" i="20"/>
  <c r="AA695" i="20"/>
  <c r="AB695" i="20"/>
  <c r="AC695" i="20"/>
  <c r="AD695" i="20"/>
  <c r="AE695" i="20"/>
  <c r="AF695" i="20"/>
  <c r="AG695" i="20"/>
  <c r="AH695" i="20"/>
  <c r="AI695" i="20"/>
  <c r="AJ695" i="20"/>
  <c r="G696" i="20"/>
  <c r="H696" i="20"/>
  <c r="I696" i="20"/>
  <c r="J696" i="20"/>
  <c r="K696" i="20"/>
  <c r="L696" i="20"/>
  <c r="M696" i="20"/>
  <c r="N696" i="20"/>
  <c r="O696" i="20"/>
  <c r="P696" i="20"/>
  <c r="Q696" i="20"/>
  <c r="R696" i="20"/>
  <c r="S696" i="20"/>
  <c r="T696" i="20"/>
  <c r="U696" i="20"/>
  <c r="V696" i="20"/>
  <c r="W696" i="20"/>
  <c r="X696" i="20"/>
  <c r="Y696" i="20"/>
  <c r="Z696" i="20"/>
  <c r="AA696" i="20"/>
  <c r="AB696" i="20"/>
  <c r="AC696" i="20"/>
  <c r="AD696" i="20"/>
  <c r="AE696" i="20"/>
  <c r="AF696" i="20"/>
  <c r="AG696" i="20"/>
  <c r="AH696" i="20"/>
  <c r="AI696" i="20"/>
  <c r="AJ696" i="20"/>
  <c r="G697" i="20"/>
  <c r="H697" i="20"/>
  <c r="I697" i="20"/>
  <c r="J697" i="20"/>
  <c r="K697" i="20"/>
  <c r="L697" i="20"/>
  <c r="M697" i="20"/>
  <c r="N697" i="20"/>
  <c r="O697" i="20"/>
  <c r="P697" i="20"/>
  <c r="Q697" i="20"/>
  <c r="R697" i="20"/>
  <c r="S697" i="20"/>
  <c r="T697" i="20"/>
  <c r="U697" i="20"/>
  <c r="V697" i="20"/>
  <c r="W697" i="20"/>
  <c r="X697" i="20"/>
  <c r="Y697" i="20"/>
  <c r="Z697" i="20"/>
  <c r="AA697" i="20"/>
  <c r="AB697" i="20"/>
  <c r="AC697" i="20"/>
  <c r="AD697" i="20"/>
  <c r="AE697" i="20"/>
  <c r="AF697" i="20"/>
  <c r="AG697" i="20"/>
  <c r="AH697" i="20"/>
  <c r="AI697" i="20"/>
  <c r="AJ697" i="20"/>
  <c r="G698" i="20"/>
  <c r="H698" i="20"/>
  <c r="I698" i="20"/>
  <c r="J698" i="20"/>
  <c r="K698" i="20"/>
  <c r="L698" i="20"/>
  <c r="M698" i="20"/>
  <c r="N698" i="20"/>
  <c r="O698" i="20"/>
  <c r="P698" i="20"/>
  <c r="Q698" i="20"/>
  <c r="R698" i="20"/>
  <c r="S698" i="20"/>
  <c r="T698" i="20"/>
  <c r="U698" i="20"/>
  <c r="V698" i="20"/>
  <c r="W698" i="20"/>
  <c r="X698" i="20"/>
  <c r="Y698" i="20"/>
  <c r="Z698" i="20"/>
  <c r="AA698" i="20"/>
  <c r="AB698" i="20"/>
  <c r="AC698" i="20"/>
  <c r="AD698" i="20"/>
  <c r="AE698" i="20"/>
  <c r="AF698" i="20"/>
  <c r="AG698" i="20"/>
  <c r="AH698" i="20"/>
  <c r="AI698" i="20"/>
  <c r="AJ698" i="20"/>
  <c r="G699" i="20"/>
  <c r="H699" i="20"/>
  <c r="I699" i="20"/>
  <c r="J699" i="20"/>
  <c r="K699" i="20"/>
  <c r="L699" i="20"/>
  <c r="M699" i="20"/>
  <c r="N699" i="20"/>
  <c r="O699" i="20"/>
  <c r="P699" i="20"/>
  <c r="Q699" i="20"/>
  <c r="R699" i="20"/>
  <c r="S699" i="20"/>
  <c r="T699" i="20"/>
  <c r="U699" i="20"/>
  <c r="V699" i="20"/>
  <c r="W699" i="20"/>
  <c r="X699" i="20"/>
  <c r="Y699" i="20"/>
  <c r="Z699" i="20"/>
  <c r="AA699" i="20"/>
  <c r="AB699" i="20"/>
  <c r="AC699" i="20"/>
  <c r="AD699" i="20"/>
  <c r="AE699" i="20"/>
  <c r="AF699" i="20"/>
  <c r="AG699" i="20"/>
  <c r="AH699" i="20"/>
  <c r="AI699" i="20"/>
  <c r="AJ699" i="20"/>
  <c r="G700" i="20"/>
  <c r="H700" i="20"/>
  <c r="I700" i="20"/>
  <c r="J700" i="20"/>
  <c r="K700" i="20"/>
  <c r="L700" i="20"/>
  <c r="M700" i="20"/>
  <c r="N700" i="20"/>
  <c r="O700" i="20"/>
  <c r="P700" i="20"/>
  <c r="Q700" i="20"/>
  <c r="R700" i="20"/>
  <c r="S700" i="20"/>
  <c r="T700" i="20"/>
  <c r="U700" i="20"/>
  <c r="V700" i="20"/>
  <c r="W700" i="20"/>
  <c r="X700" i="20"/>
  <c r="Y700" i="20"/>
  <c r="Z700" i="20"/>
  <c r="AA700" i="20"/>
  <c r="AB700" i="20"/>
  <c r="AC700" i="20"/>
  <c r="AD700" i="20"/>
  <c r="AE700" i="20"/>
  <c r="AF700" i="20"/>
  <c r="AG700" i="20"/>
  <c r="AH700" i="20"/>
  <c r="AI700" i="20"/>
  <c r="AJ700" i="20"/>
  <c r="G701" i="20"/>
  <c r="H701" i="20"/>
  <c r="I701" i="20"/>
  <c r="J701" i="20"/>
  <c r="K701" i="20"/>
  <c r="L701" i="20"/>
  <c r="M701" i="20"/>
  <c r="N701" i="20"/>
  <c r="O701" i="20"/>
  <c r="P701" i="20"/>
  <c r="Q701" i="20"/>
  <c r="R701" i="20"/>
  <c r="S701" i="20"/>
  <c r="T701" i="20"/>
  <c r="U701" i="20"/>
  <c r="V701" i="20"/>
  <c r="W701" i="20"/>
  <c r="X701" i="20"/>
  <c r="Y701" i="20"/>
  <c r="Z701" i="20"/>
  <c r="AA701" i="20"/>
  <c r="AB701" i="20"/>
  <c r="AC701" i="20"/>
  <c r="AD701" i="20"/>
  <c r="AE701" i="20"/>
  <c r="AF701" i="20"/>
  <c r="AG701" i="20"/>
  <c r="AH701" i="20"/>
  <c r="AI701" i="20"/>
  <c r="AJ701" i="20"/>
  <c r="G702" i="20"/>
  <c r="H702" i="20"/>
  <c r="I702" i="20"/>
  <c r="J702" i="20"/>
  <c r="K702" i="20"/>
  <c r="L702" i="20"/>
  <c r="M702" i="20"/>
  <c r="N702" i="20"/>
  <c r="O702" i="20"/>
  <c r="P702" i="20"/>
  <c r="Q702" i="20"/>
  <c r="R702" i="20"/>
  <c r="S702" i="20"/>
  <c r="T702" i="20"/>
  <c r="U702" i="20"/>
  <c r="V702" i="20"/>
  <c r="W702" i="20"/>
  <c r="X702" i="20"/>
  <c r="Y702" i="20"/>
  <c r="Z702" i="20"/>
  <c r="AA702" i="20"/>
  <c r="AB702" i="20"/>
  <c r="AC702" i="20"/>
  <c r="AD702" i="20"/>
  <c r="AE702" i="20"/>
  <c r="AF702" i="20"/>
  <c r="AG702" i="20"/>
  <c r="AH702" i="20"/>
  <c r="AI702" i="20"/>
  <c r="AJ702" i="20"/>
  <c r="G703" i="20"/>
  <c r="H703" i="20"/>
  <c r="I703" i="20"/>
  <c r="J703" i="20"/>
  <c r="K703" i="20"/>
  <c r="L703" i="20"/>
  <c r="M703" i="20"/>
  <c r="N703" i="20"/>
  <c r="O703" i="20"/>
  <c r="P703" i="20"/>
  <c r="Q703" i="20"/>
  <c r="R703" i="20"/>
  <c r="S703" i="20"/>
  <c r="T703" i="20"/>
  <c r="U703" i="20"/>
  <c r="V703" i="20"/>
  <c r="W703" i="20"/>
  <c r="X703" i="20"/>
  <c r="Y703" i="20"/>
  <c r="Z703" i="20"/>
  <c r="AA703" i="20"/>
  <c r="AB703" i="20"/>
  <c r="AC703" i="20"/>
  <c r="AD703" i="20"/>
  <c r="AE703" i="20"/>
  <c r="AF703" i="20"/>
  <c r="AG703" i="20"/>
  <c r="AH703" i="20"/>
  <c r="AI703" i="20"/>
  <c r="AJ703" i="20"/>
  <c r="G704" i="20"/>
  <c r="H704" i="20"/>
  <c r="I704" i="20"/>
  <c r="J704" i="20"/>
  <c r="K704" i="20"/>
  <c r="L704" i="20"/>
  <c r="M704" i="20"/>
  <c r="N704" i="20"/>
  <c r="O704" i="20"/>
  <c r="P704" i="20"/>
  <c r="Q704" i="20"/>
  <c r="R704" i="20"/>
  <c r="S704" i="20"/>
  <c r="T704" i="20"/>
  <c r="U704" i="20"/>
  <c r="V704" i="20"/>
  <c r="W704" i="20"/>
  <c r="X704" i="20"/>
  <c r="Y704" i="20"/>
  <c r="Z704" i="20"/>
  <c r="AA704" i="20"/>
  <c r="AB704" i="20"/>
  <c r="AC704" i="20"/>
  <c r="AD704" i="20"/>
  <c r="AE704" i="20"/>
  <c r="AF704" i="20"/>
  <c r="AG704" i="20"/>
  <c r="AH704" i="20"/>
  <c r="AI704" i="20"/>
  <c r="AJ704" i="20"/>
  <c r="G705" i="20"/>
  <c r="H705" i="20"/>
  <c r="I705" i="20"/>
  <c r="J705" i="20"/>
  <c r="K705" i="20"/>
  <c r="L705" i="20"/>
  <c r="M705" i="20"/>
  <c r="N705" i="20"/>
  <c r="O705" i="20"/>
  <c r="P705" i="20"/>
  <c r="Q705" i="20"/>
  <c r="R705" i="20"/>
  <c r="S705" i="20"/>
  <c r="T705" i="20"/>
  <c r="U705" i="20"/>
  <c r="V705" i="20"/>
  <c r="W705" i="20"/>
  <c r="X705" i="20"/>
  <c r="Y705" i="20"/>
  <c r="Z705" i="20"/>
  <c r="AA705" i="20"/>
  <c r="AB705" i="20"/>
  <c r="AC705" i="20"/>
  <c r="AD705" i="20"/>
  <c r="AE705" i="20"/>
  <c r="AF705" i="20"/>
  <c r="AG705" i="20"/>
  <c r="AH705" i="20"/>
  <c r="AI705" i="20"/>
  <c r="AJ705" i="20"/>
  <c r="G706" i="20"/>
  <c r="H706" i="20"/>
  <c r="I706" i="20"/>
  <c r="J706" i="20"/>
  <c r="K706" i="20"/>
  <c r="L706" i="20"/>
  <c r="M706" i="20"/>
  <c r="N706" i="20"/>
  <c r="O706" i="20"/>
  <c r="P706" i="20"/>
  <c r="Q706" i="20"/>
  <c r="R706" i="20"/>
  <c r="S706" i="20"/>
  <c r="T706" i="20"/>
  <c r="U706" i="20"/>
  <c r="V706" i="20"/>
  <c r="W706" i="20"/>
  <c r="X706" i="20"/>
  <c r="Y706" i="20"/>
  <c r="Z706" i="20"/>
  <c r="AA706" i="20"/>
  <c r="AB706" i="20"/>
  <c r="AC706" i="20"/>
  <c r="AD706" i="20"/>
  <c r="AE706" i="20"/>
  <c r="AF706" i="20"/>
  <c r="AG706" i="20"/>
  <c r="AH706" i="20"/>
  <c r="AI706" i="20"/>
  <c r="AJ706" i="20"/>
  <c r="G707" i="20"/>
  <c r="H707" i="20"/>
  <c r="I707" i="20"/>
  <c r="J707" i="20"/>
  <c r="K707" i="20"/>
  <c r="L707" i="20"/>
  <c r="M707" i="20"/>
  <c r="N707" i="20"/>
  <c r="O707" i="20"/>
  <c r="P707" i="20"/>
  <c r="Q707" i="20"/>
  <c r="R707" i="20"/>
  <c r="S707" i="20"/>
  <c r="T707" i="20"/>
  <c r="U707" i="20"/>
  <c r="V707" i="20"/>
  <c r="W707" i="20"/>
  <c r="X707" i="20"/>
  <c r="Y707" i="20"/>
  <c r="Z707" i="20"/>
  <c r="AA707" i="20"/>
  <c r="AB707" i="20"/>
  <c r="AC707" i="20"/>
  <c r="AD707" i="20"/>
  <c r="AE707" i="20"/>
  <c r="AF707" i="20"/>
  <c r="AG707" i="20"/>
  <c r="AH707" i="20"/>
  <c r="AI707" i="20"/>
  <c r="AJ707" i="20"/>
  <c r="G708" i="20"/>
  <c r="H708" i="20"/>
  <c r="I708" i="20"/>
  <c r="J708" i="20"/>
  <c r="K708" i="20"/>
  <c r="L708" i="20"/>
  <c r="M708" i="20"/>
  <c r="N708" i="20"/>
  <c r="O708" i="20"/>
  <c r="P708" i="20"/>
  <c r="Q708" i="20"/>
  <c r="R708" i="20"/>
  <c r="S708" i="20"/>
  <c r="T708" i="20"/>
  <c r="U708" i="20"/>
  <c r="V708" i="20"/>
  <c r="W708" i="20"/>
  <c r="X708" i="20"/>
  <c r="Y708" i="20"/>
  <c r="Z708" i="20"/>
  <c r="AA708" i="20"/>
  <c r="AB708" i="20"/>
  <c r="AC708" i="20"/>
  <c r="AD708" i="20"/>
  <c r="AE708" i="20"/>
  <c r="AF708" i="20"/>
  <c r="AG708" i="20"/>
  <c r="AH708" i="20"/>
  <c r="AI708" i="20"/>
  <c r="AJ708" i="20"/>
  <c r="G709" i="20"/>
  <c r="H709" i="20"/>
  <c r="I709" i="20"/>
  <c r="J709" i="20"/>
  <c r="K709" i="20"/>
  <c r="L709" i="20"/>
  <c r="M709" i="20"/>
  <c r="N709" i="20"/>
  <c r="O709" i="20"/>
  <c r="P709" i="20"/>
  <c r="Q709" i="20"/>
  <c r="R709" i="20"/>
  <c r="S709" i="20"/>
  <c r="T709" i="20"/>
  <c r="U709" i="20"/>
  <c r="V709" i="20"/>
  <c r="W709" i="20"/>
  <c r="X709" i="20"/>
  <c r="Y709" i="20"/>
  <c r="Z709" i="20"/>
  <c r="AA709" i="20"/>
  <c r="AB709" i="20"/>
  <c r="AC709" i="20"/>
  <c r="AD709" i="20"/>
  <c r="AE709" i="20"/>
  <c r="AF709" i="20"/>
  <c r="AG709" i="20"/>
  <c r="AH709" i="20"/>
  <c r="AI709" i="20"/>
  <c r="AJ709" i="20"/>
  <c r="G710" i="20"/>
  <c r="H710" i="20"/>
  <c r="I710" i="20"/>
  <c r="J710" i="20"/>
  <c r="K710" i="20"/>
  <c r="L710" i="20"/>
  <c r="M710" i="20"/>
  <c r="N710" i="20"/>
  <c r="O710" i="20"/>
  <c r="P710" i="20"/>
  <c r="Q710" i="20"/>
  <c r="R710" i="20"/>
  <c r="S710" i="20"/>
  <c r="T710" i="20"/>
  <c r="U710" i="20"/>
  <c r="V710" i="20"/>
  <c r="W710" i="20"/>
  <c r="X710" i="20"/>
  <c r="Y710" i="20"/>
  <c r="Z710" i="20"/>
  <c r="AA710" i="20"/>
  <c r="AB710" i="20"/>
  <c r="AC710" i="20"/>
  <c r="AD710" i="20"/>
  <c r="AE710" i="20"/>
  <c r="AF710" i="20"/>
  <c r="AG710" i="20"/>
  <c r="AH710" i="20"/>
  <c r="AI710" i="20"/>
  <c r="AJ710" i="20"/>
  <c r="G711" i="20"/>
  <c r="H711" i="20"/>
  <c r="I711" i="20"/>
  <c r="J711" i="20"/>
  <c r="K711" i="20"/>
  <c r="L711" i="20"/>
  <c r="M711" i="20"/>
  <c r="N711" i="20"/>
  <c r="O711" i="20"/>
  <c r="P711" i="20"/>
  <c r="Q711" i="20"/>
  <c r="R711" i="20"/>
  <c r="S711" i="20"/>
  <c r="T711" i="20"/>
  <c r="U711" i="20"/>
  <c r="V711" i="20"/>
  <c r="W711" i="20"/>
  <c r="X711" i="20"/>
  <c r="Y711" i="20"/>
  <c r="Z711" i="20"/>
  <c r="AA711" i="20"/>
  <c r="AB711" i="20"/>
  <c r="AC711" i="20"/>
  <c r="AD711" i="20"/>
  <c r="AE711" i="20"/>
  <c r="AF711" i="20"/>
  <c r="AG711" i="20"/>
  <c r="AH711" i="20"/>
  <c r="AI711" i="20"/>
  <c r="AJ711" i="20"/>
  <c r="G712" i="20"/>
  <c r="H712" i="20"/>
  <c r="I712" i="20"/>
  <c r="J712" i="20"/>
  <c r="K712" i="20"/>
  <c r="L712" i="20"/>
  <c r="M712" i="20"/>
  <c r="N712" i="20"/>
  <c r="O712" i="20"/>
  <c r="P712" i="20"/>
  <c r="Q712" i="20"/>
  <c r="R712" i="20"/>
  <c r="S712" i="20"/>
  <c r="T712" i="20"/>
  <c r="U712" i="20"/>
  <c r="V712" i="20"/>
  <c r="W712" i="20"/>
  <c r="X712" i="20"/>
  <c r="Y712" i="20"/>
  <c r="Z712" i="20"/>
  <c r="AA712" i="20"/>
  <c r="AB712" i="20"/>
  <c r="AC712" i="20"/>
  <c r="AD712" i="20"/>
  <c r="AE712" i="20"/>
  <c r="AF712" i="20"/>
  <c r="AG712" i="20"/>
  <c r="AH712" i="20"/>
  <c r="AI712" i="20"/>
  <c r="AJ712" i="20"/>
  <c r="G713" i="20"/>
  <c r="H713" i="20"/>
  <c r="I713" i="20"/>
  <c r="J713" i="20"/>
  <c r="K713" i="20"/>
  <c r="L713" i="20"/>
  <c r="M713" i="20"/>
  <c r="N713" i="20"/>
  <c r="O713" i="20"/>
  <c r="P713" i="20"/>
  <c r="Q713" i="20"/>
  <c r="R713" i="20"/>
  <c r="S713" i="20"/>
  <c r="T713" i="20"/>
  <c r="U713" i="20"/>
  <c r="V713" i="20"/>
  <c r="W713" i="20"/>
  <c r="X713" i="20"/>
  <c r="Y713" i="20"/>
  <c r="Z713" i="20"/>
  <c r="AA713" i="20"/>
  <c r="AB713" i="20"/>
  <c r="AC713" i="20"/>
  <c r="AD713" i="20"/>
  <c r="AE713" i="20"/>
  <c r="AF713" i="20"/>
  <c r="AG713" i="20"/>
  <c r="AH713" i="20"/>
  <c r="AI713" i="20"/>
  <c r="AJ713" i="20"/>
  <c r="G714" i="20"/>
  <c r="H714" i="20"/>
  <c r="I714" i="20"/>
  <c r="J714" i="20"/>
  <c r="K714" i="20"/>
  <c r="L714" i="20"/>
  <c r="M714" i="20"/>
  <c r="N714" i="20"/>
  <c r="O714" i="20"/>
  <c r="P714" i="20"/>
  <c r="Q714" i="20"/>
  <c r="R714" i="20"/>
  <c r="S714" i="20"/>
  <c r="T714" i="20"/>
  <c r="U714" i="20"/>
  <c r="V714" i="20"/>
  <c r="W714" i="20"/>
  <c r="X714" i="20"/>
  <c r="Y714" i="20"/>
  <c r="Z714" i="20"/>
  <c r="AA714" i="20"/>
  <c r="AB714" i="20"/>
  <c r="AC714" i="20"/>
  <c r="AD714" i="20"/>
  <c r="AE714" i="20"/>
  <c r="AF714" i="20"/>
  <c r="AG714" i="20"/>
  <c r="AH714" i="20"/>
  <c r="AI714" i="20"/>
  <c r="AJ714" i="20"/>
  <c r="G715" i="20"/>
  <c r="H715" i="20"/>
  <c r="I715" i="20"/>
  <c r="J715" i="20"/>
  <c r="K715" i="20"/>
  <c r="L715" i="20"/>
  <c r="M715" i="20"/>
  <c r="N715" i="20"/>
  <c r="O715" i="20"/>
  <c r="P715" i="20"/>
  <c r="Q715" i="20"/>
  <c r="R715" i="20"/>
  <c r="S715" i="20"/>
  <c r="T715" i="20"/>
  <c r="U715" i="20"/>
  <c r="V715" i="20"/>
  <c r="W715" i="20"/>
  <c r="X715" i="20"/>
  <c r="Y715" i="20"/>
  <c r="Z715" i="20"/>
  <c r="AA715" i="20"/>
  <c r="AB715" i="20"/>
  <c r="AC715" i="20"/>
  <c r="AD715" i="20"/>
  <c r="AE715" i="20"/>
  <c r="AF715" i="20"/>
  <c r="AG715" i="20"/>
  <c r="AH715" i="20"/>
  <c r="AI715" i="20"/>
  <c r="AJ715" i="20"/>
  <c r="G716" i="20"/>
  <c r="H716" i="20"/>
  <c r="I716" i="20"/>
  <c r="J716" i="20"/>
  <c r="K716" i="20"/>
  <c r="L716" i="20"/>
  <c r="M716" i="20"/>
  <c r="N716" i="20"/>
  <c r="O716" i="20"/>
  <c r="P716" i="20"/>
  <c r="Q716" i="20"/>
  <c r="R716" i="20"/>
  <c r="S716" i="20"/>
  <c r="T716" i="20"/>
  <c r="U716" i="20"/>
  <c r="V716" i="20"/>
  <c r="W716" i="20"/>
  <c r="X716" i="20"/>
  <c r="Y716" i="20"/>
  <c r="Z716" i="20"/>
  <c r="AA716" i="20"/>
  <c r="AB716" i="20"/>
  <c r="AC716" i="20"/>
  <c r="AD716" i="20"/>
  <c r="AE716" i="20"/>
  <c r="AF716" i="20"/>
  <c r="AG716" i="20"/>
  <c r="AH716" i="20"/>
  <c r="AI716" i="20"/>
  <c r="AJ716" i="20"/>
  <c r="G717" i="20"/>
  <c r="H717" i="20"/>
  <c r="I717" i="20"/>
  <c r="J717" i="20"/>
  <c r="K717" i="20"/>
  <c r="L717" i="20"/>
  <c r="M717" i="20"/>
  <c r="N717" i="20"/>
  <c r="O717" i="20"/>
  <c r="P717" i="20"/>
  <c r="Q717" i="20"/>
  <c r="R717" i="20"/>
  <c r="S717" i="20"/>
  <c r="T717" i="20"/>
  <c r="U717" i="20"/>
  <c r="V717" i="20"/>
  <c r="W717" i="20"/>
  <c r="X717" i="20"/>
  <c r="Y717" i="20"/>
  <c r="Z717" i="20"/>
  <c r="AA717" i="20"/>
  <c r="AB717" i="20"/>
  <c r="AC717" i="20"/>
  <c r="AD717" i="20"/>
  <c r="AE717" i="20"/>
  <c r="AF717" i="20"/>
  <c r="AG717" i="20"/>
  <c r="AH717" i="20"/>
  <c r="AI717" i="20"/>
  <c r="AJ717" i="20"/>
  <c r="G718" i="20"/>
  <c r="H718" i="20"/>
  <c r="I718" i="20"/>
  <c r="J718" i="20"/>
  <c r="K718" i="20"/>
  <c r="L718" i="20"/>
  <c r="M718" i="20"/>
  <c r="N718" i="20"/>
  <c r="O718" i="20"/>
  <c r="P718" i="20"/>
  <c r="Q718" i="20"/>
  <c r="R718" i="20"/>
  <c r="S718" i="20"/>
  <c r="T718" i="20"/>
  <c r="U718" i="20"/>
  <c r="V718" i="20"/>
  <c r="W718" i="20"/>
  <c r="X718" i="20"/>
  <c r="Y718" i="20"/>
  <c r="Z718" i="20"/>
  <c r="AA718" i="20"/>
  <c r="AB718" i="20"/>
  <c r="AC718" i="20"/>
  <c r="AD718" i="20"/>
  <c r="AE718" i="20"/>
  <c r="AF718" i="20"/>
  <c r="AG718" i="20"/>
  <c r="AH718" i="20"/>
  <c r="AI718" i="20"/>
  <c r="AJ718" i="20"/>
  <c r="G719" i="20"/>
  <c r="H719" i="20"/>
  <c r="I719" i="20"/>
  <c r="J719" i="20"/>
  <c r="K719" i="20"/>
  <c r="L719" i="20"/>
  <c r="M719" i="20"/>
  <c r="N719" i="20"/>
  <c r="O719" i="20"/>
  <c r="P719" i="20"/>
  <c r="Q719" i="20"/>
  <c r="R719" i="20"/>
  <c r="S719" i="20"/>
  <c r="T719" i="20"/>
  <c r="U719" i="20"/>
  <c r="V719" i="20"/>
  <c r="W719" i="20"/>
  <c r="X719" i="20"/>
  <c r="Y719" i="20"/>
  <c r="Z719" i="20"/>
  <c r="AA719" i="20"/>
  <c r="AB719" i="20"/>
  <c r="AC719" i="20"/>
  <c r="AD719" i="20"/>
  <c r="AE719" i="20"/>
  <c r="AF719" i="20"/>
  <c r="AG719" i="20"/>
  <c r="AH719" i="20"/>
  <c r="AI719" i="20"/>
  <c r="AJ719" i="20"/>
  <c r="G720" i="20"/>
  <c r="H720" i="20"/>
  <c r="I720" i="20"/>
  <c r="J720" i="20"/>
  <c r="K720" i="20"/>
  <c r="L720" i="20"/>
  <c r="M720" i="20"/>
  <c r="N720" i="20"/>
  <c r="O720" i="20"/>
  <c r="P720" i="20"/>
  <c r="Q720" i="20"/>
  <c r="R720" i="20"/>
  <c r="S720" i="20"/>
  <c r="T720" i="20"/>
  <c r="U720" i="20"/>
  <c r="V720" i="20"/>
  <c r="W720" i="20"/>
  <c r="X720" i="20"/>
  <c r="Y720" i="20"/>
  <c r="Z720" i="20"/>
  <c r="AA720" i="20"/>
  <c r="AB720" i="20"/>
  <c r="AC720" i="20"/>
  <c r="AD720" i="20"/>
  <c r="AE720" i="20"/>
  <c r="AF720" i="20"/>
  <c r="AG720" i="20"/>
  <c r="AH720" i="20"/>
  <c r="AI720" i="20"/>
  <c r="AJ720" i="20"/>
  <c r="G721" i="20"/>
  <c r="H721" i="20"/>
  <c r="I721" i="20"/>
  <c r="J721" i="20"/>
  <c r="K721" i="20"/>
  <c r="L721" i="20"/>
  <c r="M721" i="20"/>
  <c r="N721" i="20"/>
  <c r="O721" i="20"/>
  <c r="P721" i="20"/>
  <c r="Q721" i="20"/>
  <c r="R721" i="20"/>
  <c r="S721" i="20"/>
  <c r="T721" i="20"/>
  <c r="U721" i="20"/>
  <c r="V721" i="20"/>
  <c r="W721" i="20"/>
  <c r="X721" i="20"/>
  <c r="Y721" i="20"/>
  <c r="Z721" i="20"/>
  <c r="AA721" i="20"/>
  <c r="AB721" i="20"/>
  <c r="AC721" i="20"/>
  <c r="AD721" i="20"/>
  <c r="AE721" i="20"/>
  <c r="AF721" i="20"/>
  <c r="AG721" i="20"/>
  <c r="AH721" i="20"/>
  <c r="AI721" i="20"/>
  <c r="AJ721" i="20"/>
  <c r="G722" i="20"/>
  <c r="H722" i="20"/>
  <c r="I722" i="20"/>
  <c r="J722" i="20"/>
  <c r="K722" i="20"/>
  <c r="L722" i="20"/>
  <c r="M722" i="20"/>
  <c r="N722" i="20"/>
  <c r="O722" i="20"/>
  <c r="P722" i="20"/>
  <c r="Q722" i="20"/>
  <c r="R722" i="20"/>
  <c r="S722" i="20"/>
  <c r="T722" i="20"/>
  <c r="U722" i="20"/>
  <c r="V722" i="20"/>
  <c r="W722" i="20"/>
  <c r="X722" i="20"/>
  <c r="Y722" i="20"/>
  <c r="Z722" i="20"/>
  <c r="AA722" i="20"/>
  <c r="AB722" i="20"/>
  <c r="AC722" i="20"/>
  <c r="AD722" i="20"/>
  <c r="AE722" i="20"/>
  <c r="AF722" i="20"/>
  <c r="AG722" i="20"/>
  <c r="AH722" i="20"/>
  <c r="AI722" i="20"/>
  <c r="AJ722" i="20"/>
  <c r="G723" i="20"/>
  <c r="H723" i="20"/>
  <c r="I723" i="20"/>
  <c r="J723" i="20"/>
  <c r="K723" i="20"/>
  <c r="L723" i="20"/>
  <c r="M723" i="20"/>
  <c r="N723" i="20"/>
  <c r="O723" i="20"/>
  <c r="P723" i="20"/>
  <c r="Q723" i="20"/>
  <c r="R723" i="20"/>
  <c r="S723" i="20"/>
  <c r="T723" i="20"/>
  <c r="U723" i="20"/>
  <c r="V723" i="20"/>
  <c r="W723" i="20"/>
  <c r="X723" i="20"/>
  <c r="Y723" i="20"/>
  <c r="Z723" i="20"/>
  <c r="AA723" i="20"/>
  <c r="AB723" i="20"/>
  <c r="AC723" i="20"/>
  <c r="AD723" i="20"/>
  <c r="AE723" i="20"/>
  <c r="AF723" i="20"/>
  <c r="AG723" i="20"/>
  <c r="AH723" i="20"/>
  <c r="AI723" i="20"/>
  <c r="AJ723" i="20"/>
  <c r="G724" i="20"/>
  <c r="H724" i="20"/>
  <c r="I724" i="20"/>
  <c r="J724" i="20"/>
  <c r="K724" i="20"/>
  <c r="L724" i="20"/>
  <c r="M724" i="20"/>
  <c r="N724" i="20"/>
  <c r="O724" i="20"/>
  <c r="P724" i="20"/>
  <c r="Q724" i="20"/>
  <c r="R724" i="20"/>
  <c r="S724" i="20"/>
  <c r="T724" i="20"/>
  <c r="U724" i="20"/>
  <c r="V724" i="20"/>
  <c r="W724" i="20"/>
  <c r="X724" i="20"/>
  <c r="Y724" i="20"/>
  <c r="Z724" i="20"/>
  <c r="AA724" i="20"/>
  <c r="AB724" i="20"/>
  <c r="AC724" i="20"/>
  <c r="AD724" i="20"/>
  <c r="AE724" i="20"/>
  <c r="AF724" i="20"/>
  <c r="AG724" i="20"/>
  <c r="AH724" i="20"/>
  <c r="AI724" i="20"/>
  <c r="AJ724" i="20"/>
  <c r="G725" i="20"/>
  <c r="H725" i="20"/>
  <c r="I725" i="20"/>
  <c r="J725" i="20"/>
  <c r="K725" i="20"/>
  <c r="L725" i="20"/>
  <c r="M725" i="20"/>
  <c r="N725" i="20"/>
  <c r="O725" i="20"/>
  <c r="P725" i="20"/>
  <c r="Q725" i="20"/>
  <c r="R725" i="20"/>
  <c r="S725" i="20"/>
  <c r="T725" i="20"/>
  <c r="U725" i="20"/>
  <c r="V725" i="20"/>
  <c r="W725" i="20"/>
  <c r="X725" i="20"/>
  <c r="Y725" i="20"/>
  <c r="Z725" i="20"/>
  <c r="AA725" i="20"/>
  <c r="AB725" i="20"/>
  <c r="AC725" i="20"/>
  <c r="AD725" i="20"/>
  <c r="AE725" i="20"/>
  <c r="AF725" i="20"/>
  <c r="AG725" i="20"/>
  <c r="AH725" i="20"/>
  <c r="AI725" i="20"/>
  <c r="AJ725" i="20"/>
  <c r="G726" i="20"/>
  <c r="H726" i="20"/>
  <c r="I726" i="20"/>
  <c r="J726" i="20"/>
  <c r="K726" i="20"/>
  <c r="L726" i="20"/>
  <c r="M726" i="20"/>
  <c r="N726" i="20"/>
  <c r="O726" i="20"/>
  <c r="P726" i="20"/>
  <c r="Q726" i="20"/>
  <c r="R726" i="20"/>
  <c r="S726" i="20"/>
  <c r="T726" i="20"/>
  <c r="U726" i="20"/>
  <c r="V726" i="20"/>
  <c r="W726" i="20"/>
  <c r="X726" i="20"/>
  <c r="Y726" i="20"/>
  <c r="Z726" i="20"/>
  <c r="AA726" i="20"/>
  <c r="AB726" i="20"/>
  <c r="AC726" i="20"/>
  <c r="AD726" i="20"/>
  <c r="AE726" i="20"/>
  <c r="AF726" i="20"/>
  <c r="AG726" i="20"/>
  <c r="AH726" i="20"/>
  <c r="AI726" i="20"/>
  <c r="AJ726" i="20"/>
  <c r="G727" i="20"/>
  <c r="H727" i="20"/>
  <c r="I727" i="20"/>
  <c r="J727" i="20"/>
  <c r="K727" i="20"/>
  <c r="L727" i="20"/>
  <c r="M727" i="20"/>
  <c r="N727" i="20"/>
  <c r="O727" i="20"/>
  <c r="P727" i="20"/>
  <c r="Q727" i="20"/>
  <c r="R727" i="20"/>
  <c r="S727" i="20"/>
  <c r="T727" i="20"/>
  <c r="U727" i="20"/>
  <c r="V727" i="20"/>
  <c r="W727" i="20"/>
  <c r="X727" i="20"/>
  <c r="Y727" i="20"/>
  <c r="Z727" i="20"/>
  <c r="AA727" i="20"/>
  <c r="AB727" i="20"/>
  <c r="AC727" i="20"/>
  <c r="AD727" i="20"/>
  <c r="AE727" i="20"/>
  <c r="AF727" i="20"/>
  <c r="AG727" i="20"/>
  <c r="AH727" i="20"/>
  <c r="AI727" i="20"/>
  <c r="AJ727" i="20"/>
  <c r="G728" i="20"/>
  <c r="H728" i="20"/>
  <c r="I728" i="20"/>
  <c r="J728" i="20"/>
  <c r="K728" i="20"/>
  <c r="L728" i="20"/>
  <c r="M728" i="20"/>
  <c r="N728" i="20"/>
  <c r="O728" i="20"/>
  <c r="P728" i="20"/>
  <c r="Q728" i="20"/>
  <c r="R728" i="20"/>
  <c r="S728" i="20"/>
  <c r="T728" i="20"/>
  <c r="U728" i="20"/>
  <c r="V728" i="20"/>
  <c r="W728" i="20"/>
  <c r="X728" i="20"/>
  <c r="Y728" i="20"/>
  <c r="Z728" i="20"/>
  <c r="AA728" i="20"/>
  <c r="AB728" i="20"/>
  <c r="AC728" i="20"/>
  <c r="AD728" i="20"/>
  <c r="AE728" i="20"/>
  <c r="AF728" i="20"/>
  <c r="AG728" i="20"/>
  <c r="AH728" i="20"/>
  <c r="AI728" i="20"/>
  <c r="AJ728" i="20"/>
  <c r="G729" i="20"/>
  <c r="H729" i="20"/>
  <c r="I729" i="20"/>
  <c r="J729" i="20"/>
  <c r="K729" i="20"/>
  <c r="L729" i="20"/>
  <c r="M729" i="20"/>
  <c r="N729" i="20"/>
  <c r="O729" i="20"/>
  <c r="P729" i="20"/>
  <c r="Q729" i="20"/>
  <c r="R729" i="20"/>
  <c r="S729" i="20"/>
  <c r="T729" i="20"/>
  <c r="U729" i="20"/>
  <c r="V729" i="20"/>
  <c r="W729" i="20"/>
  <c r="X729" i="20"/>
  <c r="Y729" i="20"/>
  <c r="Z729" i="20"/>
  <c r="AA729" i="20"/>
  <c r="AB729" i="20"/>
  <c r="AC729" i="20"/>
  <c r="AD729" i="20"/>
  <c r="AE729" i="20"/>
  <c r="AF729" i="20"/>
  <c r="AG729" i="20"/>
  <c r="AH729" i="20"/>
  <c r="AI729" i="20"/>
  <c r="AJ729" i="20"/>
  <c r="G730" i="20"/>
  <c r="H730" i="20"/>
  <c r="I730" i="20"/>
  <c r="J730" i="20"/>
  <c r="K730" i="20"/>
  <c r="L730" i="20"/>
  <c r="M730" i="20"/>
  <c r="N730" i="20"/>
  <c r="O730" i="20"/>
  <c r="P730" i="20"/>
  <c r="Q730" i="20"/>
  <c r="R730" i="20"/>
  <c r="S730" i="20"/>
  <c r="T730" i="20"/>
  <c r="U730" i="20"/>
  <c r="V730" i="20"/>
  <c r="W730" i="20"/>
  <c r="X730" i="20"/>
  <c r="Y730" i="20"/>
  <c r="Z730" i="20"/>
  <c r="AA730" i="20"/>
  <c r="AB730" i="20"/>
  <c r="AC730" i="20"/>
  <c r="AD730" i="20"/>
  <c r="AE730" i="20"/>
  <c r="AF730" i="20"/>
  <c r="AG730" i="20"/>
  <c r="AH730" i="20"/>
  <c r="AI730" i="20"/>
  <c r="AJ730" i="20"/>
  <c r="G731" i="20"/>
  <c r="H731" i="20"/>
  <c r="I731" i="20"/>
  <c r="J731" i="20"/>
  <c r="K731" i="20"/>
  <c r="L731" i="20"/>
  <c r="M731" i="20"/>
  <c r="N731" i="20"/>
  <c r="O731" i="20"/>
  <c r="P731" i="20"/>
  <c r="Q731" i="20"/>
  <c r="R731" i="20"/>
  <c r="S731" i="20"/>
  <c r="T731" i="20"/>
  <c r="U731" i="20"/>
  <c r="V731" i="20"/>
  <c r="W731" i="20"/>
  <c r="X731" i="20"/>
  <c r="Y731" i="20"/>
  <c r="Z731" i="20"/>
  <c r="AA731" i="20"/>
  <c r="AB731" i="20"/>
  <c r="AC731" i="20"/>
  <c r="AD731" i="20"/>
  <c r="AE731" i="20"/>
  <c r="AF731" i="20"/>
  <c r="AG731" i="20"/>
  <c r="AH731" i="20"/>
  <c r="AI731" i="20"/>
  <c r="AJ731" i="20"/>
  <c r="G732" i="20"/>
  <c r="H732" i="20"/>
  <c r="I732" i="20"/>
  <c r="J732" i="20"/>
  <c r="K732" i="20"/>
  <c r="L732" i="20"/>
  <c r="M732" i="20"/>
  <c r="N732" i="20"/>
  <c r="O732" i="20"/>
  <c r="P732" i="20"/>
  <c r="Q732" i="20"/>
  <c r="R732" i="20"/>
  <c r="S732" i="20"/>
  <c r="T732" i="20"/>
  <c r="U732" i="20"/>
  <c r="V732" i="20"/>
  <c r="W732" i="20"/>
  <c r="X732" i="20"/>
  <c r="Y732" i="20"/>
  <c r="Z732" i="20"/>
  <c r="AA732" i="20"/>
  <c r="AB732" i="20"/>
  <c r="AC732" i="20"/>
  <c r="AD732" i="20"/>
  <c r="AE732" i="20"/>
  <c r="AF732" i="20"/>
  <c r="AG732" i="20"/>
  <c r="AH732" i="20"/>
  <c r="AI732" i="20"/>
  <c r="AJ732" i="20"/>
  <c r="G733" i="20"/>
  <c r="H733" i="20"/>
  <c r="I733" i="20"/>
  <c r="J733" i="20"/>
  <c r="K733" i="20"/>
  <c r="L733" i="20"/>
  <c r="M733" i="20"/>
  <c r="N733" i="20"/>
  <c r="O733" i="20"/>
  <c r="P733" i="20"/>
  <c r="Q733" i="20"/>
  <c r="R733" i="20"/>
  <c r="S733" i="20"/>
  <c r="T733" i="20"/>
  <c r="U733" i="20"/>
  <c r="V733" i="20"/>
  <c r="W733" i="20"/>
  <c r="X733" i="20"/>
  <c r="Y733" i="20"/>
  <c r="Z733" i="20"/>
  <c r="AA733" i="20"/>
  <c r="AB733" i="20"/>
  <c r="AC733" i="20"/>
  <c r="AD733" i="20"/>
  <c r="AE733" i="20"/>
  <c r="AF733" i="20"/>
  <c r="AG733" i="20"/>
  <c r="AH733" i="20"/>
  <c r="AI733" i="20"/>
  <c r="AJ733" i="20"/>
  <c r="G734" i="20"/>
  <c r="H734" i="20"/>
  <c r="I734" i="20"/>
  <c r="J734" i="20"/>
  <c r="K734" i="20"/>
  <c r="L734" i="20"/>
  <c r="M734" i="20"/>
  <c r="N734" i="20"/>
  <c r="O734" i="20"/>
  <c r="P734" i="20"/>
  <c r="Q734" i="20"/>
  <c r="R734" i="20"/>
  <c r="S734" i="20"/>
  <c r="T734" i="20"/>
  <c r="U734" i="20"/>
  <c r="V734" i="20"/>
  <c r="W734" i="20"/>
  <c r="X734" i="20"/>
  <c r="Y734" i="20"/>
  <c r="Z734" i="20"/>
  <c r="AA734" i="20"/>
  <c r="AB734" i="20"/>
  <c r="AC734" i="20"/>
  <c r="AD734" i="20"/>
  <c r="AE734" i="20"/>
  <c r="AF734" i="20"/>
  <c r="AG734" i="20"/>
  <c r="AH734" i="20"/>
  <c r="AI734" i="20"/>
  <c r="AJ734" i="20"/>
  <c r="G735" i="20"/>
  <c r="H735" i="20"/>
  <c r="I735" i="20"/>
  <c r="J735" i="20"/>
  <c r="K735" i="20"/>
  <c r="L735" i="20"/>
  <c r="M735" i="20"/>
  <c r="N735" i="20"/>
  <c r="O735" i="20"/>
  <c r="P735" i="20"/>
  <c r="Q735" i="20"/>
  <c r="R735" i="20"/>
  <c r="S735" i="20"/>
  <c r="T735" i="20"/>
  <c r="U735" i="20"/>
  <c r="V735" i="20"/>
  <c r="W735" i="20"/>
  <c r="X735" i="20"/>
  <c r="Y735" i="20"/>
  <c r="Z735" i="20"/>
  <c r="AA735" i="20"/>
  <c r="AB735" i="20"/>
  <c r="AC735" i="20"/>
  <c r="AD735" i="20"/>
  <c r="AE735" i="20"/>
  <c r="AF735" i="20"/>
  <c r="AG735" i="20"/>
  <c r="AH735" i="20"/>
  <c r="AI735" i="20"/>
  <c r="AJ735" i="20"/>
  <c r="G736" i="20"/>
  <c r="H736" i="20"/>
  <c r="I736" i="20"/>
  <c r="J736" i="20"/>
  <c r="K736" i="20"/>
  <c r="L736" i="20"/>
  <c r="M736" i="20"/>
  <c r="N736" i="20"/>
  <c r="O736" i="20"/>
  <c r="P736" i="20"/>
  <c r="Q736" i="20"/>
  <c r="R736" i="20"/>
  <c r="S736" i="20"/>
  <c r="T736" i="20"/>
  <c r="U736" i="20"/>
  <c r="V736" i="20"/>
  <c r="W736" i="20"/>
  <c r="X736" i="20"/>
  <c r="Y736" i="20"/>
  <c r="Z736" i="20"/>
  <c r="AA736" i="20"/>
  <c r="AB736" i="20"/>
  <c r="AC736" i="20"/>
  <c r="AD736" i="20"/>
  <c r="AE736" i="20"/>
  <c r="AF736" i="20"/>
  <c r="AG736" i="20"/>
  <c r="AH736" i="20"/>
  <c r="AI736" i="20"/>
  <c r="AJ736" i="20"/>
  <c r="G737" i="20"/>
  <c r="H737" i="20"/>
  <c r="I737" i="20"/>
  <c r="J737" i="20"/>
  <c r="K737" i="20"/>
  <c r="L737" i="20"/>
  <c r="M737" i="20"/>
  <c r="N737" i="20"/>
  <c r="O737" i="20"/>
  <c r="P737" i="20"/>
  <c r="Q737" i="20"/>
  <c r="R737" i="20"/>
  <c r="S737" i="20"/>
  <c r="T737" i="20"/>
  <c r="U737" i="20"/>
  <c r="V737" i="20"/>
  <c r="W737" i="20"/>
  <c r="X737" i="20"/>
  <c r="Y737" i="20"/>
  <c r="Z737" i="20"/>
  <c r="AA737" i="20"/>
  <c r="AB737" i="20"/>
  <c r="AC737" i="20"/>
  <c r="AD737" i="20"/>
  <c r="AE737" i="20"/>
  <c r="AF737" i="20"/>
  <c r="AG737" i="20"/>
  <c r="AH737" i="20"/>
  <c r="AI737" i="20"/>
  <c r="AJ737" i="20"/>
  <c r="G738" i="20"/>
  <c r="H738" i="20"/>
  <c r="I738" i="20"/>
  <c r="J738" i="20"/>
  <c r="K738" i="20"/>
  <c r="L738" i="20"/>
  <c r="M738" i="20"/>
  <c r="N738" i="20"/>
  <c r="O738" i="20"/>
  <c r="P738" i="20"/>
  <c r="Q738" i="20"/>
  <c r="R738" i="20"/>
  <c r="S738" i="20"/>
  <c r="T738" i="20"/>
  <c r="U738" i="20"/>
  <c r="V738" i="20"/>
  <c r="W738" i="20"/>
  <c r="X738" i="20"/>
  <c r="Y738" i="20"/>
  <c r="Z738" i="20"/>
  <c r="AA738" i="20"/>
  <c r="AB738" i="20"/>
  <c r="AC738" i="20"/>
  <c r="AD738" i="20"/>
  <c r="AE738" i="20"/>
  <c r="AF738" i="20"/>
  <c r="AG738" i="20"/>
  <c r="AH738" i="20"/>
  <c r="AI738" i="20"/>
  <c r="AJ738" i="20"/>
  <c r="G739" i="20"/>
  <c r="H739" i="20"/>
  <c r="I739" i="20"/>
  <c r="J739" i="20"/>
  <c r="K739" i="20"/>
  <c r="L739" i="20"/>
  <c r="M739" i="20"/>
  <c r="N739" i="20"/>
  <c r="O739" i="20"/>
  <c r="P739" i="20"/>
  <c r="Q739" i="20"/>
  <c r="R739" i="20"/>
  <c r="S739" i="20"/>
  <c r="T739" i="20"/>
  <c r="U739" i="20"/>
  <c r="V739" i="20"/>
  <c r="W739" i="20"/>
  <c r="X739" i="20"/>
  <c r="Y739" i="20"/>
  <c r="Z739" i="20"/>
  <c r="AA739" i="20"/>
  <c r="AB739" i="20"/>
  <c r="AC739" i="20"/>
  <c r="AD739" i="20"/>
  <c r="AE739" i="20"/>
  <c r="AF739" i="20"/>
  <c r="AG739" i="20"/>
  <c r="AH739" i="20"/>
  <c r="AI739" i="20"/>
  <c r="AJ739" i="20"/>
  <c r="G740" i="20"/>
  <c r="H740" i="20"/>
  <c r="I740" i="20"/>
  <c r="J740" i="20"/>
  <c r="K740" i="20"/>
  <c r="L740" i="20"/>
  <c r="M740" i="20"/>
  <c r="N740" i="20"/>
  <c r="O740" i="20"/>
  <c r="P740" i="20"/>
  <c r="Q740" i="20"/>
  <c r="R740" i="20"/>
  <c r="S740" i="20"/>
  <c r="T740" i="20"/>
  <c r="U740" i="20"/>
  <c r="V740" i="20"/>
  <c r="W740" i="20"/>
  <c r="X740" i="20"/>
  <c r="Y740" i="20"/>
  <c r="Z740" i="20"/>
  <c r="AA740" i="20"/>
  <c r="AB740" i="20"/>
  <c r="AC740" i="20"/>
  <c r="AD740" i="20"/>
  <c r="AE740" i="20"/>
  <c r="AF740" i="20"/>
  <c r="AG740" i="20"/>
  <c r="AH740" i="20"/>
  <c r="AI740" i="20"/>
  <c r="AJ740" i="20"/>
  <c r="G741" i="20"/>
  <c r="H741" i="20"/>
  <c r="I741" i="20"/>
  <c r="J741" i="20"/>
  <c r="K741" i="20"/>
  <c r="L741" i="20"/>
  <c r="M741" i="20"/>
  <c r="N741" i="20"/>
  <c r="O741" i="20"/>
  <c r="P741" i="20"/>
  <c r="Q741" i="20"/>
  <c r="R741" i="20"/>
  <c r="S741" i="20"/>
  <c r="T741" i="20"/>
  <c r="U741" i="20"/>
  <c r="V741" i="20"/>
  <c r="W741" i="20"/>
  <c r="X741" i="20"/>
  <c r="Y741" i="20"/>
  <c r="Z741" i="20"/>
  <c r="AA741" i="20"/>
  <c r="AB741" i="20"/>
  <c r="AC741" i="20"/>
  <c r="AD741" i="20"/>
  <c r="AE741" i="20"/>
  <c r="AF741" i="20"/>
  <c r="AG741" i="20"/>
  <c r="AH741" i="20"/>
  <c r="AI741" i="20"/>
  <c r="AJ741" i="20"/>
  <c r="G742" i="20"/>
  <c r="H742" i="20"/>
  <c r="I742" i="20"/>
  <c r="J742" i="20"/>
  <c r="K742" i="20"/>
  <c r="L742" i="20"/>
  <c r="M742" i="20"/>
  <c r="N742" i="20"/>
  <c r="O742" i="20"/>
  <c r="P742" i="20"/>
  <c r="Q742" i="20"/>
  <c r="R742" i="20"/>
  <c r="S742" i="20"/>
  <c r="T742" i="20"/>
  <c r="U742" i="20"/>
  <c r="V742" i="20"/>
  <c r="W742" i="20"/>
  <c r="X742" i="20"/>
  <c r="Y742" i="20"/>
  <c r="Z742" i="20"/>
  <c r="AA742" i="20"/>
  <c r="AB742" i="20"/>
  <c r="AC742" i="20"/>
  <c r="AD742" i="20"/>
  <c r="AE742" i="20"/>
  <c r="AF742" i="20"/>
  <c r="AG742" i="20"/>
  <c r="AH742" i="20"/>
  <c r="AI742" i="20"/>
  <c r="AJ742" i="20"/>
  <c r="G743" i="20"/>
  <c r="H743" i="20"/>
  <c r="I743" i="20"/>
  <c r="J743" i="20"/>
  <c r="K743" i="20"/>
  <c r="L743" i="20"/>
  <c r="M743" i="20"/>
  <c r="N743" i="20"/>
  <c r="O743" i="20"/>
  <c r="P743" i="20"/>
  <c r="Q743" i="20"/>
  <c r="R743" i="20"/>
  <c r="S743" i="20"/>
  <c r="T743" i="20"/>
  <c r="U743" i="20"/>
  <c r="V743" i="20"/>
  <c r="W743" i="20"/>
  <c r="X743" i="20"/>
  <c r="Y743" i="20"/>
  <c r="Z743" i="20"/>
  <c r="AA743" i="20"/>
  <c r="AB743" i="20"/>
  <c r="AC743" i="20"/>
  <c r="AD743" i="20"/>
  <c r="AE743" i="20"/>
  <c r="AF743" i="20"/>
  <c r="AG743" i="20"/>
  <c r="AH743" i="20"/>
  <c r="AI743" i="20"/>
  <c r="AJ743" i="20"/>
  <c r="G744" i="20"/>
  <c r="H744" i="20"/>
  <c r="I744" i="20"/>
  <c r="J744" i="20"/>
  <c r="K744" i="20"/>
  <c r="L744" i="20"/>
  <c r="M744" i="20"/>
  <c r="N744" i="20"/>
  <c r="O744" i="20"/>
  <c r="P744" i="20"/>
  <c r="Q744" i="20"/>
  <c r="R744" i="20"/>
  <c r="S744" i="20"/>
  <c r="T744" i="20"/>
  <c r="U744" i="20"/>
  <c r="V744" i="20"/>
  <c r="W744" i="20"/>
  <c r="X744" i="20"/>
  <c r="Y744" i="20"/>
  <c r="Z744" i="20"/>
  <c r="AA744" i="20"/>
  <c r="AB744" i="20"/>
  <c r="AC744" i="20"/>
  <c r="AD744" i="20"/>
  <c r="AE744" i="20"/>
  <c r="AF744" i="20"/>
  <c r="AG744" i="20"/>
  <c r="AH744" i="20"/>
  <c r="AI744" i="20"/>
  <c r="AJ744" i="20"/>
  <c r="G745" i="20"/>
  <c r="H745" i="20"/>
  <c r="I745" i="20"/>
  <c r="J745" i="20"/>
  <c r="K745" i="20"/>
  <c r="L745" i="20"/>
  <c r="M745" i="20"/>
  <c r="N745" i="20"/>
  <c r="O745" i="20"/>
  <c r="P745" i="20"/>
  <c r="Q745" i="20"/>
  <c r="R745" i="20"/>
  <c r="S745" i="20"/>
  <c r="T745" i="20"/>
  <c r="U745" i="20"/>
  <c r="V745" i="20"/>
  <c r="W745" i="20"/>
  <c r="X745" i="20"/>
  <c r="Y745" i="20"/>
  <c r="Z745" i="20"/>
  <c r="AA745" i="20"/>
  <c r="AB745" i="20"/>
  <c r="AC745" i="20"/>
  <c r="AD745" i="20"/>
  <c r="AE745" i="20"/>
  <c r="AF745" i="20"/>
  <c r="AG745" i="20"/>
  <c r="AH745" i="20"/>
  <c r="AI745" i="20"/>
  <c r="AJ745" i="20"/>
  <c r="G746" i="20"/>
  <c r="H746" i="20"/>
  <c r="I746" i="20"/>
  <c r="J746" i="20"/>
  <c r="K746" i="20"/>
  <c r="L746" i="20"/>
  <c r="M746" i="20"/>
  <c r="N746" i="20"/>
  <c r="O746" i="20"/>
  <c r="P746" i="20"/>
  <c r="Q746" i="20"/>
  <c r="R746" i="20"/>
  <c r="S746" i="20"/>
  <c r="T746" i="20"/>
  <c r="U746" i="20"/>
  <c r="V746" i="20"/>
  <c r="W746" i="20"/>
  <c r="X746" i="20"/>
  <c r="Y746" i="20"/>
  <c r="Z746" i="20"/>
  <c r="AA746" i="20"/>
  <c r="AB746" i="20"/>
  <c r="AC746" i="20"/>
  <c r="AD746" i="20"/>
  <c r="AE746" i="20"/>
  <c r="AF746" i="20"/>
  <c r="AG746" i="20"/>
  <c r="AH746" i="20"/>
  <c r="AI746" i="20"/>
  <c r="AJ746" i="20"/>
  <c r="G747" i="20"/>
  <c r="H747" i="20"/>
  <c r="I747" i="20"/>
  <c r="J747" i="20"/>
  <c r="K747" i="20"/>
  <c r="L747" i="20"/>
  <c r="M747" i="20"/>
  <c r="N747" i="20"/>
  <c r="O747" i="20"/>
  <c r="P747" i="20"/>
  <c r="Q747" i="20"/>
  <c r="R747" i="20"/>
  <c r="S747" i="20"/>
  <c r="T747" i="20"/>
  <c r="U747" i="20"/>
  <c r="V747" i="20"/>
  <c r="W747" i="20"/>
  <c r="X747" i="20"/>
  <c r="Y747" i="20"/>
  <c r="Z747" i="20"/>
  <c r="AA747" i="20"/>
  <c r="AB747" i="20"/>
  <c r="AC747" i="20"/>
  <c r="AD747" i="20"/>
  <c r="AE747" i="20"/>
  <c r="AF747" i="20"/>
  <c r="AG747" i="20"/>
  <c r="AH747" i="20"/>
  <c r="AI747" i="20"/>
  <c r="AJ747" i="20"/>
  <c r="G748" i="20"/>
  <c r="H748" i="20"/>
  <c r="I748" i="20"/>
  <c r="J748" i="20"/>
  <c r="K748" i="20"/>
  <c r="L748" i="20"/>
  <c r="M748" i="20"/>
  <c r="N748" i="20"/>
  <c r="O748" i="20"/>
  <c r="P748" i="20"/>
  <c r="Q748" i="20"/>
  <c r="R748" i="20"/>
  <c r="S748" i="20"/>
  <c r="T748" i="20"/>
  <c r="U748" i="20"/>
  <c r="V748" i="20"/>
  <c r="W748" i="20"/>
  <c r="X748" i="20"/>
  <c r="Y748" i="20"/>
  <c r="Z748" i="20"/>
  <c r="AA748" i="20"/>
  <c r="AB748" i="20"/>
  <c r="AC748" i="20"/>
  <c r="AD748" i="20"/>
  <c r="AE748" i="20"/>
  <c r="AF748" i="20"/>
  <c r="AG748" i="20"/>
  <c r="AH748" i="20"/>
  <c r="AI748" i="20"/>
  <c r="AJ748" i="20"/>
  <c r="G749" i="20"/>
  <c r="H749" i="20"/>
  <c r="I749" i="20"/>
  <c r="J749" i="20"/>
  <c r="K749" i="20"/>
  <c r="L749" i="20"/>
  <c r="M749" i="20"/>
  <c r="N749" i="20"/>
  <c r="O749" i="20"/>
  <c r="P749" i="20"/>
  <c r="Q749" i="20"/>
  <c r="R749" i="20"/>
  <c r="S749" i="20"/>
  <c r="T749" i="20"/>
  <c r="U749" i="20"/>
  <c r="V749" i="20"/>
  <c r="W749" i="20"/>
  <c r="X749" i="20"/>
  <c r="Y749" i="20"/>
  <c r="Z749" i="20"/>
  <c r="AA749" i="20"/>
  <c r="AB749" i="20"/>
  <c r="AC749" i="20"/>
  <c r="AD749" i="20"/>
  <c r="AE749" i="20"/>
  <c r="AF749" i="20"/>
  <c r="AG749" i="20"/>
  <c r="AH749" i="20"/>
  <c r="AI749" i="20"/>
  <c r="AJ749" i="20"/>
  <c r="G750" i="20"/>
  <c r="H750" i="20"/>
  <c r="I750" i="20"/>
  <c r="J750" i="20"/>
  <c r="K750" i="20"/>
  <c r="L750" i="20"/>
  <c r="M750" i="20"/>
  <c r="N750" i="20"/>
  <c r="O750" i="20"/>
  <c r="P750" i="20"/>
  <c r="Q750" i="20"/>
  <c r="R750" i="20"/>
  <c r="S750" i="20"/>
  <c r="T750" i="20"/>
  <c r="U750" i="20"/>
  <c r="V750" i="20"/>
  <c r="W750" i="20"/>
  <c r="X750" i="20"/>
  <c r="Y750" i="20"/>
  <c r="Z750" i="20"/>
  <c r="AA750" i="20"/>
  <c r="AB750" i="20"/>
  <c r="AC750" i="20"/>
  <c r="AD750" i="20"/>
  <c r="AE750" i="20"/>
  <c r="AF750" i="20"/>
  <c r="AG750" i="20"/>
  <c r="AH750" i="20"/>
  <c r="AI750" i="20"/>
  <c r="AJ750" i="20"/>
  <c r="G751" i="20"/>
  <c r="H751" i="20"/>
  <c r="I751" i="20"/>
  <c r="J751" i="20"/>
  <c r="K751" i="20"/>
  <c r="L751" i="20"/>
  <c r="M751" i="20"/>
  <c r="N751" i="20"/>
  <c r="O751" i="20"/>
  <c r="P751" i="20"/>
  <c r="Q751" i="20"/>
  <c r="R751" i="20"/>
  <c r="S751" i="20"/>
  <c r="T751" i="20"/>
  <c r="U751" i="20"/>
  <c r="V751" i="20"/>
  <c r="W751" i="20"/>
  <c r="X751" i="20"/>
  <c r="Y751" i="20"/>
  <c r="Z751" i="20"/>
  <c r="AA751" i="20"/>
  <c r="AB751" i="20"/>
  <c r="AC751" i="20"/>
  <c r="AD751" i="20"/>
  <c r="AE751" i="20"/>
  <c r="AF751" i="20"/>
  <c r="AG751" i="20"/>
  <c r="AH751" i="20"/>
  <c r="AI751" i="20"/>
  <c r="AJ751" i="20"/>
  <c r="G752" i="20"/>
  <c r="H752" i="20"/>
  <c r="I752" i="20"/>
  <c r="J752" i="20"/>
  <c r="K752" i="20"/>
  <c r="L752" i="20"/>
  <c r="M752" i="20"/>
  <c r="N752" i="20"/>
  <c r="O752" i="20"/>
  <c r="P752" i="20"/>
  <c r="Q752" i="20"/>
  <c r="R752" i="20"/>
  <c r="S752" i="20"/>
  <c r="T752" i="20"/>
  <c r="U752" i="20"/>
  <c r="V752" i="20"/>
  <c r="W752" i="20"/>
  <c r="X752" i="20"/>
  <c r="Y752" i="20"/>
  <c r="Z752" i="20"/>
  <c r="AA752" i="20"/>
  <c r="AB752" i="20"/>
  <c r="AC752" i="20"/>
  <c r="AD752" i="20"/>
  <c r="AE752" i="20"/>
  <c r="AF752" i="20"/>
  <c r="AG752" i="20"/>
  <c r="AH752" i="20"/>
  <c r="AI752" i="20"/>
  <c r="AJ752" i="20"/>
  <c r="G753" i="20"/>
  <c r="H753" i="20"/>
  <c r="I753" i="20"/>
  <c r="J753" i="20"/>
  <c r="K753" i="20"/>
  <c r="L753" i="20"/>
  <c r="M753" i="20"/>
  <c r="N753" i="20"/>
  <c r="O753" i="20"/>
  <c r="P753" i="20"/>
  <c r="Q753" i="20"/>
  <c r="R753" i="20"/>
  <c r="S753" i="20"/>
  <c r="T753" i="20"/>
  <c r="U753" i="20"/>
  <c r="V753" i="20"/>
  <c r="W753" i="20"/>
  <c r="X753" i="20"/>
  <c r="Y753" i="20"/>
  <c r="Z753" i="20"/>
  <c r="AA753" i="20"/>
  <c r="AB753" i="20"/>
  <c r="AC753" i="20"/>
  <c r="AD753" i="20"/>
  <c r="AE753" i="20"/>
  <c r="AF753" i="20"/>
  <c r="AG753" i="20"/>
  <c r="AH753" i="20"/>
  <c r="AI753" i="20"/>
  <c r="AJ753" i="20"/>
  <c r="G754" i="20"/>
  <c r="H754" i="20"/>
  <c r="I754" i="20"/>
  <c r="J754" i="20"/>
  <c r="K754" i="20"/>
  <c r="L754" i="20"/>
  <c r="M754" i="20"/>
  <c r="N754" i="20"/>
  <c r="O754" i="20"/>
  <c r="P754" i="20"/>
  <c r="Q754" i="20"/>
  <c r="R754" i="20"/>
  <c r="S754" i="20"/>
  <c r="T754" i="20"/>
  <c r="U754" i="20"/>
  <c r="V754" i="20"/>
  <c r="W754" i="20"/>
  <c r="X754" i="20"/>
  <c r="Y754" i="20"/>
  <c r="Z754" i="20"/>
  <c r="AA754" i="20"/>
  <c r="AB754" i="20"/>
  <c r="AC754" i="20"/>
  <c r="AD754" i="20"/>
  <c r="AE754" i="20"/>
  <c r="AF754" i="20"/>
  <c r="AG754" i="20"/>
  <c r="AH754" i="20"/>
  <c r="AI754" i="20"/>
  <c r="AJ754" i="20"/>
  <c r="G755" i="20"/>
  <c r="H755" i="20"/>
  <c r="I755" i="20"/>
  <c r="J755" i="20"/>
  <c r="K755" i="20"/>
  <c r="L755" i="20"/>
  <c r="M755" i="20"/>
  <c r="N755" i="20"/>
  <c r="O755" i="20"/>
  <c r="P755" i="20"/>
  <c r="Q755" i="20"/>
  <c r="R755" i="20"/>
  <c r="S755" i="20"/>
  <c r="T755" i="20"/>
  <c r="U755" i="20"/>
  <c r="V755" i="20"/>
  <c r="W755" i="20"/>
  <c r="X755" i="20"/>
  <c r="Y755" i="20"/>
  <c r="Z755" i="20"/>
  <c r="AA755" i="20"/>
  <c r="AB755" i="20"/>
  <c r="AC755" i="20"/>
  <c r="AD755" i="20"/>
  <c r="AE755" i="20"/>
  <c r="AF755" i="20"/>
  <c r="AG755" i="20"/>
  <c r="AH755" i="20"/>
  <c r="AI755" i="20"/>
  <c r="AJ755" i="20"/>
  <c r="G756" i="20"/>
  <c r="H756" i="20"/>
  <c r="I756" i="20"/>
  <c r="J756" i="20"/>
  <c r="K756" i="20"/>
  <c r="L756" i="20"/>
  <c r="M756" i="20"/>
  <c r="N756" i="20"/>
  <c r="O756" i="20"/>
  <c r="P756" i="20"/>
  <c r="Q756" i="20"/>
  <c r="R756" i="20"/>
  <c r="S756" i="20"/>
  <c r="T756" i="20"/>
  <c r="U756" i="20"/>
  <c r="V756" i="20"/>
  <c r="W756" i="20"/>
  <c r="X756" i="20"/>
  <c r="Y756" i="20"/>
  <c r="Z756" i="20"/>
  <c r="AA756" i="20"/>
  <c r="AB756" i="20"/>
  <c r="AC756" i="20"/>
  <c r="AD756" i="20"/>
  <c r="AE756" i="20"/>
  <c r="AF756" i="20"/>
  <c r="AG756" i="20"/>
  <c r="AH756" i="20"/>
  <c r="AI756" i="20"/>
  <c r="AJ756" i="20"/>
  <c r="G757" i="20"/>
  <c r="H757" i="20"/>
  <c r="I757" i="20"/>
  <c r="J757" i="20"/>
  <c r="K757" i="20"/>
  <c r="L757" i="20"/>
  <c r="M757" i="20"/>
  <c r="N757" i="20"/>
  <c r="O757" i="20"/>
  <c r="P757" i="20"/>
  <c r="Q757" i="20"/>
  <c r="R757" i="20"/>
  <c r="S757" i="20"/>
  <c r="T757" i="20"/>
  <c r="U757" i="20"/>
  <c r="V757" i="20"/>
  <c r="W757" i="20"/>
  <c r="X757" i="20"/>
  <c r="Y757" i="20"/>
  <c r="Z757" i="20"/>
  <c r="AA757" i="20"/>
  <c r="AB757" i="20"/>
  <c r="AC757" i="20"/>
  <c r="AD757" i="20"/>
  <c r="AE757" i="20"/>
  <c r="AF757" i="20"/>
  <c r="AG757" i="20"/>
  <c r="AH757" i="20"/>
  <c r="AI757" i="20"/>
  <c r="AJ757" i="20"/>
  <c r="G758" i="20"/>
  <c r="H758" i="20"/>
  <c r="I758" i="20"/>
  <c r="J758" i="20"/>
  <c r="K758" i="20"/>
  <c r="L758" i="20"/>
  <c r="M758" i="20"/>
  <c r="N758" i="20"/>
  <c r="O758" i="20"/>
  <c r="P758" i="20"/>
  <c r="Q758" i="20"/>
  <c r="R758" i="20"/>
  <c r="S758" i="20"/>
  <c r="T758" i="20"/>
  <c r="U758" i="20"/>
  <c r="V758" i="20"/>
  <c r="W758" i="20"/>
  <c r="X758" i="20"/>
  <c r="Y758" i="20"/>
  <c r="Z758" i="20"/>
  <c r="AA758" i="20"/>
  <c r="AB758" i="20"/>
  <c r="AC758" i="20"/>
  <c r="AD758" i="20"/>
  <c r="AE758" i="20"/>
  <c r="AF758" i="20"/>
  <c r="AG758" i="20"/>
  <c r="AH758" i="20"/>
  <c r="AI758" i="20"/>
  <c r="AJ758" i="20"/>
  <c r="G759" i="20"/>
  <c r="H759" i="20"/>
  <c r="I759" i="20"/>
  <c r="J759" i="20"/>
  <c r="K759" i="20"/>
  <c r="L759" i="20"/>
  <c r="M759" i="20"/>
  <c r="N759" i="20"/>
  <c r="O759" i="20"/>
  <c r="P759" i="20"/>
  <c r="Q759" i="20"/>
  <c r="R759" i="20"/>
  <c r="S759" i="20"/>
  <c r="T759" i="20"/>
  <c r="U759" i="20"/>
  <c r="V759" i="20"/>
  <c r="W759" i="20"/>
  <c r="X759" i="20"/>
  <c r="Y759" i="20"/>
  <c r="Z759" i="20"/>
  <c r="AA759" i="20"/>
  <c r="AB759" i="20"/>
  <c r="AC759" i="20"/>
  <c r="AD759" i="20"/>
  <c r="AE759" i="20"/>
  <c r="AF759" i="20"/>
  <c r="AG759" i="20"/>
  <c r="AH759" i="20"/>
  <c r="AI759" i="20"/>
  <c r="AJ759" i="20"/>
  <c r="G760" i="20"/>
  <c r="H760" i="20"/>
  <c r="I760" i="20"/>
  <c r="J760" i="20"/>
  <c r="K760" i="20"/>
  <c r="L760" i="20"/>
  <c r="M760" i="20"/>
  <c r="N760" i="20"/>
  <c r="O760" i="20"/>
  <c r="P760" i="20"/>
  <c r="Q760" i="20"/>
  <c r="R760" i="20"/>
  <c r="S760" i="20"/>
  <c r="T760" i="20"/>
  <c r="U760" i="20"/>
  <c r="V760" i="20"/>
  <c r="W760" i="20"/>
  <c r="X760" i="20"/>
  <c r="Y760" i="20"/>
  <c r="Z760" i="20"/>
  <c r="AA760" i="20"/>
  <c r="AB760" i="20"/>
  <c r="AC760" i="20"/>
  <c r="AD760" i="20"/>
  <c r="AE760" i="20"/>
  <c r="AF760" i="20"/>
  <c r="AG760" i="20"/>
  <c r="AH760" i="20"/>
  <c r="AI760" i="20"/>
  <c r="AJ760" i="20"/>
  <c r="G761" i="20"/>
  <c r="H761" i="20"/>
  <c r="I761" i="20"/>
  <c r="J761" i="20"/>
  <c r="K761" i="20"/>
  <c r="L761" i="20"/>
  <c r="M761" i="20"/>
  <c r="N761" i="20"/>
  <c r="O761" i="20"/>
  <c r="P761" i="20"/>
  <c r="Q761" i="20"/>
  <c r="R761" i="20"/>
  <c r="S761" i="20"/>
  <c r="T761" i="20"/>
  <c r="U761" i="20"/>
  <c r="V761" i="20"/>
  <c r="W761" i="20"/>
  <c r="X761" i="20"/>
  <c r="Y761" i="20"/>
  <c r="Z761" i="20"/>
  <c r="AA761" i="20"/>
  <c r="AB761" i="20"/>
  <c r="AC761" i="20"/>
  <c r="AD761" i="20"/>
  <c r="AE761" i="20"/>
  <c r="AF761" i="20"/>
  <c r="AG761" i="20"/>
  <c r="AH761" i="20"/>
  <c r="AI761" i="20"/>
  <c r="AJ761" i="20"/>
  <c r="G762" i="20"/>
  <c r="H762" i="20"/>
  <c r="I762" i="20"/>
  <c r="J762" i="20"/>
  <c r="K762" i="20"/>
  <c r="L762" i="20"/>
  <c r="M762" i="20"/>
  <c r="N762" i="20"/>
  <c r="O762" i="20"/>
  <c r="P762" i="20"/>
  <c r="Q762" i="20"/>
  <c r="R762" i="20"/>
  <c r="S762" i="20"/>
  <c r="T762" i="20"/>
  <c r="U762" i="20"/>
  <c r="V762" i="20"/>
  <c r="W762" i="20"/>
  <c r="X762" i="20"/>
  <c r="Y762" i="20"/>
  <c r="Z762" i="20"/>
  <c r="AA762" i="20"/>
  <c r="AB762" i="20"/>
  <c r="AC762" i="20"/>
  <c r="AD762" i="20"/>
  <c r="AE762" i="20"/>
  <c r="AF762" i="20"/>
  <c r="AG762" i="20"/>
  <c r="AH762" i="20"/>
  <c r="AI762" i="20"/>
  <c r="AJ762" i="20"/>
  <c r="G763" i="20"/>
  <c r="H763" i="20"/>
  <c r="I763" i="20"/>
  <c r="J763" i="20"/>
  <c r="K763" i="20"/>
  <c r="L763" i="20"/>
  <c r="M763" i="20"/>
  <c r="N763" i="20"/>
  <c r="O763" i="20"/>
  <c r="P763" i="20"/>
  <c r="Q763" i="20"/>
  <c r="R763" i="20"/>
  <c r="S763" i="20"/>
  <c r="T763" i="20"/>
  <c r="U763" i="20"/>
  <c r="V763" i="20"/>
  <c r="W763" i="20"/>
  <c r="X763" i="20"/>
  <c r="Y763" i="20"/>
  <c r="Z763" i="20"/>
  <c r="AA763" i="20"/>
  <c r="AB763" i="20"/>
  <c r="AC763" i="20"/>
  <c r="AD763" i="20"/>
  <c r="AE763" i="20"/>
  <c r="AF763" i="20"/>
  <c r="AG763" i="20"/>
  <c r="AH763" i="20"/>
  <c r="AI763" i="20"/>
  <c r="AJ763" i="20"/>
  <c r="G764" i="20"/>
  <c r="H764" i="20"/>
  <c r="I764" i="20"/>
  <c r="J764" i="20"/>
  <c r="K764" i="20"/>
  <c r="L764" i="20"/>
  <c r="M764" i="20"/>
  <c r="N764" i="20"/>
  <c r="O764" i="20"/>
  <c r="P764" i="20"/>
  <c r="Q764" i="20"/>
  <c r="R764" i="20"/>
  <c r="S764" i="20"/>
  <c r="T764" i="20"/>
  <c r="U764" i="20"/>
  <c r="V764" i="20"/>
  <c r="W764" i="20"/>
  <c r="X764" i="20"/>
  <c r="Y764" i="20"/>
  <c r="Z764" i="20"/>
  <c r="AA764" i="20"/>
  <c r="AB764" i="20"/>
  <c r="AC764" i="20"/>
  <c r="AD764" i="20"/>
  <c r="AE764" i="20"/>
  <c r="AF764" i="20"/>
  <c r="AG764" i="20"/>
  <c r="AH764" i="20"/>
  <c r="AI764" i="20"/>
  <c r="AJ764" i="20"/>
  <c r="G765" i="20"/>
  <c r="H765" i="20"/>
  <c r="I765" i="20"/>
  <c r="J765" i="20"/>
  <c r="K765" i="20"/>
  <c r="L765" i="20"/>
  <c r="M765" i="20"/>
  <c r="N765" i="20"/>
  <c r="O765" i="20"/>
  <c r="P765" i="20"/>
  <c r="Q765" i="20"/>
  <c r="R765" i="20"/>
  <c r="S765" i="20"/>
  <c r="T765" i="20"/>
  <c r="U765" i="20"/>
  <c r="V765" i="20"/>
  <c r="W765" i="20"/>
  <c r="X765" i="20"/>
  <c r="Y765" i="20"/>
  <c r="Z765" i="20"/>
  <c r="AA765" i="20"/>
  <c r="AB765" i="20"/>
  <c r="AC765" i="20"/>
  <c r="AD765" i="20"/>
  <c r="AE765" i="20"/>
  <c r="AF765" i="20"/>
  <c r="AG765" i="20"/>
  <c r="AH765" i="20"/>
  <c r="AI765" i="20"/>
  <c r="AJ765" i="20"/>
  <c r="G766" i="20"/>
  <c r="H766" i="20"/>
  <c r="I766" i="20"/>
  <c r="J766" i="20"/>
  <c r="K766" i="20"/>
  <c r="L766" i="20"/>
  <c r="M766" i="20"/>
  <c r="N766" i="20"/>
  <c r="O766" i="20"/>
  <c r="P766" i="20"/>
  <c r="Q766" i="20"/>
  <c r="R766" i="20"/>
  <c r="S766" i="20"/>
  <c r="T766" i="20"/>
  <c r="U766" i="20"/>
  <c r="V766" i="20"/>
  <c r="W766" i="20"/>
  <c r="X766" i="20"/>
  <c r="Y766" i="20"/>
  <c r="Z766" i="20"/>
  <c r="AA766" i="20"/>
  <c r="AB766" i="20"/>
  <c r="AC766" i="20"/>
  <c r="AD766" i="20"/>
  <c r="AE766" i="20"/>
  <c r="AF766" i="20"/>
  <c r="AG766" i="20"/>
  <c r="AH766" i="20"/>
  <c r="AI766" i="20"/>
  <c r="AJ766" i="20"/>
  <c r="G767" i="20"/>
  <c r="H767" i="20"/>
  <c r="I767" i="20"/>
  <c r="J767" i="20"/>
  <c r="K767" i="20"/>
  <c r="L767" i="20"/>
  <c r="M767" i="20"/>
  <c r="N767" i="20"/>
  <c r="O767" i="20"/>
  <c r="P767" i="20"/>
  <c r="Q767" i="20"/>
  <c r="R767" i="20"/>
  <c r="S767" i="20"/>
  <c r="T767" i="20"/>
  <c r="U767" i="20"/>
  <c r="V767" i="20"/>
  <c r="W767" i="20"/>
  <c r="X767" i="20"/>
  <c r="Y767" i="20"/>
  <c r="Z767" i="20"/>
  <c r="AA767" i="20"/>
  <c r="AB767" i="20"/>
  <c r="AC767" i="20"/>
  <c r="AD767" i="20"/>
  <c r="AE767" i="20"/>
  <c r="AF767" i="20"/>
  <c r="AG767" i="20"/>
  <c r="AH767" i="20"/>
  <c r="AI767" i="20"/>
  <c r="AJ767" i="20"/>
  <c r="G768" i="20"/>
  <c r="H768" i="20"/>
  <c r="I768" i="20"/>
  <c r="J768" i="20"/>
  <c r="K768" i="20"/>
  <c r="L768" i="20"/>
  <c r="M768" i="20"/>
  <c r="N768" i="20"/>
  <c r="O768" i="20"/>
  <c r="P768" i="20"/>
  <c r="Q768" i="20"/>
  <c r="R768" i="20"/>
  <c r="S768" i="20"/>
  <c r="T768" i="20"/>
  <c r="U768" i="20"/>
  <c r="V768" i="20"/>
  <c r="W768" i="20"/>
  <c r="X768" i="20"/>
  <c r="Y768" i="20"/>
  <c r="Z768" i="20"/>
  <c r="AA768" i="20"/>
  <c r="AB768" i="20"/>
  <c r="AC768" i="20"/>
  <c r="AD768" i="20"/>
  <c r="AE768" i="20"/>
  <c r="AF768" i="20"/>
  <c r="AG768" i="20"/>
  <c r="AH768" i="20"/>
  <c r="AI768" i="20"/>
  <c r="AJ768" i="20"/>
  <c r="G769" i="20"/>
  <c r="H769" i="20"/>
  <c r="I769" i="20"/>
  <c r="J769" i="20"/>
  <c r="K769" i="20"/>
  <c r="L769" i="20"/>
  <c r="M769" i="20"/>
  <c r="N769" i="20"/>
  <c r="O769" i="20"/>
  <c r="P769" i="20"/>
  <c r="Q769" i="20"/>
  <c r="R769" i="20"/>
  <c r="S769" i="20"/>
  <c r="T769" i="20"/>
  <c r="U769" i="20"/>
  <c r="V769" i="20"/>
  <c r="W769" i="20"/>
  <c r="X769" i="20"/>
  <c r="Y769" i="20"/>
  <c r="Z769" i="20"/>
  <c r="AA769" i="20"/>
  <c r="AB769" i="20"/>
  <c r="AC769" i="20"/>
  <c r="AD769" i="20"/>
  <c r="AE769" i="20"/>
  <c r="AF769" i="20"/>
  <c r="AG769" i="20"/>
  <c r="AH769" i="20"/>
  <c r="AI769" i="20"/>
  <c r="AJ769" i="20"/>
  <c r="G770" i="20"/>
  <c r="H770" i="20"/>
  <c r="I770" i="20"/>
  <c r="J770" i="20"/>
  <c r="K770" i="20"/>
  <c r="L770" i="20"/>
  <c r="M770" i="20"/>
  <c r="N770" i="20"/>
  <c r="O770" i="20"/>
  <c r="P770" i="20"/>
  <c r="Q770" i="20"/>
  <c r="R770" i="20"/>
  <c r="S770" i="20"/>
  <c r="T770" i="20"/>
  <c r="U770" i="20"/>
  <c r="V770" i="20"/>
  <c r="W770" i="20"/>
  <c r="X770" i="20"/>
  <c r="Y770" i="20"/>
  <c r="Z770" i="20"/>
  <c r="AA770" i="20"/>
  <c r="AB770" i="20"/>
  <c r="AC770" i="20"/>
  <c r="AD770" i="20"/>
  <c r="AE770" i="20"/>
  <c r="AF770" i="20"/>
  <c r="AG770" i="20"/>
  <c r="AH770" i="20"/>
  <c r="AI770" i="20"/>
  <c r="AJ770" i="20"/>
  <c r="G771" i="20"/>
  <c r="H771" i="20"/>
  <c r="I771" i="20"/>
  <c r="J771" i="20"/>
  <c r="K771" i="20"/>
  <c r="L771" i="20"/>
  <c r="M771" i="20"/>
  <c r="N771" i="20"/>
  <c r="O771" i="20"/>
  <c r="P771" i="20"/>
  <c r="Q771" i="20"/>
  <c r="R771" i="20"/>
  <c r="S771" i="20"/>
  <c r="T771" i="20"/>
  <c r="U771" i="20"/>
  <c r="V771" i="20"/>
  <c r="W771" i="20"/>
  <c r="X771" i="20"/>
  <c r="Y771" i="20"/>
  <c r="Z771" i="20"/>
  <c r="AA771" i="20"/>
  <c r="AB771" i="20"/>
  <c r="AC771" i="20"/>
  <c r="AD771" i="20"/>
  <c r="AE771" i="20"/>
  <c r="AF771" i="20"/>
  <c r="AG771" i="20"/>
  <c r="AH771" i="20"/>
  <c r="AI771" i="20"/>
  <c r="AJ771" i="20"/>
  <c r="G772" i="20"/>
  <c r="H772" i="20"/>
  <c r="I772" i="20"/>
  <c r="J772" i="20"/>
  <c r="K772" i="20"/>
  <c r="L772" i="20"/>
  <c r="M772" i="20"/>
  <c r="N772" i="20"/>
  <c r="O772" i="20"/>
  <c r="P772" i="20"/>
  <c r="Q772" i="20"/>
  <c r="R772" i="20"/>
  <c r="S772" i="20"/>
  <c r="T772" i="20"/>
  <c r="U772" i="20"/>
  <c r="V772" i="20"/>
  <c r="W772" i="20"/>
  <c r="X772" i="20"/>
  <c r="Y772" i="20"/>
  <c r="Z772" i="20"/>
  <c r="AA772" i="20"/>
  <c r="AB772" i="20"/>
  <c r="AC772" i="20"/>
  <c r="AD772" i="20"/>
  <c r="AE772" i="20"/>
  <c r="AF772" i="20"/>
  <c r="AG772" i="20"/>
  <c r="AH772" i="20"/>
  <c r="AI772" i="20"/>
  <c r="AJ772" i="20"/>
  <c r="G773" i="20"/>
  <c r="H773" i="20"/>
  <c r="I773" i="20"/>
  <c r="J773" i="20"/>
  <c r="K773" i="20"/>
  <c r="L773" i="20"/>
  <c r="M773" i="20"/>
  <c r="N773" i="20"/>
  <c r="O773" i="20"/>
  <c r="P773" i="20"/>
  <c r="Q773" i="20"/>
  <c r="R773" i="20"/>
  <c r="S773" i="20"/>
  <c r="T773" i="20"/>
  <c r="U773" i="20"/>
  <c r="V773" i="20"/>
  <c r="W773" i="20"/>
  <c r="X773" i="20"/>
  <c r="Y773" i="20"/>
  <c r="Z773" i="20"/>
  <c r="AA773" i="20"/>
  <c r="AB773" i="20"/>
  <c r="AC773" i="20"/>
  <c r="AD773" i="20"/>
  <c r="AE773" i="20"/>
  <c r="AF773" i="20"/>
  <c r="AG773" i="20"/>
  <c r="AH773" i="20"/>
  <c r="AI773" i="20"/>
  <c r="AJ773" i="20"/>
  <c r="G774" i="20"/>
  <c r="H774" i="20"/>
  <c r="I774" i="20"/>
  <c r="J774" i="20"/>
  <c r="K774" i="20"/>
  <c r="L774" i="20"/>
  <c r="M774" i="20"/>
  <c r="N774" i="20"/>
  <c r="O774" i="20"/>
  <c r="P774" i="20"/>
  <c r="Q774" i="20"/>
  <c r="R774" i="20"/>
  <c r="S774" i="20"/>
  <c r="T774" i="20"/>
  <c r="U774" i="20"/>
  <c r="V774" i="20"/>
  <c r="W774" i="20"/>
  <c r="X774" i="20"/>
  <c r="Y774" i="20"/>
  <c r="Z774" i="20"/>
  <c r="AA774" i="20"/>
  <c r="AB774" i="20"/>
  <c r="AC774" i="20"/>
  <c r="AD774" i="20"/>
  <c r="AE774" i="20"/>
  <c r="AF774" i="20"/>
  <c r="AG774" i="20"/>
  <c r="AH774" i="20"/>
  <c r="AI774" i="20"/>
  <c r="AJ774" i="20"/>
  <c r="G775" i="20"/>
  <c r="H775" i="20"/>
  <c r="I775" i="20"/>
  <c r="J775" i="20"/>
  <c r="K775" i="20"/>
  <c r="L775" i="20"/>
  <c r="M775" i="20"/>
  <c r="N775" i="20"/>
  <c r="O775" i="20"/>
  <c r="P775" i="20"/>
  <c r="Q775" i="20"/>
  <c r="R775" i="20"/>
  <c r="S775" i="20"/>
  <c r="T775" i="20"/>
  <c r="U775" i="20"/>
  <c r="V775" i="20"/>
  <c r="W775" i="20"/>
  <c r="X775" i="20"/>
  <c r="Y775" i="20"/>
  <c r="Z775" i="20"/>
  <c r="AA775" i="20"/>
  <c r="AB775" i="20"/>
  <c r="AC775" i="20"/>
  <c r="AD775" i="20"/>
  <c r="AE775" i="20"/>
  <c r="AF775" i="20"/>
  <c r="AG775" i="20"/>
  <c r="AH775" i="20"/>
  <c r="AI775" i="20"/>
  <c r="AJ775" i="20"/>
  <c r="G776" i="20"/>
  <c r="H776" i="20"/>
  <c r="I776" i="20"/>
  <c r="J776" i="20"/>
  <c r="K776" i="20"/>
  <c r="L776" i="20"/>
  <c r="M776" i="20"/>
  <c r="N776" i="20"/>
  <c r="O776" i="20"/>
  <c r="P776" i="20"/>
  <c r="Q776" i="20"/>
  <c r="R776" i="20"/>
  <c r="S776" i="20"/>
  <c r="T776" i="20"/>
  <c r="U776" i="20"/>
  <c r="V776" i="20"/>
  <c r="W776" i="20"/>
  <c r="X776" i="20"/>
  <c r="Y776" i="20"/>
  <c r="Z776" i="20"/>
  <c r="AA776" i="20"/>
  <c r="AB776" i="20"/>
  <c r="AC776" i="20"/>
  <c r="AD776" i="20"/>
  <c r="AE776" i="20"/>
  <c r="AF776" i="20"/>
  <c r="AG776" i="20"/>
  <c r="AH776" i="20"/>
  <c r="AI776" i="20"/>
  <c r="AJ776" i="20"/>
  <c r="G777" i="20"/>
  <c r="H777" i="20"/>
  <c r="I777" i="20"/>
  <c r="J777" i="20"/>
  <c r="K777" i="20"/>
  <c r="L777" i="20"/>
  <c r="M777" i="20"/>
  <c r="N777" i="20"/>
  <c r="O777" i="20"/>
  <c r="P777" i="20"/>
  <c r="Q777" i="20"/>
  <c r="R777" i="20"/>
  <c r="S777" i="20"/>
  <c r="T777" i="20"/>
  <c r="U777" i="20"/>
  <c r="V777" i="20"/>
  <c r="W777" i="20"/>
  <c r="X777" i="20"/>
  <c r="Y777" i="20"/>
  <c r="Z777" i="20"/>
  <c r="AA777" i="20"/>
  <c r="AB777" i="20"/>
  <c r="AC777" i="20"/>
  <c r="AD777" i="20"/>
  <c r="AE777" i="20"/>
  <c r="AF777" i="20"/>
  <c r="AG777" i="20"/>
  <c r="AH777" i="20"/>
  <c r="AI777" i="20"/>
  <c r="AJ777" i="20"/>
  <c r="G778" i="20"/>
  <c r="H778" i="20"/>
  <c r="I778" i="20"/>
  <c r="J778" i="20"/>
  <c r="K778" i="20"/>
  <c r="L778" i="20"/>
  <c r="M778" i="20"/>
  <c r="N778" i="20"/>
  <c r="O778" i="20"/>
  <c r="P778" i="20"/>
  <c r="Q778" i="20"/>
  <c r="R778" i="20"/>
  <c r="S778" i="20"/>
  <c r="T778" i="20"/>
  <c r="U778" i="20"/>
  <c r="V778" i="20"/>
  <c r="W778" i="20"/>
  <c r="X778" i="20"/>
  <c r="Y778" i="20"/>
  <c r="Z778" i="20"/>
  <c r="AA778" i="20"/>
  <c r="AB778" i="20"/>
  <c r="AC778" i="20"/>
  <c r="AD778" i="20"/>
  <c r="AE778" i="20"/>
  <c r="AF778" i="20"/>
  <c r="AG778" i="20"/>
  <c r="AH778" i="20"/>
  <c r="AI778" i="20"/>
  <c r="AJ778" i="20"/>
  <c r="G779" i="20"/>
  <c r="H779" i="20"/>
  <c r="I779" i="20"/>
  <c r="J779" i="20"/>
  <c r="K779" i="20"/>
  <c r="L779" i="20"/>
  <c r="M779" i="20"/>
  <c r="N779" i="20"/>
  <c r="O779" i="20"/>
  <c r="P779" i="20"/>
  <c r="Q779" i="20"/>
  <c r="R779" i="20"/>
  <c r="S779" i="20"/>
  <c r="T779" i="20"/>
  <c r="U779" i="20"/>
  <c r="V779" i="20"/>
  <c r="W779" i="20"/>
  <c r="X779" i="20"/>
  <c r="Y779" i="20"/>
  <c r="Z779" i="20"/>
  <c r="AA779" i="20"/>
  <c r="AB779" i="20"/>
  <c r="AC779" i="20"/>
  <c r="AD779" i="20"/>
  <c r="AE779" i="20"/>
  <c r="AF779" i="20"/>
  <c r="AG779" i="20"/>
  <c r="AH779" i="20"/>
  <c r="AI779" i="20"/>
  <c r="AJ779" i="20"/>
  <c r="G780" i="20"/>
  <c r="H780" i="20"/>
  <c r="I780" i="20"/>
  <c r="J780" i="20"/>
  <c r="K780" i="20"/>
  <c r="L780" i="20"/>
  <c r="M780" i="20"/>
  <c r="N780" i="20"/>
  <c r="O780" i="20"/>
  <c r="P780" i="20"/>
  <c r="Q780" i="20"/>
  <c r="R780" i="20"/>
  <c r="S780" i="20"/>
  <c r="T780" i="20"/>
  <c r="U780" i="20"/>
  <c r="V780" i="20"/>
  <c r="W780" i="20"/>
  <c r="X780" i="20"/>
  <c r="Y780" i="20"/>
  <c r="Z780" i="20"/>
  <c r="AA780" i="20"/>
  <c r="AB780" i="20"/>
  <c r="AC780" i="20"/>
  <c r="AD780" i="20"/>
  <c r="AE780" i="20"/>
  <c r="AF780" i="20"/>
  <c r="AG780" i="20"/>
  <c r="AH780" i="20"/>
  <c r="AI780" i="20"/>
  <c r="AJ780" i="20"/>
  <c r="G781" i="20"/>
  <c r="H781" i="20"/>
  <c r="I781" i="20"/>
  <c r="J781" i="20"/>
  <c r="K781" i="20"/>
  <c r="L781" i="20"/>
  <c r="M781" i="20"/>
  <c r="N781" i="20"/>
  <c r="O781" i="20"/>
  <c r="P781" i="20"/>
  <c r="Q781" i="20"/>
  <c r="R781" i="20"/>
  <c r="S781" i="20"/>
  <c r="T781" i="20"/>
  <c r="U781" i="20"/>
  <c r="V781" i="20"/>
  <c r="W781" i="20"/>
  <c r="X781" i="20"/>
  <c r="Y781" i="20"/>
  <c r="Z781" i="20"/>
  <c r="AA781" i="20"/>
  <c r="AB781" i="20"/>
  <c r="AC781" i="20"/>
  <c r="AD781" i="20"/>
  <c r="AE781" i="20"/>
  <c r="AF781" i="20"/>
  <c r="AG781" i="20"/>
  <c r="AH781" i="20"/>
  <c r="AI781" i="20"/>
  <c r="AJ781" i="20"/>
  <c r="G782" i="20"/>
  <c r="H782" i="20"/>
  <c r="I782" i="20"/>
  <c r="J782" i="20"/>
  <c r="K782" i="20"/>
  <c r="L782" i="20"/>
  <c r="M782" i="20"/>
  <c r="N782" i="20"/>
  <c r="O782" i="20"/>
  <c r="P782" i="20"/>
  <c r="Q782" i="20"/>
  <c r="R782" i="20"/>
  <c r="S782" i="20"/>
  <c r="T782" i="20"/>
  <c r="U782" i="20"/>
  <c r="V782" i="20"/>
  <c r="W782" i="20"/>
  <c r="X782" i="20"/>
  <c r="Y782" i="20"/>
  <c r="Z782" i="20"/>
  <c r="AA782" i="20"/>
  <c r="AB782" i="20"/>
  <c r="AC782" i="20"/>
  <c r="AD782" i="20"/>
  <c r="AE782" i="20"/>
  <c r="AF782" i="20"/>
  <c r="AG782" i="20"/>
  <c r="AH782" i="20"/>
  <c r="AI782" i="20"/>
  <c r="AJ782" i="20"/>
  <c r="G783" i="20"/>
  <c r="H783" i="20"/>
  <c r="I783" i="20"/>
  <c r="J783" i="20"/>
  <c r="K783" i="20"/>
  <c r="L783" i="20"/>
  <c r="M783" i="20"/>
  <c r="N783" i="20"/>
  <c r="O783" i="20"/>
  <c r="P783" i="20"/>
  <c r="Q783" i="20"/>
  <c r="R783" i="20"/>
  <c r="S783" i="20"/>
  <c r="T783" i="20"/>
  <c r="U783" i="20"/>
  <c r="V783" i="20"/>
  <c r="W783" i="20"/>
  <c r="X783" i="20"/>
  <c r="Y783" i="20"/>
  <c r="Z783" i="20"/>
  <c r="AA783" i="20"/>
  <c r="AB783" i="20"/>
  <c r="AC783" i="20"/>
  <c r="AD783" i="20"/>
  <c r="AE783" i="20"/>
  <c r="AF783" i="20"/>
  <c r="AG783" i="20"/>
  <c r="AH783" i="20"/>
  <c r="AI783" i="20"/>
  <c r="AJ783" i="20"/>
  <c r="G784" i="20"/>
  <c r="H784" i="20"/>
  <c r="I784" i="20"/>
  <c r="J784" i="20"/>
  <c r="K784" i="20"/>
  <c r="L784" i="20"/>
  <c r="M784" i="20"/>
  <c r="N784" i="20"/>
  <c r="O784" i="20"/>
  <c r="P784" i="20"/>
  <c r="Q784" i="20"/>
  <c r="R784" i="20"/>
  <c r="S784" i="20"/>
  <c r="T784" i="20"/>
  <c r="U784" i="20"/>
  <c r="V784" i="20"/>
  <c r="W784" i="20"/>
  <c r="X784" i="20"/>
  <c r="Y784" i="20"/>
  <c r="Z784" i="20"/>
  <c r="AA784" i="20"/>
  <c r="AB784" i="20"/>
  <c r="AC784" i="20"/>
  <c r="AD784" i="20"/>
  <c r="AE784" i="20"/>
  <c r="AF784" i="20"/>
  <c r="AG784" i="20"/>
  <c r="AH784" i="20"/>
  <c r="AI784" i="20"/>
  <c r="AJ784" i="20"/>
  <c r="G785" i="20"/>
  <c r="H785" i="20"/>
  <c r="I785" i="20"/>
  <c r="J785" i="20"/>
  <c r="K785" i="20"/>
  <c r="L785" i="20"/>
  <c r="M785" i="20"/>
  <c r="N785" i="20"/>
  <c r="O785" i="20"/>
  <c r="P785" i="20"/>
  <c r="Q785" i="20"/>
  <c r="R785" i="20"/>
  <c r="S785" i="20"/>
  <c r="T785" i="20"/>
  <c r="U785" i="20"/>
  <c r="V785" i="20"/>
  <c r="W785" i="20"/>
  <c r="X785" i="20"/>
  <c r="Y785" i="20"/>
  <c r="Z785" i="20"/>
  <c r="AA785" i="20"/>
  <c r="AB785" i="20"/>
  <c r="AC785" i="20"/>
  <c r="AD785" i="20"/>
  <c r="AE785" i="20"/>
  <c r="AF785" i="20"/>
  <c r="AG785" i="20"/>
  <c r="AH785" i="20"/>
  <c r="AI785" i="20"/>
  <c r="AJ785" i="20"/>
  <c r="G786" i="20"/>
  <c r="H786" i="20"/>
  <c r="I786" i="20"/>
  <c r="J786" i="20"/>
  <c r="K786" i="20"/>
  <c r="L786" i="20"/>
  <c r="M786" i="20"/>
  <c r="N786" i="20"/>
  <c r="O786" i="20"/>
  <c r="P786" i="20"/>
  <c r="Q786" i="20"/>
  <c r="R786" i="20"/>
  <c r="S786" i="20"/>
  <c r="T786" i="20"/>
  <c r="U786" i="20"/>
  <c r="V786" i="20"/>
  <c r="W786" i="20"/>
  <c r="X786" i="20"/>
  <c r="Y786" i="20"/>
  <c r="Z786" i="20"/>
  <c r="AA786" i="20"/>
  <c r="AB786" i="20"/>
  <c r="AC786" i="20"/>
  <c r="AD786" i="20"/>
  <c r="AE786" i="20"/>
  <c r="AF786" i="20"/>
  <c r="AG786" i="20"/>
  <c r="AH786" i="20"/>
  <c r="AI786" i="20"/>
  <c r="AJ786" i="20"/>
  <c r="G787" i="20"/>
  <c r="H787" i="20"/>
  <c r="I787" i="20"/>
  <c r="J787" i="20"/>
  <c r="K787" i="20"/>
  <c r="L787" i="20"/>
  <c r="M787" i="20"/>
  <c r="N787" i="20"/>
  <c r="O787" i="20"/>
  <c r="P787" i="20"/>
  <c r="Q787" i="20"/>
  <c r="R787" i="20"/>
  <c r="S787" i="20"/>
  <c r="T787" i="20"/>
  <c r="U787" i="20"/>
  <c r="V787" i="20"/>
  <c r="W787" i="20"/>
  <c r="X787" i="20"/>
  <c r="Y787" i="20"/>
  <c r="Z787" i="20"/>
  <c r="AA787" i="20"/>
  <c r="AB787" i="20"/>
  <c r="AC787" i="20"/>
  <c r="AD787" i="20"/>
  <c r="AE787" i="20"/>
  <c r="AF787" i="20"/>
  <c r="AG787" i="20"/>
  <c r="AH787" i="20"/>
  <c r="AI787" i="20"/>
  <c r="AJ787" i="20"/>
  <c r="G788" i="20"/>
  <c r="H788" i="20"/>
  <c r="I788" i="20"/>
  <c r="J788" i="20"/>
  <c r="K788" i="20"/>
  <c r="L788" i="20"/>
  <c r="M788" i="20"/>
  <c r="N788" i="20"/>
  <c r="O788" i="20"/>
  <c r="P788" i="20"/>
  <c r="Q788" i="20"/>
  <c r="R788" i="20"/>
  <c r="S788" i="20"/>
  <c r="T788" i="20"/>
  <c r="U788" i="20"/>
  <c r="V788" i="20"/>
  <c r="W788" i="20"/>
  <c r="X788" i="20"/>
  <c r="Y788" i="20"/>
  <c r="Z788" i="20"/>
  <c r="AA788" i="20"/>
  <c r="AB788" i="20"/>
  <c r="AC788" i="20"/>
  <c r="AD788" i="20"/>
  <c r="AE788" i="20"/>
  <c r="AF788" i="20"/>
  <c r="AG788" i="20"/>
  <c r="AH788" i="20"/>
  <c r="AI788" i="20"/>
  <c r="AJ788" i="20"/>
  <c r="G789" i="20"/>
  <c r="H789" i="20"/>
  <c r="I789" i="20"/>
  <c r="J789" i="20"/>
  <c r="K789" i="20"/>
  <c r="L789" i="20"/>
  <c r="M789" i="20"/>
  <c r="N789" i="20"/>
  <c r="O789" i="20"/>
  <c r="P789" i="20"/>
  <c r="Q789" i="20"/>
  <c r="R789" i="20"/>
  <c r="S789" i="20"/>
  <c r="T789" i="20"/>
  <c r="U789" i="20"/>
  <c r="V789" i="20"/>
  <c r="W789" i="20"/>
  <c r="X789" i="20"/>
  <c r="Y789" i="20"/>
  <c r="Z789" i="20"/>
  <c r="AA789" i="20"/>
  <c r="AB789" i="20"/>
  <c r="AC789" i="20"/>
  <c r="AD789" i="20"/>
  <c r="AE789" i="20"/>
  <c r="AF789" i="20"/>
  <c r="AG789" i="20"/>
  <c r="AH789" i="20"/>
  <c r="AI789" i="20"/>
  <c r="AJ789" i="20"/>
  <c r="G790" i="20"/>
  <c r="H790" i="20"/>
  <c r="I790" i="20"/>
  <c r="J790" i="20"/>
  <c r="K790" i="20"/>
  <c r="L790" i="20"/>
  <c r="M790" i="20"/>
  <c r="N790" i="20"/>
  <c r="O790" i="20"/>
  <c r="P790" i="20"/>
  <c r="Q790" i="20"/>
  <c r="R790" i="20"/>
  <c r="S790" i="20"/>
  <c r="T790" i="20"/>
  <c r="U790" i="20"/>
  <c r="V790" i="20"/>
  <c r="W790" i="20"/>
  <c r="X790" i="20"/>
  <c r="Y790" i="20"/>
  <c r="Z790" i="20"/>
  <c r="AA790" i="20"/>
  <c r="AB790" i="20"/>
  <c r="AC790" i="20"/>
  <c r="AD790" i="20"/>
  <c r="AE790" i="20"/>
  <c r="AF790" i="20"/>
  <c r="AG790" i="20"/>
  <c r="AH790" i="20"/>
  <c r="AI790" i="20"/>
  <c r="AJ790" i="20"/>
  <c r="G791" i="20"/>
  <c r="H791" i="20"/>
  <c r="I791" i="20"/>
  <c r="J791" i="20"/>
  <c r="K791" i="20"/>
  <c r="L791" i="20"/>
  <c r="M791" i="20"/>
  <c r="N791" i="20"/>
  <c r="O791" i="20"/>
  <c r="P791" i="20"/>
  <c r="Q791" i="20"/>
  <c r="R791" i="20"/>
  <c r="S791" i="20"/>
  <c r="T791" i="20"/>
  <c r="U791" i="20"/>
  <c r="V791" i="20"/>
  <c r="W791" i="20"/>
  <c r="X791" i="20"/>
  <c r="Y791" i="20"/>
  <c r="Z791" i="20"/>
  <c r="AA791" i="20"/>
  <c r="AB791" i="20"/>
  <c r="AC791" i="20"/>
  <c r="AD791" i="20"/>
  <c r="AE791" i="20"/>
  <c r="AF791" i="20"/>
  <c r="AG791" i="20"/>
  <c r="AH791" i="20"/>
  <c r="AI791" i="20"/>
  <c r="AJ791" i="20"/>
  <c r="G792" i="20"/>
  <c r="H792" i="20"/>
  <c r="I792" i="20"/>
  <c r="J792" i="20"/>
  <c r="K792" i="20"/>
  <c r="L792" i="20"/>
  <c r="M792" i="20"/>
  <c r="N792" i="20"/>
  <c r="O792" i="20"/>
  <c r="P792" i="20"/>
  <c r="Q792" i="20"/>
  <c r="R792" i="20"/>
  <c r="S792" i="20"/>
  <c r="T792" i="20"/>
  <c r="U792" i="20"/>
  <c r="V792" i="20"/>
  <c r="W792" i="20"/>
  <c r="X792" i="20"/>
  <c r="Y792" i="20"/>
  <c r="Z792" i="20"/>
  <c r="AA792" i="20"/>
  <c r="AB792" i="20"/>
  <c r="AC792" i="20"/>
  <c r="AD792" i="20"/>
  <c r="AE792" i="20"/>
  <c r="AF792" i="20"/>
  <c r="AG792" i="20"/>
  <c r="AH792" i="20"/>
  <c r="AI792" i="20"/>
  <c r="AJ792" i="20"/>
  <c r="G793" i="20"/>
  <c r="H793" i="20"/>
  <c r="I793" i="20"/>
  <c r="J793" i="20"/>
  <c r="K793" i="20"/>
  <c r="L793" i="20"/>
  <c r="M793" i="20"/>
  <c r="N793" i="20"/>
  <c r="O793" i="20"/>
  <c r="P793" i="20"/>
  <c r="Q793" i="20"/>
  <c r="R793" i="20"/>
  <c r="S793" i="20"/>
  <c r="T793" i="20"/>
  <c r="U793" i="20"/>
  <c r="V793" i="20"/>
  <c r="W793" i="20"/>
  <c r="X793" i="20"/>
  <c r="Y793" i="20"/>
  <c r="Z793" i="20"/>
  <c r="AA793" i="20"/>
  <c r="AB793" i="20"/>
  <c r="AC793" i="20"/>
  <c r="AD793" i="20"/>
  <c r="AE793" i="20"/>
  <c r="AF793" i="20"/>
  <c r="AG793" i="20"/>
  <c r="AH793" i="20"/>
  <c r="AI793" i="20"/>
  <c r="AJ793" i="20"/>
  <c r="G794" i="20"/>
  <c r="H794" i="20"/>
  <c r="I794" i="20"/>
  <c r="J794" i="20"/>
  <c r="K794" i="20"/>
  <c r="L794" i="20"/>
  <c r="M794" i="20"/>
  <c r="N794" i="20"/>
  <c r="O794" i="20"/>
  <c r="P794" i="20"/>
  <c r="Q794" i="20"/>
  <c r="R794" i="20"/>
  <c r="S794" i="20"/>
  <c r="T794" i="20"/>
  <c r="U794" i="20"/>
  <c r="V794" i="20"/>
  <c r="W794" i="20"/>
  <c r="X794" i="20"/>
  <c r="Y794" i="20"/>
  <c r="Z794" i="20"/>
  <c r="AA794" i="20"/>
  <c r="AB794" i="20"/>
  <c r="AC794" i="20"/>
  <c r="AD794" i="20"/>
  <c r="AE794" i="20"/>
  <c r="AF794" i="20"/>
  <c r="AG794" i="20"/>
  <c r="AH794" i="20"/>
  <c r="AI794" i="20"/>
  <c r="AJ794" i="20"/>
  <c r="G795" i="20"/>
  <c r="H795" i="20"/>
  <c r="I795" i="20"/>
  <c r="J795" i="20"/>
  <c r="K795" i="20"/>
  <c r="L795" i="20"/>
  <c r="M795" i="20"/>
  <c r="N795" i="20"/>
  <c r="O795" i="20"/>
  <c r="P795" i="20"/>
  <c r="Q795" i="20"/>
  <c r="R795" i="20"/>
  <c r="S795" i="20"/>
  <c r="T795" i="20"/>
  <c r="U795" i="20"/>
  <c r="V795" i="20"/>
  <c r="W795" i="20"/>
  <c r="X795" i="20"/>
  <c r="Y795" i="20"/>
  <c r="Z795" i="20"/>
  <c r="AA795" i="20"/>
  <c r="AB795" i="20"/>
  <c r="AC795" i="20"/>
  <c r="AD795" i="20"/>
  <c r="AE795" i="20"/>
  <c r="AF795" i="20"/>
  <c r="AG795" i="20"/>
  <c r="AH795" i="20"/>
  <c r="AI795" i="20"/>
  <c r="AJ795" i="20"/>
  <c r="G796" i="20"/>
  <c r="H796" i="20"/>
  <c r="I796" i="20"/>
  <c r="J796" i="20"/>
  <c r="K796" i="20"/>
  <c r="L796" i="20"/>
  <c r="M796" i="20"/>
  <c r="N796" i="20"/>
  <c r="O796" i="20"/>
  <c r="P796" i="20"/>
  <c r="Q796" i="20"/>
  <c r="R796" i="20"/>
  <c r="S796" i="20"/>
  <c r="T796" i="20"/>
  <c r="U796" i="20"/>
  <c r="V796" i="20"/>
  <c r="W796" i="20"/>
  <c r="X796" i="20"/>
  <c r="Y796" i="20"/>
  <c r="Z796" i="20"/>
  <c r="AA796" i="20"/>
  <c r="AB796" i="20"/>
  <c r="AC796" i="20"/>
  <c r="AD796" i="20"/>
  <c r="AE796" i="20"/>
  <c r="AF796" i="20"/>
  <c r="AG796" i="20"/>
  <c r="AH796" i="20"/>
  <c r="AI796" i="20"/>
  <c r="AJ796" i="20"/>
  <c r="G797" i="20"/>
  <c r="H797" i="20"/>
  <c r="I797" i="20"/>
  <c r="J797" i="20"/>
  <c r="K797" i="20"/>
  <c r="L797" i="20"/>
  <c r="M797" i="20"/>
  <c r="N797" i="20"/>
  <c r="O797" i="20"/>
  <c r="P797" i="20"/>
  <c r="Q797" i="20"/>
  <c r="R797" i="20"/>
  <c r="S797" i="20"/>
  <c r="T797" i="20"/>
  <c r="U797" i="20"/>
  <c r="V797" i="20"/>
  <c r="W797" i="20"/>
  <c r="X797" i="20"/>
  <c r="Y797" i="20"/>
  <c r="Z797" i="20"/>
  <c r="AA797" i="20"/>
  <c r="AB797" i="20"/>
  <c r="AC797" i="20"/>
  <c r="AD797" i="20"/>
  <c r="AE797" i="20"/>
  <c r="AF797" i="20"/>
  <c r="AG797" i="20"/>
  <c r="AH797" i="20"/>
  <c r="AI797" i="20"/>
  <c r="AJ797" i="20"/>
  <c r="G798" i="20"/>
  <c r="H798" i="20"/>
  <c r="I798" i="20"/>
  <c r="J798" i="20"/>
  <c r="K798" i="20"/>
  <c r="L798" i="20"/>
  <c r="M798" i="20"/>
  <c r="N798" i="20"/>
  <c r="O798" i="20"/>
  <c r="P798" i="20"/>
  <c r="Q798" i="20"/>
  <c r="R798" i="20"/>
  <c r="S798" i="20"/>
  <c r="T798" i="20"/>
  <c r="U798" i="20"/>
  <c r="V798" i="20"/>
  <c r="W798" i="20"/>
  <c r="X798" i="20"/>
  <c r="Y798" i="20"/>
  <c r="Z798" i="20"/>
  <c r="AA798" i="20"/>
  <c r="AB798" i="20"/>
  <c r="AC798" i="20"/>
  <c r="AD798" i="20"/>
  <c r="AE798" i="20"/>
  <c r="AF798" i="20"/>
  <c r="AG798" i="20"/>
  <c r="AH798" i="20"/>
  <c r="AI798" i="20"/>
  <c r="AJ798" i="20"/>
  <c r="G799" i="20"/>
  <c r="H799" i="20"/>
  <c r="I799" i="20"/>
  <c r="J799" i="20"/>
  <c r="K799" i="20"/>
  <c r="L799" i="20"/>
  <c r="M799" i="20"/>
  <c r="N799" i="20"/>
  <c r="O799" i="20"/>
  <c r="P799" i="20"/>
  <c r="Q799" i="20"/>
  <c r="R799" i="20"/>
  <c r="S799" i="20"/>
  <c r="T799" i="20"/>
  <c r="U799" i="20"/>
  <c r="V799" i="20"/>
  <c r="W799" i="20"/>
  <c r="X799" i="20"/>
  <c r="Y799" i="20"/>
  <c r="Z799" i="20"/>
  <c r="AA799" i="20"/>
  <c r="AB799" i="20"/>
  <c r="AC799" i="20"/>
  <c r="AD799" i="20"/>
  <c r="AE799" i="20"/>
  <c r="AF799" i="20"/>
  <c r="AG799" i="20"/>
  <c r="AH799" i="20"/>
  <c r="AI799" i="20"/>
  <c r="AJ799" i="20"/>
  <c r="G800" i="20"/>
  <c r="H800" i="20"/>
  <c r="I800" i="20"/>
  <c r="J800" i="20"/>
  <c r="K800" i="20"/>
  <c r="L800" i="20"/>
  <c r="M800" i="20"/>
  <c r="N800" i="20"/>
  <c r="O800" i="20"/>
  <c r="P800" i="20"/>
  <c r="Q800" i="20"/>
  <c r="R800" i="20"/>
  <c r="S800" i="20"/>
  <c r="T800" i="20"/>
  <c r="U800" i="20"/>
  <c r="V800" i="20"/>
  <c r="W800" i="20"/>
  <c r="X800" i="20"/>
  <c r="Y800" i="20"/>
  <c r="Z800" i="20"/>
  <c r="AA800" i="20"/>
  <c r="AB800" i="20"/>
  <c r="AC800" i="20"/>
  <c r="AD800" i="20"/>
  <c r="AE800" i="20"/>
  <c r="AF800" i="20"/>
  <c r="AG800" i="20"/>
  <c r="AH800" i="20"/>
  <c r="AI800" i="20"/>
  <c r="AJ800" i="20"/>
  <c r="G801" i="20"/>
  <c r="H801" i="20"/>
  <c r="I801" i="20"/>
  <c r="J801" i="20"/>
  <c r="K801" i="20"/>
  <c r="L801" i="20"/>
  <c r="M801" i="20"/>
  <c r="N801" i="20"/>
  <c r="O801" i="20"/>
  <c r="P801" i="20"/>
  <c r="Q801" i="20"/>
  <c r="R801" i="20"/>
  <c r="S801" i="20"/>
  <c r="T801" i="20"/>
  <c r="U801" i="20"/>
  <c r="V801" i="20"/>
  <c r="W801" i="20"/>
  <c r="X801" i="20"/>
  <c r="Y801" i="20"/>
  <c r="Z801" i="20"/>
  <c r="AA801" i="20"/>
  <c r="AB801" i="20"/>
  <c r="AC801" i="20"/>
  <c r="AD801" i="20"/>
  <c r="AE801" i="20"/>
  <c r="AF801" i="20"/>
  <c r="AG801" i="20"/>
  <c r="AH801" i="20"/>
  <c r="AI801" i="20"/>
  <c r="AJ801" i="20"/>
  <c r="G802" i="20"/>
  <c r="H802" i="20"/>
  <c r="I802" i="20"/>
  <c r="J802" i="20"/>
  <c r="K802" i="20"/>
  <c r="L802" i="20"/>
  <c r="M802" i="20"/>
  <c r="N802" i="20"/>
  <c r="O802" i="20"/>
  <c r="P802" i="20"/>
  <c r="Q802" i="20"/>
  <c r="R802" i="20"/>
  <c r="S802" i="20"/>
  <c r="T802" i="20"/>
  <c r="U802" i="20"/>
  <c r="V802" i="20"/>
  <c r="W802" i="20"/>
  <c r="X802" i="20"/>
  <c r="Y802" i="20"/>
  <c r="Z802" i="20"/>
  <c r="AA802" i="20"/>
  <c r="AB802" i="20"/>
  <c r="AC802" i="20"/>
  <c r="AD802" i="20"/>
  <c r="AE802" i="20"/>
  <c r="AF802" i="20"/>
  <c r="AG802" i="20"/>
  <c r="AH802" i="20"/>
  <c r="AI802" i="20"/>
  <c r="AJ802" i="20"/>
  <c r="G803" i="20"/>
  <c r="H803" i="20"/>
  <c r="I803" i="20"/>
  <c r="J803" i="20"/>
  <c r="K803" i="20"/>
  <c r="L803" i="20"/>
  <c r="M803" i="20"/>
  <c r="N803" i="20"/>
  <c r="O803" i="20"/>
  <c r="P803" i="20"/>
  <c r="Q803" i="20"/>
  <c r="R803" i="20"/>
  <c r="S803" i="20"/>
  <c r="T803" i="20"/>
  <c r="U803" i="20"/>
  <c r="V803" i="20"/>
  <c r="W803" i="20"/>
  <c r="X803" i="20"/>
  <c r="Y803" i="20"/>
  <c r="Z803" i="20"/>
  <c r="AA803" i="20"/>
  <c r="AB803" i="20"/>
  <c r="AC803" i="20"/>
  <c r="AD803" i="20"/>
  <c r="AE803" i="20"/>
  <c r="AF803" i="20"/>
  <c r="AG803" i="20"/>
  <c r="AH803" i="20"/>
  <c r="AI803" i="20"/>
  <c r="AJ803" i="20"/>
  <c r="G804" i="20"/>
  <c r="H804" i="20"/>
  <c r="I804" i="20"/>
  <c r="J804" i="20"/>
  <c r="K804" i="20"/>
  <c r="L804" i="20"/>
  <c r="M804" i="20"/>
  <c r="N804" i="20"/>
  <c r="O804" i="20"/>
  <c r="P804" i="20"/>
  <c r="Q804" i="20"/>
  <c r="R804" i="20"/>
  <c r="S804" i="20"/>
  <c r="T804" i="20"/>
  <c r="U804" i="20"/>
  <c r="V804" i="20"/>
  <c r="W804" i="20"/>
  <c r="X804" i="20"/>
  <c r="Y804" i="20"/>
  <c r="Z804" i="20"/>
  <c r="AA804" i="20"/>
  <c r="AB804" i="20"/>
  <c r="AC804" i="20"/>
  <c r="AD804" i="20"/>
  <c r="AE804" i="20"/>
  <c r="AF804" i="20"/>
  <c r="AG804" i="20"/>
  <c r="AH804" i="20"/>
  <c r="AI804" i="20"/>
  <c r="AJ804" i="20"/>
  <c r="G805" i="20"/>
  <c r="H805" i="20"/>
  <c r="I805" i="20"/>
  <c r="J805" i="20"/>
  <c r="K805" i="20"/>
  <c r="L805" i="20"/>
  <c r="M805" i="20"/>
  <c r="N805" i="20"/>
  <c r="O805" i="20"/>
  <c r="P805" i="20"/>
  <c r="Q805" i="20"/>
  <c r="R805" i="20"/>
  <c r="S805" i="20"/>
  <c r="T805" i="20"/>
  <c r="U805" i="20"/>
  <c r="V805" i="20"/>
  <c r="W805" i="20"/>
  <c r="X805" i="20"/>
  <c r="Y805" i="20"/>
  <c r="Z805" i="20"/>
  <c r="AA805" i="20"/>
  <c r="AB805" i="20"/>
  <c r="AC805" i="20"/>
  <c r="AD805" i="20"/>
  <c r="AE805" i="20"/>
  <c r="AF805" i="20"/>
  <c r="AG805" i="20"/>
  <c r="AH805" i="20"/>
  <c r="AI805" i="20"/>
  <c r="AJ805" i="20"/>
  <c r="G806" i="20"/>
  <c r="H806" i="20"/>
  <c r="I806" i="20"/>
  <c r="J806" i="20"/>
  <c r="K806" i="20"/>
  <c r="L806" i="20"/>
  <c r="M806" i="20"/>
  <c r="N806" i="20"/>
  <c r="O806" i="20"/>
  <c r="P806" i="20"/>
  <c r="Q806" i="20"/>
  <c r="R806" i="20"/>
  <c r="S806" i="20"/>
  <c r="T806" i="20"/>
  <c r="U806" i="20"/>
  <c r="V806" i="20"/>
  <c r="W806" i="20"/>
  <c r="X806" i="20"/>
  <c r="Y806" i="20"/>
  <c r="Z806" i="20"/>
  <c r="AA806" i="20"/>
  <c r="AB806" i="20"/>
  <c r="AC806" i="20"/>
  <c r="AD806" i="20"/>
  <c r="AE806" i="20"/>
  <c r="AF806" i="20"/>
  <c r="AG806" i="20"/>
  <c r="AH806" i="20"/>
  <c r="AI806" i="20"/>
  <c r="AJ806" i="20"/>
  <c r="G807" i="20"/>
  <c r="H807" i="20"/>
  <c r="I807" i="20"/>
  <c r="J807" i="20"/>
  <c r="K807" i="20"/>
  <c r="L807" i="20"/>
  <c r="M807" i="20"/>
  <c r="N807" i="20"/>
  <c r="O807" i="20"/>
  <c r="P807" i="20"/>
  <c r="Q807" i="20"/>
  <c r="R807" i="20"/>
  <c r="S807" i="20"/>
  <c r="T807" i="20"/>
  <c r="U807" i="20"/>
  <c r="V807" i="20"/>
  <c r="W807" i="20"/>
  <c r="X807" i="20"/>
  <c r="Y807" i="20"/>
  <c r="Z807" i="20"/>
  <c r="AA807" i="20"/>
  <c r="AB807" i="20"/>
  <c r="AC807" i="20"/>
  <c r="AD807" i="20"/>
  <c r="AE807" i="20"/>
  <c r="AF807" i="20"/>
  <c r="AG807" i="20"/>
  <c r="AH807" i="20"/>
  <c r="AI807" i="20"/>
  <c r="AJ807" i="20"/>
  <c r="G808" i="20"/>
  <c r="H808" i="20"/>
  <c r="I808" i="20"/>
  <c r="J808" i="20"/>
  <c r="K808" i="20"/>
  <c r="L808" i="20"/>
  <c r="M808" i="20"/>
  <c r="N808" i="20"/>
  <c r="O808" i="20"/>
  <c r="P808" i="20"/>
  <c r="Q808" i="20"/>
  <c r="R808" i="20"/>
  <c r="S808" i="20"/>
  <c r="T808" i="20"/>
  <c r="U808" i="20"/>
  <c r="V808" i="20"/>
  <c r="W808" i="20"/>
  <c r="X808" i="20"/>
  <c r="Y808" i="20"/>
  <c r="Z808" i="20"/>
  <c r="AA808" i="20"/>
  <c r="AB808" i="20"/>
  <c r="AC808" i="20"/>
  <c r="AD808" i="20"/>
  <c r="AE808" i="20"/>
  <c r="AF808" i="20"/>
  <c r="AG808" i="20"/>
  <c r="AH808" i="20"/>
  <c r="AI808" i="20"/>
  <c r="AJ808" i="20"/>
  <c r="G809" i="20"/>
  <c r="H809" i="20"/>
  <c r="I809" i="20"/>
  <c r="J809" i="20"/>
  <c r="K809" i="20"/>
  <c r="L809" i="20"/>
  <c r="M809" i="20"/>
  <c r="N809" i="20"/>
  <c r="O809" i="20"/>
  <c r="P809" i="20"/>
  <c r="Q809" i="20"/>
  <c r="R809" i="20"/>
  <c r="S809" i="20"/>
  <c r="T809" i="20"/>
  <c r="U809" i="20"/>
  <c r="V809" i="20"/>
  <c r="W809" i="20"/>
  <c r="X809" i="20"/>
  <c r="Y809" i="20"/>
  <c r="Z809" i="20"/>
  <c r="AA809" i="20"/>
  <c r="AB809" i="20"/>
  <c r="AC809" i="20"/>
  <c r="AD809" i="20"/>
  <c r="AE809" i="20"/>
  <c r="AF809" i="20"/>
  <c r="AG809" i="20"/>
  <c r="AH809" i="20"/>
  <c r="AI809" i="20"/>
  <c r="AJ809" i="20"/>
  <c r="G810" i="20"/>
  <c r="H810" i="20"/>
  <c r="I810" i="20"/>
  <c r="J810" i="20"/>
  <c r="K810" i="20"/>
  <c r="L810" i="20"/>
  <c r="M810" i="20"/>
  <c r="N810" i="20"/>
  <c r="O810" i="20"/>
  <c r="P810" i="20"/>
  <c r="Q810" i="20"/>
  <c r="R810" i="20"/>
  <c r="S810" i="20"/>
  <c r="T810" i="20"/>
  <c r="U810" i="20"/>
  <c r="V810" i="20"/>
  <c r="W810" i="20"/>
  <c r="X810" i="20"/>
  <c r="Y810" i="20"/>
  <c r="Z810" i="20"/>
  <c r="AA810" i="20"/>
  <c r="AB810" i="20"/>
  <c r="AC810" i="20"/>
  <c r="AD810" i="20"/>
  <c r="AE810" i="20"/>
  <c r="AF810" i="20"/>
  <c r="AG810" i="20"/>
  <c r="AH810" i="20"/>
  <c r="AI810" i="20"/>
  <c r="AJ810" i="20"/>
  <c r="G811" i="20"/>
  <c r="H811" i="20"/>
  <c r="I811" i="20"/>
  <c r="J811" i="20"/>
  <c r="K811" i="20"/>
  <c r="L811" i="20"/>
  <c r="M811" i="20"/>
  <c r="N811" i="20"/>
  <c r="O811" i="20"/>
  <c r="P811" i="20"/>
  <c r="Q811" i="20"/>
  <c r="R811" i="20"/>
  <c r="S811" i="20"/>
  <c r="T811" i="20"/>
  <c r="U811" i="20"/>
  <c r="V811" i="20"/>
  <c r="W811" i="20"/>
  <c r="X811" i="20"/>
  <c r="Y811" i="20"/>
  <c r="Z811" i="20"/>
  <c r="AA811" i="20"/>
  <c r="AB811" i="20"/>
  <c r="AC811" i="20"/>
  <c r="AD811" i="20"/>
  <c r="AE811" i="20"/>
  <c r="AF811" i="20"/>
  <c r="AG811" i="20"/>
  <c r="AH811" i="20"/>
  <c r="AI811" i="20"/>
  <c r="AJ811" i="20"/>
  <c r="G812" i="20"/>
  <c r="H812" i="20"/>
  <c r="I812" i="20"/>
  <c r="J812" i="20"/>
  <c r="K812" i="20"/>
  <c r="L812" i="20"/>
  <c r="M812" i="20"/>
  <c r="N812" i="20"/>
  <c r="O812" i="20"/>
  <c r="P812" i="20"/>
  <c r="Q812" i="20"/>
  <c r="R812" i="20"/>
  <c r="S812" i="20"/>
  <c r="T812" i="20"/>
  <c r="U812" i="20"/>
  <c r="V812" i="20"/>
  <c r="W812" i="20"/>
  <c r="X812" i="20"/>
  <c r="Y812" i="20"/>
  <c r="Z812" i="20"/>
  <c r="AA812" i="20"/>
  <c r="AB812" i="20"/>
  <c r="AC812" i="20"/>
  <c r="AD812" i="20"/>
  <c r="AE812" i="20"/>
  <c r="AF812" i="20"/>
  <c r="AG812" i="20"/>
  <c r="AH812" i="20"/>
  <c r="AI812" i="20"/>
  <c r="AJ812" i="20"/>
  <c r="G813" i="20"/>
  <c r="H813" i="20"/>
  <c r="I813" i="20"/>
  <c r="J813" i="20"/>
  <c r="K813" i="20"/>
  <c r="L813" i="20"/>
  <c r="M813" i="20"/>
  <c r="N813" i="20"/>
  <c r="O813" i="20"/>
  <c r="P813" i="20"/>
  <c r="Q813" i="20"/>
  <c r="R813" i="20"/>
  <c r="S813" i="20"/>
  <c r="T813" i="20"/>
  <c r="U813" i="20"/>
  <c r="V813" i="20"/>
  <c r="W813" i="20"/>
  <c r="X813" i="20"/>
  <c r="Y813" i="20"/>
  <c r="Z813" i="20"/>
  <c r="AA813" i="20"/>
  <c r="AB813" i="20"/>
  <c r="AC813" i="20"/>
  <c r="AD813" i="20"/>
  <c r="AE813" i="20"/>
  <c r="AF813" i="20"/>
  <c r="AG813" i="20"/>
  <c r="AH813" i="20"/>
  <c r="AI813" i="20"/>
  <c r="AJ813" i="20"/>
  <c r="G814" i="20"/>
  <c r="H814" i="20"/>
  <c r="I814" i="20"/>
  <c r="J814" i="20"/>
  <c r="K814" i="20"/>
  <c r="L814" i="20"/>
  <c r="M814" i="20"/>
  <c r="N814" i="20"/>
  <c r="O814" i="20"/>
  <c r="P814" i="20"/>
  <c r="Q814" i="20"/>
  <c r="R814" i="20"/>
  <c r="S814" i="20"/>
  <c r="T814" i="20"/>
  <c r="U814" i="20"/>
  <c r="V814" i="20"/>
  <c r="W814" i="20"/>
  <c r="X814" i="20"/>
  <c r="Y814" i="20"/>
  <c r="Z814" i="20"/>
  <c r="AA814" i="20"/>
  <c r="AB814" i="20"/>
  <c r="AC814" i="20"/>
  <c r="AD814" i="20"/>
  <c r="AE814" i="20"/>
  <c r="AF814" i="20"/>
  <c r="AG814" i="20"/>
  <c r="AH814" i="20"/>
  <c r="AI814" i="20"/>
  <c r="AJ814" i="20"/>
  <c r="G815" i="20"/>
  <c r="H815" i="20"/>
  <c r="I815" i="20"/>
  <c r="J815" i="20"/>
  <c r="K815" i="20"/>
  <c r="L815" i="20"/>
  <c r="M815" i="20"/>
  <c r="N815" i="20"/>
  <c r="O815" i="20"/>
  <c r="P815" i="20"/>
  <c r="Q815" i="20"/>
  <c r="R815" i="20"/>
  <c r="S815" i="20"/>
  <c r="T815" i="20"/>
  <c r="U815" i="20"/>
  <c r="V815" i="20"/>
  <c r="W815" i="20"/>
  <c r="X815" i="20"/>
  <c r="Y815" i="20"/>
  <c r="Z815" i="20"/>
  <c r="AA815" i="20"/>
  <c r="AB815" i="20"/>
  <c r="AC815" i="20"/>
  <c r="AD815" i="20"/>
  <c r="AE815" i="20"/>
  <c r="AF815" i="20"/>
  <c r="AG815" i="20"/>
  <c r="AH815" i="20"/>
  <c r="AI815" i="20"/>
  <c r="AJ815" i="20"/>
  <c r="G816" i="20"/>
  <c r="H816" i="20"/>
  <c r="I816" i="20"/>
  <c r="J816" i="20"/>
  <c r="K816" i="20"/>
  <c r="L816" i="20"/>
  <c r="M816" i="20"/>
  <c r="N816" i="20"/>
  <c r="O816" i="20"/>
  <c r="P816" i="20"/>
  <c r="Q816" i="20"/>
  <c r="R816" i="20"/>
  <c r="S816" i="20"/>
  <c r="T816" i="20"/>
  <c r="U816" i="20"/>
  <c r="V816" i="20"/>
  <c r="W816" i="20"/>
  <c r="X816" i="20"/>
  <c r="Y816" i="20"/>
  <c r="Z816" i="20"/>
  <c r="AA816" i="20"/>
  <c r="AB816" i="20"/>
  <c r="AC816" i="20"/>
  <c r="AD816" i="20"/>
  <c r="AE816" i="20"/>
  <c r="AF816" i="20"/>
  <c r="AG816" i="20"/>
  <c r="AH816" i="20"/>
  <c r="AI816" i="20"/>
  <c r="AJ816" i="20"/>
  <c r="G817" i="20"/>
  <c r="H817" i="20"/>
  <c r="I817" i="20"/>
  <c r="J817" i="20"/>
  <c r="K817" i="20"/>
  <c r="L817" i="20"/>
  <c r="M817" i="20"/>
  <c r="N817" i="20"/>
  <c r="O817" i="20"/>
  <c r="P817" i="20"/>
  <c r="Q817" i="20"/>
  <c r="R817" i="20"/>
  <c r="S817" i="20"/>
  <c r="T817" i="20"/>
  <c r="U817" i="20"/>
  <c r="V817" i="20"/>
  <c r="W817" i="20"/>
  <c r="X817" i="20"/>
  <c r="Y817" i="20"/>
  <c r="Z817" i="20"/>
  <c r="AA817" i="20"/>
  <c r="AB817" i="20"/>
  <c r="AC817" i="20"/>
  <c r="AD817" i="20"/>
  <c r="AE817" i="20"/>
  <c r="AF817" i="20"/>
  <c r="AG817" i="20"/>
  <c r="AH817" i="20"/>
  <c r="AI817" i="20"/>
  <c r="AJ817" i="20"/>
  <c r="G818" i="20"/>
  <c r="H818" i="20"/>
  <c r="I818" i="20"/>
  <c r="J818" i="20"/>
  <c r="K818" i="20"/>
  <c r="L818" i="20"/>
  <c r="M818" i="20"/>
  <c r="N818" i="20"/>
  <c r="O818" i="20"/>
  <c r="P818" i="20"/>
  <c r="Q818" i="20"/>
  <c r="R818" i="20"/>
  <c r="S818" i="20"/>
  <c r="T818" i="20"/>
  <c r="U818" i="20"/>
  <c r="V818" i="20"/>
  <c r="W818" i="20"/>
  <c r="X818" i="20"/>
  <c r="Y818" i="20"/>
  <c r="Z818" i="20"/>
  <c r="AA818" i="20"/>
  <c r="AB818" i="20"/>
  <c r="AC818" i="20"/>
  <c r="AD818" i="20"/>
  <c r="AE818" i="20"/>
  <c r="AF818" i="20"/>
  <c r="AG818" i="20"/>
  <c r="AH818" i="20"/>
  <c r="AI818" i="20"/>
  <c r="AJ818" i="20"/>
  <c r="G819" i="20"/>
  <c r="H819" i="20"/>
  <c r="I819" i="20"/>
  <c r="J819" i="20"/>
  <c r="K819" i="20"/>
  <c r="L819" i="20"/>
  <c r="M819" i="20"/>
  <c r="N819" i="20"/>
  <c r="O819" i="20"/>
  <c r="P819" i="20"/>
  <c r="Q819" i="20"/>
  <c r="R819" i="20"/>
  <c r="S819" i="20"/>
  <c r="T819" i="20"/>
  <c r="U819" i="20"/>
  <c r="V819" i="20"/>
  <c r="W819" i="20"/>
  <c r="X819" i="20"/>
  <c r="Y819" i="20"/>
  <c r="Z819" i="20"/>
  <c r="AA819" i="20"/>
  <c r="AB819" i="20"/>
  <c r="AC819" i="20"/>
  <c r="AD819" i="20"/>
  <c r="AE819" i="20"/>
  <c r="AF819" i="20"/>
  <c r="AG819" i="20"/>
  <c r="AH819" i="20"/>
  <c r="AI819" i="20"/>
  <c r="AJ819" i="20"/>
  <c r="G820" i="20"/>
  <c r="H820" i="20"/>
  <c r="I820" i="20"/>
  <c r="J820" i="20"/>
  <c r="K820" i="20"/>
  <c r="L820" i="20"/>
  <c r="M820" i="20"/>
  <c r="N820" i="20"/>
  <c r="O820" i="20"/>
  <c r="P820" i="20"/>
  <c r="Q820" i="20"/>
  <c r="R820" i="20"/>
  <c r="S820" i="20"/>
  <c r="T820" i="20"/>
  <c r="U820" i="20"/>
  <c r="V820" i="20"/>
  <c r="W820" i="20"/>
  <c r="X820" i="20"/>
  <c r="Y820" i="20"/>
  <c r="Z820" i="20"/>
  <c r="AA820" i="20"/>
  <c r="AB820" i="20"/>
  <c r="AC820" i="20"/>
  <c r="AD820" i="20"/>
  <c r="AE820" i="20"/>
  <c r="AF820" i="20"/>
  <c r="AG820" i="20"/>
  <c r="AH820" i="20"/>
  <c r="AI820" i="20"/>
  <c r="AJ820" i="20"/>
  <c r="G821" i="20"/>
  <c r="H821" i="20"/>
  <c r="I821" i="20"/>
  <c r="J821" i="20"/>
  <c r="K821" i="20"/>
  <c r="L821" i="20"/>
  <c r="M821" i="20"/>
  <c r="N821" i="20"/>
  <c r="O821" i="20"/>
  <c r="P821" i="20"/>
  <c r="Q821" i="20"/>
  <c r="R821" i="20"/>
  <c r="S821" i="20"/>
  <c r="T821" i="20"/>
  <c r="U821" i="20"/>
  <c r="V821" i="20"/>
  <c r="W821" i="20"/>
  <c r="X821" i="20"/>
  <c r="Y821" i="20"/>
  <c r="Z821" i="20"/>
  <c r="AA821" i="20"/>
  <c r="AB821" i="20"/>
  <c r="AC821" i="20"/>
  <c r="AD821" i="20"/>
  <c r="AE821" i="20"/>
  <c r="AF821" i="20"/>
  <c r="AG821" i="20"/>
  <c r="AH821" i="20"/>
  <c r="AI821" i="20"/>
  <c r="AJ821" i="20"/>
  <c r="G822" i="20"/>
  <c r="H822" i="20"/>
  <c r="I822" i="20"/>
  <c r="J822" i="20"/>
  <c r="K822" i="20"/>
  <c r="L822" i="20"/>
  <c r="M822" i="20"/>
  <c r="N822" i="20"/>
  <c r="O822" i="20"/>
  <c r="P822" i="20"/>
  <c r="Q822" i="20"/>
  <c r="R822" i="20"/>
  <c r="S822" i="20"/>
  <c r="T822" i="20"/>
  <c r="U822" i="20"/>
  <c r="V822" i="20"/>
  <c r="W822" i="20"/>
  <c r="X822" i="20"/>
  <c r="Y822" i="20"/>
  <c r="Z822" i="20"/>
  <c r="AA822" i="20"/>
  <c r="AB822" i="20"/>
  <c r="AC822" i="20"/>
  <c r="AD822" i="20"/>
  <c r="AE822" i="20"/>
  <c r="AF822" i="20"/>
  <c r="AG822" i="20"/>
  <c r="AH822" i="20"/>
  <c r="AI822" i="20"/>
  <c r="AJ822" i="20"/>
  <c r="G823" i="20"/>
  <c r="H823" i="20"/>
  <c r="I823" i="20"/>
  <c r="J823" i="20"/>
  <c r="K823" i="20"/>
  <c r="L823" i="20"/>
  <c r="M823" i="20"/>
  <c r="N823" i="20"/>
  <c r="O823" i="20"/>
  <c r="P823" i="20"/>
  <c r="Q823" i="20"/>
  <c r="R823" i="20"/>
  <c r="S823" i="20"/>
  <c r="T823" i="20"/>
  <c r="U823" i="20"/>
  <c r="V823" i="20"/>
  <c r="W823" i="20"/>
  <c r="X823" i="20"/>
  <c r="Y823" i="20"/>
  <c r="Z823" i="20"/>
  <c r="AA823" i="20"/>
  <c r="AB823" i="20"/>
  <c r="AC823" i="20"/>
  <c r="AD823" i="20"/>
  <c r="AE823" i="20"/>
  <c r="AF823" i="20"/>
  <c r="AG823" i="20"/>
  <c r="AH823" i="20"/>
  <c r="AI823" i="20"/>
  <c r="AJ823" i="20"/>
  <c r="G824" i="20"/>
  <c r="H824" i="20"/>
  <c r="I824" i="20"/>
  <c r="J824" i="20"/>
  <c r="K824" i="20"/>
  <c r="L824" i="20"/>
  <c r="M824" i="20"/>
  <c r="N824" i="20"/>
  <c r="O824" i="20"/>
  <c r="P824" i="20"/>
  <c r="Q824" i="20"/>
  <c r="R824" i="20"/>
  <c r="S824" i="20"/>
  <c r="T824" i="20"/>
  <c r="U824" i="20"/>
  <c r="V824" i="20"/>
  <c r="W824" i="20"/>
  <c r="X824" i="20"/>
  <c r="Y824" i="20"/>
  <c r="Z824" i="20"/>
  <c r="AA824" i="20"/>
  <c r="AB824" i="20"/>
  <c r="AC824" i="20"/>
  <c r="AD824" i="20"/>
  <c r="AE824" i="20"/>
  <c r="AF824" i="20"/>
  <c r="AG824" i="20"/>
  <c r="AH824" i="20"/>
  <c r="AI824" i="20"/>
  <c r="AJ824" i="20"/>
  <c r="G825" i="20"/>
  <c r="H825" i="20"/>
  <c r="I825" i="20"/>
  <c r="J825" i="20"/>
  <c r="K825" i="20"/>
  <c r="L825" i="20"/>
  <c r="M825" i="20"/>
  <c r="N825" i="20"/>
  <c r="O825" i="20"/>
  <c r="P825" i="20"/>
  <c r="Q825" i="20"/>
  <c r="R825" i="20"/>
  <c r="S825" i="20"/>
  <c r="T825" i="20"/>
  <c r="U825" i="20"/>
  <c r="V825" i="20"/>
  <c r="W825" i="20"/>
  <c r="X825" i="20"/>
  <c r="Y825" i="20"/>
  <c r="Z825" i="20"/>
  <c r="AA825" i="20"/>
  <c r="AB825" i="20"/>
  <c r="AC825" i="20"/>
  <c r="AD825" i="20"/>
  <c r="AE825" i="20"/>
  <c r="AF825" i="20"/>
  <c r="AG825" i="20"/>
  <c r="AH825" i="20"/>
  <c r="AI825" i="20"/>
  <c r="AJ825" i="20"/>
  <c r="G826" i="20"/>
  <c r="H826" i="20"/>
  <c r="I826" i="20"/>
  <c r="J826" i="20"/>
  <c r="K826" i="20"/>
  <c r="L826" i="20"/>
  <c r="M826" i="20"/>
  <c r="N826" i="20"/>
  <c r="O826" i="20"/>
  <c r="P826" i="20"/>
  <c r="Q826" i="20"/>
  <c r="R826" i="20"/>
  <c r="S826" i="20"/>
  <c r="T826" i="20"/>
  <c r="U826" i="20"/>
  <c r="V826" i="20"/>
  <c r="W826" i="20"/>
  <c r="X826" i="20"/>
  <c r="Y826" i="20"/>
  <c r="Z826" i="20"/>
  <c r="AA826" i="20"/>
  <c r="AB826" i="20"/>
  <c r="AC826" i="20"/>
  <c r="AD826" i="20"/>
  <c r="AE826" i="20"/>
  <c r="AF826" i="20"/>
  <c r="AG826" i="20"/>
  <c r="AH826" i="20"/>
  <c r="AI826" i="20"/>
  <c r="AJ826" i="20"/>
  <c r="G827" i="20"/>
  <c r="H827" i="20"/>
  <c r="I827" i="20"/>
  <c r="J827" i="20"/>
  <c r="K827" i="20"/>
  <c r="L827" i="20"/>
  <c r="M827" i="20"/>
  <c r="N827" i="20"/>
  <c r="O827" i="20"/>
  <c r="P827" i="20"/>
  <c r="Q827" i="20"/>
  <c r="R827" i="20"/>
  <c r="S827" i="20"/>
  <c r="T827" i="20"/>
  <c r="U827" i="20"/>
  <c r="V827" i="20"/>
  <c r="W827" i="20"/>
  <c r="X827" i="20"/>
  <c r="Y827" i="20"/>
  <c r="Z827" i="20"/>
  <c r="AA827" i="20"/>
  <c r="AB827" i="20"/>
  <c r="AC827" i="20"/>
  <c r="AD827" i="20"/>
  <c r="AE827" i="20"/>
  <c r="AF827" i="20"/>
  <c r="AG827" i="20"/>
  <c r="AH827" i="20"/>
  <c r="AI827" i="20"/>
  <c r="AJ827" i="20"/>
  <c r="G828" i="20"/>
  <c r="H828" i="20"/>
  <c r="I828" i="20"/>
  <c r="J828" i="20"/>
  <c r="K828" i="20"/>
  <c r="L828" i="20"/>
  <c r="M828" i="20"/>
  <c r="N828" i="20"/>
  <c r="O828" i="20"/>
  <c r="P828" i="20"/>
  <c r="Q828" i="20"/>
  <c r="R828" i="20"/>
  <c r="S828" i="20"/>
  <c r="T828" i="20"/>
  <c r="U828" i="20"/>
  <c r="V828" i="20"/>
  <c r="W828" i="20"/>
  <c r="X828" i="20"/>
  <c r="Y828" i="20"/>
  <c r="Z828" i="20"/>
  <c r="AA828" i="20"/>
  <c r="AB828" i="20"/>
  <c r="AC828" i="20"/>
  <c r="AD828" i="20"/>
  <c r="AE828" i="20"/>
  <c r="AF828" i="20"/>
  <c r="AG828" i="20"/>
  <c r="AH828" i="20"/>
  <c r="AI828" i="20"/>
  <c r="AJ828" i="20"/>
  <c r="G829" i="20"/>
  <c r="H829" i="20"/>
  <c r="I829" i="20"/>
  <c r="J829" i="20"/>
  <c r="K829" i="20"/>
  <c r="L829" i="20"/>
  <c r="M829" i="20"/>
  <c r="N829" i="20"/>
  <c r="O829" i="20"/>
  <c r="P829" i="20"/>
  <c r="Q829" i="20"/>
  <c r="R829" i="20"/>
  <c r="S829" i="20"/>
  <c r="T829" i="20"/>
  <c r="U829" i="20"/>
  <c r="V829" i="20"/>
  <c r="W829" i="20"/>
  <c r="X829" i="20"/>
  <c r="Y829" i="20"/>
  <c r="Z829" i="20"/>
  <c r="AA829" i="20"/>
  <c r="AB829" i="20"/>
  <c r="AC829" i="20"/>
  <c r="AD829" i="20"/>
  <c r="AE829" i="20"/>
  <c r="AF829" i="20"/>
  <c r="AG829" i="20"/>
  <c r="AH829" i="20"/>
  <c r="AI829" i="20"/>
  <c r="AJ829" i="20"/>
  <c r="G830" i="20"/>
  <c r="H830" i="20"/>
  <c r="I830" i="20"/>
  <c r="J830" i="20"/>
  <c r="K830" i="20"/>
  <c r="L830" i="20"/>
  <c r="M830" i="20"/>
  <c r="N830" i="20"/>
  <c r="O830" i="20"/>
  <c r="P830" i="20"/>
  <c r="Q830" i="20"/>
  <c r="R830" i="20"/>
  <c r="S830" i="20"/>
  <c r="T830" i="20"/>
  <c r="U830" i="20"/>
  <c r="V830" i="20"/>
  <c r="W830" i="20"/>
  <c r="X830" i="20"/>
  <c r="Y830" i="20"/>
  <c r="Z830" i="20"/>
  <c r="AA830" i="20"/>
  <c r="AB830" i="20"/>
  <c r="AC830" i="20"/>
  <c r="AD830" i="20"/>
  <c r="AE830" i="20"/>
  <c r="AF830" i="20"/>
  <c r="AG830" i="20"/>
  <c r="AH830" i="20"/>
  <c r="AI830" i="20"/>
  <c r="AJ830" i="20"/>
  <c r="G831" i="20"/>
  <c r="H831" i="20"/>
  <c r="I831" i="20"/>
  <c r="J831" i="20"/>
  <c r="K831" i="20"/>
  <c r="L831" i="20"/>
  <c r="M831" i="20"/>
  <c r="N831" i="20"/>
  <c r="O831" i="20"/>
  <c r="P831" i="20"/>
  <c r="Q831" i="20"/>
  <c r="R831" i="20"/>
  <c r="S831" i="20"/>
  <c r="T831" i="20"/>
  <c r="U831" i="20"/>
  <c r="V831" i="20"/>
  <c r="W831" i="20"/>
  <c r="X831" i="20"/>
  <c r="Y831" i="20"/>
  <c r="Z831" i="20"/>
  <c r="AA831" i="20"/>
  <c r="AB831" i="20"/>
  <c r="AC831" i="20"/>
  <c r="AD831" i="20"/>
  <c r="AE831" i="20"/>
  <c r="AF831" i="20"/>
  <c r="AG831" i="20"/>
  <c r="AH831" i="20"/>
  <c r="AI831" i="20"/>
  <c r="AJ831" i="20"/>
  <c r="G832" i="20"/>
  <c r="H832" i="20"/>
  <c r="I832" i="20"/>
  <c r="J832" i="20"/>
  <c r="K832" i="20"/>
  <c r="L832" i="20"/>
  <c r="M832" i="20"/>
  <c r="N832" i="20"/>
  <c r="O832" i="20"/>
  <c r="P832" i="20"/>
  <c r="Q832" i="20"/>
  <c r="R832" i="20"/>
  <c r="S832" i="20"/>
  <c r="T832" i="20"/>
  <c r="U832" i="20"/>
  <c r="V832" i="20"/>
  <c r="W832" i="20"/>
  <c r="X832" i="20"/>
  <c r="Y832" i="20"/>
  <c r="Z832" i="20"/>
  <c r="AA832" i="20"/>
  <c r="AB832" i="20"/>
  <c r="AC832" i="20"/>
  <c r="AD832" i="20"/>
  <c r="AE832" i="20"/>
  <c r="AF832" i="20"/>
  <c r="AG832" i="20"/>
  <c r="AH832" i="20"/>
  <c r="AI832" i="20"/>
  <c r="AJ832" i="20"/>
  <c r="G833" i="20"/>
  <c r="H833" i="20"/>
  <c r="I833" i="20"/>
  <c r="J833" i="20"/>
  <c r="K833" i="20"/>
  <c r="L833" i="20"/>
  <c r="M833" i="20"/>
  <c r="N833" i="20"/>
  <c r="O833" i="20"/>
  <c r="P833" i="20"/>
  <c r="Q833" i="20"/>
  <c r="R833" i="20"/>
  <c r="S833" i="20"/>
  <c r="T833" i="20"/>
  <c r="U833" i="20"/>
  <c r="V833" i="20"/>
  <c r="W833" i="20"/>
  <c r="X833" i="20"/>
  <c r="Y833" i="20"/>
  <c r="Z833" i="20"/>
  <c r="AA833" i="20"/>
  <c r="AB833" i="20"/>
  <c r="AC833" i="20"/>
  <c r="AD833" i="20"/>
  <c r="AE833" i="20"/>
  <c r="AF833" i="20"/>
  <c r="AG833" i="20"/>
  <c r="AH833" i="20"/>
  <c r="AI833" i="20"/>
  <c r="AJ833" i="20"/>
  <c r="G834" i="20"/>
  <c r="H834" i="20"/>
  <c r="I834" i="20"/>
  <c r="J834" i="20"/>
  <c r="K834" i="20"/>
  <c r="L834" i="20"/>
  <c r="M834" i="20"/>
  <c r="N834" i="20"/>
  <c r="O834" i="20"/>
  <c r="P834" i="20"/>
  <c r="Q834" i="20"/>
  <c r="R834" i="20"/>
  <c r="S834" i="20"/>
  <c r="T834" i="20"/>
  <c r="U834" i="20"/>
  <c r="V834" i="20"/>
  <c r="W834" i="20"/>
  <c r="X834" i="20"/>
  <c r="Y834" i="20"/>
  <c r="Z834" i="20"/>
  <c r="AA834" i="20"/>
  <c r="AB834" i="20"/>
  <c r="AC834" i="20"/>
  <c r="AD834" i="20"/>
  <c r="AE834" i="20"/>
  <c r="AF834" i="20"/>
  <c r="AG834" i="20"/>
  <c r="AH834" i="20"/>
  <c r="AI834" i="20"/>
  <c r="AJ834" i="20"/>
  <c r="G835" i="20"/>
  <c r="H835" i="20"/>
  <c r="I835" i="20"/>
  <c r="J835" i="20"/>
  <c r="K835" i="20"/>
  <c r="L835" i="20"/>
  <c r="M835" i="20"/>
  <c r="N835" i="20"/>
  <c r="O835" i="20"/>
  <c r="P835" i="20"/>
  <c r="Q835" i="20"/>
  <c r="R835" i="20"/>
  <c r="S835" i="20"/>
  <c r="T835" i="20"/>
  <c r="U835" i="20"/>
  <c r="V835" i="20"/>
  <c r="W835" i="20"/>
  <c r="X835" i="20"/>
  <c r="Y835" i="20"/>
  <c r="Z835" i="20"/>
  <c r="AA835" i="20"/>
  <c r="AB835" i="20"/>
  <c r="AC835" i="20"/>
  <c r="AD835" i="20"/>
  <c r="AE835" i="20"/>
  <c r="AF835" i="20"/>
  <c r="AG835" i="20"/>
  <c r="AH835" i="20"/>
  <c r="AI835" i="20"/>
  <c r="AJ835" i="20"/>
  <c r="G836" i="20"/>
  <c r="H836" i="20"/>
  <c r="I836" i="20"/>
  <c r="J836" i="20"/>
  <c r="K836" i="20"/>
  <c r="L836" i="20"/>
  <c r="M836" i="20"/>
  <c r="N836" i="20"/>
  <c r="O836" i="20"/>
  <c r="P836" i="20"/>
  <c r="Q836" i="20"/>
  <c r="R836" i="20"/>
  <c r="S836" i="20"/>
  <c r="T836" i="20"/>
  <c r="U836" i="20"/>
  <c r="V836" i="20"/>
  <c r="W836" i="20"/>
  <c r="X836" i="20"/>
  <c r="Y836" i="20"/>
  <c r="Z836" i="20"/>
  <c r="AA836" i="20"/>
  <c r="AB836" i="20"/>
  <c r="AC836" i="20"/>
  <c r="AD836" i="20"/>
  <c r="AE836" i="20"/>
  <c r="AF836" i="20"/>
  <c r="AG836" i="20"/>
  <c r="AH836" i="20"/>
  <c r="AI836" i="20"/>
  <c r="AJ836" i="20"/>
  <c r="G837" i="20"/>
  <c r="H837" i="20"/>
  <c r="I837" i="20"/>
  <c r="J837" i="20"/>
  <c r="K837" i="20"/>
  <c r="L837" i="20"/>
  <c r="M837" i="20"/>
  <c r="N837" i="20"/>
  <c r="O837" i="20"/>
  <c r="P837" i="20"/>
  <c r="Q837" i="20"/>
  <c r="R837" i="20"/>
  <c r="S837" i="20"/>
  <c r="T837" i="20"/>
  <c r="U837" i="20"/>
  <c r="V837" i="20"/>
  <c r="W837" i="20"/>
  <c r="X837" i="20"/>
  <c r="Y837" i="20"/>
  <c r="Z837" i="20"/>
  <c r="AA837" i="20"/>
  <c r="AB837" i="20"/>
  <c r="AC837" i="20"/>
  <c r="AD837" i="20"/>
  <c r="AE837" i="20"/>
  <c r="AF837" i="20"/>
  <c r="AG837" i="20"/>
  <c r="AH837" i="20"/>
  <c r="AI837" i="20"/>
  <c r="AJ837" i="20"/>
  <c r="G838" i="20"/>
  <c r="H838" i="20"/>
  <c r="I838" i="20"/>
  <c r="J838" i="20"/>
  <c r="K838" i="20"/>
  <c r="L838" i="20"/>
  <c r="M838" i="20"/>
  <c r="N838" i="20"/>
  <c r="O838" i="20"/>
  <c r="P838" i="20"/>
  <c r="Q838" i="20"/>
  <c r="R838" i="20"/>
  <c r="S838" i="20"/>
  <c r="T838" i="20"/>
  <c r="U838" i="20"/>
  <c r="V838" i="20"/>
  <c r="W838" i="20"/>
  <c r="X838" i="20"/>
  <c r="Y838" i="20"/>
  <c r="Z838" i="20"/>
  <c r="AA838" i="20"/>
  <c r="AB838" i="20"/>
  <c r="AC838" i="20"/>
  <c r="AD838" i="20"/>
  <c r="AE838" i="20"/>
  <c r="AF838" i="20"/>
  <c r="AG838" i="20"/>
  <c r="AH838" i="20"/>
  <c r="AI838" i="20"/>
  <c r="AJ838" i="20"/>
  <c r="G839" i="20"/>
  <c r="H839" i="20"/>
  <c r="I839" i="20"/>
  <c r="J839" i="20"/>
  <c r="K839" i="20"/>
  <c r="L839" i="20"/>
  <c r="M839" i="20"/>
  <c r="N839" i="20"/>
  <c r="O839" i="20"/>
  <c r="P839" i="20"/>
  <c r="Q839" i="20"/>
  <c r="R839" i="20"/>
  <c r="S839" i="20"/>
  <c r="T839" i="20"/>
  <c r="U839" i="20"/>
  <c r="V839" i="20"/>
  <c r="W839" i="20"/>
  <c r="X839" i="20"/>
  <c r="Y839" i="20"/>
  <c r="Z839" i="20"/>
  <c r="AA839" i="20"/>
  <c r="AB839" i="20"/>
  <c r="AC839" i="20"/>
  <c r="AD839" i="20"/>
  <c r="AE839" i="20"/>
  <c r="AF839" i="20"/>
  <c r="AG839" i="20"/>
  <c r="AH839" i="20"/>
  <c r="AI839" i="20"/>
  <c r="AJ839" i="20"/>
  <c r="G840" i="20"/>
  <c r="H840" i="20"/>
  <c r="I840" i="20"/>
  <c r="J840" i="20"/>
  <c r="K840" i="20"/>
  <c r="L840" i="20"/>
  <c r="M840" i="20"/>
  <c r="N840" i="20"/>
  <c r="O840" i="20"/>
  <c r="P840" i="20"/>
  <c r="Q840" i="20"/>
  <c r="R840" i="20"/>
  <c r="S840" i="20"/>
  <c r="T840" i="20"/>
  <c r="U840" i="20"/>
  <c r="V840" i="20"/>
  <c r="W840" i="20"/>
  <c r="X840" i="20"/>
  <c r="Y840" i="20"/>
  <c r="Z840" i="20"/>
  <c r="AA840" i="20"/>
  <c r="AB840" i="20"/>
  <c r="AC840" i="20"/>
  <c r="AD840" i="20"/>
  <c r="AE840" i="20"/>
  <c r="AF840" i="20"/>
  <c r="AG840" i="20"/>
  <c r="AH840" i="20"/>
  <c r="AI840" i="20"/>
  <c r="AJ840" i="20"/>
  <c r="G841" i="20"/>
  <c r="H841" i="20"/>
  <c r="I841" i="20"/>
  <c r="J841" i="20"/>
  <c r="K841" i="20"/>
  <c r="L841" i="20"/>
  <c r="M841" i="20"/>
  <c r="N841" i="20"/>
  <c r="O841" i="20"/>
  <c r="P841" i="20"/>
  <c r="Q841" i="20"/>
  <c r="R841" i="20"/>
  <c r="S841" i="20"/>
  <c r="T841" i="20"/>
  <c r="U841" i="20"/>
  <c r="V841" i="20"/>
  <c r="W841" i="20"/>
  <c r="X841" i="20"/>
  <c r="Y841" i="20"/>
  <c r="Z841" i="20"/>
  <c r="AA841" i="20"/>
  <c r="AB841" i="20"/>
  <c r="AC841" i="20"/>
  <c r="AD841" i="20"/>
  <c r="AE841" i="20"/>
  <c r="AF841" i="20"/>
  <c r="AG841" i="20"/>
  <c r="AH841" i="20"/>
  <c r="AI841" i="20"/>
  <c r="AJ841" i="20"/>
  <c r="G842" i="20"/>
  <c r="H842" i="20"/>
  <c r="I842" i="20"/>
  <c r="J842" i="20"/>
  <c r="K842" i="20"/>
  <c r="L842" i="20"/>
  <c r="M842" i="20"/>
  <c r="N842" i="20"/>
  <c r="O842" i="20"/>
  <c r="P842" i="20"/>
  <c r="Q842" i="20"/>
  <c r="R842" i="20"/>
  <c r="S842" i="20"/>
  <c r="T842" i="20"/>
  <c r="U842" i="20"/>
  <c r="V842" i="20"/>
  <c r="W842" i="20"/>
  <c r="X842" i="20"/>
  <c r="Y842" i="20"/>
  <c r="Z842" i="20"/>
  <c r="AA842" i="20"/>
  <c r="AB842" i="20"/>
  <c r="AC842" i="20"/>
  <c r="AD842" i="20"/>
  <c r="AE842" i="20"/>
  <c r="AF842" i="20"/>
  <c r="AG842" i="20"/>
  <c r="AH842" i="20"/>
  <c r="AI842" i="20"/>
  <c r="AJ842" i="20"/>
  <c r="G843" i="20"/>
  <c r="H843" i="20"/>
  <c r="I843" i="20"/>
  <c r="J843" i="20"/>
  <c r="K843" i="20"/>
  <c r="L843" i="20"/>
  <c r="M843" i="20"/>
  <c r="N843" i="20"/>
  <c r="O843" i="20"/>
  <c r="P843" i="20"/>
  <c r="Q843" i="20"/>
  <c r="R843" i="20"/>
  <c r="S843" i="20"/>
  <c r="T843" i="20"/>
  <c r="U843" i="20"/>
  <c r="V843" i="20"/>
  <c r="W843" i="20"/>
  <c r="X843" i="20"/>
  <c r="Y843" i="20"/>
  <c r="Z843" i="20"/>
  <c r="AA843" i="20"/>
  <c r="AB843" i="20"/>
  <c r="AC843" i="20"/>
  <c r="AD843" i="20"/>
  <c r="AE843" i="20"/>
  <c r="AF843" i="20"/>
  <c r="AG843" i="20"/>
  <c r="AH843" i="20"/>
  <c r="AI843" i="20"/>
  <c r="AJ843" i="20"/>
  <c r="G844" i="20"/>
  <c r="H844" i="20"/>
  <c r="I844" i="20"/>
  <c r="J844" i="20"/>
  <c r="K844" i="20"/>
  <c r="L844" i="20"/>
  <c r="M844" i="20"/>
  <c r="N844" i="20"/>
  <c r="O844" i="20"/>
  <c r="P844" i="20"/>
  <c r="Q844" i="20"/>
  <c r="R844" i="20"/>
  <c r="S844" i="20"/>
  <c r="T844" i="20"/>
  <c r="U844" i="20"/>
  <c r="V844" i="20"/>
  <c r="W844" i="20"/>
  <c r="X844" i="20"/>
  <c r="Y844" i="20"/>
  <c r="Z844" i="20"/>
  <c r="AA844" i="20"/>
  <c r="AB844" i="20"/>
  <c r="AC844" i="20"/>
  <c r="AD844" i="20"/>
  <c r="AE844" i="20"/>
  <c r="AF844" i="20"/>
  <c r="AG844" i="20"/>
  <c r="AH844" i="20"/>
  <c r="AI844" i="20"/>
  <c r="AJ844" i="20"/>
  <c r="G845" i="20"/>
  <c r="H845" i="20"/>
  <c r="I845" i="20"/>
  <c r="J845" i="20"/>
  <c r="K845" i="20"/>
  <c r="L845" i="20"/>
  <c r="M845" i="20"/>
  <c r="N845" i="20"/>
  <c r="O845" i="20"/>
  <c r="P845" i="20"/>
  <c r="Q845" i="20"/>
  <c r="R845" i="20"/>
  <c r="S845" i="20"/>
  <c r="T845" i="20"/>
  <c r="U845" i="20"/>
  <c r="V845" i="20"/>
  <c r="W845" i="20"/>
  <c r="X845" i="20"/>
  <c r="Y845" i="20"/>
  <c r="Z845" i="20"/>
  <c r="AA845" i="20"/>
  <c r="AB845" i="20"/>
  <c r="AC845" i="20"/>
  <c r="AD845" i="20"/>
  <c r="AE845" i="20"/>
  <c r="AF845" i="20"/>
  <c r="AG845" i="20"/>
  <c r="AH845" i="20"/>
  <c r="AI845" i="20"/>
  <c r="AJ845" i="20"/>
  <c r="G846" i="20"/>
  <c r="H846" i="20"/>
  <c r="I846" i="20"/>
  <c r="J846" i="20"/>
  <c r="K846" i="20"/>
  <c r="L846" i="20"/>
  <c r="M846" i="20"/>
  <c r="N846" i="20"/>
  <c r="O846" i="20"/>
  <c r="P846" i="20"/>
  <c r="Q846" i="20"/>
  <c r="R846" i="20"/>
  <c r="S846" i="20"/>
  <c r="T846" i="20"/>
  <c r="U846" i="20"/>
  <c r="V846" i="20"/>
  <c r="W846" i="20"/>
  <c r="X846" i="20"/>
  <c r="Y846" i="20"/>
  <c r="Z846" i="20"/>
  <c r="AA846" i="20"/>
  <c r="AB846" i="20"/>
  <c r="AC846" i="20"/>
  <c r="AD846" i="20"/>
  <c r="AE846" i="20"/>
  <c r="AF846" i="20"/>
  <c r="AG846" i="20"/>
  <c r="AH846" i="20"/>
  <c r="AI846" i="20"/>
  <c r="AJ846" i="20"/>
  <c r="G847" i="20"/>
  <c r="H847" i="20"/>
  <c r="I847" i="20"/>
  <c r="J847" i="20"/>
  <c r="K847" i="20"/>
  <c r="L847" i="20"/>
  <c r="M847" i="20"/>
  <c r="N847" i="20"/>
  <c r="O847" i="20"/>
  <c r="P847" i="20"/>
  <c r="Q847" i="20"/>
  <c r="R847" i="20"/>
  <c r="S847" i="20"/>
  <c r="T847" i="20"/>
  <c r="U847" i="20"/>
  <c r="V847" i="20"/>
  <c r="W847" i="20"/>
  <c r="X847" i="20"/>
  <c r="Y847" i="20"/>
  <c r="Z847" i="20"/>
  <c r="AA847" i="20"/>
  <c r="AB847" i="20"/>
  <c r="AC847" i="20"/>
  <c r="AD847" i="20"/>
  <c r="AE847" i="20"/>
  <c r="AF847" i="20"/>
  <c r="AG847" i="20"/>
  <c r="AH847" i="20"/>
  <c r="AI847" i="20"/>
  <c r="AJ847" i="20"/>
  <c r="G848" i="20"/>
  <c r="H848" i="20"/>
  <c r="I848" i="20"/>
  <c r="J848" i="20"/>
  <c r="K848" i="20"/>
  <c r="L848" i="20"/>
  <c r="M848" i="20"/>
  <c r="N848" i="20"/>
  <c r="O848" i="20"/>
  <c r="P848" i="20"/>
  <c r="Q848" i="20"/>
  <c r="R848" i="20"/>
  <c r="S848" i="20"/>
  <c r="T848" i="20"/>
  <c r="U848" i="20"/>
  <c r="V848" i="20"/>
  <c r="W848" i="20"/>
  <c r="X848" i="20"/>
  <c r="Y848" i="20"/>
  <c r="Z848" i="20"/>
  <c r="AA848" i="20"/>
  <c r="AB848" i="20"/>
  <c r="AC848" i="20"/>
  <c r="AD848" i="20"/>
  <c r="AE848" i="20"/>
  <c r="AF848" i="20"/>
  <c r="AG848" i="20"/>
  <c r="AH848" i="20"/>
  <c r="AI848" i="20"/>
  <c r="AJ848" i="20"/>
  <c r="G849" i="20"/>
  <c r="H849" i="20"/>
  <c r="I849" i="20"/>
  <c r="J849" i="20"/>
  <c r="K849" i="20"/>
  <c r="L849" i="20"/>
  <c r="M849" i="20"/>
  <c r="N849" i="20"/>
  <c r="O849" i="20"/>
  <c r="P849" i="20"/>
  <c r="Q849" i="20"/>
  <c r="R849" i="20"/>
  <c r="S849" i="20"/>
  <c r="T849" i="20"/>
  <c r="U849" i="20"/>
  <c r="V849" i="20"/>
  <c r="W849" i="20"/>
  <c r="X849" i="20"/>
  <c r="Y849" i="20"/>
  <c r="Z849" i="20"/>
  <c r="AA849" i="20"/>
  <c r="AB849" i="20"/>
  <c r="AC849" i="20"/>
  <c r="AD849" i="20"/>
  <c r="AE849" i="20"/>
  <c r="AF849" i="20"/>
  <c r="AG849" i="20"/>
  <c r="AH849" i="20"/>
  <c r="AI849" i="20"/>
  <c r="AJ849" i="20"/>
  <c r="G850" i="20"/>
  <c r="H850" i="20"/>
  <c r="I850" i="20"/>
  <c r="J850" i="20"/>
  <c r="K850" i="20"/>
  <c r="L850" i="20"/>
  <c r="M850" i="20"/>
  <c r="N850" i="20"/>
  <c r="O850" i="20"/>
  <c r="P850" i="20"/>
  <c r="Q850" i="20"/>
  <c r="R850" i="20"/>
  <c r="S850" i="20"/>
  <c r="T850" i="20"/>
  <c r="U850" i="20"/>
  <c r="V850" i="20"/>
  <c r="W850" i="20"/>
  <c r="X850" i="20"/>
  <c r="Y850" i="20"/>
  <c r="Z850" i="20"/>
  <c r="AA850" i="20"/>
  <c r="AB850" i="20"/>
  <c r="AC850" i="20"/>
  <c r="AD850" i="20"/>
  <c r="AE850" i="20"/>
  <c r="AF850" i="20"/>
  <c r="AG850" i="20"/>
  <c r="AH850" i="20"/>
  <c r="AI850" i="20"/>
  <c r="AJ850" i="20"/>
  <c r="G851" i="20"/>
  <c r="H851" i="20"/>
  <c r="I851" i="20"/>
  <c r="J851" i="20"/>
  <c r="K851" i="20"/>
  <c r="L851" i="20"/>
  <c r="M851" i="20"/>
  <c r="N851" i="20"/>
  <c r="O851" i="20"/>
  <c r="P851" i="20"/>
  <c r="Q851" i="20"/>
  <c r="R851" i="20"/>
  <c r="S851" i="20"/>
  <c r="T851" i="20"/>
  <c r="U851" i="20"/>
  <c r="V851" i="20"/>
  <c r="W851" i="20"/>
  <c r="X851" i="20"/>
  <c r="Y851" i="20"/>
  <c r="Z851" i="20"/>
  <c r="AA851" i="20"/>
  <c r="AB851" i="20"/>
  <c r="AC851" i="20"/>
  <c r="AD851" i="20"/>
  <c r="AE851" i="20"/>
  <c r="AF851" i="20"/>
  <c r="AG851" i="20"/>
  <c r="AH851" i="20"/>
  <c r="AI851" i="20"/>
  <c r="AJ851" i="20"/>
  <c r="G852" i="20"/>
  <c r="H852" i="20"/>
  <c r="I852" i="20"/>
  <c r="J852" i="20"/>
  <c r="K852" i="20"/>
  <c r="L852" i="20"/>
  <c r="M852" i="20"/>
  <c r="N852" i="20"/>
  <c r="O852" i="20"/>
  <c r="P852" i="20"/>
  <c r="Q852" i="20"/>
  <c r="R852" i="20"/>
  <c r="S852" i="20"/>
  <c r="T852" i="20"/>
  <c r="U852" i="20"/>
  <c r="V852" i="20"/>
  <c r="W852" i="20"/>
  <c r="X852" i="20"/>
  <c r="Y852" i="20"/>
  <c r="Z852" i="20"/>
  <c r="AA852" i="20"/>
  <c r="AB852" i="20"/>
  <c r="AC852" i="20"/>
  <c r="AD852" i="20"/>
  <c r="AE852" i="20"/>
  <c r="AF852" i="20"/>
  <c r="AG852" i="20"/>
  <c r="AH852" i="20"/>
  <c r="AI852" i="20"/>
  <c r="AJ852" i="20"/>
  <c r="G853" i="20"/>
  <c r="H853" i="20"/>
  <c r="I853" i="20"/>
  <c r="J853" i="20"/>
  <c r="K853" i="20"/>
  <c r="L853" i="20"/>
  <c r="M853" i="20"/>
  <c r="N853" i="20"/>
  <c r="O853" i="20"/>
  <c r="P853" i="20"/>
  <c r="Q853" i="20"/>
  <c r="R853" i="20"/>
  <c r="S853" i="20"/>
  <c r="T853" i="20"/>
  <c r="U853" i="20"/>
  <c r="V853" i="20"/>
  <c r="W853" i="20"/>
  <c r="X853" i="20"/>
  <c r="Y853" i="20"/>
  <c r="Z853" i="20"/>
  <c r="AA853" i="20"/>
  <c r="AB853" i="20"/>
  <c r="AC853" i="20"/>
  <c r="AD853" i="20"/>
  <c r="AE853" i="20"/>
  <c r="AF853" i="20"/>
  <c r="AG853" i="20"/>
  <c r="AH853" i="20"/>
  <c r="AI853" i="20"/>
  <c r="AJ853" i="20"/>
  <c r="G854" i="20"/>
  <c r="H854" i="20"/>
  <c r="I854" i="20"/>
  <c r="J854" i="20"/>
  <c r="K854" i="20"/>
  <c r="L854" i="20"/>
  <c r="M854" i="20"/>
  <c r="N854" i="20"/>
  <c r="O854" i="20"/>
  <c r="P854" i="20"/>
  <c r="Q854" i="20"/>
  <c r="R854" i="20"/>
  <c r="S854" i="20"/>
  <c r="T854" i="20"/>
  <c r="U854" i="20"/>
  <c r="V854" i="20"/>
  <c r="W854" i="20"/>
  <c r="X854" i="20"/>
  <c r="Y854" i="20"/>
  <c r="Z854" i="20"/>
  <c r="AA854" i="20"/>
  <c r="AB854" i="20"/>
  <c r="AC854" i="20"/>
  <c r="AD854" i="20"/>
  <c r="AE854" i="20"/>
  <c r="AF854" i="20"/>
  <c r="AG854" i="20"/>
  <c r="AH854" i="20"/>
  <c r="AI854" i="20"/>
  <c r="AJ854" i="20"/>
  <c r="G855" i="20"/>
  <c r="H855" i="20"/>
  <c r="I855" i="20"/>
  <c r="J855" i="20"/>
  <c r="K855" i="20"/>
  <c r="L855" i="20"/>
  <c r="M855" i="20"/>
  <c r="N855" i="20"/>
  <c r="O855" i="20"/>
  <c r="P855" i="20"/>
  <c r="Q855" i="20"/>
  <c r="R855" i="20"/>
  <c r="S855" i="20"/>
  <c r="T855" i="20"/>
  <c r="U855" i="20"/>
  <c r="V855" i="20"/>
  <c r="W855" i="20"/>
  <c r="X855" i="20"/>
  <c r="Y855" i="20"/>
  <c r="Z855" i="20"/>
  <c r="AA855" i="20"/>
  <c r="AB855" i="20"/>
  <c r="AC855" i="20"/>
  <c r="AD855" i="20"/>
  <c r="AE855" i="20"/>
  <c r="AF855" i="20"/>
  <c r="AG855" i="20"/>
  <c r="AH855" i="20"/>
  <c r="AI855" i="20"/>
  <c r="AJ855" i="20"/>
  <c r="G856" i="20"/>
  <c r="H856" i="20"/>
  <c r="I856" i="20"/>
  <c r="J856" i="20"/>
  <c r="K856" i="20"/>
  <c r="L856" i="20"/>
  <c r="M856" i="20"/>
  <c r="N856" i="20"/>
  <c r="O856" i="20"/>
  <c r="P856" i="20"/>
  <c r="Q856" i="20"/>
  <c r="R856" i="20"/>
  <c r="S856" i="20"/>
  <c r="T856" i="20"/>
  <c r="U856" i="20"/>
  <c r="V856" i="20"/>
  <c r="W856" i="20"/>
  <c r="X856" i="20"/>
  <c r="Y856" i="20"/>
  <c r="Z856" i="20"/>
  <c r="AA856" i="20"/>
  <c r="AB856" i="20"/>
  <c r="AC856" i="20"/>
  <c r="AD856" i="20"/>
  <c r="AE856" i="20"/>
  <c r="AF856" i="20"/>
  <c r="AG856" i="20"/>
  <c r="AH856" i="20"/>
  <c r="AI856" i="20"/>
  <c r="AJ856" i="20"/>
  <c r="G857" i="20"/>
  <c r="H857" i="20"/>
  <c r="I857" i="20"/>
  <c r="J857" i="20"/>
  <c r="K857" i="20"/>
  <c r="L857" i="20"/>
  <c r="M857" i="20"/>
  <c r="N857" i="20"/>
  <c r="O857" i="20"/>
  <c r="P857" i="20"/>
  <c r="Q857" i="20"/>
  <c r="R857" i="20"/>
  <c r="S857" i="20"/>
  <c r="T857" i="20"/>
  <c r="U857" i="20"/>
  <c r="V857" i="20"/>
  <c r="W857" i="20"/>
  <c r="X857" i="20"/>
  <c r="Y857" i="20"/>
  <c r="Z857" i="20"/>
  <c r="AA857" i="20"/>
  <c r="AB857" i="20"/>
  <c r="AC857" i="20"/>
  <c r="AD857" i="20"/>
  <c r="AE857" i="20"/>
  <c r="AF857" i="20"/>
  <c r="AG857" i="20"/>
  <c r="AH857" i="20"/>
  <c r="AI857" i="20"/>
  <c r="AJ857" i="20"/>
  <c r="G858" i="20"/>
  <c r="H858" i="20"/>
  <c r="I858" i="20"/>
  <c r="J858" i="20"/>
  <c r="K858" i="20"/>
  <c r="L858" i="20"/>
  <c r="M858" i="20"/>
  <c r="N858" i="20"/>
  <c r="O858" i="20"/>
  <c r="P858" i="20"/>
  <c r="Q858" i="20"/>
  <c r="R858" i="20"/>
  <c r="S858" i="20"/>
  <c r="T858" i="20"/>
  <c r="U858" i="20"/>
  <c r="V858" i="20"/>
  <c r="W858" i="20"/>
  <c r="X858" i="20"/>
  <c r="Y858" i="20"/>
  <c r="Z858" i="20"/>
  <c r="AA858" i="20"/>
  <c r="AB858" i="20"/>
  <c r="AC858" i="20"/>
  <c r="AD858" i="20"/>
  <c r="AE858" i="20"/>
  <c r="AF858" i="20"/>
  <c r="AG858" i="20"/>
  <c r="AH858" i="20"/>
  <c r="AI858" i="20"/>
  <c r="AJ858" i="20"/>
  <c r="G859" i="20"/>
  <c r="H859" i="20"/>
  <c r="I859" i="20"/>
  <c r="J859" i="20"/>
  <c r="K859" i="20"/>
  <c r="L859" i="20"/>
  <c r="M859" i="20"/>
  <c r="N859" i="20"/>
  <c r="O859" i="20"/>
  <c r="P859" i="20"/>
  <c r="Q859" i="20"/>
  <c r="R859" i="20"/>
  <c r="S859" i="20"/>
  <c r="T859" i="20"/>
  <c r="U859" i="20"/>
  <c r="V859" i="20"/>
  <c r="W859" i="20"/>
  <c r="X859" i="20"/>
  <c r="Y859" i="20"/>
  <c r="Z859" i="20"/>
  <c r="AA859" i="20"/>
  <c r="AB859" i="20"/>
  <c r="AC859" i="20"/>
  <c r="AD859" i="20"/>
  <c r="AE859" i="20"/>
  <c r="AF859" i="20"/>
  <c r="AG859" i="20"/>
  <c r="AH859" i="20"/>
  <c r="AI859" i="20"/>
  <c r="AJ859" i="20"/>
  <c r="G860" i="20"/>
  <c r="H860" i="20"/>
  <c r="I860" i="20"/>
  <c r="J860" i="20"/>
  <c r="K860" i="20"/>
  <c r="L860" i="20"/>
  <c r="M860" i="20"/>
  <c r="N860" i="20"/>
  <c r="O860" i="20"/>
  <c r="P860" i="20"/>
  <c r="Q860" i="20"/>
  <c r="R860" i="20"/>
  <c r="S860" i="20"/>
  <c r="T860" i="20"/>
  <c r="U860" i="20"/>
  <c r="V860" i="20"/>
  <c r="W860" i="20"/>
  <c r="X860" i="20"/>
  <c r="Y860" i="20"/>
  <c r="Z860" i="20"/>
  <c r="AA860" i="20"/>
  <c r="AB860" i="20"/>
  <c r="AC860" i="20"/>
  <c r="AD860" i="20"/>
  <c r="AE860" i="20"/>
  <c r="AF860" i="20"/>
  <c r="AG860" i="20"/>
  <c r="AH860" i="20"/>
  <c r="AI860" i="20"/>
  <c r="AJ860" i="20"/>
  <c r="G861" i="20"/>
  <c r="H861" i="20"/>
  <c r="I861" i="20"/>
  <c r="J861" i="20"/>
  <c r="K861" i="20"/>
  <c r="L861" i="20"/>
  <c r="M861" i="20"/>
  <c r="N861" i="20"/>
  <c r="O861" i="20"/>
  <c r="P861" i="20"/>
  <c r="Q861" i="20"/>
  <c r="R861" i="20"/>
  <c r="S861" i="20"/>
  <c r="T861" i="20"/>
  <c r="U861" i="20"/>
  <c r="V861" i="20"/>
  <c r="W861" i="20"/>
  <c r="X861" i="20"/>
  <c r="Y861" i="20"/>
  <c r="Z861" i="20"/>
  <c r="AA861" i="20"/>
  <c r="AB861" i="20"/>
  <c r="AC861" i="20"/>
  <c r="AD861" i="20"/>
  <c r="AE861" i="20"/>
  <c r="AF861" i="20"/>
  <c r="AG861" i="20"/>
  <c r="AH861" i="20"/>
  <c r="AI861" i="20"/>
  <c r="AJ861" i="20"/>
  <c r="G862" i="20"/>
  <c r="H862" i="20"/>
  <c r="I862" i="20"/>
  <c r="J862" i="20"/>
  <c r="K862" i="20"/>
  <c r="L862" i="20"/>
  <c r="M862" i="20"/>
  <c r="N862" i="20"/>
  <c r="O862" i="20"/>
  <c r="P862" i="20"/>
  <c r="Q862" i="20"/>
  <c r="R862" i="20"/>
  <c r="S862" i="20"/>
  <c r="T862" i="20"/>
  <c r="U862" i="20"/>
  <c r="V862" i="20"/>
  <c r="W862" i="20"/>
  <c r="X862" i="20"/>
  <c r="Y862" i="20"/>
  <c r="Z862" i="20"/>
  <c r="AA862" i="20"/>
  <c r="AB862" i="20"/>
  <c r="AC862" i="20"/>
  <c r="AD862" i="20"/>
  <c r="AE862" i="20"/>
  <c r="AF862" i="20"/>
  <c r="AG862" i="20"/>
  <c r="AH862" i="20"/>
  <c r="AI862" i="20"/>
  <c r="AJ862" i="20"/>
  <c r="G863" i="20"/>
  <c r="H863" i="20"/>
  <c r="I863" i="20"/>
  <c r="J863" i="20"/>
  <c r="K863" i="20"/>
  <c r="L863" i="20"/>
  <c r="M863" i="20"/>
  <c r="N863" i="20"/>
  <c r="O863" i="20"/>
  <c r="P863" i="20"/>
  <c r="Q863" i="20"/>
  <c r="R863" i="20"/>
  <c r="S863" i="20"/>
  <c r="T863" i="20"/>
  <c r="U863" i="20"/>
  <c r="V863" i="20"/>
  <c r="W863" i="20"/>
  <c r="X863" i="20"/>
  <c r="Y863" i="20"/>
  <c r="Z863" i="20"/>
  <c r="AA863" i="20"/>
  <c r="AB863" i="20"/>
  <c r="AC863" i="20"/>
  <c r="AD863" i="20"/>
  <c r="AE863" i="20"/>
  <c r="AF863" i="20"/>
  <c r="AG863" i="20"/>
  <c r="AH863" i="20"/>
  <c r="AI863" i="20"/>
  <c r="AJ863" i="20"/>
  <c r="G864" i="20"/>
  <c r="H864" i="20"/>
  <c r="I864" i="20"/>
  <c r="J864" i="20"/>
  <c r="K864" i="20"/>
  <c r="L864" i="20"/>
  <c r="M864" i="20"/>
  <c r="N864" i="20"/>
  <c r="O864" i="20"/>
  <c r="P864" i="20"/>
  <c r="Q864" i="20"/>
  <c r="R864" i="20"/>
  <c r="S864" i="20"/>
  <c r="T864" i="20"/>
  <c r="U864" i="20"/>
  <c r="V864" i="20"/>
  <c r="W864" i="20"/>
  <c r="X864" i="20"/>
  <c r="Y864" i="20"/>
  <c r="Z864" i="20"/>
  <c r="AA864" i="20"/>
  <c r="AB864" i="20"/>
  <c r="AC864" i="20"/>
  <c r="AD864" i="20"/>
  <c r="AE864" i="20"/>
  <c r="AF864" i="20"/>
  <c r="AG864" i="20"/>
  <c r="AH864" i="20"/>
  <c r="AI864" i="20"/>
  <c r="AJ864" i="20"/>
  <c r="G865" i="20"/>
  <c r="H865" i="20"/>
  <c r="I865" i="20"/>
  <c r="J865" i="20"/>
  <c r="K865" i="20"/>
  <c r="L865" i="20"/>
  <c r="M865" i="20"/>
  <c r="N865" i="20"/>
  <c r="O865" i="20"/>
  <c r="P865" i="20"/>
  <c r="Q865" i="20"/>
  <c r="R865" i="20"/>
  <c r="S865" i="20"/>
  <c r="T865" i="20"/>
  <c r="U865" i="20"/>
  <c r="V865" i="20"/>
  <c r="W865" i="20"/>
  <c r="X865" i="20"/>
  <c r="Y865" i="20"/>
  <c r="Z865" i="20"/>
  <c r="AA865" i="20"/>
  <c r="AB865" i="20"/>
  <c r="AC865" i="20"/>
  <c r="AD865" i="20"/>
  <c r="AE865" i="20"/>
  <c r="AF865" i="20"/>
  <c r="AG865" i="20"/>
  <c r="AH865" i="20"/>
  <c r="AI865" i="20"/>
  <c r="AJ865" i="20"/>
  <c r="G866" i="20"/>
  <c r="H866" i="20"/>
  <c r="I866" i="20"/>
  <c r="J866" i="20"/>
  <c r="K866" i="20"/>
  <c r="L866" i="20"/>
  <c r="M866" i="20"/>
  <c r="N866" i="20"/>
  <c r="O866" i="20"/>
  <c r="P866" i="20"/>
  <c r="Q866" i="20"/>
  <c r="R866" i="20"/>
  <c r="S866" i="20"/>
  <c r="T866" i="20"/>
  <c r="U866" i="20"/>
  <c r="V866" i="20"/>
  <c r="W866" i="20"/>
  <c r="X866" i="20"/>
  <c r="Y866" i="20"/>
  <c r="Z866" i="20"/>
  <c r="AA866" i="20"/>
  <c r="AB866" i="20"/>
  <c r="AC866" i="20"/>
  <c r="AD866" i="20"/>
  <c r="AE866" i="20"/>
  <c r="AF866" i="20"/>
  <c r="AG866" i="20"/>
  <c r="AH866" i="20"/>
  <c r="AI866" i="20"/>
  <c r="AJ866" i="20"/>
  <c r="G867" i="20"/>
  <c r="H867" i="20"/>
  <c r="I867" i="20"/>
  <c r="J867" i="20"/>
  <c r="K867" i="20"/>
  <c r="L867" i="20"/>
  <c r="M867" i="20"/>
  <c r="N867" i="20"/>
  <c r="O867" i="20"/>
  <c r="P867" i="20"/>
  <c r="Q867" i="20"/>
  <c r="R867" i="20"/>
  <c r="S867" i="20"/>
  <c r="T867" i="20"/>
  <c r="U867" i="20"/>
  <c r="V867" i="20"/>
  <c r="W867" i="20"/>
  <c r="X867" i="20"/>
  <c r="Y867" i="20"/>
  <c r="Z867" i="20"/>
  <c r="AA867" i="20"/>
  <c r="AB867" i="20"/>
  <c r="AC867" i="20"/>
  <c r="AD867" i="20"/>
  <c r="AE867" i="20"/>
  <c r="AF867" i="20"/>
  <c r="AG867" i="20"/>
  <c r="AH867" i="20"/>
  <c r="AI867" i="20"/>
  <c r="AJ867" i="20"/>
  <c r="G868" i="20"/>
  <c r="H868" i="20"/>
  <c r="I868" i="20"/>
  <c r="J868" i="20"/>
  <c r="K868" i="20"/>
  <c r="L868" i="20"/>
  <c r="M868" i="20"/>
  <c r="N868" i="20"/>
  <c r="O868" i="20"/>
  <c r="P868" i="20"/>
  <c r="Q868" i="20"/>
  <c r="R868" i="20"/>
  <c r="S868" i="20"/>
  <c r="T868" i="20"/>
  <c r="U868" i="20"/>
  <c r="V868" i="20"/>
  <c r="W868" i="20"/>
  <c r="X868" i="20"/>
  <c r="Y868" i="20"/>
  <c r="Z868" i="20"/>
  <c r="AA868" i="20"/>
  <c r="AB868" i="20"/>
  <c r="AC868" i="20"/>
  <c r="AD868" i="20"/>
  <c r="AE868" i="20"/>
  <c r="AF868" i="20"/>
  <c r="AG868" i="20"/>
  <c r="AH868" i="20"/>
  <c r="AI868" i="20"/>
  <c r="AJ868" i="20"/>
  <c r="G869" i="20"/>
  <c r="H869" i="20"/>
  <c r="I869" i="20"/>
  <c r="J869" i="20"/>
  <c r="K869" i="20"/>
  <c r="L869" i="20"/>
  <c r="M869" i="20"/>
  <c r="N869" i="20"/>
  <c r="O869" i="20"/>
  <c r="P869" i="20"/>
  <c r="Q869" i="20"/>
  <c r="R869" i="20"/>
  <c r="S869" i="20"/>
  <c r="T869" i="20"/>
  <c r="U869" i="20"/>
  <c r="V869" i="20"/>
  <c r="W869" i="20"/>
  <c r="X869" i="20"/>
  <c r="Y869" i="20"/>
  <c r="Z869" i="20"/>
  <c r="AA869" i="20"/>
  <c r="AB869" i="20"/>
  <c r="AC869" i="20"/>
  <c r="AD869" i="20"/>
  <c r="AE869" i="20"/>
  <c r="AF869" i="20"/>
  <c r="AG869" i="20"/>
  <c r="AH869" i="20"/>
  <c r="AI869" i="20"/>
  <c r="AJ869" i="20"/>
  <c r="G870" i="20"/>
  <c r="H870" i="20"/>
  <c r="I870" i="20"/>
  <c r="J870" i="20"/>
  <c r="K870" i="20"/>
  <c r="L870" i="20"/>
  <c r="M870" i="20"/>
  <c r="N870" i="20"/>
  <c r="O870" i="20"/>
  <c r="P870" i="20"/>
  <c r="Q870" i="20"/>
  <c r="R870" i="20"/>
  <c r="S870" i="20"/>
  <c r="T870" i="20"/>
  <c r="U870" i="20"/>
  <c r="V870" i="20"/>
  <c r="W870" i="20"/>
  <c r="X870" i="20"/>
  <c r="Y870" i="20"/>
  <c r="Z870" i="20"/>
  <c r="AA870" i="20"/>
  <c r="AB870" i="20"/>
  <c r="AC870" i="20"/>
  <c r="AD870" i="20"/>
  <c r="AE870" i="20"/>
  <c r="AF870" i="20"/>
  <c r="AG870" i="20"/>
  <c r="AH870" i="20"/>
  <c r="AI870" i="20"/>
  <c r="AJ870" i="20"/>
  <c r="G871" i="20"/>
  <c r="H871" i="20"/>
  <c r="I871" i="20"/>
  <c r="J871" i="20"/>
  <c r="K871" i="20"/>
  <c r="L871" i="20"/>
  <c r="M871" i="20"/>
  <c r="N871" i="20"/>
  <c r="O871" i="20"/>
  <c r="P871" i="20"/>
  <c r="Q871" i="20"/>
  <c r="R871" i="20"/>
  <c r="S871" i="20"/>
  <c r="T871" i="20"/>
  <c r="U871" i="20"/>
  <c r="V871" i="20"/>
  <c r="W871" i="20"/>
  <c r="X871" i="20"/>
  <c r="Y871" i="20"/>
  <c r="Z871" i="20"/>
  <c r="AA871" i="20"/>
  <c r="AB871" i="20"/>
  <c r="AC871" i="20"/>
  <c r="AD871" i="20"/>
  <c r="AE871" i="20"/>
  <c r="AF871" i="20"/>
  <c r="AG871" i="20"/>
  <c r="AH871" i="20"/>
  <c r="AI871" i="20"/>
  <c r="AJ871" i="20"/>
  <c r="G872" i="20"/>
  <c r="H872" i="20"/>
  <c r="I872" i="20"/>
  <c r="J872" i="20"/>
  <c r="K872" i="20"/>
  <c r="L872" i="20"/>
  <c r="M872" i="20"/>
  <c r="N872" i="20"/>
  <c r="O872" i="20"/>
  <c r="P872" i="20"/>
  <c r="Q872" i="20"/>
  <c r="R872" i="20"/>
  <c r="S872" i="20"/>
  <c r="T872" i="20"/>
  <c r="U872" i="20"/>
  <c r="V872" i="20"/>
  <c r="W872" i="20"/>
  <c r="X872" i="20"/>
  <c r="Y872" i="20"/>
  <c r="Z872" i="20"/>
  <c r="AA872" i="20"/>
  <c r="AB872" i="20"/>
  <c r="AC872" i="20"/>
  <c r="AD872" i="20"/>
  <c r="AE872" i="20"/>
  <c r="AF872" i="20"/>
  <c r="AG872" i="20"/>
  <c r="AH872" i="20"/>
  <c r="AI872" i="20"/>
  <c r="AJ872" i="20"/>
  <c r="G873" i="20"/>
  <c r="H873" i="20"/>
  <c r="I873" i="20"/>
  <c r="J873" i="20"/>
  <c r="K873" i="20"/>
  <c r="L873" i="20"/>
  <c r="M873" i="20"/>
  <c r="N873" i="20"/>
  <c r="O873" i="20"/>
  <c r="P873" i="20"/>
  <c r="Q873" i="20"/>
  <c r="R873" i="20"/>
  <c r="S873" i="20"/>
  <c r="T873" i="20"/>
  <c r="U873" i="20"/>
  <c r="V873" i="20"/>
  <c r="W873" i="20"/>
  <c r="X873" i="20"/>
  <c r="Y873" i="20"/>
  <c r="Z873" i="20"/>
  <c r="AA873" i="20"/>
  <c r="AB873" i="20"/>
  <c r="AC873" i="20"/>
  <c r="AD873" i="20"/>
  <c r="AE873" i="20"/>
  <c r="AF873" i="20"/>
  <c r="AG873" i="20"/>
  <c r="AH873" i="20"/>
  <c r="AI873" i="20"/>
  <c r="AJ873" i="20"/>
  <c r="G874" i="20"/>
  <c r="H874" i="20"/>
  <c r="I874" i="20"/>
  <c r="J874" i="20"/>
  <c r="K874" i="20"/>
  <c r="L874" i="20"/>
  <c r="M874" i="20"/>
  <c r="N874" i="20"/>
  <c r="O874" i="20"/>
  <c r="P874" i="20"/>
  <c r="Q874" i="20"/>
  <c r="R874" i="20"/>
  <c r="S874" i="20"/>
  <c r="T874" i="20"/>
  <c r="U874" i="20"/>
  <c r="V874" i="20"/>
  <c r="W874" i="20"/>
  <c r="X874" i="20"/>
  <c r="Y874" i="20"/>
  <c r="Z874" i="20"/>
  <c r="AA874" i="20"/>
  <c r="AB874" i="20"/>
  <c r="AC874" i="20"/>
  <c r="AD874" i="20"/>
  <c r="AE874" i="20"/>
  <c r="AF874" i="20"/>
  <c r="AG874" i="20"/>
  <c r="AH874" i="20"/>
  <c r="AI874" i="20"/>
  <c r="AJ874" i="20"/>
  <c r="G875" i="20"/>
  <c r="H875" i="20"/>
  <c r="I875" i="20"/>
  <c r="J875" i="20"/>
  <c r="K875" i="20"/>
  <c r="L875" i="20"/>
  <c r="M875" i="20"/>
  <c r="N875" i="20"/>
  <c r="O875" i="20"/>
  <c r="P875" i="20"/>
  <c r="Q875" i="20"/>
  <c r="R875" i="20"/>
  <c r="S875" i="20"/>
  <c r="T875" i="20"/>
  <c r="U875" i="20"/>
  <c r="V875" i="20"/>
  <c r="W875" i="20"/>
  <c r="X875" i="20"/>
  <c r="Y875" i="20"/>
  <c r="Z875" i="20"/>
  <c r="AA875" i="20"/>
  <c r="AB875" i="20"/>
  <c r="AC875" i="20"/>
  <c r="AD875" i="20"/>
  <c r="AE875" i="20"/>
  <c r="AF875" i="20"/>
  <c r="AG875" i="20"/>
  <c r="AH875" i="20"/>
  <c r="AI875" i="20"/>
  <c r="AJ875" i="20"/>
  <c r="G876" i="20"/>
  <c r="H876" i="20"/>
  <c r="I876" i="20"/>
  <c r="J876" i="20"/>
  <c r="K876" i="20"/>
  <c r="L876" i="20"/>
  <c r="M876" i="20"/>
  <c r="N876" i="20"/>
  <c r="O876" i="20"/>
  <c r="P876" i="20"/>
  <c r="Q876" i="20"/>
  <c r="R876" i="20"/>
  <c r="S876" i="20"/>
  <c r="T876" i="20"/>
  <c r="U876" i="20"/>
  <c r="V876" i="20"/>
  <c r="W876" i="20"/>
  <c r="X876" i="20"/>
  <c r="Y876" i="20"/>
  <c r="Z876" i="20"/>
  <c r="AA876" i="20"/>
  <c r="AB876" i="20"/>
  <c r="AC876" i="20"/>
  <c r="AD876" i="20"/>
  <c r="AE876" i="20"/>
  <c r="AF876" i="20"/>
  <c r="AG876" i="20"/>
  <c r="AH876" i="20"/>
  <c r="AI876" i="20"/>
  <c r="AJ876" i="20"/>
  <c r="G877" i="20"/>
  <c r="H877" i="20"/>
  <c r="I877" i="20"/>
  <c r="J877" i="20"/>
  <c r="K877" i="20"/>
  <c r="L877" i="20"/>
  <c r="M877" i="20"/>
  <c r="N877" i="20"/>
  <c r="O877" i="20"/>
  <c r="P877" i="20"/>
  <c r="Q877" i="20"/>
  <c r="R877" i="20"/>
  <c r="S877" i="20"/>
  <c r="T877" i="20"/>
  <c r="U877" i="20"/>
  <c r="V877" i="20"/>
  <c r="W877" i="20"/>
  <c r="X877" i="20"/>
  <c r="Y877" i="20"/>
  <c r="Z877" i="20"/>
  <c r="AA877" i="20"/>
  <c r="AB877" i="20"/>
  <c r="AC877" i="20"/>
  <c r="AD877" i="20"/>
  <c r="AE877" i="20"/>
  <c r="AF877" i="20"/>
  <c r="AG877" i="20"/>
  <c r="AH877" i="20"/>
  <c r="AI877" i="20"/>
  <c r="AJ877" i="20"/>
  <c r="G878" i="20"/>
  <c r="H878" i="20"/>
  <c r="I878" i="20"/>
  <c r="J878" i="20"/>
  <c r="K878" i="20"/>
  <c r="L878" i="20"/>
  <c r="M878" i="20"/>
  <c r="N878" i="20"/>
  <c r="O878" i="20"/>
  <c r="P878" i="20"/>
  <c r="Q878" i="20"/>
  <c r="R878" i="20"/>
  <c r="S878" i="20"/>
  <c r="T878" i="20"/>
  <c r="U878" i="20"/>
  <c r="V878" i="20"/>
  <c r="W878" i="20"/>
  <c r="X878" i="20"/>
  <c r="Y878" i="20"/>
  <c r="Z878" i="20"/>
  <c r="AA878" i="20"/>
  <c r="AB878" i="20"/>
  <c r="AC878" i="20"/>
  <c r="AD878" i="20"/>
  <c r="AE878" i="20"/>
  <c r="AF878" i="20"/>
  <c r="AG878" i="20"/>
  <c r="AH878" i="20"/>
  <c r="AI878" i="20"/>
  <c r="AJ878" i="20"/>
  <c r="G879" i="20"/>
  <c r="H879" i="20"/>
  <c r="I879" i="20"/>
  <c r="J879" i="20"/>
  <c r="K879" i="20"/>
  <c r="L879" i="20"/>
  <c r="M879" i="20"/>
  <c r="N879" i="20"/>
  <c r="O879" i="20"/>
  <c r="P879" i="20"/>
  <c r="Q879" i="20"/>
  <c r="R879" i="20"/>
  <c r="S879" i="20"/>
  <c r="T879" i="20"/>
  <c r="U879" i="20"/>
  <c r="V879" i="20"/>
  <c r="W879" i="20"/>
  <c r="X879" i="20"/>
  <c r="Y879" i="20"/>
  <c r="Z879" i="20"/>
  <c r="AA879" i="20"/>
  <c r="AB879" i="20"/>
  <c r="AC879" i="20"/>
  <c r="AD879" i="20"/>
  <c r="AE879" i="20"/>
  <c r="AF879" i="20"/>
  <c r="AG879" i="20"/>
  <c r="AH879" i="20"/>
  <c r="AI879" i="20"/>
  <c r="AJ879" i="20"/>
  <c r="G880" i="20"/>
  <c r="H880" i="20"/>
  <c r="I880" i="20"/>
  <c r="J880" i="20"/>
  <c r="K880" i="20"/>
  <c r="L880" i="20"/>
  <c r="M880" i="20"/>
  <c r="N880" i="20"/>
  <c r="O880" i="20"/>
  <c r="P880" i="20"/>
  <c r="Q880" i="20"/>
  <c r="R880" i="20"/>
  <c r="S880" i="20"/>
  <c r="T880" i="20"/>
  <c r="U880" i="20"/>
  <c r="V880" i="20"/>
  <c r="W880" i="20"/>
  <c r="X880" i="20"/>
  <c r="Y880" i="20"/>
  <c r="Z880" i="20"/>
  <c r="AA880" i="20"/>
  <c r="AB880" i="20"/>
  <c r="AC880" i="20"/>
  <c r="AD880" i="20"/>
  <c r="AE880" i="20"/>
  <c r="AF880" i="20"/>
  <c r="AG880" i="20"/>
  <c r="AH880" i="20"/>
  <c r="AI880" i="20"/>
  <c r="AJ880" i="20"/>
  <c r="G881" i="20"/>
  <c r="H881" i="20"/>
  <c r="I881" i="20"/>
  <c r="J881" i="20"/>
  <c r="K881" i="20"/>
  <c r="L881" i="20"/>
  <c r="M881" i="20"/>
  <c r="N881" i="20"/>
  <c r="O881" i="20"/>
  <c r="P881" i="20"/>
  <c r="Q881" i="20"/>
  <c r="R881" i="20"/>
  <c r="S881" i="20"/>
  <c r="T881" i="20"/>
  <c r="U881" i="20"/>
  <c r="V881" i="20"/>
  <c r="W881" i="20"/>
  <c r="X881" i="20"/>
  <c r="Y881" i="20"/>
  <c r="Z881" i="20"/>
  <c r="AA881" i="20"/>
  <c r="AB881" i="20"/>
  <c r="AC881" i="20"/>
  <c r="AD881" i="20"/>
  <c r="AE881" i="20"/>
  <c r="AF881" i="20"/>
  <c r="AG881" i="20"/>
  <c r="AH881" i="20"/>
  <c r="AI881" i="20"/>
  <c r="AJ881" i="20"/>
  <c r="G882" i="20"/>
  <c r="H882" i="20"/>
  <c r="I882" i="20"/>
  <c r="J882" i="20"/>
  <c r="K882" i="20"/>
  <c r="L882" i="20"/>
  <c r="M882" i="20"/>
  <c r="N882" i="20"/>
  <c r="O882" i="20"/>
  <c r="P882" i="20"/>
  <c r="Q882" i="20"/>
  <c r="R882" i="20"/>
  <c r="S882" i="20"/>
  <c r="T882" i="20"/>
  <c r="U882" i="20"/>
  <c r="V882" i="20"/>
  <c r="W882" i="20"/>
  <c r="X882" i="20"/>
  <c r="Y882" i="20"/>
  <c r="Z882" i="20"/>
  <c r="AA882" i="20"/>
  <c r="AB882" i="20"/>
  <c r="AC882" i="20"/>
  <c r="AD882" i="20"/>
  <c r="AE882" i="20"/>
  <c r="AF882" i="20"/>
  <c r="AG882" i="20"/>
  <c r="AH882" i="20"/>
  <c r="AI882" i="20"/>
  <c r="AJ882" i="20"/>
  <c r="G883" i="20"/>
  <c r="H883" i="20"/>
  <c r="I883" i="20"/>
  <c r="J883" i="20"/>
  <c r="K883" i="20"/>
  <c r="L883" i="20"/>
  <c r="M883" i="20"/>
  <c r="N883" i="20"/>
  <c r="O883" i="20"/>
  <c r="P883" i="20"/>
  <c r="Q883" i="20"/>
  <c r="R883" i="20"/>
  <c r="S883" i="20"/>
  <c r="T883" i="20"/>
  <c r="U883" i="20"/>
  <c r="V883" i="20"/>
  <c r="W883" i="20"/>
  <c r="X883" i="20"/>
  <c r="Y883" i="20"/>
  <c r="Z883" i="20"/>
  <c r="AA883" i="20"/>
  <c r="AB883" i="20"/>
  <c r="AC883" i="20"/>
  <c r="AD883" i="20"/>
  <c r="AE883" i="20"/>
  <c r="AF883" i="20"/>
  <c r="AG883" i="20"/>
  <c r="AH883" i="20"/>
  <c r="AI883" i="20"/>
  <c r="AJ883" i="20"/>
  <c r="G884" i="20"/>
  <c r="H884" i="20"/>
  <c r="I884" i="20"/>
  <c r="J884" i="20"/>
  <c r="K884" i="20"/>
  <c r="L884" i="20"/>
  <c r="M884" i="20"/>
  <c r="N884" i="20"/>
  <c r="O884" i="20"/>
  <c r="P884" i="20"/>
  <c r="Q884" i="20"/>
  <c r="R884" i="20"/>
  <c r="S884" i="20"/>
  <c r="T884" i="20"/>
  <c r="U884" i="20"/>
  <c r="V884" i="20"/>
  <c r="W884" i="20"/>
  <c r="X884" i="20"/>
  <c r="Y884" i="20"/>
  <c r="Z884" i="20"/>
  <c r="AA884" i="20"/>
  <c r="AB884" i="20"/>
  <c r="AC884" i="20"/>
  <c r="AD884" i="20"/>
  <c r="AE884" i="20"/>
  <c r="AF884" i="20"/>
  <c r="AG884" i="20"/>
  <c r="AH884" i="20"/>
  <c r="AI884" i="20"/>
  <c r="AJ884" i="20"/>
  <c r="G885" i="20"/>
  <c r="H885" i="20"/>
  <c r="I885" i="20"/>
  <c r="J885" i="20"/>
  <c r="K885" i="20"/>
  <c r="L885" i="20"/>
  <c r="M885" i="20"/>
  <c r="N885" i="20"/>
  <c r="O885" i="20"/>
  <c r="P885" i="20"/>
  <c r="Q885" i="20"/>
  <c r="R885" i="20"/>
  <c r="S885" i="20"/>
  <c r="T885" i="20"/>
  <c r="U885" i="20"/>
  <c r="V885" i="20"/>
  <c r="W885" i="20"/>
  <c r="X885" i="20"/>
  <c r="Y885" i="20"/>
  <c r="Z885" i="20"/>
  <c r="AA885" i="20"/>
  <c r="AB885" i="20"/>
  <c r="AC885" i="20"/>
  <c r="AD885" i="20"/>
  <c r="AE885" i="20"/>
  <c r="AF885" i="20"/>
  <c r="AG885" i="20"/>
  <c r="AH885" i="20"/>
  <c r="AI885" i="20"/>
  <c r="AJ885" i="20"/>
  <c r="G886" i="20"/>
  <c r="H886" i="20"/>
  <c r="I886" i="20"/>
  <c r="J886" i="20"/>
  <c r="K886" i="20"/>
  <c r="L886" i="20"/>
  <c r="M886" i="20"/>
  <c r="N886" i="20"/>
  <c r="O886" i="20"/>
  <c r="P886" i="20"/>
  <c r="Q886" i="20"/>
  <c r="R886" i="20"/>
  <c r="S886" i="20"/>
  <c r="T886" i="20"/>
  <c r="U886" i="20"/>
  <c r="V886" i="20"/>
  <c r="W886" i="20"/>
  <c r="X886" i="20"/>
  <c r="Y886" i="20"/>
  <c r="Z886" i="20"/>
  <c r="AA886" i="20"/>
  <c r="AB886" i="20"/>
  <c r="AC886" i="20"/>
  <c r="AD886" i="20"/>
  <c r="AE886" i="20"/>
  <c r="AF886" i="20"/>
  <c r="AG886" i="20"/>
  <c r="AH886" i="20"/>
  <c r="AI886" i="20"/>
  <c r="AJ886" i="20"/>
  <c r="G887" i="20"/>
  <c r="H887" i="20"/>
  <c r="I887" i="20"/>
  <c r="J887" i="20"/>
  <c r="K887" i="20"/>
  <c r="L887" i="20"/>
  <c r="M887" i="20"/>
  <c r="N887" i="20"/>
  <c r="O887" i="20"/>
  <c r="P887" i="20"/>
  <c r="Q887" i="20"/>
  <c r="R887" i="20"/>
  <c r="S887" i="20"/>
  <c r="T887" i="20"/>
  <c r="U887" i="20"/>
  <c r="V887" i="20"/>
  <c r="W887" i="20"/>
  <c r="X887" i="20"/>
  <c r="Y887" i="20"/>
  <c r="Z887" i="20"/>
  <c r="AA887" i="20"/>
  <c r="AB887" i="20"/>
  <c r="AC887" i="20"/>
  <c r="AD887" i="20"/>
  <c r="AE887" i="20"/>
  <c r="AF887" i="20"/>
  <c r="AG887" i="20"/>
  <c r="AH887" i="20"/>
  <c r="AI887" i="20"/>
  <c r="AJ887" i="20"/>
  <c r="G888" i="20"/>
  <c r="H888" i="20"/>
  <c r="I888" i="20"/>
  <c r="J888" i="20"/>
  <c r="K888" i="20"/>
  <c r="L888" i="20"/>
  <c r="M888" i="20"/>
  <c r="N888" i="20"/>
  <c r="O888" i="20"/>
  <c r="P888" i="20"/>
  <c r="Q888" i="20"/>
  <c r="R888" i="20"/>
  <c r="S888" i="20"/>
  <c r="T888" i="20"/>
  <c r="U888" i="20"/>
  <c r="V888" i="20"/>
  <c r="W888" i="20"/>
  <c r="X888" i="20"/>
  <c r="Y888" i="20"/>
  <c r="Z888" i="20"/>
  <c r="AA888" i="20"/>
  <c r="AB888" i="20"/>
  <c r="AC888" i="20"/>
  <c r="AD888" i="20"/>
  <c r="AE888" i="20"/>
  <c r="AF888" i="20"/>
  <c r="AG888" i="20"/>
  <c r="AH888" i="20"/>
  <c r="AI888" i="20"/>
  <c r="AJ888" i="20"/>
  <c r="G889" i="20"/>
  <c r="H889" i="20"/>
  <c r="I889" i="20"/>
  <c r="J889" i="20"/>
  <c r="K889" i="20"/>
  <c r="L889" i="20"/>
  <c r="M889" i="20"/>
  <c r="N889" i="20"/>
  <c r="O889" i="20"/>
  <c r="P889" i="20"/>
  <c r="Q889" i="20"/>
  <c r="R889" i="20"/>
  <c r="S889" i="20"/>
  <c r="T889" i="20"/>
  <c r="U889" i="20"/>
  <c r="V889" i="20"/>
  <c r="W889" i="20"/>
  <c r="X889" i="20"/>
  <c r="Y889" i="20"/>
  <c r="Z889" i="20"/>
  <c r="AA889" i="20"/>
  <c r="AB889" i="20"/>
  <c r="AC889" i="20"/>
  <c r="AD889" i="20"/>
  <c r="AE889" i="20"/>
  <c r="AF889" i="20"/>
  <c r="AG889" i="20"/>
  <c r="AH889" i="20"/>
  <c r="AI889" i="20"/>
  <c r="AJ889" i="20"/>
  <c r="G890" i="20"/>
  <c r="H890" i="20"/>
  <c r="I890" i="20"/>
  <c r="J890" i="20"/>
  <c r="K890" i="20"/>
  <c r="L890" i="20"/>
  <c r="M890" i="20"/>
  <c r="N890" i="20"/>
  <c r="O890" i="20"/>
  <c r="P890" i="20"/>
  <c r="Q890" i="20"/>
  <c r="R890" i="20"/>
  <c r="S890" i="20"/>
  <c r="T890" i="20"/>
  <c r="U890" i="20"/>
  <c r="V890" i="20"/>
  <c r="W890" i="20"/>
  <c r="X890" i="20"/>
  <c r="Y890" i="20"/>
  <c r="Z890" i="20"/>
  <c r="AA890" i="20"/>
  <c r="AB890" i="20"/>
  <c r="AC890" i="20"/>
  <c r="AD890" i="20"/>
  <c r="AE890" i="20"/>
  <c r="AF890" i="20"/>
  <c r="AG890" i="20"/>
  <c r="AH890" i="20"/>
  <c r="AI890" i="20"/>
  <c r="AJ890" i="20"/>
  <c r="G891" i="20"/>
  <c r="H891" i="20"/>
  <c r="I891" i="20"/>
  <c r="J891" i="20"/>
  <c r="K891" i="20"/>
  <c r="L891" i="20"/>
  <c r="M891" i="20"/>
  <c r="N891" i="20"/>
  <c r="O891" i="20"/>
  <c r="P891" i="20"/>
  <c r="Q891" i="20"/>
  <c r="R891" i="20"/>
  <c r="S891" i="20"/>
  <c r="T891" i="20"/>
  <c r="U891" i="20"/>
  <c r="V891" i="20"/>
  <c r="W891" i="20"/>
  <c r="X891" i="20"/>
  <c r="Y891" i="20"/>
  <c r="Z891" i="20"/>
  <c r="AA891" i="20"/>
  <c r="AB891" i="20"/>
  <c r="AC891" i="20"/>
  <c r="AD891" i="20"/>
  <c r="AE891" i="20"/>
  <c r="AF891" i="20"/>
  <c r="AG891" i="20"/>
  <c r="AH891" i="20"/>
  <c r="AI891" i="20"/>
  <c r="AJ891" i="20"/>
  <c r="G892" i="20"/>
  <c r="H892" i="20"/>
  <c r="I892" i="20"/>
  <c r="J892" i="20"/>
  <c r="K892" i="20"/>
  <c r="L892" i="20"/>
  <c r="M892" i="20"/>
  <c r="N892" i="20"/>
  <c r="O892" i="20"/>
  <c r="P892" i="20"/>
  <c r="Q892" i="20"/>
  <c r="R892" i="20"/>
  <c r="S892" i="20"/>
  <c r="T892" i="20"/>
  <c r="U892" i="20"/>
  <c r="V892" i="20"/>
  <c r="W892" i="20"/>
  <c r="X892" i="20"/>
  <c r="Y892" i="20"/>
  <c r="Z892" i="20"/>
  <c r="AA892" i="20"/>
  <c r="AB892" i="20"/>
  <c r="AC892" i="20"/>
  <c r="AD892" i="20"/>
  <c r="AE892" i="20"/>
  <c r="AF892" i="20"/>
  <c r="AG892" i="20"/>
  <c r="AH892" i="20"/>
  <c r="AI892" i="20"/>
  <c r="AJ892" i="20"/>
  <c r="G893" i="20"/>
  <c r="H893" i="20"/>
  <c r="I893" i="20"/>
  <c r="J893" i="20"/>
  <c r="K893" i="20"/>
  <c r="L893" i="20"/>
  <c r="M893" i="20"/>
  <c r="N893" i="20"/>
  <c r="O893" i="20"/>
  <c r="P893" i="20"/>
  <c r="Q893" i="20"/>
  <c r="R893" i="20"/>
  <c r="S893" i="20"/>
  <c r="T893" i="20"/>
  <c r="U893" i="20"/>
  <c r="V893" i="20"/>
  <c r="W893" i="20"/>
  <c r="X893" i="20"/>
  <c r="Y893" i="20"/>
  <c r="Z893" i="20"/>
  <c r="AA893" i="20"/>
  <c r="AB893" i="20"/>
  <c r="AC893" i="20"/>
  <c r="AD893" i="20"/>
  <c r="AE893" i="20"/>
  <c r="AF893" i="20"/>
  <c r="AG893" i="20"/>
  <c r="AH893" i="20"/>
  <c r="AI893" i="20"/>
  <c r="AJ893" i="20"/>
  <c r="G894" i="20"/>
  <c r="H894" i="20"/>
  <c r="I894" i="20"/>
  <c r="J894" i="20"/>
  <c r="K894" i="20"/>
  <c r="L894" i="20"/>
  <c r="M894" i="20"/>
  <c r="N894" i="20"/>
  <c r="O894" i="20"/>
  <c r="P894" i="20"/>
  <c r="Q894" i="20"/>
  <c r="R894" i="20"/>
  <c r="S894" i="20"/>
  <c r="T894" i="20"/>
  <c r="U894" i="20"/>
  <c r="V894" i="20"/>
  <c r="W894" i="20"/>
  <c r="X894" i="20"/>
  <c r="Y894" i="20"/>
  <c r="Z894" i="20"/>
  <c r="AA894" i="20"/>
  <c r="AB894" i="20"/>
  <c r="AC894" i="20"/>
  <c r="AD894" i="20"/>
  <c r="AE894" i="20"/>
  <c r="AF894" i="20"/>
  <c r="AG894" i="20"/>
  <c r="AH894" i="20"/>
  <c r="AI894" i="20"/>
  <c r="AJ894" i="20"/>
  <c r="G895" i="20"/>
  <c r="H895" i="20"/>
  <c r="I895" i="20"/>
  <c r="J895" i="20"/>
  <c r="K895" i="20"/>
  <c r="L895" i="20"/>
  <c r="M895" i="20"/>
  <c r="N895" i="20"/>
  <c r="O895" i="20"/>
  <c r="P895" i="20"/>
  <c r="Q895" i="20"/>
  <c r="R895" i="20"/>
  <c r="S895" i="20"/>
  <c r="T895" i="20"/>
  <c r="U895" i="20"/>
  <c r="V895" i="20"/>
  <c r="W895" i="20"/>
  <c r="X895" i="20"/>
  <c r="Y895" i="20"/>
  <c r="Z895" i="20"/>
  <c r="AA895" i="20"/>
  <c r="AB895" i="20"/>
  <c r="AC895" i="20"/>
  <c r="AD895" i="20"/>
  <c r="AE895" i="20"/>
  <c r="AF895" i="20"/>
  <c r="AG895" i="20"/>
  <c r="AH895" i="20"/>
  <c r="AI895" i="20"/>
  <c r="AJ895" i="20"/>
  <c r="G896" i="20"/>
  <c r="H896" i="20"/>
  <c r="I896" i="20"/>
  <c r="J896" i="20"/>
  <c r="K896" i="20"/>
  <c r="L896" i="20"/>
  <c r="M896" i="20"/>
  <c r="N896" i="20"/>
  <c r="O896" i="20"/>
  <c r="P896" i="20"/>
  <c r="Q896" i="20"/>
  <c r="R896" i="20"/>
  <c r="S896" i="20"/>
  <c r="T896" i="20"/>
  <c r="U896" i="20"/>
  <c r="V896" i="20"/>
  <c r="W896" i="20"/>
  <c r="X896" i="20"/>
  <c r="Y896" i="20"/>
  <c r="Z896" i="20"/>
  <c r="AA896" i="20"/>
  <c r="AB896" i="20"/>
  <c r="AC896" i="20"/>
  <c r="AD896" i="20"/>
  <c r="AE896" i="20"/>
  <c r="AF896" i="20"/>
  <c r="AG896" i="20"/>
  <c r="AH896" i="20"/>
  <c r="AI896" i="20"/>
  <c r="AJ896" i="20"/>
  <c r="G897" i="20"/>
  <c r="H897" i="20"/>
  <c r="I897" i="20"/>
  <c r="J897" i="20"/>
  <c r="K897" i="20"/>
  <c r="L897" i="20"/>
  <c r="M897" i="20"/>
  <c r="N897" i="20"/>
  <c r="O897" i="20"/>
  <c r="P897" i="20"/>
  <c r="Q897" i="20"/>
  <c r="R897" i="20"/>
  <c r="S897" i="20"/>
  <c r="T897" i="20"/>
  <c r="U897" i="20"/>
  <c r="V897" i="20"/>
  <c r="W897" i="20"/>
  <c r="X897" i="20"/>
  <c r="Y897" i="20"/>
  <c r="Z897" i="20"/>
  <c r="AA897" i="20"/>
  <c r="AB897" i="20"/>
  <c r="AC897" i="20"/>
  <c r="AD897" i="20"/>
  <c r="AE897" i="20"/>
  <c r="AF897" i="20"/>
  <c r="AG897" i="20"/>
  <c r="AH897" i="20"/>
  <c r="AI897" i="20"/>
  <c r="AJ897" i="20"/>
  <c r="G898" i="20"/>
  <c r="H898" i="20"/>
  <c r="I898" i="20"/>
  <c r="J898" i="20"/>
  <c r="K898" i="20"/>
  <c r="L898" i="20"/>
  <c r="M898" i="20"/>
  <c r="N898" i="20"/>
  <c r="O898" i="20"/>
  <c r="P898" i="20"/>
  <c r="Q898" i="20"/>
  <c r="R898" i="20"/>
  <c r="S898" i="20"/>
  <c r="T898" i="20"/>
  <c r="U898" i="20"/>
  <c r="V898" i="20"/>
  <c r="W898" i="20"/>
  <c r="X898" i="20"/>
  <c r="Y898" i="20"/>
  <c r="Z898" i="20"/>
  <c r="AA898" i="20"/>
  <c r="AB898" i="20"/>
  <c r="AC898" i="20"/>
  <c r="AD898" i="20"/>
  <c r="AE898" i="20"/>
  <c r="AF898" i="20"/>
  <c r="AG898" i="20"/>
  <c r="AH898" i="20"/>
  <c r="AI898" i="20"/>
  <c r="AJ898" i="20"/>
  <c r="G899" i="20"/>
  <c r="H899" i="20"/>
  <c r="I899" i="20"/>
  <c r="J899" i="20"/>
  <c r="K899" i="20"/>
  <c r="L899" i="20"/>
  <c r="M899" i="20"/>
  <c r="N899" i="20"/>
  <c r="O899" i="20"/>
  <c r="P899" i="20"/>
  <c r="Q899" i="20"/>
  <c r="R899" i="20"/>
  <c r="S899" i="20"/>
  <c r="T899" i="20"/>
  <c r="U899" i="20"/>
  <c r="V899" i="20"/>
  <c r="W899" i="20"/>
  <c r="X899" i="20"/>
  <c r="Y899" i="20"/>
  <c r="Z899" i="20"/>
  <c r="AA899" i="20"/>
  <c r="AB899" i="20"/>
  <c r="AC899" i="20"/>
  <c r="AD899" i="20"/>
  <c r="AE899" i="20"/>
  <c r="AF899" i="20"/>
  <c r="AG899" i="20"/>
  <c r="AH899" i="20"/>
  <c r="AI899" i="20"/>
  <c r="AJ899" i="20"/>
  <c r="G900" i="20"/>
  <c r="H900" i="20"/>
  <c r="I900" i="20"/>
  <c r="J900" i="20"/>
  <c r="K900" i="20"/>
  <c r="L900" i="20"/>
  <c r="M900" i="20"/>
  <c r="N900" i="20"/>
  <c r="O900" i="20"/>
  <c r="P900" i="20"/>
  <c r="Q900" i="20"/>
  <c r="R900" i="20"/>
  <c r="S900" i="20"/>
  <c r="T900" i="20"/>
  <c r="U900" i="20"/>
  <c r="V900" i="20"/>
  <c r="W900" i="20"/>
  <c r="X900" i="20"/>
  <c r="Y900" i="20"/>
  <c r="Z900" i="20"/>
  <c r="AA900" i="20"/>
  <c r="AB900" i="20"/>
  <c r="AC900" i="20"/>
  <c r="AD900" i="20"/>
  <c r="AE900" i="20"/>
  <c r="AF900" i="20"/>
  <c r="AG900" i="20"/>
  <c r="AH900" i="20"/>
  <c r="AI900" i="20"/>
  <c r="AJ900" i="20"/>
  <c r="G901" i="20"/>
  <c r="H901" i="20"/>
  <c r="I901" i="20"/>
  <c r="J901" i="20"/>
  <c r="K901" i="20"/>
  <c r="L901" i="20"/>
  <c r="M901" i="20"/>
  <c r="N901" i="20"/>
  <c r="O901" i="20"/>
  <c r="P901" i="20"/>
  <c r="Q901" i="20"/>
  <c r="R901" i="20"/>
  <c r="S901" i="20"/>
  <c r="T901" i="20"/>
  <c r="U901" i="20"/>
  <c r="V901" i="20"/>
  <c r="W901" i="20"/>
  <c r="X901" i="20"/>
  <c r="Y901" i="20"/>
  <c r="Z901" i="20"/>
  <c r="AA901" i="20"/>
  <c r="AB901" i="20"/>
  <c r="AC901" i="20"/>
  <c r="AD901" i="20"/>
  <c r="AE901" i="20"/>
  <c r="AF901" i="20"/>
  <c r="AG901" i="20"/>
  <c r="AH901" i="20"/>
  <c r="AI901" i="20"/>
  <c r="AJ901" i="20"/>
  <c r="G902" i="20"/>
  <c r="H902" i="20"/>
  <c r="I902" i="20"/>
  <c r="J902" i="20"/>
  <c r="K902" i="20"/>
  <c r="L902" i="20"/>
  <c r="M902" i="20"/>
  <c r="N902" i="20"/>
  <c r="O902" i="20"/>
  <c r="P902" i="20"/>
  <c r="Q902" i="20"/>
  <c r="R902" i="20"/>
  <c r="S902" i="20"/>
  <c r="T902" i="20"/>
  <c r="U902" i="20"/>
  <c r="V902" i="20"/>
  <c r="W902" i="20"/>
  <c r="X902" i="20"/>
  <c r="Y902" i="20"/>
  <c r="Z902" i="20"/>
  <c r="AA902" i="20"/>
  <c r="AB902" i="20"/>
  <c r="AC902" i="20"/>
  <c r="AD902" i="20"/>
  <c r="AE902" i="20"/>
  <c r="AF902" i="20"/>
  <c r="AG902" i="20"/>
  <c r="AH902" i="20"/>
  <c r="AI902" i="20"/>
  <c r="AJ902" i="20"/>
  <c r="G903" i="20"/>
  <c r="H903" i="20"/>
  <c r="I903" i="20"/>
  <c r="J903" i="20"/>
  <c r="K903" i="20"/>
  <c r="L903" i="20"/>
  <c r="M903" i="20"/>
  <c r="N903" i="20"/>
  <c r="O903" i="20"/>
  <c r="P903" i="20"/>
  <c r="Q903" i="20"/>
  <c r="R903" i="20"/>
  <c r="S903" i="20"/>
  <c r="T903" i="20"/>
  <c r="U903" i="20"/>
  <c r="V903" i="20"/>
  <c r="W903" i="20"/>
  <c r="X903" i="20"/>
  <c r="Y903" i="20"/>
  <c r="Z903" i="20"/>
  <c r="AA903" i="20"/>
  <c r="AB903" i="20"/>
  <c r="AC903" i="20"/>
  <c r="AD903" i="20"/>
  <c r="AE903" i="20"/>
  <c r="AF903" i="20"/>
  <c r="AG903" i="20"/>
  <c r="AH903" i="20"/>
  <c r="AI903" i="20"/>
  <c r="AJ903" i="20"/>
  <c r="G904" i="20"/>
  <c r="H904" i="20"/>
  <c r="I904" i="20"/>
  <c r="J904" i="20"/>
  <c r="K904" i="20"/>
  <c r="L904" i="20"/>
  <c r="M904" i="20"/>
  <c r="N904" i="20"/>
  <c r="O904" i="20"/>
  <c r="P904" i="20"/>
  <c r="Q904" i="20"/>
  <c r="R904" i="20"/>
  <c r="S904" i="20"/>
  <c r="T904" i="20"/>
  <c r="U904" i="20"/>
  <c r="V904" i="20"/>
  <c r="W904" i="20"/>
  <c r="X904" i="20"/>
  <c r="Y904" i="20"/>
  <c r="Z904" i="20"/>
  <c r="AA904" i="20"/>
  <c r="AB904" i="20"/>
  <c r="AC904" i="20"/>
  <c r="AD904" i="20"/>
  <c r="AE904" i="20"/>
  <c r="AF904" i="20"/>
  <c r="AG904" i="20"/>
  <c r="AH904" i="20"/>
  <c r="AI904" i="20"/>
  <c r="AJ904" i="20"/>
  <c r="G905" i="20"/>
  <c r="H905" i="20"/>
  <c r="I905" i="20"/>
  <c r="J905" i="20"/>
  <c r="K905" i="20"/>
  <c r="L905" i="20"/>
  <c r="M905" i="20"/>
  <c r="N905" i="20"/>
  <c r="O905" i="20"/>
  <c r="P905" i="20"/>
  <c r="Q905" i="20"/>
  <c r="R905" i="20"/>
  <c r="S905" i="20"/>
  <c r="T905" i="20"/>
  <c r="U905" i="20"/>
  <c r="V905" i="20"/>
  <c r="W905" i="20"/>
  <c r="X905" i="20"/>
  <c r="Y905" i="20"/>
  <c r="Z905" i="20"/>
  <c r="AA905" i="20"/>
  <c r="AB905" i="20"/>
  <c r="AC905" i="20"/>
  <c r="AD905" i="20"/>
  <c r="AE905" i="20"/>
  <c r="AF905" i="20"/>
  <c r="AG905" i="20"/>
  <c r="AH905" i="20"/>
  <c r="AI905" i="20"/>
  <c r="AJ905" i="20"/>
  <c r="G906" i="20"/>
  <c r="H906" i="20"/>
  <c r="I906" i="20"/>
  <c r="J906" i="20"/>
  <c r="K906" i="20"/>
  <c r="L906" i="20"/>
  <c r="M906" i="20"/>
  <c r="N906" i="20"/>
  <c r="O906" i="20"/>
  <c r="P906" i="20"/>
  <c r="Q906" i="20"/>
  <c r="R906" i="20"/>
  <c r="S906" i="20"/>
  <c r="T906" i="20"/>
  <c r="U906" i="20"/>
  <c r="V906" i="20"/>
  <c r="W906" i="20"/>
  <c r="X906" i="20"/>
  <c r="Y906" i="20"/>
  <c r="Z906" i="20"/>
  <c r="AA906" i="20"/>
  <c r="AB906" i="20"/>
  <c r="AC906" i="20"/>
  <c r="AD906" i="20"/>
  <c r="AE906" i="20"/>
  <c r="AF906" i="20"/>
  <c r="AG906" i="20"/>
  <c r="AH906" i="20"/>
  <c r="AI906" i="20"/>
  <c r="AJ906" i="20"/>
  <c r="G907" i="20"/>
  <c r="H907" i="20"/>
  <c r="I907" i="20"/>
  <c r="J907" i="20"/>
  <c r="K907" i="20"/>
  <c r="L907" i="20"/>
  <c r="M907" i="20"/>
  <c r="N907" i="20"/>
  <c r="O907" i="20"/>
  <c r="P907" i="20"/>
  <c r="Q907" i="20"/>
  <c r="R907" i="20"/>
  <c r="S907" i="20"/>
  <c r="T907" i="20"/>
  <c r="U907" i="20"/>
  <c r="V907" i="20"/>
  <c r="W907" i="20"/>
  <c r="X907" i="20"/>
  <c r="Y907" i="20"/>
  <c r="Z907" i="20"/>
  <c r="AA907" i="20"/>
  <c r="AB907" i="20"/>
  <c r="AC907" i="20"/>
  <c r="AD907" i="20"/>
  <c r="AE907" i="20"/>
  <c r="AF907" i="20"/>
  <c r="AG907" i="20"/>
  <c r="AH907" i="20"/>
  <c r="AI907" i="20"/>
  <c r="AJ907" i="20"/>
  <c r="G908" i="20"/>
  <c r="H908" i="20"/>
  <c r="I908" i="20"/>
  <c r="J908" i="20"/>
  <c r="K908" i="20"/>
  <c r="L908" i="20"/>
  <c r="M908" i="20"/>
  <c r="N908" i="20"/>
  <c r="O908" i="20"/>
  <c r="P908" i="20"/>
  <c r="Q908" i="20"/>
  <c r="R908" i="20"/>
  <c r="S908" i="20"/>
  <c r="T908" i="20"/>
  <c r="U908" i="20"/>
  <c r="V908" i="20"/>
  <c r="W908" i="20"/>
  <c r="X908" i="20"/>
  <c r="Y908" i="20"/>
  <c r="Z908" i="20"/>
  <c r="AA908" i="20"/>
  <c r="AB908" i="20"/>
  <c r="AC908" i="20"/>
  <c r="AD908" i="20"/>
  <c r="AE908" i="20"/>
  <c r="AF908" i="20"/>
  <c r="AG908" i="20"/>
  <c r="AH908" i="20"/>
  <c r="AI908" i="20"/>
  <c r="AJ908" i="20"/>
  <c r="G909" i="20"/>
  <c r="H909" i="20"/>
  <c r="I909" i="20"/>
  <c r="J909" i="20"/>
  <c r="K909" i="20"/>
  <c r="L909" i="20"/>
  <c r="M909" i="20"/>
  <c r="N909" i="20"/>
  <c r="O909" i="20"/>
  <c r="P909" i="20"/>
  <c r="Q909" i="20"/>
  <c r="R909" i="20"/>
  <c r="S909" i="20"/>
  <c r="T909" i="20"/>
  <c r="U909" i="20"/>
  <c r="V909" i="20"/>
  <c r="W909" i="20"/>
  <c r="X909" i="20"/>
  <c r="Y909" i="20"/>
  <c r="Z909" i="20"/>
  <c r="AA909" i="20"/>
  <c r="AB909" i="20"/>
  <c r="AC909" i="20"/>
  <c r="AD909" i="20"/>
  <c r="AE909" i="20"/>
  <c r="AF909" i="20"/>
  <c r="AG909" i="20"/>
  <c r="AH909" i="20"/>
  <c r="AI909" i="20"/>
  <c r="AJ909" i="20"/>
  <c r="G910" i="20"/>
  <c r="H910" i="20"/>
  <c r="I910" i="20"/>
  <c r="J910" i="20"/>
  <c r="K910" i="20"/>
  <c r="L910" i="20"/>
  <c r="M910" i="20"/>
  <c r="N910" i="20"/>
  <c r="O910" i="20"/>
  <c r="P910" i="20"/>
  <c r="Q910" i="20"/>
  <c r="R910" i="20"/>
  <c r="S910" i="20"/>
  <c r="T910" i="20"/>
  <c r="U910" i="20"/>
  <c r="V910" i="20"/>
  <c r="W910" i="20"/>
  <c r="X910" i="20"/>
  <c r="Y910" i="20"/>
  <c r="Z910" i="20"/>
  <c r="AA910" i="20"/>
  <c r="AB910" i="20"/>
  <c r="AC910" i="20"/>
  <c r="AD910" i="20"/>
  <c r="AE910" i="20"/>
  <c r="AF910" i="20"/>
  <c r="AG910" i="20"/>
  <c r="AH910" i="20"/>
  <c r="AI910" i="20"/>
  <c r="AJ910" i="20"/>
  <c r="G911" i="20"/>
  <c r="H911" i="20"/>
  <c r="I911" i="20"/>
  <c r="J911" i="20"/>
  <c r="K911" i="20"/>
  <c r="L911" i="20"/>
  <c r="M911" i="20"/>
  <c r="N911" i="20"/>
  <c r="O911" i="20"/>
  <c r="P911" i="20"/>
  <c r="Q911" i="20"/>
  <c r="R911" i="20"/>
  <c r="S911" i="20"/>
  <c r="T911" i="20"/>
  <c r="U911" i="20"/>
  <c r="V911" i="20"/>
  <c r="W911" i="20"/>
  <c r="X911" i="20"/>
  <c r="Y911" i="20"/>
  <c r="Z911" i="20"/>
  <c r="AA911" i="20"/>
  <c r="AB911" i="20"/>
  <c r="AC911" i="20"/>
  <c r="AD911" i="20"/>
  <c r="AE911" i="20"/>
  <c r="AF911" i="20"/>
  <c r="AG911" i="20"/>
  <c r="AH911" i="20"/>
  <c r="AI911" i="20"/>
  <c r="AJ911" i="20"/>
  <c r="G912" i="20"/>
  <c r="H912" i="20"/>
  <c r="I912" i="20"/>
  <c r="J912" i="20"/>
  <c r="K912" i="20"/>
  <c r="L912" i="20"/>
  <c r="M912" i="20"/>
  <c r="N912" i="20"/>
  <c r="O912" i="20"/>
  <c r="P912" i="20"/>
  <c r="Q912" i="20"/>
  <c r="R912" i="20"/>
  <c r="S912" i="20"/>
  <c r="T912" i="20"/>
  <c r="U912" i="20"/>
  <c r="V912" i="20"/>
  <c r="W912" i="20"/>
  <c r="X912" i="20"/>
  <c r="Y912" i="20"/>
  <c r="Z912" i="20"/>
  <c r="AA912" i="20"/>
  <c r="AB912" i="20"/>
  <c r="AC912" i="20"/>
  <c r="AD912" i="20"/>
  <c r="AE912" i="20"/>
  <c r="AF912" i="20"/>
  <c r="AG912" i="20"/>
  <c r="AH912" i="20"/>
  <c r="AI912" i="20"/>
  <c r="AJ912" i="20"/>
  <c r="G913" i="20"/>
  <c r="H913" i="20"/>
  <c r="I913" i="20"/>
  <c r="J913" i="20"/>
  <c r="K913" i="20"/>
  <c r="L913" i="20"/>
  <c r="M913" i="20"/>
  <c r="N913" i="20"/>
  <c r="O913" i="20"/>
  <c r="P913" i="20"/>
  <c r="Q913" i="20"/>
  <c r="R913" i="20"/>
  <c r="S913" i="20"/>
  <c r="T913" i="20"/>
  <c r="U913" i="20"/>
  <c r="V913" i="20"/>
  <c r="W913" i="20"/>
  <c r="X913" i="20"/>
  <c r="Y913" i="20"/>
  <c r="Z913" i="20"/>
  <c r="AA913" i="20"/>
  <c r="AB913" i="20"/>
  <c r="AC913" i="20"/>
  <c r="AD913" i="20"/>
  <c r="AE913" i="20"/>
  <c r="AF913" i="20"/>
  <c r="AG913" i="20"/>
  <c r="AH913" i="20"/>
  <c r="AI913" i="20"/>
  <c r="AJ913" i="20"/>
  <c r="G914" i="20"/>
  <c r="H914" i="20"/>
  <c r="I914" i="20"/>
  <c r="J914" i="20"/>
  <c r="K914" i="20"/>
  <c r="L914" i="20"/>
  <c r="M914" i="20"/>
  <c r="N914" i="20"/>
  <c r="O914" i="20"/>
  <c r="P914" i="20"/>
  <c r="Q914" i="20"/>
  <c r="R914" i="20"/>
  <c r="S914" i="20"/>
  <c r="T914" i="20"/>
  <c r="U914" i="20"/>
  <c r="V914" i="20"/>
  <c r="W914" i="20"/>
  <c r="X914" i="20"/>
  <c r="Y914" i="20"/>
  <c r="Z914" i="20"/>
  <c r="AA914" i="20"/>
  <c r="AB914" i="20"/>
  <c r="AC914" i="20"/>
  <c r="AD914" i="20"/>
  <c r="AE914" i="20"/>
  <c r="AF914" i="20"/>
  <c r="AG914" i="20"/>
  <c r="AH914" i="20"/>
  <c r="AI914" i="20"/>
  <c r="AJ914" i="20"/>
  <c r="G915" i="20"/>
  <c r="H915" i="20"/>
  <c r="I915" i="20"/>
  <c r="J915" i="20"/>
  <c r="K915" i="20"/>
  <c r="L915" i="20"/>
  <c r="M915" i="20"/>
  <c r="N915" i="20"/>
  <c r="O915" i="20"/>
  <c r="P915" i="20"/>
  <c r="Q915" i="20"/>
  <c r="R915" i="20"/>
  <c r="S915" i="20"/>
  <c r="T915" i="20"/>
  <c r="U915" i="20"/>
  <c r="V915" i="20"/>
  <c r="W915" i="20"/>
  <c r="X915" i="20"/>
  <c r="Y915" i="20"/>
  <c r="Z915" i="20"/>
  <c r="AA915" i="20"/>
  <c r="AB915" i="20"/>
  <c r="AC915" i="20"/>
  <c r="AD915" i="20"/>
  <c r="AE915" i="20"/>
  <c r="AF915" i="20"/>
  <c r="AG915" i="20"/>
  <c r="AH915" i="20"/>
  <c r="AI915" i="20"/>
  <c r="AJ915" i="20"/>
  <c r="G916" i="20"/>
  <c r="H916" i="20"/>
  <c r="I916" i="20"/>
  <c r="J916" i="20"/>
  <c r="K916" i="20"/>
  <c r="L916" i="20"/>
  <c r="M916" i="20"/>
  <c r="N916" i="20"/>
  <c r="O916" i="20"/>
  <c r="P916" i="20"/>
  <c r="Q916" i="20"/>
  <c r="R916" i="20"/>
  <c r="S916" i="20"/>
  <c r="T916" i="20"/>
  <c r="U916" i="20"/>
  <c r="V916" i="20"/>
  <c r="W916" i="20"/>
  <c r="X916" i="20"/>
  <c r="Y916" i="20"/>
  <c r="Z916" i="20"/>
  <c r="AA916" i="20"/>
  <c r="AB916" i="20"/>
  <c r="AC916" i="20"/>
  <c r="AD916" i="20"/>
  <c r="AE916" i="20"/>
  <c r="AF916" i="20"/>
  <c r="AG916" i="20"/>
  <c r="AH916" i="20"/>
  <c r="AI916" i="20"/>
  <c r="AJ916" i="20"/>
  <c r="G917" i="20"/>
  <c r="H917" i="20"/>
  <c r="I917" i="20"/>
  <c r="J917" i="20"/>
  <c r="K917" i="20"/>
  <c r="L917" i="20"/>
  <c r="M917" i="20"/>
  <c r="N917" i="20"/>
  <c r="O917" i="20"/>
  <c r="P917" i="20"/>
  <c r="Q917" i="20"/>
  <c r="R917" i="20"/>
  <c r="S917" i="20"/>
  <c r="T917" i="20"/>
  <c r="U917" i="20"/>
  <c r="V917" i="20"/>
  <c r="W917" i="20"/>
  <c r="X917" i="20"/>
  <c r="Y917" i="20"/>
  <c r="Z917" i="20"/>
  <c r="AA917" i="20"/>
  <c r="AB917" i="20"/>
  <c r="AC917" i="20"/>
  <c r="AD917" i="20"/>
  <c r="AE917" i="20"/>
  <c r="AF917" i="20"/>
  <c r="AG917" i="20"/>
  <c r="AH917" i="20"/>
  <c r="AI917" i="20"/>
  <c r="AJ917" i="20"/>
  <c r="G918" i="20"/>
  <c r="H918" i="20"/>
  <c r="I918" i="20"/>
  <c r="J918" i="20"/>
  <c r="K918" i="20"/>
  <c r="L918" i="20"/>
  <c r="M918" i="20"/>
  <c r="N918" i="20"/>
  <c r="O918" i="20"/>
  <c r="P918" i="20"/>
  <c r="Q918" i="20"/>
  <c r="R918" i="20"/>
  <c r="S918" i="20"/>
  <c r="T918" i="20"/>
  <c r="U918" i="20"/>
  <c r="V918" i="20"/>
  <c r="W918" i="20"/>
  <c r="X918" i="20"/>
  <c r="Y918" i="20"/>
  <c r="Z918" i="20"/>
  <c r="AA918" i="20"/>
  <c r="AB918" i="20"/>
  <c r="AC918" i="20"/>
  <c r="AD918" i="20"/>
  <c r="AE918" i="20"/>
  <c r="AF918" i="20"/>
  <c r="AG918" i="20"/>
  <c r="AH918" i="20"/>
  <c r="AI918" i="20"/>
  <c r="AJ918" i="20"/>
  <c r="G919" i="20"/>
  <c r="H919" i="20"/>
  <c r="I919" i="20"/>
  <c r="J919" i="20"/>
  <c r="K919" i="20"/>
  <c r="L919" i="20"/>
  <c r="M919" i="20"/>
  <c r="N919" i="20"/>
  <c r="O919" i="20"/>
  <c r="P919" i="20"/>
  <c r="Q919" i="20"/>
  <c r="R919" i="20"/>
  <c r="S919" i="20"/>
  <c r="T919" i="20"/>
  <c r="U919" i="20"/>
  <c r="V919" i="20"/>
  <c r="W919" i="20"/>
  <c r="X919" i="20"/>
  <c r="Y919" i="20"/>
  <c r="Z919" i="20"/>
  <c r="AA919" i="20"/>
  <c r="AB919" i="20"/>
  <c r="AC919" i="20"/>
  <c r="AD919" i="20"/>
  <c r="AE919" i="20"/>
  <c r="AF919" i="20"/>
  <c r="AG919" i="20"/>
  <c r="AH919" i="20"/>
  <c r="AI919" i="20"/>
  <c r="AJ919" i="20"/>
  <c r="G920" i="20"/>
  <c r="H920" i="20"/>
  <c r="I920" i="20"/>
  <c r="J920" i="20"/>
  <c r="K920" i="20"/>
  <c r="L920" i="20"/>
  <c r="M920" i="20"/>
  <c r="N920" i="20"/>
  <c r="O920" i="20"/>
  <c r="P920" i="20"/>
  <c r="Q920" i="20"/>
  <c r="R920" i="20"/>
  <c r="S920" i="20"/>
  <c r="T920" i="20"/>
  <c r="U920" i="20"/>
  <c r="V920" i="20"/>
  <c r="W920" i="20"/>
  <c r="X920" i="20"/>
  <c r="Y920" i="20"/>
  <c r="Z920" i="20"/>
  <c r="AA920" i="20"/>
  <c r="AB920" i="20"/>
  <c r="AC920" i="20"/>
  <c r="AD920" i="20"/>
  <c r="AE920" i="20"/>
  <c r="AF920" i="20"/>
  <c r="AG920" i="20"/>
  <c r="AH920" i="20"/>
  <c r="AI920" i="20"/>
  <c r="AJ920" i="20"/>
  <c r="G921" i="20"/>
  <c r="H921" i="20"/>
  <c r="I921" i="20"/>
  <c r="J921" i="20"/>
  <c r="K921" i="20"/>
  <c r="L921" i="20"/>
  <c r="M921" i="20"/>
  <c r="N921" i="20"/>
  <c r="O921" i="20"/>
  <c r="P921" i="20"/>
  <c r="Q921" i="20"/>
  <c r="R921" i="20"/>
  <c r="S921" i="20"/>
  <c r="T921" i="20"/>
  <c r="U921" i="20"/>
  <c r="V921" i="20"/>
  <c r="W921" i="20"/>
  <c r="X921" i="20"/>
  <c r="Y921" i="20"/>
  <c r="Z921" i="20"/>
  <c r="AA921" i="20"/>
  <c r="AB921" i="20"/>
  <c r="AC921" i="20"/>
  <c r="AD921" i="20"/>
  <c r="AE921" i="20"/>
  <c r="AF921" i="20"/>
  <c r="AG921" i="20"/>
  <c r="AH921" i="20"/>
  <c r="AI921" i="20"/>
  <c r="AJ921" i="20"/>
  <c r="G922" i="20"/>
  <c r="H922" i="20"/>
  <c r="I922" i="20"/>
  <c r="J922" i="20"/>
  <c r="K922" i="20"/>
  <c r="L922" i="20"/>
  <c r="M922" i="20"/>
  <c r="N922" i="20"/>
  <c r="O922" i="20"/>
  <c r="P922" i="20"/>
  <c r="Q922" i="20"/>
  <c r="R922" i="20"/>
  <c r="S922" i="20"/>
  <c r="T922" i="20"/>
  <c r="U922" i="20"/>
  <c r="V922" i="20"/>
  <c r="W922" i="20"/>
  <c r="X922" i="20"/>
  <c r="Y922" i="20"/>
  <c r="Z922" i="20"/>
  <c r="AA922" i="20"/>
  <c r="AB922" i="20"/>
  <c r="AC922" i="20"/>
  <c r="AD922" i="20"/>
  <c r="AE922" i="20"/>
  <c r="AF922" i="20"/>
  <c r="AG922" i="20"/>
  <c r="AH922" i="20"/>
  <c r="AI922" i="20"/>
  <c r="AJ922" i="20"/>
  <c r="G923" i="20"/>
  <c r="H923" i="20"/>
  <c r="I923" i="20"/>
  <c r="J923" i="20"/>
  <c r="K923" i="20"/>
  <c r="L923" i="20"/>
  <c r="M923" i="20"/>
  <c r="N923" i="20"/>
  <c r="O923" i="20"/>
  <c r="P923" i="20"/>
  <c r="Q923" i="20"/>
  <c r="R923" i="20"/>
  <c r="S923" i="20"/>
  <c r="T923" i="20"/>
  <c r="U923" i="20"/>
  <c r="V923" i="20"/>
  <c r="W923" i="20"/>
  <c r="X923" i="20"/>
  <c r="Y923" i="20"/>
  <c r="Z923" i="20"/>
  <c r="AA923" i="20"/>
  <c r="AB923" i="20"/>
  <c r="AC923" i="20"/>
  <c r="AD923" i="20"/>
  <c r="AE923" i="20"/>
  <c r="AF923" i="20"/>
  <c r="AG923" i="20"/>
  <c r="AH923" i="20"/>
  <c r="AI923" i="20"/>
  <c r="AJ923" i="20"/>
  <c r="G924" i="20"/>
  <c r="H924" i="20"/>
  <c r="I924" i="20"/>
  <c r="J924" i="20"/>
  <c r="K924" i="20"/>
  <c r="L924" i="20"/>
  <c r="M924" i="20"/>
  <c r="N924" i="20"/>
  <c r="O924" i="20"/>
  <c r="P924" i="20"/>
  <c r="Q924" i="20"/>
  <c r="R924" i="20"/>
  <c r="S924" i="20"/>
  <c r="T924" i="20"/>
  <c r="U924" i="20"/>
  <c r="V924" i="20"/>
  <c r="W924" i="20"/>
  <c r="X924" i="20"/>
  <c r="Y924" i="20"/>
  <c r="Z924" i="20"/>
  <c r="AA924" i="20"/>
  <c r="AB924" i="20"/>
  <c r="AC924" i="20"/>
  <c r="AD924" i="20"/>
  <c r="AE924" i="20"/>
  <c r="AF924" i="20"/>
  <c r="AG924" i="20"/>
  <c r="AH924" i="20"/>
  <c r="AI924" i="20"/>
  <c r="AJ924" i="20"/>
  <c r="G925" i="20"/>
  <c r="H925" i="20"/>
  <c r="I925" i="20"/>
  <c r="J925" i="20"/>
  <c r="K925" i="20"/>
  <c r="L925" i="20"/>
  <c r="M925" i="20"/>
  <c r="N925" i="20"/>
  <c r="O925" i="20"/>
  <c r="P925" i="20"/>
  <c r="Q925" i="20"/>
  <c r="R925" i="20"/>
  <c r="S925" i="20"/>
  <c r="T925" i="20"/>
  <c r="U925" i="20"/>
  <c r="V925" i="20"/>
  <c r="W925" i="20"/>
  <c r="X925" i="20"/>
  <c r="Y925" i="20"/>
  <c r="Z925" i="20"/>
  <c r="AA925" i="20"/>
  <c r="AB925" i="20"/>
  <c r="AC925" i="20"/>
  <c r="AD925" i="20"/>
  <c r="AE925" i="20"/>
  <c r="AF925" i="20"/>
  <c r="AG925" i="20"/>
  <c r="AH925" i="20"/>
  <c r="AI925" i="20"/>
  <c r="AJ925" i="20"/>
  <c r="G926" i="20"/>
  <c r="H926" i="20"/>
  <c r="I926" i="20"/>
  <c r="J926" i="20"/>
  <c r="K926" i="20"/>
  <c r="L926" i="20"/>
  <c r="M926" i="20"/>
  <c r="N926" i="20"/>
  <c r="O926" i="20"/>
  <c r="P926" i="20"/>
  <c r="Q926" i="20"/>
  <c r="R926" i="20"/>
  <c r="S926" i="20"/>
  <c r="T926" i="20"/>
  <c r="U926" i="20"/>
  <c r="V926" i="20"/>
  <c r="W926" i="20"/>
  <c r="X926" i="20"/>
  <c r="Y926" i="20"/>
  <c r="Z926" i="20"/>
  <c r="AA926" i="20"/>
  <c r="AB926" i="20"/>
  <c r="AC926" i="20"/>
  <c r="AD926" i="20"/>
  <c r="AE926" i="20"/>
  <c r="AF926" i="20"/>
  <c r="AG926" i="20"/>
  <c r="AH926" i="20"/>
  <c r="AI926" i="20"/>
  <c r="AJ926" i="20"/>
  <c r="G927" i="20"/>
  <c r="H927" i="20"/>
  <c r="I927" i="20"/>
  <c r="J927" i="20"/>
  <c r="K927" i="20"/>
  <c r="L927" i="20"/>
  <c r="M927" i="20"/>
  <c r="N927" i="20"/>
  <c r="O927" i="20"/>
  <c r="P927" i="20"/>
  <c r="Q927" i="20"/>
  <c r="R927" i="20"/>
  <c r="S927" i="20"/>
  <c r="T927" i="20"/>
  <c r="U927" i="20"/>
  <c r="V927" i="20"/>
  <c r="W927" i="20"/>
  <c r="X927" i="20"/>
  <c r="Y927" i="20"/>
  <c r="Z927" i="20"/>
  <c r="AA927" i="20"/>
  <c r="AB927" i="20"/>
  <c r="AC927" i="20"/>
  <c r="AD927" i="20"/>
  <c r="AE927" i="20"/>
  <c r="AF927" i="20"/>
  <c r="AG927" i="20"/>
  <c r="AH927" i="20"/>
  <c r="AI927" i="20"/>
  <c r="AJ927" i="20"/>
  <c r="G928" i="20"/>
  <c r="H928" i="20"/>
  <c r="I928" i="20"/>
  <c r="J928" i="20"/>
  <c r="K928" i="20"/>
  <c r="L928" i="20"/>
  <c r="M928" i="20"/>
  <c r="N928" i="20"/>
  <c r="O928" i="20"/>
  <c r="P928" i="20"/>
  <c r="Q928" i="20"/>
  <c r="R928" i="20"/>
  <c r="S928" i="20"/>
  <c r="T928" i="20"/>
  <c r="U928" i="20"/>
  <c r="V928" i="20"/>
  <c r="W928" i="20"/>
  <c r="X928" i="20"/>
  <c r="Y928" i="20"/>
  <c r="Z928" i="20"/>
  <c r="AA928" i="20"/>
  <c r="AB928" i="20"/>
  <c r="AC928" i="20"/>
  <c r="AD928" i="20"/>
  <c r="AE928" i="20"/>
  <c r="AF928" i="20"/>
  <c r="AG928" i="20"/>
  <c r="AH928" i="20"/>
  <c r="AI928" i="20"/>
  <c r="AJ928" i="20"/>
  <c r="G929" i="20"/>
  <c r="H929" i="20"/>
  <c r="I929" i="20"/>
  <c r="J929" i="20"/>
  <c r="K929" i="20"/>
  <c r="L929" i="20"/>
  <c r="M929" i="20"/>
  <c r="N929" i="20"/>
  <c r="O929" i="20"/>
  <c r="P929" i="20"/>
  <c r="Q929" i="20"/>
  <c r="R929" i="20"/>
  <c r="S929" i="20"/>
  <c r="T929" i="20"/>
  <c r="U929" i="20"/>
  <c r="V929" i="20"/>
  <c r="W929" i="20"/>
  <c r="X929" i="20"/>
  <c r="Y929" i="20"/>
  <c r="Z929" i="20"/>
  <c r="AA929" i="20"/>
  <c r="AB929" i="20"/>
  <c r="AC929" i="20"/>
  <c r="AD929" i="20"/>
  <c r="AE929" i="20"/>
  <c r="AF929" i="20"/>
  <c r="AG929" i="20"/>
  <c r="AH929" i="20"/>
  <c r="AI929" i="20"/>
  <c r="AJ929" i="20"/>
  <c r="G930" i="20"/>
  <c r="H930" i="20"/>
  <c r="I930" i="20"/>
  <c r="J930" i="20"/>
  <c r="K930" i="20"/>
  <c r="L930" i="20"/>
  <c r="M930" i="20"/>
  <c r="N930" i="20"/>
  <c r="O930" i="20"/>
  <c r="P930" i="20"/>
  <c r="Q930" i="20"/>
  <c r="R930" i="20"/>
  <c r="S930" i="20"/>
  <c r="T930" i="20"/>
  <c r="U930" i="20"/>
  <c r="V930" i="20"/>
  <c r="W930" i="20"/>
  <c r="X930" i="20"/>
  <c r="Y930" i="20"/>
  <c r="Z930" i="20"/>
  <c r="AA930" i="20"/>
  <c r="AB930" i="20"/>
  <c r="AC930" i="20"/>
  <c r="AD930" i="20"/>
  <c r="AE930" i="20"/>
  <c r="AF930" i="20"/>
  <c r="AG930" i="20"/>
  <c r="AH930" i="20"/>
  <c r="AI930" i="20"/>
  <c r="AJ930" i="20"/>
  <c r="G931" i="20"/>
  <c r="H931" i="20"/>
  <c r="I931" i="20"/>
  <c r="J931" i="20"/>
  <c r="K931" i="20"/>
  <c r="L931" i="20"/>
  <c r="M931" i="20"/>
  <c r="N931" i="20"/>
  <c r="O931" i="20"/>
  <c r="P931" i="20"/>
  <c r="Q931" i="20"/>
  <c r="R931" i="20"/>
  <c r="S931" i="20"/>
  <c r="T931" i="20"/>
  <c r="U931" i="20"/>
  <c r="V931" i="20"/>
  <c r="W931" i="20"/>
  <c r="X931" i="20"/>
  <c r="Y931" i="20"/>
  <c r="Z931" i="20"/>
  <c r="AA931" i="20"/>
  <c r="AB931" i="20"/>
  <c r="AC931" i="20"/>
  <c r="AD931" i="20"/>
  <c r="AE931" i="20"/>
  <c r="AF931" i="20"/>
  <c r="AG931" i="20"/>
  <c r="AH931" i="20"/>
  <c r="AI931" i="20"/>
  <c r="AJ931" i="20"/>
  <c r="G932" i="20"/>
  <c r="H932" i="20"/>
  <c r="I932" i="20"/>
  <c r="J932" i="20"/>
  <c r="K932" i="20"/>
  <c r="L932" i="20"/>
  <c r="M932" i="20"/>
  <c r="N932" i="20"/>
  <c r="O932" i="20"/>
  <c r="P932" i="20"/>
  <c r="Q932" i="20"/>
  <c r="R932" i="20"/>
  <c r="S932" i="20"/>
  <c r="T932" i="20"/>
  <c r="U932" i="20"/>
  <c r="V932" i="20"/>
  <c r="W932" i="20"/>
  <c r="X932" i="20"/>
  <c r="Y932" i="20"/>
  <c r="Z932" i="20"/>
  <c r="AA932" i="20"/>
  <c r="AB932" i="20"/>
  <c r="AC932" i="20"/>
  <c r="AD932" i="20"/>
  <c r="AE932" i="20"/>
  <c r="AF932" i="20"/>
  <c r="AG932" i="20"/>
  <c r="AH932" i="20"/>
  <c r="AI932" i="20"/>
  <c r="AJ932" i="20"/>
  <c r="G933" i="20"/>
  <c r="H933" i="20"/>
  <c r="I933" i="20"/>
  <c r="J933" i="20"/>
  <c r="K933" i="20"/>
  <c r="L933" i="20"/>
  <c r="M933" i="20"/>
  <c r="N933" i="20"/>
  <c r="O933" i="20"/>
  <c r="P933" i="20"/>
  <c r="Q933" i="20"/>
  <c r="R933" i="20"/>
  <c r="S933" i="20"/>
  <c r="T933" i="20"/>
  <c r="U933" i="20"/>
  <c r="V933" i="20"/>
  <c r="W933" i="20"/>
  <c r="X933" i="20"/>
  <c r="Y933" i="20"/>
  <c r="Z933" i="20"/>
  <c r="AA933" i="20"/>
  <c r="AB933" i="20"/>
  <c r="AC933" i="20"/>
  <c r="AD933" i="20"/>
  <c r="AE933" i="20"/>
  <c r="AF933" i="20"/>
  <c r="AG933" i="20"/>
  <c r="AH933" i="20"/>
  <c r="AI933" i="20"/>
  <c r="AJ933" i="20"/>
  <c r="G934" i="20"/>
  <c r="H934" i="20"/>
  <c r="I934" i="20"/>
  <c r="J934" i="20"/>
  <c r="K934" i="20"/>
  <c r="L934" i="20"/>
  <c r="M934" i="20"/>
  <c r="N934" i="20"/>
  <c r="O934" i="20"/>
  <c r="P934" i="20"/>
  <c r="Q934" i="20"/>
  <c r="R934" i="20"/>
  <c r="S934" i="20"/>
  <c r="T934" i="20"/>
  <c r="U934" i="20"/>
  <c r="V934" i="20"/>
  <c r="W934" i="20"/>
  <c r="X934" i="20"/>
  <c r="Y934" i="20"/>
  <c r="Z934" i="20"/>
  <c r="AA934" i="20"/>
  <c r="AB934" i="20"/>
  <c r="AC934" i="20"/>
  <c r="AD934" i="20"/>
  <c r="AE934" i="20"/>
  <c r="AF934" i="20"/>
  <c r="AG934" i="20"/>
  <c r="AH934" i="20"/>
  <c r="AI934" i="20"/>
  <c r="AJ934" i="20"/>
  <c r="G935" i="20"/>
  <c r="H935" i="20"/>
  <c r="I935" i="20"/>
  <c r="J935" i="20"/>
  <c r="K935" i="20"/>
  <c r="L935" i="20"/>
  <c r="M935" i="20"/>
  <c r="N935" i="20"/>
  <c r="O935" i="20"/>
  <c r="P935" i="20"/>
  <c r="Q935" i="20"/>
  <c r="R935" i="20"/>
  <c r="S935" i="20"/>
  <c r="T935" i="20"/>
  <c r="U935" i="20"/>
  <c r="V935" i="20"/>
  <c r="W935" i="20"/>
  <c r="X935" i="20"/>
  <c r="Y935" i="20"/>
  <c r="Z935" i="20"/>
  <c r="AA935" i="20"/>
  <c r="AB935" i="20"/>
  <c r="AC935" i="20"/>
  <c r="AD935" i="20"/>
  <c r="AE935" i="20"/>
  <c r="AF935" i="20"/>
  <c r="AG935" i="20"/>
  <c r="AH935" i="20"/>
  <c r="AI935" i="20"/>
  <c r="AJ935" i="20"/>
  <c r="G936" i="20"/>
  <c r="H936" i="20"/>
  <c r="I936" i="20"/>
  <c r="J936" i="20"/>
  <c r="K936" i="20"/>
  <c r="L936" i="20"/>
  <c r="M936" i="20"/>
  <c r="N936" i="20"/>
  <c r="O936" i="20"/>
  <c r="P936" i="20"/>
  <c r="Q936" i="20"/>
  <c r="R936" i="20"/>
  <c r="S936" i="20"/>
  <c r="T936" i="20"/>
  <c r="U936" i="20"/>
  <c r="V936" i="20"/>
  <c r="W936" i="20"/>
  <c r="X936" i="20"/>
  <c r="Y936" i="20"/>
  <c r="Z936" i="20"/>
  <c r="AA936" i="20"/>
  <c r="AB936" i="20"/>
  <c r="AC936" i="20"/>
  <c r="AD936" i="20"/>
  <c r="AE936" i="20"/>
  <c r="AF936" i="20"/>
  <c r="AG936" i="20"/>
  <c r="AH936" i="20"/>
  <c r="AI936" i="20"/>
  <c r="AJ936" i="20"/>
  <c r="G937" i="20"/>
  <c r="H937" i="20"/>
  <c r="I937" i="20"/>
  <c r="J937" i="20"/>
  <c r="K937" i="20"/>
  <c r="L937" i="20"/>
  <c r="M937" i="20"/>
  <c r="N937" i="20"/>
  <c r="O937" i="20"/>
  <c r="P937" i="20"/>
  <c r="Q937" i="20"/>
  <c r="R937" i="20"/>
  <c r="S937" i="20"/>
  <c r="T937" i="20"/>
  <c r="U937" i="20"/>
  <c r="V937" i="20"/>
  <c r="W937" i="20"/>
  <c r="X937" i="20"/>
  <c r="Y937" i="20"/>
  <c r="Z937" i="20"/>
  <c r="AA937" i="20"/>
  <c r="AB937" i="20"/>
  <c r="AC937" i="20"/>
  <c r="AD937" i="20"/>
  <c r="AE937" i="20"/>
  <c r="AF937" i="20"/>
  <c r="AG937" i="20"/>
  <c r="AH937" i="20"/>
  <c r="AI937" i="20"/>
  <c r="AJ937" i="20"/>
  <c r="G938" i="20"/>
  <c r="H938" i="20"/>
  <c r="I938" i="20"/>
  <c r="J938" i="20"/>
  <c r="K938" i="20"/>
  <c r="L938" i="20"/>
  <c r="M938" i="20"/>
  <c r="N938" i="20"/>
  <c r="O938" i="20"/>
  <c r="P938" i="20"/>
  <c r="Q938" i="20"/>
  <c r="R938" i="20"/>
  <c r="S938" i="20"/>
  <c r="T938" i="20"/>
  <c r="U938" i="20"/>
  <c r="V938" i="20"/>
  <c r="W938" i="20"/>
  <c r="X938" i="20"/>
  <c r="Y938" i="20"/>
  <c r="Z938" i="20"/>
  <c r="AA938" i="20"/>
  <c r="AB938" i="20"/>
  <c r="AC938" i="20"/>
  <c r="AD938" i="20"/>
  <c r="AE938" i="20"/>
  <c r="AF938" i="20"/>
  <c r="AG938" i="20"/>
  <c r="AH938" i="20"/>
  <c r="AI938" i="20"/>
  <c r="AJ938" i="20"/>
  <c r="G939" i="20"/>
  <c r="H939" i="20"/>
  <c r="I939" i="20"/>
  <c r="J939" i="20"/>
  <c r="K939" i="20"/>
  <c r="L939" i="20"/>
  <c r="M939" i="20"/>
  <c r="N939" i="20"/>
  <c r="O939" i="20"/>
  <c r="P939" i="20"/>
  <c r="Q939" i="20"/>
  <c r="R939" i="20"/>
  <c r="S939" i="20"/>
  <c r="T939" i="20"/>
  <c r="U939" i="20"/>
  <c r="V939" i="20"/>
  <c r="W939" i="20"/>
  <c r="X939" i="20"/>
  <c r="Y939" i="20"/>
  <c r="Z939" i="20"/>
  <c r="AA939" i="20"/>
  <c r="AB939" i="20"/>
  <c r="AC939" i="20"/>
  <c r="AD939" i="20"/>
  <c r="AE939" i="20"/>
  <c r="AF939" i="20"/>
  <c r="AG939" i="20"/>
  <c r="AH939" i="20"/>
  <c r="AI939" i="20"/>
  <c r="AJ939" i="20"/>
  <c r="G940" i="20"/>
  <c r="H940" i="20"/>
  <c r="I940" i="20"/>
  <c r="J940" i="20"/>
  <c r="K940" i="20"/>
  <c r="L940" i="20"/>
  <c r="M940" i="20"/>
  <c r="N940" i="20"/>
  <c r="O940" i="20"/>
  <c r="P940" i="20"/>
  <c r="Q940" i="20"/>
  <c r="R940" i="20"/>
  <c r="S940" i="20"/>
  <c r="T940" i="20"/>
  <c r="U940" i="20"/>
  <c r="V940" i="20"/>
  <c r="W940" i="20"/>
  <c r="X940" i="20"/>
  <c r="Y940" i="20"/>
  <c r="Z940" i="20"/>
  <c r="AA940" i="20"/>
  <c r="AB940" i="20"/>
  <c r="AC940" i="20"/>
  <c r="AD940" i="20"/>
  <c r="AE940" i="20"/>
  <c r="AF940" i="20"/>
  <c r="AG940" i="20"/>
  <c r="AH940" i="20"/>
  <c r="AI940" i="20"/>
  <c r="AJ940" i="20"/>
  <c r="G941" i="20"/>
  <c r="H941" i="20"/>
  <c r="I941" i="20"/>
  <c r="J941" i="20"/>
  <c r="K941" i="20"/>
  <c r="L941" i="20"/>
  <c r="M941" i="20"/>
  <c r="N941" i="20"/>
  <c r="O941" i="20"/>
  <c r="P941" i="20"/>
  <c r="Q941" i="20"/>
  <c r="R941" i="20"/>
  <c r="S941" i="20"/>
  <c r="T941" i="20"/>
  <c r="U941" i="20"/>
  <c r="V941" i="20"/>
  <c r="W941" i="20"/>
  <c r="X941" i="20"/>
  <c r="Y941" i="20"/>
  <c r="Z941" i="20"/>
  <c r="AA941" i="20"/>
  <c r="AB941" i="20"/>
  <c r="AC941" i="20"/>
  <c r="AD941" i="20"/>
  <c r="AE941" i="20"/>
  <c r="AF941" i="20"/>
  <c r="AG941" i="20"/>
  <c r="AH941" i="20"/>
  <c r="AI941" i="20"/>
  <c r="AJ941" i="20"/>
  <c r="G942" i="20"/>
  <c r="H942" i="20"/>
  <c r="I942" i="20"/>
  <c r="J942" i="20"/>
  <c r="K942" i="20"/>
  <c r="L942" i="20"/>
  <c r="M942" i="20"/>
  <c r="N942" i="20"/>
  <c r="O942" i="20"/>
  <c r="P942" i="20"/>
  <c r="Q942" i="20"/>
  <c r="R942" i="20"/>
  <c r="S942" i="20"/>
  <c r="T942" i="20"/>
  <c r="U942" i="20"/>
  <c r="V942" i="20"/>
  <c r="W942" i="20"/>
  <c r="X942" i="20"/>
  <c r="Y942" i="20"/>
  <c r="Z942" i="20"/>
  <c r="AA942" i="20"/>
  <c r="AB942" i="20"/>
  <c r="AC942" i="20"/>
  <c r="AD942" i="20"/>
  <c r="AE942" i="20"/>
  <c r="AF942" i="20"/>
  <c r="AG942" i="20"/>
  <c r="AH942" i="20"/>
  <c r="AI942" i="20"/>
  <c r="AJ942" i="20"/>
  <c r="G943" i="20"/>
  <c r="H943" i="20"/>
  <c r="I943" i="20"/>
  <c r="J943" i="20"/>
  <c r="K943" i="20"/>
  <c r="L943" i="20"/>
  <c r="M943" i="20"/>
  <c r="N943" i="20"/>
  <c r="O943" i="20"/>
  <c r="P943" i="20"/>
  <c r="Q943" i="20"/>
  <c r="R943" i="20"/>
  <c r="S943" i="20"/>
  <c r="T943" i="20"/>
  <c r="U943" i="20"/>
  <c r="V943" i="20"/>
  <c r="W943" i="20"/>
  <c r="X943" i="20"/>
  <c r="Y943" i="20"/>
  <c r="Z943" i="20"/>
  <c r="AA943" i="20"/>
  <c r="AB943" i="20"/>
  <c r="AC943" i="20"/>
  <c r="AD943" i="20"/>
  <c r="AE943" i="20"/>
  <c r="AF943" i="20"/>
  <c r="AG943" i="20"/>
  <c r="AH943" i="20"/>
  <c r="AI943" i="20"/>
  <c r="AJ943" i="20"/>
  <c r="G944" i="20"/>
  <c r="H944" i="20"/>
  <c r="I944" i="20"/>
  <c r="J944" i="20"/>
  <c r="K944" i="20"/>
  <c r="L944" i="20"/>
  <c r="M944" i="20"/>
  <c r="N944" i="20"/>
  <c r="O944" i="20"/>
  <c r="P944" i="20"/>
  <c r="Q944" i="20"/>
  <c r="R944" i="20"/>
  <c r="S944" i="20"/>
  <c r="T944" i="20"/>
  <c r="U944" i="20"/>
  <c r="V944" i="20"/>
  <c r="W944" i="20"/>
  <c r="X944" i="20"/>
  <c r="Y944" i="20"/>
  <c r="Z944" i="20"/>
  <c r="AA944" i="20"/>
  <c r="AB944" i="20"/>
  <c r="AC944" i="20"/>
  <c r="AD944" i="20"/>
  <c r="AE944" i="20"/>
  <c r="AF944" i="20"/>
  <c r="AG944" i="20"/>
  <c r="AH944" i="20"/>
  <c r="AI944" i="20"/>
  <c r="AJ944" i="20"/>
  <c r="G945" i="20"/>
  <c r="H945" i="20"/>
  <c r="I945" i="20"/>
  <c r="J945" i="20"/>
  <c r="K945" i="20"/>
  <c r="L945" i="20"/>
  <c r="M945" i="20"/>
  <c r="N945" i="20"/>
  <c r="O945" i="20"/>
  <c r="P945" i="20"/>
  <c r="Q945" i="20"/>
  <c r="R945" i="20"/>
  <c r="S945" i="20"/>
  <c r="T945" i="20"/>
  <c r="U945" i="20"/>
  <c r="V945" i="20"/>
  <c r="W945" i="20"/>
  <c r="X945" i="20"/>
  <c r="Y945" i="20"/>
  <c r="Z945" i="20"/>
  <c r="AA945" i="20"/>
  <c r="AB945" i="20"/>
  <c r="AC945" i="20"/>
  <c r="AD945" i="20"/>
  <c r="AE945" i="20"/>
  <c r="AF945" i="20"/>
  <c r="AG945" i="20"/>
  <c r="AH945" i="20"/>
  <c r="AI945" i="20"/>
  <c r="AJ945" i="20"/>
  <c r="G946" i="20"/>
  <c r="H946" i="20"/>
  <c r="I946" i="20"/>
  <c r="J946" i="20"/>
  <c r="K946" i="20"/>
  <c r="L946" i="20"/>
  <c r="M946" i="20"/>
  <c r="N946" i="20"/>
  <c r="O946" i="20"/>
  <c r="P946" i="20"/>
  <c r="Q946" i="20"/>
  <c r="R946" i="20"/>
  <c r="S946" i="20"/>
  <c r="T946" i="20"/>
  <c r="U946" i="20"/>
  <c r="V946" i="20"/>
  <c r="W946" i="20"/>
  <c r="X946" i="20"/>
  <c r="Y946" i="20"/>
  <c r="Z946" i="20"/>
  <c r="AA946" i="20"/>
  <c r="AB946" i="20"/>
  <c r="AC946" i="20"/>
  <c r="AD946" i="20"/>
  <c r="AE946" i="20"/>
  <c r="AF946" i="20"/>
  <c r="AG946" i="20"/>
  <c r="AH946" i="20"/>
  <c r="AI946" i="20"/>
  <c r="AJ946" i="20"/>
  <c r="G947" i="20"/>
  <c r="H947" i="20"/>
  <c r="I947" i="20"/>
  <c r="J947" i="20"/>
  <c r="K947" i="20"/>
  <c r="L947" i="20"/>
  <c r="M947" i="20"/>
  <c r="N947" i="20"/>
  <c r="O947" i="20"/>
  <c r="P947" i="20"/>
  <c r="Q947" i="20"/>
  <c r="R947" i="20"/>
  <c r="S947" i="20"/>
  <c r="T947" i="20"/>
  <c r="U947" i="20"/>
  <c r="V947" i="20"/>
  <c r="W947" i="20"/>
  <c r="X947" i="20"/>
  <c r="Y947" i="20"/>
  <c r="Z947" i="20"/>
  <c r="AA947" i="20"/>
  <c r="AB947" i="20"/>
  <c r="AC947" i="20"/>
  <c r="AD947" i="20"/>
  <c r="AE947" i="20"/>
  <c r="AF947" i="20"/>
  <c r="AG947" i="20"/>
  <c r="AH947" i="20"/>
  <c r="AI947" i="20"/>
  <c r="AJ947" i="20"/>
  <c r="G948" i="20"/>
  <c r="H948" i="20"/>
  <c r="I948" i="20"/>
  <c r="J948" i="20"/>
  <c r="K948" i="20"/>
  <c r="L948" i="20"/>
  <c r="M948" i="20"/>
  <c r="N948" i="20"/>
  <c r="O948" i="20"/>
  <c r="P948" i="20"/>
  <c r="Q948" i="20"/>
  <c r="R948" i="20"/>
  <c r="S948" i="20"/>
  <c r="T948" i="20"/>
  <c r="U948" i="20"/>
  <c r="V948" i="20"/>
  <c r="W948" i="20"/>
  <c r="X948" i="20"/>
  <c r="Y948" i="20"/>
  <c r="Z948" i="20"/>
  <c r="AA948" i="20"/>
  <c r="AB948" i="20"/>
  <c r="AC948" i="20"/>
  <c r="AD948" i="20"/>
  <c r="AE948" i="20"/>
  <c r="AF948" i="20"/>
  <c r="AG948" i="20"/>
  <c r="AH948" i="20"/>
  <c r="AI948" i="20"/>
  <c r="AJ948" i="20"/>
  <c r="G949" i="20"/>
  <c r="H949" i="20"/>
  <c r="I949" i="20"/>
  <c r="J949" i="20"/>
  <c r="K949" i="20"/>
  <c r="L949" i="20"/>
  <c r="M949" i="20"/>
  <c r="N949" i="20"/>
  <c r="O949" i="20"/>
  <c r="P949" i="20"/>
  <c r="Q949" i="20"/>
  <c r="R949" i="20"/>
  <c r="S949" i="20"/>
  <c r="T949" i="20"/>
  <c r="U949" i="20"/>
  <c r="V949" i="20"/>
  <c r="W949" i="20"/>
  <c r="X949" i="20"/>
  <c r="Y949" i="20"/>
  <c r="Z949" i="20"/>
  <c r="AA949" i="20"/>
  <c r="AB949" i="20"/>
  <c r="AC949" i="20"/>
  <c r="AD949" i="20"/>
  <c r="AE949" i="20"/>
  <c r="AF949" i="20"/>
  <c r="AG949" i="20"/>
  <c r="AH949" i="20"/>
  <c r="AI949" i="20"/>
  <c r="AJ949" i="20"/>
  <c r="G950" i="20"/>
  <c r="H950" i="20"/>
  <c r="I950" i="20"/>
  <c r="J950" i="20"/>
  <c r="K950" i="20"/>
  <c r="L950" i="20"/>
  <c r="M950" i="20"/>
  <c r="N950" i="20"/>
  <c r="O950" i="20"/>
  <c r="P950" i="20"/>
  <c r="Q950" i="20"/>
  <c r="R950" i="20"/>
  <c r="S950" i="20"/>
  <c r="T950" i="20"/>
  <c r="U950" i="20"/>
  <c r="V950" i="20"/>
  <c r="W950" i="20"/>
  <c r="X950" i="20"/>
  <c r="Y950" i="20"/>
  <c r="Z950" i="20"/>
  <c r="AA950" i="20"/>
  <c r="AB950" i="20"/>
  <c r="AC950" i="20"/>
  <c r="AD950" i="20"/>
  <c r="AE950" i="20"/>
  <c r="AF950" i="20"/>
  <c r="AG950" i="20"/>
  <c r="AH950" i="20"/>
  <c r="AI950" i="20"/>
  <c r="AJ950" i="20"/>
  <c r="G951" i="20"/>
  <c r="H951" i="20"/>
  <c r="I951" i="20"/>
  <c r="J951" i="20"/>
  <c r="K951" i="20"/>
  <c r="L951" i="20"/>
  <c r="M951" i="20"/>
  <c r="N951" i="20"/>
  <c r="O951" i="20"/>
  <c r="P951" i="20"/>
  <c r="Q951" i="20"/>
  <c r="R951" i="20"/>
  <c r="S951" i="20"/>
  <c r="T951" i="20"/>
  <c r="U951" i="20"/>
  <c r="V951" i="20"/>
  <c r="W951" i="20"/>
  <c r="X951" i="20"/>
  <c r="Y951" i="20"/>
  <c r="Z951" i="20"/>
  <c r="AA951" i="20"/>
  <c r="AB951" i="20"/>
  <c r="AC951" i="20"/>
  <c r="AD951" i="20"/>
  <c r="AE951" i="20"/>
  <c r="AF951" i="20"/>
  <c r="AG951" i="20"/>
  <c r="AH951" i="20"/>
  <c r="AI951" i="20"/>
  <c r="AJ951" i="20"/>
  <c r="G952" i="20"/>
  <c r="H952" i="20"/>
  <c r="I952" i="20"/>
  <c r="J952" i="20"/>
  <c r="K952" i="20"/>
  <c r="L952" i="20"/>
  <c r="M952" i="20"/>
  <c r="N952" i="20"/>
  <c r="O952" i="20"/>
  <c r="P952" i="20"/>
  <c r="Q952" i="20"/>
  <c r="R952" i="20"/>
  <c r="S952" i="20"/>
  <c r="T952" i="20"/>
  <c r="U952" i="20"/>
  <c r="V952" i="20"/>
  <c r="W952" i="20"/>
  <c r="X952" i="20"/>
  <c r="Y952" i="20"/>
  <c r="Z952" i="20"/>
  <c r="AA952" i="20"/>
  <c r="AB952" i="20"/>
  <c r="AC952" i="20"/>
  <c r="AD952" i="20"/>
  <c r="AE952" i="20"/>
  <c r="AF952" i="20"/>
  <c r="AG952" i="20"/>
  <c r="AH952" i="20"/>
  <c r="AI952" i="20"/>
  <c r="AJ952" i="20"/>
  <c r="G953" i="20"/>
  <c r="H953" i="20"/>
  <c r="I953" i="20"/>
  <c r="J953" i="20"/>
  <c r="K953" i="20"/>
  <c r="L953" i="20"/>
  <c r="M953" i="20"/>
  <c r="N953" i="20"/>
  <c r="O953" i="20"/>
  <c r="P953" i="20"/>
  <c r="Q953" i="20"/>
  <c r="R953" i="20"/>
  <c r="S953" i="20"/>
  <c r="T953" i="20"/>
  <c r="U953" i="20"/>
  <c r="V953" i="20"/>
  <c r="W953" i="20"/>
  <c r="X953" i="20"/>
  <c r="Y953" i="20"/>
  <c r="Z953" i="20"/>
  <c r="AA953" i="20"/>
  <c r="AB953" i="20"/>
  <c r="AC953" i="20"/>
  <c r="AD953" i="20"/>
  <c r="AE953" i="20"/>
  <c r="AF953" i="20"/>
  <c r="AG953" i="20"/>
  <c r="AH953" i="20"/>
  <c r="AI953" i="20"/>
  <c r="AJ953" i="20"/>
  <c r="G954" i="20"/>
  <c r="H954" i="20"/>
  <c r="I954" i="20"/>
  <c r="J954" i="20"/>
  <c r="K954" i="20"/>
  <c r="L954" i="20"/>
  <c r="M954" i="20"/>
  <c r="N954" i="20"/>
  <c r="O954" i="20"/>
  <c r="P954" i="20"/>
  <c r="Q954" i="20"/>
  <c r="R954" i="20"/>
  <c r="S954" i="20"/>
  <c r="T954" i="20"/>
  <c r="U954" i="20"/>
  <c r="V954" i="20"/>
  <c r="W954" i="20"/>
  <c r="X954" i="20"/>
  <c r="Y954" i="20"/>
  <c r="Z954" i="20"/>
  <c r="AA954" i="20"/>
  <c r="AB954" i="20"/>
  <c r="AC954" i="20"/>
  <c r="AD954" i="20"/>
  <c r="AE954" i="20"/>
  <c r="AF954" i="20"/>
  <c r="AG954" i="20"/>
  <c r="AH954" i="20"/>
  <c r="AI954" i="20"/>
  <c r="AJ954" i="20"/>
  <c r="G955" i="20"/>
  <c r="H955" i="20"/>
  <c r="I955" i="20"/>
  <c r="J955" i="20"/>
  <c r="K955" i="20"/>
  <c r="L955" i="20"/>
  <c r="M955" i="20"/>
  <c r="N955" i="20"/>
  <c r="O955" i="20"/>
  <c r="P955" i="20"/>
  <c r="Q955" i="20"/>
  <c r="R955" i="20"/>
  <c r="S955" i="20"/>
  <c r="T955" i="20"/>
  <c r="U955" i="20"/>
  <c r="V955" i="20"/>
  <c r="W955" i="20"/>
  <c r="X955" i="20"/>
  <c r="Y955" i="20"/>
  <c r="Z955" i="20"/>
  <c r="AA955" i="20"/>
  <c r="AB955" i="20"/>
  <c r="AC955" i="20"/>
  <c r="AD955" i="20"/>
  <c r="AE955" i="20"/>
  <c r="AF955" i="20"/>
  <c r="AG955" i="20"/>
  <c r="AH955" i="20"/>
  <c r="AI955" i="20"/>
  <c r="AJ955" i="20"/>
  <c r="G956" i="20"/>
  <c r="H956" i="20"/>
  <c r="I956" i="20"/>
  <c r="J956" i="20"/>
  <c r="K956" i="20"/>
  <c r="L956" i="20"/>
  <c r="M956" i="20"/>
  <c r="N956" i="20"/>
  <c r="O956" i="20"/>
  <c r="P956" i="20"/>
  <c r="Q956" i="20"/>
  <c r="R956" i="20"/>
  <c r="S956" i="20"/>
  <c r="T956" i="20"/>
  <c r="U956" i="20"/>
  <c r="V956" i="20"/>
  <c r="W956" i="20"/>
  <c r="X956" i="20"/>
  <c r="Y956" i="20"/>
  <c r="Z956" i="20"/>
  <c r="AA956" i="20"/>
  <c r="AB956" i="20"/>
  <c r="AC956" i="20"/>
  <c r="AD956" i="20"/>
  <c r="AE956" i="20"/>
  <c r="AF956" i="20"/>
  <c r="AG956" i="20"/>
  <c r="AH956" i="20"/>
  <c r="AI956" i="20"/>
  <c r="AJ956" i="20"/>
  <c r="G957" i="20"/>
  <c r="H957" i="20"/>
  <c r="I957" i="20"/>
  <c r="J957" i="20"/>
  <c r="K957" i="20"/>
  <c r="L957" i="20"/>
  <c r="M957" i="20"/>
  <c r="N957" i="20"/>
  <c r="O957" i="20"/>
  <c r="P957" i="20"/>
  <c r="Q957" i="20"/>
  <c r="R957" i="20"/>
  <c r="S957" i="20"/>
  <c r="T957" i="20"/>
  <c r="U957" i="20"/>
  <c r="V957" i="20"/>
  <c r="W957" i="20"/>
  <c r="X957" i="20"/>
  <c r="Y957" i="20"/>
  <c r="Z957" i="20"/>
  <c r="AA957" i="20"/>
  <c r="AB957" i="20"/>
  <c r="AC957" i="20"/>
  <c r="AD957" i="20"/>
  <c r="AE957" i="20"/>
  <c r="AF957" i="20"/>
  <c r="AG957" i="20"/>
  <c r="AH957" i="20"/>
  <c r="AI957" i="20"/>
  <c r="AJ957" i="20"/>
  <c r="G958" i="20"/>
  <c r="H958" i="20"/>
  <c r="I958" i="20"/>
  <c r="J958" i="20"/>
  <c r="K958" i="20"/>
  <c r="L958" i="20"/>
  <c r="M958" i="20"/>
  <c r="N958" i="20"/>
  <c r="O958" i="20"/>
  <c r="P958" i="20"/>
  <c r="Q958" i="20"/>
  <c r="R958" i="20"/>
  <c r="S958" i="20"/>
  <c r="T958" i="20"/>
  <c r="U958" i="20"/>
  <c r="V958" i="20"/>
  <c r="W958" i="20"/>
  <c r="X958" i="20"/>
  <c r="Y958" i="20"/>
  <c r="Z958" i="20"/>
  <c r="AA958" i="20"/>
  <c r="AB958" i="20"/>
  <c r="AC958" i="20"/>
  <c r="AD958" i="20"/>
  <c r="AE958" i="20"/>
  <c r="AF958" i="20"/>
  <c r="AG958" i="20"/>
  <c r="AH958" i="20"/>
  <c r="AI958" i="20"/>
  <c r="AJ958" i="20"/>
  <c r="G959" i="20"/>
  <c r="H959" i="20"/>
  <c r="I959" i="20"/>
  <c r="J959" i="20"/>
  <c r="K959" i="20"/>
  <c r="L959" i="20"/>
  <c r="M959" i="20"/>
  <c r="N959" i="20"/>
  <c r="O959" i="20"/>
  <c r="P959" i="20"/>
  <c r="Q959" i="20"/>
  <c r="R959" i="20"/>
  <c r="S959" i="20"/>
  <c r="T959" i="20"/>
  <c r="U959" i="20"/>
  <c r="V959" i="20"/>
  <c r="W959" i="20"/>
  <c r="X959" i="20"/>
  <c r="Y959" i="20"/>
  <c r="Z959" i="20"/>
  <c r="AA959" i="20"/>
  <c r="AB959" i="20"/>
  <c r="AC959" i="20"/>
  <c r="AD959" i="20"/>
  <c r="AE959" i="20"/>
  <c r="AF959" i="20"/>
  <c r="AG959" i="20"/>
  <c r="AH959" i="20"/>
  <c r="AI959" i="20"/>
  <c r="AJ959" i="20"/>
  <c r="G960" i="20"/>
  <c r="H960" i="20"/>
  <c r="I960" i="20"/>
  <c r="J960" i="20"/>
  <c r="K960" i="20"/>
  <c r="L960" i="20"/>
  <c r="M960" i="20"/>
  <c r="N960" i="20"/>
  <c r="O960" i="20"/>
  <c r="P960" i="20"/>
  <c r="Q960" i="20"/>
  <c r="R960" i="20"/>
  <c r="S960" i="20"/>
  <c r="T960" i="20"/>
  <c r="U960" i="20"/>
  <c r="V960" i="20"/>
  <c r="W960" i="20"/>
  <c r="X960" i="20"/>
  <c r="Y960" i="20"/>
  <c r="Z960" i="20"/>
  <c r="AA960" i="20"/>
  <c r="AB960" i="20"/>
  <c r="AC960" i="20"/>
  <c r="AD960" i="20"/>
  <c r="AE960" i="20"/>
  <c r="AF960" i="20"/>
  <c r="AG960" i="20"/>
  <c r="AH960" i="20"/>
  <c r="AI960" i="20"/>
  <c r="AJ960" i="20"/>
  <c r="G961" i="20"/>
  <c r="H961" i="20"/>
  <c r="I961" i="20"/>
  <c r="J961" i="20"/>
  <c r="K961" i="20"/>
  <c r="L961" i="20"/>
  <c r="M961" i="20"/>
  <c r="N961" i="20"/>
  <c r="O961" i="20"/>
  <c r="P961" i="20"/>
  <c r="Q961" i="20"/>
  <c r="R961" i="20"/>
  <c r="S961" i="20"/>
  <c r="T961" i="20"/>
  <c r="U961" i="20"/>
  <c r="V961" i="20"/>
  <c r="W961" i="20"/>
  <c r="X961" i="20"/>
  <c r="Y961" i="20"/>
  <c r="Z961" i="20"/>
  <c r="AA961" i="20"/>
  <c r="AB961" i="20"/>
  <c r="AC961" i="20"/>
  <c r="AD961" i="20"/>
  <c r="AE961" i="20"/>
  <c r="AF961" i="20"/>
  <c r="AG961" i="20"/>
  <c r="AH961" i="20"/>
  <c r="AI961" i="20"/>
  <c r="AJ961" i="20"/>
  <c r="G962" i="20"/>
  <c r="H962" i="20"/>
  <c r="I962" i="20"/>
  <c r="J962" i="20"/>
  <c r="K962" i="20"/>
  <c r="L962" i="20"/>
  <c r="M962" i="20"/>
  <c r="N962" i="20"/>
  <c r="O962" i="20"/>
  <c r="P962" i="20"/>
  <c r="Q962" i="20"/>
  <c r="R962" i="20"/>
  <c r="S962" i="20"/>
  <c r="T962" i="20"/>
  <c r="U962" i="20"/>
  <c r="V962" i="20"/>
  <c r="W962" i="20"/>
  <c r="X962" i="20"/>
  <c r="Y962" i="20"/>
  <c r="Z962" i="20"/>
  <c r="AA962" i="20"/>
  <c r="AB962" i="20"/>
  <c r="AC962" i="20"/>
  <c r="AD962" i="20"/>
  <c r="AE962" i="20"/>
  <c r="AF962" i="20"/>
  <c r="AG962" i="20"/>
  <c r="AH962" i="20"/>
  <c r="AI962" i="20"/>
  <c r="AJ962" i="20"/>
  <c r="G963" i="20"/>
  <c r="H963" i="20"/>
  <c r="I963" i="20"/>
  <c r="J963" i="20"/>
  <c r="K963" i="20"/>
  <c r="L963" i="20"/>
  <c r="M963" i="20"/>
  <c r="N963" i="20"/>
  <c r="O963" i="20"/>
  <c r="P963" i="20"/>
  <c r="Q963" i="20"/>
  <c r="R963" i="20"/>
  <c r="S963" i="20"/>
  <c r="T963" i="20"/>
  <c r="U963" i="20"/>
  <c r="V963" i="20"/>
  <c r="W963" i="20"/>
  <c r="X963" i="20"/>
  <c r="Y963" i="20"/>
  <c r="Z963" i="20"/>
  <c r="AA963" i="20"/>
  <c r="AB963" i="20"/>
  <c r="AC963" i="20"/>
  <c r="AD963" i="20"/>
  <c r="AE963" i="20"/>
  <c r="AF963" i="20"/>
  <c r="AG963" i="20"/>
  <c r="AH963" i="20"/>
  <c r="AI963" i="20"/>
  <c r="AJ963" i="20"/>
  <c r="G964" i="20"/>
  <c r="H964" i="20"/>
  <c r="I964" i="20"/>
  <c r="J964" i="20"/>
  <c r="K964" i="20"/>
  <c r="L964" i="20"/>
  <c r="M964" i="20"/>
  <c r="N964" i="20"/>
  <c r="O964" i="20"/>
  <c r="P964" i="20"/>
  <c r="Q964" i="20"/>
  <c r="R964" i="20"/>
  <c r="S964" i="20"/>
  <c r="T964" i="20"/>
  <c r="U964" i="20"/>
  <c r="V964" i="20"/>
  <c r="W964" i="20"/>
  <c r="X964" i="20"/>
  <c r="Y964" i="20"/>
  <c r="Z964" i="20"/>
  <c r="AA964" i="20"/>
  <c r="AB964" i="20"/>
  <c r="AC964" i="20"/>
  <c r="AD964" i="20"/>
  <c r="AE964" i="20"/>
  <c r="AF964" i="20"/>
  <c r="AG964" i="20"/>
  <c r="AH964" i="20"/>
  <c r="AI964" i="20"/>
  <c r="AJ964" i="20"/>
  <c r="G965" i="20"/>
  <c r="H965" i="20"/>
  <c r="I965" i="20"/>
  <c r="J965" i="20"/>
  <c r="K965" i="20"/>
  <c r="L965" i="20"/>
  <c r="M965" i="20"/>
  <c r="N965" i="20"/>
  <c r="O965" i="20"/>
  <c r="P965" i="20"/>
  <c r="Q965" i="20"/>
  <c r="R965" i="20"/>
  <c r="S965" i="20"/>
  <c r="T965" i="20"/>
  <c r="U965" i="20"/>
  <c r="V965" i="20"/>
  <c r="W965" i="20"/>
  <c r="X965" i="20"/>
  <c r="Y965" i="20"/>
  <c r="Z965" i="20"/>
  <c r="AA965" i="20"/>
  <c r="AB965" i="20"/>
  <c r="AC965" i="20"/>
  <c r="AD965" i="20"/>
  <c r="AE965" i="20"/>
  <c r="AF965" i="20"/>
  <c r="AG965" i="20"/>
  <c r="AH965" i="20"/>
  <c r="AI965" i="20"/>
  <c r="AJ965" i="20"/>
  <c r="G966" i="20"/>
  <c r="H966" i="20"/>
  <c r="I966" i="20"/>
  <c r="J966" i="20"/>
  <c r="K966" i="20"/>
  <c r="L966" i="20"/>
  <c r="M966" i="20"/>
  <c r="N966" i="20"/>
  <c r="O966" i="20"/>
  <c r="P966" i="20"/>
  <c r="Q966" i="20"/>
  <c r="R966" i="20"/>
  <c r="S966" i="20"/>
  <c r="T966" i="20"/>
  <c r="U966" i="20"/>
  <c r="V966" i="20"/>
  <c r="W966" i="20"/>
  <c r="X966" i="20"/>
  <c r="Y966" i="20"/>
  <c r="Z966" i="20"/>
  <c r="AA966" i="20"/>
  <c r="AB966" i="20"/>
  <c r="AC966" i="20"/>
  <c r="AD966" i="20"/>
  <c r="AE966" i="20"/>
  <c r="AF966" i="20"/>
  <c r="AG966" i="20"/>
  <c r="AH966" i="20"/>
  <c r="AI966" i="20"/>
  <c r="AJ966" i="20"/>
  <c r="G967" i="20"/>
  <c r="H967" i="20"/>
  <c r="I967" i="20"/>
  <c r="J967" i="20"/>
  <c r="K967" i="20"/>
  <c r="L967" i="20"/>
  <c r="M967" i="20"/>
  <c r="N967" i="20"/>
  <c r="O967" i="20"/>
  <c r="P967" i="20"/>
  <c r="Q967" i="20"/>
  <c r="R967" i="20"/>
  <c r="S967" i="20"/>
  <c r="T967" i="20"/>
  <c r="U967" i="20"/>
  <c r="V967" i="20"/>
  <c r="W967" i="20"/>
  <c r="X967" i="20"/>
  <c r="Y967" i="20"/>
  <c r="Z967" i="20"/>
  <c r="AA967" i="20"/>
  <c r="AB967" i="20"/>
  <c r="AC967" i="20"/>
  <c r="AD967" i="20"/>
  <c r="AE967" i="20"/>
  <c r="AF967" i="20"/>
  <c r="AG967" i="20"/>
  <c r="AH967" i="20"/>
  <c r="AI967" i="20"/>
  <c r="AJ967" i="20"/>
  <c r="G968" i="20"/>
  <c r="H968" i="20"/>
  <c r="I968" i="20"/>
  <c r="J968" i="20"/>
  <c r="K968" i="20"/>
  <c r="L968" i="20"/>
  <c r="M968" i="20"/>
  <c r="N968" i="20"/>
  <c r="O968" i="20"/>
  <c r="P968" i="20"/>
  <c r="Q968" i="20"/>
  <c r="R968" i="20"/>
  <c r="S968" i="20"/>
  <c r="T968" i="20"/>
  <c r="U968" i="20"/>
  <c r="V968" i="20"/>
  <c r="W968" i="20"/>
  <c r="X968" i="20"/>
  <c r="Y968" i="20"/>
  <c r="Z968" i="20"/>
  <c r="AA968" i="20"/>
  <c r="AB968" i="20"/>
  <c r="AC968" i="20"/>
  <c r="AD968" i="20"/>
  <c r="AE968" i="20"/>
  <c r="AF968" i="20"/>
  <c r="AG968" i="20"/>
  <c r="AH968" i="20"/>
  <c r="AI968" i="20"/>
  <c r="AJ968" i="20"/>
  <c r="G969" i="20"/>
  <c r="H969" i="20"/>
  <c r="I969" i="20"/>
  <c r="J969" i="20"/>
  <c r="K969" i="20"/>
  <c r="L969" i="20"/>
  <c r="M969" i="20"/>
  <c r="N969" i="20"/>
  <c r="O969" i="20"/>
  <c r="P969" i="20"/>
  <c r="Q969" i="20"/>
  <c r="R969" i="20"/>
  <c r="S969" i="20"/>
  <c r="T969" i="20"/>
  <c r="U969" i="20"/>
  <c r="V969" i="20"/>
  <c r="W969" i="20"/>
  <c r="X969" i="20"/>
  <c r="Y969" i="20"/>
  <c r="Z969" i="20"/>
  <c r="AA969" i="20"/>
  <c r="AB969" i="20"/>
  <c r="AC969" i="20"/>
  <c r="AD969" i="20"/>
  <c r="AE969" i="20"/>
  <c r="AF969" i="20"/>
  <c r="AG969" i="20"/>
  <c r="AH969" i="20"/>
  <c r="AI969" i="20"/>
  <c r="AJ969" i="20"/>
  <c r="G970" i="20"/>
  <c r="H970" i="20"/>
  <c r="I970" i="20"/>
  <c r="J970" i="20"/>
  <c r="K970" i="20"/>
  <c r="L970" i="20"/>
  <c r="M970" i="20"/>
  <c r="N970" i="20"/>
  <c r="O970" i="20"/>
  <c r="P970" i="20"/>
  <c r="Q970" i="20"/>
  <c r="R970" i="20"/>
  <c r="S970" i="20"/>
  <c r="T970" i="20"/>
  <c r="U970" i="20"/>
  <c r="V970" i="20"/>
  <c r="W970" i="20"/>
  <c r="X970" i="20"/>
  <c r="Y970" i="20"/>
  <c r="Z970" i="20"/>
  <c r="AA970" i="20"/>
  <c r="AB970" i="20"/>
  <c r="AC970" i="20"/>
  <c r="AD970" i="20"/>
  <c r="AE970" i="20"/>
  <c r="AF970" i="20"/>
  <c r="AG970" i="20"/>
  <c r="AH970" i="20"/>
  <c r="AI970" i="20"/>
  <c r="AJ970" i="20"/>
  <c r="G971" i="20"/>
  <c r="H971" i="20"/>
  <c r="I971" i="20"/>
  <c r="J971" i="20"/>
  <c r="K971" i="20"/>
  <c r="L971" i="20"/>
  <c r="M971" i="20"/>
  <c r="N971" i="20"/>
  <c r="O971" i="20"/>
  <c r="P971" i="20"/>
  <c r="Q971" i="20"/>
  <c r="R971" i="20"/>
  <c r="S971" i="20"/>
  <c r="T971" i="20"/>
  <c r="U971" i="20"/>
  <c r="V971" i="20"/>
  <c r="W971" i="20"/>
  <c r="X971" i="20"/>
  <c r="Y971" i="20"/>
  <c r="Z971" i="20"/>
  <c r="AA971" i="20"/>
  <c r="AB971" i="20"/>
  <c r="AC971" i="20"/>
  <c r="AD971" i="20"/>
  <c r="AE971" i="20"/>
  <c r="AF971" i="20"/>
  <c r="AG971" i="20"/>
  <c r="AH971" i="20"/>
  <c r="AI971" i="20"/>
  <c r="AJ971" i="20"/>
  <c r="G972" i="20"/>
  <c r="H972" i="20"/>
  <c r="I972" i="20"/>
  <c r="J972" i="20"/>
  <c r="K972" i="20"/>
  <c r="L972" i="20"/>
  <c r="M972" i="20"/>
  <c r="N972" i="20"/>
  <c r="O972" i="20"/>
  <c r="P972" i="20"/>
  <c r="Q972" i="20"/>
  <c r="R972" i="20"/>
  <c r="S972" i="20"/>
  <c r="T972" i="20"/>
  <c r="U972" i="20"/>
  <c r="V972" i="20"/>
  <c r="W972" i="20"/>
  <c r="X972" i="20"/>
  <c r="Y972" i="20"/>
  <c r="Z972" i="20"/>
  <c r="AA972" i="20"/>
  <c r="AB972" i="20"/>
  <c r="AC972" i="20"/>
  <c r="AD972" i="20"/>
  <c r="AE972" i="20"/>
  <c r="AF972" i="20"/>
  <c r="AG972" i="20"/>
  <c r="AH972" i="20"/>
  <c r="AI972" i="20"/>
  <c r="AJ972" i="20"/>
  <c r="G973" i="20"/>
  <c r="H973" i="20"/>
  <c r="I973" i="20"/>
  <c r="J973" i="20"/>
  <c r="K973" i="20"/>
  <c r="L973" i="20"/>
  <c r="M973" i="20"/>
  <c r="N973" i="20"/>
  <c r="O973" i="20"/>
  <c r="P973" i="20"/>
  <c r="Q973" i="20"/>
  <c r="R973" i="20"/>
  <c r="S973" i="20"/>
  <c r="T973" i="20"/>
  <c r="U973" i="20"/>
  <c r="V973" i="20"/>
  <c r="W973" i="20"/>
  <c r="X973" i="20"/>
  <c r="Y973" i="20"/>
  <c r="Z973" i="20"/>
  <c r="AA973" i="20"/>
  <c r="AB973" i="20"/>
  <c r="AC973" i="20"/>
  <c r="AD973" i="20"/>
  <c r="AE973" i="20"/>
  <c r="AF973" i="20"/>
  <c r="AG973" i="20"/>
  <c r="AH973" i="20"/>
  <c r="AI973" i="20"/>
  <c r="AJ973" i="20"/>
  <c r="G974" i="20"/>
  <c r="H974" i="20"/>
  <c r="I974" i="20"/>
  <c r="J974" i="20"/>
  <c r="K974" i="20"/>
  <c r="L974" i="20"/>
  <c r="M974" i="20"/>
  <c r="N974" i="20"/>
  <c r="O974" i="20"/>
  <c r="P974" i="20"/>
  <c r="Q974" i="20"/>
  <c r="R974" i="20"/>
  <c r="S974" i="20"/>
  <c r="T974" i="20"/>
  <c r="U974" i="20"/>
  <c r="V974" i="20"/>
  <c r="W974" i="20"/>
  <c r="X974" i="20"/>
  <c r="Y974" i="20"/>
  <c r="Z974" i="20"/>
  <c r="AA974" i="20"/>
  <c r="AB974" i="20"/>
  <c r="AC974" i="20"/>
  <c r="AD974" i="20"/>
  <c r="AE974" i="20"/>
  <c r="AF974" i="20"/>
  <c r="AG974" i="20"/>
  <c r="AH974" i="20"/>
  <c r="AI974" i="20"/>
  <c r="AJ974" i="20"/>
  <c r="G975" i="20"/>
  <c r="H975" i="20"/>
  <c r="I975" i="20"/>
  <c r="J975" i="20"/>
  <c r="K975" i="20"/>
  <c r="L975" i="20"/>
  <c r="M975" i="20"/>
  <c r="N975" i="20"/>
  <c r="O975" i="20"/>
  <c r="P975" i="20"/>
  <c r="Q975" i="20"/>
  <c r="R975" i="20"/>
  <c r="S975" i="20"/>
  <c r="T975" i="20"/>
  <c r="U975" i="20"/>
  <c r="V975" i="20"/>
  <c r="W975" i="20"/>
  <c r="X975" i="20"/>
  <c r="Y975" i="20"/>
  <c r="Z975" i="20"/>
  <c r="AA975" i="20"/>
  <c r="AB975" i="20"/>
  <c r="AC975" i="20"/>
  <c r="AD975" i="20"/>
  <c r="AE975" i="20"/>
  <c r="AF975" i="20"/>
  <c r="AG975" i="20"/>
  <c r="AH975" i="20"/>
  <c r="AI975" i="20"/>
  <c r="AJ975" i="20"/>
  <c r="G976" i="20"/>
  <c r="H976" i="20"/>
  <c r="I976" i="20"/>
  <c r="J976" i="20"/>
  <c r="K976" i="20"/>
  <c r="L976" i="20"/>
  <c r="M976" i="20"/>
  <c r="N976" i="20"/>
  <c r="O976" i="20"/>
  <c r="P976" i="20"/>
  <c r="Q976" i="20"/>
  <c r="R976" i="20"/>
  <c r="S976" i="20"/>
  <c r="T976" i="20"/>
  <c r="U976" i="20"/>
  <c r="V976" i="20"/>
  <c r="W976" i="20"/>
  <c r="X976" i="20"/>
  <c r="Y976" i="20"/>
  <c r="Z976" i="20"/>
  <c r="AA976" i="20"/>
  <c r="AB976" i="20"/>
  <c r="AC976" i="20"/>
  <c r="AD976" i="20"/>
  <c r="AE976" i="20"/>
  <c r="AF976" i="20"/>
  <c r="AG976" i="20"/>
  <c r="AH976" i="20"/>
  <c r="AI976" i="20"/>
  <c r="AJ976" i="20"/>
  <c r="G977" i="20"/>
  <c r="H977" i="20"/>
  <c r="I977" i="20"/>
  <c r="J977" i="20"/>
  <c r="K977" i="20"/>
  <c r="L977" i="20"/>
  <c r="M977" i="20"/>
  <c r="N977" i="20"/>
  <c r="O977" i="20"/>
  <c r="P977" i="20"/>
  <c r="Q977" i="20"/>
  <c r="R977" i="20"/>
  <c r="S977" i="20"/>
  <c r="T977" i="20"/>
  <c r="U977" i="20"/>
  <c r="V977" i="20"/>
  <c r="W977" i="20"/>
  <c r="X977" i="20"/>
  <c r="Y977" i="20"/>
  <c r="Z977" i="20"/>
  <c r="AA977" i="20"/>
  <c r="AB977" i="20"/>
  <c r="AC977" i="20"/>
  <c r="AD977" i="20"/>
  <c r="AE977" i="20"/>
  <c r="AF977" i="20"/>
  <c r="AG977" i="20"/>
  <c r="AH977" i="20"/>
  <c r="AI977" i="20"/>
  <c r="AJ977" i="20"/>
  <c r="G978" i="20"/>
  <c r="H978" i="20"/>
  <c r="I978" i="20"/>
  <c r="J978" i="20"/>
  <c r="K978" i="20"/>
  <c r="L978" i="20"/>
  <c r="M978" i="20"/>
  <c r="N978" i="20"/>
  <c r="O978" i="20"/>
  <c r="P978" i="20"/>
  <c r="Q978" i="20"/>
  <c r="R978" i="20"/>
  <c r="S978" i="20"/>
  <c r="T978" i="20"/>
  <c r="U978" i="20"/>
  <c r="V978" i="20"/>
  <c r="W978" i="20"/>
  <c r="X978" i="20"/>
  <c r="Y978" i="20"/>
  <c r="Z978" i="20"/>
  <c r="AA978" i="20"/>
  <c r="AB978" i="20"/>
  <c r="AC978" i="20"/>
  <c r="AD978" i="20"/>
  <c r="AE978" i="20"/>
  <c r="AF978" i="20"/>
  <c r="AG978" i="20"/>
  <c r="AH978" i="20"/>
  <c r="AI978" i="20"/>
  <c r="AJ978" i="20"/>
  <c r="G979" i="20"/>
  <c r="H979" i="20"/>
  <c r="I979" i="20"/>
  <c r="J979" i="20"/>
  <c r="K979" i="20"/>
  <c r="L979" i="20"/>
  <c r="M979" i="20"/>
  <c r="N979" i="20"/>
  <c r="O979" i="20"/>
  <c r="P979" i="20"/>
  <c r="Q979" i="20"/>
  <c r="R979" i="20"/>
  <c r="S979" i="20"/>
  <c r="T979" i="20"/>
  <c r="U979" i="20"/>
  <c r="V979" i="20"/>
  <c r="W979" i="20"/>
  <c r="X979" i="20"/>
  <c r="Y979" i="20"/>
  <c r="Z979" i="20"/>
  <c r="AA979" i="20"/>
  <c r="AB979" i="20"/>
  <c r="AC979" i="20"/>
  <c r="AD979" i="20"/>
  <c r="AE979" i="20"/>
  <c r="AF979" i="20"/>
  <c r="AG979" i="20"/>
  <c r="AH979" i="20"/>
  <c r="AI979" i="20"/>
  <c r="AJ979" i="20"/>
  <c r="G980" i="20"/>
  <c r="H980" i="20"/>
  <c r="I980" i="20"/>
  <c r="J980" i="20"/>
  <c r="K980" i="20"/>
  <c r="L980" i="20"/>
  <c r="M980" i="20"/>
  <c r="N980" i="20"/>
  <c r="O980" i="20"/>
  <c r="P980" i="20"/>
  <c r="Q980" i="20"/>
  <c r="R980" i="20"/>
  <c r="S980" i="20"/>
  <c r="T980" i="20"/>
  <c r="U980" i="20"/>
  <c r="V980" i="20"/>
  <c r="W980" i="20"/>
  <c r="X980" i="20"/>
  <c r="Y980" i="20"/>
  <c r="Z980" i="20"/>
  <c r="AA980" i="20"/>
  <c r="AB980" i="20"/>
  <c r="AC980" i="20"/>
  <c r="AD980" i="20"/>
  <c r="AE980" i="20"/>
  <c r="AF980" i="20"/>
  <c r="AG980" i="20"/>
  <c r="AH980" i="20"/>
  <c r="AI980" i="20"/>
  <c r="AJ980" i="20"/>
  <c r="G981" i="20"/>
  <c r="H981" i="20"/>
  <c r="I981" i="20"/>
  <c r="J981" i="20"/>
  <c r="K981" i="20"/>
  <c r="L981" i="20"/>
  <c r="M981" i="20"/>
  <c r="N981" i="20"/>
  <c r="O981" i="20"/>
  <c r="P981" i="20"/>
  <c r="Q981" i="20"/>
  <c r="R981" i="20"/>
  <c r="S981" i="20"/>
  <c r="T981" i="20"/>
  <c r="U981" i="20"/>
  <c r="V981" i="20"/>
  <c r="W981" i="20"/>
  <c r="X981" i="20"/>
  <c r="Y981" i="20"/>
  <c r="Z981" i="20"/>
  <c r="AA981" i="20"/>
  <c r="AB981" i="20"/>
  <c r="AC981" i="20"/>
  <c r="AD981" i="20"/>
  <c r="AE981" i="20"/>
  <c r="AF981" i="20"/>
  <c r="AG981" i="20"/>
  <c r="AH981" i="20"/>
  <c r="AI981" i="20"/>
  <c r="AJ981" i="20"/>
  <c r="G982" i="20"/>
  <c r="H982" i="20"/>
  <c r="I982" i="20"/>
  <c r="J982" i="20"/>
  <c r="K982" i="20"/>
  <c r="L982" i="20"/>
  <c r="M982" i="20"/>
  <c r="N982" i="20"/>
  <c r="O982" i="20"/>
  <c r="P982" i="20"/>
  <c r="Q982" i="20"/>
  <c r="R982" i="20"/>
  <c r="S982" i="20"/>
  <c r="T982" i="20"/>
  <c r="U982" i="20"/>
  <c r="V982" i="20"/>
  <c r="W982" i="20"/>
  <c r="X982" i="20"/>
  <c r="Y982" i="20"/>
  <c r="Z982" i="20"/>
  <c r="AA982" i="20"/>
  <c r="AB982" i="20"/>
  <c r="AC982" i="20"/>
  <c r="AD982" i="20"/>
  <c r="AE982" i="20"/>
  <c r="AF982" i="20"/>
  <c r="AG982" i="20"/>
  <c r="AH982" i="20"/>
  <c r="AI982" i="20"/>
  <c r="AJ982" i="20"/>
  <c r="G983" i="20"/>
  <c r="H983" i="20"/>
  <c r="I983" i="20"/>
  <c r="J983" i="20"/>
  <c r="K983" i="20"/>
  <c r="L983" i="20"/>
  <c r="M983" i="20"/>
  <c r="N983" i="20"/>
  <c r="O983" i="20"/>
  <c r="P983" i="20"/>
  <c r="Q983" i="20"/>
  <c r="R983" i="20"/>
  <c r="S983" i="20"/>
  <c r="T983" i="20"/>
  <c r="U983" i="20"/>
  <c r="V983" i="20"/>
  <c r="W983" i="20"/>
  <c r="X983" i="20"/>
  <c r="Y983" i="20"/>
  <c r="Z983" i="20"/>
  <c r="AA983" i="20"/>
  <c r="AB983" i="20"/>
  <c r="AC983" i="20"/>
  <c r="AD983" i="20"/>
  <c r="AE983" i="20"/>
  <c r="AF983" i="20"/>
  <c r="AG983" i="20"/>
  <c r="AH983" i="20"/>
  <c r="AI983" i="20"/>
  <c r="AJ983" i="20"/>
  <c r="G984" i="20"/>
  <c r="H984" i="20"/>
  <c r="I984" i="20"/>
  <c r="J984" i="20"/>
  <c r="K984" i="20"/>
  <c r="L984" i="20"/>
  <c r="M984" i="20"/>
  <c r="N984" i="20"/>
  <c r="O984" i="20"/>
  <c r="P984" i="20"/>
  <c r="Q984" i="20"/>
  <c r="R984" i="20"/>
  <c r="S984" i="20"/>
  <c r="T984" i="20"/>
  <c r="U984" i="20"/>
  <c r="V984" i="20"/>
  <c r="W984" i="20"/>
  <c r="X984" i="20"/>
  <c r="Y984" i="20"/>
  <c r="Z984" i="20"/>
  <c r="AA984" i="20"/>
  <c r="AB984" i="20"/>
  <c r="AC984" i="20"/>
  <c r="AD984" i="20"/>
  <c r="AE984" i="20"/>
  <c r="AF984" i="20"/>
  <c r="AG984" i="20"/>
  <c r="AH984" i="20"/>
  <c r="AI984" i="20"/>
  <c r="AJ984" i="20"/>
  <c r="G985" i="20"/>
  <c r="H985" i="20"/>
  <c r="I985" i="20"/>
  <c r="J985" i="20"/>
  <c r="K985" i="20"/>
  <c r="L985" i="20"/>
  <c r="M985" i="20"/>
  <c r="N985" i="20"/>
  <c r="O985" i="20"/>
  <c r="P985" i="20"/>
  <c r="Q985" i="20"/>
  <c r="R985" i="20"/>
  <c r="S985" i="20"/>
  <c r="T985" i="20"/>
  <c r="U985" i="20"/>
  <c r="V985" i="20"/>
  <c r="W985" i="20"/>
  <c r="X985" i="20"/>
  <c r="Y985" i="20"/>
  <c r="Z985" i="20"/>
  <c r="AA985" i="20"/>
  <c r="AB985" i="20"/>
  <c r="AC985" i="20"/>
  <c r="AD985" i="20"/>
  <c r="AE985" i="20"/>
  <c r="AF985" i="20"/>
  <c r="AG985" i="20"/>
  <c r="AH985" i="20"/>
  <c r="AI985" i="20"/>
  <c r="AJ985" i="20"/>
  <c r="G986" i="20"/>
  <c r="H986" i="20"/>
  <c r="I986" i="20"/>
  <c r="J986" i="20"/>
  <c r="K986" i="20"/>
  <c r="L986" i="20"/>
  <c r="M986" i="20"/>
  <c r="N986" i="20"/>
  <c r="O986" i="20"/>
  <c r="P986" i="20"/>
  <c r="Q986" i="20"/>
  <c r="R986" i="20"/>
  <c r="S986" i="20"/>
  <c r="T986" i="20"/>
  <c r="U986" i="20"/>
  <c r="V986" i="20"/>
  <c r="W986" i="20"/>
  <c r="X986" i="20"/>
  <c r="Y986" i="20"/>
  <c r="Z986" i="20"/>
  <c r="AA986" i="20"/>
  <c r="AB986" i="20"/>
  <c r="AC986" i="20"/>
  <c r="AD986" i="20"/>
  <c r="AE986" i="20"/>
  <c r="AF986" i="20"/>
  <c r="AG986" i="20"/>
  <c r="AH986" i="20"/>
  <c r="AI986" i="20"/>
  <c r="AJ986" i="20"/>
  <c r="G987" i="20"/>
  <c r="H987" i="20"/>
  <c r="I987" i="20"/>
  <c r="J987" i="20"/>
  <c r="K987" i="20"/>
  <c r="L987" i="20"/>
  <c r="M987" i="20"/>
  <c r="N987" i="20"/>
  <c r="O987" i="20"/>
  <c r="P987" i="20"/>
  <c r="Q987" i="20"/>
  <c r="R987" i="20"/>
  <c r="S987" i="20"/>
  <c r="T987" i="20"/>
  <c r="U987" i="20"/>
  <c r="V987" i="20"/>
  <c r="W987" i="20"/>
  <c r="X987" i="20"/>
  <c r="Y987" i="20"/>
  <c r="Z987" i="20"/>
  <c r="AA987" i="20"/>
  <c r="AB987" i="20"/>
  <c r="AC987" i="20"/>
  <c r="AD987" i="20"/>
  <c r="AE987" i="20"/>
  <c r="AF987" i="20"/>
  <c r="AG987" i="20"/>
  <c r="AH987" i="20"/>
  <c r="AI987" i="20"/>
  <c r="AJ987" i="20"/>
  <c r="G988" i="20"/>
  <c r="H988" i="20"/>
  <c r="I988" i="20"/>
  <c r="J988" i="20"/>
  <c r="K988" i="20"/>
  <c r="L988" i="20"/>
  <c r="M988" i="20"/>
  <c r="N988" i="20"/>
  <c r="O988" i="20"/>
  <c r="P988" i="20"/>
  <c r="Q988" i="20"/>
  <c r="R988" i="20"/>
  <c r="S988" i="20"/>
  <c r="T988" i="20"/>
  <c r="U988" i="20"/>
  <c r="V988" i="20"/>
  <c r="W988" i="20"/>
  <c r="X988" i="20"/>
  <c r="Y988" i="20"/>
  <c r="Z988" i="20"/>
  <c r="AA988" i="20"/>
  <c r="AB988" i="20"/>
  <c r="AC988" i="20"/>
  <c r="AD988" i="20"/>
  <c r="AE988" i="20"/>
  <c r="AF988" i="20"/>
  <c r="AG988" i="20"/>
  <c r="AH988" i="20"/>
  <c r="AI988" i="20"/>
  <c r="AJ988" i="20"/>
  <c r="G989" i="20"/>
  <c r="H989" i="20"/>
  <c r="I989" i="20"/>
  <c r="J989" i="20"/>
  <c r="K989" i="20"/>
  <c r="L989" i="20"/>
  <c r="M989" i="20"/>
  <c r="N989" i="20"/>
  <c r="O989" i="20"/>
  <c r="P989" i="20"/>
  <c r="Q989" i="20"/>
  <c r="R989" i="20"/>
  <c r="S989" i="20"/>
  <c r="T989" i="20"/>
  <c r="U989" i="20"/>
  <c r="V989" i="20"/>
  <c r="W989" i="20"/>
  <c r="X989" i="20"/>
  <c r="Y989" i="20"/>
  <c r="Z989" i="20"/>
  <c r="AA989" i="20"/>
  <c r="AB989" i="20"/>
  <c r="AC989" i="20"/>
  <c r="AD989" i="20"/>
  <c r="AE989" i="20"/>
  <c r="AF989" i="20"/>
  <c r="AG989" i="20"/>
  <c r="AH989" i="20"/>
  <c r="AI989" i="20"/>
  <c r="AJ989" i="20"/>
  <c r="G990" i="20"/>
  <c r="H990" i="20"/>
  <c r="I990" i="20"/>
  <c r="J990" i="20"/>
  <c r="K990" i="20"/>
  <c r="L990" i="20"/>
  <c r="M990" i="20"/>
  <c r="N990" i="20"/>
  <c r="O990" i="20"/>
  <c r="P990" i="20"/>
  <c r="Q990" i="20"/>
  <c r="R990" i="20"/>
  <c r="S990" i="20"/>
  <c r="T990" i="20"/>
  <c r="U990" i="20"/>
  <c r="V990" i="20"/>
  <c r="W990" i="20"/>
  <c r="X990" i="20"/>
  <c r="Y990" i="20"/>
  <c r="Z990" i="20"/>
  <c r="AA990" i="20"/>
  <c r="AB990" i="20"/>
  <c r="AC990" i="20"/>
  <c r="AD990" i="20"/>
  <c r="AE990" i="20"/>
  <c r="AF990" i="20"/>
  <c r="AG990" i="20"/>
  <c r="AH990" i="20"/>
  <c r="AI990" i="20"/>
  <c r="AJ990" i="20"/>
  <c r="G991" i="20"/>
  <c r="H991" i="20"/>
  <c r="I991" i="20"/>
  <c r="J991" i="20"/>
  <c r="K991" i="20"/>
  <c r="L991" i="20"/>
  <c r="M991" i="20"/>
  <c r="N991" i="20"/>
  <c r="O991" i="20"/>
  <c r="P991" i="20"/>
  <c r="Q991" i="20"/>
  <c r="R991" i="20"/>
  <c r="S991" i="20"/>
  <c r="T991" i="20"/>
  <c r="U991" i="20"/>
  <c r="V991" i="20"/>
  <c r="W991" i="20"/>
  <c r="X991" i="20"/>
  <c r="Y991" i="20"/>
  <c r="Z991" i="20"/>
  <c r="AA991" i="20"/>
  <c r="AB991" i="20"/>
  <c r="AC991" i="20"/>
  <c r="AD991" i="20"/>
  <c r="AE991" i="20"/>
  <c r="AF991" i="20"/>
  <c r="AG991" i="20"/>
  <c r="AH991" i="20"/>
  <c r="AI991" i="20"/>
  <c r="AJ991" i="20"/>
  <c r="G992" i="20"/>
  <c r="H992" i="20"/>
  <c r="I992" i="20"/>
  <c r="J992" i="20"/>
  <c r="K992" i="20"/>
  <c r="L992" i="20"/>
  <c r="M992" i="20"/>
  <c r="N992" i="20"/>
  <c r="O992" i="20"/>
  <c r="P992" i="20"/>
  <c r="Q992" i="20"/>
  <c r="R992" i="20"/>
  <c r="S992" i="20"/>
  <c r="T992" i="20"/>
  <c r="U992" i="20"/>
  <c r="V992" i="20"/>
  <c r="W992" i="20"/>
  <c r="X992" i="20"/>
  <c r="Y992" i="20"/>
  <c r="Z992" i="20"/>
  <c r="AA992" i="20"/>
  <c r="AB992" i="20"/>
  <c r="AC992" i="20"/>
  <c r="AD992" i="20"/>
  <c r="AE992" i="20"/>
  <c r="AF992" i="20"/>
  <c r="AG992" i="20"/>
  <c r="AH992" i="20"/>
  <c r="AI992" i="20"/>
  <c r="AJ992" i="20"/>
  <c r="G993" i="20"/>
  <c r="H993" i="20"/>
  <c r="I993" i="20"/>
  <c r="J993" i="20"/>
  <c r="K993" i="20"/>
  <c r="L993" i="20"/>
  <c r="M993" i="20"/>
  <c r="N993" i="20"/>
  <c r="O993" i="20"/>
  <c r="P993" i="20"/>
  <c r="Q993" i="20"/>
  <c r="R993" i="20"/>
  <c r="S993" i="20"/>
  <c r="T993" i="20"/>
  <c r="U993" i="20"/>
  <c r="V993" i="20"/>
  <c r="W993" i="20"/>
  <c r="X993" i="20"/>
  <c r="Y993" i="20"/>
  <c r="Z993" i="20"/>
  <c r="AA993" i="20"/>
  <c r="AB993" i="20"/>
  <c r="AC993" i="20"/>
  <c r="AD993" i="20"/>
  <c r="AE993" i="20"/>
  <c r="AF993" i="20"/>
  <c r="AG993" i="20"/>
  <c r="AH993" i="20"/>
  <c r="AI993" i="20"/>
  <c r="AJ993" i="20"/>
  <c r="G994" i="20"/>
  <c r="H994" i="20"/>
  <c r="I994" i="20"/>
  <c r="J994" i="20"/>
  <c r="K994" i="20"/>
  <c r="L994" i="20"/>
  <c r="M994" i="20"/>
  <c r="N994" i="20"/>
  <c r="O994" i="20"/>
  <c r="P994" i="20"/>
  <c r="Q994" i="20"/>
  <c r="R994" i="20"/>
  <c r="S994" i="20"/>
  <c r="T994" i="20"/>
  <c r="U994" i="20"/>
  <c r="V994" i="20"/>
  <c r="W994" i="20"/>
  <c r="X994" i="20"/>
  <c r="Y994" i="20"/>
  <c r="Z994" i="20"/>
  <c r="AA994" i="20"/>
  <c r="AB994" i="20"/>
  <c r="AC994" i="20"/>
  <c r="AD994" i="20"/>
  <c r="AE994" i="20"/>
  <c r="AF994" i="20"/>
  <c r="AG994" i="20"/>
  <c r="AH994" i="20"/>
  <c r="AI994" i="20"/>
  <c r="AJ994" i="20"/>
  <c r="G995" i="20"/>
  <c r="H995" i="20"/>
  <c r="I995" i="20"/>
  <c r="J995" i="20"/>
  <c r="K995" i="20"/>
  <c r="L995" i="20"/>
  <c r="M995" i="20"/>
  <c r="N995" i="20"/>
  <c r="O995" i="20"/>
  <c r="P995" i="20"/>
  <c r="Q995" i="20"/>
  <c r="R995" i="20"/>
  <c r="S995" i="20"/>
  <c r="T995" i="20"/>
  <c r="U995" i="20"/>
  <c r="V995" i="20"/>
  <c r="W995" i="20"/>
  <c r="X995" i="20"/>
  <c r="Y995" i="20"/>
  <c r="Z995" i="20"/>
  <c r="AA995" i="20"/>
  <c r="AB995" i="20"/>
  <c r="AC995" i="20"/>
  <c r="AD995" i="20"/>
  <c r="AE995" i="20"/>
  <c r="AF995" i="20"/>
  <c r="AG995" i="20"/>
  <c r="AH995" i="20"/>
  <c r="AI995" i="20"/>
  <c r="AJ995" i="20"/>
  <c r="G996" i="20"/>
  <c r="H996" i="20"/>
  <c r="I996" i="20"/>
  <c r="J996" i="20"/>
  <c r="K996" i="20"/>
  <c r="L996" i="20"/>
  <c r="M996" i="20"/>
  <c r="N996" i="20"/>
  <c r="O996" i="20"/>
  <c r="P996" i="20"/>
  <c r="Q996" i="20"/>
  <c r="R996" i="20"/>
  <c r="S996" i="20"/>
  <c r="T996" i="20"/>
  <c r="U996" i="20"/>
  <c r="V996" i="20"/>
  <c r="W996" i="20"/>
  <c r="X996" i="20"/>
  <c r="Y996" i="20"/>
  <c r="Z996" i="20"/>
  <c r="AA996" i="20"/>
  <c r="AB996" i="20"/>
  <c r="AC996" i="20"/>
  <c r="AD996" i="20"/>
  <c r="AE996" i="20"/>
  <c r="AF996" i="20"/>
  <c r="AG996" i="20"/>
  <c r="AH996" i="20"/>
  <c r="AI996" i="20"/>
  <c r="AJ996" i="20"/>
  <c r="G997" i="20"/>
  <c r="H997" i="20"/>
  <c r="I997" i="20"/>
  <c r="J997" i="20"/>
  <c r="K997" i="20"/>
  <c r="L997" i="20"/>
  <c r="M997" i="20"/>
  <c r="N997" i="20"/>
  <c r="O997" i="20"/>
  <c r="P997" i="20"/>
  <c r="Q997" i="20"/>
  <c r="R997" i="20"/>
  <c r="S997" i="20"/>
  <c r="T997" i="20"/>
  <c r="U997" i="20"/>
  <c r="V997" i="20"/>
  <c r="W997" i="20"/>
  <c r="X997" i="20"/>
  <c r="Y997" i="20"/>
  <c r="Z997" i="20"/>
  <c r="AA997" i="20"/>
  <c r="AB997" i="20"/>
  <c r="AC997" i="20"/>
  <c r="AD997" i="20"/>
  <c r="AE997" i="20"/>
  <c r="AF997" i="20"/>
  <c r="AG997" i="20"/>
  <c r="AH997" i="20"/>
  <c r="AI997" i="20"/>
  <c r="AJ997" i="20"/>
  <c r="G998" i="20"/>
  <c r="H998" i="20"/>
  <c r="I998" i="20"/>
  <c r="J998" i="20"/>
  <c r="K998" i="20"/>
  <c r="L998" i="20"/>
  <c r="M998" i="20"/>
  <c r="N998" i="20"/>
  <c r="O998" i="20"/>
  <c r="P998" i="20"/>
  <c r="Q998" i="20"/>
  <c r="R998" i="20"/>
  <c r="S998" i="20"/>
  <c r="T998" i="20"/>
  <c r="U998" i="20"/>
  <c r="V998" i="20"/>
  <c r="W998" i="20"/>
  <c r="X998" i="20"/>
  <c r="Y998" i="20"/>
  <c r="Z998" i="20"/>
  <c r="AA998" i="20"/>
  <c r="AB998" i="20"/>
  <c r="AC998" i="20"/>
  <c r="AD998" i="20"/>
  <c r="AE998" i="20"/>
  <c r="AF998" i="20"/>
  <c r="AG998" i="20"/>
  <c r="AH998" i="20"/>
  <c r="AI998" i="20"/>
  <c r="AJ998" i="20"/>
  <c r="G999" i="20"/>
  <c r="H999" i="20"/>
  <c r="I999" i="20"/>
  <c r="J999" i="20"/>
  <c r="K999" i="20"/>
  <c r="L999" i="20"/>
  <c r="M999" i="20"/>
  <c r="N999" i="20"/>
  <c r="O999" i="20"/>
  <c r="P999" i="20"/>
  <c r="Q999" i="20"/>
  <c r="R999" i="20"/>
  <c r="S999" i="20"/>
  <c r="T999" i="20"/>
  <c r="U999" i="20"/>
  <c r="V999" i="20"/>
  <c r="W999" i="20"/>
  <c r="X999" i="20"/>
  <c r="Y999" i="20"/>
  <c r="Z999" i="20"/>
  <c r="AA999" i="20"/>
  <c r="AB999" i="20"/>
  <c r="AC999" i="20"/>
  <c r="AD999" i="20"/>
  <c r="AE999" i="20"/>
  <c r="AF999" i="20"/>
  <c r="AG999" i="20"/>
  <c r="AH999" i="20"/>
  <c r="AI999" i="20"/>
  <c r="AJ999" i="20"/>
  <c r="G1000" i="20"/>
  <c r="H1000" i="20"/>
  <c r="I1000" i="20"/>
  <c r="J1000" i="20"/>
  <c r="K1000" i="20"/>
  <c r="L1000" i="20"/>
  <c r="M1000" i="20"/>
  <c r="N1000" i="20"/>
  <c r="O1000" i="20"/>
  <c r="P1000" i="20"/>
  <c r="Q1000" i="20"/>
  <c r="R1000" i="20"/>
  <c r="S1000" i="20"/>
  <c r="T1000" i="20"/>
  <c r="U1000" i="20"/>
  <c r="V1000" i="20"/>
  <c r="W1000" i="20"/>
  <c r="X1000" i="20"/>
  <c r="Y1000" i="20"/>
  <c r="Z1000" i="20"/>
  <c r="AA1000" i="20"/>
  <c r="AB1000" i="20"/>
  <c r="AC1000" i="20"/>
  <c r="AD1000" i="20"/>
  <c r="AE1000" i="20"/>
  <c r="AF1000" i="20"/>
  <c r="AG1000" i="20"/>
  <c r="AH1000" i="20"/>
  <c r="AI1000" i="20"/>
  <c r="AJ1000" i="20"/>
  <c r="G1001" i="20"/>
  <c r="H1001" i="20"/>
  <c r="I1001" i="20"/>
  <c r="J1001" i="20"/>
  <c r="K1001" i="20"/>
  <c r="L1001" i="20"/>
  <c r="M1001" i="20"/>
  <c r="N1001" i="20"/>
  <c r="O1001" i="20"/>
  <c r="P1001" i="20"/>
  <c r="Q1001" i="20"/>
  <c r="R1001" i="20"/>
  <c r="S1001" i="20"/>
  <c r="T1001" i="20"/>
  <c r="U1001" i="20"/>
  <c r="V1001" i="20"/>
  <c r="W1001" i="20"/>
  <c r="X1001" i="20"/>
  <c r="Y1001" i="20"/>
  <c r="Z1001" i="20"/>
  <c r="AA1001" i="20"/>
  <c r="AB1001" i="20"/>
  <c r="AC1001" i="20"/>
  <c r="AD1001" i="20"/>
  <c r="AE1001" i="20"/>
  <c r="AF1001" i="20"/>
  <c r="AG1001" i="20"/>
  <c r="AH1001" i="20"/>
  <c r="AI1001" i="20"/>
  <c r="AJ1001" i="20"/>
  <c r="G1002" i="20"/>
  <c r="H1002" i="20"/>
  <c r="I1002" i="20"/>
  <c r="J1002" i="20"/>
  <c r="K1002" i="20"/>
  <c r="L1002" i="20"/>
  <c r="M1002" i="20"/>
  <c r="N1002" i="20"/>
  <c r="O1002" i="20"/>
  <c r="P1002" i="20"/>
  <c r="Q1002" i="20"/>
  <c r="R1002" i="20"/>
  <c r="S1002" i="20"/>
  <c r="T1002" i="20"/>
  <c r="U1002" i="20"/>
  <c r="V1002" i="20"/>
  <c r="W1002" i="20"/>
  <c r="X1002" i="20"/>
  <c r="Y1002" i="20"/>
  <c r="Z1002" i="20"/>
  <c r="AA1002" i="20"/>
  <c r="AB1002" i="20"/>
  <c r="AC1002" i="20"/>
  <c r="AD1002" i="20"/>
  <c r="AE1002" i="20"/>
  <c r="AF1002" i="20"/>
  <c r="AG1002" i="20"/>
  <c r="AH1002" i="20"/>
  <c r="AI1002" i="20"/>
  <c r="AJ1002" i="20"/>
  <c r="G1003" i="20"/>
  <c r="H1003" i="20"/>
  <c r="I1003" i="20"/>
  <c r="J1003" i="20"/>
  <c r="K1003" i="20"/>
  <c r="L1003" i="20"/>
  <c r="M1003" i="20"/>
  <c r="N1003" i="20"/>
  <c r="O1003" i="20"/>
  <c r="P1003" i="20"/>
  <c r="Q1003" i="20"/>
  <c r="R1003" i="20"/>
  <c r="S1003" i="20"/>
  <c r="T1003" i="20"/>
  <c r="U1003" i="20"/>
  <c r="V1003" i="20"/>
  <c r="W1003" i="20"/>
  <c r="X1003" i="20"/>
  <c r="Y1003" i="20"/>
  <c r="Z1003" i="20"/>
  <c r="AA1003" i="20"/>
  <c r="AB1003" i="20"/>
  <c r="AC1003" i="20"/>
  <c r="AD1003" i="20"/>
  <c r="AE1003" i="20"/>
  <c r="AF1003" i="20"/>
  <c r="AG1003" i="20"/>
  <c r="AH1003" i="20"/>
  <c r="AI1003" i="20"/>
  <c r="AJ1003" i="20"/>
  <c r="G1004" i="20"/>
  <c r="H1004" i="20"/>
  <c r="I1004" i="20"/>
  <c r="J1004" i="20"/>
  <c r="K1004" i="20"/>
  <c r="L1004" i="20"/>
  <c r="M1004" i="20"/>
  <c r="N1004" i="20"/>
  <c r="O1004" i="20"/>
  <c r="P1004" i="20"/>
  <c r="Q1004" i="20"/>
  <c r="R1004" i="20"/>
  <c r="S1004" i="20"/>
  <c r="T1004" i="20"/>
  <c r="U1004" i="20"/>
  <c r="V1004" i="20"/>
  <c r="W1004" i="20"/>
  <c r="X1004" i="20"/>
  <c r="Y1004" i="20"/>
  <c r="Z1004" i="20"/>
  <c r="AA1004" i="20"/>
  <c r="AB1004" i="20"/>
  <c r="AC1004" i="20"/>
  <c r="AD1004" i="20"/>
  <c r="AE1004" i="20"/>
  <c r="AF1004" i="20"/>
  <c r="AG1004" i="20"/>
  <c r="AH1004" i="20"/>
  <c r="AI1004" i="20"/>
  <c r="AJ1004" i="20"/>
  <c r="G1005" i="20"/>
  <c r="H1005" i="20"/>
  <c r="I1005" i="20"/>
  <c r="J1005" i="20"/>
  <c r="K1005" i="20"/>
  <c r="L1005" i="20"/>
  <c r="M1005" i="20"/>
  <c r="N1005" i="20"/>
  <c r="O1005" i="20"/>
  <c r="P1005" i="20"/>
  <c r="Q1005" i="20"/>
  <c r="R1005" i="20"/>
  <c r="S1005" i="20"/>
  <c r="T1005" i="20"/>
  <c r="U1005" i="20"/>
  <c r="V1005" i="20"/>
  <c r="W1005" i="20"/>
  <c r="X1005" i="20"/>
  <c r="Y1005" i="20"/>
  <c r="Z1005" i="20"/>
  <c r="AA1005" i="20"/>
  <c r="AB1005" i="20"/>
  <c r="AC1005" i="20"/>
  <c r="AD1005" i="20"/>
  <c r="AE1005" i="20"/>
  <c r="AF1005" i="20"/>
  <c r="AG1005" i="20"/>
  <c r="AH1005" i="20"/>
  <c r="AI1005" i="20"/>
  <c r="AJ1005" i="20"/>
  <c r="G1006" i="20"/>
  <c r="H1006" i="20"/>
  <c r="I1006" i="20"/>
  <c r="J1006" i="20"/>
  <c r="K1006" i="20"/>
  <c r="L1006" i="20"/>
  <c r="M1006" i="20"/>
  <c r="N1006" i="20"/>
  <c r="O1006" i="20"/>
  <c r="P1006" i="20"/>
  <c r="Q1006" i="20"/>
  <c r="R1006" i="20"/>
  <c r="S1006" i="20"/>
  <c r="T1006" i="20"/>
  <c r="U1006" i="20"/>
  <c r="V1006" i="20"/>
  <c r="W1006" i="20"/>
  <c r="X1006" i="20"/>
  <c r="Y1006" i="20"/>
  <c r="Z1006" i="20"/>
  <c r="AA1006" i="20"/>
  <c r="AB1006" i="20"/>
  <c r="AC1006" i="20"/>
  <c r="AD1006" i="20"/>
  <c r="AE1006" i="20"/>
  <c r="AF1006" i="20"/>
  <c r="AG1006" i="20"/>
  <c r="AH1006" i="20"/>
  <c r="AI1006" i="20"/>
  <c r="AJ1006" i="20"/>
  <c r="G1007" i="20"/>
  <c r="H1007" i="20"/>
  <c r="I1007" i="20"/>
  <c r="J1007" i="20"/>
  <c r="K1007" i="20"/>
  <c r="L1007" i="20"/>
  <c r="M1007" i="20"/>
  <c r="N1007" i="20"/>
  <c r="O1007" i="20"/>
  <c r="P1007" i="20"/>
  <c r="Q1007" i="20"/>
  <c r="R1007" i="20"/>
  <c r="S1007" i="20"/>
  <c r="T1007" i="20"/>
  <c r="U1007" i="20"/>
  <c r="V1007" i="20"/>
  <c r="W1007" i="20"/>
  <c r="X1007" i="20"/>
  <c r="Y1007" i="20"/>
  <c r="Z1007" i="20"/>
  <c r="AA1007" i="20"/>
  <c r="AB1007" i="20"/>
  <c r="AC1007" i="20"/>
  <c r="AD1007" i="20"/>
  <c r="AE1007" i="20"/>
  <c r="AF1007" i="20"/>
  <c r="AG1007" i="20"/>
  <c r="AH1007" i="20"/>
  <c r="AI1007" i="20"/>
  <c r="AJ1007" i="20"/>
  <c r="G1008" i="20"/>
  <c r="H1008" i="20"/>
  <c r="I1008" i="20"/>
  <c r="J1008" i="20"/>
  <c r="K1008" i="20"/>
  <c r="L1008" i="20"/>
  <c r="M1008" i="20"/>
  <c r="N1008" i="20"/>
  <c r="O1008" i="20"/>
  <c r="P1008" i="20"/>
  <c r="Q1008" i="20"/>
  <c r="R1008" i="20"/>
  <c r="S1008" i="20"/>
  <c r="T1008" i="20"/>
  <c r="U1008" i="20"/>
  <c r="V1008" i="20"/>
  <c r="W1008" i="20"/>
  <c r="X1008" i="20"/>
  <c r="Y1008" i="20"/>
  <c r="Z1008" i="20"/>
  <c r="AA1008" i="20"/>
  <c r="AB1008" i="20"/>
  <c r="AC1008" i="20"/>
  <c r="AD1008" i="20"/>
  <c r="AE1008" i="20"/>
  <c r="AF1008" i="20"/>
  <c r="AG1008" i="20"/>
  <c r="AH1008" i="20"/>
  <c r="AI1008" i="20"/>
  <c r="AJ1008" i="20"/>
  <c r="G1009" i="20"/>
  <c r="H1009" i="20"/>
  <c r="I1009" i="20"/>
  <c r="J1009" i="20"/>
  <c r="K1009" i="20"/>
  <c r="L1009" i="20"/>
  <c r="M1009" i="20"/>
  <c r="N1009" i="20"/>
  <c r="O1009" i="20"/>
  <c r="P1009" i="20"/>
  <c r="Q1009" i="20"/>
  <c r="R1009" i="20"/>
  <c r="S1009" i="20"/>
  <c r="T1009" i="20"/>
  <c r="U1009" i="20"/>
  <c r="V1009" i="20"/>
  <c r="W1009" i="20"/>
  <c r="X1009" i="20"/>
  <c r="Y1009" i="20"/>
  <c r="Z1009" i="20"/>
  <c r="AA1009" i="20"/>
  <c r="AB1009" i="20"/>
  <c r="AC1009" i="20"/>
  <c r="AD1009" i="20"/>
  <c r="AE1009" i="20"/>
  <c r="AF1009" i="20"/>
  <c r="AG1009" i="20"/>
  <c r="AH1009" i="20"/>
  <c r="AI1009" i="20"/>
  <c r="AJ1009" i="20"/>
  <c r="G1010" i="20"/>
  <c r="H1010" i="20"/>
  <c r="I1010" i="20"/>
  <c r="J1010" i="20"/>
  <c r="K1010" i="20"/>
  <c r="L1010" i="20"/>
  <c r="M1010" i="20"/>
  <c r="N1010" i="20"/>
  <c r="O1010" i="20"/>
  <c r="P1010" i="20"/>
  <c r="Q1010" i="20"/>
  <c r="R1010" i="20"/>
  <c r="S1010" i="20"/>
  <c r="T1010" i="20"/>
  <c r="U1010" i="20"/>
  <c r="V1010" i="20"/>
  <c r="W1010" i="20"/>
  <c r="X1010" i="20"/>
  <c r="Y1010" i="20"/>
  <c r="Z1010" i="20"/>
  <c r="AA1010" i="20"/>
  <c r="AB1010" i="20"/>
  <c r="AC1010" i="20"/>
  <c r="AD1010" i="20"/>
  <c r="AE1010" i="20"/>
  <c r="AF1010" i="20"/>
  <c r="AG1010" i="20"/>
  <c r="AH1010" i="20"/>
  <c r="AI1010" i="20"/>
  <c r="AJ1010" i="20"/>
  <c r="G1011" i="20"/>
  <c r="H1011" i="20"/>
  <c r="I1011" i="20"/>
  <c r="J1011" i="20"/>
  <c r="K1011" i="20"/>
  <c r="L1011" i="20"/>
  <c r="M1011" i="20"/>
  <c r="N1011" i="20"/>
  <c r="O1011" i="20"/>
  <c r="P1011" i="20"/>
  <c r="Q1011" i="20"/>
  <c r="R1011" i="20"/>
  <c r="S1011" i="20"/>
  <c r="T1011" i="20"/>
  <c r="U1011" i="20"/>
  <c r="V1011" i="20"/>
  <c r="W1011" i="20"/>
  <c r="X1011" i="20"/>
  <c r="Y1011" i="20"/>
  <c r="Z1011" i="20"/>
  <c r="AA1011" i="20"/>
  <c r="AB1011" i="20"/>
  <c r="AC1011" i="20"/>
  <c r="AD1011" i="20"/>
  <c r="AE1011" i="20"/>
  <c r="AF1011" i="20"/>
  <c r="AG1011" i="20"/>
  <c r="AH1011" i="20"/>
  <c r="AI1011" i="20"/>
  <c r="AJ1011" i="20"/>
  <c r="G1012" i="20"/>
  <c r="H1012" i="20"/>
  <c r="I1012" i="20"/>
  <c r="J1012" i="20"/>
  <c r="K1012" i="20"/>
  <c r="L1012" i="20"/>
  <c r="M1012" i="20"/>
  <c r="N1012" i="20"/>
  <c r="O1012" i="20"/>
  <c r="P1012" i="20"/>
  <c r="Q1012" i="20"/>
  <c r="R1012" i="20"/>
  <c r="S1012" i="20"/>
  <c r="T1012" i="20"/>
  <c r="U1012" i="20"/>
  <c r="V1012" i="20"/>
  <c r="W1012" i="20"/>
  <c r="X1012" i="20"/>
  <c r="Y1012" i="20"/>
  <c r="Z1012" i="20"/>
  <c r="AA1012" i="20"/>
  <c r="AB1012" i="20"/>
  <c r="AC1012" i="20"/>
  <c r="AD1012" i="20"/>
  <c r="AE1012" i="20"/>
  <c r="AF1012" i="20"/>
  <c r="AG1012" i="20"/>
  <c r="AH1012" i="20"/>
  <c r="AI1012" i="20"/>
  <c r="AJ1012" i="20"/>
  <c r="G1013" i="20"/>
  <c r="H1013" i="20"/>
  <c r="I1013" i="20"/>
  <c r="J1013" i="20"/>
  <c r="K1013" i="20"/>
  <c r="L1013" i="20"/>
  <c r="M1013" i="20"/>
  <c r="N1013" i="20"/>
  <c r="O1013" i="20"/>
  <c r="P1013" i="20"/>
  <c r="Q1013" i="20"/>
  <c r="R1013" i="20"/>
  <c r="S1013" i="20"/>
  <c r="T1013" i="20"/>
  <c r="U1013" i="20"/>
  <c r="V1013" i="20"/>
  <c r="W1013" i="20"/>
  <c r="X1013" i="20"/>
  <c r="Y1013" i="20"/>
  <c r="Z1013" i="20"/>
  <c r="AA1013" i="20"/>
  <c r="AB1013" i="20"/>
  <c r="AC1013" i="20"/>
  <c r="AD1013" i="20"/>
  <c r="AE1013" i="20"/>
  <c r="AF1013" i="20"/>
  <c r="AG1013" i="20"/>
  <c r="AH1013" i="20"/>
  <c r="AI1013" i="20"/>
  <c r="AJ1013" i="20"/>
  <c r="G1014" i="20"/>
  <c r="H1014" i="20"/>
  <c r="I1014" i="20"/>
  <c r="J1014" i="20"/>
  <c r="K1014" i="20"/>
  <c r="L1014" i="20"/>
  <c r="M1014" i="20"/>
  <c r="N1014" i="20"/>
  <c r="O1014" i="20"/>
  <c r="P1014" i="20"/>
  <c r="Q1014" i="20"/>
  <c r="R1014" i="20"/>
  <c r="S1014" i="20"/>
  <c r="T1014" i="20"/>
  <c r="U1014" i="20"/>
  <c r="V1014" i="20"/>
  <c r="W1014" i="20"/>
  <c r="X1014" i="20"/>
  <c r="Y1014" i="20"/>
  <c r="Z1014" i="20"/>
  <c r="AA1014" i="20"/>
  <c r="AB1014" i="20"/>
  <c r="AC1014" i="20"/>
  <c r="AD1014" i="20"/>
  <c r="AE1014" i="20"/>
  <c r="AF1014" i="20"/>
  <c r="AG1014" i="20"/>
  <c r="AH1014" i="20"/>
  <c r="AI1014" i="20"/>
  <c r="AJ1014" i="20"/>
  <c r="G1015" i="20"/>
  <c r="H1015" i="20"/>
  <c r="I1015" i="20"/>
  <c r="J1015" i="20"/>
  <c r="K1015" i="20"/>
  <c r="L1015" i="20"/>
  <c r="M1015" i="20"/>
  <c r="N1015" i="20"/>
  <c r="O1015" i="20"/>
  <c r="P1015" i="20"/>
  <c r="Q1015" i="20"/>
  <c r="R1015" i="20"/>
  <c r="S1015" i="20"/>
  <c r="T1015" i="20"/>
  <c r="U1015" i="20"/>
  <c r="V1015" i="20"/>
  <c r="W1015" i="20"/>
  <c r="X1015" i="20"/>
  <c r="Y1015" i="20"/>
  <c r="Z1015" i="20"/>
  <c r="AA1015" i="20"/>
  <c r="AB1015" i="20"/>
  <c r="AC1015" i="20"/>
  <c r="AD1015" i="20"/>
  <c r="AE1015" i="20"/>
  <c r="AF1015" i="20"/>
  <c r="AG1015" i="20"/>
  <c r="AH1015" i="20"/>
  <c r="AI1015" i="20"/>
  <c r="AJ1015" i="20"/>
  <c r="G1016" i="20"/>
  <c r="H1016" i="20"/>
  <c r="I1016" i="20"/>
  <c r="J1016" i="20"/>
  <c r="K1016" i="20"/>
  <c r="L1016" i="20"/>
  <c r="M1016" i="20"/>
  <c r="N1016" i="20"/>
  <c r="O1016" i="20"/>
  <c r="P1016" i="20"/>
  <c r="Q1016" i="20"/>
  <c r="R1016" i="20"/>
  <c r="S1016" i="20"/>
  <c r="T1016" i="20"/>
  <c r="U1016" i="20"/>
  <c r="V1016" i="20"/>
  <c r="W1016" i="20"/>
  <c r="X1016" i="20"/>
  <c r="Y1016" i="20"/>
  <c r="Z1016" i="20"/>
  <c r="AA1016" i="20"/>
  <c r="AB1016" i="20"/>
  <c r="AC1016" i="20"/>
  <c r="AD1016" i="20"/>
  <c r="AE1016" i="20"/>
  <c r="AF1016" i="20"/>
  <c r="AG1016" i="20"/>
  <c r="AH1016" i="20"/>
  <c r="AI1016" i="20"/>
  <c r="AJ1016" i="20"/>
  <c r="G1017" i="20"/>
  <c r="H1017" i="20"/>
  <c r="I1017" i="20"/>
  <c r="J1017" i="20"/>
  <c r="K1017" i="20"/>
  <c r="L1017" i="20"/>
  <c r="M1017" i="20"/>
  <c r="N1017" i="20"/>
  <c r="O1017" i="20"/>
  <c r="P1017" i="20"/>
  <c r="Q1017" i="20"/>
  <c r="R1017" i="20"/>
  <c r="S1017" i="20"/>
  <c r="T1017" i="20"/>
  <c r="U1017" i="20"/>
  <c r="V1017" i="20"/>
  <c r="W1017" i="20"/>
  <c r="X1017" i="20"/>
  <c r="Y1017" i="20"/>
  <c r="Z1017" i="20"/>
  <c r="AA1017" i="20"/>
  <c r="AB1017" i="20"/>
  <c r="AC1017" i="20"/>
  <c r="AD1017" i="20"/>
  <c r="AE1017" i="20"/>
  <c r="AF1017" i="20"/>
  <c r="AG1017" i="20"/>
  <c r="AH1017" i="20"/>
  <c r="AI1017" i="20"/>
  <c r="AJ1017" i="20"/>
  <c r="G1018" i="20"/>
  <c r="H1018" i="20"/>
  <c r="I1018" i="20"/>
  <c r="J1018" i="20"/>
  <c r="K1018" i="20"/>
  <c r="L1018" i="20"/>
  <c r="M1018" i="20"/>
  <c r="N1018" i="20"/>
  <c r="O1018" i="20"/>
  <c r="P1018" i="20"/>
  <c r="Q1018" i="20"/>
  <c r="R1018" i="20"/>
  <c r="S1018" i="20"/>
  <c r="T1018" i="20"/>
  <c r="U1018" i="20"/>
  <c r="V1018" i="20"/>
  <c r="W1018" i="20"/>
  <c r="X1018" i="20"/>
  <c r="Y1018" i="20"/>
  <c r="Z1018" i="20"/>
  <c r="AA1018" i="20"/>
  <c r="AB1018" i="20"/>
  <c r="AC1018" i="20"/>
  <c r="AD1018" i="20"/>
  <c r="AE1018" i="20"/>
  <c r="AF1018" i="20"/>
  <c r="AG1018" i="20"/>
  <c r="AH1018" i="20"/>
  <c r="AI1018" i="20"/>
  <c r="AJ1018" i="20"/>
  <c r="G1019" i="20"/>
  <c r="H1019" i="20"/>
  <c r="I1019" i="20"/>
  <c r="J1019" i="20"/>
  <c r="K1019" i="20"/>
  <c r="L1019" i="20"/>
  <c r="M1019" i="20"/>
  <c r="N1019" i="20"/>
  <c r="O1019" i="20"/>
  <c r="P1019" i="20"/>
  <c r="Q1019" i="20"/>
  <c r="R1019" i="20"/>
  <c r="S1019" i="20"/>
  <c r="T1019" i="20"/>
  <c r="U1019" i="20"/>
  <c r="V1019" i="20"/>
  <c r="W1019" i="20"/>
  <c r="X1019" i="20"/>
  <c r="Y1019" i="20"/>
  <c r="Z1019" i="20"/>
  <c r="AA1019" i="20"/>
  <c r="AB1019" i="20"/>
  <c r="AC1019" i="20"/>
  <c r="AD1019" i="20"/>
  <c r="AE1019" i="20"/>
  <c r="AF1019" i="20"/>
  <c r="AG1019" i="20"/>
  <c r="AH1019" i="20"/>
  <c r="AI1019" i="20"/>
  <c r="AJ1019" i="20"/>
  <c r="G1020" i="20"/>
  <c r="H1020" i="20"/>
  <c r="I1020" i="20"/>
  <c r="J1020" i="20"/>
  <c r="K1020" i="20"/>
  <c r="L1020" i="20"/>
  <c r="M1020" i="20"/>
  <c r="N1020" i="20"/>
  <c r="O1020" i="20"/>
  <c r="P1020" i="20"/>
  <c r="Q1020" i="20"/>
  <c r="R1020" i="20"/>
  <c r="S1020" i="20"/>
  <c r="T1020" i="20"/>
  <c r="U1020" i="20"/>
  <c r="V1020" i="20"/>
  <c r="W1020" i="20"/>
  <c r="X1020" i="20"/>
  <c r="Y1020" i="20"/>
  <c r="Z1020" i="20"/>
  <c r="AA1020" i="20"/>
  <c r="AB1020" i="20"/>
  <c r="AC1020" i="20"/>
  <c r="AD1020" i="20"/>
  <c r="AE1020" i="20"/>
  <c r="AF1020" i="20"/>
  <c r="AG1020" i="20"/>
  <c r="AH1020" i="20"/>
  <c r="AI1020" i="20"/>
  <c r="AJ1020" i="20"/>
  <c r="G1021" i="20"/>
  <c r="H1021" i="20"/>
  <c r="I1021" i="20"/>
  <c r="J1021" i="20"/>
  <c r="K1021" i="20"/>
  <c r="L1021" i="20"/>
  <c r="M1021" i="20"/>
  <c r="N1021" i="20"/>
  <c r="O1021" i="20"/>
  <c r="P1021" i="20"/>
  <c r="Q1021" i="20"/>
  <c r="R1021" i="20"/>
  <c r="S1021" i="20"/>
  <c r="T1021" i="20"/>
  <c r="U1021" i="20"/>
  <c r="V1021" i="20"/>
  <c r="W1021" i="20"/>
  <c r="X1021" i="20"/>
  <c r="Y1021" i="20"/>
  <c r="Z1021" i="20"/>
  <c r="AA1021" i="20"/>
  <c r="AB1021" i="20"/>
  <c r="AC1021" i="20"/>
  <c r="AD1021" i="20"/>
  <c r="AE1021" i="20"/>
  <c r="AF1021" i="20"/>
  <c r="AG1021" i="20"/>
  <c r="AH1021" i="20"/>
  <c r="AI1021" i="20"/>
  <c r="AJ1021" i="20"/>
  <c r="G1022" i="20"/>
  <c r="H1022" i="20"/>
  <c r="I1022" i="20"/>
  <c r="J1022" i="20"/>
  <c r="K1022" i="20"/>
  <c r="L1022" i="20"/>
  <c r="M1022" i="20"/>
  <c r="N1022" i="20"/>
  <c r="O1022" i="20"/>
  <c r="P1022" i="20"/>
  <c r="Q1022" i="20"/>
  <c r="R1022" i="20"/>
  <c r="S1022" i="20"/>
  <c r="T1022" i="20"/>
  <c r="U1022" i="20"/>
  <c r="V1022" i="20"/>
  <c r="W1022" i="20"/>
  <c r="X1022" i="20"/>
  <c r="Y1022" i="20"/>
  <c r="Z1022" i="20"/>
  <c r="AA1022" i="20"/>
  <c r="AB1022" i="20"/>
  <c r="AC1022" i="20"/>
  <c r="AD1022" i="20"/>
  <c r="AE1022" i="20"/>
  <c r="AF1022" i="20"/>
  <c r="AG1022" i="20"/>
  <c r="AH1022" i="20"/>
  <c r="AI1022" i="20"/>
  <c r="AJ1022" i="20"/>
  <c r="G1023" i="20"/>
  <c r="H1023" i="20"/>
  <c r="I1023" i="20"/>
  <c r="J1023" i="20"/>
  <c r="K1023" i="20"/>
  <c r="L1023" i="20"/>
  <c r="M1023" i="20"/>
  <c r="N1023" i="20"/>
  <c r="O1023" i="20"/>
  <c r="P1023" i="20"/>
  <c r="Q1023" i="20"/>
  <c r="R1023" i="20"/>
  <c r="S1023" i="20"/>
  <c r="T1023" i="20"/>
  <c r="U1023" i="20"/>
  <c r="V1023" i="20"/>
  <c r="W1023" i="20"/>
  <c r="X1023" i="20"/>
  <c r="Y1023" i="20"/>
  <c r="Z1023" i="20"/>
  <c r="AA1023" i="20"/>
  <c r="AB1023" i="20"/>
  <c r="AC1023" i="20"/>
  <c r="AD1023" i="20"/>
  <c r="AE1023" i="20"/>
  <c r="AF1023" i="20"/>
  <c r="AG1023" i="20"/>
  <c r="AH1023" i="20"/>
  <c r="AI1023" i="20"/>
  <c r="AJ1023" i="20"/>
  <c r="G1024" i="20"/>
  <c r="H1024" i="20"/>
  <c r="I1024" i="20"/>
  <c r="J1024" i="20"/>
  <c r="K1024" i="20"/>
  <c r="L1024" i="20"/>
  <c r="M1024" i="20"/>
  <c r="N1024" i="20"/>
  <c r="O1024" i="20"/>
  <c r="P1024" i="20"/>
  <c r="Q1024" i="20"/>
  <c r="R1024" i="20"/>
  <c r="S1024" i="20"/>
  <c r="T1024" i="20"/>
  <c r="U1024" i="20"/>
  <c r="V1024" i="20"/>
  <c r="W1024" i="20"/>
  <c r="X1024" i="20"/>
  <c r="Y1024" i="20"/>
  <c r="Z1024" i="20"/>
  <c r="AA1024" i="20"/>
  <c r="AB1024" i="20"/>
  <c r="AC1024" i="20"/>
  <c r="AD1024" i="20"/>
  <c r="AE1024" i="20"/>
  <c r="AF1024" i="20"/>
  <c r="AG1024" i="20"/>
  <c r="AH1024" i="20"/>
  <c r="AI1024" i="20"/>
  <c r="AJ1024" i="20"/>
  <c r="G1025" i="20"/>
  <c r="H1025" i="20"/>
  <c r="I1025" i="20"/>
  <c r="J1025" i="20"/>
  <c r="K1025" i="20"/>
  <c r="L1025" i="20"/>
  <c r="M1025" i="20"/>
  <c r="N1025" i="20"/>
  <c r="O1025" i="20"/>
  <c r="P1025" i="20"/>
  <c r="Q1025" i="20"/>
  <c r="R1025" i="20"/>
  <c r="S1025" i="20"/>
  <c r="T1025" i="20"/>
  <c r="U1025" i="20"/>
  <c r="V1025" i="20"/>
  <c r="W1025" i="20"/>
  <c r="X1025" i="20"/>
  <c r="Y1025" i="20"/>
  <c r="Z1025" i="20"/>
  <c r="AA1025" i="20"/>
  <c r="AB1025" i="20"/>
  <c r="AC1025" i="20"/>
  <c r="AD1025" i="20"/>
  <c r="AE1025" i="20"/>
  <c r="AF1025" i="20"/>
  <c r="AG1025" i="20"/>
  <c r="AH1025" i="20"/>
  <c r="AI1025" i="20"/>
  <c r="AJ1025" i="20"/>
  <c r="G1026" i="20"/>
  <c r="H1026" i="20"/>
  <c r="I1026" i="20"/>
  <c r="J1026" i="20"/>
  <c r="K1026" i="20"/>
  <c r="L1026" i="20"/>
  <c r="M1026" i="20"/>
  <c r="N1026" i="20"/>
  <c r="O1026" i="20"/>
  <c r="P1026" i="20"/>
  <c r="Q1026" i="20"/>
  <c r="R1026" i="20"/>
  <c r="S1026" i="20"/>
  <c r="T1026" i="20"/>
  <c r="U1026" i="20"/>
  <c r="V1026" i="20"/>
  <c r="W1026" i="20"/>
  <c r="X1026" i="20"/>
  <c r="Y1026" i="20"/>
  <c r="Z1026" i="20"/>
  <c r="AA1026" i="20"/>
  <c r="AB1026" i="20"/>
  <c r="AC1026" i="20"/>
  <c r="AD1026" i="20"/>
  <c r="AE1026" i="20"/>
  <c r="AF1026" i="20"/>
  <c r="AG1026" i="20"/>
  <c r="AH1026" i="20"/>
  <c r="AI1026" i="20"/>
  <c r="AJ1026" i="20"/>
  <c r="G1027" i="20"/>
  <c r="H1027" i="20"/>
  <c r="I1027" i="20"/>
  <c r="J1027" i="20"/>
  <c r="K1027" i="20"/>
  <c r="L1027" i="20"/>
  <c r="M1027" i="20"/>
  <c r="N1027" i="20"/>
  <c r="O1027" i="20"/>
  <c r="P1027" i="20"/>
  <c r="Q1027" i="20"/>
  <c r="R1027" i="20"/>
  <c r="S1027" i="20"/>
  <c r="T1027" i="20"/>
  <c r="U1027" i="20"/>
  <c r="V1027" i="20"/>
  <c r="W1027" i="20"/>
  <c r="X1027" i="20"/>
  <c r="Y1027" i="20"/>
  <c r="Z1027" i="20"/>
  <c r="AA1027" i="20"/>
  <c r="AB1027" i="20"/>
  <c r="AC1027" i="20"/>
  <c r="AD1027" i="20"/>
  <c r="AE1027" i="20"/>
  <c r="AF1027" i="20"/>
  <c r="AG1027" i="20"/>
  <c r="AH1027" i="20"/>
  <c r="AI1027" i="20"/>
  <c r="AJ1027" i="20"/>
  <c r="G1028" i="20"/>
  <c r="H1028" i="20"/>
  <c r="I1028" i="20"/>
  <c r="J1028" i="20"/>
  <c r="K1028" i="20"/>
  <c r="L1028" i="20"/>
  <c r="M1028" i="20"/>
  <c r="N1028" i="20"/>
  <c r="O1028" i="20"/>
  <c r="P1028" i="20"/>
  <c r="Q1028" i="20"/>
  <c r="R1028" i="20"/>
  <c r="S1028" i="20"/>
  <c r="T1028" i="20"/>
  <c r="U1028" i="20"/>
  <c r="V1028" i="20"/>
  <c r="W1028" i="20"/>
  <c r="X1028" i="20"/>
  <c r="Y1028" i="20"/>
  <c r="Z1028" i="20"/>
  <c r="AA1028" i="20"/>
  <c r="AB1028" i="20"/>
  <c r="AC1028" i="20"/>
  <c r="AD1028" i="20"/>
  <c r="AE1028" i="20"/>
  <c r="AF1028" i="20"/>
  <c r="AG1028" i="20"/>
  <c r="AH1028" i="20"/>
  <c r="AI1028" i="20"/>
  <c r="AJ1028" i="20"/>
  <c r="G1029" i="20"/>
  <c r="H1029" i="20"/>
  <c r="I1029" i="20"/>
  <c r="J1029" i="20"/>
  <c r="K1029" i="20"/>
  <c r="L1029" i="20"/>
  <c r="M1029" i="20"/>
  <c r="N1029" i="20"/>
  <c r="O1029" i="20"/>
  <c r="P1029" i="20"/>
  <c r="Q1029" i="20"/>
  <c r="R1029" i="20"/>
  <c r="S1029" i="20"/>
  <c r="T1029" i="20"/>
  <c r="U1029" i="20"/>
  <c r="V1029" i="20"/>
  <c r="W1029" i="20"/>
  <c r="X1029" i="20"/>
  <c r="Y1029" i="20"/>
  <c r="Z1029" i="20"/>
  <c r="AA1029" i="20"/>
  <c r="AB1029" i="20"/>
  <c r="AC1029" i="20"/>
  <c r="AD1029" i="20"/>
  <c r="AE1029" i="20"/>
  <c r="AF1029" i="20"/>
  <c r="AG1029" i="20"/>
  <c r="AH1029" i="20"/>
  <c r="AI1029" i="20"/>
  <c r="AJ1029" i="20"/>
  <c r="G1030" i="20"/>
  <c r="H1030" i="20"/>
  <c r="I1030" i="20"/>
  <c r="J1030" i="20"/>
  <c r="K1030" i="20"/>
  <c r="L1030" i="20"/>
  <c r="M1030" i="20"/>
  <c r="N1030" i="20"/>
  <c r="O1030" i="20"/>
  <c r="P1030" i="20"/>
  <c r="Q1030" i="20"/>
  <c r="R1030" i="20"/>
  <c r="S1030" i="20"/>
  <c r="T1030" i="20"/>
  <c r="U1030" i="20"/>
  <c r="V1030" i="20"/>
  <c r="W1030" i="20"/>
  <c r="X1030" i="20"/>
  <c r="Y1030" i="20"/>
  <c r="Z1030" i="20"/>
  <c r="AA1030" i="20"/>
  <c r="AB1030" i="20"/>
  <c r="AC1030" i="20"/>
  <c r="AD1030" i="20"/>
  <c r="AE1030" i="20"/>
  <c r="AF1030" i="20"/>
  <c r="AG1030" i="20"/>
  <c r="AH1030" i="20"/>
  <c r="AI1030" i="20"/>
  <c r="AJ1030" i="20"/>
  <c r="G1031" i="20"/>
  <c r="H1031" i="20"/>
  <c r="I1031" i="20"/>
  <c r="J1031" i="20"/>
  <c r="K1031" i="20"/>
  <c r="L1031" i="20"/>
  <c r="M1031" i="20"/>
  <c r="N1031" i="20"/>
  <c r="O1031" i="20"/>
  <c r="P1031" i="20"/>
  <c r="Q1031" i="20"/>
  <c r="R1031" i="20"/>
  <c r="S1031" i="20"/>
  <c r="T1031" i="20"/>
  <c r="U1031" i="20"/>
  <c r="V1031" i="20"/>
  <c r="W1031" i="20"/>
  <c r="X1031" i="20"/>
  <c r="Y1031" i="20"/>
  <c r="Z1031" i="20"/>
  <c r="AA1031" i="20"/>
  <c r="AB1031" i="20"/>
  <c r="AC1031" i="20"/>
  <c r="AD1031" i="20"/>
  <c r="AE1031" i="20"/>
  <c r="AF1031" i="20"/>
  <c r="AG1031" i="20"/>
  <c r="AH1031" i="20"/>
  <c r="AI1031" i="20"/>
  <c r="AJ1031" i="20"/>
  <c r="G1032" i="20"/>
  <c r="H1032" i="20"/>
  <c r="I1032" i="20"/>
  <c r="J1032" i="20"/>
  <c r="K1032" i="20"/>
  <c r="L1032" i="20"/>
  <c r="M1032" i="20"/>
  <c r="N1032" i="20"/>
  <c r="O1032" i="20"/>
  <c r="P1032" i="20"/>
  <c r="Q1032" i="20"/>
  <c r="R1032" i="20"/>
  <c r="S1032" i="20"/>
  <c r="T1032" i="20"/>
  <c r="U1032" i="20"/>
  <c r="V1032" i="20"/>
  <c r="W1032" i="20"/>
  <c r="X1032" i="20"/>
  <c r="Y1032" i="20"/>
  <c r="Z1032" i="20"/>
  <c r="AA1032" i="20"/>
  <c r="AB1032" i="20"/>
  <c r="AC1032" i="20"/>
  <c r="AD1032" i="20"/>
  <c r="AE1032" i="20"/>
  <c r="AF1032" i="20"/>
  <c r="AG1032" i="20"/>
  <c r="AH1032" i="20"/>
  <c r="AI1032" i="20"/>
  <c r="AJ1032" i="20"/>
  <c r="G1033" i="20"/>
  <c r="H1033" i="20"/>
  <c r="I1033" i="20"/>
  <c r="J1033" i="20"/>
  <c r="K1033" i="20"/>
  <c r="L1033" i="20"/>
  <c r="M1033" i="20"/>
  <c r="N1033" i="20"/>
  <c r="O1033" i="20"/>
  <c r="P1033" i="20"/>
  <c r="Q1033" i="20"/>
  <c r="R1033" i="20"/>
  <c r="S1033" i="20"/>
  <c r="T1033" i="20"/>
  <c r="U1033" i="20"/>
  <c r="V1033" i="20"/>
  <c r="W1033" i="20"/>
  <c r="X1033" i="20"/>
  <c r="Y1033" i="20"/>
  <c r="Z1033" i="20"/>
  <c r="AA1033" i="20"/>
  <c r="AB1033" i="20"/>
  <c r="AC1033" i="20"/>
  <c r="AD1033" i="20"/>
  <c r="AE1033" i="20"/>
  <c r="AF1033" i="20"/>
  <c r="AG1033" i="20"/>
  <c r="AH1033" i="20"/>
  <c r="AI1033" i="20"/>
  <c r="AJ1033" i="20"/>
  <c r="G1034" i="20"/>
  <c r="H1034" i="20"/>
  <c r="I1034" i="20"/>
  <c r="J1034" i="20"/>
  <c r="K1034" i="20"/>
  <c r="L1034" i="20"/>
  <c r="M1034" i="20"/>
  <c r="N1034" i="20"/>
  <c r="O1034" i="20"/>
  <c r="P1034" i="20"/>
  <c r="Q1034" i="20"/>
  <c r="R1034" i="20"/>
  <c r="S1034" i="20"/>
  <c r="T1034" i="20"/>
  <c r="U1034" i="20"/>
  <c r="V1034" i="20"/>
  <c r="W1034" i="20"/>
  <c r="X1034" i="20"/>
  <c r="Y1034" i="20"/>
  <c r="Z1034" i="20"/>
  <c r="AA1034" i="20"/>
  <c r="AB1034" i="20"/>
  <c r="AC1034" i="20"/>
  <c r="AD1034" i="20"/>
  <c r="AE1034" i="20"/>
  <c r="AF1034" i="20"/>
  <c r="AG1034" i="20"/>
  <c r="AH1034" i="20"/>
  <c r="AI1034" i="20"/>
  <c r="AJ1034" i="20"/>
  <c r="G1035" i="20"/>
  <c r="H1035" i="20"/>
  <c r="I1035" i="20"/>
  <c r="J1035" i="20"/>
  <c r="K1035" i="20"/>
  <c r="L1035" i="20"/>
  <c r="M1035" i="20"/>
  <c r="N1035" i="20"/>
  <c r="O1035" i="20"/>
  <c r="P1035" i="20"/>
  <c r="Q1035" i="20"/>
  <c r="R1035" i="20"/>
  <c r="S1035" i="20"/>
  <c r="T1035" i="20"/>
  <c r="U1035" i="20"/>
  <c r="V1035" i="20"/>
  <c r="W1035" i="20"/>
  <c r="X1035" i="20"/>
  <c r="Y1035" i="20"/>
  <c r="Z1035" i="20"/>
  <c r="AA1035" i="20"/>
  <c r="AB1035" i="20"/>
  <c r="AC1035" i="20"/>
  <c r="AD1035" i="20"/>
  <c r="AE1035" i="20"/>
  <c r="AF1035" i="20"/>
  <c r="AG1035" i="20"/>
  <c r="AH1035" i="20"/>
  <c r="AI1035" i="20"/>
  <c r="AJ1035" i="20"/>
  <c r="G1036" i="20"/>
  <c r="H1036" i="20"/>
  <c r="I1036" i="20"/>
  <c r="J1036" i="20"/>
  <c r="K1036" i="20"/>
  <c r="L1036" i="20"/>
  <c r="M1036" i="20"/>
  <c r="N1036" i="20"/>
  <c r="O1036" i="20"/>
  <c r="P1036" i="20"/>
  <c r="Q1036" i="20"/>
  <c r="R1036" i="20"/>
  <c r="S1036" i="20"/>
  <c r="T1036" i="20"/>
  <c r="U1036" i="20"/>
  <c r="V1036" i="20"/>
  <c r="W1036" i="20"/>
  <c r="X1036" i="20"/>
  <c r="Y1036" i="20"/>
  <c r="Z1036" i="20"/>
  <c r="AA1036" i="20"/>
  <c r="AB1036" i="20"/>
  <c r="AC1036" i="20"/>
  <c r="AD1036" i="20"/>
  <c r="AE1036" i="20"/>
  <c r="AF1036" i="20"/>
  <c r="AG1036" i="20"/>
  <c r="AH1036" i="20"/>
  <c r="AI1036" i="20"/>
  <c r="AJ1036" i="20"/>
  <c r="G1037" i="20"/>
  <c r="H1037" i="20"/>
  <c r="I1037" i="20"/>
  <c r="J1037" i="20"/>
  <c r="K1037" i="20"/>
  <c r="L1037" i="20"/>
  <c r="M1037" i="20"/>
  <c r="N1037" i="20"/>
  <c r="O1037" i="20"/>
  <c r="P1037" i="20"/>
  <c r="Q1037" i="20"/>
  <c r="R1037" i="20"/>
  <c r="S1037" i="20"/>
  <c r="T1037" i="20"/>
  <c r="U1037" i="20"/>
  <c r="V1037" i="20"/>
  <c r="W1037" i="20"/>
  <c r="X1037" i="20"/>
  <c r="Y1037" i="20"/>
  <c r="Z1037" i="20"/>
  <c r="AA1037" i="20"/>
  <c r="AB1037" i="20"/>
  <c r="AC1037" i="20"/>
  <c r="AD1037" i="20"/>
  <c r="AE1037" i="20"/>
  <c r="AF1037" i="20"/>
  <c r="AG1037" i="20"/>
  <c r="AH1037" i="20"/>
  <c r="AI1037" i="20"/>
  <c r="AJ1037" i="20"/>
  <c r="G1038" i="20"/>
  <c r="H1038" i="20"/>
  <c r="I1038" i="20"/>
  <c r="J1038" i="20"/>
  <c r="K1038" i="20"/>
  <c r="L1038" i="20"/>
  <c r="M1038" i="20"/>
  <c r="N1038" i="20"/>
  <c r="O1038" i="20"/>
  <c r="P1038" i="20"/>
  <c r="Q1038" i="20"/>
  <c r="R1038" i="20"/>
  <c r="S1038" i="20"/>
  <c r="T1038" i="20"/>
  <c r="U1038" i="20"/>
  <c r="V1038" i="20"/>
  <c r="W1038" i="20"/>
  <c r="X1038" i="20"/>
  <c r="Y1038" i="20"/>
  <c r="Z1038" i="20"/>
  <c r="AA1038" i="20"/>
  <c r="AB1038" i="20"/>
  <c r="AC1038" i="20"/>
  <c r="AD1038" i="20"/>
  <c r="AE1038" i="20"/>
  <c r="AF1038" i="20"/>
  <c r="AG1038" i="20"/>
  <c r="AH1038" i="20"/>
  <c r="AI1038" i="20"/>
  <c r="AJ1038" i="20"/>
  <c r="G1039" i="20"/>
  <c r="H1039" i="20"/>
  <c r="I1039" i="20"/>
  <c r="J1039" i="20"/>
  <c r="K1039" i="20"/>
  <c r="L1039" i="20"/>
  <c r="M1039" i="20"/>
  <c r="N1039" i="20"/>
  <c r="O1039" i="20"/>
  <c r="P1039" i="20"/>
  <c r="Q1039" i="20"/>
  <c r="R1039" i="20"/>
  <c r="S1039" i="20"/>
  <c r="T1039" i="20"/>
  <c r="U1039" i="20"/>
  <c r="V1039" i="20"/>
  <c r="W1039" i="20"/>
  <c r="X1039" i="20"/>
  <c r="Y1039" i="20"/>
  <c r="Z1039" i="20"/>
  <c r="AA1039" i="20"/>
  <c r="AB1039" i="20"/>
  <c r="AC1039" i="20"/>
  <c r="AD1039" i="20"/>
  <c r="AE1039" i="20"/>
  <c r="AF1039" i="20"/>
  <c r="AG1039" i="20"/>
  <c r="AH1039" i="20"/>
  <c r="AI1039" i="20"/>
  <c r="AJ1039" i="20"/>
  <c r="G1040" i="20"/>
  <c r="H1040" i="20"/>
  <c r="I1040" i="20"/>
  <c r="J1040" i="20"/>
  <c r="K1040" i="20"/>
  <c r="L1040" i="20"/>
  <c r="M1040" i="20"/>
  <c r="N1040" i="20"/>
  <c r="O1040" i="20"/>
  <c r="P1040" i="20"/>
  <c r="Q1040" i="20"/>
  <c r="R1040" i="20"/>
  <c r="S1040" i="20"/>
  <c r="T1040" i="20"/>
  <c r="U1040" i="20"/>
  <c r="V1040" i="20"/>
  <c r="W1040" i="20"/>
  <c r="X1040" i="20"/>
  <c r="Y1040" i="20"/>
  <c r="Z1040" i="20"/>
  <c r="AA1040" i="20"/>
  <c r="AB1040" i="20"/>
  <c r="AC1040" i="20"/>
  <c r="AD1040" i="20"/>
  <c r="AE1040" i="20"/>
  <c r="AF1040" i="20"/>
  <c r="AG1040" i="20"/>
  <c r="AH1040" i="20"/>
  <c r="AI1040" i="20"/>
  <c r="AJ1040" i="20"/>
  <c r="G1041" i="20"/>
  <c r="H1041" i="20"/>
  <c r="I1041" i="20"/>
  <c r="J1041" i="20"/>
  <c r="K1041" i="20"/>
  <c r="L1041" i="20"/>
  <c r="M1041" i="20"/>
  <c r="N1041" i="20"/>
  <c r="O1041" i="20"/>
  <c r="P1041" i="20"/>
  <c r="Q1041" i="20"/>
  <c r="R1041" i="20"/>
  <c r="S1041" i="20"/>
  <c r="T1041" i="20"/>
  <c r="U1041" i="20"/>
  <c r="V1041" i="20"/>
  <c r="W1041" i="20"/>
  <c r="X1041" i="20"/>
  <c r="Y1041" i="20"/>
  <c r="Z1041" i="20"/>
  <c r="AA1041" i="20"/>
  <c r="AB1041" i="20"/>
  <c r="AC1041" i="20"/>
  <c r="AD1041" i="20"/>
  <c r="AE1041" i="20"/>
  <c r="AF1041" i="20"/>
  <c r="AG1041" i="20"/>
  <c r="AH1041" i="20"/>
  <c r="AI1041" i="20"/>
  <c r="AJ1041" i="20"/>
  <c r="G1042" i="20"/>
  <c r="H1042" i="20"/>
  <c r="I1042" i="20"/>
  <c r="J1042" i="20"/>
  <c r="K1042" i="20"/>
  <c r="L1042" i="20"/>
  <c r="M1042" i="20"/>
  <c r="N1042" i="20"/>
  <c r="O1042" i="20"/>
  <c r="P1042" i="20"/>
  <c r="Q1042" i="20"/>
  <c r="R1042" i="20"/>
  <c r="S1042" i="20"/>
  <c r="T1042" i="20"/>
  <c r="U1042" i="20"/>
  <c r="V1042" i="20"/>
  <c r="W1042" i="20"/>
  <c r="X1042" i="20"/>
  <c r="Y1042" i="20"/>
  <c r="Z1042" i="20"/>
  <c r="AA1042" i="20"/>
  <c r="AB1042" i="20"/>
  <c r="AC1042" i="20"/>
  <c r="AD1042" i="20"/>
  <c r="AE1042" i="20"/>
  <c r="AF1042" i="20"/>
  <c r="AG1042" i="20"/>
  <c r="AH1042" i="20"/>
  <c r="AI1042" i="20"/>
  <c r="AJ1042" i="20"/>
  <c r="G1043" i="20"/>
  <c r="H1043" i="20"/>
  <c r="I1043" i="20"/>
  <c r="J1043" i="20"/>
  <c r="K1043" i="20"/>
  <c r="L1043" i="20"/>
  <c r="M1043" i="20"/>
  <c r="N1043" i="20"/>
  <c r="O1043" i="20"/>
  <c r="P1043" i="20"/>
  <c r="Q1043" i="20"/>
  <c r="R1043" i="20"/>
  <c r="S1043" i="20"/>
  <c r="T1043" i="20"/>
  <c r="U1043" i="20"/>
  <c r="V1043" i="20"/>
  <c r="W1043" i="20"/>
  <c r="X1043" i="20"/>
  <c r="Y1043" i="20"/>
  <c r="Z1043" i="20"/>
  <c r="AA1043" i="20"/>
  <c r="AB1043" i="20"/>
  <c r="AC1043" i="20"/>
  <c r="AD1043" i="20"/>
  <c r="AE1043" i="20"/>
  <c r="AF1043" i="20"/>
  <c r="AG1043" i="20"/>
  <c r="AH1043" i="20"/>
  <c r="AI1043" i="20"/>
  <c r="AJ1043" i="20"/>
  <c r="G1044" i="20"/>
  <c r="H1044" i="20"/>
  <c r="I1044" i="20"/>
  <c r="J1044" i="20"/>
  <c r="K1044" i="20"/>
  <c r="L1044" i="20"/>
  <c r="M1044" i="20"/>
  <c r="N1044" i="20"/>
  <c r="O1044" i="20"/>
  <c r="P1044" i="20"/>
  <c r="Q1044" i="20"/>
  <c r="R1044" i="20"/>
  <c r="S1044" i="20"/>
  <c r="T1044" i="20"/>
  <c r="U1044" i="20"/>
  <c r="V1044" i="20"/>
  <c r="W1044" i="20"/>
  <c r="X1044" i="20"/>
  <c r="Y1044" i="20"/>
  <c r="Z1044" i="20"/>
  <c r="AA1044" i="20"/>
  <c r="AB1044" i="20"/>
  <c r="AC1044" i="20"/>
  <c r="AD1044" i="20"/>
  <c r="AE1044" i="20"/>
  <c r="AF1044" i="20"/>
  <c r="AG1044" i="20"/>
  <c r="AH1044" i="20"/>
  <c r="AI1044" i="20"/>
  <c r="AJ1044" i="20"/>
  <c r="G1045" i="20"/>
  <c r="H1045" i="20"/>
  <c r="I1045" i="20"/>
  <c r="J1045" i="20"/>
  <c r="K1045" i="20"/>
  <c r="L1045" i="20"/>
  <c r="M1045" i="20"/>
  <c r="N1045" i="20"/>
  <c r="O1045" i="20"/>
  <c r="P1045" i="20"/>
  <c r="Q1045" i="20"/>
  <c r="R1045" i="20"/>
  <c r="S1045" i="20"/>
  <c r="T1045" i="20"/>
  <c r="U1045" i="20"/>
  <c r="V1045" i="20"/>
  <c r="W1045" i="20"/>
  <c r="X1045" i="20"/>
  <c r="Y1045" i="20"/>
  <c r="Z1045" i="20"/>
  <c r="AA1045" i="20"/>
  <c r="AB1045" i="20"/>
  <c r="AC1045" i="20"/>
  <c r="AD1045" i="20"/>
  <c r="AE1045" i="20"/>
  <c r="AF1045" i="20"/>
  <c r="AG1045" i="20"/>
  <c r="AH1045" i="20"/>
  <c r="AI1045" i="20"/>
  <c r="AJ1045" i="20"/>
  <c r="G1046" i="20"/>
  <c r="H1046" i="20"/>
  <c r="I1046" i="20"/>
  <c r="J1046" i="20"/>
  <c r="K1046" i="20"/>
  <c r="L1046" i="20"/>
  <c r="M1046" i="20"/>
  <c r="N1046" i="20"/>
  <c r="O1046" i="20"/>
  <c r="P1046" i="20"/>
  <c r="Q1046" i="20"/>
  <c r="R1046" i="20"/>
  <c r="S1046" i="20"/>
  <c r="T1046" i="20"/>
  <c r="U1046" i="20"/>
  <c r="V1046" i="20"/>
  <c r="W1046" i="20"/>
  <c r="X1046" i="20"/>
  <c r="Y1046" i="20"/>
  <c r="Z1046" i="20"/>
  <c r="AA1046" i="20"/>
  <c r="AB1046" i="20"/>
  <c r="AC1046" i="20"/>
  <c r="AD1046" i="20"/>
  <c r="AE1046" i="20"/>
  <c r="AF1046" i="20"/>
  <c r="AG1046" i="20"/>
  <c r="AH1046" i="20"/>
  <c r="AI1046" i="20"/>
  <c r="AJ1046" i="20"/>
  <c r="G1047" i="20"/>
  <c r="H1047" i="20"/>
  <c r="I1047" i="20"/>
  <c r="J1047" i="20"/>
  <c r="K1047" i="20"/>
  <c r="L1047" i="20"/>
  <c r="M1047" i="20"/>
  <c r="N1047" i="20"/>
  <c r="O1047" i="20"/>
  <c r="P1047" i="20"/>
  <c r="Q1047" i="20"/>
  <c r="R1047" i="20"/>
  <c r="S1047" i="20"/>
  <c r="T1047" i="20"/>
  <c r="U1047" i="20"/>
  <c r="V1047" i="20"/>
  <c r="W1047" i="20"/>
  <c r="X1047" i="20"/>
  <c r="Y1047" i="20"/>
  <c r="Z1047" i="20"/>
  <c r="AA1047" i="20"/>
  <c r="AB1047" i="20"/>
  <c r="AC1047" i="20"/>
  <c r="AD1047" i="20"/>
  <c r="AE1047" i="20"/>
  <c r="AF1047" i="20"/>
  <c r="AG1047" i="20"/>
  <c r="AH1047" i="20"/>
  <c r="AI1047" i="20"/>
  <c r="AJ1047" i="20"/>
  <c r="G1048" i="20"/>
  <c r="H1048" i="20"/>
  <c r="I1048" i="20"/>
  <c r="J1048" i="20"/>
  <c r="K1048" i="20"/>
  <c r="L1048" i="20"/>
  <c r="M1048" i="20"/>
  <c r="N1048" i="20"/>
  <c r="O1048" i="20"/>
  <c r="P1048" i="20"/>
  <c r="Q1048" i="20"/>
  <c r="R1048" i="20"/>
  <c r="S1048" i="20"/>
  <c r="T1048" i="20"/>
  <c r="U1048" i="20"/>
  <c r="V1048" i="20"/>
  <c r="W1048" i="20"/>
  <c r="X1048" i="20"/>
  <c r="Y1048" i="20"/>
  <c r="Z1048" i="20"/>
  <c r="AA1048" i="20"/>
  <c r="AB1048" i="20"/>
  <c r="AC1048" i="20"/>
  <c r="AD1048" i="20"/>
  <c r="AE1048" i="20"/>
  <c r="AF1048" i="20"/>
  <c r="AG1048" i="20"/>
  <c r="AH1048" i="20"/>
  <c r="AI1048" i="20"/>
  <c r="AJ1048" i="20"/>
  <c r="G1049" i="20"/>
  <c r="H1049" i="20"/>
  <c r="I1049" i="20"/>
  <c r="J1049" i="20"/>
  <c r="K1049" i="20"/>
  <c r="L1049" i="20"/>
  <c r="M1049" i="20"/>
  <c r="N1049" i="20"/>
  <c r="O1049" i="20"/>
  <c r="P1049" i="20"/>
  <c r="Q1049" i="20"/>
  <c r="R1049" i="20"/>
  <c r="S1049" i="20"/>
  <c r="T1049" i="20"/>
  <c r="U1049" i="20"/>
  <c r="V1049" i="20"/>
  <c r="W1049" i="20"/>
  <c r="X1049" i="20"/>
  <c r="Y1049" i="20"/>
  <c r="Z1049" i="20"/>
  <c r="AA1049" i="20"/>
  <c r="AB1049" i="20"/>
  <c r="AC1049" i="20"/>
  <c r="AD1049" i="20"/>
  <c r="AE1049" i="20"/>
  <c r="AF1049" i="20"/>
  <c r="AG1049" i="20"/>
  <c r="AH1049" i="20"/>
  <c r="AI1049" i="20"/>
  <c r="AJ1049" i="20"/>
  <c r="G1050" i="20"/>
  <c r="H1050" i="20"/>
  <c r="I1050" i="20"/>
  <c r="J1050" i="20"/>
  <c r="K1050" i="20"/>
  <c r="L1050" i="20"/>
  <c r="M1050" i="20"/>
  <c r="N1050" i="20"/>
  <c r="O1050" i="20"/>
  <c r="P1050" i="20"/>
  <c r="Q1050" i="20"/>
  <c r="R1050" i="20"/>
  <c r="S1050" i="20"/>
  <c r="T1050" i="20"/>
  <c r="U1050" i="20"/>
  <c r="V1050" i="20"/>
  <c r="W1050" i="20"/>
  <c r="X1050" i="20"/>
  <c r="Y1050" i="20"/>
  <c r="Z1050" i="20"/>
  <c r="AA1050" i="20"/>
  <c r="AB1050" i="20"/>
  <c r="AC1050" i="20"/>
  <c r="AD1050" i="20"/>
  <c r="AE1050" i="20"/>
  <c r="AF1050" i="20"/>
  <c r="AG1050" i="20"/>
  <c r="AH1050" i="20"/>
  <c r="AI1050" i="20"/>
  <c r="AJ1050" i="20"/>
  <c r="G1051" i="20"/>
  <c r="H1051" i="20"/>
  <c r="I1051" i="20"/>
  <c r="J1051" i="20"/>
  <c r="K1051" i="20"/>
  <c r="L1051" i="20"/>
  <c r="M1051" i="20"/>
  <c r="N1051" i="20"/>
  <c r="O1051" i="20"/>
  <c r="P1051" i="20"/>
  <c r="Q1051" i="20"/>
  <c r="R1051" i="20"/>
  <c r="S1051" i="20"/>
  <c r="T1051" i="20"/>
  <c r="U1051" i="20"/>
  <c r="V1051" i="20"/>
  <c r="W1051" i="20"/>
  <c r="X1051" i="20"/>
  <c r="Y1051" i="20"/>
  <c r="Z1051" i="20"/>
  <c r="AA1051" i="20"/>
  <c r="AB1051" i="20"/>
  <c r="AC1051" i="20"/>
  <c r="AD1051" i="20"/>
  <c r="AE1051" i="20"/>
  <c r="AF1051" i="20"/>
  <c r="AG1051" i="20"/>
  <c r="AH1051" i="20"/>
  <c r="AI1051" i="20"/>
  <c r="AJ1051" i="20"/>
  <c r="G1052" i="20"/>
  <c r="H1052" i="20"/>
  <c r="I1052" i="20"/>
  <c r="J1052" i="20"/>
  <c r="K1052" i="20"/>
  <c r="L1052" i="20"/>
  <c r="M1052" i="20"/>
  <c r="N1052" i="20"/>
  <c r="O1052" i="20"/>
  <c r="P1052" i="20"/>
  <c r="Q1052" i="20"/>
  <c r="R1052" i="20"/>
  <c r="S1052" i="20"/>
  <c r="T1052" i="20"/>
  <c r="U1052" i="20"/>
  <c r="V1052" i="20"/>
  <c r="W1052" i="20"/>
  <c r="X1052" i="20"/>
  <c r="Y1052" i="20"/>
  <c r="Z1052" i="20"/>
  <c r="AA1052" i="20"/>
  <c r="AB1052" i="20"/>
  <c r="AC1052" i="20"/>
  <c r="AD1052" i="20"/>
  <c r="AE1052" i="20"/>
  <c r="AF1052" i="20"/>
  <c r="AG1052" i="20"/>
  <c r="AH1052" i="20"/>
  <c r="AI1052" i="20"/>
  <c r="AJ1052" i="20"/>
  <c r="G1053" i="20"/>
  <c r="H1053" i="20"/>
  <c r="I1053" i="20"/>
  <c r="J1053" i="20"/>
  <c r="K1053" i="20"/>
  <c r="L1053" i="20"/>
  <c r="M1053" i="20"/>
  <c r="N1053" i="20"/>
  <c r="O1053" i="20"/>
  <c r="P1053" i="20"/>
  <c r="Q1053" i="20"/>
  <c r="R1053" i="20"/>
  <c r="S1053" i="20"/>
  <c r="T1053" i="20"/>
  <c r="U1053" i="20"/>
  <c r="V1053" i="20"/>
  <c r="W1053" i="20"/>
  <c r="X1053" i="20"/>
  <c r="Y1053" i="20"/>
  <c r="Z1053" i="20"/>
  <c r="AA1053" i="20"/>
  <c r="AB1053" i="20"/>
  <c r="AC1053" i="20"/>
  <c r="AD1053" i="20"/>
  <c r="AE1053" i="20"/>
  <c r="AF1053" i="20"/>
  <c r="AG1053" i="20"/>
  <c r="AH1053" i="20"/>
  <c r="AI1053" i="20"/>
  <c r="AJ1053" i="20"/>
  <c r="G1054" i="20"/>
  <c r="H1054" i="20"/>
  <c r="I1054" i="20"/>
  <c r="J1054" i="20"/>
  <c r="K1054" i="20"/>
  <c r="L1054" i="20"/>
  <c r="M1054" i="20"/>
  <c r="N1054" i="20"/>
  <c r="O1054" i="20"/>
  <c r="P1054" i="20"/>
  <c r="Q1054" i="20"/>
  <c r="R1054" i="20"/>
  <c r="S1054" i="20"/>
  <c r="T1054" i="20"/>
  <c r="U1054" i="20"/>
  <c r="V1054" i="20"/>
  <c r="W1054" i="20"/>
  <c r="X1054" i="20"/>
  <c r="Y1054" i="20"/>
  <c r="Z1054" i="20"/>
  <c r="AA1054" i="20"/>
  <c r="AB1054" i="20"/>
  <c r="AC1054" i="20"/>
  <c r="AD1054" i="20"/>
  <c r="AE1054" i="20"/>
  <c r="AF1054" i="20"/>
  <c r="AG1054" i="20"/>
  <c r="AH1054" i="20"/>
  <c r="AI1054" i="20"/>
  <c r="AJ1054" i="20"/>
  <c r="G1055" i="20"/>
  <c r="H1055" i="20"/>
  <c r="I1055" i="20"/>
  <c r="J1055" i="20"/>
  <c r="K1055" i="20"/>
  <c r="L1055" i="20"/>
  <c r="M1055" i="20"/>
  <c r="N1055" i="20"/>
  <c r="O1055" i="20"/>
  <c r="P1055" i="20"/>
  <c r="Q1055" i="20"/>
  <c r="R1055" i="20"/>
  <c r="S1055" i="20"/>
  <c r="T1055" i="20"/>
  <c r="U1055" i="20"/>
  <c r="V1055" i="20"/>
  <c r="W1055" i="20"/>
  <c r="X1055" i="20"/>
  <c r="Y1055" i="20"/>
  <c r="Z1055" i="20"/>
  <c r="AA1055" i="20"/>
  <c r="AB1055" i="20"/>
  <c r="AC1055" i="20"/>
  <c r="AD1055" i="20"/>
  <c r="AE1055" i="20"/>
  <c r="AF1055" i="20"/>
  <c r="AG1055" i="20"/>
  <c r="AH1055" i="20"/>
  <c r="AI1055" i="20"/>
  <c r="AJ1055" i="20"/>
  <c r="G1056" i="20"/>
  <c r="H1056" i="20"/>
  <c r="I1056" i="20"/>
  <c r="J1056" i="20"/>
  <c r="K1056" i="20"/>
  <c r="L1056" i="20"/>
  <c r="M1056" i="20"/>
  <c r="N1056" i="20"/>
  <c r="O1056" i="20"/>
  <c r="P1056" i="20"/>
  <c r="Q1056" i="20"/>
  <c r="R1056" i="20"/>
  <c r="S1056" i="20"/>
  <c r="T1056" i="20"/>
  <c r="U1056" i="20"/>
  <c r="V1056" i="20"/>
  <c r="W1056" i="20"/>
  <c r="X1056" i="20"/>
  <c r="Y1056" i="20"/>
  <c r="Z1056" i="20"/>
  <c r="AA1056" i="20"/>
  <c r="AB1056" i="20"/>
  <c r="AC1056" i="20"/>
  <c r="AD1056" i="20"/>
  <c r="AE1056" i="20"/>
  <c r="AF1056" i="20"/>
  <c r="AG1056" i="20"/>
  <c r="AH1056" i="20"/>
  <c r="AI1056" i="20"/>
  <c r="AJ1056" i="20"/>
  <c r="G1057" i="20"/>
  <c r="H1057" i="20"/>
  <c r="I1057" i="20"/>
  <c r="J1057" i="20"/>
  <c r="K1057" i="20"/>
  <c r="L1057" i="20"/>
  <c r="M1057" i="20"/>
  <c r="N1057" i="20"/>
  <c r="O1057" i="20"/>
  <c r="P1057" i="20"/>
  <c r="Q1057" i="20"/>
  <c r="R1057" i="20"/>
  <c r="S1057" i="20"/>
  <c r="T1057" i="20"/>
  <c r="U1057" i="20"/>
  <c r="V1057" i="20"/>
  <c r="W1057" i="20"/>
  <c r="X1057" i="20"/>
  <c r="Y1057" i="20"/>
  <c r="Z1057" i="20"/>
  <c r="AA1057" i="20"/>
  <c r="AB1057" i="20"/>
  <c r="AC1057" i="20"/>
  <c r="AD1057" i="20"/>
  <c r="AE1057" i="20"/>
  <c r="AF1057" i="20"/>
  <c r="AG1057" i="20"/>
  <c r="AH1057" i="20"/>
  <c r="AI1057" i="20"/>
  <c r="AJ1057" i="20"/>
  <c r="G1058" i="20"/>
  <c r="H1058" i="20"/>
  <c r="I1058" i="20"/>
  <c r="J1058" i="20"/>
  <c r="K1058" i="20"/>
  <c r="L1058" i="20"/>
  <c r="M1058" i="20"/>
  <c r="N1058" i="20"/>
  <c r="O1058" i="20"/>
  <c r="P1058" i="20"/>
  <c r="Q1058" i="20"/>
  <c r="R1058" i="20"/>
  <c r="S1058" i="20"/>
  <c r="T1058" i="20"/>
  <c r="U1058" i="20"/>
  <c r="V1058" i="20"/>
  <c r="W1058" i="20"/>
  <c r="X1058" i="20"/>
  <c r="Y1058" i="20"/>
  <c r="Z1058" i="20"/>
  <c r="AA1058" i="20"/>
  <c r="AB1058" i="20"/>
  <c r="AC1058" i="20"/>
  <c r="AD1058" i="20"/>
  <c r="AE1058" i="20"/>
  <c r="AF1058" i="20"/>
  <c r="AG1058" i="20"/>
  <c r="AH1058" i="20"/>
  <c r="AI1058" i="20"/>
  <c r="AJ1058" i="20"/>
  <c r="G1059" i="20"/>
  <c r="H1059" i="20"/>
  <c r="I1059" i="20"/>
  <c r="J1059" i="20"/>
  <c r="K1059" i="20"/>
  <c r="L1059" i="20"/>
  <c r="M1059" i="20"/>
  <c r="N1059" i="20"/>
  <c r="O1059" i="20"/>
  <c r="P1059" i="20"/>
  <c r="Q1059" i="20"/>
  <c r="R1059" i="20"/>
  <c r="S1059" i="20"/>
  <c r="T1059" i="20"/>
  <c r="U1059" i="20"/>
  <c r="V1059" i="20"/>
  <c r="W1059" i="20"/>
  <c r="X1059" i="20"/>
  <c r="Y1059" i="20"/>
  <c r="Z1059" i="20"/>
  <c r="AA1059" i="20"/>
  <c r="AB1059" i="20"/>
  <c r="AC1059" i="20"/>
  <c r="AD1059" i="20"/>
  <c r="AE1059" i="20"/>
  <c r="AF1059" i="20"/>
  <c r="AG1059" i="20"/>
  <c r="AH1059" i="20"/>
  <c r="AI1059" i="20"/>
  <c r="AJ1059" i="20"/>
  <c r="G1060" i="20"/>
  <c r="H1060" i="20"/>
  <c r="I1060" i="20"/>
  <c r="J1060" i="20"/>
  <c r="K1060" i="20"/>
  <c r="L1060" i="20"/>
  <c r="M1060" i="20"/>
  <c r="N1060" i="20"/>
  <c r="O1060" i="20"/>
  <c r="P1060" i="20"/>
  <c r="Q1060" i="20"/>
  <c r="R1060" i="20"/>
  <c r="S1060" i="20"/>
  <c r="T1060" i="20"/>
  <c r="U1060" i="20"/>
  <c r="V1060" i="20"/>
  <c r="W1060" i="20"/>
  <c r="X1060" i="20"/>
  <c r="Y1060" i="20"/>
  <c r="Z1060" i="20"/>
  <c r="AA1060" i="20"/>
  <c r="AB1060" i="20"/>
  <c r="AC1060" i="20"/>
  <c r="AD1060" i="20"/>
  <c r="AE1060" i="20"/>
  <c r="AF1060" i="20"/>
  <c r="AG1060" i="20"/>
  <c r="AH1060" i="20"/>
  <c r="AI1060" i="20"/>
  <c r="AJ1060" i="20"/>
  <c r="G1061" i="20"/>
  <c r="H1061" i="20"/>
  <c r="I1061" i="20"/>
  <c r="J1061" i="20"/>
  <c r="K1061" i="20"/>
  <c r="L1061" i="20"/>
  <c r="M1061" i="20"/>
  <c r="N1061" i="20"/>
  <c r="O1061" i="20"/>
  <c r="P1061" i="20"/>
  <c r="Q1061" i="20"/>
  <c r="R1061" i="20"/>
  <c r="S1061" i="20"/>
  <c r="T1061" i="20"/>
  <c r="U1061" i="20"/>
  <c r="V1061" i="20"/>
  <c r="W1061" i="20"/>
  <c r="X1061" i="20"/>
  <c r="Y1061" i="20"/>
  <c r="Z1061" i="20"/>
  <c r="AA1061" i="20"/>
  <c r="AB1061" i="20"/>
  <c r="AC1061" i="20"/>
  <c r="AD1061" i="20"/>
  <c r="AE1061" i="20"/>
  <c r="AF1061" i="20"/>
  <c r="AG1061" i="20"/>
  <c r="AH1061" i="20"/>
  <c r="AI1061" i="20"/>
  <c r="AJ1061" i="20"/>
  <c r="G1062" i="20"/>
  <c r="H1062" i="20"/>
  <c r="I1062" i="20"/>
  <c r="J1062" i="20"/>
  <c r="K1062" i="20"/>
  <c r="L1062" i="20"/>
  <c r="M1062" i="20"/>
  <c r="N1062" i="20"/>
  <c r="O1062" i="20"/>
  <c r="P1062" i="20"/>
  <c r="Q1062" i="20"/>
  <c r="R1062" i="20"/>
  <c r="S1062" i="20"/>
  <c r="T1062" i="20"/>
  <c r="U1062" i="20"/>
  <c r="V1062" i="20"/>
  <c r="W1062" i="20"/>
  <c r="X1062" i="20"/>
  <c r="Y1062" i="20"/>
  <c r="Z1062" i="20"/>
  <c r="AA1062" i="20"/>
  <c r="AB1062" i="20"/>
  <c r="AC1062" i="20"/>
  <c r="AD1062" i="20"/>
  <c r="AE1062" i="20"/>
  <c r="AF1062" i="20"/>
  <c r="AG1062" i="20"/>
  <c r="AH1062" i="20"/>
  <c r="AI1062" i="20"/>
  <c r="AJ1062" i="20"/>
  <c r="G1063" i="20"/>
  <c r="H1063" i="20"/>
  <c r="I1063" i="20"/>
  <c r="J1063" i="20"/>
  <c r="K1063" i="20"/>
  <c r="L1063" i="20"/>
  <c r="M1063" i="20"/>
  <c r="N1063" i="20"/>
  <c r="O1063" i="20"/>
  <c r="P1063" i="20"/>
  <c r="Q1063" i="20"/>
  <c r="R1063" i="20"/>
  <c r="S1063" i="20"/>
  <c r="T1063" i="20"/>
  <c r="U1063" i="20"/>
  <c r="V1063" i="20"/>
  <c r="W1063" i="20"/>
  <c r="X1063" i="20"/>
  <c r="Y1063" i="20"/>
  <c r="Z1063" i="20"/>
  <c r="AA1063" i="20"/>
  <c r="AB1063" i="20"/>
  <c r="AC1063" i="20"/>
  <c r="AD1063" i="20"/>
  <c r="AE1063" i="20"/>
  <c r="AF1063" i="20"/>
  <c r="AG1063" i="20"/>
  <c r="AH1063" i="20"/>
  <c r="AI1063" i="20"/>
  <c r="AJ1063" i="20"/>
  <c r="G1064" i="20"/>
  <c r="H1064" i="20"/>
  <c r="I1064" i="20"/>
  <c r="J1064" i="20"/>
  <c r="K1064" i="20"/>
  <c r="L1064" i="20"/>
  <c r="M1064" i="20"/>
  <c r="N1064" i="20"/>
  <c r="O1064" i="20"/>
  <c r="P1064" i="20"/>
  <c r="Q1064" i="20"/>
  <c r="R1064" i="20"/>
  <c r="S1064" i="20"/>
  <c r="T1064" i="20"/>
  <c r="U1064" i="20"/>
  <c r="V1064" i="20"/>
  <c r="W1064" i="20"/>
  <c r="X1064" i="20"/>
  <c r="Y1064" i="20"/>
  <c r="Z1064" i="20"/>
  <c r="AA1064" i="20"/>
  <c r="AB1064" i="20"/>
  <c r="AC1064" i="20"/>
  <c r="AD1064" i="20"/>
  <c r="AE1064" i="20"/>
  <c r="AF1064" i="20"/>
  <c r="AG1064" i="20"/>
  <c r="AH1064" i="20"/>
  <c r="AI1064" i="20"/>
  <c r="AJ1064" i="20"/>
  <c r="G1065" i="20"/>
  <c r="H1065" i="20"/>
  <c r="I1065" i="20"/>
  <c r="J1065" i="20"/>
  <c r="K1065" i="20"/>
  <c r="L1065" i="20"/>
  <c r="M1065" i="20"/>
  <c r="N1065" i="20"/>
  <c r="O1065" i="20"/>
  <c r="P1065" i="20"/>
  <c r="Q1065" i="20"/>
  <c r="R1065" i="20"/>
  <c r="S1065" i="20"/>
  <c r="T1065" i="20"/>
  <c r="U1065" i="20"/>
  <c r="V1065" i="20"/>
  <c r="W1065" i="20"/>
  <c r="X1065" i="20"/>
  <c r="Y1065" i="20"/>
  <c r="Z1065" i="20"/>
  <c r="AA1065" i="20"/>
  <c r="AB1065" i="20"/>
  <c r="AC1065" i="20"/>
  <c r="AD1065" i="20"/>
  <c r="AE1065" i="20"/>
  <c r="AF1065" i="20"/>
  <c r="AG1065" i="20"/>
  <c r="AH1065" i="20"/>
  <c r="AI1065" i="20"/>
  <c r="AJ1065" i="20"/>
  <c r="G1066" i="20"/>
  <c r="H1066" i="20"/>
  <c r="I1066" i="20"/>
  <c r="J1066" i="20"/>
  <c r="K1066" i="20"/>
  <c r="L1066" i="20"/>
  <c r="M1066" i="20"/>
  <c r="N1066" i="20"/>
  <c r="O1066" i="20"/>
  <c r="P1066" i="20"/>
  <c r="Q1066" i="20"/>
  <c r="R1066" i="20"/>
  <c r="S1066" i="20"/>
  <c r="T1066" i="20"/>
  <c r="U1066" i="20"/>
  <c r="V1066" i="20"/>
  <c r="W1066" i="20"/>
  <c r="X1066" i="20"/>
  <c r="Y1066" i="20"/>
  <c r="Z1066" i="20"/>
  <c r="AA1066" i="20"/>
  <c r="AB1066" i="20"/>
  <c r="AC1066" i="20"/>
  <c r="AD1066" i="20"/>
  <c r="AE1066" i="20"/>
  <c r="AF1066" i="20"/>
  <c r="AG1066" i="20"/>
  <c r="AH1066" i="20"/>
  <c r="AI1066" i="20"/>
  <c r="AJ1066" i="20"/>
  <c r="G1067" i="20"/>
  <c r="H1067" i="20"/>
  <c r="I1067" i="20"/>
  <c r="J1067" i="20"/>
  <c r="K1067" i="20"/>
  <c r="L1067" i="20"/>
  <c r="M1067" i="20"/>
  <c r="N1067" i="20"/>
  <c r="O1067" i="20"/>
  <c r="P1067" i="20"/>
  <c r="Q1067" i="20"/>
  <c r="R1067" i="20"/>
  <c r="S1067" i="20"/>
  <c r="T1067" i="20"/>
  <c r="U1067" i="20"/>
  <c r="V1067" i="20"/>
  <c r="W1067" i="20"/>
  <c r="X1067" i="20"/>
  <c r="Y1067" i="20"/>
  <c r="Z1067" i="20"/>
  <c r="AA1067" i="20"/>
  <c r="AB1067" i="20"/>
  <c r="AC1067" i="20"/>
  <c r="AD1067" i="20"/>
  <c r="AE1067" i="20"/>
  <c r="AF1067" i="20"/>
  <c r="AG1067" i="20"/>
  <c r="AH1067" i="20"/>
  <c r="AI1067" i="20"/>
  <c r="AJ1067" i="20"/>
  <c r="G1068" i="20"/>
  <c r="H1068" i="20"/>
  <c r="I1068" i="20"/>
  <c r="J1068" i="20"/>
  <c r="K1068" i="20"/>
  <c r="L1068" i="20"/>
  <c r="M1068" i="20"/>
  <c r="N1068" i="20"/>
  <c r="O1068" i="20"/>
  <c r="P1068" i="20"/>
  <c r="Q1068" i="20"/>
  <c r="R1068" i="20"/>
  <c r="S1068" i="20"/>
  <c r="T1068" i="20"/>
  <c r="U1068" i="20"/>
  <c r="V1068" i="20"/>
  <c r="W1068" i="20"/>
  <c r="X1068" i="20"/>
  <c r="Y1068" i="20"/>
  <c r="Z1068" i="20"/>
  <c r="AA1068" i="20"/>
  <c r="AB1068" i="20"/>
  <c r="AC1068" i="20"/>
  <c r="AD1068" i="20"/>
  <c r="AE1068" i="20"/>
  <c r="AF1068" i="20"/>
  <c r="AG1068" i="20"/>
  <c r="AH1068" i="20"/>
  <c r="AI1068" i="20"/>
  <c r="AJ1068" i="20"/>
  <c r="G1069" i="20"/>
  <c r="H1069" i="20"/>
  <c r="I1069" i="20"/>
  <c r="J1069" i="20"/>
  <c r="K1069" i="20"/>
  <c r="L1069" i="20"/>
  <c r="M1069" i="20"/>
  <c r="N1069" i="20"/>
  <c r="O1069" i="20"/>
  <c r="P1069" i="20"/>
  <c r="Q1069" i="20"/>
  <c r="R1069" i="20"/>
  <c r="S1069" i="20"/>
  <c r="T1069" i="20"/>
  <c r="U1069" i="20"/>
  <c r="V1069" i="20"/>
  <c r="W1069" i="20"/>
  <c r="X1069" i="20"/>
  <c r="Y1069" i="20"/>
  <c r="Z1069" i="20"/>
  <c r="AA1069" i="20"/>
  <c r="AB1069" i="20"/>
  <c r="AC1069" i="20"/>
  <c r="AD1069" i="20"/>
  <c r="AE1069" i="20"/>
  <c r="AF1069" i="20"/>
  <c r="AG1069" i="20"/>
  <c r="AH1069" i="20"/>
  <c r="AI1069" i="20"/>
  <c r="AJ1069" i="20"/>
  <c r="G1070" i="20"/>
  <c r="H1070" i="20"/>
  <c r="I1070" i="20"/>
  <c r="J1070" i="20"/>
  <c r="K1070" i="20"/>
  <c r="L1070" i="20"/>
  <c r="M1070" i="20"/>
  <c r="N1070" i="20"/>
  <c r="O1070" i="20"/>
  <c r="P1070" i="20"/>
  <c r="Q1070" i="20"/>
  <c r="R1070" i="20"/>
  <c r="S1070" i="20"/>
  <c r="T1070" i="20"/>
  <c r="U1070" i="20"/>
  <c r="V1070" i="20"/>
  <c r="W1070" i="20"/>
  <c r="X1070" i="20"/>
  <c r="Y1070" i="20"/>
  <c r="Z1070" i="20"/>
  <c r="AA1070" i="20"/>
  <c r="AB1070" i="20"/>
  <c r="AC1070" i="20"/>
  <c r="AD1070" i="20"/>
  <c r="AE1070" i="20"/>
  <c r="AF1070" i="20"/>
  <c r="AG1070" i="20"/>
  <c r="AH1070" i="20"/>
  <c r="AI1070" i="20"/>
  <c r="AJ1070" i="20"/>
  <c r="G1071" i="20"/>
  <c r="H1071" i="20"/>
  <c r="I1071" i="20"/>
  <c r="J1071" i="20"/>
  <c r="K1071" i="20"/>
  <c r="L1071" i="20"/>
  <c r="M1071" i="20"/>
  <c r="N1071" i="20"/>
  <c r="O1071" i="20"/>
  <c r="P1071" i="20"/>
  <c r="Q1071" i="20"/>
  <c r="R1071" i="20"/>
  <c r="S1071" i="20"/>
  <c r="T1071" i="20"/>
  <c r="U1071" i="20"/>
  <c r="V1071" i="20"/>
  <c r="W1071" i="20"/>
  <c r="X1071" i="20"/>
  <c r="Y1071" i="20"/>
  <c r="Z1071" i="20"/>
  <c r="AA1071" i="20"/>
  <c r="AB1071" i="20"/>
  <c r="AC1071" i="20"/>
  <c r="AD1071" i="20"/>
  <c r="AE1071" i="20"/>
  <c r="AF1071" i="20"/>
  <c r="AG1071" i="20"/>
  <c r="AH1071" i="20"/>
  <c r="AI1071" i="20"/>
  <c r="AJ1071" i="20"/>
  <c r="G1072" i="20"/>
  <c r="H1072" i="20"/>
  <c r="I1072" i="20"/>
  <c r="J1072" i="20"/>
  <c r="K1072" i="20"/>
  <c r="L1072" i="20"/>
  <c r="M1072" i="20"/>
  <c r="N1072" i="20"/>
  <c r="O1072" i="20"/>
  <c r="P1072" i="20"/>
  <c r="Q1072" i="20"/>
  <c r="R1072" i="20"/>
  <c r="S1072" i="20"/>
  <c r="T1072" i="20"/>
  <c r="U1072" i="20"/>
  <c r="V1072" i="20"/>
  <c r="W1072" i="20"/>
  <c r="X1072" i="20"/>
  <c r="Y1072" i="20"/>
  <c r="Z1072" i="20"/>
  <c r="AA1072" i="20"/>
  <c r="AB1072" i="20"/>
  <c r="AC1072" i="20"/>
  <c r="AD1072" i="20"/>
  <c r="AE1072" i="20"/>
  <c r="AF1072" i="20"/>
  <c r="AG1072" i="20"/>
  <c r="AH1072" i="20"/>
  <c r="AI1072" i="20"/>
  <c r="AJ1072" i="20"/>
  <c r="G1073" i="20"/>
  <c r="H1073" i="20"/>
  <c r="I1073" i="20"/>
  <c r="J1073" i="20"/>
  <c r="K1073" i="20"/>
  <c r="L1073" i="20"/>
  <c r="M1073" i="20"/>
  <c r="N1073" i="20"/>
  <c r="O1073" i="20"/>
  <c r="P1073" i="20"/>
  <c r="Q1073" i="20"/>
  <c r="R1073" i="20"/>
  <c r="S1073" i="20"/>
  <c r="T1073" i="20"/>
  <c r="U1073" i="20"/>
  <c r="V1073" i="20"/>
  <c r="W1073" i="20"/>
  <c r="X1073" i="20"/>
  <c r="Y1073" i="20"/>
  <c r="Z1073" i="20"/>
  <c r="AA1073" i="20"/>
  <c r="AB1073" i="20"/>
  <c r="AC1073" i="20"/>
  <c r="AD1073" i="20"/>
  <c r="AE1073" i="20"/>
  <c r="AF1073" i="20"/>
  <c r="AG1073" i="20"/>
  <c r="AH1073" i="20"/>
  <c r="AI1073" i="20"/>
  <c r="AJ1073" i="20"/>
  <c r="G1074" i="20"/>
  <c r="H1074" i="20"/>
  <c r="I1074" i="20"/>
  <c r="J1074" i="20"/>
  <c r="K1074" i="20"/>
  <c r="L1074" i="20"/>
  <c r="M1074" i="20"/>
  <c r="N1074" i="20"/>
  <c r="O1074" i="20"/>
  <c r="P1074" i="20"/>
  <c r="Q1074" i="20"/>
  <c r="R1074" i="20"/>
  <c r="S1074" i="20"/>
  <c r="T1074" i="20"/>
  <c r="U1074" i="20"/>
  <c r="V1074" i="20"/>
  <c r="W1074" i="20"/>
  <c r="X1074" i="20"/>
  <c r="Y1074" i="20"/>
  <c r="Z1074" i="20"/>
  <c r="AA1074" i="20"/>
  <c r="AB1074" i="20"/>
  <c r="AC1074" i="20"/>
  <c r="AD1074" i="20"/>
  <c r="AE1074" i="20"/>
  <c r="AF1074" i="20"/>
  <c r="AG1074" i="20"/>
  <c r="AH1074" i="20"/>
  <c r="AI1074" i="20"/>
  <c r="AJ1074" i="20"/>
  <c r="G1075" i="20"/>
  <c r="H1075" i="20"/>
  <c r="I1075" i="20"/>
  <c r="J1075" i="20"/>
  <c r="K1075" i="20"/>
  <c r="L1075" i="20"/>
  <c r="M1075" i="20"/>
  <c r="N1075" i="20"/>
  <c r="O1075" i="20"/>
  <c r="P1075" i="20"/>
  <c r="Q1075" i="20"/>
  <c r="R1075" i="20"/>
  <c r="S1075" i="20"/>
  <c r="T1075" i="20"/>
  <c r="U1075" i="20"/>
  <c r="V1075" i="20"/>
  <c r="W1075" i="20"/>
  <c r="X1075" i="20"/>
  <c r="Y1075" i="20"/>
  <c r="Z1075" i="20"/>
  <c r="AA1075" i="20"/>
  <c r="AB1075" i="20"/>
  <c r="AC1075" i="20"/>
  <c r="AD1075" i="20"/>
  <c r="AE1075" i="20"/>
  <c r="AF1075" i="20"/>
  <c r="AG1075" i="20"/>
  <c r="AH1075" i="20"/>
  <c r="AI1075" i="20"/>
  <c r="AJ1075" i="20"/>
  <c r="G1076" i="20"/>
  <c r="H1076" i="20"/>
  <c r="I1076" i="20"/>
  <c r="J1076" i="20"/>
  <c r="K1076" i="20"/>
  <c r="L1076" i="20"/>
  <c r="M1076" i="20"/>
  <c r="N1076" i="20"/>
  <c r="O1076" i="20"/>
  <c r="P1076" i="20"/>
  <c r="Q1076" i="20"/>
  <c r="R1076" i="20"/>
  <c r="S1076" i="20"/>
  <c r="T1076" i="20"/>
  <c r="U1076" i="20"/>
  <c r="V1076" i="20"/>
  <c r="W1076" i="20"/>
  <c r="X1076" i="20"/>
  <c r="Y1076" i="20"/>
  <c r="Z1076" i="20"/>
  <c r="AA1076" i="20"/>
  <c r="AB1076" i="20"/>
  <c r="AC1076" i="20"/>
  <c r="AD1076" i="20"/>
  <c r="AE1076" i="20"/>
  <c r="AF1076" i="20"/>
  <c r="AG1076" i="20"/>
  <c r="AH1076" i="20"/>
  <c r="AI1076" i="20"/>
  <c r="AJ1076" i="20"/>
  <c r="G1077" i="20"/>
  <c r="H1077" i="20"/>
  <c r="I1077" i="20"/>
  <c r="J1077" i="20"/>
  <c r="K1077" i="20"/>
  <c r="L1077" i="20"/>
  <c r="M1077" i="20"/>
  <c r="N1077" i="20"/>
  <c r="O1077" i="20"/>
  <c r="P1077" i="20"/>
  <c r="Q1077" i="20"/>
  <c r="R1077" i="20"/>
  <c r="S1077" i="20"/>
  <c r="T1077" i="20"/>
  <c r="U1077" i="20"/>
  <c r="V1077" i="20"/>
  <c r="W1077" i="20"/>
  <c r="X1077" i="20"/>
  <c r="Y1077" i="20"/>
  <c r="Z1077" i="20"/>
  <c r="AA1077" i="20"/>
  <c r="AB1077" i="20"/>
  <c r="AC1077" i="20"/>
  <c r="AD1077" i="20"/>
  <c r="AE1077" i="20"/>
  <c r="AF1077" i="20"/>
  <c r="AG1077" i="20"/>
  <c r="AH1077" i="20"/>
  <c r="AI1077" i="20"/>
  <c r="AJ1077" i="20"/>
  <c r="G1078" i="20"/>
  <c r="H1078" i="20"/>
  <c r="I1078" i="20"/>
  <c r="J1078" i="20"/>
  <c r="K1078" i="20"/>
  <c r="L1078" i="20"/>
  <c r="M1078" i="20"/>
  <c r="N1078" i="20"/>
  <c r="O1078" i="20"/>
  <c r="P1078" i="20"/>
  <c r="Q1078" i="20"/>
  <c r="R1078" i="20"/>
  <c r="S1078" i="20"/>
  <c r="T1078" i="20"/>
  <c r="U1078" i="20"/>
  <c r="V1078" i="20"/>
  <c r="W1078" i="20"/>
  <c r="X1078" i="20"/>
  <c r="Y1078" i="20"/>
  <c r="Z1078" i="20"/>
  <c r="AA1078" i="20"/>
  <c r="AB1078" i="20"/>
  <c r="AC1078" i="20"/>
  <c r="AD1078" i="20"/>
  <c r="AE1078" i="20"/>
  <c r="AF1078" i="20"/>
  <c r="AG1078" i="20"/>
  <c r="AH1078" i="20"/>
  <c r="AI1078" i="20"/>
  <c r="AJ1078" i="20"/>
  <c r="G1079" i="20"/>
  <c r="H1079" i="20"/>
  <c r="I1079" i="20"/>
  <c r="J1079" i="20"/>
  <c r="K1079" i="20"/>
  <c r="L1079" i="20"/>
  <c r="M1079" i="20"/>
  <c r="N1079" i="20"/>
  <c r="O1079" i="20"/>
  <c r="P1079" i="20"/>
  <c r="Q1079" i="20"/>
  <c r="R1079" i="20"/>
  <c r="S1079" i="20"/>
  <c r="T1079" i="20"/>
  <c r="U1079" i="20"/>
  <c r="V1079" i="20"/>
  <c r="W1079" i="20"/>
  <c r="X1079" i="20"/>
  <c r="Y1079" i="20"/>
  <c r="Z1079" i="20"/>
  <c r="AA1079" i="20"/>
  <c r="AB1079" i="20"/>
  <c r="AC1079" i="20"/>
  <c r="AD1079" i="20"/>
  <c r="AE1079" i="20"/>
  <c r="AF1079" i="20"/>
  <c r="AG1079" i="20"/>
  <c r="AH1079" i="20"/>
  <c r="AI1079" i="20"/>
  <c r="AJ1079" i="20"/>
  <c r="G1080" i="20"/>
  <c r="H1080" i="20"/>
  <c r="I1080" i="20"/>
  <c r="J1080" i="20"/>
  <c r="K1080" i="20"/>
  <c r="L1080" i="20"/>
  <c r="M1080" i="20"/>
  <c r="N1080" i="20"/>
  <c r="O1080" i="20"/>
  <c r="P1080" i="20"/>
  <c r="Q1080" i="20"/>
  <c r="R1080" i="20"/>
  <c r="S1080" i="20"/>
  <c r="T1080" i="20"/>
  <c r="U1080" i="20"/>
  <c r="V1080" i="20"/>
  <c r="W1080" i="20"/>
  <c r="X1080" i="20"/>
  <c r="Y1080" i="20"/>
  <c r="Z1080" i="20"/>
  <c r="AA1080" i="20"/>
  <c r="AB1080" i="20"/>
  <c r="AC1080" i="20"/>
  <c r="AD1080" i="20"/>
  <c r="AE1080" i="20"/>
  <c r="AF1080" i="20"/>
  <c r="AG1080" i="20"/>
  <c r="AH1080" i="20"/>
  <c r="AI1080" i="20"/>
  <c r="AJ1080" i="20"/>
  <c r="G1081" i="20"/>
  <c r="H1081" i="20"/>
  <c r="I1081" i="20"/>
  <c r="J1081" i="20"/>
  <c r="K1081" i="20"/>
  <c r="L1081" i="20"/>
  <c r="M1081" i="20"/>
  <c r="N1081" i="20"/>
  <c r="O1081" i="20"/>
  <c r="P1081" i="20"/>
  <c r="Q1081" i="20"/>
  <c r="R1081" i="20"/>
  <c r="S1081" i="20"/>
  <c r="T1081" i="20"/>
  <c r="U1081" i="20"/>
  <c r="V1081" i="20"/>
  <c r="W1081" i="20"/>
  <c r="X1081" i="20"/>
  <c r="Y1081" i="20"/>
  <c r="Z1081" i="20"/>
  <c r="AA1081" i="20"/>
  <c r="AB1081" i="20"/>
  <c r="AC1081" i="20"/>
  <c r="AD1081" i="20"/>
  <c r="AE1081" i="20"/>
  <c r="AF1081" i="20"/>
  <c r="AG1081" i="20"/>
  <c r="AH1081" i="20"/>
  <c r="AI1081" i="20"/>
  <c r="AJ1081" i="20"/>
  <c r="G1082" i="20"/>
  <c r="H1082" i="20"/>
  <c r="I1082" i="20"/>
  <c r="J1082" i="20"/>
  <c r="K1082" i="20"/>
  <c r="L1082" i="20"/>
  <c r="M1082" i="20"/>
  <c r="N1082" i="20"/>
  <c r="O1082" i="20"/>
  <c r="P1082" i="20"/>
  <c r="Q1082" i="20"/>
  <c r="R1082" i="20"/>
  <c r="S1082" i="20"/>
  <c r="T1082" i="20"/>
  <c r="U1082" i="20"/>
  <c r="V1082" i="20"/>
  <c r="W1082" i="20"/>
  <c r="X1082" i="20"/>
  <c r="Y1082" i="20"/>
  <c r="Z1082" i="20"/>
  <c r="AA1082" i="20"/>
  <c r="AB1082" i="20"/>
  <c r="AC1082" i="20"/>
  <c r="AD1082" i="20"/>
  <c r="AE1082" i="20"/>
  <c r="AF1082" i="20"/>
  <c r="AG1082" i="20"/>
  <c r="AH1082" i="20"/>
  <c r="AI1082" i="20"/>
  <c r="AJ1082" i="20"/>
  <c r="G1083" i="20"/>
  <c r="H1083" i="20"/>
  <c r="I1083" i="20"/>
  <c r="J1083" i="20"/>
  <c r="K1083" i="20"/>
  <c r="L1083" i="20"/>
  <c r="M1083" i="20"/>
  <c r="N1083" i="20"/>
  <c r="O1083" i="20"/>
  <c r="P1083" i="20"/>
  <c r="Q1083" i="20"/>
  <c r="R1083" i="20"/>
  <c r="S1083" i="20"/>
  <c r="T1083" i="20"/>
  <c r="U1083" i="20"/>
  <c r="V1083" i="20"/>
  <c r="W1083" i="20"/>
  <c r="X1083" i="20"/>
  <c r="Y1083" i="20"/>
  <c r="Z1083" i="20"/>
  <c r="AA1083" i="20"/>
  <c r="AB1083" i="20"/>
  <c r="AC1083" i="20"/>
  <c r="AD1083" i="20"/>
  <c r="AE1083" i="20"/>
  <c r="AF1083" i="20"/>
  <c r="AG1083" i="20"/>
  <c r="AH1083" i="20"/>
  <c r="AI1083" i="20"/>
  <c r="AJ1083" i="20"/>
  <c r="G1084" i="20"/>
  <c r="H1084" i="20"/>
  <c r="I1084" i="20"/>
  <c r="J1084" i="20"/>
  <c r="K1084" i="20"/>
  <c r="L1084" i="20"/>
  <c r="M1084" i="20"/>
  <c r="N1084" i="20"/>
  <c r="O1084" i="20"/>
  <c r="P1084" i="20"/>
  <c r="Q1084" i="20"/>
  <c r="R1084" i="20"/>
  <c r="S1084" i="20"/>
  <c r="T1084" i="20"/>
  <c r="U1084" i="20"/>
  <c r="V1084" i="20"/>
  <c r="W1084" i="20"/>
  <c r="X1084" i="20"/>
  <c r="Y1084" i="20"/>
  <c r="Z1084" i="20"/>
  <c r="AA1084" i="20"/>
  <c r="AB1084" i="20"/>
  <c r="AC1084" i="20"/>
  <c r="AD1084" i="20"/>
  <c r="AE1084" i="20"/>
  <c r="AF1084" i="20"/>
  <c r="AG1084" i="20"/>
  <c r="AH1084" i="20"/>
  <c r="AI1084" i="20"/>
  <c r="AJ1084" i="20"/>
  <c r="G1085" i="20"/>
  <c r="H1085" i="20"/>
  <c r="I1085" i="20"/>
  <c r="J1085" i="20"/>
  <c r="K1085" i="20"/>
  <c r="L1085" i="20"/>
  <c r="M1085" i="20"/>
  <c r="N1085" i="20"/>
  <c r="O1085" i="20"/>
  <c r="P1085" i="20"/>
  <c r="Q1085" i="20"/>
  <c r="R1085" i="20"/>
  <c r="S1085" i="20"/>
  <c r="T1085" i="20"/>
  <c r="U1085" i="20"/>
  <c r="V1085" i="20"/>
  <c r="W1085" i="20"/>
  <c r="X1085" i="20"/>
  <c r="Y1085" i="20"/>
  <c r="Z1085" i="20"/>
  <c r="AA1085" i="20"/>
  <c r="AB1085" i="20"/>
  <c r="AC1085" i="20"/>
  <c r="AD1085" i="20"/>
  <c r="AE1085" i="20"/>
  <c r="AF1085" i="20"/>
  <c r="AG1085" i="20"/>
  <c r="AH1085" i="20"/>
  <c r="AI1085" i="20"/>
  <c r="AJ1085" i="20"/>
  <c r="G1086" i="20"/>
  <c r="H1086" i="20"/>
  <c r="I1086" i="20"/>
  <c r="J1086" i="20"/>
  <c r="K1086" i="20"/>
  <c r="L1086" i="20"/>
  <c r="M1086" i="20"/>
  <c r="N1086" i="20"/>
  <c r="O1086" i="20"/>
  <c r="P1086" i="20"/>
  <c r="Q1086" i="20"/>
  <c r="R1086" i="20"/>
  <c r="S1086" i="20"/>
  <c r="T1086" i="20"/>
  <c r="U1086" i="20"/>
  <c r="V1086" i="20"/>
  <c r="W1086" i="20"/>
  <c r="X1086" i="20"/>
  <c r="Y1086" i="20"/>
  <c r="Z1086" i="20"/>
  <c r="AA1086" i="20"/>
  <c r="AB1086" i="20"/>
  <c r="AC1086" i="20"/>
  <c r="AD1086" i="20"/>
  <c r="AE1086" i="20"/>
  <c r="AF1086" i="20"/>
  <c r="AG1086" i="20"/>
  <c r="AH1086" i="20"/>
  <c r="AI1086" i="20"/>
  <c r="AJ1086" i="20"/>
  <c r="G1087" i="20"/>
  <c r="H1087" i="20"/>
  <c r="I1087" i="20"/>
  <c r="J1087" i="20"/>
  <c r="K1087" i="20"/>
  <c r="L1087" i="20"/>
  <c r="M1087" i="20"/>
  <c r="N1087" i="20"/>
  <c r="O1087" i="20"/>
  <c r="P1087" i="20"/>
  <c r="Q1087" i="20"/>
  <c r="R1087" i="20"/>
  <c r="S1087" i="20"/>
  <c r="T1087" i="20"/>
  <c r="U1087" i="20"/>
  <c r="V1087" i="20"/>
  <c r="W1087" i="20"/>
  <c r="X1087" i="20"/>
  <c r="Y1087" i="20"/>
  <c r="Z1087" i="20"/>
  <c r="AA1087" i="20"/>
  <c r="AB1087" i="20"/>
  <c r="AC1087" i="20"/>
  <c r="AD1087" i="20"/>
  <c r="AE1087" i="20"/>
  <c r="AF1087" i="20"/>
  <c r="AG1087" i="20"/>
  <c r="AH1087" i="20"/>
  <c r="AI1087" i="20"/>
  <c r="AJ1087" i="20"/>
  <c r="G1088" i="20"/>
  <c r="H1088" i="20"/>
  <c r="I1088" i="20"/>
  <c r="J1088" i="20"/>
  <c r="K1088" i="20"/>
  <c r="L1088" i="20"/>
  <c r="M1088" i="20"/>
  <c r="N1088" i="20"/>
  <c r="O1088" i="20"/>
  <c r="P1088" i="20"/>
  <c r="Q1088" i="20"/>
  <c r="R1088" i="20"/>
  <c r="S1088" i="20"/>
  <c r="T1088" i="20"/>
  <c r="U1088" i="20"/>
  <c r="V1088" i="20"/>
  <c r="W1088" i="20"/>
  <c r="X1088" i="20"/>
  <c r="Y1088" i="20"/>
  <c r="Z1088" i="20"/>
  <c r="AA1088" i="20"/>
  <c r="AB1088" i="20"/>
  <c r="AC1088" i="20"/>
  <c r="AD1088" i="20"/>
  <c r="AE1088" i="20"/>
  <c r="AF1088" i="20"/>
  <c r="AG1088" i="20"/>
  <c r="AH1088" i="20"/>
  <c r="AI1088" i="20"/>
  <c r="AJ1088" i="20"/>
  <c r="G1089" i="20"/>
  <c r="H1089" i="20"/>
  <c r="I1089" i="20"/>
  <c r="J1089" i="20"/>
  <c r="K1089" i="20"/>
  <c r="L1089" i="20"/>
  <c r="M1089" i="20"/>
  <c r="N1089" i="20"/>
  <c r="O1089" i="20"/>
  <c r="P1089" i="20"/>
  <c r="Q1089" i="20"/>
  <c r="R1089" i="20"/>
  <c r="S1089" i="20"/>
  <c r="T1089" i="20"/>
  <c r="U1089" i="20"/>
  <c r="V1089" i="20"/>
  <c r="W1089" i="20"/>
  <c r="X1089" i="20"/>
  <c r="Y1089" i="20"/>
  <c r="Z1089" i="20"/>
  <c r="AA1089" i="20"/>
  <c r="AB1089" i="20"/>
  <c r="AC1089" i="20"/>
  <c r="AD1089" i="20"/>
  <c r="AE1089" i="20"/>
  <c r="AF1089" i="20"/>
  <c r="AG1089" i="20"/>
  <c r="AH1089" i="20"/>
  <c r="AI1089" i="20"/>
  <c r="AJ1089" i="20"/>
  <c r="G1090" i="20"/>
  <c r="H1090" i="20"/>
  <c r="I1090" i="20"/>
  <c r="J1090" i="20"/>
  <c r="K1090" i="20"/>
  <c r="L1090" i="20"/>
  <c r="M1090" i="20"/>
  <c r="N1090" i="20"/>
  <c r="O1090" i="20"/>
  <c r="P1090" i="20"/>
  <c r="Q1090" i="20"/>
  <c r="R1090" i="20"/>
  <c r="S1090" i="20"/>
  <c r="T1090" i="20"/>
  <c r="U1090" i="20"/>
  <c r="V1090" i="20"/>
  <c r="W1090" i="20"/>
  <c r="X1090" i="20"/>
  <c r="Y1090" i="20"/>
  <c r="Z1090" i="20"/>
  <c r="AA1090" i="20"/>
  <c r="AB1090" i="20"/>
  <c r="AC1090" i="20"/>
  <c r="AD1090" i="20"/>
  <c r="AE1090" i="20"/>
  <c r="AF1090" i="20"/>
  <c r="AG1090" i="20"/>
  <c r="AH1090" i="20"/>
  <c r="AI1090" i="20"/>
  <c r="AJ1090" i="20"/>
  <c r="G1091" i="20"/>
  <c r="H1091" i="20"/>
  <c r="I1091" i="20"/>
  <c r="J1091" i="20"/>
  <c r="K1091" i="20"/>
  <c r="L1091" i="20"/>
  <c r="M1091" i="20"/>
  <c r="N1091" i="20"/>
  <c r="O1091" i="20"/>
  <c r="P1091" i="20"/>
  <c r="Q1091" i="20"/>
  <c r="R1091" i="20"/>
  <c r="S1091" i="20"/>
  <c r="T1091" i="20"/>
  <c r="U1091" i="20"/>
  <c r="V1091" i="20"/>
  <c r="W1091" i="20"/>
  <c r="X1091" i="20"/>
  <c r="Y1091" i="20"/>
  <c r="Z1091" i="20"/>
  <c r="AA1091" i="20"/>
  <c r="AB1091" i="20"/>
  <c r="AC1091" i="20"/>
  <c r="AD1091" i="20"/>
  <c r="AE1091" i="20"/>
  <c r="AF1091" i="20"/>
  <c r="AG1091" i="20"/>
  <c r="AH1091" i="20"/>
  <c r="AI1091" i="20"/>
  <c r="AJ1091" i="20"/>
  <c r="G1092" i="20"/>
  <c r="H1092" i="20"/>
  <c r="I1092" i="20"/>
  <c r="J1092" i="20"/>
  <c r="K1092" i="20"/>
  <c r="L1092" i="20"/>
  <c r="M1092" i="20"/>
  <c r="N1092" i="20"/>
  <c r="O1092" i="20"/>
  <c r="P1092" i="20"/>
  <c r="Q1092" i="20"/>
  <c r="R1092" i="20"/>
  <c r="S1092" i="20"/>
  <c r="T1092" i="20"/>
  <c r="U1092" i="20"/>
  <c r="V1092" i="20"/>
  <c r="W1092" i="20"/>
  <c r="X1092" i="20"/>
  <c r="Y1092" i="20"/>
  <c r="Z1092" i="20"/>
  <c r="AA1092" i="20"/>
  <c r="AB1092" i="20"/>
  <c r="AC1092" i="20"/>
  <c r="AD1092" i="20"/>
  <c r="AE1092" i="20"/>
  <c r="AF1092" i="20"/>
  <c r="AG1092" i="20"/>
  <c r="AH1092" i="20"/>
  <c r="AI1092" i="20"/>
  <c r="AJ1092" i="20"/>
  <c r="G1093" i="20"/>
  <c r="H1093" i="20"/>
  <c r="I1093" i="20"/>
  <c r="J1093" i="20"/>
  <c r="K1093" i="20"/>
  <c r="L1093" i="20"/>
  <c r="M1093" i="20"/>
  <c r="N1093" i="20"/>
  <c r="O1093" i="20"/>
  <c r="P1093" i="20"/>
  <c r="Q1093" i="20"/>
  <c r="R1093" i="20"/>
  <c r="S1093" i="20"/>
  <c r="T1093" i="20"/>
  <c r="U1093" i="20"/>
  <c r="V1093" i="20"/>
  <c r="W1093" i="20"/>
  <c r="X1093" i="20"/>
  <c r="Y1093" i="20"/>
  <c r="Z1093" i="20"/>
  <c r="AA1093" i="20"/>
  <c r="AB1093" i="20"/>
  <c r="AC1093" i="20"/>
  <c r="AD1093" i="20"/>
  <c r="AE1093" i="20"/>
  <c r="AF1093" i="20"/>
  <c r="AG1093" i="20"/>
  <c r="AH1093" i="20"/>
  <c r="AI1093" i="20"/>
  <c r="AJ1093" i="20"/>
  <c r="G1094" i="20"/>
  <c r="H1094" i="20"/>
  <c r="I1094" i="20"/>
  <c r="J1094" i="20"/>
  <c r="K1094" i="20"/>
  <c r="L1094" i="20"/>
  <c r="M1094" i="20"/>
  <c r="N1094" i="20"/>
  <c r="O1094" i="20"/>
  <c r="P1094" i="20"/>
  <c r="Q1094" i="20"/>
  <c r="R1094" i="20"/>
  <c r="S1094" i="20"/>
  <c r="T1094" i="20"/>
  <c r="U1094" i="20"/>
  <c r="V1094" i="20"/>
  <c r="W1094" i="20"/>
  <c r="X1094" i="20"/>
  <c r="Y1094" i="20"/>
  <c r="Z1094" i="20"/>
  <c r="AA1094" i="20"/>
  <c r="AB1094" i="20"/>
  <c r="AC1094" i="20"/>
  <c r="AD1094" i="20"/>
  <c r="AE1094" i="20"/>
  <c r="AF1094" i="20"/>
  <c r="AG1094" i="20"/>
  <c r="AH1094" i="20"/>
  <c r="AI1094" i="20"/>
  <c r="AJ1094" i="20"/>
  <c r="G1095" i="20"/>
  <c r="H1095" i="20"/>
  <c r="I1095" i="20"/>
  <c r="J1095" i="20"/>
  <c r="K1095" i="20"/>
  <c r="L1095" i="20"/>
  <c r="M1095" i="20"/>
  <c r="N1095" i="20"/>
  <c r="O1095" i="20"/>
  <c r="P1095" i="20"/>
  <c r="Q1095" i="20"/>
  <c r="R1095" i="20"/>
  <c r="S1095" i="20"/>
  <c r="T1095" i="20"/>
  <c r="U1095" i="20"/>
  <c r="V1095" i="20"/>
  <c r="W1095" i="20"/>
  <c r="X1095" i="20"/>
  <c r="Y1095" i="20"/>
  <c r="Z1095" i="20"/>
  <c r="AA1095" i="20"/>
  <c r="AB1095" i="20"/>
  <c r="AC1095" i="20"/>
  <c r="AD1095" i="20"/>
  <c r="AE1095" i="20"/>
  <c r="AF1095" i="20"/>
  <c r="AG1095" i="20"/>
  <c r="AH1095" i="20"/>
  <c r="AI1095" i="20"/>
  <c r="AJ1095" i="20"/>
  <c r="G1096" i="20"/>
  <c r="H1096" i="20"/>
  <c r="I1096" i="20"/>
  <c r="J1096" i="20"/>
  <c r="K1096" i="20"/>
  <c r="L1096" i="20"/>
  <c r="M1096" i="20"/>
  <c r="N1096" i="20"/>
  <c r="O1096" i="20"/>
  <c r="P1096" i="20"/>
  <c r="Q1096" i="20"/>
  <c r="R1096" i="20"/>
  <c r="S1096" i="20"/>
  <c r="T1096" i="20"/>
  <c r="U1096" i="20"/>
  <c r="V1096" i="20"/>
  <c r="W1096" i="20"/>
  <c r="X1096" i="20"/>
  <c r="Y1096" i="20"/>
  <c r="Z1096" i="20"/>
  <c r="AA1096" i="20"/>
  <c r="AB1096" i="20"/>
  <c r="AC1096" i="20"/>
  <c r="AD1096" i="20"/>
  <c r="AE1096" i="20"/>
  <c r="AF1096" i="20"/>
  <c r="AG1096" i="20"/>
  <c r="AH1096" i="20"/>
  <c r="AI1096" i="20"/>
  <c r="AJ1096" i="20"/>
  <c r="G1097" i="20"/>
  <c r="H1097" i="20"/>
  <c r="I1097" i="20"/>
  <c r="J1097" i="20"/>
  <c r="K1097" i="20"/>
  <c r="L1097" i="20"/>
  <c r="M1097" i="20"/>
  <c r="N1097" i="20"/>
  <c r="O1097" i="20"/>
  <c r="P1097" i="20"/>
  <c r="Q1097" i="20"/>
  <c r="R1097" i="20"/>
  <c r="S1097" i="20"/>
  <c r="T1097" i="20"/>
  <c r="U1097" i="20"/>
  <c r="V1097" i="20"/>
  <c r="W1097" i="20"/>
  <c r="X1097" i="20"/>
  <c r="Y1097" i="20"/>
  <c r="Z1097" i="20"/>
  <c r="AA1097" i="20"/>
  <c r="AB1097" i="20"/>
  <c r="AC1097" i="20"/>
  <c r="AD1097" i="20"/>
  <c r="AE1097" i="20"/>
  <c r="AF1097" i="20"/>
  <c r="AG1097" i="20"/>
  <c r="AH1097" i="20"/>
  <c r="AI1097" i="20"/>
  <c r="AJ1097" i="20"/>
  <c r="G1098" i="20"/>
  <c r="H1098" i="20"/>
  <c r="I1098" i="20"/>
  <c r="J1098" i="20"/>
  <c r="K1098" i="20"/>
  <c r="L1098" i="20"/>
  <c r="M1098" i="20"/>
  <c r="N1098" i="20"/>
  <c r="O1098" i="20"/>
  <c r="P1098" i="20"/>
  <c r="Q1098" i="20"/>
  <c r="R1098" i="20"/>
  <c r="S1098" i="20"/>
  <c r="T1098" i="20"/>
  <c r="U1098" i="20"/>
  <c r="V1098" i="20"/>
  <c r="W1098" i="20"/>
  <c r="X1098" i="20"/>
  <c r="Y1098" i="20"/>
  <c r="Z1098" i="20"/>
  <c r="AA1098" i="20"/>
  <c r="AB1098" i="20"/>
  <c r="AC1098" i="20"/>
  <c r="AD1098" i="20"/>
  <c r="AE1098" i="20"/>
  <c r="AF1098" i="20"/>
  <c r="AG1098" i="20"/>
  <c r="AH1098" i="20"/>
  <c r="AI1098" i="20"/>
  <c r="AJ1098" i="20"/>
  <c r="G1099" i="20"/>
  <c r="H1099" i="20"/>
  <c r="I1099" i="20"/>
  <c r="J1099" i="20"/>
  <c r="K1099" i="20"/>
  <c r="L1099" i="20"/>
  <c r="M1099" i="20"/>
  <c r="N1099" i="20"/>
  <c r="O1099" i="20"/>
  <c r="P1099" i="20"/>
  <c r="Q1099" i="20"/>
  <c r="R1099" i="20"/>
  <c r="S1099" i="20"/>
  <c r="T1099" i="20"/>
  <c r="U1099" i="20"/>
  <c r="V1099" i="20"/>
  <c r="W1099" i="20"/>
  <c r="X1099" i="20"/>
  <c r="Y1099" i="20"/>
  <c r="Z1099" i="20"/>
  <c r="AA1099" i="20"/>
  <c r="AB1099" i="20"/>
  <c r="AC1099" i="20"/>
  <c r="AD1099" i="20"/>
  <c r="AE1099" i="20"/>
  <c r="AF1099" i="20"/>
  <c r="AG1099" i="20"/>
  <c r="AH1099" i="20"/>
  <c r="AI1099" i="20"/>
  <c r="AJ1099" i="20"/>
  <c r="G1100" i="20"/>
  <c r="H1100" i="20"/>
  <c r="I1100" i="20"/>
  <c r="J1100" i="20"/>
  <c r="K1100" i="20"/>
  <c r="L1100" i="20"/>
  <c r="M1100" i="20"/>
  <c r="N1100" i="20"/>
  <c r="O1100" i="20"/>
  <c r="P1100" i="20"/>
  <c r="Q1100" i="20"/>
  <c r="R1100" i="20"/>
  <c r="S1100" i="20"/>
  <c r="T1100" i="20"/>
  <c r="U1100" i="20"/>
  <c r="V1100" i="20"/>
  <c r="W1100" i="20"/>
  <c r="X1100" i="20"/>
  <c r="Y1100" i="20"/>
  <c r="Z1100" i="20"/>
  <c r="AA1100" i="20"/>
  <c r="AB1100" i="20"/>
  <c r="AC1100" i="20"/>
  <c r="AD1100" i="20"/>
  <c r="AE1100" i="20"/>
  <c r="AF1100" i="20"/>
  <c r="AG1100" i="20"/>
  <c r="AH1100" i="20"/>
  <c r="AI1100" i="20"/>
  <c r="AJ1100" i="20"/>
  <c r="G1101" i="20"/>
  <c r="H1101" i="20"/>
  <c r="I1101" i="20"/>
  <c r="J1101" i="20"/>
  <c r="K1101" i="20"/>
  <c r="L1101" i="20"/>
  <c r="M1101" i="20"/>
  <c r="N1101" i="20"/>
  <c r="O1101" i="20"/>
  <c r="P1101" i="20"/>
  <c r="Q1101" i="20"/>
  <c r="R1101" i="20"/>
  <c r="S1101" i="20"/>
  <c r="T1101" i="20"/>
  <c r="U1101" i="20"/>
  <c r="V1101" i="20"/>
  <c r="W1101" i="20"/>
  <c r="X1101" i="20"/>
  <c r="Y1101" i="20"/>
  <c r="Z1101" i="20"/>
  <c r="AA1101" i="20"/>
  <c r="AB1101" i="20"/>
  <c r="AC1101" i="20"/>
  <c r="AD1101" i="20"/>
  <c r="AE1101" i="20"/>
  <c r="AF1101" i="20"/>
  <c r="AG1101" i="20"/>
  <c r="AH1101" i="20"/>
  <c r="AI1101" i="20"/>
  <c r="AJ1101" i="20"/>
  <c r="G1102" i="20"/>
  <c r="H1102" i="20"/>
  <c r="I1102" i="20"/>
  <c r="J1102" i="20"/>
  <c r="K1102" i="20"/>
  <c r="L1102" i="20"/>
  <c r="M1102" i="20"/>
  <c r="N1102" i="20"/>
  <c r="O1102" i="20"/>
  <c r="P1102" i="20"/>
  <c r="Q1102" i="20"/>
  <c r="R1102" i="20"/>
  <c r="S1102" i="20"/>
  <c r="T1102" i="20"/>
  <c r="U1102" i="20"/>
  <c r="V1102" i="20"/>
  <c r="W1102" i="20"/>
  <c r="X1102" i="20"/>
  <c r="Y1102" i="20"/>
  <c r="Z1102" i="20"/>
  <c r="AA1102" i="20"/>
  <c r="AB1102" i="20"/>
  <c r="AC1102" i="20"/>
  <c r="AD1102" i="20"/>
  <c r="AE1102" i="20"/>
  <c r="AF1102" i="20"/>
  <c r="AG1102" i="20"/>
  <c r="AH1102" i="20"/>
  <c r="AI1102" i="20"/>
  <c r="AJ1102" i="20"/>
  <c r="G1103" i="20"/>
  <c r="H1103" i="20"/>
  <c r="I1103" i="20"/>
  <c r="J1103" i="20"/>
  <c r="K1103" i="20"/>
  <c r="L1103" i="20"/>
  <c r="M1103" i="20"/>
  <c r="N1103" i="20"/>
  <c r="O1103" i="20"/>
  <c r="P1103" i="20"/>
  <c r="Q1103" i="20"/>
  <c r="R1103" i="20"/>
  <c r="S1103" i="20"/>
  <c r="T1103" i="20"/>
  <c r="U1103" i="20"/>
  <c r="V1103" i="20"/>
  <c r="W1103" i="20"/>
  <c r="X1103" i="20"/>
  <c r="Y1103" i="20"/>
  <c r="Z1103" i="20"/>
  <c r="AA1103" i="20"/>
  <c r="AB1103" i="20"/>
  <c r="AC1103" i="20"/>
  <c r="AD1103" i="20"/>
  <c r="AE1103" i="20"/>
  <c r="AF1103" i="20"/>
  <c r="AG1103" i="20"/>
  <c r="AH1103" i="20"/>
  <c r="AI1103" i="20"/>
  <c r="AJ1103" i="20"/>
  <c r="G1104" i="20"/>
  <c r="H1104" i="20"/>
  <c r="I1104" i="20"/>
  <c r="J1104" i="20"/>
  <c r="K1104" i="20"/>
  <c r="L1104" i="20"/>
  <c r="M1104" i="20"/>
  <c r="N1104" i="20"/>
  <c r="O1104" i="20"/>
  <c r="P1104" i="20"/>
  <c r="Q1104" i="20"/>
  <c r="R1104" i="20"/>
  <c r="S1104" i="20"/>
  <c r="T1104" i="20"/>
  <c r="U1104" i="20"/>
  <c r="V1104" i="20"/>
  <c r="W1104" i="20"/>
  <c r="X1104" i="20"/>
  <c r="Y1104" i="20"/>
  <c r="Z1104" i="20"/>
  <c r="AA1104" i="20"/>
  <c r="AB1104" i="20"/>
  <c r="AC1104" i="20"/>
  <c r="AD1104" i="20"/>
  <c r="AE1104" i="20"/>
  <c r="AF1104" i="20"/>
  <c r="AG1104" i="20"/>
  <c r="AH1104" i="20"/>
  <c r="AI1104" i="20"/>
  <c r="AJ1104" i="20"/>
  <c r="G1105" i="20"/>
  <c r="H1105" i="20"/>
  <c r="I1105" i="20"/>
  <c r="J1105" i="20"/>
  <c r="K1105" i="20"/>
  <c r="L1105" i="20"/>
  <c r="M1105" i="20"/>
  <c r="N1105" i="20"/>
  <c r="O1105" i="20"/>
  <c r="P1105" i="20"/>
  <c r="Q1105" i="20"/>
  <c r="R1105" i="20"/>
  <c r="S1105" i="20"/>
  <c r="T1105" i="20"/>
  <c r="U1105" i="20"/>
  <c r="V1105" i="20"/>
  <c r="W1105" i="20"/>
  <c r="X1105" i="20"/>
  <c r="Y1105" i="20"/>
  <c r="Z1105" i="20"/>
  <c r="AA1105" i="20"/>
  <c r="AB1105" i="20"/>
  <c r="AC1105" i="20"/>
  <c r="AD1105" i="20"/>
  <c r="AE1105" i="20"/>
  <c r="AF1105" i="20"/>
  <c r="AG1105" i="20"/>
  <c r="AH1105" i="20"/>
  <c r="AI1105" i="20"/>
  <c r="AJ1105" i="20"/>
  <c r="G1106" i="20"/>
  <c r="H1106" i="20"/>
  <c r="I1106" i="20"/>
  <c r="J1106" i="20"/>
  <c r="K1106" i="20"/>
  <c r="L1106" i="20"/>
  <c r="M1106" i="20"/>
  <c r="N1106" i="20"/>
  <c r="O1106" i="20"/>
  <c r="P1106" i="20"/>
  <c r="Q1106" i="20"/>
  <c r="R1106" i="20"/>
  <c r="S1106" i="20"/>
  <c r="T1106" i="20"/>
  <c r="U1106" i="20"/>
  <c r="V1106" i="20"/>
  <c r="W1106" i="20"/>
  <c r="X1106" i="20"/>
  <c r="Y1106" i="20"/>
  <c r="Z1106" i="20"/>
  <c r="AA1106" i="20"/>
  <c r="AB1106" i="20"/>
  <c r="AC1106" i="20"/>
  <c r="AD1106" i="20"/>
  <c r="AE1106" i="20"/>
  <c r="AF1106" i="20"/>
  <c r="AG1106" i="20"/>
  <c r="AH1106" i="20"/>
  <c r="AI1106" i="20"/>
  <c r="AJ1106" i="20"/>
  <c r="G1107" i="20"/>
  <c r="H1107" i="20"/>
  <c r="I1107" i="20"/>
  <c r="J1107" i="20"/>
  <c r="K1107" i="20"/>
  <c r="L1107" i="20"/>
  <c r="M1107" i="20"/>
  <c r="N1107" i="20"/>
  <c r="O1107" i="20"/>
  <c r="P1107" i="20"/>
  <c r="Q1107" i="20"/>
  <c r="R1107" i="20"/>
  <c r="S1107" i="20"/>
  <c r="T1107" i="20"/>
  <c r="U1107" i="20"/>
  <c r="V1107" i="20"/>
  <c r="W1107" i="20"/>
  <c r="X1107" i="20"/>
  <c r="Y1107" i="20"/>
  <c r="Z1107" i="20"/>
  <c r="AA1107" i="20"/>
  <c r="AB1107" i="20"/>
  <c r="AC1107" i="20"/>
  <c r="AD1107" i="20"/>
  <c r="AE1107" i="20"/>
  <c r="AF1107" i="20"/>
  <c r="AG1107" i="20"/>
  <c r="AH1107" i="20"/>
  <c r="AI1107" i="20"/>
  <c r="AJ1107" i="20"/>
  <c r="G1108" i="20"/>
  <c r="H1108" i="20"/>
  <c r="I1108" i="20"/>
  <c r="J1108" i="20"/>
  <c r="K1108" i="20"/>
  <c r="L1108" i="20"/>
  <c r="M1108" i="20"/>
  <c r="N1108" i="20"/>
  <c r="O1108" i="20"/>
  <c r="P1108" i="20"/>
  <c r="Q1108" i="20"/>
  <c r="R1108" i="20"/>
  <c r="S1108" i="20"/>
  <c r="T1108" i="20"/>
  <c r="U1108" i="20"/>
  <c r="V1108" i="20"/>
  <c r="W1108" i="20"/>
  <c r="X1108" i="20"/>
  <c r="Y1108" i="20"/>
  <c r="Z1108" i="20"/>
  <c r="AA1108" i="20"/>
  <c r="AB1108" i="20"/>
  <c r="AC1108" i="20"/>
  <c r="AD1108" i="20"/>
  <c r="AE1108" i="20"/>
  <c r="AF1108" i="20"/>
  <c r="AG1108" i="20"/>
  <c r="AH1108" i="20"/>
  <c r="AI1108" i="20"/>
  <c r="AJ1108" i="20"/>
  <c r="G1109" i="20"/>
  <c r="H1109" i="20"/>
  <c r="I1109" i="20"/>
  <c r="J1109" i="20"/>
  <c r="K1109" i="20"/>
  <c r="L1109" i="20"/>
  <c r="M1109" i="20"/>
  <c r="N1109" i="20"/>
  <c r="O1109" i="20"/>
  <c r="P1109" i="20"/>
  <c r="Q1109" i="20"/>
  <c r="R1109" i="20"/>
  <c r="S1109" i="20"/>
  <c r="T1109" i="20"/>
  <c r="U1109" i="20"/>
  <c r="V1109" i="20"/>
  <c r="W1109" i="20"/>
  <c r="X1109" i="20"/>
  <c r="Y1109" i="20"/>
  <c r="Z1109" i="20"/>
  <c r="AA1109" i="20"/>
  <c r="AB1109" i="20"/>
  <c r="AC1109" i="20"/>
  <c r="AD1109" i="20"/>
  <c r="AE1109" i="20"/>
  <c r="AF1109" i="20"/>
  <c r="AG1109" i="20"/>
  <c r="AH1109" i="20"/>
  <c r="AI1109" i="20"/>
  <c r="AJ1109" i="20"/>
  <c r="G1110" i="20"/>
  <c r="H1110" i="20"/>
  <c r="I1110" i="20"/>
  <c r="J1110" i="20"/>
  <c r="K1110" i="20"/>
  <c r="L1110" i="20"/>
  <c r="M1110" i="20"/>
  <c r="N1110" i="20"/>
  <c r="O1110" i="20"/>
  <c r="P1110" i="20"/>
  <c r="Q1110" i="20"/>
  <c r="R1110" i="20"/>
  <c r="S1110" i="20"/>
  <c r="T1110" i="20"/>
  <c r="U1110" i="20"/>
  <c r="V1110" i="20"/>
  <c r="W1110" i="20"/>
  <c r="X1110" i="20"/>
  <c r="Y1110" i="20"/>
  <c r="Z1110" i="20"/>
  <c r="AA1110" i="20"/>
  <c r="AB1110" i="20"/>
  <c r="AC1110" i="20"/>
  <c r="AD1110" i="20"/>
  <c r="AE1110" i="20"/>
  <c r="AF1110" i="20"/>
  <c r="AG1110" i="20"/>
  <c r="AH1110" i="20"/>
  <c r="AI1110" i="20"/>
  <c r="AJ1110" i="20"/>
  <c r="G1111" i="20"/>
  <c r="H1111" i="20"/>
  <c r="I1111" i="20"/>
  <c r="J1111" i="20"/>
  <c r="K1111" i="20"/>
  <c r="L1111" i="20"/>
  <c r="M1111" i="20"/>
  <c r="N1111" i="20"/>
  <c r="O1111" i="20"/>
  <c r="P1111" i="20"/>
  <c r="Q1111" i="20"/>
  <c r="R1111" i="20"/>
  <c r="S1111" i="20"/>
  <c r="T1111" i="20"/>
  <c r="U1111" i="20"/>
  <c r="V1111" i="20"/>
  <c r="W1111" i="20"/>
  <c r="X1111" i="20"/>
  <c r="Y1111" i="20"/>
  <c r="Z1111" i="20"/>
  <c r="AA1111" i="20"/>
  <c r="AB1111" i="20"/>
  <c r="AC1111" i="20"/>
  <c r="AD1111" i="20"/>
  <c r="AE1111" i="20"/>
  <c r="AF1111" i="20"/>
  <c r="AG1111" i="20"/>
  <c r="AH1111" i="20"/>
  <c r="AI1111" i="20"/>
  <c r="AJ1111" i="20"/>
  <c r="G1112" i="20"/>
  <c r="H1112" i="20"/>
  <c r="I1112" i="20"/>
  <c r="J1112" i="20"/>
  <c r="K1112" i="20"/>
  <c r="L1112" i="20"/>
  <c r="M1112" i="20"/>
  <c r="N1112" i="20"/>
  <c r="O1112" i="20"/>
  <c r="P1112" i="20"/>
  <c r="Q1112" i="20"/>
  <c r="R1112" i="20"/>
  <c r="S1112" i="20"/>
  <c r="T1112" i="20"/>
  <c r="U1112" i="20"/>
  <c r="V1112" i="20"/>
  <c r="W1112" i="20"/>
  <c r="X1112" i="20"/>
  <c r="Y1112" i="20"/>
  <c r="Z1112" i="20"/>
  <c r="AA1112" i="20"/>
  <c r="AB1112" i="20"/>
  <c r="AC1112" i="20"/>
  <c r="AD1112" i="20"/>
  <c r="AE1112" i="20"/>
  <c r="AF1112" i="20"/>
  <c r="AG1112" i="20"/>
  <c r="AH1112" i="20"/>
  <c r="AI1112" i="20"/>
  <c r="AJ1112" i="20"/>
  <c r="G1113" i="20"/>
  <c r="H1113" i="20"/>
  <c r="I1113" i="20"/>
  <c r="J1113" i="20"/>
  <c r="K1113" i="20"/>
  <c r="L1113" i="20"/>
  <c r="M1113" i="20"/>
  <c r="N1113" i="20"/>
  <c r="O1113" i="20"/>
  <c r="P1113" i="20"/>
  <c r="Q1113" i="20"/>
  <c r="R1113" i="20"/>
  <c r="S1113" i="20"/>
  <c r="T1113" i="20"/>
  <c r="U1113" i="20"/>
  <c r="V1113" i="20"/>
  <c r="W1113" i="20"/>
  <c r="X1113" i="20"/>
  <c r="Y1113" i="20"/>
  <c r="Z1113" i="20"/>
  <c r="AA1113" i="20"/>
  <c r="AB1113" i="20"/>
  <c r="AC1113" i="20"/>
  <c r="AD1113" i="20"/>
  <c r="AE1113" i="20"/>
  <c r="AF1113" i="20"/>
  <c r="AG1113" i="20"/>
  <c r="AH1113" i="20"/>
  <c r="AI1113" i="20"/>
  <c r="AJ1113" i="20"/>
  <c r="G1114" i="20"/>
  <c r="H1114" i="20"/>
  <c r="I1114" i="20"/>
  <c r="J1114" i="20"/>
  <c r="K1114" i="20"/>
  <c r="L1114" i="20"/>
  <c r="M1114" i="20"/>
  <c r="N1114" i="20"/>
  <c r="O1114" i="20"/>
  <c r="P1114" i="20"/>
  <c r="Q1114" i="20"/>
  <c r="R1114" i="20"/>
  <c r="S1114" i="20"/>
  <c r="T1114" i="20"/>
  <c r="U1114" i="20"/>
  <c r="V1114" i="20"/>
  <c r="W1114" i="20"/>
  <c r="X1114" i="20"/>
  <c r="Y1114" i="20"/>
  <c r="Z1114" i="20"/>
  <c r="AA1114" i="20"/>
  <c r="AB1114" i="20"/>
  <c r="AC1114" i="20"/>
  <c r="AD1114" i="20"/>
  <c r="AE1114" i="20"/>
  <c r="AF1114" i="20"/>
  <c r="AG1114" i="20"/>
  <c r="AH1114" i="20"/>
  <c r="AI1114" i="20"/>
  <c r="AJ1114" i="20"/>
  <c r="G1115" i="20"/>
  <c r="H1115" i="20"/>
  <c r="I1115" i="20"/>
  <c r="J1115" i="20"/>
  <c r="K1115" i="20"/>
  <c r="L1115" i="20"/>
  <c r="M1115" i="20"/>
  <c r="N1115" i="20"/>
  <c r="O1115" i="20"/>
  <c r="P1115" i="20"/>
  <c r="Q1115" i="20"/>
  <c r="R1115" i="20"/>
  <c r="S1115" i="20"/>
  <c r="T1115" i="20"/>
  <c r="U1115" i="20"/>
  <c r="V1115" i="20"/>
  <c r="W1115" i="20"/>
  <c r="X1115" i="20"/>
  <c r="Y1115" i="20"/>
  <c r="Z1115" i="20"/>
  <c r="AA1115" i="20"/>
  <c r="AB1115" i="20"/>
  <c r="AC1115" i="20"/>
  <c r="AD1115" i="20"/>
  <c r="AE1115" i="20"/>
  <c r="AF1115" i="20"/>
  <c r="AG1115" i="20"/>
  <c r="AH1115" i="20"/>
  <c r="AI1115" i="20"/>
  <c r="AJ1115" i="20"/>
  <c r="G1116" i="20"/>
  <c r="H1116" i="20"/>
  <c r="I1116" i="20"/>
  <c r="J1116" i="20"/>
  <c r="K1116" i="20"/>
  <c r="L1116" i="20"/>
  <c r="M1116" i="20"/>
  <c r="N1116" i="20"/>
  <c r="O1116" i="20"/>
  <c r="P1116" i="20"/>
  <c r="Q1116" i="20"/>
  <c r="R1116" i="20"/>
  <c r="S1116" i="20"/>
  <c r="T1116" i="20"/>
  <c r="U1116" i="20"/>
  <c r="V1116" i="20"/>
  <c r="W1116" i="20"/>
  <c r="X1116" i="20"/>
  <c r="Y1116" i="20"/>
  <c r="Z1116" i="20"/>
  <c r="AA1116" i="20"/>
  <c r="AB1116" i="20"/>
  <c r="AC1116" i="20"/>
  <c r="AD1116" i="20"/>
  <c r="AE1116" i="20"/>
  <c r="AF1116" i="20"/>
  <c r="AG1116" i="20"/>
  <c r="AH1116" i="20"/>
  <c r="AI1116" i="20"/>
  <c r="AJ1116" i="20"/>
  <c r="G1117" i="20"/>
  <c r="H1117" i="20"/>
  <c r="I1117" i="20"/>
  <c r="J1117" i="20"/>
  <c r="K1117" i="20"/>
  <c r="L1117" i="20"/>
  <c r="M1117" i="20"/>
  <c r="N1117" i="20"/>
  <c r="O1117" i="20"/>
  <c r="P1117" i="20"/>
  <c r="Q1117" i="20"/>
  <c r="R1117" i="20"/>
  <c r="S1117" i="20"/>
  <c r="T1117" i="20"/>
  <c r="U1117" i="20"/>
  <c r="V1117" i="20"/>
  <c r="W1117" i="20"/>
  <c r="X1117" i="20"/>
  <c r="Y1117" i="20"/>
  <c r="Z1117" i="20"/>
  <c r="AA1117" i="20"/>
  <c r="AB1117" i="20"/>
  <c r="AC1117" i="20"/>
  <c r="AD1117" i="20"/>
  <c r="AE1117" i="20"/>
  <c r="AF1117" i="20"/>
  <c r="AG1117" i="20"/>
  <c r="AH1117" i="20"/>
  <c r="AI1117" i="20"/>
  <c r="AJ1117" i="20"/>
  <c r="G1118" i="20"/>
  <c r="H1118" i="20"/>
  <c r="I1118" i="20"/>
  <c r="J1118" i="20"/>
  <c r="K1118" i="20"/>
  <c r="L1118" i="20"/>
  <c r="M1118" i="20"/>
  <c r="N1118" i="20"/>
  <c r="O1118" i="20"/>
  <c r="P1118" i="20"/>
  <c r="Q1118" i="20"/>
  <c r="R1118" i="20"/>
  <c r="S1118" i="20"/>
  <c r="T1118" i="20"/>
  <c r="U1118" i="20"/>
  <c r="V1118" i="20"/>
  <c r="W1118" i="20"/>
  <c r="X1118" i="20"/>
  <c r="Y1118" i="20"/>
  <c r="Z1118" i="20"/>
  <c r="AA1118" i="20"/>
  <c r="AB1118" i="20"/>
  <c r="AC1118" i="20"/>
  <c r="AD1118" i="20"/>
  <c r="AE1118" i="20"/>
  <c r="AF1118" i="20"/>
  <c r="AG1118" i="20"/>
  <c r="AH1118" i="20"/>
  <c r="AI1118" i="20"/>
  <c r="AJ1118" i="20"/>
  <c r="G1119" i="20"/>
  <c r="H1119" i="20"/>
  <c r="I1119" i="20"/>
  <c r="J1119" i="20"/>
  <c r="K1119" i="20"/>
  <c r="L1119" i="20"/>
  <c r="M1119" i="20"/>
  <c r="N1119" i="20"/>
  <c r="O1119" i="20"/>
  <c r="P1119" i="20"/>
  <c r="Q1119" i="20"/>
  <c r="R1119" i="20"/>
  <c r="S1119" i="20"/>
  <c r="T1119" i="20"/>
  <c r="U1119" i="20"/>
  <c r="V1119" i="20"/>
  <c r="W1119" i="20"/>
  <c r="X1119" i="20"/>
  <c r="Y1119" i="20"/>
  <c r="Z1119" i="20"/>
  <c r="AA1119" i="20"/>
  <c r="AB1119" i="20"/>
  <c r="AC1119" i="20"/>
  <c r="AD1119" i="20"/>
  <c r="AE1119" i="20"/>
  <c r="AF1119" i="20"/>
  <c r="AG1119" i="20"/>
  <c r="AH1119" i="20"/>
  <c r="AI1119" i="20"/>
  <c r="AJ1119" i="20"/>
  <c r="G1120" i="20"/>
  <c r="H1120" i="20"/>
  <c r="I1120" i="20"/>
  <c r="J1120" i="20"/>
  <c r="K1120" i="20"/>
  <c r="L1120" i="20"/>
  <c r="M1120" i="20"/>
  <c r="N1120" i="20"/>
  <c r="O1120" i="20"/>
  <c r="P1120" i="20"/>
  <c r="Q1120" i="20"/>
  <c r="R1120" i="20"/>
  <c r="S1120" i="20"/>
  <c r="T1120" i="20"/>
  <c r="U1120" i="20"/>
  <c r="V1120" i="20"/>
  <c r="W1120" i="20"/>
  <c r="X1120" i="20"/>
  <c r="Y1120" i="20"/>
  <c r="Z1120" i="20"/>
  <c r="AA1120" i="20"/>
  <c r="AB1120" i="20"/>
  <c r="AC1120" i="20"/>
  <c r="AD1120" i="20"/>
  <c r="AE1120" i="20"/>
  <c r="AF1120" i="20"/>
  <c r="AG1120" i="20"/>
  <c r="AH1120" i="20"/>
  <c r="AI1120" i="20"/>
  <c r="AJ1120" i="20"/>
  <c r="G1121" i="20"/>
  <c r="H1121" i="20"/>
  <c r="I1121" i="20"/>
  <c r="J1121" i="20"/>
  <c r="K1121" i="20"/>
  <c r="L1121" i="20"/>
  <c r="M1121" i="20"/>
  <c r="N1121" i="20"/>
  <c r="O1121" i="20"/>
  <c r="P1121" i="20"/>
  <c r="Q1121" i="20"/>
  <c r="R1121" i="20"/>
  <c r="S1121" i="20"/>
  <c r="T1121" i="20"/>
  <c r="U1121" i="20"/>
  <c r="V1121" i="20"/>
  <c r="W1121" i="20"/>
  <c r="X1121" i="20"/>
  <c r="Y1121" i="20"/>
  <c r="Z1121" i="20"/>
  <c r="AA1121" i="20"/>
  <c r="AB1121" i="20"/>
  <c r="AC1121" i="20"/>
  <c r="AD1121" i="20"/>
  <c r="AE1121" i="20"/>
  <c r="AF1121" i="20"/>
  <c r="AG1121" i="20"/>
  <c r="AH1121" i="20"/>
  <c r="AI1121" i="20"/>
  <c r="AJ1121" i="20"/>
  <c r="G1122" i="20"/>
  <c r="H1122" i="20"/>
  <c r="I1122" i="20"/>
  <c r="J1122" i="20"/>
  <c r="K1122" i="20"/>
  <c r="L1122" i="20"/>
  <c r="M1122" i="20"/>
  <c r="N1122" i="20"/>
  <c r="O1122" i="20"/>
  <c r="P1122" i="20"/>
  <c r="Q1122" i="20"/>
  <c r="R1122" i="20"/>
  <c r="S1122" i="20"/>
  <c r="T1122" i="20"/>
  <c r="U1122" i="20"/>
  <c r="V1122" i="20"/>
  <c r="W1122" i="20"/>
  <c r="X1122" i="20"/>
  <c r="Y1122" i="20"/>
  <c r="Z1122" i="20"/>
  <c r="AA1122" i="20"/>
  <c r="AB1122" i="20"/>
  <c r="AC1122" i="20"/>
  <c r="AD1122" i="20"/>
  <c r="AE1122" i="20"/>
  <c r="AF1122" i="20"/>
  <c r="AG1122" i="20"/>
  <c r="AH1122" i="20"/>
  <c r="AI1122" i="20"/>
  <c r="AJ1122" i="20"/>
  <c r="G1123" i="20"/>
  <c r="H1123" i="20"/>
  <c r="I1123" i="20"/>
  <c r="J1123" i="20"/>
  <c r="K1123" i="20"/>
  <c r="L1123" i="20"/>
  <c r="M1123" i="20"/>
  <c r="N1123" i="20"/>
  <c r="O1123" i="20"/>
  <c r="P1123" i="20"/>
  <c r="Q1123" i="20"/>
  <c r="R1123" i="20"/>
  <c r="S1123" i="20"/>
  <c r="T1123" i="20"/>
  <c r="U1123" i="20"/>
  <c r="V1123" i="20"/>
  <c r="W1123" i="20"/>
  <c r="X1123" i="20"/>
  <c r="Y1123" i="20"/>
  <c r="Z1123" i="20"/>
  <c r="AA1123" i="20"/>
  <c r="AB1123" i="20"/>
  <c r="AC1123" i="20"/>
  <c r="AD1123" i="20"/>
  <c r="AE1123" i="20"/>
  <c r="AF1123" i="20"/>
  <c r="AG1123" i="20"/>
  <c r="AH1123" i="20"/>
  <c r="AI1123" i="20"/>
  <c r="AJ1123" i="20"/>
  <c r="G1124" i="20"/>
  <c r="H1124" i="20"/>
  <c r="I1124" i="20"/>
  <c r="J1124" i="20"/>
  <c r="K1124" i="20"/>
  <c r="L1124" i="20"/>
  <c r="M1124" i="20"/>
  <c r="N1124" i="20"/>
  <c r="O1124" i="20"/>
  <c r="P1124" i="20"/>
  <c r="Q1124" i="20"/>
  <c r="R1124" i="20"/>
  <c r="S1124" i="20"/>
  <c r="T1124" i="20"/>
  <c r="U1124" i="20"/>
  <c r="V1124" i="20"/>
  <c r="W1124" i="20"/>
  <c r="X1124" i="20"/>
  <c r="Y1124" i="20"/>
  <c r="Z1124" i="20"/>
  <c r="AA1124" i="20"/>
  <c r="AB1124" i="20"/>
  <c r="AC1124" i="20"/>
  <c r="AD1124" i="20"/>
  <c r="AE1124" i="20"/>
  <c r="AF1124" i="20"/>
  <c r="AG1124" i="20"/>
  <c r="AH1124" i="20"/>
  <c r="AI1124" i="20"/>
  <c r="AJ1124" i="20"/>
  <c r="G1125" i="20"/>
  <c r="H1125" i="20"/>
  <c r="I1125" i="20"/>
  <c r="J1125" i="20"/>
  <c r="K1125" i="20"/>
  <c r="L1125" i="20"/>
  <c r="M1125" i="20"/>
  <c r="N1125" i="20"/>
  <c r="O1125" i="20"/>
  <c r="P1125" i="20"/>
  <c r="Q1125" i="20"/>
  <c r="R1125" i="20"/>
  <c r="S1125" i="20"/>
  <c r="T1125" i="20"/>
  <c r="U1125" i="20"/>
  <c r="V1125" i="20"/>
  <c r="W1125" i="20"/>
  <c r="X1125" i="20"/>
  <c r="Y1125" i="20"/>
  <c r="Z1125" i="20"/>
  <c r="AA1125" i="20"/>
  <c r="AB1125" i="20"/>
  <c r="AC1125" i="20"/>
  <c r="AD1125" i="20"/>
  <c r="AE1125" i="20"/>
  <c r="AF1125" i="20"/>
  <c r="AG1125" i="20"/>
  <c r="AH1125" i="20"/>
  <c r="AI1125" i="20"/>
  <c r="AJ1125" i="20"/>
  <c r="G1126" i="20"/>
  <c r="H1126" i="20"/>
  <c r="I1126" i="20"/>
  <c r="J1126" i="20"/>
  <c r="K1126" i="20"/>
  <c r="L1126" i="20"/>
  <c r="M1126" i="20"/>
  <c r="N1126" i="20"/>
  <c r="O1126" i="20"/>
  <c r="P1126" i="20"/>
  <c r="Q1126" i="20"/>
  <c r="R1126" i="20"/>
  <c r="S1126" i="20"/>
  <c r="T1126" i="20"/>
  <c r="U1126" i="20"/>
  <c r="V1126" i="20"/>
  <c r="W1126" i="20"/>
  <c r="X1126" i="20"/>
  <c r="Y1126" i="20"/>
  <c r="Z1126" i="20"/>
  <c r="AA1126" i="20"/>
  <c r="AB1126" i="20"/>
  <c r="AC1126" i="20"/>
  <c r="AD1126" i="20"/>
  <c r="AE1126" i="20"/>
  <c r="AF1126" i="20"/>
  <c r="AG1126" i="20"/>
  <c r="AH1126" i="20"/>
  <c r="AI1126" i="20"/>
  <c r="AJ1126" i="20"/>
  <c r="G1127" i="20"/>
  <c r="H1127" i="20"/>
  <c r="I1127" i="20"/>
  <c r="J1127" i="20"/>
  <c r="K1127" i="20"/>
  <c r="L1127" i="20"/>
  <c r="M1127" i="20"/>
  <c r="N1127" i="20"/>
  <c r="O1127" i="20"/>
  <c r="P1127" i="20"/>
  <c r="Q1127" i="20"/>
  <c r="R1127" i="20"/>
  <c r="S1127" i="20"/>
  <c r="T1127" i="20"/>
  <c r="U1127" i="20"/>
  <c r="V1127" i="20"/>
  <c r="W1127" i="20"/>
  <c r="X1127" i="20"/>
  <c r="Y1127" i="20"/>
  <c r="Z1127" i="20"/>
  <c r="AA1127" i="20"/>
  <c r="AB1127" i="20"/>
  <c r="AC1127" i="20"/>
  <c r="AD1127" i="20"/>
  <c r="AE1127" i="20"/>
  <c r="AF1127" i="20"/>
  <c r="AG1127" i="20"/>
  <c r="AH1127" i="20"/>
  <c r="AI1127" i="20"/>
  <c r="AJ1127" i="20"/>
  <c r="G1128" i="20"/>
  <c r="H1128" i="20"/>
  <c r="I1128" i="20"/>
  <c r="J1128" i="20"/>
  <c r="K1128" i="20"/>
  <c r="L1128" i="20"/>
  <c r="M1128" i="20"/>
  <c r="N1128" i="20"/>
  <c r="O1128" i="20"/>
  <c r="P1128" i="20"/>
  <c r="Q1128" i="20"/>
  <c r="R1128" i="20"/>
  <c r="S1128" i="20"/>
  <c r="T1128" i="20"/>
  <c r="U1128" i="20"/>
  <c r="V1128" i="20"/>
  <c r="W1128" i="20"/>
  <c r="X1128" i="20"/>
  <c r="Y1128" i="20"/>
  <c r="Z1128" i="20"/>
  <c r="AA1128" i="20"/>
  <c r="AB1128" i="20"/>
  <c r="AC1128" i="20"/>
  <c r="AD1128" i="20"/>
  <c r="AE1128" i="20"/>
  <c r="AF1128" i="20"/>
  <c r="AG1128" i="20"/>
  <c r="AH1128" i="20"/>
  <c r="AI1128" i="20"/>
  <c r="AJ1128" i="20"/>
  <c r="G1129" i="20"/>
  <c r="H1129" i="20"/>
  <c r="I1129" i="20"/>
  <c r="J1129" i="20"/>
  <c r="K1129" i="20"/>
  <c r="L1129" i="20"/>
  <c r="M1129" i="20"/>
  <c r="N1129" i="20"/>
  <c r="O1129" i="20"/>
  <c r="P1129" i="20"/>
  <c r="Q1129" i="20"/>
  <c r="R1129" i="20"/>
  <c r="S1129" i="20"/>
  <c r="T1129" i="20"/>
  <c r="U1129" i="20"/>
  <c r="V1129" i="20"/>
  <c r="W1129" i="20"/>
  <c r="X1129" i="20"/>
  <c r="Y1129" i="20"/>
  <c r="Z1129" i="20"/>
  <c r="AA1129" i="20"/>
  <c r="AB1129" i="20"/>
  <c r="AC1129" i="20"/>
  <c r="AD1129" i="20"/>
  <c r="AE1129" i="20"/>
  <c r="AF1129" i="20"/>
  <c r="AG1129" i="20"/>
  <c r="AH1129" i="20"/>
  <c r="AI1129" i="20"/>
  <c r="AJ1129" i="20"/>
  <c r="G1130" i="20"/>
  <c r="H1130" i="20"/>
  <c r="I1130" i="20"/>
  <c r="J1130" i="20"/>
  <c r="K1130" i="20"/>
  <c r="L1130" i="20"/>
  <c r="M1130" i="20"/>
  <c r="N1130" i="20"/>
  <c r="O1130" i="20"/>
  <c r="P1130" i="20"/>
  <c r="Q1130" i="20"/>
  <c r="R1130" i="20"/>
  <c r="S1130" i="20"/>
  <c r="T1130" i="20"/>
  <c r="U1130" i="20"/>
  <c r="V1130" i="20"/>
  <c r="W1130" i="20"/>
  <c r="X1130" i="20"/>
  <c r="Y1130" i="20"/>
  <c r="Z1130" i="20"/>
  <c r="AA1130" i="20"/>
  <c r="AB1130" i="20"/>
  <c r="AC1130" i="20"/>
  <c r="AD1130" i="20"/>
  <c r="AE1130" i="20"/>
  <c r="AF1130" i="20"/>
  <c r="AG1130" i="20"/>
  <c r="AH1130" i="20"/>
  <c r="AI1130" i="20"/>
  <c r="AJ1130" i="20"/>
  <c r="G1131" i="20"/>
  <c r="H1131" i="20"/>
  <c r="I1131" i="20"/>
  <c r="J1131" i="20"/>
  <c r="K1131" i="20"/>
  <c r="L1131" i="20"/>
  <c r="M1131" i="20"/>
  <c r="N1131" i="20"/>
  <c r="O1131" i="20"/>
  <c r="P1131" i="20"/>
  <c r="Q1131" i="20"/>
  <c r="R1131" i="20"/>
  <c r="S1131" i="20"/>
  <c r="T1131" i="20"/>
  <c r="U1131" i="20"/>
  <c r="V1131" i="20"/>
  <c r="W1131" i="20"/>
  <c r="X1131" i="20"/>
  <c r="Y1131" i="20"/>
  <c r="Z1131" i="20"/>
  <c r="AA1131" i="20"/>
  <c r="AB1131" i="20"/>
  <c r="AC1131" i="20"/>
  <c r="AD1131" i="20"/>
  <c r="AE1131" i="20"/>
  <c r="AF1131" i="20"/>
  <c r="AG1131" i="20"/>
  <c r="AH1131" i="20"/>
  <c r="AI1131" i="20"/>
  <c r="AJ1131" i="20"/>
  <c r="G1132" i="20"/>
  <c r="H1132" i="20"/>
  <c r="I1132" i="20"/>
  <c r="J1132" i="20"/>
  <c r="K1132" i="20"/>
  <c r="L1132" i="20"/>
  <c r="M1132" i="20"/>
  <c r="N1132" i="20"/>
  <c r="O1132" i="20"/>
  <c r="P1132" i="20"/>
  <c r="Q1132" i="20"/>
  <c r="R1132" i="20"/>
  <c r="S1132" i="20"/>
  <c r="T1132" i="20"/>
  <c r="U1132" i="20"/>
  <c r="V1132" i="20"/>
  <c r="W1132" i="20"/>
  <c r="X1132" i="20"/>
  <c r="Y1132" i="20"/>
  <c r="Z1132" i="20"/>
  <c r="AA1132" i="20"/>
  <c r="AB1132" i="20"/>
  <c r="AC1132" i="20"/>
  <c r="AD1132" i="20"/>
  <c r="AE1132" i="20"/>
  <c r="AF1132" i="20"/>
  <c r="AG1132" i="20"/>
  <c r="AH1132" i="20"/>
  <c r="AI1132" i="20"/>
  <c r="AJ1132" i="20"/>
  <c r="G1133" i="20"/>
  <c r="H1133" i="20"/>
  <c r="I1133" i="20"/>
  <c r="J1133" i="20"/>
  <c r="K1133" i="20"/>
  <c r="L1133" i="20"/>
  <c r="M1133" i="20"/>
  <c r="N1133" i="20"/>
  <c r="O1133" i="20"/>
  <c r="P1133" i="20"/>
  <c r="Q1133" i="20"/>
  <c r="R1133" i="20"/>
  <c r="S1133" i="20"/>
  <c r="T1133" i="20"/>
  <c r="U1133" i="20"/>
  <c r="V1133" i="20"/>
  <c r="W1133" i="20"/>
  <c r="X1133" i="20"/>
  <c r="Y1133" i="20"/>
  <c r="Z1133" i="20"/>
  <c r="AA1133" i="20"/>
  <c r="AB1133" i="20"/>
  <c r="AC1133" i="20"/>
  <c r="AD1133" i="20"/>
  <c r="AE1133" i="20"/>
  <c r="AF1133" i="20"/>
  <c r="AG1133" i="20"/>
  <c r="AH1133" i="20"/>
  <c r="AI1133" i="20"/>
  <c r="AJ1133" i="20"/>
  <c r="G1134" i="20"/>
  <c r="H1134" i="20"/>
  <c r="I1134" i="20"/>
  <c r="J1134" i="20"/>
  <c r="K1134" i="20"/>
  <c r="L1134" i="20"/>
  <c r="M1134" i="20"/>
  <c r="N1134" i="20"/>
  <c r="O1134" i="20"/>
  <c r="P1134" i="20"/>
  <c r="Q1134" i="20"/>
  <c r="R1134" i="20"/>
  <c r="S1134" i="20"/>
  <c r="T1134" i="20"/>
  <c r="U1134" i="20"/>
  <c r="V1134" i="20"/>
  <c r="W1134" i="20"/>
  <c r="X1134" i="20"/>
  <c r="Y1134" i="20"/>
  <c r="Z1134" i="20"/>
  <c r="AA1134" i="20"/>
  <c r="AB1134" i="20"/>
  <c r="AC1134" i="20"/>
  <c r="AD1134" i="20"/>
  <c r="AE1134" i="20"/>
  <c r="AF1134" i="20"/>
  <c r="AG1134" i="20"/>
  <c r="AH1134" i="20"/>
  <c r="AI1134" i="20"/>
  <c r="AJ1134" i="20"/>
  <c r="G1135" i="20"/>
  <c r="H1135" i="20"/>
  <c r="I1135" i="20"/>
  <c r="J1135" i="20"/>
  <c r="K1135" i="20"/>
  <c r="L1135" i="20"/>
  <c r="M1135" i="20"/>
  <c r="N1135" i="20"/>
  <c r="O1135" i="20"/>
  <c r="P1135" i="20"/>
  <c r="Q1135" i="20"/>
  <c r="R1135" i="20"/>
  <c r="S1135" i="20"/>
  <c r="T1135" i="20"/>
  <c r="U1135" i="20"/>
  <c r="V1135" i="20"/>
  <c r="W1135" i="20"/>
  <c r="X1135" i="20"/>
  <c r="Y1135" i="20"/>
  <c r="Z1135" i="20"/>
  <c r="AA1135" i="20"/>
  <c r="AB1135" i="20"/>
  <c r="AC1135" i="20"/>
  <c r="AD1135" i="20"/>
  <c r="AE1135" i="20"/>
  <c r="AF1135" i="20"/>
  <c r="AG1135" i="20"/>
  <c r="AH1135" i="20"/>
  <c r="AI1135" i="20"/>
  <c r="AJ1135" i="20"/>
  <c r="G1136" i="20"/>
  <c r="H1136" i="20"/>
  <c r="I1136" i="20"/>
  <c r="J1136" i="20"/>
  <c r="K1136" i="20"/>
  <c r="L1136" i="20"/>
  <c r="M1136" i="20"/>
  <c r="N1136" i="20"/>
  <c r="O1136" i="20"/>
  <c r="P1136" i="20"/>
  <c r="Q1136" i="20"/>
  <c r="R1136" i="20"/>
  <c r="S1136" i="20"/>
  <c r="T1136" i="20"/>
  <c r="U1136" i="20"/>
  <c r="V1136" i="20"/>
  <c r="W1136" i="20"/>
  <c r="X1136" i="20"/>
  <c r="Y1136" i="20"/>
  <c r="Z1136" i="20"/>
  <c r="AA1136" i="20"/>
  <c r="AB1136" i="20"/>
  <c r="AC1136" i="20"/>
  <c r="AD1136" i="20"/>
  <c r="AE1136" i="20"/>
  <c r="AF1136" i="20"/>
  <c r="AG1136" i="20"/>
  <c r="AH1136" i="20"/>
  <c r="AI1136" i="20"/>
  <c r="AJ1136" i="20"/>
  <c r="G1137" i="20"/>
  <c r="H1137" i="20"/>
  <c r="I1137" i="20"/>
  <c r="J1137" i="20"/>
  <c r="K1137" i="20"/>
  <c r="L1137" i="20"/>
  <c r="M1137" i="20"/>
  <c r="N1137" i="20"/>
  <c r="O1137" i="20"/>
  <c r="P1137" i="20"/>
  <c r="Q1137" i="20"/>
  <c r="R1137" i="20"/>
  <c r="S1137" i="20"/>
  <c r="T1137" i="20"/>
  <c r="U1137" i="20"/>
  <c r="V1137" i="20"/>
  <c r="W1137" i="20"/>
  <c r="X1137" i="20"/>
  <c r="Y1137" i="20"/>
  <c r="Z1137" i="20"/>
  <c r="AA1137" i="20"/>
  <c r="AB1137" i="20"/>
  <c r="AC1137" i="20"/>
  <c r="AD1137" i="20"/>
  <c r="AE1137" i="20"/>
  <c r="AF1137" i="20"/>
  <c r="AG1137" i="20"/>
  <c r="AH1137" i="20"/>
  <c r="AI1137" i="20"/>
  <c r="AJ1137" i="20"/>
  <c r="G1138" i="20"/>
  <c r="H1138" i="20"/>
  <c r="I1138" i="20"/>
  <c r="J1138" i="20"/>
  <c r="K1138" i="20"/>
  <c r="L1138" i="20"/>
  <c r="M1138" i="20"/>
  <c r="N1138" i="20"/>
  <c r="O1138" i="20"/>
  <c r="P1138" i="20"/>
  <c r="Q1138" i="20"/>
  <c r="R1138" i="20"/>
  <c r="S1138" i="20"/>
  <c r="T1138" i="20"/>
  <c r="U1138" i="20"/>
  <c r="V1138" i="20"/>
  <c r="W1138" i="20"/>
  <c r="X1138" i="20"/>
  <c r="Y1138" i="20"/>
  <c r="Z1138" i="20"/>
  <c r="AA1138" i="20"/>
  <c r="AB1138" i="20"/>
  <c r="AC1138" i="20"/>
  <c r="AD1138" i="20"/>
  <c r="AE1138" i="20"/>
  <c r="AF1138" i="20"/>
  <c r="AG1138" i="20"/>
  <c r="AH1138" i="20"/>
  <c r="AI1138" i="20"/>
  <c r="AJ1138" i="20"/>
  <c r="G1139" i="20"/>
  <c r="H1139" i="20"/>
  <c r="I1139" i="20"/>
  <c r="J1139" i="20"/>
  <c r="K1139" i="20"/>
  <c r="L1139" i="20"/>
  <c r="M1139" i="20"/>
  <c r="N1139" i="20"/>
  <c r="O1139" i="20"/>
  <c r="P1139" i="20"/>
  <c r="Q1139" i="20"/>
  <c r="R1139" i="20"/>
  <c r="S1139" i="20"/>
  <c r="T1139" i="20"/>
  <c r="U1139" i="20"/>
  <c r="V1139" i="20"/>
  <c r="W1139" i="20"/>
  <c r="X1139" i="20"/>
  <c r="Y1139" i="20"/>
  <c r="Z1139" i="20"/>
  <c r="AA1139" i="20"/>
  <c r="AB1139" i="20"/>
  <c r="AC1139" i="20"/>
  <c r="AD1139" i="20"/>
  <c r="AE1139" i="20"/>
  <c r="AF1139" i="20"/>
  <c r="AG1139" i="20"/>
  <c r="AH1139" i="20"/>
  <c r="AI1139" i="20"/>
  <c r="AJ1139" i="20"/>
  <c r="G1140" i="20"/>
  <c r="H1140" i="20"/>
  <c r="I1140" i="20"/>
  <c r="J1140" i="20"/>
  <c r="K1140" i="20"/>
  <c r="L1140" i="20"/>
  <c r="M1140" i="20"/>
  <c r="N1140" i="20"/>
  <c r="O1140" i="20"/>
  <c r="P1140" i="20"/>
  <c r="Q1140" i="20"/>
  <c r="R1140" i="20"/>
  <c r="S1140" i="20"/>
  <c r="T1140" i="20"/>
  <c r="U1140" i="20"/>
  <c r="V1140" i="20"/>
  <c r="W1140" i="20"/>
  <c r="X1140" i="20"/>
  <c r="Y1140" i="20"/>
  <c r="Z1140" i="20"/>
  <c r="AA1140" i="20"/>
  <c r="AB1140" i="20"/>
  <c r="AC1140" i="20"/>
  <c r="AD1140" i="20"/>
  <c r="AE1140" i="20"/>
  <c r="AF1140" i="20"/>
  <c r="AG1140" i="20"/>
  <c r="AH1140" i="20"/>
  <c r="AI1140" i="20"/>
  <c r="AJ1140" i="20"/>
  <c r="G1141" i="20"/>
  <c r="H1141" i="20"/>
  <c r="I1141" i="20"/>
  <c r="J1141" i="20"/>
  <c r="K1141" i="20"/>
  <c r="L1141" i="20"/>
  <c r="M1141" i="20"/>
  <c r="N1141" i="20"/>
  <c r="O1141" i="20"/>
  <c r="P1141" i="20"/>
  <c r="Q1141" i="20"/>
  <c r="R1141" i="20"/>
  <c r="S1141" i="20"/>
  <c r="T1141" i="20"/>
  <c r="U1141" i="20"/>
  <c r="V1141" i="20"/>
  <c r="W1141" i="20"/>
  <c r="X1141" i="20"/>
  <c r="Y1141" i="20"/>
  <c r="Z1141" i="20"/>
  <c r="AA1141" i="20"/>
  <c r="AB1141" i="20"/>
  <c r="AC1141" i="20"/>
  <c r="AD1141" i="20"/>
  <c r="AE1141" i="20"/>
  <c r="AF1141" i="20"/>
  <c r="AG1141" i="20"/>
  <c r="AH1141" i="20"/>
  <c r="AI1141" i="20"/>
  <c r="AJ1141" i="20"/>
  <c r="G1142" i="20"/>
  <c r="H1142" i="20"/>
  <c r="I1142" i="20"/>
  <c r="J1142" i="20"/>
  <c r="K1142" i="20"/>
  <c r="L1142" i="20"/>
  <c r="M1142" i="20"/>
  <c r="N1142" i="20"/>
  <c r="O1142" i="20"/>
  <c r="P1142" i="20"/>
  <c r="Q1142" i="20"/>
  <c r="R1142" i="20"/>
  <c r="S1142" i="20"/>
  <c r="T1142" i="20"/>
  <c r="U1142" i="20"/>
  <c r="V1142" i="20"/>
  <c r="W1142" i="20"/>
  <c r="X1142" i="20"/>
  <c r="Y1142" i="20"/>
  <c r="Z1142" i="20"/>
  <c r="AA1142" i="20"/>
  <c r="AB1142" i="20"/>
  <c r="AC1142" i="20"/>
  <c r="AD1142" i="20"/>
  <c r="AE1142" i="20"/>
  <c r="AF1142" i="20"/>
  <c r="AG1142" i="20"/>
  <c r="AH1142" i="20"/>
  <c r="AI1142" i="20"/>
  <c r="AJ1142" i="20"/>
  <c r="G1143" i="20"/>
  <c r="H1143" i="20"/>
  <c r="I1143" i="20"/>
  <c r="J1143" i="20"/>
  <c r="K1143" i="20"/>
  <c r="L1143" i="20"/>
  <c r="M1143" i="20"/>
  <c r="N1143" i="20"/>
  <c r="O1143" i="20"/>
  <c r="P1143" i="20"/>
  <c r="Q1143" i="20"/>
  <c r="R1143" i="20"/>
  <c r="S1143" i="20"/>
  <c r="T1143" i="20"/>
  <c r="U1143" i="20"/>
  <c r="V1143" i="20"/>
  <c r="W1143" i="20"/>
  <c r="X1143" i="20"/>
  <c r="Y1143" i="20"/>
  <c r="Z1143" i="20"/>
  <c r="AA1143" i="20"/>
  <c r="AB1143" i="20"/>
  <c r="AC1143" i="20"/>
  <c r="AD1143" i="20"/>
  <c r="AE1143" i="20"/>
  <c r="AF1143" i="20"/>
  <c r="AG1143" i="20"/>
  <c r="AH1143" i="20"/>
  <c r="AI1143" i="20"/>
  <c r="AJ1143" i="20"/>
  <c r="G1144" i="20"/>
  <c r="H1144" i="20"/>
  <c r="I1144" i="20"/>
  <c r="J1144" i="20"/>
  <c r="K1144" i="20"/>
  <c r="L1144" i="20"/>
  <c r="M1144" i="20"/>
  <c r="N1144" i="20"/>
  <c r="O1144" i="20"/>
  <c r="P1144" i="20"/>
  <c r="Q1144" i="20"/>
  <c r="R1144" i="20"/>
  <c r="S1144" i="20"/>
  <c r="T1144" i="20"/>
  <c r="U1144" i="20"/>
  <c r="V1144" i="20"/>
  <c r="W1144" i="20"/>
  <c r="X1144" i="20"/>
  <c r="Y1144" i="20"/>
  <c r="Z1144" i="20"/>
  <c r="AA1144" i="20"/>
  <c r="AB1144" i="20"/>
  <c r="AC1144" i="20"/>
  <c r="AD1144" i="20"/>
  <c r="AE1144" i="20"/>
  <c r="AF1144" i="20"/>
  <c r="AG1144" i="20"/>
  <c r="AH1144" i="20"/>
  <c r="AI1144" i="20"/>
  <c r="AJ1144" i="20"/>
  <c r="G1145" i="20"/>
  <c r="H1145" i="20"/>
  <c r="I1145" i="20"/>
  <c r="J1145" i="20"/>
  <c r="K1145" i="20"/>
  <c r="L1145" i="20"/>
  <c r="M1145" i="20"/>
  <c r="N1145" i="20"/>
  <c r="O1145" i="20"/>
  <c r="P1145" i="20"/>
  <c r="Q1145" i="20"/>
  <c r="R1145" i="20"/>
  <c r="S1145" i="20"/>
  <c r="T1145" i="20"/>
  <c r="U1145" i="20"/>
  <c r="V1145" i="20"/>
  <c r="W1145" i="20"/>
  <c r="X1145" i="20"/>
  <c r="Y1145" i="20"/>
  <c r="Z1145" i="20"/>
  <c r="AA1145" i="20"/>
  <c r="AB1145" i="20"/>
  <c r="AC1145" i="20"/>
  <c r="AD1145" i="20"/>
  <c r="AE1145" i="20"/>
  <c r="AF1145" i="20"/>
  <c r="AG1145" i="20"/>
  <c r="AH1145" i="20"/>
  <c r="AI1145" i="20"/>
  <c r="AJ1145" i="20"/>
  <c r="G1146" i="20"/>
  <c r="H1146" i="20"/>
  <c r="I1146" i="20"/>
  <c r="J1146" i="20"/>
  <c r="K1146" i="20"/>
  <c r="L1146" i="20"/>
  <c r="M1146" i="20"/>
  <c r="N1146" i="20"/>
  <c r="O1146" i="20"/>
  <c r="P1146" i="20"/>
  <c r="Q1146" i="20"/>
  <c r="R1146" i="20"/>
  <c r="S1146" i="20"/>
  <c r="T1146" i="20"/>
  <c r="U1146" i="20"/>
  <c r="V1146" i="20"/>
  <c r="W1146" i="20"/>
  <c r="X1146" i="20"/>
  <c r="Y1146" i="20"/>
  <c r="Z1146" i="20"/>
  <c r="AA1146" i="20"/>
  <c r="AB1146" i="20"/>
  <c r="AC1146" i="20"/>
  <c r="AD1146" i="20"/>
  <c r="AE1146" i="20"/>
  <c r="AF1146" i="20"/>
  <c r="AG1146" i="20"/>
  <c r="AH1146" i="20"/>
  <c r="AI1146" i="20"/>
  <c r="AJ1146" i="20"/>
  <c r="G1147" i="20"/>
  <c r="H1147" i="20"/>
  <c r="I1147" i="20"/>
  <c r="J1147" i="20"/>
  <c r="K1147" i="20"/>
  <c r="L1147" i="20"/>
  <c r="M1147" i="20"/>
  <c r="N1147" i="20"/>
  <c r="O1147" i="20"/>
  <c r="P1147" i="20"/>
  <c r="Q1147" i="20"/>
  <c r="R1147" i="20"/>
  <c r="S1147" i="20"/>
  <c r="T1147" i="20"/>
  <c r="U1147" i="20"/>
  <c r="V1147" i="20"/>
  <c r="W1147" i="20"/>
  <c r="X1147" i="20"/>
  <c r="Y1147" i="20"/>
  <c r="Z1147" i="20"/>
  <c r="AA1147" i="20"/>
  <c r="AB1147" i="20"/>
  <c r="AC1147" i="20"/>
  <c r="AD1147" i="20"/>
  <c r="AE1147" i="20"/>
  <c r="AF1147" i="20"/>
  <c r="AG1147" i="20"/>
  <c r="AH1147" i="20"/>
  <c r="AI1147" i="20"/>
  <c r="AJ1147" i="20"/>
  <c r="G1148" i="20"/>
  <c r="H1148" i="20"/>
  <c r="I1148" i="20"/>
  <c r="J1148" i="20"/>
  <c r="K1148" i="20"/>
  <c r="L1148" i="20"/>
  <c r="M1148" i="20"/>
  <c r="N1148" i="20"/>
  <c r="O1148" i="20"/>
  <c r="P1148" i="20"/>
  <c r="Q1148" i="20"/>
  <c r="R1148" i="20"/>
  <c r="S1148" i="20"/>
  <c r="T1148" i="20"/>
  <c r="U1148" i="20"/>
  <c r="V1148" i="20"/>
  <c r="W1148" i="20"/>
  <c r="X1148" i="20"/>
  <c r="Y1148" i="20"/>
  <c r="Z1148" i="20"/>
  <c r="AA1148" i="20"/>
  <c r="AB1148" i="20"/>
  <c r="AC1148" i="20"/>
  <c r="AD1148" i="20"/>
  <c r="AE1148" i="20"/>
  <c r="AF1148" i="20"/>
  <c r="AG1148" i="20"/>
  <c r="AH1148" i="20"/>
  <c r="AI1148" i="20"/>
  <c r="AJ1148" i="20"/>
  <c r="G1149" i="20"/>
  <c r="H1149" i="20"/>
  <c r="I1149" i="20"/>
  <c r="J1149" i="20"/>
  <c r="K1149" i="20"/>
  <c r="L1149" i="20"/>
  <c r="M1149" i="20"/>
  <c r="N1149" i="20"/>
  <c r="O1149" i="20"/>
  <c r="P1149" i="20"/>
  <c r="Q1149" i="20"/>
  <c r="R1149" i="20"/>
  <c r="S1149" i="20"/>
  <c r="T1149" i="20"/>
  <c r="U1149" i="20"/>
  <c r="V1149" i="20"/>
  <c r="W1149" i="20"/>
  <c r="X1149" i="20"/>
  <c r="Y1149" i="20"/>
  <c r="Z1149" i="20"/>
  <c r="AA1149" i="20"/>
  <c r="AB1149" i="20"/>
  <c r="AC1149" i="20"/>
  <c r="AD1149" i="20"/>
  <c r="AE1149" i="20"/>
  <c r="AF1149" i="20"/>
  <c r="AG1149" i="20"/>
  <c r="AH1149" i="20"/>
  <c r="AI1149" i="20"/>
  <c r="AJ1149" i="20"/>
  <c r="G1150" i="20"/>
  <c r="H1150" i="20"/>
  <c r="I1150" i="20"/>
  <c r="J1150" i="20"/>
  <c r="K1150" i="20"/>
  <c r="L1150" i="20"/>
  <c r="M1150" i="20"/>
  <c r="N1150" i="20"/>
  <c r="O1150" i="20"/>
  <c r="P1150" i="20"/>
  <c r="Q1150" i="20"/>
  <c r="R1150" i="20"/>
  <c r="S1150" i="20"/>
  <c r="T1150" i="20"/>
  <c r="U1150" i="20"/>
  <c r="V1150" i="20"/>
  <c r="W1150" i="20"/>
  <c r="X1150" i="20"/>
  <c r="Y1150" i="20"/>
  <c r="Z1150" i="20"/>
  <c r="AA1150" i="20"/>
  <c r="AB1150" i="20"/>
  <c r="AC1150" i="20"/>
  <c r="AD1150" i="20"/>
  <c r="AE1150" i="20"/>
  <c r="AF1150" i="20"/>
  <c r="AG1150" i="20"/>
  <c r="AH1150" i="20"/>
  <c r="AI1150" i="20"/>
  <c r="AJ1150" i="20"/>
  <c r="G1151" i="20"/>
  <c r="H1151" i="20"/>
  <c r="I1151" i="20"/>
  <c r="J1151" i="20"/>
  <c r="K1151" i="20"/>
  <c r="L1151" i="20"/>
  <c r="M1151" i="20"/>
  <c r="N1151" i="20"/>
  <c r="O1151" i="20"/>
  <c r="P1151" i="20"/>
  <c r="Q1151" i="20"/>
  <c r="R1151" i="20"/>
  <c r="S1151" i="20"/>
  <c r="T1151" i="20"/>
  <c r="U1151" i="20"/>
  <c r="V1151" i="20"/>
  <c r="W1151" i="20"/>
  <c r="X1151" i="20"/>
  <c r="Y1151" i="20"/>
  <c r="Z1151" i="20"/>
  <c r="AA1151" i="20"/>
  <c r="AB1151" i="20"/>
  <c r="AC1151" i="20"/>
  <c r="AD1151" i="20"/>
  <c r="AE1151" i="20"/>
  <c r="AF1151" i="20"/>
  <c r="AG1151" i="20"/>
  <c r="AH1151" i="20"/>
  <c r="AI1151" i="20"/>
  <c r="AJ1151" i="20"/>
  <c r="G1152" i="20"/>
  <c r="H1152" i="20"/>
  <c r="I1152" i="20"/>
  <c r="J1152" i="20"/>
  <c r="K1152" i="20"/>
  <c r="L1152" i="20"/>
  <c r="M1152" i="20"/>
  <c r="N1152" i="20"/>
  <c r="O1152" i="20"/>
  <c r="P1152" i="20"/>
  <c r="Q1152" i="20"/>
  <c r="R1152" i="20"/>
  <c r="S1152" i="20"/>
  <c r="T1152" i="20"/>
  <c r="U1152" i="20"/>
  <c r="V1152" i="20"/>
  <c r="W1152" i="20"/>
  <c r="X1152" i="20"/>
  <c r="Y1152" i="20"/>
  <c r="Z1152" i="20"/>
  <c r="AA1152" i="20"/>
  <c r="AB1152" i="20"/>
  <c r="AC1152" i="20"/>
  <c r="AD1152" i="20"/>
  <c r="AE1152" i="20"/>
  <c r="AF1152" i="20"/>
  <c r="AG1152" i="20"/>
  <c r="AH1152" i="20"/>
  <c r="AI1152" i="20"/>
  <c r="AJ1152" i="20"/>
  <c r="G1153" i="20"/>
  <c r="H1153" i="20"/>
  <c r="I1153" i="20"/>
  <c r="J1153" i="20"/>
  <c r="K1153" i="20"/>
  <c r="L1153" i="20"/>
  <c r="M1153" i="20"/>
  <c r="N1153" i="20"/>
  <c r="O1153" i="20"/>
  <c r="P1153" i="20"/>
  <c r="Q1153" i="20"/>
  <c r="R1153" i="20"/>
  <c r="S1153" i="20"/>
  <c r="T1153" i="20"/>
  <c r="U1153" i="20"/>
  <c r="V1153" i="20"/>
  <c r="W1153" i="20"/>
  <c r="X1153" i="20"/>
  <c r="Y1153" i="20"/>
  <c r="Z1153" i="20"/>
  <c r="AA1153" i="20"/>
  <c r="AB1153" i="20"/>
  <c r="AC1153" i="20"/>
  <c r="AD1153" i="20"/>
  <c r="AE1153" i="20"/>
  <c r="AF1153" i="20"/>
  <c r="AG1153" i="20"/>
  <c r="AH1153" i="20"/>
  <c r="AI1153" i="20"/>
  <c r="AJ1153" i="20"/>
  <c r="G1154" i="20"/>
  <c r="H1154" i="20"/>
  <c r="I1154" i="20"/>
  <c r="J1154" i="20"/>
  <c r="K1154" i="20"/>
  <c r="L1154" i="20"/>
  <c r="M1154" i="20"/>
  <c r="N1154" i="20"/>
  <c r="O1154" i="20"/>
  <c r="P1154" i="20"/>
  <c r="Q1154" i="20"/>
  <c r="R1154" i="20"/>
  <c r="S1154" i="20"/>
  <c r="T1154" i="20"/>
  <c r="U1154" i="20"/>
  <c r="V1154" i="20"/>
  <c r="W1154" i="20"/>
  <c r="X1154" i="20"/>
  <c r="Y1154" i="20"/>
  <c r="Z1154" i="20"/>
  <c r="AA1154" i="20"/>
  <c r="AB1154" i="20"/>
  <c r="AC1154" i="20"/>
  <c r="AD1154" i="20"/>
  <c r="AE1154" i="20"/>
  <c r="AF1154" i="20"/>
  <c r="AG1154" i="20"/>
  <c r="AH1154" i="20"/>
  <c r="AI1154" i="20"/>
  <c r="AJ1154" i="20"/>
  <c r="G1155" i="20"/>
  <c r="H1155" i="20"/>
  <c r="I1155" i="20"/>
  <c r="J1155" i="20"/>
  <c r="K1155" i="20"/>
  <c r="L1155" i="20"/>
  <c r="M1155" i="20"/>
  <c r="N1155" i="20"/>
  <c r="O1155" i="20"/>
  <c r="P1155" i="20"/>
  <c r="Q1155" i="20"/>
  <c r="R1155" i="20"/>
  <c r="S1155" i="20"/>
  <c r="T1155" i="20"/>
  <c r="U1155" i="20"/>
  <c r="V1155" i="20"/>
  <c r="W1155" i="20"/>
  <c r="X1155" i="20"/>
  <c r="Y1155" i="20"/>
  <c r="Z1155" i="20"/>
  <c r="AA1155" i="20"/>
  <c r="AB1155" i="20"/>
  <c r="AC1155" i="20"/>
  <c r="AD1155" i="20"/>
  <c r="AE1155" i="20"/>
  <c r="AF1155" i="20"/>
  <c r="AG1155" i="20"/>
  <c r="AH1155" i="20"/>
  <c r="AI1155" i="20"/>
  <c r="AJ1155" i="20"/>
  <c r="G1156" i="20"/>
  <c r="H1156" i="20"/>
  <c r="I1156" i="20"/>
  <c r="J1156" i="20"/>
  <c r="K1156" i="20"/>
  <c r="L1156" i="20"/>
  <c r="M1156" i="20"/>
  <c r="N1156" i="20"/>
  <c r="O1156" i="20"/>
  <c r="P1156" i="20"/>
  <c r="Q1156" i="20"/>
  <c r="R1156" i="20"/>
  <c r="S1156" i="20"/>
  <c r="T1156" i="20"/>
  <c r="U1156" i="20"/>
  <c r="V1156" i="20"/>
  <c r="W1156" i="20"/>
  <c r="X1156" i="20"/>
  <c r="Y1156" i="20"/>
  <c r="Z1156" i="20"/>
  <c r="AA1156" i="20"/>
  <c r="AB1156" i="20"/>
  <c r="AC1156" i="20"/>
  <c r="AD1156" i="20"/>
  <c r="AE1156" i="20"/>
  <c r="AF1156" i="20"/>
  <c r="AG1156" i="20"/>
  <c r="AH1156" i="20"/>
  <c r="AI1156" i="20"/>
  <c r="AJ1156" i="20"/>
  <c r="G1157" i="20"/>
  <c r="H1157" i="20"/>
  <c r="I1157" i="20"/>
  <c r="J1157" i="20"/>
  <c r="K1157" i="20"/>
  <c r="L1157" i="20"/>
  <c r="M1157" i="20"/>
  <c r="N1157" i="20"/>
  <c r="O1157" i="20"/>
  <c r="P1157" i="20"/>
  <c r="Q1157" i="20"/>
  <c r="R1157" i="20"/>
  <c r="S1157" i="20"/>
  <c r="T1157" i="20"/>
  <c r="U1157" i="20"/>
  <c r="V1157" i="20"/>
  <c r="W1157" i="20"/>
  <c r="X1157" i="20"/>
  <c r="Y1157" i="20"/>
  <c r="Z1157" i="20"/>
  <c r="AA1157" i="20"/>
  <c r="AB1157" i="20"/>
  <c r="AC1157" i="20"/>
  <c r="AD1157" i="20"/>
  <c r="AE1157" i="20"/>
  <c r="AF1157" i="20"/>
  <c r="AG1157" i="20"/>
  <c r="AH1157" i="20"/>
  <c r="AI1157" i="20"/>
  <c r="AJ1157" i="20"/>
  <c r="G1158" i="20"/>
  <c r="H1158" i="20"/>
  <c r="I1158" i="20"/>
  <c r="J1158" i="20"/>
  <c r="K1158" i="20"/>
  <c r="L1158" i="20"/>
  <c r="M1158" i="20"/>
  <c r="N1158" i="20"/>
  <c r="O1158" i="20"/>
  <c r="P1158" i="20"/>
  <c r="Q1158" i="20"/>
  <c r="R1158" i="20"/>
  <c r="S1158" i="20"/>
  <c r="T1158" i="20"/>
  <c r="U1158" i="20"/>
  <c r="V1158" i="20"/>
  <c r="W1158" i="20"/>
  <c r="X1158" i="20"/>
  <c r="Y1158" i="20"/>
  <c r="Z1158" i="20"/>
  <c r="AA1158" i="20"/>
  <c r="AB1158" i="20"/>
  <c r="AC1158" i="20"/>
  <c r="AD1158" i="20"/>
  <c r="AE1158" i="20"/>
  <c r="AF1158" i="20"/>
  <c r="AG1158" i="20"/>
  <c r="AH1158" i="20"/>
  <c r="AI1158" i="20"/>
  <c r="AJ1158" i="20"/>
  <c r="G1159" i="20"/>
  <c r="H1159" i="20"/>
  <c r="I1159" i="20"/>
  <c r="J1159" i="20"/>
  <c r="K1159" i="20"/>
  <c r="L1159" i="20"/>
  <c r="M1159" i="20"/>
  <c r="N1159" i="20"/>
  <c r="O1159" i="20"/>
  <c r="P1159" i="20"/>
  <c r="Q1159" i="20"/>
  <c r="R1159" i="20"/>
  <c r="S1159" i="20"/>
  <c r="T1159" i="20"/>
  <c r="U1159" i="20"/>
  <c r="V1159" i="20"/>
  <c r="W1159" i="20"/>
  <c r="X1159" i="20"/>
  <c r="Y1159" i="20"/>
  <c r="Z1159" i="20"/>
  <c r="AA1159" i="20"/>
  <c r="AB1159" i="20"/>
  <c r="AC1159" i="20"/>
  <c r="AD1159" i="20"/>
  <c r="AE1159" i="20"/>
  <c r="AF1159" i="20"/>
  <c r="AG1159" i="20"/>
  <c r="AH1159" i="20"/>
  <c r="AI1159" i="20"/>
  <c r="AJ1159" i="20"/>
  <c r="G1160" i="20"/>
  <c r="H1160" i="20"/>
  <c r="I1160" i="20"/>
  <c r="J1160" i="20"/>
  <c r="K1160" i="20"/>
  <c r="L1160" i="20"/>
  <c r="M1160" i="20"/>
  <c r="N1160" i="20"/>
  <c r="O1160" i="20"/>
  <c r="P1160" i="20"/>
  <c r="Q1160" i="20"/>
  <c r="R1160" i="20"/>
  <c r="S1160" i="20"/>
  <c r="T1160" i="20"/>
  <c r="U1160" i="20"/>
  <c r="V1160" i="20"/>
  <c r="W1160" i="20"/>
  <c r="X1160" i="20"/>
  <c r="Y1160" i="20"/>
  <c r="Z1160" i="20"/>
  <c r="AA1160" i="20"/>
  <c r="AB1160" i="20"/>
  <c r="AC1160" i="20"/>
  <c r="AD1160" i="20"/>
  <c r="AE1160" i="20"/>
  <c r="AF1160" i="20"/>
  <c r="AG1160" i="20"/>
  <c r="AH1160" i="20"/>
  <c r="AI1160" i="20"/>
  <c r="AJ1160" i="20"/>
  <c r="G1161" i="20"/>
  <c r="H1161" i="20"/>
  <c r="I1161" i="20"/>
  <c r="J1161" i="20"/>
  <c r="K1161" i="20"/>
  <c r="L1161" i="20"/>
  <c r="M1161" i="20"/>
  <c r="N1161" i="20"/>
  <c r="O1161" i="20"/>
  <c r="P1161" i="20"/>
  <c r="Q1161" i="20"/>
  <c r="R1161" i="20"/>
  <c r="S1161" i="20"/>
  <c r="T1161" i="20"/>
  <c r="U1161" i="20"/>
  <c r="V1161" i="20"/>
  <c r="W1161" i="20"/>
  <c r="X1161" i="20"/>
  <c r="Y1161" i="20"/>
  <c r="Z1161" i="20"/>
  <c r="AA1161" i="20"/>
  <c r="AB1161" i="20"/>
  <c r="AC1161" i="20"/>
  <c r="AD1161" i="20"/>
  <c r="AE1161" i="20"/>
  <c r="AF1161" i="20"/>
  <c r="AG1161" i="20"/>
  <c r="AH1161" i="20"/>
  <c r="AI1161" i="20"/>
  <c r="AJ1161" i="20"/>
  <c r="G1162" i="20"/>
  <c r="H1162" i="20"/>
  <c r="I1162" i="20"/>
  <c r="J1162" i="20"/>
  <c r="K1162" i="20"/>
  <c r="L1162" i="20"/>
  <c r="M1162" i="20"/>
  <c r="N1162" i="20"/>
  <c r="O1162" i="20"/>
  <c r="P1162" i="20"/>
  <c r="Q1162" i="20"/>
  <c r="R1162" i="20"/>
  <c r="S1162" i="20"/>
  <c r="T1162" i="20"/>
  <c r="U1162" i="20"/>
  <c r="V1162" i="20"/>
  <c r="W1162" i="20"/>
  <c r="X1162" i="20"/>
  <c r="Y1162" i="20"/>
  <c r="Z1162" i="20"/>
  <c r="AA1162" i="20"/>
  <c r="AB1162" i="20"/>
  <c r="AC1162" i="20"/>
  <c r="AD1162" i="20"/>
  <c r="AE1162" i="20"/>
  <c r="AF1162" i="20"/>
  <c r="AG1162" i="20"/>
  <c r="AH1162" i="20"/>
  <c r="AI1162" i="20"/>
  <c r="AJ1162" i="20"/>
  <c r="G1163" i="20"/>
  <c r="H1163" i="20"/>
  <c r="I1163" i="20"/>
  <c r="J1163" i="20"/>
  <c r="K1163" i="20"/>
  <c r="L1163" i="20"/>
  <c r="M1163" i="20"/>
  <c r="N1163" i="20"/>
  <c r="O1163" i="20"/>
  <c r="P1163" i="20"/>
  <c r="Q1163" i="20"/>
  <c r="R1163" i="20"/>
  <c r="S1163" i="20"/>
  <c r="T1163" i="20"/>
  <c r="U1163" i="20"/>
  <c r="V1163" i="20"/>
  <c r="W1163" i="20"/>
  <c r="X1163" i="20"/>
  <c r="Y1163" i="20"/>
  <c r="Z1163" i="20"/>
  <c r="AA1163" i="20"/>
  <c r="AB1163" i="20"/>
  <c r="AC1163" i="20"/>
  <c r="AD1163" i="20"/>
  <c r="AE1163" i="20"/>
  <c r="AF1163" i="20"/>
  <c r="AG1163" i="20"/>
  <c r="AH1163" i="20"/>
  <c r="AI1163" i="20"/>
  <c r="AJ1163" i="20"/>
  <c r="G1164" i="20"/>
  <c r="H1164" i="20"/>
  <c r="I1164" i="20"/>
  <c r="J1164" i="20"/>
  <c r="K1164" i="20"/>
  <c r="L1164" i="20"/>
  <c r="M1164" i="20"/>
  <c r="N1164" i="20"/>
  <c r="O1164" i="20"/>
  <c r="P1164" i="20"/>
  <c r="Q1164" i="20"/>
  <c r="R1164" i="20"/>
  <c r="S1164" i="20"/>
  <c r="T1164" i="20"/>
  <c r="U1164" i="20"/>
  <c r="V1164" i="20"/>
  <c r="W1164" i="20"/>
  <c r="X1164" i="20"/>
  <c r="Y1164" i="20"/>
  <c r="Z1164" i="20"/>
  <c r="AA1164" i="20"/>
  <c r="AB1164" i="20"/>
  <c r="AC1164" i="20"/>
  <c r="AD1164" i="20"/>
  <c r="AE1164" i="20"/>
  <c r="AF1164" i="20"/>
  <c r="AG1164" i="20"/>
  <c r="AH1164" i="20"/>
  <c r="AI1164" i="20"/>
  <c r="AJ1164" i="20"/>
  <c r="G1165" i="20"/>
  <c r="H1165" i="20"/>
  <c r="I1165" i="20"/>
  <c r="J1165" i="20"/>
  <c r="K1165" i="20"/>
  <c r="L1165" i="20"/>
  <c r="M1165" i="20"/>
  <c r="N1165" i="20"/>
  <c r="O1165" i="20"/>
  <c r="P1165" i="20"/>
  <c r="Q1165" i="20"/>
  <c r="R1165" i="20"/>
  <c r="S1165" i="20"/>
  <c r="T1165" i="20"/>
  <c r="U1165" i="20"/>
  <c r="V1165" i="20"/>
  <c r="W1165" i="20"/>
  <c r="X1165" i="20"/>
  <c r="Y1165" i="20"/>
  <c r="Z1165" i="20"/>
  <c r="AA1165" i="20"/>
  <c r="AB1165" i="20"/>
  <c r="AC1165" i="20"/>
  <c r="AD1165" i="20"/>
  <c r="AE1165" i="20"/>
  <c r="AF1165" i="20"/>
  <c r="AG1165" i="20"/>
  <c r="AH1165" i="20"/>
  <c r="AI1165" i="20"/>
  <c r="AJ1165" i="20"/>
  <c r="G1166" i="20"/>
  <c r="H1166" i="20"/>
  <c r="I1166" i="20"/>
  <c r="J1166" i="20"/>
  <c r="K1166" i="20"/>
  <c r="L1166" i="20"/>
  <c r="M1166" i="20"/>
  <c r="N1166" i="20"/>
  <c r="O1166" i="20"/>
  <c r="P1166" i="20"/>
  <c r="Q1166" i="20"/>
  <c r="R1166" i="20"/>
  <c r="S1166" i="20"/>
  <c r="T1166" i="20"/>
  <c r="U1166" i="20"/>
  <c r="V1166" i="20"/>
  <c r="W1166" i="20"/>
  <c r="X1166" i="20"/>
  <c r="Y1166" i="20"/>
  <c r="Z1166" i="20"/>
  <c r="AA1166" i="20"/>
  <c r="AB1166" i="20"/>
  <c r="AC1166" i="20"/>
  <c r="AD1166" i="20"/>
  <c r="AE1166" i="20"/>
  <c r="AF1166" i="20"/>
  <c r="AG1166" i="20"/>
  <c r="AH1166" i="20"/>
  <c r="AI1166" i="20"/>
  <c r="AJ1166" i="20"/>
  <c r="G1167" i="20"/>
  <c r="H1167" i="20"/>
  <c r="I1167" i="20"/>
  <c r="J1167" i="20"/>
  <c r="K1167" i="20"/>
  <c r="L1167" i="20"/>
  <c r="M1167" i="20"/>
  <c r="N1167" i="20"/>
  <c r="O1167" i="20"/>
  <c r="P1167" i="20"/>
  <c r="Q1167" i="20"/>
  <c r="R1167" i="20"/>
  <c r="S1167" i="20"/>
  <c r="T1167" i="20"/>
  <c r="U1167" i="20"/>
  <c r="V1167" i="20"/>
  <c r="W1167" i="20"/>
  <c r="X1167" i="20"/>
  <c r="Y1167" i="20"/>
  <c r="Z1167" i="20"/>
  <c r="AA1167" i="20"/>
  <c r="AB1167" i="20"/>
  <c r="AC1167" i="20"/>
  <c r="AD1167" i="20"/>
  <c r="AE1167" i="20"/>
  <c r="AF1167" i="20"/>
  <c r="AG1167" i="20"/>
  <c r="AH1167" i="20"/>
  <c r="AI1167" i="20"/>
  <c r="AJ1167" i="20"/>
  <c r="G1168" i="20"/>
  <c r="H1168" i="20"/>
  <c r="I1168" i="20"/>
  <c r="J1168" i="20"/>
  <c r="K1168" i="20"/>
  <c r="L1168" i="20"/>
  <c r="M1168" i="20"/>
  <c r="N1168" i="20"/>
  <c r="O1168" i="20"/>
  <c r="P1168" i="20"/>
  <c r="Q1168" i="20"/>
  <c r="R1168" i="20"/>
  <c r="S1168" i="20"/>
  <c r="T1168" i="20"/>
  <c r="U1168" i="20"/>
  <c r="V1168" i="20"/>
  <c r="W1168" i="20"/>
  <c r="X1168" i="20"/>
  <c r="Y1168" i="20"/>
  <c r="Z1168" i="20"/>
  <c r="AA1168" i="20"/>
  <c r="AB1168" i="20"/>
  <c r="AC1168" i="20"/>
  <c r="AD1168" i="20"/>
  <c r="AE1168" i="20"/>
  <c r="AF1168" i="20"/>
  <c r="AG1168" i="20"/>
  <c r="AH1168" i="20"/>
  <c r="AI1168" i="20"/>
  <c r="AJ1168" i="20"/>
  <c r="G1169" i="20"/>
  <c r="H1169" i="20"/>
  <c r="I1169" i="20"/>
  <c r="J1169" i="20"/>
  <c r="K1169" i="20"/>
  <c r="L1169" i="20"/>
  <c r="M1169" i="20"/>
  <c r="N1169" i="20"/>
  <c r="O1169" i="20"/>
  <c r="P1169" i="20"/>
  <c r="Q1169" i="20"/>
  <c r="R1169" i="20"/>
  <c r="S1169" i="20"/>
  <c r="T1169" i="20"/>
  <c r="U1169" i="20"/>
  <c r="V1169" i="20"/>
  <c r="W1169" i="20"/>
  <c r="X1169" i="20"/>
  <c r="Y1169" i="20"/>
  <c r="Z1169" i="20"/>
  <c r="AA1169" i="20"/>
  <c r="AB1169" i="20"/>
  <c r="AC1169" i="20"/>
  <c r="AD1169" i="20"/>
  <c r="AE1169" i="20"/>
  <c r="AF1169" i="20"/>
  <c r="AG1169" i="20"/>
  <c r="AH1169" i="20"/>
  <c r="AI1169" i="20"/>
  <c r="AJ1169" i="20"/>
  <c r="G1170" i="20"/>
  <c r="H1170" i="20"/>
  <c r="I1170" i="20"/>
  <c r="J1170" i="20"/>
  <c r="K1170" i="20"/>
  <c r="L1170" i="20"/>
  <c r="M1170" i="20"/>
  <c r="N1170" i="20"/>
  <c r="O1170" i="20"/>
  <c r="P1170" i="20"/>
  <c r="Q1170" i="20"/>
  <c r="R1170" i="20"/>
  <c r="S1170" i="20"/>
  <c r="T1170" i="20"/>
  <c r="U1170" i="20"/>
  <c r="V1170" i="20"/>
  <c r="W1170" i="20"/>
  <c r="X1170" i="20"/>
  <c r="Y1170" i="20"/>
  <c r="Z1170" i="20"/>
  <c r="AA1170" i="20"/>
  <c r="AB1170" i="20"/>
  <c r="AC1170" i="20"/>
  <c r="AD1170" i="20"/>
  <c r="AE1170" i="20"/>
  <c r="AF1170" i="20"/>
  <c r="AG1170" i="20"/>
  <c r="AH1170" i="20"/>
  <c r="AI1170" i="20"/>
  <c r="AJ1170" i="20"/>
  <c r="G1171" i="20"/>
  <c r="H1171" i="20"/>
  <c r="I1171" i="20"/>
  <c r="J1171" i="20"/>
  <c r="K1171" i="20"/>
  <c r="L1171" i="20"/>
  <c r="M1171" i="20"/>
  <c r="N1171" i="20"/>
  <c r="O1171" i="20"/>
  <c r="P1171" i="20"/>
  <c r="Q1171" i="20"/>
  <c r="R1171" i="20"/>
  <c r="S1171" i="20"/>
  <c r="T1171" i="20"/>
  <c r="U1171" i="20"/>
  <c r="V1171" i="20"/>
  <c r="W1171" i="20"/>
  <c r="X1171" i="20"/>
  <c r="Y1171" i="20"/>
  <c r="Z1171" i="20"/>
  <c r="AA1171" i="20"/>
  <c r="AB1171" i="20"/>
  <c r="AC1171" i="20"/>
  <c r="AD1171" i="20"/>
  <c r="AE1171" i="20"/>
  <c r="AF1171" i="20"/>
  <c r="AG1171" i="20"/>
  <c r="AH1171" i="20"/>
  <c r="AI1171" i="20"/>
  <c r="AJ1171" i="20"/>
  <c r="G1172" i="20"/>
  <c r="H1172" i="20"/>
  <c r="I1172" i="20"/>
  <c r="J1172" i="20"/>
  <c r="K1172" i="20"/>
  <c r="L1172" i="20"/>
  <c r="M1172" i="20"/>
  <c r="N1172" i="20"/>
  <c r="O1172" i="20"/>
  <c r="P1172" i="20"/>
  <c r="Q1172" i="20"/>
  <c r="R1172" i="20"/>
  <c r="S1172" i="20"/>
  <c r="T1172" i="20"/>
  <c r="U1172" i="20"/>
  <c r="V1172" i="20"/>
  <c r="W1172" i="20"/>
  <c r="X1172" i="20"/>
  <c r="Y1172" i="20"/>
  <c r="Z1172" i="20"/>
  <c r="AA1172" i="20"/>
  <c r="AB1172" i="20"/>
  <c r="AC1172" i="20"/>
  <c r="AD1172" i="20"/>
  <c r="AE1172" i="20"/>
  <c r="AF1172" i="20"/>
  <c r="AG1172" i="20"/>
  <c r="AH1172" i="20"/>
  <c r="AI1172" i="20"/>
  <c r="AJ1172" i="20"/>
  <c r="G1173" i="20"/>
  <c r="H1173" i="20"/>
  <c r="I1173" i="20"/>
  <c r="J1173" i="20"/>
  <c r="K1173" i="20"/>
  <c r="L1173" i="20"/>
  <c r="M1173" i="20"/>
  <c r="N1173" i="20"/>
  <c r="O1173" i="20"/>
  <c r="P1173" i="20"/>
  <c r="Q1173" i="20"/>
  <c r="R1173" i="20"/>
  <c r="S1173" i="20"/>
  <c r="T1173" i="20"/>
  <c r="U1173" i="20"/>
  <c r="V1173" i="20"/>
  <c r="W1173" i="20"/>
  <c r="X1173" i="20"/>
  <c r="Y1173" i="20"/>
  <c r="Z1173" i="20"/>
  <c r="AA1173" i="20"/>
  <c r="AB1173" i="20"/>
  <c r="AC1173" i="20"/>
  <c r="AD1173" i="20"/>
  <c r="AE1173" i="20"/>
  <c r="AF1173" i="20"/>
  <c r="AG1173" i="20"/>
  <c r="AH1173" i="20"/>
  <c r="AI1173" i="20"/>
  <c r="AJ1173" i="20"/>
  <c r="G1174" i="20"/>
  <c r="H1174" i="20"/>
  <c r="I1174" i="20"/>
  <c r="J1174" i="20"/>
  <c r="K1174" i="20"/>
  <c r="L1174" i="20"/>
  <c r="M1174" i="20"/>
  <c r="N1174" i="20"/>
  <c r="O1174" i="20"/>
  <c r="P1174" i="20"/>
  <c r="Q1174" i="20"/>
  <c r="R1174" i="20"/>
  <c r="S1174" i="20"/>
  <c r="T1174" i="20"/>
  <c r="U1174" i="20"/>
  <c r="V1174" i="20"/>
  <c r="W1174" i="20"/>
  <c r="X1174" i="20"/>
  <c r="Y1174" i="20"/>
  <c r="Z1174" i="20"/>
  <c r="AA1174" i="20"/>
  <c r="AB1174" i="20"/>
  <c r="AC1174" i="20"/>
  <c r="AD1174" i="20"/>
  <c r="AE1174" i="20"/>
  <c r="AF1174" i="20"/>
  <c r="AG1174" i="20"/>
  <c r="AH1174" i="20"/>
  <c r="AI1174" i="20"/>
  <c r="AJ1174" i="20"/>
  <c r="G1175" i="20"/>
  <c r="H1175" i="20"/>
  <c r="I1175" i="20"/>
  <c r="J1175" i="20"/>
  <c r="K1175" i="20"/>
  <c r="L1175" i="20"/>
  <c r="M1175" i="20"/>
  <c r="N1175" i="20"/>
  <c r="O1175" i="20"/>
  <c r="P1175" i="20"/>
  <c r="Q1175" i="20"/>
  <c r="R1175" i="20"/>
  <c r="S1175" i="20"/>
  <c r="T1175" i="20"/>
  <c r="U1175" i="20"/>
  <c r="V1175" i="20"/>
  <c r="W1175" i="20"/>
  <c r="X1175" i="20"/>
  <c r="Y1175" i="20"/>
  <c r="Z1175" i="20"/>
  <c r="AA1175" i="20"/>
  <c r="AB1175" i="20"/>
  <c r="AC1175" i="20"/>
  <c r="AD1175" i="20"/>
  <c r="AE1175" i="20"/>
  <c r="AF1175" i="20"/>
  <c r="AG1175" i="20"/>
  <c r="AH1175" i="20"/>
  <c r="AI1175" i="20"/>
  <c r="AJ1175" i="20"/>
  <c r="G1176" i="20"/>
  <c r="H1176" i="20"/>
  <c r="I1176" i="20"/>
  <c r="J1176" i="20"/>
  <c r="K1176" i="20"/>
  <c r="L1176" i="20"/>
  <c r="M1176" i="20"/>
  <c r="N1176" i="20"/>
  <c r="O1176" i="20"/>
  <c r="P1176" i="20"/>
  <c r="Q1176" i="20"/>
  <c r="R1176" i="20"/>
  <c r="S1176" i="20"/>
  <c r="T1176" i="20"/>
  <c r="U1176" i="20"/>
  <c r="V1176" i="20"/>
  <c r="W1176" i="20"/>
  <c r="X1176" i="20"/>
  <c r="Y1176" i="20"/>
  <c r="Z1176" i="20"/>
  <c r="AA1176" i="20"/>
  <c r="AB1176" i="20"/>
  <c r="AC1176" i="20"/>
  <c r="AD1176" i="20"/>
  <c r="AE1176" i="20"/>
  <c r="AF1176" i="20"/>
  <c r="AG1176" i="20"/>
  <c r="AH1176" i="20"/>
  <c r="AI1176" i="20"/>
  <c r="AJ1176" i="20"/>
  <c r="G1177" i="20"/>
  <c r="H1177" i="20"/>
  <c r="I1177" i="20"/>
  <c r="J1177" i="20"/>
  <c r="K1177" i="20"/>
  <c r="L1177" i="20"/>
  <c r="M1177" i="20"/>
  <c r="N1177" i="20"/>
  <c r="O1177" i="20"/>
  <c r="P1177" i="20"/>
  <c r="Q1177" i="20"/>
  <c r="R1177" i="20"/>
  <c r="S1177" i="20"/>
  <c r="T1177" i="20"/>
  <c r="U1177" i="20"/>
  <c r="V1177" i="20"/>
  <c r="W1177" i="20"/>
  <c r="X1177" i="20"/>
  <c r="Y1177" i="20"/>
  <c r="Z1177" i="20"/>
  <c r="AA1177" i="20"/>
  <c r="AB1177" i="20"/>
  <c r="AC1177" i="20"/>
  <c r="AD1177" i="20"/>
  <c r="AE1177" i="20"/>
  <c r="AF1177" i="20"/>
  <c r="AG1177" i="20"/>
  <c r="AH1177" i="20"/>
  <c r="AI1177" i="20"/>
  <c r="AJ1177" i="20"/>
  <c r="G1178" i="20"/>
  <c r="H1178" i="20"/>
  <c r="I1178" i="20"/>
  <c r="J1178" i="20"/>
  <c r="K1178" i="20"/>
  <c r="L1178" i="20"/>
  <c r="M1178" i="20"/>
  <c r="N1178" i="20"/>
  <c r="O1178" i="20"/>
  <c r="P1178" i="20"/>
  <c r="Q1178" i="20"/>
  <c r="R1178" i="20"/>
  <c r="S1178" i="20"/>
  <c r="T1178" i="20"/>
  <c r="U1178" i="20"/>
  <c r="V1178" i="20"/>
  <c r="W1178" i="20"/>
  <c r="X1178" i="20"/>
  <c r="Y1178" i="20"/>
  <c r="Z1178" i="20"/>
  <c r="AA1178" i="20"/>
  <c r="AB1178" i="20"/>
  <c r="AC1178" i="20"/>
  <c r="AD1178" i="20"/>
  <c r="AE1178" i="20"/>
  <c r="AF1178" i="20"/>
  <c r="AG1178" i="20"/>
  <c r="AH1178" i="20"/>
  <c r="AI1178" i="20"/>
  <c r="AJ1178" i="20"/>
  <c r="G1179" i="20"/>
  <c r="H1179" i="20"/>
  <c r="I1179" i="20"/>
  <c r="J1179" i="20"/>
  <c r="K1179" i="20"/>
  <c r="L1179" i="20"/>
  <c r="M1179" i="20"/>
  <c r="N1179" i="20"/>
  <c r="O1179" i="20"/>
  <c r="P1179" i="20"/>
  <c r="Q1179" i="20"/>
  <c r="R1179" i="20"/>
  <c r="S1179" i="20"/>
  <c r="T1179" i="20"/>
  <c r="U1179" i="20"/>
  <c r="V1179" i="20"/>
  <c r="W1179" i="20"/>
  <c r="X1179" i="20"/>
  <c r="Y1179" i="20"/>
  <c r="Z1179" i="20"/>
  <c r="AA1179" i="20"/>
  <c r="AB1179" i="20"/>
  <c r="AC1179" i="20"/>
  <c r="AD1179" i="20"/>
  <c r="AE1179" i="20"/>
  <c r="AF1179" i="20"/>
  <c r="AG1179" i="20"/>
  <c r="AH1179" i="20"/>
  <c r="AI1179" i="20"/>
  <c r="AJ1179" i="20"/>
  <c r="G1180" i="20"/>
  <c r="H1180" i="20"/>
  <c r="I1180" i="20"/>
  <c r="J1180" i="20"/>
  <c r="K1180" i="20"/>
  <c r="L1180" i="20"/>
  <c r="M1180" i="20"/>
  <c r="N1180" i="20"/>
  <c r="O1180" i="20"/>
  <c r="P1180" i="20"/>
  <c r="Q1180" i="20"/>
  <c r="R1180" i="20"/>
  <c r="S1180" i="20"/>
  <c r="T1180" i="20"/>
  <c r="U1180" i="20"/>
  <c r="V1180" i="20"/>
  <c r="W1180" i="20"/>
  <c r="X1180" i="20"/>
  <c r="Y1180" i="20"/>
  <c r="Z1180" i="20"/>
  <c r="AA1180" i="20"/>
  <c r="AB1180" i="20"/>
  <c r="AC1180" i="20"/>
  <c r="AD1180" i="20"/>
  <c r="AE1180" i="20"/>
  <c r="AF1180" i="20"/>
  <c r="AG1180" i="20"/>
  <c r="AH1180" i="20"/>
  <c r="AI1180" i="20"/>
  <c r="AJ1180" i="20"/>
  <c r="G1181" i="20"/>
  <c r="H1181" i="20"/>
  <c r="I1181" i="20"/>
  <c r="J1181" i="20"/>
  <c r="K1181" i="20"/>
  <c r="L1181" i="20"/>
  <c r="M1181" i="20"/>
  <c r="N1181" i="20"/>
  <c r="O1181" i="20"/>
  <c r="P1181" i="20"/>
  <c r="Q1181" i="20"/>
  <c r="R1181" i="20"/>
  <c r="S1181" i="20"/>
  <c r="T1181" i="20"/>
  <c r="U1181" i="20"/>
  <c r="V1181" i="20"/>
  <c r="W1181" i="20"/>
  <c r="X1181" i="20"/>
  <c r="Y1181" i="20"/>
  <c r="Z1181" i="20"/>
  <c r="AA1181" i="20"/>
  <c r="AB1181" i="20"/>
  <c r="AC1181" i="20"/>
  <c r="AD1181" i="20"/>
  <c r="AE1181" i="20"/>
  <c r="AF1181" i="20"/>
  <c r="AG1181" i="20"/>
  <c r="AH1181" i="20"/>
  <c r="AI1181" i="20"/>
  <c r="AJ1181" i="20"/>
  <c r="G1183" i="20"/>
  <c r="H1183" i="20"/>
  <c r="I1183" i="20"/>
  <c r="J1183" i="20"/>
  <c r="K1183" i="20"/>
  <c r="L1183" i="20"/>
  <c r="M1183" i="20"/>
  <c r="N1183" i="20"/>
  <c r="O1183" i="20"/>
  <c r="P1183" i="20"/>
  <c r="Q1183" i="20"/>
  <c r="R1183" i="20"/>
  <c r="S1183" i="20"/>
  <c r="T1183" i="20"/>
  <c r="U1183" i="20"/>
  <c r="V1183" i="20"/>
  <c r="W1183" i="20"/>
  <c r="X1183" i="20"/>
  <c r="Y1183" i="20"/>
  <c r="Z1183" i="20"/>
  <c r="AA1183" i="20"/>
  <c r="AB1183" i="20"/>
  <c r="AC1183" i="20"/>
  <c r="AD1183" i="20"/>
  <c r="AE1183" i="20"/>
  <c r="AF1183" i="20"/>
  <c r="AG1183" i="20"/>
  <c r="AH1183" i="20"/>
  <c r="AI1183" i="20"/>
  <c r="AJ1183" i="20"/>
  <c r="G1184" i="20"/>
  <c r="H1184" i="20"/>
  <c r="I1184" i="20"/>
  <c r="J1184" i="20"/>
  <c r="K1184" i="20"/>
  <c r="L1184" i="20"/>
  <c r="M1184" i="20"/>
  <c r="N1184" i="20"/>
  <c r="O1184" i="20"/>
  <c r="P1184" i="20"/>
  <c r="Q1184" i="20"/>
  <c r="R1184" i="20"/>
  <c r="S1184" i="20"/>
  <c r="T1184" i="20"/>
  <c r="U1184" i="20"/>
  <c r="V1184" i="20"/>
  <c r="W1184" i="20"/>
  <c r="X1184" i="20"/>
  <c r="Y1184" i="20"/>
  <c r="Z1184" i="20"/>
  <c r="AA1184" i="20"/>
  <c r="AB1184" i="20"/>
  <c r="AC1184" i="20"/>
  <c r="AD1184" i="20"/>
  <c r="AE1184" i="20"/>
  <c r="AF1184" i="20"/>
  <c r="AG1184" i="20"/>
  <c r="AH1184" i="20"/>
  <c r="AI1184" i="20"/>
  <c r="AJ1184" i="20"/>
  <c r="G1185" i="20"/>
  <c r="H1185" i="20"/>
  <c r="I1185" i="20"/>
  <c r="J1185" i="20"/>
  <c r="K1185" i="20"/>
  <c r="L1185" i="20"/>
  <c r="M1185" i="20"/>
  <c r="N1185" i="20"/>
  <c r="O1185" i="20"/>
  <c r="P1185" i="20"/>
  <c r="Q1185" i="20"/>
  <c r="R1185" i="20"/>
  <c r="S1185" i="20"/>
  <c r="T1185" i="20"/>
  <c r="U1185" i="20"/>
  <c r="V1185" i="20"/>
  <c r="W1185" i="20"/>
  <c r="X1185" i="20"/>
  <c r="Y1185" i="20"/>
  <c r="Z1185" i="20"/>
  <c r="AA1185" i="20"/>
  <c r="AB1185" i="20"/>
  <c r="AC1185" i="20"/>
  <c r="AD1185" i="20"/>
  <c r="AE1185" i="20"/>
  <c r="AF1185" i="20"/>
  <c r="AG1185" i="20"/>
  <c r="AH1185" i="20"/>
  <c r="AI1185" i="20"/>
  <c r="AJ1185" i="20"/>
  <c r="G1186" i="20"/>
  <c r="H1186" i="20"/>
  <c r="I1186" i="20"/>
  <c r="J1186" i="20"/>
  <c r="K1186" i="20"/>
  <c r="L1186" i="20"/>
  <c r="M1186" i="20"/>
  <c r="N1186" i="20"/>
  <c r="O1186" i="20"/>
  <c r="P1186" i="20"/>
  <c r="Q1186" i="20"/>
  <c r="R1186" i="20"/>
  <c r="S1186" i="20"/>
  <c r="T1186" i="20"/>
  <c r="U1186" i="20"/>
  <c r="V1186" i="20"/>
  <c r="W1186" i="20"/>
  <c r="X1186" i="20"/>
  <c r="Y1186" i="20"/>
  <c r="Z1186" i="20"/>
  <c r="AA1186" i="20"/>
  <c r="AB1186" i="20"/>
  <c r="AC1186" i="20"/>
  <c r="AD1186" i="20"/>
  <c r="AE1186" i="20"/>
  <c r="AF1186" i="20"/>
  <c r="AG1186" i="20"/>
  <c r="AH1186" i="20"/>
  <c r="AI1186" i="20"/>
  <c r="AJ1186" i="20"/>
  <c r="G1187" i="20"/>
  <c r="H1187" i="20"/>
  <c r="I1187" i="20"/>
  <c r="J1187" i="20"/>
  <c r="K1187" i="20"/>
  <c r="L1187" i="20"/>
  <c r="M1187" i="20"/>
  <c r="N1187" i="20"/>
  <c r="O1187" i="20"/>
  <c r="P1187" i="20"/>
  <c r="Q1187" i="20"/>
  <c r="R1187" i="20"/>
  <c r="S1187" i="20"/>
  <c r="T1187" i="20"/>
  <c r="U1187" i="20"/>
  <c r="V1187" i="20"/>
  <c r="W1187" i="20"/>
  <c r="X1187" i="20"/>
  <c r="Y1187" i="20"/>
  <c r="Z1187" i="20"/>
  <c r="AA1187" i="20"/>
  <c r="AB1187" i="20"/>
  <c r="AC1187" i="20"/>
  <c r="AD1187" i="20"/>
  <c r="AE1187" i="20"/>
  <c r="AF1187" i="20"/>
  <c r="AG1187" i="20"/>
  <c r="AH1187" i="20"/>
  <c r="AI1187" i="20"/>
  <c r="AJ1187" i="20"/>
  <c r="G1188" i="20"/>
  <c r="H1188" i="20"/>
  <c r="I1188" i="20"/>
  <c r="J1188" i="20"/>
  <c r="K1188" i="20"/>
  <c r="L1188" i="20"/>
  <c r="M1188" i="20"/>
  <c r="N1188" i="20"/>
  <c r="O1188" i="20"/>
  <c r="P1188" i="20"/>
  <c r="Q1188" i="20"/>
  <c r="R1188" i="20"/>
  <c r="S1188" i="20"/>
  <c r="T1188" i="20"/>
  <c r="U1188" i="20"/>
  <c r="V1188" i="20"/>
  <c r="W1188" i="20"/>
  <c r="X1188" i="20"/>
  <c r="Y1188" i="20"/>
  <c r="Z1188" i="20"/>
  <c r="AA1188" i="20"/>
  <c r="AB1188" i="20"/>
  <c r="AC1188" i="20"/>
  <c r="AD1188" i="20"/>
  <c r="AE1188" i="20"/>
  <c r="AF1188" i="20"/>
  <c r="AG1188" i="20"/>
  <c r="AH1188" i="20"/>
  <c r="AI1188" i="20"/>
  <c r="AJ1188" i="20"/>
  <c r="G1189" i="20"/>
  <c r="H1189" i="20"/>
  <c r="I1189" i="20"/>
  <c r="J1189" i="20"/>
  <c r="K1189" i="20"/>
  <c r="L1189" i="20"/>
  <c r="M1189" i="20"/>
  <c r="N1189" i="20"/>
  <c r="O1189" i="20"/>
  <c r="P1189" i="20"/>
  <c r="Q1189" i="20"/>
  <c r="R1189" i="20"/>
  <c r="S1189" i="20"/>
  <c r="T1189" i="20"/>
  <c r="U1189" i="20"/>
  <c r="V1189" i="20"/>
  <c r="W1189" i="20"/>
  <c r="X1189" i="20"/>
  <c r="Y1189" i="20"/>
  <c r="Z1189" i="20"/>
  <c r="AA1189" i="20"/>
  <c r="AB1189" i="20"/>
  <c r="AC1189" i="20"/>
  <c r="AD1189" i="20"/>
  <c r="AE1189" i="20"/>
  <c r="AF1189" i="20"/>
  <c r="AG1189" i="20"/>
  <c r="AH1189" i="20"/>
  <c r="AI1189" i="20"/>
  <c r="AJ1189" i="20"/>
  <c r="G1190" i="20"/>
  <c r="H1190" i="20"/>
  <c r="I1190" i="20"/>
  <c r="J1190" i="20"/>
  <c r="K1190" i="20"/>
  <c r="L1190" i="20"/>
  <c r="M1190" i="20"/>
  <c r="N1190" i="20"/>
  <c r="O1190" i="20"/>
  <c r="P1190" i="20"/>
  <c r="Q1190" i="20"/>
  <c r="R1190" i="20"/>
  <c r="S1190" i="20"/>
  <c r="T1190" i="20"/>
  <c r="U1190" i="20"/>
  <c r="V1190" i="20"/>
  <c r="W1190" i="20"/>
  <c r="X1190" i="20"/>
  <c r="Y1190" i="20"/>
  <c r="Z1190" i="20"/>
  <c r="AA1190" i="20"/>
  <c r="AB1190" i="20"/>
  <c r="AC1190" i="20"/>
  <c r="AD1190" i="20"/>
  <c r="AE1190" i="20"/>
  <c r="AF1190" i="20"/>
  <c r="AG1190" i="20"/>
  <c r="AH1190" i="20"/>
  <c r="AI1190" i="20"/>
  <c r="AJ1190" i="20"/>
  <c r="G1191" i="20"/>
  <c r="H1191" i="20"/>
  <c r="I1191" i="20"/>
  <c r="J1191" i="20"/>
  <c r="K1191" i="20"/>
  <c r="L1191" i="20"/>
  <c r="M1191" i="20"/>
  <c r="N1191" i="20"/>
  <c r="O1191" i="20"/>
  <c r="P1191" i="20"/>
  <c r="Q1191" i="20"/>
  <c r="R1191" i="20"/>
  <c r="S1191" i="20"/>
  <c r="T1191" i="20"/>
  <c r="U1191" i="20"/>
  <c r="V1191" i="20"/>
  <c r="W1191" i="20"/>
  <c r="X1191" i="20"/>
  <c r="Y1191" i="20"/>
  <c r="Z1191" i="20"/>
  <c r="AA1191" i="20"/>
  <c r="AB1191" i="20"/>
  <c r="AC1191" i="20"/>
  <c r="AD1191" i="20"/>
  <c r="AE1191" i="20"/>
  <c r="AF1191" i="20"/>
  <c r="AG1191" i="20"/>
  <c r="AH1191" i="20"/>
  <c r="AI1191" i="20"/>
  <c r="AJ1191" i="20"/>
  <c r="G1192" i="20"/>
  <c r="H1192" i="20"/>
  <c r="I1192" i="20"/>
  <c r="J1192" i="20"/>
  <c r="K1192" i="20"/>
  <c r="L1192" i="20"/>
  <c r="M1192" i="20"/>
  <c r="N1192" i="20"/>
  <c r="O1192" i="20"/>
  <c r="P1192" i="20"/>
  <c r="Q1192" i="20"/>
  <c r="R1192" i="20"/>
  <c r="S1192" i="20"/>
  <c r="T1192" i="20"/>
  <c r="U1192" i="20"/>
  <c r="V1192" i="20"/>
  <c r="W1192" i="20"/>
  <c r="X1192" i="20"/>
  <c r="Y1192" i="20"/>
  <c r="Z1192" i="20"/>
  <c r="AA1192" i="20"/>
  <c r="AB1192" i="20"/>
  <c r="AC1192" i="20"/>
  <c r="AD1192" i="20"/>
  <c r="AE1192" i="20"/>
  <c r="AF1192" i="20"/>
  <c r="AG1192" i="20"/>
  <c r="AH1192" i="20"/>
  <c r="AI1192" i="20"/>
  <c r="AJ1192" i="20"/>
  <c r="G1193" i="20"/>
  <c r="H1193" i="20"/>
  <c r="I1193" i="20"/>
  <c r="J1193" i="20"/>
  <c r="K1193" i="20"/>
  <c r="L1193" i="20"/>
  <c r="M1193" i="20"/>
  <c r="N1193" i="20"/>
  <c r="O1193" i="20"/>
  <c r="P1193" i="20"/>
  <c r="Q1193" i="20"/>
  <c r="R1193" i="20"/>
  <c r="S1193" i="20"/>
  <c r="T1193" i="20"/>
  <c r="U1193" i="20"/>
  <c r="V1193" i="20"/>
  <c r="W1193" i="20"/>
  <c r="X1193" i="20"/>
  <c r="Y1193" i="20"/>
  <c r="Z1193" i="20"/>
  <c r="AA1193" i="20"/>
  <c r="AB1193" i="20"/>
  <c r="AC1193" i="20"/>
  <c r="AD1193" i="20"/>
  <c r="AE1193" i="20"/>
  <c r="AF1193" i="20"/>
  <c r="AG1193" i="20"/>
  <c r="AH1193" i="20"/>
  <c r="AI1193" i="20"/>
  <c r="AJ1193" i="20"/>
  <c r="G1194" i="20"/>
  <c r="H1194" i="20"/>
  <c r="I1194" i="20"/>
  <c r="J1194" i="20"/>
  <c r="K1194" i="20"/>
  <c r="L1194" i="20"/>
  <c r="M1194" i="20"/>
  <c r="N1194" i="20"/>
  <c r="O1194" i="20"/>
  <c r="P1194" i="20"/>
  <c r="Q1194" i="20"/>
  <c r="R1194" i="20"/>
  <c r="S1194" i="20"/>
  <c r="T1194" i="20"/>
  <c r="U1194" i="20"/>
  <c r="V1194" i="20"/>
  <c r="W1194" i="20"/>
  <c r="X1194" i="20"/>
  <c r="Y1194" i="20"/>
  <c r="Z1194" i="20"/>
  <c r="AA1194" i="20"/>
  <c r="AB1194" i="20"/>
  <c r="AC1194" i="20"/>
  <c r="AD1194" i="20"/>
  <c r="AE1194" i="20"/>
  <c r="AF1194" i="20"/>
  <c r="AG1194" i="20"/>
  <c r="AH1194" i="20"/>
  <c r="AI1194" i="20"/>
  <c r="AJ1194" i="20"/>
  <c r="G1195" i="20"/>
  <c r="H1195" i="20"/>
  <c r="I1195" i="20"/>
  <c r="J1195" i="20"/>
  <c r="K1195" i="20"/>
  <c r="L1195" i="20"/>
  <c r="M1195" i="20"/>
  <c r="N1195" i="20"/>
  <c r="O1195" i="20"/>
  <c r="P1195" i="20"/>
  <c r="Q1195" i="20"/>
  <c r="R1195" i="20"/>
  <c r="S1195" i="20"/>
  <c r="T1195" i="20"/>
  <c r="U1195" i="20"/>
  <c r="V1195" i="20"/>
  <c r="W1195" i="20"/>
  <c r="X1195" i="20"/>
  <c r="Y1195" i="20"/>
  <c r="Z1195" i="20"/>
  <c r="AA1195" i="20"/>
  <c r="AB1195" i="20"/>
  <c r="AC1195" i="20"/>
  <c r="AD1195" i="20"/>
  <c r="AE1195" i="20"/>
  <c r="AF1195" i="20"/>
  <c r="AG1195" i="20"/>
  <c r="AH1195" i="20"/>
  <c r="AI1195" i="20"/>
  <c r="AJ1195" i="20"/>
  <c r="G1196" i="20"/>
  <c r="H1196" i="20"/>
  <c r="I1196" i="20"/>
  <c r="J1196" i="20"/>
  <c r="K1196" i="20"/>
  <c r="L1196" i="20"/>
  <c r="M1196" i="20"/>
  <c r="N1196" i="20"/>
  <c r="O1196" i="20"/>
  <c r="P1196" i="20"/>
  <c r="Q1196" i="20"/>
  <c r="R1196" i="20"/>
  <c r="S1196" i="20"/>
  <c r="T1196" i="20"/>
  <c r="U1196" i="20"/>
  <c r="V1196" i="20"/>
  <c r="W1196" i="20"/>
  <c r="X1196" i="20"/>
  <c r="Y1196" i="20"/>
  <c r="Z1196" i="20"/>
  <c r="AA1196" i="20"/>
  <c r="AB1196" i="20"/>
  <c r="AC1196" i="20"/>
  <c r="AD1196" i="20"/>
  <c r="AE1196" i="20"/>
  <c r="AF1196" i="20"/>
  <c r="AG1196" i="20"/>
  <c r="AH1196" i="20"/>
  <c r="AI1196" i="20"/>
  <c r="AJ1196" i="20"/>
  <c r="G1197" i="20"/>
  <c r="H1197" i="20"/>
  <c r="I1197" i="20"/>
  <c r="J1197" i="20"/>
  <c r="K1197" i="20"/>
  <c r="L1197" i="20"/>
  <c r="M1197" i="20"/>
  <c r="N1197" i="20"/>
  <c r="O1197" i="20"/>
  <c r="P1197" i="20"/>
  <c r="Q1197" i="20"/>
  <c r="R1197" i="20"/>
  <c r="S1197" i="20"/>
  <c r="T1197" i="20"/>
  <c r="U1197" i="20"/>
  <c r="V1197" i="20"/>
  <c r="W1197" i="20"/>
  <c r="X1197" i="20"/>
  <c r="Y1197" i="20"/>
  <c r="Z1197" i="20"/>
  <c r="AA1197" i="20"/>
  <c r="AB1197" i="20"/>
  <c r="AC1197" i="20"/>
  <c r="AD1197" i="20"/>
  <c r="AE1197" i="20"/>
  <c r="AF1197" i="20"/>
  <c r="AG1197" i="20"/>
  <c r="AH1197" i="20"/>
  <c r="AI1197" i="20"/>
  <c r="AJ1197" i="20"/>
  <c r="G1198" i="20"/>
  <c r="H1198" i="20"/>
  <c r="I1198" i="20"/>
  <c r="J1198" i="20"/>
  <c r="K1198" i="20"/>
  <c r="L1198" i="20"/>
  <c r="M1198" i="20"/>
  <c r="N1198" i="20"/>
  <c r="O1198" i="20"/>
  <c r="P1198" i="20"/>
  <c r="Q1198" i="20"/>
  <c r="R1198" i="20"/>
  <c r="S1198" i="20"/>
  <c r="T1198" i="20"/>
  <c r="U1198" i="20"/>
  <c r="V1198" i="20"/>
  <c r="W1198" i="20"/>
  <c r="X1198" i="20"/>
  <c r="Y1198" i="20"/>
  <c r="Z1198" i="20"/>
  <c r="AA1198" i="20"/>
  <c r="AB1198" i="20"/>
  <c r="AC1198" i="20"/>
  <c r="AD1198" i="20"/>
  <c r="AE1198" i="20"/>
  <c r="AF1198" i="20"/>
  <c r="AG1198" i="20"/>
  <c r="AH1198" i="20"/>
  <c r="AI1198" i="20"/>
  <c r="AJ1198" i="20"/>
  <c r="G1199" i="20"/>
  <c r="H1199" i="20"/>
  <c r="I1199" i="20"/>
  <c r="J1199" i="20"/>
  <c r="K1199" i="20"/>
  <c r="L1199" i="20"/>
  <c r="M1199" i="20"/>
  <c r="N1199" i="20"/>
  <c r="O1199" i="20"/>
  <c r="P1199" i="20"/>
  <c r="Q1199" i="20"/>
  <c r="R1199" i="20"/>
  <c r="S1199" i="20"/>
  <c r="T1199" i="20"/>
  <c r="U1199" i="20"/>
  <c r="V1199" i="20"/>
  <c r="W1199" i="20"/>
  <c r="X1199" i="20"/>
  <c r="Y1199" i="20"/>
  <c r="Z1199" i="20"/>
  <c r="AA1199" i="20"/>
  <c r="AB1199" i="20"/>
  <c r="AC1199" i="20"/>
  <c r="AD1199" i="20"/>
  <c r="AE1199" i="20"/>
  <c r="AF1199" i="20"/>
  <c r="AG1199" i="20"/>
  <c r="AH1199" i="20"/>
  <c r="AI1199" i="20"/>
  <c r="AJ1199" i="20"/>
  <c r="G1200" i="20"/>
  <c r="H1200" i="20"/>
  <c r="I1200" i="20"/>
  <c r="J1200" i="20"/>
  <c r="K1200" i="20"/>
  <c r="L1200" i="20"/>
  <c r="M1200" i="20"/>
  <c r="N1200" i="20"/>
  <c r="O1200" i="20"/>
  <c r="P1200" i="20"/>
  <c r="Q1200" i="20"/>
  <c r="R1200" i="20"/>
  <c r="S1200" i="20"/>
  <c r="T1200" i="20"/>
  <c r="U1200" i="20"/>
  <c r="V1200" i="20"/>
  <c r="W1200" i="20"/>
  <c r="X1200" i="20"/>
  <c r="Y1200" i="20"/>
  <c r="Z1200" i="20"/>
  <c r="AA1200" i="20"/>
  <c r="AB1200" i="20"/>
  <c r="AC1200" i="20"/>
  <c r="AD1200" i="20"/>
  <c r="AE1200" i="20"/>
  <c r="AF1200" i="20"/>
  <c r="AG1200" i="20"/>
  <c r="AH1200" i="20"/>
  <c r="AI1200" i="20"/>
  <c r="AJ1200" i="20"/>
  <c r="G1201" i="20"/>
  <c r="H1201" i="20"/>
  <c r="I1201" i="20"/>
  <c r="J1201" i="20"/>
  <c r="K1201" i="20"/>
  <c r="L1201" i="20"/>
  <c r="M1201" i="20"/>
  <c r="N1201" i="20"/>
  <c r="O1201" i="20"/>
  <c r="P1201" i="20"/>
  <c r="Q1201" i="20"/>
  <c r="R1201" i="20"/>
  <c r="S1201" i="20"/>
  <c r="T1201" i="20"/>
  <c r="U1201" i="20"/>
  <c r="V1201" i="20"/>
  <c r="W1201" i="20"/>
  <c r="X1201" i="20"/>
  <c r="Y1201" i="20"/>
  <c r="Z1201" i="20"/>
  <c r="AA1201" i="20"/>
  <c r="AB1201" i="20"/>
  <c r="AC1201" i="20"/>
  <c r="AD1201" i="20"/>
  <c r="AE1201" i="20"/>
  <c r="AF1201" i="20"/>
  <c r="AG1201" i="20"/>
  <c r="AH1201" i="20"/>
  <c r="AI1201" i="20"/>
  <c r="AJ1201" i="20"/>
  <c r="G1202" i="20"/>
  <c r="H1202" i="20"/>
  <c r="I1202" i="20"/>
  <c r="J1202" i="20"/>
  <c r="K1202" i="20"/>
  <c r="L1202" i="20"/>
  <c r="M1202" i="20"/>
  <c r="N1202" i="20"/>
  <c r="O1202" i="20"/>
  <c r="P1202" i="20"/>
  <c r="Q1202" i="20"/>
  <c r="R1202" i="20"/>
  <c r="S1202" i="20"/>
  <c r="T1202" i="20"/>
  <c r="U1202" i="20"/>
  <c r="V1202" i="20"/>
  <c r="W1202" i="20"/>
  <c r="X1202" i="20"/>
  <c r="Y1202" i="20"/>
  <c r="Z1202" i="20"/>
  <c r="AA1202" i="20"/>
  <c r="AB1202" i="20"/>
  <c r="AC1202" i="20"/>
  <c r="AD1202" i="20"/>
  <c r="AE1202" i="20"/>
  <c r="AF1202" i="20"/>
  <c r="AG1202" i="20"/>
  <c r="AH1202" i="20"/>
  <c r="AI1202" i="20"/>
  <c r="AJ1202" i="20"/>
  <c r="G1203" i="20"/>
  <c r="H1203" i="20"/>
  <c r="I1203" i="20"/>
  <c r="J1203" i="20"/>
  <c r="K1203" i="20"/>
  <c r="L1203" i="20"/>
  <c r="M1203" i="20"/>
  <c r="N1203" i="20"/>
  <c r="O1203" i="20"/>
  <c r="P1203" i="20"/>
  <c r="Q1203" i="20"/>
  <c r="R1203" i="20"/>
  <c r="S1203" i="20"/>
  <c r="T1203" i="20"/>
  <c r="U1203" i="20"/>
  <c r="V1203" i="20"/>
  <c r="W1203" i="20"/>
  <c r="X1203" i="20"/>
  <c r="Y1203" i="20"/>
  <c r="Z1203" i="20"/>
  <c r="AA1203" i="20"/>
  <c r="AB1203" i="20"/>
  <c r="AC1203" i="20"/>
  <c r="AD1203" i="20"/>
  <c r="AE1203" i="20"/>
  <c r="AF1203" i="20"/>
  <c r="AG1203" i="20"/>
  <c r="AH1203" i="20"/>
  <c r="AI1203" i="20"/>
  <c r="AJ1203" i="20"/>
  <c r="G1204" i="20"/>
  <c r="H1204" i="20"/>
  <c r="I1204" i="20"/>
  <c r="J1204" i="20"/>
  <c r="K1204" i="20"/>
  <c r="L1204" i="20"/>
  <c r="M1204" i="20"/>
  <c r="N1204" i="20"/>
  <c r="O1204" i="20"/>
  <c r="P1204" i="20"/>
  <c r="Q1204" i="20"/>
  <c r="R1204" i="20"/>
  <c r="S1204" i="20"/>
  <c r="T1204" i="20"/>
  <c r="U1204" i="20"/>
  <c r="V1204" i="20"/>
  <c r="W1204" i="20"/>
  <c r="X1204" i="20"/>
  <c r="Y1204" i="20"/>
  <c r="Z1204" i="20"/>
  <c r="AA1204" i="20"/>
  <c r="AB1204" i="20"/>
  <c r="AC1204" i="20"/>
  <c r="AD1204" i="20"/>
  <c r="AE1204" i="20"/>
  <c r="AF1204" i="20"/>
  <c r="AG1204" i="20"/>
  <c r="AH1204" i="20"/>
  <c r="AI1204" i="20"/>
  <c r="AJ1204" i="20"/>
  <c r="G1205" i="20"/>
  <c r="H1205" i="20"/>
  <c r="I1205" i="20"/>
  <c r="J1205" i="20"/>
  <c r="K1205" i="20"/>
  <c r="L1205" i="20"/>
  <c r="M1205" i="20"/>
  <c r="N1205" i="20"/>
  <c r="O1205" i="20"/>
  <c r="P1205" i="20"/>
  <c r="Q1205" i="20"/>
  <c r="R1205" i="20"/>
  <c r="S1205" i="20"/>
  <c r="T1205" i="20"/>
  <c r="U1205" i="20"/>
  <c r="V1205" i="20"/>
  <c r="W1205" i="20"/>
  <c r="X1205" i="20"/>
  <c r="Y1205" i="20"/>
  <c r="Z1205" i="20"/>
  <c r="AA1205" i="20"/>
  <c r="AB1205" i="20"/>
  <c r="AC1205" i="20"/>
  <c r="AD1205" i="20"/>
  <c r="AE1205" i="20"/>
  <c r="AF1205" i="20"/>
  <c r="AG1205" i="20"/>
  <c r="AH1205" i="20"/>
  <c r="AI1205" i="20"/>
  <c r="AJ1205" i="20"/>
  <c r="G1206" i="20"/>
  <c r="H1206" i="20"/>
  <c r="I1206" i="20"/>
  <c r="J1206" i="20"/>
  <c r="K1206" i="20"/>
  <c r="L1206" i="20"/>
  <c r="M1206" i="20"/>
  <c r="N1206" i="20"/>
  <c r="O1206" i="20"/>
  <c r="P1206" i="20"/>
  <c r="Q1206" i="20"/>
  <c r="R1206" i="20"/>
  <c r="S1206" i="20"/>
  <c r="T1206" i="20"/>
  <c r="U1206" i="20"/>
  <c r="V1206" i="20"/>
  <c r="W1206" i="20"/>
  <c r="X1206" i="20"/>
  <c r="Y1206" i="20"/>
  <c r="Z1206" i="20"/>
  <c r="AA1206" i="20"/>
  <c r="AB1206" i="20"/>
  <c r="AC1206" i="20"/>
  <c r="AD1206" i="20"/>
  <c r="AE1206" i="20"/>
  <c r="AF1206" i="20"/>
  <c r="AG1206" i="20"/>
  <c r="AH1206" i="20"/>
  <c r="AI1206" i="20"/>
  <c r="AJ1206" i="20"/>
  <c r="G1207" i="20"/>
  <c r="H1207" i="20"/>
  <c r="I1207" i="20"/>
  <c r="J1207" i="20"/>
  <c r="K1207" i="20"/>
  <c r="L1207" i="20"/>
  <c r="M1207" i="20"/>
  <c r="N1207" i="20"/>
  <c r="O1207" i="20"/>
  <c r="P1207" i="20"/>
  <c r="Q1207" i="20"/>
  <c r="R1207" i="20"/>
  <c r="S1207" i="20"/>
  <c r="T1207" i="20"/>
  <c r="U1207" i="20"/>
  <c r="V1207" i="20"/>
  <c r="W1207" i="20"/>
  <c r="X1207" i="20"/>
  <c r="Y1207" i="20"/>
  <c r="Z1207" i="20"/>
  <c r="AA1207" i="20"/>
  <c r="AB1207" i="20"/>
  <c r="AC1207" i="20"/>
  <c r="AD1207" i="20"/>
  <c r="AE1207" i="20"/>
  <c r="AF1207" i="20"/>
  <c r="AG1207" i="20"/>
  <c r="AH1207" i="20"/>
  <c r="AI1207" i="20"/>
  <c r="AJ1207" i="20"/>
  <c r="G1208" i="20"/>
  <c r="H1208" i="20"/>
  <c r="I1208" i="20"/>
  <c r="J1208" i="20"/>
  <c r="K1208" i="20"/>
  <c r="L1208" i="20"/>
  <c r="M1208" i="20"/>
  <c r="N1208" i="20"/>
  <c r="O1208" i="20"/>
  <c r="P1208" i="20"/>
  <c r="Q1208" i="20"/>
  <c r="R1208" i="20"/>
  <c r="S1208" i="20"/>
  <c r="T1208" i="20"/>
  <c r="U1208" i="20"/>
  <c r="V1208" i="20"/>
  <c r="W1208" i="20"/>
  <c r="X1208" i="20"/>
  <c r="Y1208" i="20"/>
  <c r="Z1208" i="20"/>
  <c r="AA1208" i="20"/>
  <c r="AB1208" i="20"/>
  <c r="AC1208" i="20"/>
  <c r="AD1208" i="20"/>
  <c r="AE1208" i="20"/>
  <c r="AF1208" i="20"/>
  <c r="AG1208" i="20"/>
  <c r="AH1208" i="20"/>
  <c r="AI1208" i="20"/>
  <c r="AJ1208" i="20"/>
  <c r="G1209" i="20"/>
  <c r="H1209" i="20"/>
  <c r="I1209" i="20"/>
  <c r="J1209" i="20"/>
  <c r="K1209" i="20"/>
  <c r="L1209" i="20"/>
  <c r="M1209" i="20"/>
  <c r="N1209" i="20"/>
  <c r="O1209" i="20"/>
  <c r="P1209" i="20"/>
  <c r="Q1209" i="20"/>
  <c r="R1209" i="20"/>
  <c r="S1209" i="20"/>
  <c r="T1209" i="20"/>
  <c r="U1209" i="20"/>
  <c r="V1209" i="20"/>
  <c r="W1209" i="20"/>
  <c r="X1209" i="20"/>
  <c r="Y1209" i="20"/>
  <c r="Z1209" i="20"/>
  <c r="AA1209" i="20"/>
  <c r="AB1209" i="20"/>
  <c r="AC1209" i="20"/>
  <c r="AD1209" i="20"/>
  <c r="AE1209" i="20"/>
  <c r="AF1209" i="20"/>
  <c r="AG1209" i="20"/>
  <c r="AH1209" i="20"/>
  <c r="AI1209" i="20"/>
  <c r="AJ1209" i="20"/>
  <c r="G1210" i="20"/>
  <c r="H1210" i="20"/>
  <c r="I1210" i="20"/>
  <c r="J1210" i="20"/>
  <c r="K1210" i="20"/>
  <c r="L1210" i="20"/>
  <c r="M1210" i="20"/>
  <c r="N1210" i="20"/>
  <c r="O1210" i="20"/>
  <c r="P1210" i="20"/>
  <c r="Q1210" i="20"/>
  <c r="R1210" i="20"/>
  <c r="S1210" i="20"/>
  <c r="T1210" i="20"/>
  <c r="U1210" i="20"/>
  <c r="V1210" i="20"/>
  <c r="W1210" i="20"/>
  <c r="X1210" i="20"/>
  <c r="Y1210" i="20"/>
  <c r="Z1210" i="20"/>
  <c r="AA1210" i="20"/>
  <c r="AB1210" i="20"/>
  <c r="AC1210" i="20"/>
  <c r="AD1210" i="20"/>
  <c r="AE1210" i="20"/>
  <c r="AF1210" i="20"/>
  <c r="AG1210" i="20"/>
  <c r="AH1210" i="20"/>
  <c r="AI1210" i="20"/>
  <c r="AJ1210" i="20"/>
  <c r="G1211" i="20"/>
  <c r="H1211" i="20"/>
  <c r="I1211" i="20"/>
  <c r="J1211" i="20"/>
  <c r="K1211" i="20"/>
  <c r="L1211" i="20"/>
  <c r="M1211" i="20"/>
  <c r="N1211" i="20"/>
  <c r="O1211" i="20"/>
  <c r="P1211" i="20"/>
  <c r="Q1211" i="20"/>
  <c r="R1211" i="20"/>
  <c r="S1211" i="20"/>
  <c r="T1211" i="20"/>
  <c r="U1211" i="20"/>
  <c r="V1211" i="20"/>
  <c r="W1211" i="20"/>
  <c r="X1211" i="20"/>
  <c r="Y1211" i="20"/>
  <c r="Z1211" i="20"/>
  <c r="AA1211" i="20"/>
  <c r="AB1211" i="20"/>
  <c r="AC1211" i="20"/>
  <c r="AD1211" i="20"/>
  <c r="AE1211" i="20"/>
  <c r="AF1211" i="20"/>
  <c r="AG1211" i="20"/>
  <c r="AH1211" i="20"/>
  <c r="AI1211" i="20"/>
  <c r="AJ1211" i="20"/>
  <c r="G1212" i="20"/>
  <c r="H1212" i="20"/>
  <c r="I1212" i="20"/>
  <c r="J1212" i="20"/>
  <c r="K1212" i="20"/>
  <c r="L1212" i="20"/>
  <c r="M1212" i="20"/>
  <c r="N1212" i="20"/>
  <c r="O1212" i="20"/>
  <c r="P1212" i="20"/>
  <c r="Q1212" i="20"/>
  <c r="R1212" i="20"/>
  <c r="S1212" i="20"/>
  <c r="T1212" i="20"/>
  <c r="U1212" i="20"/>
  <c r="V1212" i="20"/>
  <c r="W1212" i="20"/>
  <c r="X1212" i="20"/>
  <c r="Y1212" i="20"/>
  <c r="Z1212" i="20"/>
  <c r="AA1212" i="20"/>
  <c r="AB1212" i="20"/>
  <c r="AC1212" i="20"/>
  <c r="AD1212" i="20"/>
  <c r="AE1212" i="20"/>
  <c r="AF1212" i="20"/>
  <c r="AG1212" i="20"/>
  <c r="AH1212" i="20"/>
  <c r="AI1212" i="20"/>
  <c r="AJ1212" i="20"/>
  <c r="G1213" i="20"/>
  <c r="H1213" i="20"/>
  <c r="I1213" i="20"/>
  <c r="J1213" i="20"/>
  <c r="K1213" i="20"/>
  <c r="L1213" i="20"/>
  <c r="M1213" i="20"/>
  <c r="N1213" i="20"/>
  <c r="O1213" i="20"/>
  <c r="P1213" i="20"/>
  <c r="Q1213" i="20"/>
  <c r="R1213" i="20"/>
  <c r="S1213" i="20"/>
  <c r="T1213" i="20"/>
  <c r="U1213" i="20"/>
  <c r="V1213" i="20"/>
  <c r="W1213" i="20"/>
  <c r="X1213" i="20"/>
  <c r="Y1213" i="20"/>
  <c r="Z1213" i="20"/>
  <c r="AA1213" i="20"/>
  <c r="AB1213" i="20"/>
  <c r="AC1213" i="20"/>
  <c r="AD1213" i="20"/>
  <c r="AE1213" i="20"/>
  <c r="AF1213" i="20"/>
  <c r="AG1213" i="20"/>
  <c r="AH1213" i="20"/>
  <c r="AI1213" i="20"/>
  <c r="AJ1213" i="20"/>
  <c r="G1214" i="20"/>
  <c r="H1214" i="20"/>
  <c r="I1214" i="20"/>
  <c r="J1214" i="20"/>
  <c r="K1214" i="20"/>
  <c r="L1214" i="20"/>
  <c r="M1214" i="20"/>
  <c r="N1214" i="20"/>
  <c r="O1214" i="20"/>
  <c r="P1214" i="20"/>
  <c r="Q1214" i="20"/>
  <c r="R1214" i="20"/>
  <c r="S1214" i="20"/>
  <c r="T1214" i="20"/>
  <c r="U1214" i="20"/>
  <c r="V1214" i="20"/>
  <c r="W1214" i="20"/>
  <c r="X1214" i="20"/>
  <c r="Y1214" i="20"/>
  <c r="Z1214" i="20"/>
  <c r="AA1214" i="20"/>
  <c r="AB1214" i="20"/>
  <c r="AC1214" i="20"/>
  <c r="AD1214" i="20"/>
  <c r="AE1214" i="20"/>
  <c r="AF1214" i="20"/>
  <c r="AG1214" i="20"/>
  <c r="AH1214" i="20"/>
  <c r="AI1214" i="20"/>
  <c r="AJ1214" i="20"/>
  <c r="G1215" i="20"/>
  <c r="H1215" i="20"/>
  <c r="I1215" i="20"/>
  <c r="J1215" i="20"/>
  <c r="K1215" i="20"/>
  <c r="L1215" i="20"/>
  <c r="M1215" i="20"/>
  <c r="N1215" i="20"/>
  <c r="O1215" i="20"/>
  <c r="P1215" i="20"/>
  <c r="Q1215" i="20"/>
  <c r="R1215" i="20"/>
  <c r="S1215" i="20"/>
  <c r="T1215" i="20"/>
  <c r="U1215" i="20"/>
  <c r="V1215" i="20"/>
  <c r="W1215" i="20"/>
  <c r="X1215" i="20"/>
  <c r="Y1215" i="20"/>
  <c r="Z1215" i="20"/>
  <c r="AA1215" i="20"/>
  <c r="AB1215" i="20"/>
  <c r="AC1215" i="20"/>
  <c r="AD1215" i="20"/>
  <c r="AE1215" i="20"/>
  <c r="AF1215" i="20"/>
  <c r="AG1215" i="20"/>
  <c r="AH1215" i="20"/>
  <c r="AI1215" i="20"/>
  <c r="AJ1215" i="20"/>
  <c r="G1216" i="20"/>
  <c r="H1216" i="20"/>
  <c r="I1216" i="20"/>
  <c r="J1216" i="20"/>
  <c r="K1216" i="20"/>
  <c r="L1216" i="20"/>
  <c r="M1216" i="20"/>
  <c r="N1216" i="20"/>
  <c r="O1216" i="20"/>
  <c r="P1216" i="20"/>
  <c r="Q1216" i="20"/>
  <c r="R1216" i="20"/>
  <c r="S1216" i="20"/>
  <c r="T1216" i="20"/>
  <c r="U1216" i="20"/>
  <c r="V1216" i="20"/>
  <c r="W1216" i="20"/>
  <c r="X1216" i="20"/>
  <c r="Y1216" i="20"/>
  <c r="Z1216" i="20"/>
  <c r="AA1216" i="20"/>
  <c r="AB1216" i="20"/>
  <c r="AC1216" i="20"/>
  <c r="AD1216" i="20"/>
  <c r="AE1216" i="20"/>
  <c r="AF1216" i="20"/>
  <c r="AG1216" i="20"/>
  <c r="AH1216" i="20"/>
  <c r="AI1216" i="20"/>
  <c r="AJ1216" i="20"/>
  <c r="G1217" i="20"/>
  <c r="H1217" i="20"/>
  <c r="I1217" i="20"/>
  <c r="J1217" i="20"/>
  <c r="K1217" i="20"/>
  <c r="L1217" i="20"/>
  <c r="M1217" i="20"/>
  <c r="N1217" i="20"/>
  <c r="O1217" i="20"/>
  <c r="P1217" i="20"/>
  <c r="Q1217" i="20"/>
  <c r="R1217" i="20"/>
  <c r="S1217" i="20"/>
  <c r="T1217" i="20"/>
  <c r="U1217" i="20"/>
  <c r="V1217" i="20"/>
  <c r="W1217" i="20"/>
  <c r="X1217" i="20"/>
  <c r="Y1217" i="20"/>
  <c r="Z1217" i="20"/>
  <c r="AA1217" i="20"/>
  <c r="AB1217" i="20"/>
  <c r="AC1217" i="20"/>
  <c r="AD1217" i="20"/>
  <c r="AE1217" i="20"/>
  <c r="AF1217" i="20"/>
  <c r="AG1217" i="20"/>
  <c r="AH1217" i="20"/>
  <c r="AI1217" i="20"/>
  <c r="AJ1217" i="20"/>
  <c r="G1218" i="20"/>
  <c r="H1218" i="20"/>
  <c r="I1218" i="20"/>
  <c r="J1218" i="20"/>
  <c r="K1218" i="20"/>
  <c r="L1218" i="20"/>
  <c r="M1218" i="20"/>
  <c r="N1218" i="20"/>
  <c r="O1218" i="20"/>
  <c r="P1218" i="20"/>
  <c r="Q1218" i="20"/>
  <c r="R1218" i="20"/>
  <c r="S1218" i="20"/>
  <c r="T1218" i="20"/>
  <c r="U1218" i="20"/>
  <c r="V1218" i="20"/>
  <c r="W1218" i="20"/>
  <c r="X1218" i="20"/>
  <c r="Y1218" i="20"/>
  <c r="Z1218" i="20"/>
  <c r="AA1218" i="20"/>
  <c r="AB1218" i="20"/>
  <c r="AC1218" i="20"/>
  <c r="AD1218" i="20"/>
  <c r="AE1218" i="20"/>
  <c r="AF1218" i="20"/>
  <c r="AG1218" i="20"/>
  <c r="AH1218" i="20"/>
  <c r="AI1218" i="20"/>
  <c r="AJ1218" i="20"/>
  <c r="G1219" i="20"/>
  <c r="H1219" i="20"/>
  <c r="I1219" i="20"/>
  <c r="J1219" i="20"/>
  <c r="K1219" i="20"/>
  <c r="L1219" i="20"/>
  <c r="M1219" i="20"/>
  <c r="N1219" i="20"/>
  <c r="O1219" i="20"/>
  <c r="P1219" i="20"/>
  <c r="Q1219" i="20"/>
  <c r="R1219" i="20"/>
  <c r="S1219" i="20"/>
  <c r="T1219" i="20"/>
  <c r="U1219" i="20"/>
  <c r="V1219" i="20"/>
  <c r="W1219" i="20"/>
  <c r="X1219" i="20"/>
  <c r="Y1219" i="20"/>
  <c r="Z1219" i="20"/>
  <c r="AA1219" i="20"/>
  <c r="AB1219" i="20"/>
  <c r="AC1219" i="20"/>
  <c r="AD1219" i="20"/>
  <c r="AE1219" i="20"/>
  <c r="AF1219" i="20"/>
  <c r="AG1219" i="20"/>
  <c r="AH1219" i="20"/>
  <c r="AI1219" i="20"/>
  <c r="AJ1219" i="20"/>
  <c r="G1220" i="20"/>
  <c r="H1220" i="20"/>
  <c r="I1220" i="20"/>
  <c r="J1220" i="20"/>
  <c r="K1220" i="20"/>
  <c r="L1220" i="20"/>
  <c r="M1220" i="20"/>
  <c r="N1220" i="20"/>
  <c r="O1220" i="20"/>
  <c r="P1220" i="20"/>
  <c r="Q1220" i="20"/>
  <c r="R1220" i="20"/>
  <c r="S1220" i="20"/>
  <c r="T1220" i="20"/>
  <c r="U1220" i="20"/>
  <c r="V1220" i="20"/>
  <c r="W1220" i="20"/>
  <c r="X1220" i="20"/>
  <c r="Y1220" i="20"/>
  <c r="Z1220" i="20"/>
  <c r="AA1220" i="20"/>
  <c r="AB1220" i="20"/>
  <c r="AC1220" i="20"/>
  <c r="AD1220" i="20"/>
  <c r="AE1220" i="20"/>
  <c r="AF1220" i="20"/>
  <c r="AG1220" i="20"/>
  <c r="AH1220" i="20"/>
  <c r="AI1220" i="20"/>
  <c r="AJ1220" i="20"/>
  <c r="G1221" i="20"/>
  <c r="H1221" i="20"/>
  <c r="I1221" i="20"/>
  <c r="J1221" i="20"/>
  <c r="K1221" i="20"/>
  <c r="L1221" i="20"/>
  <c r="M1221" i="20"/>
  <c r="N1221" i="20"/>
  <c r="O1221" i="20"/>
  <c r="P1221" i="20"/>
  <c r="Q1221" i="20"/>
  <c r="R1221" i="20"/>
  <c r="S1221" i="20"/>
  <c r="T1221" i="20"/>
  <c r="U1221" i="20"/>
  <c r="V1221" i="20"/>
  <c r="W1221" i="20"/>
  <c r="X1221" i="20"/>
  <c r="Y1221" i="20"/>
  <c r="Z1221" i="20"/>
  <c r="AA1221" i="20"/>
  <c r="AB1221" i="20"/>
  <c r="AC1221" i="20"/>
  <c r="AD1221" i="20"/>
  <c r="AE1221" i="20"/>
  <c r="AF1221" i="20"/>
  <c r="AG1221" i="20"/>
  <c r="AH1221" i="20"/>
  <c r="AI1221" i="20"/>
  <c r="AJ1221" i="20"/>
  <c r="G1222" i="20"/>
  <c r="H1222" i="20"/>
  <c r="I1222" i="20"/>
  <c r="J1222" i="20"/>
  <c r="K1222" i="20"/>
  <c r="L1222" i="20"/>
  <c r="M1222" i="20"/>
  <c r="N1222" i="20"/>
  <c r="O1222" i="20"/>
  <c r="P1222" i="20"/>
  <c r="Q1222" i="20"/>
  <c r="R1222" i="20"/>
  <c r="S1222" i="20"/>
  <c r="T1222" i="20"/>
  <c r="U1222" i="20"/>
  <c r="V1222" i="20"/>
  <c r="W1222" i="20"/>
  <c r="X1222" i="20"/>
  <c r="Y1222" i="20"/>
  <c r="Z1222" i="20"/>
  <c r="AA1222" i="20"/>
  <c r="AB1222" i="20"/>
  <c r="AC1222" i="20"/>
  <c r="AD1222" i="20"/>
  <c r="AE1222" i="20"/>
  <c r="AF1222" i="20"/>
  <c r="AG1222" i="20"/>
  <c r="AH1222" i="20"/>
  <c r="AI1222" i="20"/>
  <c r="AJ1222" i="20"/>
  <c r="G1223" i="20"/>
  <c r="H1223" i="20"/>
  <c r="I1223" i="20"/>
  <c r="J1223" i="20"/>
  <c r="K1223" i="20"/>
  <c r="L1223" i="20"/>
  <c r="M1223" i="20"/>
  <c r="N1223" i="20"/>
  <c r="O1223" i="20"/>
  <c r="P1223" i="20"/>
  <c r="Q1223" i="20"/>
  <c r="R1223" i="20"/>
  <c r="S1223" i="20"/>
  <c r="T1223" i="20"/>
  <c r="U1223" i="20"/>
  <c r="V1223" i="20"/>
  <c r="W1223" i="20"/>
  <c r="X1223" i="20"/>
  <c r="Y1223" i="20"/>
  <c r="Z1223" i="20"/>
  <c r="AA1223" i="20"/>
  <c r="AB1223" i="20"/>
  <c r="AC1223" i="20"/>
  <c r="AD1223" i="20"/>
  <c r="AE1223" i="20"/>
  <c r="AF1223" i="20"/>
  <c r="AG1223" i="20"/>
  <c r="AH1223" i="20"/>
  <c r="AI1223" i="20"/>
  <c r="AJ1223" i="20"/>
  <c r="G1224" i="20"/>
  <c r="H1224" i="20"/>
  <c r="I1224" i="20"/>
  <c r="J1224" i="20"/>
  <c r="K1224" i="20"/>
  <c r="L1224" i="20"/>
  <c r="M1224" i="20"/>
  <c r="N1224" i="20"/>
  <c r="O1224" i="20"/>
  <c r="P1224" i="20"/>
  <c r="Q1224" i="20"/>
  <c r="R1224" i="20"/>
  <c r="S1224" i="20"/>
  <c r="T1224" i="20"/>
  <c r="U1224" i="20"/>
  <c r="V1224" i="20"/>
  <c r="W1224" i="20"/>
  <c r="X1224" i="20"/>
  <c r="Y1224" i="20"/>
  <c r="Z1224" i="20"/>
  <c r="AA1224" i="20"/>
  <c r="AB1224" i="20"/>
  <c r="AC1224" i="20"/>
  <c r="AD1224" i="20"/>
  <c r="AE1224" i="20"/>
  <c r="AF1224" i="20"/>
  <c r="AG1224" i="20"/>
  <c r="AH1224" i="20"/>
  <c r="AI1224" i="20"/>
  <c r="AJ1224" i="20"/>
  <c r="G1225" i="20"/>
  <c r="H1225" i="20"/>
  <c r="I1225" i="20"/>
  <c r="J1225" i="20"/>
  <c r="K1225" i="20"/>
  <c r="L1225" i="20"/>
  <c r="M1225" i="20"/>
  <c r="N1225" i="20"/>
  <c r="O1225" i="20"/>
  <c r="P1225" i="20"/>
  <c r="Q1225" i="20"/>
  <c r="R1225" i="20"/>
  <c r="S1225" i="20"/>
  <c r="T1225" i="20"/>
  <c r="U1225" i="20"/>
  <c r="V1225" i="20"/>
  <c r="W1225" i="20"/>
  <c r="X1225" i="20"/>
  <c r="Y1225" i="20"/>
  <c r="Z1225" i="20"/>
  <c r="AA1225" i="20"/>
  <c r="AB1225" i="20"/>
  <c r="AC1225" i="20"/>
  <c r="AD1225" i="20"/>
  <c r="AE1225" i="20"/>
  <c r="AF1225" i="20"/>
  <c r="AG1225" i="20"/>
  <c r="AH1225" i="20"/>
  <c r="AI1225" i="20"/>
  <c r="AJ1225" i="20"/>
  <c r="G1226" i="20"/>
  <c r="H1226" i="20"/>
  <c r="I1226" i="20"/>
  <c r="J1226" i="20"/>
  <c r="K1226" i="20"/>
  <c r="L1226" i="20"/>
  <c r="M1226" i="20"/>
  <c r="N1226" i="20"/>
  <c r="O1226" i="20"/>
  <c r="P1226" i="20"/>
  <c r="Q1226" i="20"/>
  <c r="R1226" i="20"/>
  <c r="S1226" i="20"/>
  <c r="T1226" i="20"/>
  <c r="U1226" i="20"/>
  <c r="V1226" i="20"/>
  <c r="W1226" i="20"/>
  <c r="X1226" i="20"/>
  <c r="Y1226" i="20"/>
  <c r="Z1226" i="20"/>
  <c r="AA1226" i="20"/>
  <c r="AB1226" i="20"/>
  <c r="AC1226" i="20"/>
  <c r="AD1226" i="20"/>
  <c r="AE1226" i="20"/>
  <c r="AF1226" i="20"/>
  <c r="AG1226" i="20"/>
  <c r="AH1226" i="20"/>
  <c r="AI1226" i="20"/>
  <c r="AJ1226" i="20"/>
  <c r="G1227" i="20"/>
  <c r="H1227" i="20"/>
  <c r="I1227" i="20"/>
  <c r="J1227" i="20"/>
  <c r="K1227" i="20"/>
  <c r="L1227" i="20"/>
  <c r="M1227" i="20"/>
  <c r="N1227" i="20"/>
  <c r="O1227" i="20"/>
  <c r="P1227" i="20"/>
  <c r="Q1227" i="20"/>
  <c r="R1227" i="20"/>
  <c r="S1227" i="20"/>
  <c r="T1227" i="20"/>
  <c r="U1227" i="20"/>
  <c r="V1227" i="20"/>
  <c r="W1227" i="20"/>
  <c r="X1227" i="20"/>
  <c r="Y1227" i="20"/>
  <c r="Z1227" i="20"/>
  <c r="AA1227" i="20"/>
  <c r="AB1227" i="20"/>
  <c r="AC1227" i="20"/>
  <c r="AD1227" i="20"/>
  <c r="AE1227" i="20"/>
  <c r="AF1227" i="20"/>
  <c r="AG1227" i="20"/>
  <c r="AH1227" i="20"/>
  <c r="AI1227" i="20"/>
  <c r="AJ1227" i="20"/>
  <c r="G1228" i="20"/>
  <c r="H1228" i="20"/>
  <c r="I1228" i="20"/>
  <c r="J1228" i="20"/>
  <c r="K1228" i="20"/>
  <c r="L1228" i="20"/>
  <c r="M1228" i="20"/>
  <c r="N1228" i="20"/>
  <c r="O1228" i="20"/>
  <c r="P1228" i="20"/>
  <c r="Q1228" i="20"/>
  <c r="R1228" i="20"/>
  <c r="S1228" i="20"/>
  <c r="T1228" i="20"/>
  <c r="U1228" i="20"/>
  <c r="V1228" i="20"/>
  <c r="W1228" i="20"/>
  <c r="X1228" i="20"/>
  <c r="Y1228" i="20"/>
  <c r="Z1228" i="20"/>
  <c r="AA1228" i="20"/>
  <c r="AB1228" i="20"/>
  <c r="AC1228" i="20"/>
  <c r="AD1228" i="20"/>
  <c r="AE1228" i="20"/>
  <c r="AF1228" i="20"/>
  <c r="AG1228" i="20"/>
  <c r="AH1228" i="20"/>
  <c r="AI1228" i="20"/>
  <c r="AJ1228" i="20"/>
  <c r="G1229" i="20"/>
  <c r="H1229" i="20"/>
  <c r="I1229" i="20"/>
  <c r="J1229" i="20"/>
  <c r="K1229" i="20"/>
  <c r="L1229" i="20"/>
  <c r="M1229" i="20"/>
  <c r="N1229" i="20"/>
  <c r="O1229" i="20"/>
  <c r="P1229" i="20"/>
  <c r="Q1229" i="20"/>
  <c r="R1229" i="20"/>
  <c r="S1229" i="20"/>
  <c r="T1229" i="20"/>
  <c r="U1229" i="20"/>
  <c r="V1229" i="20"/>
  <c r="W1229" i="20"/>
  <c r="X1229" i="20"/>
  <c r="Y1229" i="20"/>
  <c r="Z1229" i="20"/>
  <c r="AA1229" i="20"/>
  <c r="AB1229" i="20"/>
  <c r="AC1229" i="20"/>
  <c r="AD1229" i="20"/>
  <c r="AE1229" i="20"/>
  <c r="AF1229" i="20"/>
  <c r="AG1229" i="20"/>
  <c r="AH1229" i="20"/>
  <c r="AI1229" i="20"/>
  <c r="AJ1229" i="20"/>
  <c r="G1230" i="20"/>
  <c r="H1230" i="20"/>
  <c r="I1230" i="20"/>
  <c r="J1230" i="20"/>
  <c r="K1230" i="20"/>
  <c r="L1230" i="20"/>
  <c r="M1230" i="20"/>
  <c r="N1230" i="20"/>
  <c r="O1230" i="20"/>
  <c r="P1230" i="20"/>
  <c r="Q1230" i="20"/>
  <c r="R1230" i="20"/>
  <c r="S1230" i="20"/>
  <c r="T1230" i="20"/>
  <c r="U1230" i="20"/>
  <c r="V1230" i="20"/>
  <c r="W1230" i="20"/>
  <c r="X1230" i="20"/>
  <c r="Y1230" i="20"/>
  <c r="Z1230" i="20"/>
  <c r="AA1230" i="20"/>
  <c r="AB1230" i="20"/>
  <c r="AC1230" i="20"/>
  <c r="AD1230" i="20"/>
  <c r="AE1230" i="20"/>
  <c r="AF1230" i="20"/>
  <c r="AG1230" i="20"/>
  <c r="AH1230" i="20"/>
  <c r="AI1230" i="20"/>
  <c r="AJ1230" i="20"/>
  <c r="G1231" i="20"/>
  <c r="H1231" i="20"/>
  <c r="I1231" i="20"/>
  <c r="J1231" i="20"/>
  <c r="K1231" i="20"/>
  <c r="L1231" i="20"/>
  <c r="M1231" i="20"/>
  <c r="N1231" i="20"/>
  <c r="O1231" i="20"/>
  <c r="P1231" i="20"/>
  <c r="Q1231" i="20"/>
  <c r="R1231" i="20"/>
  <c r="S1231" i="20"/>
  <c r="T1231" i="20"/>
  <c r="U1231" i="20"/>
  <c r="V1231" i="20"/>
  <c r="W1231" i="20"/>
  <c r="X1231" i="20"/>
  <c r="Y1231" i="20"/>
  <c r="Z1231" i="20"/>
  <c r="AA1231" i="20"/>
  <c r="AB1231" i="20"/>
  <c r="AC1231" i="20"/>
  <c r="AD1231" i="20"/>
  <c r="AE1231" i="20"/>
  <c r="AF1231" i="20"/>
  <c r="AG1231" i="20"/>
  <c r="AH1231" i="20"/>
  <c r="AI1231" i="20"/>
  <c r="AJ1231" i="20"/>
  <c r="G1232" i="20"/>
  <c r="H1232" i="20"/>
  <c r="I1232" i="20"/>
  <c r="J1232" i="20"/>
  <c r="K1232" i="20"/>
  <c r="L1232" i="20"/>
  <c r="M1232" i="20"/>
  <c r="N1232" i="20"/>
  <c r="O1232" i="20"/>
  <c r="P1232" i="20"/>
  <c r="Q1232" i="20"/>
  <c r="R1232" i="20"/>
  <c r="S1232" i="20"/>
  <c r="T1232" i="20"/>
  <c r="U1232" i="20"/>
  <c r="V1232" i="20"/>
  <c r="W1232" i="20"/>
  <c r="X1232" i="20"/>
  <c r="Y1232" i="20"/>
  <c r="Z1232" i="20"/>
  <c r="AA1232" i="20"/>
  <c r="AB1232" i="20"/>
  <c r="AC1232" i="20"/>
  <c r="AD1232" i="20"/>
  <c r="AE1232" i="20"/>
  <c r="AF1232" i="20"/>
  <c r="AG1232" i="20"/>
  <c r="AH1232" i="20"/>
  <c r="AI1232" i="20"/>
  <c r="AJ1232" i="20"/>
  <c r="G1233" i="20"/>
  <c r="H1233" i="20"/>
  <c r="I1233" i="20"/>
  <c r="J1233" i="20"/>
  <c r="K1233" i="20"/>
  <c r="L1233" i="20"/>
  <c r="M1233" i="20"/>
  <c r="N1233" i="20"/>
  <c r="O1233" i="20"/>
  <c r="P1233" i="20"/>
  <c r="Q1233" i="20"/>
  <c r="R1233" i="20"/>
  <c r="S1233" i="20"/>
  <c r="T1233" i="20"/>
  <c r="U1233" i="20"/>
  <c r="V1233" i="20"/>
  <c r="W1233" i="20"/>
  <c r="X1233" i="20"/>
  <c r="Y1233" i="20"/>
  <c r="Z1233" i="20"/>
  <c r="AA1233" i="20"/>
  <c r="AB1233" i="20"/>
  <c r="AC1233" i="20"/>
  <c r="AD1233" i="20"/>
  <c r="AE1233" i="20"/>
  <c r="AF1233" i="20"/>
  <c r="AG1233" i="20"/>
  <c r="AH1233" i="20"/>
  <c r="AI1233" i="20"/>
  <c r="AJ1233" i="20"/>
  <c r="G1234" i="20"/>
  <c r="H1234" i="20"/>
  <c r="I1234" i="20"/>
  <c r="J1234" i="20"/>
  <c r="K1234" i="20"/>
  <c r="L1234" i="20"/>
  <c r="M1234" i="20"/>
  <c r="N1234" i="20"/>
  <c r="O1234" i="20"/>
  <c r="P1234" i="20"/>
  <c r="Q1234" i="20"/>
  <c r="R1234" i="20"/>
  <c r="S1234" i="20"/>
  <c r="T1234" i="20"/>
  <c r="U1234" i="20"/>
  <c r="V1234" i="20"/>
  <c r="W1234" i="20"/>
  <c r="X1234" i="20"/>
  <c r="Y1234" i="20"/>
  <c r="Z1234" i="20"/>
  <c r="AA1234" i="20"/>
  <c r="AB1234" i="20"/>
  <c r="AC1234" i="20"/>
  <c r="AD1234" i="20"/>
  <c r="AE1234" i="20"/>
  <c r="AF1234" i="20"/>
  <c r="AG1234" i="20"/>
  <c r="AH1234" i="20"/>
  <c r="AI1234" i="20"/>
  <c r="AJ1234" i="20"/>
  <c r="G1235" i="20"/>
  <c r="H1235" i="20"/>
  <c r="I1235" i="20"/>
  <c r="J1235" i="20"/>
  <c r="K1235" i="20"/>
  <c r="L1235" i="20"/>
  <c r="M1235" i="20"/>
  <c r="N1235" i="20"/>
  <c r="O1235" i="20"/>
  <c r="P1235" i="20"/>
  <c r="Q1235" i="20"/>
  <c r="R1235" i="20"/>
  <c r="S1235" i="20"/>
  <c r="T1235" i="20"/>
  <c r="U1235" i="20"/>
  <c r="V1235" i="20"/>
  <c r="W1235" i="20"/>
  <c r="X1235" i="20"/>
  <c r="Y1235" i="20"/>
  <c r="Z1235" i="20"/>
  <c r="AA1235" i="20"/>
  <c r="AB1235" i="20"/>
  <c r="AC1235" i="20"/>
  <c r="AD1235" i="20"/>
  <c r="AE1235" i="20"/>
  <c r="AF1235" i="20"/>
  <c r="AG1235" i="20"/>
  <c r="AH1235" i="20"/>
  <c r="AI1235" i="20"/>
  <c r="AJ1235" i="20"/>
  <c r="G1236" i="20"/>
  <c r="H1236" i="20"/>
  <c r="I1236" i="20"/>
  <c r="J1236" i="20"/>
  <c r="K1236" i="20"/>
  <c r="L1236" i="20"/>
  <c r="M1236" i="20"/>
  <c r="N1236" i="20"/>
  <c r="O1236" i="20"/>
  <c r="P1236" i="20"/>
  <c r="Q1236" i="20"/>
  <c r="R1236" i="20"/>
  <c r="S1236" i="20"/>
  <c r="T1236" i="20"/>
  <c r="U1236" i="20"/>
  <c r="V1236" i="20"/>
  <c r="W1236" i="20"/>
  <c r="X1236" i="20"/>
  <c r="Y1236" i="20"/>
  <c r="Z1236" i="20"/>
  <c r="AA1236" i="20"/>
  <c r="AB1236" i="20"/>
  <c r="AC1236" i="20"/>
  <c r="AD1236" i="20"/>
  <c r="AE1236" i="20"/>
  <c r="AF1236" i="20"/>
  <c r="AG1236" i="20"/>
  <c r="AH1236" i="20"/>
  <c r="AI1236" i="20"/>
  <c r="AJ1236" i="20"/>
  <c r="G1237" i="20"/>
  <c r="H1237" i="20"/>
  <c r="I1237" i="20"/>
  <c r="J1237" i="20"/>
  <c r="K1237" i="20"/>
  <c r="L1237" i="20"/>
  <c r="M1237" i="20"/>
  <c r="N1237" i="20"/>
  <c r="O1237" i="20"/>
  <c r="P1237" i="20"/>
  <c r="Q1237" i="20"/>
  <c r="R1237" i="20"/>
  <c r="S1237" i="20"/>
  <c r="T1237" i="20"/>
  <c r="U1237" i="20"/>
  <c r="V1237" i="20"/>
  <c r="W1237" i="20"/>
  <c r="X1237" i="20"/>
  <c r="Y1237" i="20"/>
  <c r="Z1237" i="20"/>
  <c r="AA1237" i="20"/>
  <c r="AB1237" i="20"/>
  <c r="AC1237" i="20"/>
  <c r="AD1237" i="20"/>
  <c r="AE1237" i="20"/>
  <c r="AF1237" i="20"/>
  <c r="AG1237" i="20"/>
  <c r="AH1237" i="20"/>
  <c r="AI1237" i="20"/>
  <c r="AJ1237" i="20"/>
  <c r="G1238" i="20"/>
  <c r="H1238" i="20"/>
  <c r="I1238" i="20"/>
  <c r="J1238" i="20"/>
  <c r="K1238" i="20"/>
  <c r="L1238" i="20"/>
  <c r="M1238" i="20"/>
  <c r="N1238" i="20"/>
  <c r="O1238" i="20"/>
  <c r="P1238" i="20"/>
  <c r="Q1238" i="20"/>
  <c r="R1238" i="20"/>
  <c r="S1238" i="20"/>
  <c r="T1238" i="20"/>
  <c r="U1238" i="20"/>
  <c r="V1238" i="20"/>
  <c r="W1238" i="20"/>
  <c r="X1238" i="20"/>
  <c r="Y1238" i="20"/>
  <c r="Z1238" i="20"/>
  <c r="AA1238" i="20"/>
  <c r="AB1238" i="20"/>
  <c r="AC1238" i="20"/>
  <c r="AD1238" i="20"/>
  <c r="AE1238" i="20"/>
  <c r="AF1238" i="20"/>
  <c r="AG1238" i="20"/>
  <c r="AH1238" i="20"/>
  <c r="AI1238" i="20"/>
  <c r="AJ1238" i="20"/>
  <c r="G1239" i="20"/>
  <c r="H1239" i="20"/>
  <c r="I1239" i="20"/>
  <c r="J1239" i="20"/>
  <c r="K1239" i="20"/>
  <c r="L1239" i="20"/>
  <c r="M1239" i="20"/>
  <c r="N1239" i="20"/>
  <c r="O1239" i="20"/>
  <c r="P1239" i="20"/>
  <c r="Q1239" i="20"/>
  <c r="R1239" i="20"/>
  <c r="S1239" i="20"/>
  <c r="T1239" i="20"/>
  <c r="U1239" i="20"/>
  <c r="V1239" i="20"/>
  <c r="W1239" i="20"/>
  <c r="X1239" i="20"/>
  <c r="Y1239" i="20"/>
  <c r="Z1239" i="20"/>
  <c r="AA1239" i="20"/>
  <c r="AB1239" i="20"/>
  <c r="AC1239" i="20"/>
  <c r="AD1239" i="20"/>
  <c r="AE1239" i="20"/>
  <c r="AF1239" i="20"/>
  <c r="AG1239" i="20"/>
  <c r="AH1239" i="20"/>
  <c r="AI1239" i="20"/>
  <c r="AJ1239" i="20"/>
  <c r="G1240" i="20"/>
  <c r="H1240" i="20"/>
  <c r="I1240" i="20"/>
  <c r="J1240" i="20"/>
  <c r="K1240" i="20"/>
  <c r="L1240" i="20"/>
  <c r="M1240" i="20"/>
  <c r="N1240" i="20"/>
  <c r="O1240" i="20"/>
  <c r="P1240" i="20"/>
  <c r="Q1240" i="20"/>
  <c r="R1240" i="20"/>
  <c r="S1240" i="20"/>
  <c r="T1240" i="20"/>
  <c r="U1240" i="20"/>
  <c r="V1240" i="20"/>
  <c r="W1240" i="20"/>
  <c r="X1240" i="20"/>
  <c r="Y1240" i="20"/>
  <c r="Z1240" i="20"/>
  <c r="AA1240" i="20"/>
  <c r="AB1240" i="20"/>
  <c r="AC1240" i="20"/>
  <c r="AD1240" i="20"/>
  <c r="AE1240" i="20"/>
  <c r="AF1240" i="20"/>
  <c r="AG1240" i="20"/>
  <c r="AH1240" i="20"/>
  <c r="AI1240" i="20"/>
  <c r="AJ1240" i="20"/>
  <c r="G1241" i="20"/>
  <c r="H1241" i="20"/>
  <c r="I1241" i="20"/>
  <c r="J1241" i="20"/>
  <c r="K1241" i="20"/>
  <c r="L1241" i="20"/>
  <c r="M1241" i="20"/>
  <c r="N1241" i="20"/>
  <c r="O1241" i="20"/>
  <c r="P1241" i="20"/>
  <c r="Q1241" i="20"/>
  <c r="R1241" i="20"/>
  <c r="S1241" i="20"/>
  <c r="T1241" i="20"/>
  <c r="U1241" i="20"/>
  <c r="V1241" i="20"/>
  <c r="W1241" i="20"/>
  <c r="X1241" i="20"/>
  <c r="Y1241" i="20"/>
  <c r="Z1241" i="20"/>
  <c r="AA1241" i="20"/>
  <c r="AB1241" i="20"/>
  <c r="AC1241" i="20"/>
  <c r="AD1241" i="20"/>
  <c r="AE1241" i="20"/>
  <c r="AF1241" i="20"/>
  <c r="AG1241" i="20"/>
  <c r="AH1241" i="20"/>
  <c r="AI1241" i="20"/>
  <c r="AJ1241" i="20"/>
  <c r="G1242" i="20"/>
  <c r="H1242" i="20"/>
  <c r="I1242" i="20"/>
  <c r="J1242" i="20"/>
  <c r="K1242" i="20"/>
  <c r="L1242" i="20"/>
  <c r="M1242" i="20"/>
  <c r="N1242" i="20"/>
  <c r="O1242" i="20"/>
  <c r="P1242" i="20"/>
  <c r="Q1242" i="20"/>
  <c r="R1242" i="20"/>
  <c r="S1242" i="20"/>
  <c r="T1242" i="20"/>
  <c r="U1242" i="20"/>
  <c r="V1242" i="20"/>
  <c r="W1242" i="20"/>
  <c r="X1242" i="20"/>
  <c r="Y1242" i="20"/>
  <c r="Z1242" i="20"/>
  <c r="AA1242" i="20"/>
  <c r="AB1242" i="20"/>
  <c r="AC1242" i="20"/>
  <c r="AD1242" i="20"/>
  <c r="AE1242" i="20"/>
  <c r="AF1242" i="20"/>
  <c r="AG1242" i="20"/>
  <c r="AH1242" i="20"/>
  <c r="AI1242" i="20"/>
  <c r="AJ1242" i="20"/>
  <c r="G1243" i="20"/>
  <c r="H1243" i="20"/>
  <c r="I1243" i="20"/>
  <c r="J1243" i="20"/>
  <c r="K1243" i="20"/>
  <c r="L1243" i="20"/>
  <c r="M1243" i="20"/>
  <c r="N1243" i="20"/>
  <c r="O1243" i="20"/>
  <c r="P1243" i="20"/>
  <c r="Q1243" i="20"/>
  <c r="R1243" i="20"/>
  <c r="S1243" i="20"/>
  <c r="T1243" i="20"/>
  <c r="U1243" i="20"/>
  <c r="V1243" i="20"/>
  <c r="W1243" i="20"/>
  <c r="X1243" i="20"/>
  <c r="Y1243" i="20"/>
  <c r="Z1243" i="20"/>
  <c r="AA1243" i="20"/>
  <c r="AB1243" i="20"/>
  <c r="AC1243" i="20"/>
  <c r="AD1243" i="20"/>
  <c r="AE1243" i="20"/>
  <c r="AF1243" i="20"/>
  <c r="AG1243" i="20"/>
  <c r="AH1243" i="20"/>
  <c r="AI1243" i="20"/>
  <c r="AJ1243" i="20"/>
  <c r="G1244" i="20"/>
  <c r="H1244" i="20"/>
  <c r="I1244" i="20"/>
  <c r="J1244" i="20"/>
  <c r="K1244" i="20"/>
  <c r="L1244" i="20"/>
  <c r="M1244" i="20"/>
  <c r="N1244" i="20"/>
  <c r="O1244" i="20"/>
  <c r="P1244" i="20"/>
  <c r="Q1244" i="20"/>
  <c r="R1244" i="20"/>
  <c r="S1244" i="20"/>
  <c r="T1244" i="20"/>
  <c r="U1244" i="20"/>
  <c r="V1244" i="20"/>
  <c r="W1244" i="20"/>
  <c r="X1244" i="20"/>
  <c r="Y1244" i="20"/>
  <c r="Z1244" i="20"/>
  <c r="AA1244" i="20"/>
  <c r="AB1244" i="20"/>
  <c r="AC1244" i="20"/>
  <c r="AD1244" i="20"/>
  <c r="AE1244" i="20"/>
  <c r="AF1244" i="20"/>
  <c r="AG1244" i="20"/>
  <c r="AH1244" i="20"/>
  <c r="AI1244" i="20"/>
  <c r="AJ1244" i="20"/>
  <c r="G1245" i="20"/>
  <c r="H1245" i="20"/>
  <c r="I1245" i="20"/>
  <c r="J1245" i="20"/>
  <c r="K1245" i="20"/>
  <c r="L1245" i="20"/>
  <c r="M1245" i="20"/>
  <c r="N1245" i="20"/>
  <c r="O1245" i="20"/>
  <c r="P1245" i="20"/>
  <c r="Q1245" i="20"/>
  <c r="R1245" i="20"/>
  <c r="S1245" i="20"/>
  <c r="T1245" i="20"/>
  <c r="U1245" i="20"/>
  <c r="V1245" i="20"/>
  <c r="W1245" i="20"/>
  <c r="X1245" i="20"/>
  <c r="Y1245" i="20"/>
  <c r="Z1245" i="20"/>
  <c r="AA1245" i="20"/>
  <c r="AB1245" i="20"/>
  <c r="AC1245" i="20"/>
  <c r="AD1245" i="20"/>
  <c r="AE1245" i="20"/>
  <c r="AF1245" i="20"/>
  <c r="AG1245" i="20"/>
  <c r="AH1245" i="20"/>
  <c r="AI1245" i="20"/>
  <c r="AJ1245" i="20"/>
  <c r="G1246" i="20"/>
  <c r="H1246" i="20"/>
  <c r="I1246" i="20"/>
  <c r="J1246" i="20"/>
  <c r="K1246" i="20"/>
  <c r="L1246" i="20"/>
  <c r="M1246" i="20"/>
  <c r="N1246" i="20"/>
  <c r="O1246" i="20"/>
  <c r="P1246" i="20"/>
  <c r="Q1246" i="20"/>
  <c r="R1246" i="20"/>
  <c r="S1246" i="20"/>
  <c r="T1246" i="20"/>
  <c r="U1246" i="20"/>
  <c r="V1246" i="20"/>
  <c r="W1246" i="20"/>
  <c r="X1246" i="20"/>
  <c r="Y1246" i="20"/>
  <c r="Z1246" i="20"/>
  <c r="AA1246" i="20"/>
  <c r="AB1246" i="20"/>
  <c r="AC1246" i="20"/>
  <c r="AD1246" i="20"/>
  <c r="AE1246" i="20"/>
  <c r="AF1246" i="20"/>
  <c r="AG1246" i="20"/>
  <c r="AH1246" i="20"/>
  <c r="AI1246" i="20"/>
  <c r="AJ1246" i="20"/>
  <c r="G1247" i="20"/>
  <c r="H1247" i="20"/>
  <c r="I1247" i="20"/>
  <c r="J1247" i="20"/>
  <c r="K1247" i="20"/>
  <c r="L1247" i="20"/>
  <c r="M1247" i="20"/>
  <c r="N1247" i="20"/>
  <c r="O1247" i="20"/>
  <c r="P1247" i="20"/>
  <c r="Q1247" i="20"/>
  <c r="R1247" i="20"/>
  <c r="S1247" i="20"/>
  <c r="T1247" i="20"/>
  <c r="U1247" i="20"/>
  <c r="V1247" i="20"/>
  <c r="W1247" i="20"/>
  <c r="X1247" i="20"/>
  <c r="Y1247" i="20"/>
  <c r="Z1247" i="20"/>
  <c r="AA1247" i="20"/>
  <c r="AB1247" i="20"/>
  <c r="AC1247" i="20"/>
  <c r="AD1247" i="20"/>
  <c r="AE1247" i="20"/>
  <c r="AF1247" i="20"/>
  <c r="AG1247" i="20"/>
  <c r="AH1247" i="20"/>
  <c r="AI1247" i="20"/>
  <c r="AJ1247" i="20"/>
  <c r="G1248" i="20"/>
  <c r="H1248" i="20"/>
  <c r="I1248" i="20"/>
  <c r="J1248" i="20"/>
  <c r="K1248" i="20"/>
  <c r="L1248" i="20"/>
  <c r="M1248" i="20"/>
  <c r="N1248" i="20"/>
  <c r="O1248" i="20"/>
  <c r="P1248" i="20"/>
  <c r="Q1248" i="20"/>
  <c r="R1248" i="20"/>
  <c r="S1248" i="20"/>
  <c r="T1248" i="20"/>
  <c r="U1248" i="20"/>
  <c r="V1248" i="20"/>
  <c r="W1248" i="20"/>
  <c r="X1248" i="20"/>
  <c r="Y1248" i="20"/>
  <c r="Z1248" i="20"/>
  <c r="AA1248" i="20"/>
  <c r="AB1248" i="20"/>
  <c r="AC1248" i="20"/>
  <c r="AD1248" i="20"/>
  <c r="AE1248" i="20"/>
  <c r="AF1248" i="20"/>
  <c r="AG1248" i="20"/>
  <c r="AH1248" i="20"/>
  <c r="AI1248" i="20"/>
  <c r="AJ1248" i="20"/>
  <c r="G1249" i="20"/>
  <c r="H1249" i="20"/>
  <c r="I1249" i="20"/>
  <c r="J1249" i="20"/>
  <c r="K1249" i="20"/>
  <c r="L1249" i="20"/>
  <c r="M1249" i="20"/>
  <c r="N1249" i="20"/>
  <c r="O1249" i="20"/>
  <c r="P1249" i="20"/>
  <c r="Q1249" i="20"/>
  <c r="R1249" i="20"/>
  <c r="S1249" i="20"/>
  <c r="T1249" i="20"/>
  <c r="U1249" i="20"/>
  <c r="V1249" i="20"/>
  <c r="W1249" i="20"/>
  <c r="X1249" i="20"/>
  <c r="Y1249" i="20"/>
  <c r="Z1249" i="20"/>
  <c r="AA1249" i="20"/>
  <c r="AB1249" i="20"/>
  <c r="AC1249" i="20"/>
  <c r="AD1249" i="20"/>
  <c r="AE1249" i="20"/>
  <c r="AF1249" i="20"/>
  <c r="AG1249" i="20"/>
  <c r="AH1249" i="20"/>
  <c r="AI1249" i="20"/>
  <c r="AJ1249" i="20"/>
  <c r="G1250" i="20"/>
  <c r="H1250" i="20"/>
  <c r="I1250" i="20"/>
  <c r="J1250" i="20"/>
  <c r="K1250" i="20"/>
  <c r="L1250" i="20"/>
  <c r="M1250" i="20"/>
  <c r="N1250" i="20"/>
  <c r="O1250" i="20"/>
  <c r="P1250" i="20"/>
  <c r="Q1250" i="20"/>
  <c r="R1250" i="20"/>
  <c r="S1250" i="20"/>
  <c r="T1250" i="20"/>
  <c r="U1250" i="20"/>
  <c r="V1250" i="20"/>
  <c r="W1250" i="20"/>
  <c r="X1250" i="20"/>
  <c r="Y1250" i="20"/>
  <c r="Z1250" i="20"/>
  <c r="AA1250" i="20"/>
  <c r="AB1250" i="20"/>
  <c r="AC1250" i="20"/>
  <c r="AD1250" i="20"/>
  <c r="AE1250" i="20"/>
  <c r="AF1250" i="20"/>
  <c r="AG1250" i="20"/>
  <c r="AH1250" i="20"/>
  <c r="AI1250" i="20"/>
  <c r="AJ1250" i="20"/>
  <c r="G1251" i="20"/>
  <c r="H1251" i="20"/>
  <c r="I1251" i="20"/>
  <c r="J1251" i="20"/>
  <c r="K1251" i="20"/>
  <c r="L1251" i="20"/>
  <c r="M1251" i="20"/>
  <c r="N1251" i="20"/>
  <c r="O1251" i="20"/>
  <c r="P1251" i="20"/>
  <c r="Q1251" i="20"/>
  <c r="R1251" i="20"/>
  <c r="S1251" i="20"/>
  <c r="T1251" i="20"/>
  <c r="U1251" i="20"/>
  <c r="V1251" i="20"/>
  <c r="W1251" i="20"/>
  <c r="X1251" i="20"/>
  <c r="Y1251" i="20"/>
  <c r="Z1251" i="20"/>
  <c r="AA1251" i="20"/>
  <c r="AB1251" i="20"/>
  <c r="AC1251" i="20"/>
  <c r="AD1251" i="20"/>
  <c r="AE1251" i="20"/>
  <c r="AF1251" i="20"/>
  <c r="AG1251" i="20"/>
  <c r="AH1251" i="20"/>
  <c r="AI1251" i="20"/>
  <c r="AJ1251" i="20"/>
  <c r="G1252" i="20"/>
  <c r="H1252" i="20"/>
  <c r="I1252" i="20"/>
  <c r="J1252" i="20"/>
  <c r="K1252" i="20"/>
  <c r="L1252" i="20"/>
  <c r="M1252" i="20"/>
  <c r="N1252" i="20"/>
  <c r="O1252" i="20"/>
  <c r="P1252" i="20"/>
  <c r="Q1252" i="20"/>
  <c r="R1252" i="20"/>
  <c r="S1252" i="20"/>
  <c r="T1252" i="20"/>
  <c r="U1252" i="20"/>
  <c r="V1252" i="20"/>
  <c r="W1252" i="20"/>
  <c r="X1252" i="20"/>
  <c r="Y1252" i="20"/>
  <c r="Z1252" i="20"/>
  <c r="AA1252" i="20"/>
  <c r="AB1252" i="20"/>
  <c r="AC1252" i="20"/>
  <c r="AD1252" i="20"/>
  <c r="AE1252" i="20"/>
  <c r="AF1252" i="20"/>
  <c r="AG1252" i="20"/>
  <c r="AH1252" i="20"/>
  <c r="AI1252" i="20"/>
  <c r="AJ1252" i="20"/>
  <c r="G1253" i="20"/>
  <c r="H1253" i="20"/>
  <c r="I1253" i="20"/>
  <c r="J1253" i="20"/>
  <c r="K1253" i="20"/>
  <c r="L1253" i="20"/>
  <c r="M1253" i="20"/>
  <c r="N1253" i="20"/>
  <c r="O1253" i="20"/>
  <c r="P1253" i="20"/>
  <c r="Q1253" i="20"/>
  <c r="R1253" i="20"/>
  <c r="S1253" i="20"/>
  <c r="T1253" i="20"/>
  <c r="U1253" i="20"/>
  <c r="V1253" i="20"/>
  <c r="W1253" i="20"/>
  <c r="X1253" i="20"/>
  <c r="Y1253" i="20"/>
  <c r="Z1253" i="20"/>
  <c r="AA1253" i="20"/>
  <c r="AB1253" i="20"/>
  <c r="AC1253" i="20"/>
  <c r="AD1253" i="20"/>
  <c r="AE1253" i="20"/>
  <c r="AF1253" i="20"/>
  <c r="AG1253" i="20"/>
  <c r="AH1253" i="20"/>
  <c r="AI1253" i="20"/>
  <c r="AJ1253" i="20"/>
  <c r="G1254" i="20"/>
  <c r="H1254" i="20"/>
  <c r="I1254" i="20"/>
  <c r="J1254" i="20"/>
  <c r="K1254" i="20"/>
  <c r="L1254" i="20"/>
  <c r="M1254" i="20"/>
  <c r="N1254" i="20"/>
  <c r="O1254" i="20"/>
  <c r="P1254" i="20"/>
  <c r="Q1254" i="20"/>
  <c r="R1254" i="20"/>
  <c r="S1254" i="20"/>
  <c r="T1254" i="20"/>
  <c r="U1254" i="20"/>
  <c r="V1254" i="20"/>
  <c r="W1254" i="20"/>
  <c r="X1254" i="20"/>
  <c r="Y1254" i="20"/>
  <c r="Z1254" i="20"/>
  <c r="AA1254" i="20"/>
  <c r="AB1254" i="20"/>
  <c r="AC1254" i="20"/>
  <c r="AD1254" i="20"/>
  <c r="AE1254" i="20"/>
  <c r="AF1254" i="20"/>
  <c r="AG1254" i="20"/>
  <c r="AH1254" i="20"/>
  <c r="AI1254" i="20"/>
  <c r="AJ1254" i="20"/>
  <c r="G1255" i="20"/>
  <c r="H1255" i="20"/>
  <c r="I1255" i="20"/>
  <c r="J1255" i="20"/>
  <c r="K1255" i="20"/>
  <c r="L1255" i="20"/>
  <c r="M1255" i="20"/>
  <c r="N1255" i="20"/>
  <c r="O1255" i="20"/>
  <c r="P1255" i="20"/>
  <c r="Q1255" i="20"/>
  <c r="R1255" i="20"/>
  <c r="S1255" i="20"/>
  <c r="T1255" i="20"/>
  <c r="U1255" i="20"/>
  <c r="V1255" i="20"/>
  <c r="W1255" i="20"/>
  <c r="X1255" i="20"/>
  <c r="Y1255" i="20"/>
  <c r="Z1255" i="20"/>
  <c r="AA1255" i="20"/>
  <c r="AB1255" i="20"/>
  <c r="AC1255" i="20"/>
  <c r="AD1255" i="20"/>
  <c r="AE1255" i="20"/>
  <c r="AF1255" i="20"/>
  <c r="AG1255" i="20"/>
  <c r="AH1255" i="20"/>
  <c r="AI1255" i="20"/>
  <c r="AJ1255" i="20"/>
  <c r="G1256" i="20"/>
  <c r="H1256" i="20"/>
  <c r="I1256" i="20"/>
  <c r="J1256" i="20"/>
  <c r="K1256" i="20"/>
  <c r="L1256" i="20"/>
  <c r="M1256" i="20"/>
  <c r="N1256" i="20"/>
  <c r="O1256" i="20"/>
  <c r="P1256" i="20"/>
  <c r="Q1256" i="20"/>
  <c r="R1256" i="20"/>
  <c r="S1256" i="20"/>
  <c r="T1256" i="20"/>
  <c r="U1256" i="20"/>
  <c r="V1256" i="20"/>
  <c r="W1256" i="20"/>
  <c r="X1256" i="20"/>
  <c r="Y1256" i="20"/>
  <c r="Z1256" i="20"/>
  <c r="AA1256" i="20"/>
  <c r="AB1256" i="20"/>
  <c r="AC1256" i="20"/>
  <c r="AD1256" i="20"/>
  <c r="AE1256" i="20"/>
  <c r="AF1256" i="20"/>
  <c r="AG1256" i="20"/>
  <c r="AH1256" i="20"/>
  <c r="AI1256" i="20"/>
  <c r="AJ1256" i="20"/>
  <c r="G1257" i="20"/>
  <c r="H1257" i="20"/>
  <c r="I1257" i="20"/>
  <c r="J1257" i="20"/>
  <c r="K1257" i="20"/>
  <c r="L1257" i="20"/>
  <c r="M1257" i="20"/>
  <c r="N1257" i="20"/>
  <c r="O1257" i="20"/>
  <c r="P1257" i="20"/>
  <c r="Q1257" i="20"/>
  <c r="R1257" i="20"/>
  <c r="S1257" i="20"/>
  <c r="T1257" i="20"/>
  <c r="U1257" i="20"/>
  <c r="V1257" i="20"/>
  <c r="W1257" i="20"/>
  <c r="X1257" i="20"/>
  <c r="Y1257" i="20"/>
  <c r="Z1257" i="20"/>
  <c r="AA1257" i="20"/>
  <c r="AB1257" i="20"/>
  <c r="AC1257" i="20"/>
  <c r="AD1257" i="20"/>
  <c r="AE1257" i="20"/>
  <c r="AF1257" i="20"/>
  <c r="AG1257" i="20"/>
  <c r="AH1257" i="20"/>
  <c r="AI1257" i="20"/>
  <c r="AJ1257" i="20"/>
  <c r="G1258" i="20"/>
  <c r="H1258" i="20"/>
  <c r="I1258" i="20"/>
  <c r="J1258" i="20"/>
  <c r="K1258" i="20"/>
  <c r="L1258" i="20"/>
  <c r="M1258" i="20"/>
  <c r="N1258" i="20"/>
  <c r="O1258" i="20"/>
  <c r="P1258" i="20"/>
  <c r="Q1258" i="20"/>
  <c r="R1258" i="20"/>
  <c r="S1258" i="20"/>
  <c r="T1258" i="20"/>
  <c r="U1258" i="20"/>
  <c r="V1258" i="20"/>
  <c r="W1258" i="20"/>
  <c r="X1258" i="20"/>
  <c r="Y1258" i="20"/>
  <c r="Z1258" i="20"/>
  <c r="AA1258" i="20"/>
  <c r="AB1258" i="20"/>
  <c r="AC1258" i="20"/>
  <c r="AD1258" i="20"/>
  <c r="AE1258" i="20"/>
  <c r="AF1258" i="20"/>
  <c r="AG1258" i="20"/>
  <c r="AH1258" i="20"/>
  <c r="AI1258" i="20"/>
  <c r="AJ1258" i="20"/>
  <c r="G1259" i="20"/>
  <c r="H1259" i="20"/>
  <c r="I1259" i="20"/>
  <c r="J1259" i="20"/>
  <c r="K1259" i="20"/>
  <c r="L1259" i="20"/>
  <c r="M1259" i="20"/>
  <c r="N1259" i="20"/>
  <c r="O1259" i="20"/>
  <c r="P1259" i="20"/>
  <c r="Q1259" i="20"/>
  <c r="R1259" i="20"/>
  <c r="S1259" i="20"/>
  <c r="T1259" i="20"/>
  <c r="U1259" i="20"/>
  <c r="V1259" i="20"/>
  <c r="W1259" i="20"/>
  <c r="X1259" i="20"/>
  <c r="Y1259" i="20"/>
  <c r="Z1259" i="20"/>
  <c r="AA1259" i="20"/>
  <c r="AB1259" i="20"/>
  <c r="AC1259" i="20"/>
  <c r="AD1259" i="20"/>
  <c r="AE1259" i="20"/>
  <c r="AF1259" i="20"/>
  <c r="AG1259" i="20"/>
  <c r="AH1259" i="20"/>
  <c r="AI1259" i="20"/>
  <c r="AJ1259" i="20"/>
  <c r="G1260" i="20"/>
  <c r="H1260" i="20"/>
  <c r="I1260" i="20"/>
  <c r="J1260" i="20"/>
  <c r="K1260" i="20"/>
  <c r="L1260" i="20"/>
  <c r="M1260" i="20"/>
  <c r="N1260" i="20"/>
  <c r="O1260" i="20"/>
  <c r="P1260" i="20"/>
  <c r="Q1260" i="20"/>
  <c r="R1260" i="20"/>
  <c r="S1260" i="20"/>
  <c r="T1260" i="20"/>
  <c r="U1260" i="20"/>
  <c r="V1260" i="20"/>
  <c r="W1260" i="20"/>
  <c r="X1260" i="20"/>
  <c r="Y1260" i="20"/>
  <c r="Z1260" i="20"/>
  <c r="AA1260" i="20"/>
  <c r="AB1260" i="20"/>
  <c r="AC1260" i="20"/>
  <c r="AD1260" i="20"/>
  <c r="AE1260" i="20"/>
  <c r="AF1260" i="20"/>
  <c r="AG1260" i="20"/>
  <c r="AH1260" i="20"/>
  <c r="AI1260" i="20"/>
  <c r="AJ1260" i="20"/>
  <c r="G1261" i="20"/>
  <c r="H1261" i="20"/>
  <c r="I1261" i="20"/>
  <c r="J1261" i="20"/>
  <c r="K1261" i="20"/>
  <c r="L1261" i="20"/>
  <c r="M1261" i="20"/>
  <c r="N1261" i="20"/>
  <c r="O1261" i="20"/>
  <c r="P1261" i="20"/>
  <c r="Q1261" i="20"/>
  <c r="R1261" i="20"/>
  <c r="S1261" i="20"/>
  <c r="T1261" i="20"/>
  <c r="U1261" i="20"/>
  <c r="V1261" i="20"/>
  <c r="W1261" i="20"/>
  <c r="X1261" i="20"/>
  <c r="Y1261" i="20"/>
  <c r="Z1261" i="20"/>
  <c r="AA1261" i="20"/>
  <c r="AB1261" i="20"/>
  <c r="AC1261" i="20"/>
  <c r="AD1261" i="20"/>
  <c r="AE1261" i="20"/>
  <c r="AF1261" i="20"/>
  <c r="AG1261" i="20"/>
  <c r="AH1261" i="20"/>
  <c r="AI1261" i="20"/>
  <c r="AJ1261" i="20"/>
  <c r="G1262" i="20"/>
  <c r="H1262" i="20"/>
  <c r="I1262" i="20"/>
  <c r="J1262" i="20"/>
  <c r="K1262" i="20"/>
  <c r="L1262" i="20"/>
  <c r="M1262" i="20"/>
  <c r="N1262" i="20"/>
  <c r="O1262" i="20"/>
  <c r="P1262" i="20"/>
  <c r="Q1262" i="20"/>
  <c r="R1262" i="20"/>
  <c r="S1262" i="20"/>
  <c r="T1262" i="20"/>
  <c r="U1262" i="20"/>
  <c r="V1262" i="20"/>
  <c r="W1262" i="20"/>
  <c r="X1262" i="20"/>
  <c r="Y1262" i="20"/>
  <c r="Z1262" i="20"/>
  <c r="AA1262" i="20"/>
  <c r="AB1262" i="20"/>
  <c r="AC1262" i="20"/>
  <c r="AD1262" i="20"/>
  <c r="AE1262" i="20"/>
  <c r="AF1262" i="20"/>
  <c r="AG1262" i="20"/>
  <c r="AH1262" i="20"/>
  <c r="AI1262" i="20"/>
  <c r="AJ1262" i="20"/>
  <c r="G1263" i="20"/>
  <c r="H1263" i="20"/>
  <c r="I1263" i="20"/>
  <c r="J1263" i="20"/>
  <c r="K1263" i="20"/>
  <c r="L1263" i="20"/>
  <c r="M1263" i="20"/>
  <c r="N1263" i="20"/>
  <c r="O1263" i="20"/>
  <c r="P1263" i="20"/>
  <c r="Q1263" i="20"/>
  <c r="R1263" i="20"/>
  <c r="S1263" i="20"/>
  <c r="T1263" i="20"/>
  <c r="U1263" i="20"/>
  <c r="V1263" i="20"/>
  <c r="W1263" i="20"/>
  <c r="X1263" i="20"/>
  <c r="Y1263" i="20"/>
  <c r="Z1263" i="20"/>
  <c r="AA1263" i="20"/>
  <c r="AB1263" i="20"/>
  <c r="AC1263" i="20"/>
  <c r="AD1263" i="20"/>
  <c r="AE1263" i="20"/>
  <c r="AF1263" i="20"/>
  <c r="AG1263" i="20"/>
  <c r="AH1263" i="20"/>
  <c r="AI1263" i="20"/>
  <c r="AJ1263" i="20"/>
  <c r="G1264" i="20"/>
  <c r="H1264" i="20"/>
  <c r="I1264" i="20"/>
  <c r="J1264" i="20"/>
  <c r="K1264" i="20"/>
  <c r="L1264" i="20"/>
  <c r="M1264" i="20"/>
  <c r="N1264" i="20"/>
  <c r="O1264" i="20"/>
  <c r="P1264" i="20"/>
  <c r="Q1264" i="20"/>
  <c r="R1264" i="20"/>
  <c r="S1264" i="20"/>
  <c r="T1264" i="20"/>
  <c r="U1264" i="20"/>
  <c r="V1264" i="20"/>
  <c r="W1264" i="20"/>
  <c r="X1264" i="20"/>
  <c r="Y1264" i="20"/>
  <c r="Z1264" i="20"/>
  <c r="AA1264" i="20"/>
  <c r="AB1264" i="20"/>
  <c r="AC1264" i="20"/>
  <c r="AD1264" i="20"/>
  <c r="AE1264" i="20"/>
  <c r="AF1264" i="20"/>
  <c r="AG1264" i="20"/>
  <c r="AH1264" i="20"/>
  <c r="AI1264" i="20"/>
  <c r="AJ1264" i="20"/>
  <c r="G1265" i="20"/>
  <c r="H1265" i="20"/>
  <c r="I1265" i="20"/>
  <c r="J1265" i="20"/>
  <c r="K1265" i="20"/>
  <c r="L1265" i="20"/>
  <c r="M1265" i="20"/>
  <c r="N1265" i="20"/>
  <c r="O1265" i="20"/>
  <c r="P1265" i="20"/>
  <c r="Q1265" i="20"/>
  <c r="R1265" i="20"/>
  <c r="S1265" i="20"/>
  <c r="T1265" i="20"/>
  <c r="U1265" i="20"/>
  <c r="V1265" i="20"/>
  <c r="W1265" i="20"/>
  <c r="X1265" i="20"/>
  <c r="Y1265" i="20"/>
  <c r="Z1265" i="20"/>
  <c r="AA1265" i="20"/>
  <c r="AB1265" i="20"/>
  <c r="AC1265" i="20"/>
  <c r="AD1265" i="20"/>
  <c r="AE1265" i="20"/>
  <c r="AF1265" i="20"/>
  <c r="AG1265" i="20"/>
  <c r="AH1265" i="20"/>
  <c r="AI1265" i="20"/>
  <c r="AJ1265" i="20"/>
  <c r="G1266" i="20"/>
  <c r="H1266" i="20"/>
  <c r="I1266" i="20"/>
  <c r="J1266" i="20"/>
  <c r="K1266" i="20"/>
  <c r="L1266" i="20"/>
  <c r="M1266" i="20"/>
  <c r="N1266" i="20"/>
  <c r="O1266" i="20"/>
  <c r="P1266" i="20"/>
  <c r="Q1266" i="20"/>
  <c r="R1266" i="20"/>
  <c r="S1266" i="20"/>
  <c r="T1266" i="20"/>
  <c r="U1266" i="20"/>
  <c r="V1266" i="20"/>
  <c r="W1266" i="20"/>
  <c r="X1266" i="20"/>
  <c r="Y1266" i="20"/>
  <c r="Z1266" i="20"/>
  <c r="AA1266" i="20"/>
  <c r="AB1266" i="20"/>
  <c r="AC1266" i="20"/>
  <c r="AD1266" i="20"/>
  <c r="AE1266" i="20"/>
  <c r="AF1266" i="20"/>
  <c r="AG1266" i="20"/>
  <c r="AH1266" i="20"/>
  <c r="AI1266" i="20"/>
  <c r="AJ1266" i="20"/>
  <c r="G1267" i="20"/>
  <c r="H1267" i="20"/>
  <c r="I1267" i="20"/>
  <c r="J1267" i="20"/>
  <c r="K1267" i="20"/>
  <c r="L1267" i="20"/>
  <c r="M1267" i="20"/>
  <c r="N1267" i="20"/>
  <c r="O1267" i="20"/>
  <c r="P1267" i="20"/>
  <c r="Q1267" i="20"/>
  <c r="R1267" i="20"/>
  <c r="S1267" i="20"/>
  <c r="T1267" i="20"/>
  <c r="U1267" i="20"/>
  <c r="V1267" i="20"/>
  <c r="W1267" i="20"/>
  <c r="X1267" i="20"/>
  <c r="Y1267" i="20"/>
  <c r="Z1267" i="20"/>
  <c r="AA1267" i="20"/>
  <c r="AB1267" i="20"/>
  <c r="AC1267" i="20"/>
  <c r="AD1267" i="20"/>
  <c r="AE1267" i="20"/>
  <c r="AF1267" i="20"/>
  <c r="AG1267" i="20"/>
  <c r="AH1267" i="20"/>
  <c r="AI1267" i="20"/>
  <c r="AJ1267" i="20"/>
  <c r="G1268" i="20"/>
  <c r="H1268" i="20"/>
  <c r="I1268" i="20"/>
  <c r="J1268" i="20"/>
  <c r="K1268" i="20"/>
  <c r="L1268" i="20"/>
  <c r="M1268" i="20"/>
  <c r="N1268" i="20"/>
  <c r="O1268" i="20"/>
  <c r="P1268" i="20"/>
  <c r="Q1268" i="20"/>
  <c r="R1268" i="20"/>
  <c r="S1268" i="20"/>
  <c r="T1268" i="20"/>
  <c r="U1268" i="20"/>
  <c r="V1268" i="20"/>
  <c r="W1268" i="20"/>
  <c r="X1268" i="20"/>
  <c r="Y1268" i="20"/>
  <c r="Z1268" i="20"/>
  <c r="AA1268" i="20"/>
  <c r="AB1268" i="20"/>
  <c r="AC1268" i="20"/>
  <c r="AD1268" i="20"/>
  <c r="AE1268" i="20"/>
  <c r="AF1268" i="20"/>
  <c r="AG1268" i="20"/>
  <c r="AH1268" i="20"/>
  <c r="AI1268" i="20"/>
  <c r="AJ1268" i="20"/>
  <c r="G1269" i="20"/>
  <c r="H1269" i="20"/>
  <c r="I1269" i="20"/>
  <c r="J1269" i="20"/>
  <c r="K1269" i="20"/>
  <c r="L1269" i="20"/>
  <c r="M1269" i="20"/>
  <c r="N1269" i="20"/>
  <c r="O1269" i="20"/>
  <c r="P1269" i="20"/>
  <c r="Q1269" i="20"/>
  <c r="R1269" i="20"/>
  <c r="S1269" i="20"/>
  <c r="T1269" i="20"/>
  <c r="U1269" i="20"/>
  <c r="V1269" i="20"/>
  <c r="W1269" i="20"/>
  <c r="X1269" i="20"/>
  <c r="Y1269" i="20"/>
  <c r="Z1269" i="20"/>
  <c r="AA1269" i="20"/>
  <c r="AB1269" i="20"/>
  <c r="AC1269" i="20"/>
  <c r="AD1269" i="20"/>
  <c r="AE1269" i="20"/>
  <c r="AF1269" i="20"/>
  <c r="AG1269" i="20"/>
  <c r="AH1269" i="20"/>
  <c r="AI1269" i="20"/>
  <c r="AJ1269" i="20"/>
  <c r="G1270" i="20"/>
  <c r="H1270" i="20"/>
  <c r="I1270" i="20"/>
  <c r="J1270" i="20"/>
  <c r="K1270" i="20"/>
  <c r="L1270" i="20"/>
  <c r="M1270" i="20"/>
  <c r="N1270" i="20"/>
  <c r="O1270" i="20"/>
  <c r="P1270" i="20"/>
  <c r="Q1270" i="20"/>
  <c r="R1270" i="20"/>
  <c r="S1270" i="20"/>
  <c r="T1270" i="20"/>
  <c r="U1270" i="20"/>
  <c r="V1270" i="20"/>
  <c r="W1270" i="20"/>
  <c r="X1270" i="20"/>
  <c r="Y1270" i="20"/>
  <c r="Z1270" i="20"/>
  <c r="AA1270" i="20"/>
  <c r="AB1270" i="20"/>
  <c r="AC1270" i="20"/>
  <c r="AD1270" i="20"/>
  <c r="AE1270" i="20"/>
  <c r="AF1270" i="20"/>
  <c r="AG1270" i="20"/>
  <c r="AH1270" i="20"/>
  <c r="AI1270" i="20"/>
  <c r="AJ1270" i="20"/>
  <c r="G1271" i="20"/>
  <c r="H1271" i="20"/>
  <c r="I1271" i="20"/>
  <c r="J1271" i="20"/>
  <c r="K1271" i="20"/>
  <c r="L1271" i="20"/>
  <c r="M1271" i="20"/>
  <c r="N1271" i="20"/>
  <c r="O1271" i="20"/>
  <c r="P1271" i="20"/>
  <c r="Q1271" i="20"/>
  <c r="R1271" i="20"/>
  <c r="S1271" i="20"/>
  <c r="T1271" i="20"/>
  <c r="U1271" i="20"/>
  <c r="V1271" i="20"/>
  <c r="W1271" i="20"/>
  <c r="X1271" i="20"/>
  <c r="Y1271" i="20"/>
  <c r="Z1271" i="20"/>
  <c r="AA1271" i="20"/>
  <c r="AB1271" i="20"/>
  <c r="AC1271" i="20"/>
  <c r="AD1271" i="20"/>
  <c r="AE1271" i="20"/>
  <c r="AF1271" i="20"/>
  <c r="AG1271" i="20"/>
  <c r="AH1271" i="20"/>
  <c r="AI1271" i="20"/>
  <c r="AJ1271" i="20"/>
  <c r="G1272" i="20"/>
  <c r="H1272" i="20"/>
  <c r="I1272" i="20"/>
  <c r="J1272" i="20"/>
  <c r="K1272" i="20"/>
  <c r="L1272" i="20"/>
  <c r="M1272" i="20"/>
  <c r="N1272" i="20"/>
  <c r="O1272" i="20"/>
  <c r="P1272" i="20"/>
  <c r="Q1272" i="20"/>
  <c r="R1272" i="20"/>
  <c r="S1272" i="20"/>
  <c r="T1272" i="20"/>
  <c r="U1272" i="20"/>
  <c r="V1272" i="20"/>
  <c r="W1272" i="20"/>
  <c r="X1272" i="20"/>
  <c r="Y1272" i="20"/>
  <c r="Z1272" i="20"/>
  <c r="AA1272" i="20"/>
  <c r="AB1272" i="20"/>
  <c r="AC1272" i="20"/>
  <c r="AD1272" i="20"/>
  <c r="AE1272" i="20"/>
  <c r="AF1272" i="20"/>
  <c r="AG1272" i="20"/>
  <c r="AH1272" i="20"/>
  <c r="AI1272" i="20"/>
  <c r="AJ1272" i="20"/>
  <c r="G1273" i="20"/>
  <c r="H1273" i="20"/>
  <c r="I1273" i="20"/>
  <c r="J1273" i="20"/>
  <c r="K1273" i="20"/>
  <c r="L1273" i="20"/>
  <c r="M1273" i="20"/>
  <c r="N1273" i="20"/>
  <c r="O1273" i="20"/>
  <c r="P1273" i="20"/>
  <c r="Q1273" i="20"/>
  <c r="R1273" i="20"/>
  <c r="S1273" i="20"/>
  <c r="T1273" i="20"/>
  <c r="U1273" i="20"/>
  <c r="V1273" i="20"/>
  <c r="W1273" i="20"/>
  <c r="X1273" i="20"/>
  <c r="Y1273" i="20"/>
  <c r="Z1273" i="20"/>
  <c r="AA1273" i="20"/>
  <c r="AB1273" i="20"/>
  <c r="AC1273" i="20"/>
  <c r="AD1273" i="20"/>
  <c r="AE1273" i="20"/>
  <c r="AF1273" i="20"/>
  <c r="AG1273" i="20"/>
  <c r="AH1273" i="20"/>
  <c r="AI1273" i="20"/>
  <c r="AJ1273" i="20"/>
  <c r="G1274" i="20"/>
  <c r="H1274" i="20"/>
  <c r="I1274" i="20"/>
  <c r="J1274" i="20"/>
  <c r="K1274" i="20"/>
  <c r="L1274" i="20"/>
  <c r="M1274" i="20"/>
  <c r="N1274" i="20"/>
  <c r="O1274" i="20"/>
  <c r="P1274" i="20"/>
  <c r="Q1274" i="20"/>
  <c r="R1274" i="20"/>
  <c r="S1274" i="20"/>
  <c r="T1274" i="20"/>
  <c r="U1274" i="20"/>
  <c r="V1274" i="20"/>
  <c r="W1274" i="20"/>
  <c r="X1274" i="20"/>
  <c r="Y1274" i="20"/>
  <c r="Z1274" i="20"/>
  <c r="AA1274" i="20"/>
  <c r="AB1274" i="20"/>
  <c r="AC1274" i="20"/>
  <c r="AD1274" i="20"/>
  <c r="AE1274" i="20"/>
  <c r="AF1274" i="20"/>
  <c r="AG1274" i="20"/>
  <c r="AH1274" i="20"/>
  <c r="AI1274" i="20"/>
  <c r="AJ1274" i="20"/>
  <c r="G1275" i="20"/>
  <c r="H1275" i="20"/>
  <c r="I1275" i="20"/>
  <c r="J1275" i="20"/>
  <c r="K1275" i="20"/>
  <c r="L1275" i="20"/>
  <c r="M1275" i="20"/>
  <c r="N1275" i="20"/>
  <c r="O1275" i="20"/>
  <c r="P1275" i="20"/>
  <c r="Q1275" i="20"/>
  <c r="R1275" i="20"/>
  <c r="S1275" i="20"/>
  <c r="T1275" i="20"/>
  <c r="U1275" i="20"/>
  <c r="V1275" i="20"/>
  <c r="W1275" i="20"/>
  <c r="X1275" i="20"/>
  <c r="Y1275" i="20"/>
  <c r="Z1275" i="20"/>
  <c r="AA1275" i="20"/>
  <c r="AB1275" i="20"/>
  <c r="AC1275" i="20"/>
  <c r="AD1275" i="20"/>
  <c r="AE1275" i="20"/>
  <c r="AF1275" i="20"/>
  <c r="AG1275" i="20"/>
  <c r="AH1275" i="20"/>
  <c r="AI1275" i="20"/>
  <c r="AJ1275" i="20"/>
  <c r="G1276" i="20"/>
  <c r="H1276" i="20"/>
  <c r="I1276" i="20"/>
  <c r="J1276" i="20"/>
  <c r="K1276" i="20"/>
  <c r="L1276" i="20"/>
  <c r="M1276" i="20"/>
  <c r="N1276" i="20"/>
  <c r="O1276" i="20"/>
  <c r="P1276" i="20"/>
  <c r="Q1276" i="20"/>
  <c r="R1276" i="20"/>
  <c r="S1276" i="20"/>
  <c r="T1276" i="20"/>
  <c r="U1276" i="20"/>
  <c r="V1276" i="20"/>
  <c r="W1276" i="20"/>
  <c r="X1276" i="20"/>
  <c r="Y1276" i="20"/>
  <c r="Z1276" i="20"/>
  <c r="AA1276" i="20"/>
  <c r="AB1276" i="20"/>
  <c r="AC1276" i="20"/>
  <c r="AD1276" i="20"/>
  <c r="AE1276" i="20"/>
  <c r="AF1276" i="20"/>
  <c r="AG1276" i="20"/>
  <c r="AH1276" i="20"/>
  <c r="AI1276" i="20"/>
  <c r="AJ1276" i="20"/>
  <c r="G1277" i="20"/>
  <c r="H1277" i="20"/>
  <c r="I1277" i="20"/>
  <c r="J1277" i="20"/>
  <c r="K1277" i="20"/>
  <c r="L1277" i="20"/>
  <c r="M1277" i="20"/>
  <c r="N1277" i="20"/>
  <c r="O1277" i="20"/>
  <c r="P1277" i="20"/>
  <c r="Q1277" i="20"/>
  <c r="R1277" i="20"/>
  <c r="S1277" i="20"/>
  <c r="T1277" i="20"/>
  <c r="U1277" i="20"/>
  <c r="V1277" i="20"/>
  <c r="W1277" i="20"/>
  <c r="X1277" i="20"/>
  <c r="Y1277" i="20"/>
  <c r="Z1277" i="20"/>
  <c r="AA1277" i="20"/>
  <c r="AB1277" i="20"/>
  <c r="AC1277" i="20"/>
  <c r="AD1277" i="20"/>
  <c r="AE1277" i="20"/>
  <c r="AF1277" i="20"/>
  <c r="AG1277" i="20"/>
  <c r="AH1277" i="20"/>
  <c r="AI1277" i="20"/>
  <c r="AJ1277" i="20"/>
  <c r="G1278" i="20"/>
  <c r="H1278" i="20"/>
  <c r="I1278" i="20"/>
  <c r="J1278" i="20"/>
  <c r="K1278" i="20"/>
  <c r="L1278" i="20"/>
  <c r="M1278" i="20"/>
  <c r="N1278" i="20"/>
  <c r="O1278" i="20"/>
  <c r="P1278" i="20"/>
  <c r="Q1278" i="20"/>
  <c r="R1278" i="20"/>
  <c r="S1278" i="20"/>
  <c r="T1278" i="20"/>
  <c r="U1278" i="20"/>
  <c r="V1278" i="20"/>
  <c r="W1278" i="20"/>
  <c r="X1278" i="20"/>
  <c r="Y1278" i="20"/>
  <c r="Z1278" i="20"/>
  <c r="AA1278" i="20"/>
  <c r="AB1278" i="20"/>
  <c r="AC1278" i="20"/>
  <c r="AD1278" i="20"/>
  <c r="AE1278" i="20"/>
  <c r="AF1278" i="20"/>
  <c r="AG1278" i="20"/>
  <c r="AH1278" i="20"/>
  <c r="AI1278" i="20"/>
  <c r="AJ1278" i="20"/>
  <c r="G1279" i="20"/>
  <c r="H1279" i="20"/>
  <c r="I1279" i="20"/>
  <c r="J1279" i="20"/>
  <c r="K1279" i="20"/>
  <c r="L1279" i="20"/>
  <c r="M1279" i="20"/>
  <c r="N1279" i="20"/>
  <c r="O1279" i="20"/>
  <c r="P1279" i="20"/>
  <c r="Q1279" i="20"/>
  <c r="R1279" i="20"/>
  <c r="S1279" i="20"/>
  <c r="T1279" i="20"/>
  <c r="U1279" i="20"/>
  <c r="V1279" i="20"/>
  <c r="W1279" i="20"/>
  <c r="X1279" i="20"/>
  <c r="Y1279" i="20"/>
  <c r="Z1279" i="20"/>
  <c r="AA1279" i="20"/>
  <c r="AB1279" i="20"/>
  <c r="AC1279" i="20"/>
  <c r="AD1279" i="20"/>
  <c r="AE1279" i="20"/>
  <c r="AF1279" i="20"/>
  <c r="AG1279" i="20"/>
  <c r="AH1279" i="20"/>
  <c r="AI1279" i="20"/>
  <c r="AJ1279" i="20"/>
  <c r="G1280" i="20"/>
  <c r="H1280" i="20"/>
  <c r="I1280" i="20"/>
  <c r="J1280" i="20"/>
  <c r="K1280" i="20"/>
  <c r="L1280" i="20"/>
  <c r="M1280" i="20"/>
  <c r="N1280" i="20"/>
  <c r="O1280" i="20"/>
  <c r="P1280" i="20"/>
  <c r="Q1280" i="20"/>
  <c r="R1280" i="20"/>
  <c r="S1280" i="20"/>
  <c r="T1280" i="20"/>
  <c r="U1280" i="20"/>
  <c r="V1280" i="20"/>
  <c r="W1280" i="20"/>
  <c r="X1280" i="20"/>
  <c r="Y1280" i="20"/>
  <c r="Z1280" i="20"/>
  <c r="AA1280" i="20"/>
  <c r="AB1280" i="20"/>
  <c r="AC1280" i="20"/>
  <c r="AD1280" i="20"/>
  <c r="AE1280" i="20"/>
  <c r="AF1280" i="20"/>
  <c r="AG1280" i="20"/>
  <c r="AH1280" i="20"/>
  <c r="AI1280" i="20"/>
  <c r="AJ1280" i="20"/>
  <c r="G1281" i="20"/>
  <c r="H1281" i="20"/>
  <c r="I1281" i="20"/>
  <c r="J1281" i="20"/>
  <c r="K1281" i="20"/>
  <c r="L1281" i="20"/>
  <c r="M1281" i="20"/>
  <c r="N1281" i="20"/>
  <c r="O1281" i="20"/>
  <c r="P1281" i="20"/>
  <c r="Q1281" i="20"/>
  <c r="R1281" i="20"/>
  <c r="S1281" i="20"/>
  <c r="T1281" i="20"/>
  <c r="U1281" i="20"/>
  <c r="V1281" i="20"/>
  <c r="W1281" i="20"/>
  <c r="X1281" i="20"/>
  <c r="Y1281" i="20"/>
  <c r="Z1281" i="20"/>
  <c r="AA1281" i="20"/>
  <c r="AB1281" i="20"/>
  <c r="AC1281" i="20"/>
  <c r="AD1281" i="20"/>
  <c r="AE1281" i="20"/>
  <c r="AF1281" i="20"/>
  <c r="AG1281" i="20"/>
  <c r="AH1281" i="20"/>
  <c r="AI1281" i="20"/>
  <c r="AJ1281" i="20"/>
  <c r="G1282" i="20"/>
  <c r="H1282" i="20"/>
  <c r="I1282" i="20"/>
  <c r="J1282" i="20"/>
  <c r="K1282" i="20"/>
  <c r="L1282" i="20"/>
  <c r="M1282" i="20"/>
  <c r="N1282" i="20"/>
  <c r="O1282" i="20"/>
  <c r="P1282" i="20"/>
  <c r="Q1282" i="20"/>
  <c r="R1282" i="20"/>
  <c r="S1282" i="20"/>
  <c r="T1282" i="20"/>
  <c r="U1282" i="20"/>
  <c r="V1282" i="20"/>
  <c r="W1282" i="20"/>
  <c r="X1282" i="20"/>
  <c r="Y1282" i="20"/>
  <c r="Z1282" i="20"/>
  <c r="AA1282" i="20"/>
  <c r="AB1282" i="20"/>
  <c r="AC1282" i="20"/>
  <c r="AD1282" i="20"/>
  <c r="AE1282" i="20"/>
  <c r="AF1282" i="20"/>
  <c r="AG1282" i="20"/>
  <c r="AH1282" i="20"/>
  <c r="AI1282" i="20"/>
  <c r="AJ1282" i="20"/>
  <c r="G1283" i="20"/>
  <c r="H1283" i="20"/>
  <c r="I1283" i="20"/>
  <c r="J1283" i="20"/>
  <c r="K1283" i="20"/>
  <c r="L1283" i="20"/>
  <c r="M1283" i="20"/>
  <c r="N1283" i="20"/>
  <c r="O1283" i="20"/>
  <c r="P1283" i="20"/>
  <c r="Q1283" i="20"/>
  <c r="R1283" i="20"/>
  <c r="S1283" i="20"/>
  <c r="T1283" i="20"/>
  <c r="U1283" i="20"/>
  <c r="V1283" i="20"/>
  <c r="W1283" i="20"/>
  <c r="X1283" i="20"/>
  <c r="Y1283" i="20"/>
  <c r="Z1283" i="20"/>
  <c r="AA1283" i="20"/>
  <c r="AB1283" i="20"/>
  <c r="AC1283" i="20"/>
  <c r="AD1283" i="20"/>
  <c r="AE1283" i="20"/>
  <c r="AF1283" i="20"/>
  <c r="AG1283" i="20"/>
  <c r="AH1283" i="20"/>
  <c r="AI1283" i="20"/>
  <c r="AJ1283" i="20"/>
  <c r="G1284" i="20"/>
  <c r="H1284" i="20"/>
  <c r="I1284" i="20"/>
  <c r="J1284" i="20"/>
  <c r="K1284" i="20"/>
  <c r="L1284" i="20"/>
  <c r="M1284" i="20"/>
  <c r="N1284" i="20"/>
  <c r="O1284" i="20"/>
  <c r="P1284" i="20"/>
  <c r="Q1284" i="20"/>
  <c r="R1284" i="20"/>
  <c r="S1284" i="20"/>
  <c r="T1284" i="20"/>
  <c r="U1284" i="20"/>
  <c r="V1284" i="20"/>
  <c r="W1284" i="20"/>
  <c r="X1284" i="20"/>
  <c r="Y1284" i="20"/>
  <c r="Z1284" i="20"/>
  <c r="AA1284" i="20"/>
  <c r="AB1284" i="20"/>
  <c r="AC1284" i="20"/>
  <c r="AD1284" i="20"/>
  <c r="AE1284" i="20"/>
  <c r="AF1284" i="20"/>
  <c r="AG1284" i="20"/>
  <c r="AH1284" i="20"/>
  <c r="AI1284" i="20"/>
  <c r="AJ1284" i="20"/>
  <c r="G1285" i="20"/>
  <c r="H1285" i="20"/>
  <c r="I1285" i="20"/>
  <c r="J1285" i="20"/>
  <c r="K1285" i="20"/>
  <c r="L1285" i="20"/>
  <c r="M1285" i="20"/>
  <c r="N1285" i="20"/>
  <c r="O1285" i="20"/>
  <c r="P1285" i="20"/>
  <c r="Q1285" i="20"/>
  <c r="R1285" i="20"/>
  <c r="S1285" i="20"/>
  <c r="T1285" i="20"/>
  <c r="U1285" i="20"/>
  <c r="V1285" i="20"/>
  <c r="W1285" i="20"/>
  <c r="X1285" i="20"/>
  <c r="Y1285" i="20"/>
  <c r="Z1285" i="20"/>
  <c r="AA1285" i="20"/>
  <c r="AB1285" i="20"/>
  <c r="AC1285" i="20"/>
  <c r="AD1285" i="20"/>
  <c r="AE1285" i="20"/>
  <c r="AF1285" i="20"/>
  <c r="AG1285" i="20"/>
  <c r="AH1285" i="20"/>
  <c r="AI1285" i="20"/>
  <c r="AJ1285" i="20"/>
  <c r="G1286" i="20"/>
  <c r="H1286" i="20"/>
  <c r="I1286" i="20"/>
  <c r="J1286" i="20"/>
  <c r="K1286" i="20"/>
  <c r="L1286" i="20"/>
  <c r="M1286" i="20"/>
  <c r="N1286" i="20"/>
  <c r="O1286" i="20"/>
  <c r="P1286" i="20"/>
  <c r="Q1286" i="20"/>
  <c r="R1286" i="20"/>
  <c r="S1286" i="20"/>
  <c r="T1286" i="20"/>
  <c r="U1286" i="20"/>
  <c r="V1286" i="20"/>
  <c r="W1286" i="20"/>
  <c r="X1286" i="20"/>
  <c r="Y1286" i="20"/>
  <c r="Z1286" i="20"/>
  <c r="AA1286" i="20"/>
  <c r="AB1286" i="20"/>
  <c r="AC1286" i="20"/>
  <c r="AD1286" i="20"/>
  <c r="AE1286" i="20"/>
  <c r="AF1286" i="20"/>
  <c r="AG1286" i="20"/>
  <c r="AH1286" i="20"/>
  <c r="AI1286" i="20"/>
  <c r="AJ1286" i="20"/>
  <c r="G1287" i="20"/>
  <c r="H1287" i="20"/>
  <c r="I1287" i="20"/>
  <c r="J1287" i="20"/>
  <c r="K1287" i="20"/>
  <c r="L1287" i="20"/>
  <c r="M1287" i="20"/>
  <c r="N1287" i="20"/>
  <c r="O1287" i="20"/>
  <c r="P1287" i="20"/>
  <c r="Q1287" i="20"/>
  <c r="R1287" i="20"/>
  <c r="S1287" i="20"/>
  <c r="T1287" i="20"/>
  <c r="U1287" i="20"/>
  <c r="V1287" i="20"/>
  <c r="W1287" i="20"/>
  <c r="X1287" i="20"/>
  <c r="Y1287" i="20"/>
  <c r="Z1287" i="20"/>
  <c r="AA1287" i="20"/>
  <c r="AB1287" i="20"/>
  <c r="AC1287" i="20"/>
  <c r="AD1287" i="20"/>
  <c r="AE1287" i="20"/>
  <c r="AF1287" i="20"/>
  <c r="AG1287" i="20"/>
  <c r="AH1287" i="20"/>
  <c r="AI1287" i="20"/>
  <c r="AJ1287" i="20"/>
  <c r="G1288" i="20"/>
  <c r="H1288" i="20"/>
  <c r="I1288" i="20"/>
  <c r="J1288" i="20"/>
  <c r="K1288" i="20"/>
  <c r="L1288" i="20"/>
  <c r="M1288" i="20"/>
  <c r="N1288" i="20"/>
  <c r="O1288" i="20"/>
  <c r="P1288" i="20"/>
  <c r="Q1288" i="20"/>
  <c r="R1288" i="20"/>
  <c r="S1288" i="20"/>
  <c r="T1288" i="20"/>
  <c r="U1288" i="20"/>
  <c r="V1288" i="20"/>
  <c r="W1288" i="20"/>
  <c r="X1288" i="20"/>
  <c r="Y1288" i="20"/>
  <c r="Z1288" i="20"/>
  <c r="AA1288" i="20"/>
  <c r="AB1288" i="20"/>
  <c r="AC1288" i="20"/>
  <c r="AD1288" i="20"/>
  <c r="AE1288" i="20"/>
  <c r="AF1288" i="20"/>
  <c r="AG1288" i="20"/>
  <c r="AH1288" i="20"/>
  <c r="AI1288" i="20"/>
  <c r="AJ1288" i="20"/>
  <c r="G1289" i="20"/>
  <c r="H1289" i="20"/>
  <c r="I1289" i="20"/>
  <c r="J1289" i="20"/>
  <c r="K1289" i="20"/>
  <c r="L1289" i="20"/>
  <c r="M1289" i="20"/>
  <c r="N1289" i="20"/>
  <c r="O1289" i="20"/>
  <c r="P1289" i="20"/>
  <c r="Q1289" i="20"/>
  <c r="R1289" i="20"/>
  <c r="S1289" i="20"/>
  <c r="T1289" i="20"/>
  <c r="U1289" i="20"/>
  <c r="V1289" i="20"/>
  <c r="W1289" i="20"/>
  <c r="X1289" i="20"/>
  <c r="Y1289" i="20"/>
  <c r="Z1289" i="20"/>
  <c r="AA1289" i="20"/>
  <c r="AB1289" i="20"/>
  <c r="AC1289" i="20"/>
  <c r="AD1289" i="20"/>
  <c r="AE1289" i="20"/>
  <c r="AF1289" i="20"/>
  <c r="AG1289" i="20"/>
  <c r="AH1289" i="20"/>
  <c r="AI1289" i="20"/>
  <c r="AJ1289" i="20"/>
  <c r="G1290" i="20"/>
  <c r="H1290" i="20"/>
  <c r="I1290" i="20"/>
  <c r="J1290" i="20"/>
  <c r="K1290" i="20"/>
  <c r="L1290" i="20"/>
  <c r="M1290" i="20"/>
  <c r="N1290" i="20"/>
  <c r="O1290" i="20"/>
  <c r="P1290" i="20"/>
  <c r="Q1290" i="20"/>
  <c r="R1290" i="20"/>
  <c r="S1290" i="20"/>
  <c r="T1290" i="20"/>
  <c r="U1290" i="20"/>
  <c r="V1290" i="20"/>
  <c r="W1290" i="20"/>
  <c r="X1290" i="20"/>
  <c r="Y1290" i="20"/>
  <c r="Z1290" i="20"/>
  <c r="AA1290" i="20"/>
  <c r="AB1290" i="20"/>
  <c r="AC1290" i="20"/>
  <c r="AD1290" i="20"/>
  <c r="AE1290" i="20"/>
  <c r="AF1290" i="20"/>
  <c r="AG1290" i="20"/>
  <c r="AH1290" i="20"/>
  <c r="AI1290" i="20"/>
  <c r="AJ1290" i="20"/>
  <c r="G1291" i="20"/>
  <c r="H1291" i="20"/>
  <c r="I1291" i="20"/>
  <c r="J1291" i="20"/>
  <c r="K1291" i="20"/>
  <c r="L1291" i="20"/>
  <c r="M1291" i="20"/>
  <c r="N1291" i="20"/>
  <c r="O1291" i="20"/>
  <c r="P1291" i="20"/>
  <c r="Q1291" i="20"/>
  <c r="R1291" i="20"/>
  <c r="S1291" i="20"/>
  <c r="T1291" i="20"/>
  <c r="U1291" i="20"/>
  <c r="V1291" i="20"/>
  <c r="W1291" i="20"/>
  <c r="X1291" i="20"/>
  <c r="Y1291" i="20"/>
  <c r="Z1291" i="20"/>
  <c r="AA1291" i="20"/>
  <c r="AB1291" i="20"/>
  <c r="AC1291" i="20"/>
  <c r="AD1291" i="20"/>
  <c r="AE1291" i="20"/>
  <c r="AF1291" i="20"/>
  <c r="AG1291" i="20"/>
  <c r="AH1291" i="20"/>
  <c r="AI1291" i="20"/>
  <c r="AJ1291" i="20"/>
  <c r="G1292" i="20"/>
  <c r="H1292" i="20"/>
  <c r="I1292" i="20"/>
  <c r="J1292" i="20"/>
  <c r="K1292" i="20"/>
  <c r="L1292" i="20"/>
  <c r="M1292" i="20"/>
  <c r="N1292" i="20"/>
  <c r="O1292" i="20"/>
  <c r="P1292" i="20"/>
  <c r="Q1292" i="20"/>
  <c r="R1292" i="20"/>
  <c r="S1292" i="20"/>
  <c r="T1292" i="20"/>
  <c r="U1292" i="20"/>
  <c r="V1292" i="20"/>
  <c r="W1292" i="20"/>
  <c r="X1292" i="20"/>
  <c r="Y1292" i="20"/>
  <c r="Z1292" i="20"/>
  <c r="AA1292" i="20"/>
  <c r="AB1292" i="20"/>
  <c r="AC1292" i="20"/>
  <c r="AD1292" i="20"/>
  <c r="AE1292" i="20"/>
  <c r="AF1292" i="20"/>
  <c r="AG1292" i="20"/>
  <c r="AH1292" i="20"/>
  <c r="AI1292" i="20"/>
  <c r="AJ1292" i="20"/>
  <c r="G1293" i="20"/>
  <c r="H1293" i="20"/>
  <c r="I1293" i="20"/>
  <c r="J1293" i="20"/>
  <c r="K1293" i="20"/>
  <c r="L1293" i="20"/>
  <c r="M1293" i="20"/>
  <c r="N1293" i="20"/>
  <c r="O1293" i="20"/>
  <c r="P1293" i="20"/>
  <c r="Q1293" i="20"/>
  <c r="R1293" i="20"/>
  <c r="S1293" i="20"/>
  <c r="T1293" i="20"/>
  <c r="U1293" i="20"/>
  <c r="V1293" i="20"/>
  <c r="W1293" i="20"/>
  <c r="X1293" i="20"/>
  <c r="Y1293" i="20"/>
  <c r="Z1293" i="20"/>
  <c r="AA1293" i="20"/>
  <c r="AB1293" i="20"/>
  <c r="AC1293" i="20"/>
  <c r="AD1293" i="20"/>
  <c r="AE1293" i="20"/>
  <c r="AF1293" i="20"/>
  <c r="AG1293" i="20"/>
  <c r="AH1293" i="20"/>
  <c r="AI1293" i="20"/>
  <c r="AJ1293" i="20"/>
  <c r="G1294" i="20"/>
  <c r="H1294" i="20"/>
  <c r="I1294" i="20"/>
  <c r="J1294" i="20"/>
  <c r="K1294" i="20"/>
  <c r="L1294" i="20"/>
  <c r="M1294" i="20"/>
  <c r="N1294" i="20"/>
  <c r="O1294" i="20"/>
  <c r="P1294" i="20"/>
  <c r="Q1294" i="20"/>
  <c r="R1294" i="20"/>
  <c r="S1294" i="20"/>
  <c r="T1294" i="20"/>
  <c r="U1294" i="20"/>
  <c r="V1294" i="20"/>
  <c r="W1294" i="20"/>
  <c r="X1294" i="20"/>
  <c r="Y1294" i="20"/>
  <c r="Z1294" i="20"/>
  <c r="AA1294" i="20"/>
  <c r="AB1294" i="20"/>
  <c r="AC1294" i="20"/>
  <c r="AD1294" i="20"/>
  <c r="AE1294" i="20"/>
  <c r="AF1294" i="20"/>
  <c r="AG1294" i="20"/>
  <c r="AH1294" i="20"/>
  <c r="AI1294" i="20"/>
  <c r="AJ1294" i="20"/>
  <c r="G1295" i="20"/>
  <c r="H1295" i="20"/>
  <c r="I1295" i="20"/>
  <c r="J1295" i="20"/>
  <c r="K1295" i="20"/>
  <c r="L1295" i="20"/>
  <c r="M1295" i="20"/>
  <c r="N1295" i="20"/>
  <c r="O1295" i="20"/>
  <c r="P1295" i="20"/>
  <c r="Q1295" i="20"/>
  <c r="R1295" i="20"/>
  <c r="S1295" i="20"/>
  <c r="T1295" i="20"/>
  <c r="U1295" i="20"/>
  <c r="V1295" i="20"/>
  <c r="W1295" i="20"/>
  <c r="X1295" i="20"/>
  <c r="Y1295" i="20"/>
  <c r="Z1295" i="20"/>
  <c r="AA1295" i="20"/>
  <c r="AB1295" i="20"/>
  <c r="AC1295" i="20"/>
  <c r="AD1295" i="20"/>
  <c r="AE1295" i="20"/>
  <c r="AF1295" i="20"/>
  <c r="AG1295" i="20"/>
  <c r="AH1295" i="20"/>
  <c r="AI1295" i="20"/>
  <c r="AJ1295" i="20"/>
  <c r="G1296" i="20"/>
  <c r="H1296" i="20"/>
  <c r="I1296" i="20"/>
  <c r="J1296" i="20"/>
  <c r="K1296" i="20"/>
  <c r="L1296" i="20"/>
  <c r="M1296" i="20"/>
  <c r="N1296" i="20"/>
  <c r="O1296" i="20"/>
  <c r="P1296" i="20"/>
  <c r="Q1296" i="20"/>
  <c r="R1296" i="20"/>
  <c r="S1296" i="20"/>
  <c r="T1296" i="20"/>
  <c r="U1296" i="20"/>
  <c r="V1296" i="20"/>
  <c r="W1296" i="20"/>
  <c r="X1296" i="20"/>
  <c r="Y1296" i="20"/>
  <c r="Z1296" i="20"/>
  <c r="AA1296" i="20"/>
  <c r="AB1296" i="20"/>
  <c r="AC1296" i="20"/>
  <c r="AD1296" i="20"/>
  <c r="AE1296" i="20"/>
  <c r="AF1296" i="20"/>
  <c r="AG1296" i="20"/>
  <c r="AH1296" i="20"/>
  <c r="AI1296" i="20"/>
  <c r="AJ1296" i="20"/>
  <c r="G1297" i="20"/>
  <c r="H1297" i="20"/>
  <c r="I1297" i="20"/>
  <c r="J1297" i="20"/>
  <c r="K1297" i="20"/>
  <c r="L1297" i="20"/>
  <c r="M1297" i="20"/>
  <c r="N1297" i="20"/>
  <c r="O1297" i="20"/>
  <c r="P1297" i="20"/>
  <c r="Q1297" i="20"/>
  <c r="R1297" i="20"/>
  <c r="S1297" i="20"/>
  <c r="T1297" i="20"/>
  <c r="U1297" i="20"/>
  <c r="V1297" i="20"/>
  <c r="W1297" i="20"/>
  <c r="X1297" i="20"/>
  <c r="Y1297" i="20"/>
  <c r="Z1297" i="20"/>
  <c r="AA1297" i="20"/>
  <c r="AB1297" i="20"/>
  <c r="AC1297" i="20"/>
  <c r="AD1297" i="20"/>
  <c r="AE1297" i="20"/>
  <c r="AF1297" i="20"/>
  <c r="AG1297" i="20"/>
  <c r="AH1297" i="20"/>
  <c r="AI1297" i="20"/>
  <c r="AJ1297" i="20"/>
  <c r="G1298" i="20"/>
  <c r="H1298" i="20"/>
  <c r="I1298" i="20"/>
  <c r="J1298" i="20"/>
  <c r="K1298" i="20"/>
  <c r="L1298" i="20"/>
  <c r="M1298" i="20"/>
  <c r="N1298" i="20"/>
  <c r="O1298" i="20"/>
  <c r="P1298" i="20"/>
  <c r="Q1298" i="20"/>
  <c r="R1298" i="20"/>
  <c r="S1298" i="20"/>
  <c r="T1298" i="20"/>
  <c r="U1298" i="20"/>
  <c r="V1298" i="20"/>
  <c r="W1298" i="20"/>
  <c r="X1298" i="20"/>
  <c r="Y1298" i="20"/>
  <c r="Z1298" i="20"/>
  <c r="AA1298" i="20"/>
  <c r="AB1298" i="20"/>
  <c r="AC1298" i="20"/>
  <c r="AD1298" i="20"/>
  <c r="AE1298" i="20"/>
  <c r="AF1298" i="20"/>
  <c r="AG1298" i="20"/>
  <c r="AH1298" i="20"/>
  <c r="AI1298" i="20"/>
  <c r="AJ1298" i="20"/>
  <c r="G1299" i="20"/>
  <c r="H1299" i="20"/>
  <c r="I1299" i="20"/>
  <c r="J1299" i="20"/>
  <c r="K1299" i="20"/>
  <c r="L1299" i="20"/>
  <c r="M1299" i="20"/>
  <c r="N1299" i="20"/>
  <c r="O1299" i="20"/>
  <c r="P1299" i="20"/>
  <c r="Q1299" i="20"/>
  <c r="R1299" i="20"/>
  <c r="S1299" i="20"/>
  <c r="T1299" i="20"/>
  <c r="U1299" i="20"/>
  <c r="V1299" i="20"/>
  <c r="W1299" i="20"/>
  <c r="X1299" i="20"/>
  <c r="Y1299" i="20"/>
  <c r="Z1299" i="20"/>
  <c r="AA1299" i="20"/>
  <c r="AB1299" i="20"/>
  <c r="AC1299" i="20"/>
  <c r="AD1299" i="20"/>
  <c r="AE1299" i="20"/>
  <c r="AF1299" i="20"/>
  <c r="AG1299" i="20"/>
  <c r="AH1299" i="20"/>
  <c r="AI1299" i="20"/>
  <c r="AJ1299" i="20"/>
  <c r="G1300" i="20"/>
  <c r="H1300" i="20"/>
  <c r="I1300" i="20"/>
  <c r="J1300" i="20"/>
  <c r="K1300" i="20"/>
  <c r="L1300" i="20"/>
  <c r="M1300" i="20"/>
  <c r="N1300" i="20"/>
  <c r="O1300" i="20"/>
  <c r="P1300" i="20"/>
  <c r="Q1300" i="20"/>
  <c r="R1300" i="20"/>
  <c r="S1300" i="20"/>
  <c r="T1300" i="20"/>
  <c r="U1300" i="20"/>
  <c r="V1300" i="20"/>
  <c r="W1300" i="20"/>
  <c r="X1300" i="20"/>
  <c r="Y1300" i="20"/>
  <c r="Z1300" i="20"/>
  <c r="AA1300" i="20"/>
  <c r="AB1300" i="20"/>
  <c r="AC1300" i="20"/>
  <c r="AD1300" i="20"/>
  <c r="AE1300" i="20"/>
  <c r="AF1300" i="20"/>
  <c r="AG1300" i="20"/>
  <c r="AH1300" i="20"/>
  <c r="AI1300" i="20"/>
  <c r="AJ1300" i="20"/>
  <c r="G1301" i="20"/>
  <c r="H1301" i="20"/>
  <c r="I1301" i="20"/>
  <c r="J1301" i="20"/>
  <c r="K1301" i="20"/>
  <c r="L1301" i="20"/>
  <c r="M1301" i="20"/>
  <c r="N1301" i="20"/>
  <c r="O1301" i="20"/>
  <c r="P1301" i="20"/>
  <c r="Q1301" i="20"/>
  <c r="R1301" i="20"/>
  <c r="S1301" i="20"/>
  <c r="T1301" i="20"/>
  <c r="U1301" i="20"/>
  <c r="V1301" i="20"/>
  <c r="W1301" i="20"/>
  <c r="X1301" i="20"/>
  <c r="Y1301" i="20"/>
  <c r="Z1301" i="20"/>
  <c r="AA1301" i="20"/>
  <c r="AB1301" i="20"/>
  <c r="AC1301" i="20"/>
  <c r="AD1301" i="20"/>
  <c r="AE1301" i="20"/>
  <c r="AF1301" i="20"/>
  <c r="AG1301" i="20"/>
  <c r="AH1301" i="20"/>
  <c r="AI1301" i="20"/>
  <c r="AJ1301" i="20"/>
  <c r="G1302" i="20"/>
  <c r="H1302" i="20"/>
  <c r="I1302" i="20"/>
  <c r="J1302" i="20"/>
  <c r="K1302" i="20"/>
  <c r="L1302" i="20"/>
  <c r="M1302" i="20"/>
  <c r="N1302" i="20"/>
  <c r="O1302" i="20"/>
  <c r="P1302" i="20"/>
  <c r="Q1302" i="20"/>
  <c r="R1302" i="20"/>
  <c r="S1302" i="20"/>
  <c r="T1302" i="20"/>
  <c r="U1302" i="20"/>
  <c r="V1302" i="20"/>
  <c r="W1302" i="20"/>
  <c r="X1302" i="20"/>
  <c r="Y1302" i="20"/>
  <c r="Z1302" i="20"/>
  <c r="AA1302" i="20"/>
  <c r="AB1302" i="20"/>
  <c r="AC1302" i="20"/>
  <c r="AD1302" i="20"/>
  <c r="AE1302" i="20"/>
  <c r="AF1302" i="20"/>
  <c r="AG1302" i="20"/>
  <c r="AH1302" i="20"/>
  <c r="AI1302" i="20"/>
  <c r="AJ1302" i="20"/>
  <c r="G1303" i="20"/>
  <c r="H1303" i="20"/>
  <c r="I1303" i="20"/>
  <c r="J1303" i="20"/>
  <c r="K1303" i="20"/>
  <c r="L1303" i="20"/>
  <c r="M1303" i="20"/>
  <c r="N1303" i="20"/>
  <c r="O1303" i="20"/>
  <c r="P1303" i="20"/>
  <c r="Q1303" i="20"/>
  <c r="R1303" i="20"/>
  <c r="S1303" i="20"/>
  <c r="T1303" i="20"/>
  <c r="U1303" i="20"/>
  <c r="V1303" i="20"/>
  <c r="W1303" i="20"/>
  <c r="X1303" i="20"/>
  <c r="Y1303" i="20"/>
  <c r="Z1303" i="20"/>
  <c r="AA1303" i="20"/>
  <c r="AB1303" i="20"/>
  <c r="AC1303" i="20"/>
  <c r="AD1303" i="20"/>
  <c r="AE1303" i="20"/>
  <c r="AF1303" i="20"/>
  <c r="AG1303" i="20"/>
  <c r="AH1303" i="20"/>
  <c r="AI1303" i="20"/>
  <c r="AJ1303" i="20"/>
  <c r="G1304" i="20"/>
  <c r="H1304" i="20"/>
  <c r="I1304" i="20"/>
  <c r="J1304" i="20"/>
  <c r="K1304" i="20"/>
  <c r="L1304" i="20"/>
  <c r="M1304" i="20"/>
  <c r="N1304" i="20"/>
  <c r="O1304" i="20"/>
  <c r="P1304" i="20"/>
  <c r="Q1304" i="20"/>
  <c r="R1304" i="20"/>
  <c r="S1304" i="20"/>
  <c r="T1304" i="20"/>
  <c r="U1304" i="20"/>
  <c r="V1304" i="20"/>
  <c r="W1304" i="20"/>
  <c r="X1304" i="20"/>
  <c r="Y1304" i="20"/>
  <c r="Z1304" i="20"/>
  <c r="AA1304" i="20"/>
  <c r="AB1304" i="20"/>
  <c r="AC1304" i="20"/>
  <c r="AD1304" i="20"/>
  <c r="AE1304" i="20"/>
  <c r="AF1304" i="20"/>
  <c r="AG1304" i="20"/>
  <c r="AH1304" i="20"/>
  <c r="AI1304" i="20"/>
  <c r="AJ1304" i="20"/>
  <c r="G1305" i="20"/>
  <c r="H1305" i="20"/>
  <c r="I1305" i="20"/>
  <c r="J1305" i="20"/>
  <c r="K1305" i="20"/>
  <c r="L1305" i="20"/>
  <c r="M1305" i="20"/>
  <c r="N1305" i="20"/>
  <c r="O1305" i="20"/>
  <c r="P1305" i="20"/>
  <c r="Q1305" i="20"/>
  <c r="R1305" i="20"/>
  <c r="S1305" i="20"/>
  <c r="T1305" i="20"/>
  <c r="U1305" i="20"/>
  <c r="V1305" i="20"/>
  <c r="W1305" i="20"/>
  <c r="X1305" i="20"/>
  <c r="Y1305" i="20"/>
  <c r="Z1305" i="20"/>
  <c r="AA1305" i="20"/>
  <c r="AB1305" i="20"/>
  <c r="AC1305" i="20"/>
  <c r="AD1305" i="20"/>
  <c r="AE1305" i="20"/>
  <c r="AF1305" i="20"/>
  <c r="AG1305" i="20"/>
  <c r="AH1305" i="20"/>
  <c r="AI1305" i="20"/>
  <c r="AJ1305" i="20"/>
  <c r="G1306" i="20"/>
  <c r="H1306" i="20"/>
  <c r="I1306" i="20"/>
  <c r="J1306" i="20"/>
  <c r="K1306" i="20"/>
  <c r="L1306" i="20"/>
  <c r="M1306" i="20"/>
  <c r="N1306" i="20"/>
  <c r="O1306" i="20"/>
  <c r="P1306" i="20"/>
  <c r="Q1306" i="20"/>
  <c r="R1306" i="20"/>
  <c r="S1306" i="20"/>
  <c r="T1306" i="20"/>
  <c r="U1306" i="20"/>
  <c r="V1306" i="20"/>
  <c r="W1306" i="20"/>
  <c r="X1306" i="20"/>
  <c r="Y1306" i="20"/>
  <c r="Z1306" i="20"/>
  <c r="AA1306" i="20"/>
  <c r="AB1306" i="20"/>
  <c r="AC1306" i="20"/>
  <c r="AD1306" i="20"/>
  <c r="AE1306" i="20"/>
  <c r="AF1306" i="20"/>
  <c r="AG1306" i="20"/>
  <c r="AH1306" i="20"/>
  <c r="AI1306" i="20"/>
  <c r="AJ1306" i="20"/>
  <c r="G1308" i="20"/>
  <c r="H1308" i="20"/>
  <c r="I1308" i="20"/>
  <c r="J1308" i="20"/>
  <c r="K1308" i="20"/>
  <c r="L1308" i="20"/>
  <c r="M1308" i="20"/>
  <c r="N1308" i="20"/>
  <c r="O1308" i="20"/>
  <c r="P1308" i="20"/>
  <c r="Q1308" i="20"/>
  <c r="R1308" i="20"/>
  <c r="S1308" i="20"/>
  <c r="T1308" i="20"/>
  <c r="U1308" i="20"/>
  <c r="V1308" i="20"/>
  <c r="W1308" i="20"/>
  <c r="X1308" i="20"/>
  <c r="Y1308" i="20"/>
  <c r="Z1308" i="20"/>
  <c r="AA1308" i="20"/>
  <c r="AB1308" i="20"/>
  <c r="AC1308" i="20"/>
  <c r="AD1308" i="20"/>
  <c r="AE1308" i="20"/>
  <c r="AF1308" i="20"/>
  <c r="AG1308" i="20"/>
  <c r="AH1308" i="20"/>
  <c r="AI1308" i="20"/>
  <c r="AJ1308" i="20"/>
  <c r="G1309" i="20"/>
  <c r="H1309" i="20"/>
  <c r="I1309" i="20"/>
  <c r="J1309" i="20"/>
  <c r="K1309" i="20"/>
  <c r="L1309" i="20"/>
  <c r="M1309" i="20"/>
  <c r="N1309" i="20"/>
  <c r="O1309" i="20"/>
  <c r="P1309" i="20"/>
  <c r="Q1309" i="20"/>
  <c r="R1309" i="20"/>
  <c r="S1309" i="20"/>
  <c r="T1309" i="20"/>
  <c r="U1309" i="20"/>
  <c r="V1309" i="20"/>
  <c r="W1309" i="20"/>
  <c r="X1309" i="20"/>
  <c r="Y1309" i="20"/>
  <c r="Z1309" i="20"/>
  <c r="AA1309" i="20"/>
  <c r="AB1309" i="20"/>
  <c r="AC1309" i="20"/>
  <c r="AD1309" i="20"/>
  <c r="AE1309" i="20"/>
  <c r="AF1309" i="20"/>
  <c r="AG1309" i="20"/>
  <c r="AH1309" i="20"/>
  <c r="AI1309" i="20"/>
  <c r="AJ1309" i="20"/>
  <c r="G1310" i="20"/>
  <c r="H1310" i="20"/>
  <c r="I1310" i="20"/>
  <c r="J1310" i="20"/>
  <c r="K1310" i="20"/>
  <c r="L1310" i="20"/>
  <c r="M1310" i="20"/>
  <c r="N1310" i="20"/>
  <c r="O1310" i="20"/>
  <c r="P1310" i="20"/>
  <c r="Q1310" i="20"/>
  <c r="R1310" i="20"/>
  <c r="S1310" i="20"/>
  <c r="T1310" i="20"/>
  <c r="U1310" i="20"/>
  <c r="V1310" i="20"/>
  <c r="W1310" i="20"/>
  <c r="X1310" i="20"/>
  <c r="Y1310" i="20"/>
  <c r="Z1310" i="20"/>
  <c r="AA1310" i="20"/>
  <c r="AB1310" i="20"/>
  <c r="AC1310" i="20"/>
  <c r="AD1310" i="20"/>
  <c r="AE1310" i="20"/>
  <c r="AF1310" i="20"/>
  <c r="AG1310" i="20"/>
  <c r="AH1310" i="20"/>
  <c r="AI1310" i="20"/>
  <c r="AJ1310" i="20"/>
  <c r="G1311" i="20"/>
  <c r="H1311" i="20"/>
  <c r="I1311" i="20"/>
  <c r="J1311" i="20"/>
  <c r="K1311" i="20"/>
  <c r="L1311" i="20"/>
  <c r="M1311" i="20"/>
  <c r="N1311" i="20"/>
  <c r="O1311" i="20"/>
  <c r="P1311" i="20"/>
  <c r="Q1311" i="20"/>
  <c r="R1311" i="20"/>
  <c r="S1311" i="20"/>
  <c r="T1311" i="20"/>
  <c r="U1311" i="20"/>
  <c r="V1311" i="20"/>
  <c r="W1311" i="20"/>
  <c r="X1311" i="20"/>
  <c r="Y1311" i="20"/>
  <c r="Z1311" i="20"/>
  <c r="AA1311" i="20"/>
  <c r="AB1311" i="20"/>
  <c r="AC1311" i="20"/>
  <c r="AD1311" i="20"/>
  <c r="AE1311" i="20"/>
  <c r="AF1311" i="20"/>
  <c r="AG1311" i="20"/>
  <c r="AH1311" i="20"/>
  <c r="AI1311" i="20"/>
  <c r="AJ1311" i="20"/>
  <c r="G1312" i="20"/>
  <c r="H1312" i="20"/>
  <c r="I1312" i="20"/>
  <c r="J1312" i="20"/>
  <c r="K1312" i="20"/>
  <c r="L1312" i="20"/>
  <c r="M1312" i="20"/>
  <c r="N1312" i="20"/>
  <c r="O1312" i="20"/>
  <c r="P1312" i="20"/>
  <c r="Q1312" i="20"/>
  <c r="R1312" i="20"/>
  <c r="S1312" i="20"/>
  <c r="T1312" i="20"/>
  <c r="U1312" i="20"/>
  <c r="V1312" i="20"/>
  <c r="W1312" i="20"/>
  <c r="X1312" i="20"/>
  <c r="Y1312" i="20"/>
  <c r="Z1312" i="20"/>
  <c r="AA1312" i="20"/>
  <c r="AB1312" i="20"/>
  <c r="AC1312" i="20"/>
  <c r="AD1312" i="20"/>
  <c r="AE1312" i="20"/>
  <c r="AF1312" i="20"/>
  <c r="AG1312" i="20"/>
  <c r="AH1312" i="20"/>
  <c r="AI1312" i="20"/>
  <c r="AJ1312" i="20"/>
  <c r="G1313" i="20"/>
  <c r="H1313" i="20"/>
  <c r="I1313" i="20"/>
  <c r="J1313" i="20"/>
  <c r="K1313" i="20"/>
  <c r="L1313" i="20"/>
  <c r="M1313" i="20"/>
  <c r="N1313" i="20"/>
  <c r="O1313" i="20"/>
  <c r="P1313" i="20"/>
  <c r="Q1313" i="20"/>
  <c r="R1313" i="20"/>
  <c r="S1313" i="20"/>
  <c r="T1313" i="20"/>
  <c r="U1313" i="20"/>
  <c r="V1313" i="20"/>
  <c r="W1313" i="20"/>
  <c r="X1313" i="20"/>
  <c r="Y1313" i="20"/>
  <c r="Z1313" i="20"/>
  <c r="AA1313" i="20"/>
  <c r="AB1313" i="20"/>
  <c r="AC1313" i="20"/>
  <c r="AD1313" i="20"/>
  <c r="AE1313" i="20"/>
  <c r="AF1313" i="20"/>
  <c r="AG1313" i="20"/>
  <c r="AH1313" i="20"/>
  <c r="AI1313" i="20"/>
  <c r="AJ1313" i="20"/>
  <c r="G1314" i="20"/>
  <c r="H1314" i="20"/>
  <c r="I1314" i="20"/>
  <c r="J1314" i="20"/>
  <c r="K1314" i="20"/>
  <c r="L1314" i="20"/>
  <c r="M1314" i="20"/>
  <c r="N1314" i="20"/>
  <c r="O1314" i="20"/>
  <c r="P1314" i="20"/>
  <c r="Q1314" i="20"/>
  <c r="R1314" i="20"/>
  <c r="S1314" i="20"/>
  <c r="T1314" i="20"/>
  <c r="U1314" i="20"/>
  <c r="V1314" i="20"/>
  <c r="W1314" i="20"/>
  <c r="X1314" i="20"/>
  <c r="Y1314" i="20"/>
  <c r="Z1314" i="20"/>
  <c r="AA1314" i="20"/>
  <c r="AB1314" i="20"/>
  <c r="AC1314" i="20"/>
  <c r="AD1314" i="20"/>
  <c r="AE1314" i="20"/>
  <c r="AF1314" i="20"/>
  <c r="AG1314" i="20"/>
  <c r="AH1314" i="20"/>
  <c r="AI1314" i="20"/>
  <c r="AJ1314" i="20"/>
  <c r="G1315" i="20"/>
  <c r="H1315" i="20"/>
  <c r="I1315" i="20"/>
  <c r="J1315" i="20"/>
  <c r="K1315" i="20"/>
  <c r="L1315" i="20"/>
  <c r="M1315" i="20"/>
  <c r="N1315" i="20"/>
  <c r="O1315" i="20"/>
  <c r="P1315" i="20"/>
  <c r="Q1315" i="20"/>
  <c r="R1315" i="20"/>
  <c r="S1315" i="20"/>
  <c r="T1315" i="20"/>
  <c r="U1315" i="20"/>
  <c r="V1315" i="20"/>
  <c r="W1315" i="20"/>
  <c r="X1315" i="20"/>
  <c r="Y1315" i="20"/>
  <c r="Z1315" i="20"/>
  <c r="AA1315" i="20"/>
  <c r="AB1315" i="20"/>
  <c r="AC1315" i="20"/>
  <c r="AD1315" i="20"/>
  <c r="AE1315" i="20"/>
  <c r="AF1315" i="20"/>
  <c r="AG1315" i="20"/>
  <c r="AH1315" i="20"/>
  <c r="AI1315" i="20"/>
  <c r="AJ1315" i="20"/>
  <c r="G1316" i="20"/>
  <c r="H1316" i="20"/>
  <c r="I1316" i="20"/>
  <c r="J1316" i="20"/>
  <c r="K1316" i="20"/>
  <c r="L1316" i="20"/>
  <c r="M1316" i="20"/>
  <c r="N1316" i="20"/>
  <c r="O1316" i="20"/>
  <c r="P1316" i="20"/>
  <c r="Q1316" i="20"/>
  <c r="R1316" i="20"/>
  <c r="S1316" i="20"/>
  <c r="T1316" i="20"/>
  <c r="U1316" i="20"/>
  <c r="V1316" i="20"/>
  <c r="W1316" i="20"/>
  <c r="X1316" i="20"/>
  <c r="Y1316" i="20"/>
  <c r="Z1316" i="20"/>
  <c r="AA1316" i="20"/>
  <c r="AB1316" i="20"/>
  <c r="AC1316" i="20"/>
  <c r="AD1316" i="20"/>
  <c r="AE1316" i="20"/>
  <c r="AF1316" i="20"/>
  <c r="AG1316" i="20"/>
  <c r="AH1316" i="20"/>
  <c r="AI1316" i="20"/>
  <c r="AJ1316" i="20"/>
  <c r="G1317" i="20"/>
  <c r="H1317" i="20"/>
  <c r="I1317" i="20"/>
  <c r="J1317" i="20"/>
  <c r="K1317" i="20"/>
  <c r="L1317" i="20"/>
  <c r="M1317" i="20"/>
  <c r="N1317" i="20"/>
  <c r="O1317" i="20"/>
  <c r="P1317" i="20"/>
  <c r="Q1317" i="20"/>
  <c r="R1317" i="20"/>
  <c r="S1317" i="20"/>
  <c r="T1317" i="20"/>
  <c r="U1317" i="20"/>
  <c r="V1317" i="20"/>
  <c r="W1317" i="20"/>
  <c r="X1317" i="20"/>
  <c r="Y1317" i="20"/>
  <c r="Z1317" i="20"/>
  <c r="AA1317" i="20"/>
  <c r="AB1317" i="20"/>
  <c r="AC1317" i="20"/>
  <c r="AD1317" i="20"/>
  <c r="AE1317" i="20"/>
  <c r="AF1317" i="20"/>
  <c r="AG1317" i="20"/>
  <c r="AH1317" i="20"/>
  <c r="AI1317" i="20"/>
  <c r="AJ1317" i="20"/>
  <c r="G1318" i="20"/>
  <c r="H1318" i="20"/>
  <c r="I1318" i="20"/>
  <c r="J1318" i="20"/>
  <c r="K1318" i="20"/>
  <c r="L1318" i="20"/>
  <c r="M1318" i="20"/>
  <c r="N1318" i="20"/>
  <c r="O1318" i="20"/>
  <c r="P1318" i="20"/>
  <c r="Q1318" i="20"/>
  <c r="R1318" i="20"/>
  <c r="S1318" i="20"/>
  <c r="T1318" i="20"/>
  <c r="U1318" i="20"/>
  <c r="V1318" i="20"/>
  <c r="W1318" i="20"/>
  <c r="X1318" i="20"/>
  <c r="Y1318" i="20"/>
  <c r="Z1318" i="20"/>
  <c r="AA1318" i="20"/>
  <c r="AB1318" i="20"/>
  <c r="AC1318" i="20"/>
  <c r="AD1318" i="20"/>
  <c r="AE1318" i="20"/>
  <c r="AF1318" i="20"/>
  <c r="AG1318" i="20"/>
  <c r="AH1318" i="20"/>
  <c r="AI1318" i="20"/>
  <c r="AJ1318" i="20"/>
  <c r="G1319" i="20"/>
  <c r="H1319" i="20"/>
  <c r="I1319" i="20"/>
  <c r="J1319" i="20"/>
  <c r="K1319" i="20"/>
  <c r="L1319" i="20"/>
  <c r="M1319" i="20"/>
  <c r="N1319" i="20"/>
  <c r="O1319" i="20"/>
  <c r="P1319" i="20"/>
  <c r="Q1319" i="20"/>
  <c r="R1319" i="20"/>
  <c r="S1319" i="20"/>
  <c r="T1319" i="20"/>
  <c r="U1319" i="20"/>
  <c r="V1319" i="20"/>
  <c r="W1319" i="20"/>
  <c r="X1319" i="20"/>
  <c r="Y1319" i="20"/>
  <c r="Z1319" i="20"/>
  <c r="AA1319" i="20"/>
  <c r="AB1319" i="20"/>
  <c r="AC1319" i="20"/>
  <c r="AD1319" i="20"/>
  <c r="AE1319" i="20"/>
  <c r="AF1319" i="20"/>
  <c r="AG1319" i="20"/>
  <c r="AH1319" i="20"/>
  <c r="AI1319" i="20"/>
  <c r="AJ1319" i="20"/>
  <c r="G1320" i="20"/>
  <c r="H1320" i="20"/>
  <c r="I1320" i="20"/>
  <c r="J1320" i="20"/>
  <c r="K1320" i="20"/>
  <c r="L1320" i="20"/>
  <c r="M1320" i="20"/>
  <c r="N1320" i="20"/>
  <c r="O1320" i="20"/>
  <c r="P1320" i="20"/>
  <c r="Q1320" i="20"/>
  <c r="R1320" i="20"/>
  <c r="S1320" i="20"/>
  <c r="T1320" i="20"/>
  <c r="U1320" i="20"/>
  <c r="V1320" i="20"/>
  <c r="W1320" i="20"/>
  <c r="X1320" i="20"/>
  <c r="Y1320" i="20"/>
  <c r="Z1320" i="20"/>
  <c r="AA1320" i="20"/>
  <c r="AB1320" i="20"/>
  <c r="AC1320" i="20"/>
  <c r="AD1320" i="20"/>
  <c r="AE1320" i="20"/>
  <c r="AF1320" i="20"/>
  <c r="AG1320" i="20"/>
  <c r="AH1320" i="20"/>
  <c r="AI1320" i="20"/>
  <c r="AJ1320" i="20"/>
  <c r="G1321" i="20"/>
  <c r="H1321" i="20"/>
  <c r="I1321" i="20"/>
  <c r="J1321" i="20"/>
  <c r="K1321" i="20"/>
  <c r="L1321" i="20"/>
  <c r="M1321" i="20"/>
  <c r="N1321" i="20"/>
  <c r="O1321" i="20"/>
  <c r="P1321" i="20"/>
  <c r="Q1321" i="20"/>
  <c r="R1321" i="20"/>
  <c r="S1321" i="20"/>
  <c r="T1321" i="20"/>
  <c r="U1321" i="20"/>
  <c r="V1321" i="20"/>
  <c r="W1321" i="20"/>
  <c r="X1321" i="20"/>
  <c r="Y1321" i="20"/>
  <c r="Z1321" i="20"/>
  <c r="AA1321" i="20"/>
  <c r="AB1321" i="20"/>
  <c r="AC1321" i="20"/>
  <c r="AD1321" i="20"/>
  <c r="AE1321" i="20"/>
  <c r="AF1321" i="20"/>
  <c r="AG1321" i="20"/>
  <c r="AH1321" i="20"/>
  <c r="AI1321" i="20"/>
  <c r="AJ1321" i="20"/>
  <c r="G1322" i="20"/>
  <c r="H1322" i="20"/>
  <c r="I1322" i="20"/>
  <c r="J1322" i="20"/>
  <c r="K1322" i="20"/>
  <c r="L1322" i="20"/>
  <c r="M1322" i="20"/>
  <c r="N1322" i="20"/>
  <c r="O1322" i="20"/>
  <c r="P1322" i="20"/>
  <c r="Q1322" i="20"/>
  <c r="R1322" i="20"/>
  <c r="S1322" i="20"/>
  <c r="T1322" i="20"/>
  <c r="U1322" i="20"/>
  <c r="V1322" i="20"/>
  <c r="W1322" i="20"/>
  <c r="X1322" i="20"/>
  <c r="Y1322" i="20"/>
  <c r="Z1322" i="20"/>
  <c r="AA1322" i="20"/>
  <c r="AB1322" i="20"/>
  <c r="AC1322" i="20"/>
  <c r="AD1322" i="20"/>
  <c r="AE1322" i="20"/>
  <c r="AF1322" i="20"/>
  <c r="AG1322" i="20"/>
  <c r="AH1322" i="20"/>
  <c r="AI1322" i="20"/>
  <c r="AJ1322" i="20"/>
  <c r="G1323" i="20"/>
  <c r="H1323" i="20"/>
  <c r="I1323" i="20"/>
  <c r="J1323" i="20"/>
  <c r="K1323" i="20"/>
  <c r="L1323" i="20"/>
  <c r="M1323" i="20"/>
  <c r="N1323" i="20"/>
  <c r="O1323" i="20"/>
  <c r="P1323" i="20"/>
  <c r="Q1323" i="20"/>
  <c r="R1323" i="20"/>
  <c r="S1323" i="20"/>
  <c r="T1323" i="20"/>
  <c r="U1323" i="20"/>
  <c r="V1323" i="20"/>
  <c r="W1323" i="20"/>
  <c r="X1323" i="20"/>
  <c r="Y1323" i="20"/>
  <c r="Z1323" i="20"/>
  <c r="AA1323" i="20"/>
  <c r="AB1323" i="20"/>
  <c r="AC1323" i="20"/>
  <c r="AD1323" i="20"/>
  <c r="AE1323" i="20"/>
  <c r="AF1323" i="20"/>
  <c r="AG1323" i="20"/>
  <c r="AH1323" i="20"/>
  <c r="AI1323" i="20"/>
  <c r="AJ1323" i="20"/>
  <c r="G1324" i="20"/>
  <c r="H1324" i="20"/>
  <c r="I1324" i="20"/>
  <c r="J1324" i="20"/>
  <c r="K1324" i="20"/>
  <c r="L1324" i="20"/>
  <c r="M1324" i="20"/>
  <c r="N1324" i="20"/>
  <c r="O1324" i="20"/>
  <c r="P1324" i="20"/>
  <c r="Q1324" i="20"/>
  <c r="R1324" i="20"/>
  <c r="S1324" i="20"/>
  <c r="T1324" i="20"/>
  <c r="U1324" i="20"/>
  <c r="V1324" i="20"/>
  <c r="W1324" i="20"/>
  <c r="X1324" i="20"/>
  <c r="Y1324" i="20"/>
  <c r="Z1324" i="20"/>
  <c r="AA1324" i="20"/>
  <c r="AB1324" i="20"/>
  <c r="AC1324" i="20"/>
  <c r="AD1324" i="20"/>
  <c r="AE1324" i="20"/>
  <c r="AF1324" i="20"/>
  <c r="AG1324" i="20"/>
  <c r="AH1324" i="20"/>
  <c r="AI1324" i="20"/>
  <c r="AJ1324" i="20"/>
  <c r="G1325" i="20"/>
  <c r="H1325" i="20"/>
  <c r="I1325" i="20"/>
  <c r="J1325" i="20"/>
  <c r="K1325" i="20"/>
  <c r="L1325" i="20"/>
  <c r="M1325" i="20"/>
  <c r="N1325" i="20"/>
  <c r="O1325" i="20"/>
  <c r="P1325" i="20"/>
  <c r="Q1325" i="20"/>
  <c r="R1325" i="20"/>
  <c r="S1325" i="20"/>
  <c r="T1325" i="20"/>
  <c r="U1325" i="20"/>
  <c r="V1325" i="20"/>
  <c r="W1325" i="20"/>
  <c r="X1325" i="20"/>
  <c r="Y1325" i="20"/>
  <c r="Z1325" i="20"/>
  <c r="AA1325" i="20"/>
  <c r="AB1325" i="20"/>
  <c r="AC1325" i="20"/>
  <c r="AD1325" i="20"/>
  <c r="AE1325" i="20"/>
  <c r="AF1325" i="20"/>
  <c r="AG1325" i="20"/>
  <c r="AH1325" i="20"/>
  <c r="AI1325" i="20"/>
  <c r="AJ1325" i="20"/>
  <c r="G1326" i="20"/>
  <c r="H1326" i="20"/>
  <c r="I1326" i="20"/>
  <c r="J1326" i="20"/>
  <c r="K1326" i="20"/>
  <c r="L1326" i="20"/>
  <c r="M1326" i="20"/>
  <c r="N1326" i="20"/>
  <c r="O1326" i="20"/>
  <c r="P1326" i="20"/>
  <c r="Q1326" i="20"/>
  <c r="R1326" i="20"/>
  <c r="S1326" i="20"/>
  <c r="T1326" i="20"/>
  <c r="U1326" i="20"/>
  <c r="V1326" i="20"/>
  <c r="W1326" i="20"/>
  <c r="X1326" i="20"/>
  <c r="Y1326" i="20"/>
  <c r="Z1326" i="20"/>
  <c r="AA1326" i="20"/>
  <c r="AB1326" i="20"/>
  <c r="AC1326" i="20"/>
  <c r="AD1326" i="20"/>
  <c r="AE1326" i="20"/>
  <c r="AF1326" i="20"/>
  <c r="AG1326" i="20"/>
  <c r="AH1326" i="20"/>
  <c r="AI1326" i="20"/>
  <c r="AJ1326" i="20"/>
  <c r="G1327" i="20"/>
  <c r="H1327" i="20"/>
  <c r="I1327" i="20"/>
  <c r="J1327" i="20"/>
  <c r="K1327" i="20"/>
  <c r="L1327" i="20"/>
  <c r="M1327" i="20"/>
  <c r="N1327" i="20"/>
  <c r="O1327" i="20"/>
  <c r="P1327" i="20"/>
  <c r="Q1327" i="20"/>
  <c r="R1327" i="20"/>
  <c r="S1327" i="20"/>
  <c r="T1327" i="20"/>
  <c r="U1327" i="20"/>
  <c r="V1327" i="20"/>
  <c r="W1327" i="20"/>
  <c r="X1327" i="20"/>
  <c r="Y1327" i="20"/>
  <c r="Z1327" i="20"/>
  <c r="AA1327" i="20"/>
  <c r="AB1327" i="20"/>
  <c r="AC1327" i="20"/>
  <c r="AD1327" i="20"/>
  <c r="AE1327" i="20"/>
  <c r="AF1327" i="20"/>
  <c r="AG1327" i="20"/>
  <c r="AH1327" i="20"/>
  <c r="AI1327" i="20"/>
  <c r="AJ1327" i="20"/>
  <c r="G1328" i="20"/>
  <c r="H1328" i="20"/>
  <c r="I1328" i="20"/>
  <c r="J1328" i="20"/>
  <c r="K1328" i="20"/>
  <c r="L1328" i="20"/>
  <c r="M1328" i="20"/>
  <c r="N1328" i="20"/>
  <c r="O1328" i="20"/>
  <c r="P1328" i="20"/>
  <c r="Q1328" i="20"/>
  <c r="R1328" i="20"/>
  <c r="S1328" i="20"/>
  <c r="T1328" i="20"/>
  <c r="U1328" i="20"/>
  <c r="V1328" i="20"/>
  <c r="W1328" i="20"/>
  <c r="X1328" i="20"/>
  <c r="Y1328" i="20"/>
  <c r="Z1328" i="20"/>
  <c r="AA1328" i="20"/>
  <c r="AB1328" i="20"/>
  <c r="AC1328" i="20"/>
  <c r="AD1328" i="20"/>
  <c r="AE1328" i="20"/>
  <c r="AF1328" i="20"/>
  <c r="AG1328" i="20"/>
  <c r="AH1328" i="20"/>
  <c r="AI1328" i="20"/>
  <c r="AJ1328" i="20"/>
  <c r="G1329" i="20"/>
  <c r="H1329" i="20"/>
  <c r="I1329" i="20"/>
  <c r="J1329" i="20"/>
  <c r="K1329" i="20"/>
  <c r="L1329" i="20"/>
  <c r="M1329" i="20"/>
  <c r="N1329" i="20"/>
  <c r="O1329" i="20"/>
  <c r="P1329" i="20"/>
  <c r="Q1329" i="20"/>
  <c r="R1329" i="20"/>
  <c r="S1329" i="20"/>
  <c r="T1329" i="20"/>
  <c r="U1329" i="20"/>
  <c r="V1329" i="20"/>
  <c r="W1329" i="20"/>
  <c r="X1329" i="20"/>
  <c r="Y1329" i="20"/>
  <c r="Z1329" i="20"/>
  <c r="AA1329" i="20"/>
  <c r="AB1329" i="20"/>
  <c r="AC1329" i="20"/>
  <c r="AD1329" i="20"/>
  <c r="AE1329" i="20"/>
  <c r="AF1329" i="20"/>
  <c r="AG1329" i="20"/>
  <c r="AH1329" i="20"/>
  <c r="AI1329" i="20"/>
  <c r="AJ1329" i="20"/>
  <c r="G1330" i="20"/>
  <c r="H1330" i="20"/>
  <c r="I1330" i="20"/>
  <c r="J1330" i="20"/>
  <c r="K1330" i="20"/>
  <c r="L1330" i="20"/>
  <c r="M1330" i="20"/>
  <c r="N1330" i="20"/>
  <c r="O1330" i="20"/>
  <c r="P1330" i="20"/>
  <c r="Q1330" i="20"/>
  <c r="R1330" i="20"/>
  <c r="S1330" i="20"/>
  <c r="T1330" i="20"/>
  <c r="U1330" i="20"/>
  <c r="V1330" i="20"/>
  <c r="W1330" i="20"/>
  <c r="X1330" i="20"/>
  <c r="Y1330" i="20"/>
  <c r="Z1330" i="20"/>
  <c r="AA1330" i="20"/>
  <c r="AB1330" i="20"/>
  <c r="AC1330" i="20"/>
  <c r="AD1330" i="20"/>
  <c r="AE1330" i="20"/>
  <c r="AF1330" i="20"/>
  <c r="AG1330" i="20"/>
  <c r="AH1330" i="20"/>
  <c r="AI1330" i="20"/>
  <c r="AJ1330" i="20"/>
  <c r="G1331" i="20"/>
  <c r="H1331" i="20"/>
  <c r="I1331" i="20"/>
  <c r="J1331" i="20"/>
  <c r="K1331" i="20"/>
  <c r="L1331" i="20"/>
  <c r="M1331" i="20"/>
  <c r="N1331" i="20"/>
  <c r="O1331" i="20"/>
  <c r="P1331" i="20"/>
  <c r="Q1331" i="20"/>
  <c r="R1331" i="20"/>
  <c r="S1331" i="20"/>
  <c r="T1331" i="20"/>
  <c r="U1331" i="20"/>
  <c r="V1331" i="20"/>
  <c r="W1331" i="20"/>
  <c r="X1331" i="20"/>
  <c r="Y1331" i="20"/>
  <c r="Z1331" i="20"/>
  <c r="AA1331" i="20"/>
  <c r="AB1331" i="20"/>
  <c r="AC1331" i="20"/>
  <c r="AD1331" i="20"/>
  <c r="AE1331" i="20"/>
  <c r="AF1331" i="20"/>
  <c r="AG1331" i="20"/>
  <c r="AH1331" i="20"/>
  <c r="AI1331" i="20"/>
  <c r="AJ1331" i="20"/>
  <c r="G1332" i="20"/>
  <c r="H1332" i="20"/>
  <c r="I1332" i="20"/>
  <c r="J1332" i="20"/>
  <c r="K1332" i="20"/>
  <c r="L1332" i="20"/>
  <c r="M1332" i="20"/>
  <c r="N1332" i="20"/>
  <c r="O1332" i="20"/>
  <c r="P1332" i="20"/>
  <c r="Q1332" i="20"/>
  <c r="R1332" i="20"/>
  <c r="S1332" i="20"/>
  <c r="T1332" i="20"/>
  <c r="U1332" i="20"/>
  <c r="V1332" i="20"/>
  <c r="W1332" i="20"/>
  <c r="X1332" i="20"/>
  <c r="Y1332" i="20"/>
  <c r="Z1332" i="20"/>
  <c r="AA1332" i="20"/>
  <c r="AB1332" i="20"/>
  <c r="AC1332" i="20"/>
  <c r="AD1332" i="20"/>
  <c r="AE1332" i="20"/>
  <c r="AF1332" i="20"/>
  <c r="AG1332" i="20"/>
  <c r="AH1332" i="20"/>
  <c r="AI1332" i="20"/>
  <c r="AJ1332" i="20"/>
  <c r="G1333" i="20"/>
  <c r="H1333" i="20"/>
  <c r="I1333" i="20"/>
  <c r="J1333" i="20"/>
  <c r="K1333" i="20"/>
  <c r="L1333" i="20"/>
  <c r="M1333" i="20"/>
  <c r="N1333" i="20"/>
  <c r="O1333" i="20"/>
  <c r="P1333" i="20"/>
  <c r="Q1333" i="20"/>
  <c r="R1333" i="20"/>
  <c r="S1333" i="20"/>
  <c r="T1333" i="20"/>
  <c r="U1333" i="20"/>
  <c r="V1333" i="20"/>
  <c r="W1333" i="20"/>
  <c r="X1333" i="20"/>
  <c r="Y1333" i="20"/>
  <c r="Z1333" i="20"/>
  <c r="AA1333" i="20"/>
  <c r="AB1333" i="20"/>
  <c r="AC1333" i="20"/>
  <c r="AD1333" i="20"/>
  <c r="AE1333" i="20"/>
  <c r="AF1333" i="20"/>
  <c r="AG1333" i="20"/>
  <c r="AH1333" i="20"/>
  <c r="AI1333" i="20"/>
  <c r="AJ1333" i="20"/>
  <c r="G1334" i="20"/>
  <c r="H1334" i="20"/>
  <c r="I1334" i="20"/>
  <c r="J1334" i="20"/>
  <c r="K1334" i="20"/>
  <c r="L1334" i="20"/>
  <c r="M1334" i="20"/>
  <c r="N1334" i="20"/>
  <c r="O1334" i="20"/>
  <c r="P1334" i="20"/>
  <c r="Q1334" i="20"/>
  <c r="R1334" i="20"/>
  <c r="S1334" i="20"/>
  <c r="T1334" i="20"/>
  <c r="U1334" i="20"/>
  <c r="V1334" i="20"/>
  <c r="W1334" i="20"/>
  <c r="X1334" i="20"/>
  <c r="Y1334" i="20"/>
  <c r="Z1334" i="20"/>
  <c r="AA1334" i="20"/>
  <c r="AB1334" i="20"/>
  <c r="AC1334" i="20"/>
  <c r="AD1334" i="20"/>
  <c r="AE1334" i="20"/>
  <c r="AF1334" i="20"/>
  <c r="AG1334" i="20"/>
  <c r="AH1334" i="20"/>
  <c r="AI1334" i="20"/>
  <c r="AJ1334" i="20"/>
  <c r="G1335" i="20"/>
  <c r="H1335" i="20"/>
  <c r="I1335" i="20"/>
  <c r="J1335" i="20"/>
  <c r="K1335" i="20"/>
  <c r="L1335" i="20"/>
  <c r="M1335" i="20"/>
  <c r="N1335" i="20"/>
  <c r="O1335" i="20"/>
  <c r="P1335" i="20"/>
  <c r="Q1335" i="20"/>
  <c r="R1335" i="20"/>
  <c r="S1335" i="20"/>
  <c r="T1335" i="20"/>
  <c r="U1335" i="20"/>
  <c r="V1335" i="20"/>
  <c r="W1335" i="20"/>
  <c r="X1335" i="20"/>
  <c r="Y1335" i="20"/>
  <c r="Z1335" i="20"/>
  <c r="AA1335" i="20"/>
  <c r="AB1335" i="20"/>
  <c r="AC1335" i="20"/>
  <c r="AD1335" i="20"/>
  <c r="AE1335" i="20"/>
  <c r="AF1335" i="20"/>
  <c r="AG1335" i="20"/>
  <c r="AH1335" i="20"/>
  <c r="AI1335" i="20"/>
  <c r="AJ1335" i="20"/>
  <c r="G1336" i="20"/>
  <c r="H1336" i="20"/>
  <c r="I1336" i="20"/>
  <c r="J1336" i="20"/>
  <c r="K1336" i="20"/>
  <c r="L1336" i="20"/>
  <c r="M1336" i="20"/>
  <c r="N1336" i="20"/>
  <c r="O1336" i="20"/>
  <c r="P1336" i="20"/>
  <c r="Q1336" i="20"/>
  <c r="R1336" i="20"/>
  <c r="S1336" i="20"/>
  <c r="T1336" i="20"/>
  <c r="U1336" i="20"/>
  <c r="V1336" i="20"/>
  <c r="W1336" i="20"/>
  <c r="X1336" i="20"/>
  <c r="Y1336" i="20"/>
  <c r="Z1336" i="20"/>
  <c r="AA1336" i="20"/>
  <c r="AB1336" i="20"/>
  <c r="AC1336" i="20"/>
  <c r="AD1336" i="20"/>
  <c r="AE1336" i="20"/>
  <c r="AF1336" i="20"/>
  <c r="AG1336" i="20"/>
  <c r="AH1336" i="20"/>
  <c r="AI1336" i="20"/>
  <c r="AJ1336" i="20"/>
  <c r="G1337" i="20"/>
  <c r="H1337" i="20"/>
  <c r="I1337" i="20"/>
  <c r="J1337" i="20"/>
  <c r="K1337" i="20"/>
  <c r="L1337" i="20"/>
  <c r="M1337" i="20"/>
  <c r="N1337" i="20"/>
  <c r="O1337" i="20"/>
  <c r="P1337" i="20"/>
  <c r="Q1337" i="20"/>
  <c r="R1337" i="20"/>
  <c r="S1337" i="20"/>
  <c r="T1337" i="20"/>
  <c r="U1337" i="20"/>
  <c r="V1337" i="20"/>
  <c r="W1337" i="20"/>
  <c r="X1337" i="20"/>
  <c r="Y1337" i="20"/>
  <c r="Z1337" i="20"/>
  <c r="AA1337" i="20"/>
  <c r="AB1337" i="20"/>
  <c r="AC1337" i="20"/>
  <c r="AD1337" i="20"/>
  <c r="AE1337" i="20"/>
  <c r="AF1337" i="20"/>
  <c r="AG1337" i="20"/>
  <c r="AH1337" i="20"/>
  <c r="AI1337" i="20"/>
  <c r="AJ1337" i="20"/>
  <c r="G1338" i="20"/>
  <c r="H1338" i="20"/>
  <c r="I1338" i="20"/>
  <c r="J1338" i="20"/>
  <c r="K1338" i="20"/>
  <c r="L1338" i="20"/>
  <c r="M1338" i="20"/>
  <c r="N1338" i="20"/>
  <c r="O1338" i="20"/>
  <c r="P1338" i="20"/>
  <c r="Q1338" i="20"/>
  <c r="R1338" i="20"/>
  <c r="S1338" i="20"/>
  <c r="T1338" i="20"/>
  <c r="U1338" i="20"/>
  <c r="V1338" i="20"/>
  <c r="W1338" i="20"/>
  <c r="X1338" i="20"/>
  <c r="Y1338" i="20"/>
  <c r="Z1338" i="20"/>
  <c r="AA1338" i="20"/>
  <c r="AB1338" i="20"/>
  <c r="AC1338" i="20"/>
  <c r="AD1338" i="20"/>
  <c r="AE1338" i="20"/>
  <c r="AF1338" i="20"/>
  <c r="AG1338" i="20"/>
  <c r="AH1338" i="20"/>
  <c r="AI1338" i="20"/>
  <c r="AJ1338" i="20"/>
  <c r="G1339" i="20"/>
  <c r="H1339" i="20"/>
  <c r="I1339" i="20"/>
  <c r="J1339" i="20"/>
  <c r="K1339" i="20"/>
  <c r="L1339" i="20"/>
  <c r="M1339" i="20"/>
  <c r="N1339" i="20"/>
  <c r="O1339" i="20"/>
  <c r="P1339" i="20"/>
  <c r="Q1339" i="20"/>
  <c r="R1339" i="20"/>
  <c r="S1339" i="20"/>
  <c r="T1339" i="20"/>
  <c r="U1339" i="20"/>
  <c r="V1339" i="20"/>
  <c r="W1339" i="20"/>
  <c r="X1339" i="20"/>
  <c r="Y1339" i="20"/>
  <c r="Z1339" i="20"/>
  <c r="AA1339" i="20"/>
  <c r="AB1339" i="20"/>
  <c r="AC1339" i="20"/>
  <c r="AD1339" i="20"/>
  <c r="AE1339" i="20"/>
  <c r="AF1339" i="20"/>
  <c r="AG1339" i="20"/>
  <c r="AH1339" i="20"/>
  <c r="AI1339" i="20"/>
  <c r="AJ1339" i="20"/>
  <c r="G1340" i="20"/>
  <c r="H1340" i="20"/>
  <c r="I1340" i="20"/>
  <c r="J1340" i="20"/>
  <c r="K1340" i="20"/>
  <c r="L1340" i="20"/>
  <c r="M1340" i="20"/>
  <c r="N1340" i="20"/>
  <c r="O1340" i="20"/>
  <c r="P1340" i="20"/>
  <c r="Q1340" i="20"/>
  <c r="R1340" i="20"/>
  <c r="S1340" i="20"/>
  <c r="T1340" i="20"/>
  <c r="U1340" i="20"/>
  <c r="V1340" i="20"/>
  <c r="W1340" i="20"/>
  <c r="X1340" i="20"/>
  <c r="Y1340" i="20"/>
  <c r="Z1340" i="20"/>
  <c r="AA1340" i="20"/>
  <c r="AB1340" i="20"/>
  <c r="AC1340" i="20"/>
  <c r="AD1340" i="20"/>
  <c r="AE1340" i="20"/>
  <c r="AF1340" i="20"/>
  <c r="AG1340" i="20"/>
  <c r="AH1340" i="20"/>
  <c r="AI1340" i="20"/>
  <c r="AJ1340" i="20"/>
  <c r="G1341" i="20"/>
  <c r="H1341" i="20"/>
  <c r="I1341" i="20"/>
  <c r="J1341" i="20"/>
  <c r="K1341" i="20"/>
  <c r="L1341" i="20"/>
  <c r="M1341" i="20"/>
  <c r="N1341" i="20"/>
  <c r="O1341" i="20"/>
  <c r="P1341" i="20"/>
  <c r="Q1341" i="20"/>
  <c r="R1341" i="20"/>
  <c r="S1341" i="20"/>
  <c r="T1341" i="20"/>
  <c r="U1341" i="20"/>
  <c r="V1341" i="20"/>
  <c r="W1341" i="20"/>
  <c r="X1341" i="20"/>
  <c r="Y1341" i="20"/>
  <c r="Z1341" i="20"/>
  <c r="AA1341" i="20"/>
  <c r="AB1341" i="20"/>
  <c r="AC1341" i="20"/>
  <c r="AD1341" i="20"/>
  <c r="AE1341" i="20"/>
  <c r="AF1341" i="20"/>
  <c r="AG1341" i="20"/>
  <c r="AH1341" i="20"/>
  <c r="AI1341" i="20"/>
  <c r="AJ1341" i="20"/>
  <c r="G1343" i="20"/>
  <c r="H1343" i="20"/>
  <c r="I1343" i="20"/>
  <c r="J1343" i="20"/>
  <c r="K1343" i="20"/>
  <c r="L1343" i="20"/>
  <c r="M1343" i="20"/>
  <c r="N1343" i="20"/>
  <c r="O1343" i="20"/>
  <c r="P1343" i="20"/>
  <c r="Q1343" i="20"/>
  <c r="R1343" i="20"/>
  <c r="S1343" i="20"/>
  <c r="T1343" i="20"/>
  <c r="U1343" i="20"/>
  <c r="V1343" i="20"/>
  <c r="W1343" i="20"/>
  <c r="X1343" i="20"/>
  <c r="Y1343" i="20"/>
  <c r="Z1343" i="20"/>
  <c r="AA1343" i="20"/>
  <c r="AB1343" i="20"/>
  <c r="AC1343" i="20"/>
  <c r="AD1343" i="20"/>
  <c r="AE1343" i="20"/>
  <c r="AF1343" i="20"/>
  <c r="AG1343" i="20"/>
  <c r="AH1343" i="20"/>
  <c r="AI1343" i="20"/>
  <c r="AJ1343" i="20"/>
  <c r="G1344" i="20"/>
  <c r="H1344" i="20"/>
  <c r="I1344" i="20"/>
  <c r="J1344" i="20"/>
  <c r="K1344" i="20"/>
  <c r="L1344" i="20"/>
  <c r="M1344" i="20"/>
  <c r="N1344" i="20"/>
  <c r="O1344" i="20"/>
  <c r="P1344" i="20"/>
  <c r="Q1344" i="20"/>
  <c r="R1344" i="20"/>
  <c r="S1344" i="20"/>
  <c r="T1344" i="20"/>
  <c r="U1344" i="20"/>
  <c r="V1344" i="20"/>
  <c r="W1344" i="20"/>
  <c r="X1344" i="20"/>
  <c r="Y1344" i="20"/>
  <c r="Z1344" i="20"/>
  <c r="AA1344" i="20"/>
  <c r="AB1344" i="20"/>
  <c r="AC1344" i="20"/>
  <c r="AD1344" i="20"/>
  <c r="AE1344" i="20"/>
  <c r="AF1344" i="20"/>
  <c r="AG1344" i="20"/>
  <c r="AH1344" i="20"/>
  <c r="AI1344" i="20"/>
  <c r="AJ1344" i="20"/>
  <c r="G1345" i="20"/>
  <c r="H1345" i="20"/>
  <c r="I1345" i="20"/>
  <c r="J1345" i="20"/>
  <c r="K1345" i="20"/>
  <c r="L1345" i="20"/>
  <c r="M1345" i="20"/>
  <c r="N1345" i="20"/>
  <c r="O1345" i="20"/>
  <c r="P1345" i="20"/>
  <c r="Q1345" i="20"/>
  <c r="R1345" i="20"/>
  <c r="S1345" i="20"/>
  <c r="T1345" i="20"/>
  <c r="U1345" i="20"/>
  <c r="V1345" i="20"/>
  <c r="W1345" i="20"/>
  <c r="X1345" i="20"/>
  <c r="Y1345" i="20"/>
  <c r="Z1345" i="20"/>
  <c r="AA1345" i="20"/>
  <c r="AB1345" i="20"/>
  <c r="AC1345" i="20"/>
  <c r="AD1345" i="20"/>
  <c r="AE1345" i="20"/>
  <c r="AF1345" i="20"/>
  <c r="AG1345" i="20"/>
  <c r="AH1345" i="20"/>
  <c r="AI1345" i="20"/>
  <c r="AJ1345" i="20"/>
  <c r="G1346" i="20"/>
  <c r="H1346" i="20"/>
  <c r="I1346" i="20"/>
  <c r="J1346" i="20"/>
  <c r="K1346" i="20"/>
  <c r="L1346" i="20"/>
  <c r="M1346" i="20"/>
  <c r="N1346" i="20"/>
  <c r="O1346" i="20"/>
  <c r="P1346" i="20"/>
  <c r="Q1346" i="20"/>
  <c r="R1346" i="20"/>
  <c r="S1346" i="20"/>
  <c r="T1346" i="20"/>
  <c r="U1346" i="20"/>
  <c r="V1346" i="20"/>
  <c r="W1346" i="20"/>
  <c r="X1346" i="20"/>
  <c r="Y1346" i="20"/>
  <c r="Z1346" i="20"/>
  <c r="AA1346" i="20"/>
  <c r="AB1346" i="20"/>
  <c r="AC1346" i="20"/>
  <c r="AD1346" i="20"/>
  <c r="AE1346" i="20"/>
  <c r="AF1346" i="20"/>
  <c r="AG1346" i="20"/>
  <c r="AH1346" i="20"/>
  <c r="AI1346" i="20"/>
  <c r="AJ1346" i="20"/>
  <c r="G1347" i="20"/>
  <c r="H1347" i="20"/>
  <c r="I1347" i="20"/>
  <c r="J1347" i="20"/>
  <c r="K1347" i="20"/>
  <c r="L1347" i="20"/>
  <c r="M1347" i="20"/>
  <c r="N1347" i="20"/>
  <c r="O1347" i="20"/>
  <c r="P1347" i="20"/>
  <c r="Q1347" i="20"/>
  <c r="R1347" i="20"/>
  <c r="S1347" i="20"/>
  <c r="T1347" i="20"/>
  <c r="U1347" i="20"/>
  <c r="V1347" i="20"/>
  <c r="W1347" i="20"/>
  <c r="X1347" i="20"/>
  <c r="Y1347" i="20"/>
  <c r="Z1347" i="20"/>
  <c r="AA1347" i="20"/>
  <c r="AB1347" i="20"/>
  <c r="AC1347" i="20"/>
  <c r="AD1347" i="20"/>
  <c r="AE1347" i="20"/>
  <c r="AF1347" i="20"/>
  <c r="AG1347" i="20"/>
  <c r="AH1347" i="20"/>
  <c r="AI1347" i="20"/>
  <c r="AJ1347" i="20"/>
  <c r="G1348" i="20"/>
  <c r="H1348" i="20"/>
  <c r="I1348" i="20"/>
  <c r="J1348" i="20"/>
  <c r="K1348" i="20"/>
  <c r="L1348" i="20"/>
  <c r="M1348" i="20"/>
  <c r="N1348" i="20"/>
  <c r="O1348" i="20"/>
  <c r="P1348" i="20"/>
  <c r="Q1348" i="20"/>
  <c r="R1348" i="20"/>
  <c r="S1348" i="20"/>
  <c r="T1348" i="20"/>
  <c r="U1348" i="20"/>
  <c r="V1348" i="20"/>
  <c r="W1348" i="20"/>
  <c r="X1348" i="20"/>
  <c r="Y1348" i="20"/>
  <c r="Z1348" i="20"/>
  <c r="AA1348" i="20"/>
  <c r="AB1348" i="20"/>
  <c r="AC1348" i="20"/>
  <c r="AD1348" i="20"/>
  <c r="AE1348" i="20"/>
  <c r="AF1348" i="20"/>
  <c r="AG1348" i="20"/>
  <c r="AH1348" i="20"/>
  <c r="AI1348" i="20"/>
  <c r="AJ1348" i="20"/>
  <c r="G1349" i="20"/>
  <c r="H1349" i="20"/>
  <c r="I1349" i="20"/>
  <c r="J1349" i="20"/>
  <c r="K1349" i="20"/>
  <c r="L1349" i="20"/>
  <c r="M1349" i="20"/>
  <c r="N1349" i="20"/>
  <c r="O1349" i="20"/>
  <c r="P1349" i="20"/>
  <c r="Q1349" i="20"/>
  <c r="R1349" i="20"/>
  <c r="S1349" i="20"/>
  <c r="T1349" i="20"/>
  <c r="U1349" i="20"/>
  <c r="V1349" i="20"/>
  <c r="W1349" i="20"/>
  <c r="X1349" i="20"/>
  <c r="Y1349" i="20"/>
  <c r="Z1349" i="20"/>
  <c r="AA1349" i="20"/>
  <c r="AB1349" i="20"/>
  <c r="AC1349" i="20"/>
  <c r="AD1349" i="20"/>
  <c r="AE1349" i="20"/>
  <c r="AF1349" i="20"/>
  <c r="AG1349" i="20"/>
  <c r="AH1349" i="20"/>
  <c r="AI1349" i="20"/>
  <c r="AJ1349" i="20"/>
  <c r="G1350" i="20"/>
  <c r="H1350" i="20"/>
  <c r="I1350" i="20"/>
  <c r="J1350" i="20"/>
  <c r="K1350" i="20"/>
  <c r="L1350" i="20"/>
  <c r="M1350" i="20"/>
  <c r="N1350" i="20"/>
  <c r="O1350" i="20"/>
  <c r="P1350" i="20"/>
  <c r="Q1350" i="20"/>
  <c r="R1350" i="20"/>
  <c r="S1350" i="20"/>
  <c r="T1350" i="20"/>
  <c r="U1350" i="20"/>
  <c r="V1350" i="20"/>
  <c r="W1350" i="20"/>
  <c r="X1350" i="20"/>
  <c r="Y1350" i="20"/>
  <c r="Z1350" i="20"/>
  <c r="AA1350" i="20"/>
  <c r="AB1350" i="20"/>
  <c r="AC1350" i="20"/>
  <c r="AD1350" i="20"/>
  <c r="AE1350" i="20"/>
  <c r="AF1350" i="20"/>
  <c r="AG1350" i="20"/>
  <c r="AH1350" i="20"/>
  <c r="AI1350" i="20"/>
  <c r="AJ1350" i="20"/>
  <c r="G1351" i="20"/>
  <c r="H1351" i="20"/>
  <c r="I1351" i="20"/>
  <c r="J1351" i="20"/>
  <c r="K1351" i="20"/>
  <c r="L1351" i="20"/>
  <c r="M1351" i="20"/>
  <c r="N1351" i="20"/>
  <c r="O1351" i="20"/>
  <c r="P1351" i="20"/>
  <c r="Q1351" i="20"/>
  <c r="R1351" i="20"/>
  <c r="S1351" i="20"/>
  <c r="T1351" i="20"/>
  <c r="U1351" i="20"/>
  <c r="V1351" i="20"/>
  <c r="W1351" i="20"/>
  <c r="X1351" i="20"/>
  <c r="Y1351" i="20"/>
  <c r="Z1351" i="20"/>
  <c r="AA1351" i="20"/>
  <c r="AB1351" i="20"/>
  <c r="AC1351" i="20"/>
  <c r="AD1351" i="20"/>
  <c r="AE1351" i="20"/>
  <c r="AF1351" i="20"/>
  <c r="AG1351" i="20"/>
  <c r="AH1351" i="20"/>
  <c r="AI1351" i="20"/>
  <c r="AJ1351" i="20"/>
  <c r="G1352" i="20"/>
  <c r="H1352" i="20"/>
  <c r="I1352" i="20"/>
  <c r="J1352" i="20"/>
  <c r="K1352" i="20"/>
  <c r="L1352" i="20"/>
  <c r="M1352" i="20"/>
  <c r="N1352" i="20"/>
  <c r="O1352" i="20"/>
  <c r="P1352" i="20"/>
  <c r="Q1352" i="20"/>
  <c r="R1352" i="20"/>
  <c r="S1352" i="20"/>
  <c r="T1352" i="20"/>
  <c r="U1352" i="20"/>
  <c r="V1352" i="20"/>
  <c r="W1352" i="20"/>
  <c r="X1352" i="20"/>
  <c r="Y1352" i="20"/>
  <c r="Z1352" i="20"/>
  <c r="AA1352" i="20"/>
  <c r="AB1352" i="20"/>
  <c r="AC1352" i="20"/>
  <c r="AD1352" i="20"/>
  <c r="AE1352" i="20"/>
  <c r="AF1352" i="20"/>
  <c r="AG1352" i="20"/>
  <c r="AH1352" i="20"/>
  <c r="AI1352" i="20"/>
  <c r="AJ1352" i="20"/>
  <c r="G1353" i="20"/>
  <c r="H1353" i="20"/>
  <c r="I1353" i="20"/>
  <c r="J1353" i="20"/>
  <c r="K1353" i="20"/>
  <c r="L1353" i="20"/>
  <c r="M1353" i="20"/>
  <c r="N1353" i="20"/>
  <c r="O1353" i="20"/>
  <c r="P1353" i="20"/>
  <c r="Q1353" i="20"/>
  <c r="R1353" i="20"/>
  <c r="S1353" i="20"/>
  <c r="T1353" i="20"/>
  <c r="U1353" i="20"/>
  <c r="V1353" i="20"/>
  <c r="W1353" i="20"/>
  <c r="X1353" i="20"/>
  <c r="Y1353" i="20"/>
  <c r="Z1353" i="20"/>
  <c r="AA1353" i="20"/>
  <c r="AB1353" i="20"/>
  <c r="AC1353" i="20"/>
  <c r="AD1353" i="20"/>
  <c r="AE1353" i="20"/>
  <c r="AF1353" i="20"/>
  <c r="AG1353" i="20"/>
  <c r="AH1353" i="20"/>
  <c r="AI1353" i="20"/>
  <c r="AJ1353" i="20"/>
  <c r="G1354" i="20"/>
  <c r="H1354" i="20"/>
  <c r="I1354" i="20"/>
  <c r="J1354" i="20"/>
  <c r="K1354" i="20"/>
  <c r="L1354" i="20"/>
  <c r="M1354" i="20"/>
  <c r="N1354" i="20"/>
  <c r="O1354" i="20"/>
  <c r="P1354" i="20"/>
  <c r="Q1354" i="20"/>
  <c r="R1354" i="20"/>
  <c r="S1354" i="20"/>
  <c r="T1354" i="20"/>
  <c r="U1354" i="20"/>
  <c r="V1354" i="20"/>
  <c r="W1354" i="20"/>
  <c r="X1354" i="20"/>
  <c r="Y1354" i="20"/>
  <c r="Z1354" i="20"/>
  <c r="AA1354" i="20"/>
  <c r="AB1354" i="20"/>
  <c r="AC1354" i="20"/>
  <c r="AD1354" i="20"/>
  <c r="AE1354" i="20"/>
  <c r="AF1354" i="20"/>
  <c r="AG1354" i="20"/>
  <c r="AH1354" i="20"/>
  <c r="AI1354" i="20"/>
  <c r="AJ1354" i="20"/>
  <c r="G1355" i="20"/>
  <c r="H1355" i="20"/>
  <c r="I1355" i="20"/>
  <c r="J1355" i="20"/>
  <c r="K1355" i="20"/>
  <c r="L1355" i="20"/>
  <c r="M1355" i="20"/>
  <c r="N1355" i="20"/>
  <c r="O1355" i="20"/>
  <c r="P1355" i="20"/>
  <c r="Q1355" i="20"/>
  <c r="R1355" i="20"/>
  <c r="S1355" i="20"/>
  <c r="T1355" i="20"/>
  <c r="U1355" i="20"/>
  <c r="V1355" i="20"/>
  <c r="W1355" i="20"/>
  <c r="X1355" i="20"/>
  <c r="Y1355" i="20"/>
  <c r="Z1355" i="20"/>
  <c r="AA1355" i="20"/>
  <c r="AB1355" i="20"/>
  <c r="AC1355" i="20"/>
  <c r="AD1355" i="20"/>
  <c r="AE1355" i="20"/>
  <c r="AF1355" i="20"/>
  <c r="AG1355" i="20"/>
  <c r="AH1355" i="20"/>
  <c r="AI1355" i="20"/>
  <c r="AJ1355" i="20"/>
  <c r="G1356" i="20"/>
  <c r="H1356" i="20"/>
  <c r="I1356" i="20"/>
  <c r="J1356" i="20"/>
  <c r="K1356" i="20"/>
  <c r="L1356" i="20"/>
  <c r="M1356" i="20"/>
  <c r="N1356" i="20"/>
  <c r="O1356" i="20"/>
  <c r="P1356" i="20"/>
  <c r="Q1356" i="20"/>
  <c r="R1356" i="20"/>
  <c r="S1356" i="20"/>
  <c r="T1356" i="20"/>
  <c r="U1356" i="20"/>
  <c r="V1356" i="20"/>
  <c r="W1356" i="20"/>
  <c r="X1356" i="20"/>
  <c r="Y1356" i="20"/>
  <c r="Z1356" i="20"/>
  <c r="AA1356" i="20"/>
  <c r="AB1356" i="20"/>
  <c r="AC1356" i="20"/>
  <c r="AD1356" i="20"/>
  <c r="AE1356" i="20"/>
  <c r="AF1356" i="20"/>
  <c r="AG1356" i="20"/>
  <c r="AH1356" i="20"/>
  <c r="AI1356" i="20"/>
  <c r="AJ1356" i="20"/>
  <c r="G1357" i="20"/>
  <c r="H1357" i="20"/>
  <c r="I1357" i="20"/>
  <c r="J1357" i="20"/>
  <c r="K1357" i="20"/>
  <c r="L1357" i="20"/>
  <c r="M1357" i="20"/>
  <c r="N1357" i="20"/>
  <c r="O1357" i="20"/>
  <c r="P1357" i="20"/>
  <c r="Q1357" i="20"/>
  <c r="R1357" i="20"/>
  <c r="S1357" i="20"/>
  <c r="T1357" i="20"/>
  <c r="U1357" i="20"/>
  <c r="V1357" i="20"/>
  <c r="W1357" i="20"/>
  <c r="X1357" i="20"/>
  <c r="Y1357" i="20"/>
  <c r="Z1357" i="20"/>
  <c r="AA1357" i="20"/>
  <c r="AB1357" i="20"/>
  <c r="AC1357" i="20"/>
  <c r="AD1357" i="20"/>
  <c r="AE1357" i="20"/>
  <c r="AF1357" i="20"/>
  <c r="AG1357" i="20"/>
  <c r="AH1357" i="20"/>
  <c r="AI1357" i="20"/>
  <c r="AJ1357" i="20"/>
  <c r="G1358" i="20"/>
  <c r="H1358" i="20"/>
  <c r="I1358" i="20"/>
  <c r="J1358" i="20"/>
  <c r="K1358" i="20"/>
  <c r="L1358" i="20"/>
  <c r="M1358" i="20"/>
  <c r="N1358" i="20"/>
  <c r="O1358" i="20"/>
  <c r="P1358" i="20"/>
  <c r="Q1358" i="20"/>
  <c r="R1358" i="20"/>
  <c r="S1358" i="20"/>
  <c r="T1358" i="20"/>
  <c r="U1358" i="20"/>
  <c r="V1358" i="20"/>
  <c r="W1358" i="20"/>
  <c r="X1358" i="20"/>
  <c r="Y1358" i="20"/>
  <c r="Z1358" i="20"/>
  <c r="AA1358" i="20"/>
  <c r="AB1358" i="20"/>
  <c r="AC1358" i="20"/>
  <c r="AD1358" i="20"/>
  <c r="AE1358" i="20"/>
  <c r="AF1358" i="20"/>
  <c r="AG1358" i="20"/>
  <c r="AH1358" i="20"/>
  <c r="AI1358" i="20"/>
  <c r="AJ1358" i="20"/>
  <c r="G1359" i="20"/>
  <c r="H1359" i="20"/>
  <c r="I1359" i="20"/>
  <c r="J1359" i="20"/>
  <c r="K1359" i="20"/>
  <c r="L1359" i="20"/>
  <c r="M1359" i="20"/>
  <c r="N1359" i="20"/>
  <c r="O1359" i="20"/>
  <c r="P1359" i="20"/>
  <c r="Q1359" i="20"/>
  <c r="R1359" i="20"/>
  <c r="S1359" i="20"/>
  <c r="T1359" i="20"/>
  <c r="U1359" i="20"/>
  <c r="V1359" i="20"/>
  <c r="W1359" i="20"/>
  <c r="X1359" i="20"/>
  <c r="Y1359" i="20"/>
  <c r="Z1359" i="20"/>
  <c r="AA1359" i="20"/>
  <c r="AB1359" i="20"/>
  <c r="AC1359" i="20"/>
  <c r="AD1359" i="20"/>
  <c r="AE1359" i="20"/>
  <c r="AF1359" i="20"/>
  <c r="AG1359" i="20"/>
  <c r="AH1359" i="20"/>
  <c r="AI1359" i="20"/>
  <c r="AJ1359" i="20"/>
  <c r="G1361" i="20"/>
  <c r="H1361" i="20"/>
  <c r="I1361" i="20"/>
  <c r="J1361" i="20"/>
  <c r="K1361" i="20"/>
  <c r="L1361" i="20"/>
  <c r="M1361" i="20"/>
  <c r="N1361" i="20"/>
  <c r="O1361" i="20"/>
  <c r="P1361" i="20"/>
  <c r="Q1361" i="20"/>
  <c r="R1361" i="20"/>
  <c r="S1361" i="20"/>
  <c r="T1361" i="20"/>
  <c r="U1361" i="20"/>
  <c r="V1361" i="20"/>
  <c r="W1361" i="20"/>
  <c r="X1361" i="20"/>
  <c r="Y1361" i="20"/>
  <c r="Z1361" i="20"/>
  <c r="AA1361" i="20"/>
  <c r="AB1361" i="20"/>
  <c r="AC1361" i="20"/>
  <c r="AD1361" i="20"/>
  <c r="AE1361" i="20"/>
  <c r="AF1361" i="20"/>
  <c r="AG1361" i="20"/>
  <c r="AH1361" i="20"/>
  <c r="AI1361" i="20"/>
  <c r="AJ1361" i="20"/>
  <c r="G1362" i="20"/>
  <c r="H1362" i="20"/>
  <c r="I1362" i="20"/>
  <c r="J1362" i="20"/>
  <c r="K1362" i="20"/>
  <c r="L1362" i="20"/>
  <c r="M1362" i="20"/>
  <c r="N1362" i="20"/>
  <c r="O1362" i="20"/>
  <c r="P1362" i="20"/>
  <c r="Q1362" i="20"/>
  <c r="R1362" i="20"/>
  <c r="S1362" i="20"/>
  <c r="T1362" i="20"/>
  <c r="U1362" i="20"/>
  <c r="V1362" i="20"/>
  <c r="W1362" i="20"/>
  <c r="X1362" i="20"/>
  <c r="Y1362" i="20"/>
  <c r="Z1362" i="20"/>
  <c r="AA1362" i="20"/>
  <c r="AB1362" i="20"/>
  <c r="AC1362" i="20"/>
  <c r="AD1362" i="20"/>
  <c r="AE1362" i="20"/>
  <c r="AF1362" i="20"/>
  <c r="AG1362" i="20"/>
  <c r="AH1362" i="20"/>
  <c r="AI1362" i="20"/>
  <c r="AJ1362" i="20"/>
  <c r="G1363" i="20"/>
  <c r="H1363" i="20"/>
  <c r="I1363" i="20"/>
  <c r="J1363" i="20"/>
  <c r="K1363" i="20"/>
  <c r="L1363" i="20"/>
  <c r="M1363" i="20"/>
  <c r="N1363" i="20"/>
  <c r="O1363" i="20"/>
  <c r="P1363" i="20"/>
  <c r="Q1363" i="20"/>
  <c r="R1363" i="20"/>
  <c r="S1363" i="20"/>
  <c r="T1363" i="20"/>
  <c r="U1363" i="20"/>
  <c r="V1363" i="20"/>
  <c r="W1363" i="20"/>
  <c r="X1363" i="20"/>
  <c r="Y1363" i="20"/>
  <c r="Z1363" i="20"/>
  <c r="AA1363" i="20"/>
  <c r="AB1363" i="20"/>
  <c r="AC1363" i="20"/>
  <c r="AD1363" i="20"/>
  <c r="AE1363" i="20"/>
  <c r="AF1363" i="20"/>
  <c r="AG1363" i="20"/>
  <c r="AH1363" i="20"/>
  <c r="AI1363" i="20"/>
  <c r="AJ1363" i="20"/>
  <c r="G1364" i="20"/>
  <c r="H1364" i="20"/>
  <c r="I1364" i="20"/>
  <c r="J1364" i="20"/>
  <c r="K1364" i="20"/>
  <c r="L1364" i="20"/>
  <c r="M1364" i="20"/>
  <c r="N1364" i="20"/>
  <c r="O1364" i="20"/>
  <c r="P1364" i="20"/>
  <c r="Q1364" i="20"/>
  <c r="R1364" i="20"/>
  <c r="S1364" i="20"/>
  <c r="T1364" i="20"/>
  <c r="U1364" i="20"/>
  <c r="V1364" i="20"/>
  <c r="W1364" i="20"/>
  <c r="X1364" i="20"/>
  <c r="Y1364" i="20"/>
  <c r="Z1364" i="20"/>
  <c r="AA1364" i="20"/>
  <c r="AB1364" i="20"/>
  <c r="AC1364" i="20"/>
  <c r="AD1364" i="20"/>
  <c r="AE1364" i="20"/>
  <c r="AF1364" i="20"/>
  <c r="AG1364" i="20"/>
  <c r="AH1364" i="20"/>
  <c r="AI1364" i="20"/>
  <c r="AJ1364" i="20"/>
  <c r="G1365" i="20"/>
  <c r="H1365" i="20"/>
  <c r="I1365" i="20"/>
  <c r="J1365" i="20"/>
  <c r="K1365" i="20"/>
  <c r="L1365" i="20"/>
  <c r="M1365" i="20"/>
  <c r="N1365" i="20"/>
  <c r="O1365" i="20"/>
  <c r="P1365" i="20"/>
  <c r="Q1365" i="20"/>
  <c r="R1365" i="20"/>
  <c r="S1365" i="20"/>
  <c r="T1365" i="20"/>
  <c r="U1365" i="20"/>
  <c r="V1365" i="20"/>
  <c r="W1365" i="20"/>
  <c r="X1365" i="20"/>
  <c r="Y1365" i="20"/>
  <c r="Z1365" i="20"/>
  <c r="AA1365" i="20"/>
  <c r="AB1365" i="20"/>
  <c r="AC1365" i="20"/>
  <c r="AD1365" i="20"/>
  <c r="AE1365" i="20"/>
  <c r="AF1365" i="20"/>
  <c r="AG1365" i="20"/>
  <c r="AH1365" i="20"/>
  <c r="AI1365" i="20"/>
  <c r="AJ1365" i="20"/>
  <c r="G1366" i="20"/>
  <c r="H1366" i="20"/>
  <c r="I1366" i="20"/>
  <c r="J1366" i="20"/>
  <c r="K1366" i="20"/>
  <c r="L1366" i="20"/>
  <c r="M1366" i="20"/>
  <c r="N1366" i="20"/>
  <c r="O1366" i="20"/>
  <c r="P1366" i="20"/>
  <c r="Q1366" i="20"/>
  <c r="R1366" i="20"/>
  <c r="S1366" i="20"/>
  <c r="T1366" i="20"/>
  <c r="U1366" i="20"/>
  <c r="V1366" i="20"/>
  <c r="W1366" i="20"/>
  <c r="X1366" i="20"/>
  <c r="Y1366" i="20"/>
  <c r="Z1366" i="20"/>
  <c r="AA1366" i="20"/>
  <c r="AB1366" i="20"/>
  <c r="AC1366" i="20"/>
  <c r="AD1366" i="20"/>
  <c r="AE1366" i="20"/>
  <c r="AF1366" i="20"/>
  <c r="AG1366" i="20"/>
  <c r="AH1366" i="20"/>
  <c r="AI1366" i="20"/>
  <c r="AJ1366" i="20"/>
  <c r="G1367" i="20"/>
  <c r="H1367" i="20"/>
  <c r="I1367" i="20"/>
  <c r="J1367" i="20"/>
  <c r="K1367" i="20"/>
  <c r="L1367" i="20"/>
  <c r="M1367" i="20"/>
  <c r="N1367" i="20"/>
  <c r="O1367" i="20"/>
  <c r="P1367" i="20"/>
  <c r="Q1367" i="20"/>
  <c r="R1367" i="20"/>
  <c r="S1367" i="20"/>
  <c r="T1367" i="20"/>
  <c r="U1367" i="20"/>
  <c r="V1367" i="20"/>
  <c r="W1367" i="20"/>
  <c r="X1367" i="20"/>
  <c r="Y1367" i="20"/>
  <c r="Z1367" i="20"/>
  <c r="AA1367" i="20"/>
  <c r="AB1367" i="20"/>
  <c r="AC1367" i="20"/>
  <c r="AD1367" i="20"/>
  <c r="AE1367" i="20"/>
  <c r="AF1367" i="20"/>
  <c r="AG1367" i="20"/>
  <c r="AH1367" i="20"/>
  <c r="AI1367" i="20"/>
  <c r="AJ1367" i="20"/>
  <c r="G1368" i="20"/>
  <c r="H1368" i="20"/>
  <c r="I1368" i="20"/>
  <c r="J1368" i="20"/>
  <c r="K1368" i="20"/>
  <c r="L1368" i="20"/>
  <c r="M1368" i="20"/>
  <c r="N1368" i="20"/>
  <c r="O1368" i="20"/>
  <c r="P1368" i="20"/>
  <c r="Q1368" i="20"/>
  <c r="R1368" i="20"/>
  <c r="S1368" i="20"/>
  <c r="T1368" i="20"/>
  <c r="U1368" i="20"/>
  <c r="V1368" i="20"/>
  <c r="W1368" i="20"/>
  <c r="X1368" i="20"/>
  <c r="Y1368" i="20"/>
  <c r="Z1368" i="20"/>
  <c r="AA1368" i="20"/>
  <c r="AB1368" i="20"/>
  <c r="AC1368" i="20"/>
  <c r="AD1368" i="20"/>
  <c r="AE1368" i="20"/>
  <c r="AF1368" i="20"/>
  <c r="AG1368" i="20"/>
  <c r="AH1368" i="20"/>
  <c r="AI1368" i="20"/>
  <c r="AJ1368" i="20"/>
  <c r="G1369" i="20"/>
  <c r="H1369" i="20"/>
  <c r="I1369" i="20"/>
  <c r="J1369" i="20"/>
  <c r="K1369" i="20"/>
  <c r="L1369" i="20"/>
  <c r="M1369" i="20"/>
  <c r="N1369" i="20"/>
  <c r="O1369" i="20"/>
  <c r="P1369" i="20"/>
  <c r="Q1369" i="20"/>
  <c r="R1369" i="20"/>
  <c r="S1369" i="20"/>
  <c r="T1369" i="20"/>
  <c r="U1369" i="20"/>
  <c r="V1369" i="20"/>
  <c r="W1369" i="20"/>
  <c r="X1369" i="20"/>
  <c r="Y1369" i="20"/>
  <c r="Z1369" i="20"/>
  <c r="AA1369" i="20"/>
  <c r="AB1369" i="20"/>
  <c r="AC1369" i="20"/>
  <c r="AD1369" i="20"/>
  <c r="AE1369" i="20"/>
  <c r="AF1369" i="20"/>
  <c r="AG1369" i="20"/>
  <c r="AH1369" i="20"/>
  <c r="AI1369" i="20"/>
  <c r="AJ1369" i="20"/>
  <c r="G1370" i="20"/>
  <c r="H1370" i="20"/>
  <c r="I1370" i="20"/>
  <c r="J1370" i="20"/>
  <c r="K1370" i="20"/>
  <c r="L1370" i="20"/>
  <c r="M1370" i="20"/>
  <c r="N1370" i="20"/>
  <c r="O1370" i="20"/>
  <c r="P1370" i="20"/>
  <c r="Q1370" i="20"/>
  <c r="R1370" i="20"/>
  <c r="S1370" i="20"/>
  <c r="T1370" i="20"/>
  <c r="U1370" i="20"/>
  <c r="V1370" i="20"/>
  <c r="W1370" i="20"/>
  <c r="X1370" i="20"/>
  <c r="Y1370" i="20"/>
  <c r="Z1370" i="20"/>
  <c r="AA1370" i="20"/>
  <c r="AB1370" i="20"/>
  <c r="AC1370" i="20"/>
  <c r="AD1370" i="20"/>
  <c r="AE1370" i="20"/>
  <c r="AF1370" i="20"/>
  <c r="AG1370" i="20"/>
  <c r="AH1370" i="20"/>
  <c r="AI1370" i="20"/>
  <c r="AJ1370" i="20"/>
  <c r="G1371" i="20"/>
  <c r="H1371" i="20"/>
  <c r="I1371" i="20"/>
  <c r="J1371" i="20"/>
  <c r="K1371" i="20"/>
  <c r="L1371" i="20"/>
  <c r="M1371" i="20"/>
  <c r="N1371" i="20"/>
  <c r="O1371" i="20"/>
  <c r="P1371" i="20"/>
  <c r="Q1371" i="20"/>
  <c r="R1371" i="20"/>
  <c r="S1371" i="20"/>
  <c r="T1371" i="20"/>
  <c r="U1371" i="20"/>
  <c r="V1371" i="20"/>
  <c r="W1371" i="20"/>
  <c r="X1371" i="20"/>
  <c r="Y1371" i="20"/>
  <c r="Z1371" i="20"/>
  <c r="AA1371" i="20"/>
  <c r="AB1371" i="20"/>
  <c r="AC1371" i="20"/>
  <c r="AD1371" i="20"/>
  <c r="AE1371" i="20"/>
  <c r="AF1371" i="20"/>
  <c r="AG1371" i="20"/>
  <c r="AH1371" i="20"/>
  <c r="AI1371" i="20"/>
  <c r="AJ1371" i="20"/>
  <c r="G1372" i="20"/>
  <c r="H1372" i="20"/>
  <c r="I1372" i="20"/>
  <c r="J1372" i="20"/>
  <c r="K1372" i="20"/>
  <c r="L1372" i="20"/>
  <c r="M1372" i="20"/>
  <c r="N1372" i="20"/>
  <c r="O1372" i="20"/>
  <c r="P1372" i="20"/>
  <c r="Q1372" i="20"/>
  <c r="R1372" i="20"/>
  <c r="S1372" i="20"/>
  <c r="T1372" i="20"/>
  <c r="U1372" i="20"/>
  <c r="V1372" i="20"/>
  <c r="W1372" i="20"/>
  <c r="X1372" i="20"/>
  <c r="Y1372" i="20"/>
  <c r="Z1372" i="20"/>
  <c r="AA1372" i="20"/>
  <c r="AB1372" i="20"/>
  <c r="AC1372" i="20"/>
  <c r="AD1372" i="20"/>
  <c r="AE1372" i="20"/>
  <c r="AF1372" i="20"/>
  <c r="AG1372" i="20"/>
  <c r="AH1372" i="20"/>
  <c r="AI1372" i="20"/>
  <c r="AJ1372" i="20"/>
  <c r="G1373" i="20"/>
  <c r="H1373" i="20"/>
  <c r="I1373" i="20"/>
  <c r="J1373" i="20"/>
  <c r="K1373" i="20"/>
  <c r="L1373" i="20"/>
  <c r="M1373" i="20"/>
  <c r="N1373" i="20"/>
  <c r="O1373" i="20"/>
  <c r="P1373" i="20"/>
  <c r="Q1373" i="20"/>
  <c r="R1373" i="20"/>
  <c r="S1373" i="20"/>
  <c r="T1373" i="20"/>
  <c r="U1373" i="20"/>
  <c r="V1373" i="20"/>
  <c r="W1373" i="20"/>
  <c r="X1373" i="20"/>
  <c r="Y1373" i="20"/>
  <c r="Z1373" i="20"/>
  <c r="AA1373" i="20"/>
  <c r="AB1373" i="20"/>
  <c r="AC1373" i="20"/>
  <c r="AD1373" i="20"/>
  <c r="AE1373" i="20"/>
  <c r="AF1373" i="20"/>
  <c r="AG1373" i="20"/>
  <c r="AH1373" i="20"/>
  <c r="AI1373" i="20"/>
  <c r="AJ1373" i="20"/>
  <c r="G1374" i="20"/>
  <c r="H1374" i="20"/>
  <c r="I1374" i="20"/>
  <c r="J1374" i="20"/>
  <c r="K1374" i="20"/>
  <c r="L1374" i="20"/>
  <c r="M1374" i="20"/>
  <c r="N1374" i="20"/>
  <c r="O1374" i="20"/>
  <c r="P1374" i="20"/>
  <c r="Q1374" i="20"/>
  <c r="R1374" i="20"/>
  <c r="S1374" i="20"/>
  <c r="T1374" i="20"/>
  <c r="U1374" i="20"/>
  <c r="V1374" i="20"/>
  <c r="W1374" i="20"/>
  <c r="X1374" i="20"/>
  <c r="Y1374" i="20"/>
  <c r="Z1374" i="20"/>
  <c r="AA1374" i="20"/>
  <c r="AB1374" i="20"/>
  <c r="AC1374" i="20"/>
  <c r="AD1374" i="20"/>
  <c r="AE1374" i="20"/>
  <c r="AF1374" i="20"/>
  <c r="AG1374" i="20"/>
  <c r="AH1374" i="20"/>
  <c r="AI1374" i="20"/>
  <c r="AJ1374" i="20"/>
  <c r="G1375" i="20"/>
  <c r="H1375" i="20"/>
  <c r="I1375" i="20"/>
  <c r="J1375" i="20"/>
  <c r="K1375" i="20"/>
  <c r="L1375" i="20"/>
  <c r="M1375" i="20"/>
  <c r="N1375" i="20"/>
  <c r="O1375" i="20"/>
  <c r="P1375" i="20"/>
  <c r="Q1375" i="20"/>
  <c r="R1375" i="20"/>
  <c r="S1375" i="20"/>
  <c r="T1375" i="20"/>
  <c r="U1375" i="20"/>
  <c r="V1375" i="20"/>
  <c r="W1375" i="20"/>
  <c r="X1375" i="20"/>
  <c r="Y1375" i="20"/>
  <c r="Z1375" i="20"/>
  <c r="AA1375" i="20"/>
  <c r="AB1375" i="20"/>
  <c r="AC1375" i="20"/>
  <c r="AD1375" i="20"/>
  <c r="AE1375" i="20"/>
  <c r="AF1375" i="20"/>
  <c r="AG1375" i="20"/>
  <c r="AH1375" i="20"/>
  <c r="AI1375" i="20"/>
  <c r="AJ1375" i="20"/>
  <c r="G1376" i="20"/>
  <c r="H1376" i="20"/>
  <c r="I1376" i="20"/>
  <c r="J1376" i="20"/>
  <c r="K1376" i="20"/>
  <c r="L1376" i="20"/>
  <c r="M1376" i="20"/>
  <c r="N1376" i="20"/>
  <c r="O1376" i="20"/>
  <c r="P1376" i="20"/>
  <c r="Q1376" i="20"/>
  <c r="R1376" i="20"/>
  <c r="S1376" i="20"/>
  <c r="T1376" i="20"/>
  <c r="U1376" i="20"/>
  <c r="V1376" i="20"/>
  <c r="W1376" i="20"/>
  <c r="X1376" i="20"/>
  <c r="Y1376" i="20"/>
  <c r="Z1376" i="20"/>
  <c r="AA1376" i="20"/>
  <c r="AB1376" i="20"/>
  <c r="AC1376" i="20"/>
  <c r="AD1376" i="20"/>
  <c r="AE1376" i="20"/>
  <c r="AF1376" i="20"/>
  <c r="AG1376" i="20"/>
  <c r="AH1376" i="20"/>
  <c r="AI1376" i="20"/>
  <c r="AJ1376" i="20"/>
  <c r="G1377" i="20"/>
  <c r="H1377" i="20"/>
  <c r="I1377" i="20"/>
  <c r="J1377" i="20"/>
  <c r="K1377" i="20"/>
  <c r="L1377" i="20"/>
  <c r="M1377" i="20"/>
  <c r="N1377" i="20"/>
  <c r="O1377" i="20"/>
  <c r="P1377" i="20"/>
  <c r="Q1377" i="20"/>
  <c r="R1377" i="20"/>
  <c r="S1377" i="20"/>
  <c r="T1377" i="20"/>
  <c r="U1377" i="20"/>
  <c r="V1377" i="20"/>
  <c r="W1377" i="20"/>
  <c r="X1377" i="20"/>
  <c r="Y1377" i="20"/>
  <c r="Z1377" i="20"/>
  <c r="AA1377" i="20"/>
  <c r="AB1377" i="20"/>
  <c r="AC1377" i="20"/>
  <c r="AD1377" i="20"/>
  <c r="AE1377" i="20"/>
  <c r="AF1377" i="20"/>
  <c r="AG1377" i="20"/>
  <c r="AH1377" i="20"/>
  <c r="AI1377" i="20"/>
  <c r="AJ1377" i="20"/>
  <c r="G1379" i="20"/>
  <c r="H1379" i="20"/>
  <c r="I1379" i="20"/>
  <c r="J1379" i="20"/>
  <c r="K1379" i="20"/>
  <c r="L1379" i="20"/>
  <c r="M1379" i="20"/>
  <c r="N1379" i="20"/>
  <c r="O1379" i="20"/>
  <c r="P1379" i="20"/>
  <c r="Q1379" i="20"/>
  <c r="R1379" i="20"/>
  <c r="S1379" i="20"/>
  <c r="T1379" i="20"/>
  <c r="U1379" i="20"/>
  <c r="V1379" i="20"/>
  <c r="W1379" i="20"/>
  <c r="X1379" i="20"/>
  <c r="Y1379" i="20"/>
  <c r="Z1379" i="20"/>
  <c r="AA1379" i="20"/>
  <c r="AB1379" i="20"/>
  <c r="AC1379" i="20"/>
  <c r="AD1379" i="20"/>
  <c r="AE1379" i="20"/>
  <c r="AF1379" i="20"/>
  <c r="AG1379" i="20"/>
  <c r="AH1379" i="20"/>
  <c r="AI1379" i="20"/>
  <c r="AJ1379" i="20"/>
  <c r="AC46" i="26" l="1"/>
  <c r="AC47" i="26"/>
  <c r="AC48" i="26" s="1"/>
  <c r="B14" i="20"/>
  <c r="C14" i="20"/>
  <c r="D14" i="20"/>
  <c r="E14" i="20"/>
  <c r="B15" i="20"/>
  <c r="C15" i="20"/>
  <c r="D15" i="20"/>
  <c r="E15" i="20"/>
  <c r="B16" i="20"/>
  <c r="C16" i="20"/>
  <c r="D16" i="20"/>
  <c r="E16" i="20"/>
  <c r="B17" i="20"/>
  <c r="C17" i="20"/>
  <c r="D17" i="20"/>
  <c r="E17" i="20"/>
  <c r="B18" i="20"/>
  <c r="C18" i="20"/>
  <c r="D18" i="20"/>
  <c r="E18" i="20"/>
  <c r="B19" i="20"/>
  <c r="C19" i="20"/>
  <c r="D19" i="20"/>
  <c r="E19" i="20"/>
  <c r="B20" i="20"/>
  <c r="C20" i="20"/>
  <c r="D20" i="20"/>
  <c r="E20" i="20"/>
  <c r="B21" i="20"/>
  <c r="C21" i="20"/>
  <c r="D21" i="20"/>
  <c r="E21" i="20"/>
  <c r="B22" i="20"/>
  <c r="C22" i="20"/>
  <c r="D22" i="20"/>
  <c r="E22" i="20"/>
  <c r="B23" i="20"/>
  <c r="C23" i="20"/>
  <c r="D23" i="20"/>
  <c r="E23" i="20"/>
  <c r="B24" i="20"/>
  <c r="C24" i="20"/>
  <c r="D24" i="20"/>
  <c r="E24" i="20"/>
  <c r="B25" i="20"/>
  <c r="C25" i="20"/>
  <c r="D25" i="20"/>
  <c r="E25" i="20"/>
  <c r="B26" i="20"/>
  <c r="C26" i="20"/>
  <c r="D26" i="20"/>
  <c r="E26" i="20"/>
  <c r="B27" i="20"/>
  <c r="C27" i="20"/>
  <c r="D27" i="20"/>
  <c r="E27" i="20"/>
  <c r="B28" i="20"/>
  <c r="C28" i="20"/>
  <c r="D28" i="20"/>
  <c r="E28" i="20"/>
  <c r="B29" i="20"/>
  <c r="C29" i="20"/>
  <c r="D29" i="20"/>
  <c r="E29" i="20"/>
  <c r="B30" i="20"/>
  <c r="C30" i="20"/>
  <c r="D30" i="20"/>
  <c r="E30" i="20"/>
  <c r="B31" i="20"/>
  <c r="C31" i="20"/>
  <c r="D31" i="20"/>
  <c r="E31" i="20"/>
  <c r="B32" i="20"/>
  <c r="C32" i="20"/>
  <c r="D32" i="20"/>
  <c r="E32" i="20"/>
  <c r="B33" i="20"/>
  <c r="C33" i="20"/>
  <c r="D33" i="20"/>
  <c r="E33" i="20"/>
  <c r="B34" i="20"/>
  <c r="C34" i="20"/>
  <c r="D34" i="20"/>
  <c r="E34" i="20"/>
  <c r="B35" i="20"/>
  <c r="C35" i="20"/>
  <c r="D35" i="20"/>
  <c r="E35" i="20"/>
  <c r="B36" i="20"/>
  <c r="C36" i="20"/>
  <c r="D36" i="20"/>
  <c r="E36" i="20"/>
  <c r="B37" i="20"/>
  <c r="C37" i="20"/>
  <c r="D37" i="20"/>
  <c r="E37" i="20"/>
  <c r="B38" i="20"/>
  <c r="C38" i="20"/>
  <c r="D38" i="20"/>
  <c r="E38" i="20"/>
  <c r="B39" i="20"/>
  <c r="C39" i="20"/>
  <c r="D39" i="20"/>
  <c r="E39" i="20"/>
  <c r="B40" i="20"/>
  <c r="C40" i="20"/>
  <c r="D40" i="20"/>
  <c r="E40" i="20"/>
  <c r="B41" i="20"/>
  <c r="C41" i="20"/>
  <c r="D41" i="20"/>
  <c r="E41" i="20"/>
  <c r="B42" i="20"/>
  <c r="C42" i="20"/>
  <c r="D42" i="20"/>
  <c r="E42" i="20"/>
  <c r="B43" i="20"/>
  <c r="C43" i="20"/>
  <c r="D43" i="20"/>
  <c r="E43" i="20"/>
  <c r="B44" i="20"/>
  <c r="C44" i="20"/>
  <c r="D44" i="20"/>
  <c r="E44" i="20"/>
  <c r="B45" i="20"/>
  <c r="C45" i="20"/>
  <c r="D45" i="20"/>
  <c r="E45" i="20"/>
  <c r="B46" i="20"/>
  <c r="C46" i="20"/>
  <c r="D46" i="20"/>
  <c r="E46" i="20"/>
  <c r="B47" i="20"/>
  <c r="C47" i="20"/>
  <c r="D47" i="20"/>
  <c r="E47" i="20"/>
  <c r="B48" i="20"/>
  <c r="C48" i="20"/>
  <c r="D48" i="20"/>
  <c r="E48" i="20"/>
  <c r="B49" i="20"/>
  <c r="C49" i="20"/>
  <c r="D49" i="20"/>
  <c r="E49" i="20"/>
  <c r="B50" i="20"/>
  <c r="C50" i="20"/>
  <c r="D50" i="20"/>
  <c r="E50" i="20"/>
  <c r="B51" i="20"/>
  <c r="C51" i="20"/>
  <c r="D51" i="20"/>
  <c r="E51" i="20"/>
  <c r="B52" i="20"/>
  <c r="C52" i="20"/>
  <c r="D52" i="20"/>
  <c r="E52" i="20"/>
  <c r="B53" i="20"/>
  <c r="C53" i="20"/>
  <c r="D53" i="20"/>
  <c r="E53" i="20"/>
  <c r="B54" i="20"/>
  <c r="C54" i="20"/>
  <c r="D54" i="20"/>
  <c r="E54" i="20"/>
  <c r="B55" i="20"/>
  <c r="C55" i="20"/>
  <c r="D55" i="20"/>
  <c r="E55" i="20"/>
  <c r="B56" i="20"/>
  <c r="C56" i="20"/>
  <c r="D56" i="20"/>
  <c r="E56" i="20"/>
  <c r="B57" i="20"/>
  <c r="C57" i="20"/>
  <c r="D57" i="20"/>
  <c r="E57" i="20"/>
  <c r="B58" i="20"/>
  <c r="C58" i="20"/>
  <c r="D58" i="20"/>
  <c r="E58" i="20"/>
  <c r="B59" i="20"/>
  <c r="C59" i="20"/>
  <c r="D59" i="20"/>
  <c r="E59" i="20"/>
  <c r="B60" i="20"/>
  <c r="C60" i="20"/>
  <c r="D60" i="20"/>
  <c r="E60" i="20"/>
  <c r="B61" i="20"/>
  <c r="C61" i="20"/>
  <c r="D61" i="20"/>
  <c r="E61" i="20"/>
  <c r="B62" i="20"/>
  <c r="C62" i="20"/>
  <c r="D62" i="20"/>
  <c r="E62" i="20"/>
  <c r="B63" i="20"/>
  <c r="C63" i="20"/>
  <c r="D63" i="20"/>
  <c r="E63" i="20"/>
  <c r="B64" i="20"/>
  <c r="C64" i="20"/>
  <c r="D64" i="20"/>
  <c r="E64" i="20"/>
  <c r="B65" i="20"/>
  <c r="C65" i="20"/>
  <c r="D65" i="20"/>
  <c r="E65" i="20"/>
  <c r="B66" i="20"/>
  <c r="C66" i="20"/>
  <c r="D66" i="20"/>
  <c r="E66" i="20"/>
  <c r="B67" i="20"/>
  <c r="C67" i="20"/>
  <c r="D67" i="20"/>
  <c r="E67" i="20"/>
  <c r="B68" i="20"/>
  <c r="C68" i="20"/>
  <c r="D68" i="20"/>
  <c r="E68" i="20"/>
  <c r="B69" i="20"/>
  <c r="C69" i="20"/>
  <c r="D69" i="20"/>
  <c r="E69" i="20"/>
  <c r="B70" i="20"/>
  <c r="C70" i="20"/>
  <c r="D70" i="20"/>
  <c r="E70" i="20"/>
  <c r="B71" i="20"/>
  <c r="C71" i="20"/>
  <c r="D71" i="20"/>
  <c r="E71" i="20"/>
  <c r="B72" i="20"/>
  <c r="C72" i="20"/>
  <c r="D72" i="20"/>
  <c r="E72" i="20"/>
  <c r="B73" i="20"/>
  <c r="C73" i="20"/>
  <c r="D73" i="20"/>
  <c r="E73" i="20"/>
  <c r="B74" i="20"/>
  <c r="C74" i="20"/>
  <c r="D74" i="20"/>
  <c r="E74" i="20"/>
  <c r="B75" i="20"/>
  <c r="C75" i="20"/>
  <c r="D75" i="20"/>
  <c r="E75" i="20"/>
  <c r="B76" i="20"/>
  <c r="C76" i="20"/>
  <c r="D76" i="20"/>
  <c r="E76" i="20"/>
  <c r="B77" i="20"/>
  <c r="C77" i="20"/>
  <c r="D77" i="20"/>
  <c r="E77" i="20"/>
  <c r="B78" i="20"/>
  <c r="C78" i="20"/>
  <c r="D78" i="20"/>
  <c r="E78" i="20"/>
  <c r="B79" i="20"/>
  <c r="C79" i="20"/>
  <c r="D79" i="20"/>
  <c r="E79" i="20"/>
  <c r="B80" i="20"/>
  <c r="C80" i="20"/>
  <c r="D80" i="20"/>
  <c r="E80" i="20"/>
  <c r="B81" i="20"/>
  <c r="C81" i="20"/>
  <c r="D81" i="20"/>
  <c r="E81" i="20"/>
  <c r="B82" i="20"/>
  <c r="C82" i="20"/>
  <c r="D82" i="20"/>
  <c r="E82" i="20"/>
  <c r="B83" i="20"/>
  <c r="C83" i="20"/>
  <c r="D83" i="20"/>
  <c r="E83" i="20"/>
  <c r="B84" i="20"/>
  <c r="C84" i="20"/>
  <c r="D84" i="20"/>
  <c r="E84" i="20"/>
  <c r="B85" i="20"/>
  <c r="C85" i="20"/>
  <c r="D85" i="20"/>
  <c r="E85" i="20"/>
  <c r="B86" i="20"/>
  <c r="C86" i="20"/>
  <c r="D86" i="20"/>
  <c r="E86" i="20"/>
  <c r="B87" i="20"/>
  <c r="C87" i="20"/>
  <c r="D87" i="20"/>
  <c r="E87" i="20"/>
  <c r="B88" i="20"/>
  <c r="C88" i="20"/>
  <c r="D88" i="20"/>
  <c r="E88" i="20"/>
  <c r="B89" i="20"/>
  <c r="C89" i="20"/>
  <c r="D89" i="20"/>
  <c r="E89" i="20"/>
  <c r="B90" i="20"/>
  <c r="C90" i="20"/>
  <c r="D90" i="20"/>
  <c r="E90" i="20"/>
  <c r="B91" i="20"/>
  <c r="C91" i="20"/>
  <c r="D91" i="20"/>
  <c r="E91" i="20"/>
  <c r="B92" i="20"/>
  <c r="C92" i="20"/>
  <c r="D92" i="20"/>
  <c r="E92" i="20"/>
  <c r="B93" i="20"/>
  <c r="C93" i="20"/>
  <c r="D93" i="20"/>
  <c r="E93" i="20"/>
  <c r="B94" i="20"/>
  <c r="C94" i="20"/>
  <c r="D94" i="20"/>
  <c r="E94" i="20"/>
  <c r="B95" i="20"/>
  <c r="C95" i="20"/>
  <c r="D95" i="20"/>
  <c r="E95" i="20"/>
  <c r="B96" i="20"/>
  <c r="C96" i="20"/>
  <c r="D96" i="20"/>
  <c r="E96" i="20"/>
  <c r="B97" i="20"/>
  <c r="C97" i="20"/>
  <c r="D97" i="20"/>
  <c r="E97" i="20"/>
  <c r="B98" i="20"/>
  <c r="C98" i="20"/>
  <c r="D98" i="20"/>
  <c r="E98" i="20"/>
  <c r="B99" i="20"/>
  <c r="C99" i="20"/>
  <c r="D99" i="20"/>
  <c r="E99" i="20"/>
  <c r="B100" i="20"/>
  <c r="C100" i="20"/>
  <c r="D100" i="20"/>
  <c r="E100" i="20"/>
  <c r="B101" i="20"/>
  <c r="C101" i="20"/>
  <c r="D101" i="20"/>
  <c r="E101" i="20"/>
  <c r="B102" i="20"/>
  <c r="C102" i="20"/>
  <c r="D102" i="20"/>
  <c r="E102" i="20"/>
  <c r="B103" i="20"/>
  <c r="C103" i="20"/>
  <c r="D103" i="20"/>
  <c r="E103" i="20"/>
  <c r="B104" i="20"/>
  <c r="C104" i="20"/>
  <c r="D104" i="20"/>
  <c r="E104" i="20"/>
  <c r="B105" i="20"/>
  <c r="C105" i="20"/>
  <c r="D105" i="20"/>
  <c r="E105" i="20"/>
  <c r="B106" i="20"/>
  <c r="C106" i="20"/>
  <c r="D106" i="20"/>
  <c r="E106" i="20"/>
  <c r="B107" i="20"/>
  <c r="C107" i="20"/>
  <c r="D107" i="20"/>
  <c r="E107" i="20"/>
  <c r="B108" i="20"/>
  <c r="C108" i="20"/>
  <c r="D108" i="20"/>
  <c r="E108" i="20"/>
  <c r="B109" i="20"/>
  <c r="C109" i="20"/>
  <c r="D109" i="20"/>
  <c r="E109" i="20"/>
  <c r="B110" i="20"/>
  <c r="C110" i="20"/>
  <c r="D110" i="20"/>
  <c r="E110" i="20"/>
  <c r="B111" i="20"/>
  <c r="C111" i="20"/>
  <c r="D111" i="20"/>
  <c r="E111" i="20"/>
  <c r="B112" i="20"/>
  <c r="C112" i="20"/>
  <c r="D112" i="20"/>
  <c r="E112" i="20"/>
  <c r="B113" i="20"/>
  <c r="C113" i="20"/>
  <c r="D113" i="20"/>
  <c r="E113" i="20"/>
  <c r="B114" i="20"/>
  <c r="C114" i="20"/>
  <c r="D114" i="20"/>
  <c r="E114" i="20"/>
  <c r="B115" i="20"/>
  <c r="C115" i="20"/>
  <c r="D115" i="20"/>
  <c r="E115" i="20"/>
  <c r="B116" i="20"/>
  <c r="C116" i="20"/>
  <c r="D116" i="20"/>
  <c r="E116" i="20"/>
  <c r="B117" i="20"/>
  <c r="C117" i="20"/>
  <c r="D117" i="20"/>
  <c r="E117" i="20"/>
  <c r="B118" i="20"/>
  <c r="C118" i="20"/>
  <c r="D118" i="20"/>
  <c r="E118" i="20"/>
  <c r="B119" i="20"/>
  <c r="C119" i="20"/>
  <c r="D119" i="20"/>
  <c r="E119" i="20"/>
  <c r="B120" i="20"/>
  <c r="C120" i="20"/>
  <c r="D120" i="20"/>
  <c r="E120" i="20"/>
  <c r="B121" i="20"/>
  <c r="C121" i="20"/>
  <c r="D121" i="20"/>
  <c r="E121" i="20"/>
  <c r="B122" i="20"/>
  <c r="C122" i="20"/>
  <c r="D122" i="20"/>
  <c r="E122" i="20"/>
  <c r="B123" i="20"/>
  <c r="C123" i="20"/>
  <c r="D123" i="20"/>
  <c r="E123" i="20"/>
  <c r="B124" i="20"/>
  <c r="C124" i="20"/>
  <c r="D124" i="20"/>
  <c r="E124" i="20"/>
  <c r="B125" i="20"/>
  <c r="C125" i="20"/>
  <c r="D125" i="20"/>
  <c r="E125" i="20"/>
  <c r="B126" i="20"/>
  <c r="C126" i="20"/>
  <c r="D126" i="20"/>
  <c r="E126" i="20"/>
  <c r="B127" i="20"/>
  <c r="C127" i="20"/>
  <c r="D127" i="20"/>
  <c r="E127" i="20"/>
  <c r="B128" i="20"/>
  <c r="C128" i="20"/>
  <c r="D128" i="20"/>
  <c r="E128" i="20"/>
  <c r="B129" i="20"/>
  <c r="C129" i="20"/>
  <c r="D129" i="20"/>
  <c r="E129" i="20"/>
  <c r="B130" i="20"/>
  <c r="C130" i="20"/>
  <c r="D130" i="20"/>
  <c r="E130" i="20"/>
  <c r="B131" i="20"/>
  <c r="C131" i="20"/>
  <c r="D131" i="20"/>
  <c r="E131" i="20"/>
  <c r="B132" i="20"/>
  <c r="C132" i="20"/>
  <c r="D132" i="20"/>
  <c r="E132" i="20"/>
  <c r="B133" i="20"/>
  <c r="C133" i="20"/>
  <c r="D133" i="20"/>
  <c r="E133" i="20"/>
  <c r="B134" i="20"/>
  <c r="C134" i="20"/>
  <c r="D134" i="20"/>
  <c r="E134" i="20"/>
  <c r="B135" i="20"/>
  <c r="C135" i="20"/>
  <c r="D135" i="20"/>
  <c r="E135" i="20"/>
  <c r="B136" i="20"/>
  <c r="C136" i="20"/>
  <c r="D136" i="20"/>
  <c r="E136" i="20"/>
  <c r="B137" i="20"/>
  <c r="C137" i="20"/>
  <c r="D137" i="20"/>
  <c r="E137" i="20"/>
  <c r="B138" i="20"/>
  <c r="C138" i="20"/>
  <c r="D138" i="20"/>
  <c r="E138" i="20"/>
  <c r="B139" i="20"/>
  <c r="C139" i="20"/>
  <c r="D139" i="20"/>
  <c r="E139" i="20"/>
  <c r="B140" i="20"/>
  <c r="C140" i="20"/>
  <c r="D140" i="20"/>
  <c r="E140" i="20"/>
  <c r="B141" i="20"/>
  <c r="C141" i="20"/>
  <c r="D141" i="20"/>
  <c r="E141" i="20"/>
  <c r="B142" i="20"/>
  <c r="C142" i="20"/>
  <c r="D142" i="20"/>
  <c r="E142" i="20"/>
  <c r="B143" i="20"/>
  <c r="C143" i="20"/>
  <c r="D143" i="20"/>
  <c r="E143" i="20"/>
  <c r="B144" i="20"/>
  <c r="C144" i="20"/>
  <c r="D144" i="20"/>
  <c r="E144" i="20"/>
  <c r="B145" i="20"/>
  <c r="C145" i="20"/>
  <c r="D145" i="20"/>
  <c r="E145" i="20"/>
  <c r="B146" i="20"/>
  <c r="C146" i="20"/>
  <c r="D146" i="20"/>
  <c r="E146" i="20"/>
  <c r="B147" i="20"/>
  <c r="C147" i="20"/>
  <c r="D147" i="20"/>
  <c r="E147" i="20"/>
  <c r="B148" i="20"/>
  <c r="C148" i="20"/>
  <c r="D148" i="20"/>
  <c r="E148" i="20"/>
  <c r="B149" i="20"/>
  <c r="C149" i="20"/>
  <c r="D149" i="20"/>
  <c r="E149" i="20"/>
  <c r="B150" i="20"/>
  <c r="C150" i="20"/>
  <c r="D150" i="20"/>
  <c r="E150" i="20"/>
  <c r="B151" i="20"/>
  <c r="C151" i="20"/>
  <c r="D151" i="20"/>
  <c r="E151" i="20"/>
  <c r="B152" i="20"/>
  <c r="C152" i="20"/>
  <c r="D152" i="20"/>
  <c r="E152" i="20"/>
  <c r="B153" i="20"/>
  <c r="C153" i="20"/>
  <c r="D153" i="20"/>
  <c r="E153" i="20"/>
  <c r="B154" i="20"/>
  <c r="C154" i="20"/>
  <c r="D154" i="20"/>
  <c r="E154" i="20"/>
  <c r="B155" i="20"/>
  <c r="C155" i="20"/>
  <c r="D155" i="20"/>
  <c r="E155" i="20"/>
  <c r="B156" i="20"/>
  <c r="C156" i="20"/>
  <c r="D156" i="20"/>
  <c r="E156" i="20"/>
  <c r="B157" i="20"/>
  <c r="C157" i="20"/>
  <c r="D157" i="20"/>
  <c r="E157" i="20"/>
  <c r="B158" i="20"/>
  <c r="C158" i="20"/>
  <c r="D158" i="20"/>
  <c r="E158" i="20"/>
  <c r="B159" i="20"/>
  <c r="C159" i="20"/>
  <c r="D159" i="20"/>
  <c r="E159" i="20"/>
  <c r="B160" i="20"/>
  <c r="C160" i="20"/>
  <c r="D160" i="20"/>
  <c r="E160" i="20"/>
  <c r="B161" i="20"/>
  <c r="C161" i="20"/>
  <c r="D161" i="20"/>
  <c r="E161" i="20"/>
  <c r="B162" i="20"/>
  <c r="C162" i="20"/>
  <c r="D162" i="20"/>
  <c r="E162" i="20"/>
  <c r="B163" i="20"/>
  <c r="C163" i="20"/>
  <c r="D163" i="20"/>
  <c r="E163" i="20"/>
  <c r="B164" i="20"/>
  <c r="C164" i="20"/>
  <c r="D164" i="20"/>
  <c r="E164" i="20"/>
  <c r="B165" i="20"/>
  <c r="C165" i="20"/>
  <c r="D165" i="20"/>
  <c r="E165" i="20"/>
  <c r="B166" i="20"/>
  <c r="C166" i="20"/>
  <c r="D166" i="20"/>
  <c r="E166" i="20"/>
  <c r="B167" i="20"/>
  <c r="C167" i="20"/>
  <c r="D167" i="20"/>
  <c r="E167" i="20"/>
  <c r="B168" i="20"/>
  <c r="C168" i="20"/>
  <c r="D168" i="20"/>
  <c r="E168" i="20"/>
  <c r="B169" i="20"/>
  <c r="C169" i="20"/>
  <c r="D169" i="20"/>
  <c r="E169" i="20"/>
  <c r="B170" i="20"/>
  <c r="C170" i="20"/>
  <c r="D170" i="20"/>
  <c r="E170" i="20"/>
  <c r="B171" i="20"/>
  <c r="C171" i="20"/>
  <c r="D171" i="20"/>
  <c r="E171" i="20"/>
  <c r="B172" i="20"/>
  <c r="C172" i="20"/>
  <c r="D172" i="20"/>
  <c r="E172" i="20"/>
  <c r="B173" i="20"/>
  <c r="C173" i="20"/>
  <c r="D173" i="20"/>
  <c r="E173" i="20"/>
  <c r="B174" i="20"/>
  <c r="C174" i="20"/>
  <c r="D174" i="20"/>
  <c r="E174" i="20"/>
  <c r="B175" i="20"/>
  <c r="C175" i="20"/>
  <c r="D175" i="20"/>
  <c r="E175" i="20"/>
  <c r="B176" i="20"/>
  <c r="C176" i="20"/>
  <c r="D176" i="20"/>
  <c r="E176" i="20"/>
  <c r="B177" i="20"/>
  <c r="C177" i="20"/>
  <c r="D177" i="20"/>
  <c r="E177" i="20"/>
  <c r="B178" i="20"/>
  <c r="C178" i="20"/>
  <c r="D178" i="20"/>
  <c r="E178" i="20"/>
  <c r="B179" i="20"/>
  <c r="C179" i="20"/>
  <c r="D179" i="20"/>
  <c r="E179" i="20"/>
  <c r="B180" i="20"/>
  <c r="C180" i="20"/>
  <c r="D180" i="20"/>
  <c r="E180" i="20"/>
  <c r="B181" i="20"/>
  <c r="C181" i="20"/>
  <c r="D181" i="20"/>
  <c r="E181" i="20"/>
  <c r="B182" i="20"/>
  <c r="C182" i="20"/>
  <c r="D182" i="20"/>
  <c r="E182" i="20"/>
  <c r="B183" i="20"/>
  <c r="C183" i="20"/>
  <c r="D183" i="20"/>
  <c r="E183" i="20"/>
  <c r="B184" i="20"/>
  <c r="C184" i="20"/>
  <c r="D184" i="20"/>
  <c r="E184" i="20"/>
  <c r="B185" i="20"/>
  <c r="C185" i="20"/>
  <c r="D185" i="20"/>
  <c r="E185" i="20"/>
  <c r="B186" i="20"/>
  <c r="C186" i="20"/>
  <c r="D186" i="20"/>
  <c r="E186" i="20"/>
  <c r="B187" i="20"/>
  <c r="C187" i="20"/>
  <c r="D187" i="20"/>
  <c r="E187" i="20"/>
  <c r="B188" i="20"/>
  <c r="C188" i="20"/>
  <c r="D188" i="20"/>
  <c r="E188" i="20"/>
  <c r="B189" i="20"/>
  <c r="C189" i="20"/>
  <c r="D189" i="20"/>
  <c r="E189" i="20"/>
  <c r="B190" i="20"/>
  <c r="C190" i="20"/>
  <c r="D190" i="20"/>
  <c r="E190" i="20"/>
  <c r="B191" i="20"/>
  <c r="C191" i="20"/>
  <c r="D191" i="20"/>
  <c r="E191" i="20"/>
  <c r="B192" i="20"/>
  <c r="C192" i="20"/>
  <c r="D192" i="20"/>
  <c r="E192" i="20"/>
  <c r="B193" i="20"/>
  <c r="C193" i="20"/>
  <c r="D193" i="20"/>
  <c r="E193" i="20"/>
  <c r="B194" i="20"/>
  <c r="C194" i="20"/>
  <c r="D194" i="20"/>
  <c r="E194" i="20"/>
  <c r="B195" i="20"/>
  <c r="C195" i="20"/>
  <c r="D195" i="20"/>
  <c r="E195" i="20"/>
  <c r="B196" i="20"/>
  <c r="C196" i="20"/>
  <c r="D196" i="20"/>
  <c r="E196" i="20"/>
  <c r="B197" i="20"/>
  <c r="C197" i="20"/>
  <c r="D197" i="20"/>
  <c r="E197" i="20"/>
  <c r="B198" i="20"/>
  <c r="C198" i="20"/>
  <c r="D198" i="20"/>
  <c r="E198" i="20"/>
  <c r="B199" i="20"/>
  <c r="C199" i="20"/>
  <c r="D199" i="20"/>
  <c r="E199" i="20"/>
  <c r="B200" i="20"/>
  <c r="C200" i="20"/>
  <c r="D200" i="20"/>
  <c r="E200" i="20"/>
  <c r="B201" i="20"/>
  <c r="C201" i="20"/>
  <c r="D201" i="20"/>
  <c r="E201" i="20"/>
  <c r="B202" i="20"/>
  <c r="C202" i="20"/>
  <c r="D202" i="20"/>
  <c r="E202" i="20"/>
  <c r="B203" i="20"/>
  <c r="C203" i="20"/>
  <c r="D203" i="20"/>
  <c r="E203" i="20"/>
  <c r="B204" i="20"/>
  <c r="C204" i="20"/>
  <c r="D204" i="20"/>
  <c r="E204" i="20"/>
  <c r="B205" i="20"/>
  <c r="C205" i="20"/>
  <c r="D205" i="20"/>
  <c r="E205" i="20"/>
  <c r="B206" i="20"/>
  <c r="C206" i="20"/>
  <c r="D206" i="20"/>
  <c r="E206" i="20"/>
  <c r="B207" i="20"/>
  <c r="C207" i="20"/>
  <c r="D207" i="20"/>
  <c r="E207" i="20"/>
  <c r="B208" i="20"/>
  <c r="C208" i="20"/>
  <c r="D208" i="20"/>
  <c r="E208" i="20"/>
  <c r="B209" i="20"/>
  <c r="C209" i="20"/>
  <c r="D209" i="20"/>
  <c r="E209" i="20"/>
  <c r="B210" i="20"/>
  <c r="C210" i="20"/>
  <c r="D210" i="20"/>
  <c r="E210" i="20"/>
  <c r="B211" i="20"/>
  <c r="C211" i="20"/>
  <c r="D211" i="20"/>
  <c r="E211" i="20"/>
  <c r="B212" i="20"/>
  <c r="C212" i="20"/>
  <c r="D212" i="20"/>
  <c r="E212" i="20"/>
  <c r="B213" i="20"/>
  <c r="C213" i="20"/>
  <c r="D213" i="20"/>
  <c r="E213" i="20"/>
  <c r="B214" i="20"/>
  <c r="C214" i="20"/>
  <c r="D214" i="20"/>
  <c r="E214" i="20"/>
  <c r="B215" i="20"/>
  <c r="C215" i="20"/>
  <c r="D215" i="20"/>
  <c r="E215" i="20"/>
  <c r="B216" i="20"/>
  <c r="C216" i="20"/>
  <c r="D216" i="20"/>
  <c r="E216" i="20"/>
  <c r="B217" i="20"/>
  <c r="C217" i="20"/>
  <c r="D217" i="20"/>
  <c r="E217" i="20"/>
  <c r="B218" i="20"/>
  <c r="C218" i="20"/>
  <c r="D218" i="20"/>
  <c r="E218" i="20"/>
  <c r="B219" i="20"/>
  <c r="C219" i="20"/>
  <c r="D219" i="20"/>
  <c r="E219" i="20"/>
  <c r="B220" i="20"/>
  <c r="C220" i="20"/>
  <c r="D220" i="20"/>
  <c r="E220" i="20"/>
  <c r="B221" i="20"/>
  <c r="C221" i="20"/>
  <c r="D221" i="20"/>
  <c r="E221" i="20"/>
  <c r="B222" i="20"/>
  <c r="C222" i="20"/>
  <c r="D222" i="20"/>
  <c r="E222" i="20"/>
  <c r="B223" i="20"/>
  <c r="C223" i="20"/>
  <c r="D223" i="20"/>
  <c r="E223" i="20"/>
  <c r="B224" i="20"/>
  <c r="C224" i="20"/>
  <c r="D224" i="20"/>
  <c r="E224" i="20"/>
  <c r="B225" i="20"/>
  <c r="C225" i="20"/>
  <c r="D225" i="20"/>
  <c r="E225" i="20"/>
  <c r="B226" i="20"/>
  <c r="C226" i="20"/>
  <c r="D226" i="20"/>
  <c r="E226" i="20"/>
  <c r="B227" i="20"/>
  <c r="C227" i="20"/>
  <c r="D227" i="20"/>
  <c r="E227" i="20"/>
  <c r="B228" i="20"/>
  <c r="C228" i="20"/>
  <c r="D228" i="20"/>
  <c r="E228" i="20"/>
  <c r="B229" i="20"/>
  <c r="C229" i="20"/>
  <c r="D229" i="20"/>
  <c r="E229" i="20"/>
  <c r="B230" i="20"/>
  <c r="C230" i="20"/>
  <c r="D230" i="20"/>
  <c r="E230" i="20"/>
  <c r="B231" i="20"/>
  <c r="C231" i="20"/>
  <c r="D231" i="20"/>
  <c r="E231" i="20"/>
  <c r="B232" i="20"/>
  <c r="C232" i="20"/>
  <c r="D232" i="20"/>
  <c r="E232" i="20"/>
  <c r="B233" i="20"/>
  <c r="C233" i="20"/>
  <c r="D233" i="20"/>
  <c r="E233" i="20"/>
  <c r="B234" i="20"/>
  <c r="C234" i="20"/>
  <c r="D234" i="20"/>
  <c r="E234" i="20"/>
  <c r="B235" i="20"/>
  <c r="C235" i="20"/>
  <c r="D235" i="20"/>
  <c r="E235" i="20"/>
  <c r="B236" i="20"/>
  <c r="C236" i="20"/>
  <c r="D236" i="20"/>
  <c r="E236" i="20"/>
  <c r="B237" i="20"/>
  <c r="C237" i="20"/>
  <c r="D237" i="20"/>
  <c r="E237" i="20"/>
  <c r="B238" i="20"/>
  <c r="C238" i="20"/>
  <c r="D238" i="20"/>
  <c r="E238" i="20"/>
  <c r="B239" i="20"/>
  <c r="C239" i="20"/>
  <c r="D239" i="20"/>
  <c r="E239" i="20"/>
  <c r="B240" i="20"/>
  <c r="C240" i="20"/>
  <c r="D240" i="20"/>
  <c r="E240" i="20"/>
  <c r="B241" i="20"/>
  <c r="C241" i="20"/>
  <c r="D241" i="20"/>
  <c r="E241" i="20"/>
  <c r="B242" i="20"/>
  <c r="C242" i="20"/>
  <c r="D242" i="20"/>
  <c r="E242" i="20"/>
  <c r="B243" i="20"/>
  <c r="C243" i="20"/>
  <c r="D243" i="20"/>
  <c r="E243" i="20"/>
  <c r="B244" i="20"/>
  <c r="C244" i="20"/>
  <c r="D244" i="20"/>
  <c r="E244" i="20"/>
  <c r="B245" i="20"/>
  <c r="C245" i="20"/>
  <c r="D245" i="20"/>
  <c r="E245" i="20"/>
  <c r="B246" i="20"/>
  <c r="C246" i="20"/>
  <c r="D246" i="20"/>
  <c r="E246" i="20"/>
  <c r="B247" i="20"/>
  <c r="C247" i="20"/>
  <c r="D247" i="20"/>
  <c r="E247" i="20"/>
  <c r="B248" i="20"/>
  <c r="C248" i="20"/>
  <c r="D248" i="20"/>
  <c r="E248" i="20"/>
  <c r="B249" i="20"/>
  <c r="C249" i="20"/>
  <c r="D249" i="20"/>
  <c r="E249" i="20"/>
  <c r="B250" i="20"/>
  <c r="C250" i="20"/>
  <c r="D250" i="20"/>
  <c r="E250" i="20"/>
  <c r="B251" i="20"/>
  <c r="C251" i="20"/>
  <c r="D251" i="20"/>
  <c r="E251" i="20"/>
  <c r="B252" i="20"/>
  <c r="C252" i="20"/>
  <c r="D252" i="20"/>
  <c r="E252" i="20"/>
  <c r="B253" i="20"/>
  <c r="C253" i="20"/>
  <c r="D253" i="20"/>
  <c r="E253" i="20"/>
  <c r="B254" i="20"/>
  <c r="C254" i="20"/>
  <c r="D254" i="20"/>
  <c r="E254" i="20"/>
  <c r="B255" i="20"/>
  <c r="C255" i="20"/>
  <c r="D255" i="20"/>
  <c r="E255" i="20"/>
  <c r="B256" i="20"/>
  <c r="C256" i="20"/>
  <c r="D256" i="20"/>
  <c r="E256" i="20"/>
  <c r="B257" i="20"/>
  <c r="C257" i="20"/>
  <c r="D257" i="20"/>
  <c r="E257" i="20"/>
  <c r="B258" i="20"/>
  <c r="C258" i="20"/>
  <c r="D258" i="20"/>
  <c r="E258" i="20"/>
  <c r="B259" i="20"/>
  <c r="C259" i="20"/>
  <c r="D259" i="20"/>
  <c r="E259" i="20"/>
  <c r="B260" i="20"/>
  <c r="C260" i="20"/>
  <c r="D260" i="20"/>
  <c r="E260" i="20"/>
  <c r="B261" i="20"/>
  <c r="C261" i="20"/>
  <c r="D261" i="20"/>
  <c r="E261" i="20"/>
  <c r="B262" i="20"/>
  <c r="C262" i="20"/>
  <c r="D262" i="20"/>
  <c r="E262" i="20"/>
  <c r="B263" i="20"/>
  <c r="C263" i="20"/>
  <c r="D263" i="20"/>
  <c r="E263" i="20"/>
  <c r="B264" i="20"/>
  <c r="C264" i="20"/>
  <c r="D264" i="20"/>
  <c r="E264" i="20"/>
  <c r="B265" i="20"/>
  <c r="C265" i="20"/>
  <c r="D265" i="20"/>
  <c r="E265" i="20"/>
  <c r="B266" i="20"/>
  <c r="C266" i="20"/>
  <c r="D266" i="20"/>
  <c r="E266" i="20"/>
  <c r="B267" i="20"/>
  <c r="C267" i="20"/>
  <c r="D267" i="20"/>
  <c r="E267" i="20"/>
  <c r="B268" i="20"/>
  <c r="C268" i="20"/>
  <c r="D268" i="20"/>
  <c r="E268" i="20"/>
  <c r="B269" i="20"/>
  <c r="C269" i="20"/>
  <c r="D269" i="20"/>
  <c r="E269" i="20"/>
  <c r="B270" i="20"/>
  <c r="C270" i="20"/>
  <c r="D270" i="20"/>
  <c r="E270" i="20"/>
  <c r="B271" i="20"/>
  <c r="C271" i="20"/>
  <c r="D271" i="20"/>
  <c r="E271" i="20"/>
  <c r="B272" i="20"/>
  <c r="C272" i="20"/>
  <c r="D272" i="20"/>
  <c r="E272" i="20"/>
  <c r="B273" i="20"/>
  <c r="C273" i="20"/>
  <c r="D273" i="20"/>
  <c r="E273" i="20"/>
  <c r="B274" i="20"/>
  <c r="C274" i="20"/>
  <c r="D274" i="20"/>
  <c r="E274" i="20"/>
  <c r="B275" i="20"/>
  <c r="C275" i="20"/>
  <c r="D275" i="20"/>
  <c r="E275" i="20"/>
  <c r="B276" i="20"/>
  <c r="C276" i="20"/>
  <c r="D276" i="20"/>
  <c r="E276" i="20"/>
  <c r="B277" i="20"/>
  <c r="C277" i="20"/>
  <c r="D277" i="20"/>
  <c r="E277" i="20"/>
  <c r="B278" i="20"/>
  <c r="C278" i="20"/>
  <c r="D278" i="20"/>
  <c r="E278" i="20"/>
  <c r="B279" i="20"/>
  <c r="C279" i="20"/>
  <c r="D279" i="20"/>
  <c r="E279" i="20"/>
  <c r="B280" i="20"/>
  <c r="C280" i="20"/>
  <c r="D280" i="20"/>
  <c r="E280" i="20"/>
  <c r="B281" i="20"/>
  <c r="C281" i="20"/>
  <c r="D281" i="20"/>
  <c r="E281" i="20"/>
  <c r="B282" i="20"/>
  <c r="C282" i="20"/>
  <c r="D282" i="20"/>
  <c r="E282" i="20"/>
  <c r="B283" i="20"/>
  <c r="C283" i="20"/>
  <c r="D283" i="20"/>
  <c r="E283" i="20"/>
  <c r="B284" i="20"/>
  <c r="C284" i="20"/>
  <c r="D284" i="20"/>
  <c r="E284" i="20"/>
  <c r="B285" i="20"/>
  <c r="C285" i="20"/>
  <c r="D285" i="20"/>
  <c r="E285" i="20"/>
  <c r="B286" i="20"/>
  <c r="C286" i="20"/>
  <c r="D286" i="20"/>
  <c r="E286" i="20"/>
  <c r="B287" i="20"/>
  <c r="C287" i="20"/>
  <c r="D287" i="20"/>
  <c r="E287" i="20"/>
  <c r="B288" i="20"/>
  <c r="C288" i="20"/>
  <c r="D288" i="20"/>
  <c r="E288" i="20"/>
  <c r="B289" i="20"/>
  <c r="C289" i="20"/>
  <c r="D289" i="20"/>
  <c r="E289" i="20"/>
  <c r="B290" i="20"/>
  <c r="C290" i="20"/>
  <c r="D290" i="20"/>
  <c r="E290" i="20"/>
  <c r="B291" i="20"/>
  <c r="C291" i="20"/>
  <c r="D291" i="20"/>
  <c r="E291" i="20"/>
  <c r="B292" i="20"/>
  <c r="C292" i="20"/>
  <c r="D292" i="20"/>
  <c r="E292" i="20"/>
  <c r="B293" i="20"/>
  <c r="C293" i="20"/>
  <c r="D293" i="20"/>
  <c r="E293" i="20"/>
  <c r="B294" i="20"/>
  <c r="C294" i="20"/>
  <c r="D294" i="20"/>
  <c r="E294" i="20"/>
  <c r="B295" i="20"/>
  <c r="C295" i="20"/>
  <c r="D295" i="20"/>
  <c r="E295" i="20"/>
  <c r="B296" i="20"/>
  <c r="C296" i="20"/>
  <c r="D296" i="20"/>
  <c r="E296" i="20"/>
  <c r="B297" i="20"/>
  <c r="C297" i="20"/>
  <c r="D297" i="20"/>
  <c r="E297" i="20"/>
  <c r="B298" i="20"/>
  <c r="C298" i="20"/>
  <c r="D298" i="20"/>
  <c r="E298" i="20"/>
  <c r="B299" i="20"/>
  <c r="C299" i="20"/>
  <c r="D299" i="20"/>
  <c r="E299" i="20"/>
  <c r="B300" i="20"/>
  <c r="C300" i="20"/>
  <c r="D300" i="20"/>
  <c r="E300" i="20"/>
  <c r="B301" i="20"/>
  <c r="C301" i="20"/>
  <c r="D301" i="20"/>
  <c r="E301" i="20"/>
  <c r="B302" i="20"/>
  <c r="C302" i="20"/>
  <c r="D302" i="20"/>
  <c r="E302" i="20"/>
  <c r="B303" i="20"/>
  <c r="C303" i="20"/>
  <c r="D303" i="20"/>
  <c r="E303" i="20"/>
  <c r="B304" i="20"/>
  <c r="C304" i="20"/>
  <c r="D304" i="20"/>
  <c r="E304" i="20"/>
  <c r="B305" i="20"/>
  <c r="C305" i="20"/>
  <c r="D305" i="20"/>
  <c r="E305" i="20"/>
  <c r="B306" i="20"/>
  <c r="C306" i="20"/>
  <c r="D306" i="20"/>
  <c r="E306" i="20"/>
  <c r="B307" i="20"/>
  <c r="C307" i="20"/>
  <c r="D307" i="20"/>
  <c r="E307" i="20"/>
  <c r="B308" i="20"/>
  <c r="C308" i="20"/>
  <c r="D308" i="20"/>
  <c r="E308" i="20"/>
  <c r="B309" i="20"/>
  <c r="C309" i="20"/>
  <c r="D309" i="20"/>
  <c r="E309" i="20"/>
  <c r="B310" i="20"/>
  <c r="C310" i="20"/>
  <c r="D310" i="20"/>
  <c r="E310" i="20"/>
  <c r="B311" i="20"/>
  <c r="C311" i="20"/>
  <c r="D311" i="20"/>
  <c r="E311" i="20"/>
  <c r="B312" i="20"/>
  <c r="C312" i="20"/>
  <c r="D312" i="20"/>
  <c r="E312" i="20"/>
  <c r="B313" i="20"/>
  <c r="C313" i="20"/>
  <c r="D313" i="20"/>
  <c r="E313" i="20"/>
  <c r="B314" i="20"/>
  <c r="C314" i="20"/>
  <c r="D314" i="20"/>
  <c r="E314" i="20"/>
  <c r="B315" i="20"/>
  <c r="C315" i="20"/>
  <c r="D315" i="20"/>
  <c r="E315" i="20"/>
  <c r="B316" i="20"/>
  <c r="C316" i="20"/>
  <c r="D316" i="20"/>
  <c r="E316" i="20"/>
  <c r="B317" i="20"/>
  <c r="C317" i="20"/>
  <c r="D317" i="20"/>
  <c r="E317" i="20"/>
  <c r="B318" i="20"/>
  <c r="C318" i="20"/>
  <c r="D318" i="20"/>
  <c r="E318" i="20"/>
  <c r="B319" i="20"/>
  <c r="C319" i="20"/>
  <c r="D319" i="20"/>
  <c r="E319" i="20"/>
  <c r="B320" i="20"/>
  <c r="C320" i="20"/>
  <c r="D320" i="20"/>
  <c r="E320" i="20"/>
  <c r="B321" i="20"/>
  <c r="C321" i="20"/>
  <c r="D321" i="20"/>
  <c r="E321" i="20"/>
  <c r="B322" i="20"/>
  <c r="C322" i="20"/>
  <c r="D322" i="20"/>
  <c r="E322" i="20"/>
  <c r="B323" i="20"/>
  <c r="C323" i="20"/>
  <c r="D323" i="20"/>
  <c r="E323" i="20"/>
  <c r="B324" i="20"/>
  <c r="C324" i="20"/>
  <c r="D324" i="20"/>
  <c r="E324" i="20"/>
  <c r="B325" i="20"/>
  <c r="C325" i="20"/>
  <c r="D325" i="20"/>
  <c r="E325" i="20"/>
  <c r="B326" i="20"/>
  <c r="C326" i="20"/>
  <c r="D326" i="20"/>
  <c r="E326" i="20"/>
  <c r="B327" i="20"/>
  <c r="C327" i="20"/>
  <c r="D327" i="20"/>
  <c r="E327" i="20"/>
  <c r="B328" i="20"/>
  <c r="C328" i="20"/>
  <c r="D328" i="20"/>
  <c r="E328" i="20"/>
  <c r="B329" i="20"/>
  <c r="C329" i="20"/>
  <c r="D329" i="20"/>
  <c r="E329" i="20"/>
  <c r="B330" i="20"/>
  <c r="C330" i="20"/>
  <c r="D330" i="20"/>
  <c r="E330" i="20"/>
  <c r="B331" i="20"/>
  <c r="C331" i="20"/>
  <c r="D331" i="20"/>
  <c r="E331" i="20"/>
  <c r="B332" i="20"/>
  <c r="C332" i="20"/>
  <c r="D332" i="20"/>
  <c r="E332" i="20"/>
  <c r="B333" i="20"/>
  <c r="C333" i="20"/>
  <c r="D333" i="20"/>
  <c r="E333" i="20"/>
  <c r="B334" i="20"/>
  <c r="C334" i="20"/>
  <c r="D334" i="20"/>
  <c r="E334" i="20"/>
  <c r="B335" i="20"/>
  <c r="C335" i="20"/>
  <c r="D335" i="20"/>
  <c r="E335" i="20"/>
  <c r="B336" i="20"/>
  <c r="C336" i="20"/>
  <c r="D336" i="20"/>
  <c r="E336" i="20"/>
  <c r="B337" i="20"/>
  <c r="C337" i="20"/>
  <c r="D337" i="20"/>
  <c r="E337" i="20"/>
  <c r="B338" i="20"/>
  <c r="C338" i="20"/>
  <c r="D338" i="20"/>
  <c r="E338" i="20"/>
  <c r="B339" i="20"/>
  <c r="C339" i="20"/>
  <c r="D339" i="20"/>
  <c r="E339" i="20"/>
  <c r="B340" i="20"/>
  <c r="C340" i="20"/>
  <c r="D340" i="20"/>
  <c r="E340" i="20"/>
  <c r="B341" i="20"/>
  <c r="C341" i="20"/>
  <c r="D341" i="20"/>
  <c r="E341" i="20"/>
  <c r="B342" i="20"/>
  <c r="C342" i="20"/>
  <c r="D342" i="20"/>
  <c r="E342" i="20"/>
  <c r="B343" i="20"/>
  <c r="C343" i="20"/>
  <c r="D343" i="20"/>
  <c r="E343" i="20"/>
  <c r="B344" i="20"/>
  <c r="C344" i="20"/>
  <c r="D344" i="20"/>
  <c r="E344" i="20"/>
  <c r="B345" i="20"/>
  <c r="C345" i="20"/>
  <c r="D345" i="20"/>
  <c r="E345" i="20"/>
  <c r="B346" i="20"/>
  <c r="C346" i="20"/>
  <c r="D346" i="20"/>
  <c r="E346" i="20"/>
  <c r="B347" i="20"/>
  <c r="C347" i="20"/>
  <c r="D347" i="20"/>
  <c r="E347" i="20"/>
  <c r="B348" i="20"/>
  <c r="C348" i="20"/>
  <c r="D348" i="20"/>
  <c r="E348" i="20"/>
  <c r="B349" i="20"/>
  <c r="C349" i="20"/>
  <c r="D349" i="20"/>
  <c r="E349" i="20"/>
  <c r="B350" i="20"/>
  <c r="C350" i="20"/>
  <c r="D350" i="20"/>
  <c r="E350" i="20"/>
  <c r="B351" i="20"/>
  <c r="C351" i="20"/>
  <c r="D351" i="20"/>
  <c r="E351" i="20"/>
  <c r="B352" i="20"/>
  <c r="C352" i="20"/>
  <c r="D352" i="20"/>
  <c r="E352" i="20"/>
  <c r="B353" i="20"/>
  <c r="C353" i="20"/>
  <c r="D353" i="20"/>
  <c r="E353" i="20"/>
  <c r="B354" i="20"/>
  <c r="C354" i="20"/>
  <c r="D354" i="20"/>
  <c r="E354" i="20"/>
  <c r="B355" i="20"/>
  <c r="C355" i="20"/>
  <c r="D355" i="20"/>
  <c r="E355" i="20"/>
  <c r="B356" i="20"/>
  <c r="C356" i="20"/>
  <c r="D356" i="20"/>
  <c r="E356" i="20"/>
  <c r="B357" i="20"/>
  <c r="C357" i="20"/>
  <c r="D357" i="20"/>
  <c r="E357" i="20"/>
  <c r="B358" i="20"/>
  <c r="C358" i="20"/>
  <c r="D358" i="20"/>
  <c r="E358" i="20"/>
  <c r="B359" i="20"/>
  <c r="C359" i="20"/>
  <c r="D359" i="20"/>
  <c r="E359" i="20"/>
  <c r="B360" i="20"/>
  <c r="C360" i="20"/>
  <c r="D360" i="20"/>
  <c r="E360" i="20"/>
  <c r="B361" i="20"/>
  <c r="C361" i="20"/>
  <c r="D361" i="20"/>
  <c r="E361" i="20"/>
  <c r="B362" i="20"/>
  <c r="C362" i="20"/>
  <c r="D362" i="20"/>
  <c r="E362" i="20"/>
  <c r="B363" i="20"/>
  <c r="C363" i="20"/>
  <c r="D363" i="20"/>
  <c r="E363" i="20"/>
  <c r="B364" i="20"/>
  <c r="C364" i="20"/>
  <c r="D364" i="20"/>
  <c r="E364" i="20"/>
  <c r="B365" i="20"/>
  <c r="C365" i="20"/>
  <c r="D365" i="20"/>
  <c r="E365" i="20"/>
  <c r="B366" i="20"/>
  <c r="C366" i="20"/>
  <c r="D366" i="20"/>
  <c r="E366" i="20"/>
  <c r="B367" i="20"/>
  <c r="C367" i="20"/>
  <c r="D367" i="20"/>
  <c r="E367" i="20"/>
  <c r="B368" i="20"/>
  <c r="C368" i="20"/>
  <c r="D368" i="20"/>
  <c r="E368" i="20"/>
  <c r="B369" i="20"/>
  <c r="C369" i="20"/>
  <c r="D369" i="20"/>
  <c r="E369" i="20"/>
  <c r="B370" i="20"/>
  <c r="C370" i="20"/>
  <c r="D370" i="20"/>
  <c r="E370" i="20"/>
  <c r="B371" i="20"/>
  <c r="C371" i="20"/>
  <c r="D371" i="20"/>
  <c r="E371" i="20"/>
  <c r="B372" i="20"/>
  <c r="C372" i="20"/>
  <c r="D372" i="20"/>
  <c r="E372" i="20"/>
  <c r="B373" i="20"/>
  <c r="C373" i="20"/>
  <c r="D373" i="20"/>
  <c r="E373" i="20"/>
  <c r="B374" i="20"/>
  <c r="C374" i="20"/>
  <c r="D374" i="20"/>
  <c r="E374" i="20"/>
  <c r="B375" i="20"/>
  <c r="C375" i="20"/>
  <c r="D375" i="20"/>
  <c r="E375" i="20"/>
  <c r="B376" i="20"/>
  <c r="C376" i="20"/>
  <c r="D376" i="20"/>
  <c r="E376" i="20"/>
  <c r="B377" i="20"/>
  <c r="C377" i="20"/>
  <c r="D377" i="20"/>
  <c r="E377" i="20"/>
  <c r="B378" i="20"/>
  <c r="C378" i="20"/>
  <c r="D378" i="20"/>
  <c r="E378" i="20"/>
  <c r="B379" i="20"/>
  <c r="C379" i="20"/>
  <c r="D379" i="20"/>
  <c r="E379" i="20"/>
  <c r="B380" i="20"/>
  <c r="C380" i="20"/>
  <c r="D380" i="20"/>
  <c r="E380" i="20"/>
  <c r="B381" i="20"/>
  <c r="C381" i="20"/>
  <c r="D381" i="20"/>
  <c r="E381" i="20"/>
  <c r="B382" i="20"/>
  <c r="C382" i="20"/>
  <c r="D382" i="20"/>
  <c r="E382" i="20"/>
  <c r="B383" i="20"/>
  <c r="C383" i="20"/>
  <c r="D383" i="20"/>
  <c r="E383" i="20"/>
  <c r="B384" i="20"/>
  <c r="C384" i="20"/>
  <c r="D384" i="20"/>
  <c r="E384" i="20"/>
  <c r="B385" i="20"/>
  <c r="C385" i="20"/>
  <c r="D385" i="20"/>
  <c r="E385" i="20"/>
  <c r="B386" i="20"/>
  <c r="C386" i="20"/>
  <c r="D386" i="20"/>
  <c r="E386" i="20"/>
  <c r="B387" i="20"/>
  <c r="C387" i="20"/>
  <c r="D387" i="20"/>
  <c r="E387" i="20"/>
  <c r="B388" i="20"/>
  <c r="C388" i="20"/>
  <c r="D388" i="20"/>
  <c r="E388" i="20"/>
  <c r="B389" i="20"/>
  <c r="C389" i="20"/>
  <c r="D389" i="20"/>
  <c r="E389" i="20"/>
  <c r="B390" i="20"/>
  <c r="C390" i="20"/>
  <c r="D390" i="20"/>
  <c r="E390" i="20"/>
  <c r="B391" i="20"/>
  <c r="C391" i="20"/>
  <c r="D391" i="20"/>
  <c r="E391" i="20"/>
  <c r="B392" i="20"/>
  <c r="C392" i="20"/>
  <c r="D392" i="20"/>
  <c r="E392" i="20"/>
  <c r="B393" i="20"/>
  <c r="C393" i="20"/>
  <c r="D393" i="20"/>
  <c r="E393" i="20"/>
  <c r="B394" i="20"/>
  <c r="C394" i="20"/>
  <c r="D394" i="20"/>
  <c r="E394" i="20"/>
  <c r="B395" i="20"/>
  <c r="C395" i="20"/>
  <c r="D395" i="20"/>
  <c r="E395" i="20"/>
  <c r="B396" i="20"/>
  <c r="C396" i="20"/>
  <c r="D396" i="20"/>
  <c r="E396" i="20"/>
  <c r="B397" i="20"/>
  <c r="C397" i="20"/>
  <c r="D397" i="20"/>
  <c r="E397" i="20"/>
  <c r="B398" i="20"/>
  <c r="C398" i="20"/>
  <c r="D398" i="20"/>
  <c r="E398" i="20"/>
  <c r="B399" i="20"/>
  <c r="C399" i="20"/>
  <c r="D399" i="20"/>
  <c r="E399" i="20"/>
  <c r="B400" i="20"/>
  <c r="C400" i="20"/>
  <c r="D400" i="20"/>
  <c r="E400" i="20"/>
  <c r="B401" i="20"/>
  <c r="C401" i="20"/>
  <c r="D401" i="20"/>
  <c r="E401" i="20"/>
  <c r="B402" i="20"/>
  <c r="C402" i="20"/>
  <c r="D402" i="20"/>
  <c r="E402" i="20"/>
  <c r="B403" i="20"/>
  <c r="C403" i="20"/>
  <c r="D403" i="20"/>
  <c r="E403" i="20"/>
  <c r="B404" i="20"/>
  <c r="C404" i="20"/>
  <c r="D404" i="20"/>
  <c r="E404" i="20"/>
  <c r="B405" i="20"/>
  <c r="C405" i="20"/>
  <c r="D405" i="20"/>
  <c r="E405" i="20"/>
  <c r="B406" i="20"/>
  <c r="C406" i="20"/>
  <c r="D406" i="20"/>
  <c r="E406" i="20"/>
  <c r="B407" i="20"/>
  <c r="C407" i="20"/>
  <c r="D407" i="20"/>
  <c r="E407" i="20"/>
  <c r="B408" i="20"/>
  <c r="C408" i="20"/>
  <c r="D408" i="20"/>
  <c r="E408" i="20"/>
  <c r="B409" i="20"/>
  <c r="C409" i="20"/>
  <c r="D409" i="20"/>
  <c r="E409" i="20"/>
  <c r="B410" i="20"/>
  <c r="C410" i="20"/>
  <c r="D410" i="20"/>
  <c r="E410" i="20"/>
  <c r="B411" i="20"/>
  <c r="C411" i="20"/>
  <c r="D411" i="20"/>
  <c r="E411" i="20"/>
  <c r="B412" i="20"/>
  <c r="C412" i="20"/>
  <c r="D412" i="20"/>
  <c r="E412" i="20"/>
  <c r="B413" i="20"/>
  <c r="C413" i="20"/>
  <c r="D413" i="20"/>
  <c r="E413" i="20"/>
  <c r="B414" i="20"/>
  <c r="C414" i="20"/>
  <c r="D414" i="20"/>
  <c r="E414" i="20"/>
  <c r="B415" i="20"/>
  <c r="C415" i="20"/>
  <c r="D415" i="20"/>
  <c r="E415" i="20"/>
  <c r="B416" i="20"/>
  <c r="C416" i="20"/>
  <c r="D416" i="20"/>
  <c r="E416" i="20"/>
  <c r="B417" i="20"/>
  <c r="C417" i="20"/>
  <c r="D417" i="20"/>
  <c r="E417" i="20"/>
  <c r="B418" i="20"/>
  <c r="C418" i="20"/>
  <c r="D418" i="20"/>
  <c r="E418" i="20"/>
  <c r="B419" i="20"/>
  <c r="C419" i="20"/>
  <c r="D419" i="20"/>
  <c r="E419" i="20"/>
  <c r="B420" i="20"/>
  <c r="C420" i="20"/>
  <c r="D420" i="20"/>
  <c r="E420" i="20"/>
  <c r="B421" i="20"/>
  <c r="C421" i="20"/>
  <c r="D421" i="20"/>
  <c r="E421" i="20"/>
  <c r="B422" i="20"/>
  <c r="C422" i="20"/>
  <c r="D422" i="20"/>
  <c r="E422" i="20"/>
  <c r="B423" i="20"/>
  <c r="C423" i="20"/>
  <c r="D423" i="20"/>
  <c r="E423" i="20"/>
  <c r="B424" i="20"/>
  <c r="C424" i="20"/>
  <c r="D424" i="20"/>
  <c r="E424" i="20"/>
  <c r="B425" i="20"/>
  <c r="C425" i="20"/>
  <c r="D425" i="20"/>
  <c r="E425" i="20"/>
  <c r="B426" i="20"/>
  <c r="C426" i="20"/>
  <c r="D426" i="20"/>
  <c r="E426" i="20"/>
  <c r="B427" i="20"/>
  <c r="C427" i="20"/>
  <c r="D427" i="20"/>
  <c r="E427" i="20"/>
  <c r="B428" i="20"/>
  <c r="C428" i="20"/>
  <c r="D428" i="20"/>
  <c r="E428" i="20"/>
  <c r="B429" i="20"/>
  <c r="C429" i="20"/>
  <c r="D429" i="20"/>
  <c r="E429" i="20"/>
  <c r="B430" i="20"/>
  <c r="C430" i="20"/>
  <c r="D430" i="20"/>
  <c r="E430" i="20"/>
  <c r="B431" i="20"/>
  <c r="C431" i="20"/>
  <c r="D431" i="20"/>
  <c r="E431" i="20"/>
  <c r="B432" i="20"/>
  <c r="C432" i="20"/>
  <c r="D432" i="20"/>
  <c r="E432" i="20"/>
  <c r="B433" i="20"/>
  <c r="C433" i="20"/>
  <c r="D433" i="20"/>
  <c r="E433" i="20"/>
  <c r="B434" i="20"/>
  <c r="C434" i="20"/>
  <c r="D434" i="20"/>
  <c r="E434" i="20"/>
  <c r="B435" i="20"/>
  <c r="C435" i="20"/>
  <c r="D435" i="20"/>
  <c r="E435" i="20"/>
  <c r="B436" i="20"/>
  <c r="C436" i="20"/>
  <c r="D436" i="20"/>
  <c r="E436" i="20"/>
  <c r="B437" i="20"/>
  <c r="C437" i="20"/>
  <c r="D437" i="20"/>
  <c r="E437" i="20"/>
  <c r="B438" i="20"/>
  <c r="C438" i="20"/>
  <c r="D438" i="20"/>
  <c r="E438" i="20"/>
  <c r="B439" i="20"/>
  <c r="C439" i="20"/>
  <c r="D439" i="20"/>
  <c r="E439" i="20"/>
  <c r="B440" i="20"/>
  <c r="C440" i="20"/>
  <c r="D440" i="20"/>
  <c r="E440" i="20"/>
  <c r="B441" i="20"/>
  <c r="C441" i="20"/>
  <c r="D441" i="20"/>
  <c r="E441" i="20"/>
  <c r="B442" i="20"/>
  <c r="C442" i="20"/>
  <c r="D442" i="20"/>
  <c r="E442" i="20"/>
  <c r="B443" i="20"/>
  <c r="C443" i="20"/>
  <c r="D443" i="20"/>
  <c r="E443" i="20"/>
  <c r="B444" i="20"/>
  <c r="C444" i="20"/>
  <c r="D444" i="20"/>
  <c r="E444" i="20"/>
  <c r="B445" i="20"/>
  <c r="C445" i="20"/>
  <c r="D445" i="20"/>
  <c r="E445" i="20"/>
  <c r="B446" i="20"/>
  <c r="C446" i="20"/>
  <c r="D446" i="20"/>
  <c r="E446" i="20"/>
  <c r="B447" i="20"/>
  <c r="C447" i="20"/>
  <c r="D447" i="20"/>
  <c r="E447" i="20"/>
  <c r="B448" i="20"/>
  <c r="C448" i="20"/>
  <c r="D448" i="20"/>
  <c r="E448" i="20"/>
  <c r="B449" i="20"/>
  <c r="C449" i="20"/>
  <c r="D449" i="20"/>
  <c r="E449" i="20"/>
  <c r="B450" i="20"/>
  <c r="C450" i="20"/>
  <c r="D450" i="20"/>
  <c r="E450" i="20"/>
  <c r="B451" i="20"/>
  <c r="C451" i="20"/>
  <c r="D451" i="20"/>
  <c r="E451" i="20"/>
  <c r="B452" i="20"/>
  <c r="C452" i="20"/>
  <c r="D452" i="20"/>
  <c r="E452" i="20"/>
  <c r="B453" i="20"/>
  <c r="C453" i="20"/>
  <c r="D453" i="20"/>
  <c r="E453" i="20"/>
  <c r="B454" i="20"/>
  <c r="C454" i="20"/>
  <c r="D454" i="20"/>
  <c r="E454" i="20"/>
  <c r="B455" i="20"/>
  <c r="C455" i="20"/>
  <c r="D455" i="20"/>
  <c r="E455" i="20"/>
  <c r="B456" i="20"/>
  <c r="C456" i="20"/>
  <c r="D456" i="20"/>
  <c r="E456" i="20"/>
  <c r="B457" i="20"/>
  <c r="C457" i="20"/>
  <c r="D457" i="20"/>
  <c r="E457" i="20"/>
  <c r="B458" i="20"/>
  <c r="C458" i="20"/>
  <c r="D458" i="20"/>
  <c r="E458" i="20"/>
  <c r="B459" i="20"/>
  <c r="C459" i="20"/>
  <c r="D459" i="20"/>
  <c r="E459" i="20"/>
  <c r="B460" i="20"/>
  <c r="C460" i="20"/>
  <c r="D460" i="20"/>
  <c r="E460" i="20"/>
  <c r="B461" i="20"/>
  <c r="C461" i="20"/>
  <c r="D461" i="20"/>
  <c r="E461" i="20"/>
  <c r="B462" i="20"/>
  <c r="C462" i="20"/>
  <c r="D462" i="20"/>
  <c r="E462" i="20"/>
  <c r="B463" i="20"/>
  <c r="C463" i="20"/>
  <c r="D463" i="20"/>
  <c r="E463" i="20"/>
  <c r="B464" i="20"/>
  <c r="C464" i="20"/>
  <c r="D464" i="20"/>
  <c r="E464" i="20"/>
  <c r="B465" i="20"/>
  <c r="C465" i="20"/>
  <c r="D465" i="20"/>
  <c r="E465" i="20"/>
  <c r="B466" i="20"/>
  <c r="C466" i="20"/>
  <c r="D466" i="20"/>
  <c r="E466" i="20"/>
  <c r="B467" i="20"/>
  <c r="C467" i="20"/>
  <c r="D467" i="20"/>
  <c r="E467" i="20"/>
  <c r="B468" i="20"/>
  <c r="C468" i="20"/>
  <c r="D468" i="20"/>
  <c r="E468" i="20"/>
  <c r="B469" i="20"/>
  <c r="C469" i="20"/>
  <c r="D469" i="20"/>
  <c r="E469" i="20"/>
  <c r="B470" i="20"/>
  <c r="C470" i="20"/>
  <c r="D470" i="20"/>
  <c r="E470" i="20"/>
  <c r="B471" i="20"/>
  <c r="C471" i="20"/>
  <c r="D471" i="20"/>
  <c r="E471" i="20"/>
  <c r="B472" i="20"/>
  <c r="C472" i="20"/>
  <c r="D472" i="20"/>
  <c r="E472" i="20"/>
  <c r="B473" i="20"/>
  <c r="C473" i="20"/>
  <c r="D473" i="20"/>
  <c r="E473" i="20"/>
  <c r="B474" i="20"/>
  <c r="C474" i="20"/>
  <c r="D474" i="20"/>
  <c r="E474" i="20"/>
  <c r="B475" i="20"/>
  <c r="C475" i="20"/>
  <c r="D475" i="20"/>
  <c r="E475" i="20"/>
  <c r="B476" i="20"/>
  <c r="C476" i="20"/>
  <c r="D476" i="20"/>
  <c r="E476" i="20"/>
  <c r="B477" i="20"/>
  <c r="C477" i="20"/>
  <c r="D477" i="20"/>
  <c r="E477" i="20"/>
  <c r="B478" i="20"/>
  <c r="C478" i="20"/>
  <c r="D478" i="20"/>
  <c r="E478" i="20"/>
  <c r="B479" i="20"/>
  <c r="C479" i="20"/>
  <c r="D479" i="20"/>
  <c r="E479" i="20"/>
  <c r="B480" i="20"/>
  <c r="C480" i="20"/>
  <c r="D480" i="20"/>
  <c r="E480" i="20"/>
  <c r="B481" i="20"/>
  <c r="C481" i="20"/>
  <c r="D481" i="20"/>
  <c r="E481" i="20"/>
  <c r="B482" i="20"/>
  <c r="C482" i="20"/>
  <c r="D482" i="20"/>
  <c r="E482" i="20"/>
  <c r="B483" i="20"/>
  <c r="C483" i="20"/>
  <c r="D483" i="20"/>
  <c r="E483" i="20"/>
  <c r="B484" i="20"/>
  <c r="C484" i="20"/>
  <c r="D484" i="20"/>
  <c r="E484" i="20"/>
  <c r="B485" i="20"/>
  <c r="C485" i="20"/>
  <c r="D485" i="20"/>
  <c r="E485" i="20"/>
  <c r="B486" i="20"/>
  <c r="C486" i="20"/>
  <c r="D486" i="20"/>
  <c r="E486" i="20"/>
  <c r="B487" i="20"/>
  <c r="C487" i="20"/>
  <c r="D487" i="20"/>
  <c r="E487" i="20"/>
  <c r="B488" i="20"/>
  <c r="C488" i="20"/>
  <c r="D488" i="20"/>
  <c r="E488" i="20"/>
  <c r="B489" i="20"/>
  <c r="C489" i="20"/>
  <c r="D489" i="20"/>
  <c r="E489" i="20"/>
  <c r="B490" i="20"/>
  <c r="C490" i="20"/>
  <c r="D490" i="20"/>
  <c r="E490" i="20"/>
  <c r="B491" i="20"/>
  <c r="C491" i="20"/>
  <c r="D491" i="20"/>
  <c r="E491" i="20"/>
  <c r="B492" i="20"/>
  <c r="C492" i="20"/>
  <c r="D492" i="20"/>
  <c r="E492" i="20"/>
  <c r="B493" i="20"/>
  <c r="C493" i="20"/>
  <c r="D493" i="20"/>
  <c r="E493" i="20"/>
  <c r="B494" i="20"/>
  <c r="C494" i="20"/>
  <c r="D494" i="20"/>
  <c r="E494" i="20"/>
  <c r="B495" i="20"/>
  <c r="C495" i="20"/>
  <c r="D495" i="20"/>
  <c r="E495" i="20"/>
  <c r="B496" i="20"/>
  <c r="C496" i="20"/>
  <c r="D496" i="20"/>
  <c r="E496" i="20"/>
  <c r="B497" i="20"/>
  <c r="C497" i="20"/>
  <c r="D497" i="20"/>
  <c r="E497" i="20"/>
  <c r="B498" i="20"/>
  <c r="C498" i="20"/>
  <c r="D498" i="20"/>
  <c r="E498" i="20"/>
  <c r="B499" i="20"/>
  <c r="C499" i="20"/>
  <c r="D499" i="20"/>
  <c r="E499" i="20"/>
  <c r="B500" i="20"/>
  <c r="C500" i="20"/>
  <c r="D500" i="20"/>
  <c r="E500" i="20"/>
  <c r="B501" i="20"/>
  <c r="C501" i="20"/>
  <c r="D501" i="20"/>
  <c r="E501" i="20"/>
  <c r="B502" i="20"/>
  <c r="C502" i="20"/>
  <c r="D502" i="20"/>
  <c r="E502" i="20"/>
  <c r="B503" i="20"/>
  <c r="C503" i="20"/>
  <c r="D503" i="20"/>
  <c r="E503" i="20"/>
  <c r="B504" i="20"/>
  <c r="C504" i="20"/>
  <c r="D504" i="20"/>
  <c r="E504" i="20"/>
  <c r="B505" i="20"/>
  <c r="C505" i="20"/>
  <c r="D505" i="20"/>
  <c r="E505" i="20"/>
  <c r="B506" i="20"/>
  <c r="C506" i="20"/>
  <c r="D506" i="20"/>
  <c r="E506" i="20"/>
  <c r="B507" i="20"/>
  <c r="C507" i="20"/>
  <c r="D507" i="20"/>
  <c r="E507" i="20"/>
  <c r="B508" i="20"/>
  <c r="C508" i="20"/>
  <c r="D508" i="20"/>
  <c r="E508" i="20"/>
  <c r="B509" i="20"/>
  <c r="C509" i="20"/>
  <c r="D509" i="20"/>
  <c r="E509" i="20"/>
  <c r="B510" i="20"/>
  <c r="C510" i="20"/>
  <c r="D510" i="20"/>
  <c r="E510" i="20"/>
  <c r="B511" i="20"/>
  <c r="C511" i="20"/>
  <c r="D511" i="20"/>
  <c r="E511" i="20"/>
  <c r="B512" i="20"/>
  <c r="C512" i="20"/>
  <c r="D512" i="20"/>
  <c r="E512" i="20"/>
  <c r="B513" i="20"/>
  <c r="C513" i="20"/>
  <c r="D513" i="20"/>
  <c r="E513" i="20"/>
  <c r="B514" i="20"/>
  <c r="C514" i="20"/>
  <c r="D514" i="20"/>
  <c r="E514" i="20"/>
  <c r="B515" i="20"/>
  <c r="C515" i="20"/>
  <c r="D515" i="20"/>
  <c r="E515" i="20"/>
  <c r="B516" i="20"/>
  <c r="C516" i="20"/>
  <c r="D516" i="20"/>
  <c r="E516" i="20"/>
  <c r="B517" i="20"/>
  <c r="C517" i="20"/>
  <c r="D517" i="20"/>
  <c r="E517" i="20"/>
  <c r="B518" i="20"/>
  <c r="C518" i="20"/>
  <c r="D518" i="20"/>
  <c r="E518" i="20"/>
  <c r="B519" i="20"/>
  <c r="C519" i="20"/>
  <c r="D519" i="20"/>
  <c r="E519" i="20"/>
  <c r="B520" i="20"/>
  <c r="C520" i="20"/>
  <c r="D520" i="20"/>
  <c r="E520" i="20"/>
  <c r="B521" i="20"/>
  <c r="C521" i="20"/>
  <c r="D521" i="20"/>
  <c r="E521" i="20"/>
  <c r="B522" i="20"/>
  <c r="C522" i="20"/>
  <c r="D522" i="20"/>
  <c r="E522" i="20"/>
  <c r="B523" i="20"/>
  <c r="C523" i="20"/>
  <c r="D523" i="20"/>
  <c r="E523" i="20"/>
  <c r="B524" i="20"/>
  <c r="C524" i="20"/>
  <c r="D524" i="20"/>
  <c r="E524" i="20"/>
  <c r="B525" i="20"/>
  <c r="C525" i="20"/>
  <c r="D525" i="20"/>
  <c r="E525" i="20"/>
  <c r="B526" i="20"/>
  <c r="C526" i="20"/>
  <c r="D526" i="20"/>
  <c r="E526" i="20"/>
  <c r="B527" i="20"/>
  <c r="C527" i="20"/>
  <c r="D527" i="20"/>
  <c r="E527" i="20"/>
  <c r="B528" i="20"/>
  <c r="C528" i="20"/>
  <c r="D528" i="20"/>
  <c r="E528" i="20"/>
  <c r="B529" i="20"/>
  <c r="C529" i="20"/>
  <c r="D529" i="20"/>
  <c r="E529" i="20"/>
  <c r="B530" i="20"/>
  <c r="C530" i="20"/>
  <c r="D530" i="20"/>
  <c r="E530" i="20"/>
  <c r="B531" i="20"/>
  <c r="C531" i="20"/>
  <c r="D531" i="20"/>
  <c r="E531" i="20"/>
  <c r="B532" i="20"/>
  <c r="C532" i="20"/>
  <c r="D532" i="20"/>
  <c r="E532" i="20"/>
  <c r="B533" i="20"/>
  <c r="C533" i="20"/>
  <c r="D533" i="20"/>
  <c r="E533" i="20"/>
  <c r="B534" i="20"/>
  <c r="C534" i="20"/>
  <c r="D534" i="20"/>
  <c r="E534" i="20"/>
  <c r="B535" i="20"/>
  <c r="C535" i="20"/>
  <c r="D535" i="20"/>
  <c r="E535" i="20"/>
  <c r="B536" i="20"/>
  <c r="C536" i="20"/>
  <c r="D536" i="20"/>
  <c r="E536" i="20"/>
  <c r="B537" i="20"/>
  <c r="C537" i="20"/>
  <c r="D537" i="20"/>
  <c r="E537" i="20"/>
  <c r="B538" i="20"/>
  <c r="C538" i="20"/>
  <c r="D538" i="20"/>
  <c r="E538" i="20"/>
  <c r="B539" i="20"/>
  <c r="C539" i="20"/>
  <c r="D539" i="20"/>
  <c r="E539" i="20"/>
  <c r="B540" i="20"/>
  <c r="C540" i="20"/>
  <c r="D540" i="20"/>
  <c r="E540" i="20"/>
  <c r="B541" i="20"/>
  <c r="C541" i="20"/>
  <c r="D541" i="20"/>
  <c r="E541" i="20"/>
  <c r="B542" i="20"/>
  <c r="C542" i="20"/>
  <c r="D542" i="20"/>
  <c r="E542" i="20"/>
  <c r="B543" i="20"/>
  <c r="C543" i="20"/>
  <c r="D543" i="20"/>
  <c r="E543" i="20"/>
  <c r="B544" i="20"/>
  <c r="C544" i="20"/>
  <c r="D544" i="20"/>
  <c r="E544" i="20"/>
  <c r="B545" i="20"/>
  <c r="C545" i="20"/>
  <c r="D545" i="20"/>
  <c r="E545" i="20"/>
  <c r="B546" i="20"/>
  <c r="C546" i="20"/>
  <c r="D546" i="20"/>
  <c r="E546" i="20"/>
  <c r="B547" i="20"/>
  <c r="C547" i="20"/>
  <c r="D547" i="20"/>
  <c r="E547" i="20"/>
  <c r="B548" i="20"/>
  <c r="C548" i="20"/>
  <c r="D548" i="20"/>
  <c r="E548" i="20"/>
  <c r="B549" i="20"/>
  <c r="C549" i="20"/>
  <c r="D549" i="20"/>
  <c r="E549" i="20"/>
  <c r="B550" i="20"/>
  <c r="C550" i="20"/>
  <c r="D550" i="20"/>
  <c r="E550" i="20"/>
  <c r="B551" i="20"/>
  <c r="C551" i="20"/>
  <c r="D551" i="20"/>
  <c r="E551" i="20"/>
  <c r="B552" i="20"/>
  <c r="C552" i="20"/>
  <c r="D552" i="20"/>
  <c r="E552" i="20"/>
  <c r="B553" i="20"/>
  <c r="C553" i="20"/>
  <c r="D553" i="20"/>
  <c r="E553" i="20"/>
  <c r="B554" i="20"/>
  <c r="C554" i="20"/>
  <c r="D554" i="20"/>
  <c r="E554" i="20"/>
  <c r="B555" i="20"/>
  <c r="C555" i="20"/>
  <c r="D555" i="20"/>
  <c r="E555" i="20"/>
  <c r="B556" i="20"/>
  <c r="C556" i="20"/>
  <c r="D556" i="20"/>
  <c r="E556" i="20"/>
  <c r="B557" i="20"/>
  <c r="C557" i="20"/>
  <c r="D557" i="20"/>
  <c r="E557" i="20"/>
  <c r="B558" i="20"/>
  <c r="C558" i="20"/>
  <c r="D558" i="20"/>
  <c r="E558" i="20"/>
  <c r="B559" i="20"/>
  <c r="C559" i="20"/>
  <c r="D559" i="20"/>
  <c r="E559" i="20"/>
  <c r="B560" i="20"/>
  <c r="C560" i="20"/>
  <c r="D560" i="20"/>
  <c r="E560" i="20"/>
  <c r="B561" i="20"/>
  <c r="C561" i="20"/>
  <c r="D561" i="20"/>
  <c r="E561" i="20"/>
  <c r="B562" i="20"/>
  <c r="C562" i="20"/>
  <c r="D562" i="20"/>
  <c r="E562" i="20"/>
  <c r="B563" i="20"/>
  <c r="C563" i="20"/>
  <c r="D563" i="20"/>
  <c r="E563" i="20"/>
  <c r="B564" i="20"/>
  <c r="C564" i="20"/>
  <c r="D564" i="20"/>
  <c r="E564" i="20"/>
  <c r="B565" i="20"/>
  <c r="C565" i="20"/>
  <c r="D565" i="20"/>
  <c r="E565" i="20"/>
  <c r="B566" i="20"/>
  <c r="C566" i="20"/>
  <c r="D566" i="20"/>
  <c r="E566" i="20"/>
  <c r="B567" i="20"/>
  <c r="C567" i="20"/>
  <c r="D567" i="20"/>
  <c r="E567" i="20"/>
  <c r="B568" i="20"/>
  <c r="C568" i="20"/>
  <c r="D568" i="20"/>
  <c r="E568" i="20"/>
  <c r="B569" i="20"/>
  <c r="C569" i="20"/>
  <c r="D569" i="20"/>
  <c r="E569" i="20"/>
  <c r="B570" i="20"/>
  <c r="C570" i="20"/>
  <c r="D570" i="20"/>
  <c r="E570" i="20"/>
  <c r="B571" i="20"/>
  <c r="C571" i="20"/>
  <c r="D571" i="20"/>
  <c r="E571" i="20"/>
  <c r="B572" i="20"/>
  <c r="C572" i="20"/>
  <c r="D572" i="20"/>
  <c r="E572" i="20"/>
  <c r="B573" i="20"/>
  <c r="C573" i="20"/>
  <c r="D573" i="20"/>
  <c r="E573" i="20"/>
  <c r="B574" i="20"/>
  <c r="C574" i="20"/>
  <c r="D574" i="20"/>
  <c r="E574" i="20"/>
  <c r="B575" i="20"/>
  <c r="C575" i="20"/>
  <c r="D575" i="20"/>
  <c r="E575" i="20"/>
  <c r="B576" i="20"/>
  <c r="C576" i="20"/>
  <c r="D576" i="20"/>
  <c r="E576" i="20"/>
  <c r="B577" i="20"/>
  <c r="C577" i="20"/>
  <c r="D577" i="20"/>
  <c r="E577" i="20"/>
  <c r="B578" i="20"/>
  <c r="C578" i="20"/>
  <c r="D578" i="20"/>
  <c r="E578" i="20"/>
  <c r="B579" i="20"/>
  <c r="C579" i="20"/>
  <c r="D579" i="20"/>
  <c r="E579" i="20"/>
  <c r="B580" i="20"/>
  <c r="C580" i="20"/>
  <c r="D580" i="20"/>
  <c r="E580" i="20"/>
  <c r="B581" i="20"/>
  <c r="C581" i="20"/>
  <c r="D581" i="20"/>
  <c r="E581" i="20"/>
  <c r="B582" i="20"/>
  <c r="C582" i="20"/>
  <c r="D582" i="20"/>
  <c r="E582" i="20"/>
  <c r="B583" i="20"/>
  <c r="C583" i="20"/>
  <c r="D583" i="20"/>
  <c r="E583" i="20"/>
  <c r="B584" i="20"/>
  <c r="C584" i="20"/>
  <c r="D584" i="20"/>
  <c r="E584" i="20"/>
  <c r="B585" i="20"/>
  <c r="C585" i="20"/>
  <c r="D585" i="20"/>
  <c r="E585" i="20"/>
  <c r="B586" i="20"/>
  <c r="C586" i="20"/>
  <c r="D586" i="20"/>
  <c r="E586" i="20"/>
  <c r="B587" i="20"/>
  <c r="C587" i="20"/>
  <c r="D587" i="20"/>
  <c r="E587" i="20"/>
  <c r="B588" i="20"/>
  <c r="C588" i="20"/>
  <c r="D588" i="20"/>
  <c r="E588" i="20"/>
  <c r="B589" i="20"/>
  <c r="C589" i="20"/>
  <c r="D589" i="20"/>
  <c r="E589" i="20"/>
  <c r="B590" i="20"/>
  <c r="C590" i="20"/>
  <c r="D590" i="20"/>
  <c r="E590" i="20"/>
  <c r="B591" i="20"/>
  <c r="C591" i="20"/>
  <c r="D591" i="20"/>
  <c r="E591" i="20"/>
  <c r="B592" i="20"/>
  <c r="C592" i="20"/>
  <c r="D592" i="20"/>
  <c r="E592" i="20"/>
  <c r="B593" i="20"/>
  <c r="C593" i="20"/>
  <c r="D593" i="20"/>
  <c r="E593" i="20"/>
  <c r="B594" i="20"/>
  <c r="C594" i="20"/>
  <c r="D594" i="20"/>
  <c r="E594" i="20"/>
  <c r="B595" i="20"/>
  <c r="C595" i="20"/>
  <c r="D595" i="20"/>
  <c r="E595" i="20"/>
  <c r="B596" i="20"/>
  <c r="C596" i="20"/>
  <c r="D596" i="20"/>
  <c r="E596" i="20"/>
  <c r="B597" i="20"/>
  <c r="C597" i="20"/>
  <c r="D597" i="20"/>
  <c r="E597" i="20"/>
  <c r="B598" i="20"/>
  <c r="C598" i="20"/>
  <c r="D598" i="20"/>
  <c r="E598" i="20"/>
  <c r="B599" i="20"/>
  <c r="C599" i="20"/>
  <c r="D599" i="20"/>
  <c r="E599" i="20"/>
  <c r="B600" i="20"/>
  <c r="C600" i="20"/>
  <c r="D600" i="20"/>
  <c r="E600" i="20"/>
  <c r="B601" i="20"/>
  <c r="C601" i="20"/>
  <c r="D601" i="20"/>
  <c r="E601" i="20"/>
  <c r="B602" i="20"/>
  <c r="C602" i="20"/>
  <c r="D602" i="20"/>
  <c r="E602" i="20"/>
  <c r="B603" i="20"/>
  <c r="C603" i="20"/>
  <c r="D603" i="20"/>
  <c r="E603" i="20"/>
  <c r="B604" i="20"/>
  <c r="C604" i="20"/>
  <c r="D604" i="20"/>
  <c r="E604" i="20"/>
  <c r="B605" i="20"/>
  <c r="C605" i="20"/>
  <c r="D605" i="20"/>
  <c r="E605" i="20"/>
  <c r="B606" i="20"/>
  <c r="C606" i="20"/>
  <c r="D606" i="20"/>
  <c r="E606" i="20"/>
  <c r="B607" i="20"/>
  <c r="C607" i="20"/>
  <c r="D607" i="20"/>
  <c r="E607" i="20"/>
  <c r="B608" i="20"/>
  <c r="C608" i="20"/>
  <c r="D608" i="20"/>
  <c r="E608" i="20"/>
  <c r="B609" i="20"/>
  <c r="C609" i="20"/>
  <c r="D609" i="20"/>
  <c r="E609" i="20"/>
  <c r="B610" i="20"/>
  <c r="C610" i="20"/>
  <c r="D610" i="20"/>
  <c r="E610" i="20"/>
  <c r="B611" i="20"/>
  <c r="C611" i="20"/>
  <c r="D611" i="20"/>
  <c r="E611" i="20"/>
  <c r="B612" i="20"/>
  <c r="C612" i="20"/>
  <c r="D612" i="20"/>
  <c r="E612" i="20"/>
  <c r="B613" i="20"/>
  <c r="C613" i="20"/>
  <c r="D613" i="20"/>
  <c r="E613" i="20"/>
  <c r="B614" i="20"/>
  <c r="C614" i="20"/>
  <c r="D614" i="20"/>
  <c r="E614" i="20"/>
  <c r="B615" i="20"/>
  <c r="C615" i="20"/>
  <c r="D615" i="20"/>
  <c r="E615" i="20"/>
  <c r="B616" i="20"/>
  <c r="C616" i="20"/>
  <c r="D616" i="20"/>
  <c r="E616" i="20"/>
  <c r="B617" i="20"/>
  <c r="C617" i="20"/>
  <c r="D617" i="20"/>
  <c r="E617" i="20"/>
  <c r="B618" i="20"/>
  <c r="C618" i="20"/>
  <c r="D618" i="20"/>
  <c r="E618" i="20"/>
  <c r="B619" i="20"/>
  <c r="C619" i="20"/>
  <c r="D619" i="20"/>
  <c r="E619" i="20"/>
  <c r="B620" i="20"/>
  <c r="C620" i="20"/>
  <c r="D620" i="20"/>
  <c r="E620" i="20"/>
  <c r="B621" i="20"/>
  <c r="C621" i="20"/>
  <c r="D621" i="20"/>
  <c r="E621" i="20"/>
  <c r="B622" i="20"/>
  <c r="C622" i="20"/>
  <c r="D622" i="20"/>
  <c r="E622" i="20"/>
  <c r="B623" i="20"/>
  <c r="C623" i="20"/>
  <c r="D623" i="20"/>
  <c r="E623" i="20"/>
  <c r="B624" i="20"/>
  <c r="C624" i="20"/>
  <c r="D624" i="20"/>
  <c r="E624" i="20"/>
  <c r="B625" i="20"/>
  <c r="C625" i="20"/>
  <c r="D625" i="20"/>
  <c r="E625" i="20"/>
  <c r="B626" i="20"/>
  <c r="C626" i="20"/>
  <c r="D626" i="20"/>
  <c r="E626" i="20"/>
  <c r="B627" i="20"/>
  <c r="C627" i="20"/>
  <c r="D627" i="20"/>
  <c r="E627" i="20"/>
  <c r="B628" i="20"/>
  <c r="C628" i="20"/>
  <c r="D628" i="20"/>
  <c r="E628" i="20"/>
  <c r="B629" i="20"/>
  <c r="C629" i="20"/>
  <c r="D629" i="20"/>
  <c r="E629" i="20"/>
  <c r="B630" i="20"/>
  <c r="C630" i="20"/>
  <c r="D630" i="20"/>
  <c r="E630" i="20"/>
  <c r="B631" i="20"/>
  <c r="C631" i="20"/>
  <c r="D631" i="20"/>
  <c r="E631" i="20"/>
  <c r="B632" i="20"/>
  <c r="C632" i="20"/>
  <c r="D632" i="20"/>
  <c r="E632" i="20"/>
  <c r="B633" i="20"/>
  <c r="C633" i="20"/>
  <c r="D633" i="20"/>
  <c r="E633" i="20"/>
  <c r="B634" i="20"/>
  <c r="C634" i="20"/>
  <c r="D634" i="20"/>
  <c r="E634" i="20"/>
  <c r="B635" i="20"/>
  <c r="C635" i="20"/>
  <c r="D635" i="20"/>
  <c r="E635" i="20"/>
  <c r="B636" i="20"/>
  <c r="C636" i="20"/>
  <c r="D636" i="20"/>
  <c r="E636" i="20"/>
  <c r="B637" i="20"/>
  <c r="C637" i="20"/>
  <c r="D637" i="20"/>
  <c r="E637" i="20"/>
  <c r="B638" i="20"/>
  <c r="C638" i="20"/>
  <c r="D638" i="20"/>
  <c r="E638" i="20"/>
  <c r="B639" i="20"/>
  <c r="C639" i="20"/>
  <c r="D639" i="20"/>
  <c r="E639" i="20"/>
  <c r="B640" i="20"/>
  <c r="C640" i="20"/>
  <c r="D640" i="20"/>
  <c r="E640" i="20"/>
  <c r="B641" i="20"/>
  <c r="C641" i="20"/>
  <c r="D641" i="20"/>
  <c r="E641" i="20"/>
  <c r="B642" i="20"/>
  <c r="C642" i="20"/>
  <c r="D642" i="20"/>
  <c r="E642" i="20"/>
  <c r="B643" i="20"/>
  <c r="C643" i="20"/>
  <c r="D643" i="20"/>
  <c r="E643" i="20"/>
  <c r="B644" i="20"/>
  <c r="C644" i="20"/>
  <c r="D644" i="20"/>
  <c r="E644" i="20"/>
  <c r="B645" i="20"/>
  <c r="C645" i="20"/>
  <c r="D645" i="20"/>
  <c r="E645" i="20"/>
  <c r="B646" i="20"/>
  <c r="C646" i="20"/>
  <c r="D646" i="20"/>
  <c r="E646" i="20"/>
  <c r="B647" i="20"/>
  <c r="C647" i="20"/>
  <c r="D647" i="20"/>
  <c r="E647" i="20"/>
  <c r="B648" i="20"/>
  <c r="C648" i="20"/>
  <c r="D648" i="20"/>
  <c r="E648" i="20"/>
  <c r="B649" i="20"/>
  <c r="C649" i="20"/>
  <c r="D649" i="20"/>
  <c r="E649" i="20"/>
  <c r="B650" i="20"/>
  <c r="C650" i="20"/>
  <c r="D650" i="20"/>
  <c r="E650" i="20"/>
  <c r="B651" i="20"/>
  <c r="C651" i="20"/>
  <c r="D651" i="20"/>
  <c r="E651" i="20"/>
  <c r="B652" i="20"/>
  <c r="C652" i="20"/>
  <c r="D652" i="20"/>
  <c r="E652" i="20"/>
  <c r="B653" i="20"/>
  <c r="C653" i="20"/>
  <c r="D653" i="20"/>
  <c r="E653" i="20"/>
  <c r="B654" i="20"/>
  <c r="C654" i="20"/>
  <c r="D654" i="20"/>
  <c r="E654" i="20"/>
  <c r="B655" i="20"/>
  <c r="C655" i="20"/>
  <c r="D655" i="20"/>
  <c r="E655" i="20"/>
  <c r="B656" i="20"/>
  <c r="C656" i="20"/>
  <c r="D656" i="20"/>
  <c r="E656" i="20"/>
  <c r="B657" i="20"/>
  <c r="C657" i="20"/>
  <c r="D657" i="20"/>
  <c r="E657" i="20"/>
  <c r="B658" i="20"/>
  <c r="C658" i="20"/>
  <c r="D658" i="20"/>
  <c r="E658" i="20"/>
  <c r="B659" i="20"/>
  <c r="C659" i="20"/>
  <c r="D659" i="20"/>
  <c r="E659" i="20"/>
  <c r="B660" i="20"/>
  <c r="C660" i="20"/>
  <c r="D660" i="20"/>
  <c r="E660" i="20"/>
  <c r="B661" i="20"/>
  <c r="C661" i="20"/>
  <c r="D661" i="20"/>
  <c r="E661" i="20"/>
  <c r="B662" i="20"/>
  <c r="C662" i="20"/>
  <c r="D662" i="20"/>
  <c r="E662" i="20"/>
  <c r="B663" i="20"/>
  <c r="C663" i="20"/>
  <c r="D663" i="20"/>
  <c r="E663" i="20"/>
  <c r="B664" i="20"/>
  <c r="C664" i="20"/>
  <c r="D664" i="20"/>
  <c r="E664" i="20"/>
  <c r="B665" i="20"/>
  <c r="C665" i="20"/>
  <c r="D665" i="20"/>
  <c r="E665" i="20"/>
  <c r="B666" i="20"/>
  <c r="C666" i="20"/>
  <c r="D666" i="20"/>
  <c r="E666" i="20"/>
  <c r="B667" i="20"/>
  <c r="C667" i="20"/>
  <c r="D667" i="20"/>
  <c r="E667" i="20"/>
  <c r="B668" i="20"/>
  <c r="C668" i="20"/>
  <c r="D668" i="20"/>
  <c r="E668" i="20"/>
  <c r="B669" i="20"/>
  <c r="C669" i="20"/>
  <c r="D669" i="20"/>
  <c r="E669" i="20"/>
  <c r="B670" i="20"/>
  <c r="C670" i="20"/>
  <c r="D670" i="20"/>
  <c r="E670" i="20"/>
  <c r="B671" i="20"/>
  <c r="C671" i="20"/>
  <c r="D671" i="20"/>
  <c r="E671" i="20"/>
  <c r="B672" i="20"/>
  <c r="C672" i="20"/>
  <c r="D672" i="20"/>
  <c r="E672" i="20"/>
  <c r="B673" i="20"/>
  <c r="C673" i="20"/>
  <c r="D673" i="20"/>
  <c r="E673" i="20"/>
  <c r="B674" i="20"/>
  <c r="C674" i="20"/>
  <c r="D674" i="20"/>
  <c r="E674" i="20"/>
  <c r="B675" i="20"/>
  <c r="C675" i="20"/>
  <c r="D675" i="20"/>
  <c r="E675" i="20"/>
  <c r="B676" i="20"/>
  <c r="C676" i="20"/>
  <c r="D676" i="20"/>
  <c r="E676" i="20"/>
  <c r="B677" i="20"/>
  <c r="C677" i="20"/>
  <c r="D677" i="20"/>
  <c r="E677" i="20"/>
  <c r="B678" i="20"/>
  <c r="C678" i="20"/>
  <c r="D678" i="20"/>
  <c r="E678" i="20"/>
  <c r="B679" i="20"/>
  <c r="C679" i="20"/>
  <c r="D679" i="20"/>
  <c r="E679" i="20"/>
  <c r="B680" i="20"/>
  <c r="C680" i="20"/>
  <c r="D680" i="20"/>
  <c r="E680" i="20"/>
  <c r="B681" i="20"/>
  <c r="C681" i="20"/>
  <c r="D681" i="20"/>
  <c r="E681" i="20"/>
  <c r="B682" i="20"/>
  <c r="C682" i="20"/>
  <c r="D682" i="20"/>
  <c r="E682" i="20"/>
  <c r="B683" i="20"/>
  <c r="C683" i="20"/>
  <c r="D683" i="20"/>
  <c r="E683" i="20"/>
  <c r="B684" i="20"/>
  <c r="C684" i="20"/>
  <c r="D684" i="20"/>
  <c r="E684" i="20"/>
  <c r="B685" i="20"/>
  <c r="C685" i="20"/>
  <c r="D685" i="20"/>
  <c r="E685" i="20"/>
  <c r="B686" i="20"/>
  <c r="C686" i="20"/>
  <c r="D686" i="20"/>
  <c r="E686" i="20"/>
  <c r="B687" i="20"/>
  <c r="C687" i="20"/>
  <c r="D687" i="20"/>
  <c r="E687" i="20"/>
  <c r="B688" i="20"/>
  <c r="C688" i="20"/>
  <c r="D688" i="20"/>
  <c r="E688" i="20"/>
  <c r="B689" i="20"/>
  <c r="C689" i="20"/>
  <c r="D689" i="20"/>
  <c r="E689" i="20"/>
  <c r="B690" i="20"/>
  <c r="C690" i="20"/>
  <c r="D690" i="20"/>
  <c r="E690" i="20"/>
  <c r="B691" i="20"/>
  <c r="C691" i="20"/>
  <c r="D691" i="20"/>
  <c r="E691" i="20"/>
  <c r="B692" i="20"/>
  <c r="C692" i="20"/>
  <c r="D692" i="20"/>
  <c r="E692" i="20"/>
  <c r="B693" i="20"/>
  <c r="C693" i="20"/>
  <c r="D693" i="20"/>
  <c r="E693" i="20"/>
  <c r="B694" i="20"/>
  <c r="C694" i="20"/>
  <c r="D694" i="20"/>
  <c r="E694" i="20"/>
  <c r="B695" i="20"/>
  <c r="C695" i="20"/>
  <c r="D695" i="20"/>
  <c r="E695" i="20"/>
  <c r="B696" i="20"/>
  <c r="C696" i="20"/>
  <c r="D696" i="20"/>
  <c r="E696" i="20"/>
  <c r="B697" i="20"/>
  <c r="C697" i="20"/>
  <c r="D697" i="20"/>
  <c r="E697" i="20"/>
  <c r="B698" i="20"/>
  <c r="C698" i="20"/>
  <c r="D698" i="20"/>
  <c r="E698" i="20"/>
  <c r="B699" i="20"/>
  <c r="C699" i="20"/>
  <c r="D699" i="20"/>
  <c r="E699" i="20"/>
  <c r="B700" i="20"/>
  <c r="C700" i="20"/>
  <c r="D700" i="20"/>
  <c r="E700" i="20"/>
  <c r="B701" i="20"/>
  <c r="C701" i="20"/>
  <c r="D701" i="20"/>
  <c r="E701" i="20"/>
  <c r="B702" i="20"/>
  <c r="C702" i="20"/>
  <c r="D702" i="20"/>
  <c r="E702" i="20"/>
  <c r="B703" i="20"/>
  <c r="C703" i="20"/>
  <c r="D703" i="20"/>
  <c r="E703" i="20"/>
  <c r="B704" i="20"/>
  <c r="C704" i="20"/>
  <c r="D704" i="20"/>
  <c r="E704" i="20"/>
  <c r="B705" i="20"/>
  <c r="C705" i="20"/>
  <c r="D705" i="20"/>
  <c r="E705" i="20"/>
  <c r="B706" i="20"/>
  <c r="C706" i="20"/>
  <c r="D706" i="20"/>
  <c r="E706" i="20"/>
  <c r="B707" i="20"/>
  <c r="C707" i="20"/>
  <c r="D707" i="20"/>
  <c r="E707" i="20"/>
  <c r="B708" i="20"/>
  <c r="C708" i="20"/>
  <c r="D708" i="20"/>
  <c r="E708" i="20"/>
  <c r="B709" i="20"/>
  <c r="C709" i="20"/>
  <c r="D709" i="20"/>
  <c r="E709" i="20"/>
  <c r="B710" i="20"/>
  <c r="C710" i="20"/>
  <c r="D710" i="20"/>
  <c r="E710" i="20"/>
  <c r="B711" i="20"/>
  <c r="C711" i="20"/>
  <c r="D711" i="20"/>
  <c r="E711" i="20"/>
  <c r="B712" i="20"/>
  <c r="C712" i="20"/>
  <c r="D712" i="20"/>
  <c r="E712" i="20"/>
  <c r="B713" i="20"/>
  <c r="C713" i="20"/>
  <c r="D713" i="20"/>
  <c r="E713" i="20"/>
  <c r="B714" i="20"/>
  <c r="C714" i="20"/>
  <c r="D714" i="20"/>
  <c r="E714" i="20"/>
  <c r="B715" i="20"/>
  <c r="C715" i="20"/>
  <c r="D715" i="20"/>
  <c r="E715" i="20"/>
  <c r="B716" i="20"/>
  <c r="C716" i="20"/>
  <c r="D716" i="20"/>
  <c r="E716" i="20"/>
  <c r="B717" i="20"/>
  <c r="C717" i="20"/>
  <c r="D717" i="20"/>
  <c r="E717" i="20"/>
  <c r="B718" i="20"/>
  <c r="C718" i="20"/>
  <c r="D718" i="20"/>
  <c r="E718" i="20"/>
  <c r="B719" i="20"/>
  <c r="C719" i="20"/>
  <c r="D719" i="20"/>
  <c r="E719" i="20"/>
  <c r="B720" i="20"/>
  <c r="C720" i="20"/>
  <c r="D720" i="20"/>
  <c r="E720" i="20"/>
  <c r="B721" i="20"/>
  <c r="C721" i="20"/>
  <c r="D721" i="20"/>
  <c r="E721" i="20"/>
  <c r="B722" i="20"/>
  <c r="C722" i="20"/>
  <c r="D722" i="20"/>
  <c r="E722" i="20"/>
  <c r="B723" i="20"/>
  <c r="C723" i="20"/>
  <c r="D723" i="20"/>
  <c r="E723" i="20"/>
  <c r="B724" i="20"/>
  <c r="C724" i="20"/>
  <c r="D724" i="20"/>
  <c r="E724" i="20"/>
  <c r="B725" i="20"/>
  <c r="C725" i="20"/>
  <c r="D725" i="20"/>
  <c r="E725" i="20"/>
  <c r="B726" i="20"/>
  <c r="C726" i="20"/>
  <c r="D726" i="20"/>
  <c r="E726" i="20"/>
  <c r="B727" i="20"/>
  <c r="C727" i="20"/>
  <c r="D727" i="20"/>
  <c r="E727" i="20"/>
  <c r="B728" i="20"/>
  <c r="C728" i="20"/>
  <c r="D728" i="20"/>
  <c r="E728" i="20"/>
  <c r="B729" i="20"/>
  <c r="C729" i="20"/>
  <c r="D729" i="20"/>
  <c r="E729" i="20"/>
  <c r="B730" i="20"/>
  <c r="C730" i="20"/>
  <c r="D730" i="20"/>
  <c r="E730" i="20"/>
  <c r="B731" i="20"/>
  <c r="C731" i="20"/>
  <c r="D731" i="20"/>
  <c r="E731" i="20"/>
  <c r="B732" i="20"/>
  <c r="C732" i="20"/>
  <c r="D732" i="20"/>
  <c r="E732" i="20"/>
  <c r="B733" i="20"/>
  <c r="C733" i="20"/>
  <c r="D733" i="20"/>
  <c r="E733" i="20"/>
  <c r="B734" i="20"/>
  <c r="C734" i="20"/>
  <c r="D734" i="20"/>
  <c r="E734" i="20"/>
  <c r="B735" i="20"/>
  <c r="C735" i="20"/>
  <c r="D735" i="20"/>
  <c r="E735" i="20"/>
  <c r="B736" i="20"/>
  <c r="C736" i="20"/>
  <c r="D736" i="20"/>
  <c r="E736" i="20"/>
  <c r="B737" i="20"/>
  <c r="C737" i="20"/>
  <c r="D737" i="20"/>
  <c r="E737" i="20"/>
  <c r="B738" i="20"/>
  <c r="C738" i="20"/>
  <c r="D738" i="20"/>
  <c r="E738" i="20"/>
  <c r="B739" i="20"/>
  <c r="C739" i="20"/>
  <c r="D739" i="20"/>
  <c r="E739" i="20"/>
  <c r="B740" i="20"/>
  <c r="C740" i="20"/>
  <c r="D740" i="20"/>
  <c r="E740" i="20"/>
  <c r="B741" i="20"/>
  <c r="C741" i="20"/>
  <c r="D741" i="20"/>
  <c r="E741" i="20"/>
  <c r="B742" i="20"/>
  <c r="C742" i="20"/>
  <c r="D742" i="20"/>
  <c r="E742" i="20"/>
  <c r="B743" i="20"/>
  <c r="C743" i="20"/>
  <c r="D743" i="20"/>
  <c r="E743" i="20"/>
  <c r="B744" i="20"/>
  <c r="C744" i="20"/>
  <c r="D744" i="20"/>
  <c r="E744" i="20"/>
  <c r="B745" i="20"/>
  <c r="C745" i="20"/>
  <c r="D745" i="20"/>
  <c r="E745" i="20"/>
  <c r="B746" i="20"/>
  <c r="C746" i="20"/>
  <c r="D746" i="20"/>
  <c r="E746" i="20"/>
  <c r="B747" i="20"/>
  <c r="C747" i="20"/>
  <c r="D747" i="20"/>
  <c r="E747" i="20"/>
  <c r="B748" i="20"/>
  <c r="C748" i="20"/>
  <c r="D748" i="20"/>
  <c r="E748" i="20"/>
  <c r="B749" i="20"/>
  <c r="C749" i="20"/>
  <c r="D749" i="20"/>
  <c r="E749" i="20"/>
  <c r="B750" i="20"/>
  <c r="C750" i="20"/>
  <c r="D750" i="20"/>
  <c r="E750" i="20"/>
  <c r="B751" i="20"/>
  <c r="C751" i="20"/>
  <c r="D751" i="20"/>
  <c r="E751" i="20"/>
  <c r="B752" i="20"/>
  <c r="C752" i="20"/>
  <c r="D752" i="20"/>
  <c r="E752" i="20"/>
  <c r="B753" i="20"/>
  <c r="C753" i="20"/>
  <c r="D753" i="20"/>
  <c r="E753" i="20"/>
  <c r="B754" i="20"/>
  <c r="C754" i="20"/>
  <c r="D754" i="20"/>
  <c r="E754" i="20"/>
  <c r="B755" i="20"/>
  <c r="C755" i="20"/>
  <c r="D755" i="20"/>
  <c r="E755" i="20"/>
  <c r="B756" i="20"/>
  <c r="C756" i="20"/>
  <c r="D756" i="20"/>
  <c r="E756" i="20"/>
  <c r="B757" i="20"/>
  <c r="C757" i="20"/>
  <c r="D757" i="20"/>
  <c r="E757" i="20"/>
  <c r="B758" i="20"/>
  <c r="C758" i="20"/>
  <c r="D758" i="20"/>
  <c r="E758" i="20"/>
  <c r="B759" i="20"/>
  <c r="C759" i="20"/>
  <c r="D759" i="20"/>
  <c r="E759" i="20"/>
  <c r="B760" i="20"/>
  <c r="C760" i="20"/>
  <c r="D760" i="20"/>
  <c r="E760" i="20"/>
  <c r="B761" i="20"/>
  <c r="C761" i="20"/>
  <c r="D761" i="20"/>
  <c r="E761" i="20"/>
  <c r="B762" i="20"/>
  <c r="C762" i="20"/>
  <c r="D762" i="20"/>
  <c r="E762" i="20"/>
  <c r="B763" i="20"/>
  <c r="C763" i="20"/>
  <c r="D763" i="20"/>
  <c r="E763" i="20"/>
  <c r="B764" i="20"/>
  <c r="C764" i="20"/>
  <c r="D764" i="20"/>
  <c r="E764" i="20"/>
  <c r="B765" i="20"/>
  <c r="C765" i="20"/>
  <c r="D765" i="20"/>
  <c r="E765" i="20"/>
  <c r="B766" i="20"/>
  <c r="C766" i="20"/>
  <c r="D766" i="20"/>
  <c r="E766" i="20"/>
  <c r="B767" i="20"/>
  <c r="C767" i="20"/>
  <c r="D767" i="20"/>
  <c r="E767" i="20"/>
  <c r="B768" i="20"/>
  <c r="C768" i="20"/>
  <c r="D768" i="20"/>
  <c r="E768" i="20"/>
  <c r="B769" i="20"/>
  <c r="C769" i="20"/>
  <c r="D769" i="20"/>
  <c r="E769" i="20"/>
  <c r="B770" i="20"/>
  <c r="C770" i="20"/>
  <c r="D770" i="20"/>
  <c r="E770" i="20"/>
  <c r="B771" i="20"/>
  <c r="C771" i="20"/>
  <c r="D771" i="20"/>
  <c r="E771" i="20"/>
  <c r="B772" i="20"/>
  <c r="C772" i="20"/>
  <c r="D772" i="20"/>
  <c r="E772" i="20"/>
  <c r="B773" i="20"/>
  <c r="C773" i="20"/>
  <c r="D773" i="20"/>
  <c r="E773" i="20"/>
  <c r="B774" i="20"/>
  <c r="C774" i="20"/>
  <c r="D774" i="20"/>
  <c r="E774" i="20"/>
  <c r="B775" i="20"/>
  <c r="C775" i="20"/>
  <c r="D775" i="20"/>
  <c r="E775" i="20"/>
  <c r="B776" i="20"/>
  <c r="C776" i="20"/>
  <c r="D776" i="20"/>
  <c r="E776" i="20"/>
  <c r="B777" i="20"/>
  <c r="C777" i="20"/>
  <c r="D777" i="20"/>
  <c r="E777" i="20"/>
  <c r="B778" i="20"/>
  <c r="C778" i="20"/>
  <c r="D778" i="20"/>
  <c r="E778" i="20"/>
  <c r="B779" i="20"/>
  <c r="C779" i="20"/>
  <c r="D779" i="20"/>
  <c r="E779" i="20"/>
  <c r="B780" i="20"/>
  <c r="C780" i="20"/>
  <c r="D780" i="20"/>
  <c r="E780" i="20"/>
  <c r="B781" i="20"/>
  <c r="C781" i="20"/>
  <c r="D781" i="20"/>
  <c r="E781" i="20"/>
  <c r="B782" i="20"/>
  <c r="C782" i="20"/>
  <c r="D782" i="20"/>
  <c r="E782" i="20"/>
  <c r="B783" i="20"/>
  <c r="C783" i="20"/>
  <c r="D783" i="20"/>
  <c r="E783" i="20"/>
  <c r="B784" i="20"/>
  <c r="C784" i="20"/>
  <c r="D784" i="20"/>
  <c r="E784" i="20"/>
  <c r="B785" i="20"/>
  <c r="C785" i="20"/>
  <c r="D785" i="20"/>
  <c r="E785" i="20"/>
  <c r="B786" i="20"/>
  <c r="C786" i="20"/>
  <c r="D786" i="20"/>
  <c r="E786" i="20"/>
  <c r="B787" i="20"/>
  <c r="C787" i="20"/>
  <c r="D787" i="20"/>
  <c r="E787" i="20"/>
  <c r="B788" i="20"/>
  <c r="C788" i="20"/>
  <c r="D788" i="20"/>
  <c r="E788" i="20"/>
  <c r="B789" i="20"/>
  <c r="C789" i="20"/>
  <c r="D789" i="20"/>
  <c r="E789" i="20"/>
  <c r="B790" i="20"/>
  <c r="C790" i="20"/>
  <c r="D790" i="20"/>
  <c r="E790" i="20"/>
  <c r="B791" i="20"/>
  <c r="C791" i="20"/>
  <c r="D791" i="20"/>
  <c r="E791" i="20"/>
  <c r="B792" i="20"/>
  <c r="C792" i="20"/>
  <c r="D792" i="20"/>
  <c r="E792" i="20"/>
  <c r="B793" i="20"/>
  <c r="C793" i="20"/>
  <c r="D793" i="20"/>
  <c r="E793" i="20"/>
  <c r="B794" i="20"/>
  <c r="C794" i="20"/>
  <c r="D794" i="20"/>
  <c r="E794" i="20"/>
  <c r="B795" i="20"/>
  <c r="C795" i="20"/>
  <c r="D795" i="20"/>
  <c r="E795" i="20"/>
  <c r="B796" i="20"/>
  <c r="C796" i="20"/>
  <c r="D796" i="20"/>
  <c r="E796" i="20"/>
  <c r="B797" i="20"/>
  <c r="C797" i="20"/>
  <c r="D797" i="20"/>
  <c r="E797" i="20"/>
  <c r="B798" i="20"/>
  <c r="C798" i="20"/>
  <c r="D798" i="20"/>
  <c r="E798" i="20"/>
  <c r="B799" i="20"/>
  <c r="C799" i="20"/>
  <c r="D799" i="20"/>
  <c r="E799" i="20"/>
  <c r="B800" i="20"/>
  <c r="C800" i="20"/>
  <c r="D800" i="20"/>
  <c r="E800" i="20"/>
  <c r="B801" i="20"/>
  <c r="C801" i="20"/>
  <c r="D801" i="20"/>
  <c r="E801" i="20"/>
  <c r="B802" i="20"/>
  <c r="C802" i="20"/>
  <c r="D802" i="20"/>
  <c r="E802" i="20"/>
  <c r="B803" i="20"/>
  <c r="C803" i="20"/>
  <c r="D803" i="20"/>
  <c r="E803" i="20"/>
  <c r="B804" i="20"/>
  <c r="C804" i="20"/>
  <c r="D804" i="20"/>
  <c r="E804" i="20"/>
  <c r="B805" i="20"/>
  <c r="C805" i="20"/>
  <c r="D805" i="20"/>
  <c r="E805" i="20"/>
  <c r="B806" i="20"/>
  <c r="C806" i="20"/>
  <c r="D806" i="20"/>
  <c r="E806" i="20"/>
  <c r="B807" i="20"/>
  <c r="C807" i="20"/>
  <c r="D807" i="20"/>
  <c r="E807" i="20"/>
  <c r="B808" i="20"/>
  <c r="C808" i="20"/>
  <c r="D808" i="20"/>
  <c r="E808" i="20"/>
  <c r="B809" i="20"/>
  <c r="C809" i="20"/>
  <c r="D809" i="20"/>
  <c r="E809" i="20"/>
  <c r="B810" i="20"/>
  <c r="C810" i="20"/>
  <c r="D810" i="20"/>
  <c r="E810" i="20"/>
  <c r="B811" i="20"/>
  <c r="C811" i="20"/>
  <c r="D811" i="20"/>
  <c r="E811" i="20"/>
  <c r="B812" i="20"/>
  <c r="C812" i="20"/>
  <c r="D812" i="20"/>
  <c r="E812" i="20"/>
  <c r="B813" i="20"/>
  <c r="C813" i="20"/>
  <c r="D813" i="20"/>
  <c r="E813" i="20"/>
  <c r="B814" i="20"/>
  <c r="C814" i="20"/>
  <c r="D814" i="20"/>
  <c r="E814" i="20"/>
  <c r="B815" i="20"/>
  <c r="C815" i="20"/>
  <c r="D815" i="20"/>
  <c r="E815" i="20"/>
  <c r="B816" i="20"/>
  <c r="C816" i="20"/>
  <c r="D816" i="20"/>
  <c r="E816" i="20"/>
  <c r="B817" i="20"/>
  <c r="C817" i="20"/>
  <c r="D817" i="20"/>
  <c r="E817" i="20"/>
  <c r="B818" i="20"/>
  <c r="C818" i="20"/>
  <c r="D818" i="20"/>
  <c r="E818" i="20"/>
  <c r="B819" i="20"/>
  <c r="C819" i="20"/>
  <c r="D819" i="20"/>
  <c r="E819" i="20"/>
  <c r="B820" i="20"/>
  <c r="C820" i="20"/>
  <c r="D820" i="20"/>
  <c r="E820" i="20"/>
  <c r="B821" i="20"/>
  <c r="C821" i="20"/>
  <c r="D821" i="20"/>
  <c r="E821" i="20"/>
  <c r="B822" i="20"/>
  <c r="C822" i="20"/>
  <c r="D822" i="20"/>
  <c r="E822" i="20"/>
  <c r="B823" i="20"/>
  <c r="C823" i="20"/>
  <c r="D823" i="20"/>
  <c r="E823" i="20"/>
  <c r="B824" i="20"/>
  <c r="C824" i="20"/>
  <c r="D824" i="20"/>
  <c r="E824" i="20"/>
  <c r="B825" i="20"/>
  <c r="C825" i="20"/>
  <c r="D825" i="20"/>
  <c r="E825" i="20"/>
  <c r="B826" i="20"/>
  <c r="C826" i="20"/>
  <c r="D826" i="20"/>
  <c r="E826" i="20"/>
  <c r="B827" i="20"/>
  <c r="C827" i="20"/>
  <c r="D827" i="20"/>
  <c r="E827" i="20"/>
  <c r="B828" i="20"/>
  <c r="C828" i="20"/>
  <c r="D828" i="20"/>
  <c r="E828" i="20"/>
  <c r="B829" i="20"/>
  <c r="C829" i="20"/>
  <c r="D829" i="20"/>
  <c r="E829" i="20"/>
  <c r="B830" i="20"/>
  <c r="C830" i="20"/>
  <c r="D830" i="20"/>
  <c r="E830" i="20"/>
  <c r="B831" i="20"/>
  <c r="C831" i="20"/>
  <c r="D831" i="20"/>
  <c r="E831" i="20"/>
  <c r="B832" i="20"/>
  <c r="C832" i="20"/>
  <c r="D832" i="20"/>
  <c r="E832" i="20"/>
  <c r="B833" i="20"/>
  <c r="C833" i="20"/>
  <c r="D833" i="20"/>
  <c r="E833" i="20"/>
  <c r="B834" i="20"/>
  <c r="C834" i="20"/>
  <c r="D834" i="20"/>
  <c r="E834" i="20"/>
  <c r="B835" i="20"/>
  <c r="C835" i="20"/>
  <c r="D835" i="20"/>
  <c r="E835" i="20"/>
  <c r="B836" i="20"/>
  <c r="C836" i="20"/>
  <c r="D836" i="20"/>
  <c r="E836" i="20"/>
  <c r="B837" i="20"/>
  <c r="C837" i="20"/>
  <c r="D837" i="20"/>
  <c r="E837" i="20"/>
  <c r="B838" i="20"/>
  <c r="C838" i="20"/>
  <c r="D838" i="20"/>
  <c r="E838" i="20"/>
  <c r="B839" i="20"/>
  <c r="C839" i="20"/>
  <c r="D839" i="20"/>
  <c r="E839" i="20"/>
  <c r="B840" i="20"/>
  <c r="C840" i="20"/>
  <c r="D840" i="20"/>
  <c r="E840" i="20"/>
  <c r="B841" i="20"/>
  <c r="C841" i="20"/>
  <c r="D841" i="20"/>
  <c r="E841" i="20"/>
  <c r="B842" i="20"/>
  <c r="C842" i="20"/>
  <c r="D842" i="20"/>
  <c r="E842" i="20"/>
  <c r="B843" i="20"/>
  <c r="C843" i="20"/>
  <c r="D843" i="20"/>
  <c r="E843" i="20"/>
  <c r="B844" i="20"/>
  <c r="C844" i="20"/>
  <c r="D844" i="20"/>
  <c r="E844" i="20"/>
  <c r="B845" i="20"/>
  <c r="C845" i="20"/>
  <c r="D845" i="20"/>
  <c r="E845" i="20"/>
  <c r="B846" i="20"/>
  <c r="C846" i="20"/>
  <c r="D846" i="20"/>
  <c r="E846" i="20"/>
  <c r="B847" i="20"/>
  <c r="C847" i="20"/>
  <c r="D847" i="20"/>
  <c r="E847" i="20"/>
  <c r="B848" i="20"/>
  <c r="C848" i="20"/>
  <c r="D848" i="20"/>
  <c r="E848" i="20"/>
  <c r="B849" i="20"/>
  <c r="C849" i="20"/>
  <c r="D849" i="20"/>
  <c r="E849" i="20"/>
  <c r="B850" i="20"/>
  <c r="C850" i="20"/>
  <c r="D850" i="20"/>
  <c r="E850" i="20"/>
  <c r="B851" i="20"/>
  <c r="C851" i="20"/>
  <c r="D851" i="20"/>
  <c r="E851" i="20"/>
  <c r="B852" i="20"/>
  <c r="C852" i="20"/>
  <c r="D852" i="20"/>
  <c r="E852" i="20"/>
  <c r="B853" i="20"/>
  <c r="C853" i="20"/>
  <c r="D853" i="20"/>
  <c r="E853" i="20"/>
  <c r="B854" i="20"/>
  <c r="C854" i="20"/>
  <c r="D854" i="20"/>
  <c r="E854" i="20"/>
  <c r="B855" i="20"/>
  <c r="C855" i="20"/>
  <c r="D855" i="20"/>
  <c r="E855" i="20"/>
  <c r="B856" i="20"/>
  <c r="C856" i="20"/>
  <c r="D856" i="20"/>
  <c r="E856" i="20"/>
  <c r="B857" i="20"/>
  <c r="C857" i="20"/>
  <c r="D857" i="20"/>
  <c r="E857" i="20"/>
  <c r="B858" i="20"/>
  <c r="C858" i="20"/>
  <c r="D858" i="20"/>
  <c r="E858" i="20"/>
  <c r="B859" i="20"/>
  <c r="C859" i="20"/>
  <c r="D859" i="20"/>
  <c r="E859" i="20"/>
  <c r="B860" i="20"/>
  <c r="C860" i="20"/>
  <c r="D860" i="20"/>
  <c r="E860" i="20"/>
  <c r="B861" i="20"/>
  <c r="C861" i="20"/>
  <c r="D861" i="20"/>
  <c r="E861" i="20"/>
  <c r="B862" i="20"/>
  <c r="C862" i="20"/>
  <c r="D862" i="20"/>
  <c r="E862" i="20"/>
  <c r="B863" i="20"/>
  <c r="C863" i="20"/>
  <c r="D863" i="20"/>
  <c r="E863" i="20"/>
  <c r="B864" i="20"/>
  <c r="C864" i="20"/>
  <c r="D864" i="20"/>
  <c r="E864" i="20"/>
  <c r="B865" i="20"/>
  <c r="C865" i="20"/>
  <c r="D865" i="20"/>
  <c r="E865" i="20"/>
  <c r="B866" i="20"/>
  <c r="C866" i="20"/>
  <c r="D866" i="20"/>
  <c r="E866" i="20"/>
  <c r="B867" i="20"/>
  <c r="C867" i="20"/>
  <c r="D867" i="20"/>
  <c r="E867" i="20"/>
  <c r="B868" i="20"/>
  <c r="C868" i="20"/>
  <c r="D868" i="20"/>
  <c r="E868" i="20"/>
  <c r="B869" i="20"/>
  <c r="C869" i="20"/>
  <c r="D869" i="20"/>
  <c r="E869" i="20"/>
  <c r="B870" i="20"/>
  <c r="C870" i="20"/>
  <c r="D870" i="20"/>
  <c r="E870" i="20"/>
  <c r="B871" i="20"/>
  <c r="C871" i="20"/>
  <c r="D871" i="20"/>
  <c r="E871" i="20"/>
  <c r="B872" i="20"/>
  <c r="C872" i="20"/>
  <c r="D872" i="20"/>
  <c r="E872" i="20"/>
  <c r="B873" i="20"/>
  <c r="C873" i="20"/>
  <c r="D873" i="20"/>
  <c r="E873" i="20"/>
  <c r="B874" i="20"/>
  <c r="C874" i="20"/>
  <c r="D874" i="20"/>
  <c r="E874" i="20"/>
  <c r="B875" i="20"/>
  <c r="C875" i="20"/>
  <c r="D875" i="20"/>
  <c r="E875" i="20"/>
  <c r="B876" i="20"/>
  <c r="C876" i="20"/>
  <c r="D876" i="20"/>
  <c r="E876" i="20"/>
  <c r="B877" i="20"/>
  <c r="C877" i="20"/>
  <c r="D877" i="20"/>
  <c r="E877" i="20"/>
  <c r="B878" i="20"/>
  <c r="C878" i="20"/>
  <c r="D878" i="20"/>
  <c r="E878" i="20"/>
  <c r="B879" i="20"/>
  <c r="C879" i="20"/>
  <c r="D879" i="20"/>
  <c r="E879" i="20"/>
  <c r="B880" i="20"/>
  <c r="C880" i="20"/>
  <c r="D880" i="20"/>
  <c r="E880" i="20"/>
  <c r="B881" i="20"/>
  <c r="C881" i="20"/>
  <c r="D881" i="20"/>
  <c r="E881" i="20"/>
  <c r="B882" i="20"/>
  <c r="C882" i="20"/>
  <c r="D882" i="20"/>
  <c r="E882" i="20"/>
  <c r="B883" i="20"/>
  <c r="C883" i="20"/>
  <c r="D883" i="20"/>
  <c r="E883" i="20"/>
  <c r="B884" i="20"/>
  <c r="C884" i="20"/>
  <c r="D884" i="20"/>
  <c r="E884" i="20"/>
  <c r="B885" i="20"/>
  <c r="C885" i="20"/>
  <c r="D885" i="20"/>
  <c r="E885" i="20"/>
  <c r="B886" i="20"/>
  <c r="C886" i="20"/>
  <c r="D886" i="20"/>
  <c r="E886" i="20"/>
  <c r="B887" i="20"/>
  <c r="C887" i="20"/>
  <c r="D887" i="20"/>
  <c r="E887" i="20"/>
  <c r="B888" i="20"/>
  <c r="C888" i="20"/>
  <c r="D888" i="20"/>
  <c r="E888" i="20"/>
  <c r="B889" i="20"/>
  <c r="C889" i="20"/>
  <c r="D889" i="20"/>
  <c r="E889" i="20"/>
  <c r="B890" i="20"/>
  <c r="C890" i="20"/>
  <c r="D890" i="20"/>
  <c r="E890" i="20"/>
  <c r="B891" i="20"/>
  <c r="C891" i="20"/>
  <c r="D891" i="20"/>
  <c r="E891" i="20"/>
  <c r="B892" i="20"/>
  <c r="C892" i="20"/>
  <c r="D892" i="20"/>
  <c r="E892" i="20"/>
  <c r="B893" i="20"/>
  <c r="C893" i="20"/>
  <c r="D893" i="20"/>
  <c r="E893" i="20"/>
  <c r="B894" i="20"/>
  <c r="C894" i="20"/>
  <c r="D894" i="20"/>
  <c r="E894" i="20"/>
  <c r="B895" i="20"/>
  <c r="C895" i="20"/>
  <c r="D895" i="20"/>
  <c r="E895" i="20"/>
  <c r="B896" i="20"/>
  <c r="C896" i="20"/>
  <c r="D896" i="20"/>
  <c r="E896" i="20"/>
  <c r="B897" i="20"/>
  <c r="C897" i="20"/>
  <c r="D897" i="20"/>
  <c r="E897" i="20"/>
  <c r="B898" i="20"/>
  <c r="C898" i="20"/>
  <c r="D898" i="20"/>
  <c r="E898" i="20"/>
  <c r="B899" i="20"/>
  <c r="C899" i="20"/>
  <c r="D899" i="20"/>
  <c r="E899" i="20"/>
  <c r="B900" i="20"/>
  <c r="C900" i="20"/>
  <c r="D900" i="20"/>
  <c r="E900" i="20"/>
  <c r="B901" i="20"/>
  <c r="C901" i="20"/>
  <c r="D901" i="20"/>
  <c r="E901" i="20"/>
  <c r="B902" i="20"/>
  <c r="C902" i="20"/>
  <c r="D902" i="20"/>
  <c r="E902" i="20"/>
  <c r="B903" i="20"/>
  <c r="C903" i="20"/>
  <c r="D903" i="20"/>
  <c r="E903" i="20"/>
  <c r="B904" i="20"/>
  <c r="C904" i="20"/>
  <c r="D904" i="20"/>
  <c r="E904" i="20"/>
  <c r="B905" i="20"/>
  <c r="C905" i="20"/>
  <c r="D905" i="20"/>
  <c r="E905" i="20"/>
  <c r="B906" i="20"/>
  <c r="C906" i="20"/>
  <c r="D906" i="20"/>
  <c r="E906" i="20"/>
  <c r="B907" i="20"/>
  <c r="C907" i="20"/>
  <c r="D907" i="20"/>
  <c r="E907" i="20"/>
  <c r="B908" i="20"/>
  <c r="C908" i="20"/>
  <c r="D908" i="20"/>
  <c r="E908" i="20"/>
  <c r="B909" i="20"/>
  <c r="C909" i="20"/>
  <c r="D909" i="20"/>
  <c r="E909" i="20"/>
  <c r="B910" i="20"/>
  <c r="C910" i="20"/>
  <c r="D910" i="20"/>
  <c r="E910" i="20"/>
  <c r="B911" i="20"/>
  <c r="C911" i="20"/>
  <c r="D911" i="20"/>
  <c r="E911" i="20"/>
  <c r="B912" i="20"/>
  <c r="C912" i="20"/>
  <c r="D912" i="20"/>
  <c r="E912" i="20"/>
  <c r="B913" i="20"/>
  <c r="C913" i="20"/>
  <c r="D913" i="20"/>
  <c r="E913" i="20"/>
  <c r="B914" i="20"/>
  <c r="C914" i="20"/>
  <c r="D914" i="20"/>
  <c r="E914" i="20"/>
  <c r="B915" i="20"/>
  <c r="C915" i="20"/>
  <c r="D915" i="20"/>
  <c r="E915" i="20"/>
  <c r="B916" i="20"/>
  <c r="C916" i="20"/>
  <c r="D916" i="20"/>
  <c r="E916" i="20"/>
  <c r="B917" i="20"/>
  <c r="C917" i="20"/>
  <c r="D917" i="20"/>
  <c r="E917" i="20"/>
  <c r="B918" i="20"/>
  <c r="C918" i="20"/>
  <c r="D918" i="20"/>
  <c r="E918" i="20"/>
  <c r="B919" i="20"/>
  <c r="C919" i="20"/>
  <c r="D919" i="20"/>
  <c r="E919" i="20"/>
  <c r="B920" i="20"/>
  <c r="C920" i="20"/>
  <c r="D920" i="20"/>
  <c r="E920" i="20"/>
  <c r="B921" i="20"/>
  <c r="C921" i="20"/>
  <c r="D921" i="20"/>
  <c r="E921" i="20"/>
  <c r="B922" i="20"/>
  <c r="C922" i="20"/>
  <c r="D922" i="20"/>
  <c r="E922" i="20"/>
  <c r="B923" i="20"/>
  <c r="C923" i="20"/>
  <c r="D923" i="20"/>
  <c r="E923" i="20"/>
  <c r="B924" i="20"/>
  <c r="C924" i="20"/>
  <c r="D924" i="20"/>
  <c r="E924" i="20"/>
  <c r="B925" i="20"/>
  <c r="C925" i="20"/>
  <c r="D925" i="20"/>
  <c r="E925" i="20"/>
  <c r="B926" i="20"/>
  <c r="C926" i="20"/>
  <c r="D926" i="20"/>
  <c r="E926" i="20"/>
  <c r="B927" i="20"/>
  <c r="C927" i="20"/>
  <c r="D927" i="20"/>
  <c r="E927" i="20"/>
  <c r="B928" i="20"/>
  <c r="C928" i="20"/>
  <c r="D928" i="20"/>
  <c r="E928" i="20"/>
  <c r="B929" i="20"/>
  <c r="C929" i="20"/>
  <c r="D929" i="20"/>
  <c r="E929" i="20"/>
  <c r="B930" i="20"/>
  <c r="C930" i="20"/>
  <c r="D930" i="20"/>
  <c r="E930" i="20"/>
  <c r="B931" i="20"/>
  <c r="C931" i="20"/>
  <c r="D931" i="20"/>
  <c r="E931" i="20"/>
  <c r="B932" i="20"/>
  <c r="C932" i="20"/>
  <c r="D932" i="20"/>
  <c r="E932" i="20"/>
  <c r="B933" i="20"/>
  <c r="C933" i="20"/>
  <c r="D933" i="20"/>
  <c r="E933" i="20"/>
  <c r="B934" i="20"/>
  <c r="C934" i="20"/>
  <c r="D934" i="20"/>
  <c r="E934" i="20"/>
  <c r="B935" i="20"/>
  <c r="C935" i="20"/>
  <c r="D935" i="20"/>
  <c r="E935" i="20"/>
  <c r="B936" i="20"/>
  <c r="C936" i="20"/>
  <c r="D936" i="20"/>
  <c r="E936" i="20"/>
  <c r="B937" i="20"/>
  <c r="C937" i="20"/>
  <c r="D937" i="20"/>
  <c r="E937" i="20"/>
  <c r="B938" i="20"/>
  <c r="C938" i="20"/>
  <c r="D938" i="20"/>
  <c r="E938" i="20"/>
  <c r="B939" i="20"/>
  <c r="C939" i="20"/>
  <c r="D939" i="20"/>
  <c r="E939" i="20"/>
  <c r="B940" i="20"/>
  <c r="C940" i="20"/>
  <c r="D940" i="20"/>
  <c r="E940" i="20"/>
  <c r="B941" i="20"/>
  <c r="C941" i="20"/>
  <c r="D941" i="20"/>
  <c r="E941" i="20"/>
  <c r="B942" i="20"/>
  <c r="C942" i="20"/>
  <c r="D942" i="20"/>
  <c r="E942" i="20"/>
  <c r="B943" i="20"/>
  <c r="C943" i="20"/>
  <c r="D943" i="20"/>
  <c r="E943" i="20"/>
  <c r="B944" i="20"/>
  <c r="C944" i="20"/>
  <c r="D944" i="20"/>
  <c r="E944" i="20"/>
  <c r="B945" i="20"/>
  <c r="C945" i="20"/>
  <c r="D945" i="20"/>
  <c r="E945" i="20"/>
  <c r="B946" i="20"/>
  <c r="C946" i="20"/>
  <c r="D946" i="20"/>
  <c r="E946" i="20"/>
  <c r="B947" i="20"/>
  <c r="C947" i="20"/>
  <c r="D947" i="20"/>
  <c r="E947" i="20"/>
  <c r="B948" i="20"/>
  <c r="C948" i="20"/>
  <c r="D948" i="20"/>
  <c r="E948" i="20"/>
  <c r="B949" i="20"/>
  <c r="C949" i="20"/>
  <c r="D949" i="20"/>
  <c r="E949" i="20"/>
  <c r="B950" i="20"/>
  <c r="C950" i="20"/>
  <c r="D950" i="20"/>
  <c r="E950" i="20"/>
  <c r="B951" i="20"/>
  <c r="C951" i="20"/>
  <c r="D951" i="20"/>
  <c r="E951" i="20"/>
  <c r="B952" i="20"/>
  <c r="C952" i="20"/>
  <c r="D952" i="20"/>
  <c r="E952" i="20"/>
  <c r="B953" i="20"/>
  <c r="C953" i="20"/>
  <c r="D953" i="20"/>
  <c r="E953" i="20"/>
  <c r="B954" i="20"/>
  <c r="C954" i="20"/>
  <c r="D954" i="20"/>
  <c r="E954" i="20"/>
  <c r="B955" i="20"/>
  <c r="C955" i="20"/>
  <c r="D955" i="20"/>
  <c r="E955" i="20"/>
  <c r="B956" i="20"/>
  <c r="C956" i="20"/>
  <c r="D956" i="20"/>
  <c r="E956" i="20"/>
  <c r="B957" i="20"/>
  <c r="C957" i="20"/>
  <c r="D957" i="20"/>
  <c r="E957" i="20"/>
  <c r="B958" i="20"/>
  <c r="C958" i="20"/>
  <c r="D958" i="20"/>
  <c r="E958" i="20"/>
  <c r="B959" i="20"/>
  <c r="C959" i="20"/>
  <c r="D959" i="20"/>
  <c r="E959" i="20"/>
  <c r="B960" i="20"/>
  <c r="C960" i="20"/>
  <c r="D960" i="20"/>
  <c r="E960" i="20"/>
  <c r="B961" i="20"/>
  <c r="C961" i="20"/>
  <c r="D961" i="20"/>
  <c r="E961" i="20"/>
  <c r="B962" i="20"/>
  <c r="C962" i="20"/>
  <c r="D962" i="20"/>
  <c r="E962" i="20"/>
  <c r="B963" i="20"/>
  <c r="C963" i="20"/>
  <c r="D963" i="20"/>
  <c r="E963" i="20"/>
  <c r="B964" i="20"/>
  <c r="C964" i="20"/>
  <c r="D964" i="20"/>
  <c r="E964" i="20"/>
  <c r="B965" i="20"/>
  <c r="C965" i="20"/>
  <c r="D965" i="20"/>
  <c r="E965" i="20"/>
  <c r="B966" i="20"/>
  <c r="C966" i="20"/>
  <c r="D966" i="20"/>
  <c r="E966" i="20"/>
  <c r="B967" i="20"/>
  <c r="C967" i="20"/>
  <c r="D967" i="20"/>
  <c r="E967" i="20"/>
  <c r="B968" i="20"/>
  <c r="C968" i="20"/>
  <c r="D968" i="20"/>
  <c r="E968" i="20"/>
  <c r="B969" i="20"/>
  <c r="C969" i="20"/>
  <c r="D969" i="20"/>
  <c r="E969" i="20"/>
  <c r="B970" i="20"/>
  <c r="C970" i="20"/>
  <c r="D970" i="20"/>
  <c r="E970" i="20"/>
  <c r="B971" i="20"/>
  <c r="C971" i="20"/>
  <c r="D971" i="20"/>
  <c r="E971" i="20"/>
  <c r="B972" i="20"/>
  <c r="C972" i="20"/>
  <c r="D972" i="20"/>
  <c r="E972" i="20"/>
  <c r="B973" i="20"/>
  <c r="C973" i="20"/>
  <c r="D973" i="20"/>
  <c r="E973" i="20"/>
  <c r="B974" i="20"/>
  <c r="C974" i="20"/>
  <c r="D974" i="20"/>
  <c r="E974" i="20"/>
  <c r="B975" i="20"/>
  <c r="C975" i="20"/>
  <c r="D975" i="20"/>
  <c r="E975" i="20"/>
  <c r="B976" i="20"/>
  <c r="C976" i="20"/>
  <c r="D976" i="20"/>
  <c r="E976" i="20"/>
  <c r="B977" i="20"/>
  <c r="C977" i="20"/>
  <c r="D977" i="20"/>
  <c r="E977" i="20"/>
  <c r="B978" i="20"/>
  <c r="C978" i="20"/>
  <c r="D978" i="20"/>
  <c r="E978" i="20"/>
  <c r="B979" i="20"/>
  <c r="C979" i="20"/>
  <c r="D979" i="20"/>
  <c r="E979" i="20"/>
  <c r="B980" i="20"/>
  <c r="C980" i="20"/>
  <c r="D980" i="20"/>
  <c r="E980" i="20"/>
  <c r="B981" i="20"/>
  <c r="C981" i="20"/>
  <c r="D981" i="20"/>
  <c r="E981" i="20"/>
  <c r="B982" i="20"/>
  <c r="C982" i="20"/>
  <c r="D982" i="20"/>
  <c r="E982" i="20"/>
  <c r="B983" i="20"/>
  <c r="C983" i="20"/>
  <c r="D983" i="20"/>
  <c r="E983" i="20"/>
  <c r="B984" i="20"/>
  <c r="C984" i="20"/>
  <c r="D984" i="20"/>
  <c r="E984" i="20"/>
  <c r="B985" i="20"/>
  <c r="C985" i="20"/>
  <c r="D985" i="20"/>
  <c r="E985" i="20"/>
  <c r="B986" i="20"/>
  <c r="C986" i="20"/>
  <c r="D986" i="20"/>
  <c r="E986" i="20"/>
  <c r="B987" i="20"/>
  <c r="C987" i="20"/>
  <c r="D987" i="20"/>
  <c r="E987" i="20"/>
  <c r="B988" i="20"/>
  <c r="C988" i="20"/>
  <c r="D988" i="20"/>
  <c r="E988" i="20"/>
  <c r="B989" i="20"/>
  <c r="C989" i="20"/>
  <c r="D989" i="20"/>
  <c r="E989" i="20"/>
  <c r="B990" i="20"/>
  <c r="C990" i="20"/>
  <c r="D990" i="20"/>
  <c r="E990" i="20"/>
  <c r="B991" i="20"/>
  <c r="C991" i="20"/>
  <c r="D991" i="20"/>
  <c r="E991" i="20"/>
  <c r="B992" i="20"/>
  <c r="C992" i="20"/>
  <c r="D992" i="20"/>
  <c r="E992" i="20"/>
  <c r="B993" i="20"/>
  <c r="C993" i="20"/>
  <c r="D993" i="20"/>
  <c r="E993" i="20"/>
  <c r="B994" i="20"/>
  <c r="C994" i="20"/>
  <c r="D994" i="20"/>
  <c r="E994" i="20"/>
  <c r="B995" i="20"/>
  <c r="C995" i="20"/>
  <c r="D995" i="20"/>
  <c r="E995" i="20"/>
  <c r="B996" i="20"/>
  <c r="C996" i="20"/>
  <c r="D996" i="20"/>
  <c r="E996" i="20"/>
  <c r="B997" i="20"/>
  <c r="C997" i="20"/>
  <c r="D997" i="20"/>
  <c r="E997" i="20"/>
  <c r="B998" i="20"/>
  <c r="C998" i="20"/>
  <c r="D998" i="20"/>
  <c r="E998" i="20"/>
  <c r="B999" i="20"/>
  <c r="C999" i="20"/>
  <c r="D999" i="20"/>
  <c r="E999" i="20"/>
  <c r="B1000" i="20"/>
  <c r="C1000" i="20"/>
  <c r="D1000" i="20"/>
  <c r="E1000" i="20"/>
  <c r="B1001" i="20"/>
  <c r="C1001" i="20"/>
  <c r="D1001" i="20"/>
  <c r="E1001" i="20"/>
  <c r="B1002" i="20"/>
  <c r="C1002" i="20"/>
  <c r="D1002" i="20"/>
  <c r="E1002" i="20"/>
  <c r="B1003" i="20"/>
  <c r="C1003" i="20"/>
  <c r="D1003" i="20"/>
  <c r="E1003" i="20"/>
  <c r="B1004" i="20"/>
  <c r="C1004" i="20"/>
  <c r="D1004" i="20"/>
  <c r="E1004" i="20"/>
  <c r="B1005" i="20"/>
  <c r="C1005" i="20"/>
  <c r="D1005" i="20"/>
  <c r="E1005" i="20"/>
  <c r="B1006" i="20"/>
  <c r="C1006" i="20"/>
  <c r="D1006" i="20"/>
  <c r="E1006" i="20"/>
  <c r="B1007" i="20"/>
  <c r="C1007" i="20"/>
  <c r="D1007" i="20"/>
  <c r="E1007" i="20"/>
  <c r="B1008" i="20"/>
  <c r="C1008" i="20"/>
  <c r="D1008" i="20"/>
  <c r="E1008" i="20"/>
  <c r="B1009" i="20"/>
  <c r="C1009" i="20"/>
  <c r="D1009" i="20"/>
  <c r="E1009" i="20"/>
  <c r="B1010" i="20"/>
  <c r="C1010" i="20"/>
  <c r="D1010" i="20"/>
  <c r="E1010" i="20"/>
  <c r="B1011" i="20"/>
  <c r="C1011" i="20"/>
  <c r="D1011" i="20"/>
  <c r="E1011" i="20"/>
  <c r="B1012" i="20"/>
  <c r="C1012" i="20"/>
  <c r="D1012" i="20"/>
  <c r="E1012" i="20"/>
  <c r="B1013" i="20"/>
  <c r="C1013" i="20"/>
  <c r="D1013" i="20"/>
  <c r="E1013" i="20"/>
  <c r="B1014" i="20"/>
  <c r="C1014" i="20"/>
  <c r="D1014" i="20"/>
  <c r="E1014" i="20"/>
  <c r="B1015" i="20"/>
  <c r="C1015" i="20"/>
  <c r="D1015" i="20"/>
  <c r="E1015" i="20"/>
  <c r="B1016" i="20"/>
  <c r="C1016" i="20"/>
  <c r="D1016" i="20"/>
  <c r="E1016" i="20"/>
  <c r="B1017" i="20"/>
  <c r="C1017" i="20"/>
  <c r="D1017" i="20"/>
  <c r="E1017" i="20"/>
  <c r="B1018" i="20"/>
  <c r="C1018" i="20"/>
  <c r="D1018" i="20"/>
  <c r="E1018" i="20"/>
  <c r="B1019" i="20"/>
  <c r="C1019" i="20"/>
  <c r="D1019" i="20"/>
  <c r="E1019" i="20"/>
  <c r="B1020" i="20"/>
  <c r="C1020" i="20"/>
  <c r="D1020" i="20"/>
  <c r="E1020" i="20"/>
  <c r="B1021" i="20"/>
  <c r="C1021" i="20"/>
  <c r="D1021" i="20"/>
  <c r="E1021" i="20"/>
  <c r="B1022" i="20"/>
  <c r="C1022" i="20"/>
  <c r="D1022" i="20"/>
  <c r="E1022" i="20"/>
  <c r="B1023" i="20"/>
  <c r="C1023" i="20"/>
  <c r="D1023" i="20"/>
  <c r="E1023" i="20"/>
  <c r="B1024" i="20"/>
  <c r="C1024" i="20"/>
  <c r="D1024" i="20"/>
  <c r="E1024" i="20"/>
  <c r="B1025" i="20"/>
  <c r="C1025" i="20"/>
  <c r="D1025" i="20"/>
  <c r="E1025" i="20"/>
  <c r="B1026" i="20"/>
  <c r="C1026" i="20"/>
  <c r="D1026" i="20"/>
  <c r="E1026" i="20"/>
  <c r="B1027" i="20"/>
  <c r="C1027" i="20"/>
  <c r="D1027" i="20"/>
  <c r="E1027" i="20"/>
  <c r="B1028" i="20"/>
  <c r="C1028" i="20"/>
  <c r="D1028" i="20"/>
  <c r="E1028" i="20"/>
  <c r="B1029" i="20"/>
  <c r="C1029" i="20"/>
  <c r="D1029" i="20"/>
  <c r="E1029" i="20"/>
  <c r="B1030" i="20"/>
  <c r="C1030" i="20"/>
  <c r="D1030" i="20"/>
  <c r="E1030" i="20"/>
  <c r="B1031" i="20"/>
  <c r="C1031" i="20"/>
  <c r="D1031" i="20"/>
  <c r="E1031" i="20"/>
  <c r="B1032" i="20"/>
  <c r="C1032" i="20"/>
  <c r="D1032" i="20"/>
  <c r="E1032" i="20"/>
  <c r="B1033" i="20"/>
  <c r="C1033" i="20"/>
  <c r="D1033" i="20"/>
  <c r="E1033" i="20"/>
  <c r="B1034" i="20"/>
  <c r="C1034" i="20"/>
  <c r="D1034" i="20"/>
  <c r="E1034" i="20"/>
  <c r="B1035" i="20"/>
  <c r="C1035" i="20"/>
  <c r="D1035" i="20"/>
  <c r="E1035" i="20"/>
  <c r="B1036" i="20"/>
  <c r="C1036" i="20"/>
  <c r="D1036" i="20"/>
  <c r="E1036" i="20"/>
  <c r="B1037" i="20"/>
  <c r="C1037" i="20"/>
  <c r="D1037" i="20"/>
  <c r="E1037" i="20"/>
  <c r="B1038" i="20"/>
  <c r="C1038" i="20"/>
  <c r="D1038" i="20"/>
  <c r="E1038" i="20"/>
  <c r="B1039" i="20"/>
  <c r="C1039" i="20"/>
  <c r="D1039" i="20"/>
  <c r="E1039" i="20"/>
  <c r="B1040" i="20"/>
  <c r="C1040" i="20"/>
  <c r="D1040" i="20"/>
  <c r="E1040" i="20"/>
  <c r="B1041" i="20"/>
  <c r="C1041" i="20"/>
  <c r="D1041" i="20"/>
  <c r="E1041" i="20"/>
  <c r="B1042" i="20"/>
  <c r="C1042" i="20"/>
  <c r="D1042" i="20"/>
  <c r="E1042" i="20"/>
  <c r="B1043" i="20"/>
  <c r="C1043" i="20"/>
  <c r="D1043" i="20"/>
  <c r="E1043" i="20"/>
  <c r="B1044" i="20"/>
  <c r="C1044" i="20"/>
  <c r="D1044" i="20"/>
  <c r="E1044" i="20"/>
  <c r="B1045" i="20"/>
  <c r="C1045" i="20"/>
  <c r="D1045" i="20"/>
  <c r="E1045" i="20"/>
  <c r="B1046" i="20"/>
  <c r="C1046" i="20"/>
  <c r="D1046" i="20"/>
  <c r="E1046" i="20"/>
  <c r="B1047" i="20"/>
  <c r="C1047" i="20"/>
  <c r="D1047" i="20"/>
  <c r="E1047" i="20"/>
  <c r="B1048" i="20"/>
  <c r="C1048" i="20"/>
  <c r="D1048" i="20"/>
  <c r="E1048" i="20"/>
  <c r="B1049" i="20"/>
  <c r="C1049" i="20"/>
  <c r="D1049" i="20"/>
  <c r="E1049" i="20"/>
  <c r="B1050" i="20"/>
  <c r="C1050" i="20"/>
  <c r="D1050" i="20"/>
  <c r="E1050" i="20"/>
  <c r="B1051" i="20"/>
  <c r="C1051" i="20"/>
  <c r="D1051" i="20"/>
  <c r="E1051" i="20"/>
  <c r="B1052" i="20"/>
  <c r="C1052" i="20"/>
  <c r="D1052" i="20"/>
  <c r="E1052" i="20"/>
  <c r="B1053" i="20"/>
  <c r="C1053" i="20"/>
  <c r="D1053" i="20"/>
  <c r="E1053" i="20"/>
  <c r="B1054" i="20"/>
  <c r="C1054" i="20"/>
  <c r="D1054" i="20"/>
  <c r="E1054" i="20"/>
  <c r="B1055" i="20"/>
  <c r="C1055" i="20"/>
  <c r="D1055" i="20"/>
  <c r="E1055" i="20"/>
  <c r="B1056" i="20"/>
  <c r="C1056" i="20"/>
  <c r="D1056" i="20"/>
  <c r="E1056" i="20"/>
  <c r="B1057" i="20"/>
  <c r="C1057" i="20"/>
  <c r="D1057" i="20"/>
  <c r="E1057" i="20"/>
  <c r="B1058" i="20"/>
  <c r="C1058" i="20"/>
  <c r="D1058" i="20"/>
  <c r="E1058" i="20"/>
  <c r="B1059" i="20"/>
  <c r="C1059" i="20"/>
  <c r="D1059" i="20"/>
  <c r="E1059" i="20"/>
  <c r="B1060" i="20"/>
  <c r="C1060" i="20"/>
  <c r="D1060" i="20"/>
  <c r="E1060" i="20"/>
  <c r="B1061" i="20"/>
  <c r="C1061" i="20"/>
  <c r="D1061" i="20"/>
  <c r="E1061" i="20"/>
  <c r="B1062" i="20"/>
  <c r="C1062" i="20"/>
  <c r="D1062" i="20"/>
  <c r="E1062" i="20"/>
  <c r="B1063" i="20"/>
  <c r="C1063" i="20"/>
  <c r="D1063" i="20"/>
  <c r="E1063" i="20"/>
  <c r="B1064" i="20"/>
  <c r="C1064" i="20"/>
  <c r="D1064" i="20"/>
  <c r="E1064" i="20"/>
  <c r="B1065" i="20"/>
  <c r="C1065" i="20"/>
  <c r="D1065" i="20"/>
  <c r="E1065" i="20"/>
  <c r="B1066" i="20"/>
  <c r="C1066" i="20"/>
  <c r="D1066" i="20"/>
  <c r="E1066" i="20"/>
  <c r="B1067" i="20"/>
  <c r="C1067" i="20"/>
  <c r="D1067" i="20"/>
  <c r="E1067" i="20"/>
  <c r="B1068" i="20"/>
  <c r="C1068" i="20"/>
  <c r="D1068" i="20"/>
  <c r="E1068" i="20"/>
  <c r="B1069" i="20"/>
  <c r="C1069" i="20"/>
  <c r="D1069" i="20"/>
  <c r="E1069" i="20"/>
  <c r="B1070" i="20"/>
  <c r="C1070" i="20"/>
  <c r="D1070" i="20"/>
  <c r="E1070" i="20"/>
  <c r="B1071" i="20"/>
  <c r="C1071" i="20"/>
  <c r="D1071" i="20"/>
  <c r="E1071" i="20"/>
  <c r="B1072" i="20"/>
  <c r="C1072" i="20"/>
  <c r="D1072" i="20"/>
  <c r="E1072" i="20"/>
  <c r="B1073" i="20"/>
  <c r="C1073" i="20"/>
  <c r="D1073" i="20"/>
  <c r="E1073" i="20"/>
  <c r="B1074" i="20"/>
  <c r="C1074" i="20"/>
  <c r="D1074" i="20"/>
  <c r="E1074" i="20"/>
  <c r="B1075" i="20"/>
  <c r="C1075" i="20"/>
  <c r="D1075" i="20"/>
  <c r="E1075" i="20"/>
  <c r="B1076" i="20"/>
  <c r="C1076" i="20"/>
  <c r="D1076" i="20"/>
  <c r="E1076" i="20"/>
  <c r="B1077" i="20"/>
  <c r="C1077" i="20"/>
  <c r="D1077" i="20"/>
  <c r="E1077" i="20"/>
  <c r="B1078" i="20"/>
  <c r="C1078" i="20"/>
  <c r="D1078" i="20"/>
  <c r="E1078" i="20"/>
  <c r="B1079" i="20"/>
  <c r="C1079" i="20"/>
  <c r="D1079" i="20"/>
  <c r="E1079" i="20"/>
  <c r="B1080" i="20"/>
  <c r="C1080" i="20"/>
  <c r="D1080" i="20"/>
  <c r="E1080" i="20"/>
  <c r="B1081" i="20"/>
  <c r="C1081" i="20"/>
  <c r="D1081" i="20"/>
  <c r="E1081" i="20"/>
  <c r="B1082" i="20"/>
  <c r="C1082" i="20"/>
  <c r="D1082" i="20"/>
  <c r="E1082" i="20"/>
  <c r="B1083" i="20"/>
  <c r="C1083" i="20"/>
  <c r="D1083" i="20"/>
  <c r="E1083" i="20"/>
  <c r="B1084" i="20"/>
  <c r="C1084" i="20"/>
  <c r="D1084" i="20"/>
  <c r="E1084" i="20"/>
  <c r="B1085" i="20"/>
  <c r="C1085" i="20"/>
  <c r="D1085" i="20"/>
  <c r="E1085" i="20"/>
  <c r="B1086" i="20"/>
  <c r="C1086" i="20"/>
  <c r="D1086" i="20"/>
  <c r="E1086" i="20"/>
  <c r="B1087" i="20"/>
  <c r="C1087" i="20"/>
  <c r="D1087" i="20"/>
  <c r="E1087" i="20"/>
  <c r="B1088" i="20"/>
  <c r="C1088" i="20"/>
  <c r="D1088" i="20"/>
  <c r="E1088" i="20"/>
  <c r="B1089" i="20"/>
  <c r="C1089" i="20"/>
  <c r="D1089" i="20"/>
  <c r="E1089" i="20"/>
  <c r="B1090" i="20"/>
  <c r="C1090" i="20"/>
  <c r="D1090" i="20"/>
  <c r="E1090" i="20"/>
  <c r="B1091" i="20"/>
  <c r="C1091" i="20"/>
  <c r="D1091" i="20"/>
  <c r="E1091" i="20"/>
  <c r="B1092" i="20"/>
  <c r="C1092" i="20"/>
  <c r="D1092" i="20"/>
  <c r="E1092" i="20"/>
  <c r="B1093" i="20"/>
  <c r="C1093" i="20"/>
  <c r="D1093" i="20"/>
  <c r="E1093" i="20"/>
  <c r="B1094" i="20"/>
  <c r="C1094" i="20"/>
  <c r="D1094" i="20"/>
  <c r="E1094" i="20"/>
  <c r="B1095" i="20"/>
  <c r="C1095" i="20"/>
  <c r="D1095" i="20"/>
  <c r="E1095" i="20"/>
  <c r="B1096" i="20"/>
  <c r="C1096" i="20"/>
  <c r="D1096" i="20"/>
  <c r="E1096" i="20"/>
  <c r="B1097" i="20"/>
  <c r="C1097" i="20"/>
  <c r="D1097" i="20"/>
  <c r="E1097" i="20"/>
  <c r="B1098" i="20"/>
  <c r="C1098" i="20"/>
  <c r="D1098" i="20"/>
  <c r="E1098" i="20"/>
  <c r="B1099" i="20"/>
  <c r="C1099" i="20"/>
  <c r="D1099" i="20"/>
  <c r="E1099" i="20"/>
  <c r="B1100" i="20"/>
  <c r="C1100" i="20"/>
  <c r="D1100" i="20"/>
  <c r="E1100" i="20"/>
  <c r="B1101" i="20"/>
  <c r="C1101" i="20"/>
  <c r="D1101" i="20"/>
  <c r="E1101" i="20"/>
  <c r="B1102" i="20"/>
  <c r="C1102" i="20"/>
  <c r="D1102" i="20"/>
  <c r="E1102" i="20"/>
  <c r="B1103" i="20"/>
  <c r="C1103" i="20"/>
  <c r="D1103" i="20"/>
  <c r="E1103" i="20"/>
  <c r="B1104" i="20"/>
  <c r="C1104" i="20"/>
  <c r="D1104" i="20"/>
  <c r="E1104" i="20"/>
  <c r="B1105" i="20"/>
  <c r="C1105" i="20"/>
  <c r="D1105" i="20"/>
  <c r="E1105" i="20"/>
  <c r="B1106" i="20"/>
  <c r="C1106" i="20"/>
  <c r="D1106" i="20"/>
  <c r="E1106" i="20"/>
  <c r="B1107" i="20"/>
  <c r="C1107" i="20"/>
  <c r="D1107" i="20"/>
  <c r="E1107" i="20"/>
  <c r="B1108" i="20"/>
  <c r="C1108" i="20"/>
  <c r="D1108" i="20"/>
  <c r="E1108" i="20"/>
  <c r="B1109" i="20"/>
  <c r="C1109" i="20"/>
  <c r="D1109" i="20"/>
  <c r="E1109" i="20"/>
  <c r="B1110" i="20"/>
  <c r="C1110" i="20"/>
  <c r="D1110" i="20"/>
  <c r="E1110" i="20"/>
  <c r="B1111" i="20"/>
  <c r="C1111" i="20"/>
  <c r="D1111" i="20"/>
  <c r="E1111" i="20"/>
  <c r="B1112" i="20"/>
  <c r="C1112" i="20"/>
  <c r="D1112" i="20"/>
  <c r="E1112" i="20"/>
  <c r="B1113" i="20"/>
  <c r="C1113" i="20"/>
  <c r="D1113" i="20"/>
  <c r="E1113" i="20"/>
  <c r="B1114" i="20"/>
  <c r="C1114" i="20"/>
  <c r="D1114" i="20"/>
  <c r="E1114" i="20"/>
  <c r="B1115" i="20"/>
  <c r="C1115" i="20"/>
  <c r="D1115" i="20"/>
  <c r="E1115" i="20"/>
  <c r="B1116" i="20"/>
  <c r="C1116" i="20"/>
  <c r="D1116" i="20"/>
  <c r="E1116" i="20"/>
  <c r="B1117" i="20"/>
  <c r="C1117" i="20"/>
  <c r="D1117" i="20"/>
  <c r="E1117" i="20"/>
  <c r="B1118" i="20"/>
  <c r="C1118" i="20"/>
  <c r="D1118" i="20"/>
  <c r="E1118" i="20"/>
  <c r="B1119" i="20"/>
  <c r="C1119" i="20"/>
  <c r="D1119" i="20"/>
  <c r="E1119" i="20"/>
  <c r="B1120" i="20"/>
  <c r="C1120" i="20"/>
  <c r="D1120" i="20"/>
  <c r="E1120" i="20"/>
  <c r="B1121" i="20"/>
  <c r="C1121" i="20"/>
  <c r="D1121" i="20"/>
  <c r="E1121" i="20"/>
  <c r="B1122" i="20"/>
  <c r="C1122" i="20"/>
  <c r="D1122" i="20"/>
  <c r="E1122" i="20"/>
  <c r="B1123" i="20"/>
  <c r="C1123" i="20"/>
  <c r="D1123" i="20"/>
  <c r="E1123" i="20"/>
  <c r="B1124" i="20"/>
  <c r="C1124" i="20"/>
  <c r="D1124" i="20"/>
  <c r="E1124" i="20"/>
  <c r="B1125" i="20"/>
  <c r="C1125" i="20"/>
  <c r="D1125" i="20"/>
  <c r="E1125" i="20"/>
  <c r="B1126" i="20"/>
  <c r="C1126" i="20"/>
  <c r="D1126" i="20"/>
  <c r="E1126" i="20"/>
  <c r="B1127" i="20"/>
  <c r="C1127" i="20"/>
  <c r="D1127" i="20"/>
  <c r="E1127" i="20"/>
  <c r="B1128" i="20"/>
  <c r="C1128" i="20"/>
  <c r="D1128" i="20"/>
  <c r="E1128" i="20"/>
  <c r="B1129" i="20"/>
  <c r="C1129" i="20"/>
  <c r="D1129" i="20"/>
  <c r="E1129" i="20"/>
  <c r="B1130" i="20"/>
  <c r="C1130" i="20"/>
  <c r="D1130" i="20"/>
  <c r="E1130" i="20"/>
  <c r="B1131" i="20"/>
  <c r="C1131" i="20"/>
  <c r="D1131" i="20"/>
  <c r="E1131" i="20"/>
  <c r="B1132" i="20"/>
  <c r="C1132" i="20"/>
  <c r="D1132" i="20"/>
  <c r="E1132" i="20"/>
  <c r="B1133" i="20"/>
  <c r="C1133" i="20"/>
  <c r="D1133" i="20"/>
  <c r="E1133" i="20"/>
  <c r="B1134" i="20"/>
  <c r="C1134" i="20"/>
  <c r="D1134" i="20"/>
  <c r="E1134" i="20"/>
  <c r="B1135" i="20"/>
  <c r="C1135" i="20"/>
  <c r="D1135" i="20"/>
  <c r="E1135" i="20"/>
  <c r="B1136" i="20"/>
  <c r="C1136" i="20"/>
  <c r="D1136" i="20"/>
  <c r="E1136" i="20"/>
  <c r="B1137" i="20"/>
  <c r="C1137" i="20"/>
  <c r="D1137" i="20"/>
  <c r="E1137" i="20"/>
  <c r="B1138" i="20"/>
  <c r="C1138" i="20"/>
  <c r="D1138" i="20"/>
  <c r="E1138" i="20"/>
  <c r="B1139" i="20"/>
  <c r="C1139" i="20"/>
  <c r="D1139" i="20"/>
  <c r="E1139" i="20"/>
  <c r="B1140" i="20"/>
  <c r="C1140" i="20"/>
  <c r="D1140" i="20"/>
  <c r="E1140" i="20"/>
  <c r="B1141" i="20"/>
  <c r="C1141" i="20"/>
  <c r="D1141" i="20"/>
  <c r="E1141" i="20"/>
  <c r="B1142" i="20"/>
  <c r="C1142" i="20"/>
  <c r="D1142" i="20"/>
  <c r="E1142" i="20"/>
  <c r="B1143" i="20"/>
  <c r="C1143" i="20"/>
  <c r="D1143" i="20"/>
  <c r="E1143" i="20"/>
  <c r="B1144" i="20"/>
  <c r="C1144" i="20"/>
  <c r="D1144" i="20"/>
  <c r="E1144" i="20"/>
  <c r="B1145" i="20"/>
  <c r="C1145" i="20"/>
  <c r="D1145" i="20"/>
  <c r="E1145" i="20"/>
  <c r="B1146" i="20"/>
  <c r="C1146" i="20"/>
  <c r="D1146" i="20"/>
  <c r="E1146" i="20"/>
  <c r="B1147" i="20"/>
  <c r="C1147" i="20"/>
  <c r="D1147" i="20"/>
  <c r="E1147" i="20"/>
  <c r="B1148" i="20"/>
  <c r="C1148" i="20"/>
  <c r="D1148" i="20"/>
  <c r="E1148" i="20"/>
  <c r="B1149" i="20"/>
  <c r="C1149" i="20"/>
  <c r="D1149" i="20"/>
  <c r="E1149" i="20"/>
  <c r="B1150" i="20"/>
  <c r="C1150" i="20"/>
  <c r="D1150" i="20"/>
  <c r="E1150" i="20"/>
  <c r="B1151" i="20"/>
  <c r="C1151" i="20"/>
  <c r="D1151" i="20"/>
  <c r="E1151" i="20"/>
  <c r="B1152" i="20"/>
  <c r="C1152" i="20"/>
  <c r="D1152" i="20"/>
  <c r="E1152" i="20"/>
  <c r="B1153" i="20"/>
  <c r="C1153" i="20"/>
  <c r="D1153" i="20"/>
  <c r="E1153" i="20"/>
  <c r="B1154" i="20"/>
  <c r="C1154" i="20"/>
  <c r="D1154" i="20"/>
  <c r="E1154" i="20"/>
  <c r="B1155" i="20"/>
  <c r="C1155" i="20"/>
  <c r="D1155" i="20"/>
  <c r="E1155" i="20"/>
  <c r="B1156" i="20"/>
  <c r="C1156" i="20"/>
  <c r="D1156" i="20"/>
  <c r="E1156" i="20"/>
  <c r="B1157" i="20"/>
  <c r="C1157" i="20"/>
  <c r="D1157" i="20"/>
  <c r="E1157" i="20"/>
  <c r="B1158" i="20"/>
  <c r="C1158" i="20"/>
  <c r="D1158" i="20"/>
  <c r="E1158" i="20"/>
  <c r="B1159" i="20"/>
  <c r="C1159" i="20"/>
  <c r="D1159" i="20"/>
  <c r="E1159" i="20"/>
  <c r="B1160" i="20"/>
  <c r="C1160" i="20"/>
  <c r="D1160" i="20"/>
  <c r="E1160" i="20"/>
  <c r="B1161" i="20"/>
  <c r="C1161" i="20"/>
  <c r="D1161" i="20"/>
  <c r="E1161" i="20"/>
  <c r="B1162" i="20"/>
  <c r="C1162" i="20"/>
  <c r="D1162" i="20"/>
  <c r="E1162" i="20"/>
  <c r="B1163" i="20"/>
  <c r="C1163" i="20"/>
  <c r="D1163" i="20"/>
  <c r="E1163" i="20"/>
  <c r="B1164" i="20"/>
  <c r="C1164" i="20"/>
  <c r="D1164" i="20"/>
  <c r="E1164" i="20"/>
  <c r="B1165" i="20"/>
  <c r="C1165" i="20"/>
  <c r="D1165" i="20"/>
  <c r="E1165" i="20"/>
  <c r="B1166" i="20"/>
  <c r="C1166" i="20"/>
  <c r="D1166" i="20"/>
  <c r="E1166" i="20"/>
  <c r="B1167" i="20"/>
  <c r="C1167" i="20"/>
  <c r="D1167" i="20"/>
  <c r="E1167" i="20"/>
  <c r="B1168" i="20"/>
  <c r="C1168" i="20"/>
  <c r="D1168" i="20"/>
  <c r="E1168" i="20"/>
  <c r="B1169" i="20"/>
  <c r="C1169" i="20"/>
  <c r="D1169" i="20"/>
  <c r="E1169" i="20"/>
  <c r="B1170" i="20"/>
  <c r="C1170" i="20"/>
  <c r="D1170" i="20"/>
  <c r="E1170" i="20"/>
  <c r="B1171" i="20"/>
  <c r="C1171" i="20"/>
  <c r="D1171" i="20"/>
  <c r="E1171" i="20"/>
  <c r="B1172" i="20"/>
  <c r="C1172" i="20"/>
  <c r="D1172" i="20"/>
  <c r="E1172" i="20"/>
  <c r="B1173" i="20"/>
  <c r="C1173" i="20"/>
  <c r="D1173" i="20"/>
  <c r="E1173" i="20"/>
  <c r="B1174" i="20"/>
  <c r="C1174" i="20"/>
  <c r="D1174" i="20"/>
  <c r="E1174" i="20"/>
  <c r="B1175" i="20"/>
  <c r="C1175" i="20"/>
  <c r="D1175" i="20"/>
  <c r="E1175" i="20"/>
  <c r="B1176" i="20"/>
  <c r="C1176" i="20"/>
  <c r="D1176" i="20"/>
  <c r="E1176" i="20"/>
  <c r="B1177" i="20"/>
  <c r="C1177" i="20"/>
  <c r="D1177" i="20"/>
  <c r="E1177" i="20"/>
  <c r="B1178" i="20"/>
  <c r="C1178" i="20"/>
  <c r="D1178" i="20"/>
  <c r="E1178" i="20"/>
  <c r="B1179" i="20"/>
  <c r="C1179" i="20"/>
  <c r="D1179" i="20"/>
  <c r="E1179" i="20"/>
  <c r="B1180" i="20"/>
  <c r="C1180" i="20"/>
  <c r="D1180" i="20"/>
  <c r="E1180" i="20"/>
  <c r="B1181" i="20"/>
  <c r="C1181" i="20"/>
  <c r="D1181" i="20"/>
  <c r="E1181" i="20"/>
  <c r="B1182" i="20"/>
  <c r="C1182" i="20"/>
  <c r="D1182" i="20"/>
  <c r="E1182" i="20"/>
  <c r="B1183" i="20"/>
  <c r="C1183" i="20"/>
  <c r="D1183" i="20"/>
  <c r="E1183" i="20"/>
  <c r="B1184" i="20"/>
  <c r="C1184" i="20"/>
  <c r="D1184" i="20"/>
  <c r="E1184" i="20"/>
  <c r="B1185" i="20"/>
  <c r="C1185" i="20"/>
  <c r="D1185" i="20"/>
  <c r="E1185" i="20"/>
  <c r="B1186" i="20"/>
  <c r="C1186" i="20"/>
  <c r="D1186" i="20"/>
  <c r="E1186" i="20"/>
  <c r="B1187" i="20"/>
  <c r="C1187" i="20"/>
  <c r="D1187" i="20"/>
  <c r="E1187" i="20"/>
  <c r="B1188" i="20"/>
  <c r="C1188" i="20"/>
  <c r="D1188" i="20"/>
  <c r="E1188" i="20"/>
  <c r="B1189" i="20"/>
  <c r="C1189" i="20"/>
  <c r="D1189" i="20"/>
  <c r="E1189" i="20"/>
  <c r="B1190" i="20"/>
  <c r="C1190" i="20"/>
  <c r="D1190" i="20"/>
  <c r="E1190" i="20"/>
  <c r="B1191" i="20"/>
  <c r="C1191" i="20"/>
  <c r="D1191" i="20"/>
  <c r="E1191" i="20"/>
  <c r="B1192" i="20"/>
  <c r="C1192" i="20"/>
  <c r="D1192" i="20"/>
  <c r="E1192" i="20"/>
  <c r="B1193" i="20"/>
  <c r="C1193" i="20"/>
  <c r="D1193" i="20"/>
  <c r="E1193" i="20"/>
  <c r="B1194" i="20"/>
  <c r="C1194" i="20"/>
  <c r="D1194" i="20"/>
  <c r="E1194" i="20"/>
  <c r="B1195" i="20"/>
  <c r="C1195" i="20"/>
  <c r="D1195" i="20"/>
  <c r="E1195" i="20"/>
  <c r="B1196" i="20"/>
  <c r="C1196" i="20"/>
  <c r="D1196" i="20"/>
  <c r="E1196" i="20"/>
  <c r="B1197" i="20"/>
  <c r="C1197" i="20"/>
  <c r="D1197" i="20"/>
  <c r="E1197" i="20"/>
  <c r="B1198" i="20"/>
  <c r="C1198" i="20"/>
  <c r="D1198" i="20"/>
  <c r="E1198" i="20"/>
  <c r="B1199" i="20"/>
  <c r="C1199" i="20"/>
  <c r="D1199" i="20"/>
  <c r="E1199" i="20"/>
  <c r="B1200" i="20"/>
  <c r="C1200" i="20"/>
  <c r="D1200" i="20"/>
  <c r="E1200" i="20"/>
  <c r="B1201" i="20"/>
  <c r="C1201" i="20"/>
  <c r="D1201" i="20"/>
  <c r="E1201" i="20"/>
  <c r="B1202" i="20"/>
  <c r="C1202" i="20"/>
  <c r="D1202" i="20"/>
  <c r="E1202" i="20"/>
  <c r="B1203" i="20"/>
  <c r="C1203" i="20"/>
  <c r="D1203" i="20"/>
  <c r="E1203" i="20"/>
  <c r="B1204" i="20"/>
  <c r="C1204" i="20"/>
  <c r="D1204" i="20"/>
  <c r="E1204" i="20"/>
  <c r="B1205" i="20"/>
  <c r="C1205" i="20"/>
  <c r="D1205" i="20"/>
  <c r="E1205" i="20"/>
  <c r="B1206" i="20"/>
  <c r="C1206" i="20"/>
  <c r="D1206" i="20"/>
  <c r="E1206" i="20"/>
  <c r="B1207" i="20"/>
  <c r="C1207" i="20"/>
  <c r="D1207" i="20"/>
  <c r="E1207" i="20"/>
  <c r="B1208" i="20"/>
  <c r="C1208" i="20"/>
  <c r="D1208" i="20"/>
  <c r="E1208" i="20"/>
  <c r="B1209" i="20"/>
  <c r="C1209" i="20"/>
  <c r="D1209" i="20"/>
  <c r="E1209" i="20"/>
  <c r="B1210" i="20"/>
  <c r="C1210" i="20"/>
  <c r="D1210" i="20"/>
  <c r="E1210" i="20"/>
  <c r="B1211" i="20"/>
  <c r="C1211" i="20"/>
  <c r="D1211" i="20"/>
  <c r="E1211" i="20"/>
  <c r="B1212" i="20"/>
  <c r="C1212" i="20"/>
  <c r="D1212" i="20"/>
  <c r="E1212" i="20"/>
  <c r="B1213" i="20"/>
  <c r="C1213" i="20"/>
  <c r="D1213" i="20"/>
  <c r="E1213" i="20"/>
  <c r="B1214" i="20"/>
  <c r="C1214" i="20"/>
  <c r="D1214" i="20"/>
  <c r="E1214" i="20"/>
  <c r="B1215" i="20"/>
  <c r="C1215" i="20"/>
  <c r="D1215" i="20"/>
  <c r="E1215" i="20"/>
  <c r="B1216" i="20"/>
  <c r="C1216" i="20"/>
  <c r="D1216" i="20"/>
  <c r="E1216" i="20"/>
  <c r="B1217" i="20"/>
  <c r="C1217" i="20"/>
  <c r="D1217" i="20"/>
  <c r="E1217" i="20"/>
  <c r="B1218" i="20"/>
  <c r="C1218" i="20"/>
  <c r="D1218" i="20"/>
  <c r="E1218" i="20"/>
  <c r="B1219" i="20"/>
  <c r="C1219" i="20"/>
  <c r="D1219" i="20"/>
  <c r="E1219" i="20"/>
  <c r="B1220" i="20"/>
  <c r="C1220" i="20"/>
  <c r="D1220" i="20"/>
  <c r="E1220" i="20"/>
  <c r="B1221" i="20"/>
  <c r="C1221" i="20"/>
  <c r="D1221" i="20"/>
  <c r="E1221" i="20"/>
  <c r="B1222" i="20"/>
  <c r="C1222" i="20"/>
  <c r="D1222" i="20"/>
  <c r="E1222" i="20"/>
  <c r="B1223" i="20"/>
  <c r="C1223" i="20"/>
  <c r="D1223" i="20"/>
  <c r="E1223" i="20"/>
  <c r="B1224" i="20"/>
  <c r="C1224" i="20"/>
  <c r="D1224" i="20"/>
  <c r="E1224" i="20"/>
  <c r="B1225" i="20"/>
  <c r="C1225" i="20"/>
  <c r="D1225" i="20"/>
  <c r="E1225" i="20"/>
  <c r="B1226" i="20"/>
  <c r="C1226" i="20"/>
  <c r="D1226" i="20"/>
  <c r="E1226" i="20"/>
  <c r="B1227" i="20"/>
  <c r="C1227" i="20"/>
  <c r="D1227" i="20"/>
  <c r="E1227" i="20"/>
  <c r="B1228" i="20"/>
  <c r="C1228" i="20"/>
  <c r="D1228" i="20"/>
  <c r="E1228" i="20"/>
  <c r="B1229" i="20"/>
  <c r="C1229" i="20"/>
  <c r="D1229" i="20"/>
  <c r="E1229" i="20"/>
  <c r="B1230" i="20"/>
  <c r="C1230" i="20"/>
  <c r="D1230" i="20"/>
  <c r="E1230" i="20"/>
  <c r="B1231" i="20"/>
  <c r="C1231" i="20"/>
  <c r="D1231" i="20"/>
  <c r="E1231" i="20"/>
  <c r="B1232" i="20"/>
  <c r="C1232" i="20"/>
  <c r="D1232" i="20"/>
  <c r="E1232" i="20"/>
  <c r="B1233" i="20"/>
  <c r="C1233" i="20"/>
  <c r="D1233" i="20"/>
  <c r="E1233" i="20"/>
  <c r="B1234" i="20"/>
  <c r="C1234" i="20"/>
  <c r="D1234" i="20"/>
  <c r="E1234" i="20"/>
  <c r="B1235" i="20"/>
  <c r="C1235" i="20"/>
  <c r="D1235" i="20"/>
  <c r="E1235" i="20"/>
  <c r="B1236" i="20"/>
  <c r="C1236" i="20"/>
  <c r="D1236" i="20"/>
  <c r="E1236" i="20"/>
  <c r="B1237" i="20"/>
  <c r="C1237" i="20"/>
  <c r="D1237" i="20"/>
  <c r="E1237" i="20"/>
  <c r="B1238" i="20"/>
  <c r="C1238" i="20"/>
  <c r="D1238" i="20"/>
  <c r="E1238" i="20"/>
  <c r="B1239" i="20"/>
  <c r="C1239" i="20"/>
  <c r="D1239" i="20"/>
  <c r="E1239" i="20"/>
  <c r="B1240" i="20"/>
  <c r="C1240" i="20"/>
  <c r="D1240" i="20"/>
  <c r="E1240" i="20"/>
  <c r="B1241" i="20"/>
  <c r="C1241" i="20"/>
  <c r="D1241" i="20"/>
  <c r="E1241" i="20"/>
  <c r="B1242" i="20"/>
  <c r="C1242" i="20"/>
  <c r="D1242" i="20"/>
  <c r="E1242" i="20"/>
  <c r="B1243" i="20"/>
  <c r="C1243" i="20"/>
  <c r="D1243" i="20"/>
  <c r="E1243" i="20"/>
  <c r="AK80" i="26"/>
  <c r="AL80" i="26"/>
  <c r="B1244" i="20"/>
  <c r="C1244" i="20"/>
  <c r="D1244" i="20"/>
  <c r="E1244" i="20"/>
  <c r="B1245" i="20"/>
  <c r="C1245" i="20"/>
  <c r="D1245" i="20"/>
  <c r="E1245" i="20"/>
  <c r="B1246" i="20"/>
  <c r="C1246" i="20"/>
  <c r="D1246" i="20"/>
  <c r="E1246" i="20"/>
  <c r="AL83" i="26"/>
  <c r="AM83" i="26"/>
  <c r="B1247" i="20"/>
  <c r="C1247" i="20"/>
  <c r="D1247" i="20"/>
  <c r="E1247" i="20"/>
  <c r="AO84" i="26"/>
  <c r="B1248" i="20"/>
  <c r="C1248" i="20"/>
  <c r="D1248" i="20"/>
  <c r="E1248" i="20"/>
  <c r="AY85" i="26"/>
  <c r="B1249" i="20"/>
  <c r="C1249" i="20"/>
  <c r="D1249" i="20"/>
  <c r="E1249" i="20"/>
  <c r="B1250" i="20"/>
  <c r="C1250" i="20"/>
  <c r="D1250" i="20"/>
  <c r="E1250" i="20"/>
  <c r="B1251" i="20"/>
  <c r="C1251" i="20"/>
  <c r="D1251" i="20"/>
  <c r="E1251" i="20"/>
  <c r="B1252" i="20"/>
  <c r="C1252" i="20"/>
  <c r="D1252" i="20"/>
  <c r="E1252" i="20"/>
  <c r="B1253" i="20"/>
  <c r="C1253" i="20"/>
  <c r="D1253" i="20"/>
  <c r="E1253" i="20"/>
  <c r="B1254" i="20"/>
  <c r="C1254" i="20"/>
  <c r="D1254" i="20"/>
  <c r="E1254" i="20"/>
  <c r="B1255" i="20"/>
  <c r="C1255" i="20"/>
  <c r="D1255" i="20"/>
  <c r="E1255" i="20"/>
  <c r="B1256" i="20"/>
  <c r="C1256" i="20"/>
  <c r="D1256" i="20"/>
  <c r="E1256" i="20"/>
  <c r="B1257" i="20"/>
  <c r="C1257" i="20"/>
  <c r="D1257" i="20"/>
  <c r="E1257" i="20"/>
  <c r="B1258" i="20"/>
  <c r="C1258" i="20"/>
  <c r="D1258" i="20"/>
  <c r="E1258" i="20"/>
  <c r="B1259" i="20"/>
  <c r="C1259" i="20"/>
  <c r="D1259" i="20"/>
  <c r="E1259" i="20"/>
  <c r="B1260" i="20"/>
  <c r="C1260" i="20"/>
  <c r="D1260" i="20"/>
  <c r="E1260" i="20"/>
  <c r="B1261" i="20"/>
  <c r="C1261" i="20"/>
  <c r="D1261" i="20"/>
  <c r="E1261" i="20"/>
  <c r="B1262" i="20"/>
  <c r="C1262" i="20"/>
  <c r="D1262" i="20"/>
  <c r="E1262" i="20"/>
  <c r="B1263" i="20"/>
  <c r="C1263" i="20"/>
  <c r="D1263" i="20"/>
  <c r="E1263" i="20"/>
  <c r="B1264" i="20"/>
  <c r="C1264" i="20"/>
  <c r="D1264" i="20"/>
  <c r="E1264" i="20"/>
  <c r="B1265" i="20"/>
  <c r="C1265" i="20"/>
  <c r="D1265" i="20"/>
  <c r="E1265" i="20"/>
  <c r="B1266" i="20"/>
  <c r="C1266" i="20"/>
  <c r="D1266" i="20"/>
  <c r="E1266" i="20"/>
  <c r="B1267" i="20"/>
  <c r="C1267" i="20"/>
  <c r="D1267" i="20"/>
  <c r="E1267" i="20"/>
  <c r="B1268" i="20"/>
  <c r="C1268" i="20"/>
  <c r="D1268" i="20"/>
  <c r="E1268" i="20"/>
  <c r="B1269" i="20"/>
  <c r="C1269" i="20"/>
  <c r="D1269" i="20"/>
  <c r="E1269" i="20"/>
  <c r="B1270" i="20"/>
  <c r="C1270" i="20"/>
  <c r="D1270" i="20"/>
  <c r="E1270" i="20"/>
  <c r="B1271" i="20"/>
  <c r="C1271" i="20"/>
  <c r="D1271" i="20"/>
  <c r="E1271" i="20"/>
  <c r="B1272" i="20"/>
  <c r="C1272" i="20"/>
  <c r="D1272" i="20"/>
  <c r="E1272" i="20"/>
  <c r="B1273" i="20"/>
  <c r="C1273" i="20"/>
  <c r="D1273" i="20"/>
  <c r="E1273" i="20"/>
  <c r="B1274" i="20"/>
  <c r="C1274" i="20"/>
  <c r="D1274" i="20"/>
  <c r="E1274" i="20"/>
  <c r="B1275" i="20"/>
  <c r="C1275" i="20"/>
  <c r="D1275" i="20"/>
  <c r="E1275" i="20"/>
  <c r="B1276" i="20"/>
  <c r="C1276" i="20"/>
  <c r="D1276" i="20"/>
  <c r="E1276" i="20"/>
  <c r="B1277" i="20"/>
  <c r="C1277" i="20"/>
  <c r="D1277" i="20"/>
  <c r="E1277" i="20"/>
  <c r="B1278" i="20"/>
  <c r="C1278" i="20"/>
  <c r="D1278" i="20"/>
  <c r="E1278" i="20"/>
  <c r="B1279" i="20"/>
  <c r="C1279" i="20"/>
  <c r="D1279" i="20"/>
  <c r="E1279" i="20"/>
  <c r="B1280" i="20"/>
  <c r="C1280" i="20"/>
  <c r="D1280" i="20"/>
  <c r="E1280" i="20"/>
  <c r="B1281" i="20"/>
  <c r="C1281" i="20"/>
  <c r="D1281" i="20"/>
  <c r="E1281" i="20"/>
  <c r="B1282" i="20"/>
  <c r="C1282" i="20"/>
  <c r="D1282" i="20"/>
  <c r="E1282" i="20"/>
  <c r="B1283" i="20"/>
  <c r="C1283" i="20"/>
  <c r="D1283" i="20"/>
  <c r="E1283" i="20"/>
  <c r="B1284" i="20"/>
  <c r="C1284" i="20"/>
  <c r="D1284" i="20"/>
  <c r="E1284" i="20"/>
  <c r="B1285" i="20"/>
  <c r="C1285" i="20"/>
  <c r="D1285" i="20"/>
  <c r="E1285" i="20"/>
  <c r="B1286" i="20"/>
  <c r="C1286" i="20"/>
  <c r="D1286" i="20"/>
  <c r="E1286" i="20"/>
  <c r="B1287" i="20"/>
  <c r="C1287" i="20"/>
  <c r="D1287" i="20"/>
  <c r="E1287" i="20"/>
  <c r="B1288" i="20"/>
  <c r="C1288" i="20"/>
  <c r="D1288" i="20"/>
  <c r="E1288" i="20"/>
  <c r="B1289" i="20"/>
  <c r="C1289" i="20"/>
  <c r="D1289" i="20"/>
  <c r="E1289" i="20"/>
  <c r="B1290" i="20"/>
  <c r="C1290" i="20"/>
  <c r="D1290" i="20"/>
  <c r="E1290" i="20"/>
  <c r="B1291" i="20"/>
  <c r="C1291" i="20"/>
  <c r="D1291" i="20"/>
  <c r="E1291" i="20"/>
  <c r="B1292" i="20"/>
  <c r="C1292" i="20"/>
  <c r="D1292" i="20"/>
  <c r="E1292" i="20"/>
  <c r="B1293" i="20"/>
  <c r="C1293" i="20"/>
  <c r="D1293" i="20"/>
  <c r="E1293" i="20"/>
  <c r="B1294" i="20"/>
  <c r="C1294" i="20"/>
  <c r="D1294" i="20"/>
  <c r="E1294" i="20"/>
  <c r="B1295" i="20"/>
  <c r="C1295" i="20"/>
  <c r="D1295" i="20"/>
  <c r="E1295" i="20"/>
  <c r="B1296" i="20"/>
  <c r="C1296" i="20"/>
  <c r="D1296" i="20"/>
  <c r="E1296" i="20"/>
  <c r="B1297" i="20"/>
  <c r="C1297" i="20"/>
  <c r="D1297" i="20"/>
  <c r="E1297" i="20"/>
  <c r="B1298" i="20"/>
  <c r="C1298" i="20"/>
  <c r="D1298" i="20"/>
  <c r="E1298" i="20"/>
  <c r="B1299" i="20"/>
  <c r="C1299" i="20"/>
  <c r="D1299" i="20"/>
  <c r="E1299" i="20"/>
  <c r="B1300" i="20"/>
  <c r="C1300" i="20"/>
  <c r="D1300" i="20"/>
  <c r="E1300" i="20"/>
  <c r="B1301" i="20"/>
  <c r="C1301" i="20"/>
  <c r="D1301" i="20"/>
  <c r="E1301" i="20"/>
  <c r="B1302" i="20"/>
  <c r="C1302" i="20"/>
  <c r="D1302" i="20"/>
  <c r="E1302" i="20"/>
  <c r="B1303" i="20"/>
  <c r="C1303" i="20"/>
  <c r="D1303" i="20"/>
  <c r="E1303" i="20"/>
  <c r="B1304" i="20"/>
  <c r="C1304" i="20"/>
  <c r="D1304" i="20"/>
  <c r="E1304" i="20"/>
  <c r="B1305" i="20"/>
  <c r="C1305" i="20"/>
  <c r="D1305" i="20"/>
  <c r="E1305" i="20"/>
  <c r="B1306" i="20"/>
  <c r="C1306" i="20"/>
  <c r="D1306" i="20"/>
  <c r="E1306" i="20"/>
  <c r="B1307" i="20"/>
  <c r="C1307" i="20"/>
  <c r="D1307" i="20"/>
  <c r="E1307" i="20"/>
  <c r="B1308" i="20"/>
  <c r="C1308" i="20"/>
  <c r="D1308" i="20"/>
  <c r="E1308" i="20"/>
  <c r="B1309" i="20"/>
  <c r="C1309" i="20"/>
  <c r="D1309" i="20"/>
  <c r="E1309" i="20"/>
  <c r="B1310" i="20"/>
  <c r="C1310" i="20"/>
  <c r="D1310" i="20"/>
  <c r="E1310" i="20"/>
  <c r="B1311" i="20"/>
  <c r="C1311" i="20"/>
  <c r="D1311" i="20"/>
  <c r="E1311" i="20"/>
  <c r="B1312" i="20"/>
  <c r="C1312" i="20"/>
  <c r="D1312" i="20"/>
  <c r="E1312" i="20"/>
  <c r="B1313" i="20"/>
  <c r="C1313" i="20"/>
  <c r="D1313" i="20"/>
  <c r="E1313" i="20"/>
  <c r="B1314" i="20"/>
  <c r="C1314" i="20"/>
  <c r="D1314" i="20"/>
  <c r="E1314" i="20"/>
  <c r="B1315" i="20"/>
  <c r="C1315" i="20"/>
  <c r="D1315" i="20"/>
  <c r="E1315" i="20"/>
  <c r="B1316" i="20"/>
  <c r="C1316" i="20"/>
  <c r="D1316" i="20"/>
  <c r="E1316" i="20"/>
  <c r="B1317" i="20"/>
  <c r="C1317" i="20"/>
  <c r="D1317" i="20"/>
  <c r="E1317" i="20"/>
  <c r="B1318" i="20"/>
  <c r="C1318" i="20"/>
  <c r="D1318" i="20"/>
  <c r="E1318" i="20"/>
  <c r="B1319" i="20"/>
  <c r="C1319" i="20"/>
  <c r="D1319" i="20"/>
  <c r="E1319" i="20"/>
  <c r="B1320" i="20"/>
  <c r="C1320" i="20"/>
  <c r="D1320" i="20"/>
  <c r="E1320" i="20"/>
  <c r="B1321" i="20"/>
  <c r="C1321" i="20"/>
  <c r="D1321" i="20"/>
  <c r="E1321" i="20"/>
  <c r="B1322" i="20"/>
  <c r="C1322" i="20"/>
  <c r="D1322" i="20"/>
  <c r="E1322" i="20"/>
  <c r="B1323" i="20"/>
  <c r="C1323" i="20"/>
  <c r="D1323" i="20"/>
  <c r="E1323" i="20"/>
  <c r="B1324" i="20"/>
  <c r="C1324" i="20"/>
  <c r="D1324" i="20"/>
  <c r="E1324" i="20"/>
  <c r="B1325" i="20"/>
  <c r="C1325" i="20"/>
  <c r="D1325" i="20"/>
  <c r="E1325" i="20"/>
  <c r="B1326" i="20"/>
  <c r="C1326" i="20"/>
  <c r="D1326" i="20"/>
  <c r="E1326" i="20"/>
  <c r="B1327" i="20"/>
  <c r="C1327" i="20"/>
  <c r="D1327" i="20"/>
  <c r="E1327" i="20"/>
  <c r="B1328" i="20"/>
  <c r="C1328" i="20"/>
  <c r="D1328" i="20"/>
  <c r="E1328" i="20"/>
  <c r="B1329" i="20"/>
  <c r="C1329" i="20"/>
  <c r="D1329" i="20"/>
  <c r="E1329" i="20"/>
  <c r="B1330" i="20"/>
  <c r="C1330" i="20"/>
  <c r="D1330" i="20"/>
  <c r="E1330" i="20"/>
  <c r="B1331" i="20"/>
  <c r="C1331" i="20"/>
  <c r="D1331" i="20"/>
  <c r="E1331" i="20"/>
  <c r="B1332" i="20"/>
  <c r="C1332" i="20"/>
  <c r="D1332" i="20"/>
  <c r="E1332" i="20"/>
  <c r="B1333" i="20"/>
  <c r="C1333" i="20"/>
  <c r="D1333" i="20"/>
  <c r="E1333" i="20"/>
  <c r="B1334" i="20"/>
  <c r="C1334" i="20"/>
  <c r="D1334" i="20"/>
  <c r="E1334" i="20"/>
  <c r="B1335" i="20"/>
  <c r="C1335" i="20"/>
  <c r="D1335" i="20"/>
  <c r="E1335" i="20"/>
  <c r="B1336" i="20"/>
  <c r="C1336" i="20"/>
  <c r="D1336" i="20"/>
  <c r="E1336" i="20"/>
  <c r="B1337" i="20"/>
  <c r="C1337" i="20"/>
  <c r="D1337" i="20"/>
  <c r="E1337" i="20"/>
  <c r="B1338" i="20"/>
  <c r="C1338" i="20"/>
  <c r="D1338" i="20"/>
  <c r="E1338" i="20"/>
  <c r="B1339" i="20"/>
  <c r="C1339" i="20"/>
  <c r="D1339" i="20"/>
  <c r="E1339" i="20"/>
  <c r="B1340" i="20"/>
  <c r="C1340" i="20"/>
  <c r="D1340" i="20"/>
  <c r="E1340" i="20"/>
  <c r="B1341" i="20"/>
  <c r="C1341" i="20"/>
  <c r="D1341" i="20"/>
  <c r="E1341" i="20"/>
  <c r="B3" i="20"/>
  <c r="C3" i="20"/>
  <c r="D3" i="20"/>
  <c r="E3" i="20"/>
  <c r="B4" i="20"/>
  <c r="C4" i="20"/>
  <c r="D4" i="20"/>
  <c r="E4" i="20"/>
  <c r="B5" i="20"/>
  <c r="C5" i="20"/>
  <c r="D5" i="20"/>
  <c r="E5" i="20"/>
  <c r="B6" i="20"/>
  <c r="C6" i="20"/>
  <c r="D6" i="20"/>
  <c r="E6" i="20"/>
  <c r="B7" i="20"/>
  <c r="C7" i="20"/>
  <c r="D7" i="20"/>
  <c r="E7" i="20"/>
  <c r="B8" i="20"/>
  <c r="C8" i="20"/>
  <c r="D8" i="20"/>
  <c r="E8" i="20"/>
  <c r="B9" i="20"/>
  <c r="C9" i="20"/>
  <c r="D9" i="20"/>
  <c r="E9" i="20"/>
  <c r="B10" i="20"/>
  <c r="C10" i="20"/>
  <c r="D10" i="20"/>
  <c r="E10" i="20"/>
  <c r="B11" i="20"/>
  <c r="C11" i="20"/>
  <c r="D11" i="20"/>
  <c r="E11" i="20"/>
  <c r="B12" i="20"/>
  <c r="C12" i="20"/>
  <c r="D12" i="20"/>
  <c r="E12" i="20"/>
  <c r="B13" i="20"/>
  <c r="C13" i="20"/>
  <c r="D13" i="20"/>
  <c r="E13" i="20"/>
  <c r="AJ80" i="26"/>
  <c r="AJ81" i="26"/>
  <c r="AK81" i="26"/>
  <c r="AV81" i="26"/>
  <c r="BA82" i="26"/>
  <c r="BB82" i="26"/>
  <c r="AN83" i="26"/>
  <c r="AO83" i="26"/>
  <c r="AN84" i="26"/>
  <c r="AJ85" i="26"/>
  <c r="AP85" i="26"/>
  <c r="AQ85" i="26"/>
  <c r="AR85" i="26"/>
  <c r="AR86" i="26"/>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AC21" i="26" l="1"/>
  <c r="AC22" i="26"/>
  <c r="AW80" i="26"/>
  <c r="AV80" i="26"/>
  <c r="AK83" i="26"/>
  <c r="AN82" i="26"/>
  <c r="AN86" i="26"/>
  <c r="AV3" i="26"/>
  <c r="AW83" i="26"/>
  <c r="AL81" i="26"/>
  <c r="AL85" i="26"/>
  <c r="BB81" i="26"/>
  <c r="AF88" i="26"/>
  <c r="AF93" i="26" s="1"/>
  <c r="BB86" i="26"/>
  <c r="BA81" i="26"/>
  <c r="BA85" i="26"/>
  <c r="BA86" i="26"/>
  <c r="AZ81" i="26"/>
  <c r="AZ85" i="26"/>
  <c r="AP82" i="26"/>
  <c r="AX86" i="26"/>
  <c r="AW85" i="26"/>
  <c r="AV85" i="26"/>
  <c r="AR83" i="26"/>
  <c r="AQ83" i="26"/>
  <c r="AO82" i="26"/>
  <c r="AX85" i="26"/>
  <c r="AU82" i="26"/>
  <c r="AR81" i="26"/>
  <c r="AP80" i="26"/>
  <c r="AV86" i="26"/>
  <c r="AQ82" i="26"/>
  <c r="AU86" i="26"/>
  <c r="AN80" i="26"/>
  <c r="AM80" i="26"/>
  <c r="AP84" i="26"/>
  <c r="AV83" i="26"/>
  <c r="AW86" i="26"/>
  <c r="AO80" i="26"/>
  <c r="AP83" i="26"/>
  <c r="AZ86" i="26"/>
  <c r="AY86" i="26"/>
  <c r="AJ86" i="26"/>
  <c r="AW84" i="26"/>
  <c r="AV84" i="26"/>
  <c r="AO81" i="26"/>
  <c r="AM81" i="26"/>
  <c r="AU83" i="26"/>
  <c r="AY80" i="26"/>
  <c r="AX80" i="26"/>
  <c r="AQ86" i="26"/>
  <c r="AO85" i="26"/>
  <c r="AM84" i="26"/>
  <c r="AY81" i="26"/>
  <c r="AX81" i="26"/>
  <c r="AK82" i="26"/>
  <c r="BB83" i="26"/>
  <c r="BA83" i="26"/>
  <c r="AZ82" i="26"/>
  <c r="AY82" i="26"/>
  <c r="AW81" i="26"/>
  <c r="AP86" i="26"/>
  <c r="AU80" i="26"/>
  <c r="AR82" i="26"/>
  <c r="AN85" i="26"/>
  <c r="AU85" i="26"/>
  <c r="AR84" i="26"/>
  <c r="BB80" i="26"/>
  <c r="AM82" i="26"/>
  <c r="AL82" i="26"/>
  <c r="BA80" i="26"/>
  <c r="AJ82" i="26"/>
  <c r="AZ80" i="26"/>
  <c r="AQ84" i="26"/>
  <c r="AO86" i="26"/>
  <c r="AM85" i="26"/>
  <c r="AZ83" i="26"/>
  <c r="BB84" i="26"/>
  <c r="BA84" i="26"/>
  <c r="AJ84" i="26"/>
  <c r="AY83" i="26"/>
  <c r="AX82" i="26"/>
  <c r="AU81" i="26"/>
  <c r="AX83" i="26"/>
  <c r="AW82" i="26"/>
  <c r="AV82" i="26"/>
  <c r="V88" i="26"/>
  <c r="V93" i="26" s="1"/>
  <c r="AM86" i="26"/>
  <c r="AK85" i="26"/>
  <c r="AL86" i="26"/>
  <c r="AZ84" i="26"/>
  <c r="AK86" i="26"/>
  <c r="AY84" i="26"/>
  <c r="AQ81" i="26"/>
  <c r="AX84" i="26"/>
  <c r="AP81" i="26"/>
  <c r="AU84" i="26"/>
  <c r="X88" i="26"/>
  <c r="X93" i="26" s="1"/>
  <c r="X89" i="26"/>
  <c r="T88" i="26"/>
  <c r="T93" i="26" s="1"/>
  <c r="T89" i="26"/>
  <c r="AA88" i="26"/>
  <c r="AA93" i="26" s="1"/>
  <c r="AA89" i="26"/>
  <c r="AC23" i="26" l="1"/>
  <c r="BB85" i="26"/>
  <c r="AF89" i="26"/>
  <c r="R88" i="26"/>
  <c r="R93" i="26" s="1"/>
  <c r="U88" i="26"/>
  <c r="U93" i="26" s="1"/>
  <c r="Q89" i="26"/>
  <c r="AN81" i="26"/>
  <c r="AC89" i="26"/>
  <c r="O88" i="26"/>
  <c r="O93" i="26" s="1"/>
  <c r="AD89" i="26"/>
  <c r="AD88" i="26"/>
  <c r="AD93" i="26" s="1"/>
  <c r="Q88" i="26"/>
  <c r="Q93" i="26" s="1"/>
  <c r="N89" i="26"/>
  <c r="R89" i="26"/>
  <c r="R90" i="26" s="1"/>
  <c r="AJ83" i="26"/>
  <c r="S89" i="26"/>
  <c r="S88" i="26"/>
  <c r="S93" i="26" s="1"/>
  <c r="P88" i="26"/>
  <c r="P93" i="26" s="1"/>
  <c r="AC88" i="26"/>
  <c r="AC93" i="26" s="1"/>
  <c r="O89" i="26"/>
  <c r="AK84" i="26"/>
  <c r="AE89" i="26"/>
  <c r="AE88" i="26"/>
  <c r="AE93" i="26" s="1"/>
  <c r="P89" i="26"/>
  <c r="N88" i="26"/>
  <c r="N93" i="26" s="1"/>
  <c r="AQ80" i="26"/>
  <c r="AL84" i="26"/>
  <c r="Z89" i="26"/>
  <c r="Z88" i="26"/>
  <c r="Z93" i="26" s="1"/>
  <c r="U89" i="26"/>
  <c r="U90" i="26" s="1"/>
  <c r="AR80" i="26"/>
  <c r="AB88" i="26"/>
  <c r="AB93" i="26" s="1"/>
  <c r="V89" i="26"/>
  <c r="V90" i="26" s="1"/>
  <c r="AB89" i="26"/>
  <c r="Y88" i="26"/>
  <c r="Y93" i="26" s="1"/>
  <c r="Y89" i="26"/>
  <c r="X90" i="26"/>
  <c r="AA90" i="26"/>
  <c r="AF90" i="26"/>
  <c r="T90" i="26"/>
  <c r="AD90" i="26" l="1"/>
  <c r="AB90" i="26"/>
  <c r="Y90" i="26"/>
  <c r="O90" i="26"/>
  <c r="Q90" i="26"/>
  <c r="S90" i="26"/>
  <c r="AE90" i="26"/>
  <c r="AC90" i="26"/>
  <c r="Z90" i="26"/>
  <c r="P90" i="26"/>
  <c r="N90" i="26"/>
  <c r="DY97" i="1" l="1" a="1"/>
  <c r="DY97" i="1" s="1"/>
  <c r="CW97" i="1" a="1"/>
  <c r="CW97" i="1" s="1"/>
  <c r="CA97" i="1" a="1"/>
  <c r="CA97" i="1" s="1"/>
  <c r="AJ97" i="1" a="1"/>
  <c r="AJ97" i="1" s="1"/>
  <c r="O97" i="1" a="1"/>
  <c r="O97" i="1" s="1"/>
  <c r="DR97" i="1" l="1" a="1"/>
  <c r="DR97" i="1" s="1"/>
  <c r="V97" i="1" a="1"/>
  <c r="V97" i="1" s="1"/>
  <c r="BK97" i="1" a="1"/>
  <c r="BK97" i="1" s="1"/>
  <c r="AR44" i="26"/>
  <c r="AC97" i="1" a="1"/>
  <c r="AC97" i="1" s="1"/>
  <c r="BA44" i="26" l="1"/>
  <c r="AU44" i="26"/>
  <c r="AO44" i="26"/>
  <c r="AL44" i="26"/>
  <c r="BB44" i="26"/>
  <c r="AK44" i="26"/>
  <c r="DK97" i="1" a="1"/>
  <c r="DK97" i="1" s="1"/>
  <c r="AR28" i="26"/>
  <c r="AR38" i="26"/>
  <c r="AR15" i="26"/>
  <c r="AR16" i="26"/>
  <c r="BE97" i="1" l="1" a="1"/>
  <c r="BE97" i="1" s="1"/>
  <c r="H97" i="1" a="1"/>
  <c r="H97" i="1" s="1"/>
  <c r="BS97" i="1" a="1"/>
  <c r="BS97" i="1" s="1"/>
  <c r="AJ57" i="26" l="1"/>
  <c r="AL19" i="26"/>
  <c r="AL41" i="26"/>
  <c r="AL38" i="26"/>
  <c r="AL11" i="26"/>
  <c r="AL67" i="26"/>
  <c r="AL18" i="26"/>
  <c r="AL78" i="26"/>
  <c r="AL76" i="26"/>
  <c r="AL72" i="26"/>
  <c r="AL12" i="26"/>
  <c r="AL9" i="26"/>
  <c r="AL35" i="26"/>
  <c r="AL14" i="26"/>
  <c r="AL39" i="26"/>
  <c r="AL15" i="26"/>
  <c r="AL31" i="26"/>
  <c r="AL60" i="26"/>
  <c r="AL56" i="26"/>
  <c r="AL75" i="26"/>
  <c r="AL4" i="26"/>
  <c r="AL71" i="26"/>
  <c r="AL69" i="26"/>
  <c r="AL42" i="26"/>
  <c r="AL62" i="26"/>
  <c r="AL33" i="26"/>
  <c r="AL65" i="26"/>
  <c r="AL5" i="26"/>
  <c r="AL29" i="26"/>
  <c r="AL16" i="26"/>
  <c r="AL54" i="26"/>
  <c r="AL43" i="26"/>
  <c r="AL74" i="26"/>
  <c r="AL32" i="26"/>
  <c r="AL57" i="26"/>
  <c r="AL17" i="26"/>
  <c r="AL37" i="26"/>
  <c r="AL30" i="26"/>
  <c r="AL68" i="26"/>
  <c r="AL58" i="26"/>
  <c r="AL55" i="26"/>
  <c r="AL36" i="26"/>
  <c r="AL79" i="26"/>
  <c r="AL77" i="26"/>
  <c r="AL73" i="26"/>
  <c r="AL63" i="26"/>
  <c r="AL64" i="26"/>
  <c r="AL13" i="26"/>
  <c r="AL10" i="26"/>
  <c r="AL70" i="26"/>
  <c r="AL28" i="26"/>
  <c r="AL34" i="26"/>
  <c r="AL8" i="26"/>
  <c r="AL6" i="26"/>
  <c r="AL59" i="26"/>
  <c r="AL61" i="26"/>
  <c r="AL66" i="26"/>
  <c r="AL7" i="26"/>
  <c r="AL40" i="26"/>
  <c r="AL3" i="26"/>
  <c r="AK71" i="26"/>
  <c r="AK69" i="26"/>
  <c r="AK66" i="26"/>
  <c r="AK19" i="26"/>
  <c r="AK41" i="26"/>
  <c r="AK10" i="26"/>
  <c r="AK38" i="26"/>
  <c r="AK74" i="26"/>
  <c r="AK33" i="26"/>
  <c r="AK62" i="26"/>
  <c r="AK11" i="26"/>
  <c r="AK67" i="26"/>
  <c r="AK18" i="26"/>
  <c r="AK72" i="26"/>
  <c r="AK12" i="26"/>
  <c r="AK43" i="26"/>
  <c r="AK42" i="26"/>
  <c r="AK77" i="26"/>
  <c r="AK9" i="26"/>
  <c r="AK35" i="26"/>
  <c r="AK36" i="26"/>
  <c r="AK13" i="26"/>
  <c r="AK34" i="26"/>
  <c r="AK8" i="26"/>
  <c r="AK64" i="26"/>
  <c r="AK39" i="26"/>
  <c r="AK15" i="26"/>
  <c r="AK31" i="26"/>
  <c r="AK60" i="26"/>
  <c r="AK56" i="26"/>
  <c r="AK75" i="26"/>
  <c r="AK4" i="26"/>
  <c r="AK14" i="26"/>
  <c r="AK65" i="26"/>
  <c r="AK5" i="26"/>
  <c r="AK29" i="26"/>
  <c r="AK16" i="26"/>
  <c r="AK54" i="26"/>
  <c r="AK68" i="26"/>
  <c r="AK76" i="26"/>
  <c r="AK32" i="26"/>
  <c r="AK57" i="26"/>
  <c r="AK37" i="26"/>
  <c r="AK30" i="26"/>
  <c r="AK17" i="26"/>
  <c r="AK73" i="26"/>
  <c r="AK79" i="26"/>
  <c r="AK58" i="26"/>
  <c r="AK55" i="26"/>
  <c r="AK61" i="26"/>
  <c r="AK63" i="26"/>
  <c r="AK70" i="26"/>
  <c r="AK28" i="26"/>
  <c r="AK40" i="26"/>
  <c r="AK78" i="26"/>
  <c r="AK7" i="26"/>
  <c r="AK6" i="26"/>
  <c r="AK59" i="26"/>
  <c r="AK3" i="26"/>
  <c r="AJ10" i="26"/>
  <c r="AQ97" i="1" a="1"/>
  <c r="AQ97" i="1" s="1"/>
  <c r="CI97" i="1" a="1"/>
  <c r="CI97" i="1" s="1"/>
  <c r="CP97" i="1" a="1"/>
  <c r="CP97" i="1" s="1"/>
  <c r="DD97" i="1" a="1"/>
  <c r="DD97" i="1" s="1"/>
  <c r="AR79" i="26"/>
  <c r="AZ79" i="26"/>
  <c r="AR19" i="26"/>
  <c r="AZ19" i="26"/>
  <c r="AZ44" i="26"/>
  <c r="AR67" i="26"/>
  <c r="AZ67" i="26"/>
  <c r="AR9" i="26"/>
  <c r="AZ9" i="26"/>
  <c r="AR34" i="26"/>
  <c r="AZ34" i="26"/>
  <c r="AR68" i="26"/>
  <c r="AZ68" i="26"/>
  <c r="AR69" i="26"/>
  <c r="AZ69" i="26"/>
  <c r="AR70" i="26"/>
  <c r="AZ70" i="26"/>
  <c r="AR10" i="26"/>
  <c r="AZ10" i="26"/>
  <c r="AR11" i="26"/>
  <c r="AZ11" i="26"/>
  <c r="AR12" i="26"/>
  <c r="AZ12" i="26"/>
  <c r="AR35" i="26"/>
  <c r="AZ35" i="26"/>
  <c r="AR36" i="26"/>
  <c r="AZ36" i="26"/>
  <c r="AR37" i="26"/>
  <c r="AZ37" i="26"/>
  <c r="AR71" i="26"/>
  <c r="AZ71" i="26"/>
  <c r="AR13" i="26"/>
  <c r="AZ13" i="26"/>
  <c r="AZ38" i="26"/>
  <c r="AR72" i="26"/>
  <c r="AZ72" i="26"/>
  <c r="AR14" i="26"/>
  <c r="AZ14" i="26"/>
  <c r="AR39" i="26"/>
  <c r="AZ39" i="26"/>
  <c r="AR78" i="26"/>
  <c r="AZ78" i="26"/>
  <c r="AR42" i="26"/>
  <c r="AZ42" i="26"/>
  <c r="AR17" i="26"/>
  <c r="AZ17" i="26"/>
  <c r="AR18" i="26"/>
  <c r="AZ18" i="26"/>
  <c r="AR43" i="26"/>
  <c r="AZ43" i="26"/>
  <c r="AR55" i="26"/>
  <c r="AZ55" i="26"/>
  <c r="AR56" i="26"/>
  <c r="AZ56" i="26"/>
  <c r="AR4" i="26"/>
  <c r="AZ4" i="26"/>
  <c r="AZ29" i="26"/>
  <c r="AR57" i="26"/>
  <c r="AZ57" i="26"/>
  <c r="AR58" i="26"/>
  <c r="AZ58" i="26"/>
  <c r="AR59" i="26"/>
  <c r="AZ59" i="26"/>
  <c r="AR60" i="26"/>
  <c r="AZ60" i="26"/>
  <c r="AR5" i="26"/>
  <c r="AZ5" i="26"/>
  <c r="AR30" i="26"/>
  <c r="AZ30" i="26"/>
  <c r="AR61" i="26"/>
  <c r="AZ61" i="26"/>
  <c r="AR6" i="26"/>
  <c r="AZ6" i="26"/>
  <c r="AR31" i="26"/>
  <c r="AZ31" i="26"/>
  <c r="AR62" i="26"/>
  <c r="AZ62" i="26"/>
  <c r="AR32" i="26"/>
  <c r="AZ32" i="26"/>
  <c r="AR7" i="26"/>
  <c r="AZ7" i="26"/>
  <c r="AR63" i="26"/>
  <c r="AZ63" i="26"/>
  <c r="AR64" i="26"/>
  <c r="AZ64" i="26"/>
  <c r="AR65" i="26"/>
  <c r="AZ65" i="26"/>
  <c r="AR66" i="26"/>
  <c r="AZ66" i="26"/>
  <c r="AR8" i="26"/>
  <c r="AZ8" i="26"/>
  <c r="AR33" i="26"/>
  <c r="AZ33" i="26"/>
  <c r="AR73" i="26"/>
  <c r="AZ73" i="26"/>
  <c r="AR40" i="26"/>
  <c r="AZ40" i="26"/>
  <c r="AZ15" i="26"/>
  <c r="AR74" i="26"/>
  <c r="AZ74" i="26"/>
  <c r="AZ16" i="26"/>
  <c r="AR41" i="26"/>
  <c r="AZ41" i="26"/>
  <c r="AR75" i="26"/>
  <c r="AZ75" i="26"/>
  <c r="AR76" i="26"/>
  <c r="AZ76" i="26"/>
  <c r="AR77" i="26"/>
  <c r="AZ77" i="26"/>
  <c r="AZ54" i="26" l="1"/>
  <c r="AZ28" i="26"/>
  <c r="AD47" i="26"/>
  <c r="AD46" i="26"/>
  <c r="AD51" i="26" s="1"/>
  <c r="AZ3" i="26"/>
  <c r="AD21" i="26"/>
  <c r="AD26" i="26" s="1"/>
  <c r="AD22" i="26"/>
  <c r="AR29" i="26"/>
  <c r="V47" i="26"/>
  <c r="V46" i="26"/>
  <c r="V51" i="26" s="1"/>
  <c r="AR54" i="26"/>
  <c r="AR3" i="26"/>
  <c r="V21" i="26"/>
  <c r="V26" i="26" s="1"/>
  <c r="V22" i="26"/>
  <c r="O46" i="26"/>
  <c r="O47" i="26"/>
  <c r="AU72" i="26"/>
  <c r="AU9" i="26"/>
  <c r="AU35" i="26"/>
  <c r="AU39" i="26"/>
  <c r="AU37" i="26"/>
  <c r="AU68" i="26"/>
  <c r="AU71" i="26"/>
  <c r="AU69" i="26"/>
  <c r="AU19" i="26"/>
  <c r="AU66" i="26"/>
  <c r="AU13" i="26"/>
  <c r="AU41" i="26"/>
  <c r="AU76" i="26"/>
  <c r="AU16" i="26"/>
  <c r="AU74" i="26"/>
  <c r="AU58" i="26"/>
  <c r="AU55" i="26"/>
  <c r="AU14" i="26"/>
  <c r="AU12" i="26"/>
  <c r="AU43" i="26"/>
  <c r="AU7" i="26"/>
  <c r="AU61" i="26"/>
  <c r="AU40" i="26"/>
  <c r="AU73" i="26"/>
  <c r="AU3" i="26"/>
  <c r="AU17" i="26"/>
  <c r="AU59" i="26"/>
  <c r="AU11" i="26"/>
  <c r="AU77" i="26"/>
  <c r="AU63" i="26"/>
  <c r="AU6" i="26"/>
  <c r="AU28" i="26"/>
  <c r="AU38" i="26"/>
  <c r="AU10" i="26"/>
  <c r="AU70" i="26"/>
  <c r="AU67" i="26"/>
  <c r="AU78" i="26"/>
  <c r="AU8" i="26"/>
  <c r="AU64" i="26"/>
  <c r="AU31" i="26"/>
  <c r="AU56" i="26"/>
  <c r="AU32" i="26"/>
  <c r="AU18" i="26"/>
  <c r="AU33" i="26"/>
  <c r="AU4" i="26"/>
  <c r="AU36" i="26"/>
  <c r="AU30" i="26"/>
  <c r="AU42" i="26"/>
  <c r="AU15" i="26"/>
  <c r="AU57" i="26"/>
  <c r="AU54" i="26"/>
  <c r="AU34" i="26"/>
  <c r="AU5" i="26"/>
  <c r="AU60" i="26"/>
  <c r="AU29" i="26"/>
  <c r="AU65" i="26"/>
  <c r="AU75" i="26"/>
  <c r="AU79" i="26"/>
  <c r="AU62" i="26"/>
  <c r="AO10" i="26"/>
  <c r="AO75" i="26"/>
  <c r="AO38" i="26"/>
  <c r="AO72" i="26"/>
  <c r="AO12" i="26"/>
  <c r="AO43" i="26"/>
  <c r="AO42" i="26"/>
  <c r="AO9" i="26"/>
  <c r="AO7" i="26"/>
  <c r="AO41" i="26"/>
  <c r="AO35" i="26"/>
  <c r="AO79" i="26"/>
  <c r="AO14" i="26"/>
  <c r="AO34" i="26"/>
  <c r="AO36" i="26"/>
  <c r="AO16" i="26"/>
  <c r="AO39" i="26"/>
  <c r="AO68" i="26"/>
  <c r="AO37" i="26"/>
  <c r="AO71" i="26"/>
  <c r="AO69" i="26"/>
  <c r="AO62" i="26"/>
  <c r="AO33" i="26"/>
  <c r="AO65" i="26"/>
  <c r="AO5" i="26"/>
  <c r="AO29" i="26"/>
  <c r="AO54" i="26"/>
  <c r="AO74" i="26"/>
  <c r="AO57" i="26"/>
  <c r="AO19" i="26"/>
  <c r="AO76" i="26"/>
  <c r="AO32" i="26"/>
  <c r="AO30" i="26"/>
  <c r="AO58" i="26"/>
  <c r="AO55" i="26"/>
  <c r="AO77" i="26"/>
  <c r="AO61" i="26"/>
  <c r="AO17" i="26"/>
  <c r="AO66" i="26"/>
  <c r="AO11" i="26"/>
  <c r="AO40" i="26"/>
  <c r="AO73" i="26"/>
  <c r="AO59" i="26"/>
  <c r="AO3" i="26"/>
  <c r="AO56" i="26"/>
  <c r="AO13" i="26"/>
  <c r="AO28" i="26"/>
  <c r="AO31" i="26"/>
  <c r="AO70" i="26"/>
  <c r="AO78" i="26"/>
  <c r="AO8" i="26"/>
  <c r="AO18" i="26"/>
  <c r="AO6" i="26"/>
  <c r="AO4" i="26"/>
  <c r="AO67" i="26"/>
  <c r="AO15" i="26"/>
  <c r="AO64" i="26"/>
  <c r="AO60" i="26"/>
  <c r="AO63" i="26"/>
  <c r="P47" i="26"/>
  <c r="P46" i="26"/>
  <c r="O21" i="26"/>
  <c r="O22" i="26"/>
  <c r="BB65" i="26"/>
  <c r="BB71" i="26"/>
  <c r="BB69" i="26"/>
  <c r="BB19" i="26"/>
  <c r="BB41" i="26"/>
  <c r="BB10" i="26"/>
  <c r="BB70" i="26"/>
  <c r="BB33" i="26"/>
  <c r="BB62" i="26"/>
  <c r="BB38" i="26"/>
  <c r="BB11" i="26"/>
  <c r="BB18" i="26"/>
  <c r="BB67" i="26"/>
  <c r="BB12" i="26"/>
  <c r="BB43" i="26"/>
  <c r="BB42" i="26"/>
  <c r="BB77" i="26"/>
  <c r="BB72" i="26"/>
  <c r="BB9" i="26"/>
  <c r="BB35" i="26"/>
  <c r="BB36" i="26"/>
  <c r="BB37" i="26"/>
  <c r="BB68" i="26"/>
  <c r="BB78" i="26"/>
  <c r="BB31" i="26"/>
  <c r="BB56" i="26"/>
  <c r="BB8" i="26"/>
  <c r="BB64" i="26"/>
  <c r="BB60" i="26"/>
  <c r="BB4" i="26"/>
  <c r="BB15" i="26"/>
  <c r="BB79" i="26"/>
  <c r="BB75" i="26"/>
  <c r="BB29" i="26"/>
  <c r="BB5" i="26"/>
  <c r="BB76" i="26"/>
  <c r="BB74" i="26"/>
  <c r="BB34" i="26"/>
  <c r="BB57" i="26"/>
  <c r="BB54" i="26"/>
  <c r="BB13" i="26"/>
  <c r="BB32" i="26"/>
  <c r="BB30" i="26"/>
  <c r="BB58" i="26"/>
  <c r="BB14" i="26"/>
  <c r="BB7" i="26"/>
  <c r="BB17" i="26"/>
  <c r="BB6" i="26"/>
  <c r="BB63" i="26"/>
  <c r="BB66" i="26"/>
  <c r="BB28" i="26"/>
  <c r="BB40" i="26"/>
  <c r="BB3" i="26"/>
  <c r="BB73" i="26"/>
  <c r="BB59" i="26"/>
  <c r="BB55" i="26"/>
  <c r="BB39" i="26"/>
  <c r="BB16" i="26"/>
  <c r="BB61" i="26"/>
  <c r="P21" i="26"/>
  <c r="P22" i="26"/>
  <c r="BA40" i="26"/>
  <c r="BA41" i="26"/>
  <c r="BA13" i="26"/>
  <c r="BA10" i="26"/>
  <c r="BA70" i="26"/>
  <c r="BA75" i="26"/>
  <c r="BA38" i="26"/>
  <c r="BA11" i="26"/>
  <c r="BA67" i="26"/>
  <c r="BA73" i="26"/>
  <c r="BA12" i="26"/>
  <c r="BA72" i="26"/>
  <c r="BA14" i="26"/>
  <c r="BA6" i="26"/>
  <c r="BA28" i="26"/>
  <c r="BA37" i="26"/>
  <c r="BA68" i="26"/>
  <c r="BA78" i="26"/>
  <c r="BA31" i="26"/>
  <c r="BA56" i="26"/>
  <c r="BA8" i="26"/>
  <c r="BA64" i="26"/>
  <c r="BA18" i="26"/>
  <c r="BA60" i="26"/>
  <c r="BA4" i="26"/>
  <c r="BA15" i="26"/>
  <c r="BA62" i="26"/>
  <c r="BA36" i="26"/>
  <c r="BA79" i="26"/>
  <c r="BA29" i="26"/>
  <c r="BA5" i="26"/>
  <c r="BA34" i="26"/>
  <c r="BA42" i="26"/>
  <c r="BA33" i="26"/>
  <c r="BA65" i="26"/>
  <c r="BA57" i="26"/>
  <c r="BA54" i="26"/>
  <c r="BA39" i="26"/>
  <c r="BA71" i="26"/>
  <c r="BA58" i="26"/>
  <c r="BA30" i="26"/>
  <c r="BA43" i="26"/>
  <c r="BA7" i="26"/>
  <c r="BA17" i="26"/>
  <c r="BA35" i="26"/>
  <c r="BA69" i="26"/>
  <c r="BA66" i="26"/>
  <c r="BA77" i="26"/>
  <c r="BA3" i="26"/>
  <c r="BA61" i="26"/>
  <c r="BA63" i="26"/>
  <c r="BA9" i="26"/>
  <c r="BA32" i="26"/>
  <c r="BA59" i="26"/>
  <c r="BA16" i="26"/>
  <c r="BA55" i="26"/>
  <c r="BA74" i="26"/>
  <c r="BA76" i="26"/>
  <c r="BA19" i="26"/>
  <c r="AD23" i="26" l="1"/>
  <c r="AD48" i="26"/>
  <c r="V48" i="26"/>
  <c r="V23" i="26"/>
  <c r="P51" i="26"/>
  <c r="P26" i="26"/>
  <c r="O51" i="26"/>
  <c r="O26" i="26"/>
  <c r="O48" i="26"/>
  <c r="P23" i="26"/>
  <c r="O23" i="26"/>
  <c r="AE21" i="26"/>
  <c r="AE22" i="26"/>
  <c r="Y47" i="26"/>
  <c r="Y46" i="26"/>
  <c r="AF46" i="26"/>
  <c r="AF47" i="26"/>
  <c r="S46" i="26"/>
  <c r="S51" i="26" s="1"/>
  <c r="S47" i="26"/>
  <c r="AF21" i="26"/>
  <c r="AF22" i="26"/>
  <c r="P48" i="26"/>
  <c r="AE46" i="26"/>
  <c r="AE47" i="26"/>
  <c r="S21" i="26"/>
  <c r="S22" i="26"/>
  <c r="Y22" i="26"/>
  <c r="Y21" i="26"/>
  <c r="S26" i="26" l="1"/>
  <c r="AE26" i="26"/>
  <c r="AE51" i="26"/>
  <c r="AF26" i="26"/>
  <c r="AF51" i="26"/>
  <c r="Y26" i="26"/>
  <c r="Y51" i="26"/>
  <c r="AF48" i="26"/>
  <c r="AF23" i="26"/>
  <c r="AE48" i="26"/>
  <c r="AE23" i="26"/>
  <c r="S23" i="26"/>
  <c r="S48" i="26"/>
  <c r="Y23" i="26"/>
  <c r="Y48" i="26"/>
  <c r="AV4" i="26" l="1"/>
  <c r="AV18" i="26"/>
  <c r="AV15" i="26"/>
  <c r="AV10" i="26"/>
  <c r="AV9" i="26"/>
  <c r="AV12" i="26"/>
  <c r="AV16" i="26"/>
  <c r="AV5" i="26"/>
  <c r="AV17" i="26"/>
  <c r="AV19" i="26"/>
  <c r="AV8" i="26"/>
  <c r="AV11" i="26"/>
  <c r="AV13" i="26"/>
  <c r="AY79" i="26"/>
  <c r="AY70" i="26"/>
  <c r="AY67" i="26"/>
  <c r="AY71" i="26"/>
  <c r="AY68" i="26"/>
  <c r="AY69" i="26"/>
  <c r="AY72" i="26"/>
  <c r="AY78" i="26"/>
  <c r="AY55" i="26"/>
  <c r="AY57" i="26"/>
  <c r="AY58" i="26"/>
  <c r="AY56" i="26"/>
  <c r="AY59" i="26"/>
  <c r="AY60" i="26"/>
  <c r="AY63" i="26"/>
  <c r="AY65" i="26"/>
  <c r="AY61" i="26"/>
  <c r="AY62" i="26"/>
  <c r="AY66" i="26"/>
  <c r="AY64" i="26"/>
  <c r="AY77" i="26"/>
  <c r="AY76" i="26"/>
  <c r="AY73" i="26"/>
  <c r="AY75" i="26"/>
  <c r="AY74" i="26"/>
  <c r="AV79" i="26"/>
  <c r="AV69" i="26"/>
  <c r="AV37" i="26"/>
  <c r="AV70" i="26"/>
  <c r="AV38" i="26"/>
  <c r="AV34" i="26"/>
  <c r="AV67" i="26"/>
  <c r="AV36" i="26"/>
  <c r="AV71" i="26"/>
  <c r="AV72" i="26"/>
  <c r="AV35" i="26"/>
  <c r="AV44" i="26"/>
  <c r="AV68" i="26"/>
  <c r="AV78" i="26"/>
  <c r="AV14" i="26"/>
  <c r="AV39" i="26"/>
  <c r="AV43" i="26"/>
  <c r="AV55" i="26"/>
  <c r="AV42" i="26"/>
  <c r="AV28" i="26"/>
  <c r="AV54" i="26"/>
  <c r="AV60" i="26"/>
  <c r="AV31" i="26"/>
  <c r="AV58" i="26"/>
  <c r="AV30" i="26"/>
  <c r="AV56" i="26"/>
  <c r="AV29" i="26"/>
  <c r="AV57" i="26"/>
  <c r="AV59" i="26"/>
  <c r="AV61" i="26"/>
  <c r="AV62" i="26"/>
  <c r="AV64" i="26"/>
  <c r="AV74" i="26"/>
  <c r="AV63" i="26"/>
  <c r="AV40" i="26"/>
  <c r="AV66" i="26"/>
  <c r="AV33" i="26"/>
  <c r="AV73" i="26"/>
  <c r="AV41" i="26"/>
  <c r="AV75" i="26"/>
  <c r="AV32" i="26"/>
  <c r="AV65" i="26"/>
  <c r="AV76" i="26"/>
  <c r="AV77" i="26"/>
  <c r="AW79" i="26"/>
  <c r="AW19" i="26"/>
  <c r="AW44" i="26"/>
  <c r="AW9" i="26"/>
  <c r="AW12" i="26"/>
  <c r="AW37" i="26"/>
  <c r="AW70" i="26"/>
  <c r="AW38" i="26"/>
  <c r="AW34" i="26"/>
  <c r="AW69" i="26"/>
  <c r="AW67" i="26"/>
  <c r="AW10" i="26"/>
  <c r="AW14" i="26"/>
  <c r="AW36" i="26"/>
  <c r="AW71" i="26"/>
  <c r="AW72" i="26"/>
  <c r="AW13" i="26"/>
  <c r="AW11" i="26"/>
  <c r="AW35" i="26"/>
  <c r="AW78" i="26"/>
  <c r="AW68" i="26"/>
  <c r="AW18" i="26"/>
  <c r="AW17" i="26"/>
  <c r="AW39" i="26"/>
  <c r="AW42" i="26"/>
  <c r="AW29" i="26"/>
  <c r="AW55" i="26"/>
  <c r="AW60" i="26"/>
  <c r="AW4" i="26"/>
  <c r="AW43" i="26"/>
  <c r="AW62" i="26"/>
  <c r="AW31" i="26"/>
  <c r="AW58" i="26"/>
  <c r="AW30" i="26"/>
  <c r="AW56" i="26"/>
  <c r="AW8" i="26"/>
  <c r="AW5" i="26"/>
  <c r="AW57" i="26"/>
  <c r="AW32" i="26"/>
  <c r="AW65" i="26"/>
  <c r="AW59" i="26"/>
  <c r="AW61" i="26"/>
  <c r="AW63" i="26"/>
  <c r="AW66" i="26"/>
  <c r="AW33" i="26"/>
  <c r="AW64" i="26"/>
  <c r="AW77" i="26"/>
  <c r="AW40" i="26"/>
  <c r="AW73" i="26"/>
  <c r="AW76" i="26"/>
  <c r="AW41" i="26"/>
  <c r="AW16" i="26"/>
  <c r="AW15" i="26"/>
  <c r="AW75" i="26"/>
  <c r="AW74" i="26"/>
  <c r="AT19" i="26"/>
  <c r="AT11" i="26"/>
  <c r="AT34" i="26"/>
  <c r="AT38" i="26"/>
  <c r="AT12" i="26"/>
  <c r="AT13" i="26"/>
  <c r="AT35" i="26"/>
  <c r="AT44" i="26"/>
  <c r="AT37" i="26"/>
  <c r="AT36" i="26"/>
  <c r="AT10" i="26"/>
  <c r="AT14" i="26"/>
  <c r="AT39" i="26"/>
  <c r="AT43" i="26"/>
  <c r="AT42" i="26"/>
  <c r="AT17" i="26"/>
  <c r="AT9" i="26"/>
  <c r="AT4" i="26"/>
  <c r="AT18" i="26"/>
  <c r="AT30" i="26"/>
  <c r="AT29" i="26"/>
  <c r="AT5" i="26"/>
  <c r="AT31" i="26"/>
  <c r="AT8" i="26"/>
  <c r="AT32" i="26"/>
  <c r="AT40" i="26"/>
  <c r="AT16" i="26"/>
  <c r="AT76" i="26"/>
  <c r="AT33" i="26"/>
  <c r="AT15" i="26"/>
  <c r="AT41" i="26"/>
  <c r="AX79" i="26"/>
  <c r="AX19" i="26"/>
  <c r="AX44" i="26"/>
  <c r="AX39" i="26"/>
  <c r="AX12" i="26"/>
  <c r="AX37" i="26"/>
  <c r="AX70" i="26"/>
  <c r="AX34" i="26"/>
  <c r="AX69" i="26"/>
  <c r="AX10" i="26"/>
  <c r="AX38" i="26"/>
  <c r="AX14" i="26"/>
  <c r="AX36" i="26"/>
  <c r="AX71" i="26"/>
  <c r="AX11" i="26"/>
  <c r="AX35" i="26"/>
  <c r="AX78" i="26"/>
  <c r="AX67" i="26"/>
  <c r="AX68" i="26"/>
  <c r="AX13" i="26"/>
  <c r="AX72" i="26"/>
  <c r="AX18" i="26"/>
  <c r="AX17" i="26"/>
  <c r="AX42" i="26"/>
  <c r="AX43" i="26"/>
  <c r="AX29" i="26"/>
  <c r="AX9" i="26"/>
  <c r="AX55" i="26"/>
  <c r="AX57" i="26"/>
  <c r="AX62" i="26"/>
  <c r="AX58" i="26"/>
  <c r="AX56" i="26"/>
  <c r="AX32" i="26"/>
  <c r="AX4" i="26"/>
  <c r="AX5" i="26"/>
  <c r="AX30" i="26"/>
  <c r="AX65" i="26"/>
  <c r="AX7" i="26"/>
  <c r="AX31" i="26"/>
  <c r="AX59" i="26"/>
  <c r="AX61" i="26"/>
  <c r="AX63" i="26"/>
  <c r="AX66" i="26"/>
  <c r="AX33" i="26"/>
  <c r="AX64" i="26"/>
  <c r="AX6" i="26"/>
  <c r="AX41" i="26"/>
  <c r="AX77" i="26"/>
  <c r="AX8" i="26"/>
  <c r="AX40" i="26"/>
  <c r="AX60" i="26"/>
  <c r="AX76" i="26"/>
  <c r="AX75" i="26"/>
  <c r="AX73" i="26"/>
  <c r="AX15" i="26"/>
  <c r="AX16" i="26"/>
  <c r="AX74" i="26"/>
  <c r="AT7" i="26" l="1"/>
  <c r="AW7" i="26"/>
  <c r="X22" i="26"/>
  <c r="AW6" i="26"/>
  <c r="AV6" i="26"/>
  <c r="AT57" i="26"/>
  <c r="AT3" i="26"/>
  <c r="AX3" i="26"/>
  <c r="AB21" i="26"/>
  <c r="AB26" i="26" s="1"/>
  <c r="AB22" i="26"/>
  <c r="AW54" i="26"/>
  <c r="AW3" i="26"/>
  <c r="AT28" i="26"/>
  <c r="X46" i="26"/>
  <c r="X51" i="26" s="1"/>
  <c r="X47" i="26"/>
  <c r="AY54" i="26"/>
  <c r="AW28" i="26"/>
  <c r="AA46" i="26"/>
  <c r="AA51" i="26" s="1"/>
  <c r="AA47" i="26"/>
  <c r="Z46" i="26"/>
  <c r="Z51" i="26" s="1"/>
  <c r="Z47" i="26"/>
  <c r="AX54" i="26"/>
  <c r="AX28" i="26"/>
  <c r="AB47" i="26"/>
  <c r="AB46" i="26"/>
  <c r="AB51" i="26" s="1"/>
  <c r="AX97" i="1" a="1"/>
  <c r="AX97" i="1" s="1"/>
  <c r="Z21" i="26" l="1"/>
  <c r="Z26" i="26" s="1"/>
  <c r="AA21" i="26"/>
  <c r="AA26" i="26" s="1"/>
  <c r="AA22" i="26"/>
  <c r="AV7" i="26"/>
  <c r="Z22" i="26"/>
  <c r="Z23" i="26" s="1"/>
  <c r="X21" i="26"/>
  <c r="X26" i="26" s="1"/>
  <c r="AT6" i="26"/>
  <c r="AA48" i="26"/>
  <c r="X48" i="26"/>
  <c r="AB23" i="26"/>
  <c r="AB48" i="26"/>
  <c r="Z48" i="26"/>
  <c r="AJ44" i="26"/>
  <c r="AJ67" i="26"/>
  <c r="AJ34" i="26"/>
  <c r="AJ19" i="26"/>
  <c r="AJ79" i="26"/>
  <c r="AJ35" i="26"/>
  <c r="AJ71" i="26"/>
  <c r="AJ68" i="26"/>
  <c r="AJ9" i="26"/>
  <c r="AJ70" i="26"/>
  <c r="AJ11" i="26"/>
  <c r="AJ13" i="26"/>
  <c r="AJ39" i="26"/>
  <c r="AJ37" i="26"/>
  <c r="AJ14" i="26"/>
  <c r="AJ36" i="26"/>
  <c r="AJ38" i="26"/>
  <c r="AJ12" i="26"/>
  <c r="AJ42" i="26"/>
  <c r="AJ43" i="26"/>
  <c r="AJ72" i="26"/>
  <c r="AJ69" i="26"/>
  <c r="AJ17" i="26"/>
  <c r="AJ18" i="26"/>
  <c r="AJ78" i="26"/>
  <c r="AJ56" i="26"/>
  <c r="AJ5" i="26"/>
  <c r="AJ29" i="26"/>
  <c r="AJ61" i="26"/>
  <c r="AJ32" i="26"/>
  <c r="AJ59" i="26"/>
  <c r="AJ4" i="26"/>
  <c r="AJ55" i="26"/>
  <c r="AJ33" i="26"/>
  <c r="AJ31" i="26"/>
  <c r="AJ58" i="26"/>
  <c r="AJ30" i="26"/>
  <c r="AJ60" i="26"/>
  <c r="AJ62" i="26"/>
  <c r="AJ6" i="26"/>
  <c r="AJ8" i="26"/>
  <c r="AJ73" i="26"/>
  <c r="AJ65" i="26"/>
  <c r="AJ63" i="26"/>
  <c r="AJ7" i="26"/>
  <c r="AJ66" i="26"/>
  <c r="AJ15" i="26"/>
  <c r="AJ40" i="26"/>
  <c r="AJ77" i="26"/>
  <c r="AJ41" i="26"/>
  <c r="AJ74" i="26"/>
  <c r="AJ16" i="26"/>
  <c r="AJ64" i="26"/>
  <c r="AJ76" i="26"/>
  <c r="AJ75" i="26"/>
  <c r="AM19" i="26"/>
  <c r="AM44" i="26"/>
  <c r="AM79" i="26"/>
  <c r="AM72" i="26"/>
  <c r="AM10" i="26"/>
  <c r="AM35" i="26"/>
  <c r="AM67" i="26"/>
  <c r="AM68" i="26"/>
  <c r="AM9" i="26"/>
  <c r="AM11" i="26"/>
  <c r="AM13" i="26"/>
  <c r="AM39" i="26"/>
  <c r="AM37" i="26"/>
  <c r="AM36" i="26"/>
  <c r="AM38" i="26"/>
  <c r="AM71" i="26"/>
  <c r="AM69" i="26"/>
  <c r="AM12" i="26"/>
  <c r="AM14" i="26"/>
  <c r="AM34" i="26"/>
  <c r="AM42" i="26"/>
  <c r="AM43" i="26"/>
  <c r="AM70" i="26"/>
  <c r="AM78" i="26"/>
  <c r="AM17" i="26"/>
  <c r="AM56" i="26"/>
  <c r="AM18" i="26"/>
  <c r="AM55" i="26"/>
  <c r="AM58" i="26"/>
  <c r="AM57" i="26"/>
  <c r="AM59" i="26"/>
  <c r="AM4" i="26"/>
  <c r="AM61" i="26"/>
  <c r="AM64" i="26"/>
  <c r="AM29" i="26"/>
  <c r="AM30" i="26"/>
  <c r="AM60" i="26"/>
  <c r="AM62" i="26"/>
  <c r="AM32" i="26"/>
  <c r="AM5" i="26"/>
  <c r="AM8" i="26"/>
  <c r="AM31" i="26"/>
  <c r="AM65" i="26"/>
  <c r="AM63" i="26"/>
  <c r="AM33" i="26"/>
  <c r="AM73" i="26"/>
  <c r="AM75" i="26"/>
  <c r="AM66" i="26"/>
  <c r="AM15" i="26"/>
  <c r="AM74" i="26"/>
  <c r="AM41" i="26"/>
  <c r="AM40" i="26"/>
  <c r="AM77" i="26"/>
  <c r="AM16" i="26"/>
  <c r="AM76" i="26"/>
  <c r="AN19" i="26"/>
  <c r="AN44" i="26"/>
  <c r="AN79" i="26"/>
  <c r="AN69" i="26"/>
  <c r="AN10" i="26"/>
  <c r="AN67" i="26"/>
  <c r="AN68" i="26"/>
  <c r="AN9" i="26"/>
  <c r="AN35" i="26"/>
  <c r="AN11" i="26"/>
  <c r="AN13" i="26"/>
  <c r="AN39" i="26"/>
  <c r="AN37" i="26"/>
  <c r="AN71" i="26"/>
  <c r="AN70" i="26"/>
  <c r="AN36" i="26"/>
  <c r="AN38" i="26"/>
  <c r="AN72" i="26"/>
  <c r="AN12" i="26"/>
  <c r="AN14" i="26"/>
  <c r="AN34" i="26"/>
  <c r="AN42" i="26"/>
  <c r="AN78" i="26"/>
  <c r="AN17" i="26"/>
  <c r="AN55" i="26"/>
  <c r="AN56" i="26"/>
  <c r="AN18" i="26"/>
  <c r="AN43" i="26"/>
  <c r="AN30" i="26"/>
  <c r="AN58" i="26"/>
  <c r="AN57" i="26"/>
  <c r="AN4" i="26"/>
  <c r="AN62" i="26"/>
  <c r="AN61" i="26"/>
  <c r="AN64" i="26"/>
  <c r="AN29" i="26"/>
  <c r="AN59" i="26"/>
  <c r="AN33" i="26"/>
  <c r="AN32" i="26"/>
  <c r="AN60" i="26"/>
  <c r="AN5" i="26"/>
  <c r="AN15" i="26"/>
  <c r="AN8" i="26"/>
  <c r="AN31" i="26"/>
  <c r="AN65" i="26"/>
  <c r="AN63" i="26"/>
  <c r="AN73" i="26"/>
  <c r="AN75" i="26"/>
  <c r="AN66" i="26"/>
  <c r="AN16" i="26"/>
  <c r="AN40" i="26"/>
  <c r="AN77" i="26"/>
  <c r="AN74" i="26"/>
  <c r="AN41" i="26"/>
  <c r="AN76" i="26"/>
  <c r="AP19" i="26"/>
  <c r="AP68" i="26"/>
  <c r="AP67" i="26"/>
  <c r="AP79" i="26"/>
  <c r="AP34" i="26"/>
  <c r="AP36" i="26"/>
  <c r="AP13" i="26"/>
  <c r="AP69" i="26"/>
  <c r="AP9" i="26"/>
  <c r="AP70" i="26"/>
  <c r="AP35" i="26"/>
  <c r="AP44" i="26"/>
  <c r="AP11" i="26"/>
  <c r="AP39" i="26"/>
  <c r="AP37" i="26"/>
  <c r="AP10" i="26"/>
  <c r="AP17" i="26"/>
  <c r="AP71" i="26"/>
  <c r="AP38" i="26"/>
  <c r="AP72" i="26"/>
  <c r="AP12" i="26"/>
  <c r="AP14" i="26"/>
  <c r="AP42" i="26"/>
  <c r="AP78" i="26"/>
  <c r="AP28" i="26"/>
  <c r="AP54" i="26"/>
  <c r="AP55" i="26"/>
  <c r="AP18" i="26"/>
  <c r="AP3" i="26"/>
  <c r="AP30" i="26"/>
  <c r="AP43" i="26"/>
  <c r="AP56" i="26"/>
  <c r="AP29" i="26"/>
  <c r="AP60" i="26"/>
  <c r="AP5" i="26"/>
  <c r="AP57" i="26"/>
  <c r="AP4" i="26"/>
  <c r="AP58" i="26"/>
  <c r="AP59" i="26"/>
  <c r="AP64" i="26"/>
  <c r="AP61" i="26"/>
  <c r="AP31" i="26"/>
  <c r="AP66" i="26"/>
  <c r="AP62" i="26"/>
  <c r="AP32" i="26"/>
  <c r="AP8" i="26"/>
  <c r="AP65" i="26"/>
  <c r="AP33" i="26"/>
  <c r="AP73" i="26"/>
  <c r="AP15" i="26"/>
  <c r="AP75" i="26"/>
  <c r="AP16" i="26"/>
  <c r="AP40" i="26"/>
  <c r="AP77" i="26"/>
  <c r="AP63" i="26"/>
  <c r="AP76" i="26"/>
  <c r="AP74" i="26"/>
  <c r="AP41" i="26"/>
  <c r="AQ19" i="26"/>
  <c r="AQ67" i="26"/>
  <c r="AQ44" i="26"/>
  <c r="AQ11" i="26"/>
  <c r="AQ79" i="26"/>
  <c r="AQ34" i="26"/>
  <c r="AQ36" i="26"/>
  <c r="AQ13" i="26"/>
  <c r="AQ69" i="26"/>
  <c r="AQ68" i="26"/>
  <c r="AQ72" i="26"/>
  <c r="AQ70" i="26"/>
  <c r="AQ35" i="26"/>
  <c r="AQ37" i="26"/>
  <c r="AQ17" i="26"/>
  <c r="AQ10" i="26"/>
  <c r="AQ71" i="26"/>
  <c r="AQ38" i="26"/>
  <c r="AQ12" i="26"/>
  <c r="AQ9" i="26"/>
  <c r="AQ14" i="26"/>
  <c r="AQ39" i="26"/>
  <c r="AQ42" i="26"/>
  <c r="AQ78" i="26"/>
  <c r="AQ4" i="26"/>
  <c r="AQ55" i="26"/>
  <c r="AQ18" i="26"/>
  <c r="AQ59" i="26"/>
  <c r="AQ43" i="26"/>
  <c r="AQ56" i="26"/>
  <c r="AQ29" i="26"/>
  <c r="AQ60" i="26"/>
  <c r="AQ66" i="26"/>
  <c r="AQ5" i="26"/>
  <c r="AQ57" i="26"/>
  <c r="AQ58" i="26"/>
  <c r="AQ30" i="26"/>
  <c r="AQ64" i="26"/>
  <c r="AQ61" i="26"/>
  <c r="AQ31" i="26"/>
  <c r="AQ62" i="26"/>
  <c r="AQ8" i="26"/>
  <c r="AQ32" i="26"/>
  <c r="AQ76" i="26"/>
  <c r="AQ33" i="26"/>
  <c r="AQ73" i="26"/>
  <c r="AQ15" i="26"/>
  <c r="AQ75" i="26"/>
  <c r="AQ41" i="26"/>
  <c r="AQ16" i="26"/>
  <c r="AQ77" i="26"/>
  <c r="AQ65" i="26"/>
  <c r="AQ40" i="26"/>
  <c r="AQ63" i="26"/>
  <c r="AQ74" i="26"/>
  <c r="AA23" i="26" l="1"/>
  <c r="X23" i="26"/>
  <c r="AN7" i="26"/>
  <c r="AM7" i="26"/>
  <c r="AQ7" i="26"/>
  <c r="R22" i="26"/>
  <c r="AQ6" i="26"/>
  <c r="AP7" i="26"/>
  <c r="Q21" i="26"/>
  <c r="Q26" i="26" s="1"/>
  <c r="AM54" i="26"/>
  <c r="AQ3" i="26"/>
  <c r="AN28" i="26"/>
  <c r="R47" i="26"/>
  <c r="R46" i="26"/>
  <c r="R51" i="26" s="1"/>
  <c r="AM28" i="26"/>
  <c r="Q46" i="26"/>
  <c r="Q51" i="26" s="1"/>
  <c r="Q47" i="26"/>
  <c r="AN54" i="26"/>
  <c r="AJ28" i="26"/>
  <c r="N46" i="26"/>
  <c r="N51" i="26" s="1"/>
  <c r="N47" i="26"/>
  <c r="AQ28" i="26"/>
  <c r="U46" i="26"/>
  <c r="U51" i="26" s="1"/>
  <c r="U47" i="26"/>
  <c r="AN3" i="26"/>
  <c r="AM3" i="26"/>
  <c r="AQ54" i="26"/>
  <c r="AJ3" i="26"/>
  <c r="N22" i="26"/>
  <c r="N21" i="26"/>
  <c r="N26" i="26" s="1"/>
  <c r="AJ54" i="26"/>
  <c r="T46" i="26"/>
  <c r="T47" i="26"/>
  <c r="A124" i="20"/>
  <c r="T22" i="26" l="1"/>
  <c r="U21" i="26"/>
  <c r="U26" i="26" s="1"/>
  <c r="U22" i="26"/>
  <c r="AM6" i="26"/>
  <c r="AP6" i="26"/>
  <c r="AN6" i="26"/>
  <c r="Q22" i="26"/>
  <c r="Q23" i="26" s="1"/>
  <c r="T21" i="26"/>
  <c r="T26" i="26" s="1"/>
  <c r="R21" i="26"/>
  <c r="R26" i="26" s="1"/>
  <c r="Q48" i="26"/>
  <c r="U48" i="26"/>
  <c r="N23" i="26"/>
  <c r="N48" i="26"/>
  <c r="R48" i="26"/>
  <c r="T51" i="26"/>
  <c r="T48" i="26"/>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U23" i="26" l="1"/>
  <c r="R23" i="26"/>
  <c r="T23" i="26"/>
  <c r="B2" i="20"/>
  <c r="A99" i="20" l="1"/>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E2" i="20" l="1"/>
  <c r="D2" i="20"/>
  <c r="C2" i="20"/>
  <c r="A2" i="20"/>
  <c r="P31" i="19" l="1"/>
  <c r="P30" i="19"/>
  <c r="P29" i="19"/>
  <c r="P28" i="19"/>
  <c r="P27" i="19"/>
  <c r="P26" i="19"/>
  <c r="P25" i="19"/>
  <c r="P24" i="19"/>
  <c r="P23" i="19"/>
  <c r="P22" i="19"/>
  <c r="P21" i="19"/>
  <c r="P20" i="19"/>
  <c r="P19" i="19"/>
  <c r="P18" i="19"/>
  <c r="P17" i="19"/>
  <c r="P16" i="19"/>
  <c r="P15" i="19"/>
  <c r="P14" i="19"/>
  <c r="P13" i="19"/>
  <c r="P12" i="19"/>
  <c r="P11" i="19"/>
  <c r="P10" i="19"/>
  <c r="P9" i="19"/>
  <c r="P8" i="19"/>
  <c r="P7" i="19"/>
  <c r="P6" i="19"/>
  <c r="P5" i="19"/>
  <c r="P4" i="19"/>
  <c r="P3" i="19"/>
  <c r="P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O2" i="19"/>
  <c r="N31" i="19"/>
  <c r="N30" i="19"/>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M31" i="19"/>
  <c r="M30" i="19"/>
  <c r="M29" i="19"/>
  <c r="M28" i="19"/>
  <c r="M27" i="19"/>
  <c r="M26" i="19"/>
  <c r="M25" i="19"/>
  <c r="M24" i="19"/>
  <c r="M23" i="19"/>
  <c r="M22" i="19"/>
  <c r="M21" i="19"/>
  <c r="M20" i="19"/>
  <c r="M19" i="19"/>
  <c r="M18" i="19"/>
  <c r="M17" i="19"/>
  <c r="M16" i="19"/>
  <c r="M15" i="19"/>
  <c r="M14" i="19"/>
  <c r="M13" i="19"/>
  <c r="M12" i="19"/>
  <c r="M11" i="19"/>
  <c r="M10" i="19"/>
  <c r="M9" i="19"/>
  <c r="M8" i="19"/>
  <c r="M7" i="19"/>
  <c r="M6" i="19"/>
  <c r="M5" i="19"/>
  <c r="M4" i="19"/>
  <c r="M3" i="19"/>
  <c r="M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L5" i="19"/>
  <c r="L4" i="19"/>
  <c r="L3" i="19"/>
  <c r="L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4" i="19"/>
  <c r="K3" i="19"/>
  <c r="K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I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H5" i="19"/>
  <c r="H4" i="19"/>
  <c r="H3" i="19"/>
  <c r="H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G5" i="19"/>
  <c r="G4" i="19"/>
  <c r="G3" i="19"/>
  <c r="G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F3" i="19"/>
  <c r="F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3" i="19"/>
  <c r="E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D3" i="19"/>
  <c r="D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C3" i="19"/>
  <c r="C2" i="19"/>
  <c r="B31" i="19"/>
  <c r="B30" i="19"/>
  <c r="B29" i="19"/>
  <c r="B28" i="19"/>
  <c r="B27" i="19"/>
  <c r="B26" i="19"/>
  <c r="B25" i="19"/>
  <c r="B24" i="19"/>
  <c r="B23" i="19"/>
  <c r="B22" i="19"/>
  <c r="B21" i="19"/>
  <c r="B20" i="19"/>
  <c r="B19" i="19"/>
  <c r="B18" i="19"/>
  <c r="B17" i="19"/>
  <c r="B16" i="19"/>
  <c r="B15" i="19"/>
  <c r="B14" i="19"/>
  <c r="B13" i="19"/>
  <c r="B12" i="19"/>
  <c r="B11" i="19"/>
  <c r="B10" i="19"/>
  <c r="B9" i="19"/>
  <c r="B8" i="19"/>
  <c r="B7" i="19"/>
  <c r="B6" i="19"/>
  <c r="B5" i="19"/>
  <c r="B4" i="19"/>
  <c r="B3" i="19"/>
  <c r="B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2" i="19"/>
  <c r="N1" i="19"/>
  <c r="L1" i="19"/>
  <c r="K1" i="19"/>
  <c r="J1" i="19"/>
  <c r="H1" i="19"/>
  <c r="G1" i="19"/>
  <c r="F1" i="19"/>
  <c r="E1" i="19"/>
  <c r="D1" i="19"/>
  <c r="C1" i="19"/>
  <c r="B1" i="19"/>
  <c r="A1" i="19"/>
  <c r="P1" i="19"/>
  <c r="O1" i="19"/>
  <c r="M1" i="19"/>
  <c r="I1"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<sst xmlns="http://schemas.openxmlformats.org/spreadsheetml/2006/main" count="76268" uniqueCount="6289">
  <si>
    <t>Zr</t>
  </si>
  <si>
    <t>Sr</t>
  </si>
  <si>
    <t>Zn</t>
  </si>
  <si>
    <t>Cu</t>
  </si>
  <si>
    <t>Ni</t>
  </si>
  <si>
    <t>Cr</t>
  </si>
  <si>
    <t>V</t>
  </si>
  <si>
    <t>K2O</t>
  </si>
  <si>
    <t>CaO</t>
  </si>
  <si>
    <t>MnO</t>
  </si>
  <si>
    <t>TiO2</t>
  </si>
  <si>
    <t>Fe2O3</t>
  </si>
  <si>
    <t>Rb</t>
  </si>
  <si>
    <t>BCR-2</t>
  </si>
  <si>
    <t>BHVO-2</t>
  </si>
  <si>
    <t>JB-3</t>
  </si>
  <si>
    <t>AGV-1</t>
  </si>
  <si>
    <t>Pb</t>
  </si>
  <si>
    <t/>
  </si>
  <si>
    <t>SIO2</t>
  </si>
  <si>
    <t>Al2O3</t>
  </si>
  <si>
    <t>MgO</t>
  </si>
  <si>
    <t>P2O5</t>
  </si>
  <si>
    <t>Y</t>
  </si>
  <si>
    <t>JA-1</t>
  </si>
  <si>
    <t>JGB-1</t>
  </si>
  <si>
    <t>BIR-1</t>
  </si>
  <si>
    <t>DNC-1</t>
  </si>
  <si>
    <t>AII 92</t>
  </si>
  <si>
    <t>BE-N</t>
  </si>
  <si>
    <t>MRG-1</t>
  </si>
  <si>
    <t>JGB-2</t>
  </si>
  <si>
    <t>File #</t>
  </si>
  <si>
    <t>Date</t>
  </si>
  <si>
    <t>Operator</t>
  </si>
  <si>
    <t>Sample ID</t>
  </si>
  <si>
    <t>Sample Type</t>
  </si>
  <si>
    <t>Core</t>
  </si>
  <si>
    <t>Section</t>
  </si>
  <si>
    <t>Application</t>
  </si>
  <si>
    <t>Method</t>
  </si>
  <si>
    <t>SiO2</t>
  </si>
  <si>
    <t>Analysis #</t>
  </si>
  <si>
    <t xml:space="preserve">Site </t>
  </si>
  <si>
    <t xml:space="preserve">Hole </t>
  </si>
  <si>
    <t xml:space="preserve"> Core Type</t>
  </si>
  <si>
    <t>Top Offset, cm</t>
  </si>
  <si>
    <t>Comment</t>
  </si>
  <si>
    <t>Ga</t>
  </si>
  <si>
    <t>Nb</t>
  </si>
  <si>
    <t>Ba</t>
  </si>
  <si>
    <t>6/16/2022 2:41</t>
  </si>
  <si>
    <t>Supervisor</t>
  </si>
  <si>
    <t>Standard</t>
  </si>
  <si>
    <t>GeoExploration</t>
  </si>
  <si>
    <t>Oxide3phase</t>
  </si>
  <si>
    <t>6/16/2022 2:43</t>
  </si>
  <si>
    <t>6/16/2022 3:03</t>
  </si>
  <si>
    <t>395E-U1560A-15X-CC</t>
  </si>
  <si>
    <t>SHLF</t>
  </si>
  <si>
    <t>U1560</t>
  </si>
  <si>
    <t>A</t>
  </si>
  <si>
    <t>X</t>
  </si>
  <si>
    <t>CC</t>
  </si>
  <si>
    <t>TEST 1</t>
  </si>
  <si>
    <t>6/16/2022 3:07</t>
  </si>
  <si>
    <t>TEST 2 (ALT)</t>
  </si>
  <si>
    <t>test 1</t>
  </si>
  <si>
    <t>Oxide3phase*</t>
  </si>
  <si>
    <t xml:space="preserve"> </t>
  </si>
  <si>
    <t>NKT-1</t>
  </si>
  <si>
    <t>JP-1</t>
  </si>
  <si>
    <t>DTS-1</t>
  </si>
  <si>
    <t>CGL-001</t>
  </si>
  <si>
    <t>UB-N</t>
  </si>
  <si>
    <t>DateTime</t>
  </si>
  <si>
    <t>Latitude</t>
  </si>
  <si>
    <t>Longitude</t>
  </si>
  <si>
    <t>Altitude</t>
  </si>
  <si>
    <t>CalFile1</t>
  </si>
  <si>
    <t>CalFile2</t>
  </si>
  <si>
    <t>Included in Average</t>
  </si>
  <si>
    <t>ElapsedTime</t>
  </si>
  <si>
    <t>Alloy 1</t>
  </si>
  <si>
    <t>Match Qual 1</t>
  </si>
  <si>
    <t>Alloy 2</t>
  </si>
  <si>
    <t>Match Qual 2</t>
  </si>
  <si>
    <t>Alloy 3</t>
  </si>
  <si>
    <t>Match Qual 3</t>
  </si>
  <si>
    <t>Multiplier</t>
  </si>
  <si>
    <t>Cal Check</t>
  </si>
  <si>
    <t>MgO Err</t>
  </si>
  <si>
    <t>Al2O3 Err</t>
  </si>
  <si>
    <t>SiO2 Err</t>
  </si>
  <si>
    <t>P</t>
  </si>
  <si>
    <t>P Err</t>
  </si>
  <si>
    <t>S</t>
  </si>
  <si>
    <t>S Err</t>
  </si>
  <si>
    <t>Cl</t>
  </si>
  <si>
    <t>Cl Err</t>
  </si>
  <si>
    <t>K2O Err</t>
  </si>
  <si>
    <t>Ca</t>
  </si>
  <si>
    <t>Ca Err</t>
  </si>
  <si>
    <t>Ti</t>
  </si>
  <si>
    <t>Ti Err</t>
  </si>
  <si>
    <t>V Err</t>
  </si>
  <si>
    <t>Cr Err</t>
  </si>
  <si>
    <t>Mn</t>
  </si>
  <si>
    <t>Mn Err</t>
  </si>
  <si>
    <t>Fe</t>
  </si>
  <si>
    <t>Fe Err</t>
  </si>
  <si>
    <t>Co</t>
  </si>
  <si>
    <t>Co Err</t>
  </si>
  <si>
    <t>Ni Err</t>
  </si>
  <si>
    <t>Cu Err</t>
  </si>
  <si>
    <t>Zn Err</t>
  </si>
  <si>
    <t>Ga Err</t>
  </si>
  <si>
    <t>As</t>
  </si>
  <si>
    <t>As Err</t>
  </si>
  <si>
    <t>Se</t>
  </si>
  <si>
    <t>Se Err</t>
  </si>
  <si>
    <t>Rb Err</t>
  </si>
  <si>
    <t>Sr Err</t>
  </si>
  <si>
    <t>Y Err</t>
  </si>
  <si>
    <t>Zr Err</t>
  </si>
  <si>
    <t>Nb Err</t>
  </si>
  <si>
    <t>Mo</t>
  </si>
  <si>
    <t>Mo Err</t>
  </si>
  <si>
    <t>Rh</t>
  </si>
  <si>
    <t>Rh Err</t>
  </si>
  <si>
    <t>Pd</t>
  </si>
  <si>
    <t>Pd Err</t>
  </si>
  <si>
    <t>Ag</t>
  </si>
  <si>
    <t>Ag Err</t>
  </si>
  <si>
    <t>Cd</t>
  </si>
  <si>
    <t>Cd Err</t>
  </si>
  <si>
    <t>Sn</t>
  </si>
  <si>
    <t>Sn Err</t>
  </si>
  <si>
    <t>Sb</t>
  </si>
  <si>
    <t>Sb Err</t>
  </si>
  <si>
    <t>Te</t>
  </si>
  <si>
    <t>Te Err</t>
  </si>
  <si>
    <t>Ba Err</t>
  </si>
  <si>
    <t>La</t>
  </si>
  <si>
    <t>La Err</t>
  </si>
  <si>
    <t>Ce</t>
  </si>
  <si>
    <t>Ce Err</t>
  </si>
  <si>
    <t>Hf</t>
  </si>
  <si>
    <t>Hf Err</t>
  </si>
  <si>
    <t>Ta</t>
  </si>
  <si>
    <t>Ta Err</t>
  </si>
  <si>
    <t>W</t>
  </si>
  <si>
    <t>W Err</t>
  </si>
  <si>
    <t>Pt</t>
  </si>
  <si>
    <t>Pt Err</t>
  </si>
  <si>
    <t>Au</t>
  </si>
  <si>
    <t>Au Err</t>
  </si>
  <si>
    <t>Hg</t>
  </si>
  <si>
    <t>Hg Err</t>
  </si>
  <si>
    <t>Tl</t>
  </si>
  <si>
    <t>Tl Err</t>
  </si>
  <si>
    <t>Pb Err</t>
  </si>
  <si>
    <t>Bi</t>
  </si>
  <si>
    <t>Bi Err</t>
  </si>
  <si>
    <t>Th</t>
  </si>
  <si>
    <t>Th Err</t>
  </si>
  <si>
    <t>U</t>
  </si>
  <si>
    <t>U Err</t>
  </si>
  <si>
    <t>Site</t>
  </si>
  <si>
    <t>Hole</t>
  </si>
  <si>
    <t>Core Type</t>
  </si>
  <si>
    <t>Top Offset (cm)</t>
  </si>
  <si>
    <t>Column1</t>
  </si>
  <si>
    <t>None</t>
  </si>
  <si>
    <t>Passed</t>
  </si>
  <si>
    <t xml:space="preserve">  3.6692</t>
  </si>
  <si>
    <t xml:space="preserve"> 13.1558</t>
  </si>
  <si>
    <t xml:space="preserve"> 38.4728</t>
  </si>
  <si>
    <t xml:space="preserve">  0.0358</t>
  </si>
  <si>
    <t>&lt; LOD</t>
  </si>
  <si>
    <t xml:space="preserve">  0.3082</t>
  </si>
  <si>
    <t xml:space="preserve">  8.6431</t>
  </si>
  <si>
    <t xml:space="preserve">  0.5917</t>
  </si>
  <si>
    <t xml:space="preserve">  0.0230</t>
  </si>
  <si>
    <t xml:space="preserve">  0.0189</t>
  </si>
  <si>
    <t xml:space="preserve">  0.1133</t>
  </si>
  <si>
    <t xml:space="preserve">  5.6873</t>
  </si>
  <si>
    <t xml:space="preserve">  0.0063</t>
  </si>
  <si>
    <t xml:space="preserve">  0.0143</t>
  </si>
  <si>
    <t xml:space="preserve">  0.0125</t>
  </si>
  <si>
    <t xml:space="preserve">  0.0080</t>
  </si>
  <si>
    <t xml:space="preserve">  0.0015</t>
  </si>
  <si>
    <t xml:space="preserve">  0.0006</t>
  </si>
  <si>
    <t xml:space="preserve">  0.0097</t>
  </si>
  <si>
    <t xml:space="preserve">  0.0028</t>
  </si>
  <si>
    <t xml:space="preserve">  0.0070</t>
  </si>
  <si>
    <t>U1558</t>
  </si>
  <si>
    <t>1A</t>
  </si>
  <si>
    <t xml:space="preserve">  2.8473</t>
  </si>
  <si>
    <t xml:space="preserve">  8.1242</t>
  </si>
  <si>
    <t xml:space="preserve"> 27.9063</t>
  </si>
  <si>
    <t xml:space="preserve">  0.0278</t>
  </si>
  <si>
    <t xml:space="preserve">  0.2117</t>
  </si>
  <si>
    <t xml:space="preserve">  6.4708</t>
  </si>
  <si>
    <t xml:space="preserve">  0.4166</t>
  </si>
  <si>
    <t xml:space="preserve">  0.0201</t>
  </si>
  <si>
    <t xml:space="preserve">  0.0825</t>
  </si>
  <si>
    <t xml:space="preserve">  4.5047</t>
  </si>
  <si>
    <t xml:space="preserve">  0.0071</t>
  </si>
  <si>
    <t xml:space="preserve">  0.0072</t>
  </si>
  <si>
    <t xml:space="preserve">  0.0062</t>
  </si>
  <si>
    <t xml:space="preserve">  0.0009</t>
  </si>
  <si>
    <t xml:space="preserve">  0.0007</t>
  </si>
  <si>
    <t xml:space="preserve">  0.0069</t>
  </si>
  <si>
    <t xml:space="preserve">  0.0021</t>
  </si>
  <si>
    <t xml:space="preserve">  0.0066</t>
  </si>
  <si>
    <t xml:space="preserve">  0.0001</t>
  </si>
  <si>
    <t xml:space="preserve">  1.9949</t>
  </si>
  <si>
    <t xml:space="preserve">  8.2989</t>
  </si>
  <si>
    <t xml:space="preserve"> 27.7932</t>
  </si>
  <si>
    <t xml:space="preserve">  0.0214</t>
  </si>
  <si>
    <t xml:space="preserve">  0.2141</t>
  </si>
  <si>
    <t xml:space="preserve">  7.0125</t>
  </si>
  <si>
    <t xml:space="preserve">  0.4204</t>
  </si>
  <si>
    <t xml:space="preserve">  0.0190</t>
  </si>
  <si>
    <t xml:space="preserve">  0.0776</t>
  </si>
  <si>
    <t xml:space="preserve">  4.2860</t>
  </si>
  <si>
    <t xml:space="preserve">  0.0046</t>
  </si>
  <si>
    <t xml:space="preserve">  0.0075</t>
  </si>
  <si>
    <t xml:space="preserve">  0.0068</t>
  </si>
  <si>
    <t xml:space="preserve">  0.0078</t>
  </si>
  <si>
    <t>2C ALT 2</t>
  </si>
  <si>
    <t xml:space="preserve">  3.9652</t>
  </si>
  <si>
    <t xml:space="preserve"> 10.6016</t>
  </si>
  <si>
    <t xml:space="preserve"> 38.5900</t>
  </si>
  <si>
    <t xml:space="preserve">  0.0381</t>
  </si>
  <si>
    <t xml:space="preserve">  0.3231</t>
  </si>
  <si>
    <t xml:space="preserve">  8.0320</t>
  </si>
  <si>
    <t xml:space="preserve">  0.6137</t>
  </si>
  <si>
    <t xml:space="preserve">  0.0245</t>
  </si>
  <si>
    <t xml:space="preserve">  0.1554</t>
  </si>
  <si>
    <t xml:space="preserve">  7.4735</t>
  </si>
  <si>
    <t xml:space="preserve">  0.0100</t>
  </si>
  <si>
    <t xml:space="preserve">  0.0092</t>
  </si>
  <si>
    <t xml:space="preserve">  0.0085</t>
  </si>
  <si>
    <t xml:space="preserve">  0.0010</t>
  </si>
  <si>
    <t xml:space="preserve">  0.0002</t>
  </si>
  <si>
    <t xml:space="preserve">  0.0008</t>
  </si>
  <si>
    <t xml:space="preserve">  0.0088</t>
  </si>
  <si>
    <t xml:space="preserve">  0.0026</t>
  </si>
  <si>
    <t xml:space="preserve">  0.0022</t>
  </si>
  <si>
    <t xml:space="preserve">  0.0122</t>
  </si>
  <si>
    <t>2B ALT 1</t>
  </si>
  <si>
    <t xml:space="preserve">  3.4272</t>
  </si>
  <si>
    <t xml:space="preserve"> 11.3426</t>
  </si>
  <si>
    <t xml:space="preserve"> 38.1259</t>
  </si>
  <si>
    <t xml:space="preserve">  0.0397</t>
  </si>
  <si>
    <t xml:space="preserve">  0.3245</t>
  </si>
  <si>
    <t xml:space="preserve">  7.8623</t>
  </si>
  <si>
    <t xml:space="preserve">  0.6147</t>
  </si>
  <si>
    <t xml:space="preserve">  0.0237</t>
  </si>
  <si>
    <t xml:space="preserve">  0.0178</t>
  </si>
  <si>
    <t xml:space="preserve">  0.1622</t>
  </si>
  <si>
    <t xml:space="preserve">  7.2822</t>
  </si>
  <si>
    <t xml:space="preserve">  0.0110</t>
  </si>
  <si>
    <t xml:space="preserve">  0.0084</t>
  </si>
  <si>
    <t xml:space="preserve">  0.0083</t>
  </si>
  <si>
    <t xml:space="preserve">  0.0013</t>
  </si>
  <si>
    <t xml:space="preserve">  0.0093</t>
  </si>
  <si>
    <t xml:space="preserve">  0.0025</t>
  </si>
  <si>
    <t xml:space="preserve">  0.0064</t>
  </si>
  <si>
    <t>2B ALT 1 BIG PIECE</t>
  </si>
  <si>
    <t xml:space="preserve">  4.3632</t>
  </si>
  <si>
    <t xml:space="preserve"> 11.8125</t>
  </si>
  <si>
    <t xml:space="preserve"> 38.2169</t>
  </si>
  <si>
    <t xml:space="preserve">  0.0286</t>
  </si>
  <si>
    <t xml:space="preserve">  0.2163</t>
  </si>
  <si>
    <t xml:space="preserve">  8.1147</t>
  </si>
  <si>
    <t xml:space="preserve">  0.5642</t>
  </si>
  <si>
    <t xml:space="preserve">  0.0182</t>
  </si>
  <si>
    <t xml:space="preserve">  0.0183</t>
  </si>
  <si>
    <t xml:space="preserve">  0.1076</t>
  </si>
  <si>
    <t xml:space="preserve">  6.0270</t>
  </si>
  <si>
    <t xml:space="preserve">  0.0102</t>
  </si>
  <si>
    <t xml:space="preserve">  0.0074</t>
  </si>
  <si>
    <t xml:space="preserve">  0.0011</t>
  </si>
  <si>
    <t xml:space="preserve">  0.0004</t>
  </si>
  <si>
    <t xml:space="preserve">  0.0090</t>
  </si>
  <si>
    <t xml:space="preserve">  0.0048</t>
  </si>
  <si>
    <t xml:space="preserve">  2.8341</t>
  </si>
  <si>
    <t xml:space="preserve"> 10.1495</t>
  </si>
  <si>
    <t xml:space="preserve"> 32.2645</t>
  </si>
  <si>
    <t xml:space="preserve">  0.0294</t>
  </si>
  <si>
    <t xml:space="preserve">  0.0276</t>
  </si>
  <si>
    <t xml:space="preserve">  0.2467</t>
  </si>
  <si>
    <t xml:space="preserve">  6.9165</t>
  </si>
  <si>
    <t xml:space="preserve">  0.4536</t>
  </si>
  <si>
    <t xml:space="preserve">  0.0118</t>
  </si>
  <si>
    <t xml:space="preserve">  0.0233</t>
  </si>
  <si>
    <t xml:space="preserve">  0.0871</t>
  </si>
  <si>
    <t xml:space="preserve">  5.1334</t>
  </si>
  <si>
    <t xml:space="preserve">  0.0065</t>
  </si>
  <si>
    <t xml:space="preserve">  0.0061</t>
  </si>
  <si>
    <t xml:space="preserve">  0.0058</t>
  </si>
  <si>
    <t xml:space="preserve">  0.0012</t>
  </si>
  <si>
    <t xml:space="preserve">  2.9168</t>
  </si>
  <si>
    <t xml:space="preserve">  9.9898</t>
  </si>
  <si>
    <t xml:space="preserve"> 32.6435</t>
  </si>
  <si>
    <t xml:space="preserve">  0.0387</t>
  </si>
  <si>
    <t xml:space="preserve">  0.2011</t>
  </si>
  <si>
    <t xml:space="preserve">  7.6770</t>
  </si>
  <si>
    <t xml:space="preserve">  0.4857</t>
  </si>
  <si>
    <t xml:space="preserve">  0.0099</t>
  </si>
  <si>
    <t xml:space="preserve">  0.0198</t>
  </si>
  <si>
    <t xml:space="preserve">  0.1139</t>
  </si>
  <si>
    <t xml:space="preserve">  5.2433</t>
  </si>
  <si>
    <t xml:space="preserve">  0.0057</t>
  </si>
  <si>
    <t xml:space="preserve">  0.0073</t>
  </si>
  <si>
    <t xml:space="preserve">  0.0003</t>
  </si>
  <si>
    <t xml:space="preserve">  4.0285</t>
  </si>
  <si>
    <t xml:space="preserve"> 11.8357</t>
  </si>
  <si>
    <t xml:space="preserve"> 40.9778</t>
  </si>
  <si>
    <t xml:space="preserve">  0.0225</t>
  </si>
  <si>
    <t xml:space="preserve">  0.1553</t>
  </si>
  <si>
    <t xml:space="preserve">  7.7017</t>
  </si>
  <si>
    <t xml:space="preserve">  0.7604</t>
  </si>
  <si>
    <t xml:space="preserve">  0.0186</t>
  </si>
  <si>
    <t xml:space="preserve">  0.0185</t>
  </si>
  <si>
    <t xml:space="preserve">  0.1178</t>
  </si>
  <si>
    <t xml:space="preserve">  6.0122</t>
  </si>
  <si>
    <t xml:space="preserve">  0.0056</t>
  </si>
  <si>
    <t xml:space="preserve">  0.0108</t>
  </si>
  <si>
    <t xml:space="preserve">  0.0030</t>
  </si>
  <si>
    <t>395E-U1560A-16X-CC</t>
  </si>
  <si>
    <t xml:space="preserve">  3.4931</t>
  </si>
  <si>
    <t xml:space="preserve"> 11.6473</t>
  </si>
  <si>
    <t xml:space="preserve"> 38.0408</t>
  </si>
  <si>
    <t xml:space="preserve">  0.0365</t>
  </si>
  <si>
    <t xml:space="preserve">  0.0998</t>
  </si>
  <si>
    <t xml:space="preserve">  7.7539</t>
  </si>
  <si>
    <t xml:space="preserve">  0.7267</t>
  </si>
  <si>
    <t xml:space="preserve">  0.0200</t>
  </si>
  <si>
    <t xml:space="preserve">  0.1062</t>
  </si>
  <si>
    <t xml:space="preserve">  6.2881</t>
  </si>
  <si>
    <t xml:space="preserve">  0.0041</t>
  </si>
  <si>
    <t xml:space="preserve">  0.0054</t>
  </si>
  <si>
    <t xml:space="preserve">  0.0055</t>
  </si>
  <si>
    <t xml:space="preserve">  0.0109</t>
  </si>
  <si>
    <t xml:space="preserve">  0.0029</t>
  </si>
  <si>
    <t xml:space="preserve">  0.0091</t>
  </si>
  <si>
    <t>1A ALD 1</t>
  </si>
  <si>
    <t xml:space="preserve">  3.9515</t>
  </si>
  <si>
    <t xml:space="preserve"> 11.8362</t>
  </si>
  <si>
    <t xml:space="preserve"> 40.5395</t>
  </si>
  <si>
    <t xml:space="preserve">  0.0391</t>
  </si>
  <si>
    <t xml:space="preserve">  1.1372</t>
  </si>
  <si>
    <t xml:space="preserve">  0.1730</t>
  </si>
  <si>
    <t xml:space="preserve">  7.7057</t>
  </si>
  <si>
    <t xml:space="preserve">  0.7316</t>
  </si>
  <si>
    <t xml:space="preserve">  0.0219</t>
  </si>
  <si>
    <t xml:space="preserve">  0.0161</t>
  </si>
  <si>
    <t xml:space="preserve">  0.1251</t>
  </si>
  <si>
    <t xml:space="preserve">  5.6413</t>
  </si>
  <si>
    <t xml:space="preserve">  0.0094</t>
  </si>
  <si>
    <t xml:space="preserve">  0.0111</t>
  </si>
  <si>
    <t xml:space="preserve">  0.0098</t>
  </si>
  <si>
    <t xml:space="preserve">  3.9589</t>
  </si>
  <si>
    <t xml:space="preserve"> 13.5081</t>
  </si>
  <si>
    <t xml:space="preserve"> 41.9803</t>
  </si>
  <si>
    <t xml:space="preserve">  0.0334</t>
  </si>
  <si>
    <t xml:space="preserve">  0.2572</t>
  </si>
  <si>
    <t xml:space="preserve">  7.8208</t>
  </si>
  <si>
    <t xml:space="preserve">  0.6498</t>
  </si>
  <si>
    <t xml:space="preserve">  0.0199</t>
  </si>
  <si>
    <t xml:space="preserve">  0.0142</t>
  </si>
  <si>
    <t xml:space="preserve">  0.1077</t>
  </si>
  <si>
    <t xml:space="preserve">  5.9982</t>
  </si>
  <si>
    <t xml:space="preserve">  0.0104</t>
  </si>
  <si>
    <t xml:space="preserve">  2.9072</t>
  </si>
  <si>
    <t xml:space="preserve"> 11.8176</t>
  </si>
  <si>
    <t xml:space="preserve"> 37.5778</t>
  </si>
  <si>
    <t xml:space="preserve">  0.0534</t>
  </si>
  <si>
    <t xml:space="preserve">  0.1138</t>
  </si>
  <si>
    <t xml:space="preserve">  0.3830</t>
  </si>
  <si>
    <t xml:space="preserve">  7.0635</t>
  </si>
  <si>
    <t xml:space="preserve">  0.7720</t>
  </si>
  <si>
    <t xml:space="preserve">  0.0162</t>
  </si>
  <si>
    <t xml:space="preserve">  0.0173</t>
  </si>
  <si>
    <t xml:space="preserve">  0.1395</t>
  </si>
  <si>
    <t xml:space="preserve">  6.4755</t>
  </si>
  <si>
    <t xml:space="preserve">  0.0077</t>
  </si>
  <si>
    <t xml:space="preserve">  0.0016</t>
  </si>
  <si>
    <t xml:space="preserve">  0.0020</t>
  </si>
  <si>
    <t xml:space="preserve">  2.9995</t>
  </si>
  <si>
    <t xml:space="preserve"> 12.6572</t>
  </si>
  <si>
    <t xml:space="preserve"> 39.4151</t>
  </si>
  <si>
    <t xml:space="preserve">  0.0247</t>
  </si>
  <si>
    <t xml:space="preserve">  0.7648</t>
  </si>
  <si>
    <t xml:space="preserve">  0.1674</t>
  </si>
  <si>
    <t xml:space="preserve">  7.8702</t>
  </si>
  <si>
    <t xml:space="preserve">  0.6715</t>
  </si>
  <si>
    <t xml:space="preserve">  0.0221</t>
  </si>
  <si>
    <t xml:space="preserve">  0.0146</t>
  </si>
  <si>
    <t xml:space="preserve">  0.1031</t>
  </si>
  <si>
    <t xml:space="preserve">  5.2731</t>
  </si>
  <si>
    <t xml:space="preserve">  0.0076</t>
  </si>
  <si>
    <t xml:space="preserve">  0.0014</t>
  </si>
  <si>
    <t xml:space="preserve">  0.0114</t>
  </si>
  <si>
    <t xml:space="preserve">  0.0326</t>
  </si>
  <si>
    <t xml:space="preserve">  0.0275</t>
  </si>
  <si>
    <t xml:space="preserve">  0.0105</t>
  </si>
  <si>
    <t xml:space="preserve">  0.0019</t>
  </si>
  <si>
    <t xml:space="preserve">  0.0043</t>
  </si>
  <si>
    <t xml:space="preserve">  0.1375</t>
  </si>
  <si>
    <t xml:space="preserve">  0.0319</t>
  </si>
  <si>
    <t xml:space="preserve">  0.0984</t>
  </si>
  <si>
    <t xml:space="preserve">  0.0345</t>
  </si>
  <si>
    <t xml:space="preserve">  0.0287</t>
  </si>
  <si>
    <t xml:space="preserve">  0.0044</t>
  </si>
  <si>
    <t xml:space="preserve">  0.0101</t>
  </si>
  <si>
    <t xml:space="preserve">  0.1126</t>
  </si>
  <si>
    <t xml:space="preserve">  0.0320</t>
  </si>
  <si>
    <t xml:space="preserve">  0.0067</t>
  </si>
  <si>
    <t xml:space="preserve">  0.0291</t>
  </si>
  <si>
    <t xml:space="preserve">  0.0096</t>
  </si>
  <si>
    <t xml:space="preserve">  0.0032</t>
  </si>
  <si>
    <t xml:space="preserve">  0.0311</t>
  </si>
  <si>
    <t xml:space="preserve">  0.1086</t>
  </si>
  <si>
    <t xml:space="preserve">  0.0361</t>
  </si>
  <si>
    <t xml:space="preserve">  0.0087</t>
  </si>
  <si>
    <t xml:space="preserve">  0.0266</t>
  </si>
  <si>
    <t xml:space="preserve">  0.0086</t>
  </si>
  <si>
    <t xml:space="preserve">  0.0106</t>
  </si>
  <si>
    <t xml:space="preserve">  0.0315</t>
  </si>
  <si>
    <t xml:space="preserve">  0.1044</t>
  </si>
  <si>
    <t xml:space="preserve">  0.0133</t>
  </si>
  <si>
    <t xml:space="preserve">  0.0373</t>
  </si>
  <si>
    <t xml:space="preserve">  0.0282</t>
  </si>
  <si>
    <t xml:space="preserve">  0.0033</t>
  </si>
  <si>
    <t xml:space="preserve">  0.0327</t>
  </si>
  <si>
    <t xml:space="preserve">  0.1032</t>
  </si>
  <si>
    <t xml:space="preserve">  5.5046</t>
  </si>
  <si>
    <t xml:space="preserve"> 11.7495</t>
  </si>
  <si>
    <t xml:space="preserve"> 40.9654</t>
  </si>
  <si>
    <t xml:space="preserve">  0.0348</t>
  </si>
  <si>
    <t xml:space="preserve">  0.0932</t>
  </si>
  <si>
    <t xml:space="preserve">  8.0714</t>
  </si>
  <si>
    <t xml:space="preserve">  0.5626</t>
  </si>
  <si>
    <t xml:space="preserve">  0.0308</t>
  </si>
  <si>
    <t xml:space="preserve">  5.5463</t>
  </si>
  <si>
    <t xml:space="preserve">  0.0081</t>
  </si>
  <si>
    <t xml:space="preserve">  0.0023</t>
  </si>
  <si>
    <t>390C-U1559A-8X-CC-A</t>
  </si>
  <si>
    <t xml:space="preserve">  5.7289</t>
  </si>
  <si>
    <t xml:space="preserve"> 10.8748</t>
  </si>
  <si>
    <t xml:space="preserve"> 38.8744</t>
  </si>
  <si>
    <t xml:space="preserve">  0.0258</t>
  </si>
  <si>
    <t xml:space="preserve">  0.0554</t>
  </si>
  <si>
    <t xml:space="preserve">  8.0358</t>
  </si>
  <si>
    <t xml:space="preserve">  0.5218</t>
  </si>
  <si>
    <t xml:space="preserve">  0.0144</t>
  </si>
  <si>
    <t xml:space="preserve">  0.0248</t>
  </si>
  <si>
    <t xml:space="preserve">  0.1092</t>
  </si>
  <si>
    <t xml:space="preserve">  5.8883</t>
  </si>
  <si>
    <t xml:space="preserve">  0.0049</t>
  </si>
  <si>
    <t xml:space="preserve">  0.0060</t>
  </si>
  <si>
    <t>390C-U1559A-9X-1A</t>
  </si>
  <si>
    <t xml:space="preserve">  0.0374</t>
  </si>
  <si>
    <t xml:space="preserve">  5.6953</t>
  </si>
  <si>
    <t xml:space="preserve">  9.9057</t>
  </si>
  <si>
    <t xml:space="preserve"> 38.3564</t>
  </si>
  <si>
    <t xml:space="preserve">  0.0179</t>
  </si>
  <si>
    <t xml:space="preserve">  0.0337</t>
  </si>
  <si>
    <t xml:space="preserve">  0.0605</t>
  </si>
  <si>
    <t xml:space="preserve">  7.6341</t>
  </si>
  <si>
    <t xml:space="preserve">  0.5206</t>
  </si>
  <si>
    <t xml:space="preserve">  0.0280</t>
  </si>
  <si>
    <t xml:space="preserve">  0.1095</t>
  </si>
  <si>
    <t xml:space="preserve">  5.4195</t>
  </si>
  <si>
    <t>P205</t>
  </si>
  <si>
    <t xml:space="preserve">To use this sheet, download your XRF chemostratigraphic file from the Excel sheet of data off the Bruker pXRF.  </t>
  </si>
  <si>
    <t>Choose "Paste Special" in Excel, and copy and paste the data onto the "New Bruker data input page" as VALUES.  [If you paste in the background formulas you'll mess up the sheet - so be sure to paste in as VALUES]</t>
  </si>
  <si>
    <t>Your results should appear on the page "Corrected Results"</t>
  </si>
  <si>
    <t xml:space="preserve">  4.6790</t>
  </si>
  <si>
    <t xml:space="preserve"> 10.8678</t>
  </si>
  <si>
    <t xml:space="preserve"> 40.0914</t>
  </si>
  <si>
    <t xml:space="preserve">  0.0149</t>
  </si>
  <si>
    <t xml:space="preserve">  0.0889</t>
  </si>
  <si>
    <t xml:space="preserve">  7.7214</t>
  </si>
  <si>
    <t xml:space="preserve">  0.6370</t>
  </si>
  <si>
    <t xml:space="preserve">  0.0103</t>
  </si>
  <si>
    <t xml:space="preserve">  0.1152</t>
  </si>
  <si>
    <t xml:space="preserve">  5.7769</t>
  </si>
  <si>
    <t>393-U1559B-3R-1A</t>
  </si>
  <si>
    <t xml:space="preserve">  4.9159</t>
  </si>
  <si>
    <t xml:space="preserve"> 11.8237</t>
  </si>
  <si>
    <t xml:space="preserve"> 40.2304</t>
  </si>
  <si>
    <t xml:space="preserve">  0.0263</t>
  </si>
  <si>
    <t xml:space="preserve">  0.0975</t>
  </si>
  <si>
    <t xml:space="preserve">  7.7905</t>
  </si>
  <si>
    <t xml:space="preserve">  0.6315</t>
  </si>
  <si>
    <t xml:space="preserve">  0.0231</t>
  </si>
  <si>
    <t xml:space="preserve">  0.0174</t>
  </si>
  <si>
    <t xml:space="preserve">  0.1134</t>
  </si>
  <si>
    <t xml:space="preserve">  5.6483</t>
  </si>
  <si>
    <t xml:space="preserve">  0.0027</t>
  </si>
  <si>
    <t xml:space="preserve">  4.0313</t>
  </si>
  <si>
    <t xml:space="preserve"> 11.8739</t>
  </si>
  <si>
    <t xml:space="preserve"> 39.9234</t>
  </si>
  <si>
    <t xml:space="preserve">  0.0250</t>
  </si>
  <si>
    <t xml:space="preserve">  0.1833</t>
  </si>
  <si>
    <t xml:space="preserve">  7.8367</t>
  </si>
  <si>
    <t xml:space="preserve">  0.6126</t>
  </si>
  <si>
    <t xml:space="preserve">  0.1101</t>
  </si>
  <si>
    <t xml:space="preserve">  5.7127</t>
  </si>
  <si>
    <t xml:space="preserve">  0.0039</t>
  </si>
  <si>
    <t xml:space="preserve">  0.0005</t>
  </si>
  <si>
    <t xml:space="preserve">  0.0024</t>
  </si>
  <si>
    <t xml:space="preserve">  4.5501</t>
  </si>
  <si>
    <t xml:space="preserve"> 12.2975</t>
  </si>
  <si>
    <t xml:space="preserve"> 41.3516</t>
  </si>
  <si>
    <t xml:space="preserve">  0.0238</t>
  </si>
  <si>
    <t xml:space="preserve">  0.1117</t>
  </si>
  <si>
    <t xml:space="preserve">  7.8018</t>
  </si>
  <si>
    <t xml:space="preserve">  0.6300</t>
  </si>
  <si>
    <t xml:space="preserve">  5.6836</t>
  </si>
  <si>
    <t xml:space="preserve">  5.8400</t>
  </si>
  <si>
    <t xml:space="preserve"> 12.2491</t>
  </si>
  <si>
    <t xml:space="preserve"> 42.6840</t>
  </si>
  <si>
    <t xml:space="preserve">  0.0441</t>
  </si>
  <si>
    <t xml:space="preserve">  0.1314</t>
  </si>
  <si>
    <t xml:space="preserve">  7.9226</t>
  </si>
  <si>
    <t xml:space="preserve">  0.6443</t>
  </si>
  <si>
    <t xml:space="preserve">  0.0176</t>
  </si>
  <si>
    <t xml:space="preserve">  0.0239</t>
  </si>
  <si>
    <t xml:space="preserve">  0.1158</t>
  </si>
  <si>
    <t xml:space="preserve">  6.0874</t>
  </si>
  <si>
    <t xml:space="preserve">  0.0059</t>
  </si>
  <si>
    <t xml:space="preserve">  5.7706</t>
  </si>
  <si>
    <t xml:space="preserve"> 11.7996</t>
  </si>
  <si>
    <t xml:space="preserve"> 41.7604</t>
  </si>
  <si>
    <t xml:space="preserve">  0.0351</t>
  </si>
  <si>
    <t xml:space="preserve">  0.1069</t>
  </si>
  <si>
    <t xml:space="preserve">  7.9202</t>
  </si>
  <si>
    <t xml:space="preserve">  0.6219</t>
  </si>
  <si>
    <t xml:space="preserve">  0.0137</t>
  </si>
  <si>
    <t xml:space="preserve">  0.1122</t>
  </si>
  <si>
    <t xml:space="preserve">  5.4438</t>
  </si>
  <si>
    <t xml:space="preserve">  0.0045</t>
  </si>
  <si>
    <t xml:space="preserve">  5.0898</t>
  </si>
  <si>
    <t xml:space="preserve"> 11.4859</t>
  </si>
  <si>
    <t xml:space="preserve"> 40.3030</t>
  </si>
  <si>
    <t xml:space="preserve">  0.0288</t>
  </si>
  <si>
    <t xml:space="preserve">  0.1577</t>
  </si>
  <si>
    <t xml:space="preserve">  7.6908</t>
  </si>
  <si>
    <t xml:space="preserve">  0.6270</t>
  </si>
  <si>
    <t xml:space="preserve">  0.0244</t>
  </si>
  <si>
    <t xml:space="preserve">  0.1168</t>
  </si>
  <si>
    <t xml:space="preserve">  5.7548</t>
  </si>
  <si>
    <t xml:space="preserve">  0.0089</t>
  </si>
  <si>
    <t>393-U1559B-4R-1A</t>
  </si>
  <si>
    <t xml:space="preserve">  5.1509</t>
  </si>
  <si>
    <t xml:space="preserve"> 11.2823</t>
  </si>
  <si>
    <t xml:space="preserve"> 40.2753</t>
  </si>
  <si>
    <t xml:space="preserve">  0.0289</t>
  </si>
  <si>
    <t xml:space="preserve">  0.0950</t>
  </si>
  <si>
    <t xml:space="preserve">  8.0679</t>
  </si>
  <si>
    <t xml:space="preserve">  0.6430</t>
  </si>
  <si>
    <t xml:space="preserve">  0.0163</t>
  </si>
  <si>
    <t xml:space="preserve">  0.1229</t>
  </si>
  <si>
    <t xml:space="preserve">  5.8226</t>
  </si>
  <si>
    <t xml:space="preserve">  3.7005</t>
  </si>
  <si>
    <t xml:space="preserve"> 11.5671</t>
  </si>
  <si>
    <t xml:space="preserve"> 37.5864</t>
  </si>
  <si>
    <t xml:space="preserve">  0.0389</t>
  </si>
  <si>
    <t xml:space="preserve">  0.0672</t>
  </si>
  <si>
    <t xml:space="preserve">  7.7116</t>
  </si>
  <si>
    <t xml:space="preserve">  0.6362</t>
  </si>
  <si>
    <t xml:space="preserve">  0.0165</t>
  </si>
  <si>
    <t xml:space="preserve">  0.0228</t>
  </si>
  <si>
    <t xml:space="preserve">  0.1137</t>
  </si>
  <si>
    <t xml:space="preserve">  6.2652</t>
  </si>
  <si>
    <t xml:space="preserve">  5.3835</t>
  </si>
  <si>
    <t xml:space="preserve">  9.7043</t>
  </si>
  <si>
    <t xml:space="preserve"> 38.2357</t>
  </si>
  <si>
    <t xml:space="preserve">  0.0255</t>
  </si>
  <si>
    <t xml:space="preserve">  0.0454</t>
  </si>
  <si>
    <t xml:space="preserve">  7.8162</t>
  </si>
  <si>
    <t xml:space="preserve">  0.5265</t>
  </si>
  <si>
    <t xml:space="preserve">  0.1161</t>
  </si>
  <si>
    <t xml:space="preserve">  5.6025</t>
  </si>
  <si>
    <t xml:space="preserve">  3.3338</t>
  </si>
  <si>
    <t xml:space="preserve"> 10.6579</t>
  </si>
  <si>
    <t xml:space="preserve"> 34.5739</t>
  </si>
  <si>
    <t xml:space="preserve">  0.0267</t>
  </si>
  <si>
    <t xml:space="preserve">  0.0917</t>
  </si>
  <si>
    <t xml:space="preserve">  8.1670</t>
  </si>
  <si>
    <t xml:space="preserve">  0.4916</t>
  </si>
  <si>
    <t xml:space="preserve">  0.1100</t>
  </si>
  <si>
    <t xml:space="preserve">  5.3876</t>
  </si>
  <si>
    <t xml:space="preserve">  0.0050</t>
  </si>
  <si>
    <t xml:space="preserve">  0.0053</t>
  </si>
  <si>
    <t xml:space="preserve">  4.3382</t>
  </si>
  <si>
    <t xml:space="preserve"> 10.6902</t>
  </si>
  <si>
    <t xml:space="preserve"> 37.5923</t>
  </si>
  <si>
    <t xml:space="preserve">  0.0236</t>
  </si>
  <si>
    <t xml:space="preserve">  0.0715</t>
  </si>
  <si>
    <t xml:space="preserve">  7.5871</t>
  </si>
  <si>
    <t xml:space="preserve">  0.4982</t>
  </si>
  <si>
    <t xml:space="preserve">  0.0139</t>
  </si>
  <si>
    <t xml:space="preserve">  0.0281</t>
  </si>
  <si>
    <t xml:space="preserve">  0.1072</t>
  </si>
  <si>
    <t xml:space="preserve">  4.9274</t>
  </si>
  <si>
    <t xml:space="preserve">  0.0040</t>
  </si>
  <si>
    <t xml:space="preserve">  0.0051</t>
  </si>
  <si>
    <t xml:space="preserve">  6.2134</t>
  </si>
  <si>
    <t xml:space="preserve"> 11.1728</t>
  </si>
  <si>
    <t xml:space="preserve"> 41.8080</t>
  </si>
  <si>
    <t xml:space="preserve">  0.0193</t>
  </si>
  <si>
    <t xml:space="preserve">  0.0697</t>
  </si>
  <si>
    <t xml:space="preserve">  7.9400</t>
  </si>
  <si>
    <t xml:space="preserve">  0.6275</t>
  </si>
  <si>
    <t xml:space="preserve">  0.0121</t>
  </si>
  <si>
    <t xml:space="preserve">  0.0283</t>
  </si>
  <si>
    <t xml:space="preserve">  6.2492</t>
  </si>
  <si>
    <t xml:space="preserve">  0.0095</t>
  </si>
  <si>
    <t xml:space="preserve">  5.8137</t>
  </si>
  <si>
    <t xml:space="preserve"> 11.0955</t>
  </si>
  <si>
    <t xml:space="preserve"> 41.3664</t>
  </si>
  <si>
    <t xml:space="preserve">  0.0194</t>
  </si>
  <si>
    <t xml:space="preserve">  0.0306</t>
  </si>
  <si>
    <t xml:space="preserve">  0.0515</t>
  </si>
  <si>
    <t xml:space="preserve">  8.1060</t>
  </si>
  <si>
    <t xml:space="preserve">  0.5602</t>
  </si>
  <si>
    <t xml:space="preserve">  0.0150</t>
  </si>
  <si>
    <t xml:space="preserve">  0.0368</t>
  </si>
  <si>
    <t xml:space="preserve">  0.1240</t>
  </si>
  <si>
    <t xml:space="preserve">  6.0388</t>
  </si>
  <si>
    <t xml:space="preserve">  0.0052</t>
  </si>
  <si>
    <t xml:space="preserve">  0.0031</t>
  </si>
  <si>
    <t>U1559B-5R-1A</t>
  </si>
  <si>
    <t xml:space="preserve">  5.9124</t>
  </si>
  <si>
    <t xml:space="preserve"> 10.6484</t>
  </si>
  <si>
    <t xml:space="preserve"> 39.6924</t>
  </si>
  <si>
    <t xml:space="preserve">  0.0206</t>
  </si>
  <si>
    <t xml:space="preserve">  0.0682</t>
  </si>
  <si>
    <t xml:space="preserve">  7.7687</t>
  </si>
  <si>
    <t xml:space="preserve">  0.5284</t>
  </si>
  <si>
    <t xml:space="preserve">  0.0124</t>
  </si>
  <si>
    <t xml:space="preserve">  5.8233</t>
  </si>
  <si>
    <t xml:space="preserve">  0.0082</t>
  </si>
  <si>
    <t xml:space="preserve">  0.0017</t>
  </si>
  <si>
    <t xml:space="preserve">  6.1457</t>
  </si>
  <si>
    <t xml:space="preserve"> 11.9229</t>
  </si>
  <si>
    <t xml:space="preserve"> 40.9649</t>
  </si>
  <si>
    <t xml:space="preserve">  0.0846</t>
  </si>
  <si>
    <t xml:space="preserve">  8.1008</t>
  </si>
  <si>
    <t xml:space="preserve">  0.5444</t>
  </si>
  <si>
    <t xml:space="preserve">  5.4519</t>
  </si>
  <si>
    <t xml:space="preserve">  6.0553</t>
  </si>
  <si>
    <t xml:space="preserve"> 10.9070</t>
  </si>
  <si>
    <t xml:space="preserve"> 40.8582</t>
  </si>
  <si>
    <t xml:space="preserve">  0.0299</t>
  </si>
  <si>
    <t xml:space="preserve">  0.0490</t>
  </si>
  <si>
    <t xml:space="preserve">  0.0786</t>
  </si>
  <si>
    <t xml:space="preserve">  8.1394</t>
  </si>
  <si>
    <t xml:space="preserve">  0.5587</t>
  </si>
  <si>
    <t xml:space="preserve">  0.0145</t>
  </si>
  <si>
    <t xml:space="preserve">  0.0272</t>
  </si>
  <si>
    <t xml:space="preserve">  0.1200</t>
  </si>
  <si>
    <t xml:space="preserve">  6.0946</t>
  </si>
  <si>
    <t xml:space="preserve">  5.3504</t>
  </si>
  <si>
    <t xml:space="preserve"> 11.3443</t>
  </si>
  <si>
    <t xml:space="preserve"> 41.2398</t>
  </si>
  <si>
    <t xml:space="preserve">  0.0242</t>
  </si>
  <si>
    <t xml:space="preserve">  0.0698</t>
  </si>
  <si>
    <t xml:space="preserve">  8.2146</t>
  </si>
  <si>
    <t xml:space="preserve">  0.5667</t>
  </si>
  <si>
    <t xml:space="preserve">  0.0169</t>
  </si>
  <si>
    <t xml:space="preserve">  0.0298</t>
  </si>
  <si>
    <t xml:space="preserve">  0.1166</t>
  </si>
  <si>
    <t xml:space="preserve">  5.6794</t>
  </si>
  <si>
    <t xml:space="preserve">  4.5917</t>
  </si>
  <si>
    <t xml:space="preserve"> 12.3561</t>
  </si>
  <si>
    <t xml:space="preserve"> 40.8613</t>
  </si>
  <si>
    <t xml:space="preserve">  0.0172</t>
  </si>
  <si>
    <t xml:space="preserve">  0.1013</t>
  </si>
  <si>
    <t xml:space="preserve">  8.1131</t>
  </si>
  <si>
    <t xml:space="preserve">  0.5855</t>
  </si>
  <si>
    <t xml:space="preserve">  0.0212</t>
  </si>
  <si>
    <t xml:space="preserve">  0.1116</t>
  </si>
  <si>
    <t xml:space="preserve">  5.4339</t>
  </si>
  <si>
    <t xml:space="preserve">  4.3881</t>
  </si>
  <si>
    <t xml:space="preserve"> 12.4317</t>
  </si>
  <si>
    <t xml:space="preserve"> 39.9809</t>
  </si>
  <si>
    <t xml:space="preserve">  0.0711</t>
  </si>
  <si>
    <t xml:space="preserve">  8.1636</t>
  </si>
  <si>
    <t xml:space="preserve">  0.5343</t>
  </si>
  <si>
    <t xml:space="preserve">  0.0181</t>
  </si>
  <si>
    <t xml:space="preserve">  0.1084</t>
  </si>
  <si>
    <t xml:space="preserve">  5.0926</t>
  </si>
  <si>
    <t xml:space="preserve">  4.8455</t>
  </si>
  <si>
    <t xml:space="preserve"> 11.8383</t>
  </si>
  <si>
    <t xml:space="preserve"> 41.2826</t>
  </si>
  <si>
    <t xml:space="preserve">  0.0934</t>
  </si>
  <si>
    <t xml:space="preserve">  8.0985</t>
  </si>
  <si>
    <t xml:space="preserve">  0.5638</t>
  </si>
  <si>
    <t xml:space="preserve">  0.0196</t>
  </si>
  <si>
    <t xml:space="preserve">  0.0251</t>
  </si>
  <si>
    <t xml:space="preserve">  0.1120</t>
  </si>
  <si>
    <t xml:space="preserve">  5.5098</t>
  </si>
  <si>
    <t xml:space="preserve">  0.0042</t>
  </si>
  <si>
    <t xml:space="preserve">  5.0239</t>
  </si>
  <si>
    <t xml:space="preserve"> 12.0936</t>
  </si>
  <si>
    <t xml:space="preserve"> 41.1470</t>
  </si>
  <si>
    <t xml:space="preserve">  0.0884</t>
  </si>
  <si>
    <t xml:space="preserve">  7.9879</t>
  </si>
  <si>
    <t xml:space="preserve">  0.5714</t>
  </si>
  <si>
    <t xml:space="preserve">  0.0310</t>
  </si>
  <si>
    <t xml:space="preserve">  0.1128</t>
  </si>
  <si>
    <t xml:space="preserve">  5.5621</t>
  </si>
  <si>
    <t xml:space="preserve">  1.7989</t>
  </si>
  <si>
    <t xml:space="preserve">  8.2526</t>
  </si>
  <si>
    <t xml:space="preserve"> 23.6951</t>
  </si>
  <si>
    <t xml:space="preserve">  0.0489</t>
  </si>
  <si>
    <t xml:space="preserve">  0.1631</t>
  </si>
  <si>
    <t xml:space="preserve">  0.3462</t>
  </si>
  <si>
    <t xml:space="preserve">  0.0901</t>
  </si>
  <si>
    <t xml:space="preserve"> 14.6587</t>
  </si>
  <si>
    <t xml:space="preserve">  0.4039</t>
  </si>
  <si>
    <t xml:space="preserve">  0.0120</t>
  </si>
  <si>
    <t xml:space="preserve">  0.0890</t>
  </si>
  <si>
    <t xml:space="preserve">  4.9930</t>
  </si>
  <si>
    <t xml:space="preserve">  0.0018</t>
  </si>
  <si>
    <t xml:space="preserve">  4.9602</t>
  </si>
  <si>
    <t xml:space="preserve"> 12.2944</t>
  </si>
  <si>
    <t xml:space="preserve"> 41.1612</t>
  </si>
  <si>
    <t xml:space="preserve">  0.0959</t>
  </si>
  <si>
    <t xml:space="preserve">  8.0059</t>
  </si>
  <si>
    <t xml:space="preserve">  0.5582</t>
  </si>
  <si>
    <t xml:space="preserve">  0.0164</t>
  </si>
  <si>
    <t xml:space="preserve">  0.0279</t>
  </si>
  <si>
    <t xml:space="preserve">  0.1131</t>
  </si>
  <si>
    <t xml:space="preserve">  5.6889</t>
  </si>
  <si>
    <t>U1559B-6R-1A</t>
  </si>
  <si>
    <t xml:space="preserve">  5.2901</t>
  </si>
  <si>
    <t xml:space="preserve"> 11.1951</t>
  </si>
  <si>
    <t xml:space="preserve"> 40.0243</t>
  </si>
  <si>
    <t xml:space="preserve">  0.0235</t>
  </si>
  <si>
    <t xml:space="preserve">  7.8614</t>
  </si>
  <si>
    <t xml:space="preserve">  0.5331</t>
  </si>
  <si>
    <t xml:space="preserve">  0.0321</t>
  </si>
  <si>
    <t xml:space="preserve">  0.1102</t>
  </si>
  <si>
    <t xml:space="preserve">  5.4746</t>
  </si>
  <si>
    <t xml:space="preserve">  5.9670</t>
  </si>
  <si>
    <t xml:space="preserve"> 11.9172</t>
  </si>
  <si>
    <t xml:space="preserve"> 40.5950</t>
  </si>
  <si>
    <t xml:space="preserve">  0.0905</t>
  </si>
  <si>
    <t xml:space="preserve">  8.0109</t>
  </si>
  <si>
    <t xml:space="preserve">  0.5268</t>
  </si>
  <si>
    <t xml:space="preserve">  0.1103</t>
  </si>
  <si>
    <t xml:space="preserve">  5.3590</t>
  </si>
  <si>
    <t xml:space="preserve">  4.4663</t>
  </si>
  <si>
    <t xml:space="preserve">  9.8864</t>
  </si>
  <si>
    <t xml:space="preserve"> 36.2697</t>
  </si>
  <si>
    <t xml:space="preserve">  0.0789</t>
  </si>
  <si>
    <t xml:space="preserve">  7.3797</t>
  </si>
  <si>
    <t xml:space="preserve">  0.4860</t>
  </si>
  <si>
    <t xml:space="preserve">  0.0988</t>
  </si>
  <si>
    <t xml:space="preserve">  4.8670</t>
  </si>
  <si>
    <t xml:space="preserve">  4.6512</t>
  </si>
  <si>
    <t xml:space="preserve"> 12.8612</t>
  </si>
  <si>
    <t xml:space="preserve"> 41.6426</t>
  </si>
  <si>
    <t xml:space="preserve">  0.3263</t>
  </si>
  <si>
    <t xml:space="preserve">  7.8877</t>
  </si>
  <si>
    <t xml:space="preserve">  0.5380</t>
  </si>
  <si>
    <t xml:space="preserve">  0.0234</t>
  </si>
  <si>
    <t xml:space="preserve">  0.1472</t>
  </si>
  <si>
    <t xml:space="preserve">  6.2822</t>
  </si>
  <si>
    <t xml:space="preserve">  4.9835</t>
  </si>
  <si>
    <t xml:space="preserve"> 12.1784</t>
  </si>
  <si>
    <t xml:space="preserve"> 41.1988</t>
  </si>
  <si>
    <t xml:space="preserve">  0.0224</t>
  </si>
  <si>
    <t xml:space="preserve">  0.0747</t>
  </si>
  <si>
    <t xml:space="preserve">  8.0921</t>
  </si>
  <si>
    <t xml:space="preserve">  0.5681</t>
  </si>
  <si>
    <t xml:space="preserve">  0.0218</t>
  </si>
  <si>
    <t xml:space="preserve">  0.0312</t>
  </si>
  <si>
    <t xml:space="preserve">  5.1838</t>
  </si>
  <si>
    <t xml:space="preserve">  0.0116</t>
  </si>
  <si>
    <t xml:space="preserve">  4.3729</t>
  </si>
  <si>
    <t xml:space="preserve"> 11.1056</t>
  </si>
  <si>
    <t xml:space="preserve"> 37.6321</t>
  </si>
  <si>
    <t xml:space="preserve">  0.0371</t>
  </si>
  <si>
    <t xml:space="preserve">  0.1811</t>
  </si>
  <si>
    <t xml:space="preserve">  0.0628</t>
  </si>
  <si>
    <t xml:space="preserve">  8.4172</t>
  </si>
  <si>
    <t xml:space="preserve">  0.5776</t>
  </si>
  <si>
    <t xml:space="preserve">  6.4602</t>
  </si>
  <si>
    <t>U1559B-7R-1A</t>
  </si>
  <si>
    <t xml:space="preserve">  4.8417</t>
  </si>
  <si>
    <t xml:space="preserve"> 10.9634</t>
  </si>
  <si>
    <t xml:space="preserve"> 39.4607</t>
  </si>
  <si>
    <t xml:space="preserve">  0.0399</t>
  </si>
  <si>
    <t xml:space="preserve">  0.3433</t>
  </si>
  <si>
    <t xml:space="preserve">  0.0856</t>
  </si>
  <si>
    <t xml:space="preserve">  8.1818</t>
  </si>
  <si>
    <t xml:space="preserve">  0.5375</t>
  </si>
  <si>
    <t xml:space="preserve">  0.0153</t>
  </si>
  <si>
    <t xml:space="preserve">  0.0297</t>
  </si>
  <si>
    <t xml:space="preserve">  0.1155</t>
  </si>
  <si>
    <t xml:space="preserve">  5.3955</t>
  </si>
  <si>
    <t xml:space="preserve">  4.9923</t>
  </si>
  <si>
    <t xml:space="preserve"> 10.7757</t>
  </si>
  <si>
    <t xml:space="preserve"> 39.7765</t>
  </si>
  <si>
    <t xml:space="preserve">  0.0819</t>
  </si>
  <si>
    <t xml:space="preserve">  7.9042</t>
  </si>
  <si>
    <t xml:space="preserve">  0.5648</t>
  </si>
  <si>
    <t xml:space="preserve">  0.1129</t>
  </si>
  <si>
    <t xml:space="preserve">  5.4700</t>
  </si>
  <si>
    <t xml:space="preserve">  5.0736</t>
  </si>
  <si>
    <t xml:space="preserve"> 11.9264</t>
  </si>
  <si>
    <t xml:space="preserve"> 40.0615</t>
  </si>
  <si>
    <t xml:space="preserve">  0.0232</t>
  </si>
  <si>
    <t xml:space="preserve">  0.0926</t>
  </si>
  <si>
    <t xml:space="preserve">  8.2285</t>
  </si>
  <si>
    <t xml:space="preserve">  0.5584</t>
  </si>
  <si>
    <t xml:space="preserve">  0.0302</t>
  </si>
  <si>
    <t xml:space="preserve">  0.1081</t>
  </si>
  <si>
    <t xml:space="preserve">  5.3607</t>
  </si>
  <si>
    <t xml:space="preserve">  3.9715</t>
  </si>
  <si>
    <t xml:space="preserve"> 14.6044</t>
  </si>
  <si>
    <t xml:space="preserve"> 37.7441</t>
  </si>
  <si>
    <t xml:space="preserve">  0.0658</t>
  </si>
  <si>
    <t xml:space="preserve">  8.3620</t>
  </si>
  <si>
    <t xml:space="preserve">  0.4045</t>
  </si>
  <si>
    <t xml:space="preserve">  0.0702</t>
  </si>
  <si>
    <t xml:space="preserve">  0.0794</t>
  </si>
  <si>
    <t xml:space="preserve">  4.2745</t>
  </si>
  <si>
    <t xml:space="preserve">  4.1397</t>
  </si>
  <si>
    <t xml:space="preserve"> 10.4394</t>
  </si>
  <si>
    <t xml:space="preserve"> 35.6457</t>
  </si>
  <si>
    <t xml:space="preserve">  0.0207</t>
  </si>
  <si>
    <t xml:space="preserve">  0.0953</t>
  </si>
  <si>
    <t xml:space="preserve">  7.2663</t>
  </si>
  <si>
    <t xml:space="preserve">  0.4799</t>
  </si>
  <si>
    <t xml:space="preserve">  0.0252</t>
  </si>
  <si>
    <t xml:space="preserve">  0.0973</t>
  </si>
  <si>
    <t xml:space="preserve">  4.7364</t>
  </si>
  <si>
    <t xml:space="preserve">  3.0214</t>
  </si>
  <si>
    <t xml:space="preserve">  7.4729</t>
  </si>
  <si>
    <t xml:space="preserve"> 28.5330</t>
  </si>
  <si>
    <t xml:space="preserve">  0.1925</t>
  </si>
  <si>
    <t xml:space="preserve">  6.0013</t>
  </si>
  <si>
    <t xml:space="preserve">  0.3529</t>
  </si>
  <si>
    <t xml:space="preserve">  0.0254</t>
  </si>
  <si>
    <t xml:space="preserve">  0.0784</t>
  </si>
  <si>
    <t xml:space="preserve">  4.1601</t>
  </si>
  <si>
    <t xml:space="preserve">  5.3456</t>
  </si>
  <si>
    <t xml:space="preserve">  9.9916</t>
  </si>
  <si>
    <t xml:space="preserve"> 35.4008</t>
  </si>
  <si>
    <t xml:space="preserve">  7.2113</t>
  </si>
  <si>
    <t xml:space="preserve">  0.4731</t>
  </si>
  <si>
    <t xml:space="preserve">  4.6060</t>
  </si>
  <si>
    <t xml:space="preserve">  0.0115</t>
  </si>
  <si>
    <t xml:space="preserve">  5.1423</t>
  </si>
  <si>
    <t xml:space="preserve"> 12.4611</t>
  </si>
  <si>
    <t xml:space="preserve"> 41.4693</t>
  </si>
  <si>
    <t xml:space="preserve">  0.1227</t>
  </si>
  <si>
    <t xml:space="preserve">  8.0904</t>
  </si>
  <si>
    <t xml:space="preserve">  0.5464</t>
  </si>
  <si>
    <t xml:space="preserve">  0.0184</t>
  </si>
  <si>
    <t xml:space="preserve">  0.0996</t>
  </si>
  <si>
    <t xml:space="preserve">  5.4409</t>
  </si>
  <si>
    <t>U1559B-7R-2A</t>
  </si>
  <si>
    <t xml:space="preserve">  6.3119</t>
  </si>
  <si>
    <t xml:space="preserve"> 11.6577</t>
  </si>
  <si>
    <t xml:space="preserve"> 41.3955</t>
  </si>
  <si>
    <t xml:space="preserve">  0.0803</t>
  </si>
  <si>
    <t xml:space="preserve">  8.0418</t>
  </si>
  <si>
    <t xml:space="preserve">  0.5458</t>
  </si>
  <si>
    <t xml:space="preserve">  0.0170</t>
  </si>
  <si>
    <t xml:space="preserve">  0.0305</t>
  </si>
  <si>
    <t xml:space="preserve">  0.1109</t>
  </si>
  <si>
    <t xml:space="preserve">  5.6598</t>
  </si>
  <si>
    <t xml:space="preserve">  3.5047</t>
  </si>
  <si>
    <t xml:space="preserve"> 10.3709</t>
  </si>
  <si>
    <t xml:space="preserve"> 36.1375</t>
  </si>
  <si>
    <t xml:space="preserve">  0.1523</t>
  </si>
  <si>
    <t xml:space="preserve">  8.0068</t>
  </si>
  <si>
    <t xml:space="preserve">  0.5006</t>
  </si>
  <si>
    <t xml:space="preserve">  0.0113</t>
  </si>
  <si>
    <t xml:space="preserve">  0.1307</t>
  </si>
  <si>
    <t xml:space="preserve">  5.4036</t>
  </si>
  <si>
    <t xml:space="preserve">  0.0037</t>
  </si>
  <si>
    <t>U1559</t>
  </si>
  <si>
    <t>2A</t>
  </si>
  <si>
    <t>4A</t>
  </si>
  <si>
    <t>4A ALT</t>
  </si>
  <si>
    <t>7A</t>
  </si>
  <si>
    <t>10A</t>
  </si>
  <si>
    <t>10A ALT</t>
  </si>
  <si>
    <t>13A</t>
  </si>
  <si>
    <t>15A</t>
  </si>
  <si>
    <t>3A</t>
  </si>
  <si>
    <t>4A alt</t>
  </si>
  <si>
    <t>9A</t>
  </si>
  <si>
    <t>9A ALT</t>
  </si>
  <si>
    <t>2A BL HALO</t>
  </si>
  <si>
    <t>4A FINE GRAINED</t>
  </si>
  <si>
    <t>4A C GRAINED</t>
  </si>
  <si>
    <t>14A</t>
  </si>
  <si>
    <t>22A</t>
  </si>
  <si>
    <t>25A</t>
  </si>
  <si>
    <t>25A ALT</t>
  </si>
  <si>
    <t>12A</t>
  </si>
  <si>
    <t>12A GREY HALO</t>
  </si>
  <si>
    <t>15A GREY HALO</t>
  </si>
  <si>
    <t>19A</t>
  </si>
  <si>
    <t>3A ALT</t>
  </si>
  <si>
    <t>5A</t>
  </si>
  <si>
    <t>8A</t>
  </si>
  <si>
    <t>16A</t>
  </si>
  <si>
    <t>21A</t>
  </si>
  <si>
    <t>21A GREY HALO</t>
  </si>
  <si>
    <t>15W</t>
  </si>
  <si>
    <t>15W ALT</t>
  </si>
  <si>
    <t xml:space="preserve">  5.7337</t>
  </si>
  <si>
    <t xml:space="preserve"> 11.6564</t>
  </si>
  <si>
    <t xml:space="preserve"> 40.7655</t>
  </si>
  <si>
    <t xml:space="preserve">  0.0547</t>
  </si>
  <si>
    <t xml:space="preserve">  8.1194</t>
  </si>
  <si>
    <t xml:space="preserve">  0.5511</t>
  </si>
  <si>
    <t xml:space="preserve">  0.0205</t>
  </si>
  <si>
    <t xml:space="preserve">  0.0259</t>
  </si>
  <si>
    <t xml:space="preserve">  0.1173</t>
  </si>
  <si>
    <t xml:space="preserve">  5.7933</t>
  </si>
  <si>
    <t>393-U1559B-12R-1A</t>
  </si>
  <si>
    <t xml:space="preserve">  5.0853</t>
  </si>
  <si>
    <t xml:space="preserve"> 10.6509</t>
  </si>
  <si>
    <t xml:space="preserve"> 39.3540</t>
  </si>
  <si>
    <t xml:space="preserve">  0.0562</t>
  </si>
  <si>
    <t xml:space="preserve">  7.8797</t>
  </si>
  <si>
    <t xml:space="preserve">  0.5299</t>
  </si>
  <si>
    <t xml:space="preserve">  0.0293</t>
  </si>
  <si>
    <t xml:space="preserve">  0.1153</t>
  </si>
  <si>
    <t xml:space="preserve">  5.7007</t>
  </si>
  <si>
    <t xml:space="preserve">  5.6992</t>
  </si>
  <si>
    <t xml:space="preserve"> 11.0940</t>
  </si>
  <si>
    <t xml:space="preserve"> 39.9267</t>
  </si>
  <si>
    <t xml:space="preserve">  0.0575</t>
  </si>
  <si>
    <t xml:space="preserve">  7.9404</t>
  </si>
  <si>
    <t xml:space="preserve">  0.5288</t>
  </si>
  <si>
    <t xml:space="preserve">  0.1104</t>
  </si>
  <si>
    <t xml:space="preserve">  5.7277</t>
  </si>
  <si>
    <t xml:space="preserve">  4.8432</t>
  </si>
  <si>
    <t xml:space="preserve"> 11.1848</t>
  </si>
  <si>
    <t xml:space="preserve"> 38.6508</t>
  </si>
  <si>
    <t xml:space="preserve">  0.1453</t>
  </si>
  <si>
    <t xml:space="preserve">  0.1684</t>
  </si>
  <si>
    <t xml:space="preserve">  7.6969</t>
  </si>
  <si>
    <t xml:space="preserve">  0.5172</t>
  </si>
  <si>
    <t xml:space="preserve">  0.0989</t>
  </si>
  <si>
    <t xml:space="preserve">  5.4876</t>
  </si>
  <si>
    <t>393-U1559B-8R-1A</t>
  </si>
  <si>
    <t xml:space="preserve">  5.8673</t>
  </si>
  <si>
    <t xml:space="preserve"> 12.1284</t>
  </si>
  <si>
    <t xml:space="preserve"> 41.4201</t>
  </si>
  <si>
    <t xml:space="preserve">  0.2743</t>
  </si>
  <si>
    <t xml:space="preserve">  7.7320</t>
  </si>
  <si>
    <t xml:space="preserve">  0.5197</t>
  </si>
  <si>
    <t xml:space="preserve">  0.0126</t>
  </si>
  <si>
    <t xml:space="preserve">  0.0304</t>
  </si>
  <si>
    <t xml:space="preserve">  0.1185</t>
  </si>
  <si>
    <t xml:space="preserve">  6.4562</t>
  </si>
  <si>
    <t xml:space="preserve">  4.8934</t>
  </si>
  <si>
    <t xml:space="preserve"> 10.9295</t>
  </si>
  <si>
    <t xml:space="preserve"> 38.3791</t>
  </si>
  <si>
    <t xml:space="preserve">  0.0546</t>
  </si>
  <si>
    <t xml:space="preserve">  7.7323</t>
  </si>
  <si>
    <t xml:space="preserve">  0.4888</t>
  </si>
  <si>
    <t xml:space="preserve">  0.0140</t>
  </si>
  <si>
    <t xml:space="preserve">  0.0265</t>
  </si>
  <si>
    <t xml:space="preserve">  0.1008</t>
  </si>
  <si>
    <t xml:space="preserve">  4.9605</t>
  </si>
  <si>
    <t xml:space="preserve">  0.0123</t>
  </si>
  <si>
    <t xml:space="preserve">  4.7451</t>
  </si>
  <si>
    <t xml:space="preserve"> 11.8435</t>
  </si>
  <si>
    <t xml:space="preserve"> 41.1843</t>
  </si>
  <si>
    <t xml:space="preserve">  0.0948</t>
  </si>
  <si>
    <t xml:space="preserve">  8.0012</t>
  </si>
  <si>
    <t xml:space="preserve">  0.5558</t>
  </si>
  <si>
    <t xml:space="preserve">  0.0134</t>
  </si>
  <si>
    <t xml:space="preserve">  0.0285</t>
  </si>
  <si>
    <t xml:space="preserve">  5.5668</t>
  </si>
  <si>
    <t xml:space="preserve">  5.3758</t>
  </si>
  <si>
    <t xml:space="preserve"> 12.1315</t>
  </si>
  <si>
    <t xml:space="preserve"> 41.1989</t>
  </si>
  <si>
    <t xml:space="preserve">  0.0829</t>
  </si>
  <si>
    <t xml:space="preserve">  7.9856</t>
  </si>
  <si>
    <t xml:space="preserve">  0.5334</t>
  </si>
  <si>
    <t xml:space="preserve">  0.0284</t>
  </si>
  <si>
    <t xml:space="preserve">  0.1073</t>
  </si>
  <si>
    <t xml:space="preserve">  5.3371</t>
  </si>
  <si>
    <t xml:space="preserve">  0.0324</t>
  </si>
  <si>
    <t xml:space="preserve">  0.0107</t>
  </si>
  <si>
    <t xml:space="preserve">  5.2436</t>
  </si>
  <si>
    <t xml:space="preserve"> 12.4952</t>
  </si>
  <si>
    <t xml:space="preserve"> 41.9026</t>
  </si>
  <si>
    <t xml:space="preserve">  0.0957</t>
  </si>
  <si>
    <t xml:space="preserve">  8.0501</t>
  </si>
  <si>
    <t xml:space="preserve">  0.5686</t>
  </si>
  <si>
    <t xml:space="preserve">  0.1060</t>
  </si>
  <si>
    <t xml:space="preserve">  5.5134</t>
  </si>
  <si>
    <t>393-U1559B-8R-2A</t>
  </si>
  <si>
    <t xml:space="preserve">  6.0020</t>
  </si>
  <si>
    <t xml:space="preserve"> 12.4129</t>
  </si>
  <si>
    <t xml:space="preserve"> 42.3705</t>
  </si>
  <si>
    <t xml:space="preserve">  0.0240</t>
  </si>
  <si>
    <t xml:space="preserve">  0.0837</t>
  </si>
  <si>
    <t xml:space="preserve">  8.0542</t>
  </si>
  <si>
    <t xml:space="preserve">  0.5510</t>
  </si>
  <si>
    <t xml:space="preserve">  0.0160</t>
  </si>
  <si>
    <t xml:space="preserve">  0.0353</t>
  </si>
  <si>
    <t xml:space="preserve">  5.6508</t>
  </si>
  <si>
    <t xml:space="preserve">  4.2002</t>
  </si>
  <si>
    <t xml:space="preserve"> 11.0526</t>
  </si>
  <si>
    <t xml:space="preserve"> 38.0961</t>
  </si>
  <si>
    <t xml:space="preserve">  0.0257</t>
  </si>
  <si>
    <t xml:space="preserve">  0.0307</t>
  </si>
  <si>
    <t xml:space="preserve">  0.0895</t>
  </si>
  <si>
    <t xml:space="preserve">  7.7431</t>
  </si>
  <si>
    <t xml:space="preserve">  0.5245</t>
  </si>
  <si>
    <t xml:space="preserve">  0.0270</t>
  </si>
  <si>
    <t xml:space="preserve">  0.1035</t>
  </si>
  <si>
    <t xml:space="preserve">  5.1281</t>
  </si>
  <si>
    <t xml:space="preserve">  5.1570</t>
  </si>
  <si>
    <t xml:space="preserve"> 12.8378</t>
  </si>
  <si>
    <t xml:space="preserve"> 41.9297</t>
  </si>
  <si>
    <t xml:space="preserve">  0.0339</t>
  </si>
  <si>
    <t xml:space="preserve">  0.0921</t>
  </si>
  <si>
    <t xml:space="preserve">  8.1542</t>
  </si>
  <si>
    <t xml:space="preserve">  0.5500</t>
  </si>
  <si>
    <t xml:space="preserve">  0.0303</t>
  </si>
  <si>
    <t xml:space="preserve">  0.1091</t>
  </si>
  <si>
    <t xml:space="preserve">  5.1902</t>
  </si>
  <si>
    <t xml:space="preserve">  0.0035</t>
  </si>
  <si>
    <t>393-U1559B-9R-1A</t>
  </si>
  <si>
    <t xml:space="preserve">  5.3953</t>
  </si>
  <si>
    <t xml:space="preserve"> 11.9938</t>
  </si>
  <si>
    <t xml:space="preserve"> 41.0424</t>
  </si>
  <si>
    <t xml:space="preserve">  0.0175</t>
  </si>
  <si>
    <t xml:space="preserve">  0.0138</t>
  </si>
  <si>
    <t xml:space="preserve">  0.1765</t>
  </si>
  <si>
    <t xml:space="preserve">  0.2250</t>
  </si>
  <si>
    <t xml:space="preserve">  8.0043</t>
  </si>
  <si>
    <t xml:space="preserve">  0.5079</t>
  </si>
  <si>
    <t xml:space="preserve">  0.1151</t>
  </si>
  <si>
    <t xml:space="preserve">  6.0078</t>
  </si>
  <si>
    <t xml:space="preserve">  0.0034</t>
  </si>
  <si>
    <t xml:space="preserve">  5.6710</t>
  </si>
  <si>
    <t xml:space="preserve"> 11.6367</t>
  </si>
  <si>
    <t xml:space="preserve"> 41.1190</t>
  </si>
  <si>
    <t xml:space="preserve">  0.0475</t>
  </si>
  <si>
    <t xml:space="preserve">  0.4413</t>
  </si>
  <si>
    <t xml:space="preserve">  0.2154</t>
  </si>
  <si>
    <t xml:space="preserve">  7.8885</t>
  </si>
  <si>
    <t xml:space="preserve">  0.5096</t>
  </si>
  <si>
    <t xml:space="preserve">  6.2052</t>
  </si>
  <si>
    <t xml:space="preserve">  4.4769</t>
  </si>
  <si>
    <t xml:space="preserve"> 11.3548</t>
  </si>
  <si>
    <t xml:space="preserve"> 38.8043</t>
  </si>
  <si>
    <t xml:space="preserve">  0.0213</t>
  </si>
  <si>
    <t xml:space="preserve">  0.0906</t>
  </si>
  <si>
    <t xml:space="preserve">  7.7839</t>
  </si>
  <si>
    <t xml:space="preserve">  0.5028</t>
  </si>
  <si>
    <t xml:space="preserve">  5.0779</t>
  </si>
  <si>
    <t xml:space="preserve">  4.9299</t>
  </si>
  <si>
    <t xml:space="preserve"> 38.7058</t>
  </si>
  <si>
    <t xml:space="preserve">  0.0881</t>
  </si>
  <si>
    <t xml:space="preserve">  7.7520</t>
  </si>
  <si>
    <t xml:space="preserve">  0.4654</t>
  </si>
  <si>
    <t xml:space="preserve">  0.0253</t>
  </si>
  <si>
    <t xml:space="preserve">  0.0912</t>
  </si>
  <si>
    <t xml:space="preserve">  4.8780</t>
  </si>
  <si>
    <t xml:space="preserve">  0.0079</t>
  </si>
  <si>
    <t xml:space="preserve">  4.9858</t>
  </si>
  <si>
    <t xml:space="preserve"> 12.4660</t>
  </si>
  <si>
    <t xml:space="preserve"> 40.8247</t>
  </si>
  <si>
    <t xml:space="preserve">  0.0759</t>
  </si>
  <si>
    <t xml:space="preserve">  8.2383</t>
  </si>
  <si>
    <t xml:space="preserve">  0.5377</t>
  </si>
  <si>
    <t xml:space="preserve">  0.0271</t>
  </si>
  <si>
    <t xml:space="preserve">  5.4341</t>
  </si>
  <si>
    <t xml:space="preserve">  5.7019</t>
  </si>
  <si>
    <t xml:space="preserve"> 12.4850</t>
  </si>
  <si>
    <t xml:space="preserve"> 41.2846</t>
  </si>
  <si>
    <t xml:space="preserve">  0.1834</t>
  </si>
  <si>
    <t xml:space="preserve">  7.7776</t>
  </si>
  <si>
    <t xml:space="preserve">  0.5180</t>
  </si>
  <si>
    <t xml:space="preserve">  0.1118</t>
  </si>
  <si>
    <t xml:space="preserve">  5.9748</t>
  </si>
  <si>
    <t xml:space="preserve">  6.1698</t>
  </si>
  <si>
    <t xml:space="preserve"> 12.3443</t>
  </si>
  <si>
    <t xml:space="preserve"> 41.8796</t>
  </si>
  <si>
    <t xml:space="preserve">  0.1871</t>
  </si>
  <si>
    <t xml:space="preserve">  7.7978</t>
  </si>
  <si>
    <t xml:space="preserve">  0.5137</t>
  </si>
  <si>
    <t xml:space="preserve">  0.0277</t>
  </si>
  <si>
    <t xml:space="preserve">  6.0194</t>
  </si>
  <si>
    <t xml:space="preserve">  3.8208</t>
  </si>
  <si>
    <t xml:space="preserve">  9.1271</t>
  </si>
  <si>
    <t xml:space="preserve"> 38.4196</t>
  </si>
  <si>
    <t xml:space="preserve">  1.3017</t>
  </si>
  <si>
    <t xml:space="preserve">  5.8227</t>
  </si>
  <si>
    <t xml:space="preserve">  0.3331</t>
  </si>
  <si>
    <t xml:space="preserve">  0.2593</t>
  </si>
  <si>
    <t xml:space="preserve"> 10.9097</t>
  </si>
  <si>
    <t xml:space="preserve">  0.0038</t>
  </si>
  <si>
    <t>393-U1559B-9R-2A</t>
  </si>
  <si>
    <t xml:space="preserve">  5.3808</t>
  </si>
  <si>
    <t xml:space="preserve"> 12.5787</t>
  </si>
  <si>
    <t xml:space="preserve"> 41.6758</t>
  </si>
  <si>
    <t xml:space="preserve">  0.0154</t>
  </si>
  <si>
    <t xml:space="preserve">  0.0903</t>
  </si>
  <si>
    <t xml:space="preserve">  7.9617</t>
  </si>
  <si>
    <t xml:space="preserve">  0.5462</t>
  </si>
  <si>
    <t xml:space="preserve">  0.1049</t>
  </si>
  <si>
    <t xml:space="preserve">  5.3363</t>
  </si>
  <si>
    <t xml:space="preserve">  6.0259</t>
  </si>
  <si>
    <t xml:space="preserve"> 12.5734</t>
  </si>
  <si>
    <t xml:space="preserve"> 41.6793</t>
  </si>
  <si>
    <t xml:space="preserve">  0.2514</t>
  </si>
  <si>
    <t xml:space="preserve">  7.7933</t>
  </si>
  <si>
    <t xml:space="preserve">  0.5282</t>
  </si>
  <si>
    <t xml:space="preserve">  0.0131</t>
  </si>
  <si>
    <t xml:space="preserve">  0.0262</t>
  </si>
  <si>
    <t xml:space="preserve">  0.1115</t>
  </si>
  <si>
    <t xml:space="preserve">  6.5146</t>
  </si>
  <si>
    <t xml:space="preserve">  5.3155</t>
  </si>
  <si>
    <t xml:space="preserve"> 12.2755</t>
  </si>
  <si>
    <t xml:space="preserve"> 41.7987</t>
  </si>
  <si>
    <t xml:space="preserve">  0.2775</t>
  </si>
  <si>
    <t xml:space="preserve">  7.7732</t>
  </si>
  <si>
    <t xml:space="preserve">  0.5424</t>
  </si>
  <si>
    <t xml:space="preserve">  0.0192</t>
  </si>
  <si>
    <t xml:space="preserve">  6.5848</t>
  </si>
  <si>
    <t xml:space="preserve">  5.6120</t>
  </si>
  <si>
    <t xml:space="preserve"> 12.9475</t>
  </si>
  <si>
    <t xml:space="preserve"> 42.5060</t>
  </si>
  <si>
    <t xml:space="preserve">  0.2500</t>
  </si>
  <si>
    <t xml:space="preserve">  7.8867</t>
  </si>
  <si>
    <t xml:space="preserve">  0.5384</t>
  </si>
  <si>
    <t xml:space="preserve">  0.0264</t>
  </si>
  <si>
    <t xml:space="preserve">  6.5250</t>
  </si>
  <si>
    <t xml:space="preserve">  6.1481</t>
  </si>
  <si>
    <t xml:space="preserve"> 12.8400</t>
  </si>
  <si>
    <t xml:space="preserve"> 43.0879</t>
  </si>
  <si>
    <t xml:space="preserve">  0.2405</t>
  </si>
  <si>
    <t xml:space="preserve">  7.8733</t>
  </si>
  <si>
    <t xml:space="preserve">  0.0273</t>
  </si>
  <si>
    <t xml:space="preserve">  0.1080</t>
  </si>
  <si>
    <t xml:space="preserve">  6.4734</t>
  </si>
  <si>
    <t xml:space="preserve">  5.9090</t>
  </si>
  <si>
    <t xml:space="preserve"> 12.6003</t>
  </si>
  <si>
    <t xml:space="preserve"> 42.8938</t>
  </si>
  <si>
    <t xml:space="preserve">  0.0852</t>
  </si>
  <si>
    <t xml:space="preserve">  8.1441</t>
  </si>
  <si>
    <t xml:space="preserve">  0.5623</t>
  </si>
  <si>
    <t xml:space="preserve">  0.1099</t>
  </si>
  <si>
    <t xml:space="preserve">  5.6849</t>
  </si>
  <si>
    <t>393-U1559B-10R-1A</t>
  </si>
  <si>
    <t xml:space="preserve">  5.8868</t>
  </si>
  <si>
    <t xml:space="preserve"> 11.4557</t>
  </si>
  <si>
    <t xml:space="preserve"> 39.5653</t>
  </si>
  <si>
    <t xml:space="preserve">  0.0249</t>
  </si>
  <si>
    <t xml:space="preserve">  0.1067</t>
  </si>
  <si>
    <t xml:space="preserve">  7.6667</t>
  </si>
  <si>
    <t xml:space="preserve">  0.5140</t>
  </si>
  <si>
    <t xml:space="preserve">  0.0119</t>
  </si>
  <si>
    <t xml:space="preserve">  0.1255</t>
  </si>
  <si>
    <t xml:space="preserve">  5.8561</t>
  </si>
  <si>
    <t xml:space="preserve">  5.4411</t>
  </si>
  <si>
    <t xml:space="preserve"> 12.0354</t>
  </si>
  <si>
    <t xml:space="preserve"> 41.1804</t>
  </si>
  <si>
    <t xml:space="preserve">  0.0916</t>
  </si>
  <si>
    <t xml:space="preserve">  7.9968</t>
  </si>
  <si>
    <t xml:space="preserve">  0.0187</t>
  </si>
  <si>
    <t xml:space="preserve">  5.2209</t>
  </si>
  <si>
    <t xml:space="preserve">  5.2688</t>
  </si>
  <si>
    <t xml:space="preserve"> 12.3766</t>
  </si>
  <si>
    <t xml:space="preserve"> 41.7365</t>
  </si>
  <si>
    <t xml:space="preserve">  0.0744</t>
  </si>
  <si>
    <t xml:space="preserve">  8.0299</t>
  </si>
  <si>
    <t xml:space="preserve">  0.5352</t>
  </si>
  <si>
    <t xml:space="preserve">  0.1023</t>
  </si>
  <si>
    <t xml:space="preserve">  5.3823</t>
  </si>
  <si>
    <t xml:space="preserve">  4.6769</t>
  </si>
  <si>
    <t xml:space="preserve"> 11.1567</t>
  </si>
  <si>
    <t xml:space="preserve"> 38.5320</t>
  </si>
  <si>
    <t xml:space="preserve">  0.1478</t>
  </si>
  <si>
    <t xml:space="preserve">  7.5877</t>
  </si>
  <si>
    <t xml:space="preserve">  0.4944</t>
  </si>
  <si>
    <t xml:space="preserve">  0.0210</t>
  </si>
  <si>
    <t xml:space="preserve">  0.0227</t>
  </si>
  <si>
    <t xml:space="preserve">  0.2059</t>
  </si>
  <si>
    <t xml:space="preserve">  5.2981</t>
  </si>
  <si>
    <t>393-U1559B-10R-2A</t>
  </si>
  <si>
    <t xml:space="preserve">  5.1760</t>
  </si>
  <si>
    <t xml:space="preserve"> 11.3351</t>
  </si>
  <si>
    <t xml:space="preserve"> 38.7529</t>
  </si>
  <si>
    <t xml:space="preserve">  0.0295</t>
  </si>
  <si>
    <t xml:space="preserve">  0.1476</t>
  </si>
  <si>
    <t xml:space="preserve">  7.5524</t>
  </si>
  <si>
    <t xml:space="preserve">  0.4910</t>
  </si>
  <si>
    <t xml:space="preserve">  0.0220</t>
  </si>
  <si>
    <t xml:space="preserve">  0.2270</t>
  </si>
  <si>
    <t xml:space="preserve">  5.2898</t>
  </si>
  <si>
    <t xml:space="preserve">  4.8837</t>
  </si>
  <si>
    <t xml:space="preserve"> 11.8097</t>
  </si>
  <si>
    <t xml:space="preserve"> 39.2044</t>
  </si>
  <si>
    <t xml:space="preserve">  0.1355</t>
  </si>
  <si>
    <t xml:space="preserve">  7.8100</t>
  </si>
  <si>
    <t xml:space="preserve">  0.4938</t>
  </si>
  <si>
    <t xml:space="preserve">  0.0177</t>
  </si>
  <si>
    <t xml:space="preserve">  0.0208</t>
  </si>
  <si>
    <t xml:space="preserve">  0.1484</t>
  </si>
  <si>
    <t xml:space="preserve">  5.1558</t>
  </si>
  <si>
    <t xml:space="preserve">  4.6018</t>
  </si>
  <si>
    <t xml:space="preserve"> 11.7555</t>
  </si>
  <si>
    <t xml:space="preserve"> 38.5261</t>
  </si>
  <si>
    <t xml:space="preserve">  0.1341</t>
  </si>
  <si>
    <t xml:space="preserve">  7.8090</t>
  </si>
  <si>
    <t xml:space="preserve">  0.4754</t>
  </si>
  <si>
    <t xml:space="preserve">  0.0130</t>
  </si>
  <si>
    <t xml:space="preserve">  0.2251</t>
  </si>
  <si>
    <t xml:space="preserve">  4.9295</t>
  </si>
  <si>
    <t xml:space="preserve">  4.5223</t>
  </si>
  <si>
    <t xml:space="preserve"> 11.5154</t>
  </si>
  <si>
    <t xml:space="preserve"> 39.4575</t>
  </si>
  <si>
    <t xml:space="preserve">  0.1383</t>
  </si>
  <si>
    <t xml:space="preserve">  7.8097</t>
  </si>
  <si>
    <t xml:space="preserve">  0.5013</t>
  </si>
  <si>
    <t xml:space="preserve">  0.0166</t>
  </si>
  <si>
    <t xml:space="preserve">  0.1467</t>
  </si>
  <si>
    <t xml:space="preserve">  5.1996</t>
  </si>
  <si>
    <t xml:space="preserve">  5.4530</t>
  </si>
  <si>
    <t xml:space="preserve"> 12.3780</t>
  </si>
  <si>
    <t xml:space="preserve"> 42.1707</t>
  </si>
  <si>
    <t xml:space="preserve">  0.0155</t>
  </si>
  <si>
    <t xml:space="preserve">  0.0551</t>
  </si>
  <si>
    <t xml:space="preserve">  7.7076</t>
  </si>
  <si>
    <t xml:space="preserve">  5.1137</t>
  </si>
  <si>
    <t xml:space="preserve">  6.5480</t>
  </si>
  <si>
    <t xml:space="preserve"> 12.5525</t>
  </si>
  <si>
    <t xml:space="preserve"> 42.4585</t>
  </si>
  <si>
    <t xml:space="preserve">  0.0523</t>
  </si>
  <si>
    <t xml:space="preserve">  7.6483</t>
  </si>
  <si>
    <t xml:space="preserve">  0.5060</t>
  </si>
  <si>
    <t xml:space="preserve">  0.0902</t>
  </si>
  <si>
    <t xml:space="preserve">  5.0274</t>
  </si>
  <si>
    <t xml:space="preserve">  5.9806</t>
  </si>
  <si>
    <t xml:space="preserve"> 42.2375</t>
  </si>
  <si>
    <t xml:space="preserve">  0.0317</t>
  </si>
  <si>
    <t xml:space="preserve">  0.0369</t>
  </si>
  <si>
    <t xml:space="preserve">  0.0484</t>
  </si>
  <si>
    <t xml:space="preserve">  7.7488</t>
  </si>
  <si>
    <t xml:space="preserve">  0.4963</t>
  </si>
  <si>
    <t xml:space="preserve">  0.0274</t>
  </si>
  <si>
    <t xml:space="preserve">  0.0875</t>
  </si>
  <si>
    <t xml:space="preserve">  4.9556</t>
  </si>
  <si>
    <t xml:space="preserve">  6.1787</t>
  </si>
  <si>
    <t xml:space="preserve"> 12.7570</t>
  </si>
  <si>
    <t xml:space="preserve"> 42.1393</t>
  </si>
  <si>
    <t xml:space="preserve">  0.0497</t>
  </si>
  <si>
    <t xml:space="preserve">  7.7042</t>
  </si>
  <si>
    <t xml:space="preserve">  0.5044</t>
  </si>
  <si>
    <t xml:space="preserve">  0.0866</t>
  </si>
  <si>
    <t xml:space="preserve">  4.9686</t>
  </si>
  <si>
    <t xml:space="preserve">  6.1158</t>
  </si>
  <si>
    <t xml:space="preserve"> 12.4257</t>
  </si>
  <si>
    <t xml:space="preserve"> 42.3972</t>
  </si>
  <si>
    <t xml:space="preserve">  0.0226</t>
  </si>
  <si>
    <t xml:space="preserve">  0.0507</t>
  </si>
  <si>
    <t xml:space="preserve">  7.6985</t>
  </si>
  <si>
    <t xml:space="preserve">  0.5019</t>
  </si>
  <si>
    <t xml:space="preserve">  4.9555</t>
  </si>
  <si>
    <t xml:space="preserve">  0.0036</t>
  </si>
  <si>
    <t xml:space="preserve">  6.1064</t>
  </si>
  <si>
    <t xml:space="preserve"> 12.3296</t>
  </si>
  <si>
    <t xml:space="preserve"> 41.6447</t>
  </si>
  <si>
    <t xml:space="preserve">  0.0423</t>
  </si>
  <si>
    <t xml:space="preserve">  7.7387</t>
  </si>
  <si>
    <t xml:space="preserve">  0.4977</t>
  </si>
  <si>
    <t xml:space="preserve">  0.0209</t>
  </si>
  <si>
    <t xml:space="preserve">  0.0939</t>
  </si>
  <si>
    <t xml:space="preserve">  5.5936</t>
  </si>
  <si>
    <t xml:space="preserve">  5.7542</t>
  </si>
  <si>
    <t xml:space="preserve"> 12.4641</t>
  </si>
  <si>
    <t xml:space="preserve"> 41.2949</t>
  </si>
  <si>
    <t xml:space="preserve">  0.0260</t>
  </si>
  <si>
    <t xml:space="preserve">  0.0407</t>
  </si>
  <si>
    <t xml:space="preserve">  7.8979</t>
  </si>
  <si>
    <t xml:space="preserve">  0.5035</t>
  </si>
  <si>
    <t xml:space="preserve">  0.1033</t>
  </si>
  <si>
    <t xml:space="preserve">  5.5596</t>
  </si>
  <si>
    <t xml:space="preserve">  6.5121</t>
  </si>
  <si>
    <t xml:space="preserve"> 12.7202</t>
  </si>
  <si>
    <t xml:space="preserve"> 41.5746</t>
  </si>
  <si>
    <t xml:space="preserve">  0.0167</t>
  </si>
  <si>
    <t xml:space="preserve">  0.0393</t>
  </si>
  <si>
    <t xml:space="preserve">  7.8421</t>
  </si>
  <si>
    <t xml:space="preserve">  0.5008</t>
  </si>
  <si>
    <t xml:space="preserve">  0.0985</t>
  </si>
  <si>
    <t xml:space="preserve">  5.4992</t>
  </si>
  <si>
    <t xml:space="preserve">  5.7293</t>
  </si>
  <si>
    <t xml:space="preserve"> 12.3396</t>
  </si>
  <si>
    <t xml:space="preserve"> 41.1967</t>
  </si>
  <si>
    <t xml:space="preserve">  0.0725</t>
  </si>
  <si>
    <t xml:space="preserve">  7.7631</t>
  </si>
  <si>
    <t xml:space="preserve">  0.5393</t>
  </si>
  <si>
    <t xml:space="preserve">  5.6002</t>
  </si>
  <si>
    <t xml:space="preserve">  5.3077</t>
  </si>
  <si>
    <t xml:space="preserve"> 12.6932</t>
  </si>
  <si>
    <t xml:space="preserve"> 41.1866</t>
  </si>
  <si>
    <t xml:space="preserve">  0.0863</t>
  </si>
  <si>
    <t xml:space="preserve">  7.7528</t>
  </si>
  <si>
    <t xml:space="preserve">  0.5114</t>
  </si>
  <si>
    <t xml:space="preserve">  0.0195</t>
  </si>
  <si>
    <t xml:space="preserve">  0.1177</t>
  </si>
  <si>
    <t xml:space="preserve">  5.4225</t>
  </si>
  <si>
    <t xml:space="preserve">  5.9809</t>
  </si>
  <si>
    <t xml:space="preserve"> 12.6495</t>
  </si>
  <si>
    <t xml:space="preserve"> 41.3429</t>
  </si>
  <si>
    <t xml:space="preserve">  0.0853</t>
  </si>
  <si>
    <t xml:space="preserve">  7.6954</t>
  </si>
  <si>
    <t xml:space="preserve">  0.5244</t>
  </si>
  <si>
    <t xml:space="preserve">  0.0158</t>
  </si>
  <si>
    <t xml:space="preserve">  0.1142</t>
  </si>
  <si>
    <t xml:space="preserve">  5.3700</t>
  </si>
  <si>
    <t xml:space="preserve"> 12.2565</t>
  </si>
  <si>
    <t xml:space="preserve"> 39.9341</t>
  </si>
  <si>
    <t xml:space="preserve">  0.1079</t>
  </si>
  <si>
    <t xml:space="preserve">  8.0587</t>
  </si>
  <si>
    <t xml:space="preserve">  0.5051</t>
  </si>
  <si>
    <t xml:space="preserve">  0.0994</t>
  </si>
  <si>
    <t xml:space="preserve">  5.5509</t>
  </si>
  <si>
    <t xml:space="preserve">  0.0191</t>
  </si>
  <si>
    <t xml:space="preserve">  5.3660</t>
  </si>
  <si>
    <t xml:space="preserve"> 12.2443</t>
  </si>
  <si>
    <t xml:space="preserve"> 39.7221</t>
  </si>
  <si>
    <t xml:space="preserve">  0.0344</t>
  </si>
  <si>
    <t xml:space="preserve">  7.5419</t>
  </si>
  <si>
    <t xml:space="preserve">  0.4850</t>
  </si>
  <si>
    <t xml:space="preserve">  0.0211</t>
  </si>
  <si>
    <t xml:space="preserve">  0.0941</t>
  </si>
  <si>
    <t xml:space="preserve">  5.2266</t>
  </si>
  <si>
    <t xml:space="preserve">  0.0047</t>
  </si>
  <si>
    <t>393-U1559B-11R-1A</t>
  </si>
  <si>
    <t xml:space="preserve">  5.7887</t>
  </si>
  <si>
    <t xml:space="preserve"> 11.8613</t>
  </si>
  <si>
    <t xml:space="preserve"> 39.8881</t>
  </si>
  <si>
    <t xml:space="preserve">  0.0202</t>
  </si>
  <si>
    <t xml:space="preserve">  0.1061</t>
  </si>
  <si>
    <t xml:space="preserve">  7.5475</t>
  </si>
  <si>
    <t xml:space="preserve">  0.5514</t>
  </si>
  <si>
    <t xml:space="preserve">  0.0168</t>
  </si>
  <si>
    <t xml:space="preserve">  0.0203</t>
  </si>
  <si>
    <t xml:space="preserve">  0.1048</t>
  </si>
  <si>
    <t xml:space="preserve">  5.6526</t>
  </si>
  <si>
    <t xml:space="preserve">  5.3650</t>
  </si>
  <si>
    <t xml:space="preserve"> 11.7098</t>
  </si>
  <si>
    <t xml:space="preserve"> 41.0011</t>
  </si>
  <si>
    <t xml:space="preserve">  0.1986</t>
  </si>
  <si>
    <t xml:space="preserve">  7.7337</t>
  </si>
  <si>
    <t xml:space="preserve">  0.5272</t>
  </si>
  <si>
    <t xml:space="preserve">  0.0117</t>
  </si>
  <si>
    <t xml:space="preserve">  0.1046</t>
  </si>
  <si>
    <t xml:space="preserve">  5.9420</t>
  </si>
  <si>
    <t xml:space="preserve">  5.3388</t>
  </si>
  <si>
    <t xml:space="preserve"> 11.4629</t>
  </si>
  <si>
    <t xml:space="preserve"> 38.7526</t>
  </si>
  <si>
    <t xml:space="preserve">  7.6091</t>
  </si>
  <si>
    <t xml:space="preserve">  0.4886</t>
  </si>
  <si>
    <t xml:space="preserve">  4.8652</t>
  </si>
  <si>
    <t xml:space="preserve">  0.0128</t>
  </si>
  <si>
    <t xml:space="preserve">  6.1268</t>
  </si>
  <si>
    <t xml:space="preserve"> 12.3008</t>
  </si>
  <si>
    <t xml:space="preserve"> 41.4789</t>
  </si>
  <si>
    <t xml:space="preserve">  0.0740</t>
  </si>
  <si>
    <t xml:space="preserve">  8.0020</t>
  </si>
  <si>
    <t xml:space="preserve">  0.5283</t>
  </si>
  <si>
    <t xml:space="preserve">  5.3565</t>
  </si>
  <si>
    <t>393-U1559B-11R-2A</t>
  </si>
  <si>
    <t xml:space="preserve">  4.8564</t>
  </si>
  <si>
    <t xml:space="preserve"> 12.3778</t>
  </si>
  <si>
    <t xml:space="preserve"> 40.7808</t>
  </si>
  <si>
    <t xml:space="preserve">  0.0268</t>
  </si>
  <si>
    <t xml:space="preserve">  7.8437</t>
  </si>
  <si>
    <t xml:space="preserve">  0.5312</t>
  </si>
  <si>
    <t xml:space="preserve">  5.4027</t>
  </si>
  <si>
    <t xml:space="preserve">  5.2874</t>
  </si>
  <si>
    <t xml:space="preserve"> 12.1196</t>
  </si>
  <si>
    <t xml:space="preserve"> 41.4633</t>
  </si>
  <si>
    <t xml:space="preserve">  0.1593</t>
  </si>
  <si>
    <t xml:space="preserve">  7.8432</t>
  </si>
  <si>
    <t xml:space="preserve">  0.5105</t>
  </si>
  <si>
    <t xml:space="preserve">  0.1039</t>
  </si>
  <si>
    <t xml:space="preserve">  5.7968</t>
  </si>
  <si>
    <t xml:space="preserve">  6.0787</t>
  </si>
  <si>
    <t xml:space="preserve"> 12.4782</t>
  </si>
  <si>
    <t xml:space="preserve"> 40.9087</t>
  </si>
  <si>
    <t xml:space="preserve">  0.0256</t>
  </si>
  <si>
    <t xml:space="preserve">  0.0687</t>
  </si>
  <si>
    <t xml:space="preserve">  7.9087</t>
  </si>
  <si>
    <t xml:space="preserve">  0.5169</t>
  </si>
  <si>
    <t xml:space="preserve">  0.1006</t>
  </si>
  <si>
    <t xml:space="preserve">  5.0527</t>
  </si>
  <si>
    <t xml:space="preserve">  4.4823</t>
  </si>
  <si>
    <t xml:space="preserve"> 10.0120</t>
  </si>
  <si>
    <t xml:space="preserve"> 35.0440</t>
  </si>
  <si>
    <t xml:space="preserve">  0.0604</t>
  </si>
  <si>
    <t xml:space="preserve">  8.1264</t>
  </si>
  <si>
    <t xml:space="preserve">  0.4975</t>
  </si>
  <si>
    <t xml:space="preserve">  0.0322</t>
  </si>
  <si>
    <t xml:space="preserve">  0.1050</t>
  </si>
  <si>
    <t xml:space="preserve">  5.2872</t>
  </si>
  <si>
    <t xml:space="preserve">  0.0147</t>
  </si>
  <si>
    <t xml:space="preserve">  5.2227</t>
  </si>
  <si>
    <t xml:space="preserve"> 11.0563</t>
  </si>
  <si>
    <t xml:space="preserve"> 38.7347</t>
  </si>
  <si>
    <t xml:space="preserve">  0.0333</t>
  </si>
  <si>
    <t xml:space="preserve">  0.2269</t>
  </si>
  <si>
    <t xml:space="preserve">  7.3677</t>
  </si>
  <si>
    <t xml:space="preserve">  0.4789</t>
  </si>
  <si>
    <t xml:space="preserve">  5.7328</t>
  </si>
  <si>
    <t xml:space="preserve">  5.4048</t>
  </si>
  <si>
    <t xml:space="preserve"> 12.6963</t>
  </si>
  <si>
    <t xml:space="preserve"> 41.2310</t>
  </si>
  <si>
    <t xml:space="preserve">  0.0392</t>
  </si>
  <si>
    <t xml:space="preserve">  0.0412</t>
  </si>
  <si>
    <t xml:space="preserve">  7.7895</t>
  </si>
  <si>
    <t xml:space="preserve">  0.5083</t>
  </si>
  <si>
    <t xml:space="preserve">  0.0261</t>
  </si>
  <si>
    <t xml:space="preserve">  0.1000</t>
  </si>
  <si>
    <t xml:space="preserve">  5.5000</t>
  </si>
  <si>
    <t xml:space="preserve">  5.1095</t>
  </si>
  <si>
    <t xml:space="preserve"> 11.6050</t>
  </si>
  <si>
    <t xml:space="preserve"> 39.4442</t>
  </si>
  <si>
    <t xml:space="preserve">  0.0188</t>
  </si>
  <si>
    <t xml:space="preserve">  0.0965</t>
  </si>
  <si>
    <t xml:space="preserve">  7.7843</t>
  </si>
  <si>
    <t xml:space="preserve">  0.4563</t>
  </si>
  <si>
    <t xml:space="preserve">  0.0883</t>
  </si>
  <si>
    <t xml:space="preserve">  4.9515</t>
  </si>
  <si>
    <t xml:space="preserve">  5.8198</t>
  </si>
  <si>
    <t xml:space="preserve"> 11.9030</t>
  </si>
  <si>
    <t xml:space="preserve"> 40.9497</t>
  </si>
  <si>
    <t xml:space="preserve">  0.0408</t>
  </si>
  <si>
    <t xml:space="preserve">  7.7561</t>
  </si>
  <si>
    <t xml:space="preserve">  0.5290</t>
  </si>
  <si>
    <t xml:space="preserve">  0.0157</t>
  </si>
  <si>
    <t xml:space="preserve">  0.0290</t>
  </si>
  <si>
    <t xml:space="preserve">  0.1070</t>
  </si>
  <si>
    <t xml:space="preserve">  5.6362</t>
  </si>
  <si>
    <t>393-U1559B-13R-1A</t>
  </si>
  <si>
    <t xml:space="preserve">  4.9995</t>
  </si>
  <si>
    <t xml:space="preserve"> 11.3612</t>
  </si>
  <si>
    <t xml:space="preserve"> 40.5869</t>
  </si>
  <si>
    <t xml:space="preserve">  0.0774</t>
  </si>
  <si>
    <t xml:space="preserve">  0.1592</t>
  </si>
  <si>
    <t xml:space="preserve">  8.0688</t>
  </si>
  <si>
    <t xml:space="preserve">  0.6290</t>
  </si>
  <si>
    <t xml:space="preserve">  0.0141</t>
  </si>
  <si>
    <t xml:space="preserve">  6.0489</t>
  </si>
  <si>
    <t>3A (2)</t>
  </si>
  <si>
    <t>3A (3)</t>
  </si>
  <si>
    <t>5A GREY HALO</t>
  </si>
  <si>
    <t>7A GRAY HALO</t>
  </si>
  <si>
    <t>7A GH 2</t>
  </si>
  <si>
    <t>8A F</t>
  </si>
  <si>
    <t>12A F</t>
  </si>
  <si>
    <t>14A F</t>
  </si>
  <si>
    <t>16A GREY HALO</t>
  </si>
  <si>
    <t>16A GREY HALO 2</t>
  </si>
  <si>
    <t>2A BT FE OX?</t>
  </si>
  <si>
    <t>5A F</t>
  </si>
  <si>
    <t>8A GREY HALO AV</t>
  </si>
  <si>
    <t>8A GREY HALO BV</t>
  </si>
  <si>
    <t>10A ALT PATCH</t>
  </si>
  <si>
    <t>1A GH (1-5)</t>
  </si>
  <si>
    <t>1A F (1-5)</t>
  </si>
  <si>
    <t>7A F</t>
  </si>
  <si>
    <t>7A F 2</t>
  </si>
  <si>
    <t>7A F 3</t>
  </si>
  <si>
    <t>7A A 3</t>
  </si>
  <si>
    <t>7A A 2</t>
  </si>
  <si>
    <t>7A A 1</t>
  </si>
  <si>
    <t>9A F</t>
  </si>
  <si>
    <t>3A F</t>
  </si>
  <si>
    <t>5A GH</t>
  </si>
  <si>
    <t>9A GH NEAR VEIN</t>
  </si>
  <si>
    <t>10A F</t>
  </si>
  <si>
    <t>2A F</t>
  </si>
  <si>
    <t>4A BET GREY HALOS</t>
  </si>
  <si>
    <t>7A GREY HALO</t>
  </si>
  <si>
    <t>14A ALT PATCH</t>
  </si>
  <si>
    <t>2A GH</t>
  </si>
  <si>
    <t>6A F</t>
  </si>
  <si>
    <t>4A F</t>
  </si>
  <si>
    <t>18A</t>
  </si>
  <si>
    <t>11A</t>
  </si>
  <si>
    <t>6A</t>
  </si>
  <si>
    <t>AGV-1 a</t>
  </si>
  <si>
    <t>AGV-1 b</t>
  </si>
  <si>
    <t>AGV-1 c</t>
  </si>
  <si>
    <t>AII92 a</t>
  </si>
  <si>
    <t>AII92 b</t>
  </si>
  <si>
    <t>AII92 c</t>
  </si>
  <si>
    <t>bhvo-2</t>
  </si>
  <si>
    <t>BHVO-2 a</t>
  </si>
  <si>
    <t>BHVO-2 b</t>
  </si>
  <si>
    <t>BHVO-2 c</t>
  </si>
  <si>
    <t>bhvo-2-2</t>
  </si>
  <si>
    <t>bhvo2-1</t>
  </si>
  <si>
    <t>DNC-1 a</t>
  </si>
  <si>
    <t>DNC-1 b</t>
  </si>
  <si>
    <t>DNC-1 c</t>
  </si>
  <si>
    <t>DTS-1 a</t>
  </si>
  <si>
    <t>DTS-1 b</t>
  </si>
  <si>
    <t>DTS-1 c</t>
  </si>
  <si>
    <t>JGB-1 a</t>
  </si>
  <si>
    <t>JGB-1 b</t>
  </si>
  <si>
    <t>JGB-1 c</t>
  </si>
  <si>
    <t>jgb-2</t>
  </si>
  <si>
    <t>UB-N a</t>
  </si>
  <si>
    <t>UB-N b</t>
  </si>
  <si>
    <t>UB-N c</t>
  </si>
  <si>
    <t>SIO2 MV</t>
  </si>
  <si>
    <t>SIO2 RV</t>
  </si>
  <si>
    <t>RM</t>
  </si>
  <si>
    <t>RVs</t>
  </si>
  <si>
    <t>m</t>
  </si>
  <si>
    <t>b</t>
  </si>
  <si>
    <t>a</t>
  </si>
  <si>
    <t>c</t>
  </si>
  <si>
    <t>&lt;LOD</t>
  </si>
  <si>
    <t xml:space="preserve">  9.5869</t>
  </si>
  <si>
    <t xml:space="preserve"> 36.3182</t>
  </si>
  <si>
    <t xml:space="preserve">  0.3938</t>
  </si>
  <si>
    <t xml:space="preserve">  7.4026</t>
  </si>
  <si>
    <t xml:space="preserve">  1.5881</t>
  </si>
  <si>
    <t xml:space="preserve">  0.1381</t>
  </si>
  <si>
    <t xml:space="preserve">  8.1987</t>
  </si>
  <si>
    <t xml:space="preserve">  0.0129</t>
  </si>
  <si>
    <t xml:space="preserve">  0.0380</t>
  </si>
  <si>
    <t>first U1559 sample!</t>
  </si>
  <si>
    <t xml:space="preserve">  0.0530</t>
  </si>
  <si>
    <t xml:space="preserve">  8.6524</t>
  </si>
  <si>
    <t xml:space="preserve"> 33.7834</t>
  </si>
  <si>
    <t xml:space="preserve">  0.0622</t>
  </si>
  <si>
    <t xml:space="preserve">  0.3759</t>
  </si>
  <si>
    <t xml:space="preserve">  7.2762</t>
  </si>
  <si>
    <t xml:space="preserve">  1.5633</t>
  </si>
  <si>
    <t xml:space="preserve">  0.0314</t>
  </si>
  <si>
    <t xml:space="preserve">  0.1376</t>
  </si>
  <si>
    <t xml:space="preserve">  8.1457</t>
  </si>
  <si>
    <t xml:space="preserve">  0.0127</t>
  </si>
  <si>
    <t xml:space="preserve">  0.0204</t>
  </si>
  <si>
    <t>Std</t>
  </si>
  <si>
    <t xml:space="preserve"> 11.3856</t>
  </si>
  <si>
    <t xml:space="preserve"> 41.5359</t>
  </si>
  <si>
    <t xml:space="preserve">  0.0159</t>
  </si>
  <si>
    <t xml:space="preserve">  0.0730</t>
  </si>
  <si>
    <t xml:space="preserve">  8.1543</t>
  </si>
  <si>
    <t xml:space="preserve">  0.0300</t>
  </si>
  <si>
    <t xml:space="preserve">  0.1207</t>
  </si>
  <si>
    <t xml:space="preserve">  5.7646</t>
  </si>
  <si>
    <t>Unknown 1</t>
  </si>
  <si>
    <t xml:space="preserve"> 10.9894</t>
  </si>
  <si>
    <t xml:space="preserve"> 38.9627</t>
  </si>
  <si>
    <t xml:space="preserve">  0.0455</t>
  </si>
  <si>
    <t xml:space="preserve">  7.4138</t>
  </si>
  <si>
    <t xml:space="preserve">  0.5040</t>
  </si>
  <si>
    <t xml:space="preserve">  0.0986</t>
  </si>
  <si>
    <t xml:space="preserve">  5.4065</t>
  </si>
  <si>
    <t>Unknown 2</t>
  </si>
  <si>
    <t xml:space="preserve"> 12.3139</t>
  </si>
  <si>
    <t xml:space="preserve"> 37.9187</t>
  </si>
  <si>
    <t xml:space="preserve">  0.0350</t>
  </si>
  <si>
    <t xml:space="preserve">  0.5509</t>
  </si>
  <si>
    <t xml:space="preserve">  7.6228</t>
  </si>
  <si>
    <t xml:space="preserve">  0.6019</t>
  </si>
  <si>
    <t xml:space="preserve">  0.0882</t>
  </si>
  <si>
    <t xml:space="preserve">  7.0161</t>
  </si>
  <si>
    <t>393-U1558D-4R-1A</t>
  </si>
  <si>
    <t>2A ALT</t>
  </si>
  <si>
    <t xml:space="preserve"> 12.9378</t>
  </si>
  <si>
    <t xml:space="preserve"> 38.6276</t>
  </si>
  <si>
    <t xml:space="preserve">  0.0621</t>
  </si>
  <si>
    <t xml:space="preserve">  0.3565</t>
  </si>
  <si>
    <t xml:space="preserve">  8.1622</t>
  </si>
  <si>
    <t xml:space="preserve">  0.5613</t>
  </si>
  <si>
    <t xml:space="preserve">  0.2036</t>
  </si>
  <si>
    <t xml:space="preserve">  6.0708</t>
  </si>
  <si>
    <t xml:space="preserve"> 13.3850</t>
  </si>
  <si>
    <t xml:space="preserve"> 38.3447</t>
  </si>
  <si>
    <t xml:space="preserve">  0.0468</t>
  </si>
  <si>
    <t xml:space="preserve">  0.2353</t>
  </si>
  <si>
    <t xml:space="preserve">  0.3508</t>
  </si>
  <si>
    <t xml:space="preserve">  8.3971</t>
  </si>
  <si>
    <t xml:space="preserve">  0.5395</t>
  </si>
  <si>
    <t xml:space="preserve">  0.0897</t>
  </si>
  <si>
    <t>5A ALT</t>
  </si>
  <si>
    <t xml:space="preserve"> 11.2146</t>
  </si>
  <si>
    <t xml:space="preserve"> 37.2535</t>
  </si>
  <si>
    <t xml:space="preserve">  0.0462</t>
  </si>
  <si>
    <t xml:space="preserve">  0.2548</t>
  </si>
  <si>
    <t xml:space="preserve">  7.7640</t>
  </si>
  <si>
    <t xml:space="preserve">  0.5856</t>
  </si>
  <si>
    <t xml:space="preserve">  0.1201</t>
  </si>
  <si>
    <t xml:space="preserve">  6.1272</t>
  </si>
  <si>
    <t xml:space="preserve"> 11.9266</t>
  </si>
  <si>
    <t xml:space="preserve"> 37.9154</t>
  </si>
  <si>
    <t xml:space="preserve">  0.3550</t>
  </si>
  <si>
    <t xml:space="preserve">  8.2504</t>
  </si>
  <si>
    <t xml:space="preserve">  0.6245</t>
  </si>
  <si>
    <t xml:space="preserve">  0.0949</t>
  </si>
  <si>
    <t xml:space="preserve">  6.8516</t>
  </si>
  <si>
    <t>393-U1558D-4R-2A</t>
  </si>
  <si>
    <t>1A ALT</t>
  </si>
  <si>
    <t xml:space="preserve"> 11.6002</t>
  </si>
  <si>
    <t xml:space="preserve"> 34.2009</t>
  </si>
  <si>
    <t xml:space="preserve">  0.0749</t>
  </si>
  <si>
    <t xml:space="preserve">  0.5001</t>
  </si>
  <si>
    <t xml:space="preserve">  9.9995</t>
  </si>
  <si>
    <t xml:space="preserve">  0.5078</t>
  </si>
  <si>
    <t xml:space="preserve">  0.0243</t>
  </si>
  <si>
    <t xml:space="preserve">  0.1897</t>
  </si>
  <si>
    <t xml:space="preserve">  7.7129</t>
  </si>
  <si>
    <t>4A5 ALT</t>
  </si>
  <si>
    <t xml:space="preserve"> 13.1203</t>
  </si>
  <si>
    <t xml:space="preserve"> 40.1533</t>
  </si>
  <si>
    <t xml:space="preserve">  0.2757</t>
  </si>
  <si>
    <t xml:space="preserve">  8.4857</t>
  </si>
  <si>
    <t xml:space="preserve">  0.5817</t>
  </si>
  <si>
    <t xml:space="preserve">  0.0936</t>
  </si>
  <si>
    <t xml:space="preserve">  6.4185</t>
  </si>
  <si>
    <t>6A ALT</t>
  </si>
  <si>
    <t xml:space="preserve"> 12.1587</t>
  </si>
  <si>
    <t xml:space="preserve"> 39.3883</t>
  </si>
  <si>
    <t xml:space="preserve">  0.4703</t>
  </si>
  <si>
    <t xml:space="preserve">  7.6393</t>
  </si>
  <si>
    <t xml:space="preserve">  0.6232</t>
  </si>
  <si>
    <t xml:space="preserve">  6.8846</t>
  </si>
  <si>
    <t>393-U1558D-5R-1A</t>
  </si>
  <si>
    <t xml:space="preserve"> 12.9669</t>
  </si>
  <si>
    <t xml:space="preserve"> 40.0703</t>
  </si>
  <si>
    <t xml:space="preserve">  0.0229</t>
  </si>
  <si>
    <t xml:space="preserve">  0.1896</t>
  </si>
  <si>
    <t xml:space="preserve">  8.0999</t>
  </si>
  <si>
    <t xml:space="preserve">  0.5323</t>
  </si>
  <si>
    <t xml:space="preserve">  0.0151</t>
  </si>
  <si>
    <t xml:space="preserve">  0.1141</t>
  </si>
  <si>
    <t xml:space="preserve">  5.4923</t>
  </si>
  <si>
    <t xml:space="preserve"> 10.5400</t>
  </si>
  <si>
    <t xml:space="preserve"> 33.8057</t>
  </si>
  <si>
    <t xml:space="preserve">  0.0517</t>
  </si>
  <si>
    <t xml:space="preserve">  3.7703</t>
  </si>
  <si>
    <t xml:space="preserve">  0.5322</t>
  </si>
  <si>
    <t xml:space="preserve">  6.9755</t>
  </si>
  <si>
    <t xml:space="preserve">  0.5949</t>
  </si>
  <si>
    <t xml:space="preserve">  0.0215</t>
  </si>
  <si>
    <t xml:space="preserve">  0.1944</t>
  </si>
  <si>
    <t xml:space="preserve">  7.6964</t>
  </si>
  <si>
    <t xml:space="preserve"> 11.9518</t>
  </si>
  <si>
    <t xml:space="preserve"> 39.3846</t>
  </si>
  <si>
    <t xml:space="preserve">  0.2283</t>
  </si>
  <si>
    <t xml:space="preserve">  7.4825</t>
  </si>
  <si>
    <t xml:space="preserve">  0.6085</t>
  </si>
  <si>
    <t xml:space="preserve">  5.8551</t>
  </si>
  <si>
    <t xml:space="preserve"> 15.0240</t>
  </si>
  <si>
    <t xml:space="preserve"> 39.7195</t>
  </si>
  <si>
    <t xml:space="preserve">  0.2182</t>
  </si>
  <si>
    <t xml:space="preserve">  8.0544</t>
  </si>
  <si>
    <t xml:space="preserve">  0.4631</t>
  </si>
  <si>
    <t xml:space="preserve">  0.0848</t>
  </si>
  <si>
    <t xml:space="preserve">  5.0864</t>
  </si>
  <si>
    <t xml:space="preserve"> 12.1003</t>
  </si>
  <si>
    <t xml:space="preserve"> 39.2865</t>
  </si>
  <si>
    <t xml:space="preserve">  0.3728</t>
  </si>
  <si>
    <t xml:space="preserve">  8.0107</t>
  </si>
  <si>
    <t xml:space="preserve">  0.6530</t>
  </si>
  <si>
    <t xml:space="preserve">  0.1408</t>
  </si>
  <si>
    <t xml:space="preserve">  7.0017</t>
  </si>
  <si>
    <t>393-U1558D-5R-2A</t>
  </si>
  <si>
    <t xml:space="preserve"> 13.4265</t>
  </si>
  <si>
    <t xml:space="preserve"> 37.6600</t>
  </si>
  <si>
    <t xml:space="preserve">  0.1915</t>
  </si>
  <si>
    <t xml:space="preserve">  8.1409</t>
  </si>
  <si>
    <t xml:space="preserve">  0.4847</t>
  </si>
  <si>
    <t xml:space="preserve">  0.0171</t>
  </si>
  <si>
    <t xml:space="preserve">  4.9034</t>
  </si>
  <si>
    <t xml:space="preserve"> 11.1012</t>
  </si>
  <si>
    <t xml:space="preserve"> 37.7773</t>
  </si>
  <si>
    <t xml:space="preserve">  0.0525</t>
  </si>
  <si>
    <t xml:space="preserve">  0.3296</t>
  </si>
  <si>
    <t xml:space="preserve">  8.0422</t>
  </si>
  <si>
    <t xml:space="preserve">  0.6348</t>
  </si>
  <si>
    <t xml:space="preserve">  0.1096</t>
  </si>
  <si>
    <t xml:space="preserve">  6.5243</t>
  </si>
  <si>
    <t xml:space="preserve"> 11.7486</t>
  </si>
  <si>
    <t xml:space="preserve"> 37.0338</t>
  </si>
  <si>
    <t xml:space="preserve">  0.0597</t>
  </si>
  <si>
    <t xml:space="preserve">  0.2786</t>
  </si>
  <si>
    <t xml:space="preserve">  9.9911</t>
  </si>
  <si>
    <t xml:space="preserve">  0.5994</t>
  </si>
  <si>
    <t xml:space="preserve">  0.0223</t>
  </si>
  <si>
    <t xml:space="preserve">  0.1066</t>
  </si>
  <si>
    <t xml:space="preserve">  5.7666</t>
  </si>
  <si>
    <t xml:space="preserve">  0.0135</t>
  </si>
  <si>
    <t xml:space="preserve"> 11.2388</t>
  </si>
  <si>
    <t xml:space="preserve"> 36.3736</t>
  </si>
  <si>
    <t xml:space="preserve">  0.0524</t>
  </si>
  <si>
    <t xml:space="preserve">  0.2561</t>
  </si>
  <si>
    <t xml:space="preserve">  8.7502</t>
  </si>
  <si>
    <t xml:space="preserve">  0.6020</t>
  </si>
  <si>
    <t xml:space="preserve">  0.1015</t>
  </si>
  <si>
    <t xml:space="preserve">  5.1992</t>
  </si>
  <si>
    <t xml:space="preserve">  8.9352</t>
  </si>
  <si>
    <t xml:space="preserve"> 32.7663</t>
  </si>
  <si>
    <t xml:space="preserve">  0.1918</t>
  </si>
  <si>
    <t xml:space="preserve">  6.7324</t>
  </si>
  <si>
    <t xml:space="preserve">  0.1097</t>
  </si>
  <si>
    <t xml:space="preserve">  4.8344</t>
  </si>
  <si>
    <t>393-U1558D-5R-3A</t>
  </si>
  <si>
    <t xml:space="preserve"> 11.5518</t>
  </si>
  <si>
    <t xml:space="preserve"> 38.6954</t>
  </si>
  <si>
    <t xml:space="preserve">  0.3741</t>
  </si>
  <si>
    <t xml:space="preserve">  8.9619</t>
  </si>
  <si>
    <t xml:space="preserve">  0.6421</t>
  </si>
  <si>
    <t xml:space="preserve">  0.1016</t>
  </si>
  <si>
    <t xml:space="preserve">  6.7650</t>
  </si>
  <si>
    <t xml:space="preserve"> 12.1755</t>
  </si>
  <si>
    <t xml:space="preserve"> 38.8783</t>
  </si>
  <si>
    <t xml:space="preserve">  0.0437</t>
  </si>
  <si>
    <t xml:space="preserve">  0.0459</t>
  </si>
  <si>
    <t xml:space="preserve">  0.6486</t>
  </si>
  <si>
    <t xml:space="preserve">  7.3390</t>
  </si>
  <si>
    <t xml:space="preserve">  0.6713</t>
  </si>
  <si>
    <t xml:space="preserve">  0.1029</t>
  </si>
  <si>
    <t xml:space="preserve">  7.3932</t>
  </si>
  <si>
    <t>7A ALT</t>
  </si>
  <si>
    <t xml:space="preserve"> 12.2037</t>
  </si>
  <si>
    <t xml:space="preserve"> 39.6346</t>
  </si>
  <si>
    <t xml:space="preserve">  0.2179</t>
  </si>
  <si>
    <t xml:space="preserve">  8.5423</t>
  </si>
  <si>
    <t xml:space="preserve">  0.6029</t>
  </si>
  <si>
    <t xml:space="preserve">  5.9006</t>
  </si>
  <si>
    <t xml:space="preserve">  0.0132</t>
  </si>
  <si>
    <t>393-U1558D-5R-4A</t>
  </si>
  <si>
    <t xml:space="preserve"> 12.0072</t>
  </si>
  <si>
    <t xml:space="preserve"> 38.4457</t>
  </si>
  <si>
    <t xml:space="preserve">  0.0576</t>
  </si>
  <si>
    <t xml:space="preserve">  0.3457</t>
  </si>
  <si>
    <t xml:space="preserve">  7.7083</t>
  </si>
  <si>
    <t xml:space="preserve">  0.6173</t>
  </si>
  <si>
    <t xml:space="preserve">  6.5742</t>
  </si>
  <si>
    <t xml:space="preserve"> 12.3335</t>
  </si>
  <si>
    <t xml:space="preserve"> 38.5825</t>
  </si>
  <si>
    <t xml:space="preserve">  0.0449</t>
  </si>
  <si>
    <t xml:space="preserve">  0.3780</t>
  </si>
  <si>
    <t xml:space="preserve">  7.7730</t>
  </si>
  <si>
    <t xml:space="preserve">  0.6286</t>
  </si>
  <si>
    <t xml:space="preserve">  0.0966</t>
  </si>
  <si>
    <t xml:space="preserve">  6.5835</t>
  </si>
  <si>
    <t xml:space="preserve"> 12.7083</t>
  </si>
  <si>
    <t xml:space="preserve"> 38.7750</t>
  </si>
  <si>
    <t xml:space="preserve">  0.0526</t>
  </si>
  <si>
    <t xml:space="preserve">  0.4208</t>
  </si>
  <si>
    <t xml:space="preserve">  7.5059</t>
  </si>
  <si>
    <t xml:space="preserve">  0.6351</t>
  </si>
  <si>
    <t xml:space="preserve">  0.3209</t>
  </si>
  <si>
    <t xml:space="preserve">  6.5272</t>
  </si>
  <si>
    <t xml:space="preserve"> 11.6852</t>
  </si>
  <si>
    <t xml:space="preserve"> 39.5444</t>
  </si>
  <si>
    <t xml:space="preserve">  0.5414</t>
  </si>
  <si>
    <t xml:space="preserve">  7.5721</t>
  </si>
  <si>
    <t xml:space="preserve">  0.6802</t>
  </si>
  <si>
    <t xml:space="preserve">  0.1953</t>
  </si>
  <si>
    <t xml:space="preserve">  6.6095</t>
  </si>
  <si>
    <t>393-U1558D-6R-1A</t>
  </si>
  <si>
    <t>3A APHYRIC B</t>
  </si>
  <si>
    <t xml:space="preserve"> 12.3740</t>
  </si>
  <si>
    <t xml:space="preserve"> 39.7902</t>
  </si>
  <si>
    <t xml:space="preserve">  0.0532</t>
  </si>
  <si>
    <t xml:space="preserve">  0.5200</t>
  </si>
  <si>
    <t xml:space="preserve">  7.5298</t>
  </si>
  <si>
    <t xml:space="preserve">  0.7134</t>
  </si>
  <si>
    <t xml:space="preserve">  0.0956</t>
  </si>
  <si>
    <t xml:space="preserve">  6.6283</t>
  </si>
  <si>
    <t>4A APHYRIC B</t>
  </si>
  <si>
    <t xml:space="preserve"> 12.0456</t>
  </si>
  <si>
    <t xml:space="preserve"> 39.1849</t>
  </si>
  <si>
    <t xml:space="preserve">  0.0552</t>
  </si>
  <si>
    <t xml:space="preserve">  0.3852</t>
  </si>
  <si>
    <t xml:space="preserve">  7.8224</t>
  </si>
  <si>
    <t xml:space="preserve">  0.7136</t>
  </si>
  <si>
    <t xml:space="preserve">  0.0222</t>
  </si>
  <si>
    <t xml:space="preserve">  0.4147</t>
  </si>
  <si>
    <t xml:space="preserve">  7.2071</t>
  </si>
  <si>
    <t>5A APHYRIC B</t>
  </si>
  <si>
    <t xml:space="preserve"> 12.4367</t>
  </si>
  <si>
    <t xml:space="preserve"> 38.2726</t>
  </si>
  <si>
    <t xml:space="preserve">  0.0401</t>
  </si>
  <si>
    <t xml:space="preserve">  7.6783</t>
  </si>
  <si>
    <t xml:space="preserve">  0.5967</t>
  </si>
  <si>
    <t xml:space="preserve">  0.1568</t>
  </si>
  <si>
    <t xml:space="preserve">  6.6240</t>
  </si>
  <si>
    <t>7A ALTD</t>
  </si>
  <si>
    <t xml:space="preserve"> 10.6215</t>
  </si>
  <si>
    <t xml:space="preserve"> 38.4651</t>
  </si>
  <si>
    <t xml:space="preserve">  0.1785</t>
  </si>
  <si>
    <t xml:space="preserve">  8.8402</t>
  </si>
  <si>
    <t xml:space="preserve">  0.5569</t>
  </si>
  <si>
    <t xml:space="preserve">  0.0560</t>
  </si>
  <si>
    <t xml:space="preserve">  6.2777</t>
  </si>
  <si>
    <t xml:space="preserve"> 11.7306</t>
  </si>
  <si>
    <t xml:space="preserve"> 37.7288</t>
  </si>
  <si>
    <t xml:space="preserve">  0.0482</t>
  </si>
  <si>
    <t xml:space="preserve">  0.0899</t>
  </si>
  <si>
    <t xml:space="preserve">  0.4005</t>
  </si>
  <si>
    <t xml:space="preserve">  7.8310</t>
  </si>
  <si>
    <t xml:space="preserve">  0.5684</t>
  </si>
  <si>
    <t xml:space="preserve">  0.0148</t>
  </si>
  <si>
    <t xml:space="preserve">  0.1143</t>
  </si>
  <si>
    <t xml:space="preserve">  6.4918</t>
  </si>
  <si>
    <t>8A ALT</t>
  </si>
  <si>
    <t xml:space="preserve"> 11.1809</t>
  </si>
  <si>
    <t xml:space="preserve"> 39.9046</t>
  </si>
  <si>
    <t xml:space="preserve">  0.2682</t>
  </si>
  <si>
    <t xml:space="preserve">  0.5650</t>
  </si>
  <si>
    <t xml:space="preserve">  0.1028</t>
  </si>
  <si>
    <t xml:space="preserve">  6.3840</t>
  </si>
  <si>
    <t xml:space="preserve"> 11.5410</t>
  </si>
  <si>
    <t xml:space="preserve"> 39.4194</t>
  </si>
  <si>
    <t xml:space="preserve">  8.1423</t>
  </si>
  <si>
    <t xml:space="preserve">  0.6059</t>
  </si>
  <si>
    <t xml:space="preserve">  6.6657</t>
  </si>
  <si>
    <t xml:space="preserve"> 11.5054</t>
  </si>
  <si>
    <t xml:space="preserve"> 37.6988</t>
  </si>
  <si>
    <t xml:space="preserve">  0.0330</t>
  </si>
  <si>
    <t xml:space="preserve">  0.0476</t>
  </si>
  <si>
    <t xml:space="preserve">  0.3762</t>
  </si>
  <si>
    <t xml:space="preserve">  7.9679</t>
  </si>
  <si>
    <t xml:space="preserve">  0.5694</t>
  </si>
  <si>
    <t xml:space="preserve">  0.0347</t>
  </si>
  <si>
    <t xml:space="preserve">  0.1169</t>
  </si>
  <si>
    <t xml:space="preserve">  6.1902</t>
  </si>
  <si>
    <t>393-U1558D-6R-2A</t>
  </si>
  <si>
    <t xml:space="preserve"> 11.1581</t>
  </si>
  <si>
    <t xml:space="preserve"> 38.3613</t>
  </si>
  <si>
    <t xml:space="preserve">  8.2560</t>
  </si>
  <si>
    <t xml:space="preserve">  0.5784</t>
  </si>
  <si>
    <t xml:space="preserve">  7.0737</t>
  </si>
  <si>
    <t xml:space="preserve"> 13.5451</t>
  </si>
  <si>
    <t xml:space="preserve"> 40.6996</t>
  </si>
  <si>
    <t xml:space="preserve">  0.2476</t>
  </si>
  <si>
    <t xml:space="preserve">  8.3286</t>
  </si>
  <si>
    <t xml:space="preserve">  0.5402</t>
  </si>
  <si>
    <t xml:space="preserve">  0.0197</t>
  </si>
  <si>
    <t xml:space="preserve">  0.1063</t>
  </si>
  <si>
    <t xml:space="preserve">  5.7848</t>
  </si>
  <si>
    <t xml:space="preserve"> 13.0060</t>
  </si>
  <si>
    <t xml:space="preserve"> 39.4873</t>
  </si>
  <si>
    <t xml:space="preserve">  0.0447</t>
  </si>
  <si>
    <t xml:space="preserve">  0.4682</t>
  </si>
  <si>
    <t xml:space="preserve">  7.7477</t>
  </si>
  <si>
    <t xml:space="preserve">  0.5520</t>
  </si>
  <si>
    <t xml:space="preserve">  0.1254</t>
  </si>
  <si>
    <t xml:space="preserve">  6.2861</t>
  </si>
  <si>
    <t>7B ALT</t>
  </si>
  <si>
    <t xml:space="preserve"> 12.3449</t>
  </si>
  <si>
    <t xml:space="preserve"> 38.4035</t>
  </si>
  <si>
    <t xml:space="preserve">  0.3439</t>
  </si>
  <si>
    <t xml:space="preserve">  9.1406</t>
  </si>
  <si>
    <t xml:space="preserve">  0.5496</t>
  </si>
  <si>
    <t xml:space="preserve">  0.1269</t>
  </si>
  <si>
    <t xml:space="preserve">  5.7635</t>
  </si>
  <si>
    <t>393-U1558D-6R-3A</t>
  </si>
  <si>
    <t xml:space="preserve"> 13.0236</t>
  </si>
  <si>
    <t xml:space="preserve"> 38.6097</t>
  </si>
  <si>
    <t xml:space="preserve">  0.4319</t>
  </si>
  <si>
    <t xml:space="preserve">  7.8890</t>
  </si>
  <si>
    <t xml:space="preserve">  0.5295</t>
  </si>
  <si>
    <t xml:space="preserve">  0.1336</t>
  </si>
  <si>
    <t xml:space="preserve">  5.7659</t>
  </si>
  <si>
    <t xml:space="preserve"> 12.1625</t>
  </si>
  <si>
    <t xml:space="preserve"> 38.4257</t>
  </si>
  <si>
    <t xml:space="preserve">  0.0406</t>
  </si>
  <si>
    <t xml:space="preserve">  0.5199</t>
  </si>
  <si>
    <t xml:space="preserve">  7.5432</t>
  </si>
  <si>
    <t xml:space="preserve">  0.6064</t>
  </si>
  <si>
    <t xml:space="preserve">  0.1864</t>
  </si>
  <si>
    <t xml:space="preserve">  7.0809</t>
  </si>
  <si>
    <t xml:space="preserve"> 12.9829</t>
  </si>
  <si>
    <t xml:space="preserve"> 40.8190</t>
  </si>
  <si>
    <t xml:space="preserve">  0.2130</t>
  </si>
  <si>
    <t xml:space="preserve">  8.1266</t>
  </si>
  <si>
    <t xml:space="preserve">  0.5596</t>
  </si>
  <si>
    <t xml:space="preserve">  0.1110</t>
  </si>
  <si>
    <t xml:space="preserve">  6.2029</t>
  </si>
  <si>
    <t xml:space="preserve"> 13.6921</t>
  </si>
  <si>
    <t xml:space="preserve"> 39.7303</t>
  </si>
  <si>
    <t xml:space="preserve">  0.1710</t>
  </si>
  <si>
    <t xml:space="preserve">  8.6924</t>
  </si>
  <si>
    <t xml:space="preserve">  0.4606</t>
  </si>
  <si>
    <t xml:space="preserve">  0.0405</t>
  </si>
  <si>
    <t xml:space="preserve">  5.2837</t>
  </si>
  <si>
    <t>393-U1558D-6R-4A</t>
  </si>
  <si>
    <t xml:space="preserve"> 10.6700</t>
  </si>
  <si>
    <t xml:space="preserve"> 34.7947</t>
  </si>
  <si>
    <t xml:space="preserve">  0.0416</t>
  </si>
  <si>
    <t xml:space="preserve">  0.3563</t>
  </si>
  <si>
    <t xml:space="preserve">  8.2516</t>
  </si>
  <si>
    <t xml:space="preserve">  0.5452</t>
  </si>
  <si>
    <t xml:space="preserve">  0.1297</t>
  </si>
  <si>
    <t xml:space="preserve">  6.0281</t>
  </si>
  <si>
    <t xml:space="preserve"> 13.8992</t>
  </si>
  <si>
    <t xml:space="preserve"> 40.0586</t>
  </si>
  <si>
    <t xml:space="preserve">  0.0217</t>
  </si>
  <si>
    <t xml:space="preserve">  0.2006</t>
  </si>
  <si>
    <t xml:space="preserve">  8.7616</t>
  </si>
  <si>
    <t xml:space="preserve">  0.5399</t>
  </si>
  <si>
    <t xml:space="preserve">  0.0241</t>
  </si>
  <si>
    <t xml:space="preserve">  0.1047</t>
  </si>
  <si>
    <t xml:space="preserve">  5.6800</t>
  </si>
  <si>
    <t xml:space="preserve"> 12.6122</t>
  </si>
  <si>
    <t xml:space="preserve"> 37.6487</t>
  </si>
  <si>
    <t xml:space="preserve">  0.1551</t>
  </si>
  <si>
    <t xml:space="preserve">  7.7825</t>
  </si>
  <si>
    <t xml:space="preserve">  0.4744</t>
  </si>
  <si>
    <t xml:space="preserve">  5.3309</t>
  </si>
  <si>
    <t>393-U1558D-6R-5A</t>
  </si>
  <si>
    <t xml:space="preserve">  2.6822</t>
  </si>
  <si>
    <t xml:space="preserve">  7.1697</t>
  </si>
  <si>
    <t xml:space="preserve">  0.2991</t>
  </si>
  <si>
    <t xml:space="preserve">  0.8624</t>
  </si>
  <si>
    <t xml:space="preserve">  0.2489</t>
  </si>
  <si>
    <t xml:space="preserve">  0.4616</t>
  </si>
  <si>
    <t xml:space="preserve"> 32.9378</t>
  </si>
  <si>
    <t xml:space="preserve">  0.1846</t>
  </si>
  <si>
    <t xml:space="preserve">  0.8706</t>
  </si>
  <si>
    <t>3B VEIN MATRL</t>
  </si>
  <si>
    <t xml:space="preserve"> 15.4463</t>
  </si>
  <si>
    <t xml:space="preserve"> 46.8874</t>
  </si>
  <si>
    <t xml:space="preserve">  0.0558</t>
  </si>
  <si>
    <t xml:space="preserve">  0.3500</t>
  </si>
  <si>
    <t xml:space="preserve">  7.2761</t>
  </si>
  <si>
    <t xml:space="preserve">  0.5635</t>
  </si>
  <si>
    <t xml:space="preserve">  0.0216</t>
  </si>
  <si>
    <t xml:space="preserve">  0.1041</t>
  </si>
  <si>
    <t xml:space="preserve">  6.2627</t>
  </si>
  <si>
    <t>4A CHILLED MARGIN</t>
  </si>
  <si>
    <t xml:space="preserve"> 13.0122</t>
  </si>
  <si>
    <t xml:space="preserve"> 42.7098</t>
  </si>
  <si>
    <t xml:space="preserve">  0.2932</t>
  </si>
  <si>
    <t xml:space="preserve">  7.3863</t>
  </si>
  <si>
    <t xml:space="preserve">  0.5385</t>
  </si>
  <si>
    <t xml:space="preserve">  0.1225</t>
  </si>
  <si>
    <t xml:space="preserve">  6.0311</t>
  </si>
  <si>
    <t xml:space="preserve"> 16.0592</t>
  </si>
  <si>
    <t xml:space="preserve"> 46.7502</t>
  </si>
  <si>
    <t xml:space="preserve">  0.0367</t>
  </si>
  <si>
    <t xml:space="preserve">  7.8879</t>
  </si>
  <si>
    <t xml:space="preserve">  0.5186</t>
  </si>
  <si>
    <t xml:space="preserve">  0.0958</t>
  </si>
  <si>
    <t xml:space="preserve">  5.5809</t>
  </si>
  <si>
    <t xml:space="preserve">  0.0112</t>
  </si>
  <si>
    <t xml:space="preserve"> 15.9570</t>
  </si>
  <si>
    <t xml:space="preserve"> 47.3318</t>
  </si>
  <si>
    <t xml:space="preserve">  0.1960</t>
  </si>
  <si>
    <t xml:space="preserve">  8.1040</t>
  </si>
  <si>
    <t xml:space="preserve">  0.1106</t>
  </si>
  <si>
    <t xml:space="preserve">  6.1310</t>
  </si>
  <si>
    <t>393-U1558D-6R-6A</t>
  </si>
  <si>
    <t xml:space="preserve"> 14.6661</t>
  </si>
  <si>
    <t xml:space="preserve"> 40.9459</t>
  </si>
  <si>
    <t xml:space="preserve">  0.0631</t>
  </si>
  <si>
    <t xml:space="preserve">  0.0840</t>
  </si>
  <si>
    <t xml:space="preserve">  0.0615</t>
  </si>
  <si>
    <t xml:space="preserve">  0.5774</t>
  </si>
  <si>
    <t xml:space="preserve"> 10.1149</t>
  </si>
  <si>
    <t xml:space="preserve">  0.5612</t>
  </si>
  <si>
    <t xml:space="preserve">  6.9373</t>
  </si>
  <si>
    <t xml:space="preserve"> 16.1191</t>
  </si>
  <si>
    <t xml:space="preserve"> 48.0204</t>
  </si>
  <si>
    <t xml:space="preserve">  0.2847</t>
  </si>
  <si>
    <t xml:space="preserve">  9.1334</t>
  </si>
  <si>
    <t xml:space="preserve">  0.6214</t>
  </si>
  <si>
    <t xml:space="preserve">  0.1004</t>
  </si>
  <si>
    <t xml:space="preserve">  6.3186</t>
  </si>
  <si>
    <t xml:space="preserve"> 12.5629</t>
  </si>
  <si>
    <t xml:space="preserve"> 42.7988</t>
  </si>
  <si>
    <t xml:space="preserve">  0.0738</t>
  </si>
  <si>
    <t xml:space="preserve">  0.4170</t>
  </si>
  <si>
    <t xml:space="preserve">  7.5604</t>
  </si>
  <si>
    <t xml:space="preserve">  1.5877</t>
  </si>
  <si>
    <t xml:space="preserve">  8.1771</t>
  </si>
  <si>
    <t xml:space="preserve">  0.0156</t>
  </si>
  <si>
    <t xml:space="preserve"> 12.4357</t>
  </si>
  <si>
    <t xml:space="preserve"> 42.7802</t>
  </si>
  <si>
    <t xml:space="preserve">  0.0792</t>
  </si>
  <si>
    <t xml:space="preserve">  0.4155</t>
  </si>
  <si>
    <t xml:space="preserve">  7.5465</t>
  </si>
  <si>
    <t xml:space="preserve">  1.6015</t>
  </si>
  <si>
    <t xml:space="preserve">  8.1711</t>
  </si>
  <si>
    <t xml:space="preserve">  0.0357</t>
  </si>
  <si>
    <t xml:space="preserve"> 12.5100</t>
  </si>
  <si>
    <t xml:space="preserve"> 42.9201</t>
  </si>
  <si>
    <t xml:space="preserve">  0.4092</t>
  </si>
  <si>
    <t xml:space="preserve">  1.5845</t>
  </si>
  <si>
    <t xml:space="preserve">  0.1281</t>
  </si>
  <si>
    <t xml:space="preserve">  8.1483</t>
  </si>
  <si>
    <t xml:space="preserve">  0.0354</t>
  </si>
  <si>
    <t xml:space="preserve">  0.4397</t>
  </si>
  <si>
    <t xml:space="preserve"> 10.2004</t>
  </si>
  <si>
    <t xml:space="preserve">  0.5128</t>
  </si>
  <si>
    <t xml:space="preserve">  0.1162</t>
  </si>
  <si>
    <t xml:space="preserve">  6.7340</t>
  </si>
  <si>
    <t>393 U1558D 8R1A 7/9   pc2A</t>
  </si>
  <si>
    <t xml:space="preserve">  0.4462</t>
  </si>
  <si>
    <t xml:space="preserve"> 10.2635</t>
  </si>
  <si>
    <t xml:space="preserve">  0.5047</t>
  </si>
  <si>
    <t xml:space="preserve">  6.7495</t>
  </si>
  <si>
    <t xml:space="preserve">  0.4442</t>
  </si>
  <si>
    <t xml:space="preserve"> 10.2617</t>
  </si>
  <si>
    <t xml:space="preserve">  0.4927</t>
  </si>
  <si>
    <t xml:space="preserve">  0.0269</t>
  </si>
  <si>
    <t xml:space="preserve">  0.1144</t>
  </si>
  <si>
    <t xml:space="preserve">  6.7594</t>
  </si>
  <si>
    <t xml:space="preserve"> 18.9009</t>
  </si>
  <si>
    <t xml:space="preserve">  0.2352</t>
  </si>
  <si>
    <t xml:space="preserve">  9.0529</t>
  </si>
  <si>
    <t xml:space="preserve">  0.3916</t>
  </si>
  <si>
    <t xml:space="preserve">  0.0706</t>
  </si>
  <si>
    <t xml:space="preserve">  4.8484</t>
  </si>
  <si>
    <t>393 U1558D 8R1A 11/13   pc2A</t>
  </si>
  <si>
    <t xml:space="preserve"> 18.6057</t>
  </si>
  <si>
    <t xml:space="preserve">  0.2428</t>
  </si>
  <si>
    <t xml:space="preserve">  9.0424</t>
  </si>
  <si>
    <t xml:space="preserve">  0.3960</t>
  </si>
  <si>
    <t xml:space="preserve">  0.0693</t>
  </si>
  <si>
    <t xml:space="preserve">  4.8427</t>
  </si>
  <si>
    <t xml:space="preserve">  0.0136</t>
  </si>
  <si>
    <t xml:space="preserve"> 18.9541</t>
  </si>
  <si>
    <t xml:space="preserve">  0.2343</t>
  </si>
  <si>
    <t xml:space="preserve">  9.0389</t>
  </si>
  <si>
    <t xml:space="preserve">  0.3939</t>
  </si>
  <si>
    <t xml:space="preserve">  0.0676</t>
  </si>
  <si>
    <t xml:space="preserve">  4.8333</t>
  </si>
  <si>
    <t xml:space="preserve">  0.2267</t>
  </si>
  <si>
    <t xml:space="preserve">  7.8380</t>
  </si>
  <si>
    <t xml:space="preserve">  0.5363</t>
  </si>
  <si>
    <t xml:space="preserve">  0.0301</t>
  </si>
  <si>
    <t xml:space="preserve">  0.1034</t>
  </si>
  <si>
    <t xml:space="preserve">  6.3991</t>
  </si>
  <si>
    <t>393 U1558D 8R1A 14/18   pc3A</t>
  </si>
  <si>
    <t xml:space="preserve">  0.2325</t>
  </si>
  <si>
    <t xml:space="preserve">  7.8628</t>
  </si>
  <si>
    <t xml:space="preserve">  0.5471</t>
  </si>
  <si>
    <t xml:space="preserve">  0.0296</t>
  </si>
  <si>
    <t xml:space="preserve">  0.1058</t>
  </si>
  <si>
    <t xml:space="preserve">  6.3766</t>
  </si>
  <si>
    <t xml:space="preserve">  0.2297</t>
  </si>
  <si>
    <t xml:space="preserve">  7.8184</t>
  </si>
  <si>
    <t xml:space="preserve">  0.5480</t>
  </si>
  <si>
    <t xml:space="preserve">  6.3781</t>
  </si>
  <si>
    <t xml:space="preserve">  0.2665</t>
  </si>
  <si>
    <t xml:space="preserve">  7.2431</t>
  </si>
  <si>
    <t xml:space="preserve">  0.5224</t>
  </si>
  <si>
    <t xml:space="preserve">  0.1253</t>
  </si>
  <si>
    <t xml:space="preserve">  6.3645</t>
  </si>
  <si>
    <t>393 U1558D 8R1A 19/22   pc4A</t>
  </si>
  <si>
    <t xml:space="preserve">  0.2580</t>
  </si>
  <si>
    <t xml:space="preserve">  7.2148</t>
  </si>
  <si>
    <t xml:space="preserve">  0.5211</t>
  </si>
  <si>
    <t xml:space="preserve">  0.0463</t>
  </si>
  <si>
    <t xml:space="preserve">  0.1226</t>
  </si>
  <si>
    <t xml:space="preserve">  6.3267</t>
  </si>
  <si>
    <t xml:space="preserve">  7.2030</t>
  </si>
  <si>
    <t xml:space="preserve">  0.5238</t>
  </si>
  <si>
    <t xml:space="preserve">  0.0398</t>
  </si>
  <si>
    <t xml:space="preserve">  0.1193</t>
  </si>
  <si>
    <t xml:space="preserve">  6.3381</t>
  </si>
  <si>
    <t xml:space="preserve">  0.0000</t>
  </si>
  <si>
    <t xml:space="preserve">  0.1994</t>
  </si>
  <si>
    <t xml:space="preserve">  8.0471</t>
  </si>
  <si>
    <t xml:space="preserve">  0.5373</t>
  </si>
  <si>
    <t xml:space="preserve">  0.1010</t>
  </si>
  <si>
    <t xml:space="preserve">  5.7161</t>
  </si>
  <si>
    <t>393 U1558D 8R1A 26/29   pc4A</t>
  </si>
  <si>
    <t xml:space="preserve">  0.2119</t>
  </si>
  <si>
    <t xml:space="preserve">  8.0271</t>
  </si>
  <si>
    <t xml:space="preserve">  0.5378</t>
  </si>
  <si>
    <t xml:space="preserve">  0.0980</t>
  </si>
  <si>
    <t xml:space="preserve">  5.7073</t>
  </si>
  <si>
    <t xml:space="preserve">  8.0468</t>
  </si>
  <si>
    <t xml:space="preserve">  0.5381</t>
  </si>
  <si>
    <t xml:space="preserve">  5.6735</t>
  </si>
  <si>
    <t xml:space="preserve">  0.1955</t>
  </si>
  <si>
    <t xml:space="preserve">  8.9657</t>
  </si>
  <si>
    <t xml:space="preserve">  0.5595</t>
  </si>
  <si>
    <t xml:space="preserve">  5.9464</t>
  </si>
  <si>
    <t>393 U1558D 8R1A 30/33   pc4A</t>
  </si>
  <si>
    <t xml:space="preserve">  0.2016</t>
  </si>
  <si>
    <t xml:space="preserve">  8.9635</t>
  </si>
  <si>
    <t xml:space="preserve">  0.5627</t>
  </si>
  <si>
    <t xml:space="preserve">  0.1024</t>
  </si>
  <si>
    <t xml:space="preserve">  5.9767</t>
  </si>
  <si>
    <t xml:space="preserve">  0.1929</t>
  </si>
  <si>
    <t xml:space="preserve">  8.9747</t>
  </si>
  <si>
    <t xml:space="preserve">  5.9571</t>
  </si>
  <si>
    <t xml:space="preserve">  0.2547</t>
  </si>
  <si>
    <t xml:space="preserve">  7.8804</t>
  </si>
  <si>
    <t xml:space="preserve">  0.6061</t>
  </si>
  <si>
    <t xml:space="preserve">  0.0336</t>
  </si>
  <si>
    <t xml:space="preserve">  0.1022</t>
  </si>
  <si>
    <t xml:space="preserve">  6.0598</t>
  </si>
  <si>
    <t>393 U1558D 8R1A 34/37   pc4A</t>
  </si>
  <si>
    <t xml:space="preserve">  0.2556</t>
  </si>
  <si>
    <t xml:space="preserve">  7.8646</t>
  </si>
  <si>
    <t xml:space="preserve">  0.5992</t>
  </si>
  <si>
    <t xml:space="preserve">  6.0869</t>
  </si>
  <si>
    <t xml:space="preserve">  0.2588</t>
  </si>
  <si>
    <t xml:space="preserve">  7.8497</t>
  </si>
  <si>
    <t xml:space="preserve">  0.6069</t>
  </si>
  <si>
    <t xml:space="preserve">  6.0436</t>
  </si>
  <si>
    <t xml:space="preserve">  0.3930</t>
  </si>
  <si>
    <t xml:space="preserve">  8.4900</t>
  </si>
  <si>
    <t xml:space="preserve">  0.6210</t>
  </si>
  <si>
    <t xml:space="preserve">  0.0386</t>
  </si>
  <si>
    <t xml:space="preserve">  0.1911</t>
  </si>
  <si>
    <t xml:space="preserve">  6.5466</t>
  </si>
  <si>
    <t>393 U1558D 8R1A 38/41   pc4A</t>
  </si>
  <si>
    <t xml:space="preserve">  0.4009</t>
  </si>
  <si>
    <t xml:space="preserve">  8.5036</t>
  </si>
  <si>
    <t xml:space="preserve">  0.6211</t>
  </si>
  <si>
    <t xml:space="preserve">  0.1920</t>
  </si>
  <si>
    <t xml:space="preserve">  6.5644</t>
  </si>
  <si>
    <t xml:space="preserve">  0.3997</t>
  </si>
  <si>
    <t xml:space="preserve">  8.5547</t>
  </si>
  <si>
    <t xml:space="preserve">  0.6197</t>
  </si>
  <si>
    <t xml:space="preserve">  0.1934</t>
  </si>
  <si>
    <t xml:space="preserve">  6.6162</t>
  </si>
  <si>
    <t xml:space="preserve">  0.2050</t>
  </si>
  <si>
    <t xml:space="preserve">  7.7986</t>
  </si>
  <si>
    <t xml:space="preserve">  0.4878</t>
  </si>
  <si>
    <t xml:space="preserve">  0.0646</t>
  </si>
  <si>
    <t xml:space="preserve">  5.2102</t>
  </si>
  <si>
    <t>393 U1558D 8R1A 50/54   pc5A</t>
  </si>
  <si>
    <t xml:space="preserve">  0.1982</t>
  </si>
  <si>
    <t xml:space="preserve">  7.8088</t>
  </si>
  <si>
    <t xml:space="preserve">  0.4868</t>
  </si>
  <si>
    <t xml:space="preserve">  0.0638</t>
  </si>
  <si>
    <t xml:space="preserve">  0.0970</t>
  </si>
  <si>
    <t xml:space="preserve">  5.2184</t>
  </si>
  <si>
    <t xml:space="preserve">  0.2013</t>
  </si>
  <si>
    <t xml:space="preserve">  7.7988</t>
  </si>
  <si>
    <t xml:space="preserve">  0.4810</t>
  </si>
  <si>
    <t xml:space="preserve">  0.0679</t>
  </si>
  <si>
    <t xml:space="preserve">  5.2453</t>
  </si>
  <si>
    <t xml:space="preserve">  0.2116</t>
  </si>
  <si>
    <t xml:space="preserve"> 10.9624</t>
  </si>
  <si>
    <t xml:space="preserve">  0.4740</t>
  </si>
  <si>
    <t xml:space="preserve">  0.1428</t>
  </si>
  <si>
    <t xml:space="preserve">  5.5627</t>
  </si>
  <si>
    <t>393 U1558D 8R1A 68/72   pc5A</t>
  </si>
  <si>
    <t xml:space="preserve">  0.2007</t>
  </si>
  <si>
    <t xml:space="preserve"> 10.9934</t>
  </si>
  <si>
    <t xml:space="preserve">  0.4746</t>
  </si>
  <si>
    <t xml:space="preserve">  0.1394</t>
  </si>
  <si>
    <t xml:space="preserve">  5.5625</t>
  </si>
  <si>
    <t xml:space="preserve"> 10.9936</t>
  </si>
  <si>
    <t xml:space="preserve">  0.4658</t>
  </si>
  <si>
    <t xml:space="preserve">  0.1365</t>
  </si>
  <si>
    <t xml:space="preserve">  5.5689</t>
  </si>
  <si>
    <t xml:space="preserve">  0.1958</t>
  </si>
  <si>
    <t xml:space="preserve">  7.6315</t>
  </si>
  <si>
    <t xml:space="preserve">  0.5916</t>
  </si>
  <si>
    <t xml:space="preserve">  6.3512</t>
  </si>
  <si>
    <t>393 U1558D 8R1A 74/78   pc5A</t>
  </si>
  <si>
    <t xml:space="preserve">  0.1933</t>
  </si>
  <si>
    <t xml:space="preserve">  7.6698</t>
  </si>
  <si>
    <t xml:space="preserve">  0.5741</t>
  </si>
  <si>
    <t xml:space="preserve">  6.3728</t>
  </si>
  <si>
    <t xml:space="preserve">  0.1974</t>
  </si>
  <si>
    <t xml:space="preserve">  7.6335</t>
  </si>
  <si>
    <t xml:space="preserve">  0.5873</t>
  </si>
  <si>
    <t xml:space="preserve">  0.1018</t>
  </si>
  <si>
    <t xml:space="preserve">  6.3598</t>
  </si>
  <si>
    <t xml:space="preserve">  0.4134</t>
  </si>
  <si>
    <t xml:space="preserve">  8.1143</t>
  </si>
  <si>
    <t xml:space="preserve">  0.5838</t>
  </si>
  <si>
    <t xml:space="preserve">  0.2100</t>
  </si>
  <si>
    <t xml:space="preserve">  6.4996</t>
  </si>
  <si>
    <t>393 U1558D 8R1A 81/84   pc5A</t>
  </si>
  <si>
    <t xml:space="preserve">  0.4171</t>
  </si>
  <si>
    <t xml:space="preserve">  8.1278</t>
  </si>
  <si>
    <t xml:space="preserve">  0.5766</t>
  </si>
  <si>
    <t xml:space="preserve">  0.2121</t>
  </si>
  <si>
    <t xml:space="preserve">  6.5001</t>
  </si>
  <si>
    <t xml:space="preserve">  0.4256</t>
  </si>
  <si>
    <t xml:space="preserve">  8.0801</t>
  </si>
  <si>
    <t xml:space="preserve">  0.5744</t>
  </si>
  <si>
    <t xml:space="preserve">  0.0313</t>
  </si>
  <si>
    <t xml:space="preserve">  0.2103</t>
  </si>
  <si>
    <t xml:space="preserve">  6.4803</t>
  </si>
  <si>
    <t xml:space="preserve">  0.6849</t>
  </si>
  <si>
    <t xml:space="preserve">  6.2733</t>
  </si>
  <si>
    <t xml:space="preserve">  0.5963</t>
  </si>
  <si>
    <t xml:space="preserve">  6.5940</t>
  </si>
  <si>
    <t xml:space="preserve">  0.6914</t>
  </si>
  <si>
    <t xml:space="preserve">  6.2401</t>
  </si>
  <si>
    <t xml:space="preserve">  0.6010</t>
  </si>
  <si>
    <t xml:space="preserve">  6.5744</t>
  </si>
  <si>
    <t xml:space="preserve">  0.6735</t>
  </si>
  <si>
    <t xml:space="preserve">  6.2573</t>
  </si>
  <si>
    <t xml:space="preserve">  0.6047</t>
  </si>
  <si>
    <t xml:space="preserve">  0.1108</t>
  </si>
  <si>
    <t xml:space="preserve">  6.5822</t>
  </si>
  <si>
    <t xml:space="preserve">  0.4445</t>
  </si>
  <si>
    <t xml:space="preserve">  9.6632</t>
  </si>
  <si>
    <t xml:space="preserve">  0.5802</t>
  </si>
  <si>
    <t xml:space="preserve">  6.5194</t>
  </si>
  <si>
    <t>393 U1558D 8R1A 90/92  pc6A</t>
  </si>
  <si>
    <t xml:space="preserve">  0.4502</t>
  </si>
  <si>
    <t xml:space="preserve">  9.6535</t>
  </si>
  <si>
    <t xml:space="preserve">  0.5809</t>
  </si>
  <si>
    <t xml:space="preserve">  6.5063</t>
  </si>
  <si>
    <t xml:space="preserve">  0.4465</t>
  </si>
  <si>
    <t xml:space="preserve">  9.6469</t>
  </si>
  <si>
    <t xml:space="preserve">  0.5861</t>
  </si>
  <si>
    <t xml:space="preserve">  6.4615</t>
  </si>
  <si>
    <t xml:space="preserve">  0.2085</t>
  </si>
  <si>
    <t xml:space="preserve">  8.8382</t>
  </si>
  <si>
    <t xml:space="preserve">  0.5355</t>
  </si>
  <si>
    <t xml:space="preserve">  5.9401</t>
  </si>
  <si>
    <t>393 U1558D 8R1A 98/100  pc6A</t>
  </si>
  <si>
    <t xml:space="preserve">  0.2123</t>
  </si>
  <si>
    <t xml:space="preserve">  8.8476</t>
  </si>
  <si>
    <t xml:space="preserve">  0.5342</t>
  </si>
  <si>
    <t xml:space="preserve">  0.0997</t>
  </si>
  <si>
    <t xml:space="preserve">  5.9412</t>
  </si>
  <si>
    <t xml:space="preserve">  0.2158</t>
  </si>
  <si>
    <t xml:space="preserve">  8.8268</t>
  </si>
  <si>
    <t xml:space="preserve">  0.5410</t>
  </si>
  <si>
    <t xml:space="preserve">  0.0937</t>
  </si>
  <si>
    <t xml:space="preserve">  5.9494</t>
  </si>
  <si>
    <t xml:space="preserve">  0.2020</t>
  </si>
  <si>
    <t xml:space="preserve">  8.9818</t>
  </si>
  <si>
    <t xml:space="preserve">  0.5589</t>
  </si>
  <si>
    <t xml:space="preserve">  0.1030</t>
  </si>
  <si>
    <t xml:space="preserve">  5.9280</t>
  </si>
  <si>
    <t>393 U1558D 8R1A 109/111  pc6b</t>
  </si>
  <si>
    <t xml:space="preserve">  0.2056</t>
  </si>
  <si>
    <t xml:space="preserve">  8.9927</t>
  </si>
  <si>
    <t xml:space="preserve">  0.5504</t>
  </si>
  <si>
    <t xml:space="preserve">  0.1055</t>
  </si>
  <si>
    <t xml:space="preserve">  5.9249</t>
  </si>
  <si>
    <t xml:space="preserve">  0.2108</t>
  </si>
  <si>
    <t xml:space="preserve">  8.9925</t>
  </si>
  <si>
    <t xml:space="preserve">  0.5640</t>
  </si>
  <si>
    <t xml:space="preserve">  0.1045</t>
  </si>
  <si>
    <t xml:space="preserve">  5.9375</t>
  </si>
  <si>
    <t xml:space="preserve">  0.5413</t>
  </si>
  <si>
    <t xml:space="preserve">  8.6335</t>
  </si>
  <si>
    <t xml:space="preserve">  0.6565</t>
  </si>
  <si>
    <t xml:space="preserve">  7.1456</t>
  </si>
  <si>
    <t>393 U1558D 8R1A 116/118  pc6c</t>
  </si>
  <si>
    <t xml:space="preserve">  0.5340</t>
  </si>
  <si>
    <t xml:space="preserve">  8.6493</t>
  </si>
  <si>
    <t xml:space="preserve">  0.6432</t>
  </si>
  <si>
    <t xml:space="preserve">  0.1564</t>
  </si>
  <si>
    <t xml:space="preserve">  7.1582</t>
  </si>
  <si>
    <t xml:space="preserve">  0.5400</t>
  </si>
  <si>
    <t xml:space="preserve">  8.6150</t>
  </si>
  <si>
    <t xml:space="preserve">  0.6557</t>
  </si>
  <si>
    <t xml:space="preserve">  0.1470</t>
  </si>
  <si>
    <t xml:space="preserve">  7.1581</t>
  </si>
  <si>
    <t xml:space="preserve">  0.3792</t>
  </si>
  <si>
    <t xml:space="preserve">  7.3010</t>
  </si>
  <si>
    <t xml:space="preserve">  1.5477</t>
  </si>
  <si>
    <t xml:space="preserve">  0.0246</t>
  </si>
  <si>
    <t xml:space="preserve">  0.1370</t>
  </si>
  <si>
    <t xml:space="preserve">  8.0416</t>
  </si>
  <si>
    <t xml:space="preserve">  0.0378</t>
  </si>
  <si>
    <t>STD</t>
  </si>
  <si>
    <t xml:space="preserve">  5.7669</t>
  </si>
  <si>
    <t xml:space="preserve">  5.3500</t>
  </si>
  <si>
    <t xml:space="preserve">  0.1216</t>
  </si>
  <si>
    <t xml:space="preserve">  7.4185</t>
  </si>
  <si>
    <t xml:space="preserve">  0.1159</t>
  </si>
  <si>
    <t xml:space="preserve">  6.2411</t>
  </si>
  <si>
    <t xml:space="preserve">  0.0969</t>
  </si>
  <si>
    <t xml:space="preserve">  5.6293</t>
  </si>
  <si>
    <t xml:space="preserve">  0.1555</t>
  </si>
  <si>
    <t xml:space="preserve">  6.3623</t>
  </si>
  <si>
    <t xml:space="preserve">  6.6498</t>
  </si>
  <si>
    <t xml:space="preserve">  0.0681</t>
  </si>
  <si>
    <t xml:space="preserve">  3.7836</t>
  </si>
  <si>
    <t>6A BRECCIA MATRIX</t>
  </si>
  <si>
    <t xml:space="preserve">  0.0778</t>
  </si>
  <si>
    <t xml:space="preserve">  4.7238</t>
  </si>
  <si>
    <t xml:space="preserve">  6.2271</t>
  </si>
  <si>
    <t xml:space="preserve">  0.1556</t>
  </si>
  <si>
    <t xml:space="preserve">  6.7064</t>
  </si>
  <si>
    <t>1C ALT NEAR CM</t>
  </si>
  <si>
    <t xml:space="preserve">  0.2134</t>
  </si>
  <si>
    <t xml:space="preserve">  7.5384</t>
  </si>
  <si>
    <t>4A ALT PATCH</t>
  </si>
  <si>
    <t xml:space="preserve">  0.1009</t>
  </si>
  <si>
    <t xml:space="preserve">  5.4581</t>
  </si>
  <si>
    <t xml:space="preserve">  0.1042</t>
  </si>
  <si>
    <t xml:space="preserve">  6.0262</t>
  </si>
  <si>
    <t xml:space="preserve">  0.1302</t>
  </si>
  <si>
    <t xml:space="preserve">  7.0701</t>
  </si>
  <si>
    <t>1A ALT NEAR CM</t>
  </si>
  <si>
    <t xml:space="preserve">  5.5707</t>
  </si>
  <si>
    <t xml:space="preserve">  0.1384</t>
  </si>
  <si>
    <t xml:space="preserve">  6.3668</t>
  </si>
  <si>
    <t xml:space="preserve">  5.0279</t>
  </si>
  <si>
    <t xml:space="preserve">  6.1629</t>
  </si>
  <si>
    <t xml:space="preserve">  6.5753</t>
  </si>
  <si>
    <t>1B ALT</t>
  </si>
  <si>
    <t xml:space="preserve">  0.1089</t>
  </si>
  <si>
    <t xml:space="preserve">  6.0533</t>
  </si>
  <si>
    <t xml:space="preserve">  5.7412</t>
  </si>
  <si>
    <t xml:space="preserve">  0.1214</t>
  </si>
  <si>
    <t xml:space="preserve">  6.3284</t>
  </si>
  <si>
    <t xml:space="preserve">  5.0416</t>
  </si>
  <si>
    <t xml:space="preserve">  5.2963</t>
  </si>
  <si>
    <t xml:space="preserve">  0.1222</t>
  </si>
  <si>
    <t xml:space="preserve">  5.0183</t>
  </si>
  <si>
    <t xml:space="preserve">  6.0588</t>
  </si>
  <si>
    <t xml:space="preserve">  0.1172</t>
  </si>
  <si>
    <t xml:space="preserve">  6.0597</t>
  </si>
  <si>
    <t xml:space="preserve">  0.1090</t>
  </si>
  <si>
    <t xml:space="preserve">  6.8814</t>
  </si>
  <si>
    <t xml:space="preserve">  5.9278</t>
  </si>
  <si>
    <t xml:space="preserve">  6.1914</t>
  </si>
  <si>
    <t xml:space="preserve">  6.1699</t>
  </si>
  <si>
    <t xml:space="preserve">  5.8826</t>
  </si>
  <si>
    <t xml:space="preserve">  0.1505</t>
  </si>
  <si>
    <t xml:space="preserve">  7.3128</t>
  </si>
  <si>
    <t xml:space="preserve">  0.0878</t>
  </si>
  <si>
    <t xml:space="preserve">  6.1142</t>
  </si>
  <si>
    <t xml:space="preserve">  5.9756</t>
  </si>
  <si>
    <t xml:space="preserve">  4.2831</t>
  </si>
  <si>
    <t xml:space="preserve">  6.0135</t>
  </si>
  <si>
    <t xml:space="preserve">  5.8243</t>
  </si>
  <si>
    <t xml:space="preserve">  0.1477</t>
  </si>
  <si>
    <t xml:space="preserve">  7.2940</t>
  </si>
  <si>
    <t xml:space="preserve">  5.9914</t>
  </si>
  <si>
    <t xml:space="preserve">  7.1508</t>
  </si>
  <si>
    <t xml:space="preserve">  0.1503</t>
  </si>
  <si>
    <t xml:space="preserve">  3.8063</t>
  </si>
  <si>
    <t xml:space="preserve">  0.1003</t>
  </si>
  <si>
    <t xml:space="preserve">  6.7198</t>
  </si>
  <si>
    <t>14B ALT</t>
  </si>
  <si>
    <t xml:space="preserve">  0.1056</t>
  </si>
  <si>
    <t xml:space="preserve">  5.7077</t>
  </si>
  <si>
    <t xml:space="preserve">  5.2829</t>
  </si>
  <si>
    <t xml:space="preserve">  0.0908</t>
  </si>
  <si>
    <t xml:space="preserve">  4.6239</t>
  </si>
  <si>
    <t xml:space="preserve">  0.1025</t>
  </si>
  <si>
    <t xml:space="preserve">  5.4667</t>
  </si>
  <si>
    <t xml:space="preserve">  6.2490</t>
  </si>
  <si>
    <t xml:space="preserve">  5.8194</t>
  </si>
  <si>
    <t xml:space="preserve">  0.1107</t>
  </si>
  <si>
    <t xml:space="preserve">  5.3929</t>
  </si>
  <si>
    <t xml:space="preserve">  6.2185</t>
  </si>
  <si>
    <t xml:space="preserve">  0.1054</t>
  </si>
  <si>
    <t xml:space="preserve">  6.9833</t>
  </si>
  <si>
    <t xml:space="preserve">  5.6637</t>
  </si>
  <si>
    <t xml:space="preserve">  6.1849</t>
  </si>
  <si>
    <t xml:space="preserve">  5.8084</t>
  </si>
  <si>
    <t xml:space="preserve">  0.1012</t>
  </si>
  <si>
    <t xml:space="preserve">  6.1898</t>
  </si>
  <si>
    <t xml:space="preserve">  5.3127</t>
  </si>
  <si>
    <t>2A ALT (ORANGEB HALO)</t>
  </si>
  <si>
    <t xml:space="preserve">  0.0753</t>
  </si>
  <si>
    <t xml:space="preserve">  6.1036</t>
  </si>
  <si>
    <t xml:space="preserve">  0.1197</t>
  </si>
  <si>
    <t xml:space="preserve">  6.3141</t>
  </si>
  <si>
    <t xml:space="preserve">  0.0873</t>
  </si>
  <si>
    <t xml:space="preserve">  8.4345</t>
  </si>
  <si>
    <t xml:space="preserve">  6.5826</t>
  </si>
  <si>
    <t xml:space="preserve">  0.1071</t>
  </si>
  <si>
    <t xml:space="preserve">  6.1775</t>
  </si>
  <si>
    <t xml:space="preserve">  6.5237</t>
  </si>
  <si>
    <t xml:space="preserve">  5.4292</t>
  </si>
  <si>
    <t>7C ALT</t>
  </si>
  <si>
    <t xml:space="preserve">  0.0978</t>
  </si>
  <si>
    <t xml:space="preserve">  6.3225</t>
  </si>
  <si>
    <t xml:space="preserve">  0.1065</t>
  </si>
  <si>
    <t xml:space="preserve">  5.7687</t>
  </si>
  <si>
    <t xml:space="preserve">  0.0961</t>
  </si>
  <si>
    <t xml:space="preserve">  5.4019</t>
  </si>
  <si>
    <t xml:space="preserve">  0.0946</t>
  </si>
  <si>
    <t xml:space="preserve">  5.5212</t>
  </si>
  <si>
    <t xml:space="preserve">  6.2875</t>
  </si>
  <si>
    <t xml:space="preserve">  0.1502</t>
  </si>
  <si>
    <t xml:space="preserve">  6.3959</t>
  </si>
  <si>
    <t xml:space="preserve">  0.1271</t>
  </si>
  <si>
    <t xml:space="preserve">  6.9271</t>
  </si>
  <si>
    <t xml:space="preserve">  5.9218</t>
  </si>
  <si>
    <t xml:space="preserve">  0.1043</t>
  </si>
  <si>
    <t xml:space="preserve">  6.1115</t>
  </si>
  <si>
    <t xml:space="preserve">  7.6397</t>
  </si>
  <si>
    <t xml:space="preserve">  0.1145</t>
  </si>
  <si>
    <t xml:space="preserve">  6.0244</t>
  </si>
  <si>
    <t xml:space="preserve">  0.0781</t>
  </si>
  <si>
    <t xml:space="preserve">  4.3518</t>
  </si>
  <si>
    <t xml:space="preserve">  4.7149</t>
  </si>
  <si>
    <t xml:space="preserve">  0.1330</t>
  </si>
  <si>
    <t xml:space="preserve">  8.0615</t>
  </si>
  <si>
    <t xml:space="preserve">  5.9597</t>
  </si>
  <si>
    <t xml:space="preserve">  0.1223</t>
  </si>
  <si>
    <t xml:space="preserve">  6.5232</t>
  </si>
  <si>
    <t>2F ALT</t>
  </si>
  <si>
    <t xml:space="preserve">  0.1446</t>
  </si>
  <si>
    <t xml:space="preserve">  6.8036</t>
  </si>
  <si>
    <t xml:space="preserve">  8.1421</t>
  </si>
  <si>
    <t xml:space="preserve">  0.0394</t>
  </si>
  <si>
    <t xml:space="preserve">  0.1423</t>
  </si>
  <si>
    <t xml:space="preserve">  8.1984</t>
  </si>
  <si>
    <t xml:space="preserve">  0.1418</t>
  </si>
  <si>
    <t xml:space="preserve">  8.1608</t>
  </si>
  <si>
    <t xml:space="preserve">  0.0385</t>
  </si>
  <si>
    <t xml:space="preserve">  0.1119</t>
  </si>
  <si>
    <t xml:space="preserve">  5.5824</t>
  </si>
  <si>
    <t>393 U1559B 5R1W 106/112</t>
  </si>
  <si>
    <t>std</t>
  </si>
  <si>
    <t xml:space="preserve">  5.5879</t>
  </si>
  <si>
    <t xml:space="preserve">  0.0993</t>
  </si>
  <si>
    <t xml:space="preserve">  5.4468</t>
  </si>
  <si>
    <t>393 U1559B 11R1W 6/13</t>
  </si>
  <si>
    <t xml:space="preserve">  5.4369</t>
  </si>
  <si>
    <t xml:space="preserve">  0.0987</t>
  </si>
  <si>
    <t xml:space="preserve">  5.4212</t>
  </si>
  <si>
    <t xml:space="preserve">  0.1353</t>
  </si>
  <si>
    <t xml:space="preserve">  8.0902</t>
  </si>
  <si>
    <t xml:space="preserve">  0.0377</t>
  </si>
  <si>
    <t xml:space="preserve">  0.1146</t>
  </si>
  <si>
    <t xml:space="preserve">  5.6911</t>
  </si>
  <si>
    <t xml:space="preserve">  5.3414</t>
  </si>
  <si>
    <t>393-U1558D-13R-2A</t>
  </si>
  <si>
    <t>4A WHITE-PINK PATCH</t>
  </si>
  <si>
    <t>393-U1558D-13R-3A</t>
  </si>
  <si>
    <t>393-U1558D-14R-1A</t>
  </si>
  <si>
    <t>3B ALT</t>
  </si>
  <si>
    <t>4B WHITE CARB</t>
  </si>
  <si>
    <t>5A ORANGE HALO</t>
  </si>
  <si>
    <t>393-U1558D-14R-2A</t>
  </si>
  <si>
    <t>393-U1558D-15R-1A</t>
  </si>
  <si>
    <t>2A ALT DARK ORANGE</t>
  </si>
  <si>
    <t>4C HYLO BRECCIA</t>
  </si>
  <si>
    <t>8C LIGHT ORANGE ALT</t>
  </si>
  <si>
    <t>393-U1558D-15R-2A</t>
  </si>
  <si>
    <t>393-U1558D-15R-3A</t>
  </si>
  <si>
    <t>12A ALT</t>
  </si>
  <si>
    <t>15A ALT</t>
  </si>
  <si>
    <t>393-U1558D-15R-4A</t>
  </si>
  <si>
    <t>2A WHITE PATCH</t>
  </si>
  <si>
    <t>2A GREEN LAYER MIDDLE</t>
  </si>
  <si>
    <t>2A GREEN LAYER NEAR CM</t>
  </si>
  <si>
    <t>393-U1558D-16R-1A</t>
  </si>
  <si>
    <t>6B BROWN HALO</t>
  </si>
  <si>
    <t>9A LIGHT BROWN HALO</t>
  </si>
  <si>
    <t>393-U1558D-16R-2A</t>
  </si>
  <si>
    <t>393-U1558D-17R-1A</t>
  </si>
  <si>
    <t>7A APHYRIC B</t>
  </si>
  <si>
    <t>10A BROWN SPOTTY AREA</t>
  </si>
  <si>
    <t>393-U1558D-17R-2A</t>
  </si>
  <si>
    <t>5A BROWN PATCHES</t>
  </si>
  <si>
    <t>393-U1558D-18R-1A</t>
  </si>
  <si>
    <t>3A ALT (APHY BASALT)</t>
  </si>
  <si>
    <t>393-U1558D-18R-2A</t>
  </si>
  <si>
    <t>4A BROWN PATCHY</t>
  </si>
  <si>
    <t>393-U1558D-18R-3A</t>
  </si>
  <si>
    <t>2A BROWN PATCHY</t>
  </si>
  <si>
    <t>393-U1558D-19R-1A</t>
  </si>
  <si>
    <t>3A ALT (BROWN HALO)</t>
  </si>
  <si>
    <t>8B ALT</t>
  </si>
  <si>
    <t>STANDARD</t>
  </si>
  <si>
    <t>2C ALT</t>
  </si>
  <si>
    <t>6A VOLCANIC GLASS</t>
  </si>
  <si>
    <t>1C ALT</t>
  </si>
  <si>
    <t>1F ALT</t>
  </si>
  <si>
    <t>2A ALT (ORANGE)</t>
  </si>
  <si>
    <t>6B ALT</t>
  </si>
  <si>
    <t>11A ALT</t>
  </si>
  <si>
    <t>1A ALT BROWN PATCH</t>
  </si>
  <si>
    <t>1A ALT (ORANGE HALO)</t>
  </si>
  <si>
    <t>11C ALT</t>
  </si>
  <si>
    <t>393-U1558D-25R-1A</t>
  </si>
  <si>
    <t>5</t>
  </si>
  <si>
    <t>1A BROWN SPOTTY</t>
  </si>
  <si>
    <t>40</t>
  </si>
  <si>
    <t>5A ALT ORANGE HALO</t>
  </si>
  <si>
    <t>55</t>
  </si>
  <si>
    <t>393-U1558D-25R-2A</t>
  </si>
  <si>
    <t>12</t>
  </si>
  <si>
    <t>36</t>
  </si>
  <si>
    <t>46</t>
  </si>
  <si>
    <t>86</t>
  </si>
  <si>
    <t>393-U1558D-26R-1A</t>
  </si>
  <si>
    <t>3</t>
  </si>
  <si>
    <t>25</t>
  </si>
  <si>
    <t>4A BROWN SPOTTY TEX</t>
  </si>
  <si>
    <t>43</t>
  </si>
  <si>
    <t>7A APHYRIC PIECE</t>
  </si>
  <si>
    <t>87</t>
  </si>
  <si>
    <t>130</t>
  </si>
  <si>
    <t>17A ALT PATCH</t>
  </si>
  <si>
    <t>137</t>
  </si>
  <si>
    <t>393-U1558D-27R-1A</t>
  </si>
  <si>
    <t>9</t>
  </si>
  <si>
    <t>29</t>
  </si>
  <si>
    <t>59</t>
  </si>
  <si>
    <t>89</t>
  </si>
  <si>
    <t>105</t>
  </si>
  <si>
    <t>393-U1558D-28R-1A</t>
  </si>
  <si>
    <t>16</t>
  </si>
  <si>
    <t>2A BROWN SPOTTY</t>
  </si>
  <si>
    <t>50</t>
  </si>
  <si>
    <t>6A BROWN SPOTTY</t>
  </si>
  <si>
    <t>7A ALT ORANGE</t>
  </si>
  <si>
    <t>77</t>
  </si>
  <si>
    <t>393-U1558D-29R-1A</t>
  </si>
  <si>
    <t>27</t>
  </si>
  <si>
    <t>52</t>
  </si>
  <si>
    <t>68</t>
  </si>
  <si>
    <t>112</t>
  </si>
  <si>
    <t>16A ALT</t>
  </si>
  <si>
    <t>393-U1558D-30R-1A</t>
  </si>
  <si>
    <t>10</t>
  </si>
  <si>
    <t>61</t>
  </si>
  <si>
    <t>66</t>
  </si>
  <si>
    <t>393-U1558D-31R-1A</t>
  </si>
  <si>
    <t>23</t>
  </si>
  <si>
    <t>14A ALT</t>
  </si>
  <si>
    <t>126</t>
  </si>
  <si>
    <t>21A ALT</t>
  </si>
  <si>
    <t>393-U1558D-31R-2A</t>
  </si>
  <si>
    <t>22</t>
  </si>
  <si>
    <t>28</t>
  </si>
  <si>
    <t>31</t>
  </si>
  <si>
    <t>60</t>
  </si>
  <si>
    <t>3E ALT</t>
  </si>
  <si>
    <t>97</t>
  </si>
  <si>
    <t>119</t>
  </si>
  <si>
    <t>8A BROWN SPOTTY</t>
  </si>
  <si>
    <t>393-U1558D-32R-1A</t>
  </si>
  <si>
    <t>30</t>
  </si>
  <si>
    <t>39</t>
  </si>
  <si>
    <t>81</t>
  </si>
  <si>
    <t>9A ALT BRWN SPOTY</t>
  </si>
  <si>
    <t>104</t>
  </si>
  <si>
    <t>13A ALT</t>
  </si>
  <si>
    <t>393-U1558D-32R-2A</t>
  </si>
  <si>
    <t>8</t>
  </si>
  <si>
    <t>2A ALT BRWN SPOTY</t>
  </si>
  <si>
    <t>38</t>
  </si>
  <si>
    <t>67</t>
  </si>
  <si>
    <t>393-U1558D-33R-1A</t>
  </si>
  <si>
    <t>6</t>
  </si>
  <si>
    <t>35</t>
  </si>
  <si>
    <t>53</t>
  </si>
  <si>
    <t>98</t>
  </si>
  <si>
    <t>393-U1558D-34R-1A</t>
  </si>
  <si>
    <t>21</t>
  </si>
  <si>
    <t>49</t>
  </si>
  <si>
    <t>11A BROWN SPOTY</t>
  </si>
  <si>
    <t>93</t>
  </si>
  <si>
    <t>147</t>
  </si>
  <si>
    <t>std powder mount</t>
  </si>
  <si>
    <t>393 U1558D 5R2W 6/8</t>
  </si>
  <si>
    <t>393 U1558D 5R2W 63/66</t>
  </si>
  <si>
    <t>393 U1558D 5R2W 114/116</t>
  </si>
  <si>
    <t>393 U1558D 6R3W 63/65</t>
  </si>
  <si>
    <t>33</t>
  </si>
  <si>
    <t>116</t>
  </si>
  <si>
    <t>393-U1558D-35R-1A</t>
  </si>
  <si>
    <t>20</t>
  </si>
  <si>
    <t>64</t>
  </si>
  <si>
    <t>393-U1558D-35R-2A</t>
  </si>
  <si>
    <t>58</t>
  </si>
  <si>
    <t>393-U1558D-36R-1A</t>
  </si>
  <si>
    <t>11</t>
  </si>
  <si>
    <t>2A ALT ORANGE PATCH</t>
  </si>
  <si>
    <t>3A ALT BROWN SPOTY</t>
  </si>
  <si>
    <t>4A ORANGE ALT</t>
  </si>
  <si>
    <t>114</t>
  </si>
  <si>
    <t>14A ALT(LIGHT BROWN SPOTS)</t>
  </si>
  <si>
    <t>14A ALT (BROWN SPOTS)</t>
  </si>
  <si>
    <t>14A ALT (ORANGE ALT)</t>
  </si>
  <si>
    <t>393-U1558D-36R-2A</t>
  </si>
  <si>
    <t>41</t>
  </si>
  <si>
    <t>2B ALT</t>
  </si>
  <si>
    <t>51</t>
  </si>
  <si>
    <t>99</t>
  </si>
  <si>
    <t>5D ALT (ORANGE)</t>
  </si>
  <si>
    <t>393-U1558D-36R-3A</t>
  </si>
  <si>
    <t>7</t>
  </si>
  <si>
    <t>2B BROWN SPOTTY</t>
  </si>
  <si>
    <t>72</t>
  </si>
  <si>
    <t>393-U1558D-37R-1A</t>
  </si>
  <si>
    <t>34</t>
  </si>
  <si>
    <t>9A ALT (HIGHLY)</t>
  </si>
  <si>
    <t>393-U1558D-37R-2A</t>
  </si>
  <si>
    <t>4</t>
  </si>
  <si>
    <t>14</t>
  </si>
  <si>
    <t>88</t>
  </si>
  <si>
    <t>123</t>
  </si>
  <si>
    <t>393-U1558D-37R-3A</t>
  </si>
  <si>
    <t>32</t>
  </si>
  <si>
    <t>84</t>
  </si>
  <si>
    <t>393-U1558D-38R-1A</t>
  </si>
  <si>
    <t>9A BROWN SPOTY</t>
  </si>
  <si>
    <t>10B ALT</t>
  </si>
  <si>
    <t>393-U1558D-38R-2A</t>
  </si>
  <si>
    <t>4A BROWN SPOTY</t>
  </si>
  <si>
    <t>65</t>
  </si>
  <si>
    <t>393-U1558D-39R-1A</t>
  </si>
  <si>
    <t>1A BROWN SPOTY</t>
  </si>
  <si>
    <t>5A BROWN SPOTY</t>
  </si>
  <si>
    <t>96</t>
  </si>
  <si>
    <t>393-U1558D-39R-2A</t>
  </si>
  <si>
    <t>19</t>
  </si>
  <si>
    <t>103</t>
  </si>
  <si>
    <t>133</t>
  </si>
  <si>
    <t>8B BROWN SPOTTY</t>
  </si>
  <si>
    <t>144</t>
  </si>
  <si>
    <t xml:space="preserve"> 10.8402</t>
  </si>
  <si>
    <t xml:space="preserve">  0.3285</t>
  </si>
  <si>
    <t xml:space="preserve">  5.8958</t>
  </si>
  <si>
    <t>393-U1583-12R-3W-123</t>
  </si>
  <si>
    <t>PMAG CUBE</t>
  </si>
  <si>
    <t xml:space="preserve"> 13.3833</t>
  </si>
  <si>
    <t xml:space="preserve">  0.0180</t>
  </si>
  <si>
    <t xml:space="preserve">  6.4832</t>
  </si>
  <si>
    <t>393-U1560B-5R-1A</t>
  </si>
  <si>
    <t>3A ALT PATCH</t>
  </si>
  <si>
    <t xml:space="preserve"> 11.8190</t>
  </si>
  <si>
    <t xml:space="preserve">  5.9312</t>
  </si>
  <si>
    <t xml:space="preserve"> 13.2377</t>
  </si>
  <si>
    <t xml:space="preserve">  4.5093</t>
  </si>
  <si>
    <t xml:space="preserve"> 13.7246</t>
  </si>
  <si>
    <t xml:space="preserve">  0.0342</t>
  </si>
  <si>
    <t xml:space="preserve">  5.0300</t>
  </si>
  <si>
    <t xml:space="preserve"> 12.0636</t>
  </si>
  <si>
    <t xml:space="preserve">  6.4447</t>
  </si>
  <si>
    <t>9A ALT PATCH</t>
  </si>
  <si>
    <t xml:space="preserve"> 11.5668</t>
  </si>
  <si>
    <t xml:space="preserve">  6.3961</t>
  </si>
  <si>
    <t>15A ALT PATCH</t>
  </si>
  <si>
    <t xml:space="preserve"> 12.0135</t>
  </si>
  <si>
    <t xml:space="preserve">  6.0358</t>
  </si>
  <si>
    <t>393-U1560B-5R-2A</t>
  </si>
  <si>
    <t xml:space="preserve"> 12.3383</t>
  </si>
  <si>
    <t xml:space="preserve">  0.0396</t>
  </si>
  <si>
    <t xml:space="preserve">  5.7280</t>
  </si>
  <si>
    <t xml:space="preserve"> 12.9510</t>
  </si>
  <si>
    <t xml:space="preserve">  0.0461</t>
  </si>
  <si>
    <t xml:space="preserve">  5.9943</t>
  </si>
  <si>
    <t>5A ALT HALO</t>
  </si>
  <si>
    <t xml:space="preserve"> 11.9832</t>
  </si>
  <si>
    <t xml:space="preserve">  5.6388</t>
  </si>
  <si>
    <t xml:space="preserve"> 12.8958</t>
  </si>
  <si>
    <t xml:space="preserve">  0.0420</t>
  </si>
  <si>
    <t xml:space="preserve">  5.8633</t>
  </si>
  <si>
    <t xml:space="preserve"> 12.2601</t>
  </si>
  <si>
    <t xml:space="preserve">  5.4971</t>
  </si>
  <si>
    <t>393-U1560B-6R-1A</t>
  </si>
  <si>
    <t xml:space="preserve"> 14.8023</t>
  </si>
  <si>
    <t xml:space="preserve">  4.4538</t>
  </si>
  <si>
    <t xml:space="preserve"> 12.0409</t>
  </si>
  <si>
    <t xml:space="preserve">  0.0410</t>
  </si>
  <si>
    <t xml:space="preserve">  5.6514</t>
  </si>
  <si>
    <t xml:space="preserve"> 10.9810</t>
  </si>
  <si>
    <t xml:space="preserve">  5.3663</t>
  </si>
  <si>
    <t xml:space="preserve"> 10.5865</t>
  </si>
  <si>
    <t xml:space="preserve">  4.9989</t>
  </si>
  <si>
    <t xml:space="preserve"> 10.8893</t>
  </si>
  <si>
    <t xml:space="preserve">  0.0318</t>
  </si>
  <si>
    <t xml:space="preserve">  5.5777</t>
  </si>
  <si>
    <t xml:space="preserve"> 12.4382</t>
  </si>
  <si>
    <t xml:space="preserve">  0.0411</t>
  </si>
  <si>
    <t xml:space="preserve">  0.0443</t>
  </si>
  <si>
    <t xml:space="preserve">  4.8888</t>
  </si>
  <si>
    <t>393-U1560B-6R-2A</t>
  </si>
  <si>
    <t xml:space="preserve"> 11.9027</t>
  </si>
  <si>
    <t xml:space="preserve">  0.0426</t>
  </si>
  <si>
    <t xml:space="preserve">  0.0329</t>
  </si>
  <si>
    <t xml:space="preserve">  5.0901</t>
  </si>
  <si>
    <t xml:space="preserve"> 11.2771</t>
  </si>
  <si>
    <t xml:space="preserve">  0.0498</t>
  </si>
  <si>
    <t xml:space="preserve">  5.2119</t>
  </si>
  <si>
    <t xml:space="preserve"> 10.6592</t>
  </si>
  <si>
    <t xml:space="preserve">  6.9363</t>
  </si>
  <si>
    <t xml:space="preserve"> 11.4372</t>
  </si>
  <si>
    <t xml:space="preserve">  0.0346</t>
  </si>
  <si>
    <t xml:space="preserve">  5.6100</t>
  </si>
  <si>
    <t xml:space="preserve"> 11.7442</t>
  </si>
  <si>
    <t xml:space="preserve">  5.5564</t>
  </si>
  <si>
    <t xml:space="preserve"> 11.8854</t>
  </si>
  <si>
    <t xml:space="preserve"> 10.9450</t>
  </si>
  <si>
    <t xml:space="preserve">  0.0340</t>
  </si>
  <si>
    <t xml:space="preserve">  6.1493</t>
  </si>
  <si>
    <t>393-U1560B-6R-3A</t>
  </si>
  <si>
    <t xml:space="preserve"> 11.4195</t>
  </si>
  <si>
    <t xml:space="preserve">  0.0472</t>
  </si>
  <si>
    <t xml:space="preserve">  5.8340</t>
  </si>
  <si>
    <t xml:space="preserve"> 13.0187</t>
  </si>
  <si>
    <t xml:space="preserve">  5.7380</t>
  </si>
  <si>
    <t>4B ALT</t>
  </si>
  <si>
    <t xml:space="preserve"> 12.6378</t>
  </si>
  <si>
    <t xml:space="preserve">  0.0323</t>
  </si>
  <si>
    <t xml:space="preserve">  4.9939</t>
  </si>
  <si>
    <t xml:space="preserve"> 13.1313</t>
  </si>
  <si>
    <t xml:space="preserve">  5.1013</t>
  </si>
  <si>
    <t xml:space="preserve"> 12.2359</t>
  </si>
  <si>
    <t xml:space="preserve">  5.9859</t>
  </si>
  <si>
    <t xml:space="preserve"> 13.8975</t>
  </si>
  <si>
    <t xml:space="preserve">  0.0395</t>
  </si>
  <si>
    <t xml:space="preserve">  4.7798</t>
  </si>
  <si>
    <t>393-U1560B-8R-1A</t>
  </si>
  <si>
    <t xml:space="preserve"> 13.0446</t>
  </si>
  <si>
    <t xml:space="preserve">  5.7068</t>
  </si>
  <si>
    <t xml:space="preserve"> 11.4755</t>
  </si>
  <si>
    <t xml:space="preserve">  6.9083</t>
  </si>
  <si>
    <t xml:space="preserve"> 11.6069</t>
  </si>
  <si>
    <t xml:space="preserve">  6.9282</t>
  </si>
  <si>
    <t xml:space="preserve"> 12.4915</t>
  </si>
  <si>
    <t xml:space="preserve">  5.6842</t>
  </si>
  <si>
    <t xml:space="preserve"> 11.6884</t>
  </si>
  <si>
    <t xml:space="preserve">  5.7070</t>
  </si>
  <si>
    <t xml:space="preserve"> 11.6673</t>
  </si>
  <si>
    <t xml:space="preserve">  4.7754</t>
  </si>
  <si>
    <t xml:space="preserve"> 12.4819</t>
  </si>
  <si>
    <t xml:space="preserve">  0.0581</t>
  </si>
  <si>
    <t xml:space="preserve">  6.2556</t>
  </si>
  <si>
    <t>393-U1560B-9R-1A</t>
  </si>
  <si>
    <t xml:space="preserve">  1.9552</t>
  </si>
  <si>
    <t xml:space="preserve">  0.1167</t>
  </si>
  <si>
    <t xml:space="preserve">  0.9620</t>
  </si>
  <si>
    <t xml:space="preserve">  0.4534</t>
  </si>
  <si>
    <t xml:space="preserve">  0.9918</t>
  </si>
  <si>
    <t>3A SEDIMENT</t>
  </si>
  <si>
    <t xml:space="preserve"> 10.8932</t>
  </si>
  <si>
    <t xml:space="preserve">  5.6152</t>
  </si>
  <si>
    <t xml:space="preserve"> 12.3418</t>
  </si>
  <si>
    <t xml:space="preserve">  5.6314</t>
  </si>
  <si>
    <t xml:space="preserve"> 12.0031</t>
  </si>
  <si>
    <t xml:space="preserve">  5.5253</t>
  </si>
  <si>
    <t xml:space="preserve"> 10.9067</t>
  </si>
  <si>
    <t xml:space="preserve">  0.0429</t>
  </si>
  <si>
    <t xml:space="preserve">  0.2922</t>
  </si>
  <si>
    <t xml:space="preserve">  6.6201</t>
  </si>
  <si>
    <t>393-U1560B-9R-2A</t>
  </si>
  <si>
    <t xml:space="preserve"> 12.7207</t>
  </si>
  <si>
    <t xml:space="preserve">  5.4015</t>
  </si>
  <si>
    <t xml:space="preserve"> 10.8465</t>
  </si>
  <si>
    <t xml:space="preserve">  0.1221</t>
  </si>
  <si>
    <t xml:space="preserve">  6.2124</t>
  </si>
  <si>
    <t xml:space="preserve"> 12.2093</t>
  </si>
  <si>
    <t xml:space="preserve">  0.0403</t>
  </si>
  <si>
    <t xml:space="preserve">  4.7424</t>
  </si>
  <si>
    <t xml:space="preserve"> 11.9500</t>
  </si>
  <si>
    <t xml:space="preserve">  0.0432</t>
  </si>
  <si>
    <t xml:space="preserve">  6.3943</t>
  </si>
  <si>
    <t xml:space="preserve"> 10.4816</t>
  </si>
  <si>
    <t xml:space="preserve">  6.1103</t>
  </si>
  <si>
    <t xml:space="preserve"> 12.1759</t>
  </si>
  <si>
    <t xml:space="preserve">  5.6512</t>
  </si>
  <si>
    <t>393-U1560B-10R-1A</t>
  </si>
  <si>
    <t xml:space="preserve"> 10.5968</t>
  </si>
  <si>
    <t xml:space="preserve">  5.5354</t>
  </si>
  <si>
    <t xml:space="preserve"> 11.5960</t>
  </si>
  <si>
    <t xml:space="preserve">  5.7268</t>
  </si>
  <si>
    <t xml:space="preserve"> 10.8946</t>
  </si>
  <si>
    <t xml:space="preserve">  0.0331</t>
  </si>
  <si>
    <t xml:space="preserve">  6.6396</t>
  </si>
  <si>
    <t xml:space="preserve"> 11.7911</t>
  </si>
  <si>
    <t xml:space="preserve">  5.7047</t>
  </si>
  <si>
    <t>393-U1560B-10R-2A</t>
  </si>
  <si>
    <t xml:space="preserve"> 12.1357</t>
  </si>
  <si>
    <t xml:space="preserve">  4.9779</t>
  </si>
  <si>
    <t xml:space="preserve">  8.6928</t>
  </si>
  <si>
    <t xml:space="preserve">  5.4783</t>
  </si>
  <si>
    <t xml:space="preserve">  9.4357</t>
  </si>
  <si>
    <t xml:space="preserve">  4.7178</t>
  </si>
  <si>
    <t xml:space="preserve"> 12.6425</t>
  </si>
  <si>
    <t xml:space="preserve">  5.6959</t>
  </si>
  <si>
    <t>393-U1560B-11R-1A</t>
  </si>
  <si>
    <t xml:space="preserve"> 11.4846</t>
  </si>
  <si>
    <t xml:space="preserve">  5.3738</t>
  </si>
  <si>
    <t xml:space="preserve"> 11.3876</t>
  </si>
  <si>
    <t xml:space="preserve">  0.0364</t>
  </si>
  <si>
    <t xml:space="preserve">  0.0341</t>
  </si>
  <si>
    <t xml:space="preserve">  5.9197</t>
  </si>
  <si>
    <t xml:space="preserve"> 11.2397</t>
  </si>
  <si>
    <t xml:space="preserve">  5.5225</t>
  </si>
  <si>
    <t xml:space="preserve"> 11.3433</t>
  </si>
  <si>
    <t xml:space="preserve">  5.5362</t>
  </si>
  <si>
    <t xml:space="preserve"> 11.9061</t>
  </si>
  <si>
    <t xml:space="preserve">  0.0152</t>
  </si>
  <si>
    <t xml:space="preserve">  5.2833</t>
  </si>
  <si>
    <t xml:space="preserve"> 12.1145</t>
  </si>
  <si>
    <t xml:space="preserve">  5.6698</t>
  </si>
  <si>
    <t>393-U1560B-12R-1A</t>
  </si>
  <si>
    <t xml:space="preserve"> 12.1970</t>
  </si>
  <si>
    <t xml:space="preserve">  5.4318</t>
  </si>
  <si>
    <t xml:space="preserve"> 11.1571</t>
  </si>
  <si>
    <t xml:space="preserve">  5.2765</t>
  </si>
  <si>
    <t xml:space="preserve">  6.0405</t>
  </si>
  <si>
    <t xml:space="preserve"> 12.1037</t>
  </si>
  <si>
    <t xml:space="preserve">  0.0585</t>
  </si>
  <si>
    <t xml:space="preserve">  0.0513</t>
  </si>
  <si>
    <t xml:space="preserve">  6.0929</t>
  </si>
  <si>
    <t>393-U1560B-13R-1A</t>
  </si>
  <si>
    <t xml:space="preserve"> 11.3394</t>
  </si>
  <si>
    <t xml:space="preserve">  5.3301</t>
  </si>
  <si>
    <t xml:space="preserve"> 11.8403</t>
  </si>
  <si>
    <t xml:space="preserve">  0.0366</t>
  </si>
  <si>
    <t xml:space="preserve"> 12.0194</t>
  </si>
  <si>
    <t xml:space="preserve">  0.0491</t>
  </si>
  <si>
    <t xml:space="preserve">  6.2973</t>
  </si>
  <si>
    <t xml:space="preserve"> 11.4758</t>
  </si>
  <si>
    <t xml:space="preserve">  5.3757</t>
  </si>
  <si>
    <t xml:space="preserve"> 11.8232</t>
  </si>
  <si>
    <t xml:space="preserve">  0.1712</t>
  </si>
  <si>
    <t xml:space="preserve">  6.8583</t>
  </si>
  <si>
    <t>393-U1560B-14R-1A</t>
  </si>
  <si>
    <t xml:space="preserve"> 11.9917</t>
  </si>
  <si>
    <t xml:space="preserve">  5.5856</t>
  </si>
  <si>
    <t xml:space="preserve"> 13.0993</t>
  </si>
  <si>
    <t xml:space="preserve">  6.4674</t>
  </si>
  <si>
    <t>393-U1560B-15R-1A</t>
  </si>
  <si>
    <t xml:space="preserve"> 11.4506</t>
  </si>
  <si>
    <t xml:space="preserve">  5.8296</t>
  </si>
  <si>
    <t xml:space="preserve"> 10.9063</t>
  </si>
  <si>
    <t xml:space="preserve">  6.2482</t>
  </si>
  <si>
    <t xml:space="preserve"> 12.1224</t>
  </si>
  <si>
    <t xml:space="preserve">  6.0063</t>
  </si>
  <si>
    <t xml:space="preserve"> 11.9081</t>
  </si>
  <si>
    <t xml:space="preserve">  0.0309</t>
  </si>
  <si>
    <t xml:space="preserve">  5.9726</t>
  </si>
  <si>
    <t xml:space="preserve"> 11.9077</t>
  </si>
  <si>
    <t xml:space="preserve">  5.9875</t>
  </si>
  <si>
    <t xml:space="preserve"> 12.0056</t>
  </si>
  <si>
    <t xml:space="preserve">  0.4306</t>
  </si>
  <si>
    <t xml:space="preserve">  0.0692</t>
  </si>
  <si>
    <t xml:space="preserve">  0.0328</t>
  </si>
  <si>
    <t xml:space="preserve">  7.0640</t>
  </si>
  <si>
    <t>393-U1560B-16R-1A</t>
  </si>
  <si>
    <t xml:space="preserve"> 11.6031</t>
  </si>
  <si>
    <t xml:space="preserve">  6.1524</t>
  </si>
  <si>
    <t xml:space="preserve"> 11.3623</t>
  </si>
  <si>
    <t xml:space="preserve">  5.6890</t>
  </si>
  <si>
    <t xml:space="preserve"> 11.5142</t>
  </si>
  <si>
    <t xml:space="preserve">  6.2785</t>
  </si>
  <si>
    <t xml:space="preserve"> 10.9503</t>
  </si>
  <si>
    <t xml:space="preserve">  6.4979</t>
  </si>
  <si>
    <t xml:space="preserve"> 11.2681</t>
  </si>
  <si>
    <t xml:space="preserve">  0.0362</t>
  </si>
  <si>
    <t xml:space="preserve">  0.0589</t>
  </si>
  <si>
    <t xml:space="preserve">  6.1198</t>
  </si>
  <si>
    <t xml:space="preserve"> 10.9384</t>
  </si>
  <si>
    <t xml:space="preserve">  5.3439</t>
  </si>
  <si>
    <t>393-U1560B-16R-2A</t>
  </si>
  <si>
    <t xml:space="preserve"> 11.3825</t>
  </si>
  <si>
    <t xml:space="preserve">  6.0218</t>
  </si>
  <si>
    <t>6A ALT LIGHT ORANGE HALO</t>
  </si>
  <si>
    <t xml:space="preserve"> 11.6909</t>
  </si>
  <si>
    <t xml:space="preserve">  5.6879</t>
  </si>
  <si>
    <t xml:space="preserve"> 11.7909</t>
  </si>
  <si>
    <t xml:space="preserve">  0.0292</t>
  </si>
  <si>
    <t xml:space="preserve">  6.7095</t>
  </si>
  <si>
    <t xml:space="preserve"> 10.2065</t>
  </si>
  <si>
    <t xml:space="preserve">  5.5799</t>
  </si>
  <si>
    <t>12A ALT LIGHT ORNGE HALO</t>
  </si>
  <si>
    <t xml:space="preserve"> 11.8421</t>
  </si>
  <si>
    <t xml:space="preserve">  5.8075</t>
  </si>
  <si>
    <t>393-U1560B-16R-3A</t>
  </si>
  <si>
    <t xml:space="preserve"> 11.8505</t>
  </si>
  <si>
    <t xml:space="preserve">  5.5886</t>
  </si>
  <si>
    <t>2A ALT HALO (LIGHT ORANGE HALO)</t>
  </si>
  <si>
    <t xml:space="preserve">  5.4222</t>
  </si>
  <si>
    <t xml:space="preserve"> 10.9766</t>
  </si>
  <si>
    <t xml:space="preserve">  0.0431</t>
  </si>
  <si>
    <t xml:space="preserve"> 14.5339</t>
  </si>
  <si>
    <t xml:space="preserve">  4.3307</t>
  </si>
  <si>
    <t xml:space="preserve"> 12.2112</t>
  </si>
  <si>
    <t xml:space="preserve">  0.0359</t>
  </si>
  <si>
    <t xml:space="preserve">  5.3913</t>
  </si>
  <si>
    <t xml:space="preserve"> 11.3354</t>
  </si>
  <si>
    <t xml:space="preserve">  5.5041</t>
  </si>
  <si>
    <t xml:space="preserve"> 11.8038</t>
  </si>
  <si>
    <t xml:space="preserve">  0.0349</t>
  </si>
  <si>
    <t xml:space="preserve">  6.0056</t>
  </si>
  <si>
    <t xml:space="preserve"> 11.3664</t>
  </si>
  <si>
    <t xml:space="preserve">  4.7805</t>
  </si>
  <si>
    <t xml:space="preserve"> 11.4490</t>
  </si>
  <si>
    <t xml:space="preserve">  5.7071</t>
  </si>
  <si>
    <t>393-U1560B-17R-1A</t>
  </si>
  <si>
    <t xml:space="preserve"> 11.6723</t>
  </si>
  <si>
    <t xml:space="preserve">  0.0425</t>
  </si>
  <si>
    <t xml:space="preserve">  0.1075</t>
  </si>
  <si>
    <t xml:space="preserve">  6.9039</t>
  </si>
  <si>
    <t xml:space="preserve"> 11.5859</t>
  </si>
  <si>
    <t xml:space="preserve">  6.2712</t>
  </si>
  <si>
    <t xml:space="preserve"> 12.0677</t>
  </si>
  <si>
    <t xml:space="preserve">  0.1210</t>
  </si>
  <si>
    <t xml:space="preserve">  6.6680</t>
  </si>
  <si>
    <t>11A ALT PATCH</t>
  </si>
  <si>
    <t xml:space="preserve"> 12.0074</t>
  </si>
  <si>
    <t xml:space="preserve">  5.7906</t>
  </si>
  <si>
    <t xml:space="preserve">  8.0402</t>
  </si>
  <si>
    <t xml:space="preserve">  5.2015</t>
  </si>
  <si>
    <t>393-U1560B-17R-2A</t>
  </si>
  <si>
    <t xml:space="preserve"> 10.9756</t>
  </si>
  <si>
    <t xml:space="preserve">  6.1449</t>
  </si>
  <si>
    <t xml:space="preserve"> 12.1271</t>
  </si>
  <si>
    <t xml:space="preserve">  0.0343</t>
  </si>
  <si>
    <t xml:space="preserve">  0.1976</t>
  </si>
  <si>
    <t xml:space="preserve">  0.0435</t>
  </si>
  <si>
    <t xml:space="preserve">  6.3816</t>
  </si>
  <si>
    <t xml:space="preserve"> 11.2411</t>
  </si>
  <si>
    <t xml:space="preserve">  5.6845</t>
  </si>
  <si>
    <t xml:space="preserve"> 11.9637</t>
  </si>
  <si>
    <t xml:space="preserve">  5.9815</t>
  </si>
  <si>
    <t xml:space="preserve"> 11.9664</t>
  </si>
  <si>
    <t xml:space="preserve">  6.3523</t>
  </si>
  <si>
    <t xml:space="preserve"> 11.4768</t>
  </si>
  <si>
    <t xml:space="preserve">  5.9374</t>
  </si>
  <si>
    <t xml:space="preserve"> 11.5828</t>
  </si>
  <si>
    <t xml:space="preserve">  5.5447</t>
  </si>
  <si>
    <t>393-U1560B-18R-1A</t>
  </si>
  <si>
    <t xml:space="preserve"> 11.6898</t>
  </si>
  <si>
    <t xml:space="preserve">  5.5428</t>
  </si>
  <si>
    <t xml:space="preserve"> 11.8855</t>
  </si>
  <si>
    <t xml:space="preserve">  0.0822</t>
  </si>
  <si>
    <t xml:space="preserve">  5.8854</t>
  </si>
  <si>
    <t xml:space="preserve"> 11.5234</t>
  </si>
  <si>
    <t xml:space="preserve">  6.3884</t>
  </si>
  <si>
    <t xml:space="preserve"> 11.9439</t>
  </si>
  <si>
    <t xml:space="preserve">  6.3916</t>
  </si>
  <si>
    <t xml:space="preserve"> 11.3310</t>
  </si>
  <si>
    <t xml:space="preserve">  5.9574</t>
  </si>
  <si>
    <t xml:space="preserve"> 11.8083</t>
  </si>
  <si>
    <t xml:space="preserve">  6.1503</t>
  </si>
  <si>
    <t xml:space="preserve"> 12.2160</t>
  </si>
  <si>
    <t xml:space="preserve">  6.2167</t>
  </si>
  <si>
    <t>393-U1560B-18R-2A</t>
  </si>
  <si>
    <t xml:space="preserve"> 11.8661</t>
  </si>
  <si>
    <t xml:space="preserve">  6.0602</t>
  </si>
  <si>
    <t xml:space="preserve"> 11.4925</t>
  </si>
  <si>
    <t xml:space="preserve">  6.5380</t>
  </si>
  <si>
    <t xml:space="preserve"> 12.2052</t>
  </si>
  <si>
    <t xml:space="preserve">  6.1404</t>
  </si>
  <si>
    <t xml:space="preserve"> 12.0148</t>
  </si>
  <si>
    <t xml:space="preserve">  6.0604</t>
  </si>
  <si>
    <t xml:space="preserve"> 10.8149</t>
  </si>
  <si>
    <t xml:space="preserve">  0.0421</t>
  </si>
  <si>
    <t xml:space="preserve">  0.0780</t>
  </si>
  <si>
    <t xml:space="preserve">  5.5968</t>
  </si>
  <si>
    <t>12A ALT PATCH</t>
  </si>
  <si>
    <t xml:space="preserve">  9.5691</t>
  </si>
  <si>
    <t xml:space="preserve">  0.0502</t>
  </si>
  <si>
    <t xml:space="preserve">  0.0495</t>
  </si>
  <si>
    <t xml:space="preserve">  0.0839</t>
  </si>
  <si>
    <t xml:space="preserve">  5.6883</t>
  </si>
  <si>
    <t>13A ALT PATCH</t>
  </si>
  <si>
    <t xml:space="preserve"> 11.5392</t>
  </si>
  <si>
    <t xml:space="preserve">  6.2913</t>
  </si>
  <si>
    <t>393-U1560B-19R-1A</t>
  </si>
  <si>
    <t xml:space="preserve"> 11.9717</t>
  </si>
  <si>
    <t xml:space="preserve">  6.3630</t>
  </si>
  <si>
    <t xml:space="preserve"> 12.1711</t>
  </si>
  <si>
    <t xml:space="preserve"> 11.6637</t>
  </si>
  <si>
    <t xml:space="preserve">  0.0332</t>
  </si>
  <si>
    <t xml:space="preserve">  6.5326</t>
  </si>
  <si>
    <t xml:space="preserve"> 12.5572</t>
  </si>
  <si>
    <t xml:space="preserve">  5.9837</t>
  </si>
  <si>
    <t xml:space="preserve"> 11.9188</t>
  </si>
  <si>
    <t xml:space="preserve">  5.5860</t>
  </si>
  <si>
    <t>393-U1560B-19R-2A</t>
  </si>
  <si>
    <t xml:space="preserve"> 12.5111</t>
  </si>
  <si>
    <t xml:space="preserve">  6.1928</t>
  </si>
  <si>
    <t xml:space="preserve"> 11.4904</t>
  </si>
  <si>
    <t xml:space="preserve">  6.7812</t>
  </si>
  <si>
    <t xml:space="preserve"> 12.4309</t>
  </si>
  <si>
    <t xml:space="preserve">  0.0445</t>
  </si>
  <si>
    <t xml:space="preserve">  6.1670</t>
  </si>
  <si>
    <t xml:space="preserve"> 12.4205</t>
  </si>
  <si>
    <t xml:space="preserve">  5.9097</t>
  </si>
  <si>
    <t xml:space="preserve"> 11.1167</t>
  </si>
  <si>
    <t xml:space="preserve">  0.0388</t>
  </si>
  <si>
    <t xml:space="preserve">  5.3895</t>
  </si>
  <si>
    <t xml:space="preserve"> 11.5551</t>
  </si>
  <si>
    <t xml:space="preserve">  6.0954</t>
  </si>
  <si>
    <t xml:space="preserve">  9.0493</t>
  </si>
  <si>
    <t xml:space="preserve">  0.0694</t>
  </si>
  <si>
    <t xml:space="preserve">  8.2531</t>
  </si>
  <si>
    <t xml:space="preserve">  9.8593</t>
  </si>
  <si>
    <t xml:space="preserve">  0.0765</t>
  </si>
  <si>
    <t xml:space="preserve">  6.1659</t>
  </si>
  <si>
    <t>393-U1559B-11R-1W 6/13</t>
  </si>
  <si>
    <t>STD ROCK POWDER</t>
  </si>
  <si>
    <t xml:space="preserve">  9.9709</t>
  </si>
  <si>
    <t xml:space="preserve">  0.0360</t>
  </si>
  <si>
    <t xml:space="preserve">  6.2858</t>
  </si>
  <si>
    <t>393-U1559B-15R-1W 106/112</t>
  </si>
  <si>
    <t xml:space="preserve"> 10.4613</t>
  </si>
  <si>
    <t xml:space="preserve">  0.0352</t>
  </si>
  <si>
    <t>393-U1559B-11R-1W-6-13</t>
  </si>
  <si>
    <t xml:space="preserve"> 11.5367</t>
  </si>
  <si>
    <t xml:space="preserve">  5.6306</t>
  </si>
  <si>
    <t>393-U1559B-5R-1W-106-112</t>
  </si>
  <si>
    <t xml:space="preserve"> 11.8146</t>
  </si>
  <si>
    <t xml:space="preserve">  6.2205</t>
  </si>
  <si>
    <t>393-U1560B-20R-1A</t>
  </si>
  <si>
    <t xml:space="preserve"> 12.3018</t>
  </si>
  <si>
    <t xml:space="preserve">  6.3742</t>
  </si>
  <si>
    <t xml:space="preserve"> 11.1757</t>
  </si>
  <si>
    <t xml:space="preserve">  6.3699</t>
  </si>
  <si>
    <t xml:space="preserve"> 11.4853</t>
  </si>
  <si>
    <t xml:space="preserve">  5.9309</t>
  </si>
  <si>
    <t xml:space="preserve"> 11.7356</t>
  </si>
  <si>
    <t xml:space="preserve">  6.4613</t>
  </si>
  <si>
    <t xml:space="preserve"> 13.0710</t>
  </si>
  <si>
    <t xml:space="preserve">  0.0422</t>
  </si>
  <si>
    <t xml:space="preserve">  6.7221</t>
  </si>
  <si>
    <t xml:space="preserve"> 10.3973</t>
  </si>
  <si>
    <t xml:space="preserve">  5.6751</t>
  </si>
  <si>
    <t>393-U1560B-20R-2A</t>
  </si>
  <si>
    <t xml:space="preserve"> 11.7714</t>
  </si>
  <si>
    <t xml:space="preserve">  5.7527</t>
  </si>
  <si>
    <t xml:space="preserve"> 12.0112</t>
  </si>
  <si>
    <t xml:space="preserve">  5.8942</t>
  </si>
  <si>
    <t xml:space="preserve"> 12.0132</t>
  </si>
  <si>
    <t xml:space="preserve">  5.5814</t>
  </si>
  <si>
    <t xml:space="preserve"> 12.0034</t>
  </si>
  <si>
    <t xml:space="preserve">  6.0400</t>
  </si>
  <si>
    <t xml:space="preserve">  0.0372</t>
  </si>
  <si>
    <t xml:space="preserve">  7.0370</t>
  </si>
  <si>
    <t>3C ALT</t>
  </si>
  <si>
    <t xml:space="preserve"> 12.4071</t>
  </si>
  <si>
    <t xml:space="preserve">  6.4720</t>
  </si>
  <si>
    <t>393-U1560B-20R-3A</t>
  </si>
  <si>
    <t xml:space="preserve"> 12.2994</t>
  </si>
  <si>
    <t xml:space="preserve">  5.4865</t>
  </si>
  <si>
    <t xml:space="preserve"> 12.0545</t>
  </si>
  <si>
    <t xml:space="preserve">  0.0637</t>
  </si>
  <si>
    <t xml:space="preserve">  5.5015</t>
  </si>
  <si>
    <t xml:space="preserve"> 10.8246</t>
  </si>
  <si>
    <t xml:space="preserve">  5.5817</t>
  </si>
  <si>
    <t xml:space="preserve"> 11.7594</t>
  </si>
  <si>
    <t xml:space="preserve">  6.0094</t>
  </si>
  <si>
    <t xml:space="preserve"> 11.8542</t>
  </si>
  <si>
    <t xml:space="preserve">  6.6878</t>
  </si>
  <si>
    <t>9B ALT</t>
  </si>
  <si>
    <t xml:space="preserve"> 11.9054</t>
  </si>
  <si>
    <t xml:space="preserve">  6.4034</t>
  </si>
  <si>
    <t>393-U1560B-20R-4A</t>
  </si>
  <si>
    <t xml:space="preserve"> 11.7922</t>
  </si>
  <si>
    <t xml:space="preserve">  0.0940</t>
  </si>
  <si>
    <t xml:space="preserve">  5.6480</t>
  </si>
  <si>
    <t xml:space="preserve"> 11.8100</t>
  </si>
  <si>
    <t xml:space="preserve">  6.0752</t>
  </si>
  <si>
    <t xml:space="preserve"> 12.1291</t>
  </si>
  <si>
    <t xml:space="preserve">  5.8860</t>
  </si>
  <si>
    <t xml:space="preserve"> 10.8123</t>
  </si>
  <si>
    <t xml:space="preserve">  6.0154</t>
  </si>
  <si>
    <t xml:space="preserve">  8.8923</t>
  </si>
  <si>
    <t xml:space="preserve">  6.8090</t>
  </si>
  <si>
    <t xml:space="preserve">  8.4999</t>
  </si>
  <si>
    <t xml:space="preserve">  6.1203</t>
  </si>
  <si>
    <t xml:space="preserve"> 10.8837</t>
  </si>
  <si>
    <t xml:space="preserve">  5.1234</t>
  </si>
  <si>
    <t>393-U1560B-21R-1A</t>
  </si>
  <si>
    <t xml:space="preserve">  9.8979</t>
  </si>
  <si>
    <t xml:space="preserve">  0.0404</t>
  </si>
  <si>
    <t xml:space="preserve">  4.9963</t>
  </si>
  <si>
    <t xml:space="preserve"> 11.8131</t>
  </si>
  <si>
    <t xml:space="preserve">  5.6832</t>
  </si>
  <si>
    <t xml:space="preserve"> 11.9086</t>
  </si>
  <si>
    <t xml:space="preserve">  5.9782</t>
  </si>
  <si>
    <t xml:space="preserve"> 10.8118</t>
  </si>
  <si>
    <t xml:space="preserve">  5.8051</t>
  </si>
  <si>
    <t xml:space="preserve"> 12.2763</t>
  </si>
  <si>
    <t xml:space="preserve">  6.2132</t>
  </si>
  <si>
    <t>7E ALT</t>
  </si>
  <si>
    <t xml:space="preserve"> 12.1568</t>
  </si>
  <si>
    <t xml:space="preserve">  5.8516</t>
  </si>
  <si>
    <t xml:space="preserve"> 11.7034</t>
  </si>
  <si>
    <t xml:space="preserve">  6.4835</t>
  </si>
  <si>
    <t>393-U1560B-21R-2A</t>
  </si>
  <si>
    <t xml:space="preserve"> 11.1896</t>
  </si>
  <si>
    <t xml:space="preserve">  6.5147</t>
  </si>
  <si>
    <t xml:space="preserve"> 11.5202</t>
  </si>
  <si>
    <t xml:space="preserve">  6.1497</t>
  </si>
  <si>
    <t xml:space="preserve"> 11.6510</t>
  </si>
  <si>
    <t xml:space="preserve">  6.1205</t>
  </si>
  <si>
    <t xml:space="preserve"> 12.8465</t>
  </si>
  <si>
    <t xml:space="preserve">  0.0440</t>
  </si>
  <si>
    <t xml:space="preserve">  6.4032</t>
  </si>
  <si>
    <t>5B ALT PATCH</t>
  </si>
  <si>
    <t xml:space="preserve"> 12.4115</t>
  </si>
  <si>
    <t xml:space="preserve">  0.0325</t>
  </si>
  <si>
    <t xml:space="preserve">  6.0649</t>
  </si>
  <si>
    <t xml:space="preserve"> 12.9203</t>
  </si>
  <si>
    <t xml:space="preserve">  0.0465</t>
  </si>
  <si>
    <t xml:space="preserve">  5.7295</t>
  </si>
  <si>
    <t xml:space="preserve"> 12.1293</t>
  </si>
  <si>
    <t xml:space="preserve">  6.7277</t>
  </si>
  <si>
    <t>6D ALT</t>
  </si>
  <si>
    <t xml:space="preserve"> 12.3850</t>
  </si>
  <si>
    <t xml:space="preserve">  6.1239</t>
  </si>
  <si>
    <t>393-U1560B-21R-3A</t>
  </si>
  <si>
    <t xml:space="preserve"> 11.1743</t>
  </si>
  <si>
    <t xml:space="preserve">  6.6503</t>
  </si>
  <si>
    <t xml:space="preserve"> 12.2963</t>
  </si>
  <si>
    <t xml:space="preserve">  7.0001</t>
  </si>
  <si>
    <t xml:space="preserve"> 12.3026</t>
  </si>
  <si>
    <t xml:space="preserve">  6.2413</t>
  </si>
  <si>
    <t xml:space="preserve"> 11.6410</t>
  </si>
  <si>
    <t xml:space="preserve">  0.2376</t>
  </si>
  <si>
    <t xml:space="preserve">  5.5843</t>
  </si>
  <si>
    <t xml:space="preserve"> 12.1766</t>
  </si>
  <si>
    <t xml:space="preserve">  0.3841</t>
  </si>
  <si>
    <t xml:space="preserve">  6.0859</t>
  </si>
  <si>
    <t>5B ALT</t>
  </si>
  <si>
    <t xml:space="preserve">  8.8042</t>
  </si>
  <si>
    <t xml:space="preserve">  0.0555</t>
  </si>
  <si>
    <t xml:space="preserve">  8.1188</t>
  </si>
  <si>
    <t xml:space="preserve"> 10.1730</t>
  </si>
  <si>
    <t xml:space="preserve">  0.0717</t>
  </si>
  <si>
    <t xml:space="preserve">  6.2046</t>
  </si>
  <si>
    <t>393-U1559B-11R-1W-6/13</t>
  </si>
  <si>
    <t xml:space="preserve"> 10.2602</t>
  </si>
  <si>
    <t xml:space="preserve">  6.1467</t>
  </si>
  <si>
    <t>393-U1559B-5R-1W-106/112</t>
  </si>
  <si>
    <t xml:space="preserve"> 11.1122</t>
  </si>
  <si>
    <t xml:space="preserve">  5.6517</t>
  </si>
  <si>
    <t xml:space="preserve"> 11.2550</t>
  </si>
  <si>
    <t xml:space="preserve">  5.2343</t>
  </si>
  <si>
    <t xml:space="preserve">  9.4305</t>
  </si>
  <si>
    <t xml:space="preserve">  0.0520</t>
  </si>
  <si>
    <t xml:space="preserve">  8.2993</t>
  </si>
  <si>
    <t xml:space="preserve">  9.2698</t>
  </si>
  <si>
    <t xml:space="preserve">  0.0632</t>
  </si>
  <si>
    <t xml:space="preserve">  8.3561</t>
  </si>
  <si>
    <t xml:space="preserve">  9.3360</t>
  </si>
  <si>
    <t xml:space="preserve">  0.0528</t>
  </si>
  <si>
    <t xml:space="preserve">  8.3810</t>
  </si>
  <si>
    <t xml:space="preserve">  9.6534</t>
  </si>
  <si>
    <t xml:space="preserve">  6.2094</t>
  </si>
  <si>
    <t>U1559B 5R1W 106/112</t>
  </si>
  <si>
    <t xml:space="preserve">  9.9354</t>
  </si>
  <si>
    <t xml:space="preserve">  6.1916</t>
  </si>
  <si>
    <t xml:space="preserve">  9.8573</t>
  </si>
  <si>
    <t xml:space="preserve">  0.0338</t>
  </si>
  <si>
    <t xml:space="preserve">  6.1917</t>
  </si>
  <si>
    <t xml:space="preserve"> 10.1869</t>
  </si>
  <si>
    <t xml:space="preserve">  0.0705</t>
  </si>
  <si>
    <t xml:space="preserve">  6.3328</t>
  </si>
  <si>
    <t>U1559B 11R1W 6/13</t>
  </si>
  <si>
    <t xml:space="preserve"> 10.1478</t>
  </si>
  <si>
    <t xml:space="preserve">  0.0760</t>
  </si>
  <si>
    <t xml:space="preserve">  6.3351</t>
  </si>
  <si>
    <t xml:space="preserve"> 10.3334</t>
  </si>
  <si>
    <t xml:space="preserve">  0.0764</t>
  </si>
  <si>
    <t xml:space="preserve">  9.8439</t>
  </si>
  <si>
    <t>U1560B 3R1W 102/105</t>
  </si>
  <si>
    <t xml:space="preserve">  9.9620</t>
  </si>
  <si>
    <t xml:space="preserve">  6.5275</t>
  </si>
  <si>
    <t xml:space="preserve"> 10.2382</t>
  </si>
  <si>
    <t xml:space="preserve">  6.5052</t>
  </si>
  <si>
    <t xml:space="preserve"> 10.1961</t>
  </si>
  <si>
    <t xml:space="preserve">  6.2980</t>
  </si>
  <si>
    <t>U1560B 3R3W 118/121</t>
  </si>
  <si>
    <t xml:space="preserve"> 10.5119</t>
  </si>
  <si>
    <t xml:space="preserve">  6.2885</t>
  </si>
  <si>
    <t xml:space="preserve"> 10.4218</t>
  </si>
  <si>
    <t xml:space="preserve">  6.2849</t>
  </si>
  <si>
    <t xml:space="preserve">  9.5277</t>
  </si>
  <si>
    <t xml:space="preserve">  6.2453</t>
  </si>
  <si>
    <t>U1560B 4R3W 105/107</t>
  </si>
  <si>
    <t xml:space="preserve">  9.3248</t>
  </si>
  <si>
    <t xml:space="preserve">  6.2465</t>
  </si>
  <si>
    <t xml:space="preserve">  9.2966</t>
  </si>
  <si>
    <t xml:space="preserve">  6.2670</t>
  </si>
  <si>
    <t xml:space="preserve"> 10.4098</t>
  </si>
  <si>
    <t xml:space="preserve">  0.0433</t>
  </si>
  <si>
    <t xml:space="preserve">  6.3221</t>
  </si>
  <si>
    <t>U1560B 6R2W 30/34</t>
  </si>
  <si>
    <t xml:space="preserve"> 10.4241</t>
  </si>
  <si>
    <t xml:space="preserve">  0.0478</t>
  </si>
  <si>
    <t xml:space="preserve">  6.3323</t>
  </si>
  <si>
    <t xml:space="preserve"> 10.4491</t>
  </si>
  <si>
    <t xml:space="preserve">  6.3408</t>
  </si>
  <si>
    <t xml:space="preserve"> 10.3552</t>
  </si>
  <si>
    <t xml:space="preserve">  0.0818</t>
  </si>
  <si>
    <t>U1560B 6R2W 86/89</t>
  </si>
  <si>
    <t xml:space="preserve"> 10.4825</t>
  </si>
  <si>
    <t xml:space="preserve">  0.0633</t>
  </si>
  <si>
    <t xml:space="preserve">  6.3544</t>
  </si>
  <si>
    <t xml:space="preserve"> 10.7709</t>
  </si>
  <si>
    <t xml:space="preserve">  0.0804</t>
  </si>
  <si>
    <t xml:space="preserve">  6.3576</t>
  </si>
  <si>
    <t xml:space="preserve"> 10.6455</t>
  </si>
  <si>
    <t xml:space="preserve">  0.0428</t>
  </si>
  <si>
    <t xml:space="preserve">  0.0896</t>
  </si>
  <si>
    <t>U1560B R81W 8/10</t>
  </si>
  <si>
    <t xml:space="preserve"> 10.4645</t>
  </si>
  <si>
    <t xml:space="preserve">  0.0402</t>
  </si>
  <si>
    <t xml:space="preserve">  0.0808</t>
  </si>
  <si>
    <t xml:space="preserve">  6.2218</t>
  </si>
  <si>
    <t xml:space="preserve"> 10.6419</t>
  </si>
  <si>
    <t xml:space="preserve">  0.0424</t>
  </si>
  <si>
    <t xml:space="preserve">  6.1814</t>
  </si>
  <si>
    <t xml:space="preserve"> 10.4243</t>
  </si>
  <si>
    <t xml:space="preserve">  6.5452</t>
  </si>
  <si>
    <t>U1560B R81W 16/17</t>
  </si>
  <si>
    <t xml:space="preserve"> 10.3324</t>
  </si>
  <si>
    <t xml:space="preserve">  6.5397</t>
  </si>
  <si>
    <t xml:space="preserve"> 10.4065</t>
  </si>
  <si>
    <t xml:space="preserve">  0.0382</t>
  </si>
  <si>
    <t xml:space="preserve">  6.5252</t>
  </si>
  <si>
    <t xml:space="preserve">  0.0471</t>
  </si>
  <si>
    <t xml:space="preserve">  0.0511</t>
  </si>
  <si>
    <t xml:space="preserve"> 12.3352</t>
  </si>
  <si>
    <t xml:space="preserve">  5.4093</t>
  </si>
  <si>
    <t>393-U1560B-22R-1A</t>
  </si>
  <si>
    <t xml:space="preserve"> 12.6292</t>
  </si>
  <si>
    <t xml:space="preserve">  5.1671</t>
  </si>
  <si>
    <t xml:space="preserve"> 11.3017</t>
  </si>
  <si>
    <t xml:space="preserve">  6.3232</t>
  </si>
  <si>
    <t xml:space="preserve"> 11.8918</t>
  </si>
  <si>
    <t xml:space="preserve">  0.0335</t>
  </si>
  <si>
    <t xml:space="preserve">  6.4495</t>
  </si>
  <si>
    <t xml:space="preserve"> 12.3348</t>
  </si>
  <si>
    <t xml:space="preserve">  5.8833</t>
  </si>
  <si>
    <t xml:space="preserve"> 11.6005</t>
  </si>
  <si>
    <t xml:space="preserve">  5.4523</t>
  </si>
  <si>
    <t>393-U1560B-23R-1A</t>
  </si>
  <si>
    <t xml:space="preserve"> 11.6061</t>
  </si>
  <si>
    <t xml:space="preserve">  5.5200</t>
  </si>
  <si>
    <t xml:space="preserve"> 11.9798</t>
  </si>
  <si>
    <t xml:space="preserve">  6.8131</t>
  </si>
  <si>
    <t xml:space="preserve"> 10.9240</t>
  </si>
  <si>
    <t xml:space="preserve">  6.4637</t>
  </si>
  <si>
    <t xml:space="preserve"> 11.9231</t>
  </si>
  <si>
    <t xml:space="preserve"> 10.5132</t>
  </si>
  <si>
    <t xml:space="preserve">  5.8390</t>
  </si>
  <si>
    <t>393-U1560B-23R-2A</t>
  </si>
  <si>
    <t xml:space="preserve"> 11.5556</t>
  </si>
  <si>
    <t xml:space="preserve">  0.0363</t>
  </si>
  <si>
    <t xml:space="preserve">  5.9792</t>
  </si>
  <si>
    <t xml:space="preserve"> 11.9059</t>
  </si>
  <si>
    <t xml:space="preserve">  5.9149</t>
  </si>
  <si>
    <t xml:space="preserve"> 11.7401</t>
  </si>
  <si>
    <t xml:space="preserve">  0.0486</t>
  </si>
  <si>
    <t xml:space="preserve">  5.8672</t>
  </si>
  <si>
    <t xml:space="preserve"> 12.4598</t>
  </si>
  <si>
    <t xml:space="preserve">  6.0647</t>
  </si>
  <si>
    <t>1I ALT</t>
  </si>
  <si>
    <t xml:space="preserve"> 12.1047</t>
  </si>
  <si>
    <t xml:space="preserve">  6.6188</t>
  </si>
  <si>
    <t>1K ALT</t>
  </si>
  <si>
    <t xml:space="preserve"> 12.4614</t>
  </si>
  <si>
    <t xml:space="preserve">  5.9964</t>
  </si>
  <si>
    <t xml:space="preserve"> 11.8782</t>
  </si>
  <si>
    <t xml:space="preserve">  5.8437</t>
  </si>
  <si>
    <t xml:space="preserve"> 13.2834</t>
  </si>
  <si>
    <t xml:space="preserve">  6.2792</t>
  </si>
  <si>
    <t>393-U1560B-23R-3A</t>
  </si>
  <si>
    <t xml:space="preserve"> 11.7079</t>
  </si>
  <si>
    <t xml:space="preserve">  0.0870</t>
  </si>
  <si>
    <t xml:space="preserve">  6.7497</t>
  </si>
  <si>
    <t xml:space="preserve"> 12.0535</t>
  </si>
  <si>
    <t xml:space="preserve">  6.7252</t>
  </si>
  <si>
    <t xml:space="preserve"> 12.0658</t>
  </si>
  <si>
    <t xml:space="preserve">  6.2691</t>
  </si>
  <si>
    <t xml:space="preserve"> 12.7362</t>
  </si>
  <si>
    <t xml:space="preserve">  7.0451</t>
  </si>
  <si>
    <t xml:space="preserve"> 12.0125</t>
  </si>
  <si>
    <t xml:space="preserve">  6.2351</t>
  </si>
  <si>
    <t xml:space="preserve"> 13.0976</t>
  </si>
  <si>
    <t xml:space="preserve">  6.4049</t>
  </si>
  <si>
    <t>393-U1560B-25R-1A</t>
  </si>
  <si>
    <t xml:space="preserve"> 12.7473</t>
  </si>
  <si>
    <t xml:space="preserve">  0.0540</t>
  </si>
  <si>
    <t xml:space="preserve">  6.6269</t>
  </si>
  <si>
    <t xml:space="preserve"> 12.4719</t>
  </si>
  <si>
    <t xml:space="preserve">  6.1921</t>
  </si>
  <si>
    <t xml:space="preserve"> 12.4444</t>
  </si>
  <si>
    <t xml:space="preserve">  0.0512</t>
  </si>
  <si>
    <t xml:space="preserve">  7.7716</t>
  </si>
  <si>
    <t xml:space="preserve"> 11.6801</t>
  </si>
  <si>
    <t xml:space="preserve">  6.6753</t>
  </si>
  <si>
    <t xml:space="preserve"> 12.4221</t>
  </si>
  <si>
    <t xml:space="preserve">  7.4949</t>
  </si>
  <si>
    <t xml:space="preserve"> 12.1106</t>
  </si>
  <si>
    <t xml:space="preserve">  6.1093</t>
  </si>
  <si>
    <t xml:space="preserve"> 12.2610</t>
  </si>
  <si>
    <t xml:space="preserve">  6.7288</t>
  </si>
  <si>
    <t xml:space="preserve"> 13.0679</t>
  </si>
  <si>
    <t xml:space="preserve">  6.4934</t>
  </si>
  <si>
    <t xml:space="preserve"> 12.0505</t>
  </si>
  <si>
    <t xml:space="preserve">  6.9114</t>
  </si>
  <si>
    <t>4B ALT (GREY HALO)</t>
  </si>
  <si>
    <t xml:space="preserve"> 13.0530</t>
  </si>
  <si>
    <t xml:space="preserve">  7.0654</t>
  </si>
  <si>
    <t xml:space="preserve"> 12.6310</t>
  </si>
  <si>
    <t xml:space="preserve">  0.0505</t>
  </si>
  <si>
    <t xml:space="preserve">  6.8267</t>
  </si>
  <si>
    <t xml:space="preserve"> 12.3305</t>
  </si>
  <si>
    <t xml:space="preserve">  6.7453</t>
  </si>
  <si>
    <t xml:space="preserve"> 12.6755</t>
  </si>
  <si>
    <t xml:space="preserve">  0.0473</t>
  </si>
  <si>
    <t xml:space="preserve">  6.9286</t>
  </si>
  <si>
    <t>393-U1560B-26R-1A</t>
  </si>
  <si>
    <t xml:space="preserve"> 12.0093</t>
  </si>
  <si>
    <t xml:space="preserve">  6.5359</t>
  </si>
  <si>
    <t xml:space="preserve"> 12.1479</t>
  </si>
  <si>
    <t xml:space="preserve">  0.0467</t>
  </si>
  <si>
    <t xml:space="preserve">  6.4998</t>
  </si>
  <si>
    <t xml:space="preserve"> 12.5274</t>
  </si>
  <si>
    <t xml:space="preserve">  0.0355</t>
  </si>
  <si>
    <t xml:space="preserve">  6.6440</t>
  </si>
  <si>
    <t xml:space="preserve"> 13.0578</t>
  </si>
  <si>
    <t xml:space="preserve">  8.2392</t>
  </si>
  <si>
    <t xml:space="preserve"> 12.1899</t>
  </si>
  <si>
    <t xml:space="preserve">  7.1717</t>
  </si>
  <si>
    <t xml:space="preserve">  2.5615</t>
  </si>
  <si>
    <t xml:space="preserve">  9.3055</t>
  </si>
  <si>
    <t xml:space="preserve"> 35.3563</t>
  </si>
  <si>
    <t xml:space="preserve">  0.0545</t>
  </si>
  <si>
    <t xml:space="preserve">  0.3951</t>
  </si>
  <si>
    <t xml:space="preserve">  7.3896</t>
  </si>
  <si>
    <t xml:space="preserve">  1.5642</t>
  </si>
  <si>
    <t xml:space="preserve">  0.1345</t>
  </si>
  <si>
    <t xml:space="preserve">  8.1305</t>
  </si>
  <si>
    <t xml:space="preserve">  5.3262</t>
  </si>
  <si>
    <t xml:space="preserve"> 11.1128</t>
  </si>
  <si>
    <t xml:space="preserve"> 38.6675</t>
  </si>
  <si>
    <t xml:space="preserve">  7.2909</t>
  </si>
  <si>
    <t xml:space="preserve">  5.2664</t>
  </si>
  <si>
    <t xml:space="preserve">  6.2088</t>
  </si>
  <si>
    <t xml:space="preserve"> 11.3293</t>
  </si>
  <si>
    <t xml:space="preserve"> 41.9977</t>
  </si>
  <si>
    <t xml:space="preserve">  0.0799</t>
  </si>
  <si>
    <t xml:space="preserve">  8.0085</t>
  </si>
  <si>
    <t xml:space="preserve">  0.5535</t>
  </si>
  <si>
    <t xml:space="preserve">  0.1121</t>
  </si>
  <si>
    <t xml:space="preserve">  5.6848</t>
  </si>
  <si>
    <t xml:space="preserve">  4.7503</t>
  </si>
  <si>
    <t xml:space="preserve">  9.8150</t>
  </si>
  <si>
    <t xml:space="preserve"> 37.4909</t>
  </si>
  <si>
    <t xml:space="preserve">  0.0409</t>
  </si>
  <si>
    <t xml:space="preserve">  0.0831</t>
  </si>
  <si>
    <t xml:space="preserve">  0.0448</t>
  </si>
  <si>
    <t xml:space="preserve">  7.8816</t>
  </si>
  <si>
    <t xml:space="preserve">  0.5922</t>
  </si>
  <si>
    <t xml:space="preserve">  0.1179</t>
  </si>
  <si>
    <t xml:space="preserve">  6.1193</t>
  </si>
  <si>
    <t xml:space="preserve">  3.7107</t>
  </si>
  <si>
    <t xml:space="preserve">  9.9108</t>
  </si>
  <si>
    <t xml:space="preserve"> 36.9076</t>
  </si>
  <si>
    <t xml:space="preserve">  0.0923</t>
  </si>
  <si>
    <t xml:space="preserve">  8.3107</t>
  </si>
  <si>
    <t xml:space="preserve">  0.5975</t>
  </si>
  <si>
    <t xml:space="preserve">  0.1321</t>
  </si>
  <si>
    <t xml:space="preserve">  6.1678</t>
  </si>
  <si>
    <t xml:space="preserve">  3.7687</t>
  </si>
  <si>
    <t xml:space="preserve"> 12.2786</t>
  </si>
  <si>
    <t xml:space="preserve"> 37.8219</t>
  </si>
  <si>
    <t xml:space="preserve">  0.4457</t>
  </si>
  <si>
    <t xml:space="preserve">  0.2120</t>
  </si>
  <si>
    <t xml:space="preserve">  7.4596</t>
  </si>
  <si>
    <t xml:space="preserve">  1.0048</t>
  </si>
  <si>
    <t xml:space="preserve">  8.1118</t>
  </si>
  <si>
    <t>393-U1560B-27R-1A</t>
  </si>
  <si>
    <t xml:space="preserve">  3.2568</t>
  </si>
  <si>
    <t xml:space="preserve"> 11.1396</t>
  </si>
  <si>
    <t xml:space="preserve"> 35.5373</t>
  </si>
  <si>
    <t xml:space="preserve">  0.0594</t>
  </si>
  <si>
    <t xml:space="preserve">  0.0527</t>
  </si>
  <si>
    <t xml:space="preserve">  0.0885</t>
  </si>
  <si>
    <t xml:space="preserve">  7.2194</t>
  </si>
  <si>
    <t xml:space="preserve">  0.9763</t>
  </si>
  <si>
    <t xml:space="preserve">  0.1410</t>
  </si>
  <si>
    <t xml:space="preserve">  7.7306</t>
  </si>
  <si>
    <t xml:space="preserve">  3.1434</t>
  </si>
  <si>
    <t xml:space="preserve"> 12.4576</t>
  </si>
  <si>
    <t xml:space="preserve"> 36.9074</t>
  </si>
  <si>
    <t xml:space="preserve">  0.0538</t>
  </si>
  <si>
    <t xml:space="preserve">  0.1703</t>
  </si>
  <si>
    <t xml:space="preserve">  0.1014</t>
  </si>
  <si>
    <t xml:space="preserve">  7.4869</t>
  </si>
  <si>
    <t xml:space="preserve">  1.0142</t>
  </si>
  <si>
    <t xml:space="preserve">  0.1157</t>
  </si>
  <si>
    <t xml:space="preserve">  8.2593</t>
  </si>
  <si>
    <t xml:space="preserve">  3.9347</t>
  </si>
  <si>
    <t xml:space="preserve"> 11.3524</t>
  </si>
  <si>
    <t xml:space="preserve"> 39.8982</t>
  </si>
  <si>
    <t xml:space="preserve">  0.0376</t>
  </si>
  <si>
    <t xml:space="preserve">  0.1235</t>
  </si>
  <si>
    <t xml:space="preserve">  7.6132</t>
  </si>
  <si>
    <t xml:space="preserve">  0.9282</t>
  </si>
  <si>
    <t xml:space="preserve">  5.7349</t>
  </si>
  <si>
    <t xml:space="preserve">  4.5734</t>
  </si>
  <si>
    <t xml:space="preserve"> 11.0851</t>
  </si>
  <si>
    <t xml:space="preserve"> 40.5582</t>
  </si>
  <si>
    <t xml:space="preserve">  0.2350</t>
  </si>
  <si>
    <t xml:space="preserve">  7.1124</t>
  </si>
  <si>
    <t xml:space="preserve">  0.8771</t>
  </si>
  <si>
    <t xml:space="preserve">  0.1311</t>
  </si>
  <si>
    <t xml:space="preserve">  7.2854</t>
  </si>
  <si>
    <t xml:space="preserve">  4.1704</t>
  </si>
  <si>
    <t xml:space="preserve"> 12.0507</t>
  </si>
  <si>
    <t xml:space="preserve"> 40.7177</t>
  </si>
  <si>
    <t xml:space="preserve">  0.1731</t>
  </si>
  <si>
    <t xml:space="preserve">  7.5168</t>
  </si>
  <si>
    <t xml:space="preserve">  0.8750</t>
  </si>
  <si>
    <t xml:space="preserve">  6.7747</t>
  </si>
  <si>
    <t xml:space="preserve">  3.7897</t>
  </si>
  <si>
    <t xml:space="preserve"> 12.6130</t>
  </si>
  <si>
    <t xml:space="preserve"> 42.1657</t>
  </si>
  <si>
    <t xml:space="preserve">  0.1766</t>
  </si>
  <si>
    <t xml:space="preserve">  7.4276</t>
  </si>
  <si>
    <t xml:space="preserve">  0.9233</t>
  </si>
  <si>
    <t xml:space="preserve">  0.1175</t>
  </si>
  <si>
    <t xml:space="preserve">  6.3686</t>
  </si>
  <si>
    <t xml:space="preserve">  4.5066</t>
  </si>
  <si>
    <t xml:space="preserve"> 12.2486</t>
  </si>
  <si>
    <t xml:space="preserve"> 41.4594</t>
  </si>
  <si>
    <t xml:space="preserve">  0.1841</t>
  </si>
  <si>
    <t xml:space="preserve">  7.5664</t>
  </si>
  <si>
    <t xml:space="preserve">  0.9331</t>
  </si>
  <si>
    <t xml:space="preserve">  0.1243</t>
  </si>
  <si>
    <t xml:space="preserve">  6.9146</t>
  </si>
  <si>
    <t>393-U1560B-27R-2A</t>
  </si>
  <si>
    <t xml:space="preserve">  4.1699</t>
  </si>
  <si>
    <t xml:space="preserve"> 11.9872</t>
  </si>
  <si>
    <t xml:space="preserve"> 38.1901</t>
  </si>
  <si>
    <t xml:space="preserve">  0.0501</t>
  </si>
  <si>
    <t xml:space="preserve">  0.2072</t>
  </si>
  <si>
    <t xml:space="preserve">  7.3942</t>
  </si>
  <si>
    <t xml:space="preserve">  0.9707</t>
  </si>
  <si>
    <t xml:space="preserve">  7.8579</t>
  </si>
  <si>
    <t xml:space="preserve">  4.1759</t>
  </si>
  <si>
    <t xml:space="preserve"> 12.2673</t>
  </si>
  <si>
    <t xml:space="preserve"> 41.8116</t>
  </si>
  <si>
    <t xml:space="preserve">  0.2348</t>
  </si>
  <si>
    <t xml:space="preserve">  7.2914</t>
  </si>
  <si>
    <t xml:space="preserve">  0.8759</t>
  </si>
  <si>
    <t xml:space="preserve">  6.8555</t>
  </si>
  <si>
    <t xml:space="preserve">  3.5682</t>
  </si>
  <si>
    <t xml:space="preserve"> 12.3286</t>
  </si>
  <si>
    <t xml:space="preserve"> 41.4959</t>
  </si>
  <si>
    <t xml:space="preserve">  0.1962</t>
  </si>
  <si>
    <t xml:space="preserve">  7.7063</t>
  </si>
  <si>
    <t xml:space="preserve">  0.9774</t>
  </si>
  <si>
    <t xml:space="preserve">  0.1263</t>
  </si>
  <si>
    <t xml:space="preserve">  6.7988</t>
  </si>
  <si>
    <t xml:space="preserve">  3.0015</t>
  </si>
  <si>
    <t xml:space="preserve"> 11.6974</t>
  </si>
  <si>
    <t xml:space="preserve"> 37.3391</t>
  </si>
  <si>
    <t xml:space="preserve">  0.0573</t>
  </si>
  <si>
    <t xml:space="preserve">  0.4120</t>
  </si>
  <si>
    <t xml:space="preserve">  0.0892</t>
  </si>
  <si>
    <t xml:space="preserve">  0.1300</t>
  </si>
  <si>
    <t xml:space="preserve">  7.2065</t>
  </si>
  <si>
    <t xml:space="preserve">  1.0759</t>
  </si>
  <si>
    <t xml:space="preserve">  0.1259</t>
  </si>
  <si>
    <t xml:space="preserve">  8.4951</t>
  </si>
  <si>
    <t xml:space="preserve">  2.2612</t>
  </si>
  <si>
    <t xml:space="preserve"> 11.6452</t>
  </si>
  <si>
    <t xml:space="preserve"> 35.0954</t>
  </si>
  <si>
    <t xml:space="preserve">  0.0677</t>
  </si>
  <si>
    <t xml:space="preserve">  0.6573</t>
  </si>
  <si>
    <t xml:space="preserve">  7.3587</t>
  </si>
  <si>
    <t xml:space="preserve">  1.0684</t>
  </si>
  <si>
    <t xml:space="preserve">  8.4879</t>
  </si>
  <si>
    <t xml:space="preserve">  4.3533</t>
  </si>
  <si>
    <t xml:space="preserve"> 11.8867</t>
  </si>
  <si>
    <t xml:space="preserve"> 40.7795</t>
  </si>
  <si>
    <t xml:space="preserve">  0.1344</t>
  </si>
  <si>
    <t xml:space="preserve">  7.1611</t>
  </si>
  <si>
    <t xml:space="preserve">  0.8650</t>
  </si>
  <si>
    <t xml:space="preserve">  6.3233</t>
  </si>
  <si>
    <t xml:space="preserve">  4.7102</t>
  </si>
  <si>
    <t xml:space="preserve"> 12.0705</t>
  </si>
  <si>
    <t xml:space="preserve"> 41.8008</t>
  </si>
  <si>
    <t xml:space="preserve">  0.0418</t>
  </si>
  <si>
    <t xml:space="preserve">  0.1431</t>
  </si>
  <si>
    <t xml:space="preserve">  7.3207</t>
  </si>
  <si>
    <t xml:space="preserve">  0.9014</t>
  </si>
  <si>
    <t xml:space="preserve">  0.1292</t>
  </si>
  <si>
    <t xml:space="preserve">  7.2869</t>
  </si>
  <si>
    <t xml:space="preserve">  3.6405</t>
  </si>
  <si>
    <t xml:space="preserve"> 12.5670</t>
  </si>
  <si>
    <t xml:space="preserve"> 41.9608</t>
  </si>
  <si>
    <t xml:space="preserve">  0.1633</t>
  </si>
  <si>
    <t xml:space="preserve">  7.6143</t>
  </si>
  <si>
    <t xml:space="preserve">  0.9199</t>
  </si>
  <si>
    <t xml:space="preserve">  0.1284</t>
  </si>
  <si>
    <t xml:space="preserve">  6.9627</t>
  </si>
  <si>
    <t xml:space="preserve">  4.6585</t>
  </si>
  <si>
    <t xml:space="preserve"> 11.7150</t>
  </si>
  <si>
    <t xml:space="preserve"> 39.5957</t>
  </si>
  <si>
    <t xml:space="preserve">  0.1822</t>
  </si>
  <si>
    <t xml:space="preserve">  7.5388</t>
  </si>
  <si>
    <t xml:space="preserve">  0.8610</t>
  </si>
  <si>
    <t xml:space="preserve">  0.1272</t>
  </si>
  <si>
    <t xml:space="preserve">  6.6932</t>
  </si>
  <si>
    <t xml:space="preserve">  3.9972</t>
  </si>
  <si>
    <t xml:space="preserve"> 12.0298</t>
  </si>
  <si>
    <t xml:space="preserve"> 41.3900</t>
  </si>
  <si>
    <t xml:space="preserve">  0.1572</t>
  </si>
  <si>
    <t xml:space="preserve">  7.7124</t>
  </si>
  <si>
    <t xml:space="preserve">  0.9537</t>
  </si>
  <si>
    <t xml:space="preserve">  0.1149</t>
  </si>
  <si>
    <t xml:space="preserve">  6.0055</t>
  </si>
  <si>
    <t>393-U1560B-28R-1A</t>
  </si>
  <si>
    <t xml:space="preserve">  2.1420</t>
  </si>
  <si>
    <t xml:space="preserve"> 13.4558</t>
  </si>
  <si>
    <t xml:space="preserve"> 36.0336</t>
  </si>
  <si>
    <t xml:space="preserve">  0.0636</t>
  </si>
  <si>
    <t xml:space="preserve">  0.1285</t>
  </si>
  <si>
    <t xml:space="preserve">  7.9051</t>
  </si>
  <si>
    <t xml:space="preserve">  0.8060</t>
  </si>
  <si>
    <t xml:space="preserve">  7.0124</t>
  </si>
  <si>
    <t>20A ALT</t>
  </si>
  <si>
    <t xml:space="preserve">  3.7717</t>
  </si>
  <si>
    <t xml:space="preserve"> 12.1230</t>
  </si>
  <si>
    <t xml:space="preserve"> 40.7567</t>
  </si>
  <si>
    <t xml:space="preserve">  0.2226</t>
  </si>
  <si>
    <t xml:space="preserve">  7.5995</t>
  </si>
  <si>
    <t xml:space="preserve">  0.7962</t>
  </si>
  <si>
    <t xml:space="preserve">  0.1183</t>
  </si>
  <si>
    <t xml:space="preserve">  6.5553</t>
  </si>
  <si>
    <t xml:space="preserve">  5.5459</t>
  </si>
  <si>
    <t xml:space="preserve"> 12.2464</t>
  </si>
  <si>
    <t xml:space="preserve"> 41.7523</t>
  </si>
  <si>
    <t xml:space="preserve">  0.0785</t>
  </si>
  <si>
    <t xml:space="preserve">  8.0576</t>
  </si>
  <si>
    <t xml:space="preserve">  0.7175</t>
  </si>
  <si>
    <t xml:space="preserve">  0.1164</t>
  </si>
  <si>
    <t xml:space="preserve">  6.5029</t>
  </si>
  <si>
    <t>393-U1560B-24R-1A</t>
  </si>
  <si>
    <t xml:space="preserve">  5.0633</t>
  </si>
  <si>
    <t xml:space="preserve"> 11.9796</t>
  </si>
  <si>
    <t xml:space="preserve"> 40.5343</t>
  </si>
  <si>
    <t xml:space="preserve">  0.1575</t>
  </si>
  <si>
    <t xml:space="preserve">  7.6283</t>
  </si>
  <si>
    <t xml:space="preserve">  0.6310</t>
  </si>
  <si>
    <t xml:space="preserve">  0.3194</t>
  </si>
  <si>
    <t xml:space="preserve">  5.5241</t>
  </si>
  <si>
    <t xml:space="preserve">  5.2665</t>
  </si>
  <si>
    <t xml:space="preserve"> 12.6065</t>
  </si>
  <si>
    <t xml:space="preserve"> 42.1209</t>
  </si>
  <si>
    <t xml:space="preserve">  0.0439</t>
  </si>
  <si>
    <t xml:space="preserve">  0.0451</t>
  </si>
  <si>
    <t xml:space="preserve">  7.7711</t>
  </si>
  <si>
    <t xml:space="preserve">  0.6721</t>
  </si>
  <si>
    <t xml:space="preserve">  6.0199</t>
  </si>
  <si>
    <t xml:space="preserve">  5.0445</t>
  </si>
  <si>
    <t xml:space="preserve"> 12.4619</t>
  </si>
  <si>
    <t xml:space="preserve"> 41.1771</t>
  </si>
  <si>
    <t xml:space="preserve">  7.7260</t>
  </si>
  <si>
    <t xml:space="preserve">  0.6717</t>
  </si>
  <si>
    <t xml:space="preserve">  0.1170</t>
  </si>
  <si>
    <t xml:space="preserve">  5.9885</t>
  </si>
  <si>
    <t xml:space="preserve">  5.6236</t>
  </si>
  <si>
    <t xml:space="preserve"> 12.2613</t>
  </si>
  <si>
    <t xml:space="preserve"> 42.9152</t>
  </si>
  <si>
    <t xml:space="preserve">  0.0931</t>
  </si>
  <si>
    <t xml:space="preserve">  7.9572</t>
  </si>
  <si>
    <t xml:space="preserve">  0.7289</t>
  </si>
  <si>
    <t xml:space="preserve">  0.1188</t>
  </si>
  <si>
    <t xml:space="preserve">  6.5336</t>
  </si>
  <si>
    <t xml:space="preserve">  5.4569</t>
  </si>
  <si>
    <t xml:space="preserve"> 12.6314</t>
  </si>
  <si>
    <t xml:space="preserve"> 42.2847</t>
  </si>
  <si>
    <t xml:space="preserve">  0.1462</t>
  </si>
  <si>
    <t xml:space="preserve">  0.6954</t>
  </si>
  <si>
    <t xml:space="preserve">  0.1038</t>
  </si>
  <si>
    <t xml:space="preserve">  5.7903</t>
  </si>
  <si>
    <t xml:space="preserve">  4.8574</t>
  </si>
  <si>
    <t xml:space="preserve"> 12.0668</t>
  </si>
  <si>
    <t xml:space="preserve"> 41.6548</t>
  </si>
  <si>
    <t xml:space="preserve">  7.8392</t>
  </si>
  <si>
    <t xml:space="preserve">  0.6985</t>
  </si>
  <si>
    <t xml:space="preserve">  5.4896</t>
  </si>
  <si>
    <t>17A ALT</t>
  </si>
  <si>
    <t xml:space="preserve"> 12.2887</t>
  </si>
  <si>
    <t xml:space="preserve"> 41.6213</t>
  </si>
  <si>
    <t xml:space="preserve">  0.0583</t>
  </si>
  <si>
    <t xml:space="preserve">  0.0483</t>
  </si>
  <si>
    <t xml:space="preserve">  7.8302</t>
  </si>
  <si>
    <t xml:space="preserve">  0.6807</t>
  </si>
  <si>
    <t xml:space="preserve">  5.8894</t>
  </si>
  <si>
    <t xml:space="preserve">  3.1885</t>
  </si>
  <si>
    <t xml:space="preserve"> 13.3710</t>
  </si>
  <si>
    <t xml:space="preserve"> 35.4485</t>
  </si>
  <si>
    <t xml:space="preserve">  0.0514</t>
  </si>
  <si>
    <t xml:space="preserve">  0.1286</t>
  </si>
  <si>
    <t xml:space="preserve">  0.0709</t>
  </si>
  <si>
    <t xml:space="preserve">  0.1105</t>
  </si>
  <si>
    <t xml:space="preserve">  7.5972</t>
  </si>
  <si>
    <t xml:space="preserve">  0.7701</t>
  </si>
  <si>
    <t xml:space="preserve">  6.4939</t>
  </si>
  <si>
    <t>393-U1560B-29R-1A</t>
  </si>
  <si>
    <t xml:space="preserve">  2.5071</t>
  </si>
  <si>
    <t xml:space="preserve"> 11.9638</t>
  </si>
  <si>
    <t xml:space="preserve"> 36.8855</t>
  </si>
  <si>
    <t xml:space="preserve">  0.3882</t>
  </si>
  <si>
    <t xml:space="preserve">  0.1691</t>
  </si>
  <si>
    <t xml:space="preserve">  0.1530</t>
  </si>
  <si>
    <t xml:space="preserve">  7.4117</t>
  </si>
  <si>
    <t xml:space="preserve">  0.9772</t>
  </si>
  <si>
    <t xml:space="preserve">  0.1456</t>
  </si>
  <si>
    <t xml:space="preserve">  8.1293</t>
  </si>
  <si>
    <t xml:space="preserve">  3.3829</t>
  </si>
  <si>
    <t xml:space="preserve"> 11.7218</t>
  </si>
  <si>
    <t xml:space="preserve"> 37.2148</t>
  </si>
  <si>
    <t xml:space="preserve">  0.2209</t>
  </si>
  <si>
    <t xml:space="preserve">  0.1775</t>
  </si>
  <si>
    <t xml:space="preserve">  0.1629</t>
  </si>
  <si>
    <t xml:space="preserve">  7.5994</t>
  </si>
  <si>
    <t xml:space="preserve">  0.9502</t>
  </si>
  <si>
    <t xml:space="preserve">  8.0779</t>
  </si>
  <si>
    <t xml:space="preserve">  2.0054</t>
  </si>
  <si>
    <t xml:space="preserve"> 12.8023</t>
  </si>
  <si>
    <t xml:space="preserve"> 34.2109</t>
  </si>
  <si>
    <t xml:space="preserve">  0.0603</t>
  </si>
  <si>
    <t xml:space="preserve">  0.1093</t>
  </si>
  <si>
    <t xml:space="preserve">  7.7982</t>
  </si>
  <si>
    <t xml:space="preserve">  0.7309</t>
  </si>
  <si>
    <t xml:space="preserve">  0.1301</t>
  </si>
  <si>
    <t xml:space="preserve">  6.3804</t>
  </si>
  <si>
    <t xml:space="preserve">  2.5465</t>
  </si>
  <si>
    <t xml:space="preserve"> 13.0526</t>
  </si>
  <si>
    <t xml:space="preserve"> 37.4720</t>
  </si>
  <si>
    <t xml:space="preserve">  0.0651</t>
  </si>
  <si>
    <t xml:space="preserve">  0.1308</t>
  </si>
  <si>
    <t xml:space="preserve">  8.0935</t>
  </si>
  <si>
    <t xml:space="preserve">  0.8772</t>
  </si>
  <si>
    <t xml:space="preserve">  7.4301</t>
  </si>
  <si>
    <t xml:space="preserve">  2.1887</t>
  </si>
  <si>
    <t xml:space="preserve"> 12.1864</t>
  </si>
  <si>
    <t xml:space="preserve"> 35.1118</t>
  </si>
  <si>
    <t xml:space="preserve">  0.3369</t>
  </si>
  <si>
    <t xml:space="preserve">  0.1498</t>
  </si>
  <si>
    <t xml:space="preserve">  0.2208</t>
  </si>
  <si>
    <t xml:space="preserve">  7.6043</t>
  </si>
  <si>
    <t xml:space="preserve">  0.9053</t>
  </si>
  <si>
    <t xml:space="preserve">  0.1021</t>
  </si>
  <si>
    <t xml:space="preserve">  7.7831</t>
  </si>
  <si>
    <t>22A ALT</t>
  </si>
  <si>
    <t xml:space="preserve">  3.1225</t>
  </si>
  <si>
    <t xml:space="preserve"> 11.6770</t>
  </si>
  <si>
    <t xml:space="preserve"> 36.0887</t>
  </si>
  <si>
    <t xml:space="preserve">  0.1087</t>
  </si>
  <si>
    <t xml:space="preserve">  7.1971</t>
  </si>
  <si>
    <t xml:space="preserve">  0.9138</t>
  </si>
  <si>
    <t xml:space="preserve">  0.0991</t>
  </si>
  <si>
    <t xml:space="preserve">  7.6382</t>
  </si>
  <si>
    <t>393-U1560B-29R-2A</t>
  </si>
  <si>
    <t xml:space="preserve">  1.3359</t>
  </si>
  <si>
    <t xml:space="preserve"> 10.7142</t>
  </si>
  <si>
    <t xml:space="preserve"> 30.5884</t>
  </si>
  <si>
    <t xml:space="preserve">  2.3997</t>
  </si>
  <si>
    <t xml:space="preserve">  0.6266</t>
  </si>
  <si>
    <t xml:space="preserve">  1.2766</t>
  </si>
  <si>
    <t xml:space="preserve">  0.1638</t>
  </si>
  <si>
    <t xml:space="preserve">  9.6456</t>
  </si>
  <si>
    <t xml:space="preserve">  2.5090</t>
  </si>
  <si>
    <t xml:space="preserve"> 12.5493</t>
  </si>
  <si>
    <t xml:space="preserve"> 38.1017</t>
  </si>
  <si>
    <t xml:space="preserve">  0.1296</t>
  </si>
  <si>
    <t xml:space="preserve">  0.8679</t>
  </si>
  <si>
    <t xml:space="preserve">  6.7579</t>
  </si>
  <si>
    <t xml:space="preserve">  2.7286</t>
  </si>
  <si>
    <t xml:space="preserve"> 12.4600</t>
  </si>
  <si>
    <t xml:space="preserve"> 37.9717</t>
  </si>
  <si>
    <t xml:space="preserve">  0.0763</t>
  </si>
  <si>
    <t xml:space="preserve">  0.1180</t>
  </si>
  <si>
    <t xml:space="preserve">  7.6938</t>
  </si>
  <si>
    <t xml:space="preserve">  0.9450</t>
  </si>
  <si>
    <t xml:space="preserve">  7.8880</t>
  </si>
  <si>
    <t xml:space="preserve">  4.4146</t>
  </si>
  <si>
    <t xml:space="preserve"> 12.3552</t>
  </si>
  <si>
    <t xml:space="preserve"> 40.1810</t>
  </si>
  <si>
    <t xml:space="preserve">  0.1645</t>
  </si>
  <si>
    <t xml:space="preserve">  7.7427</t>
  </si>
  <si>
    <t xml:space="preserve">  0.8486</t>
  </si>
  <si>
    <t xml:space="preserve">  0.1135</t>
  </si>
  <si>
    <t xml:space="preserve">  6.0285</t>
  </si>
  <si>
    <t>393-U1560B-30R-1A</t>
  </si>
  <si>
    <t xml:space="preserve">  3.0908</t>
  </si>
  <si>
    <t xml:space="preserve"> 13.3991</t>
  </si>
  <si>
    <t xml:space="preserve"> 39.8906</t>
  </si>
  <si>
    <t xml:space="preserve">  0.0607</t>
  </si>
  <si>
    <t xml:space="preserve">  0.1317</t>
  </si>
  <si>
    <t xml:space="preserve">  7.8039</t>
  </si>
  <si>
    <t xml:space="preserve">  0.9089</t>
  </si>
  <si>
    <t xml:space="preserve">  7.5010</t>
  </si>
  <si>
    <t xml:space="preserve">  3.6429</t>
  </si>
  <si>
    <t xml:space="preserve"> 11.6793</t>
  </si>
  <si>
    <t xml:space="preserve"> 39.8214</t>
  </si>
  <si>
    <t xml:space="preserve">  0.1247</t>
  </si>
  <si>
    <t xml:space="preserve">  7.6147</t>
  </si>
  <si>
    <t xml:space="preserve">  0.8900</t>
  </si>
  <si>
    <t xml:space="preserve">  0.1215</t>
  </si>
  <si>
    <t xml:space="preserve">  6.0830</t>
  </si>
  <si>
    <t xml:space="preserve">  2.0391</t>
  </si>
  <si>
    <t xml:space="preserve"> 12.4212</t>
  </si>
  <si>
    <t xml:space="preserve"> 36.6983</t>
  </si>
  <si>
    <t xml:space="preserve">  0.0855</t>
  </si>
  <si>
    <t xml:space="preserve">  0.1236</t>
  </si>
  <si>
    <t xml:space="preserve">  7.9414</t>
  </si>
  <si>
    <t xml:space="preserve">  0.9182</t>
  </si>
  <si>
    <t xml:space="preserve">  0.1442</t>
  </si>
  <si>
    <t xml:space="preserve">  7.7131</t>
  </si>
  <si>
    <t xml:space="preserve">  1.9259</t>
  </si>
  <si>
    <t xml:space="preserve"> 14.2376</t>
  </si>
  <si>
    <t xml:space="preserve"> 36.2679</t>
  </si>
  <si>
    <t xml:space="preserve">  0.2225</t>
  </si>
  <si>
    <t xml:space="preserve">  0.2941</t>
  </si>
  <si>
    <t xml:space="preserve">  7.7143</t>
  </si>
  <si>
    <t xml:space="preserve">  0.7572</t>
  </si>
  <si>
    <t xml:space="preserve">  0.1501</t>
  </si>
  <si>
    <t xml:space="preserve">  6.6242</t>
  </si>
  <si>
    <t xml:space="preserve">  2.6512</t>
  </si>
  <si>
    <t xml:space="preserve"> 12.2290</t>
  </si>
  <si>
    <t xml:space="preserve"> 36.8937</t>
  </si>
  <si>
    <t xml:space="preserve">  0.0485</t>
  </si>
  <si>
    <t xml:space="preserve">  0.0477</t>
  </si>
  <si>
    <t xml:space="preserve">  7.7263</t>
  </si>
  <si>
    <t xml:space="preserve">  0.9207</t>
  </si>
  <si>
    <t xml:space="preserve">  7.7712</t>
  </si>
  <si>
    <t xml:space="preserve">  3.4065</t>
  </si>
  <si>
    <t xml:space="preserve"> 12.8605</t>
  </si>
  <si>
    <t xml:space="preserve"> 36.5819</t>
  </si>
  <si>
    <t xml:space="preserve">  0.1085</t>
  </si>
  <si>
    <t xml:space="preserve">  0.0841</t>
  </si>
  <si>
    <t xml:space="preserve">  7.7229</t>
  </si>
  <si>
    <t xml:space="preserve">  0.8661</t>
  </si>
  <si>
    <t xml:space="preserve">  0.2290</t>
  </si>
  <si>
    <t xml:space="preserve">  7.3002</t>
  </si>
  <si>
    <t xml:space="preserve">  4.4039</t>
  </si>
  <si>
    <t xml:space="preserve"> 10.4985</t>
  </si>
  <si>
    <t xml:space="preserve"> 37.5959</t>
  </si>
  <si>
    <t xml:space="preserve">  0.0436</t>
  </si>
  <si>
    <t xml:space="preserve">  0.1232</t>
  </si>
  <si>
    <t xml:space="preserve">  7.3099</t>
  </si>
  <si>
    <t xml:space="preserve">  0.7967</t>
  </si>
  <si>
    <t>393-U1560B-30R-2A</t>
  </si>
  <si>
    <t xml:space="preserve">  5.0995</t>
  </si>
  <si>
    <t xml:space="preserve"> 12.4607</t>
  </si>
  <si>
    <t xml:space="preserve"> 41.9620</t>
  </si>
  <si>
    <t xml:space="preserve">  0.1581</t>
  </si>
  <si>
    <t xml:space="preserve">  7.5810</t>
  </si>
  <si>
    <t xml:space="preserve">  0.8757</t>
  </si>
  <si>
    <t xml:space="preserve">  0.1228</t>
  </si>
  <si>
    <t xml:space="preserve">  6.5079</t>
  </si>
  <si>
    <t xml:space="preserve">  4.6055</t>
  </si>
  <si>
    <t xml:space="preserve"> 12.4859</t>
  </si>
  <si>
    <t xml:space="preserve">  0.0375</t>
  </si>
  <si>
    <t xml:space="preserve">  0.1662</t>
  </si>
  <si>
    <t xml:space="preserve">  7.6674</t>
  </si>
  <si>
    <t xml:space="preserve">  0.8434</t>
  </si>
  <si>
    <t xml:space="preserve">  5.9206</t>
  </si>
  <si>
    <t xml:space="preserve">  2.8495</t>
  </si>
  <si>
    <t xml:space="preserve"> 11.7028</t>
  </si>
  <si>
    <t xml:space="preserve"> 37.2173</t>
  </si>
  <si>
    <t xml:space="preserve">  0.1608</t>
  </si>
  <si>
    <t xml:space="preserve">  7.5991</t>
  </si>
  <si>
    <t xml:space="preserve">  0.1469</t>
  </si>
  <si>
    <t xml:space="preserve">  6.8027</t>
  </si>
  <si>
    <t xml:space="preserve">  4.2568</t>
  </si>
  <si>
    <t xml:space="preserve"> 12.3312</t>
  </si>
  <si>
    <t xml:space="preserve"> 41.1889</t>
  </si>
  <si>
    <t xml:space="preserve">  0.1510</t>
  </si>
  <si>
    <t xml:space="preserve">  7.9857</t>
  </si>
  <si>
    <t xml:space="preserve">  0.8501</t>
  </si>
  <si>
    <t xml:space="preserve">  0.1171</t>
  </si>
  <si>
    <t xml:space="preserve">  6.3335</t>
  </si>
  <si>
    <t xml:space="preserve">  3.4482</t>
  </si>
  <si>
    <t xml:space="preserve"> 12.9373</t>
  </si>
  <si>
    <t xml:space="preserve"> 37.8091</t>
  </si>
  <si>
    <t xml:space="preserve">  0.0726</t>
  </si>
  <si>
    <t xml:space="preserve">  0.1615</t>
  </si>
  <si>
    <t xml:space="preserve">  7.8731</t>
  </si>
  <si>
    <t xml:space="preserve">  0.8924</t>
  </si>
  <si>
    <t xml:space="preserve">  7.4919</t>
  </si>
  <si>
    <t xml:space="preserve">  3.2808</t>
  </si>
  <si>
    <t xml:space="preserve"> 11.5431</t>
  </si>
  <si>
    <t xml:space="preserve"> 38.5927</t>
  </si>
  <si>
    <t xml:space="preserve">  0.1941</t>
  </si>
  <si>
    <t xml:space="preserve">  0.8558</t>
  </si>
  <si>
    <t xml:space="preserve">  0.1113</t>
  </si>
  <si>
    <t xml:space="preserve">  6.4324</t>
  </si>
  <si>
    <t xml:space="preserve">  3.8748</t>
  </si>
  <si>
    <t xml:space="preserve"> 11.6941</t>
  </si>
  <si>
    <t xml:space="preserve"> 39.8453</t>
  </si>
  <si>
    <t xml:space="preserve">  7.2081</t>
  </si>
  <si>
    <t xml:space="preserve">  0.7823</t>
  </si>
  <si>
    <t xml:space="preserve">  6.3782</t>
  </si>
  <si>
    <t>393-U1560B-31R-1A</t>
  </si>
  <si>
    <t xml:space="preserve">  2.3991</t>
  </si>
  <si>
    <t xml:space="preserve"> 12.2747</t>
  </si>
  <si>
    <t xml:space="preserve"> 38.1063</t>
  </si>
  <si>
    <t xml:space="preserve">  0.0704</t>
  </si>
  <si>
    <t xml:space="preserve">  0.1759</t>
  </si>
  <si>
    <t xml:space="preserve">  7.6156</t>
  </si>
  <si>
    <t xml:space="preserve">  0.9313</t>
  </si>
  <si>
    <t xml:space="preserve">  7.7849</t>
  </si>
  <si>
    <t xml:space="preserve">  1.9574</t>
  </si>
  <si>
    <t xml:space="preserve">  8.6602</t>
  </si>
  <si>
    <t xml:space="preserve"> 29.5085</t>
  </si>
  <si>
    <t xml:space="preserve">  0.0574</t>
  </si>
  <si>
    <t xml:space="preserve">  0.1445</t>
  </si>
  <si>
    <t xml:space="preserve">  6.7447</t>
  </si>
  <si>
    <t xml:space="preserve">  0.7665</t>
  </si>
  <si>
    <t xml:space="preserve">  0.0967</t>
  </si>
  <si>
    <t xml:space="preserve">  6.1418</t>
  </si>
  <si>
    <t xml:space="preserve">  2.5305</t>
  </si>
  <si>
    <t xml:space="preserve"> 12.5753</t>
  </si>
  <si>
    <t xml:space="preserve"> 37.9419</t>
  </si>
  <si>
    <t xml:space="preserve">  0.1625</t>
  </si>
  <si>
    <t xml:space="preserve">  7.9515</t>
  </si>
  <si>
    <t xml:space="preserve">  0.9279</t>
  </si>
  <si>
    <t xml:space="preserve">  0.1011</t>
  </si>
  <si>
    <t xml:space="preserve">  7.8587</t>
  </si>
  <si>
    <t xml:space="preserve">  4.4587</t>
  </si>
  <si>
    <t xml:space="preserve"> 13.1861</t>
  </si>
  <si>
    <t xml:space="preserve"> 41.0149</t>
  </si>
  <si>
    <t xml:space="preserve">  0.0413</t>
  </si>
  <si>
    <t xml:space="preserve">  7.8263</t>
  </si>
  <si>
    <t xml:space="preserve">  0.8025</t>
  </si>
  <si>
    <t xml:space="preserve">  6.7375</t>
  </si>
  <si>
    <t xml:space="preserve">  4.3673</t>
  </si>
  <si>
    <t xml:space="preserve"> 11.8527</t>
  </si>
  <si>
    <t xml:space="preserve"> 39.6119</t>
  </si>
  <si>
    <t xml:space="preserve">  0.1767</t>
  </si>
  <si>
    <t xml:space="preserve">  7.9622</t>
  </si>
  <si>
    <t xml:space="preserve">  0.8000</t>
  </si>
  <si>
    <t xml:space="preserve">  0.1273</t>
  </si>
  <si>
    <t xml:space="preserve">  6.7045</t>
  </si>
  <si>
    <t xml:space="preserve">  3.7156</t>
  </si>
  <si>
    <t xml:space="preserve"> 10.1790</t>
  </si>
  <si>
    <t xml:space="preserve"> 37.0918</t>
  </si>
  <si>
    <t xml:space="preserve">  0.0955</t>
  </si>
  <si>
    <t xml:space="preserve">  0.0701</t>
  </si>
  <si>
    <t xml:space="preserve">  6.8324</t>
  </si>
  <si>
    <t xml:space="preserve">  0.7409</t>
  </si>
  <si>
    <t xml:space="preserve">  5.8852</t>
  </si>
  <si>
    <t xml:space="preserve">  4.2781</t>
  </si>
  <si>
    <t xml:space="preserve"> 11.2658</t>
  </si>
  <si>
    <t xml:space="preserve"> 37.6025</t>
  </si>
  <si>
    <t xml:space="preserve">  0.1937</t>
  </si>
  <si>
    <t xml:space="preserve">  6.7657</t>
  </si>
  <si>
    <t xml:space="preserve">  0.7517</t>
  </si>
  <si>
    <t xml:space="preserve">  6.2525</t>
  </si>
  <si>
    <t>16C ALT</t>
  </si>
  <si>
    <t xml:space="preserve">  4.7694</t>
  </si>
  <si>
    <t xml:space="preserve"> 12.7427</t>
  </si>
  <si>
    <t xml:space="preserve"> 40.9772</t>
  </si>
  <si>
    <t xml:space="preserve">  0.2089</t>
  </si>
  <si>
    <t xml:space="preserve">  7.3688</t>
  </si>
  <si>
    <t xml:space="preserve">  0.7915</t>
  </si>
  <si>
    <t xml:space="preserve">  6.6082</t>
  </si>
  <si>
    <t>393-U1560B-31R-2A</t>
  </si>
  <si>
    <t xml:space="preserve">  5.1090</t>
  </si>
  <si>
    <t xml:space="preserve"> 12.8847</t>
  </si>
  <si>
    <t xml:space="preserve"> 40.1500</t>
  </si>
  <si>
    <t xml:space="preserve">  0.0438</t>
  </si>
  <si>
    <t xml:space="preserve">  0.1027</t>
  </si>
  <si>
    <t xml:space="preserve">  7.2659</t>
  </si>
  <si>
    <t xml:space="preserve">  0.7355</t>
  </si>
  <si>
    <t xml:space="preserve">  6.0915</t>
  </si>
  <si>
    <t xml:space="preserve">  4.3149</t>
  </si>
  <si>
    <t xml:space="preserve"> 13.7487</t>
  </si>
  <si>
    <t xml:space="preserve"> 40.8913</t>
  </si>
  <si>
    <t xml:space="preserve">  7.5919</t>
  </si>
  <si>
    <t xml:space="preserve">  0.7451</t>
  </si>
  <si>
    <t xml:space="preserve">  6.0637</t>
  </si>
  <si>
    <t xml:space="preserve">  5.2029</t>
  </si>
  <si>
    <t xml:space="preserve"> 12.0695</t>
  </si>
  <si>
    <t xml:space="preserve"> 41.1400</t>
  </si>
  <si>
    <t xml:space="preserve">  0.1792</t>
  </si>
  <si>
    <t xml:space="preserve">  7.3238</t>
  </si>
  <si>
    <t xml:space="preserve">  0.8065</t>
  </si>
  <si>
    <t xml:space="preserve">  7.0792</t>
  </si>
  <si>
    <t>1E ALT</t>
  </si>
  <si>
    <t xml:space="preserve">  5.0654</t>
  </si>
  <si>
    <t xml:space="preserve"> 11.8379</t>
  </si>
  <si>
    <t xml:space="preserve"> 42.1099</t>
  </si>
  <si>
    <t xml:space="preserve">  0.0802</t>
  </si>
  <si>
    <t xml:space="preserve">  7.4046</t>
  </si>
  <si>
    <t xml:space="preserve">  0.8311</t>
  </si>
  <si>
    <t xml:space="preserve">  0.1154</t>
  </si>
  <si>
    <t xml:space="preserve">  6.6525</t>
  </si>
  <si>
    <t>1G ALT</t>
  </si>
  <si>
    <t xml:space="preserve">  4.6086</t>
  </si>
  <si>
    <t xml:space="preserve"> 12.0520</t>
  </si>
  <si>
    <t xml:space="preserve"> 41.7793</t>
  </si>
  <si>
    <t xml:space="preserve">  0.3213</t>
  </si>
  <si>
    <t xml:space="preserve">  7.4477</t>
  </si>
  <si>
    <t xml:space="preserve">  0.8219</t>
  </si>
  <si>
    <t xml:space="preserve">  0.1160</t>
  </si>
  <si>
    <t xml:space="preserve">  6.9908</t>
  </si>
  <si>
    <t xml:space="preserve">  4.4248</t>
  </si>
  <si>
    <t xml:space="preserve"> 12.7156</t>
  </si>
  <si>
    <t xml:space="preserve"> 41.7569</t>
  </si>
  <si>
    <t xml:space="preserve">  0.1363</t>
  </si>
  <si>
    <t xml:space="preserve">  7.9897</t>
  </si>
  <si>
    <t xml:space="preserve">  0.8190</t>
  </si>
  <si>
    <t xml:space="preserve">  0.1163</t>
  </si>
  <si>
    <t xml:space="preserve">  6.2397</t>
  </si>
  <si>
    <t xml:space="preserve">  4.6982</t>
  </si>
  <si>
    <t xml:space="preserve"> 12.9860</t>
  </si>
  <si>
    <t xml:space="preserve"> 40.5170</t>
  </si>
  <si>
    <t xml:space="preserve">  7.8622</t>
  </si>
  <si>
    <t xml:space="preserve">  0.8223</t>
  </si>
  <si>
    <t xml:space="preserve">  0.1220</t>
  </si>
  <si>
    <t xml:space="preserve">  6.2133</t>
  </si>
  <si>
    <t>393-U1560B-31R-3A</t>
  </si>
  <si>
    <t xml:space="preserve">  4.6040</t>
  </si>
  <si>
    <t xml:space="preserve"> 13.7399</t>
  </si>
  <si>
    <t xml:space="preserve"> 40.0848</t>
  </si>
  <si>
    <t xml:space="preserve">  0.1940</t>
  </si>
  <si>
    <t xml:space="preserve">  8.1388</t>
  </si>
  <si>
    <t xml:space="preserve">  0.7948</t>
  </si>
  <si>
    <t xml:space="preserve">  0.1362</t>
  </si>
  <si>
    <t xml:space="preserve">  6.6584</t>
  </si>
  <si>
    <t xml:space="preserve">  4.3656</t>
  </si>
  <si>
    <t xml:space="preserve"> 11.8509</t>
  </si>
  <si>
    <t xml:space="preserve"> 41.6686</t>
  </si>
  <si>
    <t xml:space="preserve">  0.0834</t>
  </si>
  <si>
    <t xml:space="preserve">  7.6855</t>
  </si>
  <si>
    <t xml:space="preserve">  0.8637</t>
  </si>
  <si>
    <t xml:space="preserve">  0.1360</t>
  </si>
  <si>
    <t xml:space="preserve">  7.0878</t>
  </si>
  <si>
    <t xml:space="preserve">  3.5983</t>
  </si>
  <si>
    <t xml:space="preserve"> 12.6354</t>
  </si>
  <si>
    <t xml:space="preserve"> 40.7511</t>
  </si>
  <si>
    <t xml:space="preserve">  0.1993</t>
  </si>
  <si>
    <t xml:space="preserve">  8.2129</t>
  </si>
  <si>
    <t xml:space="preserve">  0.8218</t>
  </si>
  <si>
    <t xml:space="preserve">  0.1270</t>
  </si>
  <si>
    <t xml:space="preserve">  6.3353</t>
  </si>
  <si>
    <t xml:space="preserve">  4.5154</t>
  </si>
  <si>
    <t xml:space="preserve"> 12.6230</t>
  </si>
  <si>
    <t xml:space="preserve"> 42.2360</t>
  </si>
  <si>
    <t xml:space="preserve">  0.1678</t>
  </si>
  <si>
    <t xml:space="preserve">  7.5532</t>
  </si>
  <si>
    <t xml:space="preserve">  0.8536</t>
  </si>
  <si>
    <t xml:space="preserve">  0.1252</t>
  </si>
  <si>
    <t xml:space="preserve">  3.4887</t>
  </si>
  <si>
    <t xml:space="preserve"> 11.7195</t>
  </si>
  <si>
    <t xml:space="preserve"> 37.4097</t>
  </si>
  <si>
    <t xml:space="preserve">  0.1430</t>
  </si>
  <si>
    <t xml:space="preserve">  7.4239</t>
  </si>
  <si>
    <t xml:space="preserve">  0.7910</t>
  </si>
  <si>
    <t xml:space="preserve">  0.1017</t>
  </si>
  <si>
    <t xml:space="preserve">  5.8347</t>
  </si>
  <si>
    <t>393-U1560B-32R-1A</t>
  </si>
  <si>
    <t xml:space="preserve">  4.0735</t>
  </si>
  <si>
    <t xml:space="preserve"> 11.4039</t>
  </si>
  <si>
    <t xml:space="preserve"> 38.7947</t>
  </si>
  <si>
    <t xml:space="preserve">  0.1628</t>
  </si>
  <si>
    <t xml:space="preserve">  7.9339</t>
  </si>
  <si>
    <t xml:space="preserve">  0.7885</t>
  </si>
  <si>
    <t xml:space="preserve">  6.1644</t>
  </si>
  <si>
    <t xml:space="preserve">  2.4436</t>
  </si>
  <si>
    <t xml:space="preserve"> 12.6116</t>
  </si>
  <si>
    <t xml:space="preserve"> 38.7906</t>
  </si>
  <si>
    <t xml:space="preserve">  0.0684</t>
  </si>
  <si>
    <t xml:space="preserve">  0.1293</t>
  </si>
  <si>
    <t xml:space="preserve">  7.9877</t>
  </si>
  <si>
    <t xml:space="preserve">  0.9451</t>
  </si>
  <si>
    <t xml:space="preserve">  7.9416</t>
  </si>
  <si>
    <t xml:space="preserve">  3.8999</t>
  </si>
  <si>
    <t xml:space="preserve"> 11.9829</t>
  </si>
  <si>
    <t xml:space="preserve"> 42.0855</t>
  </si>
  <si>
    <t xml:space="preserve">  0.1641</t>
  </si>
  <si>
    <t xml:space="preserve">  7.7101</t>
  </si>
  <si>
    <t xml:space="preserve">  0.8292</t>
  </si>
  <si>
    <t xml:space="preserve">  0.1332</t>
  </si>
  <si>
    <t xml:space="preserve">  7.2551</t>
  </si>
  <si>
    <t xml:space="preserve">  2.8252</t>
  </si>
  <si>
    <t xml:space="preserve"> 12.8321</t>
  </si>
  <si>
    <t xml:space="preserve"> 37.7240</t>
  </si>
  <si>
    <t xml:space="preserve">  0.0675</t>
  </si>
  <si>
    <t xml:space="preserve">  0.2345</t>
  </si>
  <si>
    <t xml:space="preserve">  8.1164</t>
  </si>
  <si>
    <t xml:space="preserve">  0.9046</t>
  </si>
  <si>
    <t xml:space="preserve">  7.9768</t>
  </si>
  <si>
    <t xml:space="preserve">  2.7718</t>
  </si>
  <si>
    <t xml:space="preserve"> 12.7033</t>
  </si>
  <si>
    <t xml:space="preserve"> 38.9880</t>
  </si>
  <si>
    <t xml:space="preserve">  0.0481</t>
  </si>
  <si>
    <t xml:space="preserve">  0.1594</t>
  </si>
  <si>
    <t xml:space="preserve">  8.2620</t>
  </si>
  <si>
    <t xml:space="preserve">  0.9176</t>
  </si>
  <si>
    <t xml:space="preserve">  7.6915</t>
  </si>
  <si>
    <t xml:space="preserve">  3.8535</t>
  </si>
  <si>
    <t xml:space="preserve"> 12.7982</t>
  </si>
  <si>
    <t xml:space="preserve"> 41.0788</t>
  </si>
  <si>
    <t xml:space="preserve">  0.1448</t>
  </si>
  <si>
    <t xml:space="preserve">  8.3680</t>
  </si>
  <si>
    <t xml:space="preserve">  0.8474</t>
  </si>
  <si>
    <t xml:space="preserve">  0.1359</t>
  </si>
  <si>
    <t xml:space="preserve">  6.1329</t>
  </si>
  <si>
    <t>393-U1560B-32R-2A</t>
  </si>
  <si>
    <t xml:space="preserve">  4.6066</t>
  </si>
  <si>
    <t xml:space="preserve"> 12.1646</t>
  </si>
  <si>
    <t xml:space="preserve"> 40.6236</t>
  </si>
  <si>
    <t xml:space="preserve">  0.0516</t>
  </si>
  <si>
    <t xml:space="preserve">  0.1802</t>
  </si>
  <si>
    <t xml:space="preserve">  7.4127</t>
  </si>
  <si>
    <t xml:space="preserve">  0.8473</t>
  </si>
  <si>
    <t xml:space="preserve">  0.1283</t>
  </si>
  <si>
    <t xml:space="preserve">  6.2682</t>
  </si>
  <si>
    <t xml:space="preserve">  3.2620</t>
  </si>
  <si>
    <t xml:space="preserve"> 12.4011</t>
  </si>
  <si>
    <t xml:space="preserve"> 37.4562</t>
  </si>
  <si>
    <t xml:space="preserve">  0.1409</t>
  </si>
  <si>
    <t xml:space="preserve">  7.7378</t>
  </si>
  <si>
    <t xml:space="preserve">  0.8482</t>
  </si>
  <si>
    <t xml:space="preserve">  7.0294</t>
  </si>
  <si>
    <t xml:space="preserve">  3.2211</t>
  </si>
  <si>
    <t xml:space="preserve"> 12.6187</t>
  </si>
  <si>
    <t xml:space="preserve"> 39.2549</t>
  </si>
  <si>
    <t xml:space="preserve">  8.1211</t>
  </si>
  <si>
    <t xml:space="preserve">  0.9070</t>
  </si>
  <si>
    <t xml:space="preserve">  7.7448</t>
  </si>
  <si>
    <t xml:space="preserve">  3.8515</t>
  </si>
  <si>
    <t xml:space="preserve"> 14.5946</t>
  </si>
  <si>
    <t xml:space="preserve"> 41.2468</t>
  </si>
  <si>
    <t xml:space="preserve">  0.1150</t>
  </si>
  <si>
    <t xml:space="preserve">  8.4388</t>
  </si>
  <si>
    <t xml:space="preserve">  0.7000</t>
  </si>
  <si>
    <t xml:space="preserve">  6.0172</t>
  </si>
  <si>
    <t xml:space="preserve">  5.4399</t>
  </si>
  <si>
    <t xml:space="preserve"> 12.1610</t>
  </si>
  <si>
    <t xml:space="preserve"> 42.4420</t>
  </si>
  <si>
    <t xml:space="preserve">  0.1499</t>
  </si>
  <si>
    <t xml:space="preserve">  7.9958</t>
  </si>
  <si>
    <t xml:space="preserve">  0.8651</t>
  </si>
  <si>
    <t xml:space="preserve">  0.1260</t>
  </si>
  <si>
    <t xml:space="preserve">  6.5390</t>
  </si>
  <si>
    <t xml:space="preserve">  2.7719</t>
  </si>
  <si>
    <t xml:space="preserve">  8.9981</t>
  </si>
  <si>
    <t xml:space="preserve"> 30.6605</t>
  </si>
  <si>
    <t xml:space="preserve">  0.1380</t>
  </si>
  <si>
    <t xml:space="preserve">  0.5670</t>
  </si>
  <si>
    <t xml:space="preserve">  4.6606</t>
  </si>
  <si>
    <t xml:space="preserve">  0.0927</t>
  </si>
  <si>
    <t xml:space="preserve">  0.0812</t>
  </si>
  <si>
    <t>393-U1560B-33R-1A</t>
  </si>
  <si>
    <t xml:space="preserve">  0.0415</t>
  </si>
  <si>
    <t xml:space="preserve">  0.1520</t>
  </si>
  <si>
    <t xml:space="preserve">  0.0823</t>
  </si>
  <si>
    <t>393-U1560B-33R-2A</t>
  </si>
  <si>
    <t>393-U1560B-34R-1A</t>
  </si>
  <si>
    <t xml:space="preserve">  0.5076</t>
  </si>
  <si>
    <t>2A ALT NEAR VEIN</t>
  </si>
  <si>
    <t>18A ALT</t>
  </si>
  <si>
    <t xml:space="preserve">  0.0683</t>
  </si>
  <si>
    <t>393-U1560B-34R-2A</t>
  </si>
  <si>
    <t xml:space="preserve">  0.0537</t>
  </si>
  <si>
    <t>393-U1560B-35R-1A</t>
  </si>
  <si>
    <t xml:space="preserve">  0.0710</t>
  </si>
  <si>
    <t xml:space="preserve">  0.0673</t>
  </si>
  <si>
    <t xml:space="preserve">  0.2838</t>
  </si>
  <si>
    <t>393-U1560B-35R-2A</t>
  </si>
  <si>
    <t xml:space="preserve">  0.0543</t>
  </si>
  <si>
    <t xml:space="preserve">  0.2730</t>
  </si>
  <si>
    <t>7A BRECCIA</t>
  </si>
  <si>
    <t xml:space="preserve">  0.1854</t>
  </si>
  <si>
    <t xml:space="preserve">  0.1407</t>
  </si>
  <si>
    <t>393-U1560B-36R-1A</t>
  </si>
  <si>
    <t xml:space="preserve">  0.0617</t>
  </si>
  <si>
    <t>4A VOLCANIC GLASS</t>
  </si>
  <si>
    <t xml:space="preserve">  0.0643</t>
  </si>
  <si>
    <t xml:space="preserve">  0.3306</t>
  </si>
  <si>
    <t xml:space="preserve">  0.2329</t>
  </si>
  <si>
    <t>13A ALT BRECCIATED PIECE</t>
  </si>
  <si>
    <t xml:space="preserve">  0.0457</t>
  </si>
  <si>
    <t xml:space="preserve">  0.0579</t>
  </si>
  <si>
    <t>393-U1560B-37R-1A</t>
  </si>
  <si>
    <t>1A VOL GLASS</t>
  </si>
  <si>
    <t xml:space="preserve">  0.0618</t>
  </si>
  <si>
    <t xml:space="preserve">  0.1546</t>
  </si>
  <si>
    <t xml:space="preserve">  0.1094</t>
  </si>
  <si>
    <t xml:space="preserve">  0.1529</t>
  </si>
  <si>
    <t xml:space="preserve">  0.0488</t>
  </si>
  <si>
    <t xml:space="preserve">  0.0707</t>
  </si>
  <si>
    <t xml:space="preserve">  0.1507</t>
  </si>
  <si>
    <t xml:space="preserve">  0.0793</t>
  </si>
  <si>
    <t xml:space="preserve">  0.1249</t>
  </si>
  <si>
    <t xml:space="preserve">  0.2219</t>
  </si>
  <si>
    <t xml:space="preserve">  0.0356</t>
  </si>
  <si>
    <t>393-U1560B-38R-1A</t>
  </si>
  <si>
    <t xml:space="preserve">  0.0370</t>
  </si>
  <si>
    <t xml:space="preserve">  0.0807</t>
  </si>
  <si>
    <t xml:space="preserve">  0.0557</t>
  </si>
  <si>
    <t>393-U1560B-39R-1A</t>
  </si>
  <si>
    <t xml:space="preserve">  0.0565</t>
  </si>
  <si>
    <t xml:space="preserve">  0.0542</t>
  </si>
  <si>
    <t xml:space="preserve">  0.0493</t>
  </si>
  <si>
    <t>15B ALT</t>
  </si>
  <si>
    <t>393-U1560B-39R-2A</t>
  </si>
  <si>
    <t xml:space="preserve">  0.0427</t>
  </si>
  <si>
    <t xml:space="preserve">  0.0458</t>
  </si>
  <si>
    <t>393-U1560B-40R-1A</t>
  </si>
  <si>
    <t xml:space="preserve">  0.0434</t>
  </si>
  <si>
    <t xml:space="preserve">  0.0712</t>
  </si>
  <si>
    <t xml:space="preserve">  0.1140</t>
  </si>
  <si>
    <t>393-U1560B-40R-2A</t>
  </si>
  <si>
    <t xml:space="preserve">  2.5675</t>
  </si>
  <si>
    <t xml:space="preserve">  4.9117</t>
  </si>
  <si>
    <t xml:space="preserve">  0.0722</t>
  </si>
  <si>
    <t>393-U1559B-11R-1W(6/13)</t>
  </si>
  <si>
    <t xml:space="preserve">  4.1346</t>
  </si>
  <si>
    <t xml:space="preserve">  0.0316</t>
  </si>
  <si>
    <t>393-U1559B-5R-1W(106/112)</t>
  </si>
  <si>
    <t xml:space="preserve">  5.4752</t>
  </si>
  <si>
    <t xml:space="preserve">  4.8050</t>
  </si>
  <si>
    <t xml:space="preserve">  0.0474</t>
  </si>
  <si>
    <t xml:space="preserve">  3.2155</t>
  </si>
  <si>
    <t xml:space="preserve">  0.8167</t>
  </si>
  <si>
    <t>393-U1560B-41R-1A</t>
  </si>
  <si>
    <t xml:space="preserve">  5.6022</t>
  </si>
  <si>
    <t xml:space="preserve">  0.0544</t>
  </si>
  <si>
    <t>2A VOL GLASS</t>
  </si>
  <si>
    <t xml:space="preserve">  1.6703</t>
  </si>
  <si>
    <t xml:space="preserve">  0.0619</t>
  </si>
  <si>
    <t xml:space="preserve">  7.2665</t>
  </si>
  <si>
    <t xml:space="preserve">  4.1763</t>
  </si>
  <si>
    <t xml:space="preserve">  4.6017</t>
  </si>
  <si>
    <t xml:space="preserve">  4.1142</t>
  </si>
  <si>
    <t xml:space="preserve">  0.0414</t>
  </si>
  <si>
    <t xml:space="preserve">  0.0898</t>
  </si>
  <si>
    <t xml:space="preserve">  0.7259</t>
  </si>
  <si>
    <t xml:space="preserve">  0.6328</t>
  </si>
  <si>
    <t xml:space="preserve">  3.3154</t>
  </si>
  <si>
    <t>12A BRECCIA MATRIX</t>
  </si>
  <si>
    <t xml:space="preserve">  1.4332</t>
  </si>
  <si>
    <t xml:space="preserve">  4.5087</t>
  </si>
  <si>
    <t>12A BRECCIA CLAST</t>
  </si>
  <si>
    <t xml:space="preserve">  2.6673</t>
  </si>
  <si>
    <t xml:space="preserve">  4.1355</t>
  </si>
  <si>
    <t>12B BRECCIA CLAST</t>
  </si>
  <si>
    <t xml:space="preserve">  0.2965</t>
  </si>
  <si>
    <t xml:space="preserve">  7.0458</t>
  </si>
  <si>
    <t>13B BRECCIA MATRIX</t>
  </si>
  <si>
    <t xml:space="preserve">  1.3291</t>
  </si>
  <si>
    <t xml:space="preserve">  0.0755</t>
  </si>
  <si>
    <t xml:space="preserve">  0.2882</t>
  </si>
  <si>
    <t xml:space="preserve">  7.7937</t>
  </si>
  <si>
    <t xml:space="preserve">  0.0727</t>
  </si>
  <si>
    <t xml:space="preserve">  0.4076</t>
  </si>
  <si>
    <t xml:space="preserve">  7.0611</t>
  </si>
  <si>
    <t xml:space="preserve">  0.0836</t>
  </si>
  <si>
    <t xml:space="preserve">  0.4605</t>
  </si>
  <si>
    <t xml:space="preserve">  6.7884</t>
  </si>
  <si>
    <t xml:space="preserve">  5.2753</t>
  </si>
  <si>
    <t>13B BRECCIA CLAST</t>
  </si>
  <si>
    <t xml:space="preserve">  3.9876</t>
  </si>
  <si>
    <t xml:space="preserve">  0.6428</t>
  </si>
  <si>
    <t xml:space="preserve">  3.5009</t>
  </si>
  <si>
    <t xml:space="preserve">  0.0611</t>
  </si>
  <si>
    <t xml:space="preserve">  0.8799</t>
  </si>
  <si>
    <t xml:space="preserve">  4.8007</t>
  </si>
  <si>
    <t xml:space="preserve">  4.3517</t>
  </si>
  <si>
    <t xml:space="preserve">  0.1863</t>
  </si>
  <si>
    <t xml:space="preserve">  2.6821</t>
  </si>
  <si>
    <t xml:space="preserve">  0.0480</t>
  </si>
  <si>
    <t xml:space="preserve">  0.2927</t>
  </si>
  <si>
    <t xml:space="preserve">  5.2462</t>
  </si>
  <si>
    <t xml:space="preserve">  1.4192</t>
  </si>
  <si>
    <t xml:space="preserve">  0.2460</t>
  </si>
  <si>
    <t xml:space="preserve">  0.3932</t>
  </si>
  <si>
    <t>3A BRECCIA MATRIX</t>
  </si>
  <si>
    <t xml:space="preserve">  3.1390</t>
  </si>
  <si>
    <t xml:space="preserve">  2.2959</t>
  </si>
  <si>
    <t>4A BRECCIA CLAST</t>
  </si>
  <si>
    <t xml:space="preserve">  1.9993</t>
  </si>
  <si>
    <t xml:space="preserve">  0.0954</t>
  </si>
  <si>
    <t xml:space="preserve">  0.8534</t>
  </si>
  <si>
    <t>4B BRECCIA MATRIX</t>
  </si>
  <si>
    <t xml:space="preserve">  2.5175</t>
  </si>
  <si>
    <t xml:space="preserve">  0.5481</t>
  </si>
  <si>
    <t xml:space="preserve">  2.5329</t>
  </si>
  <si>
    <t xml:space="preserve">  0.4312</t>
  </si>
  <si>
    <t>4D BRECCIA MATRIX</t>
  </si>
  <si>
    <t xml:space="preserve">  4.3189</t>
  </si>
  <si>
    <t>4D GREY HALO</t>
  </si>
  <si>
    <t xml:space="preserve">  4.6108</t>
  </si>
  <si>
    <t xml:space="preserve">  0.2076</t>
  </si>
  <si>
    <t xml:space="preserve">  4.4197</t>
  </si>
  <si>
    <t xml:space="preserve">  0.1771</t>
  </si>
  <si>
    <t xml:space="preserve">  4.8878</t>
  </si>
  <si>
    <t xml:space="preserve">  2.9001</t>
  </si>
  <si>
    <t xml:space="preserve">  3.5873</t>
  </si>
  <si>
    <t>10A ALT (HALO)</t>
  </si>
  <si>
    <t xml:space="preserve">  4.1792</t>
  </si>
  <si>
    <t xml:space="preserve">  0.8580</t>
  </si>
  <si>
    <t xml:space="preserve">  3.1004</t>
  </si>
  <si>
    <t xml:space="preserve">  0.9840</t>
  </si>
  <si>
    <t xml:space="preserve">  3.6468</t>
  </si>
  <si>
    <t>393-U1560B-41R-3A</t>
  </si>
  <si>
    <t xml:space="preserve">  4.9409</t>
  </si>
  <si>
    <t xml:space="preserve">  0.0578</t>
  </si>
  <si>
    <t xml:space="preserve">  2.6974</t>
  </si>
  <si>
    <t xml:space="preserve">  0.6106</t>
  </si>
  <si>
    <t>5A ALT (HALO)</t>
  </si>
  <si>
    <t xml:space="preserve">  4.3716</t>
  </si>
  <si>
    <t xml:space="preserve">  3.5440</t>
  </si>
  <si>
    <t xml:space="preserve">  0.4678</t>
  </si>
  <si>
    <t xml:space="preserve">  1.3019</t>
  </si>
  <si>
    <t xml:space="preserve">  0.0503</t>
  </si>
  <si>
    <t xml:space="preserve">  7.5007</t>
  </si>
  <si>
    <t>9A ALT HALO</t>
  </si>
  <si>
    <t xml:space="preserve">  4.1642</t>
  </si>
  <si>
    <t xml:space="preserve">  3.5586</t>
  </si>
  <si>
    <t xml:space="preserve">  1.7751</t>
  </si>
  <si>
    <t xml:space="preserve">  1.4803</t>
  </si>
  <si>
    <t xml:space="preserve">  8.3254</t>
  </si>
  <si>
    <t xml:space="preserve">  1.1940</t>
  </si>
  <si>
    <t xml:space="preserve"> 13.0482</t>
  </si>
  <si>
    <t xml:space="preserve">  1.6302</t>
  </si>
  <si>
    <t xml:space="preserve"> 10.4970</t>
  </si>
  <si>
    <t xml:space="preserve">  8.3067</t>
  </si>
  <si>
    <t xml:space="preserve">  8.2834</t>
  </si>
  <si>
    <t xml:space="preserve"> 10.9672</t>
  </si>
  <si>
    <t xml:space="preserve">  5.7210</t>
  </si>
  <si>
    <t xml:space="preserve"> 10.2254</t>
  </si>
  <si>
    <t xml:space="preserve">  5.0528</t>
  </si>
  <si>
    <t xml:space="preserve"> 11.7817</t>
  </si>
  <si>
    <t xml:space="preserve">  5.9942</t>
  </si>
  <si>
    <t>393-U1583F-4R-1A</t>
  </si>
  <si>
    <t xml:space="preserve"> 11.8047</t>
  </si>
  <si>
    <t xml:space="preserve">  0.0499</t>
  </si>
  <si>
    <t xml:space="preserve">  6.4157</t>
  </si>
  <si>
    <t xml:space="preserve"> 11.3103</t>
  </si>
  <si>
    <t xml:space="preserve">  6.8102</t>
  </si>
  <si>
    <t xml:space="preserve"> 11.6815</t>
  </si>
  <si>
    <t xml:space="preserve">  6.8282</t>
  </si>
  <si>
    <t>1D ALT</t>
  </si>
  <si>
    <t xml:space="preserve"> 11.5695</t>
  </si>
  <si>
    <t xml:space="preserve">  6.3679</t>
  </si>
  <si>
    <t xml:space="preserve"> 12.3467</t>
  </si>
  <si>
    <t xml:space="preserve">  0.0748</t>
  </si>
  <si>
    <t xml:space="preserve">  6.2242</t>
  </si>
  <si>
    <t xml:space="preserve"> 12.6186</t>
  </si>
  <si>
    <t xml:space="preserve">  6.5256</t>
  </si>
  <si>
    <t xml:space="preserve"> 12.1327</t>
  </si>
  <si>
    <t xml:space="preserve">  6.3550</t>
  </si>
  <si>
    <t>393-U1583F-4R-2A</t>
  </si>
  <si>
    <t xml:space="preserve"> 11.4648</t>
  </si>
  <si>
    <t xml:space="preserve">  6.7815</t>
  </si>
  <si>
    <t>2D ALT</t>
  </si>
  <si>
    <t xml:space="preserve"> 11.2702</t>
  </si>
  <si>
    <t xml:space="preserve">  6.0121</t>
  </si>
  <si>
    <t xml:space="preserve"> 11.6717</t>
  </si>
  <si>
    <t xml:space="preserve">  6.6254</t>
  </si>
  <si>
    <t xml:space="preserve"> 11.9970</t>
  </si>
  <si>
    <t xml:space="preserve">  6.7249</t>
  </si>
  <si>
    <t xml:space="preserve"> 12.3973</t>
  </si>
  <si>
    <t xml:space="preserve">  6.0809</t>
  </si>
  <si>
    <t>393-U1583F-4R-3A</t>
  </si>
  <si>
    <t xml:space="preserve"> 11.5762</t>
  </si>
  <si>
    <t xml:space="preserve">  6.6139</t>
  </si>
  <si>
    <t>5C ALT (FAINT HALO)</t>
  </si>
  <si>
    <t xml:space="preserve"> 11.3834</t>
  </si>
  <si>
    <t xml:space="preserve">  5.8664</t>
  </si>
  <si>
    <t xml:space="preserve"> 10.4362</t>
  </si>
  <si>
    <t xml:space="preserve">  6.6478</t>
  </si>
  <si>
    <t>393-U1583F-4R-4A</t>
  </si>
  <si>
    <t xml:space="preserve"> 11.2687</t>
  </si>
  <si>
    <t xml:space="preserve">  0.0419</t>
  </si>
  <si>
    <t xml:space="preserve">  6.0909</t>
  </si>
  <si>
    <t xml:space="preserve"> 10.7303</t>
  </si>
  <si>
    <t xml:space="preserve">  6.1727</t>
  </si>
  <si>
    <t xml:space="preserve"> 11.5679</t>
  </si>
  <si>
    <t xml:space="preserve">  6.2237</t>
  </si>
  <si>
    <t xml:space="preserve">  0.0616</t>
  </si>
  <si>
    <t xml:space="preserve"> 14.0720</t>
  </si>
  <si>
    <t>3A GREEN PATCH</t>
  </si>
  <si>
    <t xml:space="preserve">  0.1751</t>
  </si>
  <si>
    <t xml:space="preserve">  0.0654</t>
  </si>
  <si>
    <t xml:space="preserve"> 13.9970</t>
  </si>
  <si>
    <t xml:space="preserve"> 11.0709</t>
  </si>
  <si>
    <t xml:space="preserve">  7.8525</t>
  </si>
  <si>
    <t>393-U1583F-3R-1A</t>
  </si>
  <si>
    <t>2A BLACK HALO</t>
  </si>
  <si>
    <t xml:space="preserve"> 11.2899</t>
  </si>
  <si>
    <t xml:space="preserve">  6.0079</t>
  </si>
  <si>
    <t xml:space="preserve"> 10.5800</t>
  </si>
  <si>
    <t xml:space="preserve">  6.0595</t>
  </si>
  <si>
    <t xml:space="preserve"> 11.1073</t>
  </si>
  <si>
    <t xml:space="preserve">  0.0444</t>
  </si>
  <si>
    <t xml:space="preserve">  7.0120</t>
  </si>
  <si>
    <t xml:space="preserve"> 11.6685</t>
  </si>
  <si>
    <t>393-U1583F-3R-2A</t>
  </si>
  <si>
    <t xml:space="preserve"> 10.1492</t>
  </si>
  <si>
    <t xml:space="preserve">  6.4775</t>
  </si>
  <si>
    <t xml:space="preserve"> 13.0685</t>
  </si>
  <si>
    <t xml:space="preserve">  5.0210</t>
  </si>
  <si>
    <t xml:space="preserve"> 11.2620</t>
  </si>
  <si>
    <t xml:space="preserve">  6.1387</t>
  </si>
  <si>
    <t xml:space="preserve"> 12.5853</t>
  </si>
  <si>
    <t xml:space="preserve">  5.9258</t>
  </si>
  <si>
    <t>393-U1583F-3R-3A</t>
  </si>
  <si>
    <t xml:space="preserve">  5.9948</t>
  </si>
  <si>
    <t xml:space="preserve"> 13.2675</t>
  </si>
  <si>
    <t xml:space="preserve">  5.7333</t>
  </si>
  <si>
    <t xml:space="preserve"> 11.6498</t>
  </si>
  <si>
    <t xml:space="preserve">  6.0518</t>
  </si>
  <si>
    <t>393-U1583F-5R-1A</t>
  </si>
  <si>
    <t xml:space="preserve"> 10.9562</t>
  </si>
  <si>
    <t xml:space="preserve">  6.3798</t>
  </si>
  <si>
    <t xml:space="preserve"> 12.3801</t>
  </si>
  <si>
    <t xml:space="preserve">  5.6681</t>
  </si>
  <si>
    <t xml:space="preserve"> 12.7580</t>
  </si>
  <si>
    <t xml:space="preserve">  6.1483</t>
  </si>
  <si>
    <t xml:space="preserve"> 11.7572</t>
  </si>
  <si>
    <t xml:space="preserve">  5.9592</t>
  </si>
  <si>
    <t xml:space="preserve">  6.1646</t>
  </si>
  <si>
    <t xml:space="preserve"> 13.1646</t>
  </si>
  <si>
    <t xml:space="preserve">  6.0587</t>
  </si>
  <si>
    <t xml:space="preserve"> 11.5091</t>
  </si>
  <si>
    <t xml:space="preserve">  5.6484</t>
  </si>
  <si>
    <t>393-U1583F-5R-2A</t>
  </si>
  <si>
    <t xml:space="preserve"> 10.9533</t>
  </si>
  <si>
    <t xml:space="preserve">  6.7946</t>
  </si>
  <si>
    <t xml:space="preserve"> 11.8122</t>
  </si>
  <si>
    <t xml:space="preserve">  0.0383</t>
  </si>
  <si>
    <t xml:space="preserve">  6.8981</t>
  </si>
  <si>
    <t xml:space="preserve"> 12.4532</t>
  </si>
  <si>
    <t xml:space="preserve">  0.0768</t>
  </si>
  <si>
    <t xml:space="preserve">  6.2577</t>
  </si>
  <si>
    <t xml:space="preserve"> 12.6295</t>
  </si>
  <si>
    <t xml:space="preserve">  5.9753</t>
  </si>
  <si>
    <t xml:space="preserve"> 11.8387</t>
  </si>
  <si>
    <t xml:space="preserve">  5.7454</t>
  </si>
  <si>
    <t>393-U1583F-5R-3A</t>
  </si>
  <si>
    <t xml:space="preserve"> 12.2672</t>
  </si>
  <si>
    <t xml:space="preserve">  5.3226</t>
  </si>
  <si>
    <t xml:space="preserve"> 12.2032</t>
  </si>
  <si>
    <t xml:space="preserve">  6.9283</t>
  </si>
  <si>
    <t xml:space="preserve"> 11.1018</t>
  </si>
  <si>
    <t xml:space="preserve">  6.6362</t>
  </si>
  <si>
    <t xml:space="preserve"> 13.0164</t>
  </si>
  <si>
    <t xml:space="preserve">  6.5739</t>
  </si>
  <si>
    <t xml:space="preserve"> 12.1016</t>
  </si>
  <si>
    <t xml:space="preserve">  5.9293</t>
  </si>
  <si>
    <t xml:space="preserve"> 11.1882</t>
  </si>
  <si>
    <t xml:space="preserve">  0.0750</t>
  </si>
  <si>
    <t xml:space="preserve">  6.5017</t>
  </si>
  <si>
    <t>393-U1583F-5R-4A</t>
  </si>
  <si>
    <t xml:space="preserve"> 12.8221</t>
  </si>
  <si>
    <t xml:space="preserve">  5.9447</t>
  </si>
  <si>
    <t xml:space="preserve"> 13.4763</t>
  </si>
  <si>
    <t xml:space="preserve">  6.1900</t>
  </si>
  <si>
    <t xml:space="preserve"> 12.5615</t>
  </si>
  <si>
    <t xml:space="preserve">  6.4950</t>
  </si>
  <si>
    <t xml:space="preserve">  8.3880</t>
  </si>
  <si>
    <t xml:space="preserve">  8.3043</t>
  </si>
  <si>
    <t xml:space="preserve">  8.1606</t>
  </si>
  <si>
    <t xml:space="preserve">  8.3568</t>
  </si>
  <si>
    <t xml:space="preserve">  8.5075</t>
  </si>
  <si>
    <t xml:space="preserve">  0.0466</t>
  </si>
  <si>
    <t xml:space="preserve">  8.3176</t>
  </si>
  <si>
    <t xml:space="preserve">  9.0012</t>
  </si>
  <si>
    <t xml:space="preserve">  6.2341</t>
  </si>
  <si>
    <t xml:space="preserve">  9.1836</t>
  </si>
  <si>
    <t xml:space="preserve">  6.2495</t>
  </si>
  <si>
    <t xml:space="preserve">  8.8887</t>
  </si>
  <si>
    <t xml:space="preserve">  6.2619</t>
  </si>
  <si>
    <t xml:space="preserve">  9.2080</t>
  </si>
  <si>
    <t xml:space="preserve">  6.2053</t>
  </si>
  <si>
    <t xml:space="preserve">  9.3762</t>
  </si>
  <si>
    <t xml:space="preserve">  0.0817</t>
  </si>
  <si>
    <t xml:space="preserve">  6.2066</t>
  </si>
  <si>
    <t xml:space="preserve">  9.3864</t>
  </si>
  <si>
    <t xml:space="preserve">  0.0686</t>
  </si>
  <si>
    <t xml:space="preserve">  6.2008</t>
  </si>
  <si>
    <t xml:space="preserve">  8.5009</t>
  </si>
  <si>
    <t xml:space="preserve">  6.6276</t>
  </si>
  <si>
    <t>U1558D 20R1W 105/121</t>
  </si>
  <si>
    <t xml:space="preserve">  8.6541</t>
  </si>
  <si>
    <t xml:space="preserve">  6.6306</t>
  </si>
  <si>
    <t xml:space="preserve">  8.5868</t>
  </si>
  <si>
    <t xml:space="preserve">  6.6489</t>
  </si>
  <si>
    <t xml:space="preserve">  8.6555</t>
  </si>
  <si>
    <t xml:space="preserve">  7.1705</t>
  </si>
  <si>
    <t>U1558D 26R1W 66/84</t>
  </si>
  <si>
    <t xml:space="preserve">  9.0989</t>
  </si>
  <si>
    <t xml:space="preserve">  7.1504</t>
  </si>
  <si>
    <t xml:space="preserve">  8.9218</t>
  </si>
  <si>
    <t xml:space="preserve">  7.1671</t>
  </si>
  <si>
    <t xml:space="preserve">  8.9000</t>
  </si>
  <si>
    <t xml:space="preserve">  7.2658</t>
  </si>
  <si>
    <t>U1558D 25R1W 102/104</t>
  </si>
  <si>
    <t xml:space="preserve">  8.8486</t>
  </si>
  <si>
    <t xml:space="preserve">  7.2177</t>
  </si>
  <si>
    <t xml:space="preserve">  8.7978</t>
  </si>
  <si>
    <t xml:space="preserve">  7.2435</t>
  </si>
  <si>
    <t xml:space="preserve">  9.1955</t>
  </si>
  <si>
    <t xml:space="preserve">  7.3258</t>
  </si>
  <si>
    <t>U1558D 27R1W 29/33</t>
  </si>
  <si>
    <t xml:space="preserve">  9.1213</t>
  </si>
  <si>
    <t xml:space="preserve">  0.0577</t>
  </si>
  <si>
    <t xml:space="preserve">  7.3443</t>
  </si>
  <si>
    <t xml:space="preserve">  9.8678</t>
  </si>
  <si>
    <t xml:space="preserve">  7.2929</t>
  </si>
  <si>
    <t xml:space="preserve">  8.8945</t>
  </si>
  <si>
    <t xml:space="preserve">  7.1933</t>
  </si>
  <si>
    <t>U1558D 35R2W 21/24</t>
  </si>
  <si>
    <t xml:space="preserve">  9.0572</t>
  </si>
  <si>
    <t xml:space="preserve">  7.1586</t>
  </si>
  <si>
    <t xml:space="preserve">  9.0179</t>
  </si>
  <si>
    <t xml:space="preserve">  7.1912</t>
  </si>
  <si>
    <t xml:space="preserve"> 10.5446</t>
  </si>
  <si>
    <t xml:space="preserve">  9.2323</t>
  </si>
  <si>
    <t>U1558D 37R1W 122/124</t>
  </si>
  <si>
    <t xml:space="preserve"> 10.6898</t>
  </si>
  <si>
    <t xml:space="preserve">  0.1387</t>
  </si>
  <si>
    <t xml:space="preserve">  9.2489</t>
  </si>
  <si>
    <t xml:space="preserve"> 10.5647</t>
  </si>
  <si>
    <t xml:space="preserve">  0.1276</t>
  </si>
  <si>
    <t xml:space="preserve">  9.2234</t>
  </si>
  <si>
    <t xml:space="preserve">  9.1319</t>
  </si>
  <si>
    <t xml:space="preserve">  6.9484</t>
  </si>
  <si>
    <t>U1558D 37R3W 34/38</t>
  </si>
  <si>
    <t xml:space="preserve">  9.2114</t>
  </si>
  <si>
    <t xml:space="preserve">  6.9377</t>
  </si>
  <si>
    <t xml:space="preserve">  9.4193</t>
  </si>
  <si>
    <t xml:space="preserve">  6.9366</t>
  </si>
  <si>
    <t xml:space="preserve">  9.5886</t>
  </si>
  <si>
    <t xml:space="preserve">  6.7100</t>
  </si>
  <si>
    <t>U1558D 39R1W 136/138</t>
  </si>
  <si>
    <t xml:space="preserve">  9.3750</t>
  </si>
  <si>
    <t xml:space="preserve">  6.7217</t>
  </si>
  <si>
    <t xml:space="preserve">  9.4726</t>
  </si>
  <si>
    <t xml:space="preserve">  6.7539</t>
  </si>
  <si>
    <t xml:space="preserve">  8.5103</t>
  </si>
  <si>
    <t xml:space="preserve">  0.0688</t>
  </si>
  <si>
    <t xml:space="preserve">  6.7094</t>
  </si>
  <si>
    <t>U1583C 13X2W 53/57</t>
  </si>
  <si>
    <t xml:space="preserve">  8.4126</t>
  </si>
  <si>
    <t xml:space="preserve">  0.0656</t>
  </si>
  <si>
    <t xml:space="preserve">  8.6697</t>
  </si>
  <si>
    <t xml:space="preserve">  0.0670</t>
  </si>
  <si>
    <t xml:space="preserve">  6.7043</t>
  </si>
  <si>
    <t xml:space="preserve"> 11.4387</t>
  </si>
  <si>
    <t>Rock std</t>
  </si>
  <si>
    <t xml:space="preserve"> 11.3358</t>
  </si>
  <si>
    <t xml:space="preserve">  5.5866</t>
  </si>
  <si>
    <t xml:space="preserve"> 11.4789</t>
  </si>
  <si>
    <t xml:space="preserve">  5.5963</t>
  </si>
  <si>
    <t xml:space="preserve"> 11.5160</t>
  </si>
  <si>
    <t xml:space="preserve">  0.0379</t>
  </si>
  <si>
    <t xml:space="preserve">  5.5167</t>
  </si>
  <si>
    <t xml:space="preserve"> 11.5872</t>
  </si>
  <si>
    <t xml:space="preserve">  5.5177</t>
  </si>
  <si>
    <t xml:space="preserve"> 11.5471</t>
  </si>
  <si>
    <t xml:space="preserve">  5.5007</t>
  </si>
  <si>
    <t xml:space="preserve">  8.1219</t>
  </si>
  <si>
    <t xml:space="preserve">  7.9217</t>
  </si>
  <si>
    <t xml:space="preserve"> 11.2644</t>
  </si>
  <si>
    <t xml:space="preserve">  5.6860</t>
  </si>
  <si>
    <t xml:space="preserve"> 10.4895</t>
  </si>
  <si>
    <t xml:space="preserve">  4.9442</t>
  </si>
  <si>
    <t xml:space="preserve"> 11.5468</t>
  </si>
  <si>
    <t xml:space="preserve">  6.0403</t>
  </si>
  <si>
    <t>393-U1583-6R-1A</t>
  </si>
  <si>
    <t xml:space="preserve"> 11.6765</t>
  </si>
  <si>
    <t>393-U1583-7R-1A</t>
  </si>
  <si>
    <t xml:space="preserve"> 12.3633</t>
  </si>
  <si>
    <t xml:space="preserve">  0.0390</t>
  </si>
  <si>
    <t xml:space="preserve">  6.6912</t>
  </si>
  <si>
    <t xml:space="preserve"> 12.5204</t>
  </si>
  <si>
    <t xml:space="preserve">  6.6868</t>
  </si>
  <si>
    <t xml:space="preserve"> 12.1521</t>
  </si>
  <si>
    <t xml:space="preserve">  5.9215</t>
  </si>
  <si>
    <t xml:space="preserve"> 11.5778</t>
  </si>
  <si>
    <t xml:space="preserve">  7.1051</t>
  </si>
  <si>
    <t xml:space="preserve"> 11.7586</t>
  </si>
  <si>
    <t xml:space="preserve">  6.9418</t>
  </si>
  <si>
    <t>393-U1583-9R-1A</t>
  </si>
  <si>
    <t xml:space="preserve"> 12.2733</t>
  </si>
  <si>
    <t xml:space="preserve">  0.0400</t>
  </si>
  <si>
    <t xml:space="preserve">  6.1444</t>
  </si>
  <si>
    <t xml:space="preserve"> 12.8480</t>
  </si>
  <si>
    <t xml:space="preserve">  7.1624</t>
  </si>
  <si>
    <t xml:space="preserve"> 11.2255</t>
  </si>
  <si>
    <t xml:space="preserve">  6.9166</t>
  </si>
  <si>
    <t>393-U1583-10R-1A</t>
  </si>
  <si>
    <t xml:space="preserve"> 10.4181</t>
  </si>
  <si>
    <t xml:space="preserve">  6.7037</t>
  </si>
  <si>
    <t xml:space="preserve"> 12.4078</t>
  </si>
  <si>
    <t xml:space="preserve">  6.2746</t>
  </si>
  <si>
    <t xml:space="preserve"> 12.1900</t>
  </si>
  <si>
    <t xml:space="preserve">  5.4917</t>
  </si>
  <si>
    <t xml:space="preserve"> 11.8650</t>
  </si>
  <si>
    <t xml:space="preserve">  5.8377</t>
  </si>
  <si>
    <t xml:space="preserve"> 10.5298</t>
  </si>
  <si>
    <t xml:space="preserve">  7.2038</t>
  </si>
  <si>
    <t xml:space="preserve"> 10.9158</t>
  </si>
  <si>
    <t xml:space="preserve">  6.4578</t>
  </si>
  <si>
    <t>393-U1583-11R-1A</t>
  </si>
  <si>
    <t xml:space="preserve"> 11.4575</t>
  </si>
  <si>
    <t xml:space="preserve">  5.2876</t>
  </si>
  <si>
    <t xml:space="preserve"> 12.3445</t>
  </si>
  <si>
    <t xml:space="preserve">  5.8087</t>
  </si>
  <si>
    <t>7A SPOTTY TEXT</t>
  </si>
  <si>
    <t xml:space="preserve"> 10.8179</t>
  </si>
  <si>
    <t xml:space="preserve">  6.4219</t>
  </si>
  <si>
    <t xml:space="preserve"> 11.0474</t>
  </si>
  <si>
    <t xml:space="preserve">  5.7276</t>
  </si>
  <si>
    <t xml:space="preserve">  8.5720</t>
  </si>
  <si>
    <t xml:space="preserve">  0.0496</t>
  </si>
  <si>
    <t xml:space="preserve">  8.2774</t>
  </si>
  <si>
    <t xml:space="preserve"> 10.9166</t>
  </si>
  <si>
    <t xml:space="preserve">  5.6701</t>
  </si>
  <si>
    <t xml:space="preserve"> 10.6208</t>
  </si>
  <si>
    <t xml:space="preserve">  5.4261</t>
  </si>
  <si>
    <t xml:space="preserve"> 10.4917</t>
  </si>
  <si>
    <t xml:space="preserve">  6.5211</t>
  </si>
  <si>
    <t>393-U1583F-12R-1A</t>
  </si>
  <si>
    <t xml:space="preserve"> 10.4002</t>
  </si>
  <si>
    <t xml:space="preserve">  6.7530</t>
  </si>
  <si>
    <t xml:space="preserve"> 11.0699</t>
  </si>
  <si>
    <t xml:space="preserve">  5.6161</t>
  </si>
  <si>
    <t xml:space="preserve"> 11.1489</t>
  </si>
  <si>
    <t xml:space="preserve">  6.8110</t>
  </si>
  <si>
    <t xml:space="preserve">  9.5776</t>
  </si>
  <si>
    <t xml:space="preserve">  6.3709</t>
  </si>
  <si>
    <t>393-U1583F-12R-2A</t>
  </si>
  <si>
    <t xml:space="preserve"> 11.0413</t>
  </si>
  <si>
    <t xml:space="preserve">  5.8037</t>
  </si>
  <si>
    <t xml:space="preserve">  4.8445</t>
  </si>
  <si>
    <t xml:space="preserve"> 10.6824</t>
  </si>
  <si>
    <t xml:space="preserve">  6.1038</t>
  </si>
  <si>
    <t xml:space="preserve"> 10.2643</t>
  </si>
  <si>
    <t xml:space="preserve">  5.7902</t>
  </si>
  <si>
    <t xml:space="preserve"> 10.5907</t>
  </si>
  <si>
    <t xml:space="preserve">  6.1256</t>
  </si>
  <si>
    <t xml:space="preserve"> 10.9513</t>
  </si>
  <si>
    <t xml:space="preserve">  5.7341</t>
  </si>
  <si>
    <t>393-U1583F-12R-3A</t>
  </si>
  <si>
    <t xml:space="preserve"> 10.9328</t>
  </si>
  <si>
    <t xml:space="preserve">  0.0500</t>
  </si>
  <si>
    <t xml:space="preserve">  5.7558</t>
  </si>
  <si>
    <t xml:space="preserve"> 10.1688</t>
  </si>
  <si>
    <t>1F ALT (NR VEIN)</t>
  </si>
  <si>
    <t xml:space="preserve"> 10.5869</t>
  </si>
  <si>
    <t xml:space="preserve">  5.8214</t>
  </si>
  <si>
    <t xml:space="preserve"> 11.1256</t>
  </si>
  <si>
    <t xml:space="preserve">  5.5981</t>
  </si>
  <si>
    <t xml:space="preserve"> 10.3299</t>
  </si>
  <si>
    <t xml:space="preserve">  6.6669</t>
  </si>
  <si>
    <t>393-U1583F-12R-4A</t>
  </si>
  <si>
    <t xml:space="preserve"> 11.1871</t>
  </si>
  <si>
    <t xml:space="preserve">  5.6043</t>
  </si>
  <si>
    <t xml:space="preserve"> 11.4364</t>
  </si>
  <si>
    <t xml:space="preserve">  6.4116</t>
  </si>
  <si>
    <t xml:space="preserve"> 11.2583</t>
  </si>
  <si>
    <t xml:space="preserve">  6.3988</t>
  </si>
  <si>
    <t xml:space="preserve"> 12.0866</t>
  </si>
  <si>
    <t xml:space="preserve">  5.1839</t>
  </si>
  <si>
    <t>393-U1583F-13R-1A</t>
  </si>
  <si>
    <t xml:space="preserve"> 11.7719</t>
  </si>
  <si>
    <t xml:space="preserve">  5.7956</t>
  </si>
  <si>
    <t xml:space="preserve"> 11.0580</t>
  </si>
  <si>
    <t xml:space="preserve">  6.4029</t>
  </si>
  <si>
    <t>9A ALT NEAR CM</t>
  </si>
  <si>
    <t xml:space="preserve"> 10.8984</t>
  </si>
  <si>
    <t xml:space="preserve">  5.4209</t>
  </si>
  <si>
    <t xml:space="preserve"> 10.9764</t>
  </si>
  <si>
    <t xml:space="preserve">  5.6957</t>
  </si>
  <si>
    <t>393-U1583F-13R-2A</t>
  </si>
  <si>
    <t xml:space="preserve"> 11.4767</t>
  </si>
  <si>
    <t xml:space="preserve">  5.6130</t>
  </si>
  <si>
    <t xml:space="preserve"> 10.3209</t>
  </si>
  <si>
    <t xml:space="preserve">  5.7093</t>
  </si>
  <si>
    <t xml:space="preserve"> 11.2756</t>
  </si>
  <si>
    <t xml:space="preserve">  5.5027</t>
  </si>
  <si>
    <t>393-U1583F-13R-3A</t>
  </si>
  <si>
    <t xml:space="preserve"> 11.3643</t>
  </si>
  <si>
    <t xml:space="preserve">  6.0213</t>
  </si>
  <si>
    <t xml:space="preserve"> 11.1598</t>
  </si>
  <si>
    <t xml:space="preserve">  5.6020</t>
  </si>
  <si>
    <t xml:space="preserve"> 11.1506</t>
  </si>
  <si>
    <t xml:space="preserve">  6.3477</t>
  </si>
  <si>
    <t xml:space="preserve"> 10.8252</t>
  </si>
  <si>
    <t xml:space="preserve">  4.5891</t>
  </si>
  <si>
    <t>393-U1583F-13R-4A</t>
  </si>
  <si>
    <t xml:space="preserve"> 11.8598</t>
  </si>
  <si>
    <t xml:space="preserve">  6.9234</t>
  </si>
  <si>
    <t xml:space="preserve"> 11.4662</t>
  </si>
  <si>
    <t xml:space="preserve">  6.6985</t>
  </si>
  <si>
    <t xml:space="preserve"> 12.0283</t>
  </si>
  <si>
    <t xml:space="preserve">  5.2251</t>
  </si>
  <si>
    <t>393-U1583F-14R-1A</t>
  </si>
  <si>
    <t xml:space="preserve"> 11.7461</t>
  </si>
  <si>
    <t xml:space="preserve">  5.4503</t>
  </si>
  <si>
    <t xml:space="preserve"> 10.7653</t>
  </si>
  <si>
    <t xml:space="preserve">  6.7598</t>
  </si>
  <si>
    <t xml:space="preserve"> 10.4583</t>
  </si>
  <si>
    <t xml:space="preserve">  5.2634</t>
  </si>
  <si>
    <t xml:space="preserve"> 11.5192</t>
  </si>
  <si>
    <t xml:space="preserve">  5.1723</t>
  </si>
  <si>
    <t xml:space="preserve"> 11.3870</t>
  </si>
  <si>
    <t xml:space="preserve">  5.6454</t>
  </si>
  <si>
    <t>393-U1583F-15R-1A</t>
  </si>
  <si>
    <t xml:space="preserve"> 11.2208</t>
  </si>
  <si>
    <t xml:space="preserve">  5.4184</t>
  </si>
  <si>
    <t xml:space="preserve"> 11.4096</t>
  </si>
  <si>
    <t xml:space="preserve">  5.6590</t>
  </si>
  <si>
    <t>6A LIGHT HALO ALT</t>
  </si>
  <si>
    <t xml:space="preserve"> 11.7474</t>
  </si>
  <si>
    <t xml:space="preserve">  5.5997</t>
  </si>
  <si>
    <t xml:space="preserve"> 11.7343</t>
  </si>
  <si>
    <t xml:space="preserve">  5.5739</t>
  </si>
  <si>
    <t xml:space="preserve"> 11.6940</t>
  </si>
  <si>
    <t xml:space="preserve">  5.1040</t>
  </si>
  <si>
    <t>DTS-2B</t>
  </si>
  <si>
    <t>TiO2 MV</t>
  </si>
  <si>
    <t>TiO2 RV</t>
  </si>
  <si>
    <t>Al2O3 MV</t>
  </si>
  <si>
    <t>Al2O3 RV</t>
  </si>
  <si>
    <t>Fe2O3 MV</t>
  </si>
  <si>
    <t>Fe2O3 RV</t>
  </si>
  <si>
    <t>MnO MV</t>
  </si>
  <si>
    <t>MnO RV</t>
  </si>
  <si>
    <t>MgO MV</t>
  </si>
  <si>
    <t>MgO RV</t>
  </si>
  <si>
    <t>CaO MV</t>
  </si>
  <si>
    <t>CaO RV</t>
  </si>
  <si>
    <t>K2O MV</t>
  </si>
  <si>
    <t>K2O RV</t>
  </si>
  <si>
    <t>P2O5 MV</t>
  </si>
  <si>
    <t>P2O5 RV</t>
  </si>
  <si>
    <t>V MV</t>
  </si>
  <si>
    <t>V RV</t>
  </si>
  <si>
    <t>Cr MV</t>
  </si>
  <si>
    <t>Cr RV</t>
  </si>
  <si>
    <t>Ni MV</t>
  </si>
  <si>
    <t>Ni RV</t>
  </si>
  <si>
    <t>Cu MV</t>
  </si>
  <si>
    <t>Cu RV</t>
  </si>
  <si>
    <t>Zn MV</t>
  </si>
  <si>
    <t>Zn RV</t>
  </si>
  <si>
    <t>Rb MV</t>
  </si>
  <si>
    <t>Rb RV</t>
  </si>
  <si>
    <t>Sr MV</t>
  </si>
  <si>
    <t>Sr RV</t>
  </si>
  <si>
    <t>Y MV</t>
  </si>
  <si>
    <t>Y RV</t>
  </si>
  <si>
    <t>Zr MV</t>
  </si>
  <si>
    <t>Zr RV</t>
  </si>
  <si>
    <t>MV</t>
  </si>
  <si>
    <t>RV</t>
  </si>
  <si>
    <t>Measured value (pXRF)</t>
  </si>
  <si>
    <t>KEY</t>
  </si>
  <si>
    <t>This spreadsheet is designed to take the raw data from the Bruker Tracer 5g pXRF instrument and correct values based on mostly linear regressions between the measured values and reference values for a series of diverse powder reference materials (RMs).</t>
  </si>
  <si>
    <t>Bruker Tracer 5g pXRF Shipboard calibration file</t>
  </si>
  <si>
    <t>Originally produced by Jeff Ryan for IODP Exp. 352, updated on Exp. 393, and further updated by Tom Belgrano post-cruise (2023)</t>
  </si>
  <si>
    <t>IMPORTANT:  Reference materials must be remeasured alongside unknowns and the measured values sorted and inputed into sheet 'RM Calibrations'. Certain elements are prone to drift (Zr) and scatter (Cr, V), so measure at least 10 RMs at least three times before, during, and after any major analytical campaign. Elements lighter than K provide unreliable results and should be considered informational (at best)</t>
  </si>
  <si>
    <t>Ultramafic outliers excluded from calibration</t>
  </si>
  <si>
    <t>Analysis No.</t>
  </si>
  <si>
    <t>Time</t>
  </si>
  <si>
    <t>Avg pXRF</t>
  </si>
  <si>
    <t>SD</t>
  </si>
  <si>
    <t>%RSD</t>
  </si>
  <si>
    <t>ICP-AES</t>
  </si>
  <si>
    <t>pXRF/ICP</t>
  </si>
  <si>
    <t>Avg</t>
  </si>
  <si>
    <t>GeoReM</t>
  </si>
  <si>
    <t>Rock surface standard</t>
  </si>
  <si>
    <t>Powder mount</t>
  </si>
  <si>
    <r>
      <t>R</t>
    </r>
    <r>
      <rPr>
        <vertAlign val="superscript"/>
        <sz val="12"/>
        <color rgb="FF000000"/>
        <rFont val="Arial"/>
        <family val="2"/>
      </rPr>
      <t>2</t>
    </r>
  </si>
  <si>
    <t>Previously mislabelled 38R</t>
  </si>
  <si>
    <t>Other outliers excluded from calibration</t>
  </si>
  <si>
    <t>Included in calibration</t>
  </si>
  <si>
    <t>Below or near detection and excluded from calibration</t>
  </si>
  <si>
    <t>Reference value</t>
  </si>
  <si>
    <t>Calibrations</t>
  </si>
  <si>
    <r>
      <t>Where C</t>
    </r>
    <r>
      <rPr>
        <vertAlign val="subscript"/>
        <sz val="11"/>
        <color theme="1"/>
        <rFont val="Arial"/>
        <family val="2"/>
      </rPr>
      <t>c</t>
    </r>
    <r>
      <rPr>
        <sz val="11"/>
        <color theme="1"/>
        <rFont val="Arial"/>
        <family val="2"/>
      </rPr>
      <t xml:space="preserve"> = calibrated concentration and C</t>
    </r>
    <r>
      <rPr>
        <vertAlign val="subscript"/>
        <sz val="11"/>
        <color theme="1"/>
        <rFont val="Arial"/>
        <family val="2"/>
      </rPr>
      <t>m</t>
    </r>
    <r>
      <rPr>
        <sz val="11"/>
        <color theme="1"/>
        <rFont val="Arial"/>
        <family val="2"/>
      </rPr>
      <t xml:space="preserve"> = measured concentration, without forcing through the origin</t>
    </r>
  </si>
  <si>
    <t xml:space="preserve">  8.6242</t>
  </si>
  <si>
    <t xml:space="preserve">  8.2045</t>
  </si>
  <si>
    <t xml:space="preserve"> 12.5403</t>
  </si>
  <si>
    <t xml:space="preserve">  5.5457</t>
  </si>
  <si>
    <t>393-U1560B-2R-1A</t>
  </si>
  <si>
    <t xml:space="preserve"> 12.3773</t>
  </si>
  <si>
    <t xml:space="preserve">  5.4086</t>
  </si>
  <si>
    <t xml:space="preserve"> 11.8052</t>
  </si>
  <si>
    <t xml:space="preserve">  5.7480</t>
  </si>
  <si>
    <t xml:space="preserve"> 12.7323</t>
  </si>
  <si>
    <t xml:space="preserve">  5.6266</t>
  </si>
  <si>
    <t xml:space="preserve"> 13.9267</t>
  </si>
  <si>
    <t xml:space="preserve">  5.3194</t>
  </si>
  <si>
    <t xml:space="preserve"> 11.6796</t>
  </si>
  <si>
    <t xml:space="preserve">  5.5515</t>
  </si>
  <si>
    <t xml:space="preserve"> 12.7271</t>
  </si>
  <si>
    <t xml:space="preserve">  5.5842</t>
  </si>
  <si>
    <t>393-U1560B-2R-2A</t>
  </si>
  <si>
    <t xml:space="preserve"> 10.9635</t>
  </si>
  <si>
    <t xml:space="preserve">  0.0384</t>
  </si>
  <si>
    <t xml:space="preserve">  5.1066</t>
  </si>
  <si>
    <t xml:space="preserve"> 11.2482</t>
  </si>
  <si>
    <t xml:space="preserve">  5.5116</t>
  </si>
  <si>
    <t xml:space="preserve"> 11.8701</t>
  </si>
  <si>
    <t xml:space="preserve">  5.4835</t>
  </si>
  <si>
    <t xml:space="preserve"> 13.3902</t>
  </si>
  <si>
    <t xml:space="preserve">  5.0929</t>
  </si>
  <si>
    <t xml:space="preserve"> 11.5868</t>
  </si>
  <si>
    <t xml:space="preserve">  5.8000</t>
  </si>
  <si>
    <t>393-U1560B-3R-1A</t>
  </si>
  <si>
    <t xml:space="preserve"> 13.1476</t>
  </si>
  <si>
    <t xml:space="preserve">  5.5551</t>
  </si>
  <si>
    <t xml:space="preserve"> 12.5257</t>
  </si>
  <si>
    <t xml:space="preserve">  6.0639</t>
  </si>
  <si>
    <t xml:space="preserve"> 13.5514</t>
  </si>
  <si>
    <t xml:space="preserve">  5.4900</t>
  </si>
  <si>
    <t xml:space="preserve"> 11.5673</t>
  </si>
  <si>
    <t xml:space="preserve">  5.9422</t>
  </si>
  <si>
    <t>393-U1560B-3R-2A</t>
  </si>
  <si>
    <t xml:space="preserve"> 10.9808</t>
  </si>
  <si>
    <t xml:space="preserve">  6.4294</t>
  </si>
  <si>
    <t xml:space="preserve"> 13.1269</t>
  </si>
  <si>
    <t xml:space="preserve">  5.7450</t>
  </si>
  <si>
    <t xml:space="preserve"> 10.5802</t>
  </si>
  <si>
    <t xml:space="preserve">  6.5492</t>
  </si>
  <si>
    <t>7A ALT HALO</t>
  </si>
  <si>
    <t xml:space="preserve"> 11.7670</t>
  </si>
  <si>
    <t xml:space="preserve">  6.1937</t>
  </si>
  <si>
    <t xml:space="preserve"> 12.0960</t>
  </si>
  <si>
    <t xml:space="preserve">  5.5557</t>
  </si>
  <si>
    <t>17A ALT HALO</t>
  </si>
  <si>
    <t xml:space="preserve"> 11.9644</t>
  </si>
  <si>
    <t xml:space="preserve">  5.8949</t>
  </si>
  <si>
    <t>393-U1560B-3R-3A</t>
  </si>
  <si>
    <t>1A ALT HALO</t>
  </si>
  <si>
    <t xml:space="preserve"> 12.5863</t>
  </si>
  <si>
    <t xml:space="preserve">  6.1063</t>
  </si>
  <si>
    <t xml:space="preserve"> 12.7788</t>
  </si>
  <si>
    <t xml:space="preserve">  5.7456</t>
  </si>
  <si>
    <t xml:space="preserve"> 12.2877</t>
  </si>
  <si>
    <t xml:space="preserve">  5.7292</t>
  </si>
  <si>
    <t xml:space="preserve"> 11.5037</t>
  </si>
  <si>
    <t xml:space="preserve">  0.0553</t>
  </si>
  <si>
    <t xml:space="preserve">  5.8254</t>
  </si>
  <si>
    <t xml:space="preserve"> 10.9917</t>
  </si>
  <si>
    <t xml:space="preserve">  6.6935</t>
  </si>
  <si>
    <t xml:space="preserve"> 11.3208</t>
  </si>
  <si>
    <t xml:space="preserve">  5.5384</t>
  </si>
  <si>
    <t xml:space="preserve"> 12.2992</t>
  </si>
  <si>
    <t xml:space="preserve">  5.9046</t>
  </si>
  <si>
    <t>393-U1560B-4R-1A</t>
  </si>
  <si>
    <t xml:space="preserve"> 11.3875</t>
  </si>
  <si>
    <t xml:space="preserve">  6.7362</t>
  </si>
  <si>
    <t>5A ALT ZONE</t>
  </si>
  <si>
    <t xml:space="preserve">  6.4265</t>
  </si>
  <si>
    <t xml:space="preserve"> 11.5581</t>
  </si>
  <si>
    <t xml:space="preserve">  5.5029</t>
  </si>
  <si>
    <t xml:space="preserve"> 11.4701</t>
  </si>
  <si>
    <t xml:space="preserve">  6.2206</t>
  </si>
  <si>
    <t xml:space="preserve"> 11.8048</t>
  </si>
  <si>
    <t xml:space="preserve">  6.9082</t>
  </si>
  <si>
    <t xml:space="preserve"> 11.8533</t>
  </si>
  <si>
    <t xml:space="preserve">  7.0919</t>
  </si>
  <si>
    <t>393-U1560B-4R-2A</t>
  </si>
  <si>
    <t xml:space="preserve"> 12.7680</t>
  </si>
  <si>
    <t xml:space="preserve">  5.7830</t>
  </si>
  <si>
    <t xml:space="preserve"> 13.2988</t>
  </si>
  <si>
    <t xml:space="preserve">  4.9105</t>
  </si>
  <si>
    <t xml:space="preserve"> 12.1036</t>
  </si>
  <si>
    <t xml:space="preserve">  7.0882</t>
  </si>
  <si>
    <t xml:space="preserve"> 12.8018</t>
  </si>
  <si>
    <t xml:space="preserve">  6.1295</t>
  </si>
  <si>
    <t xml:space="preserve"> 10.7444</t>
  </si>
  <si>
    <t xml:space="preserve">  0.3377</t>
  </si>
  <si>
    <t xml:space="preserve">  5.2972</t>
  </si>
  <si>
    <t xml:space="preserve"> 12.3162</t>
  </si>
  <si>
    <t xml:space="preserve">  5.4337</t>
  </si>
  <si>
    <t>393-U1560B-4R-3A</t>
  </si>
  <si>
    <t xml:space="preserve"> 12.2055</t>
  </si>
  <si>
    <t xml:space="preserve">  5.4613</t>
  </si>
  <si>
    <t>393-U1560B-4R-4A</t>
  </si>
  <si>
    <t xml:space="preserve"> 11.0207</t>
  </si>
  <si>
    <t xml:space="preserve">  6.6248</t>
  </si>
  <si>
    <t xml:space="preserve"> 11.3625</t>
  </si>
  <si>
    <t xml:space="preserve">  6.4192</t>
  </si>
  <si>
    <t xml:space="preserve"> 12.2548</t>
  </si>
  <si>
    <t xml:space="preserve">  5.7674</t>
  </si>
  <si>
    <t xml:space="preserve"> 12.7373</t>
  </si>
  <si>
    <t xml:space="preserve">  6.1231</t>
  </si>
  <si>
    <t xml:space="preserve"> 12.3073</t>
  </si>
  <si>
    <t xml:space="preserve">  5.2684</t>
  </si>
  <si>
    <t xml:space="preserve">  8.9552</t>
  </si>
  <si>
    <t xml:space="preserve">  8.1525</t>
  </si>
  <si>
    <t xml:space="preserve">  8.7311</t>
  </si>
  <si>
    <t xml:space="preserve">  0.0610</t>
  </si>
  <si>
    <t xml:space="preserve">  8.1945</t>
  </si>
  <si>
    <t xml:space="preserve">  8.9840</t>
  </si>
  <si>
    <t xml:space="preserve">  8.1797</t>
  </si>
  <si>
    <t xml:space="preserve">  9.5262</t>
  </si>
  <si>
    <t xml:space="preserve">  6.1183</t>
  </si>
  <si>
    <t xml:space="preserve">  9.8706</t>
  </si>
  <si>
    <t xml:space="preserve">  6.1326</t>
  </si>
  <si>
    <t xml:space="preserve">  9.9419</t>
  </si>
  <si>
    <t xml:space="preserve">  6.1417</t>
  </si>
  <si>
    <t xml:space="preserve">  9.9258</t>
  </si>
  <si>
    <t xml:space="preserve">  0.0816</t>
  </si>
  <si>
    <t xml:space="preserve">  6.0381</t>
  </si>
  <si>
    <t xml:space="preserve">  9.8118</t>
  </si>
  <si>
    <t xml:space="preserve">  0.0813</t>
  </si>
  <si>
    <t xml:space="preserve">  6.0246</t>
  </si>
  <si>
    <t xml:space="preserve"> 10.2263</t>
  </si>
  <si>
    <t xml:space="preserve">  6.0082</t>
  </si>
  <si>
    <t>Processing comments</t>
  </si>
  <si>
    <t>Possibly rock powder or rock surface</t>
  </si>
  <si>
    <t>Rock powder</t>
  </si>
  <si>
    <t>RS-5R</t>
  </si>
  <si>
    <t>RS-11R</t>
  </si>
  <si>
    <t>390C-U1558A-19X-1A</t>
  </si>
  <si>
    <t>A100</t>
  </si>
  <si>
    <t>A101</t>
  </si>
  <si>
    <t>A102</t>
  </si>
  <si>
    <t>Spot analysis, Jryan</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</si>
  <si>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</si>
  <si>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</si>
  <si>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</si>
  <si>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</si>
  <si>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</si>
  <si>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</si>
  <si>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</si>
  <si>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</si>
  <si>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</si>
  <si>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</si>
  <si>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</si>
  <si>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</si>
  <si>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</si>
  <si>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</si>
  <si>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</si>
  <si>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</si>
  <si>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</si>
  <si>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</si>
  <si>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</si>
  <si>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</si>
  <si>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</si>
  <si>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</si>
  <si>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</si>
  <si>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</si>
  <si>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</si>
  <si>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</si>
  <si>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</si>
  <si>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</si>
  <si>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</si>
  <si>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</si>
  <si>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</si>
  <si>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</si>
  <si>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</si>
  <si>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</si>
  <si>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</si>
  <si>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</si>
  <si>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</si>
  <si>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</si>
  <si>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</si>
  <si>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</si>
  <si>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</si>
  <si>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</si>
  <si>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</si>
  <si>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</si>
  <si>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</si>
  <si>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</si>
  <si>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</si>
  <si>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</si>
  <si>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</si>
  <si>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</si>
  <si>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</si>
  <si>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</si>
  <si>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</si>
  <si>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</si>
  <si>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</si>
  <si>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</si>
  <si>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</si>
  <si>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</si>
  <si>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</si>
  <si>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</si>
  <si>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</si>
  <si>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</si>
  <si>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</si>
  <si>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</si>
  <si>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</si>
  <si>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</si>
  <si>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</si>
  <si>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</si>
  <si>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</si>
  <si>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</si>
  <si>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</si>
  <si>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</si>
  <si>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</si>
  <si>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</si>
  <si>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</si>
  <si>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</si>
  <si>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</si>
  <si>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</si>
  <si>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</si>
  <si>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</si>
  <si>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</si>
  <si>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</si>
  <si>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</si>
  <si>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</si>
  <si>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</si>
  <si>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</si>
  <si>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</si>
  <si>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</si>
  <si>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</si>
  <si>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</si>
  <si>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</si>
  <si>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</si>
  <si>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</si>
  <si>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</si>
  <si>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</si>
  <si>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</si>
  <si>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</si>
  <si>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</si>
  <si>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</si>
  <si>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</si>
  <si>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</si>
  <si>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</si>
  <si>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</si>
  <si>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</si>
  <si>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</si>
  <si>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</si>
  <si>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</si>
  <si>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</si>
  <si>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</si>
  <si>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</si>
  <si>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</si>
  <si>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</si>
  <si>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</si>
  <si>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</si>
  <si>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</si>
  <si>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</si>
  <si>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</si>
  <si>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</si>
  <si>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</si>
  <si>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</si>
  <si>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</si>
  <si>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</si>
  <si>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</si>
  <si>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</si>
  <si>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</si>
  <si>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</si>
  <si>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</si>
  <si>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</si>
  <si>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</si>
  <si>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</si>
  <si>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</si>
  <si>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</si>
  <si>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</si>
  <si>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</si>
  <si>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</si>
  <si>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</si>
  <si>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</si>
  <si>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</si>
  <si>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</si>
  <si>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</si>
  <si>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</si>
  <si>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</si>
  <si>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</si>
  <si>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</si>
  <si>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</si>
  <si>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</si>
  <si>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</si>
  <si>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</si>
  <si>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</si>
  <si>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</si>
  <si>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</si>
  <si>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</si>
  <si>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</si>
  <si>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</si>
  <si>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</si>
  <si>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</si>
  <si>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</si>
  <si>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</si>
  <si>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</si>
  <si>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</si>
  <si>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</si>
  <si>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</si>
  <si>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</si>
  <si>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</si>
  <si>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</si>
  <si>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</si>
  <si>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</si>
  <si>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</si>
  <si>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</si>
  <si>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</si>
  <si>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</si>
  <si>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</si>
  <si>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</si>
  <si>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</si>
  <si>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</si>
  <si>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</si>
  <si>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</si>
  <si>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</si>
  <si>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</si>
  <si>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</si>
  <si>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</si>
  <si>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</si>
  <si>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</si>
  <si>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</si>
  <si>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</si>
  <si>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</si>
  <si>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</si>
  <si>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</si>
  <si>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</si>
  <si>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</si>
  <si>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</si>
  <si>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</si>
  <si>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</si>
  <si>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</si>
  <si>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</si>
  <si>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</si>
  <si>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</si>
  <si>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</si>
  <si>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</si>
  <si>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</si>
  <si>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</si>
  <si>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</si>
  <si>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</si>
  <si>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</si>
  <si>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</si>
  <si>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</si>
  <si>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</si>
  <si>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</si>
  <si>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</si>
  <si>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</si>
  <si>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</si>
  <si>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</si>
  <si>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</si>
  <si>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</si>
  <si>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</si>
  <si>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</si>
  <si>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</si>
  <si>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</si>
  <si>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</si>
  <si>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</si>
  <si>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</si>
  <si>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</si>
  <si>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</si>
  <si>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</si>
  <si>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</si>
  <si>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</si>
  <si>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</si>
  <si>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</si>
  <si>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</si>
  <si>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</si>
  <si>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</si>
  <si>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</si>
  <si>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</si>
  <si>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</si>
  <si>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</si>
  <si>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</si>
  <si>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</si>
  <si>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</si>
  <si>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</si>
  <si>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</si>
  <si>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</si>
  <si>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</si>
  <si>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</si>
  <si>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</si>
  <si>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</si>
  <si>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</si>
  <si>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</si>
  <si>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</si>
  <si>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</si>
  <si>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</si>
  <si>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</si>
  <si>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</si>
  <si>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</si>
  <si>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</si>
  <si>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</si>
  <si>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</si>
  <si>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</si>
  <si>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</si>
  <si>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</si>
  <si>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</si>
  <si>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</si>
  <si>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</si>
  <si>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</si>
  <si>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</si>
  <si>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</si>
  <si>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</si>
  <si>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</si>
  <si>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</si>
  <si>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</si>
  <si>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Processing Index</t>
  </si>
  <si>
    <t>393-U1558D-7R-1A</t>
  </si>
  <si>
    <t>393-U1558D-7R-2A</t>
  </si>
  <si>
    <t>393-U1558D-7R-3A</t>
  </si>
  <si>
    <t>393-U1558D-7R-4A</t>
  </si>
  <si>
    <t>393-U1558D-7R-5A</t>
  </si>
  <si>
    <t>393-U1558D-7R-6A</t>
  </si>
  <si>
    <t>393-U1558D-8R-2A</t>
  </si>
  <si>
    <t>393-U1558D-9R-1A</t>
  </si>
  <si>
    <t>393-U1558D-9R-2A</t>
  </si>
  <si>
    <t>393-U1558D-9R-3A</t>
  </si>
  <si>
    <t>393-U1558D-10R-1A</t>
  </si>
  <si>
    <t>393-U1558D-10R-2A</t>
  </si>
  <si>
    <t>393-U1558D-10R-3A</t>
  </si>
  <si>
    <t>393-U1558D-11R-1A</t>
  </si>
  <si>
    <t>393-U1558D-11R-2A</t>
  </si>
  <si>
    <t>393-U1558D-11R-3A</t>
  </si>
  <si>
    <t>393-U1558D-11R-4A</t>
  </si>
  <si>
    <t>393-U1558D-11R-5A</t>
  </si>
  <si>
    <t>393-U1558D-11R-6A</t>
  </si>
  <si>
    <t>393-U1558D-12R-1A</t>
  </si>
  <si>
    <t>A001</t>
  </si>
  <si>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</si>
  <si>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</si>
  <si>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</si>
  <si>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</si>
  <si>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</si>
  <si>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</si>
  <si>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</si>
  <si>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</si>
  <si>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</si>
  <si>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</si>
  <si>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</si>
  <si>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</si>
  <si>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</si>
  <si>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</si>
  <si>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</si>
  <si>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</si>
  <si>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</si>
  <si>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</si>
  <si>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</si>
  <si>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</si>
  <si>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</si>
  <si>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</si>
  <si>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</si>
  <si>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</si>
  <si>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</si>
  <si>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</si>
  <si>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</si>
  <si>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</si>
  <si>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</si>
  <si>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</si>
  <si>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</si>
  <si>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</si>
  <si>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</si>
  <si>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</si>
  <si>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</si>
  <si>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</si>
  <si>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</si>
  <si>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</si>
  <si>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</si>
  <si>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</si>
  <si>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</si>
  <si>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</si>
  <si>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</si>
  <si>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</si>
  <si>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</si>
  <si>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</si>
  <si>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</si>
  <si>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</si>
  <si>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</si>
  <si>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</si>
  <si>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</si>
  <si>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</si>
  <si>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</si>
  <si>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</si>
  <si>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</si>
  <si>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</si>
  <si>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</si>
  <si>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</si>
  <si>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</si>
  <si>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</si>
  <si>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</si>
  <si>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</si>
  <si>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</si>
  <si>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</si>
  <si>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</si>
  <si>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</si>
  <si>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</si>
  <si>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</si>
  <si>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</si>
  <si>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</si>
  <si>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</si>
  <si>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</si>
  <si>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</si>
  <si>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</si>
  <si>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</si>
  <si>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</si>
  <si>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</si>
  <si>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</si>
  <si>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</si>
  <si>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</si>
  <si>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</si>
  <si>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</si>
  <si>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</si>
  <si>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</si>
  <si>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</si>
  <si>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</si>
  <si>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</si>
  <si>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</si>
  <si>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</si>
  <si>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A091</t>
  </si>
  <si>
    <t>A092</t>
  </si>
  <si>
    <t>A093</t>
  </si>
  <si>
    <t>A094</t>
  </si>
  <si>
    <t>A095</t>
  </si>
  <si>
    <t>A096</t>
  </si>
  <si>
    <t>A097</t>
  </si>
  <si>
    <t>A098</t>
  </si>
  <si>
    <t>A099</t>
  </si>
  <si>
    <t>B001</t>
  </si>
  <si>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</si>
  <si>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</si>
  <si>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</si>
  <si>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</si>
  <si>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</si>
  <si>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</si>
  <si>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</si>
  <si>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</si>
  <si>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</si>
  <si>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</si>
  <si>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</si>
  <si>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</si>
  <si>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</si>
  <si>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</si>
  <si>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</si>
  <si>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</si>
  <si>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</si>
  <si>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</si>
  <si>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</si>
  <si>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</si>
  <si>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</si>
  <si>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</si>
  <si>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</si>
  <si>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</si>
  <si>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</si>
  <si>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</si>
  <si>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</si>
  <si>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</si>
  <si>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</si>
  <si>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</si>
  <si>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</si>
  <si>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</si>
  <si>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</si>
  <si>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</si>
  <si>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</si>
  <si>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</si>
  <si>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</si>
  <si>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</si>
  <si>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</si>
  <si>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</si>
  <si>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</si>
  <si>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</si>
  <si>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</si>
  <si>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</si>
  <si>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</si>
  <si>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</si>
  <si>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</si>
  <si>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</si>
  <si>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</si>
  <si>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</si>
  <si>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</si>
  <si>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</si>
  <si>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</si>
  <si>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</si>
  <si>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</si>
  <si>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</si>
  <si>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</si>
  <si>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</si>
  <si>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</si>
  <si>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</si>
  <si>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</si>
  <si>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</si>
  <si>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</si>
  <si>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</si>
  <si>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</si>
  <si>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</si>
  <si>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</si>
  <si>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</si>
  <si>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</si>
  <si>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</si>
  <si>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</si>
  <si>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</si>
  <si>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</si>
  <si>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</si>
  <si>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</si>
  <si>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</si>
  <si>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</si>
  <si>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</si>
  <si>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</si>
  <si>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</si>
  <si>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</si>
  <si>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</si>
  <si>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</si>
  <si>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</si>
  <si>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</si>
  <si>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</si>
  <si>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</si>
  <si>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</si>
  <si>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</si>
  <si>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</si>
  <si>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</si>
  <si>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</si>
  <si>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</si>
  <si>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</si>
  <si>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</si>
  <si>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</si>
  <si>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</si>
  <si>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</si>
  <si>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C001</t>
  </si>
  <si>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</si>
  <si>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</si>
  <si>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</si>
  <si>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</si>
  <si>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</si>
  <si>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</si>
  <si>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</si>
  <si>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</si>
  <si>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</si>
  <si>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</si>
  <si>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</si>
  <si>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</si>
  <si>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</si>
  <si>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</si>
  <si>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</si>
  <si>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</si>
  <si>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</si>
  <si>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</si>
  <si>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</si>
  <si>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</si>
  <si>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</si>
  <si>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</si>
  <si>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</si>
  <si>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</si>
  <si>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</si>
  <si>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</si>
  <si>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</si>
  <si>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</si>
  <si>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</si>
  <si>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</si>
  <si>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</si>
  <si>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</si>
  <si>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</si>
  <si>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</si>
  <si>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</si>
  <si>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</si>
  <si>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</si>
  <si>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</si>
  <si>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</si>
  <si>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</si>
  <si>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</si>
  <si>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</si>
  <si>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</si>
  <si>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</si>
  <si>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</si>
  <si>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</si>
  <si>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</si>
  <si>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</si>
  <si>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</si>
  <si>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</si>
  <si>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</si>
  <si>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</si>
  <si>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</si>
  <si>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</si>
  <si>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</si>
  <si>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</si>
  <si>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</si>
  <si>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</si>
  <si>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</si>
  <si>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</si>
  <si>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</si>
  <si>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</si>
  <si>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</si>
  <si>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</si>
  <si>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</si>
  <si>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</si>
  <si>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</si>
  <si>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</si>
  <si>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</si>
  <si>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</si>
  <si>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</si>
  <si>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</si>
  <si>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</si>
  <si>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</si>
  <si>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</si>
  <si>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</si>
  <si>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</si>
  <si>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</si>
  <si>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</si>
  <si>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</si>
  <si>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</si>
  <si>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</si>
  <si>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</si>
  <si>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</si>
  <si>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</si>
  <si>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</si>
  <si>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</si>
  <si>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</si>
  <si>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</si>
  <si>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</si>
  <si>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</si>
  <si>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</si>
  <si>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</si>
  <si>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</si>
  <si>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</si>
  <si>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</si>
  <si>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</si>
  <si>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</si>
  <si>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</si>
  <si>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</si>
  <si>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</si>
  <si>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</si>
  <si>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</si>
  <si>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</si>
  <si>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</si>
  <si>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</si>
  <si>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</si>
  <si>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</si>
  <si>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</si>
  <si>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</si>
  <si>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</si>
  <si>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</si>
  <si>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</si>
  <si>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</si>
  <si>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</si>
  <si>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D001</t>
  </si>
  <si>
    <t>D002</t>
  </si>
  <si>
    <t>D003</t>
  </si>
  <si>
    <t>D004</t>
  </si>
  <si>
    <t>D005</t>
  </si>
  <si>
    <t>D006</t>
  </si>
  <si>
    <t>D007</t>
  </si>
  <si>
    <t>D008</t>
  </si>
  <si>
    <t>D009</t>
  </si>
  <si>
    <t>D010</t>
  </si>
  <si>
    <t>D011</t>
  </si>
  <si>
    <t>D012</t>
  </si>
  <si>
    <t>D013</t>
  </si>
  <si>
    <t>D014</t>
  </si>
  <si>
    <t>D015</t>
  </si>
  <si>
    <t>D016</t>
  </si>
  <si>
    <t>D017</t>
  </si>
  <si>
    <t>D018</t>
  </si>
  <si>
    <t>D019</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</si>
  <si>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</si>
  <si>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</si>
  <si>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</si>
  <si>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</si>
  <si>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</si>
  <si>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</si>
  <si>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</si>
  <si>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</si>
  <si>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</si>
  <si>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</si>
  <si>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</si>
  <si>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</si>
  <si>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</si>
  <si>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</si>
  <si>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</si>
  <si>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</si>
  <si>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</si>
  <si>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</si>
  <si>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</si>
  <si>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</si>
  <si>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</si>
  <si>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</si>
  <si>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</si>
  <si>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</si>
  <si>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</si>
  <si>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</si>
  <si>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</si>
  <si>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</si>
  <si>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</si>
  <si>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</si>
  <si>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</si>
  <si>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</si>
  <si>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</si>
  <si>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</si>
  <si>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</si>
  <si>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</si>
  <si>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D056</t>
  </si>
  <si>
    <t>D057</t>
  </si>
  <si>
    <t>D058</t>
  </si>
  <si>
    <t>D059</t>
  </si>
  <si>
    <t>D060</t>
  </si>
  <si>
    <t>D061</t>
  </si>
  <si>
    <t>D062</t>
  </si>
  <si>
    <t>D063</t>
  </si>
  <si>
    <t>D064</t>
  </si>
  <si>
    <t>D065</t>
  </si>
  <si>
    <t>D066</t>
  </si>
  <si>
    <t>D067</t>
  </si>
  <si>
    <t>D068</t>
  </si>
  <si>
    <t>D069</t>
  </si>
  <si>
    <t>D070</t>
  </si>
  <si>
    <t>D071</t>
  </si>
  <si>
    <t>D072</t>
  </si>
  <si>
    <t>D073</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</si>
  <si>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</si>
  <si>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</si>
  <si>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</si>
  <si>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</si>
  <si>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</si>
  <si>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</si>
  <si>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</si>
  <si>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</si>
  <si>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</si>
  <si>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</si>
  <si>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</si>
  <si>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</si>
  <si>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</si>
  <si>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</si>
  <si>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</si>
  <si>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</si>
  <si>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</si>
  <si>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</si>
  <si>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</si>
  <si>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</si>
  <si>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</si>
  <si>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</si>
  <si>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</si>
  <si>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</si>
  <si>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</si>
  <si>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D099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</si>
  <si>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</si>
  <si>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</si>
  <si>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</si>
  <si>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</si>
  <si>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</si>
  <si>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</si>
  <si>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</si>
  <si>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</si>
  <si>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</si>
  <si>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</si>
  <si>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</si>
  <si>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</si>
  <si>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</si>
  <si>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</si>
  <si>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</si>
  <si>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</si>
  <si>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</si>
  <si>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</si>
  <si>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</si>
  <si>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</si>
  <si>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</si>
  <si>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</si>
  <si>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</si>
  <si>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</si>
  <si>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</si>
  <si>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</si>
  <si>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</si>
  <si>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</si>
  <si>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</si>
  <si>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</si>
  <si>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</si>
  <si>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</si>
  <si>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</si>
  <si>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</si>
  <si>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</si>
  <si>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</si>
  <si>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</si>
  <si>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</si>
  <si>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</si>
  <si>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</si>
  <si>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</si>
  <si>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</si>
  <si>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</si>
  <si>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</si>
  <si>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</si>
  <si>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</si>
  <si>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</si>
  <si>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</si>
  <si>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</si>
  <si>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</si>
  <si>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</si>
  <si>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</si>
  <si>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</si>
  <si>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</si>
  <si>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</si>
  <si>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</si>
  <si>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</si>
  <si>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</si>
  <si>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</si>
  <si>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</si>
  <si>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</si>
  <si>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</si>
  <si>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</si>
  <si>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</si>
  <si>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</si>
  <si>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</si>
  <si>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</si>
  <si>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</si>
  <si>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</si>
  <si>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</si>
  <si>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</si>
  <si>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</si>
  <si>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</si>
  <si>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</si>
  <si>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</si>
  <si>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</si>
  <si>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</si>
  <si>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</si>
  <si>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</si>
  <si>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</si>
  <si>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</si>
  <si>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</si>
  <si>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</si>
  <si>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</si>
  <si>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</si>
  <si>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</si>
  <si>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</si>
  <si>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</si>
  <si>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</si>
  <si>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</si>
  <si>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</si>
  <si>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</si>
  <si>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</si>
  <si>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</si>
  <si>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</si>
  <si>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</si>
  <si>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</si>
  <si>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</si>
  <si>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</si>
  <si>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</si>
  <si>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</si>
  <si>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</si>
  <si>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</si>
  <si>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</si>
  <si>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</si>
  <si>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</si>
  <si>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</si>
  <si>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</si>
  <si>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</si>
  <si>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</si>
  <si>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</si>
  <si>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</si>
  <si>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</si>
  <si>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</si>
  <si>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</si>
  <si>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</si>
  <si>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</si>
  <si>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</si>
  <si>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</si>
  <si>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</si>
  <si>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</si>
  <si>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</si>
  <si>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</si>
  <si>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</si>
  <si>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</si>
  <si>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</si>
  <si>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</si>
  <si>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</si>
  <si>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</si>
  <si>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</si>
  <si>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</si>
  <si>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</si>
  <si>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</si>
  <si>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</si>
  <si>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</si>
  <si>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</si>
  <si>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</si>
  <si>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</si>
  <si>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</si>
  <si>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</si>
  <si>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</si>
  <si>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</si>
  <si>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</si>
  <si>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</si>
  <si>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</si>
  <si>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</si>
  <si>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</si>
  <si>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</si>
  <si>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</si>
  <si>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</si>
  <si>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</si>
  <si>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</si>
  <si>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</si>
  <si>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</si>
  <si>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</si>
  <si>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</si>
  <si>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</si>
  <si>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</si>
  <si>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</si>
  <si>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</si>
  <si>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</si>
  <si>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</si>
  <si>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</si>
  <si>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</si>
  <si>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</si>
  <si>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</si>
  <si>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</si>
  <si>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</si>
  <si>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</si>
  <si>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</si>
  <si>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</si>
  <si>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</si>
  <si>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</si>
  <si>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</si>
  <si>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</si>
  <si>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</si>
  <si>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</si>
  <si>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</si>
  <si>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</si>
  <si>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</si>
  <si>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</si>
  <si>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</si>
  <si>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</si>
  <si>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</si>
  <si>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</si>
  <si>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</si>
  <si>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</si>
  <si>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</si>
  <si>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</si>
  <si>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</si>
  <si>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</si>
  <si>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</si>
  <si>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</si>
  <si>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</si>
  <si>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</si>
  <si>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</si>
  <si>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</si>
  <si>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</si>
  <si>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</si>
  <si>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</si>
  <si>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</si>
  <si>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</si>
  <si>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</si>
  <si>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</si>
  <si>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</si>
  <si>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</si>
  <si>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</si>
  <si>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</si>
  <si>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</si>
  <si>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</si>
  <si>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</si>
  <si>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</si>
  <si>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</si>
  <si>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</si>
  <si>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</si>
  <si>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</si>
  <si>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</si>
  <si>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</si>
  <si>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</si>
  <si>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</si>
  <si>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</si>
  <si>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</si>
  <si>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</si>
  <si>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</si>
  <si>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</si>
  <si>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</si>
  <si>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</si>
  <si>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</si>
  <si>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</si>
  <si>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</si>
  <si>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</si>
  <si>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</si>
  <si>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</si>
  <si>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</si>
  <si>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</si>
  <si>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</si>
  <si>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</si>
  <si>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</si>
  <si>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</si>
  <si>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</si>
  <si>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</si>
  <si>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</si>
  <si>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</si>
  <si>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</si>
  <si>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</si>
  <si>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</si>
  <si>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</si>
  <si>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</si>
  <si>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</si>
  <si>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</si>
  <si>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</si>
  <si>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</si>
  <si>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</si>
  <si>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</si>
  <si>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</si>
  <si>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</si>
  <si>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</si>
  <si>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</si>
  <si>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</si>
  <si>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</si>
  <si>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</si>
  <si>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</si>
  <si>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</si>
  <si>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</si>
  <si>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</si>
  <si>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</si>
  <si>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</si>
  <si>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</si>
  <si>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</si>
  <si>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</si>
  <si>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</si>
  <si>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</si>
  <si>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</si>
  <si>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</si>
  <si>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</si>
  <si>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</si>
  <si>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</si>
  <si>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</si>
  <si>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</si>
  <si>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</si>
  <si>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</si>
  <si>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</si>
  <si>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</si>
  <si>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</si>
  <si>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</si>
  <si>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</si>
  <si>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</si>
  <si>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</si>
  <si>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</si>
  <si>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</si>
  <si>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</si>
  <si>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</si>
  <si>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</si>
  <si>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</si>
  <si>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</si>
  <si>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</si>
  <si>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</si>
  <si>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</si>
  <si>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</si>
  <si>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</si>
  <si>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</si>
  <si>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</si>
  <si>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</si>
  <si>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</si>
  <si>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</si>
  <si>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</si>
  <si>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</si>
  <si>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</si>
  <si>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</si>
  <si>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</si>
  <si>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</si>
  <si>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</si>
  <si>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</si>
  <si>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</si>
  <si>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</si>
  <si>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</si>
  <si>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</si>
  <si>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</si>
  <si>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</si>
  <si>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</si>
  <si>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</si>
  <si>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</si>
  <si>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</si>
  <si>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</si>
  <si>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</si>
  <si>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</si>
  <si>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</si>
  <si>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D427</t>
  </si>
  <si>
    <t>D428</t>
  </si>
  <si>
    <t>D429</t>
  </si>
  <si>
    <t>D430</t>
  </si>
  <si>
    <t>D431</t>
  </si>
  <si>
    <t>D432</t>
  </si>
  <si>
    <t>D433</t>
  </si>
  <si>
    <t>D434</t>
  </si>
  <si>
    <t>D435</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</si>
  <si>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</si>
  <si>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</si>
  <si>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</si>
  <si>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</si>
  <si>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</si>
  <si>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</si>
  <si>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</si>
  <si>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</si>
  <si>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</si>
  <si>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</si>
  <si>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</si>
  <si>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</si>
  <si>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</si>
  <si>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</si>
  <si>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</si>
  <si>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</si>
  <si>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</si>
  <si>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</si>
  <si>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</si>
  <si>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</si>
  <si>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</si>
  <si>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</si>
  <si>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</si>
  <si>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</si>
  <si>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</si>
  <si>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</si>
  <si>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</si>
  <si>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</si>
  <si>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</si>
  <si>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</si>
  <si>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</si>
  <si>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</si>
  <si>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</si>
  <si>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</si>
  <si>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</si>
  <si>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</si>
  <si>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</si>
  <si>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</si>
  <si>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</si>
  <si>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</si>
  <si>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</si>
  <si>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</si>
  <si>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</si>
  <si>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</si>
  <si>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</si>
  <si>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</si>
  <si>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</si>
  <si>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</si>
  <si>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</si>
  <si>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</si>
  <si>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</si>
  <si>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</si>
  <si>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</si>
  <si>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</si>
  <si>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</si>
  <si>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</si>
  <si>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</si>
  <si>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</si>
  <si>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</si>
  <si>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</si>
  <si>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</si>
  <si>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</si>
  <si>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</si>
  <si>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</si>
  <si>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</si>
  <si>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</si>
  <si>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</si>
  <si>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</si>
  <si>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r>
      <t>Linear calibrations take the form C</t>
    </r>
    <r>
      <rPr>
        <vertAlign val="subscript"/>
        <sz val="11"/>
        <color theme="1"/>
        <rFont val="Arial"/>
        <family val="2"/>
      </rPr>
      <t>c</t>
    </r>
    <r>
      <rPr>
        <sz val="11"/>
        <color theme="1"/>
        <rFont val="Arial"/>
        <family val="2"/>
      </rPr>
      <t xml:space="preserve"> = mC</t>
    </r>
    <r>
      <rPr>
        <vertAlign val="subscript"/>
        <sz val="11"/>
        <color theme="1"/>
        <rFont val="Arial"/>
        <family val="2"/>
      </rPr>
      <t>m</t>
    </r>
    <r>
      <rPr>
        <sz val="11"/>
        <color theme="1"/>
        <rFont val="Arial"/>
        <family val="2"/>
      </rPr>
      <t xml:space="preserve"> + b </t>
    </r>
  </si>
  <si>
    <r>
      <t>Polynomial calibrations take the form C</t>
    </r>
    <r>
      <rPr>
        <vertAlign val="subscript"/>
        <sz val="11"/>
        <color theme="1"/>
        <rFont val="Arial"/>
        <family val="2"/>
      </rPr>
      <t>c</t>
    </r>
    <r>
      <rPr>
        <sz val="11"/>
        <color theme="1"/>
        <rFont val="Arial"/>
        <family val="2"/>
      </rPr>
      <t xml:space="preserve"> = aC</t>
    </r>
    <r>
      <rPr>
        <vertAlign val="subscript"/>
        <sz val="11"/>
        <color theme="1"/>
        <rFont val="Arial"/>
        <family val="2"/>
      </rPr>
      <t>i</t>
    </r>
    <r>
      <rPr>
        <vertAlign val="superscript"/>
        <sz val="11"/>
        <color theme="1"/>
        <rFont val="Arial"/>
        <family val="2"/>
      </rPr>
      <t>2</t>
    </r>
    <r>
      <rPr>
        <sz val="11"/>
        <color theme="1"/>
        <rFont val="Arial"/>
        <family val="2"/>
      </rPr>
      <t xml:space="preserve"> + bC</t>
    </r>
    <r>
      <rPr>
        <vertAlign val="subscript"/>
        <sz val="11"/>
        <color theme="1"/>
        <rFont val="Arial"/>
        <family val="2"/>
      </rPr>
      <t>i</t>
    </r>
    <r>
      <rPr>
        <sz val="11"/>
        <color theme="1"/>
        <rFont val="Arial"/>
        <family val="2"/>
      </rPr>
      <t xml:space="preserve"> + c</t>
    </r>
  </si>
  <si>
    <t>pXRF/RV</t>
  </si>
  <si>
    <t>393-U1558D-19R-2A</t>
  </si>
  <si>
    <t>393-U1558D-20R-1A</t>
  </si>
  <si>
    <t>393-U1558D-20R-2A</t>
  </si>
  <si>
    <t>393-U1558D-21R-1A</t>
  </si>
  <si>
    <t>393-U1558D-21R-2A</t>
  </si>
  <si>
    <t>393-U1558D-22R-1A</t>
  </si>
  <si>
    <t>393-U1558D-22R-2A</t>
  </si>
  <si>
    <t>393-U1558D-22R-3A</t>
  </si>
  <si>
    <t>393-U1558D-23R-1A</t>
  </si>
  <si>
    <t>393-U1558D-23R-2A</t>
  </si>
  <si>
    <t>393-U1558D-24R-1A</t>
  </si>
  <si>
    <t>3B CELADONITE?</t>
  </si>
  <si>
    <t>1 BKGD</t>
  </si>
  <si>
    <t>7A BKGD</t>
  </si>
  <si>
    <t>2A BKGD</t>
  </si>
  <si>
    <t>13A BKGD</t>
  </si>
  <si>
    <t>15A BKGD</t>
  </si>
  <si>
    <t>1A BKGD</t>
  </si>
  <si>
    <t>3A BKGD</t>
  </si>
  <si>
    <t>9A BKGD</t>
  </si>
  <si>
    <t>10A BKGD</t>
  </si>
  <si>
    <t>14A BKGD</t>
  </si>
  <si>
    <t>22A BKGD</t>
  </si>
  <si>
    <t>25A BKGD</t>
  </si>
  <si>
    <t>19A BKGD</t>
  </si>
  <si>
    <t>5A BKGD</t>
  </si>
  <si>
    <t>8A BKGD</t>
  </si>
  <si>
    <t>12A BKGD</t>
  </si>
  <si>
    <t>16A BKGD</t>
  </si>
  <si>
    <t>21A BKGD</t>
  </si>
  <si>
    <t>4A BKGD</t>
  </si>
  <si>
    <t>18A BKGD</t>
  </si>
  <si>
    <t>11A BKGD</t>
  </si>
  <si>
    <t>2D BKGD 2</t>
  </si>
  <si>
    <t>2C BKGD 1</t>
  </si>
  <si>
    <t>2B BKGD 1 BIG PIECE</t>
  </si>
  <si>
    <t>2A BKGD 1</t>
  </si>
  <si>
    <t>4B BKGD</t>
  </si>
  <si>
    <t>5B BKGD</t>
  </si>
  <si>
    <t>6A BKGD</t>
  </si>
  <si>
    <t>8B BKGD</t>
  </si>
  <si>
    <t>7B BKGD</t>
  </si>
  <si>
    <t>8C BKGD</t>
  </si>
  <si>
    <t>8F BKGD</t>
  </si>
  <si>
    <t>4A BKGD NEAR CM</t>
  </si>
  <si>
    <t>4C BKGD</t>
  </si>
  <si>
    <t>1C BKGD</t>
  </si>
  <si>
    <t>2B BKGD</t>
  </si>
  <si>
    <t>10B BKGD</t>
  </si>
  <si>
    <t>1B BKGD</t>
  </si>
  <si>
    <t>6C BKGD</t>
  </si>
  <si>
    <t>1D BKGD</t>
  </si>
  <si>
    <t>2E BKGD</t>
  </si>
  <si>
    <t>3C BKGD</t>
  </si>
  <si>
    <t>6B BKGD</t>
  </si>
  <si>
    <t>5C BKGD</t>
  </si>
  <si>
    <t>6D BKGD</t>
  </si>
  <si>
    <t>3B BKGD</t>
  </si>
  <si>
    <t>2C BKGD</t>
  </si>
  <si>
    <t>7A BKGD (BROWN SPOTTY TEX)</t>
  </si>
  <si>
    <t>9B BKGD</t>
  </si>
  <si>
    <t>7A BKGD VOL GLSS</t>
  </si>
  <si>
    <t>11B BKGD</t>
  </si>
  <si>
    <t>17A BKGD PATCH</t>
  </si>
  <si>
    <t>16B BKGD</t>
  </si>
  <si>
    <t>1E BKGD</t>
  </si>
  <si>
    <t>2D BKGD</t>
  </si>
  <si>
    <t>1A BKGD 1</t>
  </si>
  <si>
    <t>2A BKGD1</t>
  </si>
  <si>
    <t>2A BKGD 2</t>
  </si>
  <si>
    <t>17A BKGD</t>
  </si>
  <si>
    <t>13B BKGD</t>
  </si>
  <si>
    <t>7C BKGD</t>
  </si>
  <si>
    <t>11C BKGD</t>
  </si>
  <si>
    <t>15B BKGD</t>
  </si>
  <si>
    <t>20A BKGD</t>
  </si>
  <si>
    <t>14B BKGD</t>
  </si>
  <si>
    <t>16C BKGD</t>
  </si>
  <si>
    <t>1G BKGD</t>
  </si>
  <si>
    <t>1A BKGD PATCH</t>
  </si>
  <si>
    <t>7A BKGD NEAR CM</t>
  </si>
  <si>
    <t>4D BKGD</t>
  </si>
  <si>
    <t>1C BKGD PHENO</t>
  </si>
  <si>
    <t>6A BKGD NEAR ORNGE HALO</t>
  </si>
  <si>
    <t>390-U1559A-8X-CCA</t>
  </si>
  <si>
    <t>Offset estimated from Piece No.</t>
  </si>
  <si>
    <t xml:space="preserve"> 12.2101</t>
  </si>
  <si>
    <t xml:space="preserve">  5.6044</t>
  </si>
  <si>
    <t>393-U1583F-16R-1A</t>
  </si>
  <si>
    <t xml:space="preserve"> 11.7678</t>
  </si>
  <si>
    <t xml:space="preserve">  5.3918</t>
  </si>
  <si>
    <t>3A ALT LGT ORANGE HALO</t>
  </si>
  <si>
    <t xml:space="preserve"> 12.2090</t>
  </si>
  <si>
    <t xml:space="preserve">  5.9667</t>
  </si>
  <si>
    <t>5A BRECCIA CLAST FRSH</t>
  </si>
  <si>
    <t xml:space="preserve">  6.2658</t>
  </si>
  <si>
    <t xml:space="preserve">  0.0766</t>
  </si>
  <si>
    <t xml:space="preserve">  0.3953</t>
  </si>
  <si>
    <t xml:space="preserve">  5.0519</t>
  </si>
  <si>
    <t>5A BRECCIA MATRIX</t>
  </si>
  <si>
    <t xml:space="preserve"> 12.5412</t>
  </si>
  <si>
    <t xml:space="preserve">  6.6567</t>
  </si>
  <si>
    <t>5A BRECCIA CLAST HALO</t>
  </si>
  <si>
    <t xml:space="preserve"> 12.6124</t>
  </si>
  <si>
    <t xml:space="preserve">  5.1430</t>
  </si>
  <si>
    <t xml:space="preserve"> 12.0816</t>
  </si>
  <si>
    <t xml:space="preserve">  5.5018</t>
  </si>
  <si>
    <t xml:space="preserve">  7.5953</t>
  </si>
  <si>
    <t xml:space="preserve">  0.1924</t>
  </si>
  <si>
    <t xml:space="preserve">  7.5490</t>
  </si>
  <si>
    <t>5C MATRIX</t>
  </si>
  <si>
    <t xml:space="preserve">  7.9876</t>
  </si>
  <si>
    <t xml:space="preserve">  6.0710</t>
  </si>
  <si>
    <t xml:space="preserve">  9.2797</t>
  </si>
  <si>
    <t xml:space="preserve">  0.2153</t>
  </si>
  <si>
    <t xml:space="preserve">  7.2212</t>
  </si>
  <si>
    <t xml:space="preserve"> 12.0314</t>
  </si>
  <si>
    <t xml:space="preserve">  6.8546</t>
  </si>
  <si>
    <t xml:space="preserve"> 12.2530</t>
  </si>
  <si>
    <t xml:space="preserve">  5.2721</t>
  </si>
  <si>
    <t>9A FRSH</t>
  </si>
  <si>
    <t xml:space="preserve">  4.0277</t>
  </si>
  <si>
    <t xml:space="preserve">  3.1330</t>
  </si>
  <si>
    <t>9A MATRIX</t>
  </si>
  <si>
    <t xml:space="preserve">  8.5966</t>
  </si>
  <si>
    <t xml:space="preserve">  0.0550</t>
  </si>
  <si>
    <t xml:space="preserve">  4.6314</t>
  </si>
  <si>
    <t>393-U1583F-16R-2A</t>
  </si>
  <si>
    <t>3A MATRIX</t>
  </si>
  <si>
    <t xml:space="preserve"> 11.2243</t>
  </si>
  <si>
    <t xml:space="preserve">  3.6774</t>
  </si>
  <si>
    <t xml:space="preserve">  5.7832</t>
  </si>
  <si>
    <t xml:space="preserve"> 13.8280</t>
  </si>
  <si>
    <t xml:space="preserve">  4.7333</t>
  </si>
  <si>
    <t xml:space="preserve">  0.0669</t>
  </si>
  <si>
    <t xml:space="preserve">  6.1147</t>
  </si>
  <si>
    <t xml:space="preserve"> 11.3281</t>
  </si>
  <si>
    <t xml:space="preserve">  6.4309</t>
  </si>
  <si>
    <t xml:space="preserve">  3.5987</t>
  </si>
  <si>
    <t xml:space="preserve">  0.1059</t>
  </si>
  <si>
    <t xml:space="preserve">  2.8561</t>
  </si>
  <si>
    <t>9A BRECCIA MATRIX CALCITE</t>
  </si>
  <si>
    <t xml:space="preserve"> 10.0580</t>
  </si>
  <si>
    <t xml:space="preserve">  3.9190</t>
  </si>
  <si>
    <t xml:space="preserve">  6.1303</t>
  </si>
  <si>
    <t xml:space="preserve"> 13.0472</t>
  </si>
  <si>
    <t>393-U1583F-16R-3A</t>
  </si>
  <si>
    <t xml:space="preserve"> 10.8517</t>
  </si>
  <si>
    <t xml:space="preserve">  6.1476</t>
  </si>
  <si>
    <t xml:space="preserve"> 13.8601</t>
  </si>
  <si>
    <t xml:space="preserve">  4.8975</t>
  </si>
  <si>
    <t xml:space="preserve"> 12.2909</t>
  </si>
  <si>
    <t xml:space="preserve">  4.9406</t>
  </si>
  <si>
    <t xml:space="preserve"> 12.0111</t>
  </si>
  <si>
    <t xml:space="preserve">  5.7727</t>
  </si>
  <si>
    <t>393-U1583F-17R-1A</t>
  </si>
  <si>
    <t xml:space="preserve"> 12.3669</t>
  </si>
  <si>
    <t xml:space="preserve">  4.7519</t>
  </si>
  <si>
    <t xml:space="preserve"> 12.9152</t>
  </si>
  <si>
    <t xml:space="preserve">  4.8595</t>
  </si>
  <si>
    <t xml:space="preserve"> 11.9974</t>
  </si>
  <si>
    <t xml:space="preserve">  6.1662</t>
  </si>
  <si>
    <t xml:space="preserve"> 13.4217</t>
  </si>
  <si>
    <t xml:space="preserve">  4.8146</t>
  </si>
  <si>
    <t xml:space="preserve"> 12.1333</t>
  </si>
  <si>
    <t xml:space="preserve">  5.6230</t>
  </si>
  <si>
    <t xml:space="preserve"> 10.8315</t>
  </si>
  <si>
    <t xml:space="preserve">  5.6422</t>
  </si>
  <si>
    <t>393-U1583F-18R-1A</t>
  </si>
  <si>
    <t xml:space="preserve"> 12.4625</t>
  </si>
  <si>
    <t xml:space="preserve">  5.2984</t>
  </si>
  <si>
    <t xml:space="preserve"> 13.4904</t>
  </si>
  <si>
    <t xml:space="preserve">  6.3148</t>
  </si>
  <si>
    <t xml:space="preserve"> 12.8332</t>
  </si>
  <si>
    <t xml:space="preserve">  5.8362</t>
  </si>
  <si>
    <t xml:space="preserve"> 13.2841</t>
  </si>
  <si>
    <t xml:space="preserve">  6.5283</t>
  </si>
  <si>
    <t xml:space="preserve">  5.6015</t>
  </si>
  <si>
    <t>13B ALT</t>
  </si>
  <si>
    <t xml:space="preserve"> 12.6898</t>
  </si>
  <si>
    <t xml:space="preserve">  6.1292</t>
  </si>
  <si>
    <t>393-U1583F-18R-2A</t>
  </si>
  <si>
    <t xml:space="preserve"> 11.2895</t>
  </si>
  <si>
    <t xml:space="preserve">  5.8578</t>
  </si>
  <si>
    <t xml:space="preserve"> 12.3775</t>
  </si>
  <si>
    <t xml:space="preserve">  6.1986</t>
  </si>
  <si>
    <t xml:space="preserve"> 12.8486</t>
  </si>
  <si>
    <t xml:space="preserve">  4.7773</t>
  </si>
  <si>
    <t>393-U1583F-19R-1A</t>
  </si>
  <si>
    <t xml:space="preserve"> 14.1124</t>
  </si>
  <si>
    <t xml:space="preserve">  5.4544</t>
  </si>
  <si>
    <t>2A ALT HALO</t>
  </si>
  <si>
    <t xml:space="preserve"> 12.5673</t>
  </si>
  <si>
    <t xml:space="preserve">  5.4110</t>
  </si>
  <si>
    <t xml:space="preserve"> 12.4046</t>
  </si>
  <si>
    <t xml:space="preserve">  5.2146</t>
  </si>
  <si>
    <t>393-U1583F-20R-1A</t>
  </si>
  <si>
    <t xml:space="preserve"> 11.4735</t>
  </si>
  <si>
    <t xml:space="preserve">  5.6028</t>
  </si>
  <si>
    <t xml:space="preserve"> 12.1499</t>
  </si>
  <si>
    <t>5A BRECCIA CLAST</t>
  </si>
  <si>
    <t xml:space="preserve"> 13.3308</t>
  </si>
  <si>
    <t xml:space="preserve">  6.0224</t>
  </si>
  <si>
    <t xml:space="preserve"> 13.3370</t>
  </si>
  <si>
    <t xml:space="preserve">  4.6874</t>
  </si>
  <si>
    <t xml:space="preserve"> 12.5807</t>
  </si>
  <si>
    <t xml:space="preserve">  5.3960</t>
  </si>
  <si>
    <t xml:space="preserve"> 11.4586</t>
  </si>
  <si>
    <t xml:space="preserve">  5.6856</t>
  </si>
  <si>
    <t>393-U1583F-21R-1A</t>
  </si>
  <si>
    <t xml:space="preserve"> 11.5985</t>
  </si>
  <si>
    <t xml:space="preserve">  5.7100</t>
  </si>
  <si>
    <t xml:space="preserve"> 11.6527</t>
  </si>
  <si>
    <t xml:space="preserve">  5.0095</t>
  </si>
  <si>
    <t xml:space="preserve"> 10.5597</t>
  </si>
  <si>
    <t xml:space="preserve">  0.0430</t>
  </si>
  <si>
    <t xml:space="preserve">  6.2405</t>
  </si>
  <si>
    <t xml:space="preserve"> 13.3449</t>
  </si>
  <si>
    <t xml:space="preserve">  5.0930</t>
  </si>
  <si>
    <t xml:space="preserve"> 13.0198</t>
  </si>
  <si>
    <t xml:space="preserve">  5.5810</t>
  </si>
  <si>
    <t xml:space="preserve"> 12.1743</t>
  </si>
  <si>
    <t xml:space="preserve">  6.4564</t>
  </si>
  <si>
    <t xml:space="preserve"> 13.6998</t>
  </si>
  <si>
    <t xml:space="preserve">  6.1208</t>
  </si>
  <si>
    <t xml:space="preserve"> 12.3532</t>
  </si>
  <si>
    <t xml:space="preserve">  5.5251</t>
  </si>
  <si>
    <t>393-U1583F-21R-2A</t>
  </si>
  <si>
    <t xml:space="preserve"> 12.5360</t>
  </si>
  <si>
    <t xml:space="preserve">  5.5333</t>
  </si>
  <si>
    <t xml:space="preserve"> 13.0765</t>
  </si>
  <si>
    <t xml:space="preserve">  6.4940</t>
  </si>
  <si>
    <t>3A ALT CORR</t>
  </si>
  <si>
    <t xml:space="preserve"> 12.4025</t>
  </si>
  <si>
    <t xml:space="preserve">  0.0660</t>
  </si>
  <si>
    <t xml:space="preserve">  0.1397</t>
  </si>
  <si>
    <t xml:space="preserve">  6.7983</t>
  </si>
  <si>
    <t>393-U1583F-22R-1A</t>
  </si>
  <si>
    <t xml:space="preserve"> 11.8636</t>
  </si>
  <si>
    <t xml:space="preserve">  0.0566</t>
  </si>
  <si>
    <t xml:space="preserve">  6.1116</t>
  </si>
  <si>
    <t xml:space="preserve"> 13.1125</t>
  </si>
  <si>
    <t xml:space="preserve">  5.2434</t>
  </si>
  <si>
    <t xml:space="preserve"> 12.4310</t>
  </si>
  <si>
    <t xml:space="preserve">  0.0600</t>
  </si>
  <si>
    <t xml:space="preserve">  6.3144</t>
  </si>
  <si>
    <t xml:space="preserve"> 12.6589</t>
  </si>
  <si>
    <t xml:space="preserve">  0.1511</t>
  </si>
  <si>
    <t xml:space="preserve">  7.0941</t>
  </si>
  <si>
    <t>393-U1583F-22R-2A</t>
  </si>
  <si>
    <t xml:space="preserve"> 10.2600</t>
  </si>
  <si>
    <t xml:space="preserve">  5.1184</t>
  </si>
  <si>
    <t xml:space="preserve"> 13.8004</t>
  </si>
  <si>
    <t xml:space="preserve">  4.8738</t>
  </si>
  <si>
    <t xml:space="preserve"> 14.3409</t>
  </si>
  <si>
    <t xml:space="preserve">  4.6664</t>
  </si>
  <si>
    <t xml:space="preserve"> 12.9806</t>
  </si>
  <si>
    <t xml:space="preserve">  4.8018</t>
  </si>
  <si>
    <t xml:space="preserve"> 12.7949</t>
  </si>
  <si>
    <t xml:space="preserve">  7.3928</t>
  </si>
  <si>
    <t>393-U1583F-24R-1A</t>
  </si>
  <si>
    <t xml:space="preserve"> 14.7008</t>
  </si>
  <si>
    <t xml:space="preserve">  4.3747</t>
  </si>
  <si>
    <t xml:space="preserve"> 12.7732</t>
  </si>
  <si>
    <t xml:space="preserve">  0.0469</t>
  </si>
  <si>
    <t xml:space="preserve">  7.0150</t>
  </si>
  <si>
    <t xml:space="preserve"> 14.5122</t>
  </si>
  <si>
    <t xml:space="preserve">  0.0487</t>
  </si>
  <si>
    <t xml:space="preserve">  5.6414</t>
  </si>
  <si>
    <t xml:space="preserve"> 12.9697</t>
  </si>
  <si>
    <t xml:space="preserve">  5.6268</t>
  </si>
  <si>
    <t xml:space="preserve"> 13.4623</t>
  </si>
  <si>
    <t xml:space="preserve">  6.1798</t>
  </si>
  <si>
    <t>393-U1583F-25R-1A</t>
  </si>
  <si>
    <t xml:space="preserve"> 13.3220</t>
  </si>
  <si>
    <t xml:space="preserve">  0.0460</t>
  </si>
  <si>
    <t xml:space="preserve">  6.1683</t>
  </si>
  <si>
    <t xml:space="preserve"> 12.7396</t>
  </si>
  <si>
    <t xml:space="preserve">  4.9606</t>
  </si>
  <si>
    <t>2A BKGD CORR</t>
  </si>
  <si>
    <t xml:space="preserve"> 11.7280</t>
  </si>
  <si>
    <t xml:space="preserve">  5.6705</t>
  </si>
  <si>
    <t>393-U1583F-26R-1A</t>
  </si>
  <si>
    <t xml:space="preserve"> 11.2815</t>
  </si>
  <si>
    <t xml:space="preserve">  5.4936</t>
  </si>
  <si>
    <t xml:space="preserve"> 11.6785</t>
  </si>
  <si>
    <t xml:space="preserve">  6.3390</t>
  </si>
  <si>
    <t xml:space="preserve"> 10.7078</t>
  </si>
  <si>
    <t xml:space="preserve">  5.5532</t>
  </si>
  <si>
    <t>393-U1583F-27R-1A</t>
  </si>
  <si>
    <t xml:space="preserve"> 10.5841</t>
  </si>
  <si>
    <t xml:space="preserve">  5.5587</t>
  </si>
  <si>
    <t xml:space="preserve"> 11.7554</t>
  </si>
  <si>
    <t xml:space="preserve">  5.6252</t>
  </si>
  <si>
    <t xml:space="preserve"> 10.8416</t>
  </si>
  <si>
    <t xml:space="preserve">  6.8886</t>
  </si>
  <si>
    <t xml:space="preserve"> 12.4351</t>
  </si>
  <si>
    <t xml:space="preserve">  7.1639</t>
  </si>
  <si>
    <t xml:space="preserve">  7.3810</t>
  </si>
  <si>
    <t xml:space="preserve">  0.5394</t>
  </si>
  <si>
    <t xml:space="preserve">  5.4219</t>
  </si>
  <si>
    <t>393-U1583F-28R-1A</t>
  </si>
  <si>
    <t xml:space="preserve"> 10.9223</t>
  </si>
  <si>
    <t xml:space="preserve">  5.9772</t>
  </si>
  <si>
    <t xml:space="preserve"> 10.4094</t>
  </si>
  <si>
    <t xml:space="preserve">  5.0754</t>
  </si>
  <si>
    <t xml:space="preserve"> 11.4176</t>
  </si>
  <si>
    <t xml:space="preserve">  5.2980</t>
  </si>
  <si>
    <t>393-U1583F-29R-1A</t>
  </si>
  <si>
    <t xml:space="preserve"> 11.9158</t>
  </si>
  <si>
    <t xml:space="preserve">  0.1374</t>
  </si>
  <si>
    <t xml:space="preserve">  7.0439</t>
  </si>
  <si>
    <t xml:space="preserve"> 10.7076</t>
  </si>
  <si>
    <t xml:space="preserve">  5.6862</t>
  </si>
  <si>
    <t xml:space="preserve"> 12.3768</t>
  </si>
  <si>
    <t xml:space="preserve">  0.5003</t>
  </si>
  <si>
    <t xml:space="preserve">  6.7483</t>
  </si>
  <si>
    <t>Measured/Reference Ratios</t>
  </si>
  <si>
    <t>Trace elements (µg/g)</t>
  </si>
  <si>
    <t>Major elements (wt%)</t>
  </si>
  <si>
    <t>Major and trace elements (wt%)</t>
  </si>
  <si>
    <t>*Not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</si>
</sst>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d/yyyy\ h:mm"/>
    <numFmt numFmtId="166" formatCode="0.000"/>
    <numFmt numFmtId="167" formatCode="0.0000"/>
  </numFmts>
  <fonts count="2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u/>
      <sz val="11"/>
      <color theme="11"/>
      <name val="Calibri"/>
      <family val="2"/>
      <scheme val="minor"/>
    </font>
    <font>
      <b/>
      <sz val="14"/>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b/>
      <sz val="14"/>
      <color theme="1"/>
      <name val="ArialMT"/>
    </font>
    <font>
      <sz val="12"/>
      <color theme="1"/>
      <name val="ArialMT"/>
      <family val="2"/>
    </font>
    <font>
      <sz val="12"/>
      <color rgb="FF000000"/>
      <name val="Calibri"/>
      <family val="2"/>
      <scheme val="minor"/>
    </font>
    <font>
      <b/>
      <sz val="11"/>
      <color theme="0"/>
      <name val="Calibri"/>
      <family val="2"/>
      <scheme val="minor"/>
    </font>
    <font>
      <b/>
      <sz val="12"/>
      <color theme="1"/>
      <name val="Helvetica"/>
      <family val="2"/>
    </font>
    <font>
      <b/>
      <sz val="14"/>
      <color rgb="FF000000"/>
      <name val="Calibri"/>
      <family val="2"/>
      <scheme val="minor"/>
    </font>
    <font>
      <b/>
      <sz val="12"/>
      <color theme="1"/>
      <name val="Calibri"/>
      <family val="2"/>
      <scheme val="minor"/>
    </font>
    <font>
      <sz val="11"/>
      <color theme="1"/>
      <name val="Arial"/>
      <family val="2"/>
    </font>
    <font>
      <b/>
      <sz val="11"/>
      <color theme="1"/>
      <name val="Arial"/>
      <family val="2"/>
    </font>
    <font>
      <sz val="12"/>
      <color rgb="FF000000"/>
      <name val="Arial"/>
      <family val="2"/>
    </font>
    <font>
      <i/>
      <sz val="12"/>
      <color rgb="FF000000"/>
      <name val="Arial"/>
      <family val="2"/>
    </font>
    <font>
      <b/>
      <sz val="12"/>
      <color rgb="FF000000"/>
      <name val="Arial"/>
      <family val="2"/>
    </font>
    <font>
      <vertAlign val="superscript"/>
      <sz val="12"/>
      <color rgb="FF000000"/>
      <name val="Arial"/>
      <family val="2"/>
    </font>
    <font>
      <b/>
      <sz val="14"/>
      <color theme="1"/>
      <name val="Arial"/>
      <family val="2"/>
    </font>
    <font>
      <b/>
      <sz val="11"/>
      <color theme="0"/>
      <name val="Arial"/>
      <family val="2"/>
    </font>
    <font>
      <sz val="8"/>
      <name val="Calibri"/>
      <family val="2"/>
      <scheme val="minor"/>
    </font>
    <font>
      <vertAlign val="subscript"/>
      <sz val="11"/>
      <color theme="1"/>
      <name val="Arial"/>
      <family val="2"/>
    </font>
    <font>
      <vertAlign val="superscript"/>
      <sz val="11"/>
      <color theme="1"/>
      <name val="Arial"/>
      <family val="2"/>
    </font>
  </fonts>
  <fills count="8">
    <fill>
      <patternFill patternType="none"/>
    </fill>
    <fill>
      <patternFill patternType="gray125"/>
    </fill>
    <fill>
      <patternFill patternType="solid">
        <fgColor rgb="FFCCFFCC"/>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n">
        <color rgb="FFA9D08E"/>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A9D08E"/>
      </top>
      <bottom style="thin">
        <color rgb="FFA9D08E"/>
      </bottom>
      <diagonal/>
    </border>
    <border>
      <left/>
      <right style="thin">
        <color theme="9" tint="0.39997558519241921"/>
      </right>
      <top style="thin">
        <color theme="9" tint="0.39997558519241921"/>
      </top>
      <bottom style="thin">
        <color theme="9" tint="0.39997558519241921"/>
      </bottom>
      <diagonal/>
    </border>
    <border>
      <left style="thin">
        <color rgb="FFA9D08E"/>
      </left>
      <right/>
      <top/>
      <bottom style="thin">
        <color rgb="FFA9D08E"/>
      </bottom>
      <diagonal/>
    </border>
    <border>
      <left/>
      <right style="thin">
        <color rgb="FFA9D08E"/>
      </right>
      <top/>
      <bottom style="thin">
        <color rgb="FFA9D08E"/>
      </bottom>
      <diagonal/>
    </border>
    <border>
      <left style="thin">
        <color auto="1"/>
      </left>
      <right/>
      <top style="thin">
        <color indexed="64"/>
      </top>
      <bottom style="thin">
        <color indexed="64"/>
      </bottom>
      <diagonal/>
    </border>
    <border>
      <left/>
      <right/>
      <top style="thin">
        <color indexed="64"/>
      </top>
      <bottom style="thin">
        <color indexed="64"/>
      </bottom>
      <diagonal/>
    </border>
  </borders>
  <cellStyleXfs count="21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142">
    <xf numFmtId="0" fontId="0" fillId="0" borderId="0" xfId="0"/>
    <xf numFmtId="0" fontId="7" fillId="0" borderId="0" xfId="0" applyFont="1"/>
    <xf numFmtId="0" fontId="8" fillId="0" borderId="0" xfId="0" applyFont="1"/>
    <xf numFmtId="2" fontId="8" fillId="0" borderId="0" xfId="0" applyNumberFormat="1" applyFont="1"/>
    <xf numFmtId="0" fontId="8" fillId="0" borderId="0" xfId="0" applyFont="1" applyAlignment="1">
      <alignment horizontal="center"/>
    </xf>
    <xf numFmtId="0" fontId="4" fillId="3" borderId="0" xfId="0" applyFont="1" applyFill="1" applyAlignment="1">
      <alignment vertical="center"/>
    </xf>
    <xf numFmtId="0" fontId="0" fillId="3" borderId="0" xfId="0" applyFill="1"/>
    <xf numFmtId="0" fontId="0" fillId="2" borderId="1" xfId="0" applyFill="1" applyBorder="1"/>
    <xf numFmtId="22" fontId="0" fillId="2" borderId="1" xfId="0" applyNumberFormat="1" applyFill="1" applyBorder="1"/>
    <xf numFmtId="0" fontId="0" fillId="2" borderId="1" xfId="0" quotePrefix="1" applyFill="1" applyBorder="1"/>
    <xf numFmtId="0" fontId="9" fillId="0" borderId="0" xfId="0" applyFont="1"/>
    <xf numFmtId="0" fontId="9" fillId="0" borderId="0" xfId="0" applyFont="1" applyAlignment="1">
      <alignment wrapText="1"/>
    </xf>
    <xf numFmtId="0" fontId="11" fillId="0" borderId="0" xfId="0" applyFont="1"/>
    <xf numFmtId="0" fontId="12" fillId="0" borderId="0" xfId="0" applyFont="1"/>
    <xf numFmtId="22" fontId="0" fillId="0" borderId="0" xfId="0" applyNumberFormat="1"/>
    <xf numFmtId="1" fontId="8" fillId="0" borderId="0" xfId="0" applyNumberFormat="1" applyFont="1"/>
    <xf numFmtId="164" fontId="8" fillId="0" borderId="0" xfId="0" applyNumberFormat="1" applyFont="1"/>
    <xf numFmtId="0" fontId="7" fillId="0" borderId="0" xfId="0" applyFont="1" applyAlignment="1">
      <alignment wrapText="1"/>
    </xf>
    <xf numFmtId="164" fontId="7" fillId="0" borderId="0" xfId="0" applyNumberFormat="1" applyFont="1" applyAlignment="1">
      <alignment wrapText="1"/>
    </xf>
    <xf numFmtId="2" fontId="7" fillId="0" borderId="0" xfId="0" applyNumberFormat="1" applyFont="1" applyAlignment="1">
      <alignment wrapText="1"/>
    </xf>
    <xf numFmtId="1" fontId="7" fillId="0" borderId="0" xfId="0" applyNumberFormat="1" applyFont="1" applyAlignment="1">
      <alignment wrapText="1"/>
    </xf>
    <xf numFmtId="0" fontId="3" fillId="0" borderId="0" xfId="0" applyFont="1"/>
    <xf numFmtId="164" fontId="3" fillId="0" borderId="0" xfId="0" applyNumberFormat="1" applyFont="1"/>
    <xf numFmtId="2" fontId="3" fillId="0" borderId="0" xfId="0" applyNumberFormat="1" applyFont="1"/>
    <xf numFmtId="1" fontId="3" fillId="0" borderId="0" xfId="0" applyNumberFormat="1" applyFont="1"/>
    <xf numFmtId="0" fontId="7" fillId="0" borderId="0" xfId="0" applyFont="1" applyAlignment="1">
      <alignment horizontal="center" wrapText="1"/>
    </xf>
    <xf numFmtId="0" fontId="3" fillId="0" borderId="0" xfId="0" applyFont="1" applyAlignment="1">
      <alignment horizontal="center"/>
    </xf>
    <xf numFmtId="14" fontId="3" fillId="0" borderId="0" xfId="0" applyNumberFormat="1" applyFont="1"/>
    <xf numFmtId="0" fontId="13" fillId="0" borderId="4" xfId="0" applyFont="1" applyBorder="1"/>
    <xf numFmtId="22" fontId="13" fillId="0" borderId="4" xfId="0" applyNumberFormat="1" applyFont="1" applyBorder="1"/>
    <xf numFmtId="0" fontId="4" fillId="0" borderId="0" xfId="0" applyFont="1"/>
    <xf numFmtId="0" fontId="0" fillId="0" borderId="0" xfId="0" quotePrefix="1"/>
    <xf numFmtId="0" fontId="13" fillId="0" borderId="0" xfId="0" applyFont="1"/>
    <xf numFmtId="0" fontId="0" fillId="0" borderId="11" xfId="0" applyBorder="1"/>
    <xf numFmtId="0" fontId="14" fillId="0" borderId="3" xfId="0" applyFont="1" applyBorder="1"/>
    <xf numFmtId="0" fontId="13" fillId="0" borderId="13" xfId="0" applyFont="1" applyBorder="1"/>
    <xf numFmtId="0" fontId="10" fillId="0" borderId="0" xfId="0" applyFont="1"/>
    <xf numFmtId="0" fontId="10" fillId="0" borderId="0" xfId="0" applyFont="1" applyAlignment="1">
      <alignment vertical="center" wrapText="1"/>
    </xf>
    <xf numFmtId="0" fontId="10" fillId="0" borderId="0" xfId="0" quotePrefix="1" applyFont="1" applyAlignment="1">
      <alignment vertical="center" wrapText="1"/>
    </xf>
    <xf numFmtId="0" fontId="14" fillId="0" borderId="2" xfId="0" applyFont="1" applyBorder="1"/>
    <xf numFmtId="0" fontId="14" fillId="0" borderId="14" xfId="0" applyFont="1" applyBorder="1"/>
    <xf numFmtId="0" fontId="13" fillId="0" borderId="15" xfId="0" applyFont="1" applyBorder="1"/>
    <xf numFmtId="2" fontId="0" fillId="0" borderId="3" xfId="0" applyNumberFormat="1" applyBorder="1" applyAlignment="1">
      <alignment horizontal="center"/>
    </xf>
    <xf numFmtId="0" fontId="13" fillId="0" borderId="16" xfId="0" applyFont="1" applyBorder="1"/>
    <xf numFmtId="0" fontId="2" fillId="0" borderId="0" xfId="0" applyFont="1" applyAlignment="1">
      <alignment horizontal="center"/>
    </xf>
    <xf numFmtId="2" fontId="7" fillId="0" borderId="0" xfId="0" applyNumberFormat="1" applyFont="1"/>
    <xf numFmtId="164" fontId="7" fillId="0" borderId="0" xfId="0" applyNumberFormat="1" applyFont="1"/>
    <xf numFmtId="1" fontId="7" fillId="0" borderId="0" xfId="0" applyNumberFormat="1" applyFont="1"/>
    <xf numFmtId="2" fontId="15" fillId="0" borderId="0" xfId="0" applyNumberFormat="1" applyFont="1" applyAlignment="1">
      <alignment wrapText="1"/>
    </xf>
    <xf numFmtId="1" fontId="15" fillId="0" borderId="0" xfId="0" applyNumberFormat="1" applyFont="1" applyAlignment="1">
      <alignment horizontal="right" wrapText="1"/>
    </xf>
    <xf numFmtId="1" fontId="15" fillId="0" borderId="0" xfId="0" applyNumberFormat="1" applyFont="1" applyAlignment="1">
      <alignment wrapText="1"/>
    </xf>
    <xf numFmtId="164" fontId="0" fillId="0" borderId="0" xfId="0" applyNumberFormat="1"/>
    <xf numFmtId="0" fontId="2" fillId="0" borderId="0" xfId="0" applyFont="1"/>
    <xf numFmtId="0" fontId="3" fillId="0" borderId="11" xfId="0" applyFont="1" applyBorder="1" applyAlignment="1">
      <alignment horizontal="center"/>
    </xf>
    <xf numFmtId="0" fontId="3" fillId="0" borderId="11" xfId="0" applyFont="1" applyBorder="1"/>
    <xf numFmtId="0" fontId="8" fillId="0" borderId="11" xfId="0" applyFont="1" applyBorder="1" applyAlignment="1">
      <alignment horizontal="center"/>
    </xf>
    <xf numFmtId="0" fontId="8" fillId="0" borderId="11" xfId="0" applyFont="1" applyBorder="1"/>
    <xf numFmtId="2" fontId="0" fillId="0" borderId="11" xfId="0" applyNumberFormat="1" applyBorder="1"/>
    <xf numFmtId="2" fontId="8" fillId="0" borderId="11" xfId="0" applyNumberFormat="1" applyFont="1" applyBorder="1"/>
    <xf numFmtId="2" fontId="15" fillId="0" borderId="0" xfId="0" applyNumberFormat="1" applyFont="1" applyAlignment="1">
      <alignment vertical="center" wrapText="1"/>
    </xf>
    <xf numFmtId="166" fontId="15" fillId="0" borderId="0" xfId="0" applyNumberFormat="1" applyFont="1" applyAlignment="1">
      <alignment vertical="center" wrapText="1"/>
    </xf>
    <xf numFmtId="164" fontId="0" fillId="0" borderId="11" xfId="0" applyNumberFormat="1" applyBorder="1"/>
    <xf numFmtId="0" fontId="16" fillId="0" borderId="0" xfId="0" applyFont="1"/>
    <xf numFmtId="0" fontId="17" fillId="0" borderId="0" xfId="0" applyFont="1" applyAlignment="1">
      <alignment horizontal="center"/>
    </xf>
    <xf numFmtId="0" fontId="18" fillId="0" borderId="0" xfId="0" applyFont="1"/>
    <xf numFmtId="0" fontId="19" fillId="0" borderId="0" xfId="0" applyFont="1"/>
    <xf numFmtId="0" fontId="19" fillId="0" borderId="5" xfId="0" applyFont="1" applyBorder="1"/>
    <xf numFmtId="0" fontId="19" fillId="0" borderId="6" xfId="0" applyFont="1" applyBorder="1"/>
    <xf numFmtId="0" fontId="19" fillId="0" borderId="7" xfId="0" applyFont="1" applyBorder="1"/>
    <xf numFmtId="0" fontId="18" fillId="0" borderId="6" xfId="0" applyFont="1" applyBorder="1"/>
    <xf numFmtId="0" fontId="18" fillId="0" borderId="7" xfId="0" applyFont="1" applyBorder="1"/>
    <xf numFmtId="0" fontId="20" fillId="0" borderId="4" xfId="0" applyFont="1" applyBorder="1"/>
    <xf numFmtId="22" fontId="20" fillId="0" borderId="4" xfId="0" applyNumberFormat="1" applyFont="1" applyBorder="1"/>
    <xf numFmtId="0" fontId="20" fillId="0" borderId="0" xfId="0" applyFont="1"/>
    <xf numFmtId="22" fontId="20" fillId="0" borderId="0" xfId="0" applyNumberFormat="1" applyFont="1"/>
    <xf numFmtId="0" fontId="18" fillId="0" borderId="8" xfId="0" applyFont="1" applyBorder="1"/>
    <xf numFmtId="0" fontId="18" fillId="0" borderId="9" xfId="0" applyFont="1" applyBorder="1"/>
    <xf numFmtId="0" fontId="18" fillId="0" borderId="5" xfId="0" applyFont="1" applyBorder="1"/>
    <xf numFmtId="0" fontId="18" fillId="0" borderId="11" xfId="0" applyFont="1" applyBorder="1"/>
    <xf numFmtId="0" fontId="18" fillId="0" borderId="12" xfId="0" applyFont="1" applyBorder="1"/>
    <xf numFmtId="0" fontId="19" fillId="0" borderId="8" xfId="0" applyFont="1" applyBorder="1"/>
    <xf numFmtId="0" fontId="18" fillId="0" borderId="10" xfId="0" applyFont="1" applyBorder="1"/>
    <xf numFmtId="0" fontId="20" fillId="5" borderId="4" xfId="0" applyFont="1" applyFill="1" applyBorder="1"/>
    <xf numFmtId="22" fontId="20" fillId="5" borderId="4" xfId="0" applyNumberFormat="1" applyFont="1" applyFill="1" applyBorder="1"/>
    <xf numFmtId="0" fontId="18" fillId="5" borderId="0" xfId="0" applyFont="1" applyFill="1"/>
    <xf numFmtId="0" fontId="18" fillId="0" borderId="4" xfId="0" applyFont="1" applyBorder="1"/>
    <xf numFmtId="0" fontId="21" fillId="0" borderId="4" xfId="0" applyFont="1" applyBorder="1"/>
    <xf numFmtId="0" fontId="18" fillId="0" borderId="8" xfId="0" quotePrefix="1" applyFont="1" applyBorder="1"/>
    <xf numFmtId="0" fontId="20" fillId="5" borderId="0" xfId="0" applyFont="1" applyFill="1"/>
    <xf numFmtId="22" fontId="20" fillId="5" borderId="0" xfId="0" applyNumberFormat="1" applyFont="1" applyFill="1"/>
    <xf numFmtId="0" fontId="22" fillId="0" borderId="4" xfId="0" applyFont="1" applyBorder="1"/>
    <xf numFmtId="22" fontId="22" fillId="0" borderId="4" xfId="0" applyNumberFormat="1" applyFont="1" applyBorder="1"/>
    <xf numFmtId="0" fontId="24" fillId="0" borderId="0" xfId="0" applyFont="1"/>
    <xf numFmtId="2" fontId="20" fillId="0" borderId="4" xfId="0" applyNumberFormat="1" applyFont="1" applyBorder="1"/>
    <xf numFmtId="2" fontId="18" fillId="0" borderId="0" xfId="0" applyNumberFormat="1" applyFont="1"/>
    <xf numFmtId="0" fontId="25" fillId="0" borderId="3" xfId="0" applyFont="1" applyBorder="1"/>
    <xf numFmtId="0" fontId="18" fillId="0" borderId="0" xfId="0" quotePrefix="1" applyFont="1"/>
    <xf numFmtId="22" fontId="20" fillId="0" borderId="13" xfId="0" applyNumberFormat="1" applyFont="1" applyBorder="1"/>
    <xf numFmtId="0" fontId="20" fillId="0" borderId="13" xfId="0" applyFont="1" applyBorder="1"/>
    <xf numFmtId="0" fontId="20" fillId="6" borderId="4" xfId="0" applyFont="1" applyFill="1" applyBorder="1"/>
    <xf numFmtId="22" fontId="20" fillId="6" borderId="4" xfId="0" applyNumberFormat="1" applyFont="1" applyFill="1" applyBorder="1"/>
    <xf numFmtId="0" fontId="18" fillId="6" borderId="0" xfId="0" applyFont="1" applyFill="1"/>
    <xf numFmtId="0" fontId="20" fillId="6" borderId="0" xfId="0" applyFont="1" applyFill="1"/>
    <xf numFmtId="22" fontId="20" fillId="6" borderId="0" xfId="0" applyNumberFormat="1" applyFont="1" applyFill="1"/>
    <xf numFmtId="0" fontId="20" fillId="4" borderId="4" xfId="0" applyFont="1" applyFill="1" applyBorder="1"/>
    <xf numFmtId="22" fontId="20" fillId="4" borderId="4" xfId="0" applyNumberFormat="1" applyFont="1" applyFill="1" applyBorder="1"/>
    <xf numFmtId="0" fontId="18" fillId="4" borderId="0" xfId="0" applyFont="1" applyFill="1"/>
    <xf numFmtId="0" fontId="20" fillId="7" borderId="4" xfId="0" applyFont="1" applyFill="1" applyBorder="1"/>
    <xf numFmtId="22" fontId="20" fillId="7" borderId="4" xfId="0" applyNumberFormat="1" applyFont="1" applyFill="1" applyBorder="1"/>
    <xf numFmtId="0" fontId="18" fillId="7" borderId="0" xfId="0" applyFont="1" applyFill="1"/>
    <xf numFmtId="0" fontId="7" fillId="0" borderId="0" xfId="0" applyFont="1" applyAlignment="1">
      <alignment horizontal="center"/>
    </xf>
    <xf numFmtId="2" fontId="0" fillId="0" borderId="0" xfId="0" applyNumberFormat="1"/>
    <xf numFmtId="0" fontId="2" fillId="0" borderId="0" xfId="0" applyFont="1" applyAlignment="1">
      <alignment horizontal="left"/>
    </xf>
    <xf numFmtId="0" fontId="8" fillId="0" borderId="0" xfId="0" applyFont="1" applyAlignment="1">
      <alignment horizontal="left"/>
    </xf>
    <xf numFmtId="167" fontId="20" fillId="0" borderId="4" xfId="0" applyNumberFormat="1" applyFont="1" applyBorder="1"/>
    <xf numFmtId="0" fontId="18" fillId="6" borderId="1" xfId="0" applyFont="1" applyFill="1" applyBorder="1"/>
    <xf numFmtId="0" fontId="18" fillId="7" borderId="1" xfId="0" applyFont="1" applyFill="1" applyBorder="1"/>
    <xf numFmtId="0" fontId="18" fillId="5" borderId="1" xfId="0" applyFont="1" applyFill="1" applyBorder="1"/>
    <xf numFmtId="0" fontId="18" fillId="0" borderId="1" xfId="0" applyFont="1" applyBorder="1"/>
    <xf numFmtId="0" fontId="18" fillId="0" borderId="17" xfId="0" applyFont="1" applyBorder="1"/>
    <xf numFmtId="0" fontId="18" fillId="0" borderId="18" xfId="0" applyFont="1" applyBorder="1"/>
    <xf numFmtId="0" fontId="0" fillId="0" borderId="8" xfId="0" applyBorder="1"/>
    <xf numFmtId="0" fontId="0" fillId="0" borderId="9" xfId="0" applyBorder="1"/>
    <xf numFmtId="0" fontId="0" fillId="0" borderId="12" xfId="0" applyBorder="1"/>
    <xf numFmtId="22" fontId="20" fillId="0" borderId="4" xfId="0" applyNumberFormat="1" applyFont="1" applyBorder="1" applyAlignment="1">
      <alignment horizontal="right"/>
    </xf>
    <xf numFmtId="166" fontId="20" fillId="0" borderId="4" xfId="0" applyNumberFormat="1" applyFont="1" applyBorder="1"/>
    <xf numFmtId="14" fontId="0" fillId="0" borderId="0" xfId="0" applyNumberFormat="1"/>
    <xf numFmtId="0" fontId="0" fillId="0" borderId="2" xfId="0" applyBorder="1"/>
    <xf numFmtId="22" fontId="0" fillId="0" borderId="3" xfId="0" applyNumberFormat="1" applyBorder="1"/>
    <xf numFmtId="0" fontId="0" fillId="0" borderId="3" xfId="0" applyBorder="1"/>
    <xf numFmtId="0" fontId="0" fillId="0" borderId="14" xfId="0" applyBorder="1"/>
    <xf numFmtId="165" fontId="0" fillId="0" borderId="3" xfId="0" applyNumberFormat="1" applyBorder="1"/>
    <xf numFmtId="165" fontId="0" fillId="0" borderId="0" xfId="0" applyNumberFormat="1"/>
    <xf numFmtId="0" fontId="1" fillId="0" borderId="0" xfId="0" applyFont="1" applyAlignment="1">
      <alignment horizontal="center"/>
    </xf>
    <xf numFmtId="166" fontId="7" fillId="0" borderId="0" xfId="0" applyNumberFormat="1" applyFont="1"/>
    <xf numFmtId="166" fontId="15" fillId="0" borderId="0" xfId="0" applyNumberFormat="1" applyFont="1" applyAlignment="1">
      <alignment wrapText="1"/>
    </xf>
    <xf numFmtId="14" fontId="3" fillId="0" borderId="0" xfId="0" applyNumberFormat="1" applyFont="1" applyAlignment="1">
      <alignment horizontal="center"/>
    </xf>
    <xf numFmtId="2" fontId="3" fillId="0" borderId="0" xfId="0" applyNumberFormat="1" applyFont="1" applyAlignment="1">
      <alignment horizontal="center"/>
    </xf>
    <xf numFmtId="2" fontId="8" fillId="0" borderId="6" xfId="0" applyNumberFormat="1" applyFont="1" applyBorder="1"/>
    <xf numFmtId="0" fontId="17" fillId="0" borderId="0" xfId="0" applyFont="1" applyAlignment="1">
      <alignment horizontal="center" vertical="center"/>
    </xf>
    <xf numFmtId="0" fontId="17" fillId="0" borderId="0" xfId="0" applyFont="1" applyAlignment="1">
      <alignment horizontal="center" vertical="center" wrapText="1"/>
    </xf>
    <xf numFmtId="2" fontId="13" fillId="0" borderId="4" xfId="0" applyNumberFormat="1" applyFont="1" applyBorder="1"/>
  </cellXfs>
  <cellStyles count="21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Normal" xfId="0" builtinId="0"/>
  </cellStyles>
  <dxfs count="0"/>
  <tableStyles count="0" defaultTableStyle="TableStyleMedium2" defaultPivotStyle="PivotStyleLight16"/>
  <colors>
    <mruColors>
      <color rgb="FF00FDFF"/>
      <color rgb="FF0432FF"/>
      <color rgb="FF00F000"/>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SiO2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1.1561677614181407E-5"/>
                  <c:y val="-2.573846718888552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Calibrations!$H$2:$H$91</c:f>
              <c:numCache>
                <c:formatCode>General</c:formatCode>
                <c:ptCount val="90"/>
                <c:pt idx="0">
                  <c:v>48.1965</c:v>
                </c:pt>
                <c:pt idx="1">
                  <c:v>48.362699999999997</c:v>
                </c:pt>
                <c:pt idx="2">
                  <c:v>48.3508</c:v>
                </c:pt>
                <c:pt idx="3">
                  <c:v>44.365200000000002</c:v>
                </c:pt>
                <c:pt idx="4">
                  <c:v>45.333799999999997</c:v>
                </c:pt>
                <c:pt idx="5">
                  <c:v>45.389200000000002</c:v>
                </c:pt>
                <c:pt idx="6">
                  <c:v>45.650599999999997</c:v>
                </c:pt>
                <c:pt idx="7">
                  <c:v>45.3172</c:v>
                </c:pt>
                <c:pt idx="8">
                  <c:v>45.4602</c:v>
                </c:pt>
                <c:pt idx="9">
                  <c:v>45.302500000000002</c:v>
                </c:pt>
                <c:pt idx="10">
                  <c:v>37.940399999999997</c:v>
                </c:pt>
                <c:pt idx="11">
                  <c:v>39.042000000000002</c:v>
                </c:pt>
                <c:pt idx="12">
                  <c:v>39.182699999999997</c:v>
                </c:pt>
                <c:pt idx="13">
                  <c:v>39.347900000000003</c:v>
                </c:pt>
                <c:pt idx="14">
                  <c:v>32.674599999999998</c:v>
                </c:pt>
                <c:pt idx="15">
                  <c:v>33.127099999999999</c:v>
                </c:pt>
                <c:pt idx="16">
                  <c:v>32.834600000000002</c:v>
                </c:pt>
                <c:pt idx="17">
                  <c:v>32.486199999999997</c:v>
                </c:pt>
                <c:pt idx="18">
                  <c:v>32.5685</c:v>
                </c:pt>
                <c:pt idx="19">
                  <c:v>32.808999999999997</c:v>
                </c:pt>
                <c:pt idx="20">
                  <c:v>38.384500000000003</c:v>
                </c:pt>
                <c:pt idx="21">
                  <c:v>38.506500000000003</c:v>
                </c:pt>
                <c:pt idx="22">
                  <c:v>38.568399999999997</c:v>
                </c:pt>
                <c:pt idx="23">
                  <c:v>37.973999999999997</c:v>
                </c:pt>
                <c:pt idx="24">
                  <c:v>38.470199999999998</c:v>
                </c:pt>
                <c:pt idx="25">
                  <c:v>38.127499999999998</c:v>
                </c:pt>
                <c:pt idx="26">
                  <c:v>32.633800000000001</c:v>
                </c:pt>
                <c:pt idx="27">
                  <c:v>32.907699999999998</c:v>
                </c:pt>
                <c:pt idx="28">
                  <c:v>32.9298</c:v>
                </c:pt>
                <c:pt idx="29">
                  <c:v>38.340499999999999</c:v>
                </c:pt>
                <c:pt idx="30">
                  <c:v>38.182499999999997</c:v>
                </c:pt>
                <c:pt idx="31">
                  <c:v>38.492899999999999</c:v>
                </c:pt>
                <c:pt idx="32">
                  <c:v>37.414000000000001</c:v>
                </c:pt>
                <c:pt idx="33">
                  <c:v>37.590499999999999</c:v>
                </c:pt>
                <c:pt idx="34">
                  <c:v>37.6462</c:v>
                </c:pt>
                <c:pt idx="35">
                  <c:v>34.366500000000002</c:v>
                </c:pt>
                <c:pt idx="36">
                  <c:v>34.339500000000001</c:v>
                </c:pt>
                <c:pt idx="37">
                  <c:v>34.624000000000002</c:v>
                </c:pt>
                <c:pt idx="38">
                  <c:v>28.088899999999999</c:v>
                </c:pt>
                <c:pt idx="39">
                  <c:v>28.290400000000002</c:v>
                </c:pt>
                <c:pt idx="40">
                  <c:v>28.178899999999999</c:v>
                </c:pt>
                <c:pt idx="41">
                  <c:v>34.815899999999999</c:v>
                </c:pt>
                <c:pt idx="42">
                  <c:v>34.692</c:v>
                </c:pt>
                <c:pt idx="43">
                  <c:v>34.726999999999997</c:v>
                </c:pt>
                <c:pt idx="44">
                  <c:v>35.804499999999997</c:v>
                </c:pt>
                <c:pt idx="45">
                  <c:v>35.826099999999997</c:v>
                </c:pt>
                <c:pt idx="46">
                  <c:v>35.655099999999997</c:v>
                </c:pt>
                <c:pt idx="47">
                  <c:v>34.052700000000002</c:v>
                </c:pt>
                <c:pt idx="48">
                  <c:v>29.23</c:v>
                </c:pt>
                <c:pt idx="49">
                  <c:v>29.261099999999999</c:v>
                </c:pt>
                <c:pt idx="50">
                  <c:v>29.300999999999998</c:v>
                </c:pt>
                <c:pt idx="51">
                  <c:v>29.010899999999999</c:v>
                </c:pt>
                <c:pt idx="52">
                  <c:v>28.951599999999999</c:v>
                </c:pt>
                <c:pt idx="53">
                  <c:v>29.046900000000001</c:v>
                </c:pt>
                <c:pt idx="54">
                  <c:v>26.5245</c:v>
                </c:pt>
                <c:pt idx="55">
                  <c:v>26.910699999999999</c:v>
                </c:pt>
                <c:pt idx="56">
                  <c:v>26.856300000000001</c:v>
                </c:pt>
                <c:pt idx="57">
                  <c:v>26.572399999999998</c:v>
                </c:pt>
                <c:pt idx="58">
                  <c:v>26.610399999999998</c:v>
                </c:pt>
                <c:pt idx="59">
                  <c:v>26.627099999999999</c:v>
                </c:pt>
                <c:pt idx="60">
                  <c:v>29.741700000000002</c:v>
                </c:pt>
                <c:pt idx="61">
                  <c:v>30.150099999999998</c:v>
                </c:pt>
                <c:pt idx="62">
                  <c:v>29.8538</c:v>
                </c:pt>
                <c:pt idx="63">
                  <c:v>31.354199999999999</c:v>
                </c:pt>
                <c:pt idx="64">
                  <c:v>31.465</c:v>
                </c:pt>
                <c:pt idx="65">
                  <c:v>31.596399999999999</c:v>
                </c:pt>
                <c:pt idx="66">
                  <c:v>29.887899999999998</c:v>
                </c:pt>
                <c:pt idx="67">
                  <c:v>29.923999999999999</c:v>
                </c:pt>
                <c:pt idx="68">
                  <c:v>29.785699999999999</c:v>
                </c:pt>
                <c:pt idx="69">
                  <c:v>29.8931</c:v>
                </c:pt>
                <c:pt idx="70">
                  <c:v>29.740500000000001</c:v>
                </c:pt>
                <c:pt idx="71">
                  <c:v>30.0733</c:v>
                </c:pt>
                <c:pt idx="72">
                  <c:v>29.866199999999999</c:v>
                </c:pt>
                <c:pt idx="73">
                  <c:v>29.921099999999999</c:v>
                </c:pt>
                <c:pt idx="74">
                  <c:v>30.077400000000001</c:v>
                </c:pt>
                <c:pt idx="75">
                  <c:v>30.4267</c:v>
                </c:pt>
                <c:pt idx="76">
                  <c:v>30.9329</c:v>
                </c:pt>
                <c:pt idx="77">
                  <c:v>30.932300000000001</c:v>
                </c:pt>
                <c:pt idx="78">
                  <c:v>30.509399999999999</c:v>
                </c:pt>
                <c:pt idx="79">
                  <c:v>30.370699999999999</c:v>
                </c:pt>
                <c:pt idx="80">
                  <c:v>30.599699999999999</c:v>
                </c:pt>
                <c:pt idx="81">
                  <c:v>26.823599999999999</c:v>
                </c:pt>
                <c:pt idx="82">
                  <c:v>26.744499999999999</c:v>
                </c:pt>
                <c:pt idx="83">
                  <c:v>26.958100000000002</c:v>
                </c:pt>
                <c:pt idx="84">
                  <c:v>27.111000000000001</c:v>
                </c:pt>
                <c:pt idx="85">
                  <c:v>26.968399999999999</c:v>
                </c:pt>
                <c:pt idx="86">
                  <c:v>27.105</c:v>
                </c:pt>
                <c:pt idx="87">
                  <c:v>27.2044</c:v>
                </c:pt>
                <c:pt idx="88">
                  <c:v>27.188400000000001</c:v>
                </c:pt>
                <c:pt idx="89">
                  <c:v>27.150200000000002</c:v>
                </c:pt>
              </c:numCache>
            </c:numRef>
          </c:xVal>
          <c:yVal>
            <c:numRef>
              <c:f>Calibrations!$I$2:$I$91</c:f>
              <c:numCache>
                <c:formatCode>General</c:formatCode>
                <c:ptCount val="90"/>
                <c:pt idx="0">
                  <c:v>63.43</c:v>
                </c:pt>
                <c:pt idx="1">
                  <c:v>63.43</c:v>
                </c:pt>
                <c:pt idx="2">
                  <c:v>63.43</c:v>
                </c:pt>
                <c:pt idx="3">
                  <c:v>59.38</c:v>
                </c:pt>
                <c:pt idx="4">
                  <c:v>59.38</c:v>
                </c:pt>
                <c:pt idx="5">
                  <c:v>59.38</c:v>
                </c:pt>
                <c:pt idx="6">
                  <c:v>59.38</c:v>
                </c:pt>
                <c:pt idx="7">
                  <c:v>59.38</c:v>
                </c:pt>
                <c:pt idx="8">
                  <c:v>59.38</c:v>
                </c:pt>
                <c:pt idx="9">
                  <c:v>59.38</c:v>
                </c:pt>
                <c:pt idx="10">
                  <c:v>54.1</c:v>
                </c:pt>
                <c:pt idx="11">
                  <c:v>54.1</c:v>
                </c:pt>
                <c:pt idx="12">
                  <c:v>54.1</c:v>
                </c:pt>
                <c:pt idx="13">
                  <c:v>54.1</c:v>
                </c:pt>
                <c:pt idx="14">
                  <c:v>43.66</c:v>
                </c:pt>
                <c:pt idx="15">
                  <c:v>43.66</c:v>
                </c:pt>
                <c:pt idx="16">
                  <c:v>43.66</c:v>
                </c:pt>
                <c:pt idx="17">
                  <c:v>43.66</c:v>
                </c:pt>
                <c:pt idx="18">
                  <c:v>43.66</c:v>
                </c:pt>
                <c:pt idx="19">
                  <c:v>43.66</c:v>
                </c:pt>
                <c:pt idx="20">
                  <c:v>50.96</c:v>
                </c:pt>
                <c:pt idx="21">
                  <c:v>50.96</c:v>
                </c:pt>
                <c:pt idx="22">
                  <c:v>50.96</c:v>
                </c:pt>
                <c:pt idx="23">
                  <c:v>50.96</c:v>
                </c:pt>
                <c:pt idx="24">
                  <c:v>50.96</c:v>
                </c:pt>
                <c:pt idx="25">
                  <c:v>50.96</c:v>
                </c:pt>
                <c:pt idx="26">
                  <c:v>46.47</c:v>
                </c:pt>
                <c:pt idx="27">
                  <c:v>46.47</c:v>
                </c:pt>
                <c:pt idx="28">
                  <c:v>46.47</c:v>
                </c:pt>
                <c:pt idx="29">
                  <c:v>49.34</c:v>
                </c:pt>
                <c:pt idx="30">
                  <c:v>49.34</c:v>
                </c:pt>
                <c:pt idx="31">
                  <c:v>49.34</c:v>
                </c:pt>
                <c:pt idx="32">
                  <c:v>49.34</c:v>
                </c:pt>
                <c:pt idx="33">
                  <c:v>49.34</c:v>
                </c:pt>
                <c:pt idx="34">
                  <c:v>49.34</c:v>
                </c:pt>
                <c:pt idx="35">
                  <c:v>47.1</c:v>
                </c:pt>
                <c:pt idx="36">
                  <c:v>47.1</c:v>
                </c:pt>
                <c:pt idx="37">
                  <c:v>47.1</c:v>
                </c:pt>
                <c:pt idx="38">
                  <c:v>38.22</c:v>
                </c:pt>
                <c:pt idx="39">
                  <c:v>38.22</c:v>
                </c:pt>
                <c:pt idx="40">
                  <c:v>38.22</c:v>
                </c:pt>
                <c:pt idx="41">
                  <c:v>47.79</c:v>
                </c:pt>
                <c:pt idx="42">
                  <c:v>47.79</c:v>
                </c:pt>
                <c:pt idx="43">
                  <c:v>47.79</c:v>
                </c:pt>
                <c:pt idx="44">
                  <c:v>47.79</c:v>
                </c:pt>
                <c:pt idx="45">
                  <c:v>47.79</c:v>
                </c:pt>
                <c:pt idx="46">
                  <c:v>47.79</c:v>
                </c:pt>
                <c:pt idx="47">
                  <c:v>47.79</c:v>
                </c:pt>
                <c:pt idx="48">
                  <c:v>39.119999999999997</c:v>
                </c:pt>
                <c:pt idx="49">
                  <c:v>39.119999999999997</c:v>
                </c:pt>
                <c:pt idx="50">
                  <c:v>39.119999999999997</c:v>
                </c:pt>
                <c:pt idx="51">
                  <c:v>39.119999999999997</c:v>
                </c:pt>
                <c:pt idx="52">
                  <c:v>39.119999999999997</c:v>
                </c:pt>
                <c:pt idx="53">
                  <c:v>39.119999999999997</c:v>
                </c:pt>
                <c:pt idx="54">
                  <c:v>37.78</c:v>
                </c:pt>
                <c:pt idx="55">
                  <c:v>37.78</c:v>
                </c:pt>
                <c:pt idx="56">
                  <c:v>37.78</c:v>
                </c:pt>
                <c:pt idx="57">
                  <c:v>37.78</c:v>
                </c:pt>
                <c:pt idx="58">
                  <c:v>37.78</c:v>
                </c:pt>
                <c:pt idx="59">
                  <c:v>37.78</c:v>
                </c:pt>
                <c:pt idx="60">
                  <c:v>39.43</c:v>
                </c:pt>
                <c:pt idx="61">
                  <c:v>39.43</c:v>
                </c:pt>
                <c:pt idx="62">
                  <c:v>39.43</c:v>
                </c:pt>
                <c:pt idx="63">
                  <c:v>39.43</c:v>
                </c:pt>
                <c:pt idx="64">
                  <c:v>39.43</c:v>
                </c:pt>
                <c:pt idx="65">
                  <c:v>39.43</c:v>
                </c:pt>
                <c:pt idx="66">
                  <c:v>39.43</c:v>
                </c:pt>
                <c:pt idx="67">
                  <c:v>39.43</c:v>
                </c:pt>
                <c:pt idx="68">
                  <c:v>39.43</c:v>
                </c:pt>
                <c:pt idx="69">
                  <c:v>38.54</c:v>
                </c:pt>
                <c:pt idx="70">
                  <c:v>38.54</c:v>
                </c:pt>
                <c:pt idx="71">
                  <c:v>38.54</c:v>
                </c:pt>
                <c:pt idx="72">
                  <c:v>38.54</c:v>
                </c:pt>
                <c:pt idx="73">
                  <c:v>38.54</c:v>
                </c:pt>
                <c:pt idx="74">
                  <c:v>38.54</c:v>
                </c:pt>
                <c:pt idx="75">
                  <c:v>42.39</c:v>
                </c:pt>
                <c:pt idx="76">
                  <c:v>42.39</c:v>
                </c:pt>
                <c:pt idx="77">
                  <c:v>42.39</c:v>
                </c:pt>
                <c:pt idx="78">
                  <c:v>42.39</c:v>
                </c:pt>
                <c:pt idx="79">
                  <c:v>42.39</c:v>
                </c:pt>
                <c:pt idx="80">
                  <c:v>42.39</c:v>
                </c:pt>
                <c:pt idx="81">
                  <c:v>40.409999999999997</c:v>
                </c:pt>
                <c:pt idx="82">
                  <c:v>40.409999999999997</c:v>
                </c:pt>
                <c:pt idx="83">
                  <c:v>40.409999999999997</c:v>
                </c:pt>
                <c:pt idx="84">
                  <c:v>40.409999999999997</c:v>
                </c:pt>
                <c:pt idx="85">
                  <c:v>40.409999999999997</c:v>
                </c:pt>
                <c:pt idx="86">
                  <c:v>40.409999999999997</c:v>
                </c:pt>
                <c:pt idx="87">
                  <c:v>40.409999999999997</c:v>
                </c:pt>
                <c:pt idx="88">
                  <c:v>40.409999999999997</c:v>
                </c:pt>
                <c:pt idx="89">
                  <c:v>40.409999999999997</c:v>
                </c:pt>
              </c:numCache>
            </c:numRef>
          </c:yVal>
          <c:smooth val="0"/>
          <c:extLst>
            <c:ext xmlns:c16="http://schemas.microsoft.com/office/drawing/2014/chart" uri="{C3380CC4-5D6E-409C-BE32-E72D297353CC}">
              <c16:uniqueId val="{00000000-A1E5-0C4E-9297-A6195A11FB11}"/>
            </c:ext>
          </c:extLst>
        </c:ser>
        <c:dLbls>
          <c:showLegendKey val="0"/>
          <c:showVal val="0"/>
          <c:showCatName val="0"/>
          <c:showSerName val="0"/>
          <c:showPercent val="0"/>
          <c:showBubbleSize val="0"/>
        </c:dLbls>
        <c:axId val="792481888"/>
        <c:axId val="795362320"/>
      </c:scatterChart>
      <c:valAx>
        <c:axId val="792481888"/>
        <c:scaling>
          <c:orientation val="minMax"/>
          <c:max val="50"/>
          <c:min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5362320"/>
        <c:crosses val="autoZero"/>
        <c:crossBetween val="midCat"/>
      </c:valAx>
      <c:valAx>
        <c:axId val="795362320"/>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4818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Cr</a:t>
            </a:r>
          </a:p>
        </c:rich>
      </c:tx>
      <c:layout>
        <c:manualLayout>
          <c:xMode val="edge"/>
          <c:yMode val="edge"/>
          <c:x val="0.15544625215919092"/>
          <c:y val="6.30815521286192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3570903700620218"/>
          <c:y val="1.8621253802531268E-2"/>
          <c:w val="0.82005040671506646"/>
          <c:h val="0.83978166571504054"/>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forward val="50"/>
            <c:dispRSqr val="1"/>
            <c:dispEq val="1"/>
            <c:trendlineLbl>
              <c:layout>
                <c:manualLayout>
                  <c:x val="-0.15794093272534135"/>
                  <c:y val="-0.100735977579148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Calibrations!$CA$2:$CA$29</c:f>
              <c:numCache>
                <c:formatCode>General</c:formatCode>
                <c:ptCount val="28"/>
                <c:pt idx="0">
                  <c:v>561</c:v>
                </c:pt>
                <c:pt idx="1">
                  <c:v>528</c:v>
                </c:pt>
                <c:pt idx="2">
                  <c:v>520</c:v>
                </c:pt>
                <c:pt idx="3">
                  <c:v>468</c:v>
                </c:pt>
                <c:pt idx="4">
                  <c:v>461</c:v>
                </c:pt>
                <c:pt idx="5">
                  <c:v>417.99999999999994</c:v>
                </c:pt>
                <c:pt idx="6">
                  <c:v>514</c:v>
                </c:pt>
                <c:pt idx="7">
                  <c:v>483</c:v>
                </c:pt>
                <c:pt idx="8">
                  <c:v>479</c:v>
                </c:pt>
                <c:pt idx="9">
                  <c:v>467</c:v>
                </c:pt>
                <c:pt idx="10">
                  <c:v>433</c:v>
                </c:pt>
                <c:pt idx="11">
                  <c:v>407</c:v>
                </c:pt>
                <c:pt idx="12">
                  <c:v>327</c:v>
                </c:pt>
                <c:pt idx="13">
                  <c:v>299</c:v>
                </c:pt>
                <c:pt idx="14">
                  <c:v>297</c:v>
                </c:pt>
                <c:pt idx="15">
                  <c:v>275</c:v>
                </c:pt>
                <c:pt idx="16">
                  <c:v>260</c:v>
                </c:pt>
                <c:pt idx="17">
                  <c:v>247</c:v>
                </c:pt>
                <c:pt idx="18">
                  <c:v>230</c:v>
                </c:pt>
                <c:pt idx="19">
                  <c:v>346</c:v>
                </c:pt>
                <c:pt idx="20">
                  <c:v>342</c:v>
                </c:pt>
                <c:pt idx="21">
                  <c:v>303</c:v>
                </c:pt>
                <c:pt idx="22">
                  <c:v>196</c:v>
                </c:pt>
                <c:pt idx="23">
                  <c:v>188</c:v>
                </c:pt>
                <c:pt idx="24">
                  <c:v>168</c:v>
                </c:pt>
                <c:pt idx="25">
                  <c:v>68</c:v>
                </c:pt>
                <c:pt idx="26">
                  <c:v>63</c:v>
                </c:pt>
                <c:pt idx="27">
                  <c:v>51.000000000000007</c:v>
                </c:pt>
              </c:numCache>
            </c:numRef>
          </c:xVal>
          <c:yVal>
            <c:numRef>
              <c:f>Calibrations!$CB$2:$CB$29</c:f>
              <c:numCache>
                <c:formatCode>General</c:formatCode>
                <c:ptCount val="28"/>
                <c:pt idx="0">
                  <c:v>473</c:v>
                </c:pt>
                <c:pt idx="1">
                  <c:v>473</c:v>
                </c:pt>
                <c:pt idx="2">
                  <c:v>473</c:v>
                </c:pt>
                <c:pt idx="3">
                  <c:v>473</c:v>
                </c:pt>
                <c:pt idx="4">
                  <c:v>473</c:v>
                </c:pt>
                <c:pt idx="5">
                  <c:v>473</c:v>
                </c:pt>
                <c:pt idx="6">
                  <c:v>438</c:v>
                </c:pt>
                <c:pt idx="7">
                  <c:v>438</c:v>
                </c:pt>
                <c:pt idx="8">
                  <c:v>438</c:v>
                </c:pt>
                <c:pt idx="9">
                  <c:v>438</c:v>
                </c:pt>
                <c:pt idx="10">
                  <c:v>438</c:v>
                </c:pt>
                <c:pt idx="11">
                  <c:v>438</c:v>
                </c:pt>
                <c:pt idx="12">
                  <c:v>372</c:v>
                </c:pt>
                <c:pt idx="13">
                  <c:v>372</c:v>
                </c:pt>
                <c:pt idx="14">
                  <c:v>372</c:v>
                </c:pt>
                <c:pt idx="15">
                  <c:v>372</c:v>
                </c:pt>
                <c:pt idx="16">
                  <c:v>372</c:v>
                </c:pt>
                <c:pt idx="17">
                  <c:v>372</c:v>
                </c:pt>
                <c:pt idx="18">
                  <c:v>372</c:v>
                </c:pt>
                <c:pt idx="19">
                  <c:v>353.1</c:v>
                </c:pt>
                <c:pt idx="20">
                  <c:v>353.1</c:v>
                </c:pt>
                <c:pt idx="21">
                  <c:v>353.1</c:v>
                </c:pt>
                <c:pt idx="22">
                  <c:v>278</c:v>
                </c:pt>
                <c:pt idx="23">
                  <c:v>278</c:v>
                </c:pt>
                <c:pt idx="24">
                  <c:v>278</c:v>
                </c:pt>
                <c:pt idx="25">
                  <c:v>125</c:v>
                </c:pt>
                <c:pt idx="26">
                  <c:v>125</c:v>
                </c:pt>
                <c:pt idx="27">
                  <c:v>125</c:v>
                </c:pt>
              </c:numCache>
            </c:numRef>
          </c:yVal>
          <c:smooth val="0"/>
          <c:extLst>
            <c:ext xmlns:c16="http://schemas.microsoft.com/office/drawing/2014/chart" uri="{C3380CC4-5D6E-409C-BE32-E72D297353CC}">
              <c16:uniqueId val="{00000001-ECDF-B343-8193-5DBD7C7C36E5}"/>
            </c:ext>
          </c:extLst>
        </c:ser>
        <c:ser>
          <c:idx val="1"/>
          <c:order val="1"/>
          <c:spPr>
            <a:ln w="28575" cap="rnd">
              <a:noFill/>
              <a:round/>
            </a:ln>
            <a:effectLst/>
          </c:spPr>
          <c:marker>
            <c:symbol val="circle"/>
            <c:size val="5"/>
            <c:spPr>
              <a:solidFill>
                <a:srgbClr val="0432FF"/>
              </a:solidFill>
              <a:ln w="3175">
                <a:solidFill>
                  <a:sysClr val="windowText" lastClr="000000"/>
                </a:solidFill>
              </a:ln>
              <a:effectLst/>
            </c:spPr>
          </c:marker>
          <c:xVal>
            <c:numRef>
              <c:f>Calibrations!$CA$88:$CA$93</c:f>
              <c:numCache>
                <c:formatCode>General</c:formatCode>
                <c:ptCount val="6"/>
                <c:pt idx="0">
                  <c:v>208</c:v>
                </c:pt>
                <c:pt idx="1">
                  <c:v>199</c:v>
                </c:pt>
                <c:pt idx="2">
                  <c:v>187</c:v>
                </c:pt>
                <c:pt idx="3">
                  <c:v>166</c:v>
                </c:pt>
                <c:pt idx="4">
                  <c:v>260</c:v>
                </c:pt>
                <c:pt idx="5">
                  <c:v>244.00000000000003</c:v>
                </c:pt>
              </c:numCache>
            </c:numRef>
          </c:xVal>
          <c:yVal>
            <c:numRef>
              <c:f>Calibrations!$CB$88:$CB$93</c:f>
              <c:numCache>
                <c:formatCode>General</c:formatCode>
                <c:ptCount val="6"/>
                <c:pt idx="0">
                  <c:v>234</c:v>
                </c:pt>
                <c:pt idx="1">
                  <c:v>234</c:v>
                </c:pt>
                <c:pt idx="2">
                  <c:v>234</c:v>
                </c:pt>
                <c:pt idx="3">
                  <c:v>234</c:v>
                </c:pt>
                <c:pt idx="4">
                  <c:v>234</c:v>
                </c:pt>
                <c:pt idx="5">
                  <c:v>234</c:v>
                </c:pt>
              </c:numCache>
            </c:numRef>
          </c:yVal>
          <c:smooth val="0"/>
          <c:extLst>
            <c:ext xmlns:c16="http://schemas.microsoft.com/office/drawing/2014/chart" uri="{C3380CC4-5D6E-409C-BE32-E72D297353CC}">
              <c16:uniqueId val="{00000003-C7F6-354D-905D-560447CFD8EB}"/>
            </c:ext>
          </c:extLst>
        </c:ser>
        <c:ser>
          <c:idx val="2"/>
          <c:order val="2"/>
          <c:spPr>
            <a:ln w="25400" cap="rnd">
              <a:noFill/>
              <a:round/>
            </a:ln>
            <a:effectLst/>
          </c:spPr>
          <c:marker>
            <c:symbol val="circle"/>
            <c:size val="5"/>
            <c:spPr>
              <a:solidFill>
                <a:srgbClr val="00FDFF"/>
              </a:solidFill>
              <a:ln w="9525">
                <a:solidFill>
                  <a:sysClr val="windowText" lastClr="000000"/>
                </a:solidFill>
              </a:ln>
              <a:effectLst/>
            </c:spPr>
          </c:marker>
          <c:xVal>
            <c:numRef>
              <c:f>Calibrations!$CA$31:$CA$56</c:f>
              <c:numCache>
                <c:formatCode>General</c:formatCode>
                <c:ptCount val="26"/>
                <c:pt idx="0">
                  <c:v>72</c:v>
                </c:pt>
                <c:pt idx="1">
                  <c:v>45</c:v>
                </c:pt>
                <c:pt idx="2">
                  <c:v>38</c:v>
                </c:pt>
                <c:pt idx="6">
                  <c:v>77</c:v>
                </c:pt>
                <c:pt idx="7">
                  <c:v>71</c:v>
                </c:pt>
                <c:pt idx="8">
                  <c:v>68</c:v>
                </c:pt>
                <c:pt idx="9">
                  <c:v>60</c:v>
                </c:pt>
                <c:pt idx="12">
                  <c:v>70</c:v>
                </c:pt>
                <c:pt idx="16">
                  <c:v>40</c:v>
                </c:pt>
                <c:pt idx="23">
                  <c:v>27</c:v>
                </c:pt>
              </c:numCache>
            </c:numRef>
          </c:xVal>
          <c:yVal>
            <c:numRef>
              <c:f>Calibrations!$CB$31:$CB$56</c:f>
              <c:numCache>
                <c:formatCode>General</c:formatCode>
                <c:ptCount val="26"/>
                <c:pt idx="0">
                  <c:v>58.1</c:v>
                </c:pt>
                <c:pt idx="1">
                  <c:v>58.1</c:v>
                </c:pt>
                <c:pt idx="2">
                  <c:v>58.1</c:v>
                </c:pt>
                <c:pt idx="3">
                  <c:v>58.1</c:v>
                </c:pt>
                <c:pt idx="4">
                  <c:v>58.1</c:v>
                </c:pt>
                <c:pt idx="5">
                  <c:v>58.1</c:v>
                </c:pt>
                <c:pt idx="6">
                  <c:v>57.8</c:v>
                </c:pt>
                <c:pt idx="7">
                  <c:v>57.8</c:v>
                </c:pt>
                <c:pt idx="8">
                  <c:v>57.8</c:v>
                </c:pt>
                <c:pt idx="9">
                  <c:v>57.8</c:v>
                </c:pt>
                <c:pt idx="10">
                  <c:v>57.8</c:v>
                </c:pt>
                <c:pt idx="11">
                  <c:v>57.8</c:v>
                </c:pt>
                <c:pt idx="12">
                  <c:v>15.85</c:v>
                </c:pt>
                <c:pt idx="13">
                  <c:v>15.85</c:v>
                </c:pt>
                <c:pt idx="14">
                  <c:v>15.85</c:v>
                </c:pt>
                <c:pt idx="15">
                  <c:v>15.85</c:v>
                </c:pt>
                <c:pt idx="16">
                  <c:v>9.4700000000000006</c:v>
                </c:pt>
                <c:pt idx="17">
                  <c:v>9.4700000000000006</c:v>
                </c:pt>
                <c:pt idx="18">
                  <c:v>9.4700000000000006</c:v>
                </c:pt>
                <c:pt idx="19">
                  <c:v>9.4700000000000006</c:v>
                </c:pt>
                <c:pt idx="20">
                  <c:v>9.4700000000000006</c:v>
                </c:pt>
                <c:pt idx="21">
                  <c:v>9.4700000000000006</c:v>
                </c:pt>
                <c:pt idx="22">
                  <c:v>9.4700000000000006</c:v>
                </c:pt>
                <c:pt idx="23">
                  <c:v>7.5</c:v>
                </c:pt>
                <c:pt idx="24">
                  <c:v>7.5</c:v>
                </c:pt>
                <c:pt idx="25">
                  <c:v>7.5</c:v>
                </c:pt>
              </c:numCache>
            </c:numRef>
          </c:yVal>
          <c:smooth val="0"/>
          <c:extLst>
            <c:ext xmlns:c16="http://schemas.microsoft.com/office/drawing/2014/chart" uri="{C3380CC4-5D6E-409C-BE32-E72D297353CC}">
              <c16:uniqueId val="{00000004-C7F6-354D-905D-560447CFD8EB}"/>
            </c:ext>
          </c:extLst>
        </c:ser>
        <c:dLbls>
          <c:showLegendKey val="0"/>
          <c:showVal val="0"/>
          <c:showCatName val="0"/>
          <c:showSerName val="0"/>
          <c:showPercent val="0"/>
          <c:showBubbleSize val="0"/>
        </c:dLbls>
        <c:axId val="791430688"/>
        <c:axId val="778249088"/>
      </c:scatterChart>
      <c:valAx>
        <c:axId val="791430688"/>
        <c:scaling>
          <c:orientation val="minMax"/>
          <c:max val="6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6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0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Ni</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213329740905292"/>
          <c:y val="2.6073777296705021E-2"/>
          <c:w val="0.83070371266440857"/>
          <c:h val="0.85488308268892454"/>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Calibrations!$CI$3:$CI$61</c:f>
              <c:numCache>
                <c:formatCode>General</c:formatCode>
                <c:ptCount val="59"/>
                <c:pt idx="0">
                  <c:v>333.00000000000006</c:v>
                </c:pt>
                <c:pt idx="1">
                  <c:v>329</c:v>
                </c:pt>
                <c:pt idx="2">
                  <c:v>328</c:v>
                </c:pt>
                <c:pt idx="3">
                  <c:v>325</c:v>
                </c:pt>
                <c:pt idx="4">
                  <c:v>310</c:v>
                </c:pt>
                <c:pt idx="5">
                  <c:v>293</c:v>
                </c:pt>
                <c:pt idx="6">
                  <c:v>281</c:v>
                </c:pt>
                <c:pt idx="7">
                  <c:v>277</c:v>
                </c:pt>
                <c:pt idx="8">
                  <c:v>254.99999999999997</c:v>
                </c:pt>
                <c:pt idx="9">
                  <c:v>248</c:v>
                </c:pt>
                <c:pt idx="10">
                  <c:v>241</c:v>
                </c:pt>
                <c:pt idx="11">
                  <c:v>216</c:v>
                </c:pt>
                <c:pt idx="12">
                  <c:v>210</c:v>
                </c:pt>
                <c:pt idx="13">
                  <c:v>197</c:v>
                </c:pt>
                <c:pt idx="14">
                  <c:v>195</c:v>
                </c:pt>
                <c:pt idx="15">
                  <c:v>195</c:v>
                </c:pt>
                <c:pt idx="16">
                  <c:v>191.99999999999997</c:v>
                </c:pt>
                <c:pt idx="17">
                  <c:v>178</c:v>
                </c:pt>
                <c:pt idx="18">
                  <c:v>166</c:v>
                </c:pt>
                <c:pt idx="19">
                  <c:v>164</c:v>
                </c:pt>
                <c:pt idx="20">
                  <c:v>164</c:v>
                </c:pt>
                <c:pt idx="21">
                  <c:v>164</c:v>
                </c:pt>
                <c:pt idx="22">
                  <c:v>162.99999999999997</c:v>
                </c:pt>
                <c:pt idx="23">
                  <c:v>152</c:v>
                </c:pt>
                <c:pt idx="24">
                  <c:v>115</c:v>
                </c:pt>
                <c:pt idx="25">
                  <c:v>107</c:v>
                </c:pt>
                <c:pt idx="26">
                  <c:v>105</c:v>
                </c:pt>
                <c:pt idx="27">
                  <c:v>105</c:v>
                </c:pt>
                <c:pt idx="28">
                  <c:v>101</c:v>
                </c:pt>
                <c:pt idx="29">
                  <c:v>100</c:v>
                </c:pt>
                <c:pt idx="30">
                  <c:v>43</c:v>
                </c:pt>
                <c:pt idx="31">
                  <c:v>42</c:v>
                </c:pt>
                <c:pt idx="32">
                  <c:v>42</c:v>
                </c:pt>
                <c:pt idx="33">
                  <c:v>39</c:v>
                </c:pt>
                <c:pt idx="34">
                  <c:v>32</c:v>
                </c:pt>
                <c:pt idx="35">
                  <c:v>28.999999999999996</c:v>
                </c:pt>
                <c:pt idx="36">
                  <c:v>43</c:v>
                </c:pt>
                <c:pt idx="37">
                  <c:v>41</c:v>
                </c:pt>
                <c:pt idx="38">
                  <c:v>39</c:v>
                </c:pt>
                <c:pt idx="39">
                  <c:v>36</c:v>
                </c:pt>
                <c:pt idx="40">
                  <c:v>32</c:v>
                </c:pt>
                <c:pt idx="41">
                  <c:v>26</c:v>
                </c:pt>
                <c:pt idx="42">
                  <c:v>22</c:v>
                </c:pt>
                <c:pt idx="43">
                  <c:v>19</c:v>
                </c:pt>
                <c:pt idx="44">
                  <c:v>18</c:v>
                </c:pt>
                <c:pt idx="45">
                  <c:v>18</c:v>
                </c:pt>
                <c:pt idx="46">
                  <c:v>16</c:v>
                </c:pt>
                <c:pt idx="47">
                  <c:v>15</c:v>
                </c:pt>
                <c:pt idx="48">
                  <c:v>14</c:v>
                </c:pt>
                <c:pt idx="49">
                  <c:v>20</c:v>
                </c:pt>
                <c:pt idx="50">
                  <c:v>19</c:v>
                </c:pt>
                <c:pt idx="51">
                  <c:v>13</c:v>
                </c:pt>
                <c:pt idx="52">
                  <c:v>32</c:v>
                </c:pt>
                <c:pt idx="53">
                  <c:v>30</c:v>
                </c:pt>
                <c:pt idx="54">
                  <c:v>26</c:v>
                </c:pt>
                <c:pt idx="55">
                  <c:v>23</c:v>
                </c:pt>
                <c:pt idx="56">
                  <c:v>11</c:v>
                </c:pt>
                <c:pt idx="57">
                  <c:v>9</c:v>
                </c:pt>
                <c:pt idx="58">
                  <c:v>8</c:v>
                </c:pt>
              </c:numCache>
            </c:numRef>
          </c:xVal>
          <c:yVal>
            <c:numRef>
              <c:f>Calibrations!$CJ$3:$CJ$61</c:f>
              <c:numCache>
                <c:formatCode>General</c:formatCode>
                <c:ptCount val="59"/>
                <c:pt idx="0">
                  <c:v>315</c:v>
                </c:pt>
                <c:pt idx="1">
                  <c:v>315</c:v>
                </c:pt>
                <c:pt idx="2">
                  <c:v>315</c:v>
                </c:pt>
                <c:pt idx="3">
                  <c:v>315</c:v>
                </c:pt>
                <c:pt idx="4">
                  <c:v>315</c:v>
                </c:pt>
                <c:pt idx="5">
                  <c:v>269.7</c:v>
                </c:pt>
                <c:pt idx="6">
                  <c:v>269.7</c:v>
                </c:pt>
                <c:pt idx="7">
                  <c:v>269.7</c:v>
                </c:pt>
                <c:pt idx="8">
                  <c:v>252</c:v>
                </c:pt>
                <c:pt idx="9">
                  <c:v>252</c:v>
                </c:pt>
                <c:pt idx="10">
                  <c:v>252</c:v>
                </c:pt>
                <c:pt idx="11">
                  <c:v>193</c:v>
                </c:pt>
                <c:pt idx="12">
                  <c:v>193</c:v>
                </c:pt>
                <c:pt idx="13">
                  <c:v>193</c:v>
                </c:pt>
                <c:pt idx="14">
                  <c:v>193</c:v>
                </c:pt>
                <c:pt idx="15">
                  <c:v>193</c:v>
                </c:pt>
                <c:pt idx="16">
                  <c:v>193</c:v>
                </c:pt>
                <c:pt idx="17">
                  <c:v>168</c:v>
                </c:pt>
                <c:pt idx="18">
                  <c:v>168</c:v>
                </c:pt>
                <c:pt idx="19">
                  <c:v>168</c:v>
                </c:pt>
                <c:pt idx="20">
                  <c:v>168</c:v>
                </c:pt>
                <c:pt idx="21">
                  <c:v>168</c:v>
                </c:pt>
                <c:pt idx="22">
                  <c:v>168</c:v>
                </c:pt>
                <c:pt idx="23">
                  <c:v>168</c:v>
                </c:pt>
                <c:pt idx="24">
                  <c:v>107</c:v>
                </c:pt>
                <c:pt idx="25">
                  <c:v>107</c:v>
                </c:pt>
                <c:pt idx="26">
                  <c:v>107</c:v>
                </c:pt>
                <c:pt idx="27">
                  <c:v>107</c:v>
                </c:pt>
                <c:pt idx="28">
                  <c:v>107</c:v>
                </c:pt>
                <c:pt idx="29">
                  <c:v>107</c:v>
                </c:pt>
                <c:pt idx="30">
                  <c:v>36.1</c:v>
                </c:pt>
                <c:pt idx="31">
                  <c:v>36.1</c:v>
                </c:pt>
                <c:pt idx="32">
                  <c:v>36.1</c:v>
                </c:pt>
                <c:pt idx="33">
                  <c:v>36.1</c:v>
                </c:pt>
                <c:pt idx="34">
                  <c:v>36.1</c:v>
                </c:pt>
                <c:pt idx="35">
                  <c:v>36.1</c:v>
                </c:pt>
                <c:pt idx="36">
                  <c:v>25.4</c:v>
                </c:pt>
                <c:pt idx="37">
                  <c:v>25.4</c:v>
                </c:pt>
                <c:pt idx="38">
                  <c:v>25.4</c:v>
                </c:pt>
                <c:pt idx="39">
                  <c:v>25.4</c:v>
                </c:pt>
                <c:pt idx="40">
                  <c:v>25.4</c:v>
                </c:pt>
                <c:pt idx="41">
                  <c:v>25.4</c:v>
                </c:pt>
                <c:pt idx="42">
                  <c:v>15.4</c:v>
                </c:pt>
                <c:pt idx="43">
                  <c:v>15.4</c:v>
                </c:pt>
                <c:pt idx="44">
                  <c:v>15.4</c:v>
                </c:pt>
                <c:pt idx="45">
                  <c:v>15.4</c:v>
                </c:pt>
                <c:pt idx="46">
                  <c:v>15.4</c:v>
                </c:pt>
                <c:pt idx="47">
                  <c:v>15.4</c:v>
                </c:pt>
                <c:pt idx="48">
                  <c:v>15.4</c:v>
                </c:pt>
                <c:pt idx="49">
                  <c:v>13.6</c:v>
                </c:pt>
                <c:pt idx="50">
                  <c:v>13.6</c:v>
                </c:pt>
                <c:pt idx="51">
                  <c:v>13.6</c:v>
                </c:pt>
                <c:pt idx="52">
                  <c:v>12.57</c:v>
                </c:pt>
                <c:pt idx="53">
                  <c:v>12.57</c:v>
                </c:pt>
                <c:pt idx="54">
                  <c:v>12.57</c:v>
                </c:pt>
                <c:pt idx="55">
                  <c:v>12.57</c:v>
                </c:pt>
                <c:pt idx="56">
                  <c:v>2.2000000000000002</c:v>
                </c:pt>
                <c:pt idx="57">
                  <c:v>2.2000000000000002</c:v>
                </c:pt>
                <c:pt idx="58">
                  <c:v>2.2000000000000002</c:v>
                </c:pt>
              </c:numCache>
            </c:numRef>
          </c:yVal>
          <c:smooth val="0"/>
          <c:extLst>
            <c:ext xmlns:c16="http://schemas.microsoft.com/office/drawing/2014/chart" uri="{C3380CC4-5D6E-409C-BE32-E72D297353CC}">
              <c16:uniqueId val="{00000001-B1C0-7942-B9F9-BF8CDB0A44C2}"/>
            </c:ext>
          </c:extLst>
        </c:ser>
        <c:dLbls>
          <c:showLegendKey val="0"/>
          <c:showVal val="0"/>
          <c:showCatName val="0"/>
          <c:showSerName val="0"/>
          <c:showPercent val="0"/>
          <c:showBubbleSize val="0"/>
        </c:dLbls>
        <c:axId val="791430688"/>
        <c:axId val="778249088"/>
      </c:scatterChart>
      <c:valAx>
        <c:axId val="791430688"/>
        <c:scaling>
          <c:orientation val="minMax"/>
          <c:max val="4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100"/>
      </c:valAx>
      <c:valAx>
        <c:axId val="778249088"/>
        <c:scaling>
          <c:orientation val="minMax"/>
          <c:max val="4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a:p>
                <a:pPr algn="ctr" rtl="0">
                  <a:defRPr/>
                </a:pPr>
                <a:endParaRPr lang="en-GB"/>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0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Cu</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Calibrations!$CP$2:$CP$61</c:f>
              <c:numCache>
                <c:formatCode>General</c:formatCode>
                <c:ptCount val="60"/>
                <c:pt idx="0">
                  <c:v>200</c:v>
                </c:pt>
                <c:pt idx="1">
                  <c:v>199</c:v>
                </c:pt>
                <c:pt idx="2">
                  <c:v>193</c:v>
                </c:pt>
                <c:pt idx="3">
                  <c:v>185.99999999999997</c:v>
                </c:pt>
                <c:pt idx="4">
                  <c:v>185</c:v>
                </c:pt>
                <c:pt idx="5">
                  <c:v>183</c:v>
                </c:pt>
                <c:pt idx="6">
                  <c:v>129</c:v>
                </c:pt>
                <c:pt idx="7">
                  <c:v>129</c:v>
                </c:pt>
                <c:pt idx="8">
                  <c:v>128</c:v>
                </c:pt>
                <c:pt idx="9">
                  <c:v>127</c:v>
                </c:pt>
                <c:pt idx="10">
                  <c:v>124</c:v>
                </c:pt>
                <c:pt idx="11">
                  <c:v>112.99999999999999</c:v>
                </c:pt>
                <c:pt idx="12">
                  <c:v>131</c:v>
                </c:pt>
                <c:pt idx="13">
                  <c:v>127</c:v>
                </c:pt>
                <c:pt idx="14">
                  <c:v>125</c:v>
                </c:pt>
                <c:pt idx="15">
                  <c:v>123</c:v>
                </c:pt>
                <c:pt idx="16">
                  <c:v>123</c:v>
                </c:pt>
                <c:pt idx="17">
                  <c:v>121</c:v>
                </c:pt>
                <c:pt idx="18">
                  <c:v>119.00000000000001</c:v>
                </c:pt>
                <c:pt idx="19">
                  <c:v>104</c:v>
                </c:pt>
                <c:pt idx="20">
                  <c:v>94</c:v>
                </c:pt>
                <c:pt idx="21">
                  <c:v>90</c:v>
                </c:pt>
                <c:pt idx="22">
                  <c:v>80</c:v>
                </c:pt>
                <c:pt idx="23">
                  <c:v>77</c:v>
                </c:pt>
                <c:pt idx="24">
                  <c:v>77</c:v>
                </c:pt>
                <c:pt idx="25">
                  <c:v>76</c:v>
                </c:pt>
                <c:pt idx="26">
                  <c:v>75</c:v>
                </c:pt>
                <c:pt idx="27">
                  <c:v>70</c:v>
                </c:pt>
                <c:pt idx="28">
                  <c:v>82</c:v>
                </c:pt>
                <c:pt idx="29">
                  <c:v>77</c:v>
                </c:pt>
                <c:pt idx="30">
                  <c:v>72</c:v>
                </c:pt>
                <c:pt idx="31">
                  <c:v>68</c:v>
                </c:pt>
                <c:pt idx="32">
                  <c:v>65</c:v>
                </c:pt>
                <c:pt idx="33">
                  <c:v>61.000000000000007</c:v>
                </c:pt>
                <c:pt idx="34">
                  <c:v>60</c:v>
                </c:pt>
                <c:pt idx="35">
                  <c:v>59</c:v>
                </c:pt>
                <c:pt idx="36">
                  <c:v>54</c:v>
                </c:pt>
                <c:pt idx="37">
                  <c:v>68</c:v>
                </c:pt>
                <c:pt idx="38">
                  <c:v>66</c:v>
                </c:pt>
                <c:pt idx="39">
                  <c:v>61.000000000000007</c:v>
                </c:pt>
                <c:pt idx="40">
                  <c:v>61.000000000000007</c:v>
                </c:pt>
                <c:pt idx="41">
                  <c:v>60</c:v>
                </c:pt>
                <c:pt idx="42">
                  <c:v>54</c:v>
                </c:pt>
                <c:pt idx="43">
                  <c:v>50</c:v>
                </c:pt>
                <c:pt idx="44">
                  <c:v>68</c:v>
                </c:pt>
                <c:pt idx="45">
                  <c:v>66</c:v>
                </c:pt>
                <c:pt idx="46">
                  <c:v>64</c:v>
                </c:pt>
                <c:pt idx="47">
                  <c:v>61.000000000000007</c:v>
                </c:pt>
                <c:pt idx="48">
                  <c:v>57</c:v>
                </c:pt>
                <c:pt idx="49">
                  <c:v>55</c:v>
                </c:pt>
                <c:pt idx="50">
                  <c:v>47.999999999999993</c:v>
                </c:pt>
                <c:pt idx="51">
                  <c:v>47</c:v>
                </c:pt>
                <c:pt idx="52">
                  <c:v>39</c:v>
                </c:pt>
                <c:pt idx="53">
                  <c:v>23.999999999999996</c:v>
                </c:pt>
                <c:pt idx="54">
                  <c:v>20</c:v>
                </c:pt>
                <c:pt idx="55">
                  <c:v>19</c:v>
                </c:pt>
                <c:pt idx="56">
                  <c:v>17</c:v>
                </c:pt>
                <c:pt idx="57">
                  <c:v>22</c:v>
                </c:pt>
                <c:pt idx="58">
                  <c:v>21</c:v>
                </c:pt>
                <c:pt idx="59">
                  <c:v>17</c:v>
                </c:pt>
              </c:numCache>
            </c:numRef>
          </c:xVal>
          <c:yVal>
            <c:numRef>
              <c:f>Calibrations!$CQ$2:$CQ$61</c:f>
              <c:numCache>
                <c:formatCode>General</c:formatCode>
                <c:ptCount val="60"/>
                <c:pt idx="0">
                  <c:v>194</c:v>
                </c:pt>
                <c:pt idx="1">
                  <c:v>194</c:v>
                </c:pt>
                <c:pt idx="2">
                  <c:v>194</c:v>
                </c:pt>
                <c:pt idx="3">
                  <c:v>194</c:v>
                </c:pt>
                <c:pt idx="4">
                  <c:v>194</c:v>
                </c:pt>
                <c:pt idx="5">
                  <c:v>194</c:v>
                </c:pt>
                <c:pt idx="6">
                  <c:v>134</c:v>
                </c:pt>
                <c:pt idx="7">
                  <c:v>134</c:v>
                </c:pt>
                <c:pt idx="8">
                  <c:v>134</c:v>
                </c:pt>
                <c:pt idx="9">
                  <c:v>134</c:v>
                </c:pt>
                <c:pt idx="10">
                  <c:v>134</c:v>
                </c:pt>
                <c:pt idx="11">
                  <c:v>134</c:v>
                </c:pt>
                <c:pt idx="12">
                  <c:v>120</c:v>
                </c:pt>
                <c:pt idx="13">
                  <c:v>120</c:v>
                </c:pt>
                <c:pt idx="14">
                  <c:v>120</c:v>
                </c:pt>
                <c:pt idx="15">
                  <c:v>120</c:v>
                </c:pt>
                <c:pt idx="16">
                  <c:v>120</c:v>
                </c:pt>
                <c:pt idx="17">
                  <c:v>120</c:v>
                </c:pt>
                <c:pt idx="18">
                  <c:v>120</c:v>
                </c:pt>
                <c:pt idx="19">
                  <c:v>98</c:v>
                </c:pt>
                <c:pt idx="20">
                  <c:v>98</c:v>
                </c:pt>
                <c:pt idx="21">
                  <c:v>98</c:v>
                </c:pt>
                <c:pt idx="22">
                  <c:v>85.7</c:v>
                </c:pt>
                <c:pt idx="23">
                  <c:v>85.7</c:v>
                </c:pt>
                <c:pt idx="24">
                  <c:v>85.7</c:v>
                </c:pt>
                <c:pt idx="25">
                  <c:v>85.7</c:v>
                </c:pt>
                <c:pt idx="26">
                  <c:v>85.7</c:v>
                </c:pt>
                <c:pt idx="27">
                  <c:v>85.7</c:v>
                </c:pt>
                <c:pt idx="28">
                  <c:v>68.8</c:v>
                </c:pt>
                <c:pt idx="29">
                  <c:v>68.8</c:v>
                </c:pt>
                <c:pt idx="30">
                  <c:v>68.8</c:v>
                </c:pt>
                <c:pt idx="31">
                  <c:v>64</c:v>
                </c:pt>
                <c:pt idx="32">
                  <c:v>64</c:v>
                </c:pt>
                <c:pt idx="33">
                  <c:v>64</c:v>
                </c:pt>
                <c:pt idx="34">
                  <c:v>64</c:v>
                </c:pt>
                <c:pt idx="35">
                  <c:v>64</c:v>
                </c:pt>
                <c:pt idx="36">
                  <c:v>64</c:v>
                </c:pt>
                <c:pt idx="37">
                  <c:v>58.4</c:v>
                </c:pt>
                <c:pt idx="38">
                  <c:v>58.4</c:v>
                </c:pt>
                <c:pt idx="39">
                  <c:v>58.4</c:v>
                </c:pt>
                <c:pt idx="40">
                  <c:v>58.4</c:v>
                </c:pt>
                <c:pt idx="41">
                  <c:v>58.4</c:v>
                </c:pt>
                <c:pt idx="42">
                  <c:v>58.4</c:v>
                </c:pt>
                <c:pt idx="43">
                  <c:v>58.4</c:v>
                </c:pt>
                <c:pt idx="44">
                  <c:v>57</c:v>
                </c:pt>
                <c:pt idx="45">
                  <c:v>57</c:v>
                </c:pt>
                <c:pt idx="46">
                  <c:v>57</c:v>
                </c:pt>
                <c:pt idx="47">
                  <c:v>57</c:v>
                </c:pt>
                <c:pt idx="48">
                  <c:v>57</c:v>
                </c:pt>
                <c:pt idx="49">
                  <c:v>57</c:v>
                </c:pt>
                <c:pt idx="50">
                  <c:v>43</c:v>
                </c:pt>
                <c:pt idx="51">
                  <c:v>43</c:v>
                </c:pt>
                <c:pt idx="52">
                  <c:v>43</c:v>
                </c:pt>
                <c:pt idx="53">
                  <c:v>19.66</c:v>
                </c:pt>
                <c:pt idx="54">
                  <c:v>19.66</c:v>
                </c:pt>
                <c:pt idx="55">
                  <c:v>19.66</c:v>
                </c:pt>
                <c:pt idx="56">
                  <c:v>19.66</c:v>
                </c:pt>
                <c:pt idx="57">
                  <c:v>11.4</c:v>
                </c:pt>
                <c:pt idx="58">
                  <c:v>11.4</c:v>
                </c:pt>
                <c:pt idx="59">
                  <c:v>11.4</c:v>
                </c:pt>
              </c:numCache>
            </c:numRef>
          </c:yVal>
          <c:smooth val="0"/>
          <c:extLst>
            <c:ext xmlns:c16="http://schemas.microsoft.com/office/drawing/2014/chart" uri="{C3380CC4-5D6E-409C-BE32-E72D297353CC}">
              <c16:uniqueId val="{00000001-9717-6E45-90EF-68837CFC5527}"/>
            </c:ext>
          </c:extLst>
        </c:ser>
        <c:ser>
          <c:idx val="1"/>
          <c:order val="1"/>
          <c:tx>
            <c:v>Outliers</c:v>
          </c:tx>
          <c:spPr>
            <a:ln w="28575" cap="rnd">
              <a:noFill/>
              <a:round/>
            </a:ln>
            <a:effectLst/>
          </c:spPr>
          <c:marker>
            <c:symbol val="circle"/>
            <c:size val="5"/>
            <c:spPr>
              <a:solidFill>
                <a:srgbClr val="00B050"/>
              </a:solidFill>
              <a:ln w="3175">
                <a:solidFill>
                  <a:sysClr val="windowText" lastClr="000000"/>
                </a:solidFill>
              </a:ln>
              <a:effectLst/>
            </c:spPr>
          </c:marker>
          <c:xVal>
            <c:numRef>
              <c:f>Calibrations!$CP$70:$CP$93</c:f>
              <c:numCache>
                <c:formatCode>General</c:formatCode>
                <c:ptCount val="24"/>
                <c:pt idx="0">
                  <c:v>92.999999999999986</c:v>
                </c:pt>
                <c:pt idx="1">
                  <c:v>92</c:v>
                </c:pt>
                <c:pt idx="2">
                  <c:v>92</c:v>
                </c:pt>
                <c:pt idx="3">
                  <c:v>92</c:v>
                </c:pt>
                <c:pt idx="4">
                  <c:v>91</c:v>
                </c:pt>
                <c:pt idx="5">
                  <c:v>90</c:v>
                </c:pt>
                <c:pt idx="6">
                  <c:v>89</c:v>
                </c:pt>
                <c:pt idx="7">
                  <c:v>87</c:v>
                </c:pt>
                <c:pt idx="8">
                  <c:v>85</c:v>
                </c:pt>
                <c:pt idx="9">
                  <c:v>105</c:v>
                </c:pt>
                <c:pt idx="10">
                  <c:v>103</c:v>
                </c:pt>
                <c:pt idx="11">
                  <c:v>102.00000000000001</c:v>
                </c:pt>
                <c:pt idx="12">
                  <c:v>101</c:v>
                </c:pt>
                <c:pt idx="13">
                  <c:v>100</c:v>
                </c:pt>
                <c:pt idx="14">
                  <c:v>100</c:v>
                </c:pt>
                <c:pt idx="15">
                  <c:v>99.000000000000014</c:v>
                </c:pt>
                <c:pt idx="16">
                  <c:v>97</c:v>
                </c:pt>
                <c:pt idx="17">
                  <c:v>95.999999999999986</c:v>
                </c:pt>
                <c:pt idx="18">
                  <c:v>95</c:v>
                </c:pt>
                <c:pt idx="19">
                  <c:v>92.999999999999986</c:v>
                </c:pt>
                <c:pt idx="20">
                  <c:v>92</c:v>
                </c:pt>
                <c:pt idx="21">
                  <c:v>91</c:v>
                </c:pt>
                <c:pt idx="22">
                  <c:v>90</c:v>
                </c:pt>
                <c:pt idx="23">
                  <c:v>90</c:v>
                </c:pt>
              </c:numCache>
            </c:numRef>
          </c:xVal>
          <c:yVal>
            <c:numRef>
              <c:f>Calibrations!$CQ$70:$CQ$93</c:f>
              <c:numCache>
                <c:formatCode>General</c:formatCode>
                <c:ptCount val="24"/>
                <c:pt idx="0">
                  <c:v>5.7</c:v>
                </c:pt>
                <c:pt idx="1">
                  <c:v>5.7</c:v>
                </c:pt>
                <c:pt idx="2">
                  <c:v>5.7</c:v>
                </c:pt>
                <c:pt idx="3">
                  <c:v>5.7</c:v>
                </c:pt>
                <c:pt idx="4">
                  <c:v>5.7</c:v>
                </c:pt>
                <c:pt idx="5">
                  <c:v>5.7</c:v>
                </c:pt>
                <c:pt idx="6">
                  <c:v>5.7</c:v>
                </c:pt>
                <c:pt idx="7">
                  <c:v>5.7</c:v>
                </c:pt>
                <c:pt idx="8">
                  <c:v>5.7</c:v>
                </c:pt>
                <c:pt idx="9">
                  <c:v>28</c:v>
                </c:pt>
                <c:pt idx="10">
                  <c:v>28</c:v>
                </c:pt>
                <c:pt idx="11">
                  <c:v>28</c:v>
                </c:pt>
                <c:pt idx="12">
                  <c:v>28</c:v>
                </c:pt>
                <c:pt idx="13">
                  <c:v>28</c:v>
                </c:pt>
                <c:pt idx="14">
                  <c:v>28</c:v>
                </c:pt>
                <c:pt idx="15">
                  <c:v>28</c:v>
                </c:pt>
                <c:pt idx="16">
                  <c:v>28</c:v>
                </c:pt>
                <c:pt idx="17">
                  <c:v>28</c:v>
                </c:pt>
                <c:pt idx="18">
                  <c:v>6.7</c:v>
                </c:pt>
                <c:pt idx="19">
                  <c:v>6.7</c:v>
                </c:pt>
                <c:pt idx="20">
                  <c:v>6.7</c:v>
                </c:pt>
                <c:pt idx="21">
                  <c:v>6.7</c:v>
                </c:pt>
                <c:pt idx="22">
                  <c:v>6.7</c:v>
                </c:pt>
                <c:pt idx="23">
                  <c:v>6.7</c:v>
                </c:pt>
              </c:numCache>
            </c:numRef>
          </c:yVal>
          <c:smooth val="0"/>
          <c:extLst>
            <c:ext xmlns:c16="http://schemas.microsoft.com/office/drawing/2014/chart" uri="{C3380CC4-5D6E-409C-BE32-E72D297353CC}">
              <c16:uniqueId val="{00000002-9717-6E45-90EF-68837CFC5527}"/>
            </c:ext>
          </c:extLst>
        </c:ser>
        <c:dLbls>
          <c:showLegendKey val="0"/>
          <c:showVal val="0"/>
          <c:showCatName val="0"/>
          <c:showSerName val="0"/>
          <c:showPercent val="0"/>
          <c:showBubbleSize val="0"/>
        </c:dLbls>
        <c:axId val="791430688"/>
        <c:axId val="778249088"/>
      </c:scatterChart>
      <c:valAx>
        <c:axId val="791430688"/>
        <c:scaling>
          <c:orientation val="minMax"/>
          <c:max val="22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22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5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Zn</a:t>
            </a:r>
          </a:p>
        </c:rich>
      </c:tx>
      <c:layout>
        <c:manualLayout>
          <c:xMode val="edge"/>
          <c:yMode val="edge"/>
          <c:x val="0.1455546127968351"/>
          <c:y val="5.14857981861178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2791363828345348"/>
          <c:y val="2.6073777296705021E-2"/>
          <c:w val="0.82242652199324862"/>
          <c:h val="0.84647228502377792"/>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20109010450474873"/>
                  <c:y val="6.519879932252276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Calibrations!$CW$2:$CW$91</c:f>
              <c:numCache>
                <c:formatCode>General</c:formatCode>
                <c:ptCount val="90"/>
                <c:pt idx="0">
                  <c:v>189</c:v>
                </c:pt>
                <c:pt idx="1">
                  <c:v>182</c:v>
                </c:pt>
                <c:pt idx="2">
                  <c:v>182</c:v>
                </c:pt>
                <c:pt idx="3">
                  <c:v>181.00000000000003</c:v>
                </c:pt>
                <c:pt idx="4">
                  <c:v>170</c:v>
                </c:pt>
                <c:pt idx="5">
                  <c:v>167</c:v>
                </c:pt>
                <c:pt idx="6">
                  <c:v>110</c:v>
                </c:pt>
                <c:pt idx="7">
                  <c:v>107</c:v>
                </c:pt>
                <c:pt idx="8">
                  <c:v>105</c:v>
                </c:pt>
                <c:pt idx="9">
                  <c:v>98</c:v>
                </c:pt>
                <c:pt idx="10">
                  <c:v>105</c:v>
                </c:pt>
                <c:pt idx="11">
                  <c:v>102.00000000000001</c:v>
                </c:pt>
                <c:pt idx="12">
                  <c:v>99.000000000000014</c:v>
                </c:pt>
                <c:pt idx="13">
                  <c:v>106</c:v>
                </c:pt>
                <c:pt idx="14">
                  <c:v>100</c:v>
                </c:pt>
                <c:pt idx="15">
                  <c:v>99.000000000000014</c:v>
                </c:pt>
                <c:pt idx="16">
                  <c:v>99.000000000000014</c:v>
                </c:pt>
                <c:pt idx="17">
                  <c:v>95</c:v>
                </c:pt>
                <c:pt idx="18">
                  <c:v>91</c:v>
                </c:pt>
                <c:pt idx="19">
                  <c:v>105</c:v>
                </c:pt>
                <c:pt idx="20">
                  <c:v>98</c:v>
                </c:pt>
                <c:pt idx="21">
                  <c:v>97</c:v>
                </c:pt>
                <c:pt idx="22">
                  <c:v>94</c:v>
                </c:pt>
                <c:pt idx="23">
                  <c:v>92.999999999999986</c:v>
                </c:pt>
                <c:pt idx="24">
                  <c:v>91</c:v>
                </c:pt>
                <c:pt idx="25">
                  <c:v>85</c:v>
                </c:pt>
                <c:pt idx="26">
                  <c:v>85</c:v>
                </c:pt>
                <c:pt idx="27">
                  <c:v>83</c:v>
                </c:pt>
                <c:pt idx="28">
                  <c:v>82</c:v>
                </c:pt>
                <c:pt idx="29">
                  <c:v>80</c:v>
                </c:pt>
                <c:pt idx="30">
                  <c:v>76</c:v>
                </c:pt>
                <c:pt idx="31">
                  <c:v>80</c:v>
                </c:pt>
                <c:pt idx="32">
                  <c:v>74</c:v>
                </c:pt>
                <c:pt idx="33">
                  <c:v>73</c:v>
                </c:pt>
                <c:pt idx="34">
                  <c:v>79.000000000000014</c:v>
                </c:pt>
                <c:pt idx="35">
                  <c:v>76</c:v>
                </c:pt>
                <c:pt idx="36">
                  <c:v>75</c:v>
                </c:pt>
                <c:pt idx="37">
                  <c:v>74</c:v>
                </c:pt>
                <c:pt idx="38">
                  <c:v>73</c:v>
                </c:pt>
                <c:pt idx="39">
                  <c:v>73</c:v>
                </c:pt>
                <c:pt idx="40">
                  <c:v>66</c:v>
                </c:pt>
                <c:pt idx="41">
                  <c:v>78</c:v>
                </c:pt>
                <c:pt idx="42">
                  <c:v>76</c:v>
                </c:pt>
                <c:pt idx="43">
                  <c:v>74</c:v>
                </c:pt>
                <c:pt idx="44">
                  <c:v>74</c:v>
                </c:pt>
                <c:pt idx="45">
                  <c:v>72</c:v>
                </c:pt>
                <c:pt idx="46">
                  <c:v>71</c:v>
                </c:pt>
                <c:pt idx="47">
                  <c:v>79.000000000000014</c:v>
                </c:pt>
                <c:pt idx="48">
                  <c:v>76</c:v>
                </c:pt>
                <c:pt idx="49">
                  <c:v>74</c:v>
                </c:pt>
                <c:pt idx="50">
                  <c:v>73</c:v>
                </c:pt>
                <c:pt idx="51">
                  <c:v>72</c:v>
                </c:pt>
                <c:pt idx="52">
                  <c:v>71</c:v>
                </c:pt>
                <c:pt idx="53">
                  <c:v>70</c:v>
                </c:pt>
                <c:pt idx="54">
                  <c:v>70</c:v>
                </c:pt>
                <c:pt idx="55">
                  <c:v>66</c:v>
                </c:pt>
                <c:pt idx="56">
                  <c:v>60</c:v>
                </c:pt>
                <c:pt idx="57">
                  <c:v>59</c:v>
                </c:pt>
                <c:pt idx="58">
                  <c:v>57.999999999999993</c:v>
                </c:pt>
                <c:pt idx="59">
                  <c:v>57</c:v>
                </c:pt>
                <c:pt idx="60">
                  <c:v>57</c:v>
                </c:pt>
                <c:pt idx="61">
                  <c:v>56</c:v>
                </c:pt>
                <c:pt idx="62">
                  <c:v>55</c:v>
                </c:pt>
                <c:pt idx="63">
                  <c:v>57.999999999999993</c:v>
                </c:pt>
                <c:pt idx="64">
                  <c:v>54</c:v>
                </c:pt>
                <c:pt idx="65">
                  <c:v>52</c:v>
                </c:pt>
                <c:pt idx="66">
                  <c:v>52</c:v>
                </c:pt>
                <c:pt idx="67">
                  <c:v>47</c:v>
                </c:pt>
                <c:pt idx="68">
                  <c:v>46</c:v>
                </c:pt>
                <c:pt idx="69">
                  <c:v>46</c:v>
                </c:pt>
                <c:pt idx="70">
                  <c:v>46</c:v>
                </c:pt>
                <c:pt idx="71">
                  <c:v>45</c:v>
                </c:pt>
                <c:pt idx="72">
                  <c:v>45</c:v>
                </c:pt>
                <c:pt idx="73">
                  <c:v>45</c:v>
                </c:pt>
                <c:pt idx="74">
                  <c:v>45</c:v>
                </c:pt>
                <c:pt idx="75">
                  <c:v>45</c:v>
                </c:pt>
                <c:pt idx="76">
                  <c:v>44</c:v>
                </c:pt>
                <c:pt idx="77">
                  <c:v>42</c:v>
                </c:pt>
                <c:pt idx="78">
                  <c:v>47</c:v>
                </c:pt>
                <c:pt idx="79">
                  <c:v>46</c:v>
                </c:pt>
                <c:pt idx="80">
                  <c:v>44</c:v>
                </c:pt>
                <c:pt idx="81">
                  <c:v>44</c:v>
                </c:pt>
                <c:pt idx="82">
                  <c:v>44</c:v>
                </c:pt>
                <c:pt idx="83">
                  <c:v>43</c:v>
                </c:pt>
                <c:pt idx="84">
                  <c:v>41</c:v>
                </c:pt>
                <c:pt idx="85">
                  <c:v>40</c:v>
                </c:pt>
                <c:pt idx="86">
                  <c:v>39</c:v>
                </c:pt>
                <c:pt idx="87">
                  <c:v>36</c:v>
                </c:pt>
                <c:pt idx="88">
                  <c:v>35</c:v>
                </c:pt>
                <c:pt idx="89">
                  <c:v>34</c:v>
                </c:pt>
              </c:numCache>
            </c:numRef>
          </c:xVal>
          <c:yVal>
            <c:numRef>
              <c:f>Calibrations!$CX$2:$CX$91</c:f>
              <c:numCache>
                <c:formatCode>General</c:formatCode>
                <c:ptCount val="90"/>
                <c:pt idx="0">
                  <c:v>191</c:v>
                </c:pt>
                <c:pt idx="1">
                  <c:v>191</c:v>
                </c:pt>
                <c:pt idx="2">
                  <c:v>191</c:v>
                </c:pt>
                <c:pt idx="3">
                  <c:v>191</c:v>
                </c:pt>
                <c:pt idx="4">
                  <c:v>191</c:v>
                </c:pt>
                <c:pt idx="5">
                  <c:v>191</c:v>
                </c:pt>
                <c:pt idx="6">
                  <c:v>129.5</c:v>
                </c:pt>
                <c:pt idx="7">
                  <c:v>129.5</c:v>
                </c:pt>
                <c:pt idx="8">
                  <c:v>129.5</c:v>
                </c:pt>
                <c:pt idx="9">
                  <c:v>129.5</c:v>
                </c:pt>
                <c:pt idx="10">
                  <c:v>122.9</c:v>
                </c:pt>
                <c:pt idx="11">
                  <c:v>122.9</c:v>
                </c:pt>
                <c:pt idx="12">
                  <c:v>122.9</c:v>
                </c:pt>
                <c:pt idx="13">
                  <c:v>117</c:v>
                </c:pt>
                <c:pt idx="14">
                  <c:v>117</c:v>
                </c:pt>
                <c:pt idx="15">
                  <c:v>117</c:v>
                </c:pt>
                <c:pt idx="16">
                  <c:v>117</c:v>
                </c:pt>
                <c:pt idx="17">
                  <c:v>117</c:v>
                </c:pt>
                <c:pt idx="18">
                  <c:v>117</c:v>
                </c:pt>
                <c:pt idx="19">
                  <c:v>109</c:v>
                </c:pt>
                <c:pt idx="20">
                  <c:v>109</c:v>
                </c:pt>
                <c:pt idx="21">
                  <c:v>109</c:v>
                </c:pt>
                <c:pt idx="22">
                  <c:v>109</c:v>
                </c:pt>
                <c:pt idx="23">
                  <c:v>109</c:v>
                </c:pt>
                <c:pt idx="24">
                  <c:v>109</c:v>
                </c:pt>
                <c:pt idx="25">
                  <c:v>100</c:v>
                </c:pt>
                <c:pt idx="26">
                  <c:v>100</c:v>
                </c:pt>
                <c:pt idx="27">
                  <c:v>100</c:v>
                </c:pt>
                <c:pt idx="28">
                  <c:v>100</c:v>
                </c:pt>
                <c:pt idx="29">
                  <c:v>100</c:v>
                </c:pt>
                <c:pt idx="30">
                  <c:v>100</c:v>
                </c:pt>
                <c:pt idx="31">
                  <c:v>88.3</c:v>
                </c:pt>
                <c:pt idx="32">
                  <c:v>88.3</c:v>
                </c:pt>
                <c:pt idx="33">
                  <c:v>88.3</c:v>
                </c:pt>
                <c:pt idx="34">
                  <c:v>86.8</c:v>
                </c:pt>
                <c:pt idx="35">
                  <c:v>86.8</c:v>
                </c:pt>
                <c:pt idx="36">
                  <c:v>86.8</c:v>
                </c:pt>
                <c:pt idx="37">
                  <c:v>86.8</c:v>
                </c:pt>
                <c:pt idx="38">
                  <c:v>86.8</c:v>
                </c:pt>
                <c:pt idx="39">
                  <c:v>86.8</c:v>
                </c:pt>
                <c:pt idx="40">
                  <c:v>86.8</c:v>
                </c:pt>
                <c:pt idx="41">
                  <c:v>86</c:v>
                </c:pt>
                <c:pt idx="42">
                  <c:v>86</c:v>
                </c:pt>
                <c:pt idx="43">
                  <c:v>86</c:v>
                </c:pt>
                <c:pt idx="44">
                  <c:v>86</c:v>
                </c:pt>
                <c:pt idx="45">
                  <c:v>86</c:v>
                </c:pt>
                <c:pt idx="46">
                  <c:v>86</c:v>
                </c:pt>
                <c:pt idx="47">
                  <c:v>85</c:v>
                </c:pt>
                <c:pt idx="48">
                  <c:v>85</c:v>
                </c:pt>
                <c:pt idx="49">
                  <c:v>85</c:v>
                </c:pt>
                <c:pt idx="50">
                  <c:v>85</c:v>
                </c:pt>
                <c:pt idx="51">
                  <c:v>85</c:v>
                </c:pt>
                <c:pt idx="52">
                  <c:v>85</c:v>
                </c:pt>
                <c:pt idx="53">
                  <c:v>85</c:v>
                </c:pt>
                <c:pt idx="54">
                  <c:v>85</c:v>
                </c:pt>
                <c:pt idx="55">
                  <c:v>85</c:v>
                </c:pt>
                <c:pt idx="56">
                  <c:v>70</c:v>
                </c:pt>
                <c:pt idx="57">
                  <c:v>70</c:v>
                </c:pt>
                <c:pt idx="58">
                  <c:v>70</c:v>
                </c:pt>
                <c:pt idx="59">
                  <c:v>70</c:v>
                </c:pt>
                <c:pt idx="60">
                  <c:v>70</c:v>
                </c:pt>
                <c:pt idx="61">
                  <c:v>70</c:v>
                </c:pt>
                <c:pt idx="62">
                  <c:v>70</c:v>
                </c:pt>
                <c:pt idx="63">
                  <c:v>68</c:v>
                </c:pt>
                <c:pt idx="64">
                  <c:v>68</c:v>
                </c:pt>
                <c:pt idx="65">
                  <c:v>68</c:v>
                </c:pt>
                <c:pt idx="66">
                  <c:v>48.5</c:v>
                </c:pt>
                <c:pt idx="67">
                  <c:v>48.5</c:v>
                </c:pt>
                <c:pt idx="68">
                  <c:v>48.5</c:v>
                </c:pt>
                <c:pt idx="69">
                  <c:v>43.8</c:v>
                </c:pt>
                <c:pt idx="70">
                  <c:v>43.8</c:v>
                </c:pt>
                <c:pt idx="71">
                  <c:v>43.8</c:v>
                </c:pt>
                <c:pt idx="72">
                  <c:v>43.8</c:v>
                </c:pt>
                <c:pt idx="73">
                  <c:v>43.8</c:v>
                </c:pt>
                <c:pt idx="74">
                  <c:v>43.8</c:v>
                </c:pt>
                <c:pt idx="75">
                  <c:v>43.8</c:v>
                </c:pt>
                <c:pt idx="76">
                  <c:v>43.8</c:v>
                </c:pt>
                <c:pt idx="77">
                  <c:v>43.8</c:v>
                </c:pt>
                <c:pt idx="78">
                  <c:v>41.8</c:v>
                </c:pt>
                <c:pt idx="79">
                  <c:v>41.8</c:v>
                </c:pt>
                <c:pt idx="80">
                  <c:v>41.8</c:v>
                </c:pt>
                <c:pt idx="81">
                  <c:v>41.8</c:v>
                </c:pt>
                <c:pt idx="82">
                  <c:v>41.8</c:v>
                </c:pt>
                <c:pt idx="83">
                  <c:v>41.8</c:v>
                </c:pt>
                <c:pt idx="84">
                  <c:v>39</c:v>
                </c:pt>
                <c:pt idx="85">
                  <c:v>39</c:v>
                </c:pt>
                <c:pt idx="86">
                  <c:v>39</c:v>
                </c:pt>
                <c:pt idx="87">
                  <c:v>39</c:v>
                </c:pt>
                <c:pt idx="88">
                  <c:v>39</c:v>
                </c:pt>
                <c:pt idx="89">
                  <c:v>39</c:v>
                </c:pt>
              </c:numCache>
            </c:numRef>
          </c:yVal>
          <c:smooth val="0"/>
          <c:extLst>
            <c:ext xmlns:c16="http://schemas.microsoft.com/office/drawing/2014/chart" uri="{C3380CC4-5D6E-409C-BE32-E72D297353CC}">
              <c16:uniqueId val="{00000001-CABF-B54B-8FAE-885373AA42DF}"/>
            </c:ext>
          </c:extLst>
        </c:ser>
        <c:dLbls>
          <c:showLegendKey val="0"/>
          <c:showVal val="0"/>
          <c:showCatName val="0"/>
          <c:showSerName val="0"/>
          <c:showPercent val="0"/>
          <c:showBubbleSize val="0"/>
        </c:dLbls>
        <c:axId val="791430688"/>
        <c:axId val="778249088"/>
      </c:scatterChart>
      <c:valAx>
        <c:axId val="791430688"/>
        <c:scaling>
          <c:orientation val="minMax"/>
          <c:max val="200"/>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40"/>
      </c:valAx>
      <c:valAx>
        <c:axId val="778249088"/>
        <c:scaling>
          <c:orientation val="minMax"/>
          <c:max val="20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4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Rb</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Calibrations!$DD$2:$DD$61</c:f>
              <c:numCache>
                <c:formatCode>General</c:formatCode>
                <c:ptCount val="60"/>
                <c:pt idx="0">
                  <c:v>63</c:v>
                </c:pt>
                <c:pt idx="1">
                  <c:v>62</c:v>
                </c:pt>
                <c:pt idx="2">
                  <c:v>59</c:v>
                </c:pt>
                <c:pt idx="3">
                  <c:v>59</c:v>
                </c:pt>
                <c:pt idx="4">
                  <c:v>59</c:v>
                </c:pt>
                <c:pt idx="5">
                  <c:v>59</c:v>
                </c:pt>
                <c:pt idx="6">
                  <c:v>55</c:v>
                </c:pt>
                <c:pt idx="7">
                  <c:v>46</c:v>
                </c:pt>
                <c:pt idx="8">
                  <c:v>45</c:v>
                </c:pt>
                <c:pt idx="9">
                  <c:v>42</c:v>
                </c:pt>
                <c:pt idx="10">
                  <c:v>44</c:v>
                </c:pt>
                <c:pt idx="11">
                  <c:v>44</c:v>
                </c:pt>
                <c:pt idx="12">
                  <c:v>41</c:v>
                </c:pt>
                <c:pt idx="13">
                  <c:v>41</c:v>
                </c:pt>
                <c:pt idx="14">
                  <c:v>31</c:v>
                </c:pt>
                <c:pt idx="15">
                  <c:v>28.999999999999996</c:v>
                </c:pt>
                <c:pt idx="16">
                  <c:v>27</c:v>
                </c:pt>
                <c:pt idx="17">
                  <c:v>25</c:v>
                </c:pt>
                <c:pt idx="18">
                  <c:v>23.999999999999996</c:v>
                </c:pt>
                <c:pt idx="19">
                  <c:v>23</c:v>
                </c:pt>
                <c:pt idx="20">
                  <c:v>16</c:v>
                </c:pt>
                <c:pt idx="21">
                  <c:v>15</c:v>
                </c:pt>
                <c:pt idx="22">
                  <c:v>14</c:v>
                </c:pt>
                <c:pt idx="23">
                  <c:v>13</c:v>
                </c:pt>
                <c:pt idx="24">
                  <c:v>13</c:v>
                </c:pt>
                <c:pt idx="25">
                  <c:v>11.999999999999998</c:v>
                </c:pt>
                <c:pt idx="26">
                  <c:v>11</c:v>
                </c:pt>
                <c:pt idx="27">
                  <c:v>9</c:v>
                </c:pt>
                <c:pt idx="28">
                  <c:v>8</c:v>
                </c:pt>
                <c:pt idx="29">
                  <c:v>9</c:v>
                </c:pt>
                <c:pt idx="30">
                  <c:v>9</c:v>
                </c:pt>
                <c:pt idx="31">
                  <c:v>8</c:v>
                </c:pt>
                <c:pt idx="32">
                  <c:v>8</c:v>
                </c:pt>
                <c:pt idx="33">
                  <c:v>7</c:v>
                </c:pt>
                <c:pt idx="34">
                  <c:v>7</c:v>
                </c:pt>
                <c:pt idx="35">
                  <c:v>7</c:v>
                </c:pt>
                <c:pt idx="36">
                  <c:v>5.9999999999999991</c:v>
                </c:pt>
                <c:pt idx="37">
                  <c:v>5.9999999999999991</c:v>
                </c:pt>
                <c:pt idx="38">
                  <c:v>5.9999999999999991</c:v>
                </c:pt>
                <c:pt idx="39">
                  <c:v>5</c:v>
                </c:pt>
                <c:pt idx="40">
                  <c:v>5</c:v>
                </c:pt>
                <c:pt idx="41">
                  <c:v>5</c:v>
                </c:pt>
                <c:pt idx="42">
                  <c:v>5</c:v>
                </c:pt>
                <c:pt idx="43">
                  <c:v>5</c:v>
                </c:pt>
                <c:pt idx="44">
                  <c:v>5</c:v>
                </c:pt>
                <c:pt idx="45">
                  <c:v>5</c:v>
                </c:pt>
                <c:pt idx="46">
                  <c:v>4</c:v>
                </c:pt>
                <c:pt idx="47">
                  <c:v>4</c:v>
                </c:pt>
                <c:pt idx="48">
                  <c:v>4</c:v>
                </c:pt>
                <c:pt idx="49">
                  <c:v>2.9999999999999996</c:v>
                </c:pt>
                <c:pt idx="50">
                  <c:v>2.9999999999999996</c:v>
                </c:pt>
                <c:pt idx="51">
                  <c:v>2.9999999999999996</c:v>
                </c:pt>
                <c:pt idx="52">
                  <c:v>2.9999999999999996</c:v>
                </c:pt>
                <c:pt idx="53">
                  <c:v>2.9999999999999996</c:v>
                </c:pt>
                <c:pt idx="54">
                  <c:v>2</c:v>
                </c:pt>
                <c:pt idx="55">
                  <c:v>2</c:v>
                </c:pt>
                <c:pt idx="56">
                  <c:v>2</c:v>
                </c:pt>
                <c:pt idx="57">
                  <c:v>2</c:v>
                </c:pt>
                <c:pt idx="58">
                  <c:v>2</c:v>
                </c:pt>
                <c:pt idx="59">
                  <c:v>1</c:v>
                </c:pt>
              </c:numCache>
            </c:numRef>
          </c:xVal>
          <c:yVal>
            <c:numRef>
              <c:f>Calibrations!$DE$2:$DE$61</c:f>
              <c:numCache>
                <c:formatCode>General</c:formatCode>
                <c:ptCount val="60"/>
                <c:pt idx="0">
                  <c:v>67.8</c:v>
                </c:pt>
                <c:pt idx="1">
                  <c:v>67.8</c:v>
                </c:pt>
                <c:pt idx="2">
                  <c:v>67.8</c:v>
                </c:pt>
                <c:pt idx="3">
                  <c:v>67.8</c:v>
                </c:pt>
                <c:pt idx="4">
                  <c:v>67.8</c:v>
                </c:pt>
                <c:pt idx="5">
                  <c:v>67.8</c:v>
                </c:pt>
                <c:pt idx="6">
                  <c:v>67.8</c:v>
                </c:pt>
                <c:pt idx="7">
                  <c:v>47.61</c:v>
                </c:pt>
                <c:pt idx="8">
                  <c:v>47.61</c:v>
                </c:pt>
                <c:pt idx="9">
                  <c:v>47.61</c:v>
                </c:pt>
                <c:pt idx="10">
                  <c:v>46</c:v>
                </c:pt>
                <c:pt idx="11">
                  <c:v>46</c:v>
                </c:pt>
                <c:pt idx="12">
                  <c:v>46</c:v>
                </c:pt>
                <c:pt idx="13">
                  <c:v>46</c:v>
                </c:pt>
                <c:pt idx="14">
                  <c:v>31.4</c:v>
                </c:pt>
                <c:pt idx="15">
                  <c:v>31.4</c:v>
                </c:pt>
                <c:pt idx="16">
                  <c:v>31.4</c:v>
                </c:pt>
                <c:pt idx="17">
                  <c:v>31.4</c:v>
                </c:pt>
                <c:pt idx="18">
                  <c:v>31.4</c:v>
                </c:pt>
                <c:pt idx="19">
                  <c:v>31.4</c:v>
                </c:pt>
                <c:pt idx="20">
                  <c:v>15.1</c:v>
                </c:pt>
                <c:pt idx="21">
                  <c:v>15.1</c:v>
                </c:pt>
                <c:pt idx="22">
                  <c:v>15.1</c:v>
                </c:pt>
                <c:pt idx="23">
                  <c:v>15.1</c:v>
                </c:pt>
                <c:pt idx="24">
                  <c:v>15.1</c:v>
                </c:pt>
                <c:pt idx="25">
                  <c:v>15.1</c:v>
                </c:pt>
                <c:pt idx="26">
                  <c:v>11.02</c:v>
                </c:pt>
                <c:pt idx="27">
                  <c:v>11.02</c:v>
                </c:pt>
                <c:pt idx="28">
                  <c:v>11.02</c:v>
                </c:pt>
                <c:pt idx="29">
                  <c:v>9</c:v>
                </c:pt>
                <c:pt idx="30">
                  <c:v>9</c:v>
                </c:pt>
                <c:pt idx="31">
                  <c:v>9</c:v>
                </c:pt>
                <c:pt idx="32">
                  <c:v>9</c:v>
                </c:pt>
                <c:pt idx="33">
                  <c:v>9</c:v>
                </c:pt>
                <c:pt idx="34">
                  <c:v>9</c:v>
                </c:pt>
                <c:pt idx="35">
                  <c:v>6.87</c:v>
                </c:pt>
                <c:pt idx="36">
                  <c:v>6.87</c:v>
                </c:pt>
                <c:pt idx="37">
                  <c:v>6.87</c:v>
                </c:pt>
                <c:pt idx="38">
                  <c:v>6.87</c:v>
                </c:pt>
                <c:pt idx="39">
                  <c:v>6.87</c:v>
                </c:pt>
                <c:pt idx="40">
                  <c:v>6.87</c:v>
                </c:pt>
                <c:pt idx="41">
                  <c:v>4</c:v>
                </c:pt>
                <c:pt idx="42">
                  <c:v>4</c:v>
                </c:pt>
                <c:pt idx="43">
                  <c:v>4</c:v>
                </c:pt>
                <c:pt idx="44">
                  <c:v>4</c:v>
                </c:pt>
                <c:pt idx="45">
                  <c:v>4</c:v>
                </c:pt>
                <c:pt idx="46">
                  <c:v>4</c:v>
                </c:pt>
                <c:pt idx="47">
                  <c:v>4</c:v>
                </c:pt>
                <c:pt idx="48">
                  <c:v>4</c:v>
                </c:pt>
                <c:pt idx="49">
                  <c:v>4</c:v>
                </c:pt>
                <c:pt idx="50">
                  <c:v>4</c:v>
                </c:pt>
                <c:pt idx="51">
                  <c:v>4</c:v>
                </c:pt>
                <c:pt idx="52">
                  <c:v>4</c:v>
                </c:pt>
                <c:pt idx="53">
                  <c:v>2.9</c:v>
                </c:pt>
                <c:pt idx="54">
                  <c:v>1</c:v>
                </c:pt>
                <c:pt idx="55">
                  <c:v>0.21</c:v>
                </c:pt>
                <c:pt idx="56">
                  <c:v>6.6000000000000003E-2</c:v>
                </c:pt>
                <c:pt idx="57">
                  <c:v>6.6000000000000003E-2</c:v>
                </c:pt>
                <c:pt idx="58">
                  <c:v>6.6000000000000003E-2</c:v>
                </c:pt>
                <c:pt idx="59">
                  <c:v>6.6000000000000003E-2</c:v>
                </c:pt>
              </c:numCache>
            </c:numRef>
          </c:yVal>
          <c:smooth val="0"/>
          <c:extLst>
            <c:ext xmlns:c16="http://schemas.microsoft.com/office/drawing/2014/chart" uri="{C3380CC4-5D6E-409C-BE32-E72D297353CC}">
              <c16:uniqueId val="{00000001-5FDA-394B-AB41-ED61C83FBD2B}"/>
            </c:ext>
          </c:extLst>
        </c:ser>
        <c:dLbls>
          <c:showLegendKey val="0"/>
          <c:showVal val="0"/>
          <c:showCatName val="0"/>
          <c:showSerName val="0"/>
          <c:showPercent val="0"/>
          <c:showBubbleSize val="0"/>
        </c:dLbls>
        <c:axId val="791430688"/>
        <c:axId val="778249088"/>
      </c:scatterChart>
      <c:valAx>
        <c:axId val="791430688"/>
        <c:scaling>
          <c:orientation val="minMax"/>
          <c:max val="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2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Sr</a:t>
            </a:r>
          </a:p>
        </c:rich>
      </c:tx>
      <c:layout>
        <c:manualLayout>
          <c:xMode val="edge"/>
          <c:yMode val="edge"/>
          <c:x val="0.18299333853018307"/>
          <c:y val="5.148556430446193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5740237283701658"/>
          <c:y val="2.6073777296705021E-2"/>
          <c:w val="0.78296670907436827"/>
          <c:h val="0.86297375328083992"/>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Calibrations!$DK$2:$DK$76</c:f>
              <c:numCache>
                <c:formatCode>General</c:formatCode>
                <c:ptCount val="75"/>
                <c:pt idx="0">
                  <c:v>1372</c:v>
                </c:pt>
                <c:pt idx="1">
                  <c:v>1366</c:v>
                </c:pt>
                <c:pt idx="2">
                  <c:v>1361.9999999999998</c:v>
                </c:pt>
                <c:pt idx="3">
                  <c:v>1200</c:v>
                </c:pt>
                <c:pt idx="4">
                  <c:v>1199</c:v>
                </c:pt>
                <c:pt idx="5">
                  <c:v>1186</c:v>
                </c:pt>
                <c:pt idx="6">
                  <c:v>1171</c:v>
                </c:pt>
                <c:pt idx="7">
                  <c:v>1166</c:v>
                </c:pt>
                <c:pt idx="8">
                  <c:v>1157</c:v>
                </c:pt>
                <c:pt idx="9">
                  <c:v>728</c:v>
                </c:pt>
                <c:pt idx="10">
                  <c:v>723</c:v>
                </c:pt>
                <c:pt idx="11">
                  <c:v>709</c:v>
                </c:pt>
                <c:pt idx="12">
                  <c:v>709</c:v>
                </c:pt>
                <c:pt idx="13">
                  <c:v>709</c:v>
                </c:pt>
                <c:pt idx="14">
                  <c:v>704.99999999999989</c:v>
                </c:pt>
                <c:pt idx="15">
                  <c:v>704</c:v>
                </c:pt>
                <c:pt idx="16">
                  <c:v>454.00000000000006</c:v>
                </c:pt>
                <c:pt idx="17">
                  <c:v>454.00000000000006</c:v>
                </c:pt>
                <c:pt idx="18">
                  <c:v>446</c:v>
                </c:pt>
                <c:pt idx="19">
                  <c:v>413.00000000000006</c:v>
                </c:pt>
                <c:pt idx="20">
                  <c:v>411</c:v>
                </c:pt>
                <c:pt idx="21">
                  <c:v>410</c:v>
                </c:pt>
                <c:pt idx="22">
                  <c:v>409</c:v>
                </c:pt>
                <c:pt idx="23">
                  <c:v>404</c:v>
                </c:pt>
                <c:pt idx="24">
                  <c:v>402</c:v>
                </c:pt>
                <c:pt idx="25">
                  <c:v>345.00000000000006</c:v>
                </c:pt>
                <c:pt idx="26">
                  <c:v>337.99999999999994</c:v>
                </c:pt>
                <c:pt idx="27">
                  <c:v>336</c:v>
                </c:pt>
                <c:pt idx="28">
                  <c:v>335</c:v>
                </c:pt>
                <c:pt idx="29">
                  <c:v>323</c:v>
                </c:pt>
                <c:pt idx="30">
                  <c:v>323</c:v>
                </c:pt>
                <c:pt idx="31">
                  <c:v>322</c:v>
                </c:pt>
                <c:pt idx="32">
                  <c:v>318</c:v>
                </c:pt>
                <c:pt idx="33">
                  <c:v>317</c:v>
                </c:pt>
                <c:pt idx="34">
                  <c:v>317</c:v>
                </c:pt>
                <c:pt idx="35">
                  <c:v>263</c:v>
                </c:pt>
                <c:pt idx="36">
                  <c:v>262</c:v>
                </c:pt>
                <c:pt idx="37">
                  <c:v>258</c:v>
                </c:pt>
                <c:pt idx="38">
                  <c:v>257</c:v>
                </c:pt>
                <c:pt idx="39">
                  <c:v>254</c:v>
                </c:pt>
                <c:pt idx="40">
                  <c:v>252</c:v>
                </c:pt>
                <c:pt idx="41">
                  <c:v>250</c:v>
                </c:pt>
                <c:pt idx="42">
                  <c:v>247</c:v>
                </c:pt>
                <c:pt idx="43">
                  <c:v>247</c:v>
                </c:pt>
                <c:pt idx="44">
                  <c:v>156</c:v>
                </c:pt>
                <c:pt idx="45">
                  <c:v>153</c:v>
                </c:pt>
                <c:pt idx="46">
                  <c:v>152</c:v>
                </c:pt>
                <c:pt idx="47">
                  <c:v>140</c:v>
                </c:pt>
                <c:pt idx="48">
                  <c:v>138</c:v>
                </c:pt>
                <c:pt idx="49">
                  <c:v>136</c:v>
                </c:pt>
                <c:pt idx="50">
                  <c:v>134</c:v>
                </c:pt>
                <c:pt idx="51">
                  <c:v>134</c:v>
                </c:pt>
                <c:pt idx="52">
                  <c:v>131</c:v>
                </c:pt>
                <c:pt idx="53">
                  <c:v>109</c:v>
                </c:pt>
                <c:pt idx="54">
                  <c:v>108</c:v>
                </c:pt>
                <c:pt idx="55">
                  <c:v>106</c:v>
                </c:pt>
                <c:pt idx="56">
                  <c:v>106</c:v>
                </c:pt>
                <c:pt idx="57">
                  <c:v>105</c:v>
                </c:pt>
                <c:pt idx="58">
                  <c:v>104</c:v>
                </c:pt>
                <c:pt idx="59">
                  <c:v>103</c:v>
                </c:pt>
                <c:pt idx="60">
                  <c:v>11.999999999999998</c:v>
                </c:pt>
                <c:pt idx="61">
                  <c:v>10</c:v>
                </c:pt>
                <c:pt idx="62">
                  <c:v>10</c:v>
                </c:pt>
                <c:pt idx="63">
                  <c:v>10</c:v>
                </c:pt>
                <c:pt idx="64">
                  <c:v>10</c:v>
                </c:pt>
                <c:pt idx="65">
                  <c:v>10</c:v>
                </c:pt>
                <c:pt idx="66">
                  <c:v>10</c:v>
                </c:pt>
                <c:pt idx="67">
                  <c:v>9</c:v>
                </c:pt>
                <c:pt idx="68">
                  <c:v>9</c:v>
                </c:pt>
                <c:pt idx="69">
                  <c:v>9</c:v>
                </c:pt>
                <c:pt idx="70">
                  <c:v>9</c:v>
                </c:pt>
                <c:pt idx="71">
                  <c:v>8</c:v>
                </c:pt>
                <c:pt idx="72">
                  <c:v>8</c:v>
                </c:pt>
                <c:pt idx="73">
                  <c:v>8</c:v>
                </c:pt>
                <c:pt idx="74">
                  <c:v>8</c:v>
                </c:pt>
              </c:numCache>
            </c:numRef>
          </c:xVal>
          <c:yVal>
            <c:numRef>
              <c:f>Calibrations!$DL$2:$DL$76</c:f>
              <c:numCache>
                <c:formatCode>General</c:formatCode>
                <c:ptCount val="75"/>
                <c:pt idx="0">
                  <c:v>1392</c:v>
                </c:pt>
                <c:pt idx="1">
                  <c:v>1392</c:v>
                </c:pt>
                <c:pt idx="2">
                  <c:v>1392</c:v>
                </c:pt>
                <c:pt idx="3">
                  <c:v>1175</c:v>
                </c:pt>
                <c:pt idx="4">
                  <c:v>1175</c:v>
                </c:pt>
                <c:pt idx="5">
                  <c:v>1175</c:v>
                </c:pt>
                <c:pt idx="6">
                  <c:v>1175</c:v>
                </c:pt>
                <c:pt idx="7">
                  <c:v>1175</c:v>
                </c:pt>
                <c:pt idx="8">
                  <c:v>1175</c:v>
                </c:pt>
                <c:pt idx="9">
                  <c:v>661</c:v>
                </c:pt>
                <c:pt idx="10">
                  <c:v>661</c:v>
                </c:pt>
                <c:pt idx="11">
                  <c:v>661</c:v>
                </c:pt>
                <c:pt idx="12">
                  <c:v>661</c:v>
                </c:pt>
                <c:pt idx="13">
                  <c:v>661</c:v>
                </c:pt>
                <c:pt idx="14">
                  <c:v>661</c:v>
                </c:pt>
                <c:pt idx="15">
                  <c:v>661</c:v>
                </c:pt>
                <c:pt idx="16">
                  <c:v>438</c:v>
                </c:pt>
                <c:pt idx="17">
                  <c:v>438</c:v>
                </c:pt>
                <c:pt idx="18">
                  <c:v>438</c:v>
                </c:pt>
                <c:pt idx="19">
                  <c:v>403</c:v>
                </c:pt>
                <c:pt idx="20">
                  <c:v>403</c:v>
                </c:pt>
                <c:pt idx="21">
                  <c:v>403</c:v>
                </c:pt>
                <c:pt idx="22">
                  <c:v>403</c:v>
                </c:pt>
                <c:pt idx="23">
                  <c:v>403</c:v>
                </c:pt>
                <c:pt idx="24">
                  <c:v>403</c:v>
                </c:pt>
                <c:pt idx="25">
                  <c:v>337</c:v>
                </c:pt>
                <c:pt idx="26">
                  <c:v>337</c:v>
                </c:pt>
                <c:pt idx="27">
                  <c:v>337</c:v>
                </c:pt>
                <c:pt idx="28">
                  <c:v>337</c:v>
                </c:pt>
                <c:pt idx="29">
                  <c:v>327</c:v>
                </c:pt>
                <c:pt idx="30">
                  <c:v>327</c:v>
                </c:pt>
                <c:pt idx="31">
                  <c:v>327</c:v>
                </c:pt>
                <c:pt idx="32">
                  <c:v>327</c:v>
                </c:pt>
                <c:pt idx="33">
                  <c:v>327</c:v>
                </c:pt>
                <c:pt idx="34">
                  <c:v>327</c:v>
                </c:pt>
                <c:pt idx="35">
                  <c:v>266</c:v>
                </c:pt>
                <c:pt idx="36">
                  <c:v>266</c:v>
                </c:pt>
                <c:pt idx="37">
                  <c:v>266</c:v>
                </c:pt>
                <c:pt idx="38">
                  <c:v>259.3</c:v>
                </c:pt>
                <c:pt idx="39">
                  <c:v>266</c:v>
                </c:pt>
                <c:pt idx="40">
                  <c:v>259.3</c:v>
                </c:pt>
                <c:pt idx="41">
                  <c:v>266</c:v>
                </c:pt>
                <c:pt idx="42">
                  <c:v>259.3</c:v>
                </c:pt>
                <c:pt idx="43">
                  <c:v>266</c:v>
                </c:pt>
                <c:pt idx="44">
                  <c:v>145</c:v>
                </c:pt>
                <c:pt idx="45">
                  <c:v>145</c:v>
                </c:pt>
                <c:pt idx="46">
                  <c:v>145</c:v>
                </c:pt>
                <c:pt idx="47">
                  <c:v>130</c:v>
                </c:pt>
                <c:pt idx="48">
                  <c:v>130</c:v>
                </c:pt>
                <c:pt idx="49">
                  <c:v>130</c:v>
                </c:pt>
                <c:pt idx="50">
                  <c:v>130</c:v>
                </c:pt>
                <c:pt idx="51">
                  <c:v>130</c:v>
                </c:pt>
                <c:pt idx="52">
                  <c:v>130</c:v>
                </c:pt>
                <c:pt idx="53">
                  <c:v>109</c:v>
                </c:pt>
                <c:pt idx="54">
                  <c:v>109</c:v>
                </c:pt>
                <c:pt idx="55">
                  <c:v>109</c:v>
                </c:pt>
                <c:pt idx="56">
                  <c:v>109</c:v>
                </c:pt>
                <c:pt idx="57">
                  <c:v>109</c:v>
                </c:pt>
                <c:pt idx="58">
                  <c:v>109</c:v>
                </c:pt>
                <c:pt idx="59">
                  <c:v>109</c:v>
                </c:pt>
                <c:pt idx="60">
                  <c:v>8</c:v>
                </c:pt>
                <c:pt idx="61">
                  <c:v>8</c:v>
                </c:pt>
                <c:pt idx="62">
                  <c:v>8</c:v>
                </c:pt>
                <c:pt idx="63">
                  <c:v>8</c:v>
                </c:pt>
                <c:pt idx="64">
                  <c:v>7.3</c:v>
                </c:pt>
                <c:pt idx="65">
                  <c:v>7.3</c:v>
                </c:pt>
                <c:pt idx="66">
                  <c:v>7.3</c:v>
                </c:pt>
                <c:pt idx="67">
                  <c:v>8</c:v>
                </c:pt>
                <c:pt idx="68">
                  <c:v>8</c:v>
                </c:pt>
                <c:pt idx="69">
                  <c:v>8</c:v>
                </c:pt>
                <c:pt idx="70">
                  <c:v>7.3</c:v>
                </c:pt>
                <c:pt idx="71">
                  <c:v>8</c:v>
                </c:pt>
                <c:pt idx="72">
                  <c:v>8</c:v>
                </c:pt>
                <c:pt idx="73">
                  <c:v>7.3</c:v>
                </c:pt>
                <c:pt idx="74">
                  <c:v>7.3</c:v>
                </c:pt>
              </c:numCache>
            </c:numRef>
          </c:yVal>
          <c:smooth val="0"/>
          <c:extLst>
            <c:ext xmlns:c16="http://schemas.microsoft.com/office/drawing/2014/chart" uri="{C3380CC4-5D6E-409C-BE32-E72D297353CC}">
              <c16:uniqueId val="{00000001-AD3A-664B-8BE4-D818091E720C}"/>
            </c:ext>
          </c:extLst>
        </c:ser>
        <c:ser>
          <c:idx val="1"/>
          <c:order val="1"/>
          <c:spPr>
            <a:ln w="25400" cap="rnd">
              <a:noFill/>
              <a:round/>
            </a:ln>
            <a:effectLst/>
          </c:spPr>
          <c:marker>
            <c:symbol val="circle"/>
            <c:size val="5"/>
            <c:spPr>
              <a:solidFill>
                <a:srgbClr val="00FDFF"/>
              </a:solidFill>
              <a:ln w="9525">
                <a:solidFill>
                  <a:sysClr val="windowText" lastClr="000000"/>
                </a:solidFill>
              </a:ln>
              <a:effectLst/>
            </c:spPr>
          </c:marker>
          <c:xVal>
            <c:numRef>
              <c:f>Calibrations!$DK$78:$DK$79</c:f>
              <c:numCache>
                <c:formatCode>General</c:formatCode>
                <c:ptCount val="2"/>
                <c:pt idx="0">
                  <c:v>2.9999999999999996</c:v>
                </c:pt>
                <c:pt idx="1">
                  <c:v>2</c:v>
                </c:pt>
              </c:numCache>
            </c:numRef>
          </c:xVal>
          <c:yVal>
            <c:numRef>
              <c:f>Calibrations!$DL$78:$DL$79</c:f>
              <c:numCache>
                <c:formatCode>General</c:formatCode>
                <c:ptCount val="2"/>
                <c:pt idx="0">
                  <c:v>0.3</c:v>
                </c:pt>
                <c:pt idx="1">
                  <c:v>3.3</c:v>
                </c:pt>
              </c:numCache>
            </c:numRef>
          </c:yVal>
          <c:smooth val="0"/>
          <c:extLst>
            <c:ext xmlns:c16="http://schemas.microsoft.com/office/drawing/2014/chart" uri="{C3380CC4-5D6E-409C-BE32-E72D297353CC}">
              <c16:uniqueId val="{00000002-AD3A-664B-8BE4-D818091E720C}"/>
            </c:ext>
          </c:extLst>
        </c:ser>
        <c:dLbls>
          <c:showLegendKey val="0"/>
          <c:showVal val="0"/>
          <c:showCatName val="0"/>
          <c:showSerName val="0"/>
          <c:showPercent val="0"/>
          <c:showBubbleSize val="0"/>
        </c:dLbls>
        <c:axId val="791430688"/>
        <c:axId val="778249088"/>
      </c:scatterChart>
      <c:valAx>
        <c:axId val="791430688"/>
        <c:scaling>
          <c:orientation val="minMax"/>
          <c:max val="15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1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50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Y</a:t>
            </a:r>
          </a:p>
        </c:rich>
      </c:tx>
      <c:layout>
        <c:manualLayout>
          <c:xMode val="edge"/>
          <c:yMode val="edge"/>
          <c:x val="0.15764693611913447"/>
          <c:y val="5.14857984937642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3473666822572145"/>
          <c:y val="2.6073777296705021E-2"/>
          <c:w val="0.82066168264079131"/>
          <c:h val="0.85466163693586117"/>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10160530494831833"/>
                  <c:y val="1.468469483874554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Calibrations!$DR$2:$DR$51</c:f>
              <c:numCache>
                <c:formatCode>General</c:formatCode>
                <c:ptCount val="50"/>
                <c:pt idx="0">
                  <c:v>43</c:v>
                </c:pt>
                <c:pt idx="1">
                  <c:v>41</c:v>
                </c:pt>
                <c:pt idx="2">
                  <c:v>40</c:v>
                </c:pt>
                <c:pt idx="3">
                  <c:v>40</c:v>
                </c:pt>
                <c:pt idx="4">
                  <c:v>40</c:v>
                </c:pt>
                <c:pt idx="5">
                  <c:v>38</c:v>
                </c:pt>
                <c:pt idx="6">
                  <c:v>36</c:v>
                </c:pt>
                <c:pt idx="7">
                  <c:v>35</c:v>
                </c:pt>
                <c:pt idx="8">
                  <c:v>35</c:v>
                </c:pt>
                <c:pt idx="9">
                  <c:v>35</c:v>
                </c:pt>
                <c:pt idx="10">
                  <c:v>28</c:v>
                </c:pt>
                <c:pt idx="11">
                  <c:v>28</c:v>
                </c:pt>
                <c:pt idx="12">
                  <c:v>27</c:v>
                </c:pt>
                <c:pt idx="13">
                  <c:v>27</c:v>
                </c:pt>
                <c:pt idx="14">
                  <c:v>27</c:v>
                </c:pt>
                <c:pt idx="15">
                  <c:v>25</c:v>
                </c:pt>
                <c:pt idx="16">
                  <c:v>25</c:v>
                </c:pt>
                <c:pt idx="17">
                  <c:v>23.999999999999996</c:v>
                </c:pt>
                <c:pt idx="18">
                  <c:v>23</c:v>
                </c:pt>
                <c:pt idx="19">
                  <c:v>20</c:v>
                </c:pt>
                <c:pt idx="20">
                  <c:v>20</c:v>
                </c:pt>
                <c:pt idx="21">
                  <c:v>19</c:v>
                </c:pt>
                <c:pt idx="22">
                  <c:v>16</c:v>
                </c:pt>
                <c:pt idx="23">
                  <c:v>15</c:v>
                </c:pt>
                <c:pt idx="24">
                  <c:v>15</c:v>
                </c:pt>
                <c:pt idx="25">
                  <c:v>14</c:v>
                </c:pt>
                <c:pt idx="26">
                  <c:v>14</c:v>
                </c:pt>
                <c:pt idx="27">
                  <c:v>14</c:v>
                </c:pt>
                <c:pt idx="28">
                  <c:v>14</c:v>
                </c:pt>
                <c:pt idx="29">
                  <c:v>11.999999999999998</c:v>
                </c:pt>
                <c:pt idx="30">
                  <c:v>11.999999999999998</c:v>
                </c:pt>
                <c:pt idx="31">
                  <c:v>11.999999999999998</c:v>
                </c:pt>
                <c:pt idx="32">
                  <c:v>11</c:v>
                </c:pt>
                <c:pt idx="33">
                  <c:v>11</c:v>
                </c:pt>
                <c:pt idx="34">
                  <c:v>10</c:v>
                </c:pt>
                <c:pt idx="35">
                  <c:v>10</c:v>
                </c:pt>
                <c:pt idx="36">
                  <c:v>9</c:v>
                </c:pt>
                <c:pt idx="37">
                  <c:v>8</c:v>
                </c:pt>
                <c:pt idx="38">
                  <c:v>8</c:v>
                </c:pt>
                <c:pt idx="39">
                  <c:v>7</c:v>
                </c:pt>
                <c:pt idx="40">
                  <c:v>7</c:v>
                </c:pt>
                <c:pt idx="41">
                  <c:v>5.9999999999999991</c:v>
                </c:pt>
                <c:pt idx="42">
                  <c:v>5</c:v>
                </c:pt>
                <c:pt idx="43">
                  <c:v>5.9999999999999991</c:v>
                </c:pt>
                <c:pt idx="44">
                  <c:v>5</c:v>
                </c:pt>
                <c:pt idx="45">
                  <c:v>4</c:v>
                </c:pt>
                <c:pt idx="46">
                  <c:v>4</c:v>
                </c:pt>
                <c:pt idx="47">
                  <c:v>4</c:v>
                </c:pt>
                <c:pt idx="48">
                  <c:v>2.9999999999999996</c:v>
                </c:pt>
                <c:pt idx="49">
                  <c:v>2.9999999999999996</c:v>
                </c:pt>
              </c:numCache>
            </c:numRef>
          </c:xVal>
          <c:yVal>
            <c:numRef>
              <c:f>Calibrations!$DS$2:$DS$51</c:f>
              <c:numCache>
                <c:formatCode>General</c:formatCode>
                <c:ptCount val="50"/>
                <c:pt idx="0">
                  <c:v>44</c:v>
                </c:pt>
                <c:pt idx="1">
                  <c:v>44</c:v>
                </c:pt>
                <c:pt idx="2">
                  <c:v>44</c:v>
                </c:pt>
                <c:pt idx="3">
                  <c:v>44</c:v>
                </c:pt>
                <c:pt idx="4">
                  <c:v>44</c:v>
                </c:pt>
                <c:pt idx="5">
                  <c:v>44</c:v>
                </c:pt>
                <c:pt idx="6">
                  <c:v>36.1</c:v>
                </c:pt>
                <c:pt idx="7">
                  <c:v>36.1</c:v>
                </c:pt>
                <c:pt idx="8">
                  <c:v>36.1</c:v>
                </c:pt>
                <c:pt idx="9">
                  <c:v>36.1</c:v>
                </c:pt>
                <c:pt idx="10">
                  <c:v>28</c:v>
                </c:pt>
                <c:pt idx="11">
                  <c:v>28</c:v>
                </c:pt>
                <c:pt idx="12">
                  <c:v>28</c:v>
                </c:pt>
                <c:pt idx="13">
                  <c:v>26.9</c:v>
                </c:pt>
                <c:pt idx="14">
                  <c:v>26.9</c:v>
                </c:pt>
                <c:pt idx="15">
                  <c:v>26.9</c:v>
                </c:pt>
                <c:pt idx="16">
                  <c:v>26.9</c:v>
                </c:pt>
                <c:pt idx="17">
                  <c:v>26.9</c:v>
                </c:pt>
                <c:pt idx="18">
                  <c:v>26.9</c:v>
                </c:pt>
                <c:pt idx="19">
                  <c:v>18.5</c:v>
                </c:pt>
                <c:pt idx="20">
                  <c:v>18.5</c:v>
                </c:pt>
                <c:pt idx="21">
                  <c:v>18.5</c:v>
                </c:pt>
                <c:pt idx="22">
                  <c:v>15.6</c:v>
                </c:pt>
                <c:pt idx="23">
                  <c:v>15.6</c:v>
                </c:pt>
                <c:pt idx="24">
                  <c:v>15.6</c:v>
                </c:pt>
                <c:pt idx="25">
                  <c:v>15.6</c:v>
                </c:pt>
                <c:pt idx="26">
                  <c:v>15.6</c:v>
                </c:pt>
                <c:pt idx="27">
                  <c:v>15.6</c:v>
                </c:pt>
                <c:pt idx="28">
                  <c:v>15.6</c:v>
                </c:pt>
                <c:pt idx="29">
                  <c:v>14</c:v>
                </c:pt>
                <c:pt idx="30">
                  <c:v>14</c:v>
                </c:pt>
                <c:pt idx="31">
                  <c:v>14</c:v>
                </c:pt>
                <c:pt idx="32">
                  <c:v>14</c:v>
                </c:pt>
                <c:pt idx="33">
                  <c:v>14</c:v>
                </c:pt>
                <c:pt idx="34">
                  <c:v>14</c:v>
                </c:pt>
                <c:pt idx="35">
                  <c:v>10.4</c:v>
                </c:pt>
                <c:pt idx="36">
                  <c:v>10.4</c:v>
                </c:pt>
                <c:pt idx="37">
                  <c:v>10.4</c:v>
                </c:pt>
                <c:pt idx="38">
                  <c:v>10.4</c:v>
                </c:pt>
                <c:pt idx="39">
                  <c:v>10.4</c:v>
                </c:pt>
                <c:pt idx="40">
                  <c:v>10.4</c:v>
                </c:pt>
                <c:pt idx="41">
                  <c:v>4.5</c:v>
                </c:pt>
                <c:pt idx="42">
                  <c:v>4.5</c:v>
                </c:pt>
                <c:pt idx="43">
                  <c:v>2.5</c:v>
                </c:pt>
                <c:pt idx="44">
                  <c:v>2.5</c:v>
                </c:pt>
                <c:pt idx="45">
                  <c:v>2.5</c:v>
                </c:pt>
                <c:pt idx="46">
                  <c:v>2.5</c:v>
                </c:pt>
                <c:pt idx="47">
                  <c:v>2.5</c:v>
                </c:pt>
                <c:pt idx="48">
                  <c:v>2.5</c:v>
                </c:pt>
                <c:pt idx="49">
                  <c:v>2.5</c:v>
                </c:pt>
              </c:numCache>
            </c:numRef>
          </c:yVal>
          <c:smooth val="0"/>
          <c:extLst>
            <c:ext xmlns:c16="http://schemas.microsoft.com/office/drawing/2014/chart" uri="{C3380CC4-5D6E-409C-BE32-E72D297353CC}">
              <c16:uniqueId val="{00000001-8BE2-BE49-8799-1B46BEA38AB1}"/>
            </c:ext>
          </c:extLst>
        </c:ser>
        <c:ser>
          <c:idx val="1"/>
          <c:order val="1"/>
          <c:spPr>
            <a:ln w="25400" cap="rnd">
              <a:noFill/>
              <a:round/>
            </a:ln>
            <a:effectLst/>
          </c:spPr>
          <c:marker>
            <c:symbol val="circle"/>
            <c:size val="5"/>
            <c:spPr>
              <a:solidFill>
                <a:srgbClr val="00FDFF"/>
              </a:solidFill>
              <a:ln w="9525">
                <a:solidFill>
                  <a:sysClr val="windowText" lastClr="000000"/>
                </a:solidFill>
              </a:ln>
              <a:effectLst/>
            </c:spPr>
          </c:marker>
          <c:xVal>
            <c:numRef>
              <c:f>Calibrations!$DR$78:$DR$93</c:f>
              <c:numCache>
                <c:formatCode>General</c:formatCode>
                <c:ptCount val="16"/>
                <c:pt idx="0">
                  <c:v>30</c:v>
                </c:pt>
                <c:pt idx="1">
                  <c:v>28</c:v>
                </c:pt>
                <c:pt idx="2">
                  <c:v>28</c:v>
                </c:pt>
                <c:pt idx="3">
                  <c:v>23</c:v>
                </c:pt>
                <c:pt idx="4">
                  <c:v>23</c:v>
                </c:pt>
                <c:pt idx="5">
                  <c:v>23</c:v>
                </c:pt>
                <c:pt idx="6">
                  <c:v>22</c:v>
                </c:pt>
                <c:pt idx="7">
                  <c:v>22</c:v>
                </c:pt>
                <c:pt idx="8">
                  <c:v>22</c:v>
                </c:pt>
                <c:pt idx="9">
                  <c:v>21</c:v>
                </c:pt>
                <c:pt idx="10">
                  <c:v>33</c:v>
                </c:pt>
                <c:pt idx="11">
                  <c:v>32</c:v>
                </c:pt>
                <c:pt idx="12">
                  <c:v>32</c:v>
                </c:pt>
                <c:pt idx="13">
                  <c:v>30</c:v>
                </c:pt>
                <c:pt idx="14">
                  <c:v>28.999999999999996</c:v>
                </c:pt>
                <c:pt idx="15">
                  <c:v>28</c:v>
                </c:pt>
              </c:numCache>
            </c:numRef>
          </c:xVal>
          <c:yVal>
            <c:numRef>
              <c:f>Calibrations!$DS$78:$DS$93</c:f>
              <c:numCache>
                <c:formatCode>General</c:formatCode>
                <c:ptCount val="16"/>
                <c:pt idx="0">
                  <c:v>29.44</c:v>
                </c:pt>
                <c:pt idx="1">
                  <c:v>29.44</c:v>
                </c:pt>
                <c:pt idx="2">
                  <c:v>29.44</c:v>
                </c:pt>
                <c:pt idx="3">
                  <c:v>19.690000000000001</c:v>
                </c:pt>
                <c:pt idx="4">
                  <c:v>19.690000000000001</c:v>
                </c:pt>
                <c:pt idx="5">
                  <c:v>19.690000000000001</c:v>
                </c:pt>
                <c:pt idx="6">
                  <c:v>19.690000000000001</c:v>
                </c:pt>
                <c:pt idx="7">
                  <c:v>19.690000000000001</c:v>
                </c:pt>
                <c:pt idx="8">
                  <c:v>19.690000000000001</c:v>
                </c:pt>
                <c:pt idx="9">
                  <c:v>19.690000000000001</c:v>
                </c:pt>
                <c:pt idx="10">
                  <c:v>29.5</c:v>
                </c:pt>
                <c:pt idx="11">
                  <c:v>29.5</c:v>
                </c:pt>
                <c:pt idx="12">
                  <c:v>29.5</c:v>
                </c:pt>
                <c:pt idx="13">
                  <c:v>29.5</c:v>
                </c:pt>
                <c:pt idx="14">
                  <c:v>29.5</c:v>
                </c:pt>
                <c:pt idx="15">
                  <c:v>29.5</c:v>
                </c:pt>
              </c:numCache>
            </c:numRef>
          </c:yVal>
          <c:smooth val="0"/>
          <c:extLst>
            <c:ext xmlns:c16="http://schemas.microsoft.com/office/drawing/2014/chart" uri="{C3380CC4-5D6E-409C-BE32-E72D297353CC}">
              <c16:uniqueId val="{00000002-8BE2-BE49-8799-1B46BEA38AB1}"/>
            </c:ext>
          </c:extLst>
        </c:ser>
        <c:dLbls>
          <c:showLegendKey val="0"/>
          <c:showVal val="0"/>
          <c:showCatName val="0"/>
          <c:showSerName val="0"/>
          <c:showPercent val="0"/>
          <c:showBubbleSize val="0"/>
        </c:dLbls>
        <c:axId val="791430688"/>
        <c:axId val="778249088"/>
      </c:scatterChart>
      <c:valAx>
        <c:axId val="791430688"/>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Zr</a:t>
            </a:r>
          </a:p>
        </c:rich>
      </c:tx>
      <c:layout>
        <c:manualLayout>
          <c:xMode val="edge"/>
          <c:yMode val="edge"/>
          <c:x val="0.17377333271880904"/>
          <c:y val="5.1485539785662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5032769507305158"/>
          <c:y val="2.6073777296705021E-2"/>
          <c:w val="0.79696302100136729"/>
          <c:h val="0.86717009610625284"/>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15297676214881159"/>
                  <c:y val="0.114852098336891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Calibrations!$DY$2:$DY$52</c:f>
              <c:numCache>
                <c:formatCode>General</c:formatCode>
                <c:ptCount val="51"/>
                <c:pt idx="0">
                  <c:v>355</c:v>
                </c:pt>
                <c:pt idx="1">
                  <c:v>351</c:v>
                </c:pt>
                <c:pt idx="2">
                  <c:v>344</c:v>
                </c:pt>
                <c:pt idx="3">
                  <c:v>341</c:v>
                </c:pt>
                <c:pt idx="4">
                  <c:v>340</c:v>
                </c:pt>
                <c:pt idx="5">
                  <c:v>334</c:v>
                </c:pt>
                <c:pt idx="6">
                  <c:v>316.00000000000006</c:v>
                </c:pt>
                <c:pt idx="7">
                  <c:v>312</c:v>
                </c:pt>
                <c:pt idx="8">
                  <c:v>301</c:v>
                </c:pt>
                <c:pt idx="9">
                  <c:v>216</c:v>
                </c:pt>
                <c:pt idx="10">
                  <c:v>216</c:v>
                </c:pt>
                <c:pt idx="11">
                  <c:v>216</c:v>
                </c:pt>
                <c:pt idx="12">
                  <c:v>214.99999999999997</c:v>
                </c:pt>
                <c:pt idx="13">
                  <c:v>213</c:v>
                </c:pt>
                <c:pt idx="14">
                  <c:v>159</c:v>
                </c:pt>
                <c:pt idx="15">
                  <c:v>156</c:v>
                </c:pt>
                <c:pt idx="16">
                  <c:v>153</c:v>
                </c:pt>
                <c:pt idx="17">
                  <c:v>152</c:v>
                </c:pt>
                <c:pt idx="18">
                  <c:v>152</c:v>
                </c:pt>
                <c:pt idx="19">
                  <c:v>151</c:v>
                </c:pt>
                <c:pt idx="20">
                  <c:v>106</c:v>
                </c:pt>
                <c:pt idx="21">
                  <c:v>103</c:v>
                </c:pt>
                <c:pt idx="22">
                  <c:v>103</c:v>
                </c:pt>
                <c:pt idx="23">
                  <c:v>102.00000000000001</c:v>
                </c:pt>
                <c:pt idx="24">
                  <c:v>101</c:v>
                </c:pt>
                <c:pt idx="25">
                  <c:v>99.000000000000014</c:v>
                </c:pt>
                <c:pt idx="26">
                  <c:v>97</c:v>
                </c:pt>
                <c:pt idx="27">
                  <c:v>97</c:v>
                </c:pt>
                <c:pt idx="28">
                  <c:v>97</c:v>
                </c:pt>
                <c:pt idx="29">
                  <c:v>95.999999999999986</c:v>
                </c:pt>
                <c:pt idx="30">
                  <c:v>94</c:v>
                </c:pt>
                <c:pt idx="31">
                  <c:v>94</c:v>
                </c:pt>
                <c:pt idx="32">
                  <c:v>94</c:v>
                </c:pt>
                <c:pt idx="33">
                  <c:v>92.999999999999986</c:v>
                </c:pt>
                <c:pt idx="34">
                  <c:v>92</c:v>
                </c:pt>
                <c:pt idx="35">
                  <c:v>46</c:v>
                </c:pt>
                <c:pt idx="36">
                  <c:v>45</c:v>
                </c:pt>
                <c:pt idx="37">
                  <c:v>41</c:v>
                </c:pt>
                <c:pt idx="38">
                  <c:v>26</c:v>
                </c:pt>
                <c:pt idx="39">
                  <c:v>23</c:v>
                </c:pt>
                <c:pt idx="40">
                  <c:v>22</c:v>
                </c:pt>
                <c:pt idx="41">
                  <c:v>20</c:v>
                </c:pt>
                <c:pt idx="42">
                  <c:v>19</c:v>
                </c:pt>
                <c:pt idx="43">
                  <c:v>17</c:v>
                </c:pt>
                <c:pt idx="44">
                  <c:v>16</c:v>
                </c:pt>
                <c:pt idx="45">
                  <c:v>16</c:v>
                </c:pt>
                <c:pt idx="46">
                  <c:v>15</c:v>
                </c:pt>
                <c:pt idx="47">
                  <c:v>15</c:v>
                </c:pt>
                <c:pt idx="48">
                  <c:v>14</c:v>
                </c:pt>
                <c:pt idx="49">
                  <c:v>13</c:v>
                </c:pt>
                <c:pt idx="50">
                  <c:v>13</c:v>
                </c:pt>
              </c:numCache>
            </c:numRef>
          </c:xVal>
          <c:yVal>
            <c:numRef>
              <c:f>Calibrations!$DZ$2:$DZ$52</c:f>
              <c:numCache>
                <c:formatCode>General</c:formatCode>
                <c:ptCount val="51"/>
                <c:pt idx="0">
                  <c:v>292</c:v>
                </c:pt>
                <c:pt idx="1">
                  <c:v>292</c:v>
                </c:pt>
                <c:pt idx="2">
                  <c:v>292</c:v>
                </c:pt>
                <c:pt idx="3">
                  <c:v>292</c:v>
                </c:pt>
                <c:pt idx="4">
                  <c:v>292</c:v>
                </c:pt>
                <c:pt idx="5">
                  <c:v>292</c:v>
                </c:pt>
                <c:pt idx="6">
                  <c:v>272.89999999999998</c:v>
                </c:pt>
                <c:pt idx="7">
                  <c:v>272.89999999999998</c:v>
                </c:pt>
                <c:pt idx="8">
                  <c:v>272.89999999999998</c:v>
                </c:pt>
                <c:pt idx="9">
                  <c:v>186.5</c:v>
                </c:pt>
                <c:pt idx="10">
                  <c:v>186.5</c:v>
                </c:pt>
                <c:pt idx="11">
                  <c:v>171</c:v>
                </c:pt>
                <c:pt idx="12">
                  <c:v>186.5</c:v>
                </c:pt>
                <c:pt idx="13">
                  <c:v>186.5</c:v>
                </c:pt>
                <c:pt idx="14">
                  <c:v>133</c:v>
                </c:pt>
                <c:pt idx="15">
                  <c:v>133</c:v>
                </c:pt>
                <c:pt idx="16">
                  <c:v>133</c:v>
                </c:pt>
                <c:pt idx="17">
                  <c:v>133</c:v>
                </c:pt>
                <c:pt idx="18">
                  <c:v>133</c:v>
                </c:pt>
                <c:pt idx="19">
                  <c:v>133</c:v>
                </c:pt>
                <c:pt idx="20">
                  <c:v>97.8</c:v>
                </c:pt>
                <c:pt idx="21">
                  <c:v>97.8</c:v>
                </c:pt>
                <c:pt idx="22">
                  <c:v>97.8</c:v>
                </c:pt>
                <c:pt idx="23">
                  <c:v>97.8</c:v>
                </c:pt>
                <c:pt idx="24">
                  <c:v>108</c:v>
                </c:pt>
                <c:pt idx="25">
                  <c:v>83.7</c:v>
                </c:pt>
                <c:pt idx="26">
                  <c:v>97.8</c:v>
                </c:pt>
                <c:pt idx="27">
                  <c:v>108</c:v>
                </c:pt>
                <c:pt idx="28">
                  <c:v>108</c:v>
                </c:pt>
                <c:pt idx="29">
                  <c:v>83.7</c:v>
                </c:pt>
                <c:pt idx="30">
                  <c:v>83.7</c:v>
                </c:pt>
                <c:pt idx="31">
                  <c:v>97.8</c:v>
                </c:pt>
                <c:pt idx="32">
                  <c:v>108</c:v>
                </c:pt>
                <c:pt idx="33">
                  <c:v>108</c:v>
                </c:pt>
                <c:pt idx="34">
                  <c:v>108</c:v>
                </c:pt>
                <c:pt idx="35">
                  <c:v>38.5</c:v>
                </c:pt>
                <c:pt idx="36">
                  <c:v>38.5</c:v>
                </c:pt>
                <c:pt idx="37">
                  <c:v>38.5</c:v>
                </c:pt>
                <c:pt idx="38">
                  <c:v>32.799999999999997</c:v>
                </c:pt>
                <c:pt idx="39">
                  <c:v>32.799999999999997</c:v>
                </c:pt>
                <c:pt idx="40">
                  <c:v>32.799999999999997</c:v>
                </c:pt>
                <c:pt idx="41">
                  <c:v>32.799999999999997</c:v>
                </c:pt>
                <c:pt idx="42">
                  <c:v>32.799999999999997</c:v>
                </c:pt>
                <c:pt idx="43">
                  <c:v>32.799999999999997</c:v>
                </c:pt>
                <c:pt idx="44">
                  <c:v>14.8</c:v>
                </c:pt>
                <c:pt idx="45">
                  <c:v>14.8</c:v>
                </c:pt>
                <c:pt idx="46">
                  <c:v>14.8</c:v>
                </c:pt>
                <c:pt idx="47">
                  <c:v>14.8</c:v>
                </c:pt>
                <c:pt idx="48">
                  <c:v>14.8</c:v>
                </c:pt>
                <c:pt idx="49">
                  <c:v>14.8</c:v>
                </c:pt>
                <c:pt idx="50">
                  <c:v>14.8</c:v>
                </c:pt>
              </c:numCache>
            </c:numRef>
          </c:yVal>
          <c:smooth val="0"/>
          <c:extLst>
            <c:ext xmlns:c16="http://schemas.microsoft.com/office/drawing/2014/chart" uri="{C3380CC4-5D6E-409C-BE32-E72D297353CC}">
              <c16:uniqueId val="{00000001-96F5-8242-BCD2-A3267DB9003A}"/>
            </c:ext>
          </c:extLst>
        </c:ser>
        <c:ser>
          <c:idx val="1"/>
          <c:order val="1"/>
          <c:tx>
            <c:v>Outliers</c:v>
          </c:tx>
          <c:spPr>
            <a:ln w="28575" cap="rnd">
              <a:noFill/>
              <a:round/>
            </a:ln>
            <a:effectLst/>
          </c:spPr>
          <c:marker>
            <c:symbol val="circle"/>
            <c:size val="5"/>
            <c:spPr>
              <a:solidFill>
                <a:srgbClr val="0432FF"/>
              </a:solidFill>
              <a:ln w="3175">
                <a:solidFill>
                  <a:sysClr val="windowText" lastClr="000000"/>
                </a:solidFill>
              </a:ln>
              <a:effectLst/>
            </c:spPr>
          </c:marker>
          <c:xVal>
            <c:numRef>
              <c:f>Calibrations!$DY$88:$DY$94</c:f>
              <c:numCache>
                <c:formatCode>General</c:formatCode>
                <c:ptCount val="7"/>
                <c:pt idx="0">
                  <c:v>332</c:v>
                </c:pt>
                <c:pt idx="1">
                  <c:v>332</c:v>
                </c:pt>
                <c:pt idx="2">
                  <c:v>325</c:v>
                </c:pt>
                <c:pt idx="3">
                  <c:v>322</c:v>
                </c:pt>
                <c:pt idx="4">
                  <c:v>320.99999999999994</c:v>
                </c:pt>
                <c:pt idx="5">
                  <c:v>320</c:v>
                </c:pt>
                <c:pt idx="6">
                  <c:v>318</c:v>
                </c:pt>
              </c:numCache>
            </c:numRef>
          </c:xVal>
          <c:yVal>
            <c:numRef>
              <c:f>Calibrations!$DZ$88:$DZ$94</c:f>
              <c:numCache>
                <c:formatCode>General</c:formatCode>
                <c:ptCount val="7"/>
                <c:pt idx="0">
                  <c:v>231.5</c:v>
                </c:pt>
                <c:pt idx="1">
                  <c:v>231.5</c:v>
                </c:pt>
                <c:pt idx="2">
                  <c:v>231.5</c:v>
                </c:pt>
                <c:pt idx="3">
                  <c:v>231.5</c:v>
                </c:pt>
                <c:pt idx="4">
                  <c:v>231.5</c:v>
                </c:pt>
                <c:pt idx="5">
                  <c:v>231.5</c:v>
                </c:pt>
                <c:pt idx="6">
                  <c:v>231.5</c:v>
                </c:pt>
              </c:numCache>
            </c:numRef>
          </c:yVal>
          <c:smooth val="0"/>
          <c:extLst>
            <c:ext xmlns:c16="http://schemas.microsoft.com/office/drawing/2014/chart" uri="{C3380CC4-5D6E-409C-BE32-E72D297353CC}">
              <c16:uniqueId val="{00000002-96F5-8242-BCD2-A3267DB9003A}"/>
            </c:ext>
          </c:extLst>
        </c:ser>
        <c:ser>
          <c:idx val="2"/>
          <c:order val="2"/>
          <c:spPr>
            <a:ln w="25400" cap="rnd">
              <a:noFill/>
              <a:round/>
            </a:ln>
            <a:effectLst/>
          </c:spPr>
          <c:marker>
            <c:symbol val="circle"/>
            <c:size val="5"/>
            <c:spPr>
              <a:solidFill>
                <a:srgbClr val="00FDFF"/>
              </a:solidFill>
              <a:ln w="9525">
                <a:solidFill>
                  <a:sysClr val="windowText" lastClr="000000"/>
                </a:solidFill>
              </a:ln>
              <a:effectLst/>
            </c:spPr>
          </c:marker>
          <c:xVal>
            <c:numRef>
              <c:f>Calibrations!$DY$60:$DY$66</c:f>
              <c:numCache>
                <c:formatCode>General</c:formatCode>
                <c:ptCount val="7"/>
                <c:pt idx="0">
                  <c:v>7</c:v>
                </c:pt>
                <c:pt idx="1">
                  <c:v>7</c:v>
                </c:pt>
                <c:pt idx="2">
                  <c:v>5.9999999999999991</c:v>
                </c:pt>
                <c:pt idx="3">
                  <c:v>5</c:v>
                </c:pt>
                <c:pt idx="4">
                  <c:v>5</c:v>
                </c:pt>
                <c:pt idx="5">
                  <c:v>5</c:v>
                </c:pt>
                <c:pt idx="6">
                  <c:v>4</c:v>
                </c:pt>
              </c:numCache>
            </c:numRef>
          </c:xVal>
          <c:yVal>
            <c:numRef>
              <c:f>Calibrations!$DZ$60:$DZ$66</c:f>
              <c:numCache>
                <c:formatCode>General</c:formatCode>
                <c:ptCount val="7"/>
                <c:pt idx="0">
                  <c:v>4</c:v>
                </c:pt>
                <c:pt idx="1">
                  <c:v>4</c:v>
                </c:pt>
                <c:pt idx="2">
                  <c:v>4</c:v>
                </c:pt>
                <c:pt idx="3">
                  <c:v>4</c:v>
                </c:pt>
                <c:pt idx="4">
                  <c:v>4</c:v>
                </c:pt>
                <c:pt idx="5">
                  <c:v>4</c:v>
                </c:pt>
                <c:pt idx="6">
                  <c:v>4</c:v>
                </c:pt>
              </c:numCache>
            </c:numRef>
          </c:yVal>
          <c:smooth val="0"/>
          <c:extLst>
            <c:ext xmlns:c16="http://schemas.microsoft.com/office/drawing/2014/chart" uri="{C3380CC4-5D6E-409C-BE32-E72D297353CC}">
              <c16:uniqueId val="{00000003-96F5-8242-BCD2-A3267DB9003A}"/>
            </c:ext>
          </c:extLst>
        </c:ser>
        <c:dLbls>
          <c:showLegendKey val="0"/>
          <c:showVal val="0"/>
          <c:showCatName val="0"/>
          <c:showSerName val="0"/>
          <c:showPercent val="0"/>
          <c:showBubbleSize val="0"/>
        </c:dLbls>
        <c:axId val="791430688"/>
        <c:axId val="778249088"/>
      </c:scatterChart>
      <c:valAx>
        <c:axId val="791430688"/>
        <c:scaling>
          <c:orientation val="minMax"/>
          <c:max val="4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4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0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P2O5</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Calibrations!$BL$2:$BL$48</c:f>
              <c:numCache>
                <c:formatCode>General</c:formatCode>
                <c:ptCount val="47"/>
                <c:pt idx="0">
                  <c:v>1.0323098075160404</c:v>
                </c:pt>
                <c:pt idx="1">
                  <c:v>0.98258478460128329</c:v>
                </c:pt>
                <c:pt idx="2">
                  <c:v>0.97846012832263973</c:v>
                </c:pt>
                <c:pt idx="3">
                  <c:v>0.79514207149404204</c:v>
                </c:pt>
                <c:pt idx="4">
                  <c:v>0.76558203483043075</c:v>
                </c:pt>
                <c:pt idx="5">
                  <c:v>0.76466544454628782</c:v>
                </c:pt>
                <c:pt idx="6">
                  <c:v>0.74702108157653535</c:v>
                </c:pt>
                <c:pt idx="7">
                  <c:v>0.73625114573785511</c:v>
                </c:pt>
                <c:pt idx="8">
                  <c:v>0.68560953253895507</c:v>
                </c:pt>
                <c:pt idx="9">
                  <c:v>0.3615948670944088</c:v>
                </c:pt>
                <c:pt idx="10">
                  <c:v>0.34555453712190648</c:v>
                </c:pt>
                <c:pt idx="11">
                  <c:v>0.33455545371219064</c:v>
                </c:pt>
                <c:pt idx="12">
                  <c:v>0.33157653528872594</c:v>
                </c:pt>
                <c:pt idx="13">
                  <c:v>0.32355637030247475</c:v>
                </c:pt>
                <c:pt idx="14">
                  <c:v>0.32355637030247475</c:v>
                </c:pt>
                <c:pt idx="15">
                  <c:v>0.31049495875343724</c:v>
                </c:pt>
                <c:pt idx="16">
                  <c:v>0.24450045829514208</c:v>
                </c:pt>
                <c:pt idx="17">
                  <c:v>0.23716773602199814</c:v>
                </c:pt>
                <c:pt idx="18">
                  <c:v>0.2124197983501375</c:v>
                </c:pt>
                <c:pt idx="19">
                  <c:v>0.2076076993583868</c:v>
                </c:pt>
                <c:pt idx="20">
                  <c:v>0.24541704857928506</c:v>
                </c:pt>
                <c:pt idx="21">
                  <c:v>0.24106324472960586</c:v>
                </c:pt>
                <c:pt idx="22">
                  <c:v>0.21516956920256644</c:v>
                </c:pt>
                <c:pt idx="23">
                  <c:v>0.20829514207149402</c:v>
                </c:pt>
                <c:pt idx="24">
                  <c:v>0.20692025664527958</c:v>
                </c:pt>
                <c:pt idx="25">
                  <c:v>0.20531622364802932</c:v>
                </c:pt>
                <c:pt idx="26">
                  <c:v>0.12030247479376718</c:v>
                </c:pt>
                <c:pt idx="27">
                  <c:v>0.10701191567369385</c:v>
                </c:pt>
                <c:pt idx="28">
                  <c:v>9.7616865261228231E-2</c:v>
                </c:pt>
                <c:pt idx="29">
                  <c:v>9.4867094408799257E-2</c:v>
                </c:pt>
                <c:pt idx="30">
                  <c:v>8.7763519706691107E-2</c:v>
                </c:pt>
                <c:pt idx="31">
                  <c:v>7.5160403299725023E-2</c:v>
                </c:pt>
                <c:pt idx="32">
                  <c:v>8.0430797433547196E-2</c:v>
                </c:pt>
                <c:pt idx="33">
                  <c:v>7.3098075160403286E-2</c:v>
                </c:pt>
                <c:pt idx="34">
                  <c:v>6.9431714023831345E-2</c:v>
                </c:pt>
                <c:pt idx="35">
                  <c:v>8.5013748854262147E-2</c:v>
                </c:pt>
                <c:pt idx="36">
                  <c:v>7.2181484876260305E-2</c:v>
                </c:pt>
                <c:pt idx="37">
                  <c:v>5.6828597616865255E-2</c:v>
                </c:pt>
                <c:pt idx="38">
                  <c:v>4.124656278643446E-2</c:v>
                </c:pt>
                <c:pt idx="39">
                  <c:v>7.5618698441796514E-2</c:v>
                </c:pt>
                <c:pt idx="40">
                  <c:v>7.0119156736938582E-2</c:v>
                </c:pt>
                <c:pt idx="41">
                  <c:v>5.3620531622364805E-2</c:v>
                </c:pt>
                <c:pt idx="42">
                  <c:v>4.995417048579285E-2</c:v>
                </c:pt>
                <c:pt idx="43">
                  <c:v>4.514207149404216E-2</c:v>
                </c:pt>
                <c:pt idx="44">
                  <c:v>4.651695692025664E-2</c:v>
                </c:pt>
                <c:pt idx="45">
                  <c:v>4.330889092575619E-2</c:v>
                </c:pt>
                <c:pt idx="46">
                  <c:v>3.8267644362969748E-2</c:v>
                </c:pt>
              </c:numCache>
            </c:numRef>
          </c:xVal>
          <c:yVal>
            <c:numRef>
              <c:f>Calibrations!$BM$2:$BM$48</c:f>
              <c:numCache>
                <c:formatCode>General</c:formatCode>
                <c:ptCount val="47"/>
                <c:pt idx="0">
                  <c:v>1.042</c:v>
                </c:pt>
                <c:pt idx="1">
                  <c:v>1.042</c:v>
                </c:pt>
                <c:pt idx="2">
                  <c:v>1.042</c:v>
                </c:pt>
                <c:pt idx="3">
                  <c:v>0.91700000000000004</c:v>
                </c:pt>
                <c:pt idx="4">
                  <c:v>0.91700000000000004</c:v>
                </c:pt>
                <c:pt idx="5">
                  <c:v>0.91700000000000004</c:v>
                </c:pt>
                <c:pt idx="6">
                  <c:v>0.91700000000000004</c:v>
                </c:pt>
                <c:pt idx="7">
                  <c:v>0.91700000000000004</c:v>
                </c:pt>
                <c:pt idx="8">
                  <c:v>0.91700000000000004</c:v>
                </c:pt>
                <c:pt idx="9">
                  <c:v>0.49299999999999999</c:v>
                </c:pt>
                <c:pt idx="10">
                  <c:v>0.49299999999999999</c:v>
                </c:pt>
                <c:pt idx="11">
                  <c:v>0.49299999999999999</c:v>
                </c:pt>
                <c:pt idx="12">
                  <c:v>0.49299999999999999</c:v>
                </c:pt>
                <c:pt idx="13">
                  <c:v>0.49299999999999999</c:v>
                </c:pt>
                <c:pt idx="14">
                  <c:v>0.49299999999999999</c:v>
                </c:pt>
                <c:pt idx="15">
                  <c:v>0.49299999999999999</c:v>
                </c:pt>
                <c:pt idx="16">
                  <c:v>0.35</c:v>
                </c:pt>
                <c:pt idx="17">
                  <c:v>0.35</c:v>
                </c:pt>
                <c:pt idx="18">
                  <c:v>0.35</c:v>
                </c:pt>
                <c:pt idx="19">
                  <c:v>0.35</c:v>
                </c:pt>
                <c:pt idx="20">
                  <c:v>0.29399999999999998</c:v>
                </c:pt>
                <c:pt idx="21">
                  <c:v>0.29399999999999998</c:v>
                </c:pt>
                <c:pt idx="22">
                  <c:v>0.29399999999999998</c:v>
                </c:pt>
                <c:pt idx="23">
                  <c:v>0.29399999999999998</c:v>
                </c:pt>
                <c:pt idx="24">
                  <c:v>0.29399999999999998</c:v>
                </c:pt>
                <c:pt idx="25">
                  <c:v>0.29399999999999998</c:v>
                </c:pt>
                <c:pt idx="26">
                  <c:v>0.16</c:v>
                </c:pt>
                <c:pt idx="27">
                  <c:v>0.16</c:v>
                </c:pt>
                <c:pt idx="28">
                  <c:v>0.16</c:v>
                </c:pt>
                <c:pt idx="29">
                  <c:v>0.16</c:v>
                </c:pt>
                <c:pt idx="30">
                  <c:v>0.16</c:v>
                </c:pt>
                <c:pt idx="31">
                  <c:v>0.16</c:v>
                </c:pt>
                <c:pt idx="32">
                  <c:v>0.1595</c:v>
                </c:pt>
                <c:pt idx="33">
                  <c:v>0.1595</c:v>
                </c:pt>
                <c:pt idx="34">
                  <c:v>0.1595</c:v>
                </c:pt>
                <c:pt idx="35">
                  <c:v>0.08</c:v>
                </c:pt>
                <c:pt idx="36">
                  <c:v>0.08</c:v>
                </c:pt>
                <c:pt idx="37">
                  <c:v>0.08</c:v>
                </c:pt>
                <c:pt idx="38">
                  <c:v>0.08</c:v>
                </c:pt>
                <c:pt idx="39">
                  <c:v>7.0000000000000007E-2</c:v>
                </c:pt>
                <c:pt idx="40">
                  <c:v>7.0000000000000007E-2</c:v>
                </c:pt>
                <c:pt idx="41">
                  <c:v>7.0000000000000007E-2</c:v>
                </c:pt>
                <c:pt idx="42">
                  <c:v>5.6000000000000001E-2</c:v>
                </c:pt>
                <c:pt idx="43">
                  <c:v>5.6000000000000001E-2</c:v>
                </c:pt>
                <c:pt idx="44">
                  <c:v>0.03</c:v>
                </c:pt>
                <c:pt idx="45">
                  <c:v>0.03</c:v>
                </c:pt>
                <c:pt idx="46">
                  <c:v>0.03</c:v>
                </c:pt>
              </c:numCache>
            </c:numRef>
          </c:yVal>
          <c:smooth val="0"/>
          <c:extLst>
            <c:ext xmlns:c16="http://schemas.microsoft.com/office/drawing/2014/chart" uri="{C3380CC4-5D6E-409C-BE32-E72D297353CC}">
              <c16:uniqueId val="{00000001-43F8-F948-B0B1-D9D5B66D698E}"/>
            </c:ext>
          </c:extLst>
        </c:ser>
        <c:dLbls>
          <c:showLegendKey val="0"/>
          <c:showVal val="0"/>
          <c:showCatName val="0"/>
          <c:showSerName val="0"/>
          <c:showPercent val="0"/>
          <c:showBubbleSize val="0"/>
        </c:dLbls>
        <c:axId val="791430688"/>
        <c:axId val="778249088"/>
      </c:scatterChart>
      <c:valAx>
        <c:axId val="791430688"/>
        <c:scaling>
          <c:orientation val="minMax"/>
          <c:max val="1.2"/>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0.2"/>
      </c:valAx>
      <c:valAx>
        <c:axId val="778249088"/>
        <c:scaling>
          <c:orientation val="minMax"/>
          <c:max val="1.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0.2"/>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RS-5R</a:t>
            </a:r>
          </a:p>
        </c:rich>
      </c:tx>
      <c:layout>
        <c:manualLayout>
          <c:xMode val="edge"/>
          <c:yMode val="edge"/>
          <c:x val="0.45491575989034344"/>
          <c:y val="7.26249932092772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Validation!$AL$3:$AL$19</c:f>
              <c:numCache>
                <c:formatCode>0.00</c:formatCode>
                <c:ptCount val="17"/>
                <c:pt idx="0">
                  <c:v>1.11603045064895</c:v>
                </c:pt>
                <c:pt idx="1">
                  <c:v>1.1763422001573065</c:v>
                </c:pt>
                <c:pt idx="2">
                  <c:v>1.1180461587876249</c:v>
                </c:pt>
                <c:pt idx="3">
                  <c:v>1.1303557489389529</c:v>
                </c:pt>
                <c:pt idx="4">
                  <c:v>1.5489994322805125</c:v>
                </c:pt>
                <c:pt idx="5">
                  <c:v>1.0349117333390194</c:v>
                </c:pt>
                <c:pt idx="6">
                  <c:v>1.0782747275309474</c:v>
                </c:pt>
                <c:pt idx="7">
                  <c:v>1.1208307508357225</c:v>
                </c:pt>
                <c:pt idx="8">
                  <c:v>1.1115302434533112</c:v>
                </c:pt>
                <c:pt idx="9">
                  <c:v>1.1244661713489372</c:v>
                </c:pt>
                <c:pt idx="10">
                  <c:v>1.1050811269192879</c:v>
                </c:pt>
                <c:pt idx="11">
                  <c:v>1.0737168607988443</c:v>
                </c:pt>
                <c:pt idx="12">
                  <c:v>1.1296951744370285</c:v>
                </c:pt>
                <c:pt idx="13">
                  <c:v>1.0913456003153137</c:v>
                </c:pt>
                <c:pt idx="14">
                  <c:v>1.1109429933595436</c:v>
                </c:pt>
                <c:pt idx="15">
                  <c:v>1.5357199698120383</c:v>
                </c:pt>
                <c:pt idx="16">
                  <c:v>1.1023814922097572</c:v>
                </c:pt>
              </c:numCache>
            </c:numRef>
          </c:yVal>
          <c:smooth val="0"/>
          <c:extLst>
            <c:ext xmlns:c16="http://schemas.microsoft.com/office/drawing/2014/chart" uri="{C3380CC4-5D6E-409C-BE32-E72D297353CC}">
              <c16:uniqueId val="{00000001-8CD4-F34E-8B85-DCED98D0F249}"/>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Validation!$AQ$3:$AQ$19</c:f>
              <c:numCache>
                <c:formatCode>0.00</c:formatCode>
                <c:ptCount val="17"/>
                <c:pt idx="0">
                  <c:v>1.0838102893746271</c:v>
                </c:pt>
                <c:pt idx="1">
                  <c:v>1.1836677476795736</c:v>
                </c:pt>
                <c:pt idx="2">
                  <c:v>1.0898622565446241</c:v>
                </c:pt>
                <c:pt idx="3">
                  <c:v>1.2260315178695507</c:v>
                </c:pt>
                <c:pt idx="4">
                  <c:v>1.2472134029645392</c:v>
                </c:pt>
                <c:pt idx="5">
                  <c:v>1.0974272155071199</c:v>
                </c:pt>
                <c:pt idx="6">
                  <c:v>1.1322260267346014</c:v>
                </c:pt>
                <c:pt idx="7">
                  <c:v>1.236622460417045</c:v>
                </c:pt>
                <c:pt idx="8">
                  <c:v>1.0142126669196647</c:v>
                </c:pt>
                <c:pt idx="9">
                  <c:v>1.0974272155071199</c:v>
                </c:pt>
                <c:pt idx="10">
                  <c:v>1.1004531990921183</c:v>
                </c:pt>
                <c:pt idx="11">
                  <c:v>1.0293425848446565</c:v>
                </c:pt>
                <c:pt idx="12">
                  <c:v>1.1594598789995865</c:v>
                </c:pt>
                <c:pt idx="13">
                  <c:v>1.1443299610745947</c:v>
                </c:pt>
                <c:pt idx="14">
                  <c:v>1.188206723057071</c:v>
                </c:pt>
                <c:pt idx="15">
                  <c:v>1.2804992223995213</c:v>
                </c:pt>
                <c:pt idx="16">
                  <c:v>1.1700508215470811</c:v>
                </c:pt>
              </c:numCache>
            </c:numRef>
          </c:yVal>
          <c:smooth val="0"/>
          <c:extLst>
            <c:ext xmlns:c16="http://schemas.microsoft.com/office/drawing/2014/chart" uri="{C3380CC4-5D6E-409C-BE32-E72D297353CC}">
              <c16:uniqueId val="{00000004-8CD4-F34E-8B85-DCED98D0F249}"/>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Validation!$AP$3:$AP$19</c:f>
              <c:numCache>
                <c:formatCode>0.00</c:formatCode>
                <c:ptCount val="17"/>
                <c:pt idx="0">
                  <c:v>0.98214289731531867</c:v>
                </c:pt>
                <c:pt idx="1">
                  <c:v>0.98303423131376055</c:v>
                </c:pt>
                <c:pt idx="2">
                  <c:v>0.97583128900202665</c:v>
                </c:pt>
                <c:pt idx="3">
                  <c:v>0.97118189814528832</c:v>
                </c:pt>
                <c:pt idx="4">
                  <c:v>0.97915572391513472</c:v>
                </c:pt>
                <c:pt idx="5">
                  <c:v>0.95846232108643981</c:v>
                </c:pt>
                <c:pt idx="6">
                  <c:v>0.96919446422984312</c:v>
                </c:pt>
                <c:pt idx="7">
                  <c:v>0.96279854053831981</c:v>
                </c:pt>
                <c:pt idx="8">
                  <c:v>0.96122063845999695</c:v>
                </c:pt>
                <c:pt idx="9">
                  <c:v>0.95958251111150883</c:v>
                </c:pt>
                <c:pt idx="10">
                  <c:v>0.96927877960807429</c:v>
                </c:pt>
                <c:pt idx="11">
                  <c:v>0.96898969831128212</c:v>
                </c:pt>
                <c:pt idx="12">
                  <c:v>0.96809836431284002</c:v>
                </c:pt>
                <c:pt idx="13">
                  <c:v>0.96456916348117094</c:v>
                </c:pt>
                <c:pt idx="14">
                  <c:v>0.96458120853520424</c:v>
                </c:pt>
                <c:pt idx="15">
                  <c:v>0.98285355550326581</c:v>
                </c:pt>
                <c:pt idx="16">
                  <c:v>0.96825495001526907</c:v>
                </c:pt>
              </c:numCache>
            </c:numRef>
          </c:yVal>
          <c:smooth val="0"/>
          <c:extLst>
            <c:ext xmlns:c16="http://schemas.microsoft.com/office/drawing/2014/chart" uri="{C3380CC4-5D6E-409C-BE32-E72D297353CC}">
              <c16:uniqueId val="{00000003-8CD4-F34E-8B85-DCED98D0F249}"/>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Validation!$AK$3:$AK$19</c:f>
              <c:numCache>
                <c:formatCode>0.00</c:formatCode>
                <c:ptCount val="17"/>
                <c:pt idx="0">
                  <c:v>1.0138746512514774</c:v>
                </c:pt>
                <c:pt idx="1">
                  <c:v>1.040160744472501</c:v>
                </c:pt>
                <c:pt idx="2">
                  <c:v>1.0221817154430599</c:v>
                </c:pt>
                <c:pt idx="3">
                  <c:v>1.0159519532016124</c:v>
                </c:pt>
                <c:pt idx="4">
                  <c:v>0.98649018869008309</c:v>
                </c:pt>
                <c:pt idx="5">
                  <c:v>1.0116238376383035</c:v>
                </c:pt>
                <c:pt idx="6">
                  <c:v>1.0097189755467284</c:v>
                </c:pt>
                <c:pt idx="7">
                  <c:v>0.99186797347774547</c:v>
                </c:pt>
                <c:pt idx="8">
                  <c:v>0.98579610730352374</c:v>
                </c:pt>
                <c:pt idx="9">
                  <c:v>0.99412246397572934</c:v>
                </c:pt>
                <c:pt idx="10">
                  <c:v>1.0123164403316463</c:v>
                </c:pt>
                <c:pt idx="11">
                  <c:v>1.0069477311476513</c:v>
                </c:pt>
                <c:pt idx="12">
                  <c:v>1.0015766376948965</c:v>
                </c:pt>
                <c:pt idx="13">
                  <c:v>1.0034827824784065</c:v>
                </c:pt>
                <c:pt idx="14">
                  <c:v>0.99602978228590267</c:v>
                </c:pt>
                <c:pt idx="15">
                  <c:v>1.0197594122053899</c:v>
                </c:pt>
                <c:pt idx="16">
                  <c:v>1.0060815870189235</c:v>
                </c:pt>
              </c:numCache>
            </c:numRef>
          </c:yVal>
          <c:smooth val="0"/>
          <c:extLst>
            <c:ext xmlns:c16="http://schemas.microsoft.com/office/drawing/2014/chart" uri="{C3380CC4-5D6E-409C-BE32-E72D297353CC}">
              <c16:uniqueId val="{00000000-8CD4-F34E-8B85-DCED98D0F249}"/>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Validation!$AM$3:$AM$19</c:f>
              <c:numCache>
                <c:formatCode>0.00</c:formatCode>
                <c:ptCount val="17"/>
                <c:pt idx="0">
                  <c:v>0.98971997549663659</c:v>
                </c:pt>
                <c:pt idx="1">
                  <c:v>0.99008424445751331</c:v>
                </c:pt>
                <c:pt idx="2">
                  <c:v>0.97807920652949121</c:v>
                </c:pt>
                <c:pt idx="3">
                  <c:v>0.97660629290507717</c:v>
                </c:pt>
                <c:pt idx="4">
                  <c:v>0.94388543754980925</c:v>
                </c:pt>
                <c:pt idx="5">
                  <c:v>0.96784800006312977</c:v>
                </c:pt>
                <c:pt idx="6">
                  <c:v>0.98281470302088803</c:v>
                </c:pt>
                <c:pt idx="7">
                  <c:v>0.96062597196922739</c:v>
                </c:pt>
                <c:pt idx="8">
                  <c:v>0.96152872548096524</c:v>
                </c:pt>
                <c:pt idx="9">
                  <c:v>0.96306499022901026</c:v>
                </c:pt>
                <c:pt idx="10">
                  <c:v>0.9772714797031995</c:v>
                </c:pt>
                <c:pt idx="11">
                  <c:v>0.97475327253887833</c:v>
                </c:pt>
                <c:pt idx="12">
                  <c:v>0.96849734908034479</c:v>
                </c:pt>
                <c:pt idx="13">
                  <c:v>0.97183912085186519</c:v>
                </c:pt>
                <c:pt idx="14">
                  <c:v>0.97708142633230755</c:v>
                </c:pt>
                <c:pt idx="15">
                  <c:v>0.95668236452321509</c:v>
                </c:pt>
                <c:pt idx="16">
                  <c:v>0.96827562014763713</c:v>
                </c:pt>
              </c:numCache>
            </c:numRef>
          </c:yVal>
          <c:smooth val="0"/>
          <c:extLst>
            <c:ext xmlns:c16="http://schemas.microsoft.com/office/drawing/2014/chart" uri="{C3380CC4-5D6E-409C-BE32-E72D297353CC}">
              <c16:uniqueId val="{00000002-8CD4-F34E-8B85-DCED98D0F249}"/>
            </c:ext>
          </c:extLst>
        </c:ser>
        <c:ser>
          <c:idx val="5"/>
          <c:order val="5"/>
          <c:tx>
            <c:v>Mn</c:v>
          </c:tx>
          <c:spPr>
            <a:ln w="25400" cap="rnd">
              <a:noFill/>
              <a:round/>
            </a:ln>
            <a:effectLst/>
          </c:spPr>
          <c:marker>
            <c:symbol val="circle"/>
            <c:size val="5"/>
            <c:spPr>
              <a:solidFill>
                <a:srgbClr val="FFFF00"/>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Validation!$AO$3:$AO$19</c:f>
              <c:numCache>
                <c:formatCode>0.00</c:formatCode>
                <c:ptCount val="17"/>
                <c:pt idx="0">
                  <c:v>0.997621647722021</c:v>
                </c:pt>
                <c:pt idx="1">
                  <c:v>0.95078612973541465</c:v>
                </c:pt>
                <c:pt idx="2">
                  <c:v>0.95231570237555641</c:v>
                </c:pt>
                <c:pt idx="3">
                  <c:v>0.9674573176975424</c:v>
                </c:pt>
                <c:pt idx="4">
                  <c:v>0.85473327257253728</c:v>
                </c:pt>
                <c:pt idx="5">
                  <c:v>0.99182839143807511</c:v>
                </c:pt>
                <c:pt idx="6">
                  <c:v>0.97119893997138196</c:v>
                </c:pt>
                <c:pt idx="7">
                  <c:v>0.9674573176975424</c:v>
                </c:pt>
                <c:pt idx="8">
                  <c:v>0.93533629225456294</c:v>
                </c:pt>
                <c:pt idx="9">
                  <c:v>0.92277467685680625</c:v>
                </c:pt>
                <c:pt idx="10">
                  <c:v>0.96445141079015384</c:v>
                </c:pt>
                <c:pt idx="11">
                  <c:v>0.98818483985114725</c:v>
                </c:pt>
                <c:pt idx="12">
                  <c:v>0.94925375507564658</c:v>
                </c:pt>
                <c:pt idx="13">
                  <c:v>0.95307943793826766</c:v>
                </c:pt>
                <c:pt idx="14">
                  <c:v>0.93299464921316055</c:v>
                </c:pt>
                <c:pt idx="15">
                  <c:v>0.86654847981563299</c:v>
                </c:pt>
                <c:pt idx="16">
                  <c:v>0.95231570237555641</c:v>
                </c:pt>
              </c:numCache>
            </c:numRef>
          </c:yVal>
          <c:smooth val="0"/>
          <c:extLst>
            <c:ext xmlns:c16="http://schemas.microsoft.com/office/drawing/2014/chart" uri="{C3380CC4-5D6E-409C-BE32-E72D297353CC}">
              <c16:uniqueId val="{00000000-0E07-9848-8CD2-3C06BA7248F3}"/>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65145686626260413"/>
          <c:y val="0.7247075884984111"/>
          <c:w val="0.26022061656702311"/>
          <c:h val="9.720059081323949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TiO2</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Calibrations!$O$2:$O$84</c:f>
              <c:numCache>
                <c:formatCode>General</c:formatCode>
                <c:ptCount val="83"/>
                <c:pt idx="0">
                  <c:v>3.8404805606540964</c:v>
                </c:pt>
                <c:pt idx="1">
                  <c:v>3.7411980644084766</c:v>
                </c:pt>
                <c:pt idx="2">
                  <c:v>3.7356916402469542</c:v>
                </c:pt>
                <c:pt idx="3">
                  <c:v>3.7235107625563155</c:v>
                </c:pt>
                <c:pt idx="4">
                  <c:v>3.6999833138661771</c:v>
                </c:pt>
                <c:pt idx="5">
                  <c:v>3.6978141164692135</c:v>
                </c:pt>
                <c:pt idx="6">
                  <c:v>3.9013849491072912</c:v>
                </c:pt>
                <c:pt idx="7">
                  <c:v>3.8995494743867845</c:v>
                </c:pt>
                <c:pt idx="8">
                  <c:v>3.8811947271817115</c:v>
                </c:pt>
                <c:pt idx="9">
                  <c:v>3.811279826464208</c:v>
                </c:pt>
                <c:pt idx="10">
                  <c:v>3.8097780744201564</c:v>
                </c:pt>
                <c:pt idx="11">
                  <c:v>3.783413982980143</c:v>
                </c:pt>
                <c:pt idx="12">
                  <c:v>2.1505089270815949</c:v>
                </c:pt>
                <c:pt idx="13">
                  <c:v>2.1481728683464043</c:v>
                </c:pt>
                <c:pt idx="14">
                  <c:v>2.1368262973469045</c:v>
                </c:pt>
                <c:pt idx="15">
                  <c:v>2.0620724178207905</c:v>
                </c:pt>
                <c:pt idx="16">
                  <c:v>1.7301852160854327</c:v>
                </c:pt>
                <c:pt idx="17">
                  <c:v>1.7195060904388451</c:v>
                </c:pt>
                <c:pt idx="18">
                  <c:v>1.709661271483397</c:v>
                </c:pt>
                <c:pt idx="19">
                  <c:v>1.70782579676289</c:v>
                </c:pt>
                <c:pt idx="20">
                  <c:v>1.6943100283664274</c:v>
                </c:pt>
                <c:pt idx="21">
                  <c:v>1.6841314867345236</c:v>
                </c:pt>
                <c:pt idx="22">
                  <c:v>1.4915735024194894</c:v>
                </c:pt>
                <c:pt idx="23">
                  <c:v>1.4869013849491071</c:v>
                </c:pt>
                <c:pt idx="24">
                  <c:v>1.4869013849491071</c:v>
                </c:pt>
                <c:pt idx="25">
                  <c:v>1.4827298514934089</c:v>
                </c:pt>
                <c:pt idx="26">
                  <c:v>1.4782245953612547</c:v>
                </c:pt>
                <c:pt idx="27">
                  <c:v>1.4782245953612547</c:v>
                </c:pt>
                <c:pt idx="28">
                  <c:v>1.1386617720674119</c:v>
                </c:pt>
                <c:pt idx="29">
                  <c:v>1.1331553479058902</c:v>
                </c:pt>
                <c:pt idx="30">
                  <c:v>1.1298181211413314</c:v>
                </c:pt>
                <c:pt idx="31">
                  <c:v>1.1288169531119638</c:v>
                </c:pt>
                <c:pt idx="32">
                  <c:v>1.1283163690972802</c:v>
                </c:pt>
                <c:pt idx="33">
                  <c:v>1.1271483397296844</c:v>
                </c:pt>
                <c:pt idx="34">
                  <c:v>0.96062072417820776</c:v>
                </c:pt>
                <c:pt idx="35">
                  <c:v>0.95494743867845822</c:v>
                </c:pt>
                <c:pt idx="36">
                  <c:v>0.94977473719339223</c:v>
                </c:pt>
                <c:pt idx="37">
                  <c:v>0.94493575838478217</c:v>
                </c:pt>
                <c:pt idx="38">
                  <c:v>0.94259969964959101</c:v>
                </c:pt>
                <c:pt idx="39">
                  <c:v>0.93408977139996652</c:v>
                </c:pt>
                <c:pt idx="40">
                  <c:v>0.93258801935591507</c:v>
                </c:pt>
                <c:pt idx="41">
                  <c:v>0.81912230936092101</c:v>
                </c:pt>
                <c:pt idx="42">
                  <c:v>0.80944435174370089</c:v>
                </c:pt>
                <c:pt idx="43">
                  <c:v>0.79993325546470873</c:v>
                </c:pt>
                <c:pt idx="44">
                  <c:v>0.79175704989154005</c:v>
                </c:pt>
                <c:pt idx="45">
                  <c:v>0.79075588186217249</c:v>
                </c:pt>
                <c:pt idx="46">
                  <c:v>0.78241281495077586</c:v>
                </c:pt>
                <c:pt idx="47">
                  <c:v>0.77523777740697475</c:v>
                </c:pt>
                <c:pt idx="48">
                  <c:v>0.76639412648089433</c:v>
                </c:pt>
                <c:pt idx="49">
                  <c:v>0.76172200901051224</c:v>
                </c:pt>
                <c:pt idx="50">
                  <c:v>0.75254463540797589</c:v>
                </c:pt>
                <c:pt idx="51">
                  <c:v>0.45770065075921901</c:v>
                </c:pt>
                <c:pt idx="52">
                  <c:v>0.45419656265643243</c:v>
                </c:pt>
                <c:pt idx="53">
                  <c:v>0.4496913065242783</c:v>
                </c:pt>
                <c:pt idx="54">
                  <c:v>0.42049057233439008</c:v>
                </c:pt>
                <c:pt idx="55">
                  <c:v>0.41431670281995658</c:v>
                </c:pt>
                <c:pt idx="56">
                  <c:v>0.41014516936425827</c:v>
                </c:pt>
                <c:pt idx="57">
                  <c:v>0.12247622225930252</c:v>
                </c:pt>
                <c:pt idx="58">
                  <c:v>0.12214249958284665</c:v>
                </c:pt>
                <c:pt idx="59">
                  <c:v>0.1153011847155014</c:v>
                </c:pt>
                <c:pt idx="60">
                  <c:v>0.11480060070081761</c:v>
                </c:pt>
                <c:pt idx="61">
                  <c:v>0.11463373936258968</c:v>
                </c:pt>
                <c:pt idx="62">
                  <c:v>0.11263140330385449</c:v>
                </c:pt>
                <c:pt idx="63">
                  <c:v>0.1081261471717003</c:v>
                </c:pt>
                <c:pt idx="64">
                  <c:v>0.10779242449524445</c:v>
                </c:pt>
                <c:pt idx="65">
                  <c:v>0.10145169364258301</c:v>
                </c:pt>
                <c:pt idx="66">
                  <c:v>3.1036208910395456E-2</c:v>
                </c:pt>
                <c:pt idx="67">
                  <c:v>3.1036208910395456E-2</c:v>
                </c:pt>
                <c:pt idx="68">
                  <c:v>2.1691973969631233E-2</c:v>
                </c:pt>
                <c:pt idx="69">
                  <c:v>1.9856499249123978E-2</c:v>
                </c:pt>
                <c:pt idx="70">
                  <c:v>1.501752044051393E-2</c:v>
                </c:pt>
                <c:pt idx="71">
                  <c:v>1.4683797764058067E-2</c:v>
                </c:pt>
                <c:pt idx="72">
                  <c:v>1.9022192557984315E-2</c:v>
                </c:pt>
                <c:pt idx="73">
                  <c:v>1.4350075087602202E-2</c:v>
                </c:pt>
                <c:pt idx="74">
                  <c:v>3.2704822292674782E-2</c:v>
                </c:pt>
                <c:pt idx="75">
                  <c:v>2.653095277824128E-2</c:v>
                </c:pt>
                <c:pt idx="76">
                  <c:v>2.5029200734189884E-2</c:v>
                </c:pt>
                <c:pt idx="77">
                  <c:v>2.5029200734189884E-2</c:v>
                </c:pt>
                <c:pt idx="78">
                  <c:v>2.4361755381278157E-2</c:v>
                </c:pt>
                <c:pt idx="79">
                  <c:v>1.9355915234440177E-2</c:v>
                </c:pt>
                <c:pt idx="80">
                  <c:v>1.7186717837477054E-2</c:v>
                </c:pt>
                <c:pt idx="81">
                  <c:v>1.6018688469881526E-2</c:v>
                </c:pt>
                <c:pt idx="82">
                  <c:v>6.0070081762055721E-3</c:v>
                </c:pt>
              </c:numCache>
            </c:numRef>
          </c:xVal>
          <c:yVal>
            <c:numRef>
              <c:f>Calibrations!$P$2:$P$84</c:f>
              <c:numCache>
                <c:formatCode>General</c:formatCode>
                <c:ptCount val="83"/>
                <c:pt idx="0">
                  <c:v>3.84</c:v>
                </c:pt>
                <c:pt idx="1">
                  <c:v>3.84</c:v>
                </c:pt>
                <c:pt idx="2">
                  <c:v>3.84</c:v>
                </c:pt>
                <c:pt idx="3">
                  <c:v>3.84</c:v>
                </c:pt>
                <c:pt idx="4">
                  <c:v>3.84</c:v>
                </c:pt>
                <c:pt idx="5">
                  <c:v>3.84</c:v>
                </c:pt>
                <c:pt idx="6">
                  <c:v>3.77</c:v>
                </c:pt>
                <c:pt idx="7">
                  <c:v>3.77</c:v>
                </c:pt>
                <c:pt idx="8">
                  <c:v>3.77</c:v>
                </c:pt>
                <c:pt idx="9">
                  <c:v>3.77</c:v>
                </c:pt>
                <c:pt idx="10">
                  <c:v>3.77</c:v>
                </c:pt>
                <c:pt idx="11">
                  <c:v>3.77</c:v>
                </c:pt>
                <c:pt idx="12">
                  <c:v>2.2650000000000001</c:v>
                </c:pt>
                <c:pt idx="13">
                  <c:v>2.2650000000000001</c:v>
                </c:pt>
                <c:pt idx="14">
                  <c:v>2.2650000000000001</c:v>
                </c:pt>
                <c:pt idx="15">
                  <c:v>2.2650000000000001</c:v>
                </c:pt>
                <c:pt idx="16">
                  <c:v>1.75</c:v>
                </c:pt>
                <c:pt idx="17">
                  <c:v>1.75</c:v>
                </c:pt>
                <c:pt idx="18">
                  <c:v>1.75</c:v>
                </c:pt>
                <c:pt idx="19">
                  <c:v>1.75</c:v>
                </c:pt>
                <c:pt idx="20">
                  <c:v>1.75</c:v>
                </c:pt>
                <c:pt idx="21">
                  <c:v>1.75</c:v>
                </c:pt>
                <c:pt idx="22">
                  <c:v>1.6</c:v>
                </c:pt>
                <c:pt idx="23">
                  <c:v>1.6</c:v>
                </c:pt>
                <c:pt idx="24">
                  <c:v>1.6</c:v>
                </c:pt>
                <c:pt idx="25">
                  <c:v>1.6</c:v>
                </c:pt>
                <c:pt idx="26">
                  <c:v>1.6</c:v>
                </c:pt>
                <c:pt idx="27">
                  <c:v>1.6</c:v>
                </c:pt>
                <c:pt idx="28">
                  <c:v>1.44</c:v>
                </c:pt>
                <c:pt idx="29">
                  <c:v>1.44</c:v>
                </c:pt>
                <c:pt idx="30">
                  <c:v>1.44</c:v>
                </c:pt>
                <c:pt idx="31">
                  <c:v>1.44</c:v>
                </c:pt>
                <c:pt idx="32">
                  <c:v>1.44</c:v>
                </c:pt>
                <c:pt idx="33">
                  <c:v>1.44</c:v>
                </c:pt>
                <c:pt idx="34">
                  <c:v>1.05</c:v>
                </c:pt>
                <c:pt idx="35">
                  <c:v>1.05</c:v>
                </c:pt>
                <c:pt idx="36">
                  <c:v>1.05</c:v>
                </c:pt>
                <c:pt idx="37">
                  <c:v>1.05</c:v>
                </c:pt>
                <c:pt idx="38">
                  <c:v>1.05</c:v>
                </c:pt>
                <c:pt idx="39">
                  <c:v>1.05</c:v>
                </c:pt>
                <c:pt idx="40">
                  <c:v>1.05</c:v>
                </c:pt>
                <c:pt idx="41">
                  <c:v>0.95899999999999996</c:v>
                </c:pt>
                <c:pt idx="42">
                  <c:v>0.95899999999999996</c:v>
                </c:pt>
                <c:pt idx="43">
                  <c:v>0.95899999999999996</c:v>
                </c:pt>
                <c:pt idx="44">
                  <c:v>0.95899999999999996</c:v>
                </c:pt>
                <c:pt idx="45">
                  <c:v>0.95899999999999996</c:v>
                </c:pt>
                <c:pt idx="46">
                  <c:v>0.95899999999999996</c:v>
                </c:pt>
                <c:pt idx="47">
                  <c:v>0.95899999999999996</c:v>
                </c:pt>
                <c:pt idx="48">
                  <c:v>0.85</c:v>
                </c:pt>
                <c:pt idx="49">
                  <c:v>0.85</c:v>
                </c:pt>
                <c:pt idx="50">
                  <c:v>0.85</c:v>
                </c:pt>
                <c:pt idx="51">
                  <c:v>0.56000000000000005</c:v>
                </c:pt>
                <c:pt idx="52">
                  <c:v>0.56000000000000005</c:v>
                </c:pt>
                <c:pt idx="53">
                  <c:v>0.56000000000000005</c:v>
                </c:pt>
                <c:pt idx="54">
                  <c:v>0.48</c:v>
                </c:pt>
                <c:pt idx="55">
                  <c:v>0.48</c:v>
                </c:pt>
                <c:pt idx="56">
                  <c:v>0.48</c:v>
                </c:pt>
                <c:pt idx="57">
                  <c:v>0.11</c:v>
                </c:pt>
                <c:pt idx="58">
                  <c:v>0.11</c:v>
                </c:pt>
                <c:pt idx="59">
                  <c:v>0.11</c:v>
                </c:pt>
                <c:pt idx="60">
                  <c:v>0.11</c:v>
                </c:pt>
                <c:pt idx="61">
                  <c:v>0.11</c:v>
                </c:pt>
                <c:pt idx="62">
                  <c:v>0.11</c:v>
                </c:pt>
                <c:pt idx="63">
                  <c:v>0.11</c:v>
                </c:pt>
                <c:pt idx="64">
                  <c:v>0.11</c:v>
                </c:pt>
                <c:pt idx="65">
                  <c:v>0.11</c:v>
                </c:pt>
                <c:pt idx="66">
                  <c:v>2.1999999999999999E-2</c:v>
                </c:pt>
                <c:pt idx="67">
                  <c:v>2.1999999999999999E-2</c:v>
                </c:pt>
                <c:pt idx="68">
                  <c:v>2.1999999999999999E-2</c:v>
                </c:pt>
                <c:pt idx="69">
                  <c:v>2.1999999999999999E-2</c:v>
                </c:pt>
                <c:pt idx="70">
                  <c:v>2.1999999999999999E-2</c:v>
                </c:pt>
                <c:pt idx="71">
                  <c:v>2.1999999999999999E-2</c:v>
                </c:pt>
                <c:pt idx="72">
                  <c:v>0.01</c:v>
                </c:pt>
                <c:pt idx="73">
                  <c:v>0.01</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numCache>
            </c:numRef>
          </c:yVal>
          <c:smooth val="0"/>
          <c:extLst>
            <c:ext xmlns:c16="http://schemas.microsoft.com/office/drawing/2014/chart" uri="{C3380CC4-5D6E-409C-BE32-E72D297353CC}">
              <c16:uniqueId val="{00000001-ECDF-B343-8193-5DBD7C7C36E5}"/>
            </c:ext>
          </c:extLst>
        </c:ser>
        <c:dLbls>
          <c:showLegendKey val="0"/>
          <c:showVal val="0"/>
          <c:showCatName val="0"/>
          <c:showSerName val="0"/>
          <c:showPercent val="0"/>
          <c:showBubbleSize val="0"/>
        </c:dLbls>
        <c:axId val="791430688"/>
        <c:axId val="778249088"/>
      </c:scatterChart>
      <c:valAx>
        <c:axId val="791430688"/>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Validation!$AT$3:$AT$19</c:f>
              <c:numCache>
                <c:formatCode>0.00</c:formatCode>
                <c:ptCount val="17"/>
                <c:pt idx="0">
                  <c:v>1.1518789446162696</c:v>
                </c:pt>
                <c:pt idx="1">
                  <c:v>1.2265825482102874</c:v>
                </c:pt>
                <c:pt idx="2">
                  <c:v>0.96024796148378988</c:v>
                </c:pt>
                <c:pt idx="3">
                  <c:v>1.0122156857231066</c:v>
                </c:pt>
                <c:pt idx="4">
                  <c:v>1.2655583413897746</c:v>
                </c:pt>
                <c:pt idx="5">
                  <c:v>1.177862806735928</c:v>
                </c:pt>
                <c:pt idx="6">
                  <c:v>1.0317035823128502</c:v>
                </c:pt>
                <c:pt idx="7">
                  <c:v>1.0804233237872096</c:v>
                </c:pt>
                <c:pt idx="8">
                  <c:v>1.190854737795757</c:v>
                </c:pt>
                <c:pt idx="9">
                  <c:v>0.97648787530857639</c:v>
                </c:pt>
                <c:pt idx="10">
                  <c:v>1.1551269273812272</c:v>
                </c:pt>
                <c:pt idx="11">
                  <c:v>0.92452015106925978</c:v>
                </c:pt>
                <c:pt idx="12">
                  <c:v>1.1746148239709708</c:v>
                </c:pt>
                <c:pt idx="13">
                  <c:v>1.1583749101461842</c:v>
                </c:pt>
                <c:pt idx="14">
                  <c:v>1.0609354271974658</c:v>
                </c:pt>
                <c:pt idx="15">
                  <c:v>1.3240220311590061</c:v>
                </c:pt>
                <c:pt idx="16">
                  <c:v>1.22333456544533</c:v>
                </c:pt>
              </c:numCache>
            </c:numRef>
          </c:yVal>
          <c:smooth val="0"/>
          <c:extLst>
            <c:ext xmlns:c16="http://schemas.microsoft.com/office/drawing/2014/chart" uri="{C3380CC4-5D6E-409C-BE32-E72D297353CC}">
              <c16:uniqueId val="{00000004-E533-014A-8108-B5E07A239989}"/>
            </c:ext>
          </c:extLst>
        </c:ser>
        <c:ser>
          <c:idx val="3"/>
          <c:order val="1"/>
          <c:tx>
            <c:v>Cr</c:v>
          </c:tx>
          <c:spPr>
            <a:ln w="25400" cap="rnd">
              <a:noFill/>
              <a:round/>
            </a:ln>
            <a:effectLst/>
          </c:spPr>
          <c:marker>
            <c:symbol val="circle"/>
            <c:size val="5"/>
            <c:spPr>
              <a:solidFill>
                <a:srgbClr val="0432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Validation!$AU$3:$AU$19</c:f>
              <c:numCache>
                <c:formatCode>0.00</c:formatCode>
                <c:ptCount val="17"/>
                <c:pt idx="0">
                  <c:v>1.0097077167057646</c:v>
                </c:pt>
                <c:pt idx="1">
                  <c:v>1.0365246686348668</c:v>
                </c:pt>
                <c:pt idx="2">
                  <c:v>0.93444055027486594</c:v>
                </c:pt>
                <c:pt idx="3">
                  <c:v>1.0097077167057646</c:v>
                </c:pt>
                <c:pt idx="4">
                  <c:v>1.0551494035774103</c:v>
                </c:pt>
                <c:pt idx="5">
                  <c:v>1.0295336398853825</c:v>
                </c:pt>
                <c:pt idx="6">
                  <c:v>1.0433992185249981</c:v>
                </c:pt>
                <c:pt idx="7">
                  <c:v>0.92805068994100048</c:v>
                </c:pt>
                <c:pt idx="8">
                  <c:v>0.92590617663895936</c:v>
                </c:pt>
                <c:pt idx="9">
                  <c:v>1.0697326294919969</c:v>
                </c:pt>
                <c:pt idx="10">
                  <c:v>0.93866405752056192</c:v>
                </c:pt>
                <c:pt idx="11">
                  <c:v>1.0347878313405601</c:v>
                </c:pt>
                <c:pt idx="12">
                  <c:v>0.86525250443164758</c:v>
                </c:pt>
                <c:pt idx="13">
                  <c:v>0.98707480671153758</c:v>
                </c:pt>
                <c:pt idx="14">
                  <c:v>1.0450996561757571</c:v>
                </c:pt>
                <c:pt idx="15">
                  <c:v>1.0713165882834033</c:v>
                </c:pt>
                <c:pt idx="16">
                  <c:v>0.93444055027486594</c:v>
                </c:pt>
              </c:numCache>
            </c:numRef>
          </c:yVal>
          <c:smooth val="0"/>
          <c:extLst>
            <c:ext xmlns:c16="http://schemas.microsoft.com/office/drawing/2014/chart" uri="{C3380CC4-5D6E-409C-BE32-E72D297353CC}">
              <c16:uniqueId val="{00000003-E533-014A-8108-B5E07A239989}"/>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Validation!$AV$3:$AV$19</c:f>
              <c:numCache>
                <c:formatCode>0.00</c:formatCode>
                <c:ptCount val="17"/>
                <c:pt idx="0">
                  <c:v>0.91518686774888325</c:v>
                </c:pt>
                <c:pt idx="1">
                  <c:v>0.88640177280188859</c:v>
                </c:pt>
                <c:pt idx="2">
                  <c:v>0.96316202599387368</c:v>
                </c:pt>
                <c:pt idx="3">
                  <c:v>0.88640177280188859</c:v>
                </c:pt>
                <c:pt idx="4">
                  <c:v>1.0015421525898662</c:v>
                </c:pt>
                <c:pt idx="5">
                  <c:v>0.97275705764287179</c:v>
                </c:pt>
                <c:pt idx="6">
                  <c:v>1.0303272475368606</c:v>
                </c:pt>
                <c:pt idx="7">
                  <c:v>1.1070875007288457</c:v>
                </c:pt>
                <c:pt idx="8">
                  <c:v>1.068707374132853</c:v>
                </c:pt>
                <c:pt idx="9">
                  <c:v>1.0015421525898662</c:v>
                </c:pt>
                <c:pt idx="10">
                  <c:v>0.96316202599387368</c:v>
                </c:pt>
                <c:pt idx="11">
                  <c:v>0.90559183609988492</c:v>
                </c:pt>
                <c:pt idx="12">
                  <c:v>0.88640177280188859</c:v>
                </c:pt>
                <c:pt idx="13">
                  <c:v>0.94397196269587758</c:v>
                </c:pt>
                <c:pt idx="14">
                  <c:v>0.89599680445088692</c:v>
                </c:pt>
                <c:pt idx="15">
                  <c:v>0.93437693104687936</c:v>
                </c:pt>
                <c:pt idx="16">
                  <c:v>1.0399222791858587</c:v>
                </c:pt>
              </c:numCache>
            </c:numRef>
          </c:yVal>
          <c:smooth val="0"/>
          <c:extLst>
            <c:ext xmlns:c16="http://schemas.microsoft.com/office/drawing/2014/chart" uri="{C3380CC4-5D6E-409C-BE32-E72D297353CC}">
              <c16:uniqueId val="{00000001-E533-014A-8108-B5E07A239989}"/>
            </c:ext>
          </c:extLst>
        </c:ser>
        <c:ser>
          <c:idx val="2"/>
          <c:order val="3"/>
          <c:tx>
            <c:v>Cu</c:v>
          </c:tx>
          <c:spPr>
            <a:ln w="25400" cap="rnd">
              <a:noFill/>
              <a:round/>
            </a:ln>
            <a:effectLst/>
          </c:spPr>
          <c:marker>
            <c:symbol val="circle"/>
            <c:size val="5"/>
            <c:spPr>
              <a:solidFill>
                <a:srgbClr val="FF40FF"/>
              </a:solidFill>
              <a:ln w="2540">
                <a:solidFill>
                  <a:schemeClr val="tx1"/>
                </a:solidFill>
              </a:ln>
              <a:effectLst/>
            </c:spPr>
          </c:marker>
          <c:xVal>
            <c:numRef>
              <c:f>Validation!$L$3:$L$19</c:f>
              <c:numCache>
                <c:formatCode>m/d/yy</c:formatCode>
                <c:ptCount val="17"/>
                <c:pt idx="0">
                  <c:v>44741.9</c:v>
                </c:pt>
                <c:pt idx="1">
                  <c:v>44742.8</c:v>
                </c:pt>
                <c:pt idx="2">
                  <c:v>44743.784722222219</c:v>
                </c:pt>
                <c:pt idx="3">
                  <c:v>44744.875694444447</c:v>
                </c:pt>
                <c:pt idx="4">
                  <c:v>44745.855555555558</c:v>
                </c:pt>
                <c:pt idx="5">
                  <c:v>44746.781944444447</c:v>
                </c:pt>
                <c:pt idx="6">
                  <c:v>44753.908333333333</c:v>
                </c:pt>
                <c:pt idx="7">
                  <c:v>44754.713888888888</c:v>
                </c:pt>
                <c:pt idx="8">
                  <c:v>44754.715277777781</c:v>
                </c:pt>
                <c:pt idx="9">
                  <c:v>44754.71597222222</c:v>
                </c:pt>
                <c:pt idx="10">
                  <c:v>44754.835416666669</c:v>
                </c:pt>
                <c:pt idx="11">
                  <c:v>44755.79791666667</c:v>
                </c:pt>
                <c:pt idx="12">
                  <c:v>44765.063888888886</c:v>
                </c:pt>
                <c:pt idx="13">
                  <c:v>44766.275000000001</c:v>
                </c:pt>
                <c:pt idx="14">
                  <c:v>44767.293055555558</c:v>
                </c:pt>
                <c:pt idx="15">
                  <c:v>44768.779166666667</c:v>
                </c:pt>
                <c:pt idx="16">
                  <c:v>44769.804166666669</c:v>
                </c:pt>
              </c:numCache>
            </c:numRef>
          </c:xVal>
          <c:yVal>
            <c:numRef>
              <c:f>Validation!$AW$3:$AW$19</c:f>
              <c:numCache>
                <c:formatCode>0.00</c:formatCode>
                <c:ptCount val="17"/>
                <c:pt idx="0">
                  <c:v>0.71559712354861271</c:v>
                </c:pt>
                <c:pt idx="1">
                  <c:v>0.69278648850139513</c:v>
                </c:pt>
                <c:pt idx="2">
                  <c:v>0.67757939846991677</c:v>
                </c:pt>
                <c:pt idx="3">
                  <c:v>0.70799357853287359</c:v>
                </c:pt>
                <c:pt idx="4">
                  <c:v>0.64716521840695984</c:v>
                </c:pt>
                <c:pt idx="5">
                  <c:v>0.71559712354861271</c:v>
                </c:pt>
                <c:pt idx="6">
                  <c:v>0.63956167339122061</c:v>
                </c:pt>
                <c:pt idx="7">
                  <c:v>0.65476876342269907</c:v>
                </c:pt>
                <c:pt idx="8">
                  <c:v>0.63195812837548138</c:v>
                </c:pt>
                <c:pt idx="9">
                  <c:v>0.67757939846991677</c:v>
                </c:pt>
                <c:pt idx="10">
                  <c:v>0.66997585345417743</c:v>
                </c:pt>
                <c:pt idx="11">
                  <c:v>0.64716521840695984</c:v>
                </c:pt>
                <c:pt idx="12">
                  <c:v>0.63195812837548138</c:v>
                </c:pt>
                <c:pt idx="13">
                  <c:v>0.72320066856435217</c:v>
                </c:pt>
                <c:pt idx="14">
                  <c:v>0.76121839364304833</c:v>
                </c:pt>
                <c:pt idx="15">
                  <c:v>0.685182943485656</c:v>
                </c:pt>
                <c:pt idx="16">
                  <c:v>0.60914749332826368</c:v>
                </c:pt>
              </c:numCache>
            </c:numRef>
          </c:yVal>
          <c:smooth val="0"/>
          <c:extLst>
            <c:ext xmlns:c16="http://schemas.microsoft.com/office/drawing/2014/chart" uri="{C3380CC4-5D6E-409C-BE32-E72D297353CC}">
              <c16:uniqueId val="{00000002-E533-014A-8108-B5E07A239989}"/>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113112281673887"/>
          <c:y val="0.74680952328245542"/>
          <c:w val="0.17688390094376391"/>
          <c:h val="9.95793142848385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Zn</c:v>
          </c:tx>
          <c:spPr>
            <a:ln w="25400" cap="rnd">
              <a:noFill/>
              <a:round/>
            </a:ln>
            <a:effectLst/>
          </c:spPr>
          <c:marker>
            <c:symbol val="circle"/>
            <c:size val="5"/>
            <c:spPr>
              <a:solidFill>
                <a:srgbClr val="FF0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Validation!$AX$3:$AX$19</c:f>
              <c:numCache>
                <c:formatCode>0.00</c:formatCode>
                <c:ptCount val="17"/>
                <c:pt idx="0">
                  <c:v>1.0348190487793494</c:v>
                </c:pt>
                <c:pt idx="1">
                  <c:v>1.0966425828890094</c:v>
                </c:pt>
                <c:pt idx="2">
                  <c:v>0.92999181787139706</c:v>
                </c:pt>
                <c:pt idx="3">
                  <c:v>0.92999181787139706</c:v>
                </c:pt>
                <c:pt idx="4">
                  <c:v>1.0348190487793494</c:v>
                </c:pt>
                <c:pt idx="5">
                  <c:v>1.0966425828890094</c:v>
                </c:pt>
                <c:pt idx="6">
                  <c:v>1.1170716268530443</c:v>
                </c:pt>
                <c:pt idx="7">
                  <c:v>1.0140324033369443</c:v>
                </c:pt>
                <c:pt idx="8">
                  <c:v>1.0966425828890094</c:v>
                </c:pt>
                <c:pt idx="9">
                  <c:v>1.0966425828890094</c:v>
                </c:pt>
                <c:pt idx="10">
                  <c:v>1.1374112704474866</c:v>
                </c:pt>
                <c:pt idx="11">
                  <c:v>1.0761241385553821</c:v>
                </c:pt>
                <c:pt idx="12">
                  <c:v>0.95113606479217294</c:v>
                </c:pt>
                <c:pt idx="13">
                  <c:v>0.97219091134335611</c:v>
                </c:pt>
                <c:pt idx="14">
                  <c:v>1.1170716268530443</c:v>
                </c:pt>
                <c:pt idx="15">
                  <c:v>1.0761241385553821</c:v>
                </c:pt>
                <c:pt idx="16">
                  <c:v>0.99315635752494635</c:v>
                </c:pt>
              </c:numCache>
            </c:numRef>
          </c:yVal>
          <c:smooth val="0"/>
          <c:extLst>
            <c:ext xmlns:c16="http://schemas.microsoft.com/office/drawing/2014/chart" uri="{C3380CC4-5D6E-409C-BE32-E72D297353CC}">
              <c16:uniqueId val="{00000001-7A08-994C-9843-811BDC09A0D7}"/>
            </c:ext>
          </c:extLst>
        </c:ser>
        <c:ser>
          <c:idx val="3"/>
          <c:order val="1"/>
          <c:tx>
            <c:v>Sr</c:v>
          </c:tx>
          <c:spPr>
            <a:ln w="25400" cap="rnd">
              <a:noFill/>
              <a:round/>
            </a:ln>
            <a:effectLst/>
          </c:spPr>
          <c:marker>
            <c:symbol val="circle"/>
            <c:size val="5"/>
            <c:spPr>
              <a:solidFill>
                <a:srgbClr val="0432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Validation!$AZ$3:$AZ$19</c:f>
              <c:numCache>
                <c:formatCode>0.00</c:formatCode>
                <c:ptCount val="17"/>
                <c:pt idx="0">
                  <c:v>0.96980818130957269</c:v>
                </c:pt>
                <c:pt idx="1">
                  <c:v>0.9389123432245734</c:v>
                </c:pt>
                <c:pt idx="2">
                  <c:v>0.94921095591957327</c:v>
                </c:pt>
                <c:pt idx="3">
                  <c:v>0.89771789244457434</c:v>
                </c:pt>
                <c:pt idx="4">
                  <c:v>0.80503037818957601</c:v>
                </c:pt>
                <c:pt idx="5">
                  <c:v>0.94921095591957327</c:v>
                </c:pt>
                <c:pt idx="6">
                  <c:v>0.94921095591957327</c:v>
                </c:pt>
                <c:pt idx="7">
                  <c:v>0.9389123432245734</c:v>
                </c:pt>
                <c:pt idx="8">
                  <c:v>0.90801650513957399</c:v>
                </c:pt>
                <c:pt idx="9">
                  <c:v>0.91831511783457387</c:v>
                </c:pt>
                <c:pt idx="10">
                  <c:v>0.92861373052957363</c:v>
                </c:pt>
                <c:pt idx="11">
                  <c:v>0.95950956861457315</c:v>
                </c:pt>
                <c:pt idx="12">
                  <c:v>0.92861373052957363</c:v>
                </c:pt>
                <c:pt idx="13">
                  <c:v>0.91831511783457387</c:v>
                </c:pt>
                <c:pt idx="14">
                  <c:v>0.9389123432245734</c:v>
                </c:pt>
                <c:pt idx="15">
                  <c:v>0.80503037818957601</c:v>
                </c:pt>
                <c:pt idx="16">
                  <c:v>0.96980818130957269</c:v>
                </c:pt>
              </c:numCache>
            </c:numRef>
          </c:yVal>
          <c:smooth val="0"/>
          <c:extLst>
            <c:ext xmlns:c16="http://schemas.microsoft.com/office/drawing/2014/chart" uri="{C3380CC4-5D6E-409C-BE32-E72D297353CC}">
              <c16:uniqueId val="{00000002-7A08-994C-9843-811BDC09A0D7}"/>
            </c:ext>
          </c:extLst>
        </c:ser>
        <c:ser>
          <c:idx val="4"/>
          <c:order val="2"/>
          <c:tx>
            <c:v>Y</c:v>
          </c:tx>
          <c:spPr>
            <a:ln w="25400" cap="rnd">
              <a:noFill/>
              <a:round/>
            </a:ln>
            <a:effectLst/>
          </c:spPr>
          <c:marker>
            <c:symbol val="circle"/>
            <c:size val="5"/>
            <c:spPr>
              <a:solidFill>
                <a:srgbClr val="00F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Validation!$BA$3:$BA$19</c:f>
              <c:numCache>
                <c:formatCode>0.00</c:formatCode>
                <c:ptCount val="17"/>
                <c:pt idx="0">
                  <c:v>1.0082045663653154</c:v>
                </c:pt>
                <c:pt idx="1">
                  <c:v>1.0082045663653154</c:v>
                </c:pt>
                <c:pt idx="2">
                  <c:v>0.92048424401479978</c:v>
                </c:pt>
                <c:pt idx="3">
                  <c:v>1.0958770200680792</c:v>
                </c:pt>
                <c:pt idx="4">
                  <c:v>0.83271605301653229</c:v>
                </c:pt>
                <c:pt idx="5">
                  <c:v>0.92048424401479978</c:v>
                </c:pt>
                <c:pt idx="6">
                  <c:v>1.052046776797666</c:v>
                </c:pt>
                <c:pt idx="7">
                  <c:v>0.78881400677449165</c:v>
                </c:pt>
                <c:pt idx="8">
                  <c:v>0.96435038877102652</c:v>
                </c:pt>
                <c:pt idx="9">
                  <c:v>1.0082045663653154</c:v>
                </c:pt>
                <c:pt idx="10">
                  <c:v>1.1396952961765541</c:v>
                </c:pt>
                <c:pt idx="11">
                  <c:v>1.052046776797666</c:v>
                </c:pt>
                <c:pt idx="12">
                  <c:v>0.96435038877102652</c:v>
                </c:pt>
                <c:pt idx="13">
                  <c:v>1.052046776797666</c:v>
                </c:pt>
                <c:pt idx="14">
                  <c:v>0.96435038877102652</c:v>
                </c:pt>
                <c:pt idx="15">
                  <c:v>0.78881400677449165</c:v>
                </c:pt>
                <c:pt idx="16">
                  <c:v>1.0958770200680792</c:v>
                </c:pt>
              </c:numCache>
            </c:numRef>
          </c:yVal>
          <c:smooth val="0"/>
          <c:extLst>
            <c:ext xmlns:c16="http://schemas.microsoft.com/office/drawing/2014/chart" uri="{C3380CC4-5D6E-409C-BE32-E72D297353CC}">
              <c16:uniqueId val="{00000003-7A08-994C-9843-811BDC09A0D7}"/>
            </c:ext>
          </c:extLst>
        </c:ser>
        <c:ser>
          <c:idx val="2"/>
          <c:order val="3"/>
          <c:tx>
            <c:v>Zr</c:v>
          </c:tx>
          <c:spPr>
            <a:ln w="25400" cap="rnd">
              <a:noFill/>
              <a:round/>
            </a:ln>
            <a:effectLst/>
          </c:spPr>
          <c:marker>
            <c:symbol val="circle"/>
            <c:size val="5"/>
            <c:spPr>
              <a:solidFill>
                <a:srgbClr val="FF40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Validation!$BB$3:$BB$19</c:f>
              <c:numCache>
                <c:formatCode>0.00</c:formatCode>
                <c:ptCount val="17"/>
                <c:pt idx="0">
                  <c:v>1.0192559607920257</c:v>
                </c:pt>
                <c:pt idx="1">
                  <c:v>0.93958237772547104</c:v>
                </c:pt>
                <c:pt idx="2">
                  <c:v>0.96615940324202232</c:v>
                </c:pt>
                <c:pt idx="3">
                  <c:v>1.0192559607920257</c:v>
                </c:pt>
                <c:pt idx="4">
                  <c:v>0.72627625179587318</c:v>
                </c:pt>
                <c:pt idx="5">
                  <c:v>1.0325181223705477</c:v>
                </c:pt>
                <c:pt idx="6">
                  <c:v>1.0722758603645641</c:v>
                </c:pt>
                <c:pt idx="7">
                  <c:v>0.95287328604554233</c:v>
                </c:pt>
                <c:pt idx="8">
                  <c:v>1.0059890080899123</c:v>
                </c:pt>
                <c:pt idx="9">
                  <c:v>1.0457754928254781</c:v>
                </c:pt>
                <c:pt idx="10">
                  <c:v>1.0457754928254781</c:v>
                </c:pt>
                <c:pt idx="11">
                  <c:v>1.0722758603645641</c:v>
                </c:pt>
                <c:pt idx="12">
                  <c:v>0.99271726426420726</c:v>
                </c:pt>
                <c:pt idx="13">
                  <c:v>1.0325181223705477</c:v>
                </c:pt>
                <c:pt idx="14">
                  <c:v>0.93958237772547104</c:v>
                </c:pt>
                <c:pt idx="15">
                  <c:v>0.71290389437474488</c:v>
                </c:pt>
                <c:pt idx="16">
                  <c:v>1.0192559607920257</c:v>
                </c:pt>
              </c:numCache>
            </c:numRef>
          </c:yVal>
          <c:smooth val="0"/>
          <c:extLst>
            <c:ext xmlns:c16="http://schemas.microsoft.com/office/drawing/2014/chart" uri="{C3380CC4-5D6E-409C-BE32-E72D297353CC}">
              <c16:uniqueId val="{00000000-7A08-994C-9843-811BDC09A0D7}"/>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978645738530935"/>
          <c:y val="0.75388986154132265"/>
          <c:w val="0.17788929479011897"/>
          <c:h val="0.1042187463258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RS-11R</a:t>
            </a:r>
          </a:p>
        </c:rich>
      </c:tx>
      <c:layout>
        <c:manualLayout>
          <c:xMode val="edge"/>
          <c:yMode val="edge"/>
          <c:x val="0.49029106071646583"/>
          <c:y val="5.38580150056063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Validation!$AL$28:$AL$44</c:f>
              <c:numCache>
                <c:formatCode>0.00</c:formatCode>
                <c:ptCount val="17"/>
                <c:pt idx="0">
                  <c:v>1.0853623438790683</c:v>
                </c:pt>
                <c:pt idx="1">
                  <c:v>1.1674608230752814</c:v>
                </c:pt>
                <c:pt idx="2">
                  <c:v>1.0797596449945086</c:v>
                </c:pt>
                <c:pt idx="3">
                  <c:v>1.0558852654240827</c:v>
                </c:pt>
                <c:pt idx="4">
                  <c:v>1.3878450066399002</c:v>
                </c:pt>
                <c:pt idx="5">
                  <c:v>1.0360614727394177</c:v>
                </c:pt>
                <c:pt idx="6">
                  <c:v>1.0163971712376902</c:v>
                </c:pt>
                <c:pt idx="7">
                  <c:v>1.1331335158200249</c:v>
                </c:pt>
                <c:pt idx="8">
                  <c:v>1.1396072766788126</c:v>
                </c:pt>
                <c:pt idx="9">
                  <c:v>1.1359608074120393</c:v>
                </c:pt>
                <c:pt idx="10">
                  <c:v>1.0401912984873061</c:v>
                </c:pt>
                <c:pt idx="11">
                  <c:v>1.0520387996257912</c:v>
                </c:pt>
                <c:pt idx="12">
                  <c:v>1.0376483078479217</c:v>
                </c:pt>
                <c:pt idx="13">
                  <c:v>1.1094325306018009</c:v>
                </c:pt>
                <c:pt idx="14">
                  <c:v>1.0965394686804135</c:v>
                </c:pt>
                <c:pt idx="15">
                  <c:v>1.378037534131213</c:v>
                </c:pt>
                <c:pt idx="16">
                  <c:v>1.0942470254235688</c:v>
                </c:pt>
              </c:numCache>
            </c:numRef>
          </c:yVal>
          <c:smooth val="0"/>
          <c:extLst>
            <c:ext xmlns:c16="http://schemas.microsoft.com/office/drawing/2014/chart" uri="{C3380CC4-5D6E-409C-BE32-E72D297353CC}">
              <c16:uniqueId val="{00000001-5EC1-CB4F-BC28-FCD1080F8EA9}"/>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Validation!$AQ$28:$AQ$44</c:f>
              <c:numCache>
                <c:formatCode>0.00</c:formatCode>
                <c:ptCount val="17"/>
                <c:pt idx="0">
                  <c:v>1.3876420886901197</c:v>
                </c:pt>
                <c:pt idx="1">
                  <c:v>1.5920141831612991</c:v>
                </c:pt>
                <c:pt idx="2">
                  <c:v>1.5291304617855515</c:v>
                </c:pt>
                <c:pt idx="3">
                  <c:v>1.8498374408018634</c:v>
                </c:pt>
                <c:pt idx="4">
                  <c:v>1.5731490667485748</c:v>
                </c:pt>
                <c:pt idx="5">
                  <c:v>1.7712327890821793</c:v>
                </c:pt>
                <c:pt idx="6">
                  <c:v>1.6517537184682591</c:v>
                </c:pt>
                <c:pt idx="7">
                  <c:v>1.6077351135052353</c:v>
                </c:pt>
                <c:pt idx="8">
                  <c:v>1.5794374388861494</c:v>
                </c:pt>
                <c:pt idx="9">
                  <c:v>1.4725351125473787</c:v>
                </c:pt>
                <c:pt idx="10">
                  <c:v>1.6863397652249199</c:v>
                </c:pt>
                <c:pt idx="11">
                  <c:v>1.6045909274364485</c:v>
                </c:pt>
                <c:pt idx="12">
                  <c:v>1.6297444159867471</c:v>
                </c:pt>
                <c:pt idx="13">
                  <c:v>1.7586560448070299</c:v>
                </c:pt>
                <c:pt idx="14">
                  <c:v>1.6234560438491725</c:v>
                </c:pt>
                <c:pt idx="15">
                  <c:v>1.8435490686642888</c:v>
                </c:pt>
                <c:pt idx="16">
                  <c:v>1.7806653472885412</c:v>
                </c:pt>
              </c:numCache>
            </c:numRef>
          </c:yVal>
          <c:smooth val="0"/>
          <c:extLst>
            <c:ext xmlns:c16="http://schemas.microsoft.com/office/drawing/2014/chart" uri="{C3380CC4-5D6E-409C-BE32-E72D297353CC}">
              <c16:uniqueId val="{00000004-5EC1-CB4F-BC28-FCD1080F8EA9}"/>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Validation!$AP$28:$AP$44</c:f>
              <c:numCache>
                <c:formatCode>0.00</c:formatCode>
                <c:ptCount val="17"/>
                <c:pt idx="0">
                  <c:v>0.90845188868749227</c:v>
                </c:pt>
                <c:pt idx="1">
                  <c:v>0.90214099119361202</c:v>
                </c:pt>
                <c:pt idx="2">
                  <c:v>0.88683553299971529</c:v>
                </c:pt>
                <c:pt idx="3">
                  <c:v>0.86334428931861029</c:v>
                </c:pt>
                <c:pt idx="4">
                  <c:v>0.8764072344224485</c:v>
                </c:pt>
                <c:pt idx="5">
                  <c:v>0.88380875303663065</c:v>
                </c:pt>
                <c:pt idx="6">
                  <c:v>0.85806274209557643</c:v>
                </c:pt>
                <c:pt idx="7">
                  <c:v>0.91943162490985542</c:v>
                </c:pt>
                <c:pt idx="8">
                  <c:v>0.91484856537061021</c:v>
                </c:pt>
                <c:pt idx="9">
                  <c:v>0.91574311977265532</c:v>
                </c:pt>
                <c:pt idx="10">
                  <c:v>0.8654029898603034</c:v>
                </c:pt>
                <c:pt idx="11">
                  <c:v>0.88417637813336158</c:v>
                </c:pt>
                <c:pt idx="12">
                  <c:v>0.86339330599817454</c:v>
                </c:pt>
                <c:pt idx="13">
                  <c:v>0.89219060524209559</c:v>
                </c:pt>
                <c:pt idx="14">
                  <c:v>0.89339151389141613</c:v>
                </c:pt>
                <c:pt idx="15">
                  <c:v>0.87607637183539078</c:v>
                </c:pt>
                <c:pt idx="16">
                  <c:v>0.90156504520873337</c:v>
                </c:pt>
              </c:numCache>
            </c:numRef>
          </c:yVal>
          <c:smooth val="0"/>
          <c:extLst>
            <c:ext xmlns:c16="http://schemas.microsoft.com/office/drawing/2014/chart" uri="{C3380CC4-5D6E-409C-BE32-E72D297353CC}">
              <c16:uniqueId val="{00000003-5EC1-CB4F-BC28-FCD1080F8EA9}"/>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Validation!$AK$28:$AK$44</c:f>
              <c:numCache>
                <c:formatCode>0.00</c:formatCode>
                <c:ptCount val="17"/>
                <c:pt idx="0">
                  <c:v>0.9412792302183749</c:v>
                </c:pt>
                <c:pt idx="1">
                  <c:v>0.93314837292193131</c:v>
                </c:pt>
                <c:pt idx="2">
                  <c:v>0.92284182596037168</c:v>
                </c:pt>
                <c:pt idx="3">
                  <c:v>0.90781913521229729</c:v>
                </c:pt>
                <c:pt idx="4">
                  <c:v>0.85919141716138248</c:v>
                </c:pt>
                <c:pt idx="5">
                  <c:v>0.91868068259799696</c:v>
                </c:pt>
                <c:pt idx="6">
                  <c:v>0.85410027339113781</c:v>
                </c:pt>
                <c:pt idx="7">
                  <c:v>0.9497659100007817</c:v>
                </c:pt>
                <c:pt idx="8">
                  <c:v>0.96672226082928614</c:v>
                </c:pt>
                <c:pt idx="9">
                  <c:v>0.96221480673238358</c:v>
                </c:pt>
                <c:pt idx="10">
                  <c:v>0.85064442271121254</c:v>
                </c:pt>
                <c:pt idx="11">
                  <c:v>0.92175644119628364</c:v>
                </c:pt>
                <c:pt idx="12">
                  <c:v>0.88062484308773803</c:v>
                </c:pt>
                <c:pt idx="13">
                  <c:v>0.92284182596037168</c:v>
                </c:pt>
                <c:pt idx="14">
                  <c:v>0.90637023078400691</c:v>
                </c:pt>
                <c:pt idx="15">
                  <c:v>0.85919141716138248</c:v>
                </c:pt>
                <c:pt idx="16">
                  <c:v>0.95409734699192827</c:v>
                </c:pt>
              </c:numCache>
            </c:numRef>
          </c:yVal>
          <c:smooth val="0"/>
          <c:extLst>
            <c:ext xmlns:c16="http://schemas.microsoft.com/office/drawing/2014/chart" uri="{C3380CC4-5D6E-409C-BE32-E72D297353CC}">
              <c16:uniqueId val="{00000000-5EC1-CB4F-BC28-FCD1080F8EA9}"/>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Validation!$AM$28:$AM$44</c:f>
              <c:numCache>
                <c:formatCode>0.00</c:formatCode>
                <c:ptCount val="17"/>
                <c:pt idx="0">
                  <c:v>0.91181989523004447</c:v>
                </c:pt>
                <c:pt idx="1">
                  <c:v>0.9030747318733382</c:v>
                </c:pt>
                <c:pt idx="2">
                  <c:v>0.90174360966329115</c:v>
                </c:pt>
                <c:pt idx="3">
                  <c:v>0.87673089464658827</c:v>
                </c:pt>
                <c:pt idx="4">
                  <c:v>0.83970712340899389</c:v>
                </c:pt>
                <c:pt idx="5">
                  <c:v>0.88046113246776747</c:v>
                </c:pt>
                <c:pt idx="6">
                  <c:v>0.85707362480054117</c:v>
                </c:pt>
                <c:pt idx="7">
                  <c:v>0.92887683331692961</c:v>
                </c:pt>
                <c:pt idx="8">
                  <c:v>0.92903161496926046</c:v>
                </c:pt>
                <c:pt idx="9">
                  <c:v>0.92640032687963225</c:v>
                </c:pt>
                <c:pt idx="10">
                  <c:v>0.84026433735738582</c:v>
                </c:pt>
                <c:pt idx="11">
                  <c:v>0.91485361561573364</c:v>
                </c:pt>
                <c:pt idx="12">
                  <c:v>0.86323393456331832</c:v>
                </c:pt>
                <c:pt idx="13">
                  <c:v>0.88516649469863229</c:v>
                </c:pt>
                <c:pt idx="14">
                  <c:v>0.89013498573845995</c:v>
                </c:pt>
                <c:pt idx="15">
                  <c:v>0.83696748816273381</c:v>
                </c:pt>
                <c:pt idx="16">
                  <c:v>0.91203658954330791</c:v>
                </c:pt>
              </c:numCache>
            </c:numRef>
          </c:yVal>
          <c:smooth val="0"/>
          <c:extLst>
            <c:ext xmlns:c16="http://schemas.microsoft.com/office/drawing/2014/chart" uri="{C3380CC4-5D6E-409C-BE32-E72D297353CC}">
              <c16:uniqueId val="{00000002-5EC1-CB4F-BC28-FCD1080F8EA9}"/>
            </c:ext>
          </c:extLst>
        </c:ser>
        <c:ser>
          <c:idx val="5"/>
          <c:order val="5"/>
          <c:tx>
            <c:v>Mn</c:v>
          </c:tx>
          <c:spPr>
            <a:ln w="25400" cap="rnd">
              <a:noFill/>
              <a:round/>
            </a:ln>
            <a:effectLst/>
          </c:spPr>
          <c:marker>
            <c:symbol val="circle"/>
            <c:size val="5"/>
            <c:spPr>
              <a:solidFill>
                <a:srgbClr val="FFFF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Validation!$AO$28:$AO$44</c:f>
              <c:numCache>
                <c:formatCode>0.00</c:formatCode>
                <c:ptCount val="17"/>
                <c:pt idx="0">
                  <c:v>0.88490636014237145</c:v>
                </c:pt>
                <c:pt idx="1">
                  <c:v>0.8484795145248003</c:v>
                </c:pt>
                <c:pt idx="2">
                  <c:v>0.86491049246253671</c:v>
                </c:pt>
                <c:pt idx="3">
                  <c:v>0.85623891742589497</c:v>
                </c:pt>
                <c:pt idx="4">
                  <c:v>0.75473086062276662</c:v>
                </c:pt>
                <c:pt idx="5">
                  <c:v>0.88396172540859097</c:v>
                </c:pt>
                <c:pt idx="6">
                  <c:v>0.80090845218740547</c:v>
                </c:pt>
                <c:pt idx="7">
                  <c:v>0.89337410025987407</c:v>
                </c:pt>
                <c:pt idx="8">
                  <c:v>0.9311755430465769</c:v>
                </c:pt>
                <c:pt idx="9">
                  <c:v>0.86970161110448641</c:v>
                </c:pt>
                <c:pt idx="10">
                  <c:v>0.8377314438726472</c:v>
                </c:pt>
                <c:pt idx="11">
                  <c:v>0.92389930439825763</c:v>
                </c:pt>
                <c:pt idx="12">
                  <c:v>0.82292776978417037</c:v>
                </c:pt>
                <c:pt idx="13">
                  <c:v>0.85527163436776543</c:v>
                </c:pt>
                <c:pt idx="14">
                  <c:v>0.83969243303397967</c:v>
                </c:pt>
                <c:pt idx="15">
                  <c:v>0.75368732820599615</c:v>
                </c:pt>
                <c:pt idx="16">
                  <c:v>0.87256722295991673</c:v>
                </c:pt>
              </c:numCache>
            </c:numRef>
          </c:yVal>
          <c:smooth val="0"/>
          <c:extLst>
            <c:ext xmlns:c16="http://schemas.microsoft.com/office/drawing/2014/chart" uri="{C3380CC4-5D6E-409C-BE32-E72D297353CC}">
              <c16:uniqueId val="{00000005-5EC1-CB4F-BC28-FCD1080F8EA9}"/>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65145686626260413"/>
          <c:y val="0.7247075884984111"/>
          <c:w val="0.24625663692019878"/>
          <c:h val="0.11284886474926335"/>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Validation!$AT$28:$AT$44</c:f>
              <c:numCache>
                <c:formatCode>0.00</c:formatCode>
                <c:ptCount val="17"/>
                <c:pt idx="0">
                  <c:v>1.4154077409431418</c:v>
                </c:pt>
                <c:pt idx="1">
                  <c:v>1.1933937291612513</c:v>
                </c:pt>
                <c:pt idx="2">
                  <c:v>1.3237829106839489</c:v>
                </c:pt>
                <c:pt idx="3">
                  <c:v>1.1652014736968843</c:v>
                </c:pt>
                <c:pt idx="4">
                  <c:v>1.2955906552195819</c:v>
                </c:pt>
                <c:pt idx="5">
                  <c:v>1.0771006753707373</c:v>
                </c:pt>
                <c:pt idx="6">
                  <c:v>1.2462542081569394</c:v>
                </c:pt>
                <c:pt idx="7">
                  <c:v>1.2709224316882606</c:v>
                </c:pt>
                <c:pt idx="8">
                  <c:v>1.2779704955543525</c:v>
                </c:pt>
                <c:pt idx="9">
                  <c:v>1.2885425913534898</c:v>
                </c:pt>
                <c:pt idx="10">
                  <c:v>1.256826303956077</c:v>
                </c:pt>
                <c:pt idx="11">
                  <c:v>1.2321580804247558</c:v>
                </c:pt>
                <c:pt idx="12">
                  <c:v>1.1440572820986088</c:v>
                </c:pt>
                <c:pt idx="13">
                  <c:v>1.1264371224333796</c:v>
                </c:pt>
                <c:pt idx="14">
                  <c:v>1.3273069426169946</c:v>
                </c:pt>
                <c:pt idx="15">
                  <c:v>1.2497782400899853</c:v>
                </c:pt>
                <c:pt idx="16">
                  <c:v>1.3484511342152701</c:v>
                </c:pt>
              </c:numCache>
            </c:numRef>
          </c:yVal>
          <c:smooth val="0"/>
          <c:extLst>
            <c:ext xmlns:c16="http://schemas.microsoft.com/office/drawing/2014/chart" uri="{C3380CC4-5D6E-409C-BE32-E72D297353CC}">
              <c16:uniqueId val="{00000003-2E98-154A-906E-E18E72E16660}"/>
            </c:ext>
          </c:extLst>
        </c:ser>
        <c:ser>
          <c:idx val="3"/>
          <c:order val="1"/>
          <c:tx>
            <c:v>Cr</c:v>
          </c:tx>
          <c:spPr>
            <a:ln w="25400" cap="rnd">
              <a:noFill/>
              <a:round/>
            </a:ln>
            <a:effectLst/>
          </c:spPr>
          <c:marker>
            <c:symbol val="circle"/>
            <c:size val="5"/>
            <c:spPr>
              <a:solidFill>
                <a:srgbClr val="0432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Validation!$AU$28:$AU$44</c:f>
              <c:numCache>
                <c:formatCode>0.00</c:formatCode>
                <c:ptCount val="17"/>
                <c:pt idx="0">
                  <c:v>0.76394509631780316</c:v>
                </c:pt>
                <c:pt idx="1">
                  <c:v>0.77629974384709366</c:v>
                </c:pt>
                <c:pt idx="2">
                  <c:v>0.74888693062273748</c:v>
                </c:pt>
                <c:pt idx="3">
                  <c:v>0.77629974384709366</c:v>
                </c:pt>
                <c:pt idx="4">
                  <c:v>0.71800939998196833</c:v>
                </c:pt>
                <c:pt idx="5">
                  <c:v>0.77384291062365484</c:v>
                </c:pt>
                <c:pt idx="6">
                  <c:v>0.79809407650361164</c:v>
                </c:pt>
                <c:pt idx="7">
                  <c:v>0.83314929884674527</c:v>
                </c:pt>
                <c:pt idx="8">
                  <c:v>0.76890809975314811</c:v>
                </c:pt>
                <c:pt idx="9">
                  <c:v>0.83542992853994402</c:v>
                </c:pt>
                <c:pt idx="10">
                  <c:v>0.61641454049975397</c:v>
                </c:pt>
                <c:pt idx="11">
                  <c:v>0.6221528394681558</c:v>
                </c:pt>
                <c:pt idx="12">
                  <c:v>0.81230646525352457</c:v>
                </c:pt>
                <c:pt idx="13">
                  <c:v>0.85119698843846581</c:v>
                </c:pt>
                <c:pt idx="14">
                  <c:v>0.85342123300198769</c:v>
                </c:pt>
                <c:pt idx="15">
                  <c:v>0.8285668950367191</c:v>
                </c:pt>
                <c:pt idx="16">
                  <c:v>0.82164042826260753</c:v>
                </c:pt>
              </c:numCache>
            </c:numRef>
          </c:yVal>
          <c:smooth val="0"/>
          <c:extLst>
            <c:ext xmlns:c16="http://schemas.microsoft.com/office/drawing/2014/chart" uri="{C3380CC4-5D6E-409C-BE32-E72D297353CC}">
              <c16:uniqueId val="{00000002-2E98-154A-906E-E18E72E16660}"/>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Validation!$AV$28:$AV$44</c:f>
              <c:numCache>
                <c:formatCode>0.00</c:formatCode>
                <c:ptCount val="17"/>
                <c:pt idx="0">
                  <c:v>0.76174029878775107</c:v>
                </c:pt>
                <c:pt idx="1">
                  <c:v>0.70416452036880062</c:v>
                </c:pt>
                <c:pt idx="2">
                  <c:v>0.82891204027652676</c:v>
                </c:pt>
                <c:pt idx="3">
                  <c:v>0.80012415106705148</c:v>
                </c:pt>
                <c:pt idx="4">
                  <c:v>0.75214433571792605</c:v>
                </c:pt>
                <c:pt idx="5">
                  <c:v>0.76174029878775107</c:v>
                </c:pt>
                <c:pt idx="6">
                  <c:v>0.64658874194985005</c:v>
                </c:pt>
                <c:pt idx="7">
                  <c:v>0.81931607720670163</c:v>
                </c:pt>
                <c:pt idx="8">
                  <c:v>0.75214433571792605</c:v>
                </c:pt>
                <c:pt idx="9">
                  <c:v>0.79052818799722635</c:v>
                </c:pt>
                <c:pt idx="10">
                  <c:v>0.69456855729897549</c:v>
                </c:pt>
                <c:pt idx="11">
                  <c:v>0.57941700046107436</c:v>
                </c:pt>
                <c:pt idx="12">
                  <c:v>0.78093222492740122</c:v>
                </c:pt>
                <c:pt idx="13">
                  <c:v>0.69456855729897549</c:v>
                </c:pt>
                <c:pt idx="14">
                  <c:v>0.8097201141368765</c:v>
                </c:pt>
                <c:pt idx="15">
                  <c:v>0.69456855729897549</c:v>
                </c:pt>
                <c:pt idx="16">
                  <c:v>0.76174029878775107</c:v>
                </c:pt>
              </c:numCache>
            </c:numRef>
          </c:yVal>
          <c:smooth val="0"/>
          <c:extLst>
            <c:ext xmlns:c16="http://schemas.microsoft.com/office/drawing/2014/chart" uri="{C3380CC4-5D6E-409C-BE32-E72D297353CC}">
              <c16:uniqueId val="{00000001-2E98-154A-906E-E18E72E16660}"/>
            </c:ext>
          </c:extLst>
        </c:ser>
        <c:ser>
          <c:idx val="2"/>
          <c:order val="3"/>
          <c:tx>
            <c:v>Cu</c:v>
          </c:tx>
          <c:spPr>
            <a:ln w="25400" cap="rnd">
              <a:noFill/>
              <a:round/>
            </a:ln>
            <a:effectLst/>
          </c:spPr>
          <c:marker>
            <c:symbol val="circle"/>
            <c:size val="5"/>
            <c:spPr>
              <a:solidFill>
                <a:srgbClr val="FF40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Validation!$AW$28:$AW$44</c:f>
              <c:numCache>
                <c:formatCode>0.00</c:formatCode>
                <c:ptCount val="17"/>
                <c:pt idx="0">
                  <c:v>0.73375202214053281</c:v>
                </c:pt>
                <c:pt idx="1">
                  <c:v>0.67562256792186826</c:v>
                </c:pt>
                <c:pt idx="2">
                  <c:v>0.85001093057786203</c:v>
                </c:pt>
                <c:pt idx="3">
                  <c:v>0.7453779129842657</c:v>
                </c:pt>
                <c:pt idx="4">
                  <c:v>0.78025558551546448</c:v>
                </c:pt>
                <c:pt idx="5">
                  <c:v>0.85001093057786203</c:v>
                </c:pt>
                <c:pt idx="6">
                  <c:v>0.78025558551546448</c:v>
                </c:pt>
                <c:pt idx="7">
                  <c:v>0.7570038038279987</c:v>
                </c:pt>
                <c:pt idx="8">
                  <c:v>0.78025558551546448</c:v>
                </c:pt>
                <c:pt idx="9">
                  <c:v>0.81513325804666315</c:v>
                </c:pt>
                <c:pt idx="10">
                  <c:v>0.81513325804666315</c:v>
                </c:pt>
                <c:pt idx="11">
                  <c:v>0.87326271226532781</c:v>
                </c:pt>
                <c:pt idx="12">
                  <c:v>0.7570038038279987</c:v>
                </c:pt>
                <c:pt idx="13">
                  <c:v>0.78025558551546448</c:v>
                </c:pt>
                <c:pt idx="14">
                  <c:v>0.85001093057786203</c:v>
                </c:pt>
                <c:pt idx="15">
                  <c:v>0.7453779129842657</c:v>
                </c:pt>
                <c:pt idx="16">
                  <c:v>0.80350736720293026</c:v>
                </c:pt>
              </c:numCache>
            </c:numRef>
          </c:yVal>
          <c:smooth val="0"/>
          <c:extLst>
            <c:ext xmlns:c16="http://schemas.microsoft.com/office/drawing/2014/chart" uri="{C3380CC4-5D6E-409C-BE32-E72D297353CC}">
              <c16:uniqueId val="{00000000-2E98-154A-906E-E18E72E16660}"/>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113112281673887"/>
          <c:y val="0.74680952328245542"/>
          <c:w val="0.17688390094376391"/>
          <c:h val="9.95793142848385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Zn</c:v>
          </c:tx>
          <c:spPr>
            <a:ln w="25400" cap="rnd">
              <a:noFill/>
              <a:round/>
            </a:ln>
            <a:effectLst/>
          </c:spPr>
          <c:marker>
            <c:symbol val="circle"/>
            <c:size val="5"/>
            <c:spPr>
              <a:solidFill>
                <a:srgbClr val="FF0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Validation!$AX$28:$AX$44</c:f>
              <c:numCache>
                <c:formatCode>0.00</c:formatCode>
                <c:ptCount val="17"/>
                <c:pt idx="0">
                  <c:v>0.75718208195943093</c:v>
                </c:pt>
                <c:pt idx="1">
                  <c:v>0.61970588110088487</c:v>
                </c:pt>
                <c:pt idx="2">
                  <c:v>0.84699259260005821</c:v>
                </c:pt>
                <c:pt idx="3">
                  <c:v>0.86921518401874787</c:v>
                </c:pt>
                <c:pt idx="4">
                  <c:v>0.86921518401874787</c:v>
                </c:pt>
                <c:pt idx="5">
                  <c:v>0.84699259260005821</c:v>
                </c:pt>
                <c:pt idx="6">
                  <c:v>0.71172473965959626</c:v>
                </c:pt>
                <c:pt idx="7">
                  <c:v>0.91338432336636666</c:v>
                </c:pt>
                <c:pt idx="8">
                  <c:v>0.95718540472763802</c:v>
                </c:pt>
                <c:pt idx="9">
                  <c:v>0.97894792366339356</c:v>
                </c:pt>
                <c:pt idx="10">
                  <c:v>0.66589933937341417</c:v>
                </c:pt>
                <c:pt idx="11">
                  <c:v>0.84699259260005821</c:v>
                </c:pt>
                <c:pt idx="12">
                  <c:v>0.89134576094085061</c:v>
                </c:pt>
                <c:pt idx="13">
                  <c:v>0.82467798668478165</c:v>
                </c:pt>
                <c:pt idx="14">
                  <c:v>0.89134576094085061</c:v>
                </c:pt>
                <c:pt idx="15">
                  <c:v>0.80227136627291817</c:v>
                </c:pt>
                <c:pt idx="16">
                  <c:v>0.95718540472763802</c:v>
                </c:pt>
              </c:numCache>
            </c:numRef>
          </c:yVal>
          <c:smooth val="0"/>
          <c:extLst>
            <c:ext xmlns:c16="http://schemas.microsoft.com/office/drawing/2014/chart" uri="{C3380CC4-5D6E-409C-BE32-E72D297353CC}">
              <c16:uniqueId val="{00000001-00E3-6A40-8C5A-0CC3FF7F26DA}"/>
            </c:ext>
          </c:extLst>
        </c:ser>
        <c:ser>
          <c:idx val="3"/>
          <c:order val="1"/>
          <c:tx>
            <c:v>Sr</c:v>
          </c:tx>
          <c:spPr>
            <a:ln w="25400" cap="rnd">
              <a:noFill/>
              <a:round/>
            </a:ln>
            <a:effectLst/>
          </c:spPr>
          <c:marker>
            <c:symbol val="circle"/>
            <c:size val="5"/>
            <c:spPr>
              <a:solidFill>
                <a:srgbClr val="0432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Validation!$AZ$28:$AZ$44</c:f>
              <c:numCache>
                <c:formatCode>0.00</c:formatCode>
                <c:ptCount val="17"/>
                <c:pt idx="0">
                  <c:v>0.96595754371467946</c:v>
                </c:pt>
                <c:pt idx="1">
                  <c:v>0.96595754371467946</c:v>
                </c:pt>
                <c:pt idx="2">
                  <c:v>0.97716760287108873</c:v>
                </c:pt>
                <c:pt idx="3">
                  <c:v>0.97716760287108873</c:v>
                </c:pt>
                <c:pt idx="4">
                  <c:v>0.84264689299417772</c:v>
                </c:pt>
                <c:pt idx="5">
                  <c:v>0.9547474845582703</c:v>
                </c:pt>
                <c:pt idx="6">
                  <c:v>0.94353742540186092</c:v>
                </c:pt>
                <c:pt idx="7">
                  <c:v>0.92111730708904238</c:v>
                </c:pt>
                <c:pt idx="8">
                  <c:v>0.98837766202749799</c:v>
                </c:pt>
                <c:pt idx="9">
                  <c:v>0.98837766202749799</c:v>
                </c:pt>
                <c:pt idx="10">
                  <c:v>0.93232736624545176</c:v>
                </c:pt>
                <c:pt idx="11">
                  <c:v>0.92111730708904238</c:v>
                </c:pt>
                <c:pt idx="12">
                  <c:v>0.97716760287108873</c:v>
                </c:pt>
                <c:pt idx="13">
                  <c:v>0.97716760287108873</c:v>
                </c:pt>
                <c:pt idx="14">
                  <c:v>1.0332178986531351</c:v>
                </c:pt>
                <c:pt idx="15">
                  <c:v>0.83143683383776834</c:v>
                </c:pt>
                <c:pt idx="16">
                  <c:v>1.0107977803403165</c:v>
                </c:pt>
              </c:numCache>
            </c:numRef>
          </c:yVal>
          <c:smooth val="0"/>
          <c:extLst>
            <c:ext xmlns:c16="http://schemas.microsoft.com/office/drawing/2014/chart" uri="{C3380CC4-5D6E-409C-BE32-E72D297353CC}">
              <c16:uniqueId val="{00000002-00E3-6A40-8C5A-0CC3FF7F26DA}"/>
            </c:ext>
          </c:extLst>
        </c:ser>
        <c:ser>
          <c:idx val="4"/>
          <c:order val="2"/>
          <c:tx>
            <c:v>Y</c:v>
          </c:tx>
          <c:spPr>
            <a:ln w="25400" cap="rnd">
              <a:noFill/>
              <a:round/>
            </a:ln>
            <a:effectLst/>
          </c:spPr>
          <c:marker>
            <c:symbol val="circle"/>
            <c:size val="5"/>
            <c:spPr>
              <a:solidFill>
                <a:srgbClr val="00F000"/>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Validation!$BA$28:$BA$44</c:f>
              <c:numCache>
                <c:formatCode>0.00</c:formatCode>
                <c:ptCount val="17"/>
                <c:pt idx="0">
                  <c:v>0.9864154553572182</c:v>
                </c:pt>
                <c:pt idx="1">
                  <c:v>0.90059092668303153</c:v>
                </c:pt>
                <c:pt idx="2">
                  <c:v>0.9864154553572182</c:v>
                </c:pt>
                <c:pt idx="3">
                  <c:v>0.81471956388852385</c:v>
                </c:pt>
                <c:pt idx="4">
                  <c:v>0.81471956388852385</c:v>
                </c:pt>
                <c:pt idx="5">
                  <c:v>0.77176631969614962</c:v>
                </c:pt>
                <c:pt idx="6">
                  <c:v>0.85766109955081793</c:v>
                </c:pt>
                <c:pt idx="7">
                  <c:v>0.90059092668303153</c:v>
                </c:pt>
                <c:pt idx="8">
                  <c:v>0.90059092668303153</c:v>
                </c:pt>
                <c:pt idx="9">
                  <c:v>0.81471956388852385</c:v>
                </c:pt>
                <c:pt idx="10">
                  <c:v>0.90059092668303153</c:v>
                </c:pt>
                <c:pt idx="11">
                  <c:v>1.0293101568991909</c:v>
                </c:pt>
                <c:pt idx="12">
                  <c:v>0.9864154553572182</c:v>
                </c:pt>
                <c:pt idx="13">
                  <c:v>0.90059092668303153</c:v>
                </c:pt>
                <c:pt idx="14">
                  <c:v>0.81471956388852385</c:v>
                </c:pt>
                <c:pt idx="15">
                  <c:v>0.77176631969614962</c:v>
                </c:pt>
                <c:pt idx="16">
                  <c:v>0.9864154553572182</c:v>
                </c:pt>
              </c:numCache>
            </c:numRef>
          </c:yVal>
          <c:smooth val="0"/>
          <c:extLst>
            <c:ext xmlns:c16="http://schemas.microsoft.com/office/drawing/2014/chart" uri="{C3380CC4-5D6E-409C-BE32-E72D297353CC}">
              <c16:uniqueId val="{00000003-00E3-6A40-8C5A-0CC3FF7F26DA}"/>
            </c:ext>
          </c:extLst>
        </c:ser>
        <c:ser>
          <c:idx val="2"/>
          <c:order val="3"/>
          <c:tx>
            <c:v>Zr</c:v>
          </c:tx>
          <c:spPr>
            <a:ln w="25400" cap="rnd">
              <a:noFill/>
              <a:round/>
            </a:ln>
            <a:effectLst/>
          </c:spPr>
          <c:marker>
            <c:symbol val="circle"/>
            <c:size val="5"/>
            <c:spPr>
              <a:solidFill>
                <a:srgbClr val="FF40FF"/>
              </a:solidFill>
              <a:ln w="2540">
                <a:solidFill>
                  <a:schemeClr val="tx1"/>
                </a:solidFill>
              </a:ln>
              <a:effectLst/>
            </c:spPr>
          </c:marker>
          <c:xVal>
            <c:numRef>
              <c:f>Validation!$L$28:$L$44</c:f>
              <c:numCache>
                <c:formatCode>m/d/yy</c:formatCode>
                <c:ptCount val="17"/>
                <c:pt idx="0">
                  <c:v>44741.90347222222</c:v>
                </c:pt>
                <c:pt idx="1">
                  <c:v>44742.801388888889</c:v>
                </c:pt>
                <c:pt idx="2">
                  <c:v>44743.787499999999</c:v>
                </c:pt>
                <c:pt idx="3">
                  <c:v>44744.879166666666</c:v>
                </c:pt>
                <c:pt idx="4">
                  <c:v>44745.853472222225</c:v>
                </c:pt>
                <c:pt idx="5">
                  <c:v>44746.78402777778</c:v>
                </c:pt>
                <c:pt idx="6">
                  <c:v>44753.909722222219</c:v>
                </c:pt>
                <c:pt idx="7">
                  <c:v>44754.718055555553</c:v>
                </c:pt>
                <c:pt idx="8">
                  <c:v>44754.719444444447</c:v>
                </c:pt>
                <c:pt idx="9">
                  <c:v>44754.720833333333</c:v>
                </c:pt>
                <c:pt idx="10">
                  <c:v>44754.836805555555</c:v>
                </c:pt>
                <c:pt idx="11">
                  <c:v>44755.8</c:v>
                </c:pt>
                <c:pt idx="12">
                  <c:v>44765.05972222222</c:v>
                </c:pt>
                <c:pt idx="13">
                  <c:v>44766.277083333334</c:v>
                </c:pt>
                <c:pt idx="14">
                  <c:v>44767.291666666664</c:v>
                </c:pt>
                <c:pt idx="15">
                  <c:v>44768.78125</c:v>
                </c:pt>
                <c:pt idx="16">
                  <c:v>44769.805555555555</c:v>
                </c:pt>
              </c:numCache>
            </c:numRef>
          </c:xVal>
          <c:yVal>
            <c:numRef>
              <c:f>Validation!$BB$28:$BB$44</c:f>
              <c:numCache>
                <c:formatCode>0.00</c:formatCode>
                <c:ptCount val="17"/>
                <c:pt idx="0">
                  <c:v>1.0670014689899947</c:v>
                </c:pt>
                <c:pt idx="1">
                  <c:v>0.98469670792571318</c:v>
                </c:pt>
                <c:pt idx="2">
                  <c:v>1.0532963866484111</c:v>
                </c:pt>
                <c:pt idx="3">
                  <c:v>0.99842654593889013</c:v>
                </c:pt>
                <c:pt idx="4">
                  <c:v>0.80575826053141286</c:v>
                </c:pt>
                <c:pt idx="5">
                  <c:v>1.0532963866484111</c:v>
                </c:pt>
                <c:pt idx="6">
                  <c:v>0.95722217849640312</c:v>
                </c:pt>
                <c:pt idx="7">
                  <c:v>1.0532963866484111</c:v>
                </c:pt>
                <c:pt idx="8">
                  <c:v>1.0670014689899947</c:v>
                </c:pt>
                <c:pt idx="9">
                  <c:v>1.0121514328177483</c:v>
                </c:pt>
                <c:pt idx="10">
                  <c:v>0.95722217849640312</c:v>
                </c:pt>
                <c:pt idx="11">
                  <c:v>1.0532963866484111</c:v>
                </c:pt>
                <c:pt idx="12">
                  <c:v>1.0395863531725089</c:v>
                </c:pt>
                <c:pt idx="13">
                  <c:v>0.98469670792571318</c:v>
                </c:pt>
                <c:pt idx="14">
                  <c:v>0.99842654593889013</c:v>
                </c:pt>
                <c:pt idx="15">
                  <c:v>0.79195910663777436</c:v>
                </c:pt>
                <c:pt idx="16">
                  <c:v>1.0943967802702057</c:v>
                </c:pt>
              </c:numCache>
            </c:numRef>
          </c:yVal>
          <c:smooth val="0"/>
          <c:extLst>
            <c:ext xmlns:c16="http://schemas.microsoft.com/office/drawing/2014/chart" uri="{C3380CC4-5D6E-409C-BE32-E72D297353CC}">
              <c16:uniqueId val="{00000000-00E3-6A40-8C5A-0CC3FF7F26DA}"/>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978645738530935"/>
          <c:y val="0.75388986154132265"/>
          <c:w val="0.17788929479011897"/>
          <c:h val="0.1042187463258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BHVO-2</a:t>
            </a:r>
          </a:p>
        </c:rich>
      </c:tx>
      <c:layout>
        <c:manualLayout>
          <c:xMode val="edge"/>
          <c:yMode val="edge"/>
          <c:x val="0.44939806882811656"/>
          <c:y val="5.187499514948372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Al2O3</c:v>
          </c:tx>
          <c:spPr>
            <a:ln w="25400" cap="rnd">
              <a:noFill/>
              <a:round/>
            </a:ln>
            <a:effectLst/>
          </c:spPr>
          <c:marker>
            <c:symbol val="circle"/>
            <c:size val="5"/>
            <c:spPr>
              <a:solidFill>
                <a:srgbClr val="FF0000"/>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Validation!$AL$54:$AL$86</c:f>
              <c:numCache>
                <c:formatCode>0.00</c:formatCode>
                <c:ptCount val="33"/>
                <c:pt idx="0">
                  <c:v>1.0985791080087151</c:v>
                </c:pt>
                <c:pt idx="1">
                  <c:v>1.0030574727204473</c:v>
                </c:pt>
                <c:pt idx="2">
                  <c:v>1.4074005559118024</c:v>
                </c:pt>
                <c:pt idx="3">
                  <c:v>1.3940569453917195</c:v>
                </c:pt>
                <c:pt idx="4">
                  <c:v>1.4018496467103778</c:v>
                </c:pt>
                <c:pt idx="5">
                  <c:v>1.0321769637904405</c:v>
                </c:pt>
                <c:pt idx="6">
                  <c:v>1.0120841050248828</c:v>
                </c:pt>
                <c:pt idx="7">
                  <c:v>1.0004810353693943</c:v>
                </c:pt>
                <c:pt idx="8">
                  <c:v>0.98829822628239794</c:v>
                </c:pt>
                <c:pt idx="9">
                  <c:v>1.0250848454534189</c:v>
                </c:pt>
                <c:pt idx="10">
                  <c:v>1.029819301447904</c:v>
                </c:pt>
                <c:pt idx="11">
                  <c:v>1.3671362110006535</c:v>
                </c:pt>
                <c:pt idx="12">
                  <c:v>1.0807407989624456</c:v>
                </c:pt>
                <c:pt idx="13">
                  <c:v>1.0450750567473797</c:v>
                </c:pt>
                <c:pt idx="14">
                  <c:v>1.0433075853229385</c:v>
                </c:pt>
                <c:pt idx="15">
                  <c:v>0.97579141179985573</c:v>
                </c:pt>
                <c:pt idx="16">
                  <c:v>0.9678969618989679</c:v>
                </c:pt>
                <c:pt idx="17">
                  <c:v>0.97615729411276575</c:v>
                </c:pt>
                <c:pt idx="18">
                  <c:v>0.95306594963931046</c:v>
                </c:pt>
                <c:pt idx="19">
                  <c:v>0.98830839931554537</c:v>
                </c:pt>
                <c:pt idx="20">
                  <c:v>0.94914024805227293</c:v>
                </c:pt>
                <c:pt idx="21">
                  <c:v>0.99487166130457938</c:v>
                </c:pt>
                <c:pt idx="22">
                  <c:v>1.0001857450056801</c:v>
                </c:pt>
                <c:pt idx="23">
                  <c:v>1.0339327280564772</c:v>
                </c:pt>
                <c:pt idx="24">
                  <c:v>1.0110751762578072</c:v>
                </c:pt>
                <c:pt idx="25">
                  <c:v>1.0368731388088577</c:v>
                </c:pt>
                <c:pt idx="26">
                  <c:v>1.0435425533646767</c:v>
                </c:pt>
                <c:pt idx="27">
                  <c:v>1.0185267789073644</c:v>
                </c:pt>
                <c:pt idx="28">
                  <c:v>1.0825440399284612</c:v>
                </c:pt>
                <c:pt idx="29">
                  <c:v>1.0660883577924134</c:v>
                </c:pt>
                <c:pt idx="30">
                  <c:v>1.0728647529345585</c:v>
                </c:pt>
                <c:pt idx="31">
                  <c:v>1.0697422651240045</c:v>
                </c:pt>
                <c:pt idx="32">
                  <c:v>1.3924318339790964</c:v>
                </c:pt>
              </c:numCache>
            </c:numRef>
          </c:yVal>
          <c:smooth val="0"/>
          <c:extLst>
            <c:ext xmlns:c16="http://schemas.microsoft.com/office/drawing/2014/chart" uri="{C3380CC4-5D6E-409C-BE32-E72D297353CC}">
              <c16:uniqueId val="{00000000-B989-8D43-9D67-B64518C808EC}"/>
            </c:ext>
          </c:extLst>
        </c:ser>
        <c:ser>
          <c:idx val="4"/>
          <c:order val="1"/>
          <c:tx>
            <c:v>K2O</c:v>
          </c:tx>
          <c:spPr>
            <a:ln w="25400" cap="rnd">
              <a:noFill/>
              <a:round/>
            </a:ln>
            <a:effectLst/>
          </c:spPr>
          <c:marker>
            <c:symbol val="circle"/>
            <c:size val="5"/>
            <c:spPr>
              <a:solidFill>
                <a:srgbClr val="00FD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Validation!$AQ$54:$AQ$86</c:f>
              <c:numCache>
                <c:formatCode>0.00</c:formatCode>
                <c:ptCount val="33"/>
                <c:pt idx="0">
                  <c:v>1.1545115477217813</c:v>
                </c:pt>
                <c:pt idx="1">
                  <c:v>1.1018510278328515</c:v>
                </c:pt>
                <c:pt idx="2">
                  <c:v>1.2227642885834116</c:v>
                </c:pt>
                <c:pt idx="3">
                  <c:v>1.218351395855289</c:v>
                </c:pt>
                <c:pt idx="4">
                  <c:v>1.1998172463971739</c:v>
                </c:pt>
                <c:pt idx="5">
                  <c:v>1.1115593918347211</c:v>
                </c:pt>
                <c:pt idx="6">
                  <c:v>1.1074406919551401</c:v>
                </c:pt>
                <c:pt idx="7">
                  <c:v>1.142743833780121</c:v>
                </c:pt>
                <c:pt idx="8">
                  <c:v>1.1124419703803459</c:v>
                </c:pt>
                <c:pt idx="9">
                  <c:v>1.1465683408111607</c:v>
                </c:pt>
                <c:pt idx="10">
                  <c:v>1.1077348848036819</c:v>
                </c:pt>
                <c:pt idx="11">
                  <c:v>1.2180572030067474</c:v>
                </c:pt>
                <c:pt idx="12">
                  <c:v>1.139213519597623</c:v>
                </c:pt>
                <c:pt idx="13">
                  <c:v>1.1150897060172194</c:v>
                </c:pt>
                <c:pt idx="14">
                  <c:v>1.1309761198384607</c:v>
                </c:pt>
                <c:pt idx="15">
                  <c:v>1.0897891210426496</c:v>
                </c:pt>
                <c:pt idx="16">
                  <c:v>1.1265632271103381</c:v>
                </c:pt>
                <c:pt idx="17">
                  <c:v>1.134506434020959</c:v>
                </c:pt>
                <c:pt idx="18">
                  <c:v>1.0971439422561873</c:v>
                </c:pt>
                <c:pt idx="19">
                  <c:v>1.138036748203457</c:v>
                </c:pt>
                <c:pt idx="20">
                  <c:v>1.080669142737863</c:v>
                </c:pt>
                <c:pt idx="21">
                  <c:v>1.1106768132890967</c:v>
                </c:pt>
                <c:pt idx="22">
                  <c:v>1.1283283842015872</c:v>
                </c:pt>
                <c:pt idx="23">
                  <c:v>1.1145013203201364</c:v>
                </c:pt>
                <c:pt idx="24">
                  <c:v>1.1556883191159473</c:v>
                </c:pt>
                <c:pt idx="25">
                  <c:v>1.1412728695374135</c:v>
                </c:pt>
                <c:pt idx="26">
                  <c:v>1.1400960981432475</c:v>
                </c:pt>
                <c:pt idx="27">
                  <c:v>1.1503928478422005</c:v>
                </c:pt>
                <c:pt idx="28">
                  <c:v>1.146862533659702</c:v>
                </c:pt>
                <c:pt idx="29">
                  <c:v>1.146862533659702</c:v>
                </c:pt>
                <c:pt idx="30">
                  <c:v>1.1548057405703229</c:v>
                </c:pt>
                <c:pt idx="31">
                  <c:v>1.1583360547528212</c:v>
                </c:pt>
                <c:pt idx="32">
                  <c:v>1.2186455887038306</c:v>
                </c:pt>
              </c:numCache>
            </c:numRef>
          </c:yVal>
          <c:smooth val="0"/>
          <c:extLst>
            <c:ext xmlns:c16="http://schemas.microsoft.com/office/drawing/2014/chart" uri="{C3380CC4-5D6E-409C-BE32-E72D297353CC}">
              <c16:uniqueId val="{00000001-B989-8D43-9D67-B64518C808EC}"/>
            </c:ext>
          </c:extLst>
        </c:ser>
        <c:ser>
          <c:idx val="3"/>
          <c:order val="2"/>
          <c:tx>
            <c:v>CaO</c:v>
          </c:tx>
          <c:spPr>
            <a:ln w="25400" cap="rnd">
              <a:noFill/>
              <a:round/>
            </a:ln>
            <a:effectLst/>
          </c:spPr>
          <c:marker>
            <c:symbol val="circle"/>
            <c:size val="5"/>
            <c:spPr>
              <a:solidFill>
                <a:srgbClr val="0432FF"/>
              </a:solidFill>
              <a:ln w="2540">
                <a:solidFill>
                  <a:schemeClr val="tx1"/>
                </a:solidFill>
              </a:ln>
              <a:effectLst/>
            </c:spPr>
          </c:marker>
          <c:xVal>
            <c:numRef>
              <c:f>Validation!$L$54:$L$79</c:f>
              <c:numCache>
                <c:formatCode>m/d/yy</c:formatCode>
                <c:ptCount val="26"/>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numCache>
            </c:numRef>
          </c:xVal>
          <c:yVal>
            <c:numRef>
              <c:f>Validation!$AP$54:$AP$79</c:f>
              <c:numCache>
                <c:formatCode>0.00</c:formatCode>
                <c:ptCount val="26"/>
                <c:pt idx="0">
                  <c:v>0.98858130337952377</c:v>
                </c:pt>
                <c:pt idx="1">
                  <c:v>0.97170030807398999</c:v>
                </c:pt>
                <c:pt idx="2">
                  <c:v>1.0096558370758311</c:v>
                </c:pt>
                <c:pt idx="3">
                  <c:v>1.0077994618009347</c:v>
                </c:pt>
                <c:pt idx="4">
                  <c:v>1.0077994618009347</c:v>
                </c:pt>
                <c:pt idx="5">
                  <c:v>0.97501240208963258</c:v>
                </c:pt>
                <c:pt idx="6">
                  <c:v>0.97733620998770443</c:v>
                </c:pt>
                <c:pt idx="7">
                  <c:v>0.98189033925921321</c:v>
                </c:pt>
                <c:pt idx="8">
                  <c:v>0.98382684584094005</c:v>
                </c:pt>
                <c:pt idx="9">
                  <c:v>0.9749856916540226</c:v>
                </c:pt>
                <c:pt idx="10">
                  <c:v>0.97060518021397912</c:v>
                </c:pt>
                <c:pt idx="11">
                  <c:v>0.99473805878763399</c:v>
                </c:pt>
                <c:pt idx="12">
                  <c:v>0.99234747480053709</c:v>
                </c:pt>
                <c:pt idx="13">
                  <c:v>0.98979662819977976</c:v>
                </c:pt>
                <c:pt idx="14">
                  <c:v>0.9939501009371382</c:v>
                </c:pt>
                <c:pt idx="15">
                  <c:v>0.97917923004479623</c:v>
                </c:pt>
                <c:pt idx="16">
                  <c:v>0.98343954452459459</c:v>
                </c:pt>
                <c:pt idx="17">
                  <c:v>0.98828748858781357</c:v>
                </c:pt>
                <c:pt idx="18">
                  <c:v>0.98400046367240501</c:v>
                </c:pt>
                <c:pt idx="19">
                  <c:v>0.99117221563369584</c:v>
                </c:pt>
                <c:pt idx="20">
                  <c:v>0.95499293059992085</c:v>
                </c:pt>
                <c:pt idx="21">
                  <c:v>0.98871485555757388</c:v>
                </c:pt>
                <c:pt idx="22">
                  <c:v>0.98349296539581477</c:v>
                </c:pt>
                <c:pt idx="23">
                  <c:v>0.98050139660749225</c:v>
                </c:pt>
                <c:pt idx="24">
                  <c:v>0.98229099579336365</c:v>
                </c:pt>
                <c:pt idx="25">
                  <c:v>0.98843439598366867</c:v>
                </c:pt>
              </c:numCache>
            </c:numRef>
          </c:yVal>
          <c:smooth val="0"/>
          <c:extLst>
            <c:ext xmlns:c16="http://schemas.microsoft.com/office/drawing/2014/chart" uri="{C3380CC4-5D6E-409C-BE32-E72D297353CC}">
              <c16:uniqueId val="{00000002-B989-8D43-9D67-B64518C808EC}"/>
            </c:ext>
          </c:extLst>
        </c:ser>
        <c:ser>
          <c:idx val="0"/>
          <c:order val="3"/>
          <c:tx>
            <c:v>TiO2</c:v>
          </c:tx>
          <c:spPr>
            <a:ln w="28575" cap="rnd">
              <a:noFill/>
              <a:round/>
            </a:ln>
            <a:effectLst/>
          </c:spPr>
          <c:marker>
            <c:symbol val="circle"/>
            <c:size val="5"/>
            <c:spPr>
              <a:solidFill>
                <a:srgbClr val="00DE00"/>
              </a:solidFill>
              <a:ln w="2540">
                <a:solidFill>
                  <a:schemeClr val="tx1"/>
                </a:solidFill>
              </a:ln>
              <a:effectLst/>
            </c:spPr>
          </c:marker>
          <c:xVal>
            <c:numRef>
              <c:f>Validation!$L$54:$L$79</c:f>
              <c:numCache>
                <c:formatCode>m/d/yy</c:formatCode>
                <c:ptCount val="26"/>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numCache>
            </c:numRef>
          </c:xVal>
          <c:yVal>
            <c:numRef>
              <c:f>Validation!$AK$54:$AK$79</c:f>
              <c:numCache>
                <c:formatCode>0.00</c:formatCode>
                <c:ptCount val="26"/>
                <c:pt idx="0">
                  <c:v>1.0219322529204697</c:v>
                </c:pt>
                <c:pt idx="1">
                  <c:v>1.0078136271601279</c:v>
                </c:pt>
                <c:pt idx="2">
                  <c:v>1.021704998820179</c:v>
                </c:pt>
                <c:pt idx="3">
                  <c:v>1.0295364423597968</c:v>
                </c:pt>
                <c:pt idx="4">
                  <c:v>1.0198864163745291</c:v>
                </c:pt>
                <c:pt idx="5">
                  <c:v>0.99890248604722542</c:v>
                </c:pt>
                <c:pt idx="6">
                  <c:v>1.0091825107842687</c:v>
                </c:pt>
                <c:pt idx="7">
                  <c:v>1.0129441066522733</c:v>
                </c:pt>
                <c:pt idx="8">
                  <c:v>1.0169291358360835</c:v>
                </c:pt>
                <c:pt idx="9">
                  <c:v>1.0118616490623016</c:v>
                </c:pt>
                <c:pt idx="10">
                  <c:v>1.0065583343249414</c:v>
                </c:pt>
                <c:pt idx="11">
                  <c:v>1.0080418126004933</c:v>
                </c:pt>
                <c:pt idx="12">
                  <c:v>1.0156202848719957</c:v>
                </c:pt>
                <c:pt idx="13">
                  <c:v>1.0159617729202677</c:v>
                </c:pt>
                <c:pt idx="14">
                  <c:v>1.0167015458426509</c:v>
                </c:pt>
                <c:pt idx="15">
                  <c:v>1.0114627620615642</c:v>
                </c:pt>
                <c:pt idx="16">
                  <c:v>1.0192041960375542</c:v>
                </c:pt>
                <c:pt idx="17">
                  <c:v>1.0257364894360319</c:v>
                </c:pt>
                <c:pt idx="18">
                  <c:v>1.0235793885428395</c:v>
                </c:pt>
                <c:pt idx="19">
                  <c:v>1.0307265906611818</c:v>
                </c:pt>
                <c:pt idx="20">
                  <c:v>0.9857793225074265</c:v>
                </c:pt>
                <c:pt idx="21">
                  <c:v>1.0171567105616459</c:v>
                </c:pt>
                <c:pt idx="22">
                  <c:v>1.0133428199809889</c:v>
                </c:pt>
                <c:pt idx="23">
                  <c:v>1.0081558995952247</c:v>
                </c:pt>
                <c:pt idx="24">
                  <c:v>1.0194316180844161</c:v>
                </c:pt>
                <c:pt idx="25">
                  <c:v>1.0125453465657059</c:v>
                </c:pt>
              </c:numCache>
            </c:numRef>
          </c:yVal>
          <c:smooth val="0"/>
          <c:extLst>
            <c:ext xmlns:c16="http://schemas.microsoft.com/office/drawing/2014/chart" uri="{C3380CC4-5D6E-409C-BE32-E72D297353CC}">
              <c16:uniqueId val="{00000003-B989-8D43-9D67-B64518C808EC}"/>
            </c:ext>
          </c:extLst>
        </c:ser>
        <c:ser>
          <c:idx val="2"/>
          <c:order val="4"/>
          <c:tx>
            <c:v>Fe2O3</c:v>
          </c:tx>
          <c:spPr>
            <a:ln w="25400" cap="rnd">
              <a:noFill/>
              <a:round/>
            </a:ln>
            <a:effectLst/>
          </c:spPr>
          <c:marker>
            <c:symbol val="circle"/>
            <c:size val="5"/>
            <c:spPr>
              <a:solidFill>
                <a:srgbClr val="FF40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Validation!$AM$54:$AM$86</c:f>
              <c:numCache>
                <c:formatCode>0.00</c:formatCode>
                <c:ptCount val="33"/>
                <c:pt idx="0">
                  <c:v>1.0086110886992758</c:v>
                </c:pt>
                <c:pt idx="1">
                  <c:v>1.0024547937027228</c:v>
                </c:pt>
                <c:pt idx="2">
                  <c:v>1.006102108096907</c:v>
                </c:pt>
                <c:pt idx="3">
                  <c:v>1.0054051690406935</c:v>
                </c:pt>
                <c:pt idx="4">
                  <c:v>1.0027568006270824</c:v>
                </c:pt>
                <c:pt idx="5">
                  <c:v>0.99036290107741842</c:v>
                </c:pt>
                <c:pt idx="6">
                  <c:v>1.0020366302689949</c:v>
                </c:pt>
                <c:pt idx="7">
                  <c:v>1.008576241746465</c:v>
                </c:pt>
                <c:pt idx="8">
                  <c:v>1.0042087569941938</c:v>
                </c:pt>
                <c:pt idx="9">
                  <c:v>0.99600810743274781</c:v>
                </c:pt>
                <c:pt idx="10">
                  <c:v>0.99992258179848059</c:v>
                </c:pt>
                <c:pt idx="11">
                  <c:v>0.99267441561385994</c:v>
                </c:pt>
                <c:pt idx="12">
                  <c:v>1.0098307320476492</c:v>
                </c:pt>
                <c:pt idx="13">
                  <c:v>1.0110736066978971</c:v>
                </c:pt>
                <c:pt idx="14">
                  <c:v>1.0114104605750667</c:v>
                </c:pt>
                <c:pt idx="15">
                  <c:v>1.0072404418887224</c:v>
                </c:pt>
                <c:pt idx="16">
                  <c:v>1.0184495450428235</c:v>
                </c:pt>
                <c:pt idx="17">
                  <c:v>1.0208772160886337</c:v>
                </c:pt>
                <c:pt idx="18">
                  <c:v>1.0269754328305021</c:v>
                </c:pt>
                <c:pt idx="19">
                  <c:v>1.0224220976632405</c:v>
                </c:pt>
                <c:pt idx="20">
                  <c:v>0.97643573560408492</c:v>
                </c:pt>
                <c:pt idx="21">
                  <c:v>1.01775260598661</c:v>
                </c:pt>
                <c:pt idx="22">
                  <c:v>1.0092847964536154</c:v>
                </c:pt>
                <c:pt idx="23">
                  <c:v>1.0032446579664316</c:v>
                </c:pt>
                <c:pt idx="24">
                  <c:v>1.0081232313599262</c:v>
                </c:pt>
                <c:pt idx="25">
                  <c:v>1.0064041150212664</c:v>
                </c:pt>
                <c:pt idx="26">
                  <c:v>1.0149300028089452</c:v>
                </c:pt>
                <c:pt idx="27">
                  <c:v>0.99933018360069903</c:v>
                </c:pt>
                <c:pt idx="28">
                  <c:v>1.0202964335417894</c:v>
                </c:pt>
                <c:pt idx="29">
                  <c:v>1.0268941232739439</c:v>
                </c:pt>
                <c:pt idx="30">
                  <c:v>1.0297864203572302</c:v>
                </c:pt>
                <c:pt idx="31">
                  <c:v>1.0006892147603155</c:v>
                </c:pt>
                <c:pt idx="32">
                  <c:v>0.99653081172490798</c:v>
                </c:pt>
              </c:numCache>
            </c:numRef>
          </c:yVal>
          <c:smooth val="0"/>
          <c:extLst>
            <c:ext xmlns:c16="http://schemas.microsoft.com/office/drawing/2014/chart" uri="{C3380CC4-5D6E-409C-BE32-E72D297353CC}">
              <c16:uniqueId val="{00000004-B989-8D43-9D67-B64518C808EC}"/>
            </c:ext>
          </c:extLst>
        </c:ser>
        <c:ser>
          <c:idx val="5"/>
          <c:order val="5"/>
          <c:tx>
            <c:v>MnO</c:v>
          </c:tx>
          <c:spPr>
            <a:ln w="25400" cap="rnd">
              <a:noFill/>
              <a:round/>
            </a:ln>
            <a:effectLst/>
          </c:spPr>
          <c:marker>
            <c:symbol val="circle"/>
            <c:size val="5"/>
            <c:spPr>
              <a:solidFill>
                <a:srgbClr val="FFFF00"/>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Validation!$AO$54:$AO$86</c:f>
              <c:numCache>
                <c:formatCode>0.00</c:formatCode>
                <c:ptCount val="33"/>
                <c:pt idx="0">
                  <c:v>1.0285478295169286</c:v>
                </c:pt>
                <c:pt idx="1">
                  <c:v>1.0257686678786466</c:v>
                </c:pt>
                <c:pt idx="2">
                  <c:v>0.94396605572507053</c:v>
                </c:pt>
                <c:pt idx="3">
                  <c:v>0.9797090987105963</c:v>
                </c:pt>
                <c:pt idx="4">
                  <c:v>0.96988838439590142</c:v>
                </c:pt>
                <c:pt idx="5">
                  <c:v>1.0224123023321336</c:v>
                </c:pt>
                <c:pt idx="6">
                  <c:v>1.0224123023321336</c:v>
                </c:pt>
                <c:pt idx="7">
                  <c:v>1.0512535827322307</c:v>
                </c:pt>
                <c:pt idx="8">
                  <c:v>1.0486104220612396</c:v>
                </c:pt>
                <c:pt idx="9">
                  <c:v>1.0127759895260369</c:v>
                </c:pt>
                <c:pt idx="10">
                  <c:v>1.0340575810194603</c:v>
                </c:pt>
                <c:pt idx="11">
                  <c:v>1.009330251915304</c:v>
                </c:pt>
                <c:pt idx="12">
                  <c:v>1.0432755289452249</c:v>
                </c:pt>
                <c:pt idx="13">
                  <c:v>1.0195975213928947</c:v>
                </c:pt>
                <c:pt idx="14">
                  <c:v>1.0070201410350743</c:v>
                </c:pt>
                <c:pt idx="15">
                  <c:v>1.0496696292005969</c:v>
                </c:pt>
                <c:pt idx="16">
                  <c:v>1.0851098674706303</c:v>
                </c:pt>
                <c:pt idx="17">
                  <c:v>1.061664319502754</c:v>
                </c:pt>
                <c:pt idx="18">
                  <c:v>1.0544040039568459</c:v>
                </c:pt>
                <c:pt idx="19">
                  <c:v>1.0362433481581674</c:v>
                </c:pt>
                <c:pt idx="20">
                  <c:v>1.0011995301787351</c:v>
                </c:pt>
                <c:pt idx="21">
                  <c:v>1.0590859211971393</c:v>
                </c:pt>
                <c:pt idx="22">
                  <c:v>1.0329608117081841</c:v>
                </c:pt>
                <c:pt idx="23">
                  <c:v>1.0523063136350508</c:v>
                </c:pt>
                <c:pt idx="24">
                  <c:v>1.009330251915304</c:v>
                </c:pt>
                <c:pt idx="25">
                  <c:v>1.0496696292005969</c:v>
                </c:pt>
                <c:pt idx="26">
                  <c:v>1.0395025701566154</c:v>
                </c:pt>
                <c:pt idx="27">
                  <c:v>0.9953141569570193</c:v>
                </c:pt>
                <c:pt idx="28">
                  <c:v>1.0782756882888997</c:v>
                </c:pt>
                <c:pt idx="29">
                  <c:v>1.0464842362986788</c:v>
                </c:pt>
                <c:pt idx="30">
                  <c:v>1.0340575810194603</c:v>
                </c:pt>
                <c:pt idx="31">
                  <c:v>1.0081764917224969</c:v>
                </c:pt>
                <c:pt idx="32">
                  <c:v>0.98031738855420747</c:v>
                </c:pt>
              </c:numCache>
            </c:numRef>
          </c:yVal>
          <c:smooth val="0"/>
          <c:extLst>
            <c:ext xmlns:c16="http://schemas.microsoft.com/office/drawing/2014/chart" uri="{C3380CC4-5D6E-409C-BE32-E72D297353CC}">
              <c16:uniqueId val="{00000005-B989-8D43-9D67-B64518C808EC}"/>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2184998826070224"/>
          <c:y val="0.63027706409505346"/>
          <c:w val="0.18285192737666769"/>
          <c:h val="0.18659655915003334"/>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4"/>
          <c:order val="0"/>
          <c:tx>
            <c:v>V</c:v>
          </c:tx>
          <c:spPr>
            <a:ln w="25400" cap="rnd">
              <a:noFill/>
              <a:round/>
            </a:ln>
            <a:effectLst/>
          </c:spPr>
          <c:marker>
            <c:symbol val="circle"/>
            <c:size val="5"/>
            <c:spPr>
              <a:solidFill>
                <a:srgbClr val="00FD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Validation!$AT$54:$AT$86</c:f>
              <c:numCache>
                <c:formatCode>0.00</c:formatCode>
                <c:ptCount val="33"/>
                <c:pt idx="3">
                  <c:v>1.2636708511724832</c:v>
                </c:pt>
                <c:pt idx="22">
                  <c:v>0.7944905483703516</c:v>
                </c:pt>
              </c:numCache>
            </c:numRef>
          </c:yVal>
          <c:smooth val="0"/>
          <c:extLst>
            <c:ext xmlns:c16="http://schemas.microsoft.com/office/drawing/2014/chart" uri="{C3380CC4-5D6E-409C-BE32-E72D297353CC}">
              <c16:uniqueId val="{00000000-B15B-604C-9422-9FE611805B30}"/>
            </c:ext>
          </c:extLst>
        </c:ser>
        <c:ser>
          <c:idx val="3"/>
          <c:order val="1"/>
          <c:tx>
            <c:v>Cr</c:v>
          </c:tx>
          <c:spPr>
            <a:ln w="25400" cap="rnd">
              <a:noFill/>
              <a:round/>
            </a:ln>
            <a:effectLst/>
          </c:spPr>
          <c:marker>
            <c:symbol val="circle"/>
            <c:size val="5"/>
            <c:spPr>
              <a:solidFill>
                <a:srgbClr val="0432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Validation!$Y$54:$Y$86</c:f>
              <c:numCache>
                <c:formatCode>0.00</c:formatCode>
                <c:ptCount val="33"/>
                <c:pt idx="0">
                  <c:v>378.73428638554333</c:v>
                </c:pt>
                <c:pt idx="1">
                  <c:v>384.66685448338308</c:v>
                </c:pt>
                <c:pt idx="2">
                  <c:v>296.17869207428805</c:v>
                </c:pt>
                <c:pt idx="3">
                  <c:v>307.35246525580988</c:v>
                </c:pt>
                <c:pt idx="4">
                  <c:v>317.25275582840152</c:v>
                </c:pt>
                <c:pt idx="5">
                  <c:v>334.41436080956373</c:v>
                </c:pt>
                <c:pt idx="6">
                  <c:v>338.5356242861767</c:v>
                </c:pt>
                <c:pt idx="7">
                  <c:v>394.6724013531076</c:v>
                </c:pt>
                <c:pt idx="8">
                  <c:v>331.06863835089416</c:v>
                </c:pt>
                <c:pt idx="9">
                  <c:v>364.76600247701344</c:v>
                </c:pt>
                <c:pt idx="10">
                  <c:v>360.36443336914488</c:v>
                </c:pt>
                <c:pt idx="11">
                  <c:v>319.89600478519628</c:v>
                </c:pt>
                <c:pt idx="12">
                  <c:v>398.83197866255546</c:v>
                </c:pt>
                <c:pt idx="13">
                  <c:v>380.73616492351277</c:v>
                </c:pt>
                <c:pt idx="14">
                  <c:v>346.57518591698965</c:v>
                </c:pt>
                <c:pt idx="15">
                  <c:v>399.41537917528126</c:v>
                </c:pt>
                <c:pt idx="16">
                  <c:v>375.3436980696174</c:v>
                </c:pt>
                <c:pt idx="17">
                  <c:v>350.49348407118953</c:v>
                </c:pt>
                <c:pt idx="18">
                  <c:v>364.76600247701344</c:v>
                </c:pt>
                <c:pt idx="19">
                  <c:v>311.89319039874329</c:v>
                </c:pt>
                <c:pt idx="20">
                  <c:v>361.10479373120347</c:v>
                </c:pt>
                <c:pt idx="21">
                  <c:v>361.84244788896319</c:v>
                </c:pt>
                <c:pt idx="22">
                  <c:v>347.36425795642731</c:v>
                </c:pt>
                <c:pt idx="23">
                  <c:v>358.87559403213129</c:v>
                </c:pt>
                <c:pt idx="24">
                  <c:v>384.01850506748508</c:v>
                </c:pt>
                <c:pt idx="25">
                  <c:v>364.76600247701344</c:v>
                </c:pt>
                <c:pt idx="26">
                  <c:v>319.0176280038969</c:v>
                </c:pt>
                <c:pt idx="27">
                  <c:v>357.37592987792243</c:v>
                </c:pt>
                <c:pt idx="28">
                  <c:v>359.62136680278752</c:v>
                </c:pt>
                <c:pt idx="29">
                  <c:v>355.86544090651807</c:v>
                </c:pt>
                <c:pt idx="30">
                  <c:v>400.57406158783613</c:v>
                </c:pt>
                <c:pt idx="31">
                  <c:v>369.07014823012378</c:v>
                </c:pt>
                <c:pt idx="32">
                  <c:v>337.71678399945176</c:v>
                </c:pt>
              </c:numCache>
            </c:numRef>
          </c:yVal>
          <c:smooth val="0"/>
          <c:extLst>
            <c:ext xmlns:c16="http://schemas.microsoft.com/office/drawing/2014/chart" uri="{C3380CC4-5D6E-409C-BE32-E72D297353CC}">
              <c16:uniqueId val="{00000001-B15B-604C-9422-9FE611805B30}"/>
            </c:ext>
          </c:extLst>
        </c:ser>
        <c:ser>
          <c:idx val="1"/>
          <c:order val="2"/>
          <c:tx>
            <c:v>Ni</c:v>
          </c:tx>
          <c:spPr>
            <a:ln w="25400" cap="rnd">
              <a:noFill/>
              <a:round/>
            </a:ln>
            <a:effectLst/>
          </c:spPr>
          <c:marker>
            <c:symbol val="circle"/>
            <c:size val="5"/>
            <c:spPr>
              <a:solidFill>
                <a:srgbClr val="FF0000"/>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Validation!$AV$54:$AV$86</c:f>
              <c:numCache>
                <c:formatCode>0.00</c:formatCode>
                <c:ptCount val="33"/>
                <c:pt idx="0">
                  <c:v>1.0345823966525012</c:v>
                </c:pt>
                <c:pt idx="1">
                  <c:v>1.1005942921875953</c:v>
                </c:pt>
                <c:pt idx="2">
                  <c:v>0.9273130664079734</c:v>
                </c:pt>
                <c:pt idx="3">
                  <c:v>1.1170972660713683</c:v>
                </c:pt>
                <c:pt idx="4">
                  <c:v>1.0593368574781614</c:v>
                </c:pt>
                <c:pt idx="5">
                  <c:v>1.0180794227687275</c:v>
                </c:pt>
                <c:pt idx="6">
                  <c:v>0.9273130664079734</c:v>
                </c:pt>
                <c:pt idx="7">
                  <c:v>1.0840913183038219</c:v>
                </c:pt>
                <c:pt idx="8">
                  <c:v>1.0593368574781614</c:v>
                </c:pt>
                <c:pt idx="9">
                  <c:v>1.0428338835943878</c:v>
                </c:pt>
                <c:pt idx="10">
                  <c:v>0.96031901417552046</c:v>
                </c:pt>
                <c:pt idx="11">
                  <c:v>1.0758398313619351</c:v>
                </c:pt>
                <c:pt idx="12">
                  <c:v>1.0263309097106144</c:v>
                </c:pt>
                <c:pt idx="13">
                  <c:v>1.0180794227687275</c:v>
                </c:pt>
                <c:pt idx="14">
                  <c:v>0.96857050111740717</c:v>
                </c:pt>
                <c:pt idx="15">
                  <c:v>1.0428338835943878</c:v>
                </c:pt>
                <c:pt idx="16">
                  <c:v>0.96031901417552046</c:v>
                </c:pt>
                <c:pt idx="17">
                  <c:v>1.1088457791294817</c:v>
                </c:pt>
                <c:pt idx="18">
                  <c:v>1.1088457791294817</c:v>
                </c:pt>
                <c:pt idx="19">
                  <c:v>1.0345823966525012</c:v>
                </c:pt>
                <c:pt idx="20">
                  <c:v>0.99332496194306741</c:v>
                </c:pt>
                <c:pt idx="21">
                  <c:v>0.95206752723363386</c:v>
                </c:pt>
                <c:pt idx="22">
                  <c:v>0.90255860558231316</c:v>
                </c:pt>
                <c:pt idx="23">
                  <c:v>1.0180794227687275</c:v>
                </c:pt>
                <c:pt idx="24">
                  <c:v>0.9850734750011807</c:v>
                </c:pt>
                <c:pt idx="25">
                  <c:v>0.95206752723363386</c:v>
                </c:pt>
                <c:pt idx="26">
                  <c:v>1.0015764488849541</c:v>
                </c:pt>
                <c:pt idx="27">
                  <c:v>1.0510853705362746</c:v>
                </c:pt>
                <c:pt idx="28">
                  <c:v>1.0345823966525012</c:v>
                </c:pt>
                <c:pt idx="29">
                  <c:v>0.96857050111740717</c:v>
                </c:pt>
                <c:pt idx="30">
                  <c:v>1.0758398313619351</c:v>
                </c:pt>
                <c:pt idx="31">
                  <c:v>0.99332496194306741</c:v>
                </c:pt>
                <c:pt idx="32">
                  <c:v>1.0428338835943878</c:v>
                </c:pt>
              </c:numCache>
            </c:numRef>
          </c:yVal>
          <c:smooth val="0"/>
          <c:extLst>
            <c:ext xmlns:c16="http://schemas.microsoft.com/office/drawing/2014/chart" uri="{C3380CC4-5D6E-409C-BE32-E72D297353CC}">
              <c16:uniqueId val="{00000002-B15B-604C-9422-9FE611805B30}"/>
            </c:ext>
          </c:extLst>
        </c:ser>
        <c:ser>
          <c:idx val="2"/>
          <c:order val="3"/>
          <c:tx>
            <c:v>Cu</c:v>
          </c:tx>
          <c:spPr>
            <a:ln w="25400" cap="rnd">
              <a:noFill/>
              <a:round/>
            </a:ln>
            <a:effectLst/>
          </c:spPr>
          <c:marker>
            <c:symbol val="circle"/>
            <c:size val="5"/>
            <c:spPr>
              <a:solidFill>
                <a:srgbClr val="FF40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Validation!$AW$54:$AW$86</c:f>
              <c:numCache>
                <c:formatCode>0.00</c:formatCode>
                <c:ptCount val="33"/>
                <c:pt idx="0">
                  <c:v>1.0185292826283998</c:v>
                </c:pt>
                <c:pt idx="1">
                  <c:v>0.99467867315269543</c:v>
                </c:pt>
                <c:pt idx="2">
                  <c:v>0.92312684472558171</c:v>
                </c:pt>
                <c:pt idx="3">
                  <c:v>0.99467867315269543</c:v>
                </c:pt>
                <c:pt idx="4">
                  <c:v>0.91517664156701362</c:v>
                </c:pt>
                <c:pt idx="5">
                  <c:v>0.97877826683555902</c:v>
                </c:pt>
                <c:pt idx="6">
                  <c:v>0.93902725104271811</c:v>
                </c:pt>
                <c:pt idx="7">
                  <c:v>0.92312684472558171</c:v>
                </c:pt>
                <c:pt idx="8">
                  <c:v>0.89132603209130912</c:v>
                </c:pt>
                <c:pt idx="9">
                  <c:v>0.91517664156701362</c:v>
                </c:pt>
                <c:pt idx="10">
                  <c:v>1.0662305015798088</c:v>
                </c:pt>
                <c:pt idx="11">
                  <c:v>1.0344296889455362</c:v>
                </c:pt>
                <c:pt idx="12">
                  <c:v>1.0264794857869679</c:v>
                </c:pt>
                <c:pt idx="13">
                  <c:v>0.88337582893274069</c:v>
                </c:pt>
                <c:pt idx="14">
                  <c:v>0.85952521945703642</c:v>
                </c:pt>
                <c:pt idx="15">
                  <c:v>0.93902725104271811</c:v>
                </c:pt>
                <c:pt idx="16">
                  <c:v>1.0344296889455362</c:v>
                </c:pt>
                <c:pt idx="17">
                  <c:v>1.0423798921041043</c:v>
                </c:pt>
                <c:pt idx="18">
                  <c:v>0.95492765735985452</c:v>
                </c:pt>
                <c:pt idx="19">
                  <c:v>1.0105790794698317</c:v>
                </c:pt>
                <c:pt idx="20">
                  <c:v>1.0105790794698317</c:v>
                </c:pt>
                <c:pt idx="21">
                  <c:v>1.0026288763112636</c:v>
                </c:pt>
                <c:pt idx="22">
                  <c:v>0.98672846999412711</c:v>
                </c:pt>
                <c:pt idx="23">
                  <c:v>1.0105790794698317</c:v>
                </c:pt>
                <c:pt idx="24">
                  <c:v>0.92312684472558171</c:v>
                </c:pt>
                <c:pt idx="25">
                  <c:v>0.96287786051842261</c:v>
                </c:pt>
                <c:pt idx="26">
                  <c:v>0.95492765735985452</c:v>
                </c:pt>
                <c:pt idx="27">
                  <c:v>0.95492765735985452</c:v>
                </c:pt>
                <c:pt idx="28">
                  <c:v>1.0423798921041043</c:v>
                </c:pt>
                <c:pt idx="29">
                  <c:v>0.94697745420128632</c:v>
                </c:pt>
                <c:pt idx="30">
                  <c:v>0.99467867315269543</c:v>
                </c:pt>
                <c:pt idx="31">
                  <c:v>0.98672846999412711</c:v>
                </c:pt>
                <c:pt idx="32">
                  <c:v>1.0026288763112636</c:v>
                </c:pt>
              </c:numCache>
            </c:numRef>
          </c:yVal>
          <c:smooth val="0"/>
          <c:extLst>
            <c:ext xmlns:c16="http://schemas.microsoft.com/office/drawing/2014/chart" uri="{C3380CC4-5D6E-409C-BE32-E72D297353CC}">
              <c16:uniqueId val="{00000003-B15B-604C-9422-9FE611805B30}"/>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113112281673887"/>
          <c:y val="0.74680952328245542"/>
          <c:w val="0.17688390094376391"/>
          <c:h val="9.95793142848385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913511535012588E-2"/>
          <c:y val="3.8795242486927783E-2"/>
          <c:w val="0.83757987413746238"/>
          <c:h val="0.81141985311127018"/>
        </c:manualLayout>
      </c:layout>
      <c:scatterChart>
        <c:scatterStyle val="lineMarker"/>
        <c:varyColors val="0"/>
        <c:ser>
          <c:idx val="1"/>
          <c:order val="0"/>
          <c:tx>
            <c:v>Zn</c:v>
          </c:tx>
          <c:spPr>
            <a:ln w="25400" cap="rnd">
              <a:noFill/>
              <a:round/>
            </a:ln>
            <a:effectLst/>
          </c:spPr>
          <c:marker>
            <c:symbol val="circle"/>
            <c:size val="5"/>
            <c:spPr>
              <a:solidFill>
                <a:srgbClr val="FF0000"/>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Validation!$AX$54:$AX$86</c:f>
              <c:numCache>
                <c:formatCode>0.00</c:formatCode>
                <c:ptCount val="33"/>
                <c:pt idx="0">
                  <c:v>0.96135945896398656</c:v>
                </c:pt>
                <c:pt idx="1">
                  <c:v>1.0199670374734513</c:v>
                </c:pt>
                <c:pt idx="2">
                  <c:v>1.0083595932046827</c:v>
                </c:pt>
                <c:pt idx="3">
                  <c:v>0.96135945896398656</c:v>
                </c:pt>
                <c:pt idx="4">
                  <c:v>1.0199670374734513</c:v>
                </c:pt>
                <c:pt idx="5">
                  <c:v>0.9494668361124069</c:v>
                </c:pt>
                <c:pt idx="6">
                  <c:v>1.0315174460256578</c:v>
                </c:pt>
                <c:pt idx="7">
                  <c:v>0.9494668361124069</c:v>
                </c:pt>
                <c:pt idx="8">
                  <c:v>0.96135945896398656</c:v>
                </c:pt>
                <c:pt idx="9">
                  <c:v>0.96135945896398656</c:v>
                </c:pt>
                <c:pt idx="10">
                  <c:v>0.9494668361124069</c:v>
                </c:pt>
                <c:pt idx="11">
                  <c:v>1.1218674286470678</c:v>
                </c:pt>
                <c:pt idx="12">
                  <c:v>1.0315174460256578</c:v>
                </c:pt>
                <c:pt idx="13">
                  <c:v>1.0083595932046827</c:v>
                </c:pt>
                <c:pt idx="14">
                  <c:v>0.91344675325829483</c:v>
                </c:pt>
                <c:pt idx="15">
                  <c:v>0.96135945896398656</c:v>
                </c:pt>
                <c:pt idx="16">
                  <c:v>1.0083595932046827</c:v>
                </c:pt>
                <c:pt idx="17">
                  <c:v>1.0430108188613016</c:v>
                </c:pt>
                <c:pt idx="18">
                  <c:v>1.0199670374734513</c:v>
                </c:pt>
                <c:pt idx="19">
                  <c:v>0.98497359751745905</c:v>
                </c:pt>
                <c:pt idx="20">
                  <c:v>0.99669511321935189</c:v>
                </c:pt>
                <c:pt idx="21">
                  <c:v>1.0083595932046827</c:v>
                </c:pt>
                <c:pt idx="22">
                  <c:v>1.0430108188613016</c:v>
                </c:pt>
                <c:pt idx="23">
                  <c:v>0.97319504609900376</c:v>
                </c:pt>
                <c:pt idx="24">
                  <c:v>0.96135945896398656</c:v>
                </c:pt>
                <c:pt idx="25">
                  <c:v>0.99669511321935189</c:v>
                </c:pt>
                <c:pt idx="26">
                  <c:v>0.93751717754426522</c:v>
                </c:pt>
                <c:pt idx="27">
                  <c:v>0.99669511321935189</c:v>
                </c:pt>
                <c:pt idx="28">
                  <c:v>0.96135945896398656</c:v>
                </c:pt>
                <c:pt idx="29">
                  <c:v>0.91344675325829483</c:v>
                </c:pt>
                <c:pt idx="30">
                  <c:v>1.0199670374734513</c:v>
                </c:pt>
                <c:pt idx="31">
                  <c:v>0.9494668361124069</c:v>
                </c:pt>
                <c:pt idx="32">
                  <c:v>1.0430108188613016</c:v>
                </c:pt>
              </c:numCache>
            </c:numRef>
          </c:yVal>
          <c:smooth val="0"/>
          <c:extLst>
            <c:ext xmlns:c16="http://schemas.microsoft.com/office/drawing/2014/chart" uri="{C3380CC4-5D6E-409C-BE32-E72D297353CC}">
              <c16:uniqueId val="{00000000-16D8-234E-9E53-EC6AE4037893}"/>
            </c:ext>
          </c:extLst>
        </c:ser>
        <c:ser>
          <c:idx val="3"/>
          <c:order val="1"/>
          <c:tx>
            <c:v>Sr</c:v>
          </c:tx>
          <c:spPr>
            <a:ln w="25400" cap="rnd">
              <a:noFill/>
              <a:round/>
            </a:ln>
            <a:effectLst/>
          </c:spPr>
          <c:marker>
            <c:symbol val="circle"/>
            <c:size val="5"/>
            <c:spPr>
              <a:solidFill>
                <a:srgbClr val="0432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Validation!$AZ$54:$AZ$86</c:f>
              <c:numCache>
                <c:formatCode>0.00</c:formatCode>
                <c:ptCount val="33"/>
                <c:pt idx="0">
                  <c:v>0.95327107344153195</c:v>
                </c:pt>
                <c:pt idx="1">
                  <c:v>0.98352013773839664</c:v>
                </c:pt>
                <c:pt idx="2">
                  <c:v>0.89781445556394668</c:v>
                </c:pt>
                <c:pt idx="3">
                  <c:v>0.89529370020587462</c:v>
                </c:pt>
                <c:pt idx="4">
                  <c:v>0.88773143413165845</c:v>
                </c:pt>
                <c:pt idx="5">
                  <c:v>0.94822956272538783</c:v>
                </c:pt>
                <c:pt idx="6">
                  <c:v>0.98856164845454075</c:v>
                </c:pt>
                <c:pt idx="7">
                  <c:v>0.98099938238032458</c:v>
                </c:pt>
                <c:pt idx="8">
                  <c:v>0.96587485023189223</c:v>
                </c:pt>
                <c:pt idx="9">
                  <c:v>0.94570880736731577</c:v>
                </c:pt>
                <c:pt idx="10">
                  <c:v>0.98856164845454075</c:v>
                </c:pt>
                <c:pt idx="11">
                  <c:v>0.89025218948973039</c:v>
                </c:pt>
                <c:pt idx="12">
                  <c:v>0.97091636094803635</c:v>
                </c:pt>
                <c:pt idx="13">
                  <c:v>0.96839560558996429</c:v>
                </c:pt>
                <c:pt idx="14">
                  <c:v>0.99108240381261281</c:v>
                </c:pt>
                <c:pt idx="15">
                  <c:v>0.98856164845454075</c:v>
                </c:pt>
                <c:pt idx="16">
                  <c:v>1.0036861806029731</c:v>
                </c:pt>
                <c:pt idx="17">
                  <c:v>1.0112484466771894</c:v>
                </c:pt>
                <c:pt idx="18">
                  <c:v>1.0263729788256215</c:v>
                </c:pt>
                <c:pt idx="19">
                  <c:v>1.0137692020352613</c:v>
                </c:pt>
                <c:pt idx="20">
                  <c:v>0.94570880736731577</c:v>
                </c:pt>
                <c:pt idx="21">
                  <c:v>1.0112484466771894</c:v>
                </c:pt>
                <c:pt idx="22">
                  <c:v>0.97595787166418035</c:v>
                </c:pt>
                <c:pt idx="23">
                  <c:v>0.96083333951574801</c:v>
                </c:pt>
                <c:pt idx="24">
                  <c:v>0.97091636094803635</c:v>
                </c:pt>
                <c:pt idx="25">
                  <c:v>0.97847862702225241</c:v>
                </c:pt>
                <c:pt idx="26">
                  <c:v>0.96839560558996429</c:v>
                </c:pt>
                <c:pt idx="27">
                  <c:v>0.94570880736731577</c:v>
                </c:pt>
                <c:pt idx="28">
                  <c:v>0.97091636094803635</c:v>
                </c:pt>
                <c:pt idx="29">
                  <c:v>0.98352013773839664</c:v>
                </c:pt>
                <c:pt idx="30">
                  <c:v>0.99360315917068509</c:v>
                </c:pt>
                <c:pt idx="31">
                  <c:v>0.97091636094803635</c:v>
                </c:pt>
                <c:pt idx="32">
                  <c:v>0.91041823235430697</c:v>
                </c:pt>
              </c:numCache>
            </c:numRef>
          </c:yVal>
          <c:smooth val="0"/>
          <c:extLst>
            <c:ext xmlns:c16="http://schemas.microsoft.com/office/drawing/2014/chart" uri="{C3380CC4-5D6E-409C-BE32-E72D297353CC}">
              <c16:uniqueId val="{00000001-16D8-234E-9E53-EC6AE4037893}"/>
            </c:ext>
          </c:extLst>
        </c:ser>
        <c:ser>
          <c:idx val="4"/>
          <c:order val="2"/>
          <c:tx>
            <c:v>Y</c:v>
          </c:tx>
          <c:spPr>
            <a:ln w="25400" cap="rnd">
              <a:noFill/>
              <a:round/>
            </a:ln>
            <a:effectLst/>
          </c:spPr>
          <c:marker>
            <c:symbol val="circle"/>
            <c:size val="5"/>
            <c:spPr>
              <a:solidFill>
                <a:srgbClr val="00F000"/>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Validation!$BA$54:$BA$86</c:f>
              <c:numCache>
                <c:formatCode>0.00</c:formatCode>
                <c:ptCount val="33"/>
                <c:pt idx="0">
                  <c:v>1.0616700028229284</c:v>
                </c:pt>
                <c:pt idx="1">
                  <c:v>0.98002203592459503</c:v>
                </c:pt>
                <c:pt idx="2">
                  <c:v>0.93918133066799758</c:v>
                </c:pt>
                <c:pt idx="3">
                  <c:v>0.89832947753977932</c:v>
                </c:pt>
                <c:pt idx="4">
                  <c:v>0.98002203592459503</c:v>
                </c:pt>
                <c:pt idx="5">
                  <c:v>0.98002203592459503</c:v>
                </c:pt>
                <c:pt idx="6">
                  <c:v>0.98002203592459503</c:v>
                </c:pt>
                <c:pt idx="7">
                  <c:v>0.98002203592459503</c:v>
                </c:pt>
                <c:pt idx="8">
                  <c:v>0.93918133066799758</c:v>
                </c:pt>
                <c:pt idx="9">
                  <c:v>1.143273378234779</c:v>
                </c:pt>
                <c:pt idx="10">
                  <c:v>1.0208515933095723</c:v>
                </c:pt>
                <c:pt idx="11">
                  <c:v>0.98002203592459503</c:v>
                </c:pt>
                <c:pt idx="12">
                  <c:v>0.98002203592459503</c:v>
                </c:pt>
                <c:pt idx="13">
                  <c:v>0.98002203592459503</c:v>
                </c:pt>
                <c:pt idx="14">
                  <c:v>0.89832947753977932</c:v>
                </c:pt>
                <c:pt idx="15">
                  <c:v>0.89832947753977932</c:v>
                </c:pt>
                <c:pt idx="16">
                  <c:v>1.0616700028229284</c:v>
                </c:pt>
                <c:pt idx="17">
                  <c:v>1.0616700028229284</c:v>
                </c:pt>
                <c:pt idx="18">
                  <c:v>1.143273378234779</c:v>
                </c:pt>
                <c:pt idx="19">
                  <c:v>1.143273378234779</c:v>
                </c:pt>
                <c:pt idx="20">
                  <c:v>0.98002203592459503</c:v>
                </c:pt>
                <c:pt idx="21">
                  <c:v>1.0616700028229284</c:v>
                </c:pt>
                <c:pt idx="22">
                  <c:v>1.0208515933095723</c:v>
                </c:pt>
                <c:pt idx="23">
                  <c:v>0.98002203592459503</c:v>
                </c:pt>
                <c:pt idx="24">
                  <c:v>0.89832947753977932</c:v>
                </c:pt>
                <c:pt idx="25">
                  <c:v>0.98002203592459503</c:v>
                </c:pt>
                <c:pt idx="26">
                  <c:v>0.98002203592459503</c:v>
                </c:pt>
                <c:pt idx="27">
                  <c:v>0.98002203592459503</c:v>
                </c:pt>
                <c:pt idx="28">
                  <c:v>0.89832947753977932</c:v>
                </c:pt>
                <c:pt idx="29">
                  <c:v>0.98002203592459503</c:v>
                </c:pt>
                <c:pt idx="30">
                  <c:v>0.93918133066799758</c:v>
                </c:pt>
                <c:pt idx="31">
                  <c:v>1.0208515933095723</c:v>
                </c:pt>
                <c:pt idx="32">
                  <c:v>0.89832947753977932</c:v>
                </c:pt>
              </c:numCache>
            </c:numRef>
          </c:yVal>
          <c:smooth val="0"/>
          <c:extLst>
            <c:ext xmlns:c16="http://schemas.microsoft.com/office/drawing/2014/chart" uri="{C3380CC4-5D6E-409C-BE32-E72D297353CC}">
              <c16:uniqueId val="{00000002-16D8-234E-9E53-EC6AE4037893}"/>
            </c:ext>
          </c:extLst>
        </c:ser>
        <c:ser>
          <c:idx val="2"/>
          <c:order val="3"/>
          <c:tx>
            <c:v>Zr</c:v>
          </c:tx>
          <c:spPr>
            <a:ln w="25400" cap="rnd">
              <a:noFill/>
              <a:round/>
            </a:ln>
            <a:effectLst/>
          </c:spPr>
          <c:marker>
            <c:symbol val="circle"/>
            <c:size val="5"/>
            <c:spPr>
              <a:solidFill>
                <a:srgbClr val="FF40FF"/>
              </a:solidFill>
              <a:ln w="2540">
                <a:solidFill>
                  <a:schemeClr val="tx1"/>
                </a:solidFill>
              </a:ln>
              <a:effectLst/>
            </c:spPr>
          </c:marker>
          <c:xVal>
            <c:numRef>
              <c:f>Validation!$L$54:$L$86</c:f>
              <c:numCache>
                <c:formatCode>m/d/yy</c:formatCode>
                <c:ptCount val="33"/>
                <c:pt idx="0">
                  <c:v>44740.478472222225</c:v>
                </c:pt>
                <c:pt idx="1">
                  <c:v>44741.896527777775</c:v>
                </c:pt>
                <c:pt idx="2">
                  <c:v>44742.681250000001</c:v>
                </c:pt>
                <c:pt idx="3">
                  <c:v>44742.682638888888</c:v>
                </c:pt>
                <c:pt idx="4">
                  <c:v>44742.684027777781</c:v>
                </c:pt>
                <c:pt idx="5">
                  <c:v>44742.794444444444</c:v>
                </c:pt>
                <c:pt idx="6">
                  <c:v>44743.475694444445</c:v>
                </c:pt>
                <c:pt idx="7">
                  <c:v>44743.477083333331</c:v>
                </c:pt>
                <c:pt idx="8">
                  <c:v>44743.478472222225</c:v>
                </c:pt>
                <c:pt idx="9">
                  <c:v>44743.782638888886</c:v>
                </c:pt>
                <c:pt idx="10">
                  <c:v>44744.87222222222</c:v>
                </c:pt>
                <c:pt idx="11">
                  <c:v>44745.85</c:v>
                </c:pt>
                <c:pt idx="12">
                  <c:v>44746.681250000001</c:v>
                </c:pt>
                <c:pt idx="13">
                  <c:v>44746.682638888888</c:v>
                </c:pt>
                <c:pt idx="14">
                  <c:v>44746.684027777781</c:v>
                </c:pt>
                <c:pt idx="15">
                  <c:v>44746.780555555553</c:v>
                </c:pt>
                <c:pt idx="16">
                  <c:v>44753.890972222223</c:v>
                </c:pt>
                <c:pt idx="17">
                  <c:v>44754.65902777778</c:v>
                </c:pt>
                <c:pt idx="18">
                  <c:v>44754.660416666666</c:v>
                </c:pt>
                <c:pt idx="19">
                  <c:v>44754.661111111112</c:v>
                </c:pt>
                <c:pt idx="20">
                  <c:v>44754.831250000003</c:v>
                </c:pt>
                <c:pt idx="21">
                  <c:v>44755.795138888891</c:v>
                </c:pt>
                <c:pt idx="22">
                  <c:v>44761.790277777778</c:v>
                </c:pt>
                <c:pt idx="23">
                  <c:v>44762.709027777775</c:v>
                </c:pt>
                <c:pt idx="24">
                  <c:v>44762.710416666669</c:v>
                </c:pt>
                <c:pt idx="25">
                  <c:v>44762.711805555555</c:v>
                </c:pt>
                <c:pt idx="26">
                  <c:v>44765.044444444444</c:v>
                </c:pt>
                <c:pt idx="27">
                  <c:v>44766.269444444442</c:v>
                </c:pt>
                <c:pt idx="28">
                  <c:v>44766.660416666666</c:v>
                </c:pt>
                <c:pt idx="29">
                  <c:v>44766.661805555559</c:v>
                </c:pt>
                <c:pt idx="30">
                  <c:v>44766.663194444445</c:v>
                </c:pt>
                <c:pt idx="31">
                  <c:v>44767.289583333331</c:v>
                </c:pt>
                <c:pt idx="32">
                  <c:v>44768.773611111108</c:v>
                </c:pt>
              </c:numCache>
            </c:numRef>
          </c:xVal>
          <c:yVal>
            <c:numRef>
              <c:f>Validation!$BB$54:$BB$86</c:f>
              <c:numCache>
                <c:formatCode>0.00</c:formatCode>
                <c:ptCount val="33"/>
                <c:pt idx="0">
                  <c:v>1.0019612100345938</c:v>
                </c:pt>
                <c:pt idx="1">
                  <c:v>1.0592202122246444</c:v>
                </c:pt>
                <c:pt idx="2">
                  <c:v>0.82862056228251968</c:v>
                </c:pt>
                <c:pt idx="3">
                  <c:v>0.83346725124864629</c:v>
                </c:pt>
                <c:pt idx="4">
                  <c:v>0.83831213044488673</c:v>
                </c:pt>
                <c:pt idx="5">
                  <c:v>1.0353939656184703</c:v>
                </c:pt>
                <c:pt idx="6">
                  <c:v>1.0449298935705993</c:v>
                </c:pt>
                <c:pt idx="7">
                  <c:v>1.0687380424779087</c:v>
                </c:pt>
                <c:pt idx="8">
                  <c:v>1.0877519857457991</c:v>
                </c:pt>
                <c:pt idx="9">
                  <c:v>1.073494242949711</c:v>
                </c:pt>
                <c:pt idx="10">
                  <c:v>1.030623286987576</c:v>
                </c:pt>
                <c:pt idx="11">
                  <c:v>0.86734340045471148</c:v>
                </c:pt>
                <c:pt idx="12">
                  <c:v>1.040162834479478</c:v>
                </c:pt>
                <c:pt idx="13">
                  <c:v>1.0353939656184703</c:v>
                </c:pt>
                <c:pt idx="14">
                  <c:v>0.99239270622450815</c:v>
                </c:pt>
                <c:pt idx="15">
                  <c:v>1.0972480987604256</c:v>
                </c:pt>
                <c:pt idx="16">
                  <c:v>1.1162186075510407</c:v>
                </c:pt>
                <c:pt idx="17">
                  <c:v>1.0972480987604256</c:v>
                </c:pt>
                <c:pt idx="18">
                  <c:v>1.1114786950082163</c:v>
                </c:pt>
                <c:pt idx="19">
                  <c:v>1.0639800322362196</c:v>
                </c:pt>
                <c:pt idx="20">
                  <c:v>1.0925009471380556</c:v>
                </c:pt>
                <c:pt idx="21">
                  <c:v>1.0687380424779087</c:v>
                </c:pt>
                <c:pt idx="22">
                  <c:v>1.0353939656184703</c:v>
                </c:pt>
                <c:pt idx="23">
                  <c:v>1.0496951428918342</c:v>
                </c:pt>
                <c:pt idx="24">
                  <c:v>1.0592202122246444</c:v>
                </c:pt>
                <c:pt idx="25">
                  <c:v>1.0830012145836561</c:v>
                </c:pt>
                <c:pt idx="26">
                  <c:v>1.0449298935705993</c:v>
                </c:pt>
                <c:pt idx="27">
                  <c:v>1.0544585824431825</c:v>
                </c:pt>
                <c:pt idx="28">
                  <c:v>1.0496951428918342</c:v>
                </c:pt>
                <c:pt idx="29">
                  <c:v>1.021076500416128</c:v>
                </c:pt>
                <c:pt idx="30">
                  <c:v>1.040162834479478</c:v>
                </c:pt>
                <c:pt idx="31">
                  <c:v>1.0496951428918342</c:v>
                </c:pt>
                <c:pt idx="32">
                  <c:v>0.83346725124864629</c:v>
                </c:pt>
              </c:numCache>
            </c:numRef>
          </c:yVal>
          <c:smooth val="0"/>
          <c:extLst>
            <c:ext xmlns:c16="http://schemas.microsoft.com/office/drawing/2014/chart" uri="{C3380CC4-5D6E-409C-BE32-E72D297353CC}">
              <c16:uniqueId val="{00000003-16D8-234E-9E53-EC6AE4037893}"/>
            </c:ext>
          </c:extLst>
        </c:ser>
        <c:dLbls>
          <c:showLegendKey val="0"/>
          <c:showVal val="0"/>
          <c:showCatName val="0"/>
          <c:showSerName val="0"/>
          <c:showPercent val="0"/>
          <c:showBubbleSize val="0"/>
        </c:dLbls>
        <c:axId val="1061681216"/>
        <c:axId val="1061950880"/>
      </c:scatterChart>
      <c:valAx>
        <c:axId val="1061681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m/d/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950880"/>
        <c:crosses val="autoZero"/>
        <c:crossBetween val="midCat"/>
      </c:valAx>
      <c:valAx>
        <c:axId val="106195088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pXRF value / ICP value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1061681216"/>
        <c:crosses val="autoZero"/>
        <c:crossBetween val="midCat"/>
      </c:valAx>
      <c:spPr>
        <a:noFill/>
        <a:ln w="12700">
          <a:solidFill>
            <a:schemeClr val="tx1"/>
          </a:solidFill>
        </a:ln>
        <a:effectLst/>
      </c:spPr>
    </c:plotArea>
    <c:legend>
      <c:legendPos val="r"/>
      <c:layout>
        <c:manualLayout>
          <c:xMode val="edge"/>
          <c:yMode val="edge"/>
          <c:x val="0.73978645738530935"/>
          <c:y val="0.75388986154132265"/>
          <c:w val="0.17788929479011897"/>
          <c:h val="0.1042187463258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Al2O3</a:t>
            </a:r>
          </a:p>
        </c:rich>
      </c:tx>
      <c:layout>
        <c:manualLayout>
          <c:xMode val="edge"/>
          <c:yMode val="edge"/>
          <c:x val="0.13084889940484482"/>
          <c:y val="6.7271026974085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0.34347714918719496"/>
                  <c:y val="0.3182417828498641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Calibrations!$V$2:$V$70</c:f>
              <c:numCache>
                <c:formatCode>General</c:formatCode>
                <c:ptCount val="69"/>
                <c:pt idx="0">
                  <c:v>14.009</c:v>
                </c:pt>
                <c:pt idx="1">
                  <c:v>13.971</c:v>
                </c:pt>
                <c:pt idx="2">
                  <c:v>13.7216</c:v>
                </c:pt>
                <c:pt idx="3">
                  <c:v>12.3286</c:v>
                </c:pt>
                <c:pt idx="4">
                  <c:v>12.170999999999999</c:v>
                </c:pt>
                <c:pt idx="5">
                  <c:v>11.9674</c:v>
                </c:pt>
                <c:pt idx="6">
                  <c:v>11.932499999999999</c:v>
                </c:pt>
                <c:pt idx="7">
                  <c:v>11.853899999999999</c:v>
                </c:pt>
                <c:pt idx="8">
                  <c:v>11.7355</c:v>
                </c:pt>
                <c:pt idx="9">
                  <c:v>11.620900000000001</c:v>
                </c:pt>
                <c:pt idx="10">
                  <c:v>11.611599999999999</c:v>
                </c:pt>
                <c:pt idx="11">
                  <c:v>11.388299999999999</c:v>
                </c:pt>
                <c:pt idx="12">
                  <c:v>11.680899999999999</c:v>
                </c:pt>
                <c:pt idx="13">
                  <c:v>11.672599999999999</c:v>
                </c:pt>
                <c:pt idx="14">
                  <c:v>11.630699999999999</c:v>
                </c:pt>
                <c:pt idx="15">
                  <c:v>11.510899999999999</c:v>
                </c:pt>
                <c:pt idx="16">
                  <c:v>11.5002</c:v>
                </c:pt>
                <c:pt idx="17">
                  <c:v>11.422599999999999</c:v>
                </c:pt>
                <c:pt idx="18">
                  <c:v>10.1441</c:v>
                </c:pt>
                <c:pt idx="19">
                  <c:v>10.055899999999999</c:v>
                </c:pt>
                <c:pt idx="20">
                  <c:v>10.0505</c:v>
                </c:pt>
                <c:pt idx="21">
                  <c:v>10.0402</c:v>
                </c:pt>
                <c:pt idx="22">
                  <c:v>9.9565999999999999</c:v>
                </c:pt>
                <c:pt idx="23">
                  <c:v>9.8932000000000002</c:v>
                </c:pt>
                <c:pt idx="24">
                  <c:v>9.6805000000000003</c:v>
                </c:pt>
                <c:pt idx="25">
                  <c:v>12.404</c:v>
                </c:pt>
                <c:pt idx="26">
                  <c:v>12.3865</c:v>
                </c:pt>
                <c:pt idx="27">
                  <c:v>12.260899999999999</c:v>
                </c:pt>
                <c:pt idx="28">
                  <c:v>12.0237</c:v>
                </c:pt>
                <c:pt idx="29">
                  <c:v>11.818899999999999</c:v>
                </c:pt>
                <c:pt idx="30">
                  <c:v>11.817399999999999</c:v>
                </c:pt>
                <c:pt idx="31">
                  <c:v>11.3706</c:v>
                </c:pt>
                <c:pt idx="32">
                  <c:v>10.119899999999999</c:v>
                </c:pt>
                <c:pt idx="33">
                  <c:v>10.081</c:v>
                </c:pt>
                <c:pt idx="34">
                  <c:v>9.8778000000000006</c:v>
                </c:pt>
                <c:pt idx="35">
                  <c:v>9.8744999999999994</c:v>
                </c:pt>
                <c:pt idx="36">
                  <c:v>9.8556000000000008</c:v>
                </c:pt>
                <c:pt idx="37">
                  <c:v>9.8094000000000001</c:v>
                </c:pt>
                <c:pt idx="38">
                  <c:v>9.0698000000000008</c:v>
                </c:pt>
                <c:pt idx="39">
                  <c:v>8.8850999999999996</c:v>
                </c:pt>
                <c:pt idx="40">
                  <c:v>8.7342999999999993</c:v>
                </c:pt>
                <c:pt idx="41">
                  <c:v>8.5754000000000001</c:v>
                </c:pt>
                <c:pt idx="42">
                  <c:v>8.4217999999999993</c:v>
                </c:pt>
                <c:pt idx="43">
                  <c:v>8.4077000000000002</c:v>
                </c:pt>
                <c:pt idx="44">
                  <c:v>7.8940999999999999</c:v>
                </c:pt>
                <c:pt idx="45">
                  <c:v>6.3647</c:v>
                </c:pt>
                <c:pt idx="46">
                  <c:v>6.3343999999999996</c:v>
                </c:pt>
                <c:pt idx="47">
                  <c:v>6.2255000000000003</c:v>
                </c:pt>
                <c:pt idx="48">
                  <c:v>6.2163000000000004</c:v>
                </c:pt>
                <c:pt idx="49">
                  <c:v>6.1936</c:v>
                </c:pt>
                <c:pt idx="50">
                  <c:v>6.0833000000000004</c:v>
                </c:pt>
                <c:pt idx="51">
                  <c:v>6.7018000000000004</c:v>
                </c:pt>
                <c:pt idx="52">
                  <c:v>6.6336000000000004</c:v>
                </c:pt>
                <c:pt idx="53">
                  <c:v>6.5354999999999999</c:v>
                </c:pt>
                <c:pt idx="54">
                  <c:v>5.6852</c:v>
                </c:pt>
                <c:pt idx="55">
                  <c:v>5.6322000000000001</c:v>
                </c:pt>
                <c:pt idx="56">
                  <c:v>5.6078000000000001</c:v>
                </c:pt>
                <c:pt idx="57">
                  <c:v>5.3418000000000001</c:v>
                </c:pt>
                <c:pt idx="58">
                  <c:v>5.2981999999999996</c:v>
                </c:pt>
                <c:pt idx="59">
                  <c:v>5.2380000000000004</c:v>
                </c:pt>
                <c:pt idx="60">
                  <c:v>0.78110000000000002</c:v>
                </c:pt>
                <c:pt idx="61">
                  <c:v>0.76080000000000003</c:v>
                </c:pt>
                <c:pt idx="62">
                  <c:v>0.74019999999999997</c:v>
                </c:pt>
                <c:pt idx="63">
                  <c:v>0.64480000000000004</c:v>
                </c:pt>
                <c:pt idx="64">
                  <c:v>0.57179999999999997</c:v>
                </c:pt>
                <c:pt idx="65">
                  <c:v>0.49719999999999998</c:v>
                </c:pt>
                <c:pt idx="66">
                  <c:v>0.4955</c:v>
                </c:pt>
                <c:pt idx="67">
                  <c:v>0.48509999999999998</c:v>
                </c:pt>
                <c:pt idx="68">
                  <c:v>0.41049999999999998</c:v>
                </c:pt>
              </c:numCache>
            </c:numRef>
          </c:xVal>
          <c:yVal>
            <c:numRef>
              <c:f>Calibrations!$W$2:$W$70</c:f>
              <c:numCache>
                <c:formatCode>General</c:formatCode>
                <c:ptCount val="69"/>
                <c:pt idx="0">
                  <c:v>23.48</c:v>
                </c:pt>
                <c:pt idx="1">
                  <c:v>23.48</c:v>
                </c:pt>
                <c:pt idx="2">
                  <c:v>23.48</c:v>
                </c:pt>
                <c:pt idx="3">
                  <c:v>18.32</c:v>
                </c:pt>
                <c:pt idx="4">
                  <c:v>18.32</c:v>
                </c:pt>
                <c:pt idx="5">
                  <c:v>18.32</c:v>
                </c:pt>
                <c:pt idx="6">
                  <c:v>17.489999999999998</c:v>
                </c:pt>
                <c:pt idx="7">
                  <c:v>17.489999999999998</c:v>
                </c:pt>
                <c:pt idx="8">
                  <c:v>17.489999999999998</c:v>
                </c:pt>
                <c:pt idx="9">
                  <c:v>17.489999999999998</c:v>
                </c:pt>
                <c:pt idx="10">
                  <c:v>17.489999999999998</c:v>
                </c:pt>
                <c:pt idx="11">
                  <c:v>17.489999999999998</c:v>
                </c:pt>
                <c:pt idx="12">
                  <c:v>17.2</c:v>
                </c:pt>
                <c:pt idx="13">
                  <c:v>17.2</c:v>
                </c:pt>
                <c:pt idx="14">
                  <c:v>17.2</c:v>
                </c:pt>
                <c:pt idx="15">
                  <c:v>17.2</c:v>
                </c:pt>
                <c:pt idx="16">
                  <c:v>17.2</c:v>
                </c:pt>
                <c:pt idx="17">
                  <c:v>17.2</c:v>
                </c:pt>
                <c:pt idx="18">
                  <c:v>17.11</c:v>
                </c:pt>
                <c:pt idx="19">
                  <c:v>17.11</c:v>
                </c:pt>
                <c:pt idx="20">
                  <c:v>17.11</c:v>
                </c:pt>
                <c:pt idx="21">
                  <c:v>17.11</c:v>
                </c:pt>
                <c:pt idx="22">
                  <c:v>17.11</c:v>
                </c:pt>
                <c:pt idx="23">
                  <c:v>17.11</c:v>
                </c:pt>
                <c:pt idx="24">
                  <c:v>17.11</c:v>
                </c:pt>
                <c:pt idx="25">
                  <c:v>15.51</c:v>
                </c:pt>
                <c:pt idx="26">
                  <c:v>15.51</c:v>
                </c:pt>
                <c:pt idx="27">
                  <c:v>15.51</c:v>
                </c:pt>
                <c:pt idx="28">
                  <c:v>15.51</c:v>
                </c:pt>
                <c:pt idx="29">
                  <c:v>15.51</c:v>
                </c:pt>
                <c:pt idx="30">
                  <c:v>15.51</c:v>
                </c:pt>
                <c:pt idx="31">
                  <c:v>15.51</c:v>
                </c:pt>
                <c:pt idx="32">
                  <c:v>15.49</c:v>
                </c:pt>
                <c:pt idx="33">
                  <c:v>15.49</c:v>
                </c:pt>
                <c:pt idx="34">
                  <c:v>15.49</c:v>
                </c:pt>
                <c:pt idx="35">
                  <c:v>15.49</c:v>
                </c:pt>
                <c:pt idx="36">
                  <c:v>15.49</c:v>
                </c:pt>
                <c:pt idx="37">
                  <c:v>15.49</c:v>
                </c:pt>
                <c:pt idx="38">
                  <c:v>15.19</c:v>
                </c:pt>
                <c:pt idx="39">
                  <c:v>15.19</c:v>
                </c:pt>
                <c:pt idx="40">
                  <c:v>15.19</c:v>
                </c:pt>
                <c:pt idx="41">
                  <c:v>13.5</c:v>
                </c:pt>
                <c:pt idx="42">
                  <c:v>13.5</c:v>
                </c:pt>
                <c:pt idx="43">
                  <c:v>13.5</c:v>
                </c:pt>
                <c:pt idx="44">
                  <c:v>13.5</c:v>
                </c:pt>
                <c:pt idx="45">
                  <c:v>10.050000000000001</c:v>
                </c:pt>
                <c:pt idx="46">
                  <c:v>10.050000000000001</c:v>
                </c:pt>
                <c:pt idx="47">
                  <c:v>10.050000000000001</c:v>
                </c:pt>
                <c:pt idx="48">
                  <c:v>10.050000000000001</c:v>
                </c:pt>
                <c:pt idx="49">
                  <c:v>10.050000000000001</c:v>
                </c:pt>
                <c:pt idx="50">
                  <c:v>10.050000000000001</c:v>
                </c:pt>
                <c:pt idx="51">
                  <c:v>9.9819999999999993</c:v>
                </c:pt>
                <c:pt idx="52">
                  <c:v>9.9819999999999993</c:v>
                </c:pt>
                <c:pt idx="53">
                  <c:v>9.9819999999999993</c:v>
                </c:pt>
                <c:pt idx="54">
                  <c:v>8.4700000000000006</c:v>
                </c:pt>
                <c:pt idx="55">
                  <c:v>8.4700000000000006</c:v>
                </c:pt>
                <c:pt idx="56">
                  <c:v>8.4700000000000006</c:v>
                </c:pt>
                <c:pt idx="57">
                  <c:v>8.4700000000000006</c:v>
                </c:pt>
                <c:pt idx="58">
                  <c:v>8.4700000000000006</c:v>
                </c:pt>
                <c:pt idx="59">
                  <c:v>8.4700000000000006</c:v>
                </c:pt>
                <c:pt idx="60">
                  <c:v>2.9</c:v>
                </c:pt>
                <c:pt idx="61">
                  <c:v>2.9</c:v>
                </c:pt>
                <c:pt idx="62">
                  <c:v>2.9</c:v>
                </c:pt>
                <c:pt idx="63">
                  <c:v>2.9</c:v>
                </c:pt>
                <c:pt idx="64">
                  <c:v>2.9</c:v>
                </c:pt>
                <c:pt idx="65">
                  <c:v>2.9</c:v>
                </c:pt>
                <c:pt idx="66">
                  <c:v>2.9</c:v>
                </c:pt>
                <c:pt idx="67">
                  <c:v>2.9</c:v>
                </c:pt>
                <c:pt idx="68">
                  <c:v>2.9</c:v>
                </c:pt>
              </c:numCache>
            </c:numRef>
          </c:yVal>
          <c:smooth val="0"/>
          <c:extLst>
            <c:ext xmlns:c16="http://schemas.microsoft.com/office/drawing/2014/chart" uri="{C3380CC4-5D6E-409C-BE32-E72D297353CC}">
              <c16:uniqueId val="{00000001-ECDF-B343-8193-5DBD7C7C36E5}"/>
            </c:ext>
          </c:extLst>
        </c:ser>
        <c:ser>
          <c:idx val="2"/>
          <c:order val="1"/>
          <c:tx>
            <c:v>Too Low</c:v>
          </c:tx>
          <c:spPr>
            <a:ln w="25400" cap="rnd">
              <a:noFill/>
              <a:round/>
            </a:ln>
            <a:effectLst/>
          </c:spPr>
          <c:marker>
            <c:symbol val="circle"/>
            <c:size val="5"/>
            <c:spPr>
              <a:solidFill>
                <a:srgbClr val="00B050"/>
              </a:solidFill>
              <a:ln w="3175">
                <a:solidFill>
                  <a:sysClr val="windowText" lastClr="000000"/>
                </a:solidFill>
              </a:ln>
              <a:effectLst/>
            </c:spPr>
          </c:marker>
          <c:xVal>
            <c:numRef>
              <c:f>Calibrations!$V$62:$V$70</c:f>
              <c:numCache>
                <c:formatCode>General</c:formatCode>
                <c:ptCount val="9"/>
                <c:pt idx="0">
                  <c:v>0.78110000000000002</c:v>
                </c:pt>
                <c:pt idx="1">
                  <c:v>0.76080000000000003</c:v>
                </c:pt>
                <c:pt idx="2">
                  <c:v>0.74019999999999997</c:v>
                </c:pt>
                <c:pt idx="3">
                  <c:v>0.64480000000000004</c:v>
                </c:pt>
                <c:pt idx="4">
                  <c:v>0.57179999999999997</c:v>
                </c:pt>
                <c:pt idx="5">
                  <c:v>0.49719999999999998</c:v>
                </c:pt>
                <c:pt idx="6">
                  <c:v>0.4955</c:v>
                </c:pt>
                <c:pt idx="7">
                  <c:v>0.48509999999999998</c:v>
                </c:pt>
                <c:pt idx="8">
                  <c:v>0.41049999999999998</c:v>
                </c:pt>
              </c:numCache>
            </c:numRef>
          </c:xVal>
          <c:yVal>
            <c:numRef>
              <c:f>Calibrations!$W$62:$W$70</c:f>
              <c:numCache>
                <c:formatCode>General</c:formatCode>
                <c:ptCount val="9"/>
                <c:pt idx="0">
                  <c:v>2.9</c:v>
                </c:pt>
                <c:pt idx="1">
                  <c:v>2.9</c:v>
                </c:pt>
                <c:pt idx="2">
                  <c:v>2.9</c:v>
                </c:pt>
                <c:pt idx="3">
                  <c:v>2.9</c:v>
                </c:pt>
                <c:pt idx="4">
                  <c:v>2.9</c:v>
                </c:pt>
                <c:pt idx="5">
                  <c:v>2.9</c:v>
                </c:pt>
                <c:pt idx="6">
                  <c:v>2.9</c:v>
                </c:pt>
                <c:pt idx="7">
                  <c:v>2.9</c:v>
                </c:pt>
                <c:pt idx="8">
                  <c:v>2.9</c:v>
                </c:pt>
              </c:numCache>
            </c:numRef>
          </c:yVal>
          <c:smooth val="0"/>
          <c:extLst>
            <c:ext xmlns:c16="http://schemas.microsoft.com/office/drawing/2014/chart" uri="{C3380CC4-5D6E-409C-BE32-E72D297353CC}">
              <c16:uniqueId val="{00000005-4B42-5644-B435-0AC1020E63CF}"/>
            </c:ext>
          </c:extLst>
        </c:ser>
        <c:dLbls>
          <c:showLegendKey val="0"/>
          <c:showVal val="0"/>
          <c:showCatName val="0"/>
          <c:showSerName val="0"/>
          <c:showPercent val="0"/>
          <c:showBubbleSize val="0"/>
        </c:dLbls>
        <c:axId val="791430688"/>
        <c:axId val="778249088"/>
      </c:scatterChart>
      <c:valAx>
        <c:axId val="791430688"/>
        <c:scaling>
          <c:orientation val="minMax"/>
          <c:max val="2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5"/>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Fe2O3</a:t>
            </a:r>
          </a:p>
        </c:rich>
      </c:tx>
      <c:layout>
        <c:manualLayout>
          <c:xMode val="edge"/>
          <c:yMode val="edge"/>
          <c:x val="0.13084862690459087"/>
          <c:y val="5.92689445451219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Calibrations!$AC$2:$AC$61</c:f>
              <c:numCache>
                <c:formatCode>General</c:formatCode>
                <c:ptCount val="60"/>
                <c:pt idx="0">
                  <c:v>17.62682299113526</c:v>
                </c:pt>
                <c:pt idx="1">
                  <c:v>17.629110666285388</c:v>
                </c:pt>
                <c:pt idx="2">
                  <c:v>17.711038032599372</c:v>
                </c:pt>
                <c:pt idx="3">
                  <c:v>17.11195310265942</c:v>
                </c:pt>
                <c:pt idx="4">
                  <c:v>17.205747783814697</c:v>
                </c:pt>
                <c:pt idx="5">
                  <c:v>17.120674864169288</c:v>
                </c:pt>
                <c:pt idx="6">
                  <c:v>14.12038890477552</c:v>
                </c:pt>
                <c:pt idx="7">
                  <c:v>14.096225336002288</c:v>
                </c:pt>
                <c:pt idx="8">
                  <c:v>14.122533600228767</c:v>
                </c:pt>
                <c:pt idx="9">
                  <c:v>14.302973977695167</c:v>
                </c:pt>
                <c:pt idx="10">
                  <c:v>14.26265370317415</c:v>
                </c:pt>
                <c:pt idx="11">
                  <c:v>14.318129825564768</c:v>
                </c:pt>
                <c:pt idx="12">
                  <c:v>12.249642550757791</c:v>
                </c:pt>
                <c:pt idx="13">
                  <c:v>12.542464969974263</c:v>
                </c:pt>
                <c:pt idx="14">
                  <c:v>12.535887903917644</c:v>
                </c:pt>
                <c:pt idx="15">
                  <c:v>12.510866456963111</c:v>
                </c:pt>
                <c:pt idx="16">
                  <c:v>12.680583357163282</c:v>
                </c:pt>
                <c:pt idx="17">
                  <c:v>12.592364884186445</c:v>
                </c:pt>
                <c:pt idx="18">
                  <c:v>12.668573062625107</c:v>
                </c:pt>
                <c:pt idx="19">
                  <c:v>12.578066914498141</c:v>
                </c:pt>
                <c:pt idx="20">
                  <c:v>12.620674864169288</c:v>
                </c:pt>
                <c:pt idx="21">
                  <c:v>12.912925364598227</c:v>
                </c:pt>
                <c:pt idx="22">
                  <c:v>12.294538175579069</c:v>
                </c:pt>
                <c:pt idx="23">
                  <c:v>12.272233342865313</c:v>
                </c:pt>
                <c:pt idx="24">
                  <c:v>12.247354875607662</c:v>
                </c:pt>
                <c:pt idx="25">
                  <c:v>10.35716328281384</c:v>
                </c:pt>
                <c:pt idx="26">
                  <c:v>10.390334572490707</c:v>
                </c:pt>
                <c:pt idx="27">
                  <c:v>10.310551901629967</c:v>
                </c:pt>
                <c:pt idx="28">
                  <c:v>10.263511581355447</c:v>
                </c:pt>
                <c:pt idx="29">
                  <c:v>10.295967972547897</c:v>
                </c:pt>
                <c:pt idx="30">
                  <c:v>10.226765799256505</c:v>
                </c:pt>
                <c:pt idx="31">
                  <c:v>10.396911638547326</c:v>
                </c:pt>
                <c:pt idx="32">
                  <c:v>10.337861023734629</c:v>
                </c:pt>
                <c:pt idx="33">
                  <c:v>10.416642836717186</c:v>
                </c:pt>
                <c:pt idx="34">
                  <c:v>10.521018015441806</c:v>
                </c:pt>
                <c:pt idx="35">
                  <c:v>10.524878467257651</c:v>
                </c:pt>
                <c:pt idx="36">
                  <c:v>10.482985416070917</c:v>
                </c:pt>
                <c:pt idx="37">
                  <c:v>10.408635973691736</c:v>
                </c:pt>
                <c:pt idx="38">
                  <c:v>10.856734343723192</c:v>
                </c:pt>
                <c:pt idx="39">
                  <c:v>10.824277952530741</c:v>
                </c:pt>
                <c:pt idx="40">
                  <c:v>10.857878181298256</c:v>
                </c:pt>
                <c:pt idx="41">
                  <c:v>10.683014012010295</c:v>
                </c:pt>
                <c:pt idx="42">
                  <c:v>10.683728910494709</c:v>
                </c:pt>
                <c:pt idx="43">
                  <c:v>10.685587646554188</c:v>
                </c:pt>
                <c:pt idx="44">
                  <c:v>9.4875607663711747</c:v>
                </c:pt>
                <c:pt idx="45">
                  <c:v>9.4969974263654553</c:v>
                </c:pt>
                <c:pt idx="46">
                  <c:v>9.5251644266514148</c:v>
                </c:pt>
                <c:pt idx="47">
                  <c:v>6.1039462396339719</c:v>
                </c:pt>
                <c:pt idx="48">
                  <c:v>6.1132399199313694</c:v>
                </c:pt>
                <c:pt idx="49">
                  <c:v>6.1582785244495284</c:v>
                </c:pt>
                <c:pt idx="50">
                  <c:v>6.2211895910780663</c:v>
                </c:pt>
                <c:pt idx="51">
                  <c:v>6.2090363168430081</c:v>
                </c:pt>
                <c:pt idx="52">
                  <c:v>6.2153274235058626</c:v>
                </c:pt>
                <c:pt idx="53">
                  <c:v>6.219902773806119</c:v>
                </c:pt>
                <c:pt idx="54">
                  <c:v>6.1336860165856448</c:v>
                </c:pt>
                <c:pt idx="55">
                  <c:v>6.1308264226479832</c:v>
                </c:pt>
                <c:pt idx="56">
                  <c:v>6.1368315699170708</c:v>
                </c:pt>
                <c:pt idx="57">
                  <c:v>6.3016871604232199</c:v>
                </c:pt>
                <c:pt idx="58">
                  <c:v>6.2953960537603653</c:v>
                </c:pt>
                <c:pt idx="59">
                  <c:v>6.2991135258793243</c:v>
                </c:pt>
              </c:numCache>
            </c:numRef>
          </c:xVal>
          <c:yVal>
            <c:numRef>
              <c:f>Calibrations!$AD$2:$AD$61</c:f>
              <c:numCache>
                <c:formatCode>General</c:formatCode>
                <c:ptCount val="60"/>
                <c:pt idx="0">
                  <c:v>17.940000000000001</c:v>
                </c:pt>
                <c:pt idx="1">
                  <c:v>17.940000000000001</c:v>
                </c:pt>
                <c:pt idx="2">
                  <c:v>17.940000000000001</c:v>
                </c:pt>
                <c:pt idx="3">
                  <c:v>17.940000000000001</c:v>
                </c:pt>
                <c:pt idx="4">
                  <c:v>17.940000000000001</c:v>
                </c:pt>
                <c:pt idx="5">
                  <c:v>17.940000000000001</c:v>
                </c:pt>
                <c:pt idx="6">
                  <c:v>15.27</c:v>
                </c:pt>
                <c:pt idx="7">
                  <c:v>15.27</c:v>
                </c:pt>
                <c:pt idx="8">
                  <c:v>15.27</c:v>
                </c:pt>
                <c:pt idx="9">
                  <c:v>15.27</c:v>
                </c:pt>
                <c:pt idx="10">
                  <c:v>15.27</c:v>
                </c:pt>
                <c:pt idx="11">
                  <c:v>15.27</c:v>
                </c:pt>
                <c:pt idx="12">
                  <c:v>13.8</c:v>
                </c:pt>
                <c:pt idx="13">
                  <c:v>13.8</c:v>
                </c:pt>
                <c:pt idx="14">
                  <c:v>13.8</c:v>
                </c:pt>
                <c:pt idx="15">
                  <c:v>13.8</c:v>
                </c:pt>
                <c:pt idx="16">
                  <c:v>13.29</c:v>
                </c:pt>
                <c:pt idx="17">
                  <c:v>13.29</c:v>
                </c:pt>
                <c:pt idx="18">
                  <c:v>13.29</c:v>
                </c:pt>
                <c:pt idx="19">
                  <c:v>13.29</c:v>
                </c:pt>
                <c:pt idx="20">
                  <c:v>13.29</c:v>
                </c:pt>
                <c:pt idx="21">
                  <c:v>13.29</c:v>
                </c:pt>
                <c:pt idx="22">
                  <c:v>12.7</c:v>
                </c:pt>
                <c:pt idx="23">
                  <c:v>12.7</c:v>
                </c:pt>
                <c:pt idx="24">
                  <c:v>12.7</c:v>
                </c:pt>
                <c:pt idx="25">
                  <c:v>11.92</c:v>
                </c:pt>
                <c:pt idx="26">
                  <c:v>11.92</c:v>
                </c:pt>
                <c:pt idx="27">
                  <c:v>11.92</c:v>
                </c:pt>
                <c:pt idx="28">
                  <c:v>11.92</c:v>
                </c:pt>
                <c:pt idx="29">
                  <c:v>11.92</c:v>
                </c:pt>
                <c:pt idx="30">
                  <c:v>11.92</c:v>
                </c:pt>
                <c:pt idx="31">
                  <c:v>11.4</c:v>
                </c:pt>
                <c:pt idx="32">
                  <c:v>11.4</c:v>
                </c:pt>
                <c:pt idx="33">
                  <c:v>11.4</c:v>
                </c:pt>
                <c:pt idx="34">
                  <c:v>11.4</c:v>
                </c:pt>
                <c:pt idx="35">
                  <c:v>11.4</c:v>
                </c:pt>
                <c:pt idx="36">
                  <c:v>11.4</c:v>
                </c:pt>
                <c:pt idx="37">
                  <c:v>11.4</c:v>
                </c:pt>
                <c:pt idx="38">
                  <c:v>10.85</c:v>
                </c:pt>
                <c:pt idx="39">
                  <c:v>10.85</c:v>
                </c:pt>
                <c:pt idx="40">
                  <c:v>10.85</c:v>
                </c:pt>
                <c:pt idx="41">
                  <c:v>10.85</c:v>
                </c:pt>
                <c:pt idx="42">
                  <c:v>10.85</c:v>
                </c:pt>
                <c:pt idx="43">
                  <c:v>10.85</c:v>
                </c:pt>
                <c:pt idx="44">
                  <c:v>9.9499999999999993</c:v>
                </c:pt>
                <c:pt idx="45">
                  <c:v>9.9499999999999993</c:v>
                </c:pt>
                <c:pt idx="46">
                  <c:v>9.9499999999999993</c:v>
                </c:pt>
                <c:pt idx="47">
                  <c:v>7.05</c:v>
                </c:pt>
                <c:pt idx="48">
                  <c:v>7.05</c:v>
                </c:pt>
                <c:pt idx="49">
                  <c:v>7.05</c:v>
                </c:pt>
                <c:pt idx="50">
                  <c:v>6.76</c:v>
                </c:pt>
                <c:pt idx="51">
                  <c:v>6.76</c:v>
                </c:pt>
                <c:pt idx="52">
                  <c:v>6.76</c:v>
                </c:pt>
                <c:pt idx="53">
                  <c:v>6.76</c:v>
                </c:pt>
                <c:pt idx="54">
                  <c:v>6.76</c:v>
                </c:pt>
                <c:pt idx="55">
                  <c:v>6.76</c:v>
                </c:pt>
                <c:pt idx="56">
                  <c:v>6.76</c:v>
                </c:pt>
                <c:pt idx="57">
                  <c:v>6.69</c:v>
                </c:pt>
                <c:pt idx="58">
                  <c:v>6.69</c:v>
                </c:pt>
                <c:pt idx="59">
                  <c:v>6.69</c:v>
                </c:pt>
              </c:numCache>
            </c:numRef>
          </c:yVal>
          <c:smooth val="0"/>
          <c:extLst>
            <c:ext xmlns:c16="http://schemas.microsoft.com/office/drawing/2014/chart" uri="{C3380CC4-5D6E-409C-BE32-E72D297353CC}">
              <c16:uniqueId val="{00000001-ECDF-B343-8193-5DBD7C7C36E5}"/>
            </c:ext>
          </c:extLst>
        </c:ser>
        <c:ser>
          <c:idx val="1"/>
          <c:order val="1"/>
          <c:spPr>
            <a:ln w="25400" cap="rnd">
              <a:noFill/>
              <a:round/>
            </a:ln>
            <a:effectLst/>
          </c:spPr>
          <c:marker>
            <c:symbol val="circle"/>
            <c:size val="5"/>
            <c:spPr>
              <a:solidFill>
                <a:srgbClr val="00B050"/>
              </a:solidFill>
              <a:ln w="9525">
                <a:solidFill>
                  <a:sysClr val="windowText" lastClr="000000"/>
                </a:solidFill>
              </a:ln>
              <a:effectLst/>
            </c:spPr>
          </c:marker>
          <c:xVal>
            <c:numRef>
              <c:f>Calibrations!$AC$63:$AC$92</c:f>
              <c:numCache>
                <c:formatCode>General</c:formatCode>
                <c:ptCount val="30"/>
                <c:pt idx="0">
                  <c:v>8.8786102373462956</c:v>
                </c:pt>
                <c:pt idx="1">
                  <c:v>8.8790391764369456</c:v>
                </c:pt>
                <c:pt idx="2">
                  <c:v>8.8718901915927937</c:v>
                </c:pt>
                <c:pt idx="3">
                  <c:v>8.9373748927652272</c:v>
                </c:pt>
                <c:pt idx="4">
                  <c:v>8.929511009436661</c:v>
                </c:pt>
                <c:pt idx="5">
                  <c:v>8.9240777809551037</c:v>
                </c:pt>
                <c:pt idx="6">
                  <c:v>8.9994280812124678</c:v>
                </c:pt>
                <c:pt idx="7">
                  <c:v>8.9267943951958824</c:v>
                </c:pt>
                <c:pt idx="8">
                  <c:v>8.9746925936517012</c:v>
                </c:pt>
                <c:pt idx="9">
                  <c:v>8.8420074349442377</c:v>
                </c:pt>
                <c:pt idx="10">
                  <c:v>8.8457249070631967</c:v>
                </c:pt>
                <c:pt idx="11">
                  <c:v>8.8185587646554193</c:v>
                </c:pt>
                <c:pt idx="12">
                  <c:v>8.7676579925650557</c:v>
                </c:pt>
                <c:pt idx="13">
                  <c:v>8.7510723477266215</c:v>
                </c:pt>
                <c:pt idx="14">
                  <c:v>8.7728052616528451</c:v>
                </c:pt>
                <c:pt idx="15">
                  <c:v>9.1292536459822706</c:v>
                </c:pt>
                <c:pt idx="16">
                  <c:v>9.1152416356877328</c:v>
                </c:pt>
                <c:pt idx="17">
                  <c:v>9.1517014583929068</c:v>
                </c:pt>
                <c:pt idx="18">
                  <c:v>9.4569631112382044</c:v>
                </c:pt>
                <c:pt idx="19">
                  <c:v>9.4726908778953387</c:v>
                </c:pt>
                <c:pt idx="20">
                  <c:v>9.4529596797254776</c:v>
                </c:pt>
                <c:pt idx="21">
                  <c:v>9.1283957678009724</c:v>
                </c:pt>
                <c:pt idx="22">
                  <c:v>9.1080926508435791</c:v>
                </c:pt>
                <c:pt idx="23">
                  <c:v>9.1152416356877328</c:v>
                </c:pt>
                <c:pt idx="24">
                  <c:v>8.630683442951101</c:v>
                </c:pt>
                <c:pt idx="25">
                  <c:v>8.6325421790105814</c:v>
                </c:pt>
                <c:pt idx="26">
                  <c:v>8.6130969402344864</c:v>
                </c:pt>
                <c:pt idx="27">
                  <c:v>8.7147555047183296</c:v>
                </c:pt>
                <c:pt idx="28">
                  <c:v>8.6674292250500429</c:v>
                </c:pt>
                <c:pt idx="29">
                  <c:v>8.7011724335144418</c:v>
                </c:pt>
              </c:numCache>
            </c:numRef>
          </c:xVal>
          <c:yVal>
            <c:numRef>
              <c:f>Calibrations!$AD$63:$AD$92</c:f>
              <c:numCache>
                <c:formatCode>General</c:formatCode>
                <c:ptCount val="30"/>
                <c:pt idx="0">
                  <c:v>8.68</c:v>
                </c:pt>
                <c:pt idx="1">
                  <c:v>8.68</c:v>
                </c:pt>
                <c:pt idx="2">
                  <c:v>8.68</c:v>
                </c:pt>
                <c:pt idx="3">
                  <c:v>8.68</c:v>
                </c:pt>
                <c:pt idx="4">
                  <c:v>8.68</c:v>
                </c:pt>
                <c:pt idx="5">
                  <c:v>8.68</c:v>
                </c:pt>
                <c:pt idx="6">
                  <c:v>8.68</c:v>
                </c:pt>
                <c:pt idx="7">
                  <c:v>8.68</c:v>
                </c:pt>
                <c:pt idx="8">
                  <c:v>8.68</c:v>
                </c:pt>
                <c:pt idx="9">
                  <c:v>8.36</c:v>
                </c:pt>
                <c:pt idx="10">
                  <c:v>8.36</c:v>
                </c:pt>
                <c:pt idx="11">
                  <c:v>8.36</c:v>
                </c:pt>
                <c:pt idx="12">
                  <c:v>8.36</c:v>
                </c:pt>
                <c:pt idx="13">
                  <c:v>8.36</c:v>
                </c:pt>
                <c:pt idx="14">
                  <c:v>8.36</c:v>
                </c:pt>
                <c:pt idx="15">
                  <c:v>8.34</c:v>
                </c:pt>
                <c:pt idx="16">
                  <c:v>8.34</c:v>
                </c:pt>
                <c:pt idx="17">
                  <c:v>8.34</c:v>
                </c:pt>
                <c:pt idx="18">
                  <c:v>8.34</c:v>
                </c:pt>
                <c:pt idx="19">
                  <c:v>8.34</c:v>
                </c:pt>
                <c:pt idx="20">
                  <c:v>8.34</c:v>
                </c:pt>
                <c:pt idx="21">
                  <c:v>8.34</c:v>
                </c:pt>
                <c:pt idx="22">
                  <c:v>8.34</c:v>
                </c:pt>
                <c:pt idx="23">
                  <c:v>8.34</c:v>
                </c:pt>
                <c:pt idx="24">
                  <c:v>8</c:v>
                </c:pt>
                <c:pt idx="25">
                  <c:v>8</c:v>
                </c:pt>
                <c:pt idx="26">
                  <c:v>8</c:v>
                </c:pt>
                <c:pt idx="27">
                  <c:v>8</c:v>
                </c:pt>
                <c:pt idx="28">
                  <c:v>8</c:v>
                </c:pt>
                <c:pt idx="29">
                  <c:v>8</c:v>
                </c:pt>
              </c:numCache>
            </c:numRef>
          </c:yVal>
          <c:smooth val="0"/>
          <c:extLst>
            <c:ext xmlns:c16="http://schemas.microsoft.com/office/drawing/2014/chart" uri="{C3380CC4-5D6E-409C-BE32-E72D297353CC}">
              <c16:uniqueId val="{00000001-C154-C142-AF92-479D49638138}"/>
            </c:ext>
          </c:extLst>
        </c:ser>
        <c:dLbls>
          <c:showLegendKey val="0"/>
          <c:showVal val="0"/>
          <c:showCatName val="0"/>
          <c:showSerName val="0"/>
          <c:showPercent val="0"/>
          <c:showBubbleSize val="0"/>
        </c:dLbls>
        <c:axId val="791430688"/>
        <c:axId val="778249088"/>
      </c:scatterChart>
      <c:valAx>
        <c:axId val="791430688"/>
        <c:scaling>
          <c:orientation val="minMax"/>
          <c:max val="20"/>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4"/>
      </c:valAx>
      <c:valAx>
        <c:axId val="778249088"/>
        <c:scaling>
          <c:orientation val="minMax"/>
          <c:max val="20"/>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4"/>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MnO</a:t>
            </a:r>
          </a:p>
        </c:rich>
      </c:tx>
      <c:layout>
        <c:manualLayout>
          <c:xMode val="edge"/>
          <c:yMode val="edge"/>
          <c:x val="0.16740672120251013"/>
          <c:y val="5.1485776719773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4932091883998808"/>
          <c:y val="2.6073777296705021E-2"/>
          <c:w val="0.80163345842034472"/>
          <c:h val="0.821631625861026"/>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poly"/>
            <c:order val="2"/>
            <c:dispRSqr val="1"/>
            <c:dispEq val="1"/>
            <c:trendlineLbl>
              <c:layout>
                <c:manualLayout>
                  <c:x val="-7.0548569870129224E-2"/>
                  <c:y val="-2.315036742323531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Calibrations!$AJ$2:$AJ$61</c:f>
              <c:numCache>
                <c:formatCode>General</c:formatCode>
                <c:ptCount val="60"/>
                <c:pt idx="0">
                  <c:v>0.15662526147250988</c:v>
                </c:pt>
                <c:pt idx="1">
                  <c:v>0.15688350592671021</c:v>
                </c:pt>
                <c:pt idx="2">
                  <c:v>0.16036980605841489</c:v>
                </c:pt>
                <c:pt idx="3">
                  <c:v>0.10368514836143893</c:v>
                </c:pt>
                <c:pt idx="4">
                  <c:v>0.10032797045683445</c:v>
                </c:pt>
                <c:pt idx="5">
                  <c:v>9.8003770369031309E-2</c:v>
                </c:pt>
                <c:pt idx="6">
                  <c:v>0.10291041499883788</c:v>
                </c:pt>
                <c:pt idx="7">
                  <c:v>0.10226480386333704</c:v>
                </c:pt>
                <c:pt idx="8">
                  <c:v>0.10161919272783618</c:v>
                </c:pt>
                <c:pt idx="9">
                  <c:v>0.10084445936523513</c:v>
                </c:pt>
                <c:pt idx="10">
                  <c:v>0.20594995222477597</c:v>
                </c:pt>
                <c:pt idx="11">
                  <c:v>0.20762854117707821</c:v>
                </c:pt>
                <c:pt idx="12">
                  <c:v>0.20737029672287785</c:v>
                </c:pt>
                <c:pt idx="13">
                  <c:v>0.2120186968984841</c:v>
                </c:pt>
                <c:pt idx="14">
                  <c:v>0.18890581824755315</c:v>
                </c:pt>
                <c:pt idx="15">
                  <c:v>0.19704051855486404</c:v>
                </c:pt>
                <c:pt idx="16">
                  <c:v>0.19678227410066368</c:v>
                </c:pt>
                <c:pt idx="17">
                  <c:v>0.19691139632776386</c:v>
                </c:pt>
                <c:pt idx="18">
                  <c:v>0.19587841851096247</c:v>
                </c:pt>
                <c:pt idx="19">
                  <c:v>0.19213387392505743</c:v>
                </c:pt>
                <c:pt idx="20">
                  <c:v>0.17470237326653409</c:v>
                </c:pt>
                <c:pt idx="21">
                  <c:v>0.18102936239444256</c:v>
                </c:pt>
                <c:pt idx="22">
                  <c:v>0.17883428453373965</c:v>
                </c:pt>
                <c:pt idx="23">
                  <c:v>0.18064199571314205</c:v>
                </c:pt>
                <c:pt idx="24">
                  <c:v>0.17883428453373965</c:v>
                </c:pt>
                <c:pt idx="25">
                  <c:v>0.1789634067608398</c:v>
                </c:pt>
                <c:pt idx="26">
                  <c:v>0.11879244893215918</c:v>
                </c:pt>
                <c:pt idx="27">
                  <c:v>0.12189138238256332</c:v>
                </c:pt>
                <c:pt idx="28">
                  <c:v>0.12369909356196575</c:v>
                </c:pt>
                <c:pt idx="29">
                  <c:v>0.19600754073806262</c:v>
                </c:pt>
                <c:pt idx="30">
                  <c:v>0.18890581824755315</c:v>
                </c:pt>
                <c:pt idx="31">
                  <c:v>0.19355421842315937</c:v>
                </c:pt>
                <c:pt idx="32">
                  <c:v>0.189551429383054</c:v>
                </c:pt>
                <c:pt idx="33">
                  <c:v>0.19006791829145467</c:v>
                </c:pt>
                <c:pt idx="34">
                  <c:v>0.18774371820365157</c:v>
                </c:pt>
                <c:pt idx="35">
                  <c:v>0.14810319448389844</c:v>
                </c:pt>
                <c:pt idx="36">
                  <c:v>0.14836143893809881</c:v>
                </c:pt>
                <c:pt idx="37">
                  <c:v>0.14991090566330087</c:v>
                </c:pt>
                <c:pt idx="38">
                  <c:v>0.21111484130878289</c:v>
                </c:pt>
                <c:pt idx="39">
                  <c:v>0.21034010794618183</c:v>
                </c:pt>
                <c:pt idx="40">
                  <c:v>0.21163133021718356</c:v>
                </c:pt>
                <c:pt idx="41">
                  <c:v>0.16643855073212299</c:v>
                </c:pt>
                <c:pt idx="42">
                  <c:v>0.16333961728171886</c:v>
                </c:pt>
                <c:pt idx="43">
                  <c:v>0.17057046199932854</c:v>
                </c:pt>
                <c:pt idx="44">
                  <c:v>0.15856209487901246</c:v>
                </c:pt>
                <c:pt idx="45">
                  <c:v>0.16695503964052372</c:v>
                </c:pt>
                <c:pt idx="46">
                  <c:v>0.16940836195542702</c:v>
                </c:pt>
                <c:pt idx="47">
                  <c:v>0.17147431758902976</c:v>
                </c:pt>
                <c:pt idx="48">
                  <c:v>0.19110089610825606</c:v>
                </c:pt>
                <c:pt idx="49">
                  <c:v>0.19019704051855485</c:v>
                </c:pt>
                <c:pt idx="50">
                  <c:v>0.1908426516540557</c:v>
                </c:pt>
                <c:pt idx="51">
                  <c:v>0.18632337370554969</c:v>
                </c:pt>
                <c:pt idx="52">
                  <c:v>0.18516127366164811</c:v>
                </c:pt>
                <c:pt idx="53">
                  <c:v>0.1794798956692405</c:v>
                </c:pt>
                <c:pt idx="54">
                  <c:v>0.21692534152829068</c:v>
                </c:pt>
                <c:pt idx="55">
                  <c:v>0.22764248637760504</c:v>
                </c:pt>
                <c:pt idx="56">
                  <c:v>0.21034010794618183</c:v>
                </c:pt>
                <c:pt idx="57">
                  <c:v>0.22351057511039951</c:v>
                </c:pt>
                <c:pt idx="58">
                  <c:v>0.22609301965240297</c:v>
                </c:pt>
                <c:pt idx="59">
                  <c:v>0.23164527541771041</c:v>
                </c:pt>
              </c:numCache>
            </c:numRef>
          </c:xVal>
          <c:yVal>
            <c:numRef>
              <c:f>Calibrations!$AK$2:$AK$92</c:f>
              <c:numCache>
                <c:formatCode>General</c:formatCode>
                <c:ptCount val="91"/>
                <c:pt idx="0">
                  <c:v>0.154</c:v>
                </c:pt>
                <c:pt idx="1">
                  <c:v>0.154</c:v>
                </c:pt>
                <c:pt idx="2">
                  <c:v>0.154</c:v>
                </c:pt>
                <c:pt idx="3">
                  <c:v>9.7000000000000003E-2</c:v>
                </c:pt>
                <c:pt idx="4">
                  <c:v>9.7000000000000003E-2</c:v>
                </c:pt>
                <c:pt idx="5">
                  <c:v>9.7000000000000003E-2</c:v>
                </c:pt>
                <c:pt idx="6">
                  <c:v>9.7000000000000003E-2</c:v>
                </c:pt>
                <c:pt idx="7">
                  <c:v>9.7000000000000003E-2</c:v>
                </c:pt>
                <c:pt idx="8">
                  <c:v>9.7000000000000003E-2</c:v>
                </c:pt>
                <c:pt idx="9">
                  <c:v>9.7000000000000003E-2</c:v>
                </c:pt>
                <c:pt idx="10">
                  <c:v>0.2</c:v>
                </c:pt>
                <c:pt idx="11">
                  <c:v>0.2</c:v>
                </c:pt>
                <c:pt idx="12">
                  <c:v>0.2</c:v>
                </c:pt>
                <c:pt idx="13">
                  <c:v>0.2</c:v>
                </c:pt>
                <c:pt idx="14">
                  <c:v>0.189</c:v>
                </c:pt>
                <c:pt idx="15">
                  <c:v>0.189</c:v>
                </c:pt>
                <c:pt idx="16">
                  <c:v>0.189</c:v>
                </c:pt>
                <c:pt idx="17">
                  <c:v>0.189</c:v>
                </c:pt>
                <c:pt idx="18">
                  <c:v>0.189</c:v>
                </c:pt>
                <c:pt idx="19">
                  <c:v>0.189</c:v>
                </c:pt>
                <c:pt idx="20">
                  <c:v>0.17699999999999999</c:v>
                </c:pt>
                <c:pt idx="21">
                  <c:v>0.17699999999999999</c:v>
                </c:pt>
                <c:pt idx="22">
                  <c:v>0.17699999999999999</c:v>
                </c:pt>
                <c:pt idx="23">
                  <c:v>0.17699999999999999</c:v>
                </c:pt>
                <c:pt idx="24">
                  <c:v>0.17699999999999999</c:v>
                </c:pt>
                <c:pt idx="25">
                  <c:v>0.17699999999999999</c:v>
                </c:pt>
                <c:pt idx="26">
                  <c:v>0.13</c:v>
                </c:pt>
                <c:pt idx="27">
                  <c:v>0.13</c:v>
                </c:pt>
                <c:pt idx="28">
                  <c:v>0.13</c:v>
                </c:pt>
                <c:pt idx="29">
                  <c:v>0.18</c:v>
                </c:pt>
                <c:pt idx="30">
                  <c:v>0.18</c:v>
                </c:pt>
                <c:pt idx="31">
                  <c:v>0.18</c:v>
                </c:pt>
                <c:pt idx="32">
                  <c:v>0.18</c:v>
                </c:pt>
                <c:pt idx="33">
                  <c:v>0.18</c:v>
                </c:pt>
                <c:pt idx="34">
                  <c:v>0.18</c:v>
                </c:pt>
                <c:pt idx="35">
                  <c:v>0.15</c:v>
                </c:pt>
                <c:pt idx="36">
                  <c:v>0.15</c:v>
                </c:pt>
                <c:pt idx="37">
                  <c:v>0.15</c:v>
                </c:pt>
                <c:pt idx="38">
                  <c:v>0.20019999999999999</c:v>
                </c:pt>
                <c:pt idx="39">
                  <c:v>0.20019999999999999</c:v>
                </c:pt>
                <c:pt idx="40">
                  <c:v>0.20019999999999999</c:v>
                </c:pt>
                <c:pt idx="41">
                  <c:v>0.17</c:v>
                </c:pt>
                <c:pt idx="42">
                  <c:v>0.17</c:v>
                </c:pt>
                <c:pt idx="43">
                  <c:v>0.17</c:v>
                </c:pt>
                <c:pt idx="44">
                  <c:v>0.17</c:v>
                </c:pt>
                <c:pt idx="45">
                  <c:v>0.17</c:v>
                </c:pt>
                <c:pt idx="46">
                  <c:v>0.17</c:v>
                </c:pt>
                <c:pt idx="47">
                  <c:v>0.17</c:v>
                </c:pt>
                <c:pt idx="48">
                  <c:v>0.17</c:v>
                </c:pt>
                <c:pt idx="49">
                  <c:v>0.17</c:v>
                </c:pt>
                <c:pt idx="50">
                  <c:v>0.17</c:v>
                </c:pt>
                <c:pt idx="51">
                  <c:v>0.17</c:v>
                </c:pt>
                <c:pt idx="52">
                  <c:v>0.17</c:v>
                </c:pt>
                <c:pt idx="53">
                  <c:v>0.17</c:v>
                </c:pt>
                <c:pt idx="54">
                  <c:v>0.2</c:v>
                </c:pt>
                <c:pt idx="55">
                  <c:v>0.2</c:v>
                </c:pt>
                <c:pt idx="56">
                  <c:v>0.2</c:v>
                </c:pt>
                <c:pt idx="57">
                  <c:v>0.2</c:v>
                </c:pt>
                <c:pt idx="58">
                  <c:v>0.2</c:v>
                </c:pt>
                <c:pt idx="59">
                  <c:v>0.2</c:v>
                </c:pt>
                <c:pt idx="61">
                  <c:v>0.12</c:v>
                </c:pt>
                <c:pt idx="62">
                  <c:v>0.12</c:v>
                </c:pt>
                <c:pt idx="63">
                  <c:v>0.12</c:v>
                </c:pt>
                <c:pt idx="64">
                  <c:v>0.12</c:v>
                </c:pt>
                <c:pt idx="65">
                  <c:v>0.12</c:v>
                </c:pt>
                <c:pt idx="66">
                  <c:v>0.12</c:v>
                </c:pt>
                <c:pt idx="67">
                  <c:v>0.12</c:v>
                </c:pt>
                <c:pt idx="68">
                  <c:v>0.12</c:v>
                </c:pt>
                <c:pt idx="69">
                  <c:v>0.12</c:v>
                </c:pt>
                <c:pt idx="70">
                  <c:v>8.2000000000000003E-2</c:v>
                </c:pt>
                <c:pt idx="71">
                  <c:v>8.2000000000000003E-2</c:v>
                </c:pt>
                <c:pt idx="72">
                  <c:v>8.2000000000000003E-2</c:v>
                </c:pt>
                <c:pt idx="73">
                  <c:v>8.2000000000000003E-2</c:v>
                </c:pt>
                <c:pt idx="74">
                  <c:v>8.2000000000000003E-2</c:v>
                </c:pt>
                <c:pt idx="75">
                  <c:v>8.2000000000000003E-2</c:v>
                </c:pt>
                <c:pt idx="76">
                  <c:v>0.12</c:v>
                </c:pt>
                <c:pt idx="77">
                  <c:v>0.12</c:v>
                </c:pt>
                <c:pt idx="78">
                  <c:v>0.12</c:v>
                </c:pt>
                <c:pt idx="79">
                  <c:v>0.12</c:v>
                </c:pt>
                <c:pt idx="80">
                  <c:v>0.12</c:v>
                </c:pt>
                <c:pt idx="81">
                  <c:v>0.12</c:v>
                </c:pt>
                <c:pt idx="82">
                  <c:v>0.12</c:v>
                </c:pt>
                <c:pt idx="83">
                  <c:v>0.12</c:v>
                </c:pt>
                <c:pt idx="84">
                  <c:v>0.12</c:v>
                </c:pt>
                <c:pt idx="85">
                  <c:v>0.12</c:v>
                </c:pt>
                <c:pt idx="86">
                  <c:v>0.12</c:v>
                </c:pt>
                <c:pt idx="87">
                  <c:v>0.12</c:v>
                </c:pt>
                <c:pt idx="88">
                  <c:v>0.12</c:v>
                </c:pt>
                <c:pt idx="89">
                  <c:v>0.12</c:v>
                </c:pt>
                <c:pt idx="90">
                  <c:v>0.12</c:v>
                </c:pt>
              </c:numCache>
            </c:numRef>
          </c:yVal>
          <c:smooth val="0"/>
          <c:extLst>
            <c:ext xmlns:c16="http://schemas.microsoft.com/office/drawing/2014/chart" uri="{C3380CC4-5D6E-409C-BE32-E72D297353CC}">
              <c16:uniqueId val="{00000001-ECDF-B343-8193-5DBD7C7C36E5}"/>
            </c:ext>
          </c:extLst>
        </c:ser>
        <c:ser>
          <c:idx val="1"/>
          <c:order val="1"/>
          <c:tx>
            <c:v>Peridotite Outliers</c:v>
          </c:tx>
          <c:spPr>
            <a:ln w="25400" cap="rnd">
              <a:noFill/>
              <a:round/>
            </a:ln>
            <a:effectLst/>
          </c:spPr>
          <c:marker>
            <c:symbol val="circle"/>
            <c:size val="5"/>
            <c:spPr>
              <a:solidFill>
                <a:srgbClr val="00B050"/>
              </a:solidFill>
              <a:ln w="3175">
                <a:solidFill>
                  <a:schemeClr val="tx1"/>
                </a:solidFill>
              </a:ln>
              <a:effectLst/>
            </c:spPr>
          </c:marker>
          <c:xVal>
            <c:numRef>
              <c:f>Calibrations!$AJ$63:$AJ$92</c:f>
              <c:numCache>
                <c:formatCode>General</c:formatCode>
                <c:ptCount val="30"/>
                <c:pt idx="0">
                  <c:v>0.16166102832941662</c:v>
                </c:pt>
                <c:pt idx="1">
                  <c:v>0.17005397309092787</c:v>
                </c:pt>
                <c:pt idx="2">
                  <c:v>0.16592206182372232</c:v>
                </c:pt>
                <c:pt idx="3">
                  <c:v>0.1741858843581334</c:v>
                </c:pt>
                <c:pt idx="4">
                  <c:v>0.17922165121504016</c:v>
                </c:pt>
                <c:pt idx="5">
                  <c:v>0.18232058466544429</c:v>
                </c:pt>
                <c:pt idx="6">
                  <c:v>0.17289466208713167</c:v>
                </c:pt>
                <c:pt idx="7">
                  <c:v>0.17199080649743048</c:v>
                </c:pt>
                <c:pt idx="8">
                  <c:v>0.17702657335433722</c:v>
                </c:pt>
                <c:pt idx="9">
                  <c:v>0.11194897089585</c:v>
                </c:pt>
                <c:pt idx="10">
                  <c:v>0.11879244893215918</c:v>
                </c:pt>
                <c:pt idx="11">
                  <c:v>0.11220721535005036</c:v>
                </c:pt>
                <c:pt idx="12">
                  <c:v>0.11543527102755467</c:v>
                </c:pt>
                <c:pt idx="13">
                  <c:v>0.11853420447795884</c:v>
                </c:pt>
                <c:pt idx="14">
                  <c:v>0.11440229321075329</c:v>
                </c:pt>
                <c:pt idx="15">
                  <c:v>0.15559228365570849</c:v>
                </c:pt>
                <c:pt idx="16">
                  <c:v>0.15959507269581386</c:v>
                </c:pt>
                <c:pt idx="17">
                  <c:v>0.15998243937711437</c:v>
                </c:pt>
                <c:pt idx="18">
                  <c:v>0.15765823928931125</c:v>
                </c:pt>
                <c:pt idx="19">
                  <c:v>0.15365545024920588</c:v>
                </c:pt>
                <c:pt idx="20">
                  <c:v>0.1506856390259019</c:v>
                </c:pt>
                <c:pt idx="21">
                  <c:v>0.1588203393332128</c:v>
                </c:pt>
                <c:pt idx="22">
                  <c:v>0.16295225060041835</c:v>
                </c:pt>
                <c:pt idx="23">
                  <c:v>0.15494667252020761</c:v>
                </c:pt>
                <c:pt idx="24">
                  <c:v>0.15572140588280867</c:v>
                </c:pt>
                <c:pt idx="25">
                  <c:v>0.16695503964052372</c:v>
                </c:pt>
                <c:pt idx="26">
                  <c:v>0.16501820623402111</c:v>
                </c:pt>
                <c:pt idx="27">
                  <c:v>0.14926529452779999</c:v>
                </c:pt>
                <c:pt idx="28">
                  <c:v>0.15817472819771194</c:v>
                </c:pt>
                <c:pt idx="29">
                  <c:v>0.14965266120910053</c:v>
                </c:pt>
              </c:numCache>
            </c:numRef>
          </c:xVal>
          <c:yVal>
            <c:numRef>
              <c:f>Calibrations!$AK$63:$AK$92</c:f>
              <c:numCache>
                <c:formatCode>General</c:formatCode>
                <c:ptCount val="30"/>
                <c:pt idx="0">
                  <c:v>0.12</c:v>
                </c:pt>
                <c:pt idx="1">
                  <c:v>0.12</c:v>
                </c:pt>
                <c:pt idx="2">
                  <c:v>0.12</c:v>
                </c:pt>
                <c:pt idx="3">
                  <c:v>0.12</c:v>
                </c:pt>
                <c:pt idx="4">
                  <c:v>0.12</c:v>
                </c:pt>
                <c:pt idx="5">
                  <c:v>0.12</c:v>
                </c:pt>
                <c:pt idx="6">
                  <c:v>0.12</c:v>
                </c:pt>
                <c:pt idx="7">
                  <c:v>0.12</c:v>
                </c:pt>
                <c:pt idx="8">
                  <c:v>0.12</c:v>
                </c:pt>
                <c:pt idx="9">
                  <c:v>8.2000000000000003E-2</c:v>
                </c:pt>
                <c:pt idx="10">
                  <c:v>8.2000000000000003E-2</c:v>
                </c:pt>
                <c:pt idx="11">
                  <c:v>8.2000000000000003E-2</c:v>
                </c:pt>
                <c:pt idx="12">
                  <c:v>8.2000000000000003E-2</c:v>
                </c:pt>
                <c:pt idx="13">
                  <c:v>8.2000000000000003E-2</c:v>
                </c:pt>
                <c:pt idx="14">
                  <c:v>8.2000000000000003E-2</c:v>
                </c:pt>
                <c:pt idx="15">
                  <c:v>0.12</c:v>
                </c:pt>
                <c:pt idx="16">
                  <c:v>0.12</c:v>
                </c:pt>
                <c:pt idx="17">
                  <c:v>0.12</c:v>
                </c:pt>
                <c:pt idx="18">
                  <c:v>0.12</c:v>
                </c:pt>
                <c:pt idx="19">
                  <c:v>0.12</c:v>
                </c:pt>
                <c:pt idx="20">
                  <c:v>0.12</c:v>
                </c:pt>
                <c:pt idx="21">
                  <c:v>0.12</c:v>
                </c:pt>
                <c:pt idx="22">
                  <c:v>0.12</c:v>
                </c:pt>
                <c:pt idx="23">
                  <c:v>0.12</c:v>
                </c:pt>
                <c:pt idx="24">
                  <c:v>0.12</c:v>
                </c:pt>
                <c:pt idx="25">
                  <c:v>0.12</c:v>
                </c:pt>
                <c:pt idx="26">
                  <c:v>0.12</c:v>
                </c:pt>
                <c:pt idx="27">
                  <c:v>0.12</c:v>
                </c:pt>
                <c:pt idx="28">
                  <c:v>0.12</c:v>
                </c:pt>
                <c:pt idx="29">
                  <c:v>0.12</c:v>
                </c:pt>
              </c:numCache>
            </c:numRef>
          </c:yVal>
          <c:smooth val="0"/>
          <c:extLst>
            <c:ext xmlns:c16="http://schemas.microsoft.com/office/drawing/2014/chart" uri="{C3380CC4-5D6E-409C-BE32-E72D297353CC}">
              <c16:uniqueId val="{00000002-ECDF-B343-8193-5DBD7C7C36E5}"/>
            </c:ext>
          </c:extLst>
        </c:ser>
        <c:dLbls>
          <c:showLegendKey val="0"/>
          <c:showVal val="0"/>
          <c:showCatName val="0"/>
          <c:showSerName val="0"/>
          <c:showPercent val="0"/>
          <c:showBubbleSize val="0"/>
        </c:dLbls>
        <c:axId val="791430688"/>
        <c:axId val="778249088"/>
      </c:scatterChart>
      <c:valAx>
        <c:axId val="791430688"/>
        <c:scaling>
          <c:orientation val="minMax"/>
          <c:max val="0.25"/>
          <c:min val="0.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0.25"/>
          <c:min val="0.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0.05"/>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MgO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3.5950611764611957E-2"/>
                  <c:y val="1.5087496260843554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Calibrations!$AQ$2:$AQ$59</c:f>
              <c:numCache>
                <c:formatCode>General</c:formatCode>
                <c:ptCount val="58"/>
                <c:pt idx="0">
                  <c:v>6.2374999999999998</c:v>
                </c:pt>
                <c:pt idx="1">
                  <c:v>6.1856</c:v>
                </c:pt>
                <c:pt idx="2">
                  <c:v>6.1452</c:v>
                </c:pt>
                <c:pt idx="3">
                  <c:v>6.1261999999999999</c:v>
                </c:pt>
                <c:pt idx="4">
                  <c:v>6.0045999999999999</c:v>
                </c:pt>
                <c:pt idx="5">
                  <c:v>5.6269</c:v>
                </c:pt>
                <c:pt idx="6">
                  <c:v>7.1139000000000001</c:v>
                </c:pt>
                <c:pt idx="7">
                  <c:v>6.9103000000000003</c:v>
                </c:pt>
                <c:pt idx="8">
                  <c:v>6.7742000000000004</c:v>
                </c:pt>
                <c:pt idx="9">
                  <c:v>6.6795</c:v>
                </c:pt>
                <c:pt idx="10">
                  <c:v>6.5008999999999997</c:v>
                </c:pt>
                <c:pt idx="11">
                  <c:v>6.2519999999999998</c:v>
                </c:pt>
                <c:pt idx="12">
                  <c:v>6.2544000000000004</c:v>
                </c:pt>
                <c:pt idx="13">
                  <c:v>5.9683999999999999</c:v>
                </c:pt>
                <c:pt idx="14">
                  <c:v>5.7378</c:v>
                </c:pt>
                <c:pt idx="15">
                  <c:v>4.7667999999999999</c:v>
                </c:pt>
                <c:pt idx="16">
                  <c:v>4.4551999999999996</c:v>
                </c:pt>
                <c:pt idx="17">
                  <c:v>3.855</c:v>
                </c:pt>
                <c:pt idx="18">
                  <c:v>4.3914</c:v>
                </c:pt>
                <c:pt idx="19">
                  <c:v>3.6499000000000001</c:v>
                </c:pt>
                <c:pt idx="20">
                  <c:v>3.6442000000000001</c:v>
                </c:pt>
                <c:pt idx="21">
                  <c:v>3.6236999999999999</c:v>
                </c:pt>
                <c:pt idx="22">
                  <c:v>3.1716000000000002</c:v>
                </c:pt>
                <c:pt idx="23">
                  <c:v>2.9695</c:v>
                </c:pt>
                <c:pt idx="24">
                  <c:v>2.8195000000000001</c:v>
                </c:pt>
                <c:pt idx="25">
                  <c:v>4.4340999999999999</c:v>
                </c:pt>
                <c:pt idx="26">
                  <c:v>4.0488999999999997</c:v>
                </c:pt>
                <c:pt idx="27">
                  <c:v>3.9417</c:v>
                </c:pt>
                <c:pt idx="28">
                  <c:v>3.8264</c:v>
                </c:pt>
                <c:pt idx="29">
                  <c:v>3.6650999999999998</c:v>
                </c:pt>
                <c:pt idx="30">
                  <c:v>3.1749000000000001</c:v>
                </c:pt>
                <c:pt idx="31">
                  <c:v>3.8491</c:v>
                </c:pt>
                <c:pt idx="32">
                  <c:v>3.4691000000000001</c:v>
                </c:pt>
                <c:pt idx="33">
                  <c:v>3.3001999999999998</c:v>
                </c:pt>
                <c:pt idx="34">
                  <c:v>3.2664</c:v>
                </c:pt>
                <c:pt idx="35">
                  <c:v>2.9998</c:v>
                </c:pt>
                <c:pt idx="36">
                  <c:v>2.8363999999999998</c:v>
                </c:pt>
                <c:pt idx="37">
                  <c:v>3.7353000000000001</c:v>
                </c:pt>
                <c:pt idx="38">
                  <c:v>3.4859</c:v>
                </c:pt>
                <c:pt idx="39">
                  <c:v>3.3365999999999998</c:v>
                </c:pt>
                <c:pt idx="40">
                  <c:v>1.6497999999999999</c:v>
                </c:pt>
                <c:pt idx="41">
                  <c:v>1.6023000000000001</c:v>
                </c:pt>
                <c:pt idx="42">
                  <c:v>1.5329999999999999</c:v>
                </c:pt>
                <c:pt idx="43">
                  <c:v>1.5104</c:v>
                </c:pt>
                <c:pt idx="44">
                  <c:v>1.1538999999999999</c:v>
                </c:pt>
                <c:pt idx="45">
                  <c:v>0.86829999999999996</c:v>
                </c:pt>
                <c:pt idx="46">
                  <c:v>1.0233000000000001</c:v>
                </c:pt>
                <c:pt idx="47">
                  <c:v>0.95960000000000001</c:v>
                </c:pt>
                <c:pt idx="48">
                  <c:v>0.88270000000000004</c:v>
                </c:pt>
                <c:pt idx="49">
                  <c:v>0.80530000000000002</c:v>
                </c:pt>
                <c:pt idx="50">
                  <c:v>0.85209999999999997</c:v>
                </c:pt>
                <c:pt idx="51">
                  <c:v>0.5504</c:v>
                </c:pt>
                <c:pt idx="52">
                  <c:v>0.69140000000000001</c:v>
                </c:pt>
                <c:pt idx="53">
                  <c:v>0.68659999999999999</c:v>
                </c:pt>
                <c:pt idx="54">
                  <c:v>0.63649999999999995</c:v>
                </c:pt>
                <c:pt idx="55">
                  <c:v>0.59570000000000001</c:v>
                </c:pt>
                <c:pt idx="56">
                  <c:v>0.58340000000000003</c:v>
                </c:pt>
                <c:pt idx="57">
                  <c:v>0.53439999999999999</c:v>
                </c:pt>
              </c:numCache>
            </c:numRef>
          </c:xVal>
          <c:yVal>
            <c:numRef>
              <c:f>Calibrations!$AR$2:$AR$59</c:f>
              <c:numCache>
                <c:formatCode>General</c:formatCode>
                <c:ptCount val="58"/>
                <c:pt idx="0">
                  <c:v>14.19</c:v>
                </c:pt>
                <c:pt idx="1">
                  <c:v>14.19</c:v>
                </c:pt>
                <c:pt idx="2">
                  <c:v>14.19</c:v>
                </c:pt>
                <c:pt idx="3">
                  <c:v>14.19</c:v>
                </c:pt>
                <c:pt idx="4">
                  <c:v>14.19</c:v>
                </c:pt>
                <c:pt idx="5">
                  <c:v>14.19</c:v>
                </c:pt>
                <c:pt idx="6">
                  <c:v>13.55</c:v>
                </c:pt>
                <c:pt idx="7">
                  <c:v>13.55</c:v>
                </c:pt>
                <c:pt idx="8">
                  <c:v>13.55</c:v>
                </c:pt>
                <c:pt idx="9">
                  <c:v>13.55</c:v>
                </c:pt>
                <c:pt idx="10">
                  <c:v>13.55</c:v>
                </c:pt>
                <c:pt idx="11">
                  <c:v>13.55</c:v>
                </c:pt>
                <c:pt idx="12">
                  <c:v>13.06</c:v>
                </c:pt>
                <c:pt idx="13">
                  <c:v>13.06</c:v>
                </c:pt>
                <c:pt idx="14">
                  <c:v>13.06</c:v>
                </c:pt>
                <c:pt idx="15">
                  <c:v>10.09</c:v>
                </c:pt>
                <c:pt idx="16">
                  <c:v>10.09</c:v>
                </c:pt>
                <c:pt idx="17">
                  <c:v>10.09</c:v>
                </c:pt>
                <c:pt idx="18">
                  <c:v>9.69</c:v>
                </c:pt>
                <c:pt idx="19">
                  <c:v>9.69</c:v>
                </c:pt>
                <c:pt idx="20">
                  <c:v>9.69</c:v>
                </c:pt>
                <c:pt idx="21">
                  <c:v>9.69</c:v>
                </c:pt>
                <c:pt idx="22">
                  <c:v>9.69</c:v>
                </c:pt>
                <c:pt idx="23">
                  <c:v>9.69</c:v>
                </c:pt>
                <c:pt idx="24">
                  <c:v>9.69</c:v>
                </c:pt>
                <c:pt idx="25">
                  <c:v>7.85</c:v>
                </c:pt>
                <c:pt idx="26">
                  <c:v>7.85</c:v>
                </c:pt>
                <c:pt idx="27">
                  <c:v>7.85</c:v>
                </c:pt>
                <c:pt idx="28">
                  <c:v>7.85</c:v>
                </c:pt>
                <c:pt idx="29">
                  <c:v>7.85</c:v>
                </c:pt>
                <c:pt idx="30">
                  <c:v>7.85</c:v>
                </c:pt>
                <c:pt idx="31">
                  <c:v>7.51</c:v>
                </c:pt>
                <c:pt idx="32">
                  <c:v>7.51</c:v>
                </c:pt>
                <c:pt idx="33">
                  <c:v>7.51</c:v>
                </c:pt>
                <c:pt idx="34">
                  <c:v>7.51</c:v>
                </c:pt>
                <c:pt idx="35">
                  <c:v>7.51</c:v>
                </c:pt>
                <c:pt idx="36">
                  <c:v>7.51</c:v>
                </c:pt>
                <c:pt idx="37">
                  <c:v>6.18</c:v>
                </c:pt>
                <c:pt idx="38">
                  <c:v>6.18</c:v>
                </c:pt>
                <c:pt idx="39">
                  <c:v>6.18</c:v>
                </c:pt>
                <c:pt idx="40">
                  <c:v>5.19</c:v>
                </c:pt>
                <c:pt idx="41">
                  <c:v>5.19</c:v>
                </c:pt>
                <c:pt idx="42">
                  <c:v>5.19</c:v>
                </c:pt>
                <c:pt idx="43">
                  <c:v>5.19</c:v>
                </c:pt>
                <c:pt idx="44">
                  <c:v>5.19</c:v>
                </c:pt>
                <c:pt idx="45">
                  <c:v>5.19</c:v>
                </c:pt>
                <c:pt idx="46">
                  <c:v>3.59</c:v>
                </c:pt>
                <c:pt idx="47">
                  <c:v>3.59</c:v>
                </c:pt>
                <c:pt idx="48">
                  <c:v>3.59</c:v>
                </c:pt>
                <c:pt idx="49">
                  <c:v>3.59</c:v>
                </c:pt>
                <c:pt idx="50">
                  <c:v>1.54</c:v>
                </c:pt>
                <c:pt idx="51">
                  <c:v>1.54</c:v>
                </c:pt>
                <c:pt idx="52">
                  <c:v>1.508</c:v>
                </c:pt>
                <c:pt idx="53">
                  <c:v>1.508</c:v>
                </c:pt>
                <c:pt idx="54">
                  <c:v>1.508</c:v>
                </c:pt>
                <c:pt idx="55">
                  <c:v>1.508</c:v>
                </c:pt>
                <c:pt idx="56">
                  <c:v>1.508</c:v>
                </c:pt>
                <c:pt idx="57">
                  <c:v>1.508</c:v>
                </c:pt>
              </c:numCache>
            </c:numRef>
          </c:yVal>
          <c:smooth val="0"/>
          <c:extLst>
            <c:ext xmlns:c16="http://schemas.microsoft.com/office/drawing/2014/chart" uri="{C3380CC4-5D6E-409C-BE32-E72D297353CC}">
              <c16:uniqueId val="{00000000-5287-BB47-850F-13214A4096A2}"/>
            </c:ext>
          </c:extLst>
        </c:ser>
        <c:dLbls>
          <c:showLegendKey val="0"/>
          <c:showVal val="0"/>
          <c:showCatName val="0"/>
          <c:showSerName val="0"/>
          <c:showPercent val="0"/>
          <c:showBubbleSize val="0"/>
        </c:dLbls>
        <c:axId val="722593504"/>
        <c:axId val="752202464"/>
      </c:scatterChart>
      <c:valAx>
        <c:axId val="722593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2202464"/>
        <c:crosses val="autoZero"/>
        <c:crossBetween val="midCat"/>
      </c:valAx>
      <c:valAx>
        <c:axId val="752202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25935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CaO</a:t>
            </a:r>
          </a:p>
        </c:rich>
      </c:tx>
      <c:layout>
        <c:manualLayout>
          <c:xMode val="edge"/>
          <c:yMode val="edge"/>
          <c:x val="0.13084874705694727"/>
          <c:y val="5.14856486755941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Calibrations!$AX$2:$AX$91</c:f>
              <c:numCache>
                <c:formatCode>General</c:formatCode>
                <c:ptCount val="90"/>
                <c:pt idx="0">
                  <c:v>13.576605568770114</c:v>
                </c:pt>
                <c:pt idx="1">
                  <c:v>13.520358192248496</c:v>
                </c:pt>
                <c:pt idx="2">
                  <c:v>13.519938435707289</c:v>
                </c:pt>
                <c:pt idx="3">
                  <c:v>13.376941374003078</c:v>
                </c:pt>
                <c:pt idx="4">
                  <c:v>13.339862879529873</c:v>
                </c:pt>
                <c:pt idx="5">
                  <c:v>13.314117811669231</c:v>
                </c:pt>
                <c:pt idx="6">
                  <c:v>12.775850006995944</c:v>
                </c:pt>
                <c:pt idx="7">
                  <c:v>12.759339583041836</c:v>
                </c:pt>
                <c:pt idx="8">
                  <c:v>12.755561774170982</c:v>
                </c:pt>
                <c:pt idx="9">
                  <c:v>12.878550440744368</c:v>
                </c:pt>
                <c:pt idx="10">
                  <c:v>12.876311739191269</c:v>
                </c:pt>
                <c:pt idx="11">
                  <c:v>12.811669231845528</c:v>
                </c:pt>
                <c:pt idx="12">
                  <c:v>12.258150272841752</c:v>
                </c:pt>
                <c:pt idx="13">
                  <c:v>12.198404925143416</c:v>
                </c:pt>
                <c:pt idx="14">
                  <c:v>12.167902616482442</c:v>
                </c:pt>
                <c:pt idx="15">
                  <c:v>12.121029802714427</c:v>
                </c:pt>
                <c:pt idx="16">
                  <c:v>12.112214915349096</c:v>
                </c:pt>
                <c:pt idx="17">
                  <c:v>12.093745627536029</c:v>
                </c:pt>
                <c:pt idx="18">
                  <c:v>12.054288512662655</c:v>
                </c:pt>
                <c:pt idx="19">
                  <c:v>12.064782426192808</c:v>
                </c:pt>
                <c:pt idx="20">
                  <c:v>11.785784245137819</c:v>
                </c:pt>
                <c:pt idx="21">
                  <c:v>11.782006436266965</c:v>
                </c:pt>
                <c:pt idx="22">
                  <c:v>11.767734713865957</c:v>
                </c:pt>
                <c:pt idx="23">
                  <c:v>11.767314957324752</c:v>
                </c:pt>
                <c:pt idx="24">
                  <c:v>11.766895200783546</c:v>
                </c:pt>
                <c:pt idx="25">
                  <c:v>11.360011193507765</c:v>
                </c:pt>
                <c:pt idx="26">
                  <c:v>11.351196306142437</c:v>
                </c:pt>
                <c:pt idx="27">
                  <c:v>11.308101301245276</c:v>
                </c:pt>
                <c:pt idx="28">
                  <c:v>11.253672869735553</c:v>
                </c:pt>
                <c:pt idx="29">
                  <c:v>11.219252833356652</c:v>
                </c:pt>
                <c:pt idx="30">
                  <c:v>11.218972995662517</c:v>
                </c:pt>
                <c:pt idx="31">
                  <c:v>10.595494613124389</c:v>
                </c:pt>
                <c:pt idx="32">
                  <c:v>10.583881348817686</c:v>
                </c:pt>
                <c:pt idx="33">
                  <c:v>10.546662935497412</c:v>
                </c:pt>
                <c:pt idx="34">
                  <c:v>10.384636910591857</c:v>
                </c:pt>
                <c:pt idx="35">
                  <c:v>10.319434727857843</c:v>
                </c:pt>
                <c:pt idx="36">
                  <c:v>10.31537708129285</c:v>
                </c:pt>
                <c:pt idx="37">
                  <c:v>10.244438225829018</c:v>
                </c:pt>
                <c:pt idx="38">
                  <c:v>10.23464390653421</c:v>
                </c:pt>
                <c:pt idx="39">
                  <c:v>10.18077515041276</c:v>
                </c:pt>
                <c:pt idx="40">
                  <c:v>9.1481740590457523</c:v>
                </c:pt>
                <c:pt idx="41">
                  <c:v>9.1411781166923181</c:v>
                </c:pt>
                <c:pt idx="42">
                  <c:v>9.099482300265846</c:v>
                </c:pt>
                <c:pt idx="43">
                  <c:v>9.0773751224289914</c:v>
                </c:pt>
                <c:pt idx="44">
                  <c:v>9.0721981250874499</c:v>
                </c:pt>
                <c:pt idx="45">
                  <c:v>9.0598852665454039</c:v>
                </c:pt>
                <c:pt idx="46">
                  <c:v>6.3656079473905134</c:v>
                </c:pt>
                <c:pt idx="47">
                  <c:v>6.3595914369665598</c:v>
                </c:pt>
                <c:pt idx="48">
                  <c:v>6.3353854764236743</c:v>
                </c:pt>
                <c:pt idx="49">
                  <c:v>6.276199804113614</c:v>
                </c:pt>
                <c:pt idx="50">
                  <c:v>5.0587659157688538</c:v>
                </c:pt>
                <c:pt idx="51">
                  <c:v>5.0363789002378621</c:v>
                </c:pt>
                <c:pt idx="52">
                  <c:v>5.0128725339303202</c:v>
                </c:pt>
                <c:pt idx="53">
                  <c:v>4.5623338463691061</c:v>
                </c:pt>
                <c:pt idx="54">
                  <c:v>4.5582761998041139</c:v>
                </c:pt>
                <c:pt idx="55">
                  <c:v>4.5565971736392896</c:v>
                </c:pt>
                <c:pt idx="56">
                  <c:v>4.5301525115433048</c:v>
                </c:pt>
                <c:pt idx="57">
                  <c:v>4.5291730796138241</c:v>
                </c:pt>
                <c:pt idx="58">
                  <c:v>4.5170001399188466</c:v>
                </c:pt>
                <c:pt idx="59">
                  <c:v>4.4930740170700991</c:v>
                </c:pt>
                <c:pt idx="60">
                  <c:v>1.111095564572548</c:v>
                </c:pt>
                <c:pt idx="61">
                  <c:v>1.1099762137959983</c:v>
                </c:pt>
                <c:pt idx="62">
                  <c:v>1.106338323772212</c:v>
                </c:pt>
                <c:pt idx="63">
                  <c:v>1.0573667272981671</c:v>
                </c:pt>
                <c:pt idx="64">
                  <c:v>1.055547782286274</c:v>
                </c:pt>
                <c:pt idx="65">
                  <c:v>1.0537288372743809</c:v>
                </c:pt>
                <c:pt idx="66">
                  <c:v>1.0502308660976634</c:v>
                </c:pt>
                <c:pt idx="67">
                  <c:v>1.0486917587799078</c:v>
                </c:pt>
                <c:pt idx="68">
                  <c:v>1.0470127326150831</c:v>
                </c:pt>
                <c:pt idx="69">
                  <c:v>0.71568490275640118</c:v>
                </c:pt>
                <c:pt idx="70">
                  <c:v>0.71554498390933252</c:v>
                </c:pt>
                <c:pt idx="71">
                  <c:v>0.71512522736812645</c:v>
                </c:pt>
                <c:pt idx="72">
                  <c:v>0.70533090807331744</c:v>
                </c:pt>
                <c:pt idx="73">
                  <c:v>0.69763537148453891</c:v>
                </c:pt>
                <c:pt idx="74">
                  <c:v>0.69455715684902752</c:v>
                </c:pt>
                <c:pt idx="75">
                  <c:v>0.56569189869875469</c:v>
                </c:pt>
                <c:pt idx="76">
                  <c:v>0.56527214215754862</c:v>
                </c:pt>
                <c:pt idx="77">
                  <c:v>0.56163425213376239</c:v>
                </c:pt>
                <c:pt idx="78">
                  <c:v>0.55561774170980838</c:v>
                </c:pt>
                <c:pt idx="79">
                  <c:v>0.54974115013292291</c:v>
                </c:pt>
                <c:pt idx="80">
                  <c:v>0.54526374702672453</c:v>
                </c:pt>
                <c:pt idx="81">
                  <c:v>0.15307121869315796</c:v>
                </c:pt>
                <c:pt idx="82">
                  <c:v>0.14943332866937178</c:v>
                </c:pt>
                <c:pt idx="83">
                  <c:v>0.14607527633972298</c:v>
                </c:pt>
                <c:pt idx="84">
                  <c:v>0.12872533930320415</c:v>
                </c:pt>
                <c:pt idx="85">
                  <c:v>0.12354834196166224</c:v>
                </c:pt>
                <c:pt idx="86">
                  <c:v>0.12158947810270045</c:v>
                </c:pt>
                <c:pt idx="87">
                  <c:v>0.12033020847908213</c:v>
                </c:pt>
                <c:pt idx="88">
                  <c:v>0.11907093885546383</c:v>
                </c:pt>
                <c:pt idx="89">
                  <c:v>0.11557296767874634</c:v>
                </c:pt>
              </c:numCache>
            </c:numRef>
          </c:xVal>
          <c:yVal>
            <c:numRef>
              <c:f>Calibrations!$AY$2:$AY$91</c:f>
              <c:numCache>
                <c:formatCode>General</c:formatCode>
                <c:ptCount val="90"/>
                <c:pt idx="0">
                  <c:v>14.7</c:v>
                </c:pt>
                <c:pt idx="1">
                  <c:v>14.7</c:v>
                </c:pt>
                <c:pt idx="2">
                  <c:v>14.7</c:v>
                </c:pt>
                <c:pt idx="3">
                  <c:v>14.7</c:v>
                </c:pt>
                <c:pt idx="4">
                  <c:v>14.7</c:v>
                </c:pt>
                <c:pt idx="5">
                  <c:v>14.7</c:v>
                </c:pt>
                <c:pt idx="6">
                  <c:v>14.1</c:v>
                </c:pt>
                <c:pt idx="7">
                  <c:v>14.1</c:v>
                </c:pt>
                <c:pt idx="8">
                  <c:v>14.1</c:v>
                </c:pt>
                <c:pt idx="9">
                  <c:v>13.99</c:v>
                </c:pt>
                <c:pt idx="10">
                  <c:v>13.99</c:v>
                </c:pt>
                <c:pt idx="11">
                  <c:v>13.99</c:v>
                </c:pt>
                <c:pt idx="12">
                  <c:v>13.29</c:v>
                </c:pt>
                <c:pt idx="13">
                  <c:v>13.29</c:v>
                </c:pt>
                <c:pt idx="14">
                  <c:v>13.29</c:v>
                </c:pt>
                <c:pt idx="15">
                  <c:v>13.29</c:v>
                </c:pt>
                <c:pt idx="16">
                  <c:v>13.29</c:v>
                </c:pt>
                <c:pt idx="17">
                  <c:v>13.29</c:v>
                </c:pt>
                <c:pt idx="18">
                  <c:v>13.29</c:v>
                </c:pt>
                <c:pt idx="19">
                  <c:v>12.99</c:v>
                </c:pt>
                <c:pt idx="20">
                  <c:v>12.99</c:v>
                </c:pt>
                <c:pt idx="21">
                  <c:v>12.99</c:v>
                </c:pt>
                <c:pt idx="22">
                  <c:v>12.99</c:v>
                </c:pt>
                <c:pt idx="23">
                  <c:v>12.99</c:v>
                </c:pt>
                <c:pt idx="24">
                  <c:v>12.99</c:v>
                </c:pt>
                <c:pt idx="25">
                  <c:v>11.9</c:v>
                </c:pt>
                <c:pt idx="26">
                  <c:v>11.9</c:v>
                </c:pt>
                <c:pt idx="27">
                  <c:v>11.9</c:v>
                </c:pt>
                <c:pt idx="28">
                  <c:v>11.9</c:v>
                </c:pt>
                <c:pt idx="29">
                  <c:v>11.9</c:v>
                </c:pt>
                <c:pt idx="30">
                  <c:v>11.9</c:v>
                </c:pt>
                <c:pt idx="31">
                  <c:v>11.38</c:v>
                </c:pt>
                <c:pt idx="32">
                  <c:v>11.38</c:v>
                </c:pt>
                <c:pt idx="33">
                  <c:v>11.38</c:v>
                </c:pt>
                <c:pt idx="34">
                  <c:v>11.16</c:v>
                </c:pt>
                <c:pt idx="35">
                  <c:v>11.16</c:v>
                </c:pt>
                <c:pt idx="36">
                  <c:v>11.16</c:v>
                </c:pt>
                <c:pt idx="37">
                  <c:v>11.16</c:v>
                </c:pt>
                <c:pt idx="38">
                  <c:v>11.16</c:v>
                </c:pt>
                <c:pt idx="39">
                  <c:v>11.16</c:v>
                </c:pt>
                <c:pt idx="40">
                  <c:v>9.7899999999999991</c:v>
                </c:pt>
                <c:pt idx="41">
                  <c:v>9.7899999999999991</c:v>
                </c:pt>
                <c:pt idx="42">
                  <c:v>9.7899999999999991</c:v>
                </c:pt>
                <c:pt idx="43">
                  <c:v>9.7899999999999991</c:v>
                </c:pt>
                <c:pt idx="44">
                  <c:v>9.7899999999999991</c:v>
                </c:pt>
                <c:pt idx="45">
                  <c:v>9.7899999999999991</c:v>
                </c:pt>
                <c:pt idx="46">
                  <c:v>7.12</c:v>
                </c:pt>
                <c:pt idx="47">
                  <c:v>7.12</c:v>
                </c:pt>
                <c:pt idx="48">
                  <c:v>7.12</c:v>
                </c:pt>
                <c:pt idx="49">
                  <c:v>7.12</c:v>
                </c:pt>
                <c:pt idx="50">
                  <c:v>5.72</c:v>
                </c:pt>
                <c:pt idx="51">
                  <c:v>5.72</c:v>
                </c:pt>
                <c:pt idx="52">
                  <c:v>5.72</c:v>
                </c:pt>
                <c:pt idx="53">
                  <c:v>4.8899999999999997</c:v>
                </c:pt>
                <c:pt idx="54">
                  <c:v>4.8899999999999997</c:v>
                </c:pt>
                <c:pt idx="55">
                  <c:v>4.8899999999999997</c:v>
                </c:pt>
                <c:pt idx="56">
                  <c:v>4.8899999999999997</c:v>
                </c:pt>
                <c:pt idx="57">
                  <c:v>4.8899999999999997</c:v>
                </c:pt>
                <c:pt idx="58">
                  <c:v>4.8899999999999997</c:v>
                </c:pt>
                <c:pt idx="59">
                  <c:v>4.8899999999999997</c:v>
                </c:pt>
                <c:pt idx="60">
                  <c:v>1.2</c:v>
                </c:pt>
                <c:pt idx="61">
                  <c:v>1.2</c:v>
                </c:pt>
                <c:pt idx="62">
                  <c:v>1.2</c:v>
                </c:pt>
                <c:pt idx="63">
                  <c:v>1.2</c:v>
                </c:pt>
                <c:pt idx="64">
                  <c:v>1.2</c:v>
                </c:pt>
                <c:pt idx="65">
                  <c:v>1.2</c:v>
                </c:pt>
                <c:pt idx="66">
                  <c:v>1.2</c:v>
                </c:pt>
                <c:pt idx="67">
                  <c:v>1.2</c:v>
                </c:pt>
                <c:pt idx="68">
                  <c:v>1.2</c:v>
                </c:pt>
                <c:pt idx="69">
                  <c:v>0.68</c:v>
                </c:pt>
                <c:pt idx="70">
                  <c:v>0.68</c:v>
                </c:pt>
                <c:pt idx="71">
                  <c:v>0.68</c:v>
                </c:pt>
                <c:pt idx="72">
                  <c:v>0.68</c:v>
                </c:pt>
                <c:pt idx="73">
                  <c:v>0.68</c:v>
                </c:pt>
                <c:pt idx="74">
                  <c:v>0.68</c:v>
                </c:pt>
                <c:pt idx="75">
                  <c:v>0.56000000000000005</c:v>
                </c:pt>
                <c:pt idx="76">
                  <c:v>0.56000000000000005</c:v>
                </c:pt>
                <c:pt idx="77">
                  <c:v>0.56000000000000005</c:v>
                </c:pt>
                <c:pt idx="78">
                  <c:v>0.56000000000000005</c:v>
                </c:pt>
                <c:pt idx="79">
                  <c:v>0.56000000000000005</c:v>
                </c:pt>
                <c:pt idx="80">
                  <c:v>0.56000000000000005</c:v>
                </c:pt>
                <c:pt idx="81">
                  <c:v>0.17</c:v>
                </c:pt>
                <c:pt idx="82">
                  <c:v>0.17</c:v>
                </c:pt>
                <c:pt idx="83">
                  <c:v>0.17</c:v>
                </c:pt>
                <c:pt idx="84">
                  <c:v>0.17</c:v>
                </c:pt>
                <c:pt idx="85">
                  <c:v>0.17</c:v>
                </c:pt>
                <c:pt idx="86">
                  <c:v>0.17</c:v>
                </c:pt>
                <c:pt idx="87">
                  <c:v>0.17</c:v>
                </c:pt>
                <c:pt idx="88">
                  <c:v>0.17</c:v>
                </c:pt>
                <c:pt idx="89">
                  <c:v>0.17</c:v>
                </c:pt>
              </c:numCache>
            </c:numRef>
          </c:yVal>
          <c:smooth val="0"/>
          <c:extLst>
            <c:ext xmlns:c16="http://schemas.microsoft.com/office/drawing/2014/chart" uri="{C3380CC4-5D6E-409C-BE32-E72D297353CC}">
              <c16:uniqueId val="{00000001-ECDF-B343-8193-5DBD7C7C36E5}"/>
            </c:ext>
          </c:extLst>
        </c:ser>
        <c:dLbls>
          <c:showLegendKey val="0"/>
          <c:showVal val="0"/>
          <c:showCatName val="0"/>
          <c:showSerName val="0"/>
          <c:showPercent val="0"/>
          <c:showBubbleSize val="0"/>
        </c:dLbls>
        <c:axId val="791430688"/>
        <c:axId val="778249088"/>
      </c:scatterChart>
      <c:valAx>
        <c:axId val="791430688"/>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4"/>
      </c:valAx>
      <c:valAx>
        <c:axId val="778249088"/>
        <c:scaling>
          <c:orientation val="minMax"/>
          <c:max val="16"/>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4"/>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K2O</a:t>
            </a:r>
          </a:p>
        </c:rich>
      </c:tx>
      <c:layout>
        <c:manualLayout>
          <c:xMode val="edge"/>
          <c:yMode val="edge"/>
          <c:x val="0.13084874705694727"/>
          <c:y val="5.1485648675594166E-2"/>
        </c:manualLayout>
      </c:layout>
      <c:overlay val="0"/>
      <c:spPr>
        <a:noFill/>
        <a:ln>
          <a:noFill/>
        </a:ln>
        <a:effectLst/>
      </c:spPr>
    </c:title>
    <c:autoTitleDeleted val="0"/>
    <c:plotArea>
      <c:layout>
        <c:manualLayout>
          <c:layoutTarget val="inner"/>
          <c:xMode val="edge"/>
          <c:yMode val="edge"/>
          <c:x val="0.10723661694531886"/>
          <c:y val="2.6073777296705021E-2"/>
          <c:w val="0.8481617524540207"/>
          <c:h val="0.86297382316293891"/>
        </c:manualLayout>
      </c:layout>
      <c:scatterChart>
        <c:scatterStyle val="lineMarker"/>
        <c:varyColors val="0"/>
        <c:ser>
          <c:idx val="1"/>
          <c:order val="0"/>
          <c:spPr>
            <a:ln w="28575">
              <a:noFill/>
            </a:ln>
          </c:spPr>
          <c:xVal>
            <c:numRef>
              <c:f>Calibrations!$BE$2:$BE$91</c:f>
              <c:numCache>
                <c:formatCode>General</c:formatCode>
                <c:ptCount val="90"/>
                <c:pt idx="0">
                  <c:v>2.3662000000000001</c:v>
                </c:pt>
                <c:pt idx="1">
                  <c:v>2.3552</c:v>
                </c:pt>
                <c:pt idx="2">
                  <c:v>2.3512</c:v>
                </c:pt>
                <c:pt idx="3">
                  <c:v>2.347</c:v>
                </c:pt>
                <c:pt idx="4">
                  <c:v>2.3386999999999998</c:v>
                </c:pt>
                <c:pt idx="5">
                  <c:v>2.3334000000000001</c:v>
                </c:pt>
                <c:pt idx="6">
                  <c:v>2.3296999999999999</c:v>
                </c:pt>
                <c:pt idx="7">
                  <c:v>1.4548000000000001</c:v>
                </c:pt>
                <c:pt idx="8">
                  <c:v>1.4544999999999999</c:v>
                </c:pt>
                <c:pt idx="9">
                  <c:v>1.4379</c:v>
                </c:pt>
                <c:pt idx="10">
                  <c:v>1.4124000000000001</c:v>
                </c:pt>
                <c:pt idx="11">
                  <c:v>1.1701999999999999</c:v>
                </c:pt>
                <c:pt idx="12">
                  <c:v>1.155</c:v>
                </c:pt>
                <c:pt idx="13">
                  <c:v>1.1545000000000001</c:v>
                </c:pt>
                <c:pt idx="14">
                  <c:v>0.96509999999999996</c:v>
                </c:pt>
                <c:pt idx="15">
                  <c:v>0.96340000000000003</c:v>
                </c:pt>
                <c:pt idx="16">
                  <c:v>0.95830000000000004</c:v>
                </c:pt>
                <c:pt idx="17">
                  <c:v>0.95379999999999998</c:v>
                </c:pt>
                <c:pt idx="18">
                  <c:v>0.95369999999999999</c:v>
                </c:pt>
                <c:pt idx="19">
                  <c:v>0.94899999999999995</c:v>
                </c:pt>
                <c:pt idx="20">
                  <c:v>0.67459999999999998</c:v>
                </c:pt>
                <c:pt idx="21">
                  <c:v>0.66839999999999999</c:v>
                </c:pt>
                <c:pt idx="22">
                  <c:v>0.66249999999999998</c:v>
                </c:pt>
                <c:pt idx="23">
                  <c:v>0.6613</c:v>
                </c:pt>
                <c:pt idx="24">
                  <c:v>0.65669999999999995</c:v>
                </c:pt>
                <c:pt idx="25">
                  <c:v>0.65559999999999996</c:v>
                </c:pt>
                <c:pt idx="26">
                  <c:v>0.6048</c:v>
                </c:pt>
                <c:pt idx="27">
                  <c:v>0.60350000000000004</c:v>
                </c:pt>
                <c:pt idx="28">
                  <c:v>0.60270000000000001</c:v>
                </c:pt>
                <c:pt idx="29">
                  <c:v>0.1976</c:v>
                </c:pt>
                <c:pt idx="30">
                  <c:v>0.189</c:v>
                </c:pt>
                <c:pt idx="31">
                  <c:v>0.187</c:v>
                </c:pt>
                <c:pt idx="32">
                  <c:v>0.18609999999999999</c:v>
                </c:pt>
                <c:pt idx="33">
                  <c:v>0.1842</c:v>
                </c:pt>
                <c:pt idx="34">
                  <c:v>0.1807</c:v>
                </c:pt>
                <c:pt idx="35">
                  <c:v>0.20100000000000001</c:v>
                </c:pt>
                <c:pt idx="36">
                  <c:v>0.19670000000000001</c:v>
                </c:pt>
                <c:pt idx="37">
                  <c:v>0.18709999999999999</c:v>
                </c:pt>
                <c:pt idx="38">
                  <c:v>0.1593</c:v>
                </c:pt>
                <c:pt idx="39">
                  <c:v>0.15559999999999999</c:v>
                </c:pt>
                <c:pt idx="40">
                  <c:v>0.15190000000000001</c:v>
                </c:pt>
                <c:pt idx="41">
                  <c:v>0.14940000000000001</c:v>
                </c:pt>
                <c:pt idx="42">
                  <c:v>0.14649999999999999</c:v>
                </c:pt>
                <c:pt idx="43">
                  <c:v>0.1464</c:v>
                </c:pt>
                <c:pt idx="44">
                  <c:v>0.1338</c:v>
                </c:pt>
                <c:pt idx="45">
                  <c:v>0.13220000000000001</c:v>
                </c:pt>
                <c:pt idx="46">
                  <c:v>0.13139999999999999</c:v>
                </c:pt>
                <c:pt idx="47">
                  <c:v>0.1305</c:v>
                </c:pt>
                <c:pt idx="48">
                  <c:v>0.1298</c:v>
                </c:pt>
                <c:pt idx="49">
                  <c:v>0.12570000000000001</c:v>
                </c:pt>
                <c:pt idx="50">
                  <c:v>5.3499999999999999E-2</c:v>
                </c:pt>
                <c:pt idx="51">
                  <c:v>5.3199999999999997E-2</c:v>
                </c:pt>
                <c:pt idx="52">
                  <c:v>5.0900000000000001E-2</c:v>
                </c:pt>
                <c:pt idx="53">
                  <c:v>2.7900000000000001E-2</c:v>
                </c:pt>
                <c:pt idx="54">
                  <c:v>2.6499999999999999E-2</c:v>
                </c:pt>
                <c:pt idx="55">
                  <c:v>2.2700000000000001E-2</c:v>
                </c:pt>
                <c:pt idx="56">
                  <c:v>2.18E-2</c:v>
                </c:pt>
                <c:pt idx="57">
                  <c:v>2.1100000000000001E-2</c:v>
                </c:pt>
                <c:pt idx="58">
                  <c:v>0.02</c:v>
                </c:pt>
                <c:pt idx="59">
                  <c:v>1.84E-2</c:v>
                </c:pt>
                <c:pt idx="60">
                  <c:v>1.61E-2</c:v>
                </c:pt>
                <c:pt idx="61">
                  <c:v>1.44E-2</c:v>
                </c:pt>
                <c:pt idx="62">
                  <c:v>1.4200000000000001E-2</c:v>
                </c:pt>
                <c:pt idx="63">
                  <c:v>1.2699999999999999E-2</c:v>
                </c:pt>
                <c:pt idx="64">
                  <c:v>1.21E-2</c:v>
                </c:pt>
                <c:pt idx="65">
                  <c:v>1.17E-2</c:v>
                </c:pt>
                <c:pt idx="66">
                  <c:v>1.1599999999999999E-2</c:v>
                </c:pt>
                <c:pt idx="67">
                  <c:v>1.15E-2</c:v>
                </c:pt>
                <c:pt idx="68">
                  <c:v>9.4000000000000004E-3</c:v>
                </c:pt>
                <c:pt idx="69">
                  <c:v>1.6400000000000001E-2</c:v>
                </c:pt>
                <c:pt idx="70">
                  <c:v>9.1000000000000004E-3</c:v>
                </c:pt>
                <c:pt idx="71">
                  <c:v>8.8999999999999999E-3</c:v>
                </c:pt>
                <c:pt idx="72">
                  <c:v>8.3000000000000001E-3</c:v>
                </c:pt>
                <c:pt idx="73">
                  <c:v>5.5999999999999999E-3</c:v>
                </c:pt>
                <c:pt idx="74">
                  <c:v>5.4999999999999997E-3</c:v>
                </c:pt>
                <c:pt idx="75">
                  <c:v>1.29E-2</c:v>
                </c:pt>
                <c:pt idx="76">
                  <c:v>1.1900000000000001E-2</c:v>
                </c:pt>
                <c:pt idx="77">
                  <c:v>1.15E-2</c:v>
                </c:pt>
                <c:pt idx="78">
                  <c:v>8.6999999999999994E-3</c:v>
                </c:pt>
                <c:pt idx="79">
                  <c:v>8.3999999999999995E-3</c:v>
                </c:pt>
                <c:pt idx="80">
                  <c:v>7.3000000000000001E-3</c:v>
                </c:pt>
                <c:pt idx="81">
                  <c:v>1.43E-2</c:v>
                </c:pt>
                <c:pt idx="82">
                  <c:v>1.3299999999999999E-2</c:v>
                </c:pt>
                <c:pt idx="83">
                  <c:v>1.2500000000000001E-2</c:v>
                </c:pt>
                <c:pt idx="84">
                  <c:v>1.15E-2</c:v>
                </c:pt>
                <c:pt idx="85">
                  <c:v>1.09E-2</c:v>
                </c:pt>
                <c:pt idx="86">
                  <c:v>1.04E-2</c:v>
                </c:pt>
                <c:pt idx="87">
                  <c:v>9.4999999999999998E-3</c:v>
                </c:pt>
                <c:pt idx="88">
                  <c:v>8.8000000000000005E-3</c:v>
                </c:pt>
                <c:pt idx="89">
                  <c:v>7.9000000000000008E-3</c:v>
                </c:pt>
              </c:numCache>
            </c:numRef>
          </c:xVal>
          <c:yVal>
            <c:numRef>
              <c:f>Calibrations!$BF$2:$BF$91</c:f>
              <c:numCache>
                <c:formatCode>General</c:formatCode>
                <c:ptCount val="90"/>
                <c:pt idx="0">
                  <c:v>2.9350000000000001</c:v>
                </c:pt>
                <c:pt idx="1">
                  <c:v>2.9350000000000001</c:v>
                </c:pt>
                <c:pt idx="2">
                  <c:v>2.9350000000000001</c:v>
                </c:pt>
                <c:pt idx="3">
                  <c:v>2.9350000000000001</c:v>
                </c:pt>
                <c:pt idx="4">
                  <c:v>2.9350000000000001</c:v>
                </c:pt>
                <c:pt idx="5">
                  <c:v>2.9350000000000001</c:v>
                </c:pt>
                <c:pt idx="6">
                  <c:v>2.9350000000000001</c:v>
                </c:pt>
                <c:pt idx="7">
                  <c:v>1.79</c:v>
                </c:pt>
                <c:pt idx="8">
                  <c:v>1.79</c:v>
                </c:pt>
                <c:pt idx="9">
                  <c:v>1.79</c:v>
                </c:pt>
                <c:pt idx="10">
                  <c:v>1.79</c:v>
                </c:pt>
                <c:pt idx="11">
                  <c:v>1.4219999999999999</c:v>
                </c:pt>
                <c:pt idx="12">
                  <c:v>1.4219999999999999</c:v>
                </c:pt>
                <c:pt idx="13">
                  <c:v>1.4219999999999999</c:v>
                </c:pt>
                <c:pt idx="14">
                  <c:v>1.26</c:v>
                </c:pt>
                <c:pt idx="15">
                  <c:v>1.26</c:v>
                </c:pt>
                <c:pt idx="16">
                  <c:v>1.26</c:v>
                </c:pt>
                <c:pt idx="17">
                  <c:v>1.26</c:v>
                </c:pt>
                <c:pt idx="18">
                  <c:v>1.26</c:v>
                </c:pt>
                <c:pt idx="19">
                  <c:v>1.26</c:v>
                </c:pt>
                <c:pt idx="20">
                  <c:v>0.78</c:v>
                </c:pt>
                <c:pt idx="21">
                  <c:v>0.78</c:v>
                </c:pt>
                <c:pt idx="22">
                  <c:v>0.78</c:v>
                </c:pt>
                <c:pt idx="23">
                  <c:v>0.78</c:v>
                </c:pt>
                <c:pt idx="24">
                  <c:v>0.78</c:v>
                </c:pt>
                <c:pt idx="25">
                  <c:v>0.78</c:v>
                </c:pt>
                <c:pt idx="26">
                  <c:v>0.78</c:v>
                </c:pt>
                <c:pt idx="27">
                  <c:v>0.78</c:v>
                </c:pt>
                <c:pt idx="28">
                  <c:v>0.78</c:v>
                </c:pt>
                <c:pt idx="29">
                  <c:v>0.24</c:v>
                </c:pt>
                <c:pt idx="30">
                  <c:v>0.24</c:v>
                </c:pt>
                <c:pt idx="31">
                  <c:v>0.24</c:v>
                </c:pt>
                <c:pt idx="32">
                  <c:v>0.24</c:v>
                </c:pt>
                <c:pt idx="33">
                  <c:v>0.24</c:v>
                </c:pt>
                <c:pt idx="34">
                  <c:v>0.24</c:v>
                </c:pt>
                <c:pt idx="35">
                  <c:v>0.23</c:v>
                </c:pt>
                <c:pt idx="36">
                  <c:v>0.23</c:v>
                </c:pt>
                <c:pt idx="37">
                  <c:v>0.23</c:v>
                </c:pt>
                <c:pt idx="38">
                  <c:v>0.18</c:v>
                </c:pt>
                <c:pt idx="39">
                  <c:v>0.18</c:v>
                </c:pt>
                <c:pt idx="40">
                  <c:v>0.18</c:v>
                </c:pt>
                <c:pt idx="41">
                  <c:v>0.18</c:v>
                </c:pt>
                <c:pt idx="42">
                  <c:v>0.18</c:v>
                </c:pt>
                <c:pt idx="43">
                  <c:v>0.18</c:v>
                </c:pt>
                <c:pt idx="44">
                  <c:v>0.17</c:v>
                </c:pt>
                <c:pt idx="45">
                  <c:v>0.17</c:v>
                </c:pt>
                <c:pt idx="46">
                  <c:v>0.17</c:v>
                </c:pt>
                <c:pt idx="47">
                  <c:v>0.17</c:v>
                </c:pt>
                <c:pt idx="48">
                  <c:v>0.17</c:v>
                </c:pt>
                <c:pt idx="49">
                  <c:v>0.17</c:v>
                </c:pt>
                <c:pt idx="50">
                  <c:v>5.8999999999999997E-2</c:v>
                </c:pt>
                <c:pt idx="51">
                  <c:v>5.8999999999999997E-2</c:v>
                </c:pt>
                <c:pt idx="52">
                  <c:v>5.8999999999999997E-2</c:v>
                </c:pt>
                <c:pt idx="53">
                  <c:v>2.9000000000000001E-2</c:v>
                </c:pt>
                <c:pt idx="54">
                  <c:v>2.9000000000000001E-2</c:v>
                </c:pt>
                <c:pt idx="55">
                  <c:v>2.9000000000000001E-2</c:v>
                </c:pt>
                <c:pt idx="56">
                  <c:v>2.9000000000000001E-2</c:v>
                </c:pt>
                <c:pt idx="57">
                  <c:v>2.9000000000000001E-2</c:v>
                </c:pt>
                <c:pt idx="58">
                  <c:v>2.9000000000000001E-2</c:v>
                </c:pt>
                <c:pt idx="59">
                  <c:v>2.9000000000000001E-2</c:v>
                </c:pt>
                <c:pt idx="60">
                  <c:v>0.02</c:v>
                </c:pt>
                <c:pt idx="61">
                  <c:v>0.02</c:v>
                </c:pt>
                <c:pt idx="62">
                  <c:v>0.02</c:v>
                </c:pt>
                <c:pt idx="63">
                  <c:v>0.02</c:v>
                </c:pt>
                <c:pt idx="64">
                  <c:v>0.02</c:v>
                </c:pt>
                <c:pt idx="65">
                  <c:v>0.02</c:v>
                </c:pt>
                <c:pt idx="66">
                  <c:v>0.02</c:v>
                </c:pt>
                <c:pt idx="67">
                  <c:v>0.02</c:v>
                </c:pt>
                <c:pt idx="68">
                  <c:v>0.02</c:v>
                </c:pt>
                <c:pt idx="69">
                  <c:v>1.7999999999999999E-2</c:v>
                </c:pt>
                <c:pt idx="70">
                  <c:v>1.7999999999999999E-2</c:v>
                </c:pt>
                <c:pt idx="71">
                  <c:v>1.7999999999999999E-2</c:v>
                </c:pt>
                <c:pt idx="72">
                  <c:v>1.7999999999999999E-2</c:v>
                </c:pt>
                <c:pt idx="73">
                  <c:v>1.7999999999999999E-2</c:v>
                </c:pt>
                <c:pt idx="74">
                  <c:v>1.7999999999999999E-2</c:v>
                </c:pt>
                <c:pt idx="75">
                  <c:v>3.0000000000000001E-3</c:v>
                </c:pt>
                <c:pt idx="76">
                  <c:v>3.0000000000000001E-3</c:v>
                </c:pt>
                <c:pt idx="77">
                  <c:v>3.0000000000000001E-3</c:v>
                </c:pt>
                <c:pt idx="78">
                  <c:v>3.0000000000000001E-3</c:v>
                </c:pt>
                <c:pt idx="79">
                  <c:v>3.0000000000000001E-3</c:v>
                </c:pt>
                <c:pt idx="80">
                  <c:v>3.0000000000000001E-3</c:v>
                </c:pt>
                <c:pt idx="81">
                  <c:v>2E-3</c:v>
                </c:pt>
                <c:pt idx="82">
                  <c:v>2E-3</c:v>
                </c:pt>
                <c:pt idx="83">
                  <c:v>2E-3</c:v>
                </c:pt>
                <c:pt idx="84">
                  <c:v>2E-3</c:v>
                </c:pt>
                <c:pt idx="85">
                  <c:v>2E-3</c:v>
                </c:pt>
                <c:pt idx="86">
                  <c:v>2E-3</c:v>
                </c:pt>
                <c:pt idx="87">
                  <c:v>2E-3</c:v>
                </c:pt>
                <c:pt idx="88">
                  <c:v>2E-3</c:v>
                </c:pt>
                <c:pt idx="89">
                  <c:v>2E-3</c:v>
                </c:pt>
              </c:numCache>
            </c:numRef>
          </c:yVal>
          <c:smooth val="0"/>
          <c:extLst>
            <c:ext xmlns:c16="http://schemas.microsoft.com/office/drawing/2014/chart" uri="{C3380CC4-5D6E-409C-BE32-E72D297353CC}">
              <c16:uniqueId val="{00000004-2507-5D4C-A684-829E97B3BE52}"/>
            </c:ext>
          </c:extLst>
        </c:ser>
        <c:ser>
          <c:idx val="0"/>
          <c:order val="1"/>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5.4940316077439544E-2"/>
                  <c:y val="1.070164907382391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Calibrations!$BE$2:$BE$91</c:f>
              <c:numCache>
                <c:formatCode>General</c:formatCode>
                <c:ptCount val="90"/>
                <c:pt idx="0">
                  <c:v>2.3662000000000001</c:v>
                </c:pt>
                <c:pt idx="1">
                  <c:v>2.3552</c:v>
                </c:pt>
                <c:pt idx="2">
                  <c:v>2.3512</c:v>
                </c:pt>
                <c:pt idx="3">
                  <c:v>2.347</c:v>
                </c:pt>
                <c:pt idx="4">
                  <c:v>2.3386999999999998</c:v>
                </c:pt>
                <c:pt idx="5">
                  <c:v>2.3334000000000001</c:v>
                </c:pt>
                <c:pt idx="6">
                  <c:v>2.3296999999999999</c:v>
                </c:pt>
                <c:pt idx="7">
                  <c:v>1.4548000000000001</c:v>
                </c:pt>
                <c:pt idx="8">
                  <c:v>1.4544999999999999</c:v>
                </c:pt>
                <c:pt idx="9">
                  <c:v>1.4379</c:v>
                </c:pt>
                <c:pt idx="10">
                  <c:v>1.4124000000000001</c:v>
                </c:pt>
                <c:pt idx="11">
                  <c:v>1.1701999999999999</c:v>
                </c:pt>
                <c:pt idx="12">
                  <c:v>1.155</c:v>
                </c:pt>
                <c:pt idx="13">
                  <c:v>1.1545000000000001</c:v>
                </c:pt>
                <c:pt idx="14">
                  <c:v>0.96509999999999996</c:v>
                </c:pt>
                <c:pt idx="15">
                  <c:v>0.96340000000000003</c:v>
                </c:pt>
                <c:pt idx="16">
                  <c:v>0.95830000000000004</c:v>
                </c:pt>
                <c:pt idx="17">
                  <c:v>0.95379999999999998</c:v>
                </c:pt>
                <c:pt idx="18">
                  <c:v>0.95369999999999999</c:v>
                </c:pt>
                <c:pt idx="19">
                  <c:v>0.94899999999999995</c:v>
                </c:pt>
                <c:pt idx="20">
                  <c:v>0.67459999999999998</c:v>
                </c:pt>
                <c:pt idx="21">
                  <c:v>0.66839999999999999</c:v>
                </c:pt>
                <c:pt idx="22">
                  <c:v>0.66249999999999998</c:v>
                </c:pt>
                <c:pt idx="23">
                  <c:v>0.6613</c:v>
                </c:pt>
                <c:pt idx="24">
                  <c:v>0.65669999999999995</c:v>
                </c:pt>
                <c:pt idx="25">
                  <c:v>0.65559999999999996</c:v>
                </c:pt>
                <c:pt idx="26">
                  <c:v>0.6048</c:v>
                </c:pt>
                <c:pt idx="27">
                  <c:v>0.60350000000000004</c:v>
                </c:pt>
                <c:pt idx="28">
                  <c:v>0.60270000000000001</c:v>
                </c:pt>
                <c:pt idx="29">
                  <c:v>0.1976</c:v>
                </c:pt>
                <c:pt idx="30">
                  <c:v>0.189</c:v>
                </c:pt>
                <c:pt idx="31">
                  <c:v>0.187</c:v>
                </c:pt>
                <c:pt idx="32">
                  <c:v>0.18609999999999999</c:v>
                </c:pt>
                <c:pt idx="33">
                  <c:v>0.1842</c:v>
                </c:pt>
                <c:pt idx="34">
                  <c:v>0.1807</c:v>
                </c:pt>
                <c:pt idx="35">
                  <c:v>0.20100000000000001</c:v>
                </c:pt>
                <c:pt idx="36">
                  <c:v>0.19670000000000001</c:v>
                </c:pt>
                <c:pt idx="37">
                  <c:v>0.18709999999999999</c:v>
                </c:pt>
                <c:pt idx="38">
                  <c:v>0.1593</c:v>
                </c:pt>
                <c:pt idx="39">
                  <c:v>0.15559999999999999</c:v>
                </c:pt>
                <c:pt idx="40">
                  <c:v>0.15190000000000001</c:v>
                </c:pt>
                <c:pt idx="41">
                  <c:v>0.14940000000000001</c:v>
                </c:pt>
                <c:pt idx="42">
                  <c:v>0.14649999999999999</c:v>
                </c:pt>
                <c:pt idx="43">
                  <c:v>0.1464</c:v>
                </c:pt>
                <c:pt idx="44">
                  <c:v>0.1338</c:v>
                </c:pt>
                <c:pt idx="45">
                  <c:v>0.13220000000000001</c:v>
                </c:pt>
                <c:pt idx="46">
                  <c:v>0.13139999999999999</c:v>
                </c:pt>
                <c:pt idx="47">
                  <c:v>0.1305</c:v>
                </c:pt>
                <c:pt idx="48">
                  <c:v>0.1298</c:v>
                </c:pt>
                <c:pt idx="49">
                  <c:v>0.12570000000000001</c:v>
                </c:pt>
                <c:pt idx="50">
                  <c:v>5.3499999999999999E-2</c:v>
                </c:pt>
                <c:pt idx="51">
                  <c:v>5.3199999999999997E-2</c:v>
                </c:pt>
                <c:pt idx="52">
                  <c:v>5.0900000000000001E-2</c:v>
                </c:pt>
                <c:pt idx="53">
                  <c:v>2.7900000000000001E-2</c:v>
                </c:pt>
                <c:pt idx="54">
                  <c:v>2.6499999999999999E-2</c:v>
                </c:pt>
                <c:pt idx="55">
                  <c:v>2.2700000000000001E-2</c:v>
                </c:pt>
                <c:pt idx="56">
                  <c:v>2.18E-2</c:v>
                </c:pt>
                <c:pt idx="57">
                  <c:v>2.1100000000000001E-2</c:v>
                </c:pt>
                <c:pt idx="58">
                  <c:v>0.02</c:v>
                </c:pt>
                <c:pt idx="59">
                  <c:v>1.84E-2</c:v>
                </c:pt>
                <c:pt idx="60">
                  <c:v>1.61E-2</c:v>
                </c:pt>
                <c:pt idx="61">
                  <c:v>1.44E-2</c:v>
                </c:pt>
                <c:pt idx="62">
                  <c:v>1.4200000000000001E-2</c:v>
                </c:pt>
                <c:pt idx="63">
                  <c:v>1.2699999999999999E-2</c:v>
                </c:pt>
                <c:pt idx="64">
                  <c:v>1.21E-2</c:v>
                </c:pt>
                <c:pt idx="65">
                  <c:v>1.17E-2</c:v>
                </c:pt>
                <c:pt idx="66">
                  <c:v>1.1599999999999999E-2</c:v>
                </c:pt>
                <c:pt idx="67">
                  <c:v>1.15E-2</c:v>
                </c:pt>
                <c:pt idx="68">
                  <c:v>9.4000000000000004E-3</c:v>
                </c:pt>
                <c:pt idx="69">
                  <c:v>1.6400000000000001E-2</c:v>
                </c:pt>
                <c:pt idx="70">
                  <c:v>9.1000000000000004E-3</c:v>
                </c:pt>
                <c:pt idx="71">
                  <c:v>8.8999999999999999E-3</c:v>
                </c:pt>
                <c:pt idx="72">
                  <c:v>8.3000000000000001E-3</c:v>
                </c:pt>
                <c:pt idx="73">
                  <c:v>5.5999999999999999E-3</c:v>
                </c:pt>
                <c:pt idx="74">
                  <c:v>5.4999999999999997E-3</c:v>
                </c:pt>
                <c:pt idx="75">
                  <c:v>1.29E-2</c:v>
                </c:pt>
                <c:pt idx="76">
                  <c:v>1.1900000000000001E-2</c:v>
                </c:pt>
                <c:pt idx="77">
                  <c:v>1.15E-2</c:v>
                </c:pt>
                <c:pt idx="78">
                  <c:v>8.6999999999999994E-3</c:v>
                </c:pt>
                <c:pt idx="79">
                  <c:v>8.3999999999999995E-3</c:v>
                </c:pt>
                <c:pt idx="80">
                  <c:v>7.3000000000000001E-3</c:v>
                </c:pt>
                <c:pt idx="81">
                  <c:v>1.43E-2</c:v>
                </c:pt>
                <c:pt idx="82">
                  <c:v>1.3299999999999999E-2</c:v>
                </c:pt>
                <c:pt idx="83">
                  <c:v>1.2500000000000001E-2</c:v>
                </c:pt>
                <c:pt idx="84">
                  <c:v>1.15E-2</c:v>
                </c:pt>
                <c:pt idx="85">
                  <c:v>1.09E-2</c:v>
                </c:pt>
                <c:pt idx="86">
                  <c:v>1.04E-2</c:v>
                </c:pt>
                <c:pt idx="87">
                  <c:v>9.4999999999999998E-3</c:v>
                </c:pt>
                <c:pt idx="88">
                  <c:v>8.8000000000000005E-3</c:v>
                </c:pt>
                <c:pt idx="89">
                  <c:v>7.9000000000000008E-3</c:v>
                </c:pt>
              </c:numCache>
            </c:numRef>
          </c:xVal>
          <c:yVal>
            <c:numRef>
              <c:f>Calibrations!$BF$2:$BF$91</c:f>
              <c:numCache>
                <c:formatCode>General</c:formatCode>
                <c:ptCount val="90"/>
                <c:pt idx="0">
                  <c:v>2.9350000000000001</c:v>
                </c:pt>
                <c:pt idx="1">
                  <c:v>2.9350000000000001</c:v>
                </c:pt>
                <c:pt idx="2">
                  <c:v>2.9350000000000001</c:v>
                </c:pt>
                <c:pt idx="3">
                  <c:v>2.9350000000000001</c:v>
                </c:pt>
                <c:pt idx="4">
                  <c:v>2.9350000000000001</c:v>
                </c:pt>
                <c:pt idx="5">
                  <c:v>2.9350000000000001</c:v>
                </c:pt>
                <c:pt idx="6">
                  <c:v>2.9350000000000001</c:v>
                </c:pt>
                <c:pt idx="7">
                  <c:v>1.79</c:v>
                </c:pt>
                <c:pt idx="8">
                  <c:v>1.79</c:v>
                </c:pt>
                <c:pt idx="9">
                  <c:v>1.79</c:v>
                </c:pt>
                <c:pt idx="10">
                  <c:v>1.79</c:v>
                </c:pt>
                <c:pt idx="11">
                  <c:v>1.4219999999999999</c:v>
                </c:pt>
                <c:pt idx="12">
                  <c:v>1.4219999999999999</c:v>
                </c:pt>
                <c:pt idx="13">
                  <c:v>1.4219999999999999</c:v>
                </c:pt>
                <c:pt idx="14">
                  <c:v>1.26</c:v>
                </c:pt>
                <c:pt idx="15">
                  <c:v>1.26</c:v>
                </c:pt>
                <c:pt idx="16">
                  <c:v>1.26</c:v>
                </c:pt>
                <c:pt idx="17">
                  <c:v>1.26</c:v>
                </c:pt>
                <c:pt idx="18">
                  <c:v>1.26</c:v>
                </c:pt>
                <c:pt idx="19">
                  <c:v>1.26</c:v>
                </c:pt>
                <c:pt idx="20">
                  <c:v>0.78</c:v>
                </c:pt>
                <c:pt idx="21">
                  <c:v>0.78</c:v>
                </c:pt>
                <c:pt idx="22">
                  <c:v>0.78</c:v>
                </c:pt>
                <c:pt idx="23">
                  <c:v>0.78</c:v>
                </c:pt>
                <c:pt idx="24">
                  <c:v>0.78</c:v>
                </c:pt>
                <c:pt idx="25">
                  <c:v>0.78</c:v>
                </c:pt>
                <c:pt idx="26">
                  <c:v>0.78</c:v>
                </c:pt>
                <c:pt idx="27">
                  <c:v>0.78</c:v>
                </c:pt>
                <c:pt idx="28">
                  <c:v>0.78</c:v>
                </c:pt>
                <c:pt idx="29">
                  <c:v>0.24</c:v>
                </c:pt>
                <c:pt idx="30">
                  <c:v>0.24</c:v>
                </c:pt>
                <c:pt idx="31">
                  <c:v>0.24</c:v>
                </c:pt>
                <c:pt idx="32">
                  <c:v>0.24</c:v>
                </c:pt>
                <c:pt idx="33">
                  <c:v>0.24</c:v>
                </c:pt>
                <c:pt idx="34">
                  <c:v>0.24</c:v>
                </c:pt>
                <c:pt idx="35">
                  <c:v>0.23</c:v>
                </c:pt>
                <c:pt idx="36">
                  <c:v>0.23</c:v>
                </c:pt>
                <c:pt idx="37">
                  <c:v>0.23</c:v>
                </c:pt>
                <c:pt idx="38">
                  <c:v>0.18</c:v>
                </c:pt>
                <c:pt idx="39">
                  <c:v>0.18</c:v>
                </c:pt>
                <c:pt idx="40">
                  <c:v>0.18</c:v>
                </c:pt>
                <c:pt idx="41">
                  <c:v>0.18</c:v>
                </c:pt>
                <c:pt idx="42">
                  <c:v>0.18</c:v>
                </c:pt>
                <c:pt idx="43">
                  <c:v>0.18</c:v>
                </c:pt>
                <c:pt idx="44">
                  <c:v>0.17</c:v>
                </c:pt>
                <c:pt idx="45">
                  <c:v>0.17</c:v>
                </c:pt>
                <c:pt idx="46">
                  <c:v>0.17</c:v>
                </c:pt>
                <c:pt idx="47">
                  <c:v>0.17</c:v>
                </c:pt>
                <c:pt idx="48">
                  <c:v>0.17</c:v>
                </c:pt>
                <c:pt idx="49">
                  <c:v>0.17</c:v>
                </c:pt>
                <c:pt idx="50">
                  <c:v>5.8999999999999997E-2</c:v>
                </c:pt>
                <c:pt idx="51">
                  <c:v>5.8999999999999997E-2</c:v>
                </c:pt>
                <c:pt idx="52">
                  <c:v>5.8999999999999997E-2</c:v>
                </c:pt>
                <c:pt idx="53">
                  <c:v>2.9000000000000001E-2</c:v>
                </c:pt>
                <c:pt idx="54">
                  <c:v>2.9000000000000001E-2</c:v>
                </c:pt>
                <c:pt idx="55">
                  <c:v>2.9000000000000001E-2</c:v>
                </c:pt>
                <c:pt idx="56">
                  <c:v>2.9000000000000001E-2</c:v>
                </c:pt>
                <c:pt idx="57">
                  <c:v>2.9000000000000001E-2</c:v>
                </c:pt>
                <c:pt idx="58">
                  <c:v>2.9000000000000001E-2</c:v>
                </c:pt>
                <c:pt idx="59">
                  <c:v>2.9000000000000001E-2</c:v>
                </c:pt>
                <c:pt idx="60">
                  <c:v>0.02</c:v>
                </c:pt>
                <c:pt idx="61">
                  <c:v>0.02</c:v>
                </c:pt>
                <c:pt idx="62">
                  <c:v>0.02</c:v>
                </c:pt>
                <c:pt idx="63">
                  <c:v>0.02</c:v>
                </c:pt>
                <c:pt idx="64">
                  <c:v>0.02</c:v>
                </c:pt>
                <c:pt idx="65">
                  <c:v>0.02</c:v>
                </c:pt>
                <c:pt idx="66">
                  <c:v>0.02</c:v>
                </c:pt>
                <c:pt idx="67">
                  <c:v>0.02</c:v>
                </c:pt>
                <c:pt idx="68">
                  <c:v>0.02</c:v>
                </c:pt>
                <c:pt idx="69">
                  <c:v>1.7999999999999999E-2</c:v>
                </c:pt>
                <c:pt idx="70">
                  <c:v>1.7999999999999999E-2</c:v>
                </c:pt>
                <c:pt idx="71">
                  <c:v>1.7999999999999999E-2</c:v>
                </c:pt>
                <c:pt idx="72">
                  <c:v>1.7999999999999999E-2</c:v>
                </c:pt>
                <c:pt idx="73">
                  <c:v>1.7999999999999999E-2</c:v>
                </c:pt>
                <c:pt idx="74">
                  <c:v>1.7999999999999999E-2</c:v>
                </c:pt>
                <c:pt idx="75">
                  <c:v>3.0000000000000001E-3</c:v>
                </c:pt>
                <c:pt idx="76">
                  <c:v>3.0000000000000001E-3</c:v>
                </c:pt>
                <c:pt idx="77">
                  <c:v>3.0000000000000001E-3</c:v>
                </c:pt>
                <c:pt idx="78">
                  <c:v>3.0000000000000001E-3</c:v>
                </c:pt>
                <c:pt idx="79">
                  <c:v>3.0000000000000001E-3</c:v>
                </c:pt>
                <c:pt idx="80">
                  <c:v>3.0000000000000001E-3</c:v>
                </c:pt>
                <c:pt idx="81">
                  <c:v>2E-3</c:v>
                </c:pt>
                <c:pt idx="82">
                  <c:v>2E-3</c:v>
                </c:pt>
                <c:pt idx="83">
                  <c:v>2E-3</c:v>
                </c:pt>
                <c:pt idx="84">
                  <c:v>2E-3</c:v>
                </c:pt>
                <c:pt idx="85">
                  <c:v>2E-3</c:v>
                </c:pt>
                <c:pt idx="86">
                  <c:v>2E-3</c:v>
                </c:pt>
                <c:pt idx="87">
                  <c:v>2E-3</c:v>
                </c:pt>
                <c:pt idx="88">
                  <c:v>2E-3</c:v>
                </c:pt>
                <c:pt idx="89">
                  <c:v>2E-3</c:v>
                </c:pt>
              </c:numCache>
            </c:numRef>
          </c:yVal>
          <c:smooth val="0"/>
          <c:extLst>
            <c:ext xmlns:c16="http://schemas.microsoft.com/office/drawing/2014/chart" uri="{C3380CC4-5D6E-409C-BE32-E72D297353CC}">
              <c16:uniqueId val="{00000003-2507-5D4C-A684-829E97B3BE52}"/>
            </c:ext>
          </c:extLst>
        </c:ser>
        <c:dLbls>
          <c:showLegendKey val="0"/>
          <c:showVal val="0"/>
          <c:showCatName val="0"/>
          <c:showSerName val="0"/>
          <c:showPercent val="0"/>
          <c:showBubbleSize val="0"/>
        </c:dLbls>
        <c:axId val="791430688"/>
        <c:axId val="778249088"/>
      </c:scatterChart>
      <c:valAx>
        <c:axId val="791430688"/>
        <c:scaling>
          <c:orientation val="minMax"/>
          <c:max val="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 value (wt%)</a:t>
                </a:r>
              </a:p>
            </c:rich>
          </c:tx>
          <c:overlay val="0"/>
          <c:spPr>
            <a:noFill/>
            <a:ln>
              <a:noFill/>
            </a:ln>
            <a:effectLst/>
          </c:sp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majorUnit val="1"/>
      </c:valAx>
      <c:valAx>
        <c:axId val="778249088"/>
        <c:scaling>
          <c:orientation val="minMax"/>
          <c:max val="3"/>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(wt%)</a:t>
                </a:r>
              </a:p>
            </c:rich>
          </c:tx>
          <c:overlay val="0"/>
          <c:spPr>
            <a:noFill/>
            <a:ln>
              <a:noFill/>
            </a:ln>
            <a:effectLst/>
          </c:sp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
      </c:valAx>
      <c:spPr>
        <a:noFill/>
        <a:ln w="12700">
          <a:solidFill>
            <a:schemeClr val="tx1"/>
          </a:solidFill>
        </a:ln>
        <a:effectLst/>
      </c:spPr>
    </c:plotArea>
    <c:plotVisOnly val="1"/>
    <c:dispBlanksAs val="gap"/>
    <c:showDLblsOverMax val="0"/>
    <c:extLst/>
  </c:chart>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r>
              <a:rPr lang="en-GB"/>
              <a:t>V</a:t>
            </a:r>
          </a:p>
        </c:rich>
      </c:tx>
      <c:layout>
        <c:manualLayout>
          <c:xMode val="edge"/>
          <c:yMode val="edge"/>
          <c:x val="0.16847786708154805"/>
          <c:y val="5.148551043959326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Helvetica" pitchFamily="2" charset="0"/>
              <a:ea typeface="+mn-ea"/>
              <a:cs typeface="Arial" panose="020B0604020202020204" pitchFamily="34" charset="0"/>
            </a:defRPr>
          </a:pPr>
          <a:endParaRPr lang="en-US"/>
        </a:p>
      </c:txPr>
    </c:title>
    <c:autoTitleDeleted val="0"/>
    <c:plotArea>
      <c:layout>
        <c:manualLayout>
          <c:layoutTarget val="inner"/>
          <c:xMode val="edge"/>
          <c:yMode val="edge"/>
          <c:x val="0.13983984579858519"/>
          <c:y val="2.6073777296705021E-2"/>
          <c:w val="0.81395333176926776"/>
          <c:h val="0.85546195473760978"/>
        </c:manualLayout>
      </c:layout>
      <c:scatterChart>
        <c:scatterStyle val="lineMarker"/>
        <c:varyColors val="0"/>
        <c:ser>
          <c:idx val="0"/>
          <c:order val="0"/>
          <c:spPr>
            <a:ln w="28575" cap="rnd">
              <a:noFill/>
              <a:round/>
            </a:ln>
            <a:effectLst/>
          </c:spPr>
          <c:marker>
            <c:symbol val="circle"/>
            <c:size val="5"/>
            <c:spPr>
              <a:solidFill>
                <a:srgbClr val="FF0000"/>
              </a:solidFill>
              <a:ln w="3175">
                <a:solidFill>
                  <a:schemeClr val="tx1"/>
                </a:solidFill>
              </a:ln>
              <a:effectLst/>
            </c:spPr>
          </c:marker>
          <c:trendline>
            <c:spPr>
              <a:ln w="12700" cap="rnd">
                <a:solidFill>
                  <a:schemeClr val="tx1"/>
                </a:solidFill>
                <a:prstDash val="solid"/>
              </a:ln>
              <a:effectLst/>
            </c:spPr>
            <c:trendlineType val="linear"/>
            <c:dispRSqr val="1"/>
            <c:dispEq val="1"/>
            <c:trendlineLbl>
              <c:layout>
                <c:manualLayout>
                  <c:x val="0.15672787028036628"/>
                  <c:y val="0.1835681490240140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trendlineLbl>
          </c:trendline>
          <c:xVal>
            <c:numRef>
              <c:f>Calibrations!$BS$2:$BS$36</c:f>
              <c:numCache>
                <c:formatCode>General</c:formatCode>
                <c:ptCount val="35"/>
                <c:pt idx="0">
                  <c:v>586</c:v>
                </c:pt>
                <c:pt idx="1">
                  <c:v>581</c:v>
                </c:pt>
                <c:pt idx="2">
                  <c:v>555</c:v>
                </c:pt>
                <c:pt idx="3">
                  <c:v>545</c:v>
                </c:pt>
                <c:pt idx="4">
                  <c:v>491</c:v>
                </c:pt>
                <c:pt idx="5">
                  <c:v>436</c:v>
                </c:pt>
                <c:pt idx="6">
                  <c:v>367.00000000000006</c:v>
                </c:pt>
                <c:pt idx="7">
                  <c:v>337.99999999999994</c:v>
                </c:pt>
                <c:pt idx="8">
                  <c:v>337.99999999999994</c:v>
                </c:pt>
                <c:pt idx="9">
                  <c:v>325.99999999999994</c:v>
                </c:pt>
                <c:pt idx="10">
                  <c:v>304</c:v>
                </c:pt>
                <c:pt idx="11">
                  <c:v>254</c:v>
                </c:pt>
                <c:pt idx="12">
                  <c:v>349</c:v>
                </c:pt>
                <c:pt idx="13">
                  <c:v>320.99999999999994</c:v>
                </c:pt>
                <c:pt idx="14">
                  <c:v>285</c:v>
                </c:pt>
                <c:pt idx="15">
                  <c:v>268</c:v>
                </c:pt>
                <c:pt idx="16">
                  <c:v>396.00000000000006</c:v>
                </c:pt>
                <c:pt idx="17">
                  <c:v>364</c:v>
                </c:pt>
                <c:pt idx="18">
                  <c:v>354</c:v>
                </c:pt>
                <c:pt idx="19">
                  <c:v>335</c:v>
                </c:pt>
                <c:pt idx="20">
                  <c:v>289</c:v>
                </c:pt>
                <c:pt idx="21">
                  <c:v>288</c:v>
                </c:pt>
                <c:pt idx="22">
                  <c:v>290</c:v>
                </c:pt>
                <c:pt idx="23">
                  <c:v>257</c:v>
                </c:pt>
                <c:pt idx="24">
                  <c:v>254</c:v>
                </c:pt>
                <c:pt idx="25">
                  <c:v>250</c:v>
                </c:pt>
                <c:pt idx="26">
                  <c:v>230</c:v>
                </c:pt>
                <c:pt idx="27">
                  <c:v>229</c:v>
                </c:pt>
                <c:pt idx="28">
                  <c:v>205</c:v>
                </c:pt>
                <c:pt idx="29">
                  <c:v>220</c:v>
                </c:pt>
                <c:pt idx="30">
                  <c:v>178</c:v>
                </c:pt>
                <c:pt idx="31">
                  <c:v>161</c:v>
                </c:pt>
                <c:pt idx="32">
                  <c:v>155</c:v>
                </c:pt>
                <c:pt idx="33">
                  <c:v>140</c:v>
                </c:pt>
                <c:pt idx="34">
                  <c:v>111</c:v>
                </c:pt>
              </c:numCache>
            </c:numRef>
          </c:xVal>
          <c:yVal>
            <c:numRef>
              <c:f>Calibrations!$BT$2:$BT$36</c:f>
              <c:numCache>
                <c:formatCode>General</c:formatCode>
                <c:ptCount val="35"/>
                <c:pt idx="0">
                  <c:v>635</c:v>
                </c:pt>
                <c:pt idx="1">
                  <c:v>635</c:v>
                </c:pt>
                <c:pt idx="2">
                  <c:v>635</c:v>
                </c:pt>
                <c:pt idx="3">
                  <c:v>635</c:v>
                </c:pt>
                <c:pt idx="4">
                  <c:v>635</c:v>
                </c:pt>
                <c:pt idx="5">
                  <c:v>635</c:v>
                </c:pt>
                <c:pt idx="6">
                  <c:v>526</c:v>
                </c:pt>
                <c:pt idx="7">
                  <c:v>526</c:v>
                </c:pt>
                <c:pt idx="8">
                  <c:v>526</c:v>
                </c:pt>
                <c:pt idx="9">
                  <c:v>526</c:v>
                </c:pt>
                <c:pt idx="10">
                  <c:v>526</c:v>
                </c:pt>
                <c:pt idx="11">
                  <c:v>526</c:v>
                </c:pt>
                <c:pt idx="12">
                  <c:v>417.6</c:v>
                </c:pt>
                <c:pt idx="13">
                  <c:v>417.6</c:v>
                </c:pt>
                <c:pt idx="14">
                  <c:v>417.6</c:v>
                </c:pt>
                <c:pt idx="15">
                  <c:v>417.6</c:v>
                </c:pt>
                <c:pt idx="16">
                  <c:v>372</c:v>
                </c:pt>
                <c:pt idx="17">
                  <c:v>372</c:v>
                </c:pt>
                <c:pt idx="18">
                  <c:v>372</c:v>
                </c:pt>
                <c:pt idx="19">
                  <c:v>372</c:v>
                </c:pt>
                <c:pt idx="20">
                  <c:v>372</c:v>
                </c:pt>
                <c:pt idx="21">
                  <c:v>372</c:v>
                </c:pt>
                <c:pt idx="22">
                  <c:v>320</c:v>
                </c:pt>
                <c:pt idx="23">
                  <c:v>320</c:v>
                </c:pt>
                <c:pt idx="24">
                  <c:v>320</c:v>
                </c:pt>
                <c:pt idx="25">
                  <c:v>320</c:v>
                </c:pt>
                <c:pt idx="26">
                  <c:v>320</c:v>
                </c:pt>
                <c:pt idx="27">
                  <c:v>320</c:v>
                </c:pt>
                <c:pt idx="28">
                  <c:v>320</c:v>
                </c:pt>
                <c:pt idx="29">
                  <c:v>298</c:v>
                </c:pt>
                <c:pt idx="30">
                  <c:v>298</c:v>
                </c:pt>
                <c:pt idx="31">
                  <c:v>298</c:v>
                </c:pt>
                <c:pt idx="32">
                  <c:v>298</c:v>
                </c:pt>
                <c:pt idx="33">
                  <c:v>298</c:v>
                </c:pt>
                <c:pt idx="34">
                  <c:v>298</c:v>
                </c:pt>
              </c:numCache>
            </c:numRef>
          </c:yVal>
          <c:smooth val="0"/>
          <c:extLst>
            <c:ext xmlns:c16="http://schemas.microsoft.com/office/drawing/2014/chart" uri="{C3380CC4-5D6E-409C-BE32-E72D297353CC}">
              <c16:uniqueId val="{00000001-ECDF-B343-8193-5DBD7C7C36E5}"/>
            </c:ext>
          </c:extLst>
        </c:ser>
        <c:ser>
          <c:idx val="1"/>
          <c:order val="1"/>
          <c:spPr>
            <a:ln w="25400" cap="rnd">
              <a:noFill/>
              <a:round/>
            </a:ln>
            <a:effectLst/>
          </c:spPr>
          <c:marker>
            <c:symbol val="circle"/>
            <c:size val="5"/>
            <c:spPr>
              <a:solidFill>
                <a:srgbClr val="00FDFF"/>
              </a:solidFill>
              <a:ln w="9525">
                <a:solidFill>
                  <a:sysClr val="windowText" lastClr="000000"/>
                </a:solidFill>
              </a:ln>
              <a:effectLst/>
            </c:spPr>
          </c:marker>
          <c:xVal>
            <c:numRef>
              <c:f>Calibrations!$BS$45:$BS$57</c:f>
              <c:numCache>
                <c:formatCode>General</c:formatCode>
                <c:ptCount val="13"/>
                <c:pt idx="0">
                  <c:v>173</c:v>
                </c:pt>
                <c:pt idx="1">
                  <c:v>146</c:v>
                </c:pt>
                <c:pt idx="3">
                  <c:v>126</c:v>
                </c:pt>
                <c:pt idx="4">
                  <c:v>102.00000000000001</c:v>
                </c:pt>
                <c:pt idx="5">
                  <c:v>95</c:v>
                </c:pt>
                <c:pt idx="6">
                  <c:v>102.00000000000001</c:v>
                </c:pt>
                <c:pt idx="7">
                  <c:v>81</c:v>
                </c:pt>
                <c:pt idx="9">
                  <c:v>102.00000000000001</c:v>
                </c:pt>
                <c:pt idx="10">
                  <c:v>95.999999999999986</c:v>
                </c:pt>
                <c:pt idx="11">
                  <c:v>86</c:v>
                </c:pt>
                <c:pt idx="12">
                  <c:v>82</c:v>
                </c:pt>
              </c:numCache>
            </c:numRef>
          </c:xVal>
          <c:yVal>
            <c:numRef>
              <c:f>Calibrations!$BT$45:$BT$57</c:f>
              <c:numCache>
                <c:formatCode>General</c:formatCode>
                <c:ptCount val="13"/>
                <c:pt idx="0">
                  <c:v>231.9</c:v>
                </c:pt>
                <c:pt idx="1">
                  <c:v>231.9</c:v>
                </c:pt>
                <c:pt idx="2">
                  <c:v>231.9</c:v>
                </c:pt>
                <c:pt idx="3">
                  <c:v>174</c:v>
                </c:pt>
                <c:pt idx="4">
                  <c:v>174</c:v>
                </c:pt>
                <c:pt idx="5">
                  <c:v>174</c:v>
                </c:pt>
                <c:pt idx="6">
                  <c:v>147.5</c:v>
                </c:pt>
                <c:pt idx="7">
                  <c:v>147.5</c:v>
                </c:pt>
                <c:pt idx="8">
                  <c:v>147.5</c:v>
                </c:pt>
                <c:pt idx="9">
                  <c:v>119</c:v>
                </c:pt>
                <c:pt idx="10">
                  <c:v>119</c:v>
                </c:pt>
                <c:pt idx="11">
                  <c:v>119</c:v>
                </c:pt>
                <c:pt idx="12">
                  <c:v>119</c:v>
                </c:pt>
              </c:numCache>
            </c:numRef>
          </c:yVal>
          <c:smooth val="0"/>
          <c:extLst>
            <c:ext xmlns:c16="http://schemas.microsoft.com/office/drawing/2014/chart" uri="{C3380CC4-5D6E-409C-BE32-E72D297353CC}">
              <c16:uniqueId val="{00000001-4C2D-A743-84F1-AD18EE246C36}"/>
            </c:ext>
          </c:extLst>
        </c:ser>
        <c:dLbls>
          <c:showLegendKey val="0"/>
          <c:showVal val="0"/>
          <c:showCatName val="0"/>
          <c:showSerName val="0"/>
          <c:showPercent val="0"/>
          <c:showBubbleSize val="0"/>
        </c:dLbls>
        <c:axId val="791430688"/>
        <c:axId val="778249088"/>
      </c:scatterChart>
      <c:valAx>
        <c:axId val="791430688"/>
        <c:scaling>
          <c:orientation val="minMax"/>
          <c:max val="700"/>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Measured value value (µg/g)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78249088"/>
        <c:crosses val="autoZero"/>
        <c:crossBetween val="midCat"/>
      </c:valAx>
      <c:valAx>
        <c:axId val="778249088"/>
        <c:scaling>
          <c:orientation val="minMax"/>
          <c:max val="7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r>
                  <a:rPr lang="en-GB"/>
                  <a:t>Reference value value (µg/g)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Helvetica" pitchFamily="2" charset="0"/>
                  <a:ea typeface="+mn-ea"/>
                  <a:cs typeface="Arial" panose="020B0604020202020204" pitchFamily="34" charset="0"/>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 pitchFamily="2" charset="0"/>
                <a:ea typeface="+mn-ea"/>
                <a:cs typeface="Arial" panose="020B0604020202020204" pitchFamily="34" charset="0"/>
              </a:defRPr>
            </a:pPr>
            <a:endParaRPr lang="en-US"/>
          </a:p>
        </c:txPr>
        <c:crossAx val="791430688"/>
        <c:crosses val="autoZero"/>
        <c:crossBetween val="midCat"/>
        <c:majorUnit val="100"/>
      </c:valAx>
      <c:spPr>
        <a:noFill/>
        <a:ln w="12700">
          <a:solidFill>
            <a:schemeClr val="tx1"/>
          </a:solid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Helvetica" pitchFamily="2"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5</xdr:col>
      <xdr:colOff>56289</xdr:colOff>
      <xdr:row>104</xdr:row>
      <xdr:rowOff>95250</xdr:rowOff>
    </xdr:from>
    <xdr:to>
      <xdr:col>10</xdr:col>
      <xdr:colOff>179917</xdr:colOff>
      <xdr:row>119</xdr:row>
      <xdr:rowOff>116418</xdr:rowOff>
    </xdr:to>
    <xdr:graphicFrame macro="">
      <xdr:nvGraphicFramePr>
        <xdr:cNvPr id="7" name="Chart 6">
          <a:extLst>
            <a:ext uri="{FF2B5EF4-FFF2-40B4-BE49-F238E27FC236}">
              <a16:creationId xmlns:a16="http://schemas.microsoft.com/office/drawing/2014/main" id="{A1EEB90D-8A96-AD71-CCED-C3CE1E3A19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226321</xdr:colOff>
      <xdr:row>103</xdr:row>
      <xdr:rowOff>220510</xdr:rowOff>
    </xdr:from>
    <xdr:to>
      <xdr:col>18</xdr:col>
      <xdr:colOff>187245</xdr:colOff>
      <xdr:row>119</xdr:row>
      <xdr:rowOff>134327</xdr:rowOff>
    </xdr:to>
    <xdr:graphicFrame macro="">
      <xdr:nvGraphicFramePr>
        <xdr:cNvPr id="8" name="Chart 7">
          <a:extLst>
            <a:ext uri="{FF2B5EF4-FFF2-40B4-BE49-F238E27FC236}">
              <a16:creationId xmlns:a16="http://schemas.microsoft.com/office/drawing/2014/main" id="{0D064343-90F0-7223-ECE8-03AF5F67C0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244926</xdr:colOff>
      <xdr:row>104</xdr:row>
      <xdr:rowOff>22678</xdr:rowOff>
    </xdr:from>
    <xdr:to>
      <xdr:col>25</xdr:col>
      <xdr:colOff>52161</xdr:colOff>
      <xdr:row>119</xdr:row>
      <xdr:rowOff>106589</xdr:rowOff>
    </xdr:to>
    <xdr:graphicFrame macro="">
      <xdr:nvGraphicFramePr>
        <xdr:cNvPr id="9" name="Chart 8">
          <a:extLst>
            <a:ext uri="{FF2B5EF4-FFF2-40B4-BE49-F238E27FC236}">
              <a16:creationId xmlns:a16="http://schemas.microsoft.com/office/drawing/2014/main" id="{232B14C7-4CEE-51C7-392A-71F2F21405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517769</xdr:colOff>
      <xdr:row>103</xdr:row>
      <xdr:rowOff>188757</xdr:rowOff>
    </xdr:from>
    <xdr:to>
      <xdr:col>30</xdr:col>
      <xdr:colOff>466307</xdr:colOff>
      <xdr:row>119</xdr:row>
      <xdr:rowOff>146540</xdr:rowOff>
    </xdr:to>
    <xdr:graphicFrame macro="">
      <xdr:nvGraphicFramePr>
        <xdr:cNvPr id="10" name="Chart 9">
          <a:extLst>
            <a:ext uri="{FF2B5EF4-FFF2-40B4-BE49-F238E27FC236}">
              <a16:creationId xmlns:a16="http://schemas.microsoft.com/office/drawing/2014/main" id="{E10FA6E1-B1A4-EBAF-3875-0E5ABDCD05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202477</xdr:colOff>
      <xdr:row>103</xdr:row>
      <xdr:rowOff>191024</xdr:rowOff>
    </xdr:from>
    <xdr:to>
      <xdr:col>38</xdr:col>
      <xdr:colOff>135142</xdr:colOff>
      <xdr:row>120</xdr:row>
      <xdr:rowOff>87924</xdr:rowOff>
    </xdr:to>
    <xdr:graphicFrame macro="">
      <xdr:nvGraphicFramePr>
        <xdr:cNvPr id="11" name="Chart 10">
          <a:extLst>
            <a:ext uri="{FF2B5EF4-FFF2-40B4-BE49-F238E27FC236}">
              <a16:creationId xmlns:a16="http://schemas.microsoft.com/office/drawing/2014/main" id="{0F6CB5D8-DB81-E4CD-BD2E-B22FC84A6D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317351</xdr:colOff>
      <xdr:row>104</xdr:row>
      <xdr:rowOff>51185</xdr:rowOff>
    </xdr:from>
    <xdr:to>
      <xdr:col>46</xdr:col>
      <xdr:colOff>52916</xdr:colOff>
      <xdr:row>120</xdr:row>
      <xdr:rowOff>74084</xdr:rowOff>
    </xdr:to>
    <xdr:graphicFrame macro="">
      <xdr:nvGraphicFramePr>
        <xdr:cNvPr id="12" name="Chart 11">
          <a:extLst>
            <a:ext uri="{FF2B5EF4-FFF2-40B4-BE49-F238E27FC236}">
              <a16:creationId xmlns:a16="http://schemas.microsoft.com/office/drawing/2014/main" id="{3FA54490-594F-48E9-66DA-DABDFEF790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553734</xdr:colOff>
      <xdr:row>104</xdr:row>
      <xdr:rowOff>166697</xdr:rowOff>
    </xdr:from>
    <xdr:to>
      <xdr:col>52</xdr:col>
      <xdr:colOff>293078</xdr:colOff>
      <xdr:row>120</xdr:row>
      <xdr:rowOff>157877</xdr:rowOff>
    </xdr:to>
    <xdr:graphicFrame macro="">
      <xdr:nvGraphicFramePr>
        <xdr:cNvPr id="13" name="Chart 12">
          <a:extLst>
            <a:ext uri="{FF2B5EF4-FFF2-40B4-BE49-F238E27FC236}">
              <a16:creationId xmlns:a16="http://schemas.microsoft.com/office/drawing/2014/main" id="{EA624F02-4CB3-F6BA-1B76-022A58D70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350224</xdr:colOff>
      <xdr:row>104</xdr:row>
      <xdr:rowOff>208295</xdr:rowOff>
    </xdr:from>
    <xdr:to>
      <xdr:col>59</xdr:col>
      <xdr:colOff>117229</xdr:colOff>
      <xdr:row>120</xdr:row>
      <xdr:rowOff>177416</xdr:rowOff>
    </xdr:to>
    <xdr:graphicFrame macro="">
      <xdr:nvGraphicFramePr>
        <xdr:cNvPr id="14" name="Chart 13">
          <a:extLst>
            <a:ext uri="{FF2B5EF4-FFF2-40B4-BE49-F238E27FC236}">
              <a16:creationId xmlns:a16="http://schemas.microsoft.com/office/drawing/2014/main" id="{D1FF9171-3D52-A26A-E942-8569F0510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68</xdr:col>
      <xdr:colOff>490752</xdr:colOff>
      <xdr:row>104</xdr:row>
      <xdr:rowOff>95341</xdr:rowOff>
    </xdr:from>
    <xdr:to>
      <xdr:col>73</xdr:col>
      <xdr:colOff>497417</xdr:colOff>
      <xdr:row>120</xdr:row>
      <xdr:rowOff>95252</xdr:rowOff>
    </xdr:to>
    <xdr:graphicFrame macro="">
      <xdr:nvGraphicFramePr>
        <xdr:cNvPr id="16" name="Chart 15">
          <a:extLst>
            <a:ext uri="{FF2B5EF4-FFF2-40B4-BE49-F238E27FC236}">
              <a16:creationId xmlns:a16="http://schemas.microsoft.com/office/drawing/2014/main" id="{FA7EC67A-B112-1D7A-8049-6C7547346D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579338</xdr:colOff>
      <xdr:row>105</xdr:row>
      <xdr:rowOff>164839</xdr:rowOff>
    </xdr:from>
    <xdr:to>
      <xdr:col>80</xdr:col>
      <xdr:colOff>433916</xdr:colOff>
      <xdr:row>121</xdr:row>
      <xdr:rowOff>133511</xdr:rowOff>
    </xdr:to>
    <xdr:graphicFrame macro="">
      <xdr:nvGraphicFramePr>
        <xdr:cNvPr id="2" name="Chart 1">
          <a:extLst>
            <a:ext uri="{FF2B5EF4-FFF2-40B4-BE49-F238E27FC236}">
              <a16:creationId xmlns:a16="http://schemas.microsoft.com/office/drawing/2014/main" id="{2C29EA16-A8C5-5F41-B329-2B4E6E41A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83</xdr:col>
      <xdr:colOff>74080</xdr:colOff>
      <xdr:row>105</xdr:row>
      <xdr:rowOff>145724</xdr:rowOff>
    </xdr:from>
    <xdr:to>
      <xdr:col>88</xdr:col>
      <xdr:colOff>105832</xdr:colOff>
      <xdr:row>121</xdr:row>
      <xdr:rowOff>81409</xdr:rowOff>
    </xdr:to>
    <xdr:graphicFrame macro="">
      <xdr:nvGraphicFramePr>
        <xdr:cNvPr id="4" name="Chart 3">
          <a:extLst>
            <a:ext uri="{FF2B5EF4-FFF2-40B4-BE49-F238E27FC236}">
              <a16:creationId xmlns:a16="http://schemas.microsoft.com/office/drawing/2014/main" id="{C0E1D92B-E609-D54C-B363-3D109A38A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89</xdr:col>
      <xdr:colOff>674890</xdr:colOff>
      <xdr:row>105</xdr:row>
      <xdr:rowOff>35822</xdr:rowOff>
    </xdr:from>
    <xdr:to>
      <xdr:col>95</xdr:col>
      <xdr:colOff>412750</xdr:colOff>
      <xdr:row>120</xdr:row>
      <xdr:rowOff>122115</xdr:rowOff>
    </xdr:to>
    <xdr:graphicFrame macro="">
      <xdr:nvGraphicFramePr>
        <xdr:cNvPr id="5" name="Chart 4">
          <a:extLst>
            <a:ext uri="{FF2B5EF4-FFF2-40B4-BE49-F238E27FC236}">
              <a16:creationId xmlns:a16="http://schemas.microsoft.com/office/drawing/2014/main" id="{84179461-8B74-654E-A286-904C80BE3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97</xdr:col>
      <xdr:colOff>73270</xdr:colOff>
      <xdr:row>104</xdr:row>
      <xdr:rowOff>197828</xdr:rowOff>
    </xdr:from>
    <xdr:to>
      <xdr:col>102</xdr:col>
      <xdr:colOff>592667</xdr:colOff>
      <xdr:row>120</xdr:row>
      <xdr:rowOff>116416</xdr:rowOff>
    </xdr:to>
    <xdr:graphicFrame macro="">
      <xdr:nvGraphicFramePr>
        <xdr:cNvPr id="6" name="Chart 5">
          <a:extLst>
            <a:ext uri="{FF2B5EF4-FFF2-40B4-BE49-F238E27FC236}">
              <a16:creationId xmlns:a16="http://schemas.microsoft.com/office/drawing/2014/main" id="{928A85DC-504A-DB42-9C66-01E0AC92E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104</xdr:col>
      <xdr:colOff>240158</xdr:colOff>
      <xdr:row>105</xdr:row>
      <xdr:rowOff>69200</xdr:rowOff>
    </xdr:from>
    <xdr:to>
      <xdr:col>109</xdr:col>
      <xdr:colOff>634998</xdr:colOff>
      <xdr:row>120</xdr:row>
      <xdr:rowOff>175033</xdr:rowOff>
    </xdr:to>
    <xdr:graphicFrame macro="">
      <xdr:nvGraphicFramePr>
        <xdr:cNvPr id="17" name="Chart 16">
          <a:extLst>
            <a:ext uri="{FF2B5EF4-FFF2-40B4-BE49-F238E27FC236}">
              <a16:creationId xmlns:a16="http://schemas.microsoft.com/office/drawing/2014/main" id="{DDAA907D-2F12-D245-B165-381C07AA4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111</xdr:col>
      <xdr:colOff>36633</xdr:colOff>
      <xdr:row>106</xdr:row>
      <xdr:rowOff>61870</xdr:rowOff>
    </xdr:from>
    <xdr:to>
      <xdr:col>117</xdr:col>
      <xdr:colOff>21166</xdr:colOff>
      <xdr:row>121</xdr:row>
      <xdr:rowOff>169333</xdr:rowOff>
    </xdr:to>
    <xdr:graphicFrame macro="">
      <xdr:nvGraphicFramePr>
        <xdr:cNvPr id="18" name="Chart 17">
          <a:extLst>
            <a:ext uri="{FF2B5EF4-FFF2-40B4-BE49-F238E27FC236}">
              <a16:creationId xmlns:a16="http://schemas.microsoft.com/office/drawing/2014/main" id="{5B9C3287-F6FB-3D40-A0DC-2F47E345C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118</xdr:col>
      <xdr:colOff>292263</xdr:colOff>
      <xdr:row>105</xdr:row>
      <xdr:rowOff>162823</xdr:rowOff>
    </xdr:from>
    <xdr:to>
      <xdr:col>124</xdr:col>
      <xdr:colOff>84666</xdr:colOff>
      <xdr:row>121</xdr:row>
      <xdr:rowOff>100950</xdr:rowOff>
    </xdr:to>
    <xdr:graphicFrame macro="">
      <xdr:nvGraphicFramePr>
        <xdr:cNvPr id="19" name="Chart 18">
          <a:extLst>
            <a:ext uri="{FF2B5EF4-FFF2-40B4-BE49-F238E27FC236}">
              <a16:creationId xmlns:a16="http://schemas.microsoft.com/office/drawing/2014/main" id="{F29D5E75-EAC8-194E-A45C-91F4FD544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126</xdr:col>
      <xdr:colOff>615113</xdr:colOff>
      <xdr:row>105</xdr:row>
      <xdr:rowOff>137584</xdr:rowOff>
    </xdr:from>
    <xdr:to>
      <xdr:col>131</xdr:col>
      <xdr:colOff>391584</xdr:colOff>
      <xdr:row>121</xdr:row>
      <xdr:rowOff>42333</xdr:rowOff>
    </xdr:to>
    <xdr:graphicFrame macro="">
      <xdr:nvGraphicFramePr>
        <xdr:cNvPr id="20" name="Chart 19">
          <a:extLst>
            <a:ext uri="{FF2B5EF4-FFF2-40B4-BE49-F238E27FC236}">
              <a16:creationId xmlns:a16="http://schemas.microsoft.com/office/drawing/2014/main" id="{005A7F6F-8E41-7D42-BC89-B19016671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60</xdr:col>
      <xdr:colOff>613834</xdr:colOff>
      <xdr:row>104</xdr:row>
      <xdr:rowOff>137584</xdr:rowOff>
    </xdr:from>
    <xdr:to>
      <xdr:col>65</xdr:col>
      <xdr:colOff>190339</xdr:colOff>
      <xdr:row>120</xdr:row>
      <xdr:rowOff>106705</xdr:rowOff>
    </xdr:to>
    <xdr:graphicFrame macro="">
      <xdr:nvGraphicFramePr>
        <xdr:cNvPr id="21" name="Chart 20">
          <a:extLst>
            <a:ext uri="{FF2B5EF4-FFF2-40B4-BE49-F238E27FC236}">
              <a16:creationId xmlns:a16="http://schemas.microsoft.com/office/drawing/2014/main" id="{BC237459-1140-9A49-9F33-86235BD97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35</xdr:col>
      <xdr:colOff>766885</xdr:colOff>
      <xdr:row>95</xdr:row>
      <xdr:rowOff>87703</xdr:rowOff>
    </xdr:from>
    <xdr:to>
      <xdr:col>44</xdr:col>
      <xdr:colOff>373582</xdr:colOff>
      <xdr:row>105</xdr:row>
      <xdr:rowOff>87703</xdr:rowOff>
    </xdr:to>
    <xdr:graphicFrame macro="">
      <xdr:nvGraphicFramePr>
        <xdr:cNvPr id="3" name="Chart 2">
          <a:extLst>
            <a:ext uri="{FF2B5EF4-FFF2-40B4-BE49-F238E27FC236}">
              <a16:creationId xmlns:a16="http://schemas.microsoft.com/office/drawing/2014/main" id="{8F554172-AC81-F240-9843-76D3EE286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713728</xdr:colOff>
      <xdr:row>105</xdr:row>
      <xdr:rowOff>173642</xdr:rowOff>
    </xdr:from>
    <xdr:to>
      <xdr:col>44</xdr:col>
      <xdr:colOff>373583</xdr:colOff>
      <xdr:row>115</xdr:row>
      <xdr:rowOff>135446</xdr:rowOff>
    </xdr:to>
    <xdr:graphicFrame macro="">
      <xdr:nvGraphicFramePr>
        <xdr:cNvPr id="4" name="Chart 3">
          <a:extLst>
            <a:ext uri="{FF2B5EF4-FFF2-40B4-BE49-F238E27FC236}">
              <a16:creationId xmlns:a16="http://schemas.microsoft.com/office/drawing/2014/main" id="{3B389327-6D53-D44F-B7A0-CF9F98608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695810</xdr:colOff>
      <xdr:row>115</xdr:row>
      <xdr:rowOff>231444</xdr:rowOff>
    </xdr:from>
    <xdr:to>
      <xdr:col>44</xdr:col>
      <xdr:colOff>392681</xdr:colOff>
      <xdr:row>125</xdr:row>
      <xdr:rowOff>183191</xdr:rowOff>
    </xdr:to>
    <xdr:graphicFrame macro="">
      <xdr:nvGraphicFramePr>
        <xdr:cNvPr id="5" name="Chart 4">
          <a:extLst>
            <a:ext uri="{FF2B5EF4-FFF2-40B4-BE49-F238E27FC236}">
              <a16:creationId xmlns:a16="http://schemas.microsoft.com/office/drawing/2014/main" id="{9D7E572C-F5C0-404E-B307-AE017B7E7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266461</xdr:colOff>
      <xdr:row>95</xdr:row>
      <xdr:rowOff>78154</xdr:rowOff>
    </xdr:from>
    <xdr:to>
      <xdr:col>53</xdr:col>
      <xdr:colOff>693772</xdr:colOff>
      <xdr:row>104</xdr:row>
      <xdr:rowOff>232833</xdr:rowOff>
    </xdr:to>
    <xdr:graphicFrame macro="">
      <xdr:nvGraphicFramePr>
        <xdr:cNvPr id="6" name="Chart 5">
          <a:extLst>
            <a:ext uri="{FF2B5EF4-FFF2-40B4-BE49-F238E27FC236}">
              <a16:creationId xmlns:a16="http://schemas.microsoft.com/office/drawing/2014/main" id="{65737767-69CD-3C43-A94D-2B599A1C28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213304</xdr:colOff>
      <xdr:row>105</xdr:row>
      <xdr:rowOff>164093</xdr:rowOff>
    </xdr:from>
    <xdr:to>
      <xdr:col>53</xdr:col>
      <xdr:colOff>693773</xdr:colOff>
      <xdr:row>115</xdr:row>
      <xdr:rowOff>125897</xdr:rowOff>
    </xdr:to>
    <xdr:graphicFrame macro="">
      <xdr:nvGraphicFramePr>
        <xdr:cNvPr id="7" name="Chart 6">
          <a:extLst>
            <a:ext uri="{FF2B5EF4-FFF2-40B4-BE49-F238E27FC236}">
              <a16:creationId xmlns:a16="http://schemas.microsoft.com/office/drawing/2014/main" id="{6AE7BCB1-FB68-F848-B84A-9A46621FF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199673</xdr:colOff>
      <xdr:row>115</xdr:row>
      <xdr:rowOff>221895</xdr:rowOff>
    </xdr:from>
    <xdr:to>
      <xdr:col>53</xdr:col>
      <xdr:colOff>672906</xdr:colOff>
      <xdr:row>125</xdr:row>
      <xdr:rowOff>173642</xdr:rowOff>
    </xdr:to>
    <xdr:graphicFrame macro="">
      <xdr:nvGraphicFramePr>
        <xdr:cNvPr id="8" name="Chart 7">
          <a:extLst>
            <a:ext uri="{FF2B5EF4-FFF2-40B4-BE49-F238E27FC236}">
              <a16:creationId xmlns:a16="http://schemas.microsoft.com/office/drawing/2014/main" id="{4355BC1E-9527-4748-BC3F-1ACF90FB3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54</xdr:col>
      <xdr:colOff>418480</xdr:colOff>
      <xdr:row>95</xdr:row>
      <xdr:rowOff>175845</xdr:rowOff>
    </xdr:from>
    <xdr:to>
      <xdr:col>63</xdr:col>
      <xdr:colOff>25176</xdr:colOff>
      <xdr:row>105</xdr:row>
      <xdr:rowOff>175845</xdr:rowOff>
    </xdr:to>
    <xdr:graphicFrame macro="">
      <xdr:nvGraphicFramePr>
        <xdr:cNvPr id="9" name="Chart 8">
          <a:extLst>
            <a:ext uri="{FF2B5EF4-FFF2-40B4-BE49-F238E27FC236}">
              <a16:creationId xmlns:a16="http://schemas.microsoft.com/office/drawing/2014/main" id="{439D2896-2F3D-AD49-B139-617F624E9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54</xdr:col>
      <xdr:colOff>365323</xdr:colOff>
      <xdr:row>106</xdr:row>
      <xdr:rowOff>27322</xdr:rowOff>
    </xdr:from>
    <xdr:to>
      <xdr:col>63</xdr:col>
      <xdr:colOff>25177</xdr:colOff>
      <xdr:row>115</xdr:row>
      <xdr:rowOff>223588</xdr:rowOff>
    </xdr:to>
    <xdr:graphicFrame macro="">
      <xdr:nvGraphicFramePr>
        <xdr:cNvPr id="10" name="Chart 9">
          <a:extLst>
            <a:ext uri="{FF2B5EF4-FFF2-40B4-BE49-F238E27FC236}">
              <a16:creationId xmlns:a16="http://schemas.microsoft.com/office/drawing/2014/main" id="{F5AC839E-F294-4E48-85D8-B929A53E6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54</xdr:col>
      <xdr:colOff>351692</xdr:colOff>
      <xdr:row>116</xdr:row>
      <xdr:rowOff>37500</xdr:rowOff>
    </xdr:from>
    <xdr:to>
      <xdr:col>63</xdr:col>
      <xdr:colOff>4310</xdr:colOff>
      <xdr:row>125</xdr:row>
      <xdr:rowOff>227371</xdr:rowOff>
    </xdr:to>
    <xdr:graphicFrame macro="">
      <xdr:nvGraphicFramePr>
        <xdr:cNvPr id="11" name="Chart 10">
          <a:extLst>
            <a:ext uri="{FF2B5EF4-FFF2-40B4-BE49-F238E27FC236}">
              <a16:creationId xmlns:a16="http://schemas.microsoft.com/office/drawing/2014/main" id="{6D3B3BAF-19E2-0E47-837D-BF67DC610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2"/>
  <sheetViews>
    <sheetView workbookViewId="0">
      <selection activeCell="A8" sqref="A1:A8"/>
    </sheetView>
  </sheetViews>
  <sheetFormatPr baseColWidth="10" defaultColWidth="10.83203125" defaultRowHeight="21"/>
  <cols>
    <col min="1" max="1" width="164.1640625" style="10" customWidth="1"/>
    <col min="2" max="16384" width="10.83203125" style="10"/>
  </cols>
  <sheetData>
    <row r="1" spans="1:1">
      <c r="A1" s="36" t="s">
        <v>4692</v>
      </c>
    </row>
    <row r="2" spans="1:1">
      <c r="A2" s="36"/>
    </row>
    <row r="3" spans="1:1">
      <c r="A3" s="10" t="s">
        <v>4693</v>
      </c>
    </row>
    <row r="4" spans="1:1" s="11" customFormat="1" ht="60" customHeight="1">
      <c r="A4" s="37" t="s">
        <v>4691</v>
      </c>
    </row>
    <row r="5" spans="1:1" s="11" customFormat="1" ht="58.25" customHeight="1">
      <c r="A5" s="37" t="s">
        <v>480</v>
      </c>
    </row>
    <row r="6" spans="1:1" s="11" customFormat="1" ht="75" customHeight="1">
      <c r="A6" s="37" t="s">
        <v>481</v>
      </c>
    </row>
    <row r="7" spans="1:1" s="11" customFormat="1" ht="50" customHeight="1">
      <c r="A7" s="38" t="s">
        <v>482</v>
      </c>
    </row>
    <row r="8" spans="1:1" ht="96" customHeight="1">
      <c r="A8" s="37" t="s">
        <v>4694</v>
      </c>
    </row>
    <row r="9" spans="1:1" ht="22.25" customHeight="1"/>
    <row r="10" spans="1:1" ht="22.25" customHeight="1"/>
    <row r="11" spans="1:1" ht="22.25" customHeight="1"/>
    <row r="12" spans="1:1" ht="22.25" customHeight="1"/>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E6D53-B32D-D446-B57D-EA1D28B11CC3}">
  <dimension ref="A1:DW1419"/>
  <sheetViews>
    <sheetView zoomScaleNormal="100" workbookViewId="0">
      <pane ySplit="1" topLeftCell="A2" activePane="bottomLeft" state="frozen"/>
      <selection activeCell="CZ1" sqref="CZ1"/>
      <selection pane="bottomLeft" activeCell="L8" sqref="L8"/>
    </sheetView>
  </sheetViews>
  <sheetFormatPr baseColWidth="10" defaultColWidth="10.6640625" defaultRowHeight="15"/>
  <cols>
    <col min="2" max="2" width="15.5" bestFit="1" customWidth="1"/>
    <col min="4" max="4" width="7.6640625" customWidth="1"/>
    <col min="5" max="5" width="6.83203125" customWidth="1"/>
    <col min="6" max="6" width="7" customWidth="1"/>
    <col min="7" max="7" width="13.6640625" customWidth="1"/>
    <col min="8" max="8" width="12" customWidth="1"/>
    <col min="9" max="9" width="12.83203125" customWidth="1"/>
    <col min="10" max="10" width="12.1640625" customWidth="1"/>
    <col min="11" max="11" width="17.1640625" customWidth="1"/>
    <col min="12" max="12" width="13.83203125" customWidth="1"/>
    <col min="13" max="13" width="7.83203125" customWidth="1"/>
    <col min="115" max="115" width="26.6640625" customWidth="1"/>
    <col min="124" max="124" width="15.83203125" customWidth="1"/>
  </cols>
  <sheetData>
    <row r="1" spans="1:127">
      <c r="A1" t="s">
        <v>32</v>
      </c>
      <c r="B1" t="s">
        <v>75</v>
      </c>
      <c r="C1" t="s">
        <v>34</v>
      </c>
      <c r="D1" t="s">
        <v>76</v>
      </c>
      <c r="E1" t="s">
        <v>77</v>
      </c>
      <c r="F1" t="s">
        <v>78</v>
      </c>
      <c r="G1" t="s">
        <v>39</v>
      </c>
      <c r="H1" t="s">
        <v>40</v>
      </c>
      <c r="I1" t="s">
        <v>79</v>
      </c>
      <c r="J1" t="s">
        <v>80</v>
      </c>
      <c r="K1" t="s">
        <v>81</v>
      </c>
      <c r="L1" t="s">
        <v>82</v>
      </c>
      <c r="M1" t="s">
        <v>83</v>
      </c>
      <c r="N1" t="s">
        <v>84</v>
      </c>
      <c r="O1" t="s">
        <v>85</v>
      </c>
      <c r="P1" t="s">
        <v>86</v>
      </c>
      <c r="Q1" t="s">
        <v>87</v>
      </c>
      <c r="R1" t="s">
        <v>88</v>
      </c>
      <c r="S1" t="s">
        <v>89</v>
      </c>
      <c r="T1" t="s">
        <v>90</v>
      </c>
      <c r="U1" t="s">
        <v>21</v>
      </c>
      <c r="V1" t="s">
        <v>91</v>
      </c>
      <c r="W1" t="s">
        <v>20</v>
      </c>
      <c r="X1" t="s">
        <v>92</v>
      </c>
      <c r="Y1" t="s">
        <v>41</v>
      </c>
      <c r="Z1" t="s">
        <v>93</v>
      </c>
      <c r="AA1" t="s">
        <v>94</v>
      </c>
      <c r="AB1" t="s">
        <v>95</v>
      </c>
      <c r="AC1" t="s">
        <v>96</v>
      </c>
      <c r="AD1" t="s">
        <v>97</v>
      </c>
      <c r="AE1" t="s">
        <v>98</v>
      </c>
      <c r="AF1" t="s">
        <v>99</v>
      </c>
      <c r="AG1" t="s">
        <v>7</v>
      </c>
      <c r="AH1" t="s">
        <v>100</v>
      </c>
      <c r="AI1" t="s">
        <v>101</v>
      </c>
      <c r="AJ1" t="s">
        <v>102</v>
      </c>
      <c r="AK1" t="s">
        <v>103</v>
      </c>
      <c r="AL1" t="s">
        <v>104</v>
      </c>
      <c r="AM1" t="s">
        <v>6</v>
      </c>
      <c r="AN1" t="s">
        <v>105</v>
      </c>
      <c r="AO1" t="s">
        <v>5</v>
      </c>
      <c r="AP1" t="s">
        <v>106</v>
      </c>
      <c r="AQ1" t="s">
        <v>107</v>
      </c>
      <c r="AR1" t="s">
        <v>108</v>
      </c>
      <c r="AS1" t="s">
        <v>109</v>
      </c>
      <c r="AT1" t="s">
        <v>110</v>
      </c>
      <c r="AU1" t="s">
        <v>111</v>
      </c>
      <c r="AV1" t="s">
        <v>112</v>
      </c>
      <c r="AW1" t="s">
        <v>4</v>
      </c>
      <c r="AX1" t="s">
        <v>113</v>
      </c>
      <c r="AY1" t="s">
        <v>3</v>
      </c>
      <c r="AZ1" t="s">
        <v>114</v>
      </c>
      <c r="BA1" t="s">
        <v>2</v>
      </c>
      <c r="BB1" t="s">
        <v>115</v>
      </c>
      <c r="BC1" t="s">
        <v>48</v>
      </c>
      <c r="BD1" t="s">
        <v>116</v>
      </c>
      <c r="BE1" t="s">
        <v>117</v>
      </c>
      <c r="BF1" t="s">
        <v>118</v>
      </c>
      <c r="BG1" t="s">
        <v>119</v>
      </c>
      <c r="BH1" t="s">
        <v>120</v>
      </c>
      <c r="BI1" t="s">
        <v>12</v>
      </c>
      <c r="BJ1" t="s">
        <v>121</v>
      </c>
      <c r="BK1" t="s">
        <v>1</v>
      </c>
      <c r="BL1" t="s">
        <v>122</v>
      </c>
      <c r="BM1" t="s">
        <v>23</v>
      </c>
      <c r="BN1" t="s">
        <v>123</v>
      </c>
      <c r="BO1" t="s">
        <v>0</v>
      </c>
      <c r="BP1" t="s">
        <v>124</v>
      </c>
      <c r="BQ1" t="s">
        <v>49</v>
      </c>
      <c r="BR1" t="s">
        <v>125</v>
      </c>
      <c r="BS1" t="s">
        <v>126</v>
      </c>
      <c r="BT1" t="s">
        <v>127</v>
      </c>
      <c r="BU1" t="s">
        <v>128</v>
      </c>
      <c r="BV1" t="s">
        <v>129</v>
      </c>
      <c r="BW1" t="s">
        <v>130</v>
      </c>
      <c r="BX1" t="s">
        <v>131</v>
      </c>
      <c r="BY1" t="s">
        <v>132</v>
      </c>
      <c r="BZ1" t="s">
        <v>133</v>
      </c>
      <c r="CA1" t="s">
        <v>134</v>
      </c>
      <c r="CB1" t="s">
        <v>135</v>
      </c>
      <c r="CC1" t="s">
        <v>136</v>
      </c>
      <c r="CD1" t="s">
        <v>137</v>
      </c>
      <c r="CE1" t="s">
        <v>138</v>
      </c>
      <c r="CF1" t="s">
        <v>139</v>
      </c>
      <c r="CG1" t="s">
        <v>140</v>
      </c>
      <c r="CH1" t="s">
        <v>141</v>
      </c>
      <c r="CI1" t="s">
        <v>50</v>
      </c>
      <c r="CJ1" t="s">
        <v>142</v>
      </c>
      <c r="CK1" t="s">
        <v>143</v>
      </c>
      <c r="CL1" t="s">
        <v>144</v>
      </c>
      <c r="CM1" t="s">
        <v>145</v>
      </c>
      <c r="CN1" t="s">
        <v>146</v>
      </c>
      <c r="CO1" t="s">
        <v>147</v>
      </c>
      <c r="CP1" t="s">
        <v>148</v>
      </c>
      <c r="CQ1" t="s">
        <v>149</v>
      </c>
      <c r="CR1" t="s">
        <v>150</v>
      </c>
      <c r="CS1" t="s">
        <v>151</v>
      </c>
      <c r="CT1" t="s">
        <v>152</v>
      </c>
      <c r="CU1" t="s">
        <v>153</v>
      </c>
      <c r="CV1" t="s">
        <v>154</v>
      </c>
      <c r="CW1" t="s">
        <v>155</v>
      </c>
      <c r="CX1" t="s">
        <v>156</v>
      </c>
      <c r="CY1" t="s">
        <v>157</v>
      </c>
      <c r="CZ1" t="s">
        <v>158</v>
      </c>
      <c r="DA1" t="s">
        <v>159</v>
      </c>
      <c r="DB1" t="s">
        <v>160</v>
      </c>
      <c r="DC1" t="s">
        <v>17</v>
      </c>
      <c r="DD1" t="s">
        <v>161</v>
      </c>
      <c r="DE1" t="s">
        <v>162</v>
      </c>
      <c r="DF1" t="s">
        <v>163</v>
      </c>
      <c r="DG1" t="s">
        <v>164</v>
      </c>
      <c r="DH1" t="s">
        <v>165</v>
      </c>
      <c r="DI1" t="s">
        <v>166</v>
      </c>
      <c r="DJ1" t="s">
        <v>167</v>
      </c>
      <c r="DK1" t="s">
        <v>35</v>
      </c>
      <c r="DL1" t="s">
        <v>36</v>
      </c>
      <c r="DM1" t="s">
        <v>42</v>
      </c>
      <c r="DN1" t="s">
        <v>168</v>
      </c>
      <c r="DO1" t="s">
        <v>169</v>
      </c>
      <c r="DP1" t="s">
        <v>37</v>
      </c>
      <c r="DQ1" t="s">
        <v>170</v>
      </c>
      <c r="DR1" t="s">
        <v>38</v>
      </c>
      <c r="DS1" t="s">
        <v>171</v>
      </c>
      <c r="DT1" t="s">
        <v>47</v>
      </c>
      <c r="DU1" t="s">
        <v>172</v>
      </c>
      <c r="DV1" t="s">
        <v>4847</v>
      </c>
      <c r="DW1" t="s">
        <v>5126</v>
      </c>
    </row>
    <row r="2" spans="1:127">
      <c r="A2">
        <v>127</v>
      </c>
      <c r="B2" s="126">
        <v>44731.168749999997</v>
      </c>
      <c r="C2" t="s">
        <v>52</v>
      </c>
      <c r="D2">
        <v>0</v>
      </c>
      <c r="E2">
        <v>0</v>
      </c>
      <c r="F2">
        <v>0</v>
      </c>
      <c r="G2" t="s">
        <v>54</v>
      </c>
      <c r="H2" t="s">
        <v>55</v>
      </c>
      <c r="I2" t="s">
        <v>55</v>
      </c>
      <c r="J2" t="s">
        <v>55</v>
      </c>
      <c r="K2" t="s">
        <v>18</v>
      </c>
      <c r="L2">
        <v>90</v>
      </c>
      <c r="M2" t="s">
        <v>173</v>
      </c>
      <c r="N2">
        <v>0</v>
      </c>
      <c r="O2" t="s">
        <v>173</v>
      </c>
      <c r="P2">
        <v>0</v>
      </c>
      <c r="Q2" t="s">
        <v>173</v>
      </c>
      <c r="R2">
        <v>0</v>
      </c>
      <c r="S2">
        <v>2</v>
      </c>
      <c r="T2" t="s">
        <v>174</v>
      </c>
      <c r="U2" t="s">
        <v>468</v>
      </c>
      <c r="V2">
        <v>0.69469999999999998</v>
      </c>
      <c r="W2" t="s">
        <v>469</v>
      </c>
      <c r="X2">
        <v>0.30330000000000001</v>
      </c>
      <c r="Y2" t="s">
        <v>470</v>
      </c>
      <c r="Z2">
        <v>0.35149999999999998</v>
      </c>
      <c r="AA2" t="s">
        <v>471</v>
      </c>
      <c r="AB2">
        <v>1.52E-2</v>
      </c>
      <c r="AC2" t="s">
        <v>472</v>
      </c>
      <c r="AD2">
        <v>1.01E-2</v>
      </c>
      <c r="AE2" t="s">
        <v>179</v>
      </c>
      <c r="AF2">
        <v>1.7000000000000001E-2</v>
      </c>
      <c r="AG2" t="s">
        <v>473</v>
      </c>
      <c r="AH2">
        <v>6.1000000000000004E-3</v>
      </c>
      <c r="AI2" t="s">
        <v>474</v>
      </c>
      <c r="AJ2">
        <v>3.2300000000000002E-2</v>
      </c>
      <c r="AK2" t="s">
        <v>475</v>
      </c>
      <c r="AL2">
        <v>7.3000000000000001E-3</v>
      </c>
      <c r="AM2" t="s">
        <v>179</v>
      </c>
      <c r="AN2">
        <v>7.1999999999999998E-3</v>
      </c>
      <c r="AO2" t="s">
        <v>476</v>
      </c>
      <c r="AP2">
        <v>4.4000000000000003E-3</v>
      </c>
      <c r="AQ2" t="s">
        <v>477</v>
      </c>
      <c r="AR2">
        <v>5.0000000000000001E-3</v>
      </c>
      <c r="AS2" t="s">
        <v>478</v>
      </c>
      <c r="AT2">
        <v>2.4899999999999999E-2</v>
      </c>
      <c r="AU2" t="s">
        <v>179</v>
      </c>
      <c r="AV2">
        <v>3.5000000000000001E-3</v>
      </c>
      <c r="AW2" t="s">
        <v>405</v>
      </c>
      <c r="AX2">
        <v>1E-3</v>
      </c>
      <c r="AY2" t="s">
        <v>228</v>
      </c>
      <c r="AZ2">
        <v>8.0000000000000004E-4</v>
      </c>
      <c r="BA2" t="s">
        <v>303</v>
      </c>
      <c r="BB2">
        <v>6.9999999999999999E-4</v>
      </c>
      <c r="BC2" t="s">
        <v>212</v>
      </c>
      <c r="BD2">
        <v>4.0000000000000002E-4</v>
      </c>
      <c r="BE2" t="s">
        <v>179</v>
      </c>
      <c r="BF2">
        <v>2.9999999999999997E-4</v>
      </c>
      <c r="BG2" t="s">
        <v>179</v>
      </c>
      <c r="BH2">
        <v>1E-4</v>
      </c>
      <c r="BI2" t="s">
        <v>179</v>
      </c>
      <c r="BJ2">
        <v>2.0000000000000001E-4</v>
      </c>
      <c r="BK2" t="s">
        <v>266</v>
      </c>
      <c r="BL2">
        <v>4.0000000000000002E-4</v>
      </c>
      <c r="BM2" t="s">
        <v>214</v>
      </c>
      <c r="BN2">
        <v>2.9999999999999997E-4</v>
      </c>
      <c r="BO2" t="s">
        <v>210</v>
      </c>
      <c r="BP2">
        <v>5.0000000000000001E-4</v>
      </c>
      <c r="BQ2" t="s">
        <v>179</v>
      </c>
      <c r="BR2">
        <v>2.9999999999999997E-4</v>
      </c>
      <c r="BS2" t="s">
        <v>179</v>
      </c>
      <c r="BT2">
        <v>4.0000000000000002E-4</v>
      </c>
      <c r="BU2" t="s">
        <v>179</v>
      </c>
      <c r="BV2">
        <v>5.9999999999999995E-4</v>
      </c>
      <c r="BW2" t="s">
        <v>18</v>
      </c>
      <c r="BY2" t="s">
        <v>18</v>
      </c>
      <c r="CA2" t="s">
        <v>179</v>
      </c>
      <c r="CB2">
        <v>8.0000000000000004E-4</v>
      </c>
      <c r="CC2" t="s">
        <v>179</v>
      </c>
      <c r="CD2">
        <v>2.0999999999999999E-3</v>
      </c>
      <c r="CE2" t="s">
        <v>179</v>
      </c>
      <c r="CF2">
        <v>2.2000000000000001E-3</v>
      </c>
      <c r="CG2" t="s">
        <v>179</v>
      </c>
      <c r="CH2">
        <v>1E-4</v>
      </c>
      <c r="CI2" t="s">
        <v>179</v>
      </c>
      <c r="CJ2">
        <v>8.0000000000000002E-3</v>
      </c>
      <c r="CK2" t="s">
        <v>179</v>
      </c>
      <c r="CL2">
        <v>1.15E-2</v>
      </c>
      <c r="CM2" t="s">
        <v>179</v>
      </c>
      <c r="CN2">
        <v>4.3E-3</v>
      </c>
      <c r="CO2" t="s">
        <v>179</v>
      </c>
      <c r="CP2">
        <v>8.9999999999999998E-4</v>
      </c>
      <c r="CQ2" t="s">
        <v>179</v>
      </c>
      <c r="CR2">
        <v>3.3E-3</v>
      </c>
      <c r="CS2" t="s">
        <v>179</v>
      </c>
      <c r="CT2">
        <v>1.8E-3</v>
      </c>
      <c r="CU2" t="s">
        <v>179</v>
      </c>
      <c r="CV2">
        <v>8.0000000000000004E-4</v>
      </c>
      <c r="CW2" t="s">
        <v>18</v>
      </c>
      <c r="CY2" t="s">
        <v>179</v>
      </c>
      <c r="CZ2">
        <v>5.9999999999999995E-4</v>
      </c>
      <c r="DA2" t="s">
        <v>179</v>
      </c>
      <c r="DB2">
        <v>5.9999999999999995E-4</v>
      </c>
      <c r="DC2" t="s">
        <v>179</v>
      </c>
      <c r="DD2">
        <v>5.9999999999999995E-4</v>
      </c>
      <c r="DE2" t="s">
        <v>179</v>
      </c>
      <c r="DF2">
        <v>5.9999999999999995E-4</v>
      </c>
      <c r="DG2" t="s">
        <v>179</v>
      </c>
      <c r="DH2">
        <v>4.0000000000000002E-4</v>
      </c>
      <c r="DI2" t="s">
        <v>179</v>
      </c>
      <c r="DJ2">
        <v>4.0000000000000002E-4</v>
      </c>
      <c r="DK2" t="s">
        <v>6051</v>
      </c>
      <c r="DL2" t="s">
        <v>59</v>
      </c>
      <c r="DO2" t="s">
        <v>18</v>
      </c>
      <c r="DQ2" t="s">
        <v>18</v>
      </c>
      <c r="DR2" t="s">
        <v>18</v>
      </c>
      <c r="DS2">
        <v>19</v>
      </c>
      <c r="DT2" t="s">
        <v>5979</v>
      </c>
      <c r="DU2" t="s">
        <v>18</v>
      </c>
      <c r="DW2" t="s">
        <v>5147</v>
      </c>
    </row>
    <row r="3" spans="1:127">
      <c r="A3">
        <v>123</v>
      </c>
      <c r="B3" s="126">
        <v>44731.168749999997</v>
      </c>
      <c r="C3" t="s">
        <v>52</v>
      </c>
      <c r="D3">
        <v>0</v>
      </c>
      <c r="E3">
        <v>0</v>
      </c>
      <c r="F3">
        <v>0</v>
      </c>
      <c r="G3" t="s">
        <v>54</v>
      </c>
      <c r="H3" t="s">
        <v>55</v>
      </c>
      <c r="I3" t="s">
        <v>55</v>
      </c>
      <c r="J3" t="s">
        <v>55</v>
      </c>
      <c r="K3" t="s">
        <v>18</v>
      </c>
      <c r="L3">
        <v>90</v>
      </c>
      <c r="M3" t="s">
        <v>173</v>
      </c>
      <c r="N3">
        <v>0</v>
      </c>
      <c r="O3" t="s">
        <v>173</v>
      </c>
      <c r="P3">
        <v>0</v>
      </c>
      <c r="Q3" t="s">
        <v>173</v>
      </c>
      <c r="R3">
        <v>0</v>
      </c>
      <c r="S3">
        <v>2</v>
      </c>
      <c r="T3" t="s">
        <v>174</v>
      </c>
      <c r="U3" t="s">
        <v>441</v>
      </c>
      <c r="V3">
        <v>0.6966</v>
      </c>
      <c r="W3" t="s">
        <v>442</v>
      </c>
      <c r="X3">
        <v>0.32550000000000001</v>
      </c>
      <c r="Y3" t="s">
        <v>443</v>
      </c>
      <c r="Z3">
        <v>0.3659</v>
      </c>
      <c r="AA3" t="s">
        <v>444</v>
      </c>
      <c r="AB3">
        <v>1.55E-2</v>
      </c>
      <c r="AC3" t="s">
        <v>179</v>
      </c>
      <c r="AD3">
        <v>9.5999999999999992E-3</v>
      </c>
      <c r="AE3" t="s">
        <v>179</v>
      </c>
      <c r="AF3">
        <v>1.7500000000000002E-2</v>
      </c>
      <c r="AG3" t="s">
        <v>445</v>
      </c>
      <c r="AH3">
        <v>6.7999999999999996E-3</v>
      </c>
      <c r="AI3" t="s">
        <v>446</v>
      </c>
      <c r="AJ3">
        <v>3.3300000000000003E-2</v>
      </c>
      <c r="AK3" t="s">
        <v>447</v>
      </c>
      <c r="AL3">
        <v>7.6E-3</v>
      </c>
      <c r="AM3" t="s">
        <v>402</v>
      </c>
      <c r="AN3">
        <v>7.7999999999999996E-3</v>
      </c>
      <c r="AO3" t="s">
        <v>448</v>
      </c>
      <c r="AP3">
        <v>4.4999999999999997E-3</v>
      </c>
      <c r="AQ3" t="s">
        <v>314</v>
      </c>
      <c r="AR3">
        <v>5.0000000000000001E-3</v>
      </c>
      <c r="AS3" t="s">
        <v>449</v>
      </c>
      <c r="AT3">
        <v>2.53E-2</v>
      </c>
      <c r="AU3" t="s">
        <v>227</v>
      </c>
      <c r="AV3">
        <v>3.5999999999999999E-3</v>
      </c>
      <c r="AW3" t="s">
        <v>450</v>
      </c>
      <c r="AX3">
        <v>1E-3</v>
      </c>
      <c r="AY3" t="s">
        <v>248</v>
      </c>
      <c r="AZ3">
        <v>8.0000000000000004E-4</v>
      </c>
      <c r="BA3" t="s">
        <v>301</v>
      </c>
      <c r="BB3">
        <v>6.9999999999999999E-4</v>
      </c>
      <c r="BC3" t="s">
        <v>304</v>
      </c>
      <c r="BD3">
        <v>5.0000000000000001E-4</v>
      </c>
      <c r="BE3" t="s">
        <v>179</v>
      </c>
      <c r="BF3">
        <v>2.9999999999999997E-4</v>
      </c>
      <c r="BG3" t="s">
        <v>179</v>
      </c>
      <c r="BH3">
        <v>1E-4</v>
      </c>
      <c r="BI3" t="s">
        <v>179</v>
      </c>
      <c r="BJ3">
        <v>2.0000000000000001E-4</v>
      </c>
      <c r="BK3" t="s">
        <v>349</v>
      </c>
      <c r="BL3">
        <v>4.0000000000000002E-4</v>
      </c>
      <c r="BM3" t="s">
        <v>451</v>
      </c>
      <c r="BN3">
        <v>2.9999999999999997E-4</v>
      </c>
      <c r="BO3" t="s">
        <v>422</v>
      </c>
      <c r="BP3">
        <v>5.0000000000000001E-4</v>
      </c>
      <c r="BQ3" t="s">
        <v>179</v>
      </c>
      <c r="BR3">
        <v>2.9999999999999997E-4</v>
      </c>
      <c r="BS3" t="s">
        <v>179</v>
      </c>
      <c r="BT3">
        <v>4.0000000000000002E-4</v>
      </c>
      <c r="BU3" t="s">
        <v>179</v>
      </c>
      <c r="BV3">
        <v>6.9999999999999999E-4</v>
      </c>
      <c r="BW3" t="s">
        <v>18</v>
      </c>
      <c r="BY3" t="s">
        <v>179</v>
      </c>
      <c r="BZ3">
        <v>1.1000000000000001E-3</v>
      </c>
      <c r="CA3" t="s">
        <v>179</v>
      </c>
      <c r="CB3">
        <v>8.0000000000000004E-4</v>
      </c>
      <c r="CC3" t="s">
        <v>179</v>
      </c>
      <c r="CD3">
        <v>2E-3</v>
      </c>
      <c r="CE3" t="s">
        <v>179</v>
      </c>
      <c r="CF3">
        <v>2.3E-3</v>
      </c>
      <c r="CG3" t="s">
        <v>216</v>
      </c>
      <c r="CH3">
        <v>1E-4</v>
      </c>
      <c r="CI3" t="s">
        <v>179</v>
      </c>
      <c r="CJ3">
        <v>7.0000000000000001E-3</v>
      </c>
      <c r="CK3" t="s">
        <v>179</v>
      </c>
      <c r="CL3">
        <v>1.0800000000000001E-2</v>
      </c>
      <c r="CM3" t="s">
        <v>179</v>
      </c>
      <c r="CN3">
        <v>3.0999999999999999E-3</v>
      </c>
      <c r="CO3" t="s">
        <v>179</v>
      </c>
      <c r="CP3">
        <v>8.0000000000000004E-4</v>
      </c>
      <c r="CQ3" t="s">
        <v>179</v>
      </c>
      <c r="CR3">
        <v>3.0999999999999999E-3</v>
      </c>
      <c r="CS3" t="s">
        <v>179</v>
      </c>
      <c r="CT3">
        <v>1.8E-3</v>
      </c>
      <c r="CU3" t="s">
        <v>18</v>
      </c>
      <c r="CW3" t="s">
        <v>18</v>
      </c>
      <c r="CY3" t="s">
        <v>179</v>
      </c>
      <c r="CZ3">
        <v>5.0000000000000001E-4</v>
      </c>
      <c r="DA3" t="s">
        <v>179</v>
      </c>
      <c r="DB3">
        <v>5.0000000000000001E-4</v>
      </c>
      <c r="DC3" t="s">
        <v>179</v>
      </c>
      <c r="DD3">
        <v>5.0000000000000001E-4</v>
      </c>
      <c r="DE3" t="s">
        <v>179</v>
      </c>
      <c r="DF3">
        <v>5.9999999999999995E-4</v>
      </c>
      <c r="DG3" t="s">
        <v>179</v>
      </c>
      <c r="DH3">
        <v>4.0000000000000002E-4</v>
      </c>
      <c r="DI3" t="s">
        <v>179</v>
      </c>
      <c r="DJ3">
        <v>4.0000000000000002E-4</v>
      </c>
      <c r="DK3" t="s">
        <v>452</v>
      </c>
      <c r="DL3" t="s">
        <v>59</v>
      </c>
      <c r="DO3" t="s">
        <v>18</v>
      </c>
      <c r="DQ3" t="s">
        <v>18</v>
      </c>
      <c r="DR3" t="s">
        <v>18</v>
      </c>
      <c r="DS3">
        <v>20</v>
      </c>
      <c r="DT3" t="s">
        <v>5979</v>
      </c>
      <c r="DU3" t="s">
        <v>18</v>
      </c>
      <c r="DW3" t="s">
        <v>5148</v>
      </c>
    </row>
    <row r="4" spans="1:127">
      <c r="A4">
        <v>124</v>
      </c>
      <c r="B4" s="126">
        <v>44731.168749999997</v>
      </c>
      <c r="C4" t="s">
        <v>52</v>
      </c>
      <c r="D4">
        <v>0</v>
      </c>
      <c r="E4">
        <v>0</v>
      </c>
      <c r="F4">
        <v>0</v>
      </c>
      <c r="G4" t="s">
        <v>54</v>
      </c>
      <c r="H4" t="s">
        <v>55</v>
      </c>
      <c r="I4" t="s">
        <v>55</v>
      </c>
      <c r="J4" t="s">
        <v>55</v>
      </c>
      <c r="K4" t="s">
        <v>18</v>
      </c>
      <c r="L4">
        <v>90</v>
      </c>
      <c r="M4" t="s">
        <v>173</v>
      </c>
      <c r="N4">
        <v>0</v>
      </c>
      <c r="O4" t="s">
        <v>173</v>
      </c>
      <c r="P4">
        <v>0</v>
      </c>
      <c r="Q4" t="s">
        <v>173</v>
      </c>
      <c r="R4">
        <v>0</v>
      </c>
      <c r="S4">
        <v>2</v>
      </c>
      <c r="T4" t="s">
        <v>174</v>
      </c>
      <c r="U4" t="s">
        <v>453</v>
      </c>
      <c r="V4">
        <v>0.70220000000000005</v>
      </c>
      <c r="W4" t="s">
        <v>454</v>
      </c>
      <c r="X4">
        <v>0.316</v>
      </c>
      <c r="Y4" t="s">
        <v>455</v>
      </c>
      <c r="Z4">
        <v>0.35520000000000002</v>
      </c>
      <c r="AA4" t="s">
        <v>456</v>
      </c>
      <c r="AB4">
        <v>1.55E-2</v>
      </c>
      <c r="AC4" t="s">
        <v>359</v>
      </c>
      <c r="AD4">
        <v>9.9000000000000008E-3</v>
      </c>
      <c r="AE4" t="s">
        <v>179</v>
      </c>
      <c r="AF4">
        <v>1.66E-2</v>
      </c>
      <c r="AG4" t="s">
        <v>457</v>
      </c>
      <c r="AH4">
        <v>6.1000000000000004E-3</v>
      </c>
      <c r="AI4" t="s">
        <v>458</v>
      </c>
      <c r="AJ4">
        <v>3.32E-2</v>
      </c>
      <c r="AK4" t="s">
        <v>459</v>
      </c>
      <c r="AL4">
        <v>7.4000000000000003E-3</v>
      </c>
      <c r="AM4" t="s">
        <v>460</v>
      </c>
      <c r="AN4">
        <v>7.4999999999999997E-3</v>
      </c>
      <c r="AO4" t="s">
        <v>461</v>
      </c>
      <c r="AP4">
        <v>4.4999999999999997E-3</v>
      </c>
      <c r="AQ4" t="s">
        <v>462</v>
      </c>
      <c r="AR4">
        <v>5.0000000000000001E-3</v>
      </c>
      <c r="AS4" t="s">
        <v>463</v>
      </c>
      <c r="AT4">
        <v>2.6100000000000002E-2</v>
      </c>
      <c r="AU4" t="s">
        <v>464</v>
      </c>
      <c r="AV4">
        <v>3.7000000000000002E-3</v>
      </c>
      <c r="AW4" t="s">
        <v>363</v>
      </c>
      <c r="AX4">
        <v>1.1000000000000001E-3</v>
      </c>
      <c r="AY4" t="s">
        <v>302</v>
      </c>
      <c r="AZ4">
        <v>6.9999999999999999E-4</v>
      </c>
      <c r="BA4" t="s">
        <v>465</v>
      </c>
      <c r="BB4">
        <v>6.9999999999999999E-4</v>
      </c>
      <c r="BC4" t="s">
        <v>304</v>
      </c>
      <c r="BD4">
        <v>5.0000000000000001E-4</v>
      </c>
      <c r="BE4" t="s">
        <v>286</v>
      </c>
      <c r="BF4">
        <v>2.9999999999999997E-4</v>
      </c>
      <c r="BG4" t="s">
        <v>179</v>
      </c>
      <c r="BH4">
        <v>1E-4</v>
      </c>
      <c r="BI4" t="s">
        <v>179</v>
      </c>
      <c r="BJ4">
        <v>2.0000000000000001E-4</v>
      </c>
      <c r="BK4" t="s">
        <v>268</v>
      </c>
      <c r="BL4">
        <v>5.0000000000000001E-4</v>
      </c>
      <c r="BM4" t="s">
        <v>250</v>
      </c>
      <c r="BN4">
        <v>2.9999999999999997E-4</v>
      </c>
      <c r="BO4" t="s">
        <v>316</v>
      </c>
      <c r="BP4">
        <v>5.0000000000000001E-4</v>
      </c>
      <c r="BQ4" t="s">
        <v>179</v>
      </c>
      <c r="BR4">
        <v>2.9999999999999997E-4</v>
      </c>
      <c r="BS4" t="s">
        <v>179</v>
      </c>
      <c r="BT4">
        <v>4.0000000000000002E-4</v>
      </c>
      <c r="BU4" t="s">
        <v>179</v>
      </c>
      <c r="BV4">
        <v>6.9999999999999999E-4</v>
      </c>
      <c r="BW4" t="s">
        <v>18</v>
      </c>
      <c r="BY4" t="s">
        <v>18</v>
      </c>
      <c r="CA4" t="s">
        <v>179</v>
      </c>
      <c r="CB4">
        <v>8.0000000000000004E-4</v>
      </c>
      <c r="CC4" t="s">
        <v>179</v>
      </c>
      <c r="CD4">
        <v>2.0999999999999999E-3</v>
      </c>
      <c r="CE4" t="s">
        <v>179</v>
      </c>
      <c r="CF4">
        <v>2.3E-3</v>
      </c>
      <c r="CG4" t="s">
        <v>179</v>
      </c>
      <c r="CH4">
        <v>1E-4</v>
      </c>
      <c r="CI4" t="s">
        <v>179</v>
      </c>
      <c r="CJ4">
        <v>7.3000000000000001E-3</v>
      </c>
      <c r="CK4" t="s">
        <v>179</v>
      </c>
      <c r="CL4">
        <v>1.0999999999999999E-2</v>
      </c>
      <c r="CM4" t="s">
        <v>179</v>
      </c>
      <c r="CN4">
        <v>4.1000000000000003E-3</v>
      </c>
      <c r="CO4" t="s">
        <v>179</v>
      </c>
      <c r="CP4">
        <v>8.0000000000000004E-4</v>
      </c>
      <c r="CQ4" t="s">
        <v>179</v>
      </c>
      <c r="CR4">
        <v>3.0000000000000001E-3</v>
      </c>
      <c r="CS4" t="s">
        <v>179</v>
      </c>
      <c r="CT4">
        <v>1.8E-3</v>
      </c>
      <c r="CU4" t="s">
        <v>18</v>
      </c>
      <c r="CW4" t="s">
        <v>179</v>
      </c>
      <c r="CX4">
        <v>5.9999999999999995E-4</v>
      </c>
      <c r="CY4" t="s">
        <v>179</v>
      </c>
      <c r="CZ4">
        <v>5.0000000000000001E-4</v>
      </c>
      <c r="DA4" t="s">
        <v>179</v>
      </c>
      <c r="DB4">
        <v>5.9999999999999995E-4</v>
      </c>
      <c r="DC4" t="s">
        <v>179</v>
      </c>
      <c r="DD4">
        <v>5.9999999999999995E-4</v>
      </c>
      <c r="DE4" t="s">
        <v>179</v>
      </c>
      <c r="DF4">
        <v>5.9999999999999995E-4</v>
      </c>
      <c r="DG4" t="s">
        <v>179</v>
      </c>
      <c r="DH4">
        <v>4.0000000000000002E-4</v>
      </c>
      <c r="DI4" t="s">
        <v>179</v>
      </c>
      <c r="DJ4">
        <v>4.0000000000000002E-4</v>
      </c>
      <c r="DK4" t="s">
        <v>466</v>
      </c>
      <c r="DL4" t="s">
        <v>59</v>
      </c>
      <c r="DO4" t="s">
        <v>18</v>
      </c>
      <c r="DQ4" t="s">
        <v>18</v>
      </c>
      <c r="DR4" t="s">
        <v>18</v>
      </c>
      <c r="DS4">
        <v>44</v>
      </c>
      <c r="DT4" t="s">
        <v>5980</v>
      </c>
      <c r="DU4" t="s">
        <v>18</v>
      </c>
      <c r="DW4" t="s">
        <v>5149</v>
      </c>
    </row>
    <row r="5" spans="1:127">
      <c r="A5" s="127">
        <v>132</v>
      </c>
      <c r="B5" s="128">
        <v>44732.883333333331</v>
      </c>
      <c r="C5" t="s">
        <v>52</v>
      </c>
      <c r="D5" s="129">
        <v>0</v>
      </c>
      <c r="E5" s="129">
        <v>0</v>
      </c>
      <c r="F5" s="129">
        <v>0</v>
      </c>
      <c r="G5" s="129" t="s">
        <v>54</v>
      </c>
      <c r="H5" s="129" t="s">
        <v>55</v>
      </c>
      <c r="I5" s="129" t="s">
        <v>55</v>
      </c>
      <c r="J5" s="129" t="s">
        <v>55</v>
      </c>
      <c r="K5" s="129" t="s">
        <v>18</v>
      </c>
      <c r="L5" s="129">
        <v>90</v>
      </c>
      <c r="M5" s="129" t="s">
        <v>173</v>
      </c>
      <c r="N5" s="129">
        <v>0</v>
      </c>
      <c r="O5" s="129" t="s">
        <v>173</v>
      </c>
      <c r="P5" s="129">
        <v>0</v>
      </c>
      <c r="Q5" s="129" t="s">
        <v>173</v>
      </c>
      <c r="R5" s="129">
        <v>0</v>
      </c>
      <c r="S5" s="129">
        <v>2</v>
      </c>
      <c r="T5" s="129" t="s">
        <v>174</v>
      </c>
      <c r="U5" s="129" t="s">
        <v>483</v>
      </c>
      <c r="V5" s="129">
        <v>0.6784</v>
      </c>
      <c r="W5" s="129" t="s">
        <v>484</v>
      </c>
      <c r="X5" s="129">
        <v>0.316</v>
      </c>
      <c r="Y5" s="129" t="s">
        <v>485</v>
      </c>
      <c r="Z5" s="129">
        <v>0.36180000000000001</v>
      </c>
      <c r="AA5" s="129" t="s">
        <v>205</v>
      </c>
      <c r="AB5" s="129">
        <v>1.5100000000000001E-2</v>
      </c>
      <c r="AC5" s="129" t="s">
        <v>486</v>
      </c>
      <c r="AD5" s="129">
        <v>9.7999999999999997E-3</v>
      </c>
      <c r="AE5" s="129" t="s">
        <v>179</v>
      </c>
      <c r="AF5" s="129">
        <v>1.8100000000000002E-2</v>
      </c>
      <c r="AG5" s="129" t="s">
        <v>487</v>
      </c>
      <c r="AH5" s="129">
        <v>6.7999999999999996E-3</v>
      </c>
      <c r="AI5" s="129" t="s">
        <v>488</v>
      </c>
      <c r="AJ5" s="129">
        <v>3.27E-2</v>
      </c>
      <c r="AK5" s="129" t="s">
        <v>489</v>
      </c>
      <c r="AL5" s="129">
        <v>8.0000000000000002E-3</v>
      </c>
      <c r="AM5" s="129" t="s">
        <v>490</v>
      </c>
      <c r="AN5" s="129">
        <v>7.7999999999999996E-3</v>
      </c>
      <c r="AO5" s="129" t="s">
        <v>408</v>
      </c>
      <c r="AP5" s="129">
        <v>4.4000000000000003E-3</v>
      </c>
      <c r="AQ5" s="129" t="s">
        <v>491</v>
      </c>
      <c r="AR5" s="129">
        <v>5.1000000000000004E-3</v>
      </c>
      <c r="AS5" s="129" t="s">
        <v>492</v>
      </c>
      <c r="AT5" s="129">
        <v>2.58E-2</v>
      </c>
      <c r="AU5" s="129" t="s">
        <v>179</v>
      </c>
      <c r="AV5" s="129">
        <v>3.5999999999999999E-3</v>
      </c>
      <c r="AW5" s="129" t="s">
        <v>284</v>
      </c>
      <c r="AX5" s="129">
        <v>1E-3</v>
      </c>
      <c r="AY5" s="129" t="s">
        <v>405</v>
      </c>
      <c r="AZ5" s="129">
        <v>8.0000000000000004E-4</v>
      </c>
      <c r="BA5" s="129" t="s">
        <v>195</v>
      </c>
      <c r="BB5" s="129">
        <v>6.9999999999999999E-4</v>
      </c>
      <c r="BC5" s="129" t="s">
        <v>267</v>
      </c>
      <c r="BD5" s="129">
        <v>5.0000000000000001E-4</v>
      </c>
      <c r="BE5" s="129" t="s">
        <v>179</v>
      </c>
      <c r="BF5" s="129">
        <v>2.9999999999999997E-4</v>
      </c>
      <c r="BG5" s="129" t="s">
        <v>179</v>
      </c>
      <c r="BH5" s="129">
        <v>1E-4</v>
      </c>
      <c r="BI5" s="129" t="s">
        <v>179</v>
      </c>
      <c r="BJ5" s="129">
        <v>2.0000000000000001E-4</v>
      </c>
      <c r="BK5" s="129" t="s">
        <v>363</v>
      </c>
      <c r="BL5" s="129">
        <v>5.0000000000000001E-4</v>
      </c>
      <c r="BM5" s="129" t="s">
        <v>250</v>
      </c>
      <c r="BN5" s="129">
        <v>2.9999999999999997E-4</v>
      </c>
      <c r="BO5" s="129" t="s">
        <v>450</v>
      </c>
      <c r="BP5" s="129">
        <v>5.0000000000000001E-4</v>
      </c>
      <c r="BQ5" s="129" t="s">
        <v>179</v>
      </c>
      <c r="BR5" s="129">
        <v>2.9999999999999997E-4</v>
      </c>
      <c r="BS5" s="129" t="s">
        <v>179</v>
      </c>
      <c r="BT5" s="129">
        <v>4.0000000000000002E-4</v>
      </c>
      <c r="BU5" s="129" t="s">
        <v>179</v>
      </c>
      <c r="BV5" s="129">
        <v>6.9999999999999999E-4</v>
      </c>
      <c r="BW5" s="129" t="s">
        <v>18</v>
      </c>
      <c r="BX5" s="129"/>
      <c r="BY5" s="129" t="s">
        <v>179</v>
      </c>
      <c r="BZ5" s="129">
        <v>1.1000000000000001E-3</v>
      </c>
      <c r="CA5" s="129" t="s">
        <v>179</v>
      </c>
      <c r="CB5" s="129">
        <v>8.0000000000000004E-4</v>
      </c>
      <c r="CC5" s="129" t="s">
        <v>179</v>
      </c>
      <c r="CD5" s="129">
        <v>2.0999999999999999E-3</v>
      </c>
      <c r="CE5" s="129" t="s">
        <v>179</v>
      </c>
      <c r="CF5" s="129">
        <v>2.3E-3</v>
      </c>
      <c r="CG5" s="129" t="s">
        <v>216</v>
      </c>
      <c r="CH5" s="129">
        <v>1E-4</v>
      </c>
      <c r="CI5" s="129" t="s">
        <v>179</v>
      </c>
      <c r="CJ5" s="129">
        <v>7.4000000000000003E-3</v>
      </c>
      <c r="CK5" s="129" t="s">
        <v>179</v>
      </c>
      <c r="CL5" s="129">
        <v>1.12E-2</v>
      </c>
      <c r="CM5" s="129" t="s">
        <v>179</v>
      </c>
      <c r="CN5" s="129">
        <v>3.3999999999999998E-3</v>
      </c>
      <c r="CO5" s="129" t="s">
        <v>179</v>
      </c>
      <c r="CP5" s="129">
        <v>8.0000000000000004E-4</v>
      </c>
      <c r="CQ5" s="129" t="s">
        <v>179</v>
      </c>
      <c r="CR5" s="129">
        <v>3.0999999999999999E-3</v>
      </c>
      <c r="CS5" s="129" t="s">
        <v>179</v>
      </c>
      <c r="CT5" s="129">
        <v>1.9E-3</v>
      </c>
      <c r="CU5" s="129" t="s">
        <v>179</v>
      </c>
      <c r="CV5" s="129">
        <v>8.0000000000000004E-4</v>
      </c>
      <c r="CW5" s="129" t="s">
        <v>18</v>
      </c>
      <c r="CX5" s="129"/>
      <c r="CY5" s="129" t="s">
        <v>179</v>
      </c>
      <c r="CZ5" s="129">
        <v>5.9999999999999995E-4</v>
      </c>
      <c r="DA5" s="129" t="s">
        <v>179</v>
      </c>
      <c r="DB5" s="129">
        <v>5.9999999999999995E-4</v>
      </c>
      <c r="DC5" s="129" t="s">
        <v>179</v>
      </c>
      <c r="DD5" s="129">
        <v>5.9999999999999995E-4</v>
      </c>
      <c r="DE5" s="129" t="s">
        <v>179</v>
      </c>
      <c r="DF5" s="129">
        <v>5.9999999999999995E-4</v>
      </c>
      <c r="DG5" s="129" t="s">
        <v>179</v>
      </c>
      <c r="DH5" s="129">
        <v>4.0000000000000002E-4</v>
      </c>
      <c r="DI5" s="129" t="s">
        <v>179</v>
      </c>
      <c r="DJ5" s="129">
        <v>2.9999999999999997E-4</v>
      </c>
      <c r="DK5" s="129" t="s">
        <v>493</v>
      </c>
      <c r="DL5" s="129" t="s">
        <v>59</v>
      </c>
      <c r="DN5" t="s">
        <v>895</v>
      </c>
      <c r="DR5" t="s">
        <v>896</v>
      </c>
      <c r="DS5" s="129">
        <v>11</v>
      </c>
      <c r="DT5" s="129" t="s">
        <v>5981</v>
      </c>
      <c r="DW5" t="s">
        <v>5150</v>
      </c>
    </row>
    <row r="6" spans="1:127">
      <c r="A6" s="127">
        <v>133</v>
      </c>
      <c r="B6" s="128">
        <v>44732.886111111111</v>
      </c>
      <c r="C6" t="s">
        <v>52</v>
      </c>
      <c r="D6" s="129">
        <v>0</v>
      </c>
      <c r="E6" s="129">
        <v>0</v>
      </c>
      <c r="F6" s="129">
        <v>0</v>
      </c>
      <c r="G6" s="129" t="s">
        <v>54</v>
      </c>
      <c r="H6" s="129" t="s">
        <v>55</v>
      </c>
      <c r="I6" s="129" t="s">
        <v>55</v>
      </c>
      <c r="J6" s="129" t="s">
        <v>55</v>
      </c>
      <c r="K6" s="129" t="s">
        <v>18</v>
      </c>
      <c r="L6" s="129">
        <v>90</v>
      </c>
      <c r="M6" s="129" t="s">
        <v>173</v>
      </c>
      <c r="N6" s="129">
        <v>0</v>
      </c>
      <c r="O6" s="129" t="s">
        <v>173</v>
      </c>
      <c r="P6" s="129">
        <v>0</v>
      </c>
      <c r="Q6" s="129" t="s">
        <v>173</v>
      </c>
      <c r="R6" s="129">
        <v>0</v>
      </c>
      <c r="S6" s="129">
        <v>2</v>
      </c>
      <c r="T6" s="129" t="s">
        <v>174</v>
      </c>
      <c r="U6" s="129" t="s">
        <v>494</v>
      </c>
      <c r="V6" s="129">
        <v>0.68569999999999998</v>
      </c>
      <c r="W6" s="129" t="s">
        <v>495</v>
      </c>
      <c r="X6" s="129">
        <v>0.32629999999999998</v>
      </c>
      <c r="Y6" s="129" t="s">
        <v>496</v>
      </c>
      <c r="Z6" s="129">
        <v>0.36249999999999999</v>
      </c>
      <c r="AA6" s="129" t="s">
        <v>497</v>
      </c>
      <c r="AB6" s="129">
        <v>1.54E-2</v>
      </c>
      <c r="AC6" s="129" t="s">
        <v>179</v>
      </c>
      <c r="AD6" s="129">
        <v>9.1000000000000004E-3</v>
      </c>
      <c r="AE6" s="129" t="s">
        <v>179</v>
      </c>
      <c r="AF6" s="129">
        <v>1.78E-2</v>
      </c>
      <c r="AG6" s="129" t="s">
        <v>498</v>
      </c>
      <c r="AH6" s="129">
        <v>6.7999999999999996E-3</v>
      </c>
      <c r="AI6" s="129" t="s">
        <v>499</v>
      </c>
      <c r="AJ6" s="129">
        <v>3.27E-2</v>
      </c>
      <c r="AK6" s="129" t="s">
        <v>500</v>
      </c>
      <c r="AL6" s="129">
        <v>7.9000000000000008E-3</v>
      </c>
      <c r="AM6" s="129" t="s">
        <v>501</v>
      </c>
      <c r="AN6" s="129">
        <v>8.2000000000000007E-3</v>
      </c>
      <c r="AO6" s="129" t="s">
        <v>502</v>
      </c>
      <c r="AP6" s="129">
        <v>4.1000000000000003E-3</v>
      </c>
      <c r="AQ6" s="129" t="s">
        <v>503</v>
      </c>
      <c r="AR6" s="129">
        <v>5.1000000000000004E-3</v>
      </c>
      <c r="AS6" s="129" t="s">
        <v>504</v>
      </c>
      <c r="AT6" s="129">
        <v>2.5499999999999998E-2</v>
      </c>
      <c r="AU6" s="129" t="s">
        <v>345</v>
      </c>
      <c r="AV6" s="129">
        <v>3.5999999999999999E-3</v>
      </c>
      <c r="AW6" s="129" t="s">
        <v>431</v>
      </c>
      <c r="AX6" s="129">
        <v>1E-3</v>
      </c>
      <c r="AY6" s="129" t="s">
        <v>429</v>
      </c>
      <c r="AZ6" s="129">
        <v>8.0000000000000004E-4</v>
      </c>
      <c r="BA6" s="129" t="s">
        <v>209</v>
      </c>
      <c r="BB6" s="129">
        <v>6.9999999999999999E-4</v>
      </c>
      <c r="BC6" s="129" t="s">
        <v>191</v>
      </c>
      <c r="BD6" s="129">
        <v>4.0000000000000002E-4</v>
      </c>
      <c r="BE6" s="129" t="s">
        <v>179</v>
      </c>
      <c r="BF6" s="129">
        <v>2.9999999999999997E-4</v>
      </c>
      <c r="BG6" s="129" t="s">
        <v>179</v>
      </c>
      <c r="BH6" s="129">
        <v>1E-4</v>
      </c>
      <c r="BI6" s="129" t="s">
        <v>179</v>
      </c>
      <c r="BJ6" s="129">
        <v>2.0000000000000001E-4</v>
      </c>
      <c r="BK6" s="129" t="s">
        <v>283</v>
      </c>
      <c r="BL6" s="129">
        <v>5.0000000000000001E-4</v>
      </c>
      <c r="BM6" s="129" t="s">
        <v>505</v>
      </c>
      <c r="BN6" s="129">
        <v>2.9999999999999997E-4</v>
      </c>
      <c r="BO6" s="129" t="s">
        <v>266</v>
      </c>
      <c r="BP6" s="129">
        <v>5.0000000000000001E-4</v>
      </c>
      <c r="BQ6" s="129" t="s">
        <v>179</v>
      </c>
      <c r="BR6" s="129">
        <v>2.9999999999999997E-4</v>
      </c>
      <c r="BS6" s="129" t="s">
        <v>179</v>
      </c>
      <c r="BT6" s="129">
        <v>4.0000000000000002E-4</v>
      </c>
      <c r="BU6" s="129" t="s">
        <v>179</v>
      </c>
      <c r="BV6" s="129">
        <v>6.9999999999999999E-4</v>
      </c>
      <c r="BW6" s="129" t="s">
        <v>18</v>
      </c>
      <c r="BX6" s="129"/>
      <c r="BY6" s="129" t="s">
        <v>179</v>
      </c>
      <c r="BZ6" s="129">
        <v>1.1000000000000001E-3</v>
      </c>
      <c r="CA6" s="129" t="s">
        <v>179</v>
      </c>
      <c r="CB6" s="129">
        <v>8.0000000000000004E-4</v>
      </c>
      <c r="CC6" s="129" t="s">
        <v>179</v>
      </c>
      <c r="CD6" s="129">
        <v>2E-3</v>
      </c>
      <c r="CE6" s="129" t="s">
        <v>179</v>
      </c>
      <c r="CF6" s="129">
        <v>2.3E-3</v>
      </c>
      <c r="CG6" s="129" t="s">
        <v>179</v>
      </c>
      <c r="CH6" s="129">
        <v>1E-4</v>
      </c>
      <c r="CI6" s="129" t="s">
        <v>179</v>
      </c>
      <c r="CJ6" s="129">
        <v>7.0000000000000001E-3</v>
      </c>
      <c r="CK6" s="129" t="s">
        <v>179</v>
      </c>
      <c r="CL6" s="129">
        <v>1.0699999999999999E-2</v>
      </c>
      <c r="CM6" s="129" t="s">
        <v>179</v>
      </c>
      <c r="CN6" s="129">
        <v>3.3999999999999998E-3</v>
      </c>
      <c r="CO6" s="129" t="s">
        <v>179</v>
      </c>
      <c r="CP6" s="129">
        <v>8.0000000000000004E-4</v>
      </c>
      <c r="CQ6" s="129" t="s">
        <v>179</v>
      </c>
      <c r="CR6" s="129">
        <v>3.2000000000000002E-3</v>
      </c>
      <c r="CS6" s="129" t="s">
        <v>179</v>
      </c>
      <c r="CT6" s="129">
        <v>1.8E-3</v>
      </c>
      <c r="CU6" s="129" t="s">
        <v>179</v>
      </c>
      <c r="CV6" s="129">
        <v>8.0000000000000004E-4</v>
      </c>
      <c r="CW6" s="129" t="s">
        <v>18</v>
      </c>
      <c r="CX6" s="129"/>
      <c r="CY6" s="129" t="s">
        <v>179</v>
      </c>
      <c r="CZ6" s="129">
        <v>5.9999999999999995E-4</v>
      </c>
      <c r="DA6" s="129" t="s">
        <v>179</v>
      </c>
      <c r="DB6" s="129">
        <v>5.9999999999999995E-4</v>
      </c>
      <c r="DC6" s="129" t="s">
        <v>179</v>
      </c>
      <c r="DD6" s="129">
        <v>5.0000000000000001E-4</v>
      </c>
      <c r="DE6" s="129" t="s">
        <v>179</v>
      </c>
      <c r="DF6" s="129">
        <v>5.9999999999999995E-4</v>
      </c>
      <c r="DG6" s="129" t="s">
        <v>179</v>
      </c>
      <c r="DH6" s="129">
        <v>4.0000000000000002E-4</v>
      </c>
      <c r="DI6" s="129" t="s">
        <v>179</v>
      </c>
      <c r="DJ6" s="129">
        <v>2.9999999999999997E-4</v>
      </c>
      <c r="DK6" s="129" t="s">
        <v>493</v>
      </c>
      <c r="DL6" s="129" t="s">
        <v>59</v>
      </c>
      <c r="DN6" t="s">
        <v>895</v>
      </c>
      <c r="DR6" t="s">
        <v>897</v>
      </c>
      <c r="DS6" s="129">
        <v>23</v>
      </c>
      <c r="DT6" s="129" t="s">
        <v>898</v>
      </c>
      <c r="DW6" t="s">
        <v>5151</v>
      </c>
    </row>
    <row r="7" spans="1:127">
      <c r="A7" s="127">
        <v>134</v>
      </c>
      <c r="B7" s="128">
        <v>44732.905555555553</v>
      </c>
      <c r="C7" t="s">
        <v>52</v>
      </c>
      <c r="D7" s="129">
        <v>0</v>
      </c>
      <c r="E7" s="129">
        <v>0</v>
      </c>
      <c r="F7" s="129">
        <v>0</v>
      </c>
      <c r="G7" s="129" t="s">
        <v>54</v>
      </c>
      <c r="H7" s="129" t="s">
        <v>55</v>
      </c>
      <c r="I7" s="129" t="s">
        <v>55</v>
      </c>
      <c r="J7" s="129" t="s">
        <v>55</v>
      </c>
      <c r="K7" s="129" t="s">
        <v>18</v>
      </c>
      <c r="L7" s="129">
        <v>90</v>
      </c>
      <c r="M7" s="129" t="s">
        <v>173</v>
      </c>
      <c r="N7" s="129">
        <v>0</v>
      </c>
      <c r="O7" s="129" t="s">
        <v>173</v>
      </c>
      <c r="P7" s="129">
        <v>0</v>
      </c>
      <c r="Q7" s="129" t="s">
        <v>173</v>
      </c>
      <c r="R7" s="129">
        <v>0</v>
      </c>
      <c r="S7" s="129">
        <v>2</v>
      </c>
      <c r="T7" s="129" t="s">
        <v>174</v>
      </c>
      <c r="U7" s="129" t="s">
        <v>506</v>
      </c>
      <c r="V7" s="129">
        <v>0.65980000000000005</v>
      </c>
      <c r="W7" s="129" t="s">
        <v>507</v>
      </c>
      <c r="X7" s="129">
        <v>0.32629999999999998</v>
      </c>
      <c r="Y7" s="129" t="s">
        <v>508</v>
      </c>
      <c r="Z7" s="129">
        <v>0.36120000000000002</v>
      </c>
      <c r="AA7" s="129" t="s">
        <v>509</v>
      </c>
      <c r="AB7" s="129">
        <v>1.5299999999999999E-2</v>
      </c>
      <c r="AC7" s="129" t="s">
        <v>179</v>
      </c>
      <c r="AD7" s="129">
        <v>9.5999999999999992E-3</v>
      </c>
      <c r="AE7" s="129" t="s">
        <v>179</v>
      </c>
      <c r="AF7" s="129">
        <v>1.8700000000000001E-2</v>
      </c>
      <c r="AG7" s="129" t="s">
        <v>510</v>
      </c>
      <c r="AH7" s="129">
        <v>8.0999999999999996E-3</v>
      </c>
      <c r="AI7" s="129" t="s">
        <v>511</v>
      </c>
      <c r="AJ7" s="129">
        <v>3.2899999999999999E-2</v>
      </c>
      <c r="AK7" s="129" t="s">
        <v>512</v>
      </c>
      <c r="AL7" s="129">
        <v>7.9000000000000008E-3</v>
      </c>
      <c r="AM7" s="129" t="s">
        <v>471</v>
      </c>
      <c r="AN7" s="129">
        <v>8.2000000000000007E-3</v>
      </c>
      <c r="AO7" s="129" t="s">
        <v>260</v>
      </c>
      <c r="AP7" s="129">
        <v>4.1999999999999997E-3</v>
      </c>
      <c r="AQ7" s="129" t="s">
        <v>513</v>
      </c>
      <c r="AR7" s="129">
        <v>5.0000000000000001E-3</v>
      </c>
      <c r="AS7" s="129" t="s">
        <v>514</v>
      </c>
      <c r="AT7" s="129">
        <v>2.5700000000000001E-2</v>
      </c>
      <c r="AU7" s="129" t="s">
        <v>515</v>
      </c>
      <c r="AV7" s="129">
        <v>3.5999999999999999E-3</v>
      </c>
      <c r="AW7" s="129" t="s">
        <v>422</v>
      </c>
      <c r="AX7" s="129">
        <v>1E-3</v>
      </c>
      <c r="AY7" s="129" t="s">
        <v>390</v>
      </c>
      <c r="AZ7" s="129">
        <v>8.0000000000000004E-4</v>
      </c>
      <c r="BA7" s="129" t="s">
        <v>210</v>
      </c>
      <c r="BB7" s="129">
        <v>6.9999999999999999E-4</v>
      </c>
      <c r="BC7" s="129" t="s">
        <v>267</v>
      </c>
      <c r="BD7" s="129">
        <v>5.0000000000000001E-4</v>
      </c>
      <c r="BE7" s="129" t="s">
        <v>179</v>
      </c>
      <c r="BF7" s="129">
        <v>2.9999999999999997E-4</v>
      </c>
      <c r="BG7" s="129" t="s">
        <v>179</v>
      </c>
      <c r="BH7" s="129">
        <v>1E-4</v>
      </c>
      <c r="BI7" s="129" t="s">
        <v>516</v>
      </c>
      <c r="BJ7" s="129">
        <v>2.0000000000000001E-4</v>
      </c>
      <c r="BK7" s="129" t="s">
        <v>312</v>
      </c>
      <c r="BL7" s="129">
        <v>5.0000000000000001E-4</v>
      </c>
      <c r="BM7" s="129" t="s">
        <v>517</v>
      </c>
      <c r="BN7" s="129">
        <v>2.9999999999999997E-4</v>
      </c>
      <c r="BO7" s="129" t="s">
        <v>317</v>
      </c>
      <c r="BP7" s="129">
        <v>5.0000000000000001E-4</v>
      </c>
      <c r="BQ7" s="129" t="s">
        <v>179</v>
      </c>
      <c r="BR7" s="129">
        <v>2.9999999999999997E-4</v>
      </c>
      <c r="BS7" s="129" t="s">
        <v>179</v>
      </c>
      <c r="BT7" s="129">
        <v>4.0000000000000002E-4</v>
      </c>
      <c r="BU7" s="129" t="s">
        <v>179</v>
      </c>
      <c r="BV7" s="129">
        <v>6.9999999999999999E-4</v>
      </c>
      <c r="BW7" s="129" t="s">
        <v>18</v>
      </c>
      <c r="BX7" s="129"/>
      <c r="BY7" s="129" t="s">
        <v>18</v>
      </c>
      <c r="BZ7" s="129"/>
      <c r="CA7" s="129" t="s">
        <v>179</v>
      </c>
      <c r="CB7" s="129">
        <v>8.0000000000000004E-4</v>
      </c>
      <c r="CC7" s="129" t="s">
        <v>179</v>
      </c>
      <c r="CD7" s="129">
        <v>2E-3</v>
      </c>
      <c r="CE7" s="129" t="s">
        <v>179</v>
      </c>
      <c r="CF7" s="129">
        <v>2.3E-3</v>
      </c>
      <c r="CG7" s="129" t="s">
        <v>216</v>
      </c>
      <c r="CH7" s="129">
        <v>1E-4</v>
      </c>
      <c r="CI7" s="129" t="s">
        <v>179</v>
      </c>
      <c r="CJ7" s="129">
        <v>7.1000000000000004E-3</v>
      </c>
      <c r="CK7" s="129" t="s">
        <v>179</v>
      </c>
      <c r="CL7" s="129">
        <v>1.0800000000000001E-2</v>
      </c>
      <c r="CM7" s="129" t="s">
        <v>179</v>
      </c>
      <c r="CN7" s="129">
        <v>3.7000000000000002E-3</v>
      </c>
      <c r="CO7" s="129" t="s">
        <v>179</v>
      </c>
      <c r="CP7" s="129">
        <v>8.9999999999999998E-4</v>
      </c>
      <c r="CQ7" s="129" t="s">
        <v>179</v>
      </c>
      <c r="CR7" s="129">
        <v>3.3999999999999998E-3</v>
      </c>
      <c r="CS7" s="129" t="s">
        <v>179</v>
      </c>
      <c r="CT7" s="129">
        <v>1.8E-3</v>
      </c>
      <c r="CU7" s="129" t="s">
        <v>179</v>
      </c>
      <c r="CV7" s="129">
        <v>8.0000000000000004E-4</v>
      </c>
      <c r="CW7" s="129" t="s">
        <v>18</v>
      </c>
      <c r="CX7" s="129"/>
      <c r="CY7" s="129" t="s">
        <v>179</v>
      </c>
      <c r="CZ7" s="129">
        <v>5.9999999999999995E-4</v>
      </c>
      <c r="DA7" s="129" t="s">
        <v>179</v>
      </c>
      <c r="DB7" s="129">
        <v>5.0000000000000001E-4</v>
      </c>
      <c r="DC7" s="129" t="s">
        <v>179</v>
      </c>
      <c r="DD7" s="129">
        <v>5.9999999999999995E-4</v>
      </c>
      <c r="DE7" s="129" t="s">
        <v>179</v>
      </c>
      <c r="DF7" s="129">
        <v>5.9999999999999995E-4</v>
      </c>
      <c r="DG7" s="129" t="s">
        <v>179</v>
      </c>
      <c r="DH7" s="129">
        <v>4.0000000000000002E-4</v>
      </c>
      <c r="DI7" s="129" t="s">
        <v>179</v>
      </c>
      <c r="DJ7" s="129">
        <v>4.0000000000000002E-4</v>
      </c>
      <c r="DK7" s="129" t="s">
        <v>493</v>
      </c>
      <c r="DL7" s="129" t="s">
        <v>59</v>
      </c>
      <c r="DN7" t="s">
        <v>895</v>
      </c>
      <c r="DR7" t="s">
        <v>899</v>
      </c>
      <c r="DS7" s="129">
        <v>38</v>
      </c>
      <c r="DT7" s="129" t="s">
        <v>5980</v>
      </c>
      <c r="DW7" t="s">
        <v>5152</v>
      </c>
    </row>
    <row r="8" spans="1:127">
      <c r="A8" s="127">
        <v>135</v>
      </c>
      <c r="B8" s="128">
        <v>44732.908333333333</v>
      </c>
      <c r="C8" t="s">
        <v>52</v>
      </c>
      <c r="D8" s="129">
        <v>0</v>
      </c>
      <c r="E8" s="129">
        <v>0</v>
      </c>
      <c r="F8" s="129">
        <v>0</v>
      </c>
      <c r="G8" s="129" t="s">
        <v>54</v>
      </c>
      <c r="H8" s="129" t="s">
        <v>55</v>
      </c>
      <c r="I8" s="129" t="s">
        <v>55</v>
      </c>
      <c r="J8" s="129" t="s">
        <v>55</v>
      </c>
      <c r="K8" s="129" t="s">
        <v>18</v>
      </c>
      <c r="L8" s="129">
        <v>90</v>
      </c>
      <c r="M8" s="129" t="s">
        <v>173</v>
      </c>
      <c r="N8" s="129">
        <v>0</v>
      </c>
      <c r="O8" s="129" t="s">
        <v>173</v>
      </c>
      <c r="P8" s="129">
        <v>0</v>
      </c>
      <c r="Q8" s="129" t="s">
        <v>173</v>
      </c>
      <c r="R8" s="129">
        <v>0</v>
      </c>
      <c r="S8" s="129">
        <v>2</v>
      </c>
      <c r="T8" s="129" t="s">
        <v>174</v>
      </c>
      <c r="U8" s="129" t="s">
        <v>518</v>
      </c>
      <c r="V8" s="129">
        <v>0.67900000000000005</v>
      </c>
      <c r="W8" s="129" t="s">
        <v>519</v>
      </c>
      <c r="X8" s="129">
        <v>0.33169999999999999</v>
      </c>
      <c r="Y8" s="129" t="s">
        <v>520</v>
      </c>
      <c r="Z8" s="129">
        <v>0.36870000000000003</v>
      </c>
      <c r="AA8" s="129" t="s">
        <v>521</v>
      </c>
      <c r="AB8" s="129">
        <v>1.52E-2</v>
      </c>
      <c r="AC8" s="129" t="s">
        <v>179</v>
      </c>
      <c r="AD8" s="129">
        <v>8.9999999999999993E-3</v>
      </c>
      <c r="AE8" s="129" t="s">
        <v>179</v>
      </c>
      <c r="AF8" s="129">
        <v>1.7399999999999999E-2</v>
      </c>
      <c r="AG8" s="129" t="s">
        <v>522</v>
      </c>
      <c r="AH8" s="129">
        <v>7.1000000000000004E-3</v>
      </c>
      <c r="AI8" s="129" t="s">
        <v>523</v>
      </c>
      <c r="AJ8" s="129">
        <v>3.2800000000000003E-2</v>
      </c>
      <c r="AK8" s="129" t="s">
        <v>524</v>
      </c>
      <c r="AL8" s="129">
        <v>7.9000000000000008E-3</v>
      </c>
      <c r="AM8" s="129" t="s">
        <v>386</v>
      </c>
      <c r="AN8" s="129">
        <v>8.0999999999999996E-3</v>
      </c>
      <c r="AO8" s="129" t="s">
        <v>461</v>
      </c>
      <c r="AP8" s="129">
        <v>4.3E-3</v>
      </c>
      <c r="AQ8" s="129" t="s">
        <v>185</v>
      </c>
      <c r="AR8" s="129">
        <v>5.0000000000000001E-3</v>
      </c>
      <c r="AS8" s="129" t="s">
        <v>525</v>
      </c>
      <c r="AT8" s="129">
        <v>2.5600000000000001E-2</v>
      </c>
      <c r="AU8" s="129" t="s">
        <v>179</v>
      </c>
      <c r="AV8" s="129">
        <v>3.5999999999999999E-3</v>
      </c>
      <c r="AW8" s="129" t="s">
        <v>190</v>
      </c>
      <c r="AX8" s="129">
        <v>1E-3</v>
      </c>
      <c r="AY8" s="129" t="s">
        <v>422</v>
      </c>
      <c r="AZ8" s="129">
        <v>6.9999999999999999E-4</v>
      </c>
      <c r="BA8" s="129" t="s">
        <v>187</v>
      </c>
      <c r="BB8" s="129">
        <v>6.9999999999999999E-4</v>
      </c>
      <c r="BC8" s="129" t="s">
        <v>247</v>
      </c>
      <c r="BD8" s="129">
        <v>4.0000000000000002E-4</v>
      </c>
      <c r="BE8" s="129" t="s">
        <v>179</v>
      </c>
      <c r="BF8" s="129">
        <v>2.9999999999999997E-4</v>
      </c>
      <c r="BG8" s="129" t="s">
        <v>179</v>
      </c>
      <c r="BH8" s="129">
        <v>1E-4</v>
      </c>
      <c r="BI8" s="129" t="s">
        <v>246</v>
      </c>
      <c r="BJ8" s="129">
        <v>2.0000000000000001E-4</v>
      </c>
      <c r="BK8" s="129" t="s">
        <v>424</v>
      </c>
      <c r="BL8" s="129">
        <v>5.0000000000000001E-4</v>
      </c>
      <c r="BM8" s="129" t="s">
        <v>517</v>
      </c>
      <c r="BN8" s="129">
        <v>2.9999999999999997E-4</v>
      </c>
      <c r="BO8" s="129" t="s">
        <v>450</v>
      </c>
      <c r="BP8" s="129">
        <v>5.0000000000000001E-4</v>
      </c>
      <c r="BQ8" s="129" t="s">
        <v>179</v>
      </c>
      <c r="BR8" s="129">
        <v>2.9999999999999997E-4</v>
      </c>
      <c r="BS8" s="129" t="s">
        <v>179</v>
      </c>
      <c r="BT8" s="129">
        <v>2.9999999999999997E-4</v>
      </c>
      <c r="BU8" s="129" t="s">
        <v>179</v>
      </c>
      <c r="BV8" s="129">
        <v>6.9999999999999999E-4</v>
      </c>
      <c r="BW8" s="129" t="s">
        <v>18</v>
      </c>
      <c r="BX8" s="129"/>
      <c r="BY8" s="129" t="s">
        <v>179</v>
      </c>
      <c r="BZ8" s="129">
        <v>1.1000000000000001E-3</v>
      </c>
      <c r="CA8" s="129" t="s">
        <v>179</v>
      </c>
      <c r="CB8" s="129">
        <v>8.0000000000000004E-4</v>
      </c>
      <c r="CC8" s="129" t="s">
        <v>179</v>
      </c>
      <c r="CD8" s="129">
        <v>2.0999999999999999E-3</v>
      </c>
      <c r="CE8" s="129" t="s">
        <v>179</v>
      </c>
      <c r="CF8" s="129">
        <v>2.3E-3</v>
      </c>
      <c r="CG8" s="129" t="s">
        <v>216</v>
      </c>
      <c r="CH8" s="129">
        <v>1E-4</v>
      </c>
      <c r="CI8" s="129" t="s">
        <v>179</v>
      </c>
      <c r="CJ8" s="129">
        <v>7.1000000000000004E-3</v>
      </c>
      <c r="CK8" s="129" t="s">
        <v>179</v>
      </c>
      <c r="CL8" s="129">
        <v>1.11E-2</v>
      </c>
      <c r="CM8" s="129" t="s">
        <v>179</v>
      </c>
      <c r="CN8" s="129">
        <v>3.0999999999999999E-3</v>
      </c>
      <c r="CO8" s="129" t="s">
        <v>179</v>
      </c>
      <c r="CP8" s="129">
        <v>8.0000000000000004E-4</v>
      </c>
      <c r="CQ8" s="129" t="s">
        <v>179</v>
      </c>
      <c r="CR8" s="129">
        <v>3.3E-3</v>
      </c>
      <c r="CS8" s="129" t="s">
        <v>179</v>
      </c>
      <c r="CT8" s="129">
        <v>1.8E-3</v>
      </c>
      <c r="CU8" s="129" t="s">
        <v>179</v>
      </c>
      <c r="CV8" s="129">
        <v>8.0000000000000004E-4</v>
      </c>
      <c r="CW8" s="129" t="s">
        <v>179</v>
      </c>
      <c r="CX8" s="129">
        <v>5.9999999999999995E-4</v>
      </c>
      <c r="CY8" s="129" t="s">
        <v>179</v>
      </c>
      <c r="CZ8" s="129">
        <v>5.0000000000000001E-4</v>
      </c>
      <c r="DA8" s="129" t="s">
        <v>179</v>
      </c>
      <c r="DB8" s="129">
        <v>5.9999999999999995E-4</v>
      </c>
      <c r="DC8" s="129" t="s">
        <v>179</v>
      </c>
      <c r="DD8" s="129">
        <v>5.9999999999999995E-4</v>
      </c>
      <c r="DE8" s="129" t="s">
        <v>179</v>
      </c>
      <c r="DF8" s="129">
        <v>5.9999999999999995E-4</v>
      </c>
      <c r="DG8" s="129" t="s">
        <v>179</v>
      </c>
      <c r="DH8" s="129">
        <v>4.0000000000000002E-4</v>
      </c>
      <c r="DI8" s="129" t="s">
        <v>179</v>
      </c>
      <c r="DJ8" s="129">
        <v>4.0000000000000002E-4</v>
      </c>
      <c r="DK8" s="129" t="s">
        <v>493</v>
      </c>
      <c r="DL8" s="129" t="s">
        <v>59</v>
      </c>
      <c r="DN8" t="s">
        <v>895</v>
      </c>
      <c r="DR8" t="s">
        <v>900</v>
      </c>
      <c r="DS8" s="129">
        <v>54</v>
      </c>
      <c r="DT8" s="129" t="s">
        <v>901</v>
      </c>
      <c r="DW8" t="s">
        <v>5153</v>
      </c>
    </row>
    <row r="9" spans="1:127">
      <c r="A9" s="127">
        <v>136</v>
      </c>
      <c r="B9" s="128">
        <v>44732.911111111112</v>
      </c>
      <c r="C9" t="s">
        <v>52</v>
      </c>
      <c r="D9" s="129">
        <v>0</v>
      </c>
      <c r="E9" s="129">
        <v>0</v>
      </c>
      <c r="F9" s="129">
        <v>0</v>
      </c>
      <c r="G9" s="129" t="s">
        <v>54</v>
      </c>
      <c r="H9" s="129" t="s">
        <v>55</v>
      </c>
      <c r="I9" s="129" t="s">
        <v>55</v>
      </c>
      <c r="J9" s="129" t="s">
        <v>55</v>
      </c>
      <c r="K9" s="129" t="s">
        <v>18</v>
      </c>
      <c r="L9" s="129">
        <v>90</v>
      </c>
      <c r="M9" s="129" t="s">
        <v>173</v>
      </c>
      <c r="N9" s="129">
        <v>0</v>
      </c>
      <c r="O9" s="129" t="s">
        <v>173</v>
      </c>
      <c r="P9" s="129">
        <v>0</v>
      </c>
      <c r="Q9" s="129" t="s">
        <v>173</v>
      </c>
      <c r="R9" s="129">
        <v>0</v>
      </c>
      <c r="S9" s="129">
        <v>2</v>
      </c>
      <c r="T9" s="129" t="s">
        <v>174</v>
      </c>
      <c r="U9" s="129" t="s">
        <v>526</v>
      </c>
      <c r="V9" s="129">
        <v>0.72260000000000002</v>
      </c>
      <c r="W9" s="129" t="s">
        <v>527</v>
      </c>
      <c r="X9" s="129">
        <v>0.33439999999999998</v>
      </c>
      <c r="Y9" s="129" t="s">
        <v>528</v>
      </c>
      <c r="Z9" s="129">
        <v>0.37659999999999999</v>
      </c>
      <c r="AA9" s="129" t="s">
        <v>529</v>
      </c>
      <c r="AB9" s="129">
        <v>1.5699999999999999E-2</v>
      </c>
      <c r="AC9" s="129" t="s">
        <v>179</v>
      </c>
      <c r="AD9" s="129">
        <v>9.4999999999999998E-3</v>
      </c>
      <c r="AE9" s="129" t="s">
        <v>179</v>
      </c>
      <c r="AF9" s="129">
        <v>1.7100000000000001E-2</v>
      </c>
      <c r="AG9" s="129" t="s">
        <v>530</v>
      </c>
      <c r="AH9" s="129">
        <v>7.4999999999999997E-3</v>
      </c>
      <c r="AI9" s="129" t="s">
        <v>531</v>
      </c>
      <c r="AJ9" s="129">
        <v>3.3099999999999997E-2</v>
      </c>
      <c r="AK9" s="129" t="s">
        <v>532</v>
      </c>
      <c r="AL9" s="129">
        <v>8.0999999999999996E-3</v>
      </c>
      <c r="AM9" s="129" t="s">
        <v>533</v>
      </c>
      <c r="AN9" s="129">
        <v>8.2000000000000007E-3</v>
      </c>
      <c r="AO9" s="129" t="s">
        <v>534</v>
      </c>
      <c r="AP9" s="129">
        <v>4.4999999999999997E-3</v>
      </c>
      <c r="AQ9" s="129" t="s">
        <v>535</v>
      </c>
      <c r="AR9" s="129">
        <v>5.1000000000000004E-3</v>
      </c>
      <c r="AS9" s="129" t="s">
        <v>536</v>
      </c>
      <c r="AT9" s="129">
        <v>2.6499999999999999E-2</v>
      </c>
      <c r="AU9" s="129" t="s">
        <v>465</v>
      </c>
      <c r="AV9" s="129">
        <v>3.7000000000000002E-3</v>
      </c>
      <c r="AW9" s="129" t="s">
        <v>228</v>
      </c>
      <c r="AX9" s="129">
        <v>1E-3</v>
      </c>
      <c r="AY9" s="129" t="s">
        <v>230</v>
      </c>
      <c r="AZ9" s="129">
        <v>8.0000000000000004E-4</v>
      </c>
      <c r="BA9" s="129" t="s">
        <v>537</v>
      </c>
      <c r="BB9" s="129">
        <v>6.9999999999999999E-4</v>
      </c>
      <c r="BC9" s="129" t="s">
        <v>211</v>
      </c>
      <c r="BD9" s="129">
        <v>4.0000000000000002E-4</v>
      </c>
      <c r="BE9" s="129" t="s">
        <v>179</v>
      </c>
      <c r="BF9" s="129">
        <v>2.9999999999999997E-4</v>
      </c>
      <c r="BG9" s="129" t="s">
        <v>179</v>
      </c>
      <c r="BH9" s="129">
        <v>1E-4</v>
      </c>
      <c r="BI9" s="129" t="s">
        <v>246</v>
      </c>
      <c r="BJ9" s="129">
        <v>2.0000000000000001E-4</v>
      </c>
      <c r="BK9" s="129" t="s">
        <v>424</v>
      </c>
      <c r="BL9" s="129">
        <v>5.0000000000000001E-4</v>
      </c>
      <c r="BM9" s="129" t="s">
        <v>249</v>
      </c>
      <c r="BN9" s="129">
        <v>2.9999999999999997E-4</v>
      </c>
      <c r="BO9" s="129" t="s">
        <v>195</v>
      </c>
      <c r="BP9" s="129">
        <v>5.0000000000000001E-4</v>
      </c>
      <c r="BQ9" s="129" t="s">
        <v>179</v>
      </c>
      <c r="BR9" s="129">
        <v>2.9999999999999997E-4</v>
      </c>
      <c r="BS9" s="129" t="s">
        <v>179</v>
      </c>
      <c r="BT9" s="129">
        <v>2.9999999999999997E-4</v>
      </c>
      <c r="BU9" s="129" t="s">
        <v>179</v>
      </c>
      <c r="BV9" s="129">
        <v>6.9999999999999999E-4</v>
      </c>
      <c r="BW9" s="129" t="s">
        <v>18</v>
      </c>
      <c r="BX9" s="129"/>
      <c r="BY9" s="129" t="s">
        <v>179</v>
      </c>
      <c r="BZ9" s="129">
        <v>1.1000000000000001E-3</v>
      </c>
      <c r="CA9" s="129" t="s">
        <v>179</v>
      </c>
      <c r="CB9" s="129">
        <v>8.0000000000000004E-4</v>
      </c>
      <c r="CC9" s="129" t="s">
        <v>179</v>
      </c>
      <c r="CD9" s="129">
        <v>2E-3</v>
      </c>
      <c r="CE9" s="129" t="s">
        <v>505</v>
      </c>
      <c r="CF9" s="129">
        <v>2.3E-3</v>
      </c>
      <c r="CG9" s="129" t="s">
        <v>216</v>
      </c>
      <c r="CH9" s="129">
        <v>1E-4</v>
      </c>
      <c r="CI9" s="129" t="s">
        <v>179</v>
      </c>
      <c r="CJ9" s="129">
        <v>6.7999999999999996E-3</v>
      </c>
      <c r="CK9" s="129" t="s">
        <v>179</v>
      </c>
      <c r="CL9" s="129">
        <v>1.09E-2</v>
      </c>
      <c r="CM9" s="129" t="s">
        <v>179</v>
      </c>
      <c r="CN9" s="129">
        <v>2.3E-3</v>
      </c>
      <c r="CO9" s="129" t="s">
        <v>179</v>
      </c>
      <c r="CP9" s="129">
        <v>8.0000000000000004E-4</v>
      </c>
      <c r="CQ9" s="129" t="s">
        <v>179</v>
      </c>
      <c r="CR9" s="129">
        <v>3.3E-3</v>
      </c>
      <c r="CS9" s="129" t="s">
        <v>179</v>
      </c>
      <c r="CT9" s="129">
        <v>1.8E-3</v>
      </c>
      <c r="CU9" s="129" t="s">
        <v>18</v>
      </c>
      <c r="CV9" s="129"/>
      <c r="CW9" s="129" t="s">
        <v>18</v>
      </c>
      <c r="CX9" s="129"/>
      <c r="CY9" s="129" t="s">
        <v>179</v>
      </c>
      <c r="CZ9" s="129">
        <v>5.9999999999999995E-4</v>
      </c>
      <c r="DA9" s="129" t="s">
        <v>179</v>
      </c>
      <c r="DB9" s="129">
        <v>5.9999999999999995E-4</v>
      </c>
      <c r="DC9" s="129" t="s">
        <v>179</v>
      </c>
      <c r="DD9" s="129">
        <v>5.0000000000000001E-4</v>
      </c>
      <c r="DE9" s="129" t="s">
        <v>179</v>
      </c>
      <c r="DF9" s="129">
        <v>5.9999999999999995E-4</v>
      </c>
      <c r="DG9" s="129" t="s">
        <v>179</v>
      </c>
      <c r="DH9" s="129">
        <v>4.0000000000000002E-4</v>
      </c>
      <c r="DI9" s="129" t="s">
        <v>179</v>
      </c>
      <c r="DJ9" s="129">
        <v>2.9999999999999997E-4</v>
      </c>
      <c r="DK9" s="129" t="s">
        <v>493</v>
      </c>
      <c r="DL9" s="129" t="s">
        <v>59</v>
      </c>
      <c r="DN9" t="s">
        <v>895</v>
      </c>
      <c r="DR9" t="s">
        <v>902</v>
      </c>
      <c r="DS9" s="129">
        <v>70</v>
      </c>
      <c r="DT9" s="129" t="s">
        <v>5982</v>
      </c>
      <c r="DW9" t="s">
        <v>5154</v>
      </c>
    </row>
    <row r="10" spans="1:127">
      <c r="A10" s="127">
        <v>137</v>
      </c>
      <c r="B10" s="128">
        <v>44732.913888888892</v>
      </c>
      <c r="C10" t="s">
        <v>52</v>
      </c>
      <c r="D10" s="129">
        <v>0</v>
      </c>
      <c r="E10" s="129">
        <v>0</v>
      </c>
      <c r="F10" s="129">
        <v>0</v>
      </c>
      <c r="G10" s="129" t="s">
        <v>54</v>
      </c>
      <c r="H10" s="129" t="s">
        <v>55</v>
      </c>
      <c r="I10" s="129" t="s">
        <v>55</v>
      </c>
      <c r="J10" s="129" t="s">
        <v>55</v>
      </c>
      <c r="K10" s="129" t="s">
        <v>18</v>
      </c>
      <c r="L10" s="129">
        <v>90</v>
      </c>
      <c r="M10" s="129" t="s">
        <v>173</v>
      </c>
      <c r="N10" s="129">
        <v>0</v>
      </c>
      <c r="O10" s="129" t="s">
        <v>173</v>
      </c>
      <c r="P10" s="129">
        <v>0</v>
      </c>
      <c r="Q10" s="129" t="s">
        <v>173</v>
      </c>
      <c r="R10" s="129">
        <v>0</v>
      </c>
      <c r="S10" s="129">
        <v>2</v>
      </c>
      <c r="T10" s="129" t="s">
        <v>174</v>
      </c>
      <c r="U10" s="129" t="s">
        <v>538</v>
      </c>
      <c r="V10" s="129">
        <v>0.70540000000000003</v>
      </c>
      <c r="W10" s="129" t="s">
        <v>539</v>
      </c>
      <c r="X10" s="129">
        <v>0.3266</v>
      </c>
      <c r="Y10" s="129" t="s">
        <v>540</v>
      </c>
      <c r="Z10" s="129">
        <v>0.37009999999999998</v>
      </c>
      <c r="AA10" s="129" t="s">
        <v>541</v>
      </c>
      <c r="AB10" s="129">
        <v>1.54E-2</v>
      </c>
      <c r="AC10" s="129" t="s">
        <v>179</v>
      </c>
      <c r="AD10" s="129">
        <v>9.4000000000000004E-3</v>
      </c>
      <c r="AE10" s="129" t="s">
        <v>179</v>
      </c>
      <c r="AF10" s="129">
        <v>1.83E-2</v>
      </c>
      <c r="AG10" s="129" t="s">
        <v>542</v>
      </c>
      <c r="AH10" s="129">
        <v>7.1000000000000004E-3</v>
      </c>
      <c r="AI10" s="129" t="s">
        <v>543</v>
      </c>
      <c r="AJ10" s="129">
        <v>3.3000000000000002E-2</v>
      </c>
      <c r="AK10" s="129" t="s">
        <v>544</v>
      </c>
      <c r="AL10" s="129">
        <v>8.0000000000000002E-3</v>
      </c>
      <c r="AM10" s="129" t="s">
        <v>545</v>
      </c>
      <c r="AN10" s="129">
        <v>7.9000000000000008E-3</v>
      </c>
      <c r="AO10" s="129" t="s">
        <v>456</v>
      </c>
      <c r="AP10" s="129">
        <v>4.1999999999999997E-3</v>
      </c>
      <c r="AQ10" s="129" t="s">
        <v>546</v>
      </c>
      <c r="AR10" s="129">
        <v>5.0000000000000001E-3</v>
      </c>
      <c r="AS10" s="129" t="s">
        <v>547</v>
      </c>
      <c r="AT10" s="129">
        <v>2.5000000000000001E-2</v>
      </c>
      <c r="AU10" s="129" t="s">
        <v>330</v>
      </c>
      <c r="AV10" s="129">
        <v>3.5000000000000001E-3</v>
      </c>
      <c r="AW10" s="129" t="s">
        <v>390</v>
      </c>
      <c r="AX10" s="129">
        <v>1E-3</v>
      </c>
      <c r="AY10" s="129" t="s">
        <v>548</v>
      </c>
      <c r="AZ10" s="129">
        <v>6.9999999999999999E-4</v>
      </c>
      <c r="BA10" s="129" t="s">
        <v>422</v>
      </c>
      <c r="BB10" s="129">
        <v>6.9999999999999999E-4</v>
      </c>
      <c r="BC10" s="129" t="s">
        <v>247</v>
      </c>
      <c r="BD10" s="129">
        <v>5.0000000000000001E-4</v>
      </c>
      <c r="BE10" s="129" t="s">
        <v>179</v>
      </c>
      <c r="BF10" s="129">
        <v>2.9999999999999997E-4</v>
      </c>
      <c r="BG10" s="129" t="s">
        <v>179</v>
      </c>
      <c r="BH10" s="129">
        <v>1E-4</v>
      </c>
      <c r="BI10" s="129" t="s">
        <v>318</v>
      </c>
      <c r="BJ10" s="129">
        <v>2.0000000000000001E-4</v>
      </c>
      <c r="BK10" s="129" t="s">
        <v>312</v>
      </c>
      <c r="BL10" s="129">
        <v>5.0000000000000001E-4</v>
      </c>
      <c r="BM10" s="129" t="s">
        <v>269</v>
      </c>
      <c r="BN10" s="129">
        <v>2.9999999999999997E-4</v>
      </c>
      <c r="BO10" s="129" t="s">
        <v>195</v>
      </c>
      <c r="BP10" s="129">
        <v>5.0000000000000001E-4</v>
      </c>
      <c r="BQ10" s="129" t="s">
        <v>179</v>
      </c>
      <c r="BR10" s="129">
        <v>2.9999999999999997E-4</v>
      </c>
      <c r="BS10" s="129" t="s">
        <v>179</v>
      </c>
      <c r="BT10" s="129">
        <v>2.9999999999999997E-4</v>
      </c>
      <c r="BU10" s="129" t="s">
        <v>179</v>
      </c>
      <c r="BV10" s="129">
        <v>6.9999999999999999E-4</v>
      </c>
      <c r="BW10" s="129" t="s">
        <v>18</v>
      </c>
      <c r="BX10" s="129"/>
      <c r="BY10" s="129" t="s">
        <v>179</v>
      </c>
      <c r="BZ10" s="129">
        <v>1.1000000000000001E-3</v>
      </c>
      <c r="CA10" s="129" t="s">
        <v>179</v>
      </c>
      <c r="CB10" s="129">
        <v>8.0000000000000004E-4</v>
      </c>
      <c r="CC10" s="129" t="s">
        <v>179</v>
      </c>
      <c r="CD10" s="129">
        <v>2E-3</v>
      </c>
      <c r="CE10" s="129" t="s">
        <v>179</v>
      </c>
      <c r="CF10" s="129">
        <v>2.3E-3</v>
      </c>
      <c r="CG10" s="129" t="s">
        <v>216</v>
      </c>
      <c r="CH10" s="129">
        <v>1E-4</v>
      </c>
      <c r="CI10" s="129" t="s">
        <v>179</v>
      </c>
      <c r="CJ10" s="129">
        <v>6.8999999999999999E-3</v>
      </c>
      <c r="CK10" s="129" t="s">
        <v>179</v>
      </c>
      <c r="CL10" s="129">
        <v>1.0699999999999999E-2</v>
      </c>
      <c r="CM10" s="129" t="s">
        <v>179</v>
      </c>
      <c r="CN10" s="129">
        <v>2.5999999999999999E-3</v>
      </c>
      <c r="CO10" s="129" t="s">
        <v>179</v>
      </c>
      <c r="CP10" s="129">
        <v>8.0000000000000004E-4</v>
      </c>
      <c r="CQ10" s="129" t="s">
        <v>179</v>
      </c>
      <c r="CR10" s="129">
        <v>3.0999999999999999E-3</v>
      </c>
      <c r="CS10" s="129" t="s">
        <v>179</v>
      </c>
      <c r="CT10" s="129">
        <v>1.8E-3</v>
      </c>
      <c r="CU10" s="129" t="s">
        <v>18</v>
      </c>
      <c r="CV10" s="129"/>
      <c r="CW10" s="129" t="s">
        <v>18</v>
      </c>
      <c r="CX10" s="129"/>
      <c r="CY10" s="129" t="s">
        <v>179</v>
      </c>
      <c r="CZ10" s="129">
        <v>5.9999999999999995E-4</v>
      </c>
      <c r="DA10" s="129" t="s">
        <v>179</v>
      </c>
      <c r="DB10" s="129">
        <v>5.9999999999999995E-4</v>
      </c>
      <c r="DC10" s="129" t="s">
        <v>179</v>
      </c>
      <c r="DD10" s="129">
        <v>5.0000000000000001E-4</v>
      </c>
      <c r="DE10" s="129" t="s">
        <v>179</v>
      </c>
      <c r="DF10" s="129">
        <v>5.0000000000000001E-4</v>
      </c>
      <c r="DG10" s="129" t="s">
        <v>179</v>
      </c>
      <c r="DH10" s="129">
        <v>4.0000000000000002E-4</v>
      </c>
      <c r="DI10" s="129" t="s">
        <v>179</v>
      </c>
      <c r="DJ10" s="129">
        <v>2.9999999999999997E-4</v>
      </c>
      <c r="DK10" s="129" t="s">
        <v>493</v>
      </c>
      <c r="DL10" s="129" t="s">
        <v>59</v>
      </c>
      <c r="DN10" t="s">
        <v>895</v>
      </c>
      <c r="DR10" t="s">
        <v>903</v>
      </c>
      <c r="DS10" s="129">
        <v>86</v>
      </c>
      <c r="DT10" s="129" t="s">
        <v>5983</v>
      </c>
      <c r="DW10" t="s">
        <v>5155</v>
      </c>
    </row>
    <row r="11" spans="1:127">
      <c r="A11" s="127">
        <v>138</v>
      </c>
      <c r="B11" s="128">
        <v>44733.013888888891</v>
      </c>
      <c r="C11" t="s">
        <v>52</v>
      </c>
      <c r="D11" s="129">
        <v>0</v>
      </c>
      <c r="E11" s="129">
        <v>0</v>
      </c>
      <c r="F11" s="129">
        <v>0</v>
      </c>
      <c r="G11" s="129" t="s">
        <v>54</v>
      </c>
      <c r="H11" s="129" t="s">
        <v>55</v>
      </c>
      <c r="I11" s="129" t="s">
        <v>55</v>
      </c>
      <c r="J11" s="129" t="s">
        <v>55</v>
      </c>
      <c r="K11" s="129" t="s">
        <v>18</v>
      </c>
      <c r="L11" s="129">
        <v>90</v>
      </c>
      <c r="M11" s="129" t="s">
        <v>173</v>
      </c>
      <c r="N11" s="129">
        <v>0</v>
      </c>
      <c r="O11" s="129" t="s">
        <v>173</v>
      </c>
      <c r="P11" s="129">
        <v>0</v>
      </c>
      <c r="Q11" s="129" t="s">
        <v>173</v>
      </c>
      <c r="R11" s="129">
        <v>0</v>
      </c>
      <c r="S11" s="129">
        <v>2</v>
      </c>
      <c r="T11" s="129" t="s">
        <v>174</v>
      </c>
      <c r="U11" s="129" t="s">
        <v>549</v>
      </c>
      <c r="V11" s="129">
        <v>0.67330000000000001</v>
      </c>
      <c r="W11" s="129" t="s">
        <v>550</v>
      </c>
      <c r="X11" s="129">
        <v>0.32150000000000001</v>
      </c>
      <c r="Y11" s="129" t="s">
        <v>551</v>
      </c>
      <c r="Z11" s="129">
        <v>0.36270000000000002</v>
      </c>
      <c r="AA11" s="129" t="s">
        <v>552</v>
      </c>
      <c r="AB11" s="129">
        <v>1.4999999999999999E-2</v>
      </c>
      <c r="AC11" s="129" t="s">
        <v>179</v>
      </c>
      <c r="AD11" s="129">
        <v>8.6999999999999994E-3</v>
      </c>
      <c r="AE11" s="129" t="s">
        <v>179</v>
      </c>
      <c r="AF11" s="129">
        <v>1.7500000000000002E-2</v>
      </c>
      <c r="AG11" s="129" t="s">
        <v>553</v>
      </c>
      <c r="AH11" s="129">
        <v>7.6E-3</v>
      </c>
      <c r="AI11" s="129" t="s">
        <v>554</v>
      </c>
      <c r="AJ11" s="129">
        <v>3.2500000000000001E-2</v>
      </c>
      <c r="AK11" s="129" t="s">
        <v>555</v>
      </c>
      <c r="AL11" s="129">
        <v>7.9000000000000008E-3</v>
      </c>
      <c r="AM11" s="129" t="s">
        <v>220</v>
      </c>
      <c r="AN11" s="129">
        <v>8.0999999999999996E-3</v>
      </c>
      <c r="AO11" s="129" t="s">
        <v>556</v>
      </c>
      <c r="AP11" s="129">
        <v>4.3E-3</v>
      </c>
      <c r="AQ11" s="129" t="s">
        <v>557</v>
      </c>
      <c r="AR11" s="129">
        <v>5.1000000000000004E-3</v>
      </c>
      <c r="AS11" s="129" t="s">
        <v>558</v>
      </c>
      <c r="AT11" s="129">
        <v>2.5700000000000001E-2</v>
      </c>
      <c r="AU11" s="129" t="s">
        <v>346</v>
      </c>
      <c r="AV11" s="129">
        <v>3.5999999999999999E-3</v>
      </c>
      <c r="AW11" s="129" t="s">
        <v>559</v>
      </c>
      <c r="AX11" s="129">
        <v>1.1000000000000001E-3</v>
      </c>
      <c r="AY11" s="129" t="s">
        <v>377</v>
      </c>
      <c r="AZ11" s="129">
        <v>8.9999999999999998E-4</v>
      </c>
      <c r="BA11" s="129" t="s">
        <v>330</v>
      </c>
      <c r="BB11" s="129">
        <v>6.9999999999999999E-4</v>
      </c>
      <c r="BC11" s="129" t="s">
        <v>211</v>
      </c>
      <c r="BD11" s="129">
        <v>5.0000000000000001E-4</v>
      </c>
      <c r="BE11" s="129" t="s">
        <v>179</v>
      </c>
      <c r="BF11" s="129">
        <v>2.9999999999999997E-4</v>
      </c>
      <c r="BG11" s="129" t="s">
        <v>179</v>
      </c>
      <c r="BH11" s="129">
        <v>1E-4</v>
      </c>
      <c r="BI11" s="129" t="s">
        <v>179</v>
      </c>
      <c r="BJ11" s="129">
        <v>2.0000000000000001E-4</v>
      </c>
      <c r="BK11" s="129" t="s">
        <v>424</v>
      </c>
      <c r="BL11" s="129">
        <v>5.0000000000000001E-4</v>
      </c>
      <c r="BM11" s="129" t="s">
        <v>517</v>
      </c>
      <c r="BN11" s="129">
        <v>2.9999999999999997E-4</v>
      </c>
      <c r="BO11" s="129" t="s">
        <v>228</v>
      </c>
      <c r="BP11" s="129">
        <v>5.0000000000000001E-4</v>
      </c>
      <c r="BQ11" s="129" t="s">
        <v>179</v>
      </c>
      <c r="BR11" s="129">
        <v>2.9999999999999997E-4</v>
      </c>
      <c r="BS11" s="129" t="s">
        <v>179</v>
      </c>
      <c r="BT11" s="129">
        <v>4.0000000000000002E-4</v>
      </c>
      <c r="BU11" s="129" t="s">
        <v>179</v>
      </c>
      <c r="BV11" s="129">
        <v>6.9999999999999999E-4</v>
      </c>
      <c r="BW11" s="129" t="s">
        <v>245</v>
      </c>
      <c r="BX11" s="129">
        <v>8.9999999999999998E-4</v>
      </c>
      <c r="BY11" s="129" t="s">
        <v>18</v>
      </c>
      <c r="BZ11" s="129"/>
      <c r="CA11" s="129" t="s">
        <v>179</v>
      </c>
      <c r="CB11" s="129">
        <v>8.0000000000000004E-4</v>
      </c>
      <c r="CC11" s="129" t="s">
        <v>179</v>
      </c>
      <c r="CD11" s="129">
        <v>2E-3</v>
      </c>
      <c r="CE11" s="129" t="s">
        <v>179</v>
      </c>
      <c r="CF11" s="129">
        <v>2.3E-3</v>
      </c>
      <c r="CG11" s="129" t="s">
        <v>216</v>
      </c>
      <c r="CH11" s="129">
        <v>1E-4</v>
      </c>
      <c r="CI11" s="129" t="s">
        <v>179</v>
      </c>
      <c r="CJ11" s="129">
        <v>7.1999999999999998E-3</v>
      </c>
      <c r="CK11" s="129" t="s">
        <v>179</v>
      </c>
      <c r="CL11" s="129">
        <v>1.11E-2</v>
      </c>
      <c r="CM11" s="129" t="s">
        <v>179</v>
      </c>
      <c r="CN11" s="129">
        <v>3.3999999999999998E-3</v>
      </c>
      <c r="CO11" s="129" t="s">
        <v>179</v>
      </c>
      <c r="CP11" s="129">
        <v>8.9999999999999998E-4</v>
      </c>
      <c r="CQ11" s="129" t="s">
        <v>179</v>
      </c>
      <c r="CR11" s="129">
        <v>3.3999999999999998E-3</v>
      </c>
      <c r="CS11" s="129" t="s">
        <v>179</v>
      </c>
      <c r="CT11" s="129">
        <v>1.9E-3</v>
      </c>
      <c r="CU11" s="129" t="s">
        <v>18</v>
      </c>
      <c r="CV11" s="129"/>
      <c r="CW11" s="129" t="s">
        <v>18</v>
      </c>
      <c r="CX11" s="129"/>
      <c r="CY11" s="129" t="s">
        <v>179</v>
      </c>
      <c r="CZ11" s="129">
        <v>5.0000000000000001E-4</v>
      </c>
      <c r="DA11" s="129" t="s">
        <v>179</v>
      </c>
      <c r="DB11" s="129">
        <v>5.9999999999999995E-4</v>
      </c>
      <c r="DC11" s="129" t="s">
        <v>179</v>
      </c>
      <c r="DD11" s="129">
        <v>5.0000000000000001E-4</v>
      </c>
      <c r="DE11" s="129" t="s">
        <v>179</v>
      </c>
      <c r="DF11" s="129">
        <v>5.0000000000000001E-4</v>
      </c>
      <c r="DG11" s="129" t="s">
        <v>179</v>
      </c>
      <c r="DH11" s="129">
        <v>4.0000000000000002E-4</v>
      </c>
      <c r="DI11" s="129" t="s">
        <v>179</v>
      </c>
      <c r="DJ11" s="129">
        <v>4.0000000000000002E-4</v>
      </c>
      <c r="DK11" s="129" t="s">
        <v>560</v>
      </c>
      <c r="DL11" s="129" t="s">
        <v>59</v>
      </c>
      <c r="DN11" t="s">
        <v>895</v>
      </c>
      <c r="DR11" t="s">
        <v>197</v>
      </c>
      <c r="DS11" s="129">
        <v>3</v>
      </c>
      <c r="DT11" s="129" t="s">
        <v>5984</v>
      </c>
      <c r="DW11" t="s">
        <v>5156</v>
      </c>
    </row>
    <row r="12" spans="1:127">
      <c r="A12" s="127">
        <v>139</v>
      </c>
      <c r="B12" s="128">
        <v>44733.015972222223</v>
      </c>
      <c r="C12" t="s">
        <v>52</v>
      </c>
      <c r="D12" s="129">
        <v>0</v>
      </c>
      <c r="E12" s="129">
        <v>0</v>
      </c>
      <c r="F12" s="129">
        <v>0</v>
      </c>
      <c r="G12" s="129" t="s">
        <v>54</v>
      </c>
      <c r="H12" s="129" t="s">
        <v>55</v>
      </c>
      <c r="I12" s="129" t="s">
        <v>55</v>
      </c>
      <c r="J12" s="129" t="s">
        <v>55</v>
      </c>
      <c r="K12" s="129" t="s">
        <v>18</v>
      </c>
      <c r="L12" s="129">
        <v>90</v>
      </c>
      <c r="M12" s="129" t="s">
        <v>173</v>
      </c>
      <c r="N12" s="129">
        <v>0</v>
      </c>
      <c r="O12" s="129" t="s">
        <v>173</v>
      </c>
      <c r="P12" s="129">
        <v>0</v>
      </c>
      <c r="Q12" s="129" t="s">
        <v>173</v>
      </c>
      <c r="R12" s="129">
        <v>0</v>
      </c>
      <c r="S12" s="129">
        <v>2</v>
      </c>
      <c r="T12" s="129" t="s">
        <v>174</v>
      </c>
      <c r="U12" s="129" t="s">
        <v>561</v>
      </c>
      <c r="V12" s="129">
        <v>0.69920000000000004</v>
      </c>
      <c r="W12" s="129" t="s">
        <v>562</v>
      </c>
      <c r="X12" s="129">
        <v>0.32190000000000002</v>
      </c>
      <c r="Y12" s="129" t="s">
        <v>563</v>
      </c>
      <c r="Z12" s="129">
        <v>0.3629</v>
      </c>
      <c r="AA12" s="129" t="s">
        <v>564</v>
      </c>
      <c r="AB12" s="129">
        <v>1.55E-2</v>
      </c>
      <c r="AC12" s="129" t="s">
        <v>179</v>
      </c>
      <c r="AD12" s="129">
        <v>9.1999999999999998E-3</v>
      </c>
      <c r="AE12" s="129" t="s">
        <v>179</v>
      </c>
      <c r="AF12" s="129">
        <v>1.7600000000000001E-2</v>
      </c>
      <c r="AG12" s="129" t="s">
        <v>565</v>
      </c>
      <c r="AH12" s="129">
        <v>6.8999999999999999E-3</v>
      </c>
      <c r="AI12" s="129" t="s">
        <v>566</v>
      </c>
      <c r="AJ12" s="129">
        <v>3.3399999999999999E-2</v>
      </c>
      <c r="AK12" s="129" t="s">
        <v>567</v>
      </c>
      <c r="AL12" s="129">
        <v>8.0999999999999996E-3</v>
      </c>
      <c r="AM12" s="129" t="s">
        <v>568</v>
      </c>
      <c r="AN12" s="129">
        <v>8.0999999999999996E-3</v>
      </c>
      <c r="AO12" s="129" t="s">
        <v>534</v>
      </c>
      <c r="AP12" s="129">
        <v>4.1999999999999997E-3</v>
      </c>
      <c r="AQ12" s="129" t="s">
        <v>569</v>
      </c>
      <c r="AR12" s="129">
        <v>5.1999999999999998E-3</v>
      </c>
      <c r="AS12" s="129" t="s">
        <v>570</v>
      </c>
      <c r="AT12" s="129">
        <v>2.5999999999999999E-2</v>
      </c>
      <c r="AU12" s="129" t="s">
        <v>412</v>
      </c>
      <c r="AV12" s="129">
        <v>3.5999999999999999E-3</v>
      </c>
      <c r="AW12" s="129" t="s">
        <v>230</v>
      </c>
      <c r="AX12" s="129">
        <v>1E-3</v>
      </c>
      <c r="AY12" s="129" t="s">
        <v>422</v>
      </c>
      <c r="AZ12" s="129">
        <v>8.0000000000000004E-4</v>
      </c>
      <c r="BA12" s="129" t="s">
        <v>215</v>
      </c>
      <c r="BB12" s="129">
        <v>6.9999999999999999E-4</v>
      </c>
      <c r="BC12" s="129" t="s">
        <v>247</v>
      </c>
      <c r="BD12" s="129">
        <v>4.0000000000000002E-4</v>
      </c>
      <c r="BE12" s="129" t="s">
        <v>179</v>
      </c>
      <c r="BF12" s="129">
        <v>2.9999999999999997E-4</v>
      </c>
      <c r="BG12" s="129" t="s">
        <v>179</v>
      </c>
      <c r="BH12" s="129">
        <v>1E-4</v>
      </c>
      <c r="BI12" s="129" t="s">
        <v>179</v>
      </c>
      <c r="BJ12" s="129">
        <v>2.0000000000000001E-4</v>
      </c>
      <c r="BK12" s="129" t="s">
        <v>242</v>
      </c>
      <c r="BL12" s="129">
        <v>5.0000000000000001E-4</v>
      </c>
      <c r="BM12" s="129" t="s">
        <v>249</v>
      </c>
      <c r="BN12" s="129">
        <v>2.9999999999999997E-4</v>
      </c>
      <c r="BO12" s="129" t="s">
        <v>450</v>
      </c>
      <c r="BP12" s="129">
        <v>5.0000000000000001E-4</v>
      </c>
      <c r="BQ12" s="129" t="s">
        <v>179</v>
      </c>
      <c r="BR12" s="129">
        <v>2.9999999999999997E-4</v>
      </c>
      <c r="BS12" s="129" t="s">
        <v>179</v>
      </c>
      <c r="BT12" s="129">
        <v>4.0000000000000002E-4</v>
      </c>
      <c r="BU12" s="129" t="s">
        <v>179</v>
      </c>
      <c r="BV12" s="129">
        <v>6.9999999999999999E-4</v>
      </c>
      <c r="BW12" s="129" t="s">
        <v>18</v>
      </c>
      <c r="BX12" s="129"/>
      <c r="BY12" s="129" t="s">
        <v>18</v>
      </c>
      <c r="BZ12" s="129"/>
      <c r="CA12" s="129" t="s">
        <v>179</v>
      </c>
      <c r="CB12" s="129">
        <v>8.0000000000000004E-4</v>
      </c>
      <c r="CC12" s="129" t="s">
        <v>179</v>
      </c>
      <c r="CD12" s="129">
        <v>2E-3</v>
      </c>
      <c r="CE12" s="129" t="s">
        <v>179</v>
      </c>
      <c r="CF12" s="129">
        <v>2.3E-3</v>
      </c>
      <c r="CG12" s="129" t="s">
        <v>216</v>
      </c>
      <c r="CH12" s="129">
        <v>1E-4</v>
      </c>
      <c r="CI12" s="129" t="s">
        <v>179</v>
      </c>
      <c r="CJ12" s="129">
        <v>7.0000000000000001E-3</v>
      </c>
      <c r="CK12" s="129" t="s">
        <v>179</v>
      </c>
      <c r="CL12" s="129">
        <v>1.11E-2</v>
      </c>
      <c r="CM12" s="129" t="s">
        <v>179</v>
      </c>
      <c r="CN12" s="129">
        <v>3.3E-3</v>
      </c>
      <c r="CO12" s="129" t="s">
        <v>179</v>
      </c>
      <c r="CP12" s="129">
        <v>8.9999999999999998E-4</v>
      </c>
      <c r="CQ12" s="129" t="s">
        <v>179</v>
      </c>
      <c r="CR12" s="129">
        <v>3.2000000000000002E-3</v>
      </c>
      <c r="CS12" s="129" t="s">
        <v>179</v>
      </c>
      <c r="CT12" s="129">
        <v>1.8E-3</v>
      </c>
      <c r="CU12" s="129" t="s">
        <v>18</v>
      </c>
      <c r="CV12" s="129"/>
      <c r="CW12" s="129" t="s">
        <v>18</v>
      </c>
      <c r="CX12" s="129"/>
      <c r="CY12" s="129" t="s">
        <v>179</v>
      </c>
      <c r="CZ12" s="129">
        <v>5.0000000000000001E-4</v>
      </c>
      <c r="DA12" s="129" t="s">
        <v>179</v>
      </c>
      <c r="DB12" s="129">
        <v>5.0000000000000001E-4</v>
      </c>
      <c r="DC12" s="129" t="s">
        <v>192</v>
      </c>
      <c r="DD12" s="129">
        <v>5.9999999999999995E-4</v>
      </c>
      <c r="DE12" s="129" t="s">
        <v>179</v>
      </c>
      <c r="DF12" s="129">
        <v>5.9999999999999995E-4</v>
      </c>
      <c r="DG12" s="129" t="s">
        <v>179</v>
      </c>
      <c r="DH12" s="129">
        <v>4.0000000000000002E-4</v>
      </c>
      <c r="DI12" s="129" t="s">
        <v>179</v>
      </c>
      <c r="DJ12" s="129">
        <v>4.0000000000000002E-4</v>
      </c>
      <c r="DK12" s="129" t="s">
        <v>560</v>
      </c>
      <c r="DL12" s="129" t="s">
        <v>59</v>
      </c>
      <c r="DN12" t="s">
        <v>895</v>
      </c>
      <c r="DR12" t="s">
        <v>904</v>
      </c>
      <c r="DS12" s="129">
        <v>24</v>
      </c>
      <c r="DT12" s="129" t="s">
        <v>5985</v>
      </c>
      <c r="DW12" t="s">
        <v>5157</v>
      </c>
    </row>
    <row r="13" spans="1:127">
      <c r="A13" s="127">
        <v>140</v>
      </c>
      <c r="B13" s="128">
        <v>44733.018055555556</v>
      </c>
      <c r="C13" t="s">
        <v>52</v>
      </c>
      <c r="D13" s="129">
        <v>0</v>
      </c>
      <c r="E13" s="129">
        <v>0</v>
      </c>
      <c r="F13" s="129">
        <v>0</v>
      </c>
      <c r="G13" s="129" t="s">
        <v>54</v>
      </c>
      <c r="H13" s="129" t="s">
        <v>55</v>
      </c>
      <c r="I13" s="129" t="s">
        <v>55</v>
      </c>
      <c r="J13" s="129" t="s">
        <v>55</v>
      </c>
      <c r="K13" s="129" t="s">
        <v>18</v>
      </c>
      <c r="L13" s="129">
        <v>90</v>
      </c>
      <c r="M13" s="129" t="s">
        <v>173</v>
      </c>
      <c r="N13" s="129">
        <v>0</v>
      </c>
      <c r="O13" s="129" t="s">
        <v>173</v>
      </c>
      <c r="P13" s="129">
        <v>0</v>
      </c>
      <c r="Q13" s="129" t="s">
        <v>173</v>
      </c>
      <c r="R13" s="129">
        <v>0</v>
      </c>
      <c r="S13" s="129">
        <v>2</v>
      </c>
      <c r="T13" s="129" t="s">
        <v>174</v>
      </c>
      <c r="U13" s="129" t="s">
        <v>571</v>
      </c>
      <c r="V13" s="129">
        <v>0.66290000000000004</v>
      </c>
      <c r="W13" s="129" t="s">
        <v>572</v>
      </c>
      <c r="X13" s="129">
        <v>0.32379999999999998</v>
      </c>
      <c r="Y13" s="129" t="s">
        <v>573</v>
      </c>
      <c r="Z13" s="129">
        <v>0.34960000000000002</v>
      </c>
      <c r="AA13" s="129" t="s">
        <v>574</v>
      </c>
      <c r="AB13" s="129">
        <v>1.5599999999999999E-2</v>
      </c>
      <c r="AC13" s="129" t="s">
        <v>439</v>
      </c>
      <c r="AD13" s="129">
        <v>1.01E-2</v>
      </c>
      <c r="AE13" s="129" t="s">
        <v>179</v>
      </c>
      <c r="AF13" s="129">
        <v>1.7600000000000001E-2</v>
      </c>
      <c r="AG13" s="129" t="s">
        <v>575</v>
      </c>
      <c r="AH13" s="129">
        <v>6.4999999999999997E-3</v>
      </c>
      <c r="AI13" s="129" t="s">
        <v>576</v>
      </c>
      <c r="AJ13" s="129">
        <v>3.27E-2</v>
      </c>
      <c r="AK13" s="129" t="s">
        <v>577</v>
      </c>
      <c r="AL13" s="129">
        <v>8.0000000000000002E-3</v>
      </c>
      <c r="AM13" s="129" t="s">
        <v>578</v>
      </c>
      <c r="AN13" s="129">
        <v>8.2000000000000007E-3</v>
      </c>
      <c r="AO13" s="129" t="s">
        <v>579</v>
      </c>
      <c r="AP13" s="129">
        <v>4.3E-3</v>
      </c>
      <c r="AQ13" s="129" t="s">
        <v>580</v>
      </c>
      <c r="AR13" s="129">
        <v>5.1000000000000004E-3</v>
      </c>
      <c r="AS13" s="129" t="s">
        <v>581</v>
      </c>
      <c r="AT13" s="129">
        <v>2.69E-2</v>
      </c>
      <c r="AU13" s="129" t="s">
        <v>265</v>
      </c>
      <c r="AV13" s="129">
        <v>3.8999999999999998E-3</v>
      </c>
      <c r="AW13" s="129" t="s">
        <v>317</v>
      </c>
      <c r="AX13" s="129">
        <v>1E-3</v>
      </c>
      <c r="AY13" s="129" t="s">
        <v>229</v>
      </c>
      <c r="AZ13" s="129">
        <v>8.0000000000000004E-4</v>
      </c>
      <c r="BA13" s="129" t="s">
        <v>301</v>
      </c>
      <c r="BB13" s="129">
        <v>6.9999999999999999E-4</v>
      </c>
      <c r="BC13" s="129" t="s">
        <v>304</v>
      </c>
      <c r="BD13" s="129">
        <v>5.0000000000000001E-4</v>
      </c>
      <c r="BE13" s="129" t="s">
        <v>179</v>
      </c>
      <c r="BF13" s="129">
        <v>2.9999999999999997E-4</v>
      </c>
      <c r="BG13" s="129" t="s">
        <v>179</v>
      </c>
      <c r="BH13" s="129">
        <v>1E-4</v>
      </c>
      <c r="BI13" s="129" t="s">
        <v>246</v>
      </c>
      <c r="BJ13" s="129">
        <v>2.0000000000000001E-4</v>
      </c>
      <c r="BK13" s="129" t="s">
        <v>490</v>
      </c>
      <c r="BL13" s="129">
        <v>5.0000000000000001E-4</v>
      </c>
      <c r="BM13" s="129" t="s">
        <v>269</v>
      </c>
      <c r="BN13" s="129">
        <v>2.9999999999999997E-4</v>
      </c>
      <c r="BO13" s="129" t="s">
        <v>190</v>
      </c>
      <c r="BP13" s="129">
        <v>5.0000000000000001E-4</v>
      </c>
      <c r="BQ13" s="129" t="s">
        <v>179</v>
      </c>
      <c r="BR13" s="129">
        <v>2.9999999999999997E-4</v>
      </c>
      <c r="BS13" s="129" t="s">
        <v>179</v>
      </c>
      <c r="BT13" s="129">
        <v>4.0000000000000002E-4</v>
      </c>
      <c r="BU13" s="129" t="s">
        <v>179</v>
      </c>
      <c r="BV13" s="129">
        <v>6.9999999999999999E-4</v>
      </c>
      <c r="BW13" s="129" t="s">
        <v>18</v>
      </c>
      <c r="BX13" s="129"/>
      <c r="BY13" s="129" t="s">
        <v>179</v>
      </c>
      <c r="BZ13" s="129">
        <v>1.1000000000000001E-3</v>
      </c>
      <c r="CA13" s="129" t="s">
        <v>179</v>
      </c>
      <c r="CB13" s="129">
        <v>8.0000000000000004E-4</v>
      </c>
      <c r="CC13" s="129" t="s">
        <v>179</v>
      </c>
      <c r="CD13" s="129">
        <v>2.0999999999999999E-3</v>
      </c>
      <c r="CE13" s="129" t="s">
        <v>179</v>
      </c>
      <c r="CF13" s="129">
        <v>2.3E-3</v>
      </c>
      <c r="CG13" s="129" t="s">
        <v>179</v>
      </c>
      <c r="CH13" s="129">
        <v>1E-4</v>
      </c>
      <c r="CI13" s="129" t="s">
        <v>179</v>
      </c>
      <c r="CJ13" s="129">
        <v>7.4000000000000003E-3</v>
      </c>
      <c r="CK13" s="129" t="s">
        <v>179</v>
      </c>
      <c r="CL13" s="129">
        <v>1.1299999999999999E-2</v>
      </c>
      <c r="CM13" s="129" t="s">
        <v>179</v>
      </c>
      <c r="CN13" s="129">
        <v>5.0000000000000001E-3</v>
      </c>
      <c r="CO13" s="129" t="s">
        <v>179</v>
      </c>
      <c r="CP13" s="129">
        <v>8.9999999999999998E-4</v>
      </c>
      <c r="CQ13" s="129" t="s">
        <v>179</v>
      </c>
      <c r="CR13" s="129">
        <v>3.2000000000000002E-3</v>
      </c>
      <c r="CS13" s="129" t="s">
        <v>179</v>
      </c>
      <c r="CT13" s="129">
        <v>1.9E-3</v>
      </c>
      <c r="CU13" s="129" t="s">
        <v>179</v>
      </c>
      <c r="CV13" s="129">
        <v>8.9999999999999998E-4</v>
      </c>
      <c r="CW13" s="129" t="s">
        <v>18</v>
      </c>
      <c r="CX13" s="129"/>
      <c r="CY13" s="129" t="s">
        <v>179</v>
      </c>
      <c r="CZ13" s="129">
        <v>5.9999999999999995E-4</v>
      </c>
      <c r="DA13" s="129" t="s">
        <v>179</v>
      </c>
      <c r="DB13" s="129">
        <v>5.9999999999999995E-4</v>
      </c>
      <c r="DC13" s="129" t="s">
        <v>179</v>
      </c>
      <c r="DD13" s="129">
        <v>5.9999999999999995E-4</v>
      </c>
      <c r="DE13" s="129" t="s">
        <v>179</v>
      </c>
      <c r="DF13" s="129">
        <v>5.9999999999999995E-4</v>
      </c>
      <c r="DG13" s="129" t="s">
        <v>179</v>
      </c>
      <c r="DH13" s="129">
        <v>4.0000000000000002E-4</v>
      </c>
      <c r="DI13" s="129" t="s">
        <v>179</v>
      </c>
      <c r="DJ13" s="129">
        <v>4.0000000000000002E-4</v>
      </c>
      <c r="DK13" s="129" t="s">
        <v>560</v>
      </c>
      <c r="DL13" s="129" t="s">
        <v>59</v>
      </c>
      <c r="DN13" t="s">
        <v>895</v>
      </c>
      <c r="DR13" t="s">
        <v>897</v>
      </c>
      <c r="DS13" s="129">
        <v>32</v>
      </c>
      <c r="DT13" s="129" t="s">
        <v>905</v>
      </c>
      <c r="DW13" t="s">
        <v>5158</v>
      </c>
    </row>
    <row r="14" spans="1:127">
      <c r="A14" s="127">
        <v>141</v>
      </c>
      <c r="B14" s="128">
        <v>44733.020833333336</v>
      </c>
      <c r="C14" t="s">
        <v>52</v>
      </c>
      <c r="D14" s="129">
        <v>0</v>
      </c>
      <c r="E14" s="129">
        <v>0</v>
      </c>
      <c r="F14" s="129">
        <v>0</v>
      </c>
      <c r="G14" s="129" t="s">
        <v>54</v>
      </c>
      <c r="H14" s="129" t="s">
        <v>55</v>
      </c>
      <c r="I14" s="129" t="s">
        <v>55</v>
      </c>
      <c r="J14" s="129" t="s">
        <v>55</v>
      </c>
      <c r="K14" s="129" t="s">
        <v>18</v>
      </c>
      <c r="L14" s="129">
        <v>90</v>
      </c>
      <c r="M14" s="129" t="s">
        <v>173</v>
      </c>
      <c r="N14" s="129">
        <v>0</v>
      </c>
      <c r="O14" s="129" t="s">
        <v>173</v>
      </c>
      <c r="P14" s="129">
        <v>0</v>
      </c>
      <c r="Q14" s="129" t="s">
        <v>173</v>
      </c>
      <c r="R14" s="129">
        <v>0</v>
      </c>
      <c r="S14" s="129">
        <v>2</v>
      </c>
      <c r="T14" s="129" t="s">
        <v>174</v>
      </c>
      <c r="U14" s="129" t="s">
        <v>582</v>
      </c>
      <c r="V14" s="129">
        <v>0.69369999999999998</v>
      </c>
      <c r="W14" s="129" t="s">
        <v>583</v>
      </c>
      <c r="X14" s="129">
        <v>0.30149999999999999</v>
      </c>
      <c r="Y14" s="129" t="s">
        <v>584</v>
      </c>
      <c r="Z14" s="129">
        <v>0.3508</v>
      </c>
      <c r="AA14" s="129" t="s">
        <v>585</v>
      </c>
      <c r="AB14" s="129">
        <v>1.5299999999999999E-2</v>
      </c>
      <c r="AC14" s="129" t="s">
        <v>179</v>
      </c>
      <c r="AD14" s="129">
        <v>9.5999999999999992E-3</v>
      </c>
      <c r="AE14" s="129" t="s">
        <v>179</v>
      </c>
      <c r="AF14" s="129">
        <v>1.7100000000000001E-2</v>
      </c>
      <c r="AG14" s="129" t="s">
        <v>586</v>
      </c>
      <c r="AH14" s="129">
        <v>6.0000000000000001E-3</v>
      </c>
      <c r="AI14" s="129" t="s">
        <v>587</v>
      </c>
      <c r="AJ14" s="129">
        <v>3.27E-2</v>
      </c>
      <c r="AK14" s="129" t="s">
        <v>588</v>
      </c>
      <c r="AL14" s="129">
        <v>7.4000000000000003E-3</v>
      </c>
      <c r="AM14" s="129" t="s">
        <v>264</v>
      </c>
      <c r="AN14" s="129">
        <v>7.4000000000000003E-3</v>
      </c>
      <c r="AO14" s="129" t="s">
        <v>292</v>
      </c>
      <c r="AP14" s="129">
        <v>4.4000000000000003E-3</v>
      </c>
      <c r="AQ14" s="129" t="s">
        <v>589</v>
      </c>
      <c r="AR14" s="129">
        <v>5.1000000000000004E-3</v>
      </c>
      <c r="AS14" s="129" t="s">
        <v>590</v>
      </c>
      <c r="AT14" s="129">
        <v>2.5399999999999999E-2</v>
      </c>
      <c r="AU14" s="129" t="s">
        <v>284</v>
      </c>
      <c r="AV14" s="129">
        <v>3.5999999999999999E-3</v>
      </c>
      <c r="AW14" s="129" t="s">
        <v>195</v>
      </c>
      <c r="AX14" s="129">
        <v>1E-3</v>
      </c>
      <c r="AY14" s="129" t="s">
        <v>228</v>
      </c>
      <c r="AZ14" s="129">
        <v>8.0000000000000004E-4</v>
      </c>
      <c r="BA14" s="129" t="s">
        <v>330</v>
      </c>
      <c r="BB14" s="129">
        <v>6.9999999999999999E-4</v>
      </c>
      <c r="BC14" s="129" t="s">
        <v>211</v>
      </c>
      <c r="BD14" s="129">
        <v>5.0000000000000001E-4</v>
      </c>
      <c r="BE14" s="129" t="s">
        <v>179</v>
      </c>
      <c r="BF14" s="129">
        <v>2.9999999999999997E-4</v>
      </c>
      <c r="BG14" s="129" t="s">
        <v>179</v>
      </c>
      <c r="BH14" s="129">
        <v>1E-4</v>
      </c>
      <c r="BI14" s="129" t="s">
        <v>179</v>
      </c>
      <c r="BJ14" s="129">
        <v>2.0000000000000001E-4</v>
      </c>
      <c r="BK14" s="129" t="s">
        <v>248</v>
      </c>
      <c r="BL14" s="129">
        <v>4.0000000000000002E-4</v>
      </c>
      <c r="BM14" s="129" t="s">
        <v>392</v>
      </c>
      <c r="BN14" s="129">
        <v>2.9999999999999997E-4</v>
      </c>
      <c r="BO14" s="129" t="s">
        <v>301</v>
      </c>
      <c r="BP14" s="129">
        <v>5.0000000000000001E-4</v>
      </c>
      <c r="BQ14" s="129" t="s">
        <v>179</v>
      </c>
      <c r="BR14" s="129">
        <v>2.9999999999999997E-4</v>
      </c>
      <c r="BS14" s="129" t="s">
        <v>179</v>
      </c>
      <c r="BT14" s="129">
        <v>4.0000000000000002E-4</v>
      </c>
      <c r="BU14" s="129" t="s">
        <v>179</v>
      </c>
      <c r="BV14" s="129">
        <v>5.9999999999999995E-4</v>
      </c>
      <c r="BW14" s="129" t="s">
        <v>18</v>
      </c>
      <c r="BX14" s="129"/>
      <c r="BY14" s="129" t="s">
        <v>179</v>
      </c>
      <c r="BZ14" s="129">
        <v>1.1999999999999999E-3</v>
      </c>
      <c r="CA14" s="129" t="s">
        <v>179</v>
      </c>
      <c r="CB14" s="129">
        <v>8.0000000000000004E-4</v>
      </c>
      <c r="CC14" s="129" t="s">
        <v>179</v>
      </c>
      <c r="CD14" s="129">
        <v>2.0999999999999999E-3</v>
      </c>
      <c r="CE14" s="129" t="s">
        <v>179</v>
      </c>
      <c r="CF14" s="129">
        <v>2.2000000000000001E-3</v>
      </c>
      <c r="CG14" s="129" t="s">
        <v>216</v>
      </c>
      <c r="CH14" s="129">
        <v>1E-4</v>
      </c>
      <c r="CI14" s="129" t="s">
        <v>179</v>
      </c>
      <c r="CJ14" s="129">
        <v>7.7000000000000002E-3</v>
      </c>
      <c r="CK14" s="129" t="s">
        <v>179</v>
      </c>
      <c r="CL14" s="129">
        <v>1.1299999999999999E-2</v>
      </c>
      <c r="CM14" s="129" t="s">
        <v>301</v>
      </c>
      <c r="CN14" s="129">
        <v>4.1999999999999997E-3</v>
      </c>
      <c r="CO14" s="129" t="s">
        <v>179</v>
      </c>
      <c r="CP14" s="129">
        <v>8.9999999999999998E-4</v>
      </c>
      <c r="CQ14" s="129" t="s">
        <v>179</v>
      </c>
      <c r="CR14" s="129">
        <v>3.2000000000000002E-3</v>
      </c>
      <c r="CS14" s="129" t="s">
        <v>179</v>
      </c>
      <c r="CT14" s="129">
        <v>1.9E-3</v>
      </c>
      <c r="CU14" s="129" t="s">
        <v>18</v>
      </c>
      <c r="CV14" s="129"/>
      <c r="CW14" s="129" t="s">
        <v>18</v>
      </c>
      <c r="CX14" s="129"/>
      <c r="CY14" s="129" t="s">
        <v>179</v>
      </c>
      <c r="CZ14" s="129">
        <v>5.9999999999999995E-4</v>
      </c>
      <c r="DA14" s="129" t="s">
        <v>179</v>
      </c>
      <c r="DB14" s="129">
        <v>5.0000000000000001E-4</v>
      </c>
      <c r="DC14" s="129" t="s">
        <v>179</v>
      </c>
      <c r="DD14" s="129">
        <v>5.9999999999999995E-4</v>
      </c>
      <c r="DE14" s="129" t="s">
        <v>179</v>
      </c>
      <c r="DF14" s="129">
        <v>5.9999999999999995E-4</v>
      </c>
      <c r="DG14" s="129" t="s">
        <v>179</v>
      </c>
      <c r="DH14" s="129">
        <v>4.0000000000000002E-4</v>
      </c>
      <c r="DI14" s="129" t="s">
        <v>179</v>
      </c>
      <c r="DJ14" s="129">
        <v>4.0000000000000002E-4</v>
      </c>
      <c r="DK14" s="129" t="s">
        <v>560</v>
      </c>
      <c r="DL14" s="129" t="s">
        <v>59</v>
      </c>
      <c r="DN14" t="s">
        <v>895</v>
      </c>
      <c r="DR14" t="s">
        <v>899</v>
      </c>
      <c r="DS14" s="129">
        <v>55</v>
      </c>
      <c r="DT14" s="129" t="s">
        <v>5980</v>
      </c>
      <c r="DW14" t="s">
        <v>5159</v>
      </c>
    </row>
    <row r="15" spans="1:127">
      <c r="A15" s="127">
        <v>142</v>
      </c>
      <c r="B15" s="128">
        <v>44733.022916666669</v>
      </c>
      <c r="C15" t="s">
        <v>52</v>
      </c>
      <c r="D15" s="129">
        <v>0</v>
      </c>
      <c r="E15" s="129">
        <v>0</v>
      </c>
      <c r="F15" s="129">
        <v>0</v>
      </c>
      <c r="G15" s="129" t="s">
        <v>54</v>
      </c>
      <c r="H15" s="129" t="s">
        <v>55</v>
      </c>
      <c r="I15" s="129" t="s">
        <v>55</v>
      </c>
      <c r="J15" s="129" t="s">
        <v>55</v>
      </c>
      <c r="K15" s="129" t="s">
        <v>18</v>
      </c>
      <c r="L15" s="129">
        <v>90</v>
      </c>
      <c r="M15" s="129" t="s">
        <v>173</v>
      </c>
      <c r="N15" s="129">
        <v>0</v>
      </c>
      <c r="O15" s="129" t="s">
        <v>173</v>
      </c>
      <c r="P15" s="129">
        <v>0</v>
      </c>
      <c r="Q15" s="129" t="s">
        <v>173</v>
      </c>
      <c r="R15" s="129">
        <v>0</v>
      </c>
      <c r="S15" s="129">
        <v>2</v>
      </c>
      <c r="T15" s="129" t="s">
        <v>174</v>
      </c>
      <c r="U15" s="129" t="s">
        <v>591</v>
      </c>
      <c r="V15" s="129">
        <v>0.65329999999999999</v>
      </c>
      <c r="W15" s="129" t="s">
        <v>592</v>
      </c>
      <c r="X15" s="129">
        <v>0.31090000000000001</v>
      </c>
      <c r="Y15" s="129" t="s">
        <v>593</v>
      </c>
      <c r="Z15" s="129">
        <v>0.3322</v>
      </c>
      <c r="AA15" s="129" t="s">
        <v>594</v>
      </c>
      <c r="AB15" s="129">
        <v>1.5699999999999999E-2</v>
      </c>
      <c r="AC15" s="129" t="s">
        <v>595</v>
      </c>
      <c r="AD15" s="129">
        <v>1.12E-2</v>
      </c>
      <c r="AE15" s="129" t="s">
        <v>179</v>
      </c>
      <c r="AF15" s="129">
        <v>1.7999999999999999E-2</v>
      </c>
      <c r="AG15" s="129" t="s">
        <v>262</v>
      </c>
      <c r="AH15" s="129">
        <v>7.4999999999999997E-3</v>
      </c>
      <c r="AI15" s="129" t="s">
        <v>596</v>
      </c>
      <c r="AJ15" s="129">
        <v>3.3599999999999998E-2</v>
      </c>
      <c r="AK15" s="129" t="s">
        <v>597</v>
      </c>
      <c r="AL15" s="129">
        <v>7.1999999999999998E-3</v>
      </c>
      <c r="AM15" s="129" t="s">
        <v>190</v>
      </c>
      <c r="AN15" s="129">
        <v>7.6E-3</v>
      </c>
      <c r="AO15" s="129" t="s">
        <v>579</v>
      </c>
      <c r="AP15" s="129">
        <v>4.4000000000000003E-3</v>
      </c>
      <c r="AQ15" s="129" t="s">
        <v>598</v>
      </c>
      <c r="AR15" s="129">
        <v>5.0000000000000001E-3</v>
      </c>
      <c r="AS15" s="129" t="s">
        <v>599</v>
      </c>
      <c r="AT15" s="129">
        <v>2.5000000000000001E-2</v>
      </c>
      <c r="AU15" s="129" t="s">
        <v>600</v>
      </c>
      <c r="AV15" s="129">
        <v>3.5999999999999999E-3</v>
      </c>
      <c r="AW15" s="129" t="s">
        <v>228</v>
      </c>
      <c r="AX15" s="129">
        <v>1E-3</v>
      </c>
      <c r="AY15" s="129" t="s">
        <v>187</v>
      </c>
      <c r="AZ15" s="129">
        <v>6.9999999999999999E-4</v>
      </c>
      <c r="BA15" s="129" t="s">
        <v>601</v>
      </c>
      <c r="BB15" s="129">
        <v>5.9999999999999995E-4</v>
      </c>
      <c r="BC15" s="129" t="s">
        <v>212</v>
      </c>
      <c r="BD15" s="129">
        <v>5.0000000000000001E-4</v>
      </c>
      <c r="BE15" s="129" t="s">
        <v>211</v>
      </c>
      <c r="BF15" s="129">
        <v>4.0000000000000002E-4</v>
      </c>
      <c r="BG15" s="129" t="s">
        <v>179</v>
      </c>
      <c r="BH15" s="129">
        <v>1E-4</v>
      </c>
      <c r="BI15" s="129" t="s">
        <v>318</v>
      </c>
      <c r="BJ15" s="129">
        <v>2.0000000000000001E-4</v>
      </c>
      <c r="BK15" s="129" t="s">
        <v>283</v>
      </c>
      <c r="BL15" s="129">
        <v>5.0000000000000001E-4</v>
      </c>
      <c r="BM15" s="129" t="s">
        <v>392</v>
      </c>
      <c r="BN15" s="129">
        <v>2.9999999999999997E-4</v>
      </c>
      <c r="BO15" s="129" t="s">
        <v>213</v>
      </c>
      <c r="BP15" s="129">
        <v>5.9999999999999995E-4</v>
      </c>
      <c r="BQ15" s="129" t="s">
        <v>179</v>
      </c>
      <c r="BR15" s="129">
        <v>2.9999999999999997E-4</v>
      </c>
      <c r="BS15" s="129" t="s">
        <v>179</v>
      </c>
      <c r="BT15" s="129">
        <v>4.0000000000000002E-4</v>
      </c>
      <c r="BU15" s="129" t="s">
        <v>179</v>
      </c>
      <c r="BV15" s="129">
        <v>5.9999999999999995E-4</v>
      </c>
      <c r="BW15" s="129" t="s">
        <v>18</v>
      </c>
      <c r="BX15" s="129"/>
      <c r="BY15" s="129" t="s">
        <v>179</v>
      </c>
      <c r="BZ15" s="129">
        <v>1.1999999999999999E-3</v>
      </c>
      <c r="CA15" s="129" t="s">
        <v>179</v>
      </c>
      <c r="CB15" s="129">
        <v>8.0000000000000004E-4</v>
      </c>
      <c r="CC15" s="129" t="s">
        <v>517</v>
      </c>
      <c r="CD15" s="129">
        <v>2.0999999999999999E-3</v>
      </c>
      <c r="CE15" s="129" t="s">
        <v>179</v>
      </c>
      <c r="CF15" s="129">
        <v>2.2000000000000001E-3</v>
      </c>
      <c r="CG15" s="129" t="s">
        <v>179</v>
      </c>
      <c r="CH15" s="129">
        <v>1E-4</v>
      </c>
      <c r="CI15" s="129" t="s">
        <v>179</v>
      </c>
      <c r="CJ15" s="129">
        <v>7.7999999999999996E-3</v>
      </c>
      <c r="CK15" s="129" t="s">
        <v>179</v>
      </c>
      <c r="CL15" s="129">
        <v>1.14E-2</v>
      </c>
      <c r="CM15" s="129" t="s">
        <v>266</v>
      </c>
      <c r="CN15" s="129">
        <v>6.4999999999999997E-3</v>
      </c>
      <c r="CO15" s="129" t="s">
        <v>179</v>
      </c>
      <c r="CP15" s="129">
        <v>8.9999999999999998E-4</v>
      </c>
      <c r="CQ15" s="129" t="s">
        <v>179</v>
      </c>
      <c r="CR15" s="129">
        <v>3.2000000000000002E-3</v>
      </c>
      <c r="CS15" s="129" t="s">
        <v>179</v>
      </c>
      <c r="CT15" s="129">
        <v>1.9E-3</v>
      </c>
      <c r="CU15" s="129" t="s">
        <v>179</v>
      </c>
      <c r="CV15" s="129">
        <v>8.0000000000000004E-4</v>
      </c>
      <c r="CW15" s="129" t="s">
        <v>18</v>
      </c>
      <c r="CX15" s="129"/>
      <c r="CY15" s="129" t="s">
        <v>179</v>
      </c>
      <c r="CZ15" s="129">
        <v>5.0000000000000001E-4</v>
      </c>
      <c r="DA15" s="129" t="s">
        <v>179</v>
      </c>
      <c r="DB15" s="129">
        <v>5.9999999999999995E-4</v>
      </c>
      <c r="DC15" s="129" t="s">
        <v>179</v>
      </c>
      <c r="DD15" s="129">
        <v>5.9999999999999995E-4</v>
      </c>
      <c r="DE15" s="129" t="s">
        <v>179</v>
      </c>
      <c r="DF15" s="129">
        <v>5.9999999999999995E-4</v>
      </c>
      <c r="DG15" s="129" t="s">
        <v>179</v>
      </c>
      <c r="DH15" s="129">
        <v>4.0000000000000002E-4</v>
      </c>
      <c r="DI15" s="129" t="s">
        <v>179</v>
      </c>
      <c r="DJ15" s="129">
        <v>5.0000000000000001E-4</v>
      </c>
      <c r="DK15" s="129" t="s">
        <v>560</v>
      </c>
      <c r="DL15" s="129" t="s">
        <v>59</v>
      </c>
      <c r="DN15" t="s">
        <v>895</v>
      </c>
      <c r="DR15" t="s">
        <v>906</v>
      </c>
      <c r="DS15" s="129">
        <v>74</v>
      </c>
      <c r="DT15" s="129" t="s">
        <v>907</v>
      </c>
      <c r="DW15" t="s">
        <v>5160</v>
      </c>
    </row>
    <row r="16" spans="1:127">
      <c r="A16" s="127">
        <v>143</v>
      </c>
      <c r="B16" s="128">
        <v>44733.027777777781</v>
      </c>
      <c r="C16" t="s">
        <v>52</v>
      </c>
      <c r="D16" s="129">
        <v>0</v>
      </c>
      <c r="E16" s="129">
        <v>0</v>
      </c>
      <c r="F16" s="129">
        <v>0</v>
      </c>
      <c r="G16" s="129" t="s">
        <v>54</v>
      </c>
      <c r="H16" s="129" t="s">
        <v>55</v>
      </c>
      <c r="I16" s="129" t="s">
        <v>55</v>
      </c>
      <c r="J16" s="129" t="s">
        <v>55</v>
      </c>
      <c r="K16" s="129" t="s">
        <v>18</v>
      </c>
      <c r="L16" s="129">
        <v>90</v>
      </c>
      <c r="M16" s="129" t="s">
        <v>173</v>
      </c>
      <c r="N16" s="129">
        <v>0</v>
      </c>
      <c r="O16" s="129" t="s">
        <v>173</v>
      </c>
      <c r="P16" s="129">
        <v>0</v>
      </c>
      <c r="Q16" s="129" t="s">
        <v>173</v>
      </c>
      <c r="R16" s="129">
        <v>0</v>
      </c>
      <c r="S16" s="129">
        <v>2</v>
      </c>
      <c r="T16" s="129" t="s">
        <v>174</v>
      </c>
      <c r="U16" s="129" t="s">
        <v>602</v>
      </c>
      <c r="V16" s="129">
        <v>0.65500000000000003</v>
      </c>
      <c r="W16" s="129" t="s">
        <v>603</v>
      </c>
      <c r="X16" s="129">
        <v>0.30830000000000002</v>
      </c>
      <c r="Y16" s="129" t="s">
        <v>604</v>
      </c>
      <c r="Z16" s="129">
        <v>0.3463</v>
      </c>
      <c r="AA16" s="129" t="s">
        <v>605</v>
      </c>
      <c r="AB16" s="129">
        <v>1.46E-2</v>
      </c>
      <c r="AC16" s="129" t="s">
        <v>179</v>
      </c>
      <c r="AD16" s="129">
        <v>8.8000000000000005E-3</v>
      </c>
      <c r="AE16" s="129" t="s">
        <v>179</v>
      </c>
      <c r="AF16" s="129">
        <v>1.7399999999999999E-2</v>
      </c>
      <c r="AG16" s="129" t="s">
        <v>606</v>
      </c>
      <c r="AH16" s="129">
        <v>6.3E-3</v>
      </c>
      <c r="AI16" s="129" t="s">
        <v>607</v>
      </c>
      <c r="AJ16" s="129">
        <v>3.2199999999999999E-2</v>
      </c>
      <c r="AK16" s="129" t="s">
        <v>608</v>
      </c>
      <c r="AL16" s="129">
        <v>7.1999999999999998E-3</v>
      </c>
      <c r="AM16" s="129" t="s">
        <v>609</v>
      </c>
      <c r="AN16" s="129">
        <v>7.6E-3</v>
      </c>
      <c r="AO16" s="129" t="s">
        <v>610</v>
      </c>
      <c r="AP16" s="129">
        <v>4.4000000000000003E-3</v>
      </c>
      <c r="AQ16" s="129" t="s">
        <v>611</v>
      </c>
      <c r="AR16" s="129">
        <v>4.8999999999999998E-3</v>
      </c>
      <c r="AS16" s="129" t="s">
        <v>612</v>
      </c>
      <c r="AT16" s="129">
        <v>2.3699999999999999E-2</v>
      </c>
      <c r="AU16" s="129" t="s">
        <v>613</v>
      </c>
      <c r="AV16" s="129">
        <v>3.3999999999999998E-3</v>
      </c>
      <c r="AW16" s="129" t="s">
        <v>312</v>
      </c>
      <c r="AX16" s="129">
        <v>1.1000000000000001E-3</v>
      </c>
      <c r="AY16" s="129" t="s">
        <v>244</v>
      </c>
      <c r="AZ16" s="129">
        <v>8.0000000000000004E-4</v>
      </c>
      <c r="BA16" s="129" t="s">
        <v>330</v>
      </c>
      <c r="BB16" s="129">
        <v>5.9999999999999995E-4</v>
      </c>
      <c r="BC16" s="129" t="s">
        <v>267</v>
      </c>
      <c r="BD16" s="129">
        <v>4.0000000000000002E-4</v>
      </c>
      <c r="BE16" s="129" t="s">
        <v>179</v>
      </c>
      <c r="BF16" s="129">
        <v>2.9999999999999997E-4</v>
      </c>
      <c r="BG16" s="129" t="s">
        <v>179</v>
      </c>
      <c r="BH16" s="129">
        <v>1E-4</v>
      </c>
      <c r="BI16" s="129" t="s">
        <v>179</v>
      </c>
      <c r="BJ16" s="129">
        <v>2.0000000000000001E-4</v>
      </c>
      <c r="BK16" s="129" t="s">
        <v>349</v>
      </c>
      <c r="BL16" s="129">
        <v>4.0000000000000002E-4</v>
      </c>
      <c r="BM16" s="129" t="s">
        <v>214</v>
      </c>
      <c r="BN16" s="129">
        <v>2.9999999999999997E-4</v>
      </c>
      <c r="BO16" s="129" t="s">
        <v>187</v>
      </c>
      <c r="BP16" s="129">
        <v>5.9999999999999995E-4</v>
      </c>
      <c r="BQ16" s="129" t="s">
        <v>179</v>
      </c>
      <c r="BR16" s="129">
        <v>2.9999999999999997E-4</v>
      </c>
      <c r="BS16" s="129" t="s">
        <v>179</v>
      </c>
      <c r="BT16" s="129">
        <v>4.0000000000000002E-4</v>
      </c>
      <c r="BU16" s="129" t="s">
        <v>179</v>
      </c>
      <c r="BV16" s="129">
        <v>5.9999999999999995E-4</v>
      </c>
      <c r="BW16" s="129" t="s">
        <v>285</v>
      </c>
      <c r="BX16" s="129">
        <v>8.9999999999999998E-4</v>
      </c>
      <c r="BY16" s="129" t="s">
        <v>179</v>
      </c>
      <c r="BZ16" s="129">
        <v>1.1000000000000001E-3</v>
      </c>
      <c r="CA16" s="129" t="s">
        <v>179</v>
      </c>
      <c r="CB16" s="129">
        <v>8.0000000000000004E-4</v>
      </c>
      <c r="CC16" s="129" t="s">
        <v>179</v>
      </c>
      <c r="CD16" s="129">
        <v>2.0999999999999999E-3</v>
      </c>
      <c r="CE16" s="129" t="s">
        <v>179</v>
      </c>
      <c r="CF16" s="129">
        <v>2.2000000000000001E-3</v>
      </c>
      <c r="CG16" s="129" t="s">
        <v>216</v>
      </c>
      <c r="CH16" s="129">
        <v>1E-4</v>
      </c>
      <c r="CI16" s="129" t="s">
        <v>179</v>
      </c>
      <c r="CJ16" s="129">
        <v>7.7000000000000002E-3</v>
      </c>
      <c r="CK16" s="129" t="s">
        <v>179</v>
      </c>
      <c r="CL16" s="129">
        <v>1.0999999999999999E-2</v>
      </c>
      <c r="CM16" s="129" t="s">
        <v>614</v>
      </c>
      <c r="CN16" s="129">
        <v>4.7000000000000002E-3</v>
      </c>
      <c r="CO16" s="129" t="s">
        <v>179</v>
      </c>
      <c r="CP16" s="129">
        <v>8.0000000000000004E-4</v>
      </c>
      <c r="CQ16" s="129" t="s">
        <v>179</v>
      </c>
      <c r="CR16" s="129">
        <v>3.0999999999999999E-3</v>
      </c>
      <c r="CS16" s="129" t="s">
        <v>179</v>
      </c>
      <c r="CT16" s="129">
        <v>1.9E-3</v>
      </c>
      <c r="CU16" s="129" t="s">
        <v>179</v>
      </c>
      <c r="CV16" s="129">
        <v>8.0000000000000004E-4</v>
      </c>
      <c r="CW16" s="129" t="s">
        <v>18</v>
      </c>
      <c r="CX16" s="129"/>
      <c r="CY16" s="129" t="s">
        <v>179</v>
      </c>
      <c r="CZ16" s="129">
        <v>5.0000000000000001E-4</v>
      </c>
      <c r="DA16" s="129" t="s">
        <v>179</v>
      </c>
      <c r="DB16" s="129">
        <v>5.9999999999999995E-4</v>
      </c>
      <c r="DC16" s="129" t="s">
        <v>179</v>
      </c>
      <c r="DD16" s="129">
        <v>5.0000000000000001E-4</v>
      </c>
      <c r="DE16" s="129" t="s">
        <v>179</v>
      </c>
      <c r="DF16" s="129">
        <v>5.9999999999999995E-4</v>
      </c>
      <c r="DG16" s="129" t="s">
        <v>247</v>
      </c>
      <c r="DH16" s="129">
        <v>4.0000000000000002E-4</v>
      </c>
      <c r="DI16" s="129" t="s">
        <v>179</v>
      </c>
      <c r="DJ16" s="129">
        <v>4.0000000000000002E-4</v>
      </c>
      <c r="DK16" s="129" t="s">
        <v>560</v>
      </c>
      <c r="DL16" s="129" t="s">
        <v>59</v>
      </c>
      <c r="DN16" t="s">
        <v>895</v>
      </c>
      <c r="DR16" t="s">
        <v>906</v>
      </c>
      <c r="DS16" s="129">
        <v>80</v>
      </c>
      <c r="DT16" s="129" t="s">
        <v>5986</v>
      </c>
      <c r="DW16" t="s">
        <v>5161</v>
      </c>
    </row>
    <row r="17" spans="1:127">
      <c r="A17" s="127">
        <v>144</v>
      </c>
      <c r="B17" s="128">
        <v>44733.03125</v>
      </c>
      <c r="C17" t="s">
        <v>52</v>
      </c>
      <c r="D17" s="129">
        <v>0</v>
      </c>
      <c r="E17" s="129">
        <v>0</v>
      </c>
      <c r="F17" s="129">
        <v>0</v>
      </c>
      <c r="G17" s="129" t="s">
        <v>54</v>
      </c>
      <c r="H17" s="129" t="s">
        <v>55</v>
      </c>
      <c r="I17" s="129" t="s">
        <v>55</v>
      </c>
      <c r="J17" s="129" t="s">
        <v>55</v>
      </c>
      <c r="K17" s="129" t="s">
        <v>18</v>
      </c>
      <c r="L17" s="129">
        <v>90</v>
      </c>
      <c r="M17" s="129" t="s">
        <v>173</v>
      </c>
      <c r="N17" s="129">
        <v>0</v>
      </c>
      <c r="O17" s="129" t="s">
        <v>173</v>
      </c>
      <c r="P17" s="129">
        <v>0</v>
      </c>
      <c r="Q17" s="129" t="s">
        <v>173</v>
      </c>
      <c r="R17" s="129">
        <v>0</v>
      </c>
      <c r="S17" s="129">
        <v>2</v>
      </c>
      <c r="T17" s="129" t="s">
        <v>174</v>
      </c>
      <c r="U17" s="129" t="s">
        <v>615</v>
      </c>
      <c r="V17" s="129">
        <v>0.73660000000000003</v>
      </c>
      <c r="W17" s="129" t="s">
        <v>616</v>
      </c>
      <c r="X17" s="129">
        <v>0.32419999999999999</v>
      </c>
      <c r="Y17" s="129" t="s">
        <v>617</v>
      </c>
      <c r="Z17" s="129">
        <v>0.37209999999999999</v>
      </c>
      <c r="AA17" s="129" t="s">
        <v>183</v>
      </c>
      <c r="AB17" s="129">
        <v>1.5800000000000002E-2</v>
      </c>
      <c r="AC17" s="129" t="s">
        <v>618</v>
      </c>
      <c r="AD17" s="129">
        <v>1.0200000000000001E-2</v>
      </c>
      <c r="AE17" s="129" t="s">
        <v>179</v>
      </c>
      <c r="AF17" s="129">
        <v>1.7299999999999999E-2</v>
      </c>
      <c r="AG17" s="129" t="s">
        <v>619</v>
      </c>
      <c r="AH17" s="129">
        <v>6.6E-3</v>
      </c>
      <c r="AI17" s="129" t="s">
        <v>620</v>
      </c>
      <c r="AJ17" s="129">
        <v>3.3099999999999997E-2</v>
      </c>
      <c r="AK17" s="129" t="s">
        <v>621</v>
      </c>
      <c r="AL17" s="129">
        <v>8.0000000000000002E-3</v>
      </c>
      <c r="AM17" s="129" t="s">
        <v>622</v>
      </c>
      <c r="AN17" s="129">
        <v>8.0000000000000002E-3</v>
      </c>
      <c r="AO17" s="129" t="s">
        <v>623</v>
      </c>
      <c r="AP17" s="129">
        <v>4.4999999999999997E-3</v>
      </c>
      <c r="AQ17" s="129" t="s">
        <v>328</v>
      </c>
      <c r="AR17" s="129">
        <v>5.1000000000000004E-3</v>
      </c>
      <c r="AS17" s="129" t="s">
        <v>624</v>
      </c>
      <c r="AT17" s="129">
        <v>2.69E-2</v>
      </c>
      <c r="AU17" s="129" t="s">
        <v>215</v>
      </c>
      <c r="AV17" s="129">
        <v>3.8E-3</v>
      </c>
      <c r="AW17" s="129" t="s">
        <v>405</v>
      </c>
      <c r="AX17" s="129">
        <v>1E-3</v>
      </c>
      <c r="AY17" s="129" t="s">
        <v>208</v>
      </c>
      <c r="AZ17" s="129">
        <v>8.0000000000000004E-4</v>
      </c>
      <c r="BA17" s="129" t="s">
        <v>210</v>
      </c>
      <c r="BB17" s="129">
        <v>6.9999999999999999E-4</v>
      </c>
      <c r="BC17" s="129" t="s">
        <v>267</v>
      </c>
      <c r="BD17" s="129">
        <v>5.0000000000000001E-4</v>
      </c>
      <c r="BE17" s="129" t="s">
        <v>179</v>
      </c>
      <c r="BF17" s="129">
        <v>2.9999999999999997E-4</v>
      </c>
      <c r="BG17" s="129" t="s">
        <v>179</v>
      </c>
      <c r="BH17" s="129">
        <v>1E-4</v>
      </c>
      <c r="BI17" s="129" t="s">
        <v>179</v>
      </c>
      <c r="BJ17" s="129">
        <v>2.0000000000000001E-4</v>
      </c>
      <c r="BK17" s="129" t="s">
        <v>625</v>
      </c>
      <c r="BL17" s="129">
        <v>5.0000000000000001E-4</v>
      </c>
      <c r="BM17" s="129" t="s">
        <v>250</v>
      </c>
      <c r="BN17" s="129">
        <v>2.9999999999999997E-4</v>
      </c>
      <c r="BO17" s="129" t="s">
        <v>317</v>
      </c>
      <c r="BP17" s="129">
        <v>5.0000000000000001E-4</v>
      </c>
      <c r="BQ17" s="129" t="s">
        <v>179</v>
      </c>
      <c r="BR17" s="129">
        <v>2.9999999999999997E-4</v>
      </c>
      <c r="BS17" s="129" t="s">
        <v>179</v>
      </c>
      <c r="BT17" s="129">
        <v>2.9999999999999997E-4</v>
      </c>
      <c r="BU17" s="129" t="s">
        <v>179</v>
      </c>
      <c r="BV17" s="129">
        <v>6.9999999999999999E-4</v>
      </c>
      <c r="BW17" s="129" t="s">
        <v>245</v>
      </c>
      <c r="BX17" s="129">
        <v>8.0000000000000004E-4</v>
      </c>
      <c r="BY17" s="129" t="s">
        <v>18</v>
      </c>
      <c r="BZ17" s="129"/>
      <c r="CA17" s="129" t="s">
        <v>179</v>
      </c>
      <c r="CB17" s="129">
        <v>8.0000000000000004E-4</v>
      </c>
      <c r="CC17" s="129" t="s">
        <v>179</v>
      </c>
      <c r="CD17" s="129">
        <v>2.0999999999999999E-3</v>
      </c>
      <c r="CE17" s="129" t="s">
        <v>179</v>
      </c>
      <c r="CF17" s="129">
        <v>2.3E-3</v>
      </c>
      <c r="CG17" s="129" t="s">
        <v>216</v>
      </c>
      <c r="CH17" s="129">
        <v>1E-4</v>
      </c>
      <c r="CI17" s="129" t="s">
        <v>179</v>
      </c>
      <c r="CJ17" s="129">
        <v>7.1000000000000004E-3</v>
      </c>
      <c r="CK17" s="129" t="s">
        <v>179</v>
      </c>
      <c r="CL17" s="129">
        <v>1.1299999999999999E-2</v>
      </c>
      <c r="CM17" s="129" t="s">
        <v>332</v>
      </c>
      <c r="CN17" s="129">
        <v>2.5999999999999999E-3</v>
      </c>
      <c r="CO17" s="129" t="s">
        <v>179</v>
      </c>
      <c r="CP17" s="129">
        <v>8.9999999999999998E-4</v>
      </c>
      <c r="CQ17" s="129" t="s">
        <v>179</v>
      </c>
      <c r="CR17" s="129">
        <v>3.2000000000000002E-3</v>
      </c>
      <c r="CS17" s="129" t="s">
        <v>179</v>
      </c>
      <c r="CT17" s="129">
        <v>1.8E-3</v>
      </c>
      <c r="CU17" s="129" t="s">
        <v>179</v>
      </c>
      <c r="CV17" s="129">
        <v>8.0000000000000004E-4</v>
      </c>
      <c r="CW17" s="129" t="s">
        <v>18</v>
      </c>
      <c r="CX17" s="129"/>
      <c r="CY17" s="129" t="s">
        <v>179</v>
      </c>
      <c r="CZ17" s="129">
        <v>5.9999999999999995E-4</v>
      </c>
      <c r="DA17" s="129" t="s">
        <v>179</v>
      </c>
      <c r="DB17" s="129">
        <v>5.0000000000000001E-4</v>
      </c>
      <c r="DC17" s="129" t="s">
        <v>179</v>
      </c>
      <c r="DD17" s="129">
        <v>5.9999999999999995E-4</v>
      </c>
      <c r="DE17" s="129" t="s">
        <v>179</v>
      </c>
      <c r="DF17" s="129">
        <v>5.9999999999999995E-4</v>
      </c>
      <c r="DG17" s="129" t="s">
        <v>179</v>
      </c>
      <c r="DH17" s="129">
        <v>4.0000000000000002E-4</v>
      </c>
      <c r="DI17" s="129" t="s">
        <v>179</v>
      </c>
      <c r="DJ17" s="129">
        <v>2.9999999999999997E-4</v>
      </c>
      <c r="DK17" s="129" t="s">
        <v>560</v>
      </c>
      <c r="DL17" s="129" t="s">
        <v>59</v>
      </c>
      <c r="DN17" t="s">
        <v>895</v>
      </c>
      <c r="DR17" t="s">
        <v>900</v>
      </c>
      <c r="DS17" s="129">
        <v>88</v>
      </c>
      <c r="DT17" s="129" t="s">
        <v>5987</v>
      </c>
      <c r="DW17" t="s">
        <v>5162</v>
      </c>
    </row>
    <row r="18" spans="1:127">
      <c r="A18" s="127">
        <v>166</v>
      </c>
      <c r="B18" s="128">
        <v>44733.847916666666</v>
      </c>
      <c r="C18" s="129" t="s">
        <v>52</v>
      </c>
      <c r="D18" s="129">
        <v>0</v>
      </c>
      <c r="E18" s="129">
        <v>0</v>
      </c>
      <c r="F18" s="129">
        <v>0</v>
      </c>
      <c r="G18" s="129" t="s">
        <v>54</v>
      </c>
      <c r="H18" s="129" t="s">
        <v>55</v>
      </c>
      <c r="I18" s="129" t="s">
        <v>55</v>
      </c>
      <c r="J18" s="129" t="s">
        <v>55</v>
      </c>
      <c r="L18" s="129">
        <v>90</v>
      </c>
      <c r="M18" s="129" t="s">
        <v>173</v>
      </c>
      <c r="N18" s="129">
        <v>0</v>
      </c>
      <c r="O18" s="129" t="s">
        <v>173</v>
      </c>
      <c r="P18" s="129">
        <v>0</v>
      </c>
      <c r="Q18" s="129" t="s">
        <v>173</v>
      </c>
      <c r="R18" s="129">
        <v>0</v>
      </c>
      <c r="S18" s="129">
        <v>2</v>
      </c>
      <c r="T18" s="129" t="s">
        <v>174</v>
      </c>
      <c r="U18" s="129" t="s">
        <v>626</v>
      </c>
      <c r="V18" s="129">
        <v>0.71840000000000004</v>
      </c>
      <c r="W18" s="129" t="s">
        <v>627</v>
      </c>
      <c r="X18" s="129">
        <v>0.3211</v>
      </c>
      <c r="Y18" s="129" t="s">
        <v>628</v>
      </c>
      <c r="Z18" s="129">
        <v>0.36870000000000003</v>
      </c>
      <c r="AA18" s="129" t="s">
        <v>629</v>
      </c>
      <c r="AB18" s="129">
        <v>1.55E-2</v>
      </c>
      <c r="AC18" s="129" t="s">
        <v>630</v>
      </c>
      <c r="AD18" s="129">
        <v>1.03E-2</v>
      </c>
      <c r="AE18" s="129" t="s">
        <v>179</v>
      </c>
      <c r="AF18" s="129">
        <v>1.7100000000000001E-2</v>
      </c>
      <c r="AG18" s="129" t="s">
        <v>631</v>
      </c>
      <c r="AH18" s="129">
        <v>6.3E-3</v>
      </c>
      <c r="AI18" s="129" t="s">
        <v>632</v>
      </c>
      <c r="AJ18" s="129">
        <v>3.3500000000000002E-2</v>
      </c>
      <c r="AK18" s="129" t="s">
        <v>633</v>
      </c>
      <c r="AL18" s="129">
        <v>7.7000000000000002E-3</v>
      </c>
      <c r="AM18" s="129" t="s">
        <v>634</v>
      </c>
      <c r="AN18" s="129">
        <v>7.7000000000000002E-3</v>
      </c>
      <c r="AO18" s="129" t="s">
        <v>635</v>
      </c>
      <c r="AP18" s="129">
        <v>4.7000000000000002E-3</v>
      </c>
      <c r="AQ18" s="129" t="s">
        <v>636</v>
      </c>
      <c r="AR18" s="129">
        <v>5.1999999999999998E-3</v>
      </c>
      <c r="AS18" s="129" t="s">
        <v>637</v>
      </c>
      <c r="AT18" s="129">
        <v>2.64E-2</v>
      </c>
      <c r="AU18" s="129" t="s">
        <v>638</v>
      </c>
      <c r="AV18" s="129">
        <v>3.7000000000000002E-3</v>
      </c>
      <c r="AW18" s="129" t="s">
        <v>559</v>
      </c>
      <c r="AX18" s="129">
        <v>1E-3</v>
      </c>
      <c r="AY18" s="129" t="s">
        <v>349</v>
      </c>
      <c r="AZ18" s="129">
        <v>8.0000000000000004E-4</v>
      </c>
      <c r="BA18" s="129" t="s">
        <v>330</v>
      </c>
      <c r="BB18" s="129">
        <v>6.9999999999999999E-4</v>
      </c>
      <c r="BC18" s="129" t="s">
        <v>211</v>
      </c>
      <c r="BD18" s="129">
        <v>5.0000000000000001E-4</v>
      </c>
      <c r="BE18" s="129" t="s">
        <v>179</v>
      </c>
      <c r="BF18" s="129">
        <v>2.9999999999999997E-4</v>
      </c>
      <c r="BG18" s="129" t="s">
        <v>179</v>
      </c>
      <c r="BH18" s="129">
        <v>1E-4</v>
      </c>
      <c r="BI18" s="129" t="s">
        <v>246</v>
      </c>
      <c r="BJ18" s="129">
        <v>2.0000000000000001E-4</v>
      </c>
      <c r="BK18" s="129" t="s">
        <v>243</v>
      </c>
      <c r="BL18" s="129">
        <v>4.0000000000000002E-4</v>
      </c>
      <c r="BM18" s="129" t="s">
        <v>451</v>
      </c>
      <c r="BN18" s="129">
        <v>2.9999999999999997E-4</v>
      </c>
      <c r="BO18" s="129" t="s">
        <v>210</v>
      </c>
      <c r="BP18" s="129">
        <v>5.0000000000000001E-4</v>
      </c>
      <c r="BQ18" s="129" t="s">
        <v>179</v>
      </c>
      <c r="BR18" s="129">
        <v>2.9999999999999997E-4</v>
      </c>
      <c r="BS18" s="129" t="s">
        <v>179</v>
      </c>
      <c r="BT18" s="129">
        <v>2.9999999999999997E-4</v>
      </c>
      <c r="BU18" s="129" t="s">
        <v>179</v>
      </c>
      <c r="BV18" s="129">
        <v>6.9999999999999999E-4</v>
      </c>
      <c r="BW18" s="129" t="s">
        <v>18</v>
      </c>
      <c r="BX18" s="129"/>
      <c r="BY18" s="129" t="s">
        <v>18</v>
      </c>
      <c r="BZ18" s="129"/>
      <c r="CA18" s="129" t="s">
        <v>179</v>
      </c>
      <c r="CB18" s="129">
        <v>8.0000000000000004E-4</v>
      </c>
      <c r="CC18" s="129" t="s">
        <v>179</v>
      </c>
      <c r="CD18" s="129">
        <v>2E-3</v>
      </c>
      <c r="CE18" s="129" t="s">
        <v>179</v>
      </c>
      <c r="CF18" s="129">
        <v>2.3E-3</v>
      </c>
      <c r="CG18" s="129" t="s">
        <v>216</v>
      </c>
      <c r="CH18" s="129">
        <v>1E-4</v>
      </c>
      <c r="CI18" s="129" t="s">
        <v>179</v>
      </c>
      <c r="CJ18" s="129">
        <v>7.0000000000000001E-3</v>
      </c>
      <c r="CK18" s="129" t="s">
        <v>179</v>
      </c>
      <c r="CL18" s="129">
        <v>1.0999999999999999E-2</v>
      </c>
      <c r="CM18" s="129" t="s">
        <v>639</v>
      </c>
      <c r="CN18" s="129">
        <v>2.7000000000000001E-3</v>
      </c>
      <c r="CO18" s="129" t="s">
        <v>179</v>
      </c>
      <c r="CP18" s="129">
        <v>8.9999999999999998E-4</v>
      </c>
      <c r="CQ18" s="129" t="s">
        <v>179</v>
      </c>
      <c r="CR18" s="129">
        <v>3.0999999999999999E-3</v>
      </c>
      <c r="CS18" s="129" t="s">
        <v>179</v>
      </c>
      <c r="CT18" s="129">
        <v>1.9E-3</v>
      </c>
      <c r="CU18" s="129" t="s">
        <v>179</v>
      </c>
      <c r="CV18" s="129">
        <v>8.0000000000000004E-4</v>
      </c>
      <c r="CW18" s="129" t="s">
        <v>18</v>
      </c>
      <c r="CX18" s="129"/>
      <c r="CY18" s="129" t="s">
        <v>179</v>
      </c>
      <c r="CZ18" s="129">
        <v>5.9999999999999995E-4</v>
      </c>
      <c r="DA18" s="129" t="s">
        <v>179</v>
      </c>
      <c r="DB18" s="129">
        <v>5.9999999999999995E-4</v>
      </c>
      <c r="DC18" s="129" t="s">
        <v>179</v>
      </c>
      <c r="DD18" s="129">
        <v>5.0000000000000001E-4</v>
      </c>
      <c r="DE18" s="129" t="s">
        <v>179</v>
      </c>
      <c r="DF18" s="129">
        <v>5.9999999999999995E-4</v>
      </c>
      <c r="DG18" s="129" t="s">
        <v>179</v>
      </c>
      <c r="DH18" s="129">
        <v>4.0000000000000002E-4</v>
      </c>
      <c r="DI18" s="129" t="s">
        <v>179</v>
      </c>
      <c r="DJ18" s="129">
        <v>2.9999999999999997E-4</v>
      </c>
      <c r="DK18" s="129" t="s">
        <v>640</v>
      </c>
      <c r="DL18" s="129" t="s">
        <v>59</v>
      </c>
      <c r="DN18" t="s">
        <v>895</v>
      </c>
      <c r="DR18" t="s">
        <v>197</v>
      </c>
      <c r="DS18" s="129">
        <v>3</v>
      </c>
      <c r="DT18" s="129" t="s">
        <v>5984</v>
      </c>
      <c r="DW18" t="s">
        <v>5163</v>
      </c>
    </row>
    <row r="19" spans="1:127">
      <c r="A19" s="127">
        <v>167</v>
      </c>
      <c r="B19" s="128">
        <v>44733.850694444445</v>
      </c>
      <c r="C19" s="129" t="s">
        <v>52</v>
      </c>
      <c r="D19" s="129">
        <v>0</v>
      </c>
      <c r="E19" s="129">
        <v>0</v>
      </c>
      <c r="F19" s="129">
        <v>0</v>
      </c>
      <c r="G19" s="129" t="s">
        <v>54</v>
      </c>
      <c r="H19" s="129" t="s">
        <v>55</v>
      </c>
      <c r="I19" s="129" t="s">
        <v>55</v>
      </c>
      <c r="J19" s="129" t="s">
        <v>55</v>
      </c>
      <c r="L19" s="129">
        <v>90</v>
      </c>
      <c r="M19" s="129" t="s">
        <v>173</v>
      </c>
      <c r="N19" s="129">
        <v>0</v>
      </c>
      <c r="O19" s="129" t="s">
        <v>173</v>
      </c>
      <c r="P19" s="129">
        <v>0</v>
      </c>
      <c r="Q19" s="129" t="s">
        <v>173</v>
      </c>
      <c r="R19" s="129">
        <v>0</v>
      </c>
      <c r="S19" s="129">
        <v>2</v>
      </c>
      <c r="T19" s="129" t="s">
        <v>174</v>
      </c>
      <c r="U19" s="129" t="s">
        <v>641</v>
      </c>
      <c r="V19" s="129">
        <v>0.71750000000000003</v>
      </c>
      <c r="W19" s="129" t="s">
        <v>642</v>
      </c>
      <c r="X19" s="129">
        <v>0.31480000000000002</v>
      </c>
      <c r="Y19" s="129" t="s">
        <v>643</v>
      </c>
      <c r="Z19" s="129">
        <v>0.35980000000000001</v>
      </c>
      <c r="AA19" s="129" t="s">
        <v>644</v>
      </c>
      <c r="AB19" s="129">
        <v>1.55E-2</v>
      </c>
      <c r="AC19" s="129" t="s">
        <v>280</v>
      </c>
      <c r="AD19" s="129">
        <v>1.01E-2</v>
      </c>
      <c r="AE19" s="129" t="s">
        <v>179</v>
      </c>
      <c r="AF19" s="129">
        <v>1.7100000000000001E-2</v>
      </c>
      <c r="AG19" s="129" t="s">
        <v>645</v>
      </c>
      <c r="AH19" s="129">
        <v>6.6E-3</v>
      </c>
      <c r="AI19" s="129" t="s">
        <v>646</v>
      </c>
      <c r="AJ19" s="129">
        <v>3.27E-2</v>
      </c>
      <c r="AK19" s="129" t="s">
        <v>647</v>
      </c>
      <c r="AL19" s="129">
        <v>7.4999999999999997E-3</v>
      </c>
      <c r="AM19" s="129" t="s">
        <v>648</v>
      </c>
      <c r="AN19" s="129">
        <v>7.4999999999999997E-3</v>
      </c>
      <c r="AO19" s="129" t="s">
        <v>201</v>
      </c>
      <c r="AP19" s="129">
        <v>4.4000000000000003E-3</v>
      </c>
      <c r="AQ19" s="129" t="s">
        <v>491</v>
      </c>
      <c r="AR19" s="129">
        <v>5.1000000000000004E-3</v>
      </c>
      <c r="AS19" s="129" t="s">
        <v>649</v>
      </c>
      <c r="AT19" s="129">
        <v>2.58E-2</v>
      </c>
      <c r="AU19" s="129" t="s">
        <v>450</v>
      </c>
      <c r="AV19" s="129">
        <v>3.7000000000000002E-3</v>
      </c>
      <c r="AW19" s="129" t="s">
        <v>266</v>
      </c>
      <c r="AX19" s="129">
        <v>1.1000000000000001E-3</v>
      </c>
      <c r="AY19" s="129" t="s">
        <v>650</v>
      </c>
      <c r="AZ19" s="129">
        <v>8.0000000000000004E-4</v>
      </c>
      <c r="BA19" s="129" t="s">
        <v>301</v>
      </c>
      <c r="BB19" s="129">
        <v>6.9999999999999999E-4</v>
      </c>
      <c r="BC19" s="129" t="s">
        <v>211</v>
      </c>
      <c r="BD19" s="129">
        <v>5.0000000000000001E-4</v>
      </c>
      <c r="BE19" s="129" t="s">
        <v>179</v>
      </c>
      <c r="BF19" s="129">
        <v>2.9999999999999997E-4</v>
      </c>
      <c r="BG19" s="129" t="s">
        <v>179</v>
      </c>
      <c r="BH19" s="129">
        <v>1E-4</v>
      </c>
      <c r="BI19" s="129" t="s">
        <v>179</v>
      </c>
      <c r="BJ19" s="129">
        <v>2.0000000000000001E-4</v>
      </c>
      <c r="BK19" s="129" t="s">
        <v>243</v>
      </c>
      <c r="BL19" s="129">
        <v>5.0000000000000001E-4</v>
      </c>
      <c r="BM19" s="129" t="s">
        <v>250</v>
      </c>
      <c r="BN19" s="129">
        <v>2.9999999999999997E-4</v>
      </c>
      <c r="BO19" s="129" t="s">
        <v>210</v>
      </c>
      <c r="BP19" s="129">
        <v>5.0000000000000001E-4</v>
      </c>
      <c r="BQ19" s="129" t="s">
        <v>179</v>
      </c>
      <c r="BR19" s="129">
        <v>2.9999999999999997E-4</v>
      </c>
      <c r="BS19" s="129" t="s">
        <v>179</v>
      </c>
      <c r="BT19" s="129">
        <v>4.0000000000000002E-4</v>
      </c>
      <c r="BU19" s="129" t="s">
        <v>179</v>
      </c>
      <c r="BV19" s="129">
        <v>5.9999999999999995E-4</v>
      </c>
      <c r="BW19" s="129" t="s">
        <v>651</v>
      </c>
      <c r="BX19" s="129">
        <v>8.0000000000000004E-4</v>
      </c>
      <c r="BY19" s="129" t="s">
        <v>18</v>
      </c>
      <c r="BZ19" s="129"/>
      <c r="CA19" s="129" t="s">
        <v>179</v>
      </c>
      <c r="CB19" s="129">
        <v>8.0000000000000004E-4</v>
      </c>
      <c r="CC19" s="129" t="s">
        <v>179</v>
      </c>
      <c r="CD19" s="129">
        <v>2.0999999999999999E-3</v>
      </c>
      <c r="CE19" s="129" t="s">
        <v>179</v>
      </c>
      <c r="CF19" s="129">
        <v>2.2000000000000001E-3</v>
      </c>
      <c r="CG19" s="129" t="s">
        <v>216</v>
      </c>
      <c r="CH19" s="129">
        <v>1E-4</v>
      </c>
      <c r="CI19" s="129" t="s">
        <v>179</v>
      </c>
      <c r="CJ19" s="129">
        <v>7.3000000000000001E-3</v>
      </c>
      <c r="CK19" s="129" t="s">
        <v>179</v>
      </c>
      <c r="CL19" s="129">
        <v>1.1299999999999999E-2</v>
      </c>
      <c r="CM19" s="129" t="s">
        <v>179</v>
      </c>
      <c r="CN19" s="129">
        <v>3.5999999999999999E-3</v>
      </c>
      <c r="CO19" s="129" t="s">
        <v>179</v>
      </c>
      <c r="CP19" s="129">
        <v>8.9999999999999998E-4</v>
      </c>
      <c r="CQ19" s="129" t="s">
        <v>179</v>
      </c>
      <c r="CR19" s="129">
        <v>3.3E-3</v>
      </c>
      <c r="CS19" s="129" t="s">
        <v>179</v>
      </c>
      <c r="CT19" s="129">
        <v>1.9E-3</v>
      </c>
      <c r="CU19" s="129" t="s">
        <v>18</v>
      </c>
      <c r="CV19" s="129"/>
      <c r="CW19" s="129" t="s">
        <v>18</v>
      </c>
      <c r="CX19" s="129"/>
      <c r="CY19" s="129" t="s">
        <v>179</v>
      </c>
      <c r="CZ19" s="129">
        <v>5.9999999999999995E-4</v>
      </c>
      <c r="DA19" s="129" t="s">
        <v>179</v>
      </c>
      <c r="DB19" s="129">
        <v>5.9999999999999995E-4</v>
      </c>
      <c r="DC19" s="129" t="s">
        <v>179</v>
      </c>
      <c r="DD19" s="129">
        <v>5.9999999999999995E-4</v>
      </c>
      <c r="DE19" s="129" t="s">
        <v>179</v>
      </c>
      <c r="DF19" s="129">
        <v>5.0000000000000001E-4</v>
      </c>
      <c r="DG19" s="129" t="s">
        <v>179</v>
      </c>
      <c r="DH19" s="129">
        <v>4.0000000000000002E-4</v>
      </c>
      <c r="DI19" s="129" t="s">
        <v>179</v>
      </c>
      <c r="DJ19" s="129">
        <v>4.0000000000000002E-4</v>
      </c>
      <c r="DK19" s="129" t="s">
        <v>640</v>
      </c>
      <c r="DL19" s="129" t="s">
        <v>59</v>
      </c>
      <c r="DN19" t="s">
        <v>895</v>
      </c>
      <c r="DR19" t="s">
        <v>896</v>
      </c>
      <c r="DS19" s="129">
        <v>8</v>
      </c>
      <c r="DT19" s="129" t="s">
        <v>908</v>
      </c>
      <c r="DW19" t="s">
        <v>5164</v>
      </c>
    </row>
    <row r="20" spans="1:127">
      <c r="A20" s="127">
        <v>168</v>
      </c>
      <c r="B20" s="128">
        <v>44733.852777777778</v>
      </c>
      <c r="C20" s="129" t="s">
        <v>52</v>
      </c>
      <c r="D20" s="129">
        <v>0</v>
      </c>
      <c r="E20" s="129">
        <v>0</v>
      </c>
      <c r="F20" s="129">
        <v>0</v>
      </c>
      <c r="G20" s="129" t="s">
        <v>54</v>
      </c>
      <c r="H20" s="129" t="s">
        <v>55</v>
      </c>
      <c r="I20" s="129" t="s">
        <v>55</v>
      </c>
      <c r="J20" s="129" t="s">
        <v>55</v>
      </c>
      <c r="L20" s="129">
        <v>90</v>
      </c>
      <c r="M20" s="129" t="s">
        <v>173</v>
      </c>
      <c r="N20" s="129">
        <v>0</v>
      </c>
      <c r="O20" s="129" t="s">
        <v>173</v>
      </c>
      <c r="P20" s="129">
        <v>0</v>
      </c>
      <c r="Q20" s="129" t="s">
        <v>173</v>
      </c>
      <c r="R20" s="129">
        <v>0</v>
      </c>
      <c r="S20" s="129">
        <v>2</v>
      </c>
      <c r="T20" s="129" t="s">
        <v>174</v>
      </c>
      <c r="U20" s="129" t="s">
        <v>652</v>
      </c>
      <c r="V20" s="129">
        <v>0.70650000000000002</v>
      </c>
      <c r="W20" s="129" t="s">
        <v>653</v>
      </c>
      <c r="X20" s="129">
        <v>0.32719999999999999</v>
      </c>
      <c r="Y20" s="129" t="s">
        <v>654</v>
      </c>
      <c r="Z20" s="129">
        <v>0.3659</v>
      </c>
      <c r="AA20" s="129" t="s">
        <v>552</v>
      </c>
      <c r="AB20" s="129">
        <v>1.5299999999999999E-2</v>
      </c>
      <c r="AC20" s="129" t="s">
        <v>179</v>
      </c>
      <c r="AD20" s="129">
        <v>9.2999999999999992E-3</v>
      </c>
      <c r="AE20" s="129" t="s">
        <v>179</v>
      </c>
      <c r="AF20" s="129">
        <v>1.7299999999999999E-2</v>
      </c>
      <c r="AG20" s="129" t="s">
        <v>655</v>
      </c>
      <c r="AH20" s="129">
        <v>6.7000000000000002E-3</v>
      </c>
      <c r="AI20" s="129" t="s">
        <v>656</v>
      </c>
      <c r="AJ20" s="129">
        <v>3.3300000000000003E-2</v>
      </c>
      <c r="AK20" s="129" t="s">
        <v>657</v>
      </c>
      <c r="AL20" s="129">
        <v>7.4999999999999997E-3</v>
      </c>
      <c r="AM20" s="129" t="s">
        <v>373</v>
      </c>
      <c r="AN20" s="129">
        <v>7.7999999999999996E-3</v>
      </c>
      <c r="AO20" s="129" t="s">
        <v>369</v>
      </c>
      <c r="AP20" s="129">
        <v>4.5999999999999999E-3</v>
      </c>
      <c r="AQ20" s="129" t="s">
        <v>382</v>
      </c>
      <c r="AR20" s="129">
        <v>5.0000000000000001E-3</v>
      </c>
      <c r="AS20" s="129" t="s">
        <v>658</v>
      </c>
      <c r="AT20" s="129">
        <v>2.5100000000000001E-2</v>
      </c>
      <c r="AU20" s="129" t="s">
        <v>316</v>
      </c>
      <c r="AV20" s="129">
        <v>3.5000000000000001E-3</v>
      </c>
      <c r="AW20" s="129" t="s">
        <v>450</v>
      </c>
      <c r="AX20" s="129">
        <v>1E-3</v>
      </c>
      <c r="AY20" s="129" t="s">
        <v>301</v>
      </c>
      <c r="AZ20" s="129">
        <v>6.9999999999999999E-4</v>
      </c>
      <c r="BA20" s="129" t="s">
        <v>465</v>
      </c>
      <c r="BB20" s="129">
        <v>6.9999999999999999E-4</v>
      </c>
      <c r="BC20" s="129" t="s">
        <v>304</v>
      </c>
      <c r="BD20" s="129">
        <v>5.0000000000000001E-4</v>
      </c>
      <c r="BE20" s="129" t="s">
        <v>179</v>
      </c>
      <c r="BF20" s="129">
        <v>2.9999999999999997E-4</v>
      </c>
      <c r="BG20" s="129" t="s">
        <v>216</v>
      </c>
      <c r="BH20" s="129">
        <v>1E-4</v>
      </c>
      <c r="BI20" s="129" t="s">
        <v>179</v>
      </c>
      <c r="BJ20" s="129">
        <v>2.0000000000000001E-4</v>
      </c>
      <c r="BK20" s="129" t="s">
        <v>363</v>
      </c>
      <c r="BL20" s="129">
        <v>4.0000000000000002E-4</v>
      </c>
      <c r="BM20" s="129" t="s">
        <v>250</v>
      </c>
      <c r="BN20" s="129">
        <v>2.9999999999999997E-4</v>
      </c>
      <c r="BO20" s="129" t="s">
        <v>301</v>
      </c>
      <c r="BP20" s="129">
        <v>5.0000000000000001E-4</v>
      </c>
      <c r="BQ20" s="129" t="s">
        <v>179</v>
      </c>
      <c r="BR20" s="129">
        <v>2.9999999999999997E-4</v>
      </c>
      <c r="BS20" s="129" t="s">
        <v>179</v>
      </c>
      <c r="BT20" s="129">
        <v>2.9999999999999997E-4</v>
      </c>
      <c r="BU20" s="129" t="s">
        <v>179</v>
      </c>
      <c r="BV20" s="129">
        <v>6.9999999999999999E-4</v>
      </c>
      <c r="BW20" s="129" t="s">
        <v>18</v>
      </c>
      <c r="BX20" s="129"/>
      <c r="BY20" s="129" t="s">
        <v>18</v>
      </c>
      <c r="BZ20" s="129"/>
      <c r="CA20" s="129" t="s">
        <v>211</v>
      </c>
      <c r="CB20" s="129">
        <v>8.0000000000000004E-4</v>
      </c>
      <c r="CC20" s="129" t="s">
        <v>179</v>
      </c>
      <c r="CD20" s="129">
        <v>2E-3</v>
      </c>
      <c r="CE20" s="129" t="s">
        <v>179</v>
      </c>
      <c r="CF20" s="129">
        <v>2.3E-3</v>
      </c>
      <c r="CG20" s="129" t="s">
        <v>216</v>
      </c>
      <c r="CH20" s="129">
        <v>1E-4</v>
      </c>
      <c r="CI20" s="129" t="s">
        <v>179</v>
      </c>
      <c r="CJ20" s="129">
        <v>6.8999999999999999E-3</v>
      </c>
      <c r="CK20" s="129" t="s">
        <v>179</v>
      </c>
      <c r="CL20" s="129">
        <v>1.0800000000000001E-2</v>
      </c>
      <c r="CM20" s="129" t="s">
        <v>179</v>
      </c>
      <c r="CN20" s="129">
        <v>3.0999999999999999E-3</v>
      </c>
      <c r="CO20" s="129" t="s">
        <v>179</v>
      </c>
      <c r="CP20" s="129">
        <v>8.0000000000000004E-4</v>
      </c>
      <c r="CQ20" s="129" t="s">
        <v>179</v>
      </c>
      <c r="CR20" s="129">
        <v>3.3E-3</v>
      </c>
      <c r="CS20" s="129" t="s">
        <v>179</v>
      </c>
      <c r="CT20" s="129">
        <v>1.6999999999999999E-3</v>
      </c>
      <c r="CU20" s="129" t="s">
        <v>18</v>
      </c>
      <c r="CV20" s="129"/>
      <c r="CW20" s="129" t="s">
        <v>18</v>
      </c>
      <c r="CX20" s="129"/>
      <c r="CY20" s="129" t="s">
        <v>179</v>
      </c>
      <c r="CZ20" s="129">
        <v>5.9999999999999995E-4</v>
      </c>
      <c r="DA20" s="129" t="s">
        <v>179</v>
      </c>
      <c r="DB20" s="129">
        <v>5.9999999999999995E-4</v>
      </c>
      <c r="DC20" s="129" t="s">
        <v>179</v>
      </c>
      <c r="DD20" s="129">
        <v>5.0000000000000001E-4</v>
      </c>
      <c r="DE20" s="129" t="s">
        <v>179</v>
      </c>
      <c r="DF20" s="129">
        <v>5.0000000000000001E-4</v>
      </c>
      <c r="DG20" s="129" t="s">
        <v>179</v>
      </c>
      <c r="DH20" s="129">
        <v>4.0000000000000002E-4</v>
      </c>
      <c r="DI20" s="129" t="s">
        <v>179</v>
      </c>
      <c r="DJ20" s="129">
        <v>2.9999999999999997E-4</v>
      </c>
      <c r="DK20" s="129" t="s">
        <v>640</v>
      </c>
      <c r="DL20" s="129" t="s">
        <v>59</v>
      </c>
      <c r="DN20" t="s">
        <v>895</v>
      </c>
      <c r="DR20" t="s">
        <v>896</v>
      </c>
      <c r="DS20" s="129">
        <v>10.5</v>
      </c>
      <c r="DT20" s="129" t="s">
        <v>908</v>
      </c>
      <c r="DW20" t="s">
        <v>5165</v>
      </c>
    </row>
    <row r="21" spans="1:127">
      <c r="A21" s="127">
        <v>169</v>
      </c>
      <c r="B21" s="128">
        <v>44733.856249999997</v>
      </c>
      <c r="C21" s="129" t="s">
        <v>52</v>
      </c>
      <c r="D21" s="129">
        <v>0</v>
      </c>
      <c r="E21" s="129">
        <v>0</v>
      </c>
      <c r="F21" s="129">
        <v>0</v>
      </c>
      <c r="G21" s="129" t="s">
        <v>54</v>
      </c>
      <c r="H21" s="129" t="s">
        <v>55</v>
      </c>
      <c r="I21" s="129" t="s">
        <v>55</v>
      </c>
      <c r="J21" s="129" t="s">
        <v>55</v>
      </c>
      <c r="L21" s="129">
        <v>90</v>
      </c>
      <c r="M21" s="129" t="s">
        <v>173</v>
      </c>
      <c r="N21" s="129">
        <v>0</v>
      </c>
      <c r="O21" s="129" t="s">
        <v>173</v>
      </c>
      <c r="P21" s="129">
        <v>0</v>
      </c>
      <c r="Q21" s="129" t="s">
        <v>173</v>
      </c>
      <c r="R21" s="129">
        <v>0</v>
      </c>
      <c r="S21" s="129">
        <v>2</v>
      </c>
      <c r="T21" s="129" t="s">
        <v>174</v>
      </c>
      <c r="U21" s="129" t="s">
        <v>659</v>
      </c>
      <c r="V21" s="129">
        <v>0.7288</v>
      </c>
      <c r="W21" s="129" t="s">
        <v>660</v>
      </c>
      <c r="X21" s="129">
        <v>0.31969999999999998</v>
      </c>
      <c r="Y21" s="129" t="s">
        <v>661</v>
      </c>
      <c r="Z21" s="129">
        <v>0.36649999999999999</v>
      </c>
      <c r="AA21" s="129" t="s">
        <v>662</v>
      </c>
      <c r="AB21" s="129">
        <v>1.5800000000000002E-2</v>
      </c>
      <c r="AC21" s="129" t="s">
        <v>663</v>
      </c>
      <c r="AD21" s="129">
        <v>1.06E-2</v>
      </c>
      <c r="AE21" s="129" t="s">
        <v>179</v>
      </c>
      <c r="AF21" s="129">
        <v>1.77E-2</v>
      </c>
      <c r="AG21" s="129" t="s">
        <v>664</v>
      </c>
      <c r="AH21" s="129">
        <v>6.7000000000000002E-3</v>
      </c>
      <c r="AI21" s="129" t="s">
        <v>665</v>
      </c>
      <c r="AJ21" s="129">
        <v>3.3500000000000002E-2</v>
      </c>
      <c r="AK21" s="129" t="s">
        <v>666</v>
      </c>
      <c r="AL21" s="129">
        <v>7.7000000000000002E-3</v>
      </c>
      <c r="AM21" s="129" t="s">
        <v>667</v>
      </c>
      <c r="AN21" s="129">
        <v>7.9000000000000008E-3</v>
      </c>
      <c r="AO21" s="129" t="s">
        <v>668</v>
      </c>
      <c r="AP21" s="129">
        <v>4.5999999999999999E-3</v>
      </c>
      <c r="AQ21" s="129" t="s">
        <v>669</v>
      </c>
      <c r="AR21" s="129">
        <v>5.1999999999999998E-3</v>
      </c>
      <c r="AS21" s="129" t="s">
        <v>670</v>
      </c>
      <c r="AT21" s="129">
        <v>2.6599999999999999E-2</v>
      </c>
      <c r="AU21" s="129" t="s">
        <v>230</v>
      </c>
      <c r="AV21" s="129">
        <v>3.7000000000000002E-3</v>
      </c>
      <c r="AW21" s="129" t="s">
        <v>208</v>
      </c>
      <c r="AX21" s="129">
        <v>1E-3</v>
      </c>
      <c r="AY21" s="129" t="s">
        <v>228</v>
      </c>
      <c r="AZ21" s="129">
        <v>8.0000000000000004E-4</v>
      </c>
      <c r="BA21" s="129" t="s">
        <v>228</v>
      </c>
      <c r="BB21" s="129">
        <v>6.9999999999999999E-4</v>
      </c>
      <c r="BC21" s="129" t="s">
        <v>212</v>
      </c>
      <c r="BD21" s="129">
        <v>5.0000000000000001E-4</v>
      </c>
      <c r="BE21" s="129" t="s">
        <v>179</v>
      </c>
      <c r="BF21" s="129">
        <v>2.9999999999999997E-4</v>
      </c>
      <c r="BG21" s="129" t="s">
        <v>179</v>
      </c>
      <c r="BH21" s="129">
        <v>1E-4</v>
      </c>
      <c r="BI21" s="129" t="s">
        <v>179</v>
      </c>
      <c r="BJ21" s="129">
        <v>2.0000000000000001E-4</v>
      </c>
      <c r="BK21" s="129" t="s">
        <v>559</v>
      </c>
      <c r="BL21" s="129">
        <v>4.0000000000000002E-4</v>
      </c>
      <c r="BM21" s="129" t="s">
        <v>517</v>
      </c>
      <c r="BN21" s="129">
        <v>2.9999999999999997E-4</v>
      </c>
      <c r="BO21" s="129" t="s">
        <v>270</v>
      </c>
      <c r="BP21" s="129">
        <v>5.0000000000000001E-4</v>
      </c>
      <c r="BQ21" s="129" t="s">
        <v>179</v>
      </c>
      <c r="BR21" s="129">
        <v>2.9999999999999997E-4</v>
      </c>
      <c r="BS21" s="129" t="s">
        <v>179</v>
      </c>
      <c r="BT21" s="129">
        <v>4.0000000000000002E-4</v>
      </c>
      <c r="BU21" s="129" t="s">
        <v>179</v>
      </c>
      <c r="BV21" s="129">
        <v>6.9999999999999999E-4</v>
      </c>
      <c r="BW21" s="129" t="s">
        <v>245</v>
      </c>
      <c r="BX21" s="129">
        <v>8.0000000000000004E-4</v>
      </c>
      <c r="BY21" s="129" t="s">
        <v>18</v>
      </c>
      <c r="BZ21" s="129"/>
      <c r="CA21" s="129" t="s">
        <v>179</v>
      </c>
      <c r="CB21" s="129">
        <v>8.0000000000000004E-4</v>
      </c>
      <c r="CC21" s="129" t="s">
        <v>214</v>
      </c>
      <c r="CD21" s="129">
        <v>2.0999999999999999E-3</v>
      </c>
      <c r="CE21" s="129" t="s">
        <v>179</v>
      </c>
      <c r="CF21" s="129">
        <v>2.3E-3</v>
      </c>
      <c r="CG21" s="129" t="s">
        <v>216</v>
      </c>
      <c r="CH21" s="129">
        <v>1E-4</v>
      </c>
      <c r="CI21" s="129" t="s">
        <v>179</v>
      </c>
      <c r="CJ21" s="129">
        <v>7.1999999999999998E-3</v>
      </c>
      <c r="CK21" s="129" t="s">
        <v>622</v>
      </c>
      <c r="CL21" s="129">
        <v>1.12E-2</v>
      </c>
      <c r="CM21" s="129" t="s">
        <v>179</v>
      </c>
      <c r="CN21" s="129">
        <v>3.0000000000000001E-3</v>
      </c>
      <c r="CO21" s="129" t="s">
        <v>179</v>
      </c>
      <c r="CP21" s="129">
        <v>8.9999999999999998E-4</v>
      </c>
      <c r="CQ21" s="129" t="s">
        <v>179</v>
      </c>
      <c r="CR21" s="129">
        <v>3.2000000000000002E-3</v>
      </c>
      <c r="CS21" s="129" t="s">
        <v>179</v>
      </c>
      <c r="CT21" s="129">
        <v>1.9E-3</v>
      </c>
      <c r="CU21" s="129" t="s">
        <v>179</v>
      </c>
      <c r="CV21" s="129">
        <v>8.0000000000000004E-4</v>
      </c>
      <c r="CW21" s="129" t="s">
        <v>18</v>
      </c>
      <c r="CX21" s="129"/>
      <c r="CY21" s="129" t="s">
        <v>179</v>
      </c>
      <c r="CZ21" s="129">
        <v>5.0000000000000001E-4</v>
      </c>
      <c r="DA21" s="129" t="s">
        <v>179</v>
      </c>
      <c r="DB21" s="129">
        <v>5.9999999999999995E-4</v>
      </c>
      <c r="DC21" s="129" t="s">
        <v>179</v>
      </c>
      <c r="DD21" s="129">
        <v>5.9999999999999995E-4</v>
      </c>
      <c r="DE21" s="129" t="s">
        <v>179</v>
      </c>
      <c r="DF21" s="129">
        <v>5.9999999999999995E-4</v>
      </c>
      <c r="DG21" s="129" t="s">
        <v>179</v>
      </c>
      <c r="DH21" s="129">
        <v>4.0000000000000002E-4</v>
      </c>
      <c r="DI21" s="129" t="s">
        <v>179</v>
      </c>
      <c r="DJ21" s="129">
        <v>2.9999999999999997E-4</v>
      </c>
      <c r="DK21" s="129" t="s">
        <v>640</v>
      </c>
      <c r="DL21" s="129" t="s">
        <v>59</v>
      </c>
      <c r="DN21" t="s">
        <v>895</v>
      </c>
      <c r="DR21" t="s">
        <v>897</v>
      </c>
      <c r="DS21" s="129">
        <v>21.5</v>
      </c>
      <c r="DT21" s="129" t="s">
        <v>909</v>
      </c>
      <c r="DW21" t="s">
        <v>5166</v>
      </c>
    </row>
    <row r="22" spans="1:127">
      <c r="A22" s="127">
        <v>170</v>
      </c>
      <c r="B22" s="128">
        <v>44733.859722222223</v>
      </c>
      <c r="C22" s="129" t="s">
        <v>52</v>
      </c>
      <c r="D22" s="129">
        <v>0</v>
      </c>
      <c r="E22" s="129">
        <v>0</v>
      </c>
      <c r="F22" s="129">
        <v>0</v>
      </c>
      <c r="G22" s="129" t="s">
        <v>54</v>
      </c>
      <c r="H22" s="129" t="s">
        <v>55</v>
      </c>
      <c r="I22" s="129" t="s">
        <v>55</v>
      </c>
      <c r="J22" s="129" t="s">
        <v>55</v>
      </c>
      <c r="L22" s="129">
        <v>90</v>
      </c>
      <c r="M22" s="129" t="s">
        <v>173</v>
      </c>
      <c r="N22" s="129">
        <v>0</v>
      </c>
      <c r="O22" s="129" t="s">
        <v>173</v>
      </c>
      <c r="P22" s="129">
        <v>0</v>
      </c>
      <c r="Q22" s="129" t="s">
        <v>173</v>
      </c>
      <c r="R22" s="129">
        <v>0</v>
      </c>
      <c r="S22" s="129">
        <v>2</v>
      </c>
      <c r="T22" s="129" t="s">
        <v>174</v>
      </c>
      <c r="U22" s="129" t="s">
        <v>671</v>
      </c>
      <c r="V22" s="129">
        <v>0.71340000000000003</v>
      </c>
      <c r="W22" s="129" t="s">
        <v>672</v>
      </c>
      <c r="X22" s="129">
        <v>0.32329999999999998</v>
      </c>
      <c r="Y22" s="129" t="s">
        <v>673</v>
      </c>
      <c r="Z22" s="129">
        <v>0.36770000000000003</v>
      </c>
      <c r="AA22" s="129" t="s">
        <v>179</v>
      </c>
      <c r="AB22" s="129">
        <v>1.55E-2</v>
      </c>
      <c r="AC22" s="129" t="s">
        <v>674</v>
      </c>
      <c r="AD22" s="129">
        <v>1.03E-2</v>
      </c>
      <c r="AE22" s="129" t="s">
        <v>179</v>
      </c>
      <c r="AF22" s="129">
        <v>1.7600000000000001E-2</v>
      </c>
      <c r="AG22" s="129" t="s">
        <v>675</v>
      </c>
      <c r="AH22" s="129">
        <v>6.4999999999999997E-3</v>
      </c>
      <c r="AI22" s="129" t="s">
        <v>676</v>
      </c>
      <c r="AJ22" s="129">
        <v>3.3700000000000001E-2</v>
      </c>
      <c r="AK22" s="129" t="s">
        <v>677</v>
      </c>
      <c r="AL22" s="129">
        <v>7.7000000000000002E-3</v>
      </c>
      <c r="AM22" s="129" t="s">
        <v>678</v>
      </c>
      <c r="AN22" s="129">
        <v>7.9000000000000008E-3</v>
      </c>
      <c r="AO22" s="129" t="s">
        <v>679</v>
      </c>
      <c r="AP22" s="129">
        <v>4.5999999999999999E-3</v>
      </c>
      <c r="AQ22" s="129" t="s">
        <v>680</v>
      </c>
      <c r="AR22" s="129">
        <v>5.1000000000000004E-3</v>
      </c>
      <c r="AS22" s="129" t="s">
        <v>681</v>
      </c>
      <c r="AT22" s="129">
        <v>2.5700000000000001E-2</v>
      </c>
      <c r="AU22" s="129" t="s">
        <v>303</v>
      </c>
      <c r="AV22" s="129">
        <v>3.5999999999999999E-3</v>
      </c>
      <c r="AW22" s="129" t="s">
        <v>377</v>
      </c>
      <c r="AX22" s="129">
        <v>1.1000000000000001E-3</v>
      </c>
      <c r="AY22" s="129" t="s">
        <v>365</v>
      </c>
      <c r="AZ22" s="129">
        <v>8.0000000000000004E-4</v>
      </c>
      <c r="BA22" s="129" t="s">
        <v>215</v>
      </c>
      <c r="BB22" s="129">
        <v>6.9999999999999999E-4</v>
      </c>
      <c r="BC22" s="129" t="s">
        <v>245</v>
      </c>
      <c r="BD22" s="129">
        <v>5.0000000000000001E-4</v>
      </c>
      <c r="BE22" s="129" t="s">
        <v>179</v>
      </c>
      <c r="BF22" s="129">
        <v>2.9999999999999997E-4</v>
      </c>
      <c r="BG22" s="129" t="s">
        <v>179</v>
      </c>
      <c r="BH22" s="129">
        <v>1E-4</v>
      </c>
      <c r="BI22" s="129" t="s">
        <v>179</v>
      </c>
      <c r="BJ22" s="129">
        <v>2.0000000000000001E-4</v>
      </c>
      <c r="BK22" s="129" t="s">
        <v>287</v>
      </c>
      <c r="BL22" s="129">
        <v>4.0000000000000002E-4</v>
      </c>
      <c r="BM22" s="129" t="s">
        <v>214</v>
      </c>
      <c r="BN22" s="129">
        <v>2.9999999999999997E-4</v>
      </c>
      <c r="BO22" s="129" t="s">
        <v>215</v>
      </c>
      <c r="BP22" s="129">
        <v>5.0000000000000001E-4</v>
      </c>
      <c r="BQ22" s="129" t="s">
        <v>179</v>
      </c>
      <c r="BR22" s="129">
        <v>2.9999999999999997E-4</v>
      </c>
      <c r="BS22" s="129" t="s">
        <v>179</v>
      </c>
      <c r="BT22" s="129">
        <v>2.9999999999999997E-4</v>
      </c>
      <c r="BU22" s="129" t="s">
        <v>179</v>
      </c>
      <c r="BV22" s="129">
        <v>6.9999999999999999E-4</v>
      </c>
      <c r="BW22" s="129" t="s">
        <v>179</v>
      </c>
      <c r="BX22" s="129">
        <v>8.9999999999999998E-4</v>
      </c>
      <c r="BY22" s="129" t="s">
        <v>179</v>
      </c>
      <c r="BZ22" s="129">
        <v>1.1000000000000001E-3</v>
      </c>
      <c r="CA22" s="129" t="s">
        <v>179</v>
      </c>
      <c r="CB22" s="129">
        <v>8.0000000000000004E-4</v>
      </c>
      <c r="CC22" s="129" t="s">
        <v>179</v>
      </c>
      <c r="CD22" s="129">
        <v>2E-3</v>
      </c>
      <c r="CE22" s="129" t="s">
        <v>179</v>
      </c>
      <c r="CF22" s="129">
        <v>2.3E-3</v>
      </c>
      <c r="CG22" s="129" t="s">
        <v>216</v>
      </c>
      <c r="CH22" s="129">
        <v>1E-4</v>
      </c>
      <c r="CI22" s="129" t="s">
        <v>179</v>
      </c>
      <c r="CJ22" s="129">
        <v>7.0000000000000001E-3</v>
      </c>
      <c r="CK22" s="129" t="s">
        <v>179</v>
      </c>
      <c r="CL22" s="129">
        <v>1.0800000000000001E-2</v>
      </c>
      <c r="CM22" s="129" t="s">
        <v>179</v>
      </c>
      <c r="CN22" s="129">
        <v>2.8E-3</v>
      </c>
      <c r="CO22" s="129" t="s">
        <v>179</v>
      </c>
      <c r="CP22" s="129">
        <v>8.9999999999999998E-4</v>
      </c>
      <c r="CQ22" s="129" t="s">
        <v>179</v>
      </c>
      <c r="CR22" s="129">
        <v>3.3E-3</v>
      </c>
      <c r="CS22" s="129" t="s">
        <v>179</v>
      </c>
      <c r="CT22" s="129">
        <v>1.9E-3</v>
      </c>
      <c r="CU22" s="129" t="s">
        <v>179</v>
      </c>
      <c r="CV22" s="129">
        <v>8.0000000000000004E-4</v>
      </c>
      <c r="CW22" s="129" t="s">
        <v>18</v>
      </c>
      <c r="CX22" s="129"/>
      <c r="CY22" s="129" t="s">
        <v>179</v>
      </c>
      <c r="CZ22" s="129">
        <v>5.9999999999999995E-4</v>
      </c>
      <c r="DA22" s="129" t="s">
        <v>179</v>
      </c>
      <c r="DB22" s="129">
        <v>5.9999999999999995E-4</v>
      </c>
      <c r="DC22" s="129" t="s">
        <v>179</v>
      </c>
      <c r="DD22" s="129">
        <v>5.9999999999999995E-4</v>
      </c>
      <c r="DE22" s="129" t="s">
        <v>179</v>
      </c>
      <c r="DF22" s="129">
        <v>5.9999999999999995E-4</v>
      </c>
      <c r="DG22" s="129" t="s">
        <v>179</v>
      </c>
      <c r="DH22" s="129">
        <v>4.0000000000000002E-4</v>
      </c>
      <c r="DI22" s="129" t="s">
        <v>179</v>
      </c>
      <c r="DJ22" s="129">
        <v>2.9999999999999997E-4</v>
      </c>
      <c r="DK22" s="129" t="s">
        <v>640</v>
      </c>
      <c r="DL22" s="129" t="s">
        <v>59</v>
      </c>
      <c r="DN22" t="s">
        <v>895</v>
      </c>
      <c r="DR22" t="s">
        <v>897</v>
      </c>
      <c r="DS22" s="129">
        <v>24</v>
      </c>
      <c r="DT22" s="129" t="s">
        <v>910</v>
      </c>
      <c r="DW22" t="s">
        <v>5167</v>
      </c>
    </row>
    <row r="23" spans="1:127">
      <c r="A23" s="127">
        <v>171</v>
      </c>
      <c r="B23" s="128">
        <v>44733.863888888889</v>
      </c>
      <c r="C23" s="129" t="s">
        <v>52</v>
      </c>
      <c r="D23" s="129">
        <v>0</v>
      </c>
      <c r="E23" s="129">
        <v>0</v>
      </c>
      <c r="F23" s="129">
        <v>0</v>
      </c>
      <c r="G23" s="129" t="s">
        <v>54</v>
      </c>
      <c r="H23" s="129" t="s">
        <v>55</v>
      </c>
      <c r="I23" s="129" t="s">
        <v>55</v>
      </c>
      <c r="J23" s="129" t="s">
        <v>55</v>
      </c>
      <c r="L23" s="129">
        <v>90</v>
      </c>
      <c r="M23" s="129" t="s">
        <v>173</v>
      </c>
      <c r="N23" s="129">
        <v>0</v>
      </c>
      <c r="O23" s="129" t="s">
        <v>173</v>
      </c>
      <c r="P23" s="129">
        <v>0</v>
      </c>
      <c r="Q23" s="129" t="s">
        <v>173</v>
      </c>
      <c r="R23" s="129">
        <v>0</v>
      </c>
      <c r="S23" s="129">
        <v>2</v>
      </c>
      <c r="T23" s="129" t="s">
        <v>174</v>
      </c>
      <c r="U23" s="129" t="s">
        <v>682</v>
      </c>
      <c r="V23" s="129">
        <v>0.67259999999999998</v>
      </c>
      <c r="W23" s="129" t="s">
        <v>683</v>
      </c>
      <c r="X23" s="129">
        <v>0.33129999999999998</v>
      </c>
      <c r="Y23" s="129" t="s">
        <v>684</v>
      </c>
      <c r="Z23" s="129">
        <v>0.36549999999999999</v>
      </c>
      <c r="AA23" s="129" t="s">
        <v>685</v>
      </c>
      <c r="AB23" s="129">
        <v>1.52E-2</v>
      </c>
      <c r="AC23" s="129" t="s">
        <v>179</v>
      </c>
      <c r="AD23" s="129">
        <v>9.4999999999999998E-3</v>
      </c>
      <c r="AE23" s="129" t="s">
        <v>179</v>
      </c>
      <c r="AF23" s="129">
        <v>1.7600000000000001E-2</v>
      </c>
      <c r="AG23" s="129" t="s">
        <v>686</v>
      </c>
      <c r="AH23" s="129">
        <v>7.1000000000000004E-3</v>
      </c>
      <c r="AI23" s="129" t="s">
        <v>687</v>
      </c>
      <c r="AJ23" s="129">
        <v>3.3399999999999999E-2</v>
      </c>
      <c r="AK23" s="129" t="s">
        <v>688</v>
      </c>
      <c r="AL23" s="129">
        <v>7.7999999999999996E-3</v>
      </c>
      <c r="AM23" s="129" t="s">
        <v>689</v>
      </c>
      <c r="AN23" s="129">
        <v>8.0000000000000002E-3</v>
      </c>
      <c r="AO23" s="129" t="s">
        <v>239</v>
      </c>
      <c r="AP23" s="129">
        <v>4.4000000000000003E-3</v>
      </c>
      <c r="AQ23" s="129" t="s">
        <v>690</v>
      </c>
      <c r="AR23" s="129">
        <v>5.0000000000000001E-3</v>
      </c>
      <c r="AS23" s="129" t="s">
        <v>691</v>
      </c>
      <c r="AT23" s="129">
        <v>2.5100000000000001E-2</v>
      </c>
      <c r="AU23" s="129" t="s">
        <v>600</v>
      </c>
      <c r="AV23" s="129">
        <v>3.5999999999999999E-3</v>
      </c>
      <c r="AW23" s="129" t="s">
        <v>667</v>
      </c>
      <c r="AX23" s="129">
        <v>1.1999999999999999E-3</v>
      </c>
      <c r="AY23" s="129" t="s">
        <v>424</v>
      </c>
      <c r="AZ23" s="129">
        <v>8.0000000000000004E-4</v>
      </c>
      <c r="BA23" s="129" t="s">
        <v>301</v>
      </c>
      <c r="BB23" s="129">
        <v>6.9999999999999999E-4</v>
      </c>
      <c r="BC23" s="129" t="s">
        <v>245</v>
      </c>
      <c r="BD23" s="129">
        <v>5.0000000000000001E-4</v>
      </c>
      <c r="BE23" s="129" t="s">
        <v>179</v>
      </c>
      <c r="BF23" s="129">
        <v>2.9999999999999997E-4</v>
      </c>
      <c r="BG23" s="129" t="s">
        <v>179</v>
      </c>
      <c r="BH23" s="129">
        <v>1E-4</v>
      </c>
      <c r="BI23" s="129" t="s">
        <v>246</v>
      </c>
      <c r="BJ23" s="129">
        <v>2.0000000000000001E-4</v>
      </c>
      <c r="BK23" s="129" t="s">
        <v>312</v>
      </c>
      <c r="BL23" s="129">
        <v>5.0000000000000001E-4</v>
      </c>
      <c r="BM23" s="129" t="s">
        <v>451</v>
      </c>
      <c r="BN23" s="129">
        <v>2.9999999999999997E-4</v>
      </c>
      <c r="BO23" s="129" t="s">
        <v>229</v>
      </c>
      <c r="BP23" s="129">
        <v>5.0000000000000001E-4</v>
      </c>
      <c r="BQ23" s="129" t="s">
        <v>179</v>
      </c>
      <c r="BR23" s="129">
        <v>2.9999999999999997E-4</v>
      </c>
      <c r="BS23" s="129" t="s">
        <v>179</v>
      </c>
      <c r="BT23" s="129">
        <v>2.9999999999999997E-4</v>
      </c>
      <c r="BU23" s="129" t="s">
        <v>179</v>
      </c>
      <c r="BV23" s="129">
        <v>6.9999999999999999E-4</v>
      </c>
      <c r="BW23" s="129" t="s">
        <v>18</v>
      </c>
      <c r="BX23" s="129"/>
      <c r="BY23" s="129" t="s">
        <v>18</v>
      </c>
      <c r="BZ23" s="129"/>
      <c r="CA23" s="129" t="s">
        <v>179</v>
      </c>
      <c r="CB23" s="129">
        <v>8.0000000000000004E-4</v>
      </c>
      <c r="CC23" s="129" t="s">
        <v>179</v>
      </c>
      <c r="CD23" s="129">
        <v>2E-3</v>
      </c>
      <c r="CE23" s="129" t="s">
        <v>179</v>
      </c>
      <c r="CF23" s="129">
        <v>2.2000000000000001E-3</v>
      </c>
      <c r="CG23" s="129" t="s">
        <v>216</v>
      </c>
      <c r="CH23" s="129">
        <v>1E-4</v>
      </c>
      <c r="CI23" s="129" t="s">
        <v>179</v>
      </c>
      <c r="CJ23" s="129">
        <v>7.0000000000000001E-3</v>
      </c>
      <c r="CK23" s="129" t="s">
        <v>179</v>
      </c>
      <c r="CL23" s="129">
        <v>1.0800000000000001E-2</v>
      </c>
      <c r="CM23" s="129" t="s">
        <v>613</v>
      </c>
      <c r="CN23" s="129">
        <v>3.3E-3</v>
      </c>
      <c r="CO23" s="129" t="s">
        <v>179</v>
      </c>
      <c r="CP23" s="129">
        <v>8.9999999999999998E-4</v>
      </c>
      <c r="CQ23" s="129" t="s">
        <v>179</v>
      </c>
      <c r="CR23" s="129">
        <v>3.2000000000000002E-3</v>
      </c>
      <c r="CS23" s="129" t="s">
        <v>179</v>
      </c>
      <c r="CT23" s="129">
        <v>1.9E-3</v>
      </c>
      <c r="CU23" s="129" t="s">
        <v>18</v>
      </c>
      <c r="CV23" s="129"/>
      <c r="CW23" s="129" t="s">
        <v>18</v>
      </c>
      <c r="CX23" s="129"/>
      <c r="CY23" s="129" t="s">
        <v>179</v>
      </c>
      <c r="CZ23" s="129">
        <v>5.0000000000000001E-4</v>
      </c>
      <c r="DA23" s="129" t="s">
        <v>179</v>
      </c>
      <c r="DB23" s="129">
        <v>5.9999999999999995E-4</v>
      </c>
      <c r="DC23" s="129" t="s">
        <v>179</v>
      </c>
      <c r="DD23" s="129">
        <v>5.0000000000000001E-4</v>
      </c>
      <c r="DE23" s="129" t="s">
        <v>179</v>
      </c>
      <c r="DF23" s="129">
        <v>5.0000000000000001E-4</v>
      </c>
      <c r="DG23" s="129" t="s">
        <v>179</v>
      </c>
      <c r="DH23" s="129">
        <v>4.0000000000000002E-4</v>
      </c>
      <c r="DI23" s="129" t="s">
        <v>179</v>
      </c>
      <c r="DJ23" s="129">
        <v>2.9999999999999997E-4</v>
      </c>
      <c r="DK23" s="129" t="s">
        <v>640</v>
      </c>
      <c r="DL23" s="129" t="s">
        <v>59</v>
      </c>
      <c r="DN23" t="s">
        <v>895</v>
      </c>
      <c r="DR23" t="s">
        <v>900</v>
      </c>
      <c r="DS23" s="129">
        <v>55</v>
      </c>
      <c r="DT23" s="129" t="s">
        <v>5987</v>
      </c>
      <c r="DW23" t="s">
        <v>5168</v>
      </c>
    </row>
    <row r="24" spans="1:127">
      <c r="A24" s="127">
        <v>172</v>
      </c>
      <c r="B24" s="128">
        <v>44733.865972222222</v>
      </c>
      <c r="C24" s="129" t="s">
        <v>52</v>
      </c>
      <c r="D24" s="129">
        <v>0</v>
      </c>
      <c r="E24" s="129">
        <v>0</v>
      </c>
      <c r="F24" s="129">
        <v>0</v>
      </c>
      <c r="G24" s="129" t="s">
        <v>54</v>
      </c>
      <c r="H24" s="129" t="s">
        <v>55</v>
      </c>
      <c r="I24" s="129" t="s">
        <v>55</v>
      </c>
      <c r="J24" s="129" t="s">
        <v>55</v>
      </c>
      <c r="L24" s="129">
        <v>90</v>
      </c>
      <c r="M24" s="129" t="s">
        <v>173</v>
      </c>
      <c r="N24" s="129">
        <v>0</v>
      </c>
      <c r="O24" s="129" t="s">
        <v>173</v>
      </c>
      <c r="P24" s="129">
        <v>0</v>
      </c>
      <c r="Q24" s="129" t="s">
        <v>173</v>
      </c>
      <c r="R24" s="129">
        <v>0</v>
      </c>
      <c r="S24" s="129">
        <v>2</v>
      </c>
      <c r="T24" s="129" t="s">
        <v>174</v>
      </c>
      <c r="U24" s="129" t="s">
        <v>692</v>
      </c>
      <c r="V24" s="129">
        <v>0.65939999999999999</v>
      </c>
      <c r="W24" s="129" t="s">
        <v>693</v>
      </c>
      <c r="X24" s="129">
        <v>0.33</v>
      </c>
      <c r="Y24" s="129" t="s">
        <v>694</v>
      </c>
      <c r="Z24" s="129">
        <v>0.36009999999999998</v>
      </c>
      <c r="AA24" s="129" t="s">
        <v>337</v>
      </c>
      <c r="AB24" s="129">
        <v>1.5599999999999999E-2</v>
      </c>
      <c r="AC24" s="129" t="s">
        <v>179</v>
      </c>
      <c r="AD24" s="129">
        <v>8.6999999999999994E-3</v>
      </c>
      <c r="AE24" s="129" t="s">
        <v>179</v>
      </c>
      <c r="AF24" s="129">
        <v>1.67E-2</v>
      </c>
      <c r="AG24" s="129" t="s">
        <v>695</v>
      </c>
      <c r="AH24" s="129">
        <v>6.4999999999999997E-3</v>
      </c>
      <c r="AI24" s="129" t="s">
        <v>696</v>
      </c>
      <c r="AJ24" s="129">
        <v>3.3500000000000002E-2</v>
      </c>
      <c r="AK24" s="129" t="s">
        <v>697</v>
      </c>
      <c r="AL24" s="129">
        <v>7.4999999999999997E-3</v>
      </c>
      <c r="AM24" s="129" t="s">
        <v>698</v>
      </c>
      <c r="AN24" s="129">
        <v>7.7999999999999996E-3</v>
      </c>
      <c r="AO24" s="129" t="s">
        <v>644</v>
      </c>
      <c r="AP24" s="129">
        <v>4.3E-3</v>
      </c>
      <c r="AQ24" s="129" t="s">
        <v>699</v>
      </c>
      <c r="AR24" s="129">
        <v>4.8999999999999998E-3</v>
      </c>
      <c r="AS24" s="129" t="s">
        <v>700</v>
      </c>
      <c r="AT24" s="129">
        <v>2.4299999999999999E-2</v>
      </c>
      <c r="AU24" s="129" t="s">
        <v>179</v>
      </c>
      <c r="AV24" s="129">
        <v>3.3999999999999998E-3</v>
      </c>
      <c r="AW24" s="129" t="s">
        <v>634</v>
      </c>
      <c r="AX24" s="129">
        <v>1.1999999999999999E-3</v>
      </c>
      <c r="AY24" s="129" t="s">
        <v>283</v>
      </c>
      <c r="AZ24" s="129">
        <v>8.0000000000000004E-4</v>
      </c>
      <c r="BA24" s="129" t="s">
        <v>229</v>
      </c>
      <c r="BB24" s="129">
        <v>6.9999999999999999E-4</v>
      </c>
      <c r="BC24" s="129" t="s">
        <v>211</v>
      </c>
      <c r="BD24" s="129">
        <v>4.0000000000000002E-4</v>
      </c>
      <c r="BE24" s="129" t="s">
        <v>179</v>
      </c>
      <c r="BF24" s="129">
        <v>2.9999999999999997E-4</v>
      </c>
      <c r="BG24" s="129" t="s">
        <v>179</v>
      </c>
      <c r="BH24" s="129">
        <v>1E-4</v>
      </c>
      <c r="BI24" s="129" t="s">
        <v>179</v>
      </c>
      <c r="BJ24" s="129">
        <v>2.0000000000000001E-4</v>
      </c>
      <c r="BK24" s="129" t="s">
        <v>559</v>
      </c>
      <c r="BL24" s="129">
        <v>4.0000000000000002E-4</v>
      </c>
      <c r="BM24" s="129" t="s">
        <v>517</v>
      </c>
      <c r="BN24" s="129">
        <v>2.9999999999999997E-4</v>
      </c>
      <c r="BO24" s="129" t="s">
        <v>213</v>
      </c>
      <c r="BP24" s="129">
        <v>5.0000000000000001E-4</v>
      </c>
      <c r="BQ24" s="129" t="s">
        <v>179</v>
      </c>
      <c r="BR24" s="129">
        <v>2.9999999999999997E-4</v>
      </c>
      <c r="BS24" s="129" t="s">
        <v>179</v>
      </c>
      <c r="BT24" s="129">
        <v>4.0000000000000002E-4</v>
      </c>
      <c r="BU24" s="129" t="s">
        <v>179</v>
      </c>
      <c r="BV24" s="129">
        <v>6.9999999999999999E-4</v>
      </c>
      <c r="BW24" s="129" t="s">
        <v>179</v>
      </c>
      <c r="BX24" s="129">
        <v>8.9999999999999998E-4</v>
      </c>
      <c r="BY24" s="129" t="s">
        <v>18</v>
      </c>
      <c r="BZ24" s="129"/>
      <c r="CA24" s="129" t="s">
        <v>179</v>
      </c>
      <c r="CB24" s="129">
        <v>8.0000000000000004E-4</v>
      </c>
      <c r="CC24" s="129" t="s">
        <v>179</v>
      </c>
      <c r="CD24" s="129">
        <v>2E-3</v>
      </c>
      <c r="CE24" s="129" t="s">
        <v>179</v>
      </c>
      <c r="CF24" s="129">
        <v>2.3E-3</v>
      </c>
      <c r="CG24" s="129" t="s">
        <v>216</v>
      </c>
      <c r="CH24" s="129">
        <v>1E-4</v>
      </c>
      <c r="CI24" s="129" t="s">
        <v>179</v>
      </c>
      <c r="CJ24" s="129">
        <v>6.8999999999999999E-3</v>
      </c>
      <c r="CK24" s="129" t="s">
        <v>179</v>
      </c>
      <c r="CL24" s="129">
        <v>1.0999999999999999E-2</v>
      </c>
      <c r="CM24" s="129" t="s">
        <v>179</v>
      </c>
      <c r="CN24" s="129">
        <v>3.7000000000000002E-3</v>
      </c>
      <c r="CO24" s="129" t="s">
        <v>179</v>
      </c>
      <c r="CP24" s="129">
        <v>8.0000000000000004E-4</v>
      </c>
      <c r="CQ24" s="129" t="s">
        <v>179</v>
      </c>
      <c r="CR24" s="129">
        <v>3.5000000000000001E-3</v>
      </c>
      <c r="CS24" s="129" t="s">
        <v>179</v>
      </c>
      <c r="CT24" s="129">
        <v>1.8E-3</v>
      </c>
      <c r="CU24" s="129" t="s">
        <v>179</v>
      </c>
      <c r="CV24" s="129">
        <v>8.0000000000000004E-4</v>
      </c>
      <c r="CW24" s="129" t="s">
        <v>179</v>
      </c>
      <c r="CX24" s="129">
        <v>5.9999999999999995E-4</v>
      </c>
      <c r="CY24" s="129" t="s">
        <v>179</v>
      </c>
      <c r="CZ24" s="129">
        <v>5.9999999999999995E-4</v>
      </c>
      <c r="DA24" s="129" t="s">
        <v>179</v>
      </c>
      <c r="DB24" s="129">
        <v>5.9999999999999995E-4</v>
      </c>
      <c r="DC24" s="129" t="s">
        <v>179</v>
      </c>
      <c r="DD24" s="129">
        <v>5.9999999999999995E-4</v>
      </c>
      <c r="DE24" s="129" t="s">
        <v>179</v>
      </c>
      <c r="DF24" s="129">
        <v>5.9999999999999995E-4</v>
      </c>
      <c r="DG24" s="129" t="s">
        <v>179</v>
      </c>
      <c r="DH24" s="129">
        <v>4.0000000000000002E-4</v>
      </c>
      <c r="DI24" s="129" t="s">
        <v>179</v>
      </c>
      <c r="DJ24" s="129">
        <v>4.0000000000000002E-4</v>
      </c>
      <c r="DK24" s="129" t="s">
        <v>640</v>
      </c>
      <c r="DL24" s="129" t="s">
        <v>59</v>
      </c>
      <c r="DN24" t="s">
        <v>895</v>
      </c>
      <c r="DR24" t="s">
        <v>911</v>
      </c>
      <c r="DS24" s="129">
        <v>78</v>
      </c>
      <c r="DT24" s="129" t="s">
        <v>5988</v>
      </c>
      <c r="DW24" t="s">
        <v>5169</v>
      </c>
    </row>
    <row r="25" spans="1:127">
      <c r="A25" s="127">
        <v>173</v>
      </c>
      <c r="B25" s="128">
        <v>44733.870138888888</v>
      </c>
      <c r="C25" s="129" t="s">
        <v>52</v>
      </c>
      <c r="D25" s="129">
        <v>0</v>
      </c>
      <c r="E25" s="129">
        <v>0</v>
      </c>
      <c r="F25" s="129">
        <v>0</v>
      </c>
      <c r="G25" s="129" t="s">
        <v>54</v>
      </c>
      <c r="H25" s="129" t="s">
        <v>55</v>
      </c>
      <c r="I25" s="129" t="s">
        <v>55</v>
      </c>
      <c r="J25" s="129" t="s">
        <v>55</v>
      </c>
      <c r="L25" s="129">
        <v>90</v>
      </c>
      <c r="M25" s="129" t="s">
        <v>173</v>
      </c>
      <c r="N25" s="129">
        <v>0</v>
      </c>
      <c r="O25" s="129" t="s">
        <v>173</v>
      </c>
      <c r="P25" s="129">
        <v>0</v>
      </c>
      <c r="Q25" s="129" t="s">
        <v>173</v>
      </c>
      <c r="R25" s="129">
        <v>0</v>
      </c>
      <c r="S25" s="129">
        <v>2</v>
      </c>
      <c r="T25" s="129" t="s">
        <v>174</v>
      </c>
      <c r="U25" s="129" t="s">
        <v>701</v>
      </c>
      <c r="V25" s="129">
        <v>0.69550000000000001</v>
      </c>
      <c r="W25" s="129" t="s">
        <v>702</v>
      </c>
      <c r="X25" s="129">
        <v>0.32679999999999998</v>
      </c>
      <c r="Y25" s="129" t="s">
        <v>703</v>
      </c>
      <c r="Z25" s="129">
        <v>0.36749999999999999</v>
      </c>
      <c r="AA25" s="129" t="s">
        <v>261</v>
      </c>
      <c r="AB25" s="129">
        <v>1.52E-2</v>
      </c>
      <c r="AC25" s="129" t="s">
        <v>179</v>
      </c>
      <c r="AD25" s="129">
        <v>9.1999999999999998E-3</v>
      </c>
      <c r="AE25" s="129" t="s">
        <v>179</v>
      </c>
      <c r="AF25" s="129">
        <v>1.8100000000000002E-2</v>
      </c>
      <c r="AG25" s="129" t="s">
        <v>704</v>
      </c>
      <c r="AH25" s="129">
        <v>6.8999999999999999E-3</v>
      </c>
      <c r="AI25" s="129" t="s">
        <v>705</v>
      </c>
      <c r="AJ25" s="129">
        <v>3.3399999999999999E-2</v>
      </c>
      <c r="AK25" s="129" t="s">
        <v>706</v>
      </c>
      <c r="AL25" s="129">
        <v>7.7000000000000002E-3</v>
      </c>
      <c r="AM25" s="129" t="s">
        <v>707</v>
      </c>
      <c r="AN25" s="129">
        <v>7.7999999999999996E-3</v>
      </c>
      <c r="AO25" s="129" t="s">
        <v>708</v>
      </c>
      <c r="AP25" s="129">
        <v>4.4000000000000003E-3</v>
      </c>
      <c r="AQ25" s="129" t="s">
        <v>709</v>
      </c>
      <c r="AR25" s="129">
        <v>5.0000000000000001E-3</v>
      </c>
      <c r="AS25" s="129" t="s">
        <v>710</v>
      </c>
      <c r="AT25" s="129">
        <v>2.53E-2</v>
      </c>
      <c r="AU25" s="129" t="s">
        <v>711</v>
      </c>
      <c r="AV25" s="129">
        <v>3.5999999999999999E-3</v>
      </c>
      <c r="AW25" s="129" t="s">
        <v>363</v>
      </c>
      <c r="AX25" s="129">
        <v>1E-3</v>
      </c>
      <c r="AY25" s="129" t="s">
        <v>317</v>
      </c>
      <c r="AZ25" s="129">
        <v>8.0000000000000004E-4</v>
      </c>
      <c r="BA25" s="129" t="s">
        <v>210</v>
      </c>
      <c r="BB25" s="129">
        <v>6.9999999999999999E-4</v>
      </c>
      <c r="BC25" s="129" t="s">
        <v>212</v>
      </c>
      <c r="BD25" s="129">
        <v>4.0000000000000002E-4</v>
      </c>
      <c r="BE25" s="129" t="s">
        <v>179</v>
      </c>
      <c r="BF25" s="129">
        <v>2.9999999999999997E-4</v>
      </c>
      <c r="BG25" s="129" t="s">
        <v>179</v>
      </c>
      <c r="BH25" s="129">
        <v>1E-4</v>
      </c>
      <c r="BI25" s="129" t="s">
        <v>246</v>
      </c>
      <c r="BJ25" s="129">
        <v>2.0000000000000001E-4</v>
      </c>
      <c r="BK25" s="129" t="s">
        <v>349</v>
      </c>
      <c r="BL25" s="129">
        <v>4.0000000000000002E-4</v>
      </c>
      <c r="BM25" s="129" t="s">
        <v>250</v>
      </c>
      <c r="BN25" s="129">
        <v>2.9999999999999997E-4</v>
      </c>
      <c r="BO25" s="129" t="s">
        <v>422</v>
      </c>
      <c r="BP25" s="129">
        <v>5.0000000000000001E-4</v>
      </c>
      <c r="BQ25" s="129" t="s">
        <v>179</v>
      </c>
      <c r="BR25" s="129">
        <v>2.9999999999999997E-4</v>
      </c>
      <c r="BS25" s="129" t="s">
        <v>179</v>
      </c>
      <c r="BT25" s="129">
        <v>2.9999999999999997E-4</v>
      </c>
      <c r="BU25" s="129" t="s">
        <v>179</v>
      </c>
      <c r="BV25" s="129">
        <v>6.9999999999999999E-4</v>
      </c>
      <c r="BW25" s="129" t="s">
        <v>18</v>
      </c>
      <c r="BX25" s="129"/>
      <c r="BY25" s="129" t="s">
        <v>179</v>
      </c>
      <c r="BZ25" s="129">
        <v>1.1000000000000001E-3</v>
      </c>
      <c r="CA25" s="129" t="s">
        <v>179</v>
      </c>
      <c r="CB25" s="129">
        <v>8.0000000000000004E-4</v>
      </c>
      <c r="CC25" s="129" t="s">
        <v>179</v>
      </c>
      <c r="CD25" s="129">
        <v>2E-3</v>
      </c>
      <c r="CE25" s="129" t="s">
        <v>179</v>
      </c>
      <c r="CF25" s="129">
        <v>2.3E-3</v>
      </c>
      <c r="CG25" s="129" t="s">
        <v>179</v>
      </c>
      <c r="CH25" s="129">
        <v>1E-4</v>
      </c>
      <c r="CI25" s="129" t="s">
        <v>179</v>
      </c>
      <c r="CJ25" s="129">
        <v>7.0000000000000001E-3</v>
      </c>
      <c r="CK25" s="129" t="s">
        <v>179</v>
      </c>
      <c r="CL25" s="129">
        <v>1.09E-2</v>
      </c>
      <c r="CM25" s="129" t="s">
        <v>418</v>
      </c>
      <c r="CN25" s="129">
        <v>2.8999999999999998E-3</v>
      </c>
      <c r="CO25" s="129" t="s">
        <v>179</v>
      </c>
      <c r="CP25" s="129">
        <v>8.0000000000000004E-4</v>
      </c>
      <c r="CQ25" s="129" t="s">
        <v>179</v>
      </c>
      <c r="CR25" s="129">
        <v>3.0999999999999999E-3</v>
      </c>
      <c r="CS25" s="129" t="s">
        <v>179</v>
      </c>
      <c r="CT25" s="129">
        <v>1.9E-3</v>
      </c>
      <c r="CU25" s="129" t="s">
        <v>179</v>
      </c>
      <c r="CV25" s="129">
        <v>8.0000000000000004E-4</v>
      </c>
      <c r="CW25" s="129" t="s">
        <v>18</v>
      </c>
      <c r="CX25" s="129"/>
      <c r="CY25" s="129" t="s">
        <v>179</v>
      </c>
      <c r="CZ25" s="129">
        <v>5.9999999999999995E-4</v>
      </c>
      <c r="DA25" s="129" t="s">
        <v>179</v>
      </c>
      <c r="DB25" s="129">
        <v>5.9999999999999995E-4</v>
      </c>
      <c r="DC25" s="129" t="s">
        <v>179</v>
      </c>
      <c r="DD25" s="129">
        <v>5.9999999999999995E-4</v>
      </c>
      <c r="DE25" s="129" t="s">
        <v>179</v>
      </c>
      <c r="DF25" s="129">
        <v>5.9999999999999995E-4</v>
      </c>
      <c r="DG25" s="129" t="s">
        <v>179</v>
      </c>
      <c r="DH25" s="129">
        <v>4.0000000000000002E-4</v>
      </c>
      <c r="DI25" s="129" t="s">
        <v>179</v>
      </c>
      <c r="DJ25" s="129">
        <v>2.9999999999999997E-4</v>
      </c>
      <c r="DK25" s="129" t="s">
        <v>640</v>
      </c>
      <c r="DL25" s="129" t="s">
        <v>59</v>
      </c>
      <c r="DN25" t="s">
        <v>895</v>
      </c>
      <c r="DR25" t="s">
        <v>912</v>
      </c>
      <c r="DS25" s="129">
        <v>126</v>
      </c>
      <c r="DT25" s="129" t="s">
        <v>5989</v>
      </c>
      <c r="DW25" t="s">
        <v>5170</v>
      </c>
    </row>
    <row r="26" spans="1:127">
      <c r="A26" s="127">
        <v>174</v>
      </c>
      <c r="B26" s="128">
        <v>44733.872916666667</v>
      </c>
      <c r="C26" s="129" t="s">
        <v>52</v>
      </c>
      <c r="D26" s="129">
        <v>0</v>
      </c>
      <c r="E26" s="129">
        <v>0</v>
      </c>
      <c r="F26" s="129">
        <v>0</v>
      </c>
      <c r="G26" s="129" t="s">
        <v>54</v>
      </c>
      <c r="H26" s="129" t="s">
        <v>55</v>
      </c>
      <c r="I26" s="129" t="s">
        <v>55</v>
      </c>
      <c r="J26" s="129" t="s">
        <v>55</v>
      </c>
      <c r="L26" s="129">
        <v>90</v>
      </c>
      <c r="M26" s="129" t="s">
        <v>173</v>
      </c>
      <c r="N26" s="129">
        <v>0</v>
      </c>
      <c r="O26" s="129" t="s">
        <v>173</v>
      </c>
      <c r="P26" s="129">
        <v>0</v>
      </c>
      <c r="Q26" s="129" t="s">
        <v>173</v>
      </c>
      <c r="R26" s="129">
        <v>0</v>
      </c>
      <c r="S26" s="129">
        <v>2</v>
      </c>
      <c r="T26" s="129" t="s">
        <v>174</v>
      </c>
      <c r="U26" s="129" t="s">
        <v>712</v>
      </c>
      <c r="V26" s="129">
        <v>0.68459999999999999</v>
      </c>
      <c r="W26" s="129" t="s">
        <v>713</v>
      </c>
      <c r="X26" s="129">
        <v>0.32890000000000003</v>
      </c>
      <c r="Y26" s="129" t="s">
        <v>714</v>
      </c>
      <c r="Z26" s="129">
        <v>0.36709999999999998</v>
      </c>
      <c r="AA26" s="129" t="s">
        <v>416</v>
      </c>
      <c r="AB26" s="129">
        <v>1.54E-2</v>
      </c>
      <c r="AC26" s="129" t="s">
        <v>179</v>
      </c>
      <c r="AD26" s="129">
        <v>9.7999999999999997E-3</v>
      </c>
      <c r="AE26" s="129" t="s">
        <v>179</v>
      </c>
      <c r="AF26" s="129">
        <v>1.7100000000000001E-2</v>
      </c>
      <c r="AG26" s="129" t="s">
        <v>715</v>
      </c>
      <c r="AH26" s="129">
        <v>6.7999999999999996E-3</v>
      </c>
      <c r="AI26" s="129" t="s">
        <v>716</v>
      </c>
      <c r="AJ26" s="129">
        <v>3.32E-2</v>
      </c>
      <c r="AK26" s="129" t="s">
        <v>717</v>
      </c>
      <c r="AL26" s="129">
        <v>7.7000000000000002E-3</v>
      </c>
      <c r="AM26" s="129" t="s">
        <v>609</v>
      </c>
      <c r="AN26" s="129">
        <v>7.6E-3</v>
      </c>
      <c r="AO26" s="129" t="s">
        <v>718</v>
      </c>
      <c r="AP26" s="129">
        <v>4.4999999999999997E-3</v>
      </c>
      <c r="AQ26" s="129" t="s">
        <v>719</v>
      </c>
      <c r="AR26" s="129">
        <v>5.0000000000000001E-3</v>
      </c>
      <c r="AS26" s="129" t="s">
        <v>720</v>
      </c>
      <c r="AT26" s="129">
        <v>2.53E-2</v>
      </c>
      <c r="AU26" s="129" t="s">
        <v>613</v>
      </c>
      <c r="AV26" s="129">
        <v>3.5999999999999999E-3</v>
      </c>
      <c r="AW26" s="129" t="s">
        <v>424</v>
      </c>
      <c r="AX26" s="129">
        <v>1.1000000000000001E-3</v>
      </c>
      <c r="AY26" s="129" t="s">
        <v>377</v>
      </c>
      <c r="AZ26" s="129">
        <v>8.9999999999999998E-4</v>
      </c>
      <c r="BA26" s="129" t="s">
        <v>301</v>
      </c>
      <c r="BB26" s="129">
        <v>6.9999999999999999E-4</v>
      </c>
      <c r="BC26" s="129" t="s">
        <v>245</v>
      </c>
      <c r="BD26" s="129">
        <v>4.0000000000000002E-4</v>
      </c>
      <c r="BE26" s="129" t="s">
        <v>286</v>
      </c>
      <c r="BF26" s="129">
        <v>2.9999999999999997E-4</v>
      </c>
      <c r="BG26" s="129" t="s">
        <v>179</v>
      </c>
      <c r="BH26" s="129">
        <v>1E-4</v>
      </c>
      <c r="BI26" s="129" t="s">
        <v>179</v>
      </c>
      <c r="BJ26" s="129">
        <v>2.0000000000000001E-4</v>
      </c>
      <c r="BK26" s="129" t="s">
        <v>268</v>
      </c>
      <c r="BL26" s="129">
        <v>4.0000000000000002E-4</v>
      </c>
      <c r="BM26" s="129" t="s">
        <v>517</v>
      </c>
      <c r="BN26" s="129">
        <v>2.9999999999999997E-4</v>
      </c>
      <c r="BO26" s="129" t="s">
        <v>270</v>
      </c>
      <c r="BP26" s="129">
        <v>5.0000000000000001E-4</v>
      </c>
      <c r="BQ26" s="129" t="s">
        <v>179</v>
      </c>
      <c r="BR26" s="129">
        <v>2.9999999999999997E-4</v>
      </c>
      <c r="BS26" s="129" t="s">
        <v>179</v>
      </c>
      <c r="BT26" s="129">
        <v>2.9999999999999997E-4</v>
      </c>
      <c r="BU26" s="129" t="s">
        <v>179</v>
      </c>
      <c r="BV26" s="129">
        <v>6.9999999999999999E-4</v>
      </c>
      <c r="BW26" s="129" t="s">
        <v>179</v>
      </c>
      <c r="BX26" s="129">
        <v>8.9999999999999998E-4</v>
      </c>
      <c r="BY26" s="129" t="s">
        <v>179</v>
      </c>
      <c r="BZ26" s="129">
        <v>1.1000000000000001E-3</v>
      </c>
      <c r="CA26" s="129" t="s">
        <v>179</v>
      </c>
      <c r="CB26" s="129">
        <v>8.0000000000000004E-4</v>
      </c>
      <c r="CC26" s="129" t="s">
        <v>179</v>
      </c>
      <c r="CD26" s="129">
        <v>2E-3</v>
      </c>
      <c r="CE26" s="129" t="s">
        <v>179</v>
      </c>
      <c r="CF26" s="129">
        <v>2.3E-3</v>
      </c>
      <c r="CG26" s="129" t="s">
        <v>216</v>
      </c>
      <c r="CH26" s="129">
        <v>1E-4</v>
      </c>
      <c r="CI26" s="129" t="s">
        <v>179</v>
      </c>
      <c r="CJ26" s="129">
        <v>7.0000000000000001E-3</v>
      </c>
      <c r="CK26" s="129" t="s">
        <v>179</v>
      </c>
      <c r="CL26" s="129">
        <v>1.11E-2</v>
      </c>
      <c r="CM26" s="129" t="s">
        <v>179</v>
      </c>
      <c r="CN26" s="129">
        <v>3.0999999999999999E-3</v>
      </c>
      <c r="CO26" s="129" t="s">
        <v>179</v>
      </c>
      <c r="CP26" s="129">
        <v>8.9999999999999998E-4</v>
      </c>
      <c r="CQ26" s="129" t="s">
        <v>179</v>
      </c>
      <c r="CR26" s="129">
        <v>3.3E-3</v>
      </c>
      <c r="CS26" s="129" t="s">
        <v>179</v>
      </c>
      <c r="CT26" s="129">
        <v>1.9E-3</v>
      </c>
      <c r="CU26" s="129" t="s">
        <v>179</v>
      </c>
      <c r="CV26" s="129">
        <v>8.0000000000000004E-4</v>
      </c>
      <c r="CW26" s="129" t="s">
        <v>18</v>
      </c>
      <c r="CX26" s="129"/>
      <c r="CY26" s="129" t="s">
        <v>179</v>
      </c>
      <c r="CZ26" s="129">
        <v>5.0000000000000001E-4</v>
      </c>
      <c r="DA26" s="129" t="s">
        <v>179</v>
      </c>
      <c r="DB26" s="129">
        <v>5.0000000000000001E-4</v>
      </c>
      <c r="DC26" s="129" t="s">
        <v>179</v>
      </c>
      <c r="DD26" s="129">
        <v>5.9999999999999995E-4</v>
      </c>
      <c r="DE26" s="129" t="s">
        <v>179</v>
      </c>
      <c r="DF26" s="129">
        <v>5.9999999999999995E-4</v>
      </c>
      <c r="DG26" s="129" t="s">
        <v>179</v>
      </c>
      <c r="DH26" s="129">
        <v>4.0000000000000002E-4</v>
      </c>
      <c r="DI26" s="129" t="s">
        <v>179</v>
      </c>
      <c r="DJ26" s="129">
        <v>2.9999999999999997E-4</v>
      </c>
      <c r="DK26" s="129" t="s">
        <v>640</v>
      </c>
      <c r="DL26" s="129" t="s">
        <v>59</v>
      </c>
      <c r="DN26" t="s">
        <v>895</v>
      </c>
      <c r="DR26" t="s">
        <v>913</v>
      </c>
      <c r="DS26" s="129">
        <v>142</v>
      </c>
      <c r="DT26" s="129" t="s">
        <v>5990</v>
      </c>
      <c r="DW26" t="s">
        <v>5171</v>
      </c>
    </row>
    <row r="27" spans="1:127">
      <c r="A27" s="127">
        <v>175</v>
      </c>
      <c r="B27" s="128">
        <v>44733.875694444447</v>
      </c>
      <c r="C27" s="129" t="s">
        <v>52</v>
      </c>
      <c r="D27" s="129">
        <v>0</v>
      </c>
      <c r="E27" s="129">
        <v>0</v>
      </c>
      <c r="F27" s="129">
        <v>0</v>
      </c>
      <c r="G27" s="129" t="s">
        <v>54</v>
      </c>
      <c r="H27" s="129" t="s">
        <v>55</v>
      </c>
      <c r="I27" s="129" t="s">
        <v>55</v>
      </c>
      <c r="J27" s="129" t="s">
        <v>55</v>
      </c>
      <c r="L27" s="129">
        <v>90</v>
      </c>
      <c r="M27" s="129" t="s">
        <v>173</v>
      </c>
      <c r="N27" s="129">
        <v>0</v>
      </c>
      <c r="O27" s="129" t="s">
        <v>173</v>
      </c>
      <c r="P27" s="129">
        <v>0</v>
      </c>
      <c r="Q27" s="129" t="s">
        <v>173</v>
      </c>
      <c r="R27" s="129">
        <v>0</v>
      </c>
      <c r="S27" s="129">
        <v>2</v>
      </c>
      <c r="T27" s="129" t="s">
        <v>174</v>
      </c>
      <c r="U27" s="129" t="s">
        <v>721</v>
      </c>
      <c r="V27" s="129">
        <v>0.67820000000000003</v>
      </c>
      <c r="W27" s="129" t="s">
        <v>722</v>
      </c>
      <c r="X27" s="129">
        <v>0.2913</v>
      </c>
      <c r="Y27" s="129" t="s">
        <v>723</v>
      </c>
      <c r="Z27" s="129">
        <v>0.26960000000000001</v>
      </c>
      <c r="AA27" s="129" t="s">
        <v>724</v>
      </c>
      <c r="AB27" s="129">
        <v>2.0500000000000001E-2</v>
      </c>
      <c r="AC27" s="129" t="s">
        <v>725</v>
      </c>
      <c r="AD27" s="129">
        <v>1.3299999999999999E-2</v>
      </c>
      <c r="AE27" s="129" t="s">
        <v>726</v>
      </c>
      <c r="AF27" s="129">
        <v>2.23E-2</v>
      </c>
      <c r="AG27" s="129" t="s">
        <v>727</v>
      </c>
      <c r="AH27" s="129">
        <v>6.4000000000000003E-3</v>
      </c>
      <c r="AI27" s="129" t="s">
        <v>728</v>
      </c>
      <c r="AJ27" s="129">
        <v>4.6199999999999998E-2</v>
      </c>
      <c r="AK27" s="129" t="s">
        <v>729</v>
      </c>
      <c r="AL27" s="129">
        <v>7.4000000000000003E-3</v>
      </c>
      <c r="AM27" s="129" t="s">
        <v>730</v>
      </c>
      <c r="AN27" s="129">
        <v>7.7000000000000002E-3</v>
      </c>
      <c r="AO27" s="129" t="s">
        <v>594</v>
      </c>
      <c r="AP27" s="129">
        <v>4.4000000000000003E-3</v>
      </c>
      <c r="AQ27" s="129" t="s">
        <v>731</v>
      </c>
      <c r="AR27" s="129">
        <v>4.8999999999999998E-3</v>
      </c>
      <c r="AS27" s="129" t="s">
        <v>732</v>
      </c>
      <c r="AT27" s="129">
        <v>2.6200000000000001E-2</v>
      </c>
      <c r="AU27" s="129" t="s">
        <v>179</v>
      </c>
      <c r="AV27" s="129">
        <v>3.3999999999999998E-3</v>
      </c>
      <c r="AW27" s="129" t="s">
        <v>213</v>
      </c>
      <c r="AX27" s="129">
        <v>1E-3</v>
      </c>
      <c r="AY27" s="129" t="s">
        <v>390</v>
      </c>
      <c r="AZ27" s="129">
        <v>8.0000000000000004E-4</v>
      </c>
      <c r="BA27" s="129" t="s">
        <v>613</v>
      </c>
      <c r="BB27" s="129">
        <v>5.9999999999999995E-4</v>
      </c>
      <c r="BC27" s="129" t="s">
        <v>245</v>
      </c>
      <c r="BD27" s="129">
        <v>4.0000000000000002E-4</v>
      </c>
      <c r="BE27" s="129" t="s">
        <v>211</v>
      </c>
      <c r="BF27" s="129">
        <v>2.9999999999999997E-4</v>
      </c>
      <c r="BG27" s="129" t="s">
        <v>179</v>
      </c>
      <c r="BH27" s="129">
        <v>1E-4</v>
      </c>
      <c r="BI27" s="129" t="s">
        <v>318</v>
      </c>
      <c r="BJ27" s="129">
        <v>2.0000000000000001E-4</v>
      </c>
      <c r="BK27" s="129" t="s">
        <v>545</v>
      </c>
      <c r="BL27" s="129">
        <v>5.9999999999999995E-4</v>
      </c>
      <c r="BM27" s="129" t="s">
        <v>733</v>
      </c>
      <c r="BN27" s="129">
        <v>2.9999999999999997E-4</v>
      </c>
      <c r="BO27" s="129" t="s">
        <v>303</v>
      </c>
      <c r="BP27" s="129">
        <v>6.9999999999999999E-4</v>
      </c>
      <c r="BQ27" s="129" t="s">
        <v>179</v>
      </c>
      <c r="BR27" s="129">
        <v>2.9999999999999997E-4</v>
      </c>
      <c r="BS27" s="129" t="s">
        <v>179</v>
      </c>
      <c r="BT27" s="129">
        <v>5.9999999999999995E-4</v>
      </c>
      <c r="BU27" s="129" t="s">
        <v>179</v>
      </c>
      <c r="BV27" s="129">
        <v>5.9999999999999995E-4</v>
      </c>
      <c r="BW27" s="129" t="s">
        <v>18</v>
      </c>
      <c r="BX27" s="129"/>
      <c r="BY27" s="129" t="s">
        <v>179</v>
      </c>
      <c r="BZ27" s="129">
        <v>1.1999999999999999E-3</v>
      </c>
      <c r="CA27" s="129" t="s">
        <v>179</v>
      </c>
      <c r="CB27" s="129">
        <v>8.0000000000000004E-4</v>
      </c>
      <c r="CC27" s="129" t="s">
        <v>179</v>
      </c>
      <c r="CD27" s="129">
        <v>2.0999999999999999E-3</v>
      </c>
      <c r="CE27" s="129" t="s">
        <v>179</v>
      </c>
      <c r="CF27" s="129">
        <v>2.2000000000000001E-3</v>
      </c>
      <c r="CG27" s="129" t="s">
        <v>179</v>
      </c>
      <c r="CH27" s="129">
        <v>1E-4</v>
      </c>
      <c r="CI27" s="129" t="s">
        <v>179</v>
      </c>
      <c r="CJ27" s="129">
        <v>7.1999999999999998E-3</v>
      </c>
      <c r="CK27" s="129" t="s">
        <v>179</v>
      </c>
      <c r="CL27" s="129">
        <v>1.15E-2</v>
      </c>
      <c r="CM27" s="129" t="s">
        <v>179</v>
      </c>
      <c r="CN27" s="129">
        <v>1.1900000000000001E-2</v>
      </c>
      <c r="CO27" s="129" t="s">
        <v>179</v>
      </c>
      <c r="CP27" s="129">
        <v>8.0000000000000004E-4</v>
      </c>
      <c r="CQ27" s="129" t="s">
        <v>179</v>
      </c>
      <c r="CR27" s="129">
        <v>3.2000000000000002E-3</v>
      </c>
      <c r="CS27" s="129" t="s">
        <v>179</v>
      </c>
      <c r="CT27" s="129">
        <v>1.9E-3</v>
      </c>
      <c r="CU27" s="129" t="s">
        <v>179</v>
      </c>
      <c r="CV27" s="129">
        <v>8.0000000000000004E-4</v>
      </c>
      <c r="CW27" s="129" t="s">
        <v>18</v>
      </c>
      <c r="CX27" s="129"/>
      <c r="CY27" s="129" t="s">
        <v>179</v>
      </c>
      <c r="CZ27" s="129">
        <v>5.0000000000000001E-4</v>
      </c>
      <c r="DA27" s="129" t="s">
        <v>179</v>
      </c>
      <c r="DB27" s="129">
        <v>5.9999999999999995E-4</v>
      </c>
      <c r="DC27" s="129" t="s">
        <v>179</v>
      </c>
      <c r="DD27" s="129">
        <v>5.9999999999999995E-4</v>
      </c>
      <c r="DE27" s="129" t="s">
        <v>179</v>
      </c>
      <c r="DF27" s="129">
        <v>5.9999999999999995E-4</v>
      </c>
      <c r="DG27" s="129" t="s">
        <v>179</v>
      </c>
      <c r="DH27" s="129">
        <v>4.0000000000000002E-4</v>
      </c>
      <c r="DI27" s="129" t="s">
        <v>179</v>
      </c>
      <c r="DJ27" s="129">
        <v>5.0000000000000001E-4</v>
      </c>
      <c r="DK27" s="129" t="s">
        <v>640</v>
      </c>
      <c r="DL27" s="129" t="s">
        <v>59</v>
      </c>
      <c r="DN27" t="s">
        <v>895</v>
      </c>
      <c r="DR27" t="s">
        <v>913</v>
      </c>
      <c r="DS27" s="129">
        <v>144.5</v>
      </c>
      <c r="DT27" s="129" t="s">
        <v>914</v>
      </c>
      <c r="DW27" t="s">
        <v>5172</v>
      </c>
    </row>
    <row r="28" spans="1:127">
      <c r="A28" s="127">
        <v>176</v>
      </c>
      <c r="B28" s="128">
        <v>44733.919444444444</v>
      </c>
      <c r="C28" s="129" t="s">
        <v>52</v>
      </c>
      <c r="D28" s="129">
        <v>0</v>
      </c>
      <c r="E28" s="129">
        <v>0</v>
      </c>
      <c r="F28" s="129">
        <v>0</v>
      </c>
      <c r="G28" s="129" t="s">
        <v>54</v>
      </c>
      <c r="H28" s="129" t="s">
        <v>55</v>
      </c>
      <c r="I28" s="129" t="s">
        <v>55</v>
      </c>
      <c r="J28" s="129" t="s">
        <v>55</v>
      </c>
      <c r="L28" s="129">
        <v>90</v>
      </c>
      <c r="M28" s="129" t="s">
        <v>173</v>
      </c>
      <c r="N28" s="129">
        <v>0</v>
      </c>
      <c r="O28" s="129" t="s">
        <v>173</v>
      </c>
      <c r="P28" s="129">
        <v>0</v>
      </c>
      <c r="Q28" s="129" t="s">
        <v>173</v>
      </c>
      <c r="R28" s="129">
        <v>0</v>
      </c>
      <c r="S28" s="129">
        <v>2</v>
      </c>
      <c r="T28" s="129" t="s">
        <v>174</v>
      </c>
      <c r="U28" s="129" t="s">
        <v>734</v>
      </c>
      <c r="V28" s="129">
        <v>0.68469999999999998</v>
      </c>
      <c r="W28" s="129" t="s">
        <v>735</v>
      </c>
      <c r="X28" s="129">
        <v>0.33160000000000001</v>
      </c>
      <c r="Y28" s="129" t="s">
        <v>736</v>
      </c>
      <c r="Z28" s="129">
        <v>0.36759999999999998</v>
      </c>
      <c r="AA28" s="129" t="s">
        <v>179</v>
      </c>
      <c r="AB28" s="129">
        <v>1.4999999999999999E-2</v>
      </c>
      <c r="AC28" s="129" t="s">
        <v>578</v>
      </c>
      <c r="AD28" s="129">
        <v>9.9000000000000008E-3</v>
      </c>
      <c r="AE28" s="129" t="s">
        <v>179</v>
      </c>
      <c r="AF28" s="129">
        <v>1.72E-2</v>
      </c>
      <c r="AG28" s="129" t="s">
        <v>737</v>
      </c>
      <c r="AH28" s="129">
        <v>7.0000000000000001E-3</v>
      </c>
      <c r="AI28" s="129" t="s">
        <v>738</v>
      </c>
      <c r="AJ28" s="129">
        <v>3.32E-2</v>
      </c>
      <c r="AK28" s="129" t="s">
        <v>739</v>
      </c>
      <c r="AL28" s="129">
        <v>7.6E-3</v>
      </c>
      <c r="AM28" s="129" t="s">
        <v>740</v>
      </c>
      <c r="AN28" s="129">
        <v>7.7999999999999996E-3</v>
      </c>
      <c r="AO28" s="129" t="s">
        <v>741</v>
      </c>
      <c r="AP28" s="129">
        <v>4.4999999999999997E-3</v>
      </c>
      <c r="AQ28" s="129" t="s">
        <v>742</v>
      </c>
      <c r="AR28" s="129">
        <v>5.0000000000000001E-3</v>
      </c>
      <c r="AS28" s="129" t="s">
        <v>743</v>
      </c>
      <c r="AT28" s="129">
        <v>2.5600000000000001E-2</v>
      </c>
      <c r="AU28" s="129" t="s">
        <v>515</v>
      </c>
      <c r="AV28" s="129">
        <v>3.5999999999999999E-3</v>
      </c>
      <c r="AW28" s="129" t="s">
        <v>268</v>
      </c>
      <c r="AX28" s="129">
        <v>1E-3</v>
      </c>
      <c r="AY28" s="129" t="s">
        <v>363</v>
      </c>
      <c r="AZ28" s="129">
        <v>8.0000000000000004E-4</v>
      </c>
      <c r="BA28" s="129" t="s">
        <v>317</v>
      </c>
      <c r="BB28" s="129">
        <v>6.9999999999999999E-4</v>
      </c>
      <c r="BC28" s="129" t="s">
        <v>245</v>
      </c>
      <c r="BD28" s="129">
        <v>5.0000000000000001E-4</v>
      </c>
      <c r="BE28" s="129" t="s">
        <v>179</v>
      </c>
      <c r="BF28" s="129">
        <v>2.9999999999999997E-4</v>
      </c>
      <c r="BG28" s="129" t="s">
        <v>179</v>
      </c>
      <c r="BH28" s="129">
        <v>1E-4</v>
      </c>
      <c r="BI28" s="129" t="s">
        <v>246</v>
      </c>
      <c r="BJ28" s="129">
        <v>2.0000000000000001E-4</v>
      </c>
      <c r="BK28" s="129" t="s">
        <v>243</v>
      </c>
      <c r="BL28" s="129">
        <v>4.0000000000000002E-4</v>
      </c>
      <c r="BM28" s="129" t="s">
        <v>451</v>
      </c>
      <c r="BN28" s="129">
        <v>2.9999999999999997E-4</v>
      </c>
      <c r="BO28" s="129" t="s">
        <v>422</v>
      </c>
      <c r="BP28" s="129">
        <v>5.0000000000000001E-4</v>
      </c>
      <c r="BQ28" s="129" t="s">
        <v>179</v>
      </c>
      <c r="BR28" s="129">
        <v>2.9999999999999997E-4</v>
      </c>
      <c r="BS28" s="129" t="s">
        <v>179</v>
      </c>
      <c r="BT28" s="129">
        <v>2.9999999999999997E-4</v>
      </c>
      <c r="BU28" s="129" t="s">
        <v>179</v>
      </c>
      <c r="BV28" s="129">
        <v>6.9999999999999999E-4</v>
      </c>
      <c r="BW28" s="129" t="s">
        <v>391</v>
      </c>
      <c r="BX28" s="129">
        <v>8.9999999999999998E-4</v>
      </c>
      <c r="BY28" s="129" t="s">
        <v>18</v>
      </c>
      <c r="BZ28" s="129"/>
      <c r="CA28" s="129" t="s">
        <v>179</v>
      </c>
      <c r="CB28" s="129">
        <v>8.0000000000000004E-4</v>
      </c>
      <c r="CC28" s="129" t="s">
        <v>179</v>
      </c>
      <c r="CD28" s="129">
        <v>2E-3</v>
      </c>
      <c r="CE28" s="129" t="s">
        <v>179</v>
      </c>
      <c r="CF28" s="129">
        <v>2.3E-3</v>
      </c>
      <c r="CG28" s="129" t="s">
        <v>216</v>
      </c>
      <c r="CH28" s="129">
        <v>1E-4</v>
      </c>
      <c r="CI28" s="129" t="s">
        <v>179</v>
      </c>
      <c r="CJ28" s="129">
        <v>7.1000000000000004E-3</v>
      </c>
      <c r="CK28" s="129" t="s">
        <v>179</v>
      </c>
      <c r="CL28" s="129">
        <v>1.09E-2</v>
      </c>
      <c r="CM28" s="129" t="s">
        <v>179</v>
      </c>
      <c r="CN28" s="129">
        <v>3.0999999999999999E-3</v>
      </c>
      <c r="CO28" s="129" t="s">
        <v>179</v>
      </c>
      <c r="CP28" s="129">
        <v>8.9999999999999998E-4</v>
      </c>
      <c r="CQ28" s="129" t="s">
        <v>179</v>
      </c>
      <c r="CR28" s="129">
        <v>3.0999999999999999E-3</v>
      </c>
      <c r="CS28" s="129" t="s">
        <v>179</v>
      </c>
      <c r="CT28" s="129">
        <v>1.9E-3</v>
      </c>
      <c r="CU28" s="129" t="s">
        <v>18</v>
      </c>
      <c r="CV28" s="129"/>
      <c r="CW28" s="129" t="s">
        <v>18</v>
      </c>
      <c r="CX28" s="129"/>
      <c r="CY28" s="129" t="s">
        <v>179</v>
      </c>
      <c r="CZ28" s="129">
        <v>5.0000000000000001E-4</v>
      </c>
      <c r="DA28" s="129" t="s">
        <v>179</v>
      </c>
      <c r="DB28" s="129">
        <v>5.0000000000000001E-4</v>
      </c>
      <c r="DC28" s="129" t="s">
        <v>179</v>
      </c>
      <c r="DD28" s="129">
        <v>5.0000000000000001E-4</v>
      </c>
      <c r="DE28" s="129" t="s">
        <v>179</v>
      </c>
      <c r="DF28" s="129">
        <v>5.0000000000000001E-4</v>
      </c>
      <c r="DG28" s="129" t="s">
        <v>179</v>
      </c>
      <c r="DH28" s="129">
        <v>4.0000000000000002E-4</v>
      </c>
      <c r="DI28" s="129" t="s">
        <v>179</v>
      </c>
      <c r="DJ28" s="129">
        <v>2.9999999999999997E-4</v>
      </c>
      <c r="DK28" s="129" t="s">
        <v>744</v>
      </c>
      <c r="DL28" s="129" t="s">
        <v>59</v>
      </c>
      <c r="DN28" t="s">
        <v>895</v>
      </c>
      <c r="DR28" t="s">
        <v>896</v>
      </c>
      <c r="DS28" s="129">
        <v>8</v>
      </c>
      <c r="DT28" s="129" t="s">
        <v>5981</v>
      </c>
      <c r="DW28" t="s">
        <v>5173</v>
      </c>
    </row>
    <row r="29" spans="1:127">
      <c r="A29" s="127">
        <v>178</v>
      </c>
      <c r="B29" s="128">
        <v>44733.923611111109</v>
      </c>
      <c r="C29" s="129" t="s">
        <v>52</v>
      </c>
      <c r="D29" s="129">
        <v>0</v>
      </c>
      <c r="E29" s="129">
        <v>0</v>
      </c>
      <c r="F29" s="129">
        <v>0</v>
      </c>
      <c r="G29" s="129" t="s">
        <v>54</v>
      </c>
      <c r="H29" s="129" t="s">
        <v>55</v>
      </c>
      <c r="I29" s="129" t="s">
        <v>55</v>
      </c>
      <c r="J29" s="129" t="s">
        <v>55</v>
      </c>
      <c r="L29" s="129">
        <v>90</v>
      </c>
      <c r="M29" s="129" t="s">
        <v>173</v>
      </c>
      <c r="N29" s="129">
        <v>0</v>
      </c>
      <c r="O29" s="129" t="s">
        <v>173</v>
      </c>
      <c r="P29" s="129">
        <v>0</v>
      </c>
      <c r="Q29" s="129" t="s">
        <v>173</v>
      </c>
      <c r="R29" s="129">
        <v>0</v>
      </c>
      <c r="S29" s="129">
        <v>2</v>
      </c>
      <c r="T29" s="129" t="s">
        <v>174</v>
      </c>
      <c r="U29" s="129" t="s">
        <v>745</v>
      </c>
      <c r="V29" s="129">
        <v>0.68440000000000001</v>
      </c>
      <c r="W29" s="129" t="s">
        <v>746</v>
      </c>
      <c r="X29" s="129">
        <v>0.31769999999999998</v>
      </c>
      <c r="Y29" s="129" t="s">
        <v>747</v>
      </c>
      <c r="Z29" s="129">
        <v>0.3604</v>
      </c>
      <c r="AA29" s="129" t="s">
        <v>748</v>
      </c>
      <c r="AB29" s="129">
        <v>1.49E-2</v>
      </c>
      <c r="AC29" s="129" t="s">
        <v>179</v>
      </c>
      <c r="AD29" s="129">
        <v>9.4000000000000004E-3</v>
      </c>
      <c r="AE29" s="129" t="s">
        <v>179</v>
      </c>
      <c r="AF29" s="129">
        <v>1.6899999999999998E-2</v>
      </c>
      <c r="AG29" s="129" t="s">
        <v>645</v>
      </c>
      <c r="AH29" s="129">
        <v>6.4000000000000003E-3</v>
      </c>
      <c r="AI29" s="129" t="s">
        <v>749</v>
      </c>
      <c r="AJ29" s="129">
        <v>3.2800000000000003E-2</v>
      </c>
      <c r="AK29" s="129" t="s">
        <v>750</v>
      </c>
      <c r="AL29" s="129">
        <v>7.4000000000000003E-3</v>
      </c>
      <c r="AM29" s="129" t="s">
        <v>730</v>
      </c>
      <c r="AN29" s="129">
        <v>7.4999999999999997E-3</v>
      </c>
      <c r="AO29" s="129" t="s">
        <v>751</v>
      </c>
      <c r="AP29" s="129">
        <v>4.4999999999999997E-3</v>
      </c>
      <c r="AQ29" s="129" t="s">
        <v>752</v>
      </c>
      <c r="AR29" s="129">
        <v>5.0000000000000001E-3</v>
      </c>
      <c r="AS29" s="129" t="s">
        <v>753</v>
      </c>
      <c r="AT29" s="129">
        <v>2.5100000000000001E-2</v>
      </c>
      <c r="AU29" s="129" t="s">
        <v>302</v>
      </c>
      <c r="AV29" s="129">
        <v>3.5999999999999999E-3</v>
      </c>
      <c r="AW29" s="129" t="s">
        <v>190</v>
      </c>
      <c r="AX29" s="129">
        <v>1E-3</v>
      </c>
      <c r="AY29" s="129" t="s">
        <v>190</v>
      </c>
      <c r="AZ29" s="129">
        <v>8.0000000000000004E-4</v>
      </c>
      <c r="BA29" s="129" t="s">
        <v>229</v>
      </c>
      <c r="BB29" s="129">
        <v>6.9999999999999999E-4</v>
      </c>
      <c r="BC29" s="129" t="s">
        <v>245</v>
      </c>
      <c r="BD29" s="129">
        <v>5.0000000000000001E-4</v>
      </c>
      <c r="BE29" s="129" t="s">
        <v>179</v>
      </c>
      <c r="BF29" s="129">
        <v>2.9999999999999997E-4</v>
      </c>
      <c r="BG29" s="129" t="s">
        <v>179</v>
      </c>
      <c r="BH29" s="129">
        <v>1E-4</v>
      </c>
      <c r="BI29" s="129" t="s">
        <v>246</v>
      </c>
      <c r="BJ29" s="129">
        <v>2.0000000000000001E-4</v>
      </c>
      <c r="BK29" s="129" t="s">
        <v>287</v>
      </c>
      <c r="BL29" s="129">
        <v>4.0000000000000002E-4</v>
      </c>
      <c r="BM29" s="129" t="s">
        <v>392</v>
      </c>
      <c r="BN29" s="129">
        <v>2.9999999999999997E-4</v>
      </c>
      <c r="BO29" s="129" t="s">
        <v>302</v>
      </c>
      <c r="BP29" s="129">
        <v>5.0000000000000001E-4</v>
      </c>
      <c r="BQ29" s="129" t="s">
        <v>179</v>
      </c>
      <c r="BR29" s="129">
        <v>2.9999999999999997E-4</v>
      </c>
      <c r="BS29" s="129" t="s">
        <v>516</v>
      </c>
      <c r="BT29" s="129">
        <v>4.0000000000000002E-4</v>
      </c>
      <c r="BU29" s="129" t="s">
        <v>179</v>
      </c>
      <c r="BV29" s="129">
        <v>6.9999999999999999E-4</v>
      </c>
      <c r="BW29" s="129" t="s">
        <v>18</v>
      </c>
      <c r="BX29" s="129"/>
      <c r="BY29" s="129" t="s">
        <v>18</v>
      </c>
      <c r="BZ29" s="129"/>
      <c r="CA29" s="129" t="s">
        <v>179</v>
      </c>
      <c r="CB29" s="129">
        <v>8.0000000000000004E-4</v>
      </c>
      <c r="CC29" s="129" t="s">
        <v>179</v>
      </c>
      <c r="CD29" s="129">
        <v>2.0999999999999999E-3</v>
      </c>
      <c r="CE29" s="129" t="s">
        <v>179</v>
      </c>
      <c r="CF29" s="129">
        <v>2.2000000000000001E-3</v>
      </c>
      <c r="CG29" s="129" t="s">
        <v>216</v>
      </c>
      <c r="CH29" s="129">
        <v>1E-4</v>
      </c>
      <c r="CI29" s="129" t="s">
        <v>179</v>
      </c>
      <c r="CJ29" s="129">
        <v>7.3000000000000001E-3</v>
      </c>
      <c r="CK29" s="129" t="s">
        <v>179</v>
      </c>
      <c r="CL29" s="129">
        <v>1.11E-2</v>
      </c>
      <c r="CM29" s="129" t="s">
        <v>179</v>
      </c>
      <c r="CN29" s="129">
        <v>3.5000000000000001E-3</v>
      </c>
      <c r="CO29" s="129" t="s">
        <v>179</v>
      </c>
      <c r="CP29" s="129">
        <v>8.0000000000000004E-4</v>
      </c>
      <c r="CQ29" s="129" t="s">
        <v>179</v>
      </c>
      <c r="CR29" s="129">
        <v>3.3E-3</v>
      </c>
      <c r="CS29" s="129" t="s">
        <v>179</v>
      </c>
      <c r="CT29" s="129">
        <v>1.9E-3</v>
      </c>
      <c r="CU29" s="129" t="s">
        <v>179</v>
      </c>
      <c r="CV29" s="129">
        <v>8.0000000000000004E-4</v>
      </c>
      <c r="CW29" s="129" t="s">
        <v>179</v>
      </c>
      <c r="CX29" s="129">
        <v>5.9999999999999995E-4</v>
      </c>
      <c r="CY29" s="129" t="s">
        <v>179</v>
      </c>
      <c r="CZ29" s="129">
        <v>5.9999999999999995E-4</v>
      </c>
      <c r="DA29" s="129" t="s">
        <v>179</v>
      </c>
      <c r="DB29" s="129">
        <v>5.9999999999999995E-4</v>
      </c>
      <c r="DC29" s="129" t="s">
        <v>179</v>
      </c>
      <c r="DD29" s="129">
        <v>5.9999999999999995E-4</v>
      </c>
      <c r="DE29" s="129" t="s">
        <v>179</v>
      </c>
      <c r="DF29" s="129">
        <v>5.9999999999999995E-4</v>
      </c>
      <c r="DG29" s="129" t="s">
        <v>179</v>
      </c>
      <c r="DH29" s="129">
        <v>4.0000000000000002E-4</v>
      </c>
      <c r="DI29" s="129" t="s">
        <v>179</v>
      </c>
      <c r="DJ29" s="129">
        <v>2.9999999999999997E-4</v>
      </c>
      <c r="DK29" s="129" t="s">
        <v>744</v>
      </c>
      <c r="DL29" s="129" t="s">
        <v>59</v>
      </c>
      <c r="DN29" t="s">
        <v>895</v>
      </c>
      <c r="DR29" t="s">
        <v>899</v>
      </c>
      <c r="DS29" s="129">
        <v>33</v>
      </c>
      <c r="DT29" s="129" t="s">
        <v>5980</v>
      </c>
      <c r="DW29" t="s">
        <v>5174</v>
      </c>
    </row>
    <row r="30" spans="1:127">
      <c r="A30" s="127">
        <v>179</v>
      </c>
      <c r="B30" s="128">
        <v>44733.925694444442</v>
      </c>
      <c r="C30" s="129" t="s">
        <v>52</v>
      </c>
      <c r="D30" s="129">
        <v>0</v>
      </c>
      <c r="E30" s="129">
        <v>0</v>
      </c>
      <c r="F30" s="129">
        <v>0</v>
      </c>
      <c r="G30" s="129" t="s">
        <v>54</v>
      </c>
      <c r="H30" s="129" t="s">
        <v>55</v>
      </c>
      <c r="I30" s="129" t="s">
        <v>55</v>
      </c>
      <c r="J30" s="129" t="s">
        <v>55</v>
      </c>
      <c r="L30" s="129">
        <v>90</v>
      </c>
      <c r="M30" s="129" t="s">
        <v>173</v>
      </c>
      <c r="N30" s="129">
        <v>0</v>
      </c>
      <c r="O30" s="129" t="s">
        <v>173</v>
      </c>
      <c r="P30" s="129">
        <v>0</v>
      </c>
      <c r="Q30" s="129" t="s">
        <v>173</v>
      </c>
      <c r="R30" s="129">
        <v>0</v>
      </c>
      <c r="S30" s="129">
        <v>2</v>
      </c>
      <c r="T30" s="129" t="s">
        <v>174</v>
      </c>
      <c r="U30" s="129" t="s">
        <v>754</v>
      </c>
      <c r="V30" s="129">
        <v>0.72209999999999996</v>
      </c>
      <c r="W30" s="129" t="s">
        <v>755</v>
      </c>
      <c r="X30" s="129">
        <v>0.32779999999999998</v>
      </c>
      <c r="Y30" s="129" t="s">
        <v>756</v>
      </c>
      <c r="Z30" s="129">
        <v>0.36409999999999998</v>
      </c>
      <c r="AA30" s="129" t="s">
        <v>360</v>
      </c>
      <c r="AB30" s="129">
        <v>1.52E-2</v>
      </c>
      <c r="AC30" s="129" t="s">
        <v>179</v>
      </c>
      <c r="AD30" s="129">
        <v>8.8999999999999999E-3</v>
      </c>
      <c r="AE30" s="129" t="s">
        <v>179</v>
      </c>
      <c r="AF30" s="129">
        <v>1.7000000000000001E-2</v>
      </c>
      <c r="AG30" s="129" t="s">
        <v>757</v>
      </c>
      <c r="AH30" s="129">
        <v>6.7999999999999996E-3</v>
      </c>
      <c r="AI30" s="129" t="s">
        <v>758</v>
      </c>
      <c r="AJ30" s="129">
        <v>3.3099999999999997E-2</v>
      </c>
      <c r="AK30" s="129" t="s">
        <v>759</v>
      </c>
      <c r="AL30" s="129">
        <v>7.4000000000000003E-3</v>
      </c>
      <c r="AM30" s="129" t="s">
        <v>374</v>
      </c>
      <c r="AN30" s="129">
        <v>7.6E-3</v>
      </c>
      <c r="AO30" s="129" t="s">
        <v>417</v>
      </c>
      <c r="AP30" s="129">
        <v>4.4000000000000003E-3</v>
      </c>
      <c r="AQ30" s="129" t="s">
        <v>760</v>
      </c>
      <c r="AR30" s="129">
        <v>4.8999999999999998E-3</v>
      </c>
      <c r="AS30" s="129" t="s">
        <v>761</v>
      </c>
      <c r="AT30" s="129">
        <v>2.4899999999999999E-2</v>
      </c>
      <c r="AU30" s="129" t="s">
        <v>601</v>
      </c>
      <c r="AV30" s="129">
        <v>3.5000000000000001E-3</v>
      </c>
      <c r="AW30" s="129" t="s">
        <v>374</v>
      </c>
      <c r="AX30" s="129">
        <v>1.1999999999999999E-3</v>
      </c>
      <c r="AY30" s="129" t="s">
        <v>195</v>
      </c>
      <c r="AZ30" s="129">
        <v>8.0000000000000004E-4</v>
      </c>
      <c r="BA30" s="129" t="s">
        <v>346</v>
      </c>
      <c r="BB30" s="129">
        <v>6.9999999999999999E-4</v>
      </c>
      <c r="BC30" s="129" t="s">
        <v>285</v>
      </c>
      <c r="BD30" s="129">
        <v>5.0000000000000001E-4</v>
      </c>
      <c r="BE30" s="129" t="s">
        <v>179</v>
      </c>
      <c r="BF30" s="129">
        <v>2.9999999999999997E-4</v>
      </c>
      <c r="BG30" s="129" t="s">
        <v>179</v>
      </c>
      <c r="BH30" s="129">
        <v>1E-4</v>
      </c>
      <c r="BI30" s="129" t="s">
        <v>246</v>
      </c>
      <c r="BJ30" s="129">
        <v>2.0000000000000001E-4</v>
      </c>
      <c r="BK30" s="129" t="s">
        <v>312</v>
      </c>
      <c r="BL30" s="129">
        <v>5.0000000000000001E-4</v>
      </c>
      <c r="BM30" s="129" t="s">
        <v>214</v>
      </c>
      <c r="BN30" s="129">
        <v>2.9999999999999997E-4</v>
      </c>
      <c r="BO30" s="129" t="s">
        <v>187</v>
      </c>
      <c r="BP30" s="129">
        <v>5.0000000000000001E-4</v>
      </c>
      <c r="BQ30" s="129" t="s">
        <v>179</v>
      </c>
      <c r="BR30" s="129">
        <v>2.9999999999999997E-4</v>
      </c>
      <c r="BS30" s="129" t="s">
        <v>179</v>
      </c>
      <c r="BT30" s="129">
        <v>2.9999999999999997E-4</v>
      </c>
      <c r="BU30" s="129" t="s">
        <v>179</v>
      </c>
      <c r="BV30" s="129">
        <v>6.9999999999999999E-4</v>
      </c>
      <c r="BW30" s="129" t="s">
        <v>179</v>
      </c>
      <c r="BX30" s="129">
        <v>8.9999999999999998E-4</v>
      </c>
      <c r="BY30" s="129" t="s">
        <v>18</v>
      </c>
      <c r="BZ30" s="129"/>
      <c r="CA30" s="129" t="s">
        <v>211</v>
      </c>
      <c r="CB30" s="129">
        <v>8.0000000000000004E-4</v>
      </c>
      <c r="CC30" s="129" t="s">
        <v>179</v>
      </c>
      <c r="CD30" s="129">
        <v>2E-3</v>
      </c>
      <c r="CE30" s="129" t="s">
        <v>179</v>
      </c>
      <c r="CF30" s="129">
        <v>2.3E-3</v>
      </c>
      <c r="CG30" s="129" t="s">
        <v>179</v>
      </c>
      <c r="CH30" s="129">
        <v>1E-4</v>
      </c>
      <c r="CI30" s="129" t="s">
        <v>179</v>
      </c>
      <c r="CJ30" s="129">
        <v>7.0000000000000001E-3</v>
      </c>
      <c r="CK30" s="129" t="s">
        <v>179</v>
      </c>
      <c r="CL30" s="129">
        <v>1.0800000000000001E-2</v>
      </c>
      <c r="CM30" s="129" t="s">
        <v>179</v>
      </c>
      <c r="CN30" s="129">
        <v>3.3E-3</v>
      </c>
      <c r="CO30" s="129" t="s">
        <v>179</v>
      </c>
      <c r="CP30" s="129">
        <v>8.9999999999999998E-4</v>
      </c>
      <c r="CQ30" s="129" t="s">
        <v>179</v>
      </c>
      <c r="CR30" s="129">
        <v>3.3999999999999998E-3</v>
      </c>
      <c r="CS30" s="129" t="s">
        <v>179</v>
      </c>
      <c r="CT30" s="129">
        <v>1.8E-3</v>
      </c>
      <c r="CU30" s="129" t="s">
        <v>18</v>
      </c>
      <c r="CV30" s="129"/>
      <c r="CW30" s="129" t="s">
        <v>18</v>
      </c>
      <c r="CX30" s="129"/>
      <c r="CY30" s="129" t="s">
        <v>179</v>
      </c>
      <c r="CZ30" s="129">
        <v>5.9999999999999995E-4</v>
      </c>
      <c r="DA30" s="129" t="s">
        <v>179</v>
      </c>
      <c r="DB30" s="129">
        <v>5.0000000000000001E-4</v>
      </c>
      <c r="DC30" s="129" t="s">
        <v>179</v>
      </c>
      <c r="DD30" s="129">
        <v>5.0000000000000001E-4</v>
      </c>
      <c r="DE30" s="129" t="s">
        <v>179</v>
      </c>
      <c r="DF30" s="129">
        <v>5.9999999999999995E-4</v>
      </c>
      <c r="DG30" s="129" t="s">
        <v>179</v>
      </c>
      <c r="DH30" s="129">
        <v>4.0000000000000002E-4</v>
      </c>
      <c r="DI30" s="129" t="s">
        <v>179</v>
      </c>
      <c r="DJ30" s="129">
        <v>2.9999999999999997E-4</v>
      </c>
      <c r="DK30" s="129" t="s">
        <v>744</v>
      </c>
      <c r="DL30" s="129" t="s">
        <v>59</v>
      </c>
      <c r="DN30" t="s">
        <v>895</v>
      </c>
      <c r="DR30" t="s">
        <v>900</v>
      </c>
      <c r="DS30" s="129">
        <v>49</v>
      </c>
      <c r="DT30" s="129" t="s">
        <v>5987</v>
      </c>
      <c r="DW30" t="s">
        <v>5175</v>
      </c>
    </row>
    <row r="31" spans="1:127">
      <c r="A31" s="127">
        <v>180</v>
      </c>
      <c r="B31" s="128">
        <v>44733.928472222222</v>
      </c>
      <c r="C31" s="129" t="s">
        <v>52</v>
      </c>
      <c r="D31" s="129">
        <v>0</v>
      </c>
      <c r="E31" s="129">
        <v>0</v>
      </c>
      <c r="F31" s="129">
        <v>0</v>
      </c>
      <c r="G31" s="129" t="s">
        <v>54</v>
      </c>
      <c r="H31" s="129" t="s">
        <v>55</v>
      </c>
      <c r="I31" s="129" t="s">
        <v>55</v>
      </c>
      <c r="J31" s="129" t="s">
        <v>55</v>
      </c>
      <c r="L31" s="129">
        <v>90</v>
      </c>
      <c r="M31" s="129" t="s">
        <v>173</v>
      </c>
      <c r="N31" s="129">
        <v>0</v>
      </c>
      <c r="O31" s="129" t="s">
        <v>173</v>
      </c>
      <c r="P31" s="129">
        <v>0</v>
      </c>
      <c r="Q31" s="129" t="s">
        <v>173</v>
      </c>
      <c r="R31" s="129">
        <v>0</v>
      </c>
      <c r="S31" s="129">
        <v>2</v>
      </c>
      <c r="T31" s="129" t="s">
        <v>174</v>
      </c>
      <c r="U31" s="129" t="s">
        <v>762</v>
      </c>
      <c r="V31" s="129">
        <v>0.65939999999999999</v>
      </c>
      <c r="W31" s="129" t="s">
        <v>763</v>
      </c>
      <c r="X31" s="129">
        <v>0.29899999999999999</v>
      </c>
      <c r="Y31" s="129" t="s">
        <v>764</v>
      </c>
      <c r="Z31" s="129">
        <v>0.33900000000000002</v>
      </c>
      <c r="AA31" s="129" t="s">
        <v>179</v>
      </c>
      <c r="AB31" s="129">
        <v>1.46E-2</v>
      </c>
      <c r="AC31" s="129" t="s">
        <v>179</v>
      </c>
      <c r="AD31" s="129">
        <v>8.3999999999999995E-3</v>
      </c>
      <c r="AE31" s="129" t="s">
        <v>179</v>
      </c>
      <c r="AF31" s="129">
        <v>1.6500000000000001E-2</v>
      </c>
      <c r="AG31" s="129" t="s">
        <v>765</v>
      </c>
      <c r="AH31" s="129">
        <v>6.4000000000000003E-3</v>
      </c>
      <c r="AI31" s="129" t="s">
        <v>766</v>
      </c>
      <c r="AJ31" s="129">
        <v>3.1600000000000003E-2</v>
      </c>
      <c r="AK31" s="129" t="s">
        <v>767</v>
      </c>
      <c r="AL31" s="129">
        <v>7.1000000000000004E-3</v>
      </c>
      <c r="AM31" s="129" t="s">
        <v>179</v>
      </c>
      <c r="AN31" s="129">
        <v>7.3000000000000001E-3</v>
      </c>
      <c r="AO31" s="129" t="s">
        <v>585</v>
      </c>
      <c r="AP31" s="129">
        <v>4.3E-3</v>
      </c>
      <c r="AQ31" s="129" t="s">
        <v>768</v>
      </c>
      <c r="AR31" s="129">
        <v>4.7999999999999996E-3</v>
      </c>
      <c r="AS31" s="129" t="s">
        <v>769</v>
      </c>
      <c r="AT31" s="129">
        <v>2.3599999999999999E-2</v>
      </c>
      <c r="AU31" s="129" t="s">
        <v>179</v>
      </c>
      <c r="AV31" s="129">
        <v>3.3999999999999998E-3</v>
      </c>
      <c r="AW31" s="129" t="s">
        <v>559</v>
      </c>
      <c r="AX31" s="129">
        <v>1.1000000000000001E-3</v>
      </c>
      <c r="AY31" s="129" t="s">
        <v>244</v>
      </c>
      <c r="AZ31" s="129">
        <v>8.0000000000000004E-4</v>
      </c>
      <c r="BA31" s="129" t="s">
        <v>422</v>
      </c>
      <c r="BB31" s="129">
        <v>6.9999999999999999E-4</v>
      </c>
      <c r="BC31" s="129" t="s">
        <v>406</v>
      </c>
      <c r="BD31" s="129">
        <v>5.0000000000000001E-4</v>
      </c>
      <c r="BE31" s="129" t="s">
        <v>179</v>
      </c>
      <c r="BF31" s="129">
        <v>2.9999999999999997E-4</v>
      </c>
      <c r="BG31" s="129" t="s">
        <v>216</v>
      </c>
      <c r="BH31" s="129">
        <v>1E-4</v>
      </c>
      <c r="BI31" s="129" t="s">
        <v>179</v>
      </c>
      <c r="BJ31" s="129">
        <v>2.0000000000000001E-4</v>
      </c>
      <c r="BK31" s="129" t="s">
        <v>429</v>
      </c>
      <c r="BL31" s="129">
        <v>4.0000000000000002E-4</v>
      </c>
      <c r="BM31" s="129" t="s">
        <v>451</v>
      </c>
      <c r="BN31" s="129">
        <v>2.9999999999999997E-4</v>
      </c>
      <c r="BO31" s="129" t="s">
        <v>405</v>
      </c>
      <c r="BP31" s="129">
        <v>5.9999999999999995E-4</v>
      </c>
      <c r="BQ31" s="129" t="s">
        <v>179</v>
      </c>
      <c r="BR31" s="129">
        <v>2.9999999999999997E-4</v>
      </c>
      <c r="BS31" s="129" t="s">
        <v>179</v>
      </c>
      <c r="BT31" s="129">
        <v>4.0000000000000002E-4</v>
      </c>
      <c r="BU31" s="129" t="s">
        <v>179</v>
      </c>
      <c r="BV31" s="129">
        <v>5.9999999999999995E-4</v>
      </c>
      <c r="BW31" s="129" t="s">
        <v>191</v>
      </c>
      <c r="BX31" s="129">
        <v>8.9999999999999998E-4</v>
      </c>
      <c r="BY31" s="129" t="s">
        <v>179</v>
      </c>
      <c r="BZ31" s="129">
        <v>1.1000000000000001E-3</v>
      </c>
      <c r="CA31" s="129" t="s">
        <v>179</v>
      </c>
      <c r="CB31" s="129">
        <v>8.0000000000000004E-4</v>
      </c>
      <c r="CC31" s="129" t="s">
        <v>179</v>
      </c>
      <c r="CD31" s="129">
        <v>2.0999999999999999E-3</v>
      </c>
      <c r="CE31" s="129" t="s">
        <v>179</v>
      </c>
      <c r="CF31" s="129">
        <v>2.2000000000000001E-3</v>
      </c>
      <c r="CG31" s="129" t="s">
        <v>216</v>
      </c>
      <c r="CH31" s="129">
        <v>1E-4</v>
      </c>
      <c r="CI31" s="129" t="s">
        <v>179</v>
      </c>
      <c r="CJ31" s="129">
        <v>8.2000000000000007E-3</v>
      </c>
      <c r="CK31" s="129" t="s">
        <v>179</v>
      </c>
      <c r="CL31" s="129">
        <v>1.1299999999999999E-2</v>
      </c>
      <c r="CM31" s="129" t="s">
        <v>179</v>
      </c>
      <c r="CN31" s="129">
        <v>5.4000000000000003E-3</v>
      </c>
      <c r="CO31" s="129" t="s">
        <v>179</v>
      </c>
      <c r="CP31" s="129">
        <v>8.0000000000000004E-4</v>
      </c>
      <c r="CQ31" s="129" t="s">
        <v>179</v>
      </c>
      <c r="CR31" s="129">
        <v>3.0999999999999999E-3</v>
      </c>
      <c r="CS31" s="129" t="s">
        <v>179</v>
      </c>
      <c r="CT31" s="129">
        <v>1.9E-3</v>
      </c>
      <c r="CU31" s="129" t="s">
        <v>179</v>
      </c>
      <c r="CV31" s="129">
        <v>8.0000000000000004E-4</v>
      </c>
      <c r="CW31" s="129" t="s">
        <v>18</v>
      </c>
      <c r="CX31" s="129"/>
      <c r="CY31" s="129" t="s">
        <v>179</v>
      </c>
      <c r="CZ31" s="129">
        <v>5.9999999999999995E-4</v>
      </c>
      <c r="DA31" s="129" t="s">
        <v>179</v>
      </c>
      <c r="DB31" s="129">
        <v>5.9999999999999995E-4</v>
      </c>
      <c r="DC31" s="129" t="s">
        <v>179</v>
      </c>
      <c r="DD31" s="129">
        <v>5.9999999999999995E-4</v>
      </c>
      <c r="DE31" s="129" t="s">
        <v>179</v>
      </c>
      <c r="DF31" s="129">
        <v>5.9999999999999995E-4</v>
      </c>
      <c r="DG31" s="129" t="s">
        <v>179</v>
      </c>
      <c r="DH31" s="129">
        <v>4.0000000000000002E-4</v>
      </c>
      <c r="DI31" s="129" t="s">
        <v>179</v>
      </c>
      <c r="DJ31" s="129">
        <v>4.0000000000000002E-4</v>
      </c>
      <c r="DK31" s="129" t="s">
        <v>744</v>
      </c>
      <c r="DL31" s="129" t="s">
        <v>59</v>
      </c>
      <c r="DN31" t="s">
        <v>895</v>
      </c>
      <c r="DR31" t="s">
        <v>915</v>
      </c>
      <c r="DS31" s="129">
        <v>63</v>
      </c>
      <c r="DT31" s="129" t="s">
        <v>916</v>
      </c>
      <c r="DW31" t="s">
        <v>5176</v>
      </c>
    </row>
    <row r="32" spans="1:127">
      <c r="A32" s="127">
        <v>181</v>
      </c>
      <c r="B32" s="128">
        <v>44733.930555555555</v>
      </c>
      <c r="C32" s="129" t="s">
        <v>52</v>
      </c>
      <c r="D32" s="129">
        <v>0</v>
      </c>
      <c r="E32" s="129">
        <v>0</v>
      </c>
      <c r="F32" s="129">
        <v>0</v>
      </c>
      <c r="G32" s="129" t="s">
        <v>54</v>
      </c>
      <c r="H32" s="129" t="s">
        <v>55</v>
      </c>
      <c r="I32" s="129" t="s">
        <v>55</v>
      </c>
      <c r="J32" s="129" t="s">
        <v>55</v>
      </c>
      <c r="L32" s="129">
        <v>90</v>
      </c>
      <c r="M32" s="129" t="s">
        <v>173</v>
      </c>
      <c r="N32" s="129">
        <v>0</v>
      </c>
      <c r="O32" s="129" t="s">
        <v>173</v>
      </c>
      <c r="P32" s="129">
        <v>0</v>
      </c>
      <c r="Q32" s="129" t="s">
        <v>173</v>
      </c>
      <c r="R32" s="129">
        <v>0</v>
      </c>
      <c r="S32" s="129">
        <v>2</v>
      </c>
      <c r="T32" s="129" t="s">
        <v>174</v>
      </c>
      <c r="U32" s="129" t="s">
        <v>770</v>
      </c>
      <c r="V32" s="129">
        <v>0.68740000000000001</v>
      </c>
      <c r="W32" s="129" t="s">
        <v>771</v>
      </c>
      <c r="X32" s="129">
        <v>0.33939999999999998</v>
      </c>
      <c r="Y32" s="129" t="s">
        <v>772</v>
      </c>
      <c r="Z32" s="129">
        <v>0.3725</v>
      </c>
      <c r="AA32" s="129" t="s">
        <v>564</v>
      </c>
      <c r="AB32" s="129">
        <v>1.5299999999999999E-2</v>
      </c>
      <c r="AC32" s="129" t="s">
        <v>179</v>
      </c>
      <c r="AD32" s="129">
        <v>9.1000000000000004E-3</v>
      </c>
      <c r="AE32" s="129" t="s">
        <v>179</v>
      </c>
      <c r="AF32" s="129">
        <v>1.8200000000000001E-2</v>
      </c>
      <c r="AG32" s="129" t="s">
        <v>773</v>
      </c>
      <c r="AH32" s="129">
        <v>9.5999999999999992E-3</v>
      </c>
      <c r="AI32" s="129" t="s">
        <v>774</v>
      </c>
      <c r="AJ32" s="129">
        <v>3.3099999999999997E-2</v>
      </c>
      <c r="AK32" s="129" t="s">
        <v>775</v>
      </c>
      <c r="AL32" s="129">
        <v>7.4999999999999997E-3</v>
      </c>
      <c r="AM32" s="129" t="s">
        <v>629</v>
      </c>
      <c r="AN32" s="129">
        <v>7.7999999999999996E-3</v>
      </c>
      <c r="AO32" s="129" t="s">
        <v>776</v>
      </c>
      <c r="AP32" s="129">
        <v>4.4000000000000003E-3</v>
      </c>
      <c r="AQ32" s="129" t="s">
        <v>777</v>
      </c>
      <c r="AR32" s="129">
        <v>5.4999999999999997E-3</v>
      </c>
      <c r="AS32" s="129" t="s">
        <v>778</v>
      </c>
      <c r="AT32" s="129">
        <v>2.69E-2</v>
      </c>
      <c r="AU32" s="129" t="s">
        <v>548</v>
      </c>
      <c r="AV32" s="129">
        <v>3.8E-3</v>
      </c>
      <c r="AW32" s="129" t="s">
        <v>650</v>
      </c>
      <c r="AX32" s="129">
        <v>1E-3</v>
      </c>
      <c r="AY32" s="129" t="s">
        <v>317</v>
      </c>
      <c r="AZ32" s="129">
        <v>8.0000000000000004E-4</v>
      </c>
      <c r="BA32" s="129" t="s">
        <v>422</v>
      </c>
      <c r="BB32" s="129">
        <v>6.9999999999999999E-4</v>
      </c>
      <c r="BC32" s="129" t="s">
        <v>211</v>
      </c>
      <c r="BD32" s="129">
        <v>4.0000000000000002E-4</v>
      </c>
      <c r="BE32" s="129" t="s">
        <v>179</v>
      </c>
      <c r="BF32" s="129">
        <v>2.9999999999999997E-4</v>
      </c>
      <c r="BG32" s="129" t="s">
        <v>179</v>
      </c>
      <c r="BH32" s="129">
        <v>1E-4</v>
      </c>
      <c r="BI32" s="129" t="s">
        <v>211</v>
      </c>
      <c r="BJ32" s="129">
        <v>2.0000000000000001E-4</v>
      </c>
      <c r="BK32" s="129" t="s">
        <v>559</v>
      </c>
      <c r="BL32" s="129">
        <v>4.0000000000000002E-4</v>
      </c>
      <c r="BM32" s="129" t="s">
        <v>517</v>
      </c>
      <c r="BN32" s="129">
        <v>2.9999999999999997E-4</v>
      </c>
      <c r="BO32" s="129" t="s">
        <v>316</v>
      </c>
      <c r="BP32" s="129">
        <v>4.0000000000000002E-4</v>
      </c>
      <c r="BQ32" s="129" t="s">
        <v>179</v>
      </c>
      <c r="BR32" s="129">
        <v>2.9999999999999997E-4</v>
      </c>
      <c r="BS32" s="129" t="s">
        <v>179</v>
      </c>
      <c r="BT32" s="129">
        <v>2.9999999999999997E-4</v>
      </c>
      <c r="BU32" s="129" t="s">
        <v>179</v>
      </c>
      <c r="BV32" s="129">
        <v>6.9999999999999999E-4</v>
      </c>
      <c r="BW32" s="129" t="s">
        <v>18</v>
      </c>
      <c r="BX32" s="129"/>
      <c r="BY32" s="129" t="s">
        <v>179</v>
      </c>
      <c r="BZ32" s="129">
        <v>1.1000000000000001E-3</v>
      </c>
      <c r="CA32" s="129" t="s">
        <v>247</v>
      </c>
      <c r="CB32" s="129">
        <v>8.0000000000000004E-4</v>
      </c>
      <c r="CC32" s="129" t="s">
        <v>179</v>
      </c>
      <c r="CD32" s="129">
        <v>2.0999999999999999E-3</v>
      </c>
      <c r="CE32" s="129" t="s">
        <v>179</v>
      </c>
      <c r="CF32" s="129">
        <v>2.3E-3</v>
      </c>
      <c r="CG32" s="129" t="s">
        <v>216</v>
      </c>
      <c r="CH32" s="129">
        <v>1E-4</v>
      </c>
      <c r="CI32" s="129" t="s">
        <v>179</v>
      </c>
      <c r="CJ32" s="129">
        <v>6.8999999999999999E-3</v>
      </c>
      <c r="CK32" s="129" t="s">
        <v>179</v>
      </c>
      <c r="CL32" s="129">
        <v>1.12E-2</v>
      </c>
      <c r="CM32" s="129" t="s">
        <v>179</v>
      </c>
      <c r="CN32" s="129">
        <v>3.0999999999999999E-3</v>
      </c>
      <c r="CO32" s="129" t="s">
        <v>179</v>
      </c>
      <c r="CP32" s="129">
        <v>8.0000000000000004E-4</v>
      </c>
      <c r="CQ32" s="129" t="s">
        <v>179</v>
      </c>
      <c r="CR32" s="129">
        <v>3.3E-3</v>
      </c>
      <c r="CS32" s="129" t="s">
        <v>179</v>
      </c>
      <c r="CT32" s="129">
        <v>1.9E-3</v>
      </c>
      <c r="CU32" s="129" t="s">
        <v>18</v>
      </c>
      <c r="CV32" s="129"/>
      <c r="CW32" s="129" t="s">
        <v>18</v>
      </c>
      <c r="CX32" s="129"/>
      <c r="CY32" s="129" t="s">
        <v>179</v>
      </c>
      <c r="CZ32" s="129">
        <v>5.9999999999999995E-4</v>
      </c>
      <c r="DA32" s="129" t="s">
        <v>179</v>
      </c>
      <c r="DB32" s="129">
        <v>5.9999999999999995E-4</v>
      </c>
      <c r="DC32" s="129" t="s">
        <v>179</v>
      </c>
      <c r="DD32" s="129">
        <v>5.9999999999999995E-4</v>
      </c>
      <c r="DE32" s="129" t="s">
        <v>179</v>
      </c>
      <c r="DF32" s="129">
        <v>5.9999999999999995E-4</v>
      </c>
      <c r="DG32" s="129" t="s">
        <v>179</v>
      </c>
      <c r="DH32" s="129">
        <v>4.0000000000000002E-4</v>
      </c>
      <c r="DI32" s="129" t="s">
        <v>179</v>
      </c>
      <c r="DJ32" s="129">
        <v>2.9999999999999997E-4</v>
      </c>
      <c r="DK32" s="129" t="s">
        <v>744</v>
      </c>
      <c r="DL32" s="129" t="s">
        <v>59</v>
      </c>
      <c r="DN32" t="s">
        <v>895</v>
      </c>
      <c r="DR32" t="s">
        <v>903</v>
      </c>
      <c r="DS32" s="129">
        <v>92</v>
      </c>
      <c r="DT32" s="129" t="s">
        <v>917</v>
      </c>
      <c r="DW32" t="s">
        <v>5177</v>
      </c>
    </row>
    <row r="33" spans="1:127">
      <c r="A33" s="127">
        <v>182</v>
      </c>
      <c r="B33" s="128">
        <v>44733.94027777778</v>
      </c>
      <c r="C33" s="129" t="s">
        <v>52</v>
      </c>
      <c r="D33" s="129">
        <v>0</v>
      </c>
      <c r="E33" s="129">
        <v>0</v>
      </c>
      <c r="F33" s="129">
        <v>0</v>
      </c>
      <c r="G33" s="129" t="s">
        <v>54</v>
      </c>
      <c r="H33" s="129" t="s">
        <v>55</v>
      </c>
      <c r="I33" s="129" t="s">
        <v>55</v>
      </c>
      <c r="J33" s="129" t="s">
        <v>55</v>
      </c>
      <c r="L33" s="129">
        <v>90</v>
      </c>
      <c r="M33" s="129" t="s">
        <v>173</v>
      </c>
      <c r="N33" s="129">
        <v>0</v>
      </c>
      <c r="O33" s="129" t="s">
        <v>173</v>
      </c>
      <c r="P33" s="129">
        <v>0</v>
      </c>
      <c r="Q33" s="129" t="s">
        <v>173</v>
      </c>
      <c r="R33" s="129">
        <v>0</v>
      </c>
      <c r="S33" s="129">
        <v>2</v>
      </c>
      <c r="T33" s="129" t="s">
        <v>174</v>
      </c>
      <c r="U33" s="129" t="s">
        <v>779</v>
      </c>
      <c r="V33" s="129">
        <v>0.68620000000000003</v>
      </c>
      <c r="W33" s="129" t="s">
        <v>780</v>
      </c>
      <c r="X33" s="129">
        <v>0.32890000000000003</v>
      </c>
      <c r="Y33" s="129" t="s">
        <v>781</v>
      </c>
      <c r="Z33" s="129">
        <v>0.3664</v>
      </c>
      <c r="AA33" s="129" t="s">
        <v>782</v>
      </c>
      <c r="AB33" s="129">
        <v>1.52E-2</v>
      </c>
      <c r="AC33" s="129" t="s">
        <v>179</v>
      </c>
      <c r="AD33" s="129">
        <v>8.8000000000000005E-3</v>
      </c>
      <c r="AE33" s="129" t="s">
        <v>179</v>
      </c>
      <c r="AF33" s="129">
        <v>1.7500000000000002E-2</v>
      </c>
      <c r="AG33" s="129" t="s">
        <v>783</v>
      </c>
      <c r="AH33" s="129">
        <v>6.4999999999999997E-3</v>
      </c>
      <c r="AI33" s="129" t="s">
        <v>784</v>
      </c>
      <c r="AJ33" s="129">
        <v>3.3300000000000003E-2</v>
      </c>
      <c r="AK33" s="129" t="s">
        <v>785</v>
      </c>
      <c r="AL33" s="129">
        <v>7.7000000000000002E-3</v>
      </c>
      <c r="AM33" s="129" t="s">
        <v>786</v>
      </c>
      <c r="AN33" s="129">
        <v>8.2000000000000007E-3</v>
      </c>
      <c r="AO33" s="129" t="s">
        <v>787</v>
      </c>
      <c r="AP33" s="129">
        <v>4.4999999999999997E-3</v>
      </c>
      <c r="AQ33" s="129" t="s">
        <v>752</v>
      </c>
      <c r="AR33" s="129">
        <v>5.0000000000000001E-3</v>
      </c>
      <c r="AS33" s="129" t="s">
        <v>788</v>
      </c>
      <c r="AT33" s="129">
        <v>2.4500000000000001E-2</v>
      </c>
      <c r="AU33" s="129" t="s">
        <v>345</v>
      </c>
      <c r="AV33" s="129">
        <v>3.5000000000000001E-3</v>
      </c>
      <c r="AW33" s="129" t="s">
        <v>193</v>
      </c>
      <c r="AX33" s="129">
        <v>1.1000000000000001E-3</v>
      </c>
      <c r="AY33" s="129" t="s">
        <v>789</v>
      </c>
      <c r="AZ33" s="129">
        <v>8.9999999999999998E-4</v>
      </c>
      <c r="BA33" s="129" t="s">
        <v>330</v>
      </c>
      <c r="BB33" s="129">
        <v>5.9999999999999995E-4</v>
      </c>
      <c r="BC33" s="129" t="s">
        <v>245</v>
      </c>
      <c r="BD33" s="129">
        <v>4.0000000000000002E-4</v>
      </c>
      <c r="BE33" s="129" t="s">
        <v>179</v>
      </c>
      <c r="BF33" s="129">
        <v>2.9999999999999997E-4</v>
      </c>
      <c r="BG33" s="129" t="s">
        <v>179</v>
      </c>
      <c r="BH33" s="129">
        <v>1E-4</v>
      </c>
      <c r="BI33" s="129" t="s">
        <v>179</v>
      </c>
      <c r="BJ33" s="129">
        <v>2.0000000000000001E-4</v>
      </c>
      <c r="BK33" s="129" t="s">
        <v>242</v>
      </c>
      <c r="BL33" s="129">
        <v>5.0000000000000001E-4</v>
      </c>
      <c r="BM33" s="129" t="s">
        <v>249</v>
      </c>
      <c r="BN33" s="129">
        <v>2.9999999999999997E-4</v>
      </c>
      <c r="BO33" s="129" t="s">
        <v>209</v>
      </c>
      <c r="BP33" s="129">
        <v>5.0000000000000001E-4</v>
      </c>
      <c r="BQ33" s="129" t="s">
        <v>179</v>
      </c>
      <c r="BR33" s="129">
        <v>2.9999999999999997E-4</v>
      </c>
      <c r="BS33" s="129" t="s">
        <v>179</v>
      </c>
      <c r="BT33" s="129">
        <v>2.9999999999999997E-4</v>
      </c>
      <c r="BU33" s="129" t="s">
        <v>179</v>
      </c>
      <c r="BV33" s="129">
        <v>6.9999999999999999E-4</v>
      </c>
      <c r="BW33" s="129" t="s">
        <v>285</v>
      </c>
      <c r="BX33" s="129">
        <v>8.9999999999999998E-4</v>
      </c>
      <c r="BY33" s="129" t="s">
        <v>179</v>
      </c>
      <c r="BZ33" s="129">
        <v>1.1000000000000001E-3</v>
      </c>
      <c r="CA33" s="129" t="s">
        <v>179</v>
      </c>
      <c r="CB33" s="129">
        <v>8.0000000000000004E-4</v>
      </c>
      <c r="CC33" s="129" t="s">
        <v>179</v>
      </c>
      <c r="CD33" s="129">
        <v>2E-3</v>
      </c>
      <c r="CE33" s="129" t="s">
        <v>179</v>
      </c>
      <c r="CF33" s="129">
        <v>2.3E-3</v>
      </c>
      <c r="CG33" s="129" t="s">
        <v>216</v>
      </c>
      <c r="CH33" s="129">
        <v>1E-4</v>
      </c>
      <c r="CI33" s="129" t="s">
        <v>179</v>
      </c>
      <c r="CJ33" s="129">
        <v>7.0000000000000001E-3</v>
      </c>
      <c r="CK33" s="129" t="s">
        <v>179</v>
      </c>
      <c r="CL33" s="129">
        <v>1.09E-2</v>
      </c>
      <c r="CM33" s="129" t="s">
        <v>179</v>
      </c>
      <c r="CN33" s="129">
        <v>3.0999999999999999E-3</v>
      </c>
      <c r="CO33" s="129" t="s">
        <v>179</v>
      </c>
      <c r="CP33" s="129">
        <v>8.0000000000000004E-4</v>
      </c>
      <c r="CQ33" s="129" t="s">
        <v>179</v>
      </c>
      <c r="CR33" s="129">
        <v>3.2000000000000002E-3</v>
      </c>
      <c r="CS33" s="129" t="s">
        <v>179</v>
      </c>
      <c r="CT33" s="129">
        <v>1.8E-3</v>
      </c>
      <c r="CU33" s="129" t="s">
        <v>18</v>
      </c>
      <c r="CV33" s="129"/>
      <c r="CW33" s="129" t="s">
        <v>18</v>
      </c>
      <c r="CX33" s="129"/>
      <c r="CY33" s="129" t="s">
        <v>179</v>
      </c>
      <c r="CZ33" s="129">
        <v>5.9999999999999995E-4</v>
      </c>
      <c r="DA33" s="129" t="s">
        <v>179</v>
      </c>
      <c r="DB33" s="129">
        <v>5.0000000000000001E-4</v>
      </c>
      <c r="DC33" s="129" t="s">
        <v>179</v>
      </c>
      <c r="DD33" s="129">
        <v>5.0000000000000001E-4</v>
      </c>
      <c r="DE33" s="129" t="s">
        <v>179</v>
      </c>
      <c r="DF33" s="129">
        <v>5.9999999999999995E-4</v>
      </c>
      <c r="DG33" s="129" t="s">
        <v>179</v>
      </c>
      <c r="DH33" s="129">
        <v>4.0000000000000002E-4</v>
      </c>
      <c r="DI33" s="129" t="s">
        <v>179</v>
      </c>
      <c r="DJ33" s="129">
        <v>4.0000000000000002E-4</v>
      </c>
      <c r="DK33" s="129" t="s">
        <v>744</v>
      </c>
      <c r="DL33" s="129" t="s">
        <v>59</v>
      </c>
      <c r="DN33" t="s">
        <v>895</v>
      </c>
      <c r="DR33" t="s">
        <v>918</v>
      </c>
      <c r="DS33" s="129">
        <v>118</v>
      </c>
      <c r="DT33" s="129" t="s">
        <v>5991</v>
      </c>
      <c r="DW33" t="s">
        <v>5178</v>
      </c>
    </row>
    <row r="34" spans="1:127">
      <c r="A34" s="127">
        <v>183</v>
      </c>
      <c r="B34" s="128">
        <v>44734.113194444442</v>
      </c>
      <c r="C34" s="129" t="s">
        <v>52</v>
      </c>
      <c r="D34" s="129">
        <v>0</v>
      </c>
      <c r="E34" s="129">
        <v>0</v>
      </c>
      <c r="F34" s="129">
        <v>0</v>
      </c>
      <c r="G34" s="129" t="s">
        <v>54</v>
      </c>
      <c r="H34" s="129" t="s">
        <v>55</v>
      </c>
      <c r="I34" s="129" t="s">
        <v>55</v>
      </c>
      <c r="J34" s="129" t="s">
        <v>55</v>
      </c>
      <c r="L34" s="129">
        <v>90</v>
      </c>
      <c r="M34" s="129" t="s">
        <v>173</v>
      </c>
      <c r="N34" s="129">
        <v>0</v>
      </c>
      <c r="O34" s="129" t="s">
        <v>173</v>
      </c>
      <c r="P34" s="129">
        <v>0</v>
      </c>
      <c r="Q34" s="129" t="s">
        <v>173</v>
      </c>
      <c r="R34" s="129">
        <v>0</v>
      </c>
      <c r="S34" s="129">
        <v>2</v>
      </c>
      <c r="T34" s="129" t="s">
        <v>174</v>
      </c>
      <c r="U34" s="129" t="s">
        <v>790</v>
      </c>
      <c r="V34" s="129">
        <v>0.66459999999999997</v>
      </c>
      <c r="W34" s="129" t="s">
        <v>791</v>
      </c>
      <c r="X34" s="129">
        <v>0.31940000000000002</v>
      </c>
      <c r="Y34" s="129" t="s">
        <v>792</v>
      </c>
      <c r="Z34" s="129">
        <v>0.34970000000000001</v>
      </c>
      <c r="AA34" s="129" t="s">
        <v>793</v>
      </c>
      <c r="AB34" s="129">
        <v>1.5900000000000001E-2</v>
      </c>
      <c r="AC34" s="129" t="s">
        <v>794</v>
      </c>
      <c r="AD34" s="129">
        <v>1.2500000000000001E-2</v>
      </c>
      <c r="AE34" s="129" t="s">
        <v>179</v>
      </c>
      <c r="AF34" s="129">
        <v>1.84E-2</v>
      </c>
      <c r="AG34" s="129" t="s">
        <v>795</v>
      </c>
      <c r="AH34" s="129">
        <v>6.3E-3</v>
      </c>
      <c r="AI34" s="129" t="s">
        <v>796</v>
      </c>
      <c r="AJ34" s="129">
        <v>3.4200000000000001E-2</v>
      </c>
      <c r="AK34" s="129" t="s">
        <v>797</v>
      </c>
      <c r="AL34" s="129">
        <v>7.7000000000000002E-3</v>
      </c>
      <c r="AM34" s="129" t="s">
        <v>579</v>
      </c>
      <c r="AN34" s="129">
        <v>8.0999999999999996E-3</v>
      </c>
      <c r="AO34" s="129" t="s">
        <v>630</v>
      </c>
      <c r="AP34" s="129">
        <v>4.7000000000000002E-3</v>
      </c>
      <c r="AQ34" s="129" t="s">
        <v>522</v>
      </c>
      <c r="AR34" s="129">
        <v>5.1000000000000004E-3</v>
      </c>
      <c r="AS34" s="129" t="s">
        <v>798</v>
      </c>
      <c r="AT34" s="129">
        <v>2.75E-2</v>
      </c>
      <c r="AU34" s="129" t="s">
        <v>346</v>
      </c>
      <c r="AV34" s="129">
        <v>3.8999999999999998E-3</v>
      </c>
      <c r="AW34" s="129" t="s">
        <v>301</v>
      </c>
      <c r="AX34" s="129">
        <v>8.9999999999999998E-4</v>
      </c>
      <c r="AY34" s="129" t="s">
        <v>345</v>
      </c>
      <c r="AZ34" s="129">
        <v>6.9999999999999999E-4</v>
      </c>
      <c r="BA34" s="129" t="s">
        <v>303</v>
      </c>
      <c r="BB34" s="129">
        <v>6.9999999999999999E-4</v>
      </c>
      <c r="BC34" s="129" t="s">
        <v>304</v>
      </c>
      <c r="BD34" s="129">
        <v>5.0000000000000001E-4</v>
      </c>
      <c r="BE34" s="129" t="s">
        <v>212</v>
      </c>
      <c r="BF34" s="129">
        <v>2.9999999999999997E-4</v>
      </c>
      <c r="BG34" s="129" t="s">
        <v>179</v>
      </c>
      <c r="BH34" s="129">
        <v>1E-4</v>
      </c>
      <c r="BI34" s="129" t="s">
        <v>179</v>
      </c>
      <c r="BJ34" s="129">
        <v>2.0000000000000001E-4</v>
      </c>
      <c r="BK34" s="129" t="s">
        <v>419</v>
      </c>
      <c r="BL34" s="129">
        <v>5.0000000000000001E-4</v>
      </c>
      <c r="BM34" s="129" t="s">
        <v>269</v>
      </c>
      <c r="BN34" s="129">
        <v>2.9999999999999997E-4</v>
      </c>
      <c r="BO34" s="129" t="s">
        <v>301</v>
      </c>
      <c r="BP34" s="129">
        <v>5.0000000000000001E-4</v>
      </c>
      <c r="BQ34" s="129" t="s">
        <v>179</v>
      </c>
      <c r="BR34" s="129">
        <v>2.9999999999999997E-4</v>
      </c>
      <c r="BS34" s="129" t="s">
        <v>179</v>
      </c>
      <c r="BT34" s="129">
        <v>4.0000000000000002E-4</v>
      </c>
      <c r="BU34" s="129" t="s">
        <v>179</v>
      </c>
      <c r="BV34" s="129">
        <v>6.9999999999999999E-4</v>
      </c>
      <c r="BW34" s="129" t="s">
        <v>18</v>
      </c>
      <c r="BX34" s="129"/>
      <c r="BY34" s="129" t="s">
        <v>179</v>
      </c>
      <c r="BZ34" s="129">
        <v>1.1000000000000001E-3</v>
      </c>
      <c r="CA34" s="129" t="s">
        <v>179</v>
      </c>
      <c r="CB34" s="129">
        <v>8.0000000000000004E-4</v>
      </c>
      <c r="CC34" s="129" t="s">
        <v>179</v>
      </c>
      <c r="CD34" s="129">
        <v>2.0999999999999999E-3</v>
      </c>
      <c r="CE34" s="129" t="s">
        <v>179</v>
      </c>
      <c r="CF34" s="129">
        <v>2.3E-3</v>
      </c>
      <c r="CG34" s="129" t="s">
        <v>179</v>
      </c>
      <c r="CH34" s="129">
        <v>1E-4</v>
      </c>
      <c r="CI34" s="129" t="s">
        <v>179</v>
      </c>
      <c r="CJ34" s="129">
        <v>7.1999999999999998E-3</v>
      </c>
      <c r="CK34" s="129" t="s">
        <v>179</v>
      </c>
      <c r="CL34" s="129">
        <v>1.12E-2</v>
      </c>
      <c r="CM34" s="129" t="s">
        <v>179</v>
      </c>
      <c r="CN34" s="129">
        <v>4.8999999999999998E-3</v>
      </c>
      <c r="CO34" s="129" t="s">
        <v>179</v>
      </c>
      <c r="CP34" s="129">
        <v>8.0000000000000004E-4</v>
      </c>
      <c r="CQ34" s="129" t="s">
        <v>179</v>
      </c>
      <c r="CR34" s="129">
        <v>3.3E-3</v>
      </c>
      <c r="CS34" s="129" t="s">
        <v>179</v>
      </c>
      <c r="CT34" s="129">
        <v>1.8E-3</v>
      </c>
      <c r="CU34" s="129" t="s">
        <v>18</v>
      </c>
      <c r="CV34" s="129"/>
      <c r="CW34" s="129" t="s">
        <v>179</v>
      </c>
      <c r="CX34" s="129">
        <v>5.9999999999999995E-4</v>
      </c>
      <c r="CY34" s="129" t="s">
        <v>179</v>
      </c>
      <c r="CZ34" s="129">
        <v>5.9999999999999995E-4</v>
      </c>
      <c r="DA34" s="129" t="s">
        <v>179</v>
      </c>
      <c r="DB34" s="129">
        <v>5.9999999999999995E-4</v>
      </c>
      <c r="DC34" s="129" t="s">
        <v>179</v>
      </c>
      <c r="DD34" s="129">
        <v>5.9999999999999995E-4</v>
      </c>
      <c r="DE34" s="129" t="s">
        <v>179</v>
      </c>
      <c r="DF34" s="129">
        <v>5.9999999999999995E-4</v>
      </c>
      <c r="DG34" s="129" t="s">
        <v>179</v>
      </c>
      <c r="DH34" s="129">
        <v>4.0000000000000002E-4</v>
      </c>
      <c r="DI34" s="129" t="s">
        <v>179</v>
      </c>
      <c r="DJ34" s="129">
        <v>4.0000000000000002E-4</v>
      </c>
      <c r="DK34" s="129" t="s">
        <v>799</v>
      </c>
      <c r="DL34" s="129" t="s">
        <v>59</v>
      </c>
      <c r="DN34" t="s">
        <v>895</v>
      </c>
      <c r="DR34" t="s">
        <v>904</v>
      </c>
      <c r="DS34" s="129">
        <v>13</v>
      </c>
      <c r="DT34" s="129" t="s">
        <v>919</v>
      </c>
      <c r="DW34" t="s">
        <v>5179</v>
      </c>
    </row>
    <row r="35" spans="1:127">
      <c r="A35" s="127">
        <v>184</v>
      </c>
      <c r="B35" s="128">
        <v>44734.115277777775</v>
      </c>
      <c r="C35" s="129" t="s">
        <v>52</v>
      </c>
      <c r="D35" s="129">
        <v>0</v>
      </c>
      <c r="E35" s="129">
        <v>0</v>
      </c>
      <c r="F35" s="129">
        <v>0</v>
      </c>
      <c r="G35" s="129" t="s">
        <v>54</v>
      </c>
      <c r="H35" s="129" t="s">
        <v>55</v>
      </c>
      <c r="I35" s="129" t="s">
        <v>55</v>
      </c>
      <c r="J35" s="129" t="s">
        <v>55</v>
      </c>
      <c r="L35" s="129">
        <v>90</v>
      </c>
      <c r="M35" s="129" t="s">
        <v>173</v>
      </c>
      <c r="N35" s="129">
        <v>0</v>
      </c>
      <c r="O35" s="129" t="s">
        <v>173</v>
      </c>
      <c r="P35" s="129">
        <v>0</v>
      </c>
      <c r="Q35" s="129" t="s">
        <v>173</v>
      </c>
      <c r="R35" s="129">
        <v>0</v>
      </c>
      <c r="S35" s="129">
        <v>2</v>
      </c>
      <c r="T35" s="129" t="s">
        <v>174</v>
      </c>
      <c r="U35" s="129" t="s">
        <v>800</v>
      </c>
      <c r="V35" s="129">
        <v>0.69220000000000004</v>
      </c>
      <c r="W35" s="129" t="s">
        <v>801</v>
      </c>
      <c r="X35" s="129">
        <v>0.31640000000000001</v>
      </c>
      <c r="Y35" s="129" t="s">
        <v>802</v>
      </c>
      <c r="Z35" s="129">
        <v>0.3574</v>
      </c>
      <c r="AA35" s="129" t="s">
        <v>674</v>
      </c>
      <c r="AB35" s="129">
        <v>1.55E-2</v>
      </c>
      <c r="AC35" s="129" t="s">
        <v>803</v>
      </c>
      <c r="AD35" s="129">
        <v>1.0500000000000001E-2</v>
      </c>
      <c r="AE35" s="129" t="s">
        <v>804</v>
      </c>
      <c r="AF35" s="129">
        <v>2.2499999999999999E-2</v>
      </c>
      <c r="AG35" s="129" t="s">
        <v>805</v>
      </c>
      <c r="AH35" s="129">
        <v>6.7999999999999996E-3</v>
      </c>
      <c r="AI35" s="129" t="s">
        <v>806</v>
      </c>
      <c r="AJ35" s="129">
        <v>3.3500000000000002E-2</v>
      </c>
      <c r="AK35" s="129" t="s">
        <v>807</v>
      </c>
      <c r="AL35" s="129">
        <v>7.4999999999999997E-3</v>
      </c>
      <c r="AM35" s="129" t="s">
        <v>808</v>
      </c>
      <c r="AN35" s="129">
        <v>7.6E-3</v>
      </c>
      <c r="AO35" s="129" t="s">
        <v>809</v>
      </c>
      <c r="AP35" s="129">
        <v>4.4000000000000003E-3</v>
      </c>
      <c r="AQ35" s="129" t="s">
        <v>810</v>
      </c>
      <c r="AR35" s="129">
        <v>5.1000000000000004E-3</v>
      </c>
      <c r="AS35" s="129" t="s">
        <v>811</v>
      </c>
      <c r="AT35" s="129">
        <v>2.5000000000000001E-2</v>
      </c>
      <c r="AU35" s="129" t="s">
        <v>422</v>
      </c>
      <c r="AV35" s="129">
        <v>3.5000000000000001E-3</v>
      </c>
      <c r="AW35" s="129" t="s">
        <v>365</v>
      </c>
      <c r="AX35" s="129">
        <v>1.1000000000000001E-3</v>
      </c>
      <c r="AY35" s="129" t="s">
        <v>407</v>
      </c>
      <c r="AZ35" s="129">
        <v>8.9999999999999998E-4</v>
      </c>
      <c r="BA35" s="129" t="s">
        <v>210</v>
      </c>
      <c r="BB35" s="129">
        <v>6.9999999999999999E-4</v>
      </c>
      <c r="BC35" s="129" t="s">
        <v>247</v>
      </c>
      <c r="BD35" s="129">
        <v>4.0000000000000002E-4</v>
      </c>
      <c r="BE35" s="129" t="s">
        <v>179</v>
      </c>
      <c r="BF35" s="129">
        <v>2.9999999999999997E-4</v>
      </c>
      <c r="BG35" s="129" t="s">
        <v>179</v>
      </c>
      <c r="BH35" s="129">
        <v>1E-4</v>
      </c>
      <c r="BI35" s="129" t="s">
        <v>179</v>
      </c>
      <c r="BJ35" s="129">
        <v>2.0000000000000001E-4</v>
      </c>
      <c r="BK35" s="129" t="s">
        <v>424</v>
      </c>
      <c r="BL35" s="129">
        <v>5.0000000000000001E-4</v>
      </c>
      <c r="BM35" s="129" t="s">
        <v>451</v>
      </c>
      <c r="BN35" s="129">
        <v>2.9999999999999997E-4</v>
      </c>
      <c r="BO35" s="129" t="s">
        <v>317</v>
      </c>
      <c r="BP35" s="129">
        <v>5.0000000000000001E-4</v>
      </c>
      <c r="BQ35" s="129" t="s">
        <v>179</v>
      </c>
      <c r="BR35" s="129">
        <v>2.9999999999999997E-4</v>
      </c>
      <c r="BS35" s="129" t="s">
        <v>179</v>
      </c>
      <c r="BT35" s="129">
        <v>4.0000000000000002E-4</v>
      </c>
      <c r="BU35" s="129" t="s">
        <v>179</v>
      </c>
      <c r="BV35" s="129">
        <v>6.9999999999999999E-4</v>
      </c>
      <c r="BW35" s="129" t="s">
        <v>18</v>
      </c>
      <c r="BX35" s="129"/>
      <c r="BY35" s="129" t="s">
        <v>179</v>
      </c>
      <c r="BZ35" s="129">
        <v>1.1000000000000001E-3</v>
      </c>
      <c r="CA35" s="129" t="s">
        <v>179</v>
      </c>
      <c r="CB35" s="129">
        <v>8.0000000000000004E-4</v>
      </c>
      <c r="CC35" s="129" t="s">
        <v>179</v>
      </c>
      <c r="CD35" s="129">
        <v>2.0999999999999999E-3</v>
      </c>
      <c r="CE35" s="129" t="s">
        <v>179</v>
      </c>
      <c r="CF35" s="129">
        <v>2.3E-3</v>
      </c>
      <c r="CG35" s="129" t="s">
        <v>216</v>
      </c>
      <c r="CH35" s="129">
        <v>1E-4</v>
      </c>
      <c r="CI35" s="129" t="s">
        <v>179</v>
      </c>
      <c r="CJ35" s="129">
        <v>7.3000000000000001E-3</v>
      </c>
      <c r="CK35" s="129" t="s">
        <v>179</v>
      </c>
      <c r="CL35" s="129">
        <v>1.12E-2</v>
      </c>
      <c r="CM35" s="129" t="s">
        <v>179</v>
      </c>
      <c r="CN35" s="129">
        <v>3.8E-3</v>
      </c>
      <c r="CO35" s="129" t="s">
        <v>179</v>
      </c>
      <c r="CP35" s="129">
        <v>8.0000000000000004E-4</v>
      </c>
      <c r="CQ35" s="129" t="s">
        <v>179</v>
      </c>
      <c r="CR35" s="129">
        <v>3.3999999999999998E-3</v>
      </c>
      <c r="CS35" s="129" t="s">
        <v>179</v>
      </c>
      <c r="CT35" s="129">
        <v>1.8E-3</v>
      </c>
      <c r="CU35" s="129" t="s">
        <v>18</v>
      </c>
      <c r="CV35" s="129"/>
      <c r="CW35" s="129" t="s">
        <v>18</v>
      </c>
      <c r="CX35" s="129"/>
      <c r="CY35" s="129" t="s">
        <v>179</v>
      </c>
      <c r="CZ35" s="129">
        <v>5.0000000000000001E-4</v>
      </c>
      <c r="DA35" s="129" t="s">
        <v>179</v>
      </c>
      <c r="DB35" s="129">
        <v>5.0000000000000001E-4</v>
      </c>
      <c r="DC35" s="129" t="s">
        <v>179</v>
      </c>
      <c r="DD35" s="129">
        <v>5.9999999999999995E-4</v>
      </c>
      <c r="DE35" s="129" t="s">
        <v>179</v>
      </c>
      <c r="DF35" s="129">
        <v>5.9999999999999995E-4</v>
      </c>
      <c r="DG35" s="129" t="s">
        <v>179</v>
      </c>
      <c r="DH35" s="129">
        <v>4.0000000000000002E-4</v>
      </c>
      <c r="DI35" s="129" t="s">
        <v>179</v>
      </c>
      <c r="DJ35" s="129">
        <v>4.0000000000000002E-4</v>
      </c>
      <c r="DK35" s="129" t="s">
        <v>799</v>
      </c>
      <c r="DL35" s="129" t="s">
        <v>59</v>
      </c>
      <c r="DN35" t="s">
        <v>895</v>
      </c>
      <c r="DR35" t="s">
        <v>920</v>
      </c>
      <c r="DS35" s="129">
        <v>27</v>
      </c>
      <c r="DT35" s="129" t="s">
        <v>5992</v>
      </c>
      <c r="DW35" t="s">
        <v>5180</v>
      </c>
    </row>
    <row r="36" spans="1:127">
      <c r="A36" s="127">
        <v>185</v>
      </c>
      <c r="B36" s="128">
        <v>44734.117361111108</v>
      </c>
      <c r="C36" s="129" t="s">
        <v>52</v>
      </c>
      <c r="D36" s="129">
        <v>0</v>
      </c>
      <c r="E36" s="129">
        <v>0</v>
      </c>
      <c r="F36" s="129">
        <v>0</v>
      </c>
      <c r="G36" s="129" t="s">
        <v>54</v>
      </c>
      <c r="H36" s="129" t="s">
        <v>55</v>
      </c>
      <c r="I36" s="129" t="s">
        <v>55</v>
      </c>
      <c r="J36" s="129" t="s">
        <v>55</v>
      </c>
      <c r="L36" s="129">
        <v>90</v>
      </c>
      <c r="M36" s="129" t="s">
        <v>173</v>
      </c>
      <c r="N36" s="129">
        <v>0</v>
      </c>
      <c r="O36" s="129" t="s">
        <v>173</v>
      </c>
      <c r="P36" s="129">
        <v>0</v>
      </c>
      <c r="Q36" s="129" t="s">
        <v>173</v>
      </c>
      <c r="R36" s="129">
        <v>0</v>
      </c>
      <c r="S36" s="129">
        <v>2</v>
      </c>
      <c r="T36" s="129" t="s">
        <v>174</v>
      </c>
      <c r="U36" s="129" t="s">
        <v>812</v>
      </c>
      <c r="V36" s="129">
        <v>0.68600000000000005</v>
      </c>
      <c r="W36" s="129" t="s">
        <v>813</v>
      </c>
      <c r="X36" s="129">
        <v>0.31419999999999998</v>
      </c>
      <c r="Y36" s="129" t="s">
        <v>814</v>
      </c>
      <c r="Z36" s="129">
        <v>0.35920000000000002</v>
      </c>
      <c r="AA36" s="129" t="s">
        <v>179</v>
      </c>
      <c r="AB36" s="129">
        <v>1.52E-2</v>
      </c>
      <c r="AC36" s="129" t="s">
        <v>179</v>
      </c>
      <c r="AD36" s="129">
        <v>9.5999999999999992E-3</v>
      </c>
      <c r="AE36" s="129" t="s">
        <v>179</v>
      </c>
      <c r="AF36" s="129">
        <v>1.7100000000000001E-2</v>
      </c>
      <c r="AG36" s="129" t="s">
        <v>815</v>
      </c>
      <c r="AH36" s="129">
        <v>6.6E-3</v>
      </c>
      <c r="AI36" s="129" t="s">
        <v>816</v>
      </c>
      <c r="AJ36" s="129">
        <v>3.2899999999999999E-2</v>
      </c>
      <c r="AK36" s="129" t="s">
        <v>817</v>
      </c>
      <c r="AL36" s="129">
        <v>7.6E-3</v>
      </c>
      <c r="AM36" s="129" t="s">
        <v>402</v>
      </c>
      <c r="AN36" s="129">
        <v>7.7000000000000002E-3</v>
      </c>
      <c r="AO36" s="129" t="s">
        <v>741</v>
      </c>
      <c r="AP36" s="129">
        <v>4.5999999999999999E-3</v>
      </c>
      <c r="AQ36" s="129" t="s">
        <v>818</v>
      </c>
      <c r="AR36" s="129">
        <v>5.0000000000000001E-3</v>
      </c>
      <c r="AS36" s="129" t="s">
        <v>819</v>
      </c>
      <c r="AT36" s="129">
        <v>2.5100000000000001E-2</v>
      </c>
      <c r="AU36" s="129" t="s">
        <v>537</v>
      </c>
      <c r="AV36" s="129">
        <v>3.5999999999999999E-3</v>
      </c>
      <c r="AW36" s="129" t="s">
        <v>248</v>
      </c>
      <c r="AX36" s="129">
        <v>1.1000000000000001E-3</v>
      </c>
      <c r="AY36" s="129" t="s">
        <v>431</v>
      </c>
      <c r="AZ36" s="129">
        <v>8.0000000000000004E-4</v>
      </c>
      <c r="BA36" s="129" t="s">
        <v>301</v>
      </c>
      <c r="BB36" s="129">
        <v>6.9999999999999999E-4</v>
      </c>
      <c r="BC36" s="129" t="s">
        <v>212</v>
      </c>
      <c r="BD36" s="129">
        <v>4.0000000000000002E-4</v>
      </c>
      <c r="BE36" s="129" t="s">
        <v>179</v>
      </c>
      <c r="BF36" s="129">
        <v>2.9999999999999997E-4</v>
      </c>
      <c r="BG36" s="129" t="s">
        <v>246</v>
      </c>
      <c r="BH36" s="129">
        <v>1E-4</v>
      </c>
      <c r="BI36" s="129" t="s">
        <v>179</v>
      </c>
      <c r="BJ36" s="129">
        <v>2.0000000000000001E-4</v>
      </c>
      <c r="BK36" s="129" t="s">
        <v>243</v>
      </c>
      <c r="BL36" s="129">
        <v>5.0000000000000001E-4</v>
      </c>
      <c r="BM36" s="129" t="s">
        <v>214</v>
      </c>
      <c r="BN36" s="129">
        <v>2.9999999999999997E-4</v>
      </c>
      <c r="BO36" s="129" t="s">
        <v>210</v>
      </c>
      <c r="BP36" s="129">
        <v>5.0000000000000001E-4</v>
      </c>
      <c r="BQ36" s="129" t="s">
        <v>179</v>
      </c>
      <c r="BR36" s="129">
        <v>2.9999999999999997E-4</v>
      </c>
      <c r="BS36" s="129" t="s">
        <v>179</v>
      </c>
      <c r="BT36" s="129">
        <v>4.0000000000000002E-4</v>
      </c>
      <c r="BU36" s="129" t="s">
        <v>179</v>
      </c>
      <c r="BV36" s="129">
        <v>6.9999999999999999E-4</v>
      </c>
      <c r="BW36" s="129" t="s">
        <v>18</v>
      </c>
      <c r="BX36" s="129"/>
      <c r="BY36" s="129" t="s">
        <v>179</v>
      </c>
      <c r="BZ36" s="129">
        <v>1.1000000000000001E-3</v>
      </c>
      <c r="CA36" s="129" t="s">
        <v>179</v>
      </c>
      <c r="CB36" s="129">
        <v>8.0000000000000004E-4</v>
      </c>
      <c r="CC36" s="129" t="s">
        <v>179</v>
      </c>
      <c r="CD36" s="129">
        <v>2.0999999999999999E-3</v>
      </c>
      <c r="CE36" s="129" t="s">
        <v>179</v>
      </c>
      <c r="CF36" s="129">
        <v>2.3E-3</v>
      </c>
      <c r="CG36" s="129" t="s">
        <v>216</v>
      </c>
      <c r="CH36" s="129">
        <v>1E-4</v>
      </c>
      <c r="CI36" s="129" t="s">
        <v>179</v>
      </c>
      <c r="CJ36" s="129">
        <v>7.4999999999999997E-3</v>
      </c>
      <c r="CK36" s="129" t="s">
        <v>179</v>
      </c>
      <c r="CL36" s="129">
        <v>1.12E-2</v>
      </c>
      <c r="CM36" s="129" t="s">
        <v>179</v>
      </c>
      <c r="CN36" s="129">
        <v>3.5999999999999999E-3</v>
      </c>
      <c r="CO36" s="129" t="s">
        <v>179</v>
      </c>
      <c r="CP36" s="129">
        <v>8.9999999999999998E-4</v>
      </c>
      <c r="CQ36" s="129" t="s">
        <v>179</v>
      </c>
      <c r="CR36" s="129">
        <v>3.0000000000000001E-3</v>
      </c>
      <c r="CS36" s="129" t="s">
        <v>179</v>
      </c>
      <c r="CT36" s="129">
        <v>1.8E-3</v>
      </c>
      <c r="CU36" s="129" t="s">
        <v>179</v>
      </c>
      <c r="CV36" s="129">
        <v>6.9999999999999999E-4</v>
      </c>
      <c r="CW36" s="129" t="s">
        <v>18</v>
      </c>
      <c r="CX36" s="129"/>
      <c r="CY36" s="129" t="s">
        <v>179</v>
      </c>
      <c r="CZ36" s="129">
        <v>5.9999999999999995E-4</v>
      </c>
      <c r="DA36" s="129" t="s">
        <v>179</v>
      </c>
      <c r="DB36" s="129">
        <v>5.9999999999999995E-4</v>
      </c>
      <c r="DC36" s="129" t="s">
        <v>179</v>
      </c>
      <c r="DD36" s="129">
        <v>5.0000000000000001E-4</v>
      </c>
      <c r="DE36" s="129" t="s">
        <v>179</v>
      </c>
      <c r="DF36" s="129">
        <v>5.9999999999999995E-4</v>
      </c>
      <c r="DG36" s="129" t="s">
        <v>179</v>
      </c>
      <c r="DH36" s="129">
        <v>4.0000000000000002E-4</v>
      </c>
      <c r="DI36" s="129" t="s">
        <v>179</v>
      </c>
      <c r="DJ36" s="129">
        <v>2.9999999999999997E-4</v>
      </c>
      <c r="DK36" s="129" t="s">
        <v>799</v>
      </c>
      <c r="DL36" s="129" t="s">
        <v>59</v>
      </c>
      <c r="DN36" t="s">
        <v>895</v>
      </c>
      <c r="DR36" t="s">
        <v>921</v>
      </c>
      <c r="DS36" s="129">
        <v>42</v>
      </c>
      <c r="DT36" s="129" t="s">
        <v>5993</v>
      </c>
      <c r="DW36" t="s">
        <v>5181</v>
      </c>
    </row>
    <row r="37" spans="1:127">
      <c r="A37" s="127">
        <v>186</v>
      </c>
      <c r="B37" s="128">
        <v>44734.119444444441</v>
      </c>
      <c r="C37" s="129" t="s">
        <v>52</v>
      </c>
      <c r="D37" s="129">
        <v>0</v>
      </c>
      <c r="E37" s="129">
        <v>0</v>
      </c>
      <c r="F37" s="129">
        <v>0</v>
      </c>
      <c r="G37" s="129" t="s">
        <v>54</v>
      </c>
      <c r="H37" s="129" t="s">
        <v>55</v>
      </c>
      <c r="I37" s="129" t="s">
        <v>55</v>
      </c>
      <c r="J37" s="129" t="s">
        <v>55</v>
      </c>
      <c r="L37" s="129">
        <v>90</v>
      </c>
      <c r="M37" s="129" t="s">
        <v>173</v>
      </c>
      <c r="N37" s="129">
        <v>0</v>
      </c>
      <c r="O37" s="129" t="s">
        <v>173</v>
      </c>
      <c r="P37" s="129">
        <v>0</v>
      </c>
      <c r="Q37" s="129" t="s">
        <v>173</v>
      </c>
      <c r="R37" s="129">
        <v>0</v>
      </c>
      <c r="S37" s="129">
        <v>2</v>
      </c>
      <c r="T37" s="129" t="s">
        <v>174</v>
      </c>
      <c r="U37" s="129" t="s">
        <v>820</v>
      </c>
      <c r="V37" s="129">
        <v>0.69120000000000004</v>
      </c>
      <c r="W37" s="129" t="s">
        <v>821</v>
      </c>
      <c r="X37" s="129">
        <v>0.32690000000000002</v>
      </c>
      <c r="Y37" s="129" t="s">
        <v>822</v>
      </c>
      <c r="Z37" s="129">
        <v>0.3609</v>
      </c>
      <c r="AA37" s="129" t="s">
        <v>823</v>
      </c>
      <c r="AB37" s="129">
        <v>1.55E-2</v>
      </c>
      <c r="AC37" s="129" t="s">
        <v>179</v>
      </c>
      <c r="AD37" s="129">
        <v>8.6E-3</v>
      </c>
      <c r="AE37" s="129" t="s">
        <v>179</v>
      </c>
      <c r="AF37" s="129">
        <v>1.6500000000000001E-2</v>
      </c>
      <c r="AG37" s="129" t="s">
        <v>824</v>
      </c>
      <c r="AH37" s="129">
        <v>6.7000000000000002E-3</v>
      </c>
      <c r="AI37" s="129" t="s">
        <v>825</v>
      </c>
      <c r="AJ37" s="129">
        <v>3.3599999999999998E-2</v>
      </c>
      <c r="AK37" s="129" t="s">
        <v>826</v>
      </c>
      <c r="AL37" s="129">
        <v>7.6E-3</v>
      </c>
      <c r="AM37" s="129" t="s">
        <v>730</v>
      </c>
      <c r="AN37" s="129">
        <v>7.7999999999999996E-3</v>
      </c>
      <c r="AO37" s="129" t="s">
        <v>827</v>
      </c>
      <c r="AP37" s="129">
        <v>4.4999999999999997E-3</v>
      </c>
      <c r="AQ37" s="129" t="s">
        <v>828</v>
      </c>
      <c r="AR37" s="129">
        <v>5.0000000000000001E-3</v>
      </c>
      <c r="AS37" s="129" t="s">
        <v>829</v>
      </c>
      <c r="AT37" s="129">
        <v>2.4899999999999999E-2</v>
      </c>
      <c r="AU37" s="129" t="s">
        <v>344</v>
      </c>
      <c r="AV37" s="129">
        <v>3.5000000000000001E-3</v>
      </c>
      <c r="AW37" s="129" t="s">
        <v>264</v>
      </c>
      <c r="AX37" s="129">
        <v>1.1000000000000001E-3</v>
      </c>
      <c r="AY37" s="129" t="s">
        <v>243</v>
      </c>
      <c r="AZ37" s="129">
        <v>8.9999999999999998E-4</v>
      </c>
      <c r="BA37" s="129" t="s">
        <v>302</v>
      </c>
      <c r="BB37" s="129">
        <v>6.9999999999999999E-4</v>
      </c>
      <c r="BC37" s="129" t="s">
        <v>285</v>
      </c>
      <c r="BD37" s="129">
        <v>5.0000000000000001E-4</v>
      </c>
      <c r="BE37" s="129" t="s">
        <v>179</v>
      </c>
      <c r="BF37" s="129">
        <v>2.9999999999999997E-4</v>
      </c>
      <c r="BG37" s="129" t="s">
        <v>179</v>
      </c>
      <c r="BH37" s="129">
        <v>1E-4</v>
      </c>
      <c r="BI37" s="129" t="s">
        <v>179</v>
      </c>
      <c r="BJ37" s="129">
        <v>2.0000000000000001E-4</v>
      </c>
      <c r="BK37" s="129" t="s">
        <v>365</v>
      </c>
      <c r="BL37" s="129">
        <v>5.0000000000000001E-4</v>
      </c>
      <c r="BM37" s="129" t="s">
        <v>250</v>
      </c>
      <c r="BN37" s="129">
        <v>2.9999999999999997E-4</v>
      </c>
      <c r="BO37" s="129" t="s">
        <v>208</v>
      </c>
      <c r="BP37" s="129">
        <v>5.0000000000000001E-4</v>
      </c>
      <c r="BQ37" s="129" t="s">
        <v>179</v>
      </c>
      <c r="BR37" s="129">
        <v>2.9999999999999997E-4</v>
      </c>
      <c r="BS37" s="129" t="s">
        <v>179</v>
      </c>
      <c r="BT37" s="129">
        <v>4.0000000000000002E-4</v>
      </c>
      <c r="BU37" s="129" t="s">
        <v>179</v>
      </c>
      <c r="BV37" s="129">
        <v>6.9999999999999999E-4</v>
      </c>
      <c r="BW37" s="129" t="s">
        <v>304</v>
      </c>
      <c r="BX37" s="129">
        <v>8.9999999999999998E-4</v>
      </c>
      <c r="BY37" s="129" t="s">
        <v>179</v>
      </c>
      <c r="BZ37" s="129">
        <v>1.1000000000000001E-3</v>
      </c>
      <c r="CA37" s="129" t="s">
        <v>179</v>
      </c>
      <c r="CB37" s="129">
        <v>8.0000000000000004E-4</v>
      </c>
      <c r="CC37" s="129" t="s">
        <v>179</v>
      </c>
      <c r="CD37" s="129">
        <v>2E-3</v>
      </c>
      <c r="CE37" s="129" t="s">
        <v>179</v>
      </c>
      <c r="CF37" s="129">
        <v>2.3E-3</v>
      </c>
      <c r="CG37" s="129" t="s">
        <v>216</v>
      </c>
      <c r="CH37" s="129">
        <v>1E-4</v>
      </c>
      <c r="CI37" s="129" t="s">
        <v>179</v>
      </c>
      <c r="CJ37" s="129">
        <v>7.0000000000000001E-3</v>
      </c>
      <c r="CK37" s="129" t="s">
        <v>179</v>
      </c>
      <c r="CL37" s="129">
        <v>1.09E-2</v>
      </c>
      <c r="CM37" s="129" t="s">
        <v>179</v>
      </c>
      <c r="CN37" s="129">
        <v>3.5999999999999999E-3</v>
      </c>
      <c r="CO37" s="129" t="s">
        <v>179</v>
      </c>
      <c r="CP37" s="129">
        <v>8.0000000000000004E-4</v>
      </c>
      <c r="CQ37" s="129" t="s">
        <v>179</v>
      </c>
      <c r="CR37" s="129">
        <v>3.3E-3</v>
      </c>
      <c r="CS37" s="129" t="s">
        <v>179</v>
      </c>
      <c r="CT37" s="129">
        <v>1.8E-3</v>
      </c>
      <c r="CU37" s="129" t="s">
        <v>18</v>
      </c>
      <c r="CV37" s="129"/>
      <c r="CW37" s="129" t="s">
        <v>179</v>
      </c>
      <c r="CX37" s="129">
        <v>5.9999999999999995E-4</v>
      </c>
      <c r="CY37" s="129" t="s">
        <v>179</v>
      </c>
      <c r="CZ37" s="129">
        <v>5.9999999999999995E-4</v>
      </c>
      <c r="DA37" s="129" t="s">
        <v>179</v>
      </c>
      <c r="DB37" s="129">
        <v>5.9999999999999995E-4</v>
      </c>
      <c r="DC37" s="129" t="s">
        <v>179</v>
      </c>
      <c r="DD37" s="129">
        <v>5.9999999999999995E-4</v>
      </c>
      <c r="DE37" s="129" t="s">
        <v>179</v>
      </c>
      <c r="DF37" s="129">
        <v>5.9999999999999995E-4</v>
      </c>
      <c r="DG37" s="129" t="s">
        <v>179</v>
      </c>
      <c r="DH37" s="129">
        <v>4.0000000000000002E-4</v>
      </c>
      <c r="DI37" s="129" t="s">
        <v>179</v>
      </c>
      <c r="DJ37" s="129">
        <v>4.0000000000000002E-4</v>
      </c>
      <c r="DK37" s="129" t="s">
        <v>799</v>
      </c>
      <c r="DL37" s="129" t="s">
        <v>59</v>
      </c>
      <c r="DN37" t="s">
        <v>895</v>
      </c>
      <c r="DR37" t="s">
        <v>915</v>
      </c>
      <c r="DS37" s="129">
        <v>61</v>
      </c>
      <c r="DT37" s="129" t="s">
        <v>5994</v>
      </c>
      <c r="DW37" t="s">
        <v>5182</v>
      </c>
    </row>
    <row r="38" spans="1:127">
      <c r="A38" s="127">
        <v>187</v>
      </c>
      <c r="B38" s="128">
        <v>44734.121527777781</v>
      </c>
      <c r="C38" s="129" t="s">
        <v>52</v>
      </c>
      <c r="D38" s="129">
        <v>0</v>
      </c>
      <c r="E38" s="129">
        <v>0</v>
      </c>
      <c r="F38" s="129">
        <v>0</v>
      </c>
      <c r="G38" s="129" t="s">
        <v>54</v>
      </c>
      <c r="H38" s="129" t="s">
        <v>55</v>
      </c>
      <c r="I38" s="129" t="s">
        <v>55</v>
      </c>
      <c r="J38" s="129" t="s">
        <v>55</v>
      </c>
      <c r="L38" s="129">
        <v>90</v>
      </c>
      <c r="M38" s="129" t="s">
        <v>173</v>
      </c>
      <c r="N38" s="129">
        <v>0</v>
      </c>
      <c r="O38" s="129" t="s">
        <v>173</v>
      </c>
      <c r="P38" s="129">
        <v>0</v>
      </c>
      <c r="Q38" s="129" t="s">
        <v>173</v>
      </c>
      <c r="R38" s="129">
        <v>0</v>
      </c>
      <c r="S38" s="129">
        <v>2</v>
      </c>
      <c r="T38" s="129" t="s">
        <v>174</v>
      </c>
      <c r="U38" s="129" t="s">
        <v>830</v>
      </c>
      <c r="V38" s="129">
        <v>0.64629999999999999</v>
      </c>
      <c r="W38" s="129" t="s">
        <v>831</v>
      </c>
      <c r="X38" s="129">
        <v>0.34799999999999998</v>
      </c>
      <c r="Y38" s="129" t="s">
        <v>832</v>
      </c>
      <c r="Z38" s="129">
        <v>0.34799999999999998</v>
      </c>
      <c r="AA38" s="129" t="s">
        <v>501</v>
      </c>
      <c r="AB38" s="129">
        <v>1.4999999999999999E-2</v>
      </c>
      <c r="AC38" s="129" t="s">
        <v>179</v>
      </c>
      <c r="AD38" s="129">
        <v>8.8000000000000005E-3</v>
      </c>
      <c r="AE38" s="129" t="s">
        <v>179</v>
      </c>
      <c r="AF38" s="129">
        <v>1.6899999999999998E-2</v>
      </c>
      <c r="AG38" s="129" t="s">
        <v>833</v>
      </c>
      <c r="AH38" s="129">
        <v>6.3E-3</v>
      </c>
      <c r="AI38" s="129" t="s">
        <v>834</v>
      </c>
      <c r="AJ38" s="129">
        <v>3.3700000000000001E-2</v>
      </c>
      <c r="AK38" s="129" t="s">
        <v>835</v>
      </c>
      <c r="AL38" s="129">
        <v>6.7000000000000002E-3</v>
      </c>
      <c r="AM38" s="129" t="s">
        <v>622</v>
      </c>
      <c r="AN38" s="129">
        <v>7.0000000000000001E-3</v>
      </c>
      <c r="AO38" s="129" t="s">
        <v>836</v>
      </c>
      <c r="AP38" s="129">
        <v>6.1000000000000004E-3</v>
      </c>
      <c r="AQ38" s="129" t="s">
        <v>837</v>
      </c>
      <c r="AR38" s="129">
        <v>4.4000000000000003E-3</v>
      </c>
      <c r="AS38" s="129" t="s">
        <v>838</v>
      </c>
      <c r="AT38" s="129">
        <v>2.2200000000000001E-2</v>
      </c>
      <c r="AU38" s="129" t="s">
        <v>195</v>
      </c>
      <c r="AV38" s="129">
        <v>3.2000000000000002E-3</v>
      </c>
      <c r="AW38" s="129" t="s">
        <v>301</v>
      </c>
      <c r="AX38" s="129">
        <v>8.9999999999999998E-4</v>
      </c>
      <c r="AY38" s="129" t="s">
        <v>187</v>
      </c>
      <c r="AZ38" s="129">
        <v>6.9999999999999999E-4</v>
      </c>
      <c r="BA38" s="129" t="s">
        <v>638</v>
      </c>
      <c r="BB38" s="129">
        <v>5.9999999999999995E-4</v>
      </c>
      <c r="BC38" s="129" t="s">
        <v>211</v>
      </c>
      <c r="BD38" s="129">
        <v>4.0000000000000002E-4</v>
      </c>
      <c r="BE38" s="129" t="s">
        <v>179</v>
      </c>
      <c r="BF38" s="129">
        <v>2.9999999999999997E-4</v>
      </c>
      <c r="BG38" s="129" t="s">
        <v>179</v>
      </c>
      <c r="BH38" s="129">
        <v>1E-4</v>
      </c>
      <c r="BI38" s="129" t="s">
        <v>179</v>
      </c>
      <c r="BJ38" s="129">
        <v>2.0000000000000001E-4</v>
      </c>
      <c r="BK38" s="129" t="s">
        <v>283</v>
      </c>
      <c r="BL38" s="129">
        <v>5.0000000000000001E-4</v>
      </c>
      <c r="BM38" s="129" t="s">
        <v>733</v>
      </c>
      <c r="BN38" s="129">
        <v>2.9999999999999997E-4</v>
      </c>
      <c r="BO38" s="129" t="s">
        <v>465</v>
      </c>
      <c r="BP38" s="129">
        <v>5.0000000000000001E-4</v>
      </c>
      <c r="BQ38" s="129" t="s">
        <v>179</v>
      </c>
      <c r="BR38" s="129">
        <v>2.9999999999999997E-4</v>
      </c>
      <c r="BS38" s="129" t="s">
        <v>179</v>
      </c>
      <c r="BT38" s="129">
        <v>4.0000000000000002E-4</v>
      </c>
      <c r="BU38" s="129" t="s">
        <v>179</v>
      </c>
      <c r="BV38" s="129">
        <v>6.9999999999999999E-4</v>
      </c>
      <c r="BW38" s="129" t="s">
        <v>179</v>
      </c>
      <c r="BX38" s="129">
        <v>8.9999999999999998E-4</v>
      </c>
      <c r="BY38" s="129" t="s">
        <v>179</v>
      </c>
      <c r="BZ38" s="129">
        <v>1.1000000000000001E-3</v>
      </c>
      <c r="CA38" s="129" t="s">
        <v>179</v>
      </c>
      <c r="CB38" s="129">
        <v>8.0000000000000004E-4</v>
      </c>
      <c r="CC38" s="129" t="s">
        <v>179</v>
      </c>
      <c r="CD38" s="129">
        <v>1.9E-3</v>
      </c>
      <c r="CE38" s="129" t="s">
        <v>179</v>
      </c>
      <c r="CF38" s="129">
        <v>2.3E-3</v>
      </c>
      <c r="CG38" s="129" t="s">
        <v>179</v>
      </c>
      <c r="CH38" s="129">
        <v>1E-4</v>
      </c>
      <c r="CI38" s="129" t="s">
        <v>179</v>
      </c>
      <c r="CJ38" s="129">
        <v>6.8999999999999999E-3</v>
      </c>
      <c r="CK38" s="129" t="s">
        <v>179</v>
      </c>
      <c r="CL38" s="129">
        <v>1.0699999999999999E-2</v>
      </c>
      <c r="CM38" s="129" t="s">
        <v>179</v>
      </c>
      <c r="CN38" s="129">
        <v>5.3E-3</v>
      </c>
      <c r="CO38" s="129" t="s">
        <v>179</v>
      </c>
      <c r="CP38" s="129">
        <v>8.0000000000000004E-4</v>
      </c>
      <c r="CQ38" s="129" t="s">
        <v>179</v>
      </c>
      <c r="CR38" s="129">
        <v>3.3E-3</v>
      </c>
      <c r="CS38" s="129" t="s">
        <v>179</v>
      </c>
      <c r="CT38" s="129">
        <v>1.8E-3</v>
      </c>
      <c r="CU38" s="129" t="s">
        <v>179</v>
      </c>
      <c r="CV38" s="129">
        <v>8.0000000000000004E-4</v>
      </c>
      <c r="CW38" s="129" t="s">
        <v>18</v>
      </c>
      <c r="CX38" s="129"/>
      <c r="CY38" s="129" t="s">
        <v>179</v>
      </c>
      <c r="CZ38" s="129">
        <v>5.9999999999999995E-4</v>
      </c>
      <c r="DA38" s="129" t="s">
        <v>179</v>
      </c>
      <c r="DB38" s="129">
        <v>5.9999999999999995E-4</v>
      </c>
      <c r="DC38" s="129" t="s">
        <v>179</v>
      </c>
      <c r="DD38" s="129">
        <v>5.9999999999999995E-4</v>
      </c>
      <c r="DE38" s="129" t="s">
        <v>179</v>
      </c>
      <c r="DF38" s="129">
        <v>5.9999999999999995E-4</v>
      </c>
      <c r="DG38" s="129" t="s">
        <v>179</v>
      </c>
      <c r="DH38" s="129">
        <v>4.0000000000000002E-4</v>
      </c>
      <c r="DI38" s="129" t="s">
        <v>179</v>
      </c>
      <c r="DJ38" s="129">
        <v>4.0000000000000002E-4</v>
      </c>
      <c r="DK38" s="129" t="s">
        <v>799</v>
      </c>
      <c r="DL38" s="129" t="s">
        <v>59</v>
      </c>
      <c r="DN38" t="s">
        <v>895</v>
      </c>
      <c r="DR38" t="s">
        <v>922</v>
      </c>
      <c r="DS38" s="129">
        <v>85</v>
      </c>
      <c r="DT38" s="129" t="s">
        <v>5995</v>
      </c>
      <c r="DW38" t="s">
        <v>5183</v>
      </c>
    </row>
    <row r="39" spans="1:127">
      <c r="A39" s="127">
        <v>188</v>
      </c>
      <c r="B39" s="128">
        <v>44734.123611111114</v>
      </c>
      <c r="C39" s="129" t="s">
        <v>52</v>
      </c>
      <c r="D39" s="129">
        <v>0</v>
      </c>
      <c r="E39" s="129">
        <v>0</v>
      </c>
      <c r="F39" s="129">
        <v>0</v>
      </c>
      <c r="G39" s="129" t="s">
        <v>54</v>
      </c>
      <c r="H39" s="129" t="s">
        <v>55</v>
      </c>
      <c r="I39" s="129" t="s">
        <v>55</v>
      </c>
      <c r="J39" s="129" t="s">
        <v>55</v>
      </c>
      <c r="L39" s="129">
        <v>90</v>
      </c>
      <c r="M39" s="129" t="s">
        <v>173</v>
      </c>
      <c r="N39" s="129">
        <v>0</v>
      </c>
      <c r="O39" s="129" t="s">
        <v>173</v>
      </c>
      <c r="P39" s="129">
        <v>0</v>
      </c>
      <c r="Q39" s="129" t="s">
        <v>173</v>
      </c>
      <c r="R39" s="129">
        <v>0</v>
      </c>
      <c r="S39" s="129">
        <v>2</v>
      </c>
      <c r="T39" s="129" t="s">
        <v>174</v>
      </c>
      <c r="U39" s="129" t="s">
        <v>839</v>
      </c>
      <c r="V39" s="129">
        <v>0.64880000000000004</v>
      </c>
      <c r="W39" s="129" t="s">
        <v>840</v>
      </c>
      <c r="X39" s="129">
        <v>0.30420000000000003</v>
      </c>
      <c r="Y39" s="129" t="s">
        <v>841</v>
      </c>
      <c r="Z39" s="129">
        <v>0.3357</v>
      </c>
      <c r="AA39" s="129" t="s">
        <v>842</v>
      </c>
      <c r="AB39" s="129">
        <v>1.46E-2</v>
      </c>
      <c r="AC39" s="129" t="s">
        <v>179</v>
      </c>
      <c r="AD39" s="129">
        <v>8.3000000000000001E-3</v>
      </c>
      <c r="AE39" s="129" t="s">
        <v>179</v>
      </c>
      <c r="AF39" s="129">
        <v>1.6799999999999999E-2</v>
      </c>
      <c r="AG39" s="129" t="s">
        <v>843</v>
      </c>
      <c r="AH39" s="129">
        <v>6.6E-3</v>
      </c>
      <c r="AI39" s="129" t="s">
        <v>844</v>
      </c>
      <c r="AJ39" s="129">
        <v>3.1399999999999997E-2</v>
      </c>
      <c r="AK39" s="129" t="s">
        <v>845</v>
      </c>
      <c r="AL39" s="129">
        <v>7.0000000000000001E-3</v>
      </c>
      <c r="AM39" s="129" t="s">
        <v>228</v>
      </c>
      <c r="AN39" s="129">
        <v>7.1999999999999998E-3</v>
      </c>
      <c r="AO39" s="129" t="s">
        <v>846</v>
      </c>
      <c r="AP39" s="129">
        <v>4.1000000000000003E-3</v>
      </c>
      <c r="AQ39" s="129" t="s">
        <v>847</v>
      </c>
      <c r="AR39" s="129">
        <v>4.7000000000000002E-3</v>
      </c>
      <c r="AS39" s="129" t="s">
        <v>848</v>
      </c>
      <c r="AT39" s="129">
        <v>2.3199999999999998E-2</v>
      </c>
      <c r="AU39" s="129" t="s">
        <v>303</v>
      </c>
      <c r="AV39" s="129">
        <v>3.3999999999999998E-3</v>
      </c>
      <c r="AW39" s="129" t="s">
        <v>349</v>
      </c>
      <c r="AX39" s="129">
        <v>1E-3</v>
      </c>
      <c r="AY39" s="129" t="s">
        <v>283</v>
      </c>
      <c r="AZ39" s="129">
        <v>8.9999999999999998E-4</v>
      </c>
      <c r="BA39" s="129" t="s">
        <v>638</v>
      </c>
      <c r="BB39" s="129">
        <v>5.9999999999999995E-4</v>
      </c>
      <c r="BC39" s="129" t="s">
        <v>211</v>
      </c>
      <c r="BD39" s="129">
        <v>5.0000000000000001E-4</v>
      </c>
      <c r="BE39" s="129" t="s">
        <v>179</v>
      </c>
      <c r="BF39" s="129">
        <v>2.0000000000000001E-4</v>
      </c>
      <c r="BG39" s="129" t="s">
        <v>179</v>
      </c>
      <c r="BH39" s="129">
        <v>1E-4</v>
      </c>
      <c r="BI39" s="129" t="s">
        <v>179</v>
      </c>
      <c r="BJ39" s="129">
        <v>2.0000000000000001E-4</v>
      </c>
      <c r="BK39" s="129" t="s">
        <v>559</v>
      </c>
      <c r="BL39" s="129">
        <v>4.0000000000000002E-4</v>
      </c>
      <c r="BM39" s="129" t="s">
        <v>733</v>
      </c>
      <c r="BN39" s="129">
        <v>2.9999999999999997E-4</v>
      </c>
      <c r="BO39" s="129" t="s">
        <v>187</v>
      </c>
      <c r="BP39" s="129">
        <v>5.9999999999999995E-4</v>
      </c>
      <c r="BQ39" s="129" t="s">
        <v>179</v>
      </c>
      <c r="BR39" s="129">
        <v>2.9999999999999997E-4</v>
      </c>
      <c r="BS39" s="129" t="s">
        <v>179</v>
      </c>
      <c r="BT39" s="129">
        <v>4.0000000000000002E-4</v>
      </c>
      <c r="BU39" s="129" t="s">
        <v>179</v>
      </c>
      <c r="BV39" s="129">
        <v>5.9999999999999995E-4</v>
      </c>
      <c r="BW39" s="129" t="s">
        <v>179</v>
      </c>
      <c r="BX39" s="129">
        <v>8.9999999999999998E-4</v>
      </c>
      <c r="BY39" s="129" t="s">
        <v>179</v>
      </c>
      <c r="BZ39" s="129">
        <v>1.1000000000000001E-3</v>
      </c>
      <c r="CA39" s="129" t="s">
        <v>179</v>
      </c>
      <c r="CB39" s="129">
        <v>8.0000000000000004E-4</v>
      </c>
      <c r="CC39" s="129" t="s">
        <v>179</v>
      </c>
      <c r="CD39" s="129">
        <v>2.0999999999999999E-3</v>
      </c>
      <c r="CE39" s="129" t="s">
        <v>179</v>
      </c>
      <c r="CF39" s="129">
        <v>2.2000000000000001E-3</v>
      </c>
      <c r="CG39" s="129" t="s">
        <v>216</v>
      </c>
      <c r="CH39" s="129">
        <v>1E-4</v>
      </c>
      <c r="CI39" s="129" t="s">
        <v>179</v>
      </c>
      <c r="CJ39" s="129">
        <v>8.0000000000000002E-3</v>
      </c>
      <c r="CK39" s="129" t="s">
        <v>179</v>
      </c>
      <c r="CL39" s="129">
        <v>1.0999999999999999E-2</v>
      </c>
      <c r="CM39" s="129" t="s">
        <v>179</v>
      </c>
      <c r="CN39" s="129">
        <v>5.7000000000000002E-3</v>
      </c>
      <c r="CO39" s="129" t="s">
        <v>179</v>
      </c>
      <c r="CP39" s="129">
        <v>8.9999999999999998E-4</v>
      </c>
      <c r="CQ39" s="129" t="s">
        <v>179</v>
      </c>
      <c r="CR39" s="129">
        <v>3.3E-3</v>
      </c>
      <c r="CS39" s="129" t="s">
        <v>179</v>
      </c>
      <c r="CT39" s="129">
        <v>1.9E-3</v>
      </c>
      <c r="CU39" s="129" t="s">
        <v>179</v>
      </c>
      <c r="CV39" s="129">
        <v>6.9999999999999999E-4</v>
      </c>
      <c r="CW39" s="129" t="s">
        <v>18</v>
      </c>
      <c r="CX39" s="129"/>
      <c r="CY39" s="129" t="s">
        <v>179</v>
      </c>
      <c r="CZ39" s="129">
        <v>5.0000000000000001E-4</v>
      </c>
      <c r="DA39" s="129" t="s">
        <v>179</v>
      </c>
      <c r="DB39" s="129">
        <v>5.0000000000000001E-4</v>
      </c>
      <c r="DC39" s="129" t="s">
        <v>179</v>
      </c>
      <c r="DD39" s="129">
        <v>5.0000000000000001E-4</v>
      </c>
      <c r="DE39" s="129" t="s">
        <v>179</v>
      </c>
      <c r="DF39" s="129">
        <v>5.9999999999999995E-4</v>
      </c>
      <c r="DG39" s="129" t="s">
        <v>179</v>
      </c>
      <c r="DH39" s="129">
        <v>4.0000000000000002E-4</v>
      </c>
      <c r="DI39" s="129" t="s">
        <v>179</v>
      </c>
      <c r="DJ39" s="129">
        <v>4.0000000000000002E-4</v>
      </c>
      <c r="DK39" s="129" t="s">
        <v>799</v>
      </c>
      <c r="DL39" s="129" t="s">
        <v>59</v>
      </c>
      <c r="DN39" t="s">
        <v>895</v>
      </c>
      <c r="DR39" t="s">
        <v>918</v>
      </c>
      <c r="DS39" s="129">
        <v>100</v>
      </c>
      <c r="DT39" s="129" t="s">
        <v>5991</v>
      </c>
      <c r="DW39" t="s">
        <v>5184</v>
      </c>
    </row>
    <row r="40" spans="1:127">
      <c r="A40" s="127">
        <v>189</v>
      </c>
      <c r="B40" s="128">
        <v>44734.126388888886</v>
      </c>
      <c r="C40" s="129" t="s">
        <v>52</v>
      </c>
      <c r="D40" s="129">
        <v>0</v>
      </c>
      <c r="E40" s="129">
        <v>0</v>
      </c>
      <c r="F40" s="129">
        <v>0</v>
      </c>
      <c r="G40" s="129" t="s">
        <v>54</v>
      </c>
      <c r="H40" s="129" t="s">
        <v>55</v>
      </c>
      <c r="I40" s="129" t="s">
        <v>55</v>
      </c>
      <c r="J40" s="129" t="s">
        <v>55</v>
      </c>
      <c r="L40" s="129">
        <v>90</v>
      </c>
      <c r="M40" s="129" t="s">
        <v>173</v>
      </c>
      <c r="N40" s="129">
        <v>0</v>
      </c>
      <c r="O40" s="129" t="s">
        <v>173</v>
      </c>
      <c r="P40" s="129">
        <v>0</v>
      </c>
      <c r="Q40" s="129" t="s">
        <v>173</v>
      </c>
      <c r="R40" s="129">
        <v>0</v>
      </c>
      <c r="S40" s="129">
        <v>2</v>
      </c>
      <c r="T40" s="129" t="s">
        <v>174</v>
      </c>
      <c r="U40" s="129" t="s">
        <v>849</v>
      </c>
      <c r="V40" s="129">
        <v>0.5786</v>
      </c>
      <c r="W40" s="129" t="s">
        <v>850</v>
      </c>
      <c r="X40" s="129">
        <v>0.26029999999999998</v>
      </c>
      <c r="Y40" s="129" t="s">
        <v>851</v>
      </c>
      <c r="Z40" s="129">
        <v>0.29449999999999998</v>
      </c>
      <c r="AA40" s="129" t="s">
        <v>685</v>
      </c>
      <c r="AB40" s="129">
        <v>1.3299999999999999E-2</v>
      </c>
      <c r="AC40" s="129" t="s">
        <v>179</v>
      </c>
      <c r="AD40" s="129">
        <v>7.6E-3</v>
      </c>
      <c r="AE40" s="129" t="s">
        <v>179</v>
      </c>
      <c r="AF40" s="129">
        <v>1.6299999999999999E-2</v>
      </c>
      <c r="AG40" s="129" t="s">
        <v>852</v>
      </c>
      <c r="AH40" s="129">
        <v>7.4999999999999997E-3</v>
      </c>
      <c r="AI40" s="129" t="s">
        <v>853</v>
      </c>
      <c r="AJ40" s="129">
        <v>2.8299999999999999E-2</v>
      </c>
      <c r="AK40" s="129" t="s">
        <v>854</v>
      </c>
      <c r="AL40" s="129">
        <v>6.1999999999999998E-3</v>
      </c>
      <c r="AM40" s="129" t="s">
        <v>179</v>
      </c>
      <c r="AN40" s="129">
        <v>6.1999999999999998E-3</v>
      </c>
      <c r="AO40" s="129" t="s">
        <v>855</v>
      </c>
      <c r="AP40" s="129">
        <v>3.8999999999999998E-3</v>
      </c>
      <c r="AQ40" s="129" t="s">
        <v>856</v>
      </c>
      <c r="AR40" s="129">
        <v>4.4000000000000003E-3</v>
      </c>
      <c r="AS40" s="129" t="s">
        <v>857</v>
      </c>
      <c r="AT40" s="129">
        <v>2.1399999999999999E-2</v>
      </c>
      <c r="AU40" s="129" t="s">
        <v>179</v>
      </c>
      <c r="AV40" s="129">
        <v>3.2000000000000002E-3</v>
      </c>
      <c r="AW40" s="129" t="s">
        <v>209</v>
      </c>
      <c r="AX40" s="129">
        <v>1.1000000000000001E-3</v>
      </c>
      <c r="AY40" s="129" t="s">
        <v>287</v>
      </c>
      <c r="AZ40" s="129">
        <v>8.9999999999999998E-4</v>
      </c>
      <c r="BA40" s="129" t="s">
        <v>288</v>
      </c>
      <c r="BB40" s="129">
        <v>5.9999999999999995E-4</v>
      </c>
      <c r="BC40" s="129" t="s">
        <v>285</v>
      </c>
      <c r="BD40" s="129">
        <v>5.0000000000000001E-4</v>
      </c>
      <c r="BE40" s="129" t="s">
        <v>179</v>
      </c>
      <c r="BF40" s="129">
        <v>2.9999999999999997E-4</v>
      </c>
      <c r="BG40" s="129" t="s">
        <v>179</v>
      </c>
      <c r="BH40" s="129">
        <v>1E-4</v>
      </c>
      <c r="BI40" s="129" t="s">
        <v>286</v>
      </c>
      <c r="BJ40" s="129">
        <v>2.0000000000000001E-4</v>
      </c>
      <c r="BK40" s="129" t="s">
        <v>284</v>
      </c>
      <c r="BL40" s="129">
        <v>4.0000000000000002E-4</v>
      </c>
      <c r="BM40" s="129" t="s">
        <v>391</v>
      </c>
      <c r="BN40" s="129">
        <v>2.9999999999999997E-4</v>
      </c>
      <c r="BO40" s="129" t="s">
        <v>316</v>
      </c>
      <c r="BP40" s="129">
        <v>5.9999999999999995E-4</v>
      </c>
      <c r="BQ40" s="129" t="s">
        <v>179</v>
      </c>
      <c r="BR40" s="129">
        <v>2.9999999999999997E-4</v>
      </c>
      <c r="BS40" s="129" t="s">
        <v>179</v>
      </c>
      <c r="BT40" s="129">
        <v>5.0000000000000001E-4</v>
      </c>
      <c r="BU40" s="129" t="s">
        <v>179</v>
      </c>
      <c r="BV40" s="129">
        <v>5.9999999999999995E-4</v>
      </c>
      <c r="BW40" s="129" t="s">
        <v>18</v>
      </c>
      <c r="BX40" s="129"/>
      <c r="BY40" s="129" t="s">
        <v>179</v>
      </c>
      <c r="BZ40" s="129">
        <v>1.2999999999999999E-3</v>
      </c>
      <c r="CA40" s="129" t="s">
        <v>179</v>
      </c>
      <c r="CB40" s="129">
        <v>8.9999999999999998E-4</v>
      </c>
      <c r="CC40" s="129" t="s">
        <v>179</v>
      </c>
      <c r="CD40" s="129">
        <v>2.3999999999999998E-3</v>
      </c>
      <c r="CE40" s="129" t="s">
        <v>179</v>
      </c>
      <c r="CF40" s="129">
        <v>2E-3</v>
      </c>
      <c r="CG40" s="129" t="s">
        <v>179</v>
      </c>
      <c r="CH40" s="129">
        <v>1E-4</v>
      </c>
      <c r="CI40" s="129" t="s">
        <v>179</v>
      </c>
      <c r="CJ40" s="129">
        <v>1.03E-2</v>
      </c>
      <c r="CK40" s="129" t="s">
        <v>179</v>
      </c>
      <c r="CL40" s="129">
        <v>1.23E-2</v>
      </c>
      <c r="CM40" s="129" t="s">
        <v>419</v>
      </c>
      <c r="CN40" s="129">
        <v>9.7000000000000003E-3</v>
      </c>
      <c r="CO40" s="129" t="s">
        <v>179</v>
      </c>
      <c r="CP40" s="129">
        <v>1E-3</v>
      </c>
      <c r="CQ40" s="129" t="s">
        <v>179</v>
      </c>
      <c r="CR40" s="129">
        <v>3.3E-3</v>
      </c>
      <c r="CS40" s="129" t="s">
        <v>179</v>
      </c>
      <c r="CT40" s="129">
        <v>2E-3</v>
      </c>
      <c r="CU40" s="129" t="s">
        <v>18</v>
      </c>
      <c r="CV40" s="129"/>
      <c r="CW40" s="129" t="s">
        <v>18</v>
      </c>
      <c r="CX40" s="129"/>
      <c r="CY40" s="129" t="s">
        <v>179</v>
      </c>
      <c r="CZ40" s="129">
        <v>5.0000000000000001E-4</v>
      </c>
      <c r="DA40" s="129" t="s">
        <v>179</v>
      </c>
      <c r="DB40" s="129">
        <v>5.9999999999999995E-4</v>
      </c>
      <c r="DC40" s="129" t="s">
        <v>179</v>
      </c>
      <c r="DD40" s="129">
        <v>5.9999999999999995E-4</v>
      </c>
      <c r="DE40" s="129" t="s">
        <v>179</v>
      </c>
      <c r="DF40" s="129">
        <v>6.9999999999999999E-4</v>
      </c>
      <c r="DG40" s="129" t="s">
        <v>179</v>
      </c>
      <c r="DH40" s="129">
        <v>4.0000000000000002E-4</v>
      </c>
      <c r="DI40" s="129" t="s">
        <v>179</v>
      </c>
      <c r="DJ40" s="129">
        <v>5.9999999999999995E-4</v>
      </c>
      <c r="DK40" s="129" t="s">
        <v>799</v>
      </c>
      <c r="DL40" s="129" t="s">
        <v>59</v>
      </c>
      <c r="DN40" t="s">
        <v>895</v>
      </c>
      <c r="DR40" t="s">
        <v>923</v>
      </c>
      <c r="DS40" s="129">
        <v>112</v>
      </c>
      <c r="DT40" s="129" t="s">
        <v>924</v>
      </c>
      <c r="DW40" t="s">
        <v>5185</v>
      </c>
    </row>
    <row r="41" spans="1:127">
      <c r="A41" s="127">
        <v>190</v>
      </c>
      <c r="B41" s="128">
        <v>44734.129861111112</v>
      </c>
      <c r="C41" s="129" t="s">
        <v>52</v>
      </c>
      <c r="D41" s="129">
        <v>0</v>
      </c>
      <c r="E41" s="129">
        <v>0</v>
      </c>
      <c r="F41" s="129">
        <v>0</v>
      </c>
      <c r="G41" s="129" t="s">
        <v>54</v>
      </c>
      <c r="H41" s="129" t="s">
        <v>55</v>
      </c>
      <c r="I41" s="129" t="s">
        <v>55</v>
      </c>
      <c r="J41" s="129" t="s">
        <v>55</v>
      </c>
      <c r="L41" s="129">
        <v>90</v>
      </c>
      <c r="M41" s="129" t="s">
        <v>173</v>
      </c>
      <c r="N41" s="129">
        <v>0</v>
      </c>
      <c r="O41" s="129" t="s">
        <v>173</v>
      </c>
      <c r="P41" s="129">
        <v>0</v>
      </c>
      <c r="Q41" s="129" t="s">
        <v>173</v>
      </c>
      <c r="R41" s="129">
        <v>0</v>
      </c>
      <c r="S41" s="129">
        <v>2</v>
      </c>
      <c r="T41" s="129" t="s">
        <v>174</v>
      </c>
      <c r="U41" s="129" t="s">
        <v>858</v>
      </c>
      <c r="V41" s="129">
        <v>0.65890000000000004</v>
      </c>
      <c r="W41" s="129" t="s">
        <v>859</v>
      </c>
      <c r="X41" s="129">
        <v>0.29799999999999999</v>
      </c>
      <c r="Y41" s="129" t="s">
        <v>860</v>
      </c>
      <c r="Z41" s="129">
        <v>0.33360000000000001</v>
      </c>
      <c r="AA41" s="129" t="s">
        <v>179</v>
      </c>
      <c r="AB41" s="129">
        <v>1.44E-2</v>
      </c>
      <c r="AC41" s="129" t="s">
        <v>179</v>
      </c>
      <c r="AD41" s="129">
        <v>8.6E-3</v>
      </c>
      <c r="AE41" s="129" t="s">
        <v>179</v>
      </c>
      <c r="AF41" s="129">
        <v>1.67E-2</v>
      </c>
      <c r="AG41" s="129" t="s">
        <v>635</v>
      </c>
      <c r="AH41" s="129">
        <v>5.7000000000000002E-3</v>
      </c>
      <c r="AI41" s="129" t="s">
        <v>861</v>
      </c>
      <c r="AJ41" s="129">
        <v>3.1099999999999999E-2</v>
      </c>
      <c r="AK41" s="129" t="s">
        <v>862</v>
      </c>
      <c r="AL41" s="129">
        <v>7.0000000000000001E-3</v>
      </c>
      <c r="AM41" s="129" t="s">
        <v>331</v>
      </c>
      <c r="AN41" s="129">
        <v>7.3000000000000001E-3</v>
      </c>
      <c r="AO41" s="129" t="s">
        <v>579</v>
      </c>
      <c r="AP41" s="129">
        <v>4.1000000000000003E-3</v>
      </c>
      <c r="AQ41" s="129" t="s">
        <v>768</v>
      </c>
      <c r="AR41" s="129">
        <v>4.7000000000000002E-3</v>
      </c>
      <c r="AS41" s="129" t="s">
        <v>863</v>
      </c>
      <c r="AT41" s="129">
        <v>2.2800000000000001E-2</v>
      </c>
      <c r="AU41" s="129" t="s">
        <v>600</v>
      </c>
      <c r="AV41" s="129">
        <v>3.3E-3</v>
      </c>
      <c r="AW41" s="129" t="s">
        <v>230</v>
      </c>
      <c r="AX41" s="129">
        <v>1E-3</v>
      </c>
      <c r="AY41" s="129" t="s">
        <v>284</v>
      </c>
      <c r="AZ41" s="129">
        <v>8.0000000000000004E-4</v>
      </c>
      <c r="BA41" s="129" t="s">
        <v>600</v>
      </c>
      <c r="BB41" s="129">
        <v>5.9999999999999995E-4</v>
      </c>
      <c r="BC41" s="129" t="s">
        <v>391</v>
      </c>
      <c r="BD41" s="129">
        <v>5.0000000000000001E-4</v>
      </c>
      <c r="BE41" s="129" t="s">
        <v>179</v>
      </c>
      <c r="BF41" s="129">
        <v>2.9999999999999997E-4</v>
      </c>
      <c r="BG41" s="129" t="s">
        <v>216</v>
      </c>
      <c r="BH41" s="129">
        <v>1E-4</v>
      </c>
      <c r="BI41" s="129" t="s">
        <v>179</v>
      </c>
      <c r="BJ41" s="129">
        <v>2.0000000000000001E-4</v>
      </c>
      <c r="BK41" s="129" t="s">
        <v>429</v>
      </c>
      <c r="BL41" s="129">
        <v>4.0000000000000002E-4</v>
      </c>
      <c r="BM41" s="129" t="s">
        <v>451</v>
      </c>
      <c r="BN41" s="129">
        <v>2.9999999999999997E-4</v>
      </c>
      <c r="BO41" s="129" t="s">
        <v>317</v>
      </c>
      <c r="BP41" s="129">
        <v>5.9999999999999995E-4</v>
      </c>
      <c r="BQ41" s="129" t="s">
        <v>179</v>
      </c>
      <c r="BR41" s="129">
        <v>2.9999999999999997E-4</v>
      </c>
      <c r="BS41" s="129" t="s">
        <v>179</v>
      </c>
      <c r="BT41" s="129">
        <v>4.0000000000000002E-4</v>
      </c>
      <c r="BU41" s="129" t="s">
        <v>179</v>
      </c>
      <c r="BV41" s="129">
        <v>5.9999999999999995E-4</v>
      </c>
      <c r="BW41" s="129" t="s">
        <v>391</v>
      </c>
      <c r="BX41" s="129">
        <v>8.9999999999999998E-4</v>
      </c>
      <c r="BY41" s="129" t="s">
        <v>179</v>
      </c>
      <c r="BZ41" s="129">
        <v>1.1999999999999999E-3</v>
      </c>
      <c r="CA41" s="129" t="s">
        <v>179</v>
      </c>
      <c r="CB41" s="129">
        <v>8.0000000000000004E-4</v>
      </c>
      <c r="CC41" s="129" t="s">
        <v>179</v>
      </c>
      <c r="CD41" s="129">
        <v>2.0999999999999999E-3</v>
      </c>
      <c r="CE41" s="129" t="s">
        <v>179</v>
      </c>
      <c r="CF41" s="129">
        <v>2.2000000000000001E-3</v>
      </c>
      <c r="CG41" s="129" t="s">
        <v>179</v>
      </c>
      <c r="CH41" s="129">
        <v>1E-4</v>
      </c>
      <c r="CI41" s="129" t="s">
        <v>179</v>
      </c>
      <c r="CJ41" s="129">
        <v>8.2000000000000007E-3</v>
      </c>
      <c r="CK41" s="129" t="s">
        <v>179</v>
      </c>
      <c r="CL41" s="129">
        <v>1.12E-2</v>
      </c>
      <c r="CM41" s="129" t="s">
        <v>864</v>
      </c>
      <c r="CN41" s="129">
        <v>5.7000000000000002E-3</v>
      </c>
      <c r="CO41" s="129" t="s">
        <v>179</v>
      </c>
      <c r="CP41" s="129">
        <v>8.9999999999999998E-4</v>
      </c>
      <c r="CQ41" s="129" t="s">
        <v>179</v>
      </c>
      <c r="CR41" s="129">
        <v>3.3E-3</v>
      </c>
      <c r="CS41" s="129" t="s">
        <v>179</v>
      </c>
      <c r="CT41" s="129">
        <v>1.9E-3</v>
      </c>
      <c r="CU41" s="129" t="s">
        <v>18</v>
      </c>
      <c r="CV41" s="129"/>
      <c r="CW41" s="129" t="s">
        <v>18</v>
      </c>
      <c r="CX41" s="129"/>
      <c r="CY41" s="129" t="s">
        <v>179</v>
      </c>
      <c r="CZ41" s="129">
        <v>5.0000000000000001E-4</v>
      </c>
      <c r="DA41" s="129" t="s">
        <v>179</v>
      </c>
      <c r="DB41" s="129">
        <v>5.0000000000000001E-4</v>
      </c>
      <c r="DC41" s="129" t="s">
        <v>179</v>
      </c>
      <c r="DD41" s="129">
        <v>5.0000000000000001E-4</v>
      </c>
      <c r="DE41" s="129" t="s">
        <v>179</v>
      </c>
      <c r="DF41" s="129">
        <v>5.9999999999999995E-4</v>
      </c>
      <c r="DG41" s="129" t="s">
        <v>179</v>
      </c>
      <c r="DH41" s="129">
        <v>4.0000000000000002E-4</v>
      </c>
      <c r="DI41" s="129" t="s">
        <v>179</v>
      </c>
      <c r="DJ41" s="129">
        <v>4.0000000000000002E-4</v>
      </c>
      <c r="DK41" s="129" t="s">
        <v>799</v>
      </c>
      <c r="DL41" s="129" t="s">
        <v>59</v>
      </c>
      <c r="DN41" t="s">
        <v>895</v>
      </c>
      <c r="DR41" t="s">
        <v>923</v>
      </c>
      <c r="DS41" s="129">
        <v>117</v>
      </c>
      <c r="DT41" s="129" t="s">
        <v>5996</v>
      </c>
      <c r="DW41" t="s">
        <v>5186</v>
      </c>
    </row>
    <row r="42" spans="1:127">
      <c r="A42" s="127">
        <v>191</v>
      </c>
      <c r="B42" s="128">
        <v>44734.14166666667</v>
      </c>
      <c r="C42" s="129" t="s">
        <v>52</v>
      </c>
      <c r="D42" s="129">
        <v>0</v>
      </c>
      <c r="E42" s="129">
        <v>0</v>
      </c>
      <c r="F42" s="129">
        <v>0</v>
      </c>
      <c r="G42" s="129" t="s">
        <v>54</v>
      </c>
      <c r="H42" s="129" t="s">
        <v>55</v>
      </c>
      <c r="I42" s="129" t="s">
        <v>55</v>
      </c>
      <c r="J42" s="129" t="s">
        <v>55</v>
      </c>
      <c r="L42" s="129">
        <v>90</v>
      </c>
      <c r="M42" s="129" t="s">
        <v>173</v>
      </c>
      <c r="N42" s="129">
        <v>0</v>
      </c>
      <c r="O42" s="129" t="s">
        <v>173</v>
      </c>
      <c r="P42" s="129">
        <v>0</v>
      </c>
      <c r="Q42" s="129" t="s">
        <v>173</v>
      </c>
      <c r="R42" s="129">
        <v>0</v>
      </c>
      <c r="S42" s="129">
        <v>2</v>
      </c>
      <c r="T42" s="129" t="s">
        <v>174</v>
      </c>
      <c r="U42" s="129" t="s">
        <v>865</v>
      </c>
      <c r="V42" s="129">
        <v>0.70069999999999999</v>
      </c>
      <c r="W42" s="129" t="s">
        <v>866</v>
      </c>
      <c r="X42" s="129">
        <v>0.33289999999999997</v>
      </c>
      <c r="Y42" s="129" t="s">
        <v>867</v>
      </c>
      <c r="Z42" s="129">
        <v>0.36840000000000001</v>
      </c>
      <c r="AA42" s="129" t="s">
        <v>448</v>
      </c>
      <c r="AB42" s="129">
        <v>1.54E-2</v>
      </c>
      <c r="AC42" s="129" t="s">
        <v>179</v>
      </c>
      <c r="AD42" s="129">
        <v>8.8000000000000005E-3</v>
      </c>
      <c r="AE42" s="129" t="s">
        <v>179</v>
      </c>
      <c r="AF42" s="129">
        <v>1.7000000000000001E-2</v>
      </c>
      <c r="AG42" s="129" t="s">
        <v>868</v>
      </c>
      <c r="AH42" s="129">
        <v>7.1999999999999998E-3</v>
      </c>
      <c r="AI42" s="129" t="s">
        <v>869</v>
      </c>
      <c r="AJ42" s="129">
        <v>3.3300000000000003E-2</v>
      </c>
      <c r="AK42" s="129" t="s">
        <v>870</v>
      </c>
      <c r="AL42" s="129">
        <v>7.4999999999999997E-3</v>
      </c>
      <c r="AM42" s="129" t="s">
        <v>871</v>
      </c>
      <c r="AN42" s="129">
        <v>7.7999999999999996E-3</v>
      </c>
      <c r="AO42" s="129" t="s">
        <v>610</v>
      </c>
      <c r="AP42" s="129">
        <v>4.4999999999999997E-3</v>
      </c>
      <c r="AQ42" s="129" t="s">
        <v>872</v>
      </c>
      <c r="AR42" s="129">
        <v>4.7000000000000002E-3</v>
      </c>
      <c r="AS42" s="129" t="s">
        <v>873</v>
      </c>
      <c r="AT42" s="129">
        <v>2.5100000000000001E-2</v>
      </c>
      <c r="AU42" s="129" t="s">
        <v>213</v>
      </c>
      <c r="AV42" s="129">
        <v>3.5999999999999999E-3</v>
      </c>
      <c r="AW42" s="129" t="s">
        <v>215</v>
      </c>
      <c r="AX42" s="129">
        <v>8.9999999999999998E-4</v>
      </c>
      <c r="AY42" s="129" t="s">
        <v>244</v>
      </c>
      <c r="AZ42" s="129">
        <v>8.0000000000000004E-4</v>
      </c>
      <c r="BA42" s="129" t="s">
        <v>422</v>
      </c>
      <c r="BB42" s="129">
        <v>6.9999999999999999E-4</v>
      </c>
      <c r="BC42" s="129" t="s">
        <v>245</v>
      </c>
      <c r="BD42" s="129">
        <v>5.0000000000000001E-4</v>
      </c>
      <c r="BE42" s="129" t="s">
        <v>179</v>
      </c>
      <c r="BF42" s="129">
        <v>2.9999999999999997E-4</v>
      </c>
      <c r="BG42" s="129" t="s">
        <v>179</v>
      </c>
      <c r="BH42" s="129">
        <v>1E-4</v>
      </c>
      <c r="BI42" s="129" t="s">
        <v>318</v>
      </c>
      <c r="BJ42" s="129">
        <v>2.0000000000000001E-4</v>
      </c>
      <c r="BK42" s="129" t="s">
        <v>268</v>
      </c>
      <c r="BL42" s="129">
        <v>4.0000000000000002E-4</v>
      </c>
      <c r="BM42" s="129" t="s">
        <v>451</v>
      </c>
      <c r="BN42" s="129">
        <v>2.9999999999999997E-4</v>
      </c>
      <c r="BO42" s="129" t="s">
        <v>215</v>
      </c>
      <c r="BP42" s="129">
        <v>5.0000000000000001E-4</v>
      </c>
      <c r="BQ42" s="129" t="s">
        <v>179</v>
      </c>
      <c r="BR42" s="129">
        <v>2.9999999999999997E-4</v>
      </c>
      <c r="BS42" s="129" t="s">
        <v>179</v>
      </c>
      <c r="BT42" s="129">
        <v>2.9999999999999997E-4</v>
      </c>
      <c r="BU42" s="129" t="s">
        <v>179</v>
      </c>
      <c r="BV42" s="129">
        <v>6.9999999999999999E-4</v>
      </c>
      <c r="BW42" s="129" t="s">
        <v>285</v>
      </c>
      <c r="BX42" s="129">
        <v>8.9999999999999998E-4</v>
      </c>
      <c r="BY42" s="129" t="s">
        <v>18</v>
      </c>
      <c r="BZ42" s="129"/>
      <c r="CA42" s="129" t="s">
        <v>179</v>
      </c>
      <c r="CB42" s="129">
        <v>8.0000000000000004E-4</v>
      </c>
      <c r="CC42" s="129" t="s">
        <v>179</v>
      </c>
      <c r="CD42" s="129">
        <v>2E-3</v>
      </c>
      <c r="CE42" s="129" t="s">
        <v>179</v>
      </c>
      <c r="CF42" s="129">
        <v>2.3E-3</v>
      </c>
      <c r="CG42" s="129" t="s">
        <v>179</v>
      </c>
      <c r="CH42" s="129">
        <v>1E-4</v>
      </c>
      <c r="CI42" s="129" t="s">
        <v>213</v>
      </c>
      <c r="CJ42" s="129">
        <v>6.8999999999999999E-3</v>
      </c>
      <c r="CK42" s="129" t="s">
        <v>179</v>
      </c>
      <c r="CL42" s="129">
        <v>1.0800000000000001E-2</v>
      </c>
      <c r="CM42" s="129" t="s">
        <v>179</v>
      </c>
      <c r="CN42" s="129">
        <v>2.8999999999999998E-3</v>
      </c>
      <c r="CO42" s="129" t="s">
        <v>179</v>
      </c>
      <c r="CP42" s="129">
        <v>8.0000000000000004E-4</v>
      </c>
      <c r="CQ42" s="129" t="s">
        <v>179</v>
      </c>
      <c r="CR42" s="129">
        <v>3.3E-3</v>
      </c>
      <c r="CS42" s="129" t="s">
        <v>179</v>
      </c>
      <c r="CT42" s="129">
        <v>1.9E-3</v>
      </c>
      <c r="CU42" s="129" t="s">
        <v>179</v>
      </c>
      <c r="CV42" s="129">
        <v>8.0000000000000004E-4</v>
      </c>
      <c r="CW42" s="129" t="s">
        <v>18</v>
      </c>
      <c r="CX42" s="129"/>
      <c r="CY42" s="129" t="s">
        <v>179</v>
      </c>
      <c r="CZ42" s="129">
        <v>5.9999999999999995E-4</v>
      </c>
      <c r="DA42" s="129" t="s">
        <v>179</v>
      </c>
      <c r="DB42" s="129">
        <v>5.0000000000000001E-4</v>
      </c>
      <c r="DC42" s="129" t="s">
        <v>179</v>
      </c>
      <c r="DD42" s="129">
        <v>5.0000000000000001E-4</v>
      </c>
      <c r="DE42" s="129" t="s">
        <v>179</v>
      </c>
      <c r="DF42" s="129">
        <v>5.9999999999999995E-4</v>
      </c>
      <c r="DG42" s="129" t="s">
        <v>179</v>
      </c>
      <c r="DH42" s="129">
        <v>4.0000000000000002E-4</v>
      </c>
      <c r="DI42" s="129" t="s">
        <v>179</v>
      </c>
      <c r="DJ42" s="129">
        <v>2.9999999999999997E-4</v>
      </c>
      <c r="DK42" s="129" t="s">
        <v>874</v>
      </c>
      <c r="DL42" s="129" t="s">
        <v>59</v>
      </c>
      <c r="DN42" t="s">
        <v>895</v>
      </c>
      <c r="DR42" t="s">
        <v>897</v>
      </c>
      <c r="DS42" s="129">
        <v>25</v>
      </c>
      <c r="DT42" s="129" t="s">
        <v>5997</v>
      </c>
      <c r="DW42" t="s">
        <v>5187</v>
      </c>
    </row>
    <row r="43" spans="1:127">
      <c r="A43" s="127">
        <v>192</v>
      </c>
      <c r="B43" s="128">
        <v>44734.144444444442</v>
      </c>
      <c r="C43" s="129" t="s">
        <v>52</v>
      </c>
      <c r="D43" s="129">
        <v>0</v>
      </c>
      <c r="E43" s="129">
        <v>0</v>
      </c>
      <c r="F43" s="129">
        <v>0</v>
      </c>
      <c r="G43" s="129" t="s">
        <v>54</v>
      </c>
      <c r="H43" s="129" t="s">
        <v>55</v>
      </c>
      <c r="I43" s="129" t="s">
        <v>55</v>
      </c>
      <c r="J43" s="129" t="s">
        <v>55</v>
      </c>
      <c r="L43" s="129">
        <v>90</v>
      </c>
      <c r="M43" s="129" t="s">
        <v>173</v>
      </c>
      <c r="N43" s="129">
        <v>0</v>
      </c>
      <c r="O43" s="129" t="s">
        <v>173</v>
      </c>
      <c r="P43" s="129">
        <v>0</v>
      </c>
      <c r="Q43" s="129" t="s">
        <v>173</v>
      </c>
      <c r="R43" s="129">
        <v>0</v>
      </c>
      <c r="S43" s="129">
        <v>2</v>
      </c>
      <c r="T43" s="129" t="s">
        <v>174</v>
      </c>
      <c r="U43" s="129" t="s">
        <v>875</v>
      </c>
      <c r="V43" s="129">
        <v>0.72009999999999996</v>
      </c>
      <c r="W43" s="129" t="s">
        <v>876</v>
      </c>
      <c r="X43" s="129">
        <v>0.3256</v>
      </c>
      <c r="Y43" s="129" t="s">
        <v>877</v>
      </c>
      <c r="Z43" s="129">
        <v>0.36830000000000002</v>
      </c>
      <c r="AA43" s="129" t="s">
        <v>786</v>
      </c>
      <c r="AB43" s="129">
        <v>1.5299999999999999E-2</v>
      </c>
      <c r="AC43" s="129" t="s">
        <v>179</v>
      </c>
      <c r="AD43" s="129">
        <v>9.1999999999999998E-3</v>
      </c>
      <c r="AE43" s="129" t="s">
        <v>179</v>
      </c>
      <c r="AF43" s="129">
        <v>1.7100000000000001E-2</v>
      </c>
      <c r="AG43" s="129" t="s">
        <v>878</v>
      </c>
      <c r="AH43" s="129">
        <v>6.6E-3</v>
      </c>
      <c r="AI43" s="129" t="s">
        <v>879</v>
      </c>
      <c r="AJ43" s="129">
        <v>3.32E-2</v>
      </c>
      <c r="AK43" s="129" t="s">
        <v>880</v>
      </c>
      <c r="AL43" s="129">
        <v>7.4999999999999997E-3</v>
      </c>
      <c r="AM43" s="129" t="s">
        <v>881</v>
      </c>
      <c r="AN43" s="129">
        <v>7.7999999999999996E-3</v>
      </c>
      <c r="AO43" s="129" t="s">
        <v>882</v>
      </c>
      <c r="AP43" s="129">
        <v>4.7000000000000002E-3</v>
      </c>
      <c r="AQ43" s="129" t="s">
        <v>883</v>
      </c>
      <c r="AR43" s="129">
        <v>5.0000000000000001E-3</v>
      </c>
      <c r="AS43" s="129" t="s">
        <v>884</v>
      </c>
      <c r="AT43" s="129">
        <v>2.5600000000000001E-2</v>
      </c>
      <c r="AU43" s="129" t="s">
        <v>613</v>
      </c>
      <c r="AV43" s="129">
        <v>3.5999999999999999E-3</v>
      </c>
      <c r="AW43" s="129" t="s">
        <v>424</v>
      </c>
      <c r="AX43" s="129">
        <v>1E-3</v>
      </c>
      <c r="AY43" s="129" t="s">
        <v>248</v>
      </c>
      <c r="AZ43" s="129">
        <v>8.0000000000000004E-4</v>
      </c>
      <c r="BA43" s="129" t="s">
        <v>405</v>
      </c>
      <c r="BB43" s="129">
        <v>6.9999999999999999E-4</v>
      </c>
      <c r="BC43" s="129" t="s">
        <v>245</v>
      </c>
      <c r="BD43" s="129">
        <v>5.0000000000000001E-4</v>
      </c>
      <c r="BE43" s="129" t="s">
        <v>179</v>
      </c>
      <c r="BF43" s="129">
        <v>2.9999999999999997E-4</v>
      </c>
      <c r="BG43" s="129" t="s">
        <v>179</v>
      </c>
      <c r="BH43" s="129">
        <v>1E-4</v>
      </c>
      <c r="BI43" s="129" t="s">
        <v>179</v>
      </c>
      <c r="BJ43" s="129">
        <v>2.0000000000000001E-4</v>
      </c>
      <c r="BK43" s="129" t="s">
        <v>349</v>
      </c>
      <c r="BL43" s="129">
        <v>4.0000000000000002E-4</v>
      </c>
      <c r="BM43" s="129" t="s">
        <v>392</v>
      </c>
      <c r="BN43" s="129">
        <v>2.9999999999999997E-4</v>
      </c>
      <c r="BO43" s="129" t="s">
        <v>301</v>
      </c>
      <c r="BP43" s="129">
        <v>5.0000000000000001E-4</v>
      </c>
      <c r="BQ43" s="129" t="s">
        <v>179</v>
      </c>
      <c r="BR43" s="129">
        <v>2.9999999999999997E-4</v>
      </c>
      <c r="BS43" s="129" t="s">
        <v>179</v>
      </c>
      <c r="BT43" s="129">
        <v>2.9999999999999997E-4</v>
      </c>
      <c r="BU43" s="129" t="s">
        <v>179</v>
      </c>
      <c r="BV43" s="129">
        <v>6.9999999999999999E-4</v>
      </c>
      <c r="BW43" s="129" t="s">
        <v>18</v>
      </c>
      <c r="BX43" s="129"/>
      <c r="BY43" s="129" t="s">
        <v>18</v>
      </c>
      <c r="BZ43" s="129"/>
      <c r="CA43" s="129" t="s">
        <v>179</v>
      </c>
      <c r="CB43" s="129">
        <v>8.0000000000000004E-4</v>
      </c>
      <c r="CC43" s="129" t="s">
        <v>179</v>
      </c>
      <c r="CD43" s="129">
        <v>2.0999999999999999E-3</v>
      </c>
      <c r="CE43" s="129" t="s">
        <v>179</v>
      </c>
      <c r="CF43" s="129">
        <v>2.3E-3</v>
      </c>
      <c r="CG43" s="129" t="s">
        <v>216</v>
      </c>
      <c r="CH43" s="129">
        <v>1E-4</v>
      </c>
      <c r="CI43" s="129" t="s">
        <v>179</v>
      </c>
      <c r="CJ43" s="129">
        <v>7.1000000000000004E-3</v>
      </c>
      <c r="CK43" s="129" t="s">
        <v>179</v>
      </c>
      <c r="CL43" s="129">
        <v>1.0999999999999999E-2</v>
      </c>
      <c r="CM43" s="129" t="s">
        <v>179</v>
      </c>
      <c r="CN43" s="129">
        <v>2.8999999999999998E-3</v>
      </c>
      <c r="CO43" s="129" t="s">
        <v>179</v>
      </c>
      <c r="CP43" s="129">
        <v>8.0000000000000004E-4</v>
      </c>
      <c r="CQ43" s="129" t="s">
        <v>179</v>
      </c>
      <c r="CR43" s="129">
        <v>3.2000000000000002E-3</v>
      </c>
      <c r="CS43" s="129" t="s">
        <v>179</v>
      </c>
      <c r="CT43" s="129">
        <v>1.8E-3</v>
      </c>
      <c r="CU43" s="129" t="s">
        <v>179</v>
      </c>
      <c r="CV43" s="129">
        <v>8.0000000000000004E-4</v>
      </c>
      <c r="CW43" s="129" t="s">
        <v>179</v>
      </c>
      <c r="CX43" s="129">
        <v>5.9999999999999995E-4</v>
      </c>
      <c r="CY43" s="129" t="s">
        <v>179</v>
      </c>
      <c r="CZ43" s="129">
        <v>5.9999999999999995E-4</v>
      </c>
      <c r="DA43" s="129" t="s">
        <v>179</v>
      </c>
      <c r="DB43" s="129">
        <v>5.9999999999999995E-4</v>
      </c>
      <c r="DC43" s="129" t="s">
        <v>179</v>
      </c>
      <c r="DD43" s="129">
        <v>5.9999999999999995E-4</v>
      </c>
      <c r="DE43" s="129" t="s">
        <v>179</v>
      </c>
      <c r="DF43" s="129">
        <v>5.9999999999999995E-4</v>
      </c>
      <c r="DG43" s="129" t="s">
        <v>179</v>
      </c>
      <c r="DH43" s="129">
        <v>4.0000000000000002E-4</v>
      </c>
      <c r="DI43" s="129" t="s">
        <v>179</v>
      </c>
      <c r="DJ43" s="129">
        <v>2.9999999999999997E-4</v>
      </c>
      <c r="DK43" s="129" t="s">
        <v>874</v>
      </c>
      <c r="DL43" s="129" t="s">
        <v>59</v>
      </c>
      <c r="DN43" t="s">
        <v>895</v>
      </c>
      <c r="DR43" t="s">
        <v>900</v>
      </c>
      <c r="DS43" s="129">
        <v>64</v>
      </c>
      <c r="DT43" s="129" t="s">
        <v>5987</v>
      </c>
      <c r="DW43" t="s">
        <v>5188</v>
      </c>
    </row>
    <row r="44" spans="1:127">
      <c r="A44" s="127">
        <v>193</v>
      </c>
      <c r="B44" s="128">
        <v>44734.146527777775</v>
      </c>
      <c r="C44" s="129" t="s">
        <v>52</v>
      </c>
      <c r="D44" s="129">
        <v>0</v>
      </c>
      <c r="E44" s="129">
        <v>0</v>
      </c>
      <c r="F44" s="129">
        <v>0</v>
      </c>
      <c r="G44" s="129" t="s">
        <v>54</v>
      </c>
      <c r="H44" s="129" t="s">
        <v>55</v>
      </c>
      <c r="I44" s="129" t="s">
        <v>55</v>
      </c>
      <c r="J44" s="129" t="s">
        <v>55</v>
      </c>
      <c r="L44" s="129">
        <v>90</v>
      </c>
      <c r="M44" s="129" t="s">
        <v>173</v>
      </c>
      <c r="N44" s="129">
        <v>0</v>
      </c>
      <c r="O44" s="129" t="s">
        <v>173</v>
      </c>
      <c r="P44" s="129">
        <v>0</v>
      </c>
      <c r="Q44" s="129" t="s">
        <v>173</v>
      </c>
      <c r="R44" s="129">
        <v>0</v>
      </c>
      <c r="S44" s="129">
        <v>2</v>
      </c>
      <c r="T44" s="129" t="s">
        <v>174</v>
      </c>
      <c r="U44" s="129" t="s">
        <v>885</v>
      </c>
      <c r="V44" s="129">
        <v>0.65139999999999998</v>
      </c>
      <c r="W44" s="129" t="s">
        <v>886</v>
      </c>
      <c r="X44" s="129">
        <v>0.307</v>
      </c>
      <c r="Y44" s="129" t="s">
        <v>887</v>
      </c>
      <c r="Z44" s="129">
        <v>0.3397</v>
      </c>
      <c r="AA44" s="129" t="s">
        <v>529</v>
      </c>
      <c r="AB44" s="129">
        <v>1.5699999999999999E-2</v>
      </c>
      <c r="AC44" s="129" t="s">
        <v>179</v>
      </c>
      <c r="AD44" s="129">
        <v>9.1000000000000004E-3</v>
      </c>
      <c r="AE44" s="129" t="s">
        <v>179</v>
      </c>
      <c r="AF44" s="129">
        <v>1.72E-2</v>
      </c>
      <c r="AG44" s="129" t="s">
        <v>888</v>
      </c>
      <c r="AH44" s="129">
        <v>7.4999999999999997E-3</v>
      </c>
      <c r="AI44" s="129" t="s">
        <v>889</v>
      </c>
      <c r="AJ44" s="129">
        <v>3.32E-2</v>
      </c>
      <c r="AK44" s="129" t="s">
        <v>890</v>
      </c>
      <c r="AL44" s="129">
        <v>7.3000000000000001E-3</v>
      </c>
      <c r="AM44" s="129" t="s">
        <v>891</v>
      </c>
      <c r="AN44" s="129">
        <v>7.4000000000000003E-3</v>
      </c>
      <c r="AO44" s="129" t="s">
        <v>461</v>
      </c>
      <c r="AP44" s="129">
        <v>4.1999999999999997E-3</v>
      </c>
      <c r="AQ44" s="129" t="s">
        <v>892</v>
      </c>
      <c r="AR44" s="129">
        <v>5.4000000000000003E-3</v>
      </c>
      <c r="AS44" s="129" t="s">
        <v>893</v>
      </c>
      <c r="AT44" s="129">
        <v>2.5100000000000001E-2</v>
      </c>
      <c r="AU44" s="129" t="s">
        <v>894</v>
      </c>
      <c r="AV44" s="129">
        <v>3.5999999999999999E-3</v>
      </c>
      <c r="AW44" s="129" t="s">
        <v>363</v>
      </c>
      <c r="AX44" s="129">
        <v>1.1000000000000001E-3</v>
      </c>
      <c r="AY44" s="129" t="s">
        <v>230</v>
      </c>
      <c r="AZ44" s="129">
        <v>8.0000000000000004E-4</v>
      </c>
      <c r="BA44" s="129" t="s">
        <v>210</v>
      </c>
      <c r="BB44" s="129">
        <v>6.9999999999999999E-4</v>
      </c>
      <c r="BC44" s="129" t="s">
        <v>391</v>
      </c>
      <c r="BD44" s="129">
        <v>5.0000000000000001E-4</v>
      </c>
      <c r="BE44" s="129" t="s">
        <v>179</v>
      </c>
      <c r="BF44" s="129">
        <v>2.9999999999999997E-4</v>
      </c>
      <c r="BG44" s="129" t="s">
        <v>179</v>
      </c>
      <c r="BH44" s="129">
        <v>1E-4</v>
      </c>
      <c r="BI44" s="129" t="s">
        <v>286</v>
      </c>
      <c r="BJ44" s="129">
        <v>2.0000000000000001E-4</v>
      </c>
      <c r="BK44" s="129" t="s">
        <v>625</v>
      </c>
      <c r="BL44" s="129">
        <v>5.0000000000000001E-4</v>
      </c>
      <c r="BM44" s="129" t="s">
        <v>517</v>
      </c>
      <c r="BN44" s="129">
        <v>2.9999999999999997E-4</v>
      </c>
      <c r="BO44" s="129" t="s">
        <v>210</v>
      </c>
      <c r="BP44" s="129">
        <v>5.0000000000000001E-4</v>
      </c>
      <c r="BQ44" s="129" t="s">
        <v>179</v>
      </c>
      <c r="BR44" s="129">
        <v>2.9999999999999997E-4</v>
      </c>
      <c r="BS44" s="129" t="s">
        <v>179</v>
      </c>
      <c r="BT44" s="129">
        <v>4.0000000000000002E-4</v>
      </c>
      <c r="BU44" s="129" t="s">
        <v>179</v>
      </c>
      <c r="BV44" s="129">
        <v>5.9999999999999995E-4</v>
      </c>
      <c r="BW44" s="129" t="s">
        <v>18</v>
      </c>
      <c r="BX44" s="129"/>
      <c r="BY44" s="129" t="s">
        <v>179</v>
      </c>
      <c r="BZ44" s="129">
        <v>1.1000000000000001E-3</v>
      </c>
      <c r="CA44" s="129" t="s">
        <v>179</v>
      </c>
      <c r="CB44" s="129">
        <v>8.0000000000000004E-4</v>
      </c>
      <c r="CC44" s="129" t="s">
        <v>179</v>
      </c>
      <c r="CD44" s="129">
        <v>2.0999999999999999E-3</v>
      </c>
      <c r="CE44" s="129" t="s">
        <v>179</v>
      </c>
      <c r="CF44" s="129">
        <v>2.2000000000000001E-3</v>
      </c>
      <c r="CG44" s="129" t="s">
        <v>216</v>
      </c>
      <c r="CH44" s="129">
        <v>1E-4</v>
      </c>
      <c r="CI44" s="129" t="s">
        <v>179</v>
      </c>
      <c r="CJ44" s="129">
        <v>7.7999999999999996E-3</v>
      </c>
      <c r="CK44" s="129" t="s">
        <v>179</v>
      </c>
      <c r="CL44" s="129">
        <v>1.1299999999999999E-2</v>
      </c>
      <c r="CM44" s="129" t="s">
        <v>179</v>
      </c>
      <c r="CN44" s="129">
        <v>5.4999999999999997E-3</v>
      </c>
      <c r="CO44" s="129" t="s">
        <v>179</v>
      </c>
      <c r="CP44" s="129">
        <v>8.9999999999999998E-4</v>
      </c>
      <c r="CQ44" s="129" t="s">
        <v>179</v>
      </c>
      <c r="CR44" s="129">
        <v>3.3999999999999998E-3</v>
      </c>
      <c r="CS44" s="129" t="s">
        <v>179</v>
      </c>
      <c r="CT44" s="129">
        <v>1.9E-3</v>
      </c>
      <c r="CU44" s="129" t="s">
        <v>18</v>
      </c>
      <c r="CV44" s="129"/>
      <c r="CW44" s="129" t="s">
        <v>18</v>
      </c>
      <c r="CX44" s="129"/>
      <c r="CY44" s="129" t="s">
        <v>179</v>
      </c>
      <c r="CZ44" s="129">
        <v>5.0000000000000001E-4</v>
      </c>
      <c r="DA44" s="129" t="s">
        <v>212</v>
      </c>
      <c r="DB44" s="129">
        <v>5.9999999999999995E-4</v>
      </c>
      <c r="DC44" s="129" t="s">
        <v>179</v>
      </c>
      <c r="DD44" s="129">
        <v>5.9999999999999995E-4</v>
      </c>
      <c r="DE44" s="129" t="s">
        <v>179</v>
      </c>
      <c r="DF44" s="129">
        <v>5.9999999999999995E-4</v>
      </c>
      <c r="DG44" s="129" t="s">
        <v>179</v>
      </c>
      <c r="DH44" s="129">
        <v>4.0000000000000002E-4</v>
      </c>
      <c r="DI44" s="129" t="s">
        <v>179</v>
      </c>
      <c r="DJ44" s="129">
        <v>4.0000000000000002E-4</v>
      </c>
      <c r="DK44" s="129" t="s">
        <v>874</v>
      </c>
      <c r="DL44" s="129" t="s">
        <v>59</v>
      </c>
      <c r="DN44" t="s">
        <v>895</v>
      </c>
      <c r="DR44" t="s">
        <v>925</v>
      </c>
      <c r="DS44" s="129">
        <v>96</v>
      </c>
      <c r="DT44" s="129" t="s">
        <v>926</v>
      </c>
      <c r="DW44" t="s">
        <v>5189</v>
      </c>
    </row>
    <row r="45" spans="1:127">
      <c r="A45" s="127">
        <v>229</v>
      </c>
      <c r="B45" s="128">
        <v>44734.883333333331</v>
      </c>
      <c r="C45" s="129" t="s">
        <v>52</v>
      </c>
      <c r="D45" s="129">
        <v>0</v>
      </c>
      <c r="E45" s="129">
        <v>0</v>
      </c>
      <c r="F45" s="129">
        <v>0</v>
      </c>
      <c r="G45" s="129" t="s">
        <v>54</v>
      </c>
      <c r="H45" s="129" t="s">
        <v>55</v>
      </c>
      <c r="I45" s="129" t="s">
        <v>55</v>
      </c>
      <c r="J45" s="129" t="s">
        <v>55</v>
      </c>
      <c r="L45" s="129">
        <v>90</v>
      </c>
      <c r="M45" s="129" t="s">
        <v>173</v>
      </c>
      <c r="N45" s="129">
        <v>0</v>
      </c>
      <c r="O45" s="129" t="s">
        <v>173</v>
      </c>
      <c r="P45" s="129">
        <v>0</v>
      </c>
      <c r="Q45" s="129" t="s">
        <v>173</v>
      </c>
      <c r="R45" s="129">
        <v>0</v>
      </c>
      <c r="S45" s="129">
        <v>2</v>
      </c>
      <c r="T45" s="129" t="s">
        <v>174</v>
      </c>
      <c r="U45" s="129" t="s">
        <v>955</v>
      </c>
      <c r="V45" s="129">
        <v>0.6835</v>
      </c>
      <c r="W45" s="129" t="s">
        <v>956</v>
      </c>
      <c r="X45" s="129">
        <v>0.318</v>
      </c>
      <c r="Y45" s="129" t="s">
        <v>957</v>
      </c>
      <c r="Z45" s="129">
        <v>0.35410000000000003</v>
      </c>
      <c r="AA45" s="129" t="s">
        <v>630</v>
      </c>
      <c r="AB45" s="129">
        <v>1.54E-2</v>
      </c>
      <c r="AC45" s="129" t="s">
        <v>179</v>
      </c>
      <c r="AD45" s="129">
        <v>9.5999999999999992E-3</v>
      </c>
      <c r="AE45" s="129" t="s">
        <v>958</v>
      </c>
      <c r="AF45" s="129">
        <v>2.0199999999999999E-2</v>
      </c>
      <c r="AG45" s="129" t="s">
        <v>959</v>
      </c>
      <c r="AH45" s="129">
        <v>7.7000000000000002E-3</v>
      </c>
      <c r="AI45" s="129" t="s">
        <v>960</v>
      </c>
      <c r="AJ45" s="129">
        <v>3.2500000000000001E-2</v>
      </c>
      <c r="AK45" s="129" t="s">
        <v>961</v>
      </c>
      <c r="AL45" s="129">
        <v>7.3000000000000001E-3</v>
      </c>
      <c r="AM45" s="129" t="s">
        <v>667</v>
      </c>
      <c r="AN45" s="129">
        <v>7.6E-3</v>
      </c>
      <c r="AO45" s="129" t="s">
        <v>748</v>
      </c>
      <c r="AP45" s="129">
        <v>4.3E-3</v>
      </c>
      <c r="AQ45" s="129" t="s">
        <v>962</v>
      </c>
      <c r="AR45" s="129">
        <v>4.7000000000000002E-3</v>
      </c>
      <c r="AS45" s="129" t="s">
        <v>963</v>
      </c>
      <c r="AT45" s="129">
        <v>2.5000000000000001E-2</v>
      </c>
      <c r="AU45" s="129" t="s">
        <v>179</v>
      </c>
      <c r="AV45" s="129">
        <v>3.5999999999999999E-3</v>
      </c>
      <c r="AW45" s="129" t="s">
        <v>209</v>
      </c>
      <c r="AX45" s="129">
        <v>1E-3</v>
      </c>
      <c r="AY45" s="129" t="s">
        <v>465</v>
      </c>
      <c r="AZ45" s="129">
        <v>6.9999999999999999E-4</v>
      </c>
      <c r="BA45" s="129" t="s">
        <v>215</v>
      </c>
      <c r="BB45" s="129">
        <v>6.9999999999999999E-4</v>
      </c>
      <c r="BC45" s="129" t="s">
        <v>245</v>
      </c>
      <c r="BD45" s="129">
        <v>5.0000000000000001E-4</v>
      </c>
      <c r="BE45" s="129" t="s">
        <v>179</v>
      </c>
      <c r="BF45" s="129">
        <v>2.9999999999999997E-4</v>
      </c>
      <c r="BG45" s="129" t="s">
        <v>179</v>
      </c>
      <c r="BH45" s="129">
        <v>1E-4</v>
      </c>
      <c r="BI45" s="129" t="s">
        <v>286</v>
      </c>
      <c r="BJ45" s="129">
        <v>2.0000000000000001E-4</v>
      </c>
      <c r="BK45" s="129" t="s">
        <v>244</v>
      </c>
      <c r="BL45" s="129">
        <v>4.0000000000000002E-4</v>
      </c>
      <c r="BM45" s="129" t="s">
        <v>451</v>
      </c>
      <c r="BN45" s="129">
        <v>2.9999999999999997E-4</v>
      </c>
      <c r="BO45" s="129" t="s">
        <v>422</v>
      </c>
      <c r="BP45" s="129">
        <v>5.0000000000000001E-4</v>
      </c>
      <c r="BQ45" s="129" t="s">
        <v>179</v>
      </c>
      <c r="BR45" s="129">
        <v>2.9999999999999997E-4</v>
      </c>
      <c r="BS45" s="129" t="s">
        <v>179</v>
      </c>
      <c r="BT45" s="129">
        <v>4.0000000000000002E-4</v>
      </c>
      <c r="BU45" s="129" t="s">
        <v>179</v>
      </c>
      <c r="BV45" s="129">
        <v>5.9999999999999995E-4</v>
      </c>
      <c r="BW45" s="129" t="s">
        <v>18</v>
      </c>
      <c r="BX45" s="129"/>
      <c r="BY45" s="129" t="s">
        <v>179</v>
      </c>
      <c r="BZ45" s="129">
        <v>1.1000000000000001E-3</v>
      </c>
      <c r="CA45" s="129" t="s">
        <v>179</v>
      </c>
      <c r="CB45" s="129">
        <v>8.0000000000000004E-4</v>
      </c>
      <c r="CC45" s="129" t="s">
        <v>179</v>
      </c>
      <c r="CD45" s="129">
        <v>2E-3</v>
      </c>
      <c r="CE45" s="129" t="s">
        <v>179</v>
      </c>
      <c r="CF45" s="129">
        <v>2.2000000000000001E-3</v>
      </c>
      <c r="CG45" s="129" t="s">
        <v>179</v>
      </c>
      <c r="CH45" s="129">
        <v>1E-4</v>
      </c>
      <c r="CI45" s="129" t="s">
        <v>179</v>
      </c>
      <c r="CJ45" s="129">
        <v>7.4000000000000003E-3</v>
      </c>
      <c r="CK45" s="129" t="s">
        <v>179</v>
      </c>
      <c r="CL45" s="129">
        <v>1.0699999999999999E-2</v>
      </c>
      <c r="CM45" s="129" t="s">
        <v>179</v>
      </c>
      <c r="CN45" s="129">
        <v>4.1000000000000003E-3</v>
      </c>
      <c r="CO45" s="129" t="s">
        <v>179</v>
      </c>
      <c r="CP45" s="129">
        <v>8.9999999999999998E-4</v>
      </c>
      <c r="CQ45" s="129" t="s">
        <v>179</v>
      </c>
      <c r="CR45" s="129">
        <v>3.2000000000000002E-3</v>
      </c>
      <c r="CS45" s="129" t="s">
        <v>179</v>
      </c>
      <c r="CT45" s="129">
        <v>1.8E-3</v>
      </c>
      <c r="CU45" s="129" t="s">
        <v>18</v>
      </c>
      <c r="CV45" s="129"/>
      <c r="CW45" s="129" t="s">
        <v>18</v>
      </c>
      <c r="CX45" s="129"/>
      <c r="CY45" s="129" t="s">
        <v>179</v>
      </c>
      <c r="CZ45" s="129">
        <v>5.9999999999999995E-4</v>
      </c>
      <c r="DA45" s="129" t="s">
        <v>179</v>
      </c>
      <c r="DB45" s="129">
        <v>5.9999999999999995E-4</v>
      </c>
      <c r="DC45" s="129" t="s">
        <v>179</v>
      </c>
      <c r="DD45" s="129">
        <v>5.0000000000000001E-4</v>
      </c>
      <c r="DE45" s="129" t="s">
        <v>179</v>
      </c>
      <c r="DF45" s="129">
        <v>5.9999999999999995E-4</v>
      </c>
      <c r="DG45" s="129" t="s">
        <v>179</v>
      </c>
      <c r="DH45" s="129">
        <v>4.0000000000000002E-4</v>
      </c>
      <c r="DI45" s="129" t="s">
        <v>179</v>
      </c>
      <c r="DJ45" s="129">
        <v>4.0000000000000002E-4</v>
      </c>
      <c r="DK45" s="129" t="s">
        <v>964</v>
      </c>
      <c r="DL45" s="129" t="s">
        <v>59</v>
      </c>
      <c r="DN45" t="s">
        <v>895</v>
      </c>
      <c r="DR45" t="s">
        <v>904</v>
      </c>
      <c r="DS45" s="129">
        <v>13</v>
      </c>
      <c r="DT45" s="129" t="s">
        <v>5985</v>
      </c>
      <c r="DU45" s="129" t="s">
        <v>18</v>
      </c>
      <c r="DW45" t="s">
        <v>5190</v>
      </c>
    </row>
    <row r="46" spans="1:127">
      <c r="A46" s="127">
        <v>230</v>
      </c>
      <c r="B46" s="128">
        <v>44734.885416666664</v>
      </c>
      <c r="C46" s="129" t="s">
        <v>52</v>
      </c>
      <c r="D46" s="129">
        <v>0</v>
      </c>
      <c r="E46" s="129">
        <v>0</v>
      </c>
      <c r="F46" s="129">
        <v>0</v>
      </c>
      <c r="G46" s="129" t="s">
        <v>54</v>
      </c>
      <c r="H46" s="129" t="s">
        <v>55</v>
      </c>
      <c r="I46" s="129" t="s">
        <v>55</v>
      </c>
      <c r="J46" s="129" t="s">
        <v>55</v>
      </c>
      <c r="L46" s="129">
        <v>90</v>
      </c>
      <c r="M46" s="129" t="s">
        <v>173</v>
      </c>
      <c r="N46" s="129">
        <v>0</v>
      </c>
      <c r="O46" s="129" t="s">
        <v>173</v>
      </c>
      <c r="P46" s="129">
        <v>0</v>
      </c>
      <c r="Q46" s="129" t="s">
        <v>173</v>
      </c>
      <c r="R46" s="129">
        <v>0</v>
      </c>
      <c r="S46" s="129">
        <v>2</v>
      </c>
      <c r="T46" s="129" t="s">
        <v>174</v>
      </c>
      <c r="U46" s="129" t="s">
        <v>965</v>
      </c>
      <c r="V46" s="129">
        <v>0.70899999999999996</v>
      </c>
      <c r="W46" s="129" t="s">
        <v>966</v>
      </c>
      <c r="X46" s="129">
        <v>0.3322</v>
      </c>
      <c r="Y46" s="129" t="s">
        <v>967</v>
      </c>
      <c r="Z46" s="129">
        <v>0.37109999999999999</v>
      </c>
      <c r="AA46" s="129" t="s">
        <v>179</v>
      </c>
      <c r="AB46" s="129">
        <v>1.4800000000000001E-2</v>
      </c>
      <c r="AC46" s="129" t="s">
        <v>179</v>
      </c>
      <c r="AD46" s="129">
        <v>8.8999999999999999E-3</v>
      </c>
      <c r="AE46" s="129" t="s">
        <v>179</v>
      </c>
      <c r="AF46" s="129">
        <v>1.72E-2</v>
      </c>
      <c r="AG46" s="129" t="s">
        <v>968</v>
      </c>
      <c r="AH46" s="129">
        <v>9.1000000000000004E-3</v>
      </c>
      <c r="AI46" s="129" t="s">
        <v>969</v>
      </c>
      <c r="AJ46" s="129">
        <v>3.27E-2</v>
      </c>
      <c r="AK46" s="129" t="s">
        <v>970</v>
      </c>
      <c r="AL46" s="129">
        <v>7.4000000000000003E-3</v>
      </c>
      <c r="AM46" s="129" t="s">
        <v>971</v>
      </c>
      <c r="AN46" s="129">
        <v>7.4999999999999997E-3</v>
      </c>
      <c r="AO46" s="129" t="s">
        <v>972</v>
      </c>
      <c r="AP46" s="129">
        <v>4.4999999999999997E-3</v>
      </c>
      <c r="AQ46" s="129" t="s">
        <v>973</v>
      </c>
      <c r="AR46" s="129">
        <v>5.1000000000000004E-3</v>
      </c>
      <c r="AS46" s="129" t="s">
        <v>974</v>
      </c>
      <c r="AT46" s="129">
        <v>2.7099999999999999E-2</v>
      </c>
      <c r="AU46" s="129" t="s">
        <v>179</v>
      </c>
      <c r="AV46" s="129">
        <v>3.8E-3</v>
      </c>
      <c r="AW46" s="129" t="s">
        <v>625</v>
      </c>
      <c r="AX46" s="129">
        <v>1E-3</v>
      </c>
      <c r="AY46" s="129" t="s">
        <v>317</v>
      </c>
      <c r="AZ46" s="129">
        <v>8.0000000000000004E-4</v>
      </c>
      <c r="BA46" s="129" t="s">
        <v>302</v>
      </c>
      <c r="BB46" s="129">
        <v>6.9999999999999999E-4</v>
      </c>
      <c r="BC46" s="129" t="s">
        <v>285</v>
      </c>
      <c r="BD46" s="129">
        <v>5.0000000000000001E-4</v>
      </c>
      <c r="BE46" s="129" t="s">
        <v>179</v>
      </c>
      <c r="BF46" s="129">
        <v>2.9999999999999997E-4</v>
      </c>
      <c r="BG46" s="129" t="s">
        <v>179</v>
      </c>
      <c r="BH46" s="129">
        <v>1E-4</v>
      </c>
      <c r="BI46" s="129" t="s">
        <v>247</v>
      </c>
      <c r="BJ46" s="129">
        <v>2.0000000000000001E-4</v>
      </c>
      <c r="BK46" s="129" t="s">
        <v>429</v>
      </c>
      <c r="BL46" s="129">
        <v>4.0000000000000002E-4</v>
      </c>
      <c r="BM46" s="129" t="s">
        <v>392</v>
      </c>
      <c r="BN46" s="129">
        <v>2.9999999999999997E-4</v>
      </c>
      <c r="BO46" s="129" t="s">
        <v>303</v>
      </c>
      <c r="BP46" s="129">
        <v>4.0000000000000002E-4</v>
      </c>
      <c r="BQ46" s="129" t="s">
        <v>179</v>
      </c>
      <c r="BR46" s="129">
        <v>2.9999999999999997E-4</v>
      </c>
      <c r="BS46" s="129" t="s">
        <v>179</v>
      </c>
      <c r="BT46" s="129">
        <v>2.9999999999999997E-4</v>
      </c>
      <c r="BU46" s="129" t="s">
        <v>179</v>
      </c>
      <c r="BV46" s="129">
        <v>6.9999999999999999E-4</v>
      </c>
      <c r="BW46" s="129" t="s">
        <v>179</v>
      </c>
      <c r="BX46" s="129">
        <v>8.0000000000000004E-4</v>
      </c>
      <c r="BY46" s="129" t="s">
        <v>179</v>
      </c>
      <c r="BZ46" s="129">
        <v>1.1000000000000001E-3</v>
      </c>
      <c r="CA46" s="129" t="s">
        <v>179</v>
      </c>
      <c r="CB46" s="129">
        <v>8.0000000000000004E-4</v>
      </c>
      <c r="CC46" s="129" t="s">
        <v>179</v>
      </c>
      <c r="CD46" s="129">
        <v>2E-3</v>
      </c>
      <c r="CE46" s="129" t="s">
        <v>179</v>
      </c>
      <c r="CF46" s="129">
        <v>2.3E-3</v>
      </c>
      <c r="CG46" s="129" t="s">
        <v>216</v>
      </c>
      <c r="CH46" s="129">
        <v>1E-4</v>
      </c>
      <c r="CI46" s="129" t="s">
        <v>179</v>
      </c>
      <c r="CJ46" s="129">
        <v>6.8999999999999999E-3</v>
      </c>
      <c r="CK46" s="129" t="s">
        <v>179</v>
      </c>
      <c r="CL46" s="129">
        <v>1.12E-2</v>
      </c>
      <c r="CM46" s="129" t="s">
        <v>179</v>
      </c>
      <c r="CN46" s="129">
        <v>3.0000000000000001E-3</v>
      </c>
      <c r="CO46" s="129" t="s">
        <v>179</v>
      </c>
      <c r="CP46" s="129">
        <v>8.9999999999999998E-4</v>
      </c>
      <c r="CQ46" s="129" t="s">
        <v>179</v>
      </c>
      <c r="CR46" s="129">
        <v>2.8999999999999998E-3</v>
      </c>
      <c r="CS46" s="129" t="s">
        <v>179</v>
      </c>
      <c r="CT46" s="129">
        <v>1.9E-3</v>
      </c>
      <c r="CU46" s="129" t="s">
        <v>18</v>
      </c>
      <c r="CV46" s="129"/>
      <c r="CW46" s="129" t="s">
        <v>18</v>
      </c>
      <c r="CX46" s="129"/>
      <c r="CY46" s="129" t="s">
        <v>179</v>
      </c>
      <c r="CZ46" s="129">
        <v>5.0000000000000001E-4</v>
      </c>
      <c r="DA46" s="129" t="s">
        <v>179</v>
      </c>
      <c r="DB46" s="129">
        <v>5.0000000000000001E-4</v>
      </c>
      <c r="DC46" s="129" t="s">
        <v>179</v>
      </c>
      <c r="DD46" s="129">
        <v>5.9999999999999995E-4</v>
      </c>
      <c r="DE46" s="129" t="s">
        <v>179</v>
      </c>
      <c r="DF46" s="129">
        <v>5.0000000000000001E-4</v>
      </c>
      <c r="DG46" s="129" t="s">
        <v>179</v>
      </c>
      <c r="DH46" s="129">
        <v>4.0000000000000002E-4</v>
      </c>
      <c r="DI46" s="129" t="s">
        <v>179</v>
      </c>
      <c r="DJ46" s="129">
        <v>2.9999999999999997E-4</v>
      </c>
      <c r="DK46" s="129" t="s">
        <v>964</v>
      </c>
      <c r="DL46" s="129" t="s">
        <v>59</v>
      </c>
      <c r="DN46" t="s">
        <v>895</v>
      </c>
      <c r="DR46" t="s">
        <v>920</v>
      </c>
      <c r="DS46" s="129">
        <v>30</v>
      </c>
      <c r="DT46" s="129" t="s">
        <v>1477</v>
      </c>
      <c r="DU46" s="129" t="s">
        <v>18</v>
      </c>
      <c r="DW46" t="s">
        <v>5191</v>
      </c>
    </row>
    <row r="47" spans="1:127">
      <c r="A47" s="127">
        <v>231</v>
      </c>
      <c r="B47" s="128">
        <v>44734.887499999997</v>
      </c>
      <c r="C47" s="129" t="s">
        <v>52</v>
      </c>
      <c r="D47" s="129">
        <v>0</v>
      </c>
      <c r="E47" s="129">
        <v>0</v>
      </c>
      <c r="F47" s="129">
        <v>0</v>
      </c>
      <c r="G47" s="129" t="s">
        <v>54</v>
      </c>
      <c r="H47" s="129" t="s">
        <v>55</v>
      </c>
      <c r="I47" s="129" t="s">
        <v>55</v>
      </c>
      <c r="J47" s="129" t="s">
        <v>55</v>
      </c>
      <c r="L47" s="129">
        <v>90</v>
      </c>
      <c r="M47" s="129" t="s">
        <v>173</v>
      </c>
      <c r="N47" s="129">
        <v>0</v>
      </c>
      <c r="O47" s="129" t="s">
        <v>173</v>
      </c>
      <c r="P47" s="129">
        <v>0</v>
      </c>
      <c r="Q47" s="129" t="s">
        <v>173</v>
      </c>
      <c r="R47" s="129">
        <v>0</v>
      </c>
      <c r="S47" s="129">
        <v>2</v>
      </c>
      <c r="T47" s="129" t="s">
        <v>174</v>
      </c>
      <c r="U47" s="129" t="s">
        <v>975</v>
      </c>
      <c r="V47" s="129">
        <v>0.67820000000000003</v>
      </c>
      <c r="W47" s="129" t="s">
        <v>976</v>
      </c>
      <c r="X47" s="129">
        <v>0.313</v>
      </c>
      <c r="Y47" s="129" t="s">
        <v>977</v>
      </c>
      <c r="Z47" s="129">
        <v>0.35070000000000001</v>
      </c>
      <c r="AA47" s="129" t="s">
        <v>179</v>
      </c>
      <c r="AB47" s="129">
        <v>1.5100000000000001E-2</v>
      </c>
      <c r="AC47" s="129" t="s">
        <v>179</v>
      </c>
      <c r="AD47" s="129">
        <v>8.6E-3</v>
      </c>
      <c r="AE47" s="129" t="s">
        <v>179</v>
      </c>
      <c r="AF47" s="129">
        <v>1.6799999999999999E-2</v>
      </c>
      <c r="AG47" s="129" t="s">
        <v>978</v>
      </c>
      <c r="AH47" s="129">
        <v>6.1999999999999998E-3</v>
      </c>
      <c r="AI47" s="129" t="s">
        <v>979</v>
      </c>
      <c r="AJ47" s="129">
        <v>3.2399999999999998E-2</v>
      </c>
      <c r="AK47" s="129" t="s">
        <v>980</v>
      </c>
      <c r="AL47" s="129">
        <v>7.1999999999999998E-3</v>
      </c>
      <c r="AM47" s="129" t="s">
        <v>981</v>
      </c>
      <c r="AN47" s="129">
        <v>7.3000000000000001E-3</v>
      </c>
      <c r="AO47" s="129" t="s">
        <v>982</v>
      </c>
      <c r="AP47" s="129">
        <v>4.4000000000000003E-3</v>
      </c>
      <c r="AQ47" s="129" t="s">
        <v>983</v>
      </c>
      <c r="AR47" s="129">
        <v>4.7999999999999996E-3</v>
      </c>
      <c r="AS47" s="129" t="s">
        <v>984</v>
      </c>
      <c r="AT47" s="129">
        <v>2.3800000000000002E-2</v>
      </c>
      <c r="AU47" s="129" t="s">
        <v>894</v>
      </c>
      <c r="AV47" s="129">
        <v>3.3999999999999998E-3</v>
      </c>
      <c r="AW47" s="129" t="s">
        <v>985</v>
      </c>
      <c r="AX47" s="129">
        <v>1.1999999999999999E-3</v>
      </c>
      <c r="AY47" s="129" t="s">
        <v>244</v>
      </c>
      <c r="AZ47" s="129">
        <v>8.0000000000000004E-4</v>
      </c>
      <c r="BA47" s="129" t="s">
        <v>210</v>
      </c>
      <c r="BB47" s="129">
        <v>6.9999999999999999E-4</v>
      </c>
      <c r="BC47" s="129" t="s">
        <v>245</v>
      </c>
      <c r="BD47" s="129">
        <v>5.0000000000000001E-4</v>
      </c>
      <c r="BE47" s="129" t="s">
        <v>318</v>
      </c>
      <c r="BF47" s="129">
        <v>2.9999999999999997E-4</v>
      </c>
      <c r="BG47" s="129" t="s">
        <v>179</v>
      </c>
      <c r="BH47" s="129">
        <v>1E-4</v>
      </c>
      <c r="BI47" s="129" t="s">
        <v>246</v>
      </c>
      <c r="BJ47" s="129">
        <v>2.0000000000000001E-4</v>
      </c>
      <c r="BK47" s="129" t="s">
        <v>287</v>
      </c>
      <c r="BL47" s="129">
        <v>4.0000000000000002E-4</v>
      </c>
      <c r="BM47" s="129" t="s">
        <v>392</v>
      </c>
      <c r="BN47" s="129">
        <v>2.9999999999999997E-4</v>
      </c>
      <c r="BO47" s="129" t="s">
        <v>301</v>
      </c>
      <c r="BP47" s="129">
        <v>5.0000000000000001E-4</v>
      </c>
      <c r="BQ47" s="129" t="s">
        <v>179</v>
      </c>
      <c r="BR47" s="129">
        <v>2.9999999999999997E-4</v>
      </c>
      <c r="BS47" s="129" t="s">
        <v>179</v>
      </c>
      <c r="BT47" s="129">
        <v>4.0000000000000002E-4</v>
      </c>
      <c r="BU47" s="129" t="s">
        <v>179</v>
      </c>
      <c r="BV47" s="129">
        <v>5.9999999999999995E-4</v>
      </c>
      <c r="BW47" s="129" t="s">
        <v>651</v>
      </c>
      <c r="BX47" s="129">
        <v>8.9999999999999998E-4</v>
      </c>
      <c r="BY47" s="129" t="s">
        <v>18</v>
      </c>
      <c r="BZ47" s="129"/>
      <c r="CA47" s="129" t="s">
        <v>179</v>
      </c>
      <c r="CB47" s="129">
        <v>8.0000000000000004E-4</v>
      </c>
      <c r="CC47" s="129" t="s">
        <v>179</v>
      </c>
      <c r="CD47" s="129">
        <v>2.0999999999999999E-3</v>
      </c>
      <c r="CE47" s="129" t="s">
        <v>179</v>
      </c>
      <c r="CF47" s="129">
        <v>2.2000000000000001E-3</v>
      </c>
      <c r="CG47" s="129" t="s">
        <v>216</v>
      </c>
      <c r="CH47" s="129">
        <v>1E-4</v>
      </c>
      <c r="CI47" s="129" t="s">
        <v>179</v>
      </c>
      <c r="CJ47" s="129">
        <v>7.6E-3</v>
      </c>
      <c r="CK47" s="129" t="s">
        <v>179</v>
      </c>
      <c r="CL47" s="129">
        <v>1.12E-2</v>
      </c>
      <c r="CM47" s="129" t="s">
        <v>303</v>
      </c>
      <c r="CN47" s="129">
        <v>4.3E-3</v>
      </c>
      <c r="CO47" s="129" t="s">
        <v>179</v>
      </c>
      <c r="CP47" s="129">
        <v>8.9999999999999998E-4</v>
      </c>
      <c r="CQ47" s="129" t="s">
        <v>179</v>
      </c>
      <c r="CR47" s="129">
        <v>3.3E-3</v>
      </c>
      <c r="CS47" s="129" t="s">
        <v>179</v>
      </c>
      <c r="CT47" s="129">
        <v>1.8E-3</v>
      </c>
      <c r="CU47" s="129" t="s">
        <v>18</v>
      </c>
      <c r="CV47" s="129"/>
      <c r="CW47" s="129" t="s">
        <v>18</v>
      </c>
      <c r="CX47" s="129"/>
      <c r="CY47" s="129" t="s">
        <v>179</v>
      </c>
      <c r="CZ47" s="129">
        <v>5.0000000000000001E-4</v>
      </c>
      <c r="DA47" s="129" t="s">
        <v>179</v>
      </c>
      <c r="DB47" s="129">
        <v>5.9999999999999995E-4</v>
      </c>
      <c r="DC47" s="129" t="s">
        <v>179</v>
      </c>
      <c r="DD47" s="129">
        <v>5.9999999999999995E-4</v>
      </c>
      <c r="DE47" s="129" t="s">
        <v>179</v>
      </c>
      <c r="DF47" s="129">
        <v>5.9999999999999995E-4</v>
      </c>
      <c r="DG47" s="129" t="s">
        <v>179</v>
      </c>
      <c r="DH47" s="129">
        <v>4.0000000000000002E-4</v>
      </c>
      <c r="DI47" s="129" t="s">
        <v>179</v>
      </c>
      <c r="DJ47" s="129">
        <v>2.9999999999999997E-4</v>
      </c>
      <c r="DK47" s="129" t="s">
        <v>964</v>
      </c>
      <c r="DL47" s="129" t="s">
        <v>59</v>
      </c>
      <c r="DN47" t="s">
        <v>895</v>
      </c>
      <c r="DR47" t="s">
        <v>906</v>
      </c>
      <c r="DS47" s="129">
        <v>53</v>
      </c>
      <c r="DT47" s="129" t="s">
        <v>5986</v>
      </c>
      <c r="DU47" s="129" t="s">
        <v>18</v>
      </c>
      <c r="DW47" t="s">
        <v>5192</v>
      </c>
    </row>
    <row r="48" spans="1:127">
      <c r="A48" s="127">
        <v>232</v>
      </c>
      <c r="B48" s="128">
        <v>44734.88958333333</v>
      </c>
      <c r="C48" s="129" t="s">
        <v>52</v>
      </c>
      <c r="D48" s="129">
        <v>0</v>
      </c>
      <c r="E48" s="129">
        <v>0</v>
      </c>
      <c r="F48" s="129">
        <v>0</v>
      </c>
      <c r="G48" s="129" t="s">
        <v>54</v>
      </c>
      <c r="H48" s="129" t="s">
        <v>55</v>
      </c>
      <c r="I48" s="129" t="s">
        <v>55</v>
      </c>
      <c r="J48" s="129" t="s">
        <v>55</v>
      </c>
      <c r="L48" s="129">
        <v>90</v>
      </c>
      <c r="M48" s="129" t="s">
        <v>173</v>
      </c>
      <c r="N48" s="129">
        <v>0</v>
      </c>
      <c r="O48" s="129" t="s">
        <v>173</v>
      </c>
      <c r="P48" s="129">
        <v>0</v>
      </c>
      <c r="Q48" s="129" t="s">
        <v>173</v>
      </c>
      <c r="R48" s="129">
        <v>0</v>
      </c>
      <c r="S48" s="129">
        <v>2</v>
      </c>
      <c r="T48" s="129" t="s">
        <v>174</v>
      </c>
      <c r="U48" s="129" t="s">
        <v>986</v>
      </c>
      <c r="V48" s="129">
        <v>0.67979999999999996</v>
      </c>
      <c r="W48" s="129" t="s">
        <v>987</v>
      </c>
      <c r="X48" s="129">
        <v>0.32550000000000001</v>
      </c>
      <c r="Y48" s="129" t="s">
        <v>988</v>
      </c>
      <c r="Z48" s="129">
        <v>0.36659999999999998</v>
      </c>
      <c r="AA48" s="129" t="s">
        <v>448</v>
      </c>
      <c r="AB48" s="129">
        <v>1.52E-2</v>
      </c>
      <c r="AC48" s="129" t="s">
        <v>179</v>
      </c>
      <c r="AD48" s="129">
        <v>9.1000000000000004E-3</v>
      </c>
      <c r="AE48" s="129" t="s">
        <v>179</v>
      </c>
      <c r="AF48" s="129">
        <v>1.7500000000000002E-2</v>
      </c>
      <c r="AG48" s="129" t="s">
        <v>989</v>
      </c>
      <c r="AH48" s="129">
        <v>6.7999999999999996E-3</v>
      </c>
      <c r="AI48" s="129" t="s">
        <v>990</v>
      </c>
      <c r="AJ48" s="129">
        <v>3.32E-2</v>
      </c>
      <c r="AK48" s="129" t="s">
        <v>991</v>
      </c>
      <c r="AL48" s="129">
        <v>7.6E-3</v>
      </c>
      <c r="AM48" s="129" t="s">
        <v>992</v>
      </c>
      <c r="AN48" s="129">
        <v>7.7000000000000002E-3</v>
      </c>
      <c r="AO48" s="129" t="s">
        <v>993</v>
      </c>
      <c r="AP48" s="129">
        <v>4.5999999999999999E-3</v>
      </c>
      <c r="AQ48" s="129" t="s">
        <v>742</v>
      </c>
      <c r="AR48" s="129">
        <v>5.0000000000000001E-3</v>
      </c>
      <c r="AS48" s="129" t="s">
        <v>994</v>
      </c>
      <c r="AT48" s="129">
        <v>2.53E-2</v>
      </c>
      <c r="AU48" s="129" t="s">
        <v>601</v>
      </c>
      <c r="AV48" s="129">
        <v>3.5999999999999999E-3</v>
      </c>
      <c r="AW48" s="129" t="s">
        <v>287</v>
      </c>
      <c r="AX48" s="129">
        <v>1E-3</v>
      </c>
      <c r="AY48" s="129" t="s">
        <v>410</v>
      </c>
      <c r="AZ48" s="129">
        <v>8.9999999999999998E-4</v>
      </c>
      <c r="BA48" s="129" t="s">
        <v>422</v>
      </c>
      <c r="BB48" s="129">
        <v>6.9999999999999999E-4</v>
      </c>
      <c r="BC48" s="129" t="s">
        <v>191</v>
      </c>
      <c r="BD48" s="129">
        <v>5.0000000000000001E-4</v>
      </c>
      <c r="BE48" s="129" t="s">
        <v>179</v>
      </c>
      <c r="BF48" s="129">
        <v>2.9999999999999997E-4</v>
      </c>
      <c r="BG48" s="129" t="s">
        <v>179</v>
      </c>
      <c r="BH48" s="129">
        <v>1E-4</v>
      </c>
      <c r="BI48" s="129" t="s">
        <v>246</v>
      </c>
      <c r="BJ48" s="129">
        <v>2.0000000000000001E-4</v>
      </c>
      <c r="BK48" s="129" t="s">
        <v>349</v>
      </c>
      <c r="BL48" s="129">
        <v>4.0000000000000002E-4</v>
      </c>
      <c r="BM48" s="129" t="s">
        <v>451</v>
      </c>
      <c r="BN48" s="129">
        <v>2.9999999999999997E-4</v>
      </c>
      <c r="BO48" s="129" t="s">
        <v>229</v>
      </c>
      <c r="BP48" s="129">
        <v>5.0000000000000001E-4</v>
      </c>
      <c r="BQ48" s="129" t="s">
        <v>179</v>
      </c>
      <c r="BR48" s="129">
        <v>2.9999999999999997E-4</v>
      </c>
      <c r="BS48" s="129" t="s">
        <v>179</v>
      </c>
      <c r="BT48" s="129">
        <v>2.9999999999999997E-4</v>
      </c>
      <c r="BU48" s="129" t="s">
        <v>179</v>
      </c>
      <c r="BV48" s="129">
        <v>6.9999999999999999E-4</v>
      </c>
      <c r="BW48" s="129" t="s">
        <v>179</v>
      </c>
      <c r="BX48" s="129">
        <v>8.9999999999999998E-4</v>
      </c>
      <c r="BY48" s="129" t="s">
        <v>179</v>
      </c>
      <c r="BZ48" s="129">
        <v>1.1000000000000001E-3</v>
      </c>
      <c r="CA48" s="129" t="s">
        <v>179</v>
      </c>
      <c r="CB48" s="129">
        <v>8.0000000000000004E-4</v>
      </c>
      <c r="CC48" s="129" t="s">
        <v>179</v>
      </c>
      <c r="CD48" s="129">
        <v>2E-3</v>
      </c>
      <c r="CE48" s="129" t="s">
        <v>179</v>
      </c>
      <c r="CF48" s="129">
        <v>2.3E-3</v>
      </c>
      <c r="CG48" s="129" t="s">
        <v>216</v>
      </c>
      <c r="CH48" s="129">
        <v>1E-4</v>
      </c>
      <c r="CI48" s="129" t="s">
        <v>179</v>
      </c>
      <c r="CJ48" s="129">
        <v>7.0000000000000001E-3</v>
      </c>
      <c r="CK48" s="129" t="s">
        <v>179</v>
      </c>
      <c r="CL48" s="129">
        <v>1.11E-2</v>
      </c>
      <c r="CM48" s="129" t="s">
        <v>179</v>
      </c>
      <c r="CN48" s="129">
        <v>3.0000000000000001E-3</v>
      </c>
      <c r="CO48" s="129" t="s">
        <v>179</v>
      </c>
      <c r="CP48" s="129">
        <v>8.0000000000000004E-4</v>
      </c>
      <c r="CQ48" s="129" t="s">
        <v>179</v>
      </c>
      <c r="CR48" s="129">
        <v>3.2000000000000002E-3</v>
      </c>
      <c r="CS48" s="129" t="s">
        <v>179</v>
      </c>
      <c r="CT48" s="129">
        <v>1.9E-3</v>
      </c>
      <c r="CU48" s="129" t="s">
        <v>179</v>
      </c>
      <c r="CV48" s="129">
        <v>8.0000000000000004E-4</v>
      </c>
      <c r="CW48" s="129" t="s">
        <v>179</v>
      </c>
      <c r="CX48" s="129">
        <v>5.9999999999999995E-4</v>
      </c>
      <c r="CY48" s="129" t="s">
        <v>179</v>
      </c>
      <c r="CZ48" s="129">
        <v>5.0000000000000001E-4</v>
      </c>
      <c r="DA48" s="129" t="s">
        <v>179</v>
      </c>
      <c r="DB48" s="129">
        <v>5.9999999999999995E-4</v>
      </c>
      <c r="DC48" s="129" t="s">
        <v>179</v>
      </c>
      <c r="DD48" s="129">
        <v>5.9999999999999995E-4</v>
      </c>
      <c r="DE48" s="129" t="s">
        <v>179</v>
      </c>
      <c r="DF48" s="129">
        <v>5.9999999999999995E-4</v>
      </c>
      <c r="DG48" s="129" t="s">
        <v>179</v>
      </c>
      <c r="DH48" s="129">
        <v>4.0000000000000002E-4</v>
      </c>
      <c r="DI48" s="129" t="s">
        <v>179</v>
      </c>
      <c r="DJ48" s="129">
        <v>2.9999999999999997E-4</v>
      </c>
      <c r="DK48" s="129" t="s">
        <v>964</v>
      </c>
      <c r="DL48" s="129" t="s">
        <v>59</v>
      </c>
      <c r="DN48" t="s">
        <v>895</v>
      </c>
      <c r="DR48" t="s">
        <v>902</v>
      </c>
      <c r="DS48" s="129">
        <v>93</v>
      </c>
      <c r="DT48" s="129" t="s">
        <v>5982</v>
      </c>
      <c r="DU48" s="129" t="s">
        <v>18</v>
      </c>
      <c r="DW48" t="s">
        <v>5193</v>
      </c>
    </row>
    <row r="49" spans="1:127">
      <c r="A49" s="127">
        <v>233</v>
      </c>
      <c r="B49" s="128">
        <v>44734.89166666667</v>
      </c>
      <c r="C49" s="129" t="s">
        <v>52</v>
      </c>
      <c r="D49" s="129">
        <v>0</v>
      </c>
      <c r="E49" s="129">
        <v>0</v>
      </c>
      <c r="F49" s="129">
        <v>0</v>
      </c>
      <c r="G49" s="129" t="s">
        <v>54</v>
      </c>
      <c r="H49" s="129" t="s">
        <v>55</v>
      </c>
      <c r="I49" s="129" t="s">
        <v>55</v>
      </c>
      <c r="J49" s="129" t="s">
        <v>55</v>
      </c>
      <c r="L49" s="129">
        <v>90</v>
      </c>
      <c r="M49" s="129" t="s">
        <v>173</v>
      </c>
      <c r="N49" s="129">
        <v>0</v>
      </c>
      <c r="O49" s="129" t="s">
        <v>173</v>
      </c>
      <c r="P49" s="129">
        <v>0</v>
      </c>
      <c r="Q49" s="129" t="s">
        <v>173</v>
      </c>
      <c r="R49" s="129">
        <v>0</v>
      </c>
      <c r="S49" s="129">
        <v>2</v>
      </c>
      <c r="T49" s="129" t="s">
        <v>174</v>
      </c>
      <c r="U49" s="129" t="s">
        <v>995</v>
      </c>
      <c r="V49" s="129">
        <v>0.69830000000000003</v>
      </c>
      <c r="W49" s="129" t="s">
        <v>996</v>
      </c>
      <c r="X49" s="129">
        <v>0.32900000000000001</v>
      </c>
      <c r="Y49" s="129" t="s">
        <v>997</v>
      </c>
      <c r="Z49" s="129">
        <v>0.3669</v>
      </c>
      <c r="AA49" s="129" t="s">
        <v>871</v>
      </c>
      <c r="AB49" s="129">
        <v>1.52E-2</v>
      </c>
      <c r="AC49" s="129" t="s">
        <v>179</v>
      </c>
      <c r="AD49" s="129">
        <v>8.9999999999999993E-3</v>
      </c>
      <c r="AE49" s="129" t="s">
        <v>179</v>
      </c>
      <c r="AF49" s="129">
        <v>1.7399999999999999E-2</v>
      </c>
      <c r="AG49" s="129" t="s">
        <v>998</v>
      </c>
      <c r="AH49" s="129">
        <v>6.6E-3</v>
      </c>
      <c r="AI49" s="129" t="s">
        <v>999</v>
      </c>
      <c r="AJ49" s="129">
        <v>3.3099999999999997E-2</v>
      </c>
      <c r="AK49" s="129" t="s">
        <v>1000</v>
      </c>
      <c r="AL49" s="129">
        <v>7.4000000000000003E-3</v>
      </c>
      <c r="AM49" s="129" t="s">
        <v>578</v>
      </c>
      <c r="AN49" s="129">
        <v>7.7000000000000002E-3</v>
      </c>
      <c r="AO49" s="129" t="s">
        <v>1001</v>
      </c>
      <c r="AP49" s="129">
        <v>4.5999999999999999E-3</v>
      </c>
      <c r="AQ49" s="129" t="s">
        <v>1002</v>
      </c>
      <c r="AR49" s="129">
        <v>4.8999999999999998E-3</v>
      </c>
      <c r="AS49" s="129" t="s">
        <v>1003</v>
      </c>
      <c r="AT49" s="129">
        <v>2.4799999999999999E-2</v>
      </c>
      <c r="AU49" s="129" t="s">
        <v>179</v>
      </c>
      <c r="AV49" s="129">
        <v>3.5000000000000001E-3</v>
      </c>
      <c r="AW49" s="129" t="s">
        <v>1004</v>
      </c>
      <c r="AX49" s="129">
        <v>1.6999999999999999E-3</v>
      </c>
      <c r="AY49" s="129" t="s">
        <v>1005</v>
      </c>
      <c r="AZ49" s="129">
        <v>8.0000000000000004E-4</v>
      </c>
      <c r="BA49" s="129" t="s">
        <v>187</v>
      </c>
      <c r="BB49" s="129">
        <v>6.9999999999999999E-4</v>
      </c>
      <c r="BC49" s="129" t="s">
        <v>267</v>
      </c>
      <c r="BD49" s="129">
        <v>5.0000000000000001E-4</v>
      </c>
      <c r="BE49" s="129" t="s">
        <v>179</v>
      </c>
      <c r="BF49" s="129">
        <v>2.9999999999999997E-4</v>
      </c>
      <c r="BG49" s="129" t="s">
        <v>179</v>
      </c>
      <c r="BH49" s="129">
        <v>1E-4</v>
      </c>
      <c r="BI49" s="129" t="s">
        <v>246</v>
      </c>
      <c r="BJ49" s="129">
        <v>2.0000000000000001E-4</v>
      </c>
      <c r="BK49" s="129" t="s">
        <v>243</v>
      </c>
      <c r="BL49" s="129">
        <v>4.0000000000000002E-4</v>
      </c>
      <c r="BM49" s="129" t="s">
        <v>250</v>
      </c>
      <c r="BN49" s="129">
        <v>2.9999999999999997E-4</v>
      </c>
      <c r="BO49" s="129" t="s">
        <v>270</v>
      </c>
      <c r="BP49" s="129">
        <v>5.0000000000000001E-4</v>
      </c>
      <c r="BQ49" s="129" t="s">
        <v>179</v>
      </c>
      <c r="BR49" s="129">
        <v>2.9999999999999997E-4</v>
      </c>
      <c r="BS49" s="129" t="s">
        <v>179</v>
      </c>
      <c r="BT49" s="129">
        <v>2.9999999999999997E-4</v>
      </c>
      <c r="BU49" s="129" t="s">
        <v>179</v>
      </c>
      <c r="BV49" s="129">
        <v>6.9999999999999999E-4</v>
      </c>
      <c r="BW49" s="129" t="s">
        <v>179</v>
      </c>
      <c r="BX49" s="129">
        <v>8.9999999999999998E-4</v>
      </c>
      <c r="BY49" s="129" t="s">
        <v>18</v>
      </c>
      <c r="BZ49" s="129"/>
      <c r="CA49" s="129" t="s">
        <v>247</v>
      </c>
      <c r="CB49" s="129">
        <v>8.0000000000000004E-4</v>
      </c>
      <c r="CC49" s="129" t="s">
        <v>179</v>
      </c>
      <c r="CD49" s="129">
        <v>2E-3</v>
      </c>
      <c r="CE49" s="129" t="s">
        <v>179</v>
      </c>
      <c r="CF49" s="129">
        <v>2.3E-3</v>
      </c>
      <c r="CG49" s="129" t="s">
        <v>216</v>
      </c>
      <c r="CH49" s="129">
        <v>1E-4</v>
      </c>
      <c r="CI49" s="129" t="s">
        <v>179</v>
      </c>
      <c r="CJ49" s="129">
        <v>6.8999999999999999E-3</v>
      </c>
      <c r="CK49" s="129" t="s">
        <v>486</v>
      </c>
      <c r="CL49" s="129">
        <v>1.0800000000000001E-2</v>
      </c>
      <c r="CM49" s="129" t="s">
        <v>179</v>
      </c>
      <c r="CN49" s="129">
        <v>3.0000000000000001E-3</v>
      </c>
      <c r="CO49" s="129" t="s">
        <v>179</v>
      </c>
      <c r="CP49" s="129">
        <v>8.0000000000000004E-4</v>
      </c>
      <c r="CQ49" s="129" t="s">
        <v>179</v>
      </c>
      <c r="CR49" s="129">
        <v>3.0999999999999999E-3</v>
      </c>
      <c r="CS49" s="129" t="s">
        <v>179</v>
      </c>
      <c r="CT49" s="129">
        <v>1.8E-3</v>
      </c>
      <c r="CU49" s="129" t="s">
        <v>18</v>
      </c>
      <c r="CV49" s="129"/>
      <c r="CW49" s="129" t="s">
        <v>18</v>
      </c>
      <c r="CX49" s="129"/>
      <c r="CY49" s="129" t="s">
        <v>179</v>
      </c>
      <c r="CZ49" s="129">
        <v>5.9999999999999995E-4</v>
      </c>
      <c r="DA49" s="129" t="s">
        <v>179</v>
      </c>
      <c r="DB49" s="129">
        <v>5.0000000000000001E-4</v>
      </c>
      <c r="DC49" s="129" t="s">
        <v>179</v>
      </c>
      <c r="DD49" s="129">
        <v>5.9999999999999995E-4</v>
      </c>
      <c r="DE49" s="129" t="s">
        <v>179</v>
      </c>
      <c r="DF49" s="129">
        <v>5.9999999999999995E-4</v>
      </c>
      <c r="DG49" s="129" t="s">
        <v>179</v>
      </c>
      <c r="DH49" s="129">
        <v>4.0000000000000002E-4</v>
      </c>
      <c r="DI49" s="129" t="s">
        <v>179</v>
      </c>
      <c r="DJ49" s="129">
        <v>2.9999999999999997E-4</v>
      </c>
      <c r="DK49" s="129" t="s">
        <v>964</v>
      </c>
      <c r="DL49" s="129" t="s">
        <v>59</v>
      </c>
      <c r="DN49" t="s">
        <v>895</v>
      </c>
      <c r="DR49" t="s">
        <v>1510</v>
      </c>
      <c r="DS49" s="129">
        <v>127</v>
      </c>
      <c r="DT49" s="129" t="s">
        <v>5998</v>
      </c>
      <c r="DU49" s="129" t="s">
        <v>18</v>
      </c>
      <c r="DW49" t="s">
        <v>5194</v>
      </c>
    </row>
    <row r="50" spans="1:127">
      <c r="A50" s="127">
        <v>234</v>
      </c>
      <c r="B50" s="128">
        <v>44734.895833333336</v>
      </c>
      <c r="C50" s="129" t="s">
        <v>52</v>
      </c>
      <c r="D50" s="129">
        <v>0</v>
      </c>
      <c r="E50" s="129">
        <v>0</v>
      </c>
      <c r="F50" s="129">
        <v>0</v>
      </c>
      <c r="G50" s="129" t="s">
        <v>54</v>
      </c>
      <c r="H50" s="129" t="s">
        <v>55</v>
      </c>
      <c r="I50" s="129" t="s">
        <v>55</v>
      </c>
      <c r="J50" s="129" t="s">
        <v>55</v>
      </c>
      <c r="L50" s="129">
        <v>90</v>
      </c>
      <c r="M50" s="129" t="s">
        <v>173</v>
      </c>
      <c r="N50" s="129">
        <v>0</v>
      </c>
      <c r="O50" s="129" t="s">
        <v>173</v>
      </c>
      <c r="P50" s="129">
        <v>0</v>
      </c>
      <c r="Q50" s="129" t="s">
        <v>173</v>
      </c>
      <c r="R50" s="129">
        <v>0</v>
      </c>
      <c r="S50" s="129">
        <v>2</v>
      </c>
      <c r="T50" s="129" t="s">
        <v>174</v>
      </c>
      <c r="U50" s="129" t="s">
        <v>1006</v>
      </c>
      <c r="V50" s="129">
        <v>0.68269999999999997</v>
      </c>
      <c r="W50" s="129" t="s">
        <v>1007</v>
      </c>
      <c r="X50" s="129">
        <v>0.33279999999999998</v>
      </c>
      <c r="Y50" s="129" t="s">
        <v>1008</v>
      </c>
      <c r="Z50" s="129">
        <v>0.37080000000000002</v>
      </c>
      <c r="AA50" s="129" t="s">
        <v>448</v>
      </c>
      <c r="AB50" s="129">
        <v>1.5299999999999999E-2</v>
      </c>
      <c r="AC50" s="129" t="s">
        <v>179</v>
      </c>
      <c r="AD50" s="129">
        <v>9.1000000000000004E-3</v>
      </c>
      <c r="AE50" s="129" t="s">
        <v>179</v>
      </c>
      <c r="AF50" s="129">
        <v>1.77E-2</v>
      </c>
      <c r="AG50" s="129" t="s">
        <v>1009</v>
      </c>
      <c r="AH50" s="129">
        <v>6.8999999999999999E-3</v>
      </c>
      <c r="AI50" s="129" t="s">
        <v>1010</v>
      </c>
      <c r="AJ50" s="129">
        <v>3.32E-2</v>
      </c>
      <c r="AK50" s="129" t="s">
        <v>1011</v>
      </c>
      <c r="AL50" s="129">
        <v>7.6E-3</v>
      </c>
      <c r="AM50" s="129" t="s">
        <v>533</v>
      </c>
      <c r="AN50" s="129">
        <v>7.7999999999999996E-3</v>
      </c>
      <c r="AO50" s="129" t="s">
        <v>585</v>
      </c>
      <c r="AP50" s="129">
        <v>4.4999999999999997E-3</v>
      </c>
      <c r="AQ50" s="129" t="s">
        <v>1012</v>
      </c>
      <c r="AR50" s="129">
        <v>4.7999999999999996E-3</v>
      </c>
      <c r="AS50" s="129" t="s">
        <v>1013</v>
      </c>
      <c r="AT50" s="129">
        <v>2.52E-2</v>
      </c>
      <c r="AU50" s="129" t="s">
        <v>179</v>
      </c>
      <c r="AV50" s="129">
        <v>3.5000000000000001E-3</v>
      </c>
      <c r="AW50" s="129" t="s">
        <v>244</v>
      </c>
      <c r="AX50" s="129">
        <v>1E-3</v>
      </c>
      <c r="AY50" s="129" t="s">
        <v>363</v>
      </c>
      <c r="AZ50" s="129">
        <v>8.0000000000000004E-4</v>
      </c>
      <c r="BA50" s="129" t="s">
        <v>537</v>
      </c>
      <c r="BB50" s="129">
        <v>6.9999999999999999E-4</v>
      </c>
      <c r="BC50" s="129" t="s">
        <v>245</v>
      </c>
      <c r="BD50" s="129">
        <v>4.0000000000000002E-4</v>
      </c>
      <c r="BE50" s="129" t="s">
        <v>179</v>
      </c>
      <c r="BF50" s="129">
        <v>2.9999999999999997E-4</v>
      </c>
      <c r="BG50" s="129" t="s">
        <v>216</v>
      </c>
      <c r="BH50" s="129">
        <v>1E-4</v>
      </c>
      <c r="BI50" s="129" t="s">
        <v>179</v>
      </c>
      <c r="BJ50" s="129">
        <v>2.0000000000000001E-4</v>
      </c>
      <c r="BK50" s="129" t="s">
        <v>287</v>
      </c>
      <c r="BL50" s="129">
        <v>4.0000000000000002E-4</v>
      </c>
      <c r="BM50" s="129" t="s">
        <v>392</v>
      </c>
      <c r="BN50" s="129">
        <v>2.9999999999999997E-4</v>
      </c>
      <c r="BO50" s="129" t="s">
        <v>301</v>
      </c>
      <c r="BP50" s="129">
        <v>5.0000000000000001E-4</v>
      </c>
      <c r="BQ50" s="129" t="s">
        <v>179</v>
      </c>
      <c r="BR50" s="129">
        <v>2.9999999999999997E-4</v>
      </c>
      <c r="BS50" s="129" t="s">
        <v>179</v>
      </c>
      <c r="BT50" s="129">
        <v>2.9999999999999997E-4</v>
      </c>
      <c r="BU50" s="129" t="s">
        <v>179</v>
      </c>
      <c r="BV50" s="129">
        <v>6.9999999999999999E-4</v>
      </c>
      <c r="BW50" s="129" t="s">
        <v>18</v>
      </c>
      <c r="BX50" s="129"/>
      <c r="BY50" s="129" t="s">
        <v>18</v>
      </c>
      <c r="BZ50" s="129"/>
      <c r="CA50" s="129" t="s">
        <v>247</v>
      </c>
      <c r="CB50" s="129">
        <v>8.0000000000000004E-4</v>
      </c>
      <c r="CC50" s="129" t="s">
        <v>179</v>
      </c>
      <c r="CD50" s="129">
        <v>2E-3</v>
      </c>
      <c r="CE50" s="129" t="s">
        <v>179</v>
      </c>
      <c r="CF50" s="129">
        <v>2.3E-3</v>
      </c>
      <c r="CG50" s="129" t="s">
        <v>179</v>
      </c>
      <c r="CH50" s="129">
        <v>1E-4</v>
      </c>
      <c r="CI50" s="129" t="s">
        <v>179</v>
      </c>
      <c r="CJ50" s="129">
        <v>6.8999999999999999E-3</v>
      </c>
      <c r="CK50" s="129" t="s">
        <v>179</v>
      </c>
      <c r="CL50" s="129">
        <v>1.0500000000000001E-2</v>
      </c>
      <c r="CM50" s="129" t="s">
        <v>179</v>
      </c>
      <c r="CN50" s="129">
        <v>2.7000000000000001E-3</v>
      </c>
      <c r="CO50" s="129" t="s">
        <v>179</v>
      </c>
      <c r="CP50" s="129">
        <v>8.0000000000000004E-4</v>
      </c>
      <c r="CQ50" s="129" t="s">
        <v>179</v>
      </c>
      <c r="CR50" s="129">
        <v>3.3E-3</v>
      </c>
      <c r="CS50" s="129" t="s">
        <v>179</v>
      </c>
      <c r="CT50" s="129">
        <v>1.9E-3</v>
      </c>
      <c r="CU50" s="129" t="s">
        <v>179</v>
      </c>
      <c r="CV50" s="129">
        <v>6.9999999999999999E-4</v>
      </c>
      <c r="CW50" s="129" t="s">
        <v>18</v>
      </c>
      <c r="CX50" s="129"/>
      <c r="CY50" s="129" t="s">
        <v>179</v>
      </c>
      <c r="CZ50" s="129">
        <v>5.9999999999999995E-4</v>
      </c>
      <c r="DA50" s="129" t="s">
        <v>179</v>
      </c>
      <c r="DB50" s="129">
        <v>5.9999999999999995E-4</v>
      </c>
      <c r="DC50" s="129" t="s">
        <v>179</v>
      </c>
      <c r="DD50" s="129">
        <v>5.0000000000000001E-4</v>
      </c>
      <c r="DE50" s="129" t="s">
        <v>179</v>
      </c>
      <c r="DF50" s="129">
        <v>5.9999999999999995E-4</v>
      </c>
      <c r="DG50" s="129" t="s">
        <v>179</v>
      </c>
      <c r="DH50" s="129">
        <v>4.0000000000000002E-4</v>
      </c>
      <c r="DI50" s="129" t="s">
        <v>179</v>
      </c>
      <c r="DJ50" s="129">
        <v>2.9999999999999997E-4</v>
      </c>
      <c r="DK50" s="129" t="s">
        <v>1014</v>
      </c>
      <c r="DL50" s="129" t="s">
        <v>59</v>
      </c>
      <c r="DN50" t="s">
        <v>895</v>
      </c>
      <c r="DR50" t="s">
        <v>197</v>
      </c>
      <c r="DS50" s="129">
        <v>4.5</v>
      </c>
      <c r="DT50" s="129" t="s">
        <v>5984</v>
      </c>
      <c r="DU50" s="129" t="s">
        <v>18</v>
      </c>
      <c r="DW50" t="s">
        <v>5195</v>
      </c>
    </row>
    <row r="51" spans="1:127">
      <c r="A51" s="127">
        <v>235</v>
      </c>
      <c r="B51" s="128">
        <v>44734.897916666669</v>
      </c>
      <c r="C51" s="129" t="s">
        <v>52</v>
      </c>
      <c r="D51" s="129">
        <v>0</v>
      </c>
      <c r="E51" s="129">
        <v>0</v>
      </c>
      <c r="F51" s="129">
        <v>0</v>
      </c>
      <c r="G51" s="129" t="s">
        <v>54</v>
      </c>
      <c r="H51" s="129" t="s">
        <v>55</v>
      </c>
      <c r="I51" s="129" t="s">
        <v>55</v>
      </c>
      <c r="J51" s="129" t="s">
        <v>55</v>
      </c>
      <c r="L51" s="129">
        <v>90</v>
      </c>
      <c r="M51" s="129" t="s">
        <v>173</v>
      </c>
      <c r="N51" s="129">
        <v>0</v>
      </c>
      <c r="O51" s="129" t="s">
        <v>173</v>
      </c>
      <c r="P51" s="129">
        <v>0</v>
      </c>
      <c r="Q51" s="129" t="s">
        <v>173</v>
      </c>
      <c r="R51" s="129">
        <v>0</v>
      </c>
      <c r="S51" s="129">
        <v>2</v>
      </c>
      <c r="T51" s="129" t="s">
        <v>174</v>
      </c>
      <c r="U51" s="129" t="s">
        <v>1015</v>
      </c>
      <c r="V51" s="129">
        <v>0.7127</v>
      </c>
      <c r="W51" s="129" t="s">
        <v>1016</v>
      </c>
      <c r="X51" s="129">
        <v>0.33360000000000001</v>
      </c>
      <c r="Y51" s="129" t="s">
        <v>1017</v>
      </c>
      <c r="Z51" s="129">
        <v>0.3735</v>
      </c>
      <c r="AA51" s="129" t="s">
        <v>1018</v>
      </c>
      <c r="AB51" s="129">
        <v>1.5299999999999999E-2</v>
      </c>
      <c r="AC51" s="129" t="s">
        <v>179</v>
      </c>
      <c r="AD51" s="129">
        <v>9.4000000000000004E-3</v>
      </c>
      <c r="AE51" s="129" t="s">
        <v>179</v>
      </c>
      <c r="AF51" s="129">
        <v>1.7500000000000002E-2</v>
      </c>
      <c r="AG51" s="129" t="s">
        <v>1019</v>
      </c>
      <c r="AH51" s="129">
        <v>6.7999999999999996E-3</v>
      </c>
      <c r="AI51" s="129" t="s">
        <v>1020</v>
      </c>
      <c r="AJ51" s="129">
        <v>3.32E-2</v>
      </c>
      <c r="AK51" s="129" t="s">
        <v>1021</v>
      </c>
      <c r="AL51" s="129">
        <v>7.6E-3</v>
      </c>
      <c r="AM51" s="129" t="s">
        <v>1022</v>
      </c>
      <c r="AN51" s="129">
        <v>7.7000000000000002E-3</v>
      </c>
      <c r="AO51" s="129" t="s">
        <v>1023</v>
      </c>
      <c r="AP51" s="129">
        <v>4.7000000000000002E-3</v>
      </c>
      <c r="AQ51" s="129" t="s">
        <v>709</v>
      </c>
      <c r="AR51" s="129">
        <v>5.0000000000000001E-3</v>
      </c>
      <c r="AS51" s="129" t="s">
        <v>1024</v>
      </c>
      <c r="AT51" s="129">
        <v>2.5499999999999998E-2</v>
      </c>
      <c r="AU51" s="129" t="s">
        <v>187</v>
      </c>
      <c r="AV51" s="129">
        <v>3.5999999999999999E-3</v>
      </c>
      <c r="AW51" s="129" t="s">
        <v>559</v>
      </c>
      <c r="AX51" s="129">
        <v>1E-3</v>
      </c>
      <c r="AY51" s="129" t="s">
        <v>650</v>
      </c>
      <c r="AZ51" s="129">
        <v>8.0000000000000004E-4</v>
      </c>
      <c r="BA51" s="129" t="s">
        <v>346</v>
      </c>
      <c r="BB51" s="129">
        <v>5.9999999999999995E-4</v>
      </c>
      <c r="BC51" s="129" t="s">
        <v>285</v>
      </c>
      <c r="BD51" s="129">
        <v>5.0000000000000001E-4</v>
      </c>
      <c r="BE51" s="129" t="s">
        <v>179</v>
      </c>
      <c r="BF51" s="129">
        <v>2.9999999999999997E-4</v>
      </c>
      <c r="BG51" s="129" t="s">
        <v>179</v>
      </c>
      <c r="BH51" s="129">
        <v>1E-4</v>
      </c>
      <c r="BI51" s="129" t="s">
        <v>179</v>
      </c>
      <c r="BJ51" s="129">
        <v>2.0000000000000001E-4</v>
      </c>
      <c r="BK51" s="129" t="s">
        <v>429</v>
      </c>
      <c r="BL51" s="129">
        <v>4.0000000000000002E-4</v>
      </c>
      <c r="BM51" s="129" t="s">
        <v>214</v>
      </c>
      <c r="BN51" s="129">
        <v>2.9999999999999997E-4</v>
      </c>
      <c r="BO51" s="129" t="s">
        <v>301</v>
      </c>
      <c r="BP51" s="129">
        <v>5.0000000000000001E-4</v>
      </c>
      <c r="BQ51" s="129" t="s">
        <v>179</v>
      </c>
      <c r="BR51" s="129">
        <v>2.9999999999999997E-4</v>
      </c>
      <c r="BS51" s="129" t="s">
        <v>179</v>
      </c>
      <c r="BT51" s="129">
        <v>2.9999999999999997E-4</v>
      </c>
      <c r="BU51" s="129" t="s">
        <v>179</v>
      </c>
      <c r="BV51" s="129">
        <v>6.9999999999999999E-4</v>
      </c>
      <c r="BW51" s="129" t="s">
        <v>18</v>
      </c>
      <c r="BX51" s="129"/>
      <c r="BY51" s="129" t="s">
        <v>179</v>
      </c>
      <c r="BZ51" s="129">
        <v>1.1000000000000001E-3</v>
      </c>
      <c r="CA51" s="129" t="s">
        <v>179</v>
      </c>
      <c r="CB51" s="129">
        <v>8.0000000000000004E-4</v>
      </c>
      <c r="CC51" s="129" t="s">
        <v>179</v>
      </c>
      <c r="CD51" s="129">
        <v>2E-3</v>
      </c>
      <c r="CE51" s="129" t="s">
        <v>179</v>
      </c>
      <c r="CF51" s="129">
        <v>2.3E-3</v>
      </c>
      <c r="CG51" s="129" t="s">
        <v>179</v>
      </c>
      <c r="CH51" s="129">
        <v>1E-4</v>
      </c>
      <c r="CI51" s="129" t="s">
        <v>179</v>
      </c>
      <c r="CJ51" s="129">
        <v>6.7999999999999996E-3</v>
      </c>
      <c r="CK51" s="129" t="s">
        <v>179</v>
      </c>
      <c r="CL51" s="129">
        <v>1.11E-2</v>
      </c>
      <c r="CM51" s="129" t="s">
        <v>179</v>
      </c>
      <c r="CN51" s="129">
        <v>2.5000000000000001E-3</v>
      </c>
      <c r="CO51" s="129" t="s">
        <v>179</v>
      </c>
      <c r="CP51" s="129">
        <v>8.9999999999999998E-4</v>
      </c>
      <c r="CQ51" s="129" t="s">
        <v>179</v>
      </c>
      <c r="CR51" s="129">
        <v>3.0999999999999999E-3</v>
      </c>
      <c r="CS51" s="129" t="s">
        <v>179</v>
      </c>
      <c r="CT51" s="129">
        <v>1.8E-3</v>
      </c>
      <c r="CU51" s="129" t="s">
        <v>18</v>
      </c>
      <c r="CV51" s="129"/>
      <c r="CW51" s="129" t="s">
        <v>18</v>
      </c>
      <c r="CX51" s="129"/>
      <c r="CY51" s="129" t="s">
        <v>179</v>
      </c>
      <c r="CZ51" s="129">
        <v>5.9999999999999995E-4</v>
      </c>
      <c r="DA51" s="129" t="s">
        <v>179</v>
      </c>
      <c r="DB51" s="129">
        <v>5.0000000000000001E-4</v>
      </c>
      <c r="DC51" s="129" t="s">
        <v>179</v>
      </c>
      <c r="DD51" s="129">
        <v>5.0000000000000001E-4</v>
      </c>
      <c r="DE51" s="129" t="s">
        <v>179</v>
      </c>
      <c r="DF51" s="129">
        <v>5.9999999999999995E-4</v>
      </c>
      <c r="DG51" s="129" t="s">
        <v>179</v>
      </c>
      <c r="DH51" s="129">
        <v>4.0000000000000002E-4</v>
      </c>
      <c r="DI51" s="129" t="s">
        <v>179</v>
      </c>
      <c r="DJ51" s="129">
        <v>2.9999999999999997E-4</v>
      </c>
      <c r="DK51" s="129" t="s">
        <v>1014</v>
      </c>
      <c r="DL51" s="129" t="s">
        <v>59</v>
      </c>
      <c r="DN51" t="s">
        <v>895</v>
      </c>
      <c r="DR51" t="s">
        <v>897</v>
      </c>
      <c r="DS51" s="129">
        <v>23</v>
      </c>
      <c r="DT51" s="129" t="s">
        <v>5997</v>
      </c>
      <c r="DU51" s="129" t="s">
        <v>18</v>
      </c>
      <c r="DW51" t="s">
        <v>5196</v>
      </c>
    </row>
    <row r="52" spans="1:127">
      <c r="A52" s="127">
        <v>236</v>
      </c>
      <c r="B52" s="128">
        <v>44734.9</v>
      </c>
      <c r="C52" s="129" t="s">
        <v>52</v>
      </c>
      <c r="D52" s="129">
        <v>0</v>
      </c>
      <c r="E52" s="129">
        <v>0</v>
      </c>
      <c r="F52" s="129">
        <v>0</v>
      </c>
      <c r="G52" s="129" t="s">
        <v>54</v>
      </c>
      <c r="H52" s="129" t="s">
        <v>55</v>
      </c>
      <c r="I52" s="129" t="s">
        <v>55</v>
      </c>
      <c r="J52" s="129" t="s">
        <v>55</v>
      </c>
      <c r="L52" s="129">
        <v>90</v>
      </c>
      <c r="M52" s="129" t="s">
        <v>173</v>
      </c>
      <c r="N52" s="129">
        <v>0</v>
      </c>
      <c r="O52" s="129" t="s">
        <v>173</v>
      </c>
      <c r="P52" s="129">
        <v>0</v>
      </c>
      <c r="Q52" s="129" t="s">
        <v>173</v>
      </c>
      <c r="R52" s="129">
        <v>0</v>
      </c>
      <c r="S52" s="129">
        <v>2</v>
      </c>
      <c r="T52" s="129" t="s">
        <v>174</v>
      </c>
      <c r="U52" s="129" t="s">
        <v>1025</v>
      </c>
      <c r="V52" s="129">
        <v>0.65710000000000002</v>
      </c>
      <c r="W52" s="129" t="s">
        <v>1026</v>
      </c>
      <c r="X52" s="129">
        <v>0.31390000000000001</v>
      </c>
      <c r="Y52" s="129" t="s">
        <v>1027</v>
      </c>
      <c r="Z52" s="129">
        <v>0.34970000000000001</v>
      </c>
      <c r="AA52" s="129" t="s">
        <v>1028</v>
      </c>
      <c r="AB52" s="129">
        <v>1.5100000000000001E-2</v>
      </c>
      <c r="AC52" s="129" t="s">
        <v>1029</v>
      </c>
      <c r="AD52" s="129">
        <v>9.9000000000000008E-3</v>
      </c>
      <c r="AE52" s="129" t="s">
        <v>179</v>
      </c>
      <c r="AF52" s="129">
        <v>1.7899999999999999E-2</v>
      </c>
      <c r="AG52" s="129" t="s">
        <v>1030</v>
      </c>
      <c r="AH52" s="129">
        <v>6.4999999999999997E-3</v>
      </c>
      <c r="AI52" s="129" t="s">
        <v>1031</v>
      </c>
      <c r="AJ52" s="129">
        <v>3.2500000000000001E-2</v>
      </c>
      <c r="AK52" s="129" t="s">
        <v>1032</v>
      </c>
      <c r="AL52" s="129">
        <v>7.3000000000000001E-3</v>
      </c>
      <c r="AM52" s="129" t="s">
        <v>545</v>
      </c>
      <c r="AN52" s="129">
        <v>7.4999999999999997E-3</v>
      </c>
      <c r="AO52" s="129" t="s">
        <v>1033</v>
      </c>
      <c r="AP52" s="129">
        <v>4.1000000000000003E-3</v>
      </c>
      <c r="AQ52" s="129" t="s">
        <v>1034</v>
      </c>
      <c r="AR52" s="129">
        <v>4.7999999999999996E-3</v>
      </c>
      <c r="AS52" s="129" t="s">
        <v>1035</v>
      </c>
      <c r="AT52" s="129">
        <v>2.4199999999999999E-2</v>
      </c>
      <c r="AU52" s="129" t="s">
        <v>303</v>
      </c>
      <c r="AV52" s="129">
        <v>3.5000000000000001E-3</v>
      </c>
      <c r="AW52" s="129" t="s">
        <v>349</v>
      </c>
      <c r="AX52" s="129">
        <v>1E-3</v>
      </c>
      <c r="AY52" s="129" t="s">
        <v>213</v>
      </c>
      <c r="AZ52" s="129">
        <v>8.0000000000000004E-4</v>
      </c>
      <c r="BA52" s="129" t="s">
        <v>537</v>
      </c>
      <c r="BB52" s="129">
        <v>6.9999999999999999E-4</v>
      </c>
      <c r="BC52" s="129" t="s">
        <v>211</v>
      </c>
      <c r="BD52" s="129">
        <v>5.0000000000000001E-4</v>
      </c>
      <c r="BE52" s="129" t="s">
        <v>179</v>
      </c>
      <c r="BF52" s="129">
        <v>2.9999999999999997E-4</v>
      </c>
      <c r="BG52" s="129" t="s">
        <v>179</v>
      </c>
      <c r="BH52" s="129">
        <v>1E-4</v>
      </c>
      <c r="BI52" s="129" t="s">
        <v>179</v>
      </c>
      <c r="BJ52" s="129">
        <v>2.0000000000000001E-4</v>
      </c>
      <c r="BK52" s="129" t="s">
        <v>266</v>
      </c>
      <c r="BL52" s="129">
        <v>4.0000000000000002E-4</v>
      </c>
      <c r="BM52" s="129" t="s">
        <v>392</v>
      </c>
      <c r="BN52" s="129">
        <v>2.9999999999999997E-4</v>
      </c>
      <c r="BO52" s="129" t="s">
        <v>422</v>
      </c>
      <c r="BP52" s="129">
        <v>5.0000000000000001E-4</v>
      </c>
      <c r="BQ52" s="129" t="s">
        <v>179</v>
      </c>
      <c r="BR52" s="129">
        <v>2.9999999999999997E-4</v>
      </c>
      <c r="BS52" s="129" t="s">
        <v>179</v>
      </c>
      <c r="BT52" s="129">
        <v>4.0000000000000002E-4</v>
      </c>
      <c r="BU52" s="129" t="s">
        <v>179</v>
      </c>
      <c r="BV52" s="129">
        <v>5.9999999999999995E-4</v>
      </c>
      <c r="BW52" s="129" t="s">
        <v>18</v>
      </c>
      <c r="BX52" s="129"/>
      <c r="BY52" s="129" t="s">
        <v>18</v>
      </c>
      <c r="BZ52" s="129"/>
      <c r="CA52" s="129" t="s">
        <v>179</v>
      </c>
      <c r="CB52" s="129">
        <v>8.0000000000000004E-4</v>
      </c>
      <c r="CC52" s="129" t="s">
        <v>179</v>
      </c>
      <c r="CD52" s="129">
        <v>2.0999999999999999E-3</v>
      </c>
      <c r="CE52" s="129" t="s">
        <v>179</v>
      </c>
      <c r="CF52" s="129">
        <v>2.2000000000000001E-3</v>
      </c>
      <c r="CG52" s="129" t="s">
        <v>216</v>
      </c>
      <c r="CH52" s="129">
        <v>1E-4</v>
      </c>
      <c r="CI52" s="129" t="s">
        <v>179</v>
      </c>
      <c r="CJ52" s="129">
        <v>7.7000000000000002E-3</v>
      </c>
      <c r="CK52" s="129" t="s">
        <v>179</v>
      </c>
      <c r="CL52" s="129">
        <v>1.1299999999999999E-2</v>
      </c>
      <c r="CM52" s="129" t="s">
        <v>179</v>
      </c>
      <c r="CN52" s="129">
        <v>4.5999999999999999E-3</v>
      </c>
      <c r="CO52" s="129" t="s">
        <v>179</v>
      </c>
      <c r="CP52" s="129">
        <v>8.0000000000000004E-4</v>
      </c>
      <c r="CQ52" s="129" t="s">
        <v>179</v>
      </c>
      <c r="CR52" s="129">
        <v>3.0999999999999999E-3</v>
      </c>
      <c r="CS52" s="129" t="s">
        <v>179</v>
      </c>
      <c r="CT52" s="129">
        <v>1.9E-3</v>
      </c>
      <c r="CU52" s="129" t="s">
        <v>18</v>
      </c>
      <c r="CV52" s="129"/>
      <c r="CW52" s="129" t="s">
        <v>18</v>
      </c>
      <c r="CX52" s="129"/>
      <c r="CY52" s="129" t="s">
        <v>179</v>
      </c>
      <c r="CZ52" s="129">
        <v>5.0000000000000001E-4</v>
      </c>
      <c r="DA52" s="129" t="s">
        <v>179</v>
      </c>
      <c r="DB52" s="129">
        <v>5.0000000000000001E-4</v>
      </c>
      <c r="DC52" s="129" t="s">
        <v>179</v>
      </c>
      <c r="DD52" s="129">
        <v>5.9999999999999995E-4</v>
      </c>
      <c r="DE52" s="129" t="s">
        <v>179</v>
      </c>
      <c r="DF52" s="129">
        <v>5.9999999999999995E-4</v>
      </c>
      <c r="DG52" s="129" t="s">
        <v>179</v>
      </c>
      <c r="DH52" s="129">
        <v>4.0000000000000002E-4</v>
      </c>
      <c r="DI52" s="129" t="s">
        <v>179</v>
      </c>
      <c r="DJ52" s="129">
        <v>4.0000000000000002E-4</v>
      </c>
      <c r="DK52" s="129" t="s">
        <v>1014</v>
      </c>
      <c r="DL52" s="129" t="s">
        <v>59</v>
      </c>
      <c r="DN52" t="s">
        <v>895</v>
      </c>
      <c r="DR52" t="s">
        <v>899</v>
      </c>
      <c r="DS52" s="129">
        <v>43.5</v>
      </c>
      <c r="DT52" s="129" t="s">
        <v>5980</v>
      </c>
      <c r="DU52" s="129" t="s">
        <v>18</v>
      </c>
      <c r="DW52" t="s">
        <v>5197</v>
      </c>
    </row>
    <row r="53" spans="1:127">
      <c r="A53" s="127">
        <v>237</v>
      </c>
      <c r="B53" s="128">
        <v>44734.907638888886</v>
      </c>
      <c r="C53" s="129" t="s">
        <v>52</v>
      </c>
      <c r="D53" s="129">
        <v>0</v>
      </c>
      <c r="E53" s="129">
        <v>0</v>
      </c>
      <c r="F53" s="129">
        <v>0</v>
      </c>
      <c r="G53" s="129" t="s">
        <v>54</v>
      </c>
      <c r="H53" s="129" t="s">
        <v>55</v>
      </c>
      <c r="I53" s="129" t="s">
        <v>55</v>
      </c>
      <c r="J53" s="129" t="s">
        <v>55</v>
      </c>
      <c r="L53" s="129">
        <v>90</v>
      </c>
      <c r="M53" s="129" t="s">
        <v>173</v>
      </c>
      <c r="N53" s="129">
        <v>0</v>
      </c>
      <c r="O53" s="129" t="s">
        <v>173</v>
      </c>
      <c r="P53" s="129">
        <v>0</v>
      </c>
      <c r="Q53" s="129" t="s">
        <v>173</v>
      </c>
      <c r="R53" s="129">
        <v>0</v>
      </c>
      <c r="S53" s="129">
        <v>2</v>
      </c>
      <c r="T53" s="129" t="s">
        <v>174</v>
      </c>
      <c r="U53" s="129" t="s">
        <v>1036</v>
      </c>
      <c r="V53" s="129">
        <v>0.69440000000000002</v>
      </c>
      <c r="W53" s="129" t="s">
        <v>1037</v>
      </c>
      <c r="X53" s="129">
        <v>0.33639999999999998</v>
      </c>
      <c r="Y53" s="129" t="s">
        <v>1038</v>
      </c>
      <c r="Z53" s="129">
        <v>0.37080000000000002</v>
      </c>
      <c r="AA53" s="129" t="s">
        <v>1039</v>
      </c>
      <c r="AB53" s="129">
        <v>1.55E-2</v>
      </c>
      <c r="AC53" s="129" t="s">
        <v>179</v>
      </c>
      <c r="AD53" s="129">
        <v>8.8000000000000005E-3</v>
      </c>
      <c r="AE53" s="129" t="s">
        <v>179</v>
      </c>
      <c r="AF53" s="129">
        <v>1.7600000000000001E-2</v>
      </c>
      <c r="AG53" s="129" t="s">
        <v>1040</v>
      </c>
      <c r="AH53" s="129">
        <v>6.7999999999999996E-3</v>
      </c>
      <c r="AI53" s="129" t="s">
        <v>1041</v>
      </c>
      <c r="AJ53" s="129">
        <v>3.3399999999999999E-2</v>
      </c>
      <c r="AK53" s="129" t="s">
        <v>1042</v>
      </c>
      <c r="AL53" s="129">
        <v>7.4999999999999997E-3</v>
      </c>
      <c r="AM53" s="129" t="s">
        <v>386</v>
      </c>
      <c r="AN53" s="129">
        <v>7.7000000000000002E-3</v>
      </c>
      <c r="AO53" s="129" t="s">
        <v>1043</v>
      </c>
      <c r="AP53" s="129">
        <v>4.5999999999999999E-3</v>
      </c>
      <c r="AQ53" s="129" t="s">
        <v>1044</v>
      </c>
      <c r="AR53" s="129">
        <v>4.8999999999999998E-3</v>
      </c>
      <c r="AS53" s="129" t="s">
        <v>1045</v>
      </c>
      <c r="AT53" s="129">
        <v>2.4400000000000002E-2</v>
      </c>
      <c r="AU53" s="129" t="s">
        <v>1046</v>
      </c>
      <c r="AV53" s="129">
        <v>3.3999999999999998E-3</v>
      </c>
      <c r="AW53" s="129" t="s">
        <v>284</v>
      </c>
      <c r="AX53" s="129">
        <v>8.9999999999999998E-4</v>
      </c>
      <c r="AY53" s="129" t="s">
        <v>450</v>
      </c>
      <c r="AZ53" s="129">
        <v>8.0000000000000004E-4</v>
      </c>
      <c r="BA53" s="129" t="s">
        <v>346</v>
      </c>
      <c r="BB53" s="129">
        <v>5.9999999999999995E-4</v>
      </c>
      <c r="BC53" s="129" t="s">
        <v>212</v>
      </c>
      <c r="BD53" s="129">
        <v>4.0000000000000002E-4</v>
      </c>
      <c r="BE53" s="129" t="s">
        <v>179</v>
      </c>
      <c r="BF53" s="129">
        <v>2.9999999999999997E-4</v>
      </c>
      <c r="BG53" s="129" t="s">
        <v>179</v>
      </c>
      <c r="BH53" s="129">
        <v>1E-4</v>
      </c>
      <c r="BI53" s="129" t="s">
        <v>179</v>
      </c>
      <c r="BJ53" s="129">
        <v>2.0000000000000001E-4</v>
      </c>
      <c r="BK53" s="129" t="s">
        <v>243</v>
      </c>
      <c r="BL53" s="129">
        <v>4.0000000000000002E-4</v>
      </c>
      <c r="BM53" s="129" t="s">
        <v>250</v>
      </c>
      <c r="BN53" s="129">
        <v>2.9999999999999997E-4</v>
      </c>
      <c r="BO53" s="129" t="s">
        <v>301</v>
      </c>
      <c r="BP53" s="129">
        <v>5.0000000000000001E-4</v>
      </c>
      <c r="BQ53" s="129" t="s">
        <v>179</v>
      </c>
      <c r="BR53" s="129">
        <v>2.9999999999999997E-4</v>
      </c>
      <c r="BS53" s="129" t="s">
        <v>179</v>
      </c>
      <c r="BT53" s="129">
        <v>2.9999999999999997E-4</v>
      </c>
      <c r="BU53" s="129" t="s">
        <v>179</v>
      </c>
      <c r="BV53" s="129">
        <v>6.9999999999999999E-4</v>
      </c>
      <c r="BW53" s="129" t="s">
        <v>406</v>
      </c>
      <c r="BX53" s="129">
        <v>8.9999999999999998E-4</v>
      </c>
      <c r="BY53" s="129" t="s">
        <v>18</v>
      </c>
      <c r="BZ53" s="129"/>
      <c r="CA53" s="129" t="s">
        <v>211</v>
      </c>
      <c r="CB53" s="129">
        <v>8.0000000000000004E-4</v>
      </c>
      <c r="CC53" s="129" t="s">
        <v>179</v>
      </c>
      <c r="CD53" s="129">
        <v>2E-3</v>
      </c>
      <c r="CE53" s="129" t="s">
        <v>179</v>
      </c>
      <c r="CF53" s="129">
        <v>2.3E-3</v>
      </c>
      <c r="CG53" s="129" t="s">
        <v>216</v>
      </c>
      <c r="CH53" s="129">
        <v>1E-4</v>
      </c>
      <c r="CI53" s="129" t="s">
        <v>179</v>
      </c>
      <c r="CJ53" s="129">
        <v>6.7999999999999996E-3</v>
      </c>
      <c r="CK53" s="129" t="s">
        <v>179</v>
      </c>
      <c r="CL53" s="129">
        <v>1.0699999999999999E-2</v>
      </c>
      <c r="CM53" s="129" t="s">
        <v>179</v>
      </c>
      <c r="CN53" s="129">
        <v>2.8E-3</v>
      </c>
      <c r="CO53" s="129" t="s">
        <v>179</v>
      </c>
      <c r="CP53" s="129">
        <v>8.0000000000000004E-4</v>
      </c>
      <c r="CQ53" s="129" t="s">
        <v>179</v>
      </c>
      <c r="CR53" s="129">
        <v>3.0999999999999999E-3</v>
      </c>
      <c r="CS53" s="129" t="s">
        <v>179</v>
      </c>
      <c r="CT53" s="129">
        <v>1.8E-3</v>
      </c>
      <c r="CU53" s="129" t="s">
        <v>18</v>
      </c>
      <c r="CV53" s="129"/>
      <c r="CW53" s="129" t="s">
        <v>18</v>
      </c>
      <c r="CX53" s="129"/>
      <c r="CY53" s="129" t="s">
        <v>179</v>
      </c>
      <c r="CZ53" s="129">
        <v>5.9999999999999995E-4</v>
      </c>
      <c r="DA53" s="129" t="s">
        <v>179</v>
      </c>
      <c r="DB53" s="129">
        <v>5.0000000000000001E-4</v>
      </c>
      <c r="DC53" s="129" t="s">
        <v>179</v>
      </c>
      <c r="DD53" s="129">
        <v>5.9999999999999995E-4</v>
      </c>
      <c r="DE53" s="129" t="s">
        <v>179</v>
      </c>
      <c r="DF53" s="129">
        <v>5.9999999999999995E-4</v>
      </c>
      <c r="DG53" s="129" t="s">
        <v>179</v>
      </c>
      <c r="DH53" s="129">
        <v>4.0000000000000002E-4</v>
      </c>
      <c r="DI53" s="129" t="s">
        <v>179</v>
      </c>
      <c r="DJ53" s="129">
        <v>2.9999999999999997E-4</v>
      </c>
      <c r="DK53" s="129" t="s">
        <v>1047</v>
      </c>
      <c r="DL53" s="129" t="s">
        <v>59</v>
      </c>
      <c r="DN53" t="s">
        <v>895</v>
      </c>
      <c r="DR53" t="s">
        <v>897</v>
      </c>
      <c r="DS53" s="129">
        <v>16.5</v>
      </c>
      <c r="DT53" s="129" t="s">
        <v>5997</v>
      </c>
      <c r="DU53" s="129" t="s">
        <v>18</v>
      </c>
      <c r="DW53" t="s">
        <v>5198</v>
      </c>
    </row>
    <row r="54" spans="1:127">
      <c r="A54" s="127">
        <v>238</v>
      </c>
      <c r="B54" s="128">
        <v>44734.914583333331</v>
      </c>
      <c r="C54" s="129" t="s">
        <v>52</v>
      </c>
      <c r="D54" s="129">
        <v>0</v>
      </c>
      <c r="E54" s="129">
        <v>0</v>
      </c>
      <c r="F54" s="129">
        <v>0</v>
      </c>
      <c r="G54" s="129" t="s">
        <v>54</v>
      </c>
      <c r="H54" s="129" t="s">
        <v>55</v>
      </c>
      <c r="I54" s="129" t="s">
        <v>55</v>
      </c>
      <c r="J54" s="129" t="s">
        <v>55</v>
      </c>
      <c r="L54" s="129">
        <v>90</v>
      </c>
      <c r="M54" s="129" t="s">
        <v>173</v>
      </c>
      <c r="N54" s="129">
        <v>0</v>
      </c>
      <c r="O54" s="129" t="s">
        <v>173</v>
      </c>
      <c r="P54" s="129">
        <v>0</v>
      </c>
      <c r="Q54" s="129" t="s">
        <v>173</v>
      </c>
      <c r="R54" s="129">
        <v>0</v>
      </c>
      <c r="S54" s="129">
        <v>2</v>
      </c>
      <c r="T54" s="129" t="s">
        <v>174</v>
      </c>
      <c r="U54" s="129" t="s">
        <v>1048</v>
      </c>
      <c r="V54" s="129">
        <v>0.70850000000000002</v>
      </c>
      <c r="W54" s="129" t="s">
        <v>1049</v>
      </c>
      <c r="X54" s="129">
        <v>0.3301</v>
      </c>
      <c r="Y54" s="129" t="s">
        <v>1050</v>
      </c>
      <c r="Z54" s="129">
        <v>0.36820000000000003</v>
      </c>
      <c r="AA54" s="129" t="s">
        <v>1051</v>
      </c>
      <c r="AB54" s="129">
        <v>1.5299999999999999E-2</v>
      </c>
      <c r="AC54" s="129" t="s">
        <v>1052</v>
      </c>
      <c r="AD54" s="129">
        <v>0.01</v>
      </c>
      <c r="AE54" s="129" t="s">
        <v>1053</v>
      </c>
      <c r="AF54" s="129">
        <v>2.0799999999999999E-2</v>
      </c>
      <c r="AG54" s="129" t="s">
        <v>1054</v>
      </c>
      <c r="AH54" s="129">
        <v>8.5000000000000006E-3</v>
      </c>
      <c r="AI54" s="129" t="s">
        <v>1055</v>
      </c>
      <c r="AJ54" s="129">
        <v>3.3300000000000003E-2</v>
      </c>
      <c r="AK54" s="129" t="s">
        <v>1056</v>
      </c>
      <c r="AL54" s="129">
        <v>7.4000000000000003E-3</v>
      </c>
      <c r="AM54" s="129" t="s">
        <v>578</v>
      </c>
      <c r="AN54" s="129">
        <v>7.7000000000000002E-3</v>
      </c>
      <c r="AO54" s="129" t="s">
        <v>623</v>
      </c>
      <c r="AP54" s="129">
        <v>4.4000000000000003E-3</v>
      </c>
      <c r="AQ54" s="129" t="s">
        <v>1057</v>
      </c>
      <c r="AR54" s="129">
        <v>5.0000000000000001E-3</v>
      </c>
      <c r="AS54" s="129" t="s">
        <v>1058</v>
      </c>
      <c r="AT54" s="129">
        <v>2.63E-2</v>
      </c>
      <c r="AU54" s="129" t="s">
        <v>346</v>
      </c>
      <c r="AV54" s="129">
        <v>3.7000000000000002E-3</v>
      </c>
      <c r="AW54" s="129" t="s">
        <v>390</v>
      </c>
      <c r="AX54" s="129">
        <v>8.9999999999999998E-4</v>
      </c>
      <c r="AY54" s="129" t="s">
        <v>317</v>
      </c>
      <c r="AZ54" s="129">
        <v>8.0000000000000004E-4</v>
      </c>
      <c r="BA54" s="129" t="s">
        <v>464</v>
      </c>
      <c r="BB54" s="129">
        <v>5.9999999999999995E-4</v>
      </c>
      <c r="BC54" s="129" t="s">
        <v>304</v>
      </c>
      <c r="BD54" s="129">
        <v>5.0000000000000001E-4</v>
      </c>
      <c r="BE54" s="129" t="s">
        <v>179</v>
      </c>
      <c r="BF54" s="129">
        <v>2.9999999999999997E-4</v>
      </c>
      <c r="BG54" s="129" t="s">
        <v>179</v>
      </c>
      <c r="BH54" s="129">
        <v>1E-4</v>
      </c>
      <c r="BI54" s="129" t="s">
        <v>247</v>
      </c>
      <c r="BJ54" s="129">
        <v>2.0000000000000001E-4</v>
      </c>
      <c r="BK54" s="129" t="s">
        <v>559</v>
      </c>
      <c r="BL54" s="129">
        <v>4.0000000000000002E-4</v>
      </c>
      <c r="BM54" s="129" t="s">
        <v>411</v>
      </c>
      <c r="BN54" s="129">
        <v>2.9999999999999997E-4</v>
      </c>
      <c r="BO54" s="129" t="s">
        <v>465</v>
      </c>
      <c r="BP54" s="129">
        <v>5.0000000000000001E-4</v>
      </c>
      <c r="BQ54" s="129" t="s">
        <v>179</v>
      </c>
      <c r="BR54" s="129">
        <v>2.9999999999999997E-4</v>
      </c>
      <c r="BS54" s="129" t="s">
        <v>179</v>
      </c>
      <c r="BT54" s="129">
        <v>2.9999999999999997E-4</v>
      </c>
      <c r="BU54" s="129" t="s">
        <v>179</v>
      </c>
      <c r="BV54" s="129">
        <v>5.9999999999999995E-4</v>
      </c>
      <c r="BW54" s="129" t="s">
        <v>18</v>
      </c>
      <c r="BX54" s="129"/>
      <c r="BY54" s="129" t="s">
        <v>179</v>
      </c>
      <c r="BZ54" s="129">
        <v>1.1000000000000001E-3</v>
      </c>
      <c r="CA54" s="129" t="s">
        <v>179</v>
      </c>
      <c r="CB54" s="129">
        <v>8.0000000000000004E-4</v>
      </c>
      <c r="CC54" s="129" t="s">
        <v>179</v>
      </c>
      <c r="CD54" s="129">
        <v>2.0999999999999999E-3</v>
      </c>
      <c r="CE54" s="129" t="s">
        <v>179</v>
      </c>
      <c r="CF54" s="129">
        <v>2.2000000000000001E-3</v>
      </c>
      <c r="CG54" s="129" t="s">
        <v>179</v>
      </c>
      <c r="CH54" s="129">
        <v>1E-4</v>
      </c>
      <c r="CI54" s="129" t="s">
        <v>179</v>
      </c>
      <c r="CJ54" s="129">
        <v>7.0000000000000001E-3</v>
      </c>
      <c r="CK54" s="129" t="s">
        <v>179</v>
      </c>
      <c r="CL54" s="129">
        <v>1.11E-2</v>
      </c>
      <c r="CM54" s="129" t="s">
        <v>1059</v>
      </c>
      <c r="CN54" s="129">
        <v>3.2000000000000002E-3</v>
      </c>
      <c r="CO54" s="129" t="s">
        <v>179</v>
      </c>
      <c r="CP54" s="129">
        <v>8.9999999999999998E-4</v>
      </c>
      <c r="CQ54" s="129" t="s">
        <v>179</v>
      </c>
      <c r="CR54" s="129">
        <v>3.0999999999999999E-3</v>
      </c>
      <c r="CS54" s="129" t="s">
        <v>179</v>
      </c>
      <c r="CT54" s="129">
        <v>1.8E-3</v>
      </c>
      <c r="CU54" s="129" t="s">
        <v>179</v>
      </c>
      <c r="CV54" s="129">
        <v>8.0000000000000004E-4</v>
      </c>
      <c r="CW54" s="129" t="s">
        <v>18</v>
      </c>
      <c r="CX54" s="129"/>
      <c r="CY54" s="129" t="s">
        <v>179</v>
      </c>
      <c r="CZ54" s="129">
        <v>5.9999999999999995E-4</v>
      </c>
      <c r="DA54" s="129" t="s">
        <v>179</v>
      </c>
      <c r="DB54" s="129">
        <v>5.9999999999999995E-4</v>
      </c>
      <c r="DC54" s="129" t="s">
        <v>179</v>
      </c>
      <c r="DD54" s="129">
        <v>5.9999999999999995E-4</v>
      </c>
      <c r="DE54" s="129" t="s">
        <v>179</v>
      </c>
      <c r="DF54" s="129">
        <v>5.9999999999999995E-4</v>
      </c>
      <c r="DG54" s="129" t="s">
        <v>179</v>
      </c>
      <c r="DH54" s="129">
        <v>4.0000000000000002E-4</v>
      </c>
      <c r="DI54" s="129" t="s">
        <v>179</v>
      </c>
      <c r="DJ54" s="129">
        <v>2.9999999999999997E-4</v>
      </c>
      <c r="DK54" s="129" t="s">
        <v>1047</v>
      </c>
      <c r="DL54" s="129" t="s">
        <v>59</v>
      </c>
      <c r="DN54" t="s">
        <v>895</v>
      </c>
      <c r="DR54" t="s">
        <v>899</v>
      </c>
      <c r="DS54" s="129">
        <v>36</v>
      </c>
      <c r="DT54" s="129" t="s">
        <v>1478</v>
      </c>
      <c r="DU54" s="129" t="s">
        <v>18</v>
      </c>
      <c r="DW54" t="s">
        <v>5199</v>
      </c>
    </row>
    <row r="55" spans="1:127">
      <c r="A55" s="127">
        <v>239</v>
      </c>
      <c r="B55" s="128">
        <v>44734.916666666664</v>
      </c>
      <c r="C55" s="129" t="s">
        <v>52</v>
      </c>
      <c r="D55" s="129">
        <v>0</v>
      </c>
      <c r="E55" s="129">
        <v>0</v>
      </c>
      <c r="F55" s="129">
        <v>0</v>
      </c>
      <c r="G55" s="129" t="s">
        <v>54</v>
      </c>
      <c r="H55" s="129" t="s">
        <v>55</v>
      </c>
      <c r="I55" s="129" t="s">
        <v>55</v>
      </c>
      <c r="J55" s="129" t="s">
        <v>55</v>
      </c>
      <c r="L55" s="129">
        <v>90</v>
      </c>
      <c r="M55" s="129" t="s">
        <v>173</v>
      </c>
      <c r="N55" s="129">
        <v>0</v>
      </c>
      <c r="O55" s="129" t="s">
        <v>173</v>
      </c>
      <c r="P55" s="129">
        <v>0</v>
      </c>
      <c r="Q55" s="129" t="s">
        <v>173</v>
      </c>
      <c r="R55" s="129">
        <v>0</v>
      </c>
      <c r="S55" s="129">
        <v>2</v>
      </c>
      <c r="T55" s="129" t="s">
        <v>174</v>
      </c>
      <c r="U55" s="129" t="s">
        <v>1060</v>
      </c>
      <c r="V55" s="129">
        <v>0.73340000000000005</v>
      </c>
      <c r="W55" s="129" t="s">
        <v>1061</v>
      </c>
      <c r="X55" s="129">
        <v>0.3281</v>
      </c>
      <c r="Y55" s="129" t="s">
        <v>1062</v>
      </c>
      <c r="Z55" s="129">
        <v>0.36890000000000001</v>
      </c>
      <c r="AA55" s="129" t="s">
        <v>179</v>
      </c>
      <c r="AB55" s="129">
        <v>1.54E-2</v>
      </c>
      <c r="AC55" s="129" t="s">
        <v>1063</v>
      </c>
      <c r="AD55" s="129">
        <v>1.0699999999999999E-2</v>
      </c>
      <c r="AE55" s="129" t="s">
        <v>1064</v>
      </c>
      <c r="AF55" s="129">
        <v>2.3699999999999999E-2</v>
      </c>
      <c r="AG55" s="129" t="s">
        <v>1065</v>
      </c>
      <c r="AH55" s="129">
        <v>8.5000000000000006E-3</v>
      </c>
      <c r="AI55" s="129" t="s">
        <v>1066</v>
      </c>
      <c r="AJ55" s="129">
        <v>3.3000000000000002E-2</v>
      </c>
      <c r="AK55" s="129" t="s">
        <v>1067</v>
      </c>
      <c r="AL55" s="129">
        <v>7.4000000000000003E-3</v>
      </c>
      <c r="AM55" s="129" t="s">
        <v>279</v>
      </c>
      <c r="AN55" s="129">
        <v>7.7999999999999996E-3</v>
      </c>
      <c r="AO55" s="129" t="s">
        <v>448</v>
      </c>
      <c r="AP55" s="129">
        <v>4.7000000000000002E-3</v>
      </c>
      <c r="AQ55" s="129" t="s">
        <v>818</v>
      </c>
      <c r="AR55" s="129">
        <v>5.0000000000000001E-3</v>
      </c>
      <c r="AS55" s="129" t="s">
        <v>1068</v>
      </c>
      <c r="AT55" s="129">
        <v>2.6700000000000002E-2</v>
      </c>
      <c r="AU55" s="129" t="s">
        <v>179</v>
      </c>
      <c r="AV55" s="129">
        <v>3.7000000000000002E-3</v>
      </c>
      <c r="AW55" s="129" t="s">
        <v>213</v>
      </c>
      <c r="AX55" s="129">
        <v>1E-3</v>
      </c>
      <c r="AY55" s="129" t="s">
        <v>390</v>
      </c>
      <c r="AZ55" s="129">
        <v>8.0000000000000004E-4</v>
      </c>
      <c r="BA55" s="129" t="s">
        <v>614</v>
      </c>
      <c r="BB55" s="129">
        <v>5.9999999999999995E-4</v>
      </c>
      <c r="BC55" s="129" t="s">
        <v>245</v>
      </c>
      <c r="BD55" s="129">
        <v>5.0000000000000001E-4</v>
      </c>
      <c r="BE55" s="129" t="s">
        <v>179</v>
      </c>
      <c r="BF55" s="129">
        <v>2.9999999999999997E-4</v>
      </c>
      <c r="BG55" s="129" t="s">
        <v>179</v>
      </c>
      <c r="BH55" s="129">
        <v>1E-4</v>
      </c>
      <c r="BI55" s="129" t="s">
        <v>212</v>
      </c>
      <c r="BJ55" s="129">
        <v>2.0000000000000001E-4</v>
      </c>
      <c r="BK55" s="129" t="s">
        <v>265</v>
      </c>
      <c r="BL55" s="129">
        <v>4.0000000000000002E-4</v>
      </c>
      <c r="BM55" s="129" t="s">
        <v>250</v>
      </c>
      <c r="BN55" s="129">
        <v>2.9999999999999997E-4</v>
      </c>
      <c r="BO55" s="129" t="s">
        <v>465</v>
      </c>
      <c r="BP55" s="129">
        <v>5.0000000000000001E-4</v>
      </c>
      <c r="BQ55" s="129" t="s">
        <v>179</v>
      </c>
      <c r="BR55" s="129">
        <v>2.9999999999999997E-4</v>
      </c>
      <c r="BS55" s="129" t="s">
        <v>179</v>
      </c>
      <c r="BT55" s="129">
        <v>2.9999999999999997E-4</v>
      </c>
      <c r="BU55" s="129" t="s">
        <v>179</v>
      </c>
      <c r="BV55" s="129">
        <v>6.9999999999999999E-4</v>
      </c>
      <c r="BW55" s="129" t="s">
        <v>179</v>
      </c>
      <c r="BX55" s="129">
        <v>8.0000000000000004E-4</v>
      </c>
      <c r="BY55" s="129" t="s">
        <v>179</v>
      </c>
      <c r="BZ55" s="129">
        <v>1.1000000000000001E-3</v>
      </c>
      <c r="CA55" s="129" t="s">
        <v>179</v>
      </c>
      <c r="CB55" s="129">
        <v>8.0000000000000004E-4</v>
      </c>
      <c r="CC55" s="129" t="s">
        <v>179</v>
      </c>
      <c r="CD55" s="129">
        <v>2.0999999999999999E-3</v>
      </c>
      <c r="CE55" s="129" t="s">
        <v>179</v>
      </c>
      <c r="CF55" s="129">
        <v>2.3E-3</v>
      </c>
      <c r="CG55" s="129" t="s">
        <v>179</v>
      </c>
      <c r="CH55" s="129">
        <v>1E-4</v>
      </c>
      <c r="CI55" s="129" t="s">
        <v>179</v>
      </c>
      <c r="CJ55" s="129">
        <v>7.1000000000000004E-3</v>
      </c>
      <c r="CK55" s="129" t="s">
        <v>179</v>
      </c>
      <c r="CL55" s="129">
        <v>1.14E-2</v>
      </c>
      <c r="CM55" s="129" t="s">
        <v>179</v>
      </c>
      <c r="CN55" s="129">
        <v>3.0999999999999999E-3</v>
      </c>
      <c r="CO55" s="129" t="s">
        <v>179</v>
      </c>
      <c r="CP55" s="129">
        <v>8.9999999999999998E-4</v>
      </c>
      <c r="CQ55" s="129" t="s">
        <v>179</v>
      </c>
      <c r="CR55" s="129">
        <v>3.2000000000000002E-3</v>
      </c>
      <c r="CS55" s="129" t="s">
        <v>179</v>
      </c>
      <c r="CT55" s="129">
        <v>1.9E-3</v>
      </c>
      <c r="CU55" s="129" t="s">
        <v>179</v>
      </c>
      <c r="CV55" s="129">
        <v>8.0000000000000004E-4</v>
      </c>
      <c r="CW55" s="129" t="s">
        <v>18</v>
      </c>
      <c r="CX55" s="129"/>
      <c r="CY55" s="129" t="s">
        <v>179</v>
      </c>
      <c r="CZ55" s="129">
        <v>5.9999999999999995E-4</v>
      </c>
      <c r="DA55" s="129" t="s">
        <v>179</v>
      </c>
      <c r="DB55" s="129">
        <v>5.9999999999999995E-4</v>
      </c>
      <c r="DC55" s="129" t="s">
        <v>179</v>
      </c>
      <c r="DD55" s="129">
        <v>5.9999999999999995E-4</v>
      </c>
      <c r="DE55" s="129" t="s">
        <v>179</v>
      </c>
      <c r="DF55" s="129">
        <v>5.9999999999999995E-4</v>
      </c>
      <c r="DG55" s="129" t="s">
        <v>179</v>
      </c>
      <c r="DH55" s="129">
        <v>4.0000000000000002E-4</v>
      </c>
      <c r="DI55" s="129" t="s">
        <v>179</v>
      </c>
      <c r="DJ55" s="129">
        <v>4.0000000000000002E-4</v>
      </c>
      <c r="DK55" s="129" t="s">
        <v>1047</v>
      </c>
      <c r="DL55" s="129" t="s">
        <v>59</v>
      </c>
      <c r="DN55" t="s">
        <v>895</v>
      </c>
      <c r="DR55" t="s">
        <v>899</v>
      </c>
      <c r="DS55" s="129">
        <v>36</v>
      </c>
      <c r="DT55" s="129" t="s">
        <v>1479</v>
      </c>
      <c r="DU55" s="129" t="s">
        <v>18</v>
      </c>
      <c r="DW55" t="s">
        <v>5200</v>
      </c>
    </row>
    <row r="56" spans="1:127">
      <c r="A56" s="127">
        <v>240</v>
      </c>
      <c r="B56" s="128">
        <v>44734.918749999997</v>
      </c>
      <c r="C56" s="129" t="s">
        <v>52</v>
      </c>
      <c r="D56" s="129">
        <v>0</v>
      </c>
      <c r="E56" s="129">
        <v>0</v>
      </c>
      <c r="F56" s="129">
        <v>0</v>
      </c>
      <c r="G56" s="129" t="s">
        <v>54</v>
      </c>
      <c r="H56" s="129" t="s">
        <v>55</v>
      </c>
      <c r="I56" s="129" t="s">
        <v>55</v>
      </c>
      <c r="J56" s="129" t="s">
        <v>55</v>
      </c>
      <c r="L56" s="129">
        <v>90</v>
      </c>
      <c r="M56" s="129" t="s">
        <v>173</v>
      </c>
      <c r="N56" s="129">
        <v>0</v>
      </c>
      <c r="O56" s="129" t="s">
        <v>173</v>
      </c>
      <c r="P56" s="129">
        <v>0</v>
      </c>
      <c r="Q56" s="129" t="s">
        <v>173</v>
      </c>
      <c r="R56" s="129">
        <v>0</v>
      </c>
      <c r="S56" s="129">
        <v>2</v>
      </c>
      <c r="T56" s="129" t="s">
        <v>174</v>
      </c>
      <c r="U56" s="129" t="s">
        <v>1069</v>
      </c>
      <c r="V56" s="129">
        <v>0.6583</v>
      </c>
      <c r="W56" s="129" t="s">
        <v>1070</v>
      </c>
      <c r="X56" s="129">
        <v>0.31719999999999998</v>
      </c>
      <c r="Y56" s="129" t="s">
        <v>1071</v>
      </c>
      <c r="Z56" s="129">
        <v>0.3533</v>
      </c>
      <c r="AA56" s="129" t="s">
        <v>1072</v>
      </c>
      <c r="AB56" s="129">
        <v>1.5100000000000001E-2</v>
      </c>
      <c r="AC56" s="129" t="s">
        <v>179</v>
      </c>
      <c r="AD56" s="129">
        <v>8.6E-3</v>
      </c>
      <c r="AE56" s="129" t="s">
        <v>179</v>
      </c>
      <c r="AF56" s="129">
        <v>1.77E-2</v>
      </c>
      <c r="AG56" s="129" t="s">
        <v>1073</v>
      </c>
      <c r="AH56" s="129">
        <v>6.7000000000000002E-3</v>
      </c>
      <c r="AI56" s="129" t="s">
        <v>1074</v>
      </c>
      <c r="AJ56" s="129">
        <v>3.2599999999999997E-2</v>
      </c>
      <c r="AK56" s="129" t="s">
        <v>1075</v>
      </c>
      <c r="AL56" s="129">
        <v>7.3000000000000001E-3</v>
      </c>
      <c r="AM56" s="129" t="s">
        <v>981</v>
      </c>
      <c r="AN56" s="129">
        <v>7.4999999999999997E-3</v>
      </c>
      <c r="AO56" s="129" t="s">
        <v>1028</v>
      </c>
      <c r="AP56" s="129">
        <v>4.1999999999999997E-3</v>
      </c>
      <c r="AQ56" s="129" t="s">
        <v>989</v>
      </c>
      <c r="AR56" s="129">
        <v>4.7000000000000002E-3</v>
      </c>
      <c r="AS56" s="129" t="s">
        <v>1076</v>
      </c>
      <c r="AT56" s="129">
        <v>2.41E-2</v>
      </c>
      <c r="AU56" s="129" t="s">
        <v>179</v>
      </c>
      <c r="AV56" s="129">
        <v>3.3999999999999998E-3</v>
      </c>
      <c r="AW56" s="129" t="s">
        <v>251</v>
      </c>
      <c r="AX56" s="129">
        <v>1.1999999999999999E-3</v>
      </c>
      <c r="AY56" s="129" t="s">
        <v>349</v>
      </c>
      <c r="AZ56" s="129">
        <v>8.0000000000000004E-4</v>
      </c>
      <c r="BA56" s="129" t="s">
        <v>537</v>
      </c>
      <c r="BB56" s="129">
        <v>6.9999999999999999E-4</v>
      </c>
      <c r="BC56" s="129" t="s">
        <v>247</v>
      </c>
      <c r="BD56" s="129">
        <v>4.0000000000000002E-4</v>
      </c>
      <c r="BE56" s="129" t="s">
        <v>179</v>
      </c>
      <c r="BF56" s="129">
        <v>2.9999999999999997E-4</v>
      </c>
      <c r="BG56" s="129" t="s">
        <v>179</v>
      </c>
      <c r="BH56" s="129">
        <v>1E-4</v>
      </c>
      <c r="BI56" s="129" t="s">
        <v>318</v>
      </c>
      <c r="BJ56" s="129">
        <v>2.0000000000000001E-4</v>
      </c>
      <c r="BK56" s="129" t="s">
        <v>243</v>
      </c>
      <c r="BL56" s="129">
        <v>5.0000000000000001E-4</v>
      </c>
      <c r="BM56" s="129" t="s">
        <v>214</v>
      </c>
      <c r="BN56" s="129">
        <v>2.9999999999999997E-4</v>
      </c>
      <c r="BO56" s="129" t="s">
        <v>422</v>
      </c>
      <c r="BP56" s="129">
        <v>5.0000000000000001E-4</v>
      </c>
      <c r="BQ56" s="129" t="s">
        <v>179</v>
      </c>
      <c r="BR56" s="129">
        <v>2.9999999999999997E-4</v>
      </c>
      <c r="BS56" s="129" t="s">
        <v>179</v>
      </c>
      <c r="BT56" s="129">
        <v>4.0000000000000002E-4</v>
      </c>
      <c r="BU56" s="129" t="s">
        <v>179</v>
      </c>
      <c r="BV56" s="129">
        <v>6.9999999999999999E-4</v>
      </c>
      <c r="BW56" s="129" t="s">
        <v>18</v>
      </c>
      <c r="BX56" s="129"/>
      <c r="BY56" s="129" t="s">
        <v>18</v>
      </c>
      <c r="BZ56" s="129"/>
      <c r="CA56" s="129" t="s">
        <v>179</v>
      </c>
      <c r="CB56" s="129">
        <v>8.0000000000000004E-4</v>
      </c>
      <c r="CC56" s="129" t="s">
        <v>179</v>
      </c>
      <c r="CD56" s="129">
        <v>2E-3</v>
      </c>
      <c r="CE56" s="129" t="s">
        <v>179</v>
      </c>
      <c r="CF56" s="129">
        <v>2.3E-3</v>
      </c>
      <c r="CG56" s="129" t="s">
        <v>179</v>
      </c>
      <c r="CH56" s="129">
        <v>1E-4</v>
      </c>
      <c r="CI56" s="129" t="s">
        <v>179</v>
      </c>
      <c r="CJ56" s="129">
        <v>7.3000000000000001E-3</v>
      </c>
      <c r="CK56" s="129" t="s">
        <v>179</v>
      </c>
      <c r="CL56" s="129">
        <v>1.09E-2</v>
      </c>
      <c r="CM56" s="129" t="s">
        <v>346</v>
      </c>
      <c r="CN56" s="129">
        <v>4.1000000000000003E-3</v>
      </c>
      <c r="CO56" s="129" t="s">
        <v>179</v>
      </c>
      <c r="CP56" s="129">
        <v>8.9999999999999998E-4</v>
      </c>
      <c r="CQ56" s="129" t="s">
        <v>179</v>
      </c>
      <c r="CR56" s="129">
        <v>3.3E-3</v>
      </c>
      <c r="CS56" s="129" t="s">
        <v>179</v>
      </c>
      <c r="CT56" s="129">
        <v>1.8E-3</v>
      </c>
      <c r="CU56" s="129" t="s">
        <v>18</v>
      </c>
      <c r="CV56" s="129"/>
      <c r="CW56" s="129" t="s">
        <v>18</v>
      </c>
      <c r="CX56" s="129"/>
      <c r="CY56" s="129" t="s">
        <v>179</v>
      </c>
      <c r="CZ56" s="129">
        <v>5.0000000000000001E-4</v>
      </c>
      <c r="DA56" s="129" t="s">
        <v>179</v>
      </c>
      <c r="DB56" s="129">
        <v>5.9999999999999995E-4</v>
      </c>
      <c r="DC56" s="129" t="s">
        <v>179</v>
      </c>
      <c r="DD56" s="129">
        <v>5.9999999999999995E-4</v>
      </c>
      <c r="DE56" s="129" t="s">
        <v>179</v>
      </c>
      <c r="DF56" s="129">
        <v>5.9999999999999995E-4</v>
      </c>
      <c r="DG56" s="129" t="s">
        <v>179</v>
      </c>
      <c r="DH56" s="129">
        <v>4.0000000000000002E-4</v>
      </c>
      <c r="DI56" s="129" t="s">
        <v>179</v>
      </c>
      <c r="DJ56" s="129">
        <v>4.0000000000000002E-4</v>
      </c>
      <c r="DK56" s="129" t="s">
        <v>1047</v>
      </c>
      <c r="DL56" s="129" t="s">
        <v>59</v>
      </c>
      <c r="DN56" t="s">
        <v>895</v>
      </c>
      <c r="DR56" t="s">
        <v>921</v>
      </c>
      <c r="DS56" s="129">
        <v>44</v>
      </c>
      <c r="DT56" s="129" t="s">
        <v>1480</v>
      </c>
      <c r="DU56" s="129" t="s">
        <v>18</v>
      </c>
      <c r="DW56" t="s">
        <v>5201</v>
      </c>
    </row>
    <row r="57" spans="1:127">
      <c r="A57" s="127">
        <v>241</v>
      </c>
      <c r="B57" s="128">
        <v>44734.920138888891</v>
      </c>
      <c r="C57" s="129" t="s">
        <v>52</v>
      </c>
      <c r="D57" s="129">
        <v>0</v>
      </c>
      <c r="E57" s="129">
        <v>0</v>
      </c>
      <c r="F57" s="129">
        <v>0</v>
      </c>
      <c r="G57" s="129" t="s">
        <v>54</v>
      </c>
      <c r="H57" s="129" t="s">
        <v>55</v>
      </c>
      <c r="I57" s="129" t="s">
        <v>55</v>
      </c>
      <c r="J57" s="129" t="s">
        <v>55</v>
      </c>
      <c r="L57" s="129">
        <v>90</v>
      </c>
      <c r="M57" s="129" t="s">
        <v>173</v>
      </c>
      <c r="N57" s="129">
        <v>0</v>
      </c>
      <c r="O57" s="129" t="s">
        <v>173</v>
      </c>
      <c r="P57" s="129">
        <v>0</v>
      </c>
      <c r="Q57" s="129" t="s">
        <v>173</v>
      </c>
      <c r="R57" s="129">
        <v>0</v>
      </c>
      <c r="S57" s="129">
        <v>2</v>
      </c>
      <c r="T57" s="129" t="s">
        <v>174</v>
      </c>
      <c r="U57" s="129" t="s">
        <v>1077</v>
      </c>
      <c r="V57" s="129">
        <v>0.68400000000000005</v>
      </c>
      <c r="W57" s="129" t="s">
        <v>1016</v>
      </c>
      <c r="X57" s="129">
        <v>0.32850000000000001</v>
      </c>
      <c r="Y57" s="129" t="s">
        <v>1078</v>
      </c>
      <c r="Z57" s="129">
        <v>0.35320000000000001</v>
      </c>
      <c r="AA57" s="129" t="s">
        <v>855</v>
      </c>
      <c r="AB57" s="129">
        <v>1.4999999999999999E-2</v>
      </c>
      <c r="AC57" s="129" t="s">
        <v>179</v>
      </c>
      <c r="AD57" s="129">
        <v>8.6E-3</v>
      </c>
      <c r="AE57" s="129" t="s">
        <v>179</v>
      </c>
      <c r="AF57" s="129">
        <v>1.67E-2</v>
      </c>
      <c r="AG57" s="129" t="s">
        <v>1079</v>
      </c>
      <c r="AH57" s="129">
        <v>6.7000000000000002E-3</v>
      </c>
      <c r="AI57" s="129" t="s">
        <v>1080</v>
      </c>
      <c r="AJ57" s="129">
        <v>3.2500000000000001E-2</v>
      </c>
      <c r="AK57" s="129" t="s">
        <v>1081</v>
      </c>
      <c r="AL57" s="129">
        <v>7.0000000000000001E-3</v>
      </c>
      <c r="AM57" s="129" t="s">
        <v>490</v>
      </c>
      <c r="AN57" s="129">
        <v>7.3000000000000001E-3</v>
      </c>
      <c r="AO57" s="129" t="s">
        <v>1082</v>
      </c>
      <c r="AP57" s="129">
        <v>4.1999999999999997E-3</v>
      </c>
      <c r="AQ57" s="129" t="s">
        <v>1083</v>
      </c>
      <c r="AR57" s="129">
        <v>4.5999999999999999E-3</v>
      </c>
      <c r="AS57" s="129" t="s">
        <v>1084</v>
      </c>
      <c r="AT57" s="129">
        <v>2.35E-2</v>
      </c>
      <c r="AU57" s="129" t="s">
        <v>613</v>
      </c>
      <c r="AV57" s="129">
        <v>3.3999999999999998E-3</v>
      </c>
      <c r="AW57" s="129" t="s">
        <v>1085</v>
      </c>
      <c r="AX57" s="129">
        <v>1E-3</v>
      </c>
      <c r="AY57" s="129" t="s">
        <v>228</v>
      </c>
      <c r="AZ57" s="129">
        <v>8.0000000000000004E-4</v>
      </c>
      <c r="BA57" s="129" t="s">
        <v>346</v>
      </c>
      <c r="BB57" s="129">
        <v>5.9999999999999995E-4</v>
      </c>
      <c r="BC57" s="129" t="s">
        <v>211</v>
      </c>
      <c r="BD57" s="129">
        <v>4.0000000000000002E-4</v>
      </c>
      <c r="BE57" s="129" t="s">
        <v>179</v>
      </c>
      <c r="BF57" s="129">
        <v>2.9999999999999997E-4</v>
      </c>
      <c r="BG57" s="129" t="s">
        <v>179</v>
      </c>
      <c r="BH57" s="129">
        <v>1E-4</v>
      </c>
      <c r="BI57" s="129" t="s">
        <v>246</v>
      </c>
      <c r="BJ57" s="129">
        <v>2.0000000000000001E-4</v>
      </c>
      <c r="BK57" s="129" t="s">
        <v>625</v>
      </c>
      <c r="BL57" s="129">
        <v>5.0000000000000001E-4</v>
      </c>
      <c r="BM57" s="129" t="s">
        <v>214</v>
      </c>
      <c r="BN57" s="129">
        <v>2.9999999999999997E-4</v>
      </c>
      <c r="BO57" s="129" t="s">
        <v>270</v>
      </c>
      <c r="BP57" s="129">
        <v>5.0000000000000001E-4</v>
      </c>
      <c r="BQ57" s="129" t="s">
        <v>179</v>
      </c>
      <c r="BR57" s="129">
        <v>2.9999999999999997E-4</v>
      </c>
      <c r="BS57" s="129" t="s">
        <v>179</v>
      </c>
      <c r="BT57" s="129">
        <v>4.0000000000000002E-4</v>
      </c>
      <c r="BU57" s="129" t="s">
        <v>179</v>
      </c>
      <c r="BV57" s="129">
        <v>5.9999999999999995E-4</v>
      </c>
      <c r="BW57" s="129" t="s">
        <v>18</v>
      </c>
      <c r="BX57" s="129"/>
      <c r="BY57" s="129" t="s">
        <v>179</v>
      </c>
      <c r="BZ57" s="129">
        <v>1.1000000000000001E-3</v>
      </c>
      <c r="CA57" s="129" t="s">
        <v>179</v>
      </c>
      <c r="CB57" s="129">
        <v>8.0000000000000004E-4</v>
      </c>
      <c r="CC57" s="129" t="s">
        <v>179</v>
      </c>
      <c r="CD57" s="129">
        <v>2E-3</v>
      </c>
      <c r="CE57" s="129" t="s">
        <v>179</v>
      </c>
      <c r="CF57" s="129">
        <v>2.2000000000000001E-3</v>
      </c>
      <c r="CG57" s="129" t="s">
        <v>179</v>
      </c>
      <c r="CH57" s="129">
        <v>1E-4</v>
      </c>
      <c r="CI57" s="129" t="s">
        <v>179</v>
      </c>
      <c r="CJ57" s="129">
        <v>7.4000000000000003E-3</v>
      </c>
      <c r="CK57" s="129" t="s">
        <v>179</v>
      </c>
      <c r="CL57" s="129">
        <v>1.09E-2</v>
      </c>
      <c r="CM57" s="129" t="s">
        <v>600</v>
      </c>
      <c r="CN57" s="129">
        <v>4.4999999999999997E-3</v>
      </c>
      <c r="CO57" s="129" t="s">
        <v>179</v>
      </c>
      <c r="CP57" s="129">
        <v>8.0000000000000004E-4</v>
      </c>
      <c r="CQ57" s="129" t="s">
        <v>179</v>
      </c>
      <c r="CR57" s="129">
        <v>3.0999999999999999E-3</v>
      </c>
      <c r="CS57" s="129" t="s">
        <v>179</v>
      </c>
      <c r="CT57" s="129">
        <v>1.9E-3</v>
      </c>
      <c r="CU57" s="129" t="s">
        <v>18</v>
      </c>
      <c r="CV57" s="129"/>
      <c r="CW57" s="129" t="s">
        <v>18</v>
      </c>
      <c r="CX57" s="129"/>
      <c r="CY57" s="129" t="s">
        <v>179</v>
      </c>
      <c r="CZ57" s="129">
        <v>5.0000000000000001E-4</v>
      </c>
      <c r="DA57" s="129" t="s">
        <v>179</v>
      </c>
      <c r="DB57" s="129">
        <v>5.0000000000000001E-4</v>
      </c>
      <c r="DC57" s="129" t="s">
        <v>179</v>
      </c>
      <c r="DD57" s="129">
        <v>5.0000000000000001E-4</v>
      </c>
      <c r="DE57" s="129" t="s">
        <v>179</v>
      </c>
      <c r="DF57" s="129">
        <v>5.0000000000000001E-4</v>
      </c>
      <c r="DG57" s="129" t="s">
        <v>179</v>
      </c>
      <c r="DH57" s="129">
        <v>4.0000000000000002E-4</v>
      </c>
      <c r="DI57" s="129" t="s">
        <v>179</v>
      </c>
      <c r="DJ57" s="129">
        <v>4.0000000000000002E-4</v>
      </c>
      <c r="DK57" s="129" t="s">
        <v>1047</v>
      </c>
      <c r="DL57" s="129" t="s">
        <v>59</v>
      </c>
      <c r="DN57" t="s">
        <v>895</v>
      </c>
      <c r="DR57" t="s">
        <v>915</v>
      </c>
      <c r="DS57" s="129">
        <v>73</v>
      </c>
      <c r="DT57" s="129" t="s">
        <v>1481</v>
      </c>
      <c r="DU57" s="129" t="s">
        <v>18</v>
      </c>
      <c r="DW57" t="s">
        <v>5202</v>
      </c>
    </row>
    <row r="58" spans="1:127">
      <c r="A58" s="127">
        <v>242</v>
      </c>
      <c r="B58" s="128">
        <v>44734.922222222223</v>
      </c>
      <c r="C58" s="129" t="s">
        <v>52</v>
      </c>
      <c r="D58" s="129">
        <v>0</v>
      </c>
      <c r="E58" s="129">
        <v>0</v>
      </c>
      <c r="F58" s="129">
        <v>0</v>
      </c>
      <c r="G58" s="129" t="s">
        <v>54</v>
      </c>
      <c r="H58" s="129" t="s">
        <v>55</v>
      </c>
      <c r="I58" s="129" t="s">
        <v>55</v>
      </c>
      <c r="J58" s="129" t="s">
        <v>55</v>
      </c>
      <c r="L58" s="129">
        <v>90</v>
      </c>
      <c r="M58" s="129" t="s">
        <v>173</v>
      </c>
      <c r="N58" s="129">
        <v>0</v>
      </c>
      <c r="O58" s="129" t="s">
        <v>173</v>
      </c>
      <c r="P58" s="129">
        <v>0</v>
      </c>
      <c r="Q58" s="129" t="s">
        <v>173</v>
      </c>
      <c r="R58" s="129">
        <v>0</v>
      </c>
      <c r="S58" s="129">
        <v>2</v>
      </c>
      <c r="T58" s="129" t="s">
        <v>174</v>
      </c>
      <c r="U58" s="129" t="s">
        <v>1086</v>
      </c>
      <c r="V58" s="129">
        <v>0.71130000000000004</v>
      </c>
      <c r="W58" s="129" t="s">
        <v>1087</v>
      </c>
      <c r="X58" s="129">
        <v>0.33429999999999999</v>
      </c>
      <c r="Y58" s="129" t="s">
        <v>1088</v>
      </c>
      <c r="Z58" s="129">
        <v>0.36549999999999999</v>
      </c>
      <c r="AA58" s="129" t="s">
        <v>179</v>
      </c>
      <c r="AB58" s="129">
        <v>1.54E-2</v>
      </c>
      <c r="AC58" s="129" t="s">
        <v>179</v>
      </c>
      <c r="AD58" s="129">
        <v>8.8999999999999999E-3</v>
      </c>
      <c r="AE58" s="129" t="s">
        <v>179</v>
      </c>
      <c r="AF58" s="129">
        <v>1.7100000000000001E-2</v>
      </c>
      <c r="AG58" s="129" t="s">
        <v>1089</v>
      </c>
      <c r="AH58" s="129">
        <v>6.7000000000000002E-3</v>
      </c>
      <c r="AI58" s="129" t="s">
        <v>1090</v>
      </c>
      <c r="AJ58" s="129">
        <v>3.3700000000000001E-2</v>
      </c>
      <c r="AK58" s="129" t="s">
        <v>1091</v>
      </c>
      <c r="AL58" s="129">
        <v>7.4999999999999997E-3</v>
      </c>
      <c r="AM58" s="129" t="s">
        <v>313</v>
      </c>
      <c r="AN58" s="129">
        <v>8.0000000000000002E-3</v>
      </c>
      <c r="AO58" s="129" t="s">
        <v>1092</v>
      </c>
      <c r="AP58" s="129">
        <v>4.4999999999999997E-3</v>
      </c>
      <c r="AQ58" s="129" t="s">
        <v>434</v>
      </c>
      <c r="AR58" s="129">
        <v>4.8999999999999998E-3</v>
      </c>
      <c r="AS58" s="129" t="s">
        <v>1093</v>
      </c>
      <c r="AT58" s="129">
        <v>2.5100000000000001E-2</v>
      </c>
      <c r="AU58" s="129" t="s">
        <v>179</v>
      </c>
      <c r="AV58" s="129">
        <v>3.5000000000000001E-3</v>
      </c>
      <c r="AW58" s="129" t="s">
        <v>243</v>
      </c>
      <c r="AX58" s="129">
        <v>1E-3</v>
      </c>
      <c r="AY58" s="129" t="s">
        <v>287</v>
      </c>
      <c r="AZ58" s="129">
        <v>8.0000000000000004E-4</v>
      </c>
      <c r="BA58" s="129" t="s">
        <v>302</v>
      </c>
      <c r="BB58" s="129">
        <v>6.9999999999999999E-4</v>
      </c>
      <c r="BC58" s="129" t="s">
        <v>179</v>
      </c>
      <c r="BD58" s="129">
        <v>4.0000000000000002E-4</v>
      </c>
      <c r="BE58" s="129" t="s">
        <v>179</v>
      </c>
      <c r="BF58" s="129">
        <v>2.9999999999999997E-4</v>
      </c>
      <c r="BG58" s="129" t="s">
        <v>179</v>
      </c>
      <c r="BH58" s="129">
        <v>1E-4</v>
      </c>
      <c r="BI58" s="129" t="s">
        <v>246</v>
      </c>
      <c r="BJ58" s="129">
        <v>2.0000000000000001E-4</v>
      </c>
      <c r="BK58" s="129" t="s">
        <v>365</v>
      </c>
      <c r="BL58" s="129">
        <v>5.0000000000000001E-4</v>
      </c>
      <c r="BM58" s="129" t="s">
        <v>392</v>
      </c>
      <c r="BN58" s="129">
        <v>2.9999999999999997E-4</v>
      </c>
      <c r="BO58" s="129" t="s">
        <v>229</v>
      </c>
      <c r="BP58" s="129">
        <v>5.0000000000000001E-4</v>
      </c>
      <c r="BQ58" s="129" t="s">
        <v>179</v>
      </c>
      <c r="BR58" s="129">
        <v>2.9999999999999997E-4</v>
      </c>
      <c r="BS58" s="129" t="s">
        <v>179</v>
      </c>
      <c r="BT58" s="129">
        <v>2.9999999999999997E-4</v>
      </c>
      <c r="BU58" s="129" t="s">
        <v>179</v>
      </c>
      <c r="BV58" s="129">
        <v>6.9999999999999999E-4</v>
      </c>
      <c r="BW58" s="129" t="s">
        <v>18</v>
      </c>
      <c r="BX58" s="129"/>
      <c r="BY58" s="129" t="s">
        <v>18</v>
      </c>
      <c r="BZ58" s="129"/>
      <c r="CA58" s="129" t="s">
        <v>179</v>
      </c>
      <c r="CB58" s="129">
        <v>8.0000000000000004E-4</v>
      </c>
      <c r="CC58" s="129" t="s">
        <v>179</v>
      </c>
      <c r="CD58" s="129">
        <v>2E-3</v>
      </c>
      <c r="CE58" s="129" t="s">
        <v>179</v>
      </c>
      <c r="CF58" s="129">
        <v>2.3E-3</v>
      </c>
      <c r="CG58" s="129" t="s">
        <v>179</v>
      </c>
      <c r="CH58" s="129">
        <v>1E-4</v>
      </c>
      <c r="CI58" s="129" t="s">
        <v>179</v>
      </c>
      <c r="CJ58" s="129">
        <v>6.7999999999999996E-3</v>
      </c>
      <c r="CK58" s="129" t="s">
        <v>179</v>
      </c>
      <c r="CL58" s="129">
        <v>1.0800000000000001E-2</v>
      </c>
      <c r="CM58" s="129" t="s">
        <v>179</v>
      </c>
      <c r="CN58" s="129">
        <v>3.3E-3</v>
      </c>
      <c r="CO58" s="129" t="s">
        <v>179</v>
      </c>
      <c r="CP58" s="129">
        <v>8.9999999999999998E-4</v>
      </c>
      <c r="CQ58" s="129" t="s">
        <v>179</v>
      </c>
      <c r="CR58" s="129">
        <v>3.2000000000000002E-3</v>
      </c>
      <c r="CS58" s="129" t="s">
        <v>179</v>
      </c>
      <c r="CT58" s="129">
        <v>1.8E-3</v>
      </c>
      <c r="CU58" s="129" t="s">
        <v>179</v>
      </c>
      <c r="CV58" s="129">
        <v>8.0000000000000004E-4</v>
      </c>
      <c r="CW58" s="129" t="s">
        <v>18</v>
      </c>
      <c r="CX58" s="129"/>
      <c r="CY58" s="129" t="s">
        <v>179</v>
      </c>
      <c r="CZ58" s="129">
        <v>5.0000000000000001E-4</v>
      </c>
      <c r="DA58" s="129" t="s">
        <v>179</v>
      </c>
      <c r="DB58" s="129">
        <v>5.9999999999999995E-4</v>
      </c>
      <c r="DC58" s="129" t="s">
        <v>179</v>
      </c>
      <c r="DD58" s="129">
        <v>5.9999999999999995E-4</v>
      </c>
      <c r="DE58" s="129" t="s">
        <v>179</v>
      </c>
      <c r="DF58" s="129">
        <v>5.0000000000000001E-4</v>
      </c>
      <c r="DG58" s="129" t="s">
        <v>179</v>
      </c>
      <c r="DH58" s="129">
        <v>4.0000000000000002E-4</v>
      </c>
      <c r="DI58" s="129" t="s">
        <v>179</v>
      </c>
      <c r="DJ58" s="129">
        <v>2.9999999999999997E-4</v>
      </c>
      <c r="DK58" s="129" t="s">
        <v>1047</v>
      </c>
      <c r="DL58" s="129" t="s">
        <v>59</v>
      </c>
      <c r="DN58" t="s">
        <v>895</v>
      </c>
      <c r="DR58" t="s">
        <v>911</v>
      </c>
      <c r="DS58" s="129">
        <v>87</v>
      </c>
      <c r="DT58" s="129" t="s">
        <v>1482</v>
      </c>
      <c r="DU58" s="129" t="s">
        <v>18</v>
      </c>
      <c r="DW58" t="s">
        <v>5203</v>
      </c>
    </row>
    <row r="59" spans="1:127">
      <c r="A59" s="127">
        <v>243</v>
      </c>
      <c r="B59" s="128">
        <v>44734.924305555556</v>
      </c>
      <c r="C59" s="129" t="s">
        <v>52</v>
      </c>
      <c r="D59" s="129">
        <v>0</v>
      </c>
      <c r="E59" s="129">
        <v>0</v>
      </c>
      <c r="F59" s="129">
        <v>0</v>
      </c>
      <c r="G59" s="129" t="s">
        <v>54</v>
      </c>
      <c r="H59" s="129" t="s">
        <v>55</v>
      </c>
      <c r="I59" s="129" t="s">
        <v>55</v>
      </c>
      <c r="J59" s="129" t="s">
        <v>55</v>
      </c>
      <c r="L59" s="129">
        <v>90</v>
      </c>
      <c r="M59" s="129" t="s">
        <v>173</v>
      </c>
      <c r="N59" s="129">
        <v>0</v>
      </c>
      <c r="O59" s="129" t="s">
        <v>173</v>
      </c>
      <c r="P59" s="129">
        <v>0</v>
      </c>
      <c r="Q59" s="129" t="s">
        <v>173</v>
      </c>
      <c r="R59" s="129">
        <v>0</v>
      </c>
      <c r="S59" s="129">
        <v>2</v>
      </c>
      <c r="T59" s="129" t="s">
        <v>174</v>
      </c>
      <c r="U59" s="129" t="s">
        <v>1094</v>
      </c>
      <c r="V59" s="129">
        <v>0.71989999999999998</v>
      </c>
      <c r="W59" s="129" t="s">
        <v>1095</v>
      </c>
      <c r="X59" s="129">
        <v>0.33539999999999998</v>
      </c>
      <c r="Y59" s="129" t="s">
        <v>1096</v>
      </c>
      <c r="Z59" s="129">
        <v>0.36930000000000002</v>
      </c>
      <c r="AA59" s="129" t="s">
        <v>179</v>
      </c>
      <c r="AB59" s="129">
        <v>1.5100000000000001E-2</v>
      </c>
      <c r="AC59" s="129" t="s">
        <v>179</v>
      </c>
      <c r="AD59" s="129">
        <v>8.8999999999999999E-3</v>
      </c>
      <c r="AE59" s="129" t="s">
        <v>179</v>
      </c>
      <c r="AF59" s="129">
        <v>1.7000000000000001E-2</v>
      </c>
      <c r="AG59" s="129" t="s">
        <v>1097</v>
      </c>
      <c r="AH59" s="129">
        <v>8.0999999999999996E-3</v>
      </c>
      <c r="AI59" s="129" t="s">
        <v>1098</v>
      </c>
      <c r="AJ59" s="129">
        <v>3.27E-2</v>
      </c>
      <c r="AK59" s="129" t="s">
        <v>1099</v>
      </c>
      <c r="AL59" s="129">
        <v>7.4000000000000003E-3</v>
      </c>
      <c r="AM59" s="129" t="s">
        <v>981</v>
      </c>
      <c r="AN59" s="129">
        <v>7.7000000000000002E-3</v>
      </c>
      <c r="AO59" s="129" t="s">
        <v>564</v>
      </c>
      <c r="AP59" s="129">
        <v>4.4999999999999997E-3</v>
      </c>
      <c r="AQ59" s="129" t="s">
        <v>1100</v>
      </c>
      <c r="AR59" s="129">
        <v>5.0000000000000001E-3</v>
      </c>
      <c r="AS59" s="129" t="s">
        <v>1101</v>
      </c>
      <c r="AT59" s="129">
        <v>2.6100000000000002E-2</v>
      </c>
      <c r="AU59" s="129" t="s">
        <v>179</v>
      </c>
      <c r="AV59" s="129">
        <v>3.7000000000000002E-3</v>
      </c>
      <c r="AW59" s="129" t="s">
        <v>265</v>
      </c>
      <c r="AX59" s="129">
        <v>1E-3</v>
      </c>
      <c r="AY59" s="129" t="s">
        <v>650</v>
      </c>
      <c r="AZ59" s="129">
        <v>8.0000000000000004E-4</v>
      </c>
      <c r="BA59" s="129" t="s">
        <v>346</v>
      </c>
      <c r="BB59" s="129">
        <v>6.9999999999999999E-4</v>
      </c>
      <c r="BC59" s="129" t="s">
        <v>211</v>
      </c>
      <c r="BD59" s="129">
        <v>5.0000000000000001E-4</v>
      </c>
      <c r="BE59" s="129" t="s">
        <v>179</v>
      </c>
      <c r="BF59" s="129">
        <v>2.9999999999999997E-4</v>
      </c>
      <c r="BG59" s="129" t="s">
        <v>179</v>
      </c>
      <c r="BH59" s="129">
        <v>1E-4</v>
      </c>
      <c r="BI59" s="129" t="s">
        <v>286</v>
      </c>
      <c r="BJ59" s="129">
        <v>2.0000000000000001E-4</v>
      </c>
      <c r="BK59" s="129" t="s">
        <v>244</v>
      </c>
      <c r="BL59" s="129">
        <v>4.0000000000000002E-4</v>
      </c>
      <c r="BM59" s="129" t="s">
        <v>392</v>
      </c>
      <c r="BN59" s="129">
        <v>2.9999999999999997E-4</v>
      </c>
      <c r="BO59" s="129" t="s">
        <v>346</v>
      </c>
      <c r="BP59" s="129">
        <v>4.0000000000000002E-4</v>
      </c>
      <c r="BQ59" s="129" t="s">
        <v>179</v>
      </c>
      <c r="BR59" s="129">
        <v>2.9999999999999997E-4</v>
      </c>
      <c r="BS59" s="129" t="s">
        <v>179</v>
      </c>
      <c r="BT59" s="129">
        <v>2.9999999999999997E-4</v>
      </c>
      <c r="BU59" s="129" t="s">
        <v>179</v>
      </c>
      <c r="BV59" s="129">
        <v>6.9999999999999999E-4</v>
      </c>
      <c r="BW59" s="129" t="s">
        <v>179</v>
      </c>
      <c r="BX59" s="129">
        <v>8.0000000000000004E-4</v>
      </c>
      <c r="BY59" s="129" t="s">
        <v>179</v>
      </c>
      <c r="BZ59" s="129">
        <v>1.1000000000000001E-3</v>
      </c>
      <c r="CA59" s="129" t="s">
        <v>179</v>
      </c>
      <c r="CB59" s="129">
        <v>8.0000000000000004E-4</v>
      </c>
      <c r="CC59" s="129" t="s">
        <v>179</v>
      </c>
      <c r="CD59" s="129">
        <v>2.0999999999999999E-3</v>
      </c>
      <c r="CE59" s="129" t="s">
        <v>179</v>
      </c>
      <c r="CF59" s="129">
        <v>2.3E-3</v>
      </c>
      <c r="CG59" s="129" t="s">
        <v>216</v>
      </c>
      <c r="CH59" s="129">
        <v>1E-4</v>
      </c>
      <c r="CI59" s="129" t="s">
        <v>179</v>
      </c>
      <c r="CJ59" s="129">
        <v>7.1000000000000004E-3</v>
      </c>
      <c r="CK59" s="129" t="s">
        <v>179</v>
      </c>
      <c r="CL59" s="129">
        <v>1.11E-2</v>
      </c>
      <c r="CM59" s="129" t="s">
        <v>179</v>
      </c>
      <c r="CN59" s="129">
        <v>3.2000000000000002E-3</v>
      </c>
      <c r="CO59" s="129" t="s">
        <v>179</v>
      </c>
      <c r="CP59" s="129">
        <v>8.9999999999999998E-4</v>
      </c>
      <c r="CQ59" s="129" t="s">
        <v>179</v>
      </c>
      <c r="CR59" s="129">
        <v>3.3E-3</v>
      </c>
      <c r="CS59" s="129" t="s">
        <v>179</v>
      </c>
      <c r="CT59" s="129">
        <v>1.9E-3</v>
      </c>
      <c r="CU59" s="129" t="s">
        <v>179</v>
      </c>
      <c r="CV59" s="129">
        <v>8.9999999999999998E-4</v>
      </c>
      <c r="CW59" s="129" t="s">
        <v>18</v>
      </c>
      <c r="CX59" s="129"/>
      <c r="CY59" s="129" t="s">
        <v>179</v>
      </c>
      <c r="CZ59" s="129">
        <v>5.9999999999999995E-4</v>
      </c>
      <c r="DA59" s="129" t="s">
        <v>179</v>
      </c>
      <c r="DB59" s="129">
        <v>5.0000000000000001E-4</v>
      </c>
      <c r="DC59" s="129" t="s">
        <v>179</v>
      </c>
      <c r="DD59" s="129">
        <v>5.9999999999999995E-4</v>
      </c>
      <c r="DE59" s="129" t="s">
        <v>179</v>
      </c>
      <c r="DF59" s="129">
        <v>5.9999999999999995E-4</v>
      </c>
      <c r="DG59" s="129" t="s">
        <v>179</v>
      </c>
      <c r="DH59" s="129">
        <v>4.0000000000000002E-4</v>
      </c>
      <c r="DI59" s="129" t="s">
        <v>179</v>
      </c>
      <c r="DJ59" s="129">
        <v>2.9999999999999997E-4</v>
      </c>
      <c r="DK59" s="129" t="s">
        <v>1047</v>
      </c>
      <c r="DL59" s="129" t="s">
        <v>59</v>
      </c>
      <c r="DN59" t="s">
        <v>895</v>
      </c>
      <c r="DR59" t="s">
        <v>922</v>
      </c>
      <c r="DS59" s="129">
        <v>100.5</v>
      </c>
      <c r="DT59" s="129" t="s">
        <v>1483</v>
      </c>
      <c r="DU59" s="129" t="s">
        <v>18</v>
      </c>
      <c r="DW59" t="s">
        <v>5204</v>
      </c>
    </row>
    <row r="60" spans="1:127">
      <c r="A60" s="127">
        <v>244</v>
      </c>
      <c r="B60" s="128">
        <v>44734.925694444442</v>
      </c>
      <c r="C60" s="129" t="s">
        <v>52</v>
      </c>
      <c r="D60" s="129">
        <v>0</v>
      </c>
      <c r="E60" s="129">
        <v>0</v>
      </c>
      <c r="F60" s="129">
        <v>0</v>
      </c>
      <c r="G60" s="129" t="s">
        <v>54</v>
      </c>
      <c r="H60" s="129" t="s">
        <v>55</v>
      </c>
      <c r="I60" s="129" t="s">
        <v>55</v>
      </c>
      <c r="J60" s="129" t="s">
        <v>55</v>
      </c>
      <c r="L60" s="129">
        <v>90</v>
      </c>
      <c r="M60" s="129" t="s">
        <v>173</v>
      </c>
      <c r="N60" s="129">
        <v>0</v>
      </c>
      <c r="O60" s="129" t="s">
        <v>173</v>
      </c>
      <c r="P60" s="129">
        <v>0</v>
      </c>
      <c r="Q60" s="129" t="s">
        <v>173</v>
      </c>
      <c r="R60" s="129">
        <v>0</v>
      </c>
      <c r="S60" s="129">
        <v>2</v>
      </c>
      <c r="T60" s="129" t="s">
        <v>174</v>
      </c>
      <c r="U60" s="129" t="s">
        <v>1102</v>
      </c>
      <c r="V60" s="129">
        <v>0.7157</v>
      </c>
      <c r="W60" s="129" t="s">
        <v>1103</v>
      </c>
      <c r="X60" s="129">
        <v>0.33329999999999999</v>
      </c>
      <c r="Y60" s="129" t="s">
        <v>1104</v>
      </c>
      <c r="Z60" s="129">
        <v>0.37209999999999999</v>
      </c>
      <c r="AA60" s="129" t="s">
        <v>534</v>
      </c>
      <c r="AB60" s="129">
        <v>1.52E-2</v>
      </c>
      <c r="AC60" s="129" t="s">
        <v>179</v>
      </c>
      <c r="AD60" s="129">
        <v>8.8000000000000005E-3</v>
      </c>
      <c r="AE60" s="129" t="s">
        <v>179</v>
      </c>
      <c r="AF60" s="129">
        <v>1.6799999999999999E-2</v>
      </c>
      <c r="AG60" s="129" t="s">
        <v>1105</v>
      </c>
      <c r="AH60" s="129">
        <v>8.0000000000000002E-3</v>
      </c>
      <c r="AI60" s="129" t="s">
        <v>1106</v>
      </c>
      <c r="AJ60" s="129">
        <v>3.27E-2</v>
      </c>
      <c r="AK60" s="129" t="s">
        <v>1107</v>
      </c>
      <c r="AL60" s="129">
        <v>7.3000000000000001E-3</v>
      </c>
      <c r="AM60" s="129" t="s">
        <v>327</v>
      </c>
      <c r="AN60" s="129">
        <v>7.7000000000000002E-3</v>
      </c>
      <c r="AO60" s="129" t="s">
        <v>1108</v>
      </c>
      <c r="AP60" s="129">
        <v>4.4000000000000003E-3</v>
      </c>
      <c r="AQ60" s="129" t="s">
        <v>427</v>
      </c>
      <c r="AR60" s="129">
        <v>4.7999999999999996E-3</v>
      </c>
      <c r="AS60" s="129" t="s">
        <v>1109</v>
      </c>
      <c r="AT60" s="129">
        <v>2.6200000000000001E-2</v>
      </c>
      <c r="AU60" s="129" t="s">
        <v>179</v>
      </c>
      <c r="AV60" s="129">
        <v>3.7000000000000002E-3</v>
      </c>
      <c r="AW60" s="129" t="s">
        <v>424</v>
      </c>
      <c r="AX60" s="129">
        <v>1.1000000000000001E-3</v>
      </c>
      <c r="AY60" s="129" t="s">
        <v>450</v>
      </c>
      <c r="AZ60" s="129">
        <v>8.0000000000000004E-4</v>
      </c>
      <c r="BA60" s="129" t="s">
        <v>303</v>
      </c>
      <c r="BB60" s="129">
        <v>6.9999999999999999E-4</v>
      </c>
      <c r="BC60" s="129" t="s">
        <v>516</v>
      </c>
      <c r="BD60" s="129">
        <v>4.0000000000000002E-4</v>
      </c>
      <c r="BE60" s="129" t="s">
        <v>179</v>
      </c>
      <c r="BF60" s="129">
        <v>2.9999999999999997E-4</v>
      </c>
      <c r="BG60" s="129" t="s">
        <v>179</v>
      </c>
      <c r="BH60" s="129">
        <v>1E-4</v>
      </c>
      <c r="BI60" s="129" t="s">
        <v>286</v>
      </c>
      <c r="BJ60" s="129">
        <v>2.0000000000000001E-4</v>
      </c>
      <c r="BK60" s="129" t="s">
        <v>244</v>
      </c>
      <c r="BL60" s="129">
        <v>4.0000000000000002E-4</v>
      </c>
      <c r="BM60" s="129" t="s">
        <v>392</v>
      </c>
      <c r="BN60" s="129">
        <v>2.9999999999999997E-4</v>
      </c>
      <c r="BO60" s="129" t="s">
        <v>330</v>
      </c>
      <c r="BP60" s="129">
        <v>4.0000000000000002E-4</v>
      </c>
      <c r="BQ60" s="129" t="s">
        <v>179</v>
      </c>
      <c r="BR60" s="129">
        <v>2.9999999999999997E-4</v>
      </c>
      <c r="BS60" s="129" t="s">
        <v>179</v>
      </c>
      <c r="BT60" s="129">
        <v>2.9999999999999997E-4</v>
      </c>
      <c r="BU60" s="129" t="s">
        <v>179</v>
      </c>
      <c r="BV60" s="129">
        <v>6.9999999999999999E-4</v>
      </c>
      <c r="BW60" s="129" t="s">
        <v>18</v>
      </c>
      <c r="BX60" s="129"/>
      <c r="BY60" s="129" t="s">
        <v>179</v>
      </c>
      <c r="BZ60" s="129">
        <v>1.1000000000000001E-3</v>
      </c>
      <c r="CA60" s="129" t="s">
        <v>179</v>
      </c>
      <c r="CB60" s="129">
        <v>8.0000000000000004E-4</v>
      </c>
      <c r="CC60" s="129" t="s">
        <v>179</v>
      </c>
      <c r="CD60" s="129">
        <v>2.0999999999999999E-3</v>
      </c>
      <c r="CE60" s="129" t="s">
        <v>179</v>
      </c>
      <c r="CF60" s="129">
        <v>2.3E-3</v>
      </c>
      <c r="CG60" s="129" t="s">
        <v>216</v>
      </c>
      <c r="CH60" s="129">
        <v>1E-4</v>
      </c>
      <c r="CI60" s="129" t="s">
        <v>317</v>
      </c>
      <c r="CJ60" s="129">
        <v>7.0000000000000001E-3</v>
      </c>
      <c r="CK60" s="129" t="s">
        <v>179</v>
      </c>
      <c r="CL60" s="129">
        <v>1.11E-2</v>
      </c>
      <c r="CM60" s="129" t="s">
        <v>1046</v>
      </c>
      <c r="CN60" s="129">
        <v>2.8E-3</v>
      </c>
      <c r="CO60" s="129" t="s">
        <v>179</v>
      </c>
      <c r="CP60" s="129">
        <v>8.9999999999999998E-4</v>
      </c>
      <c r="CQ60" s="129" t="s">
        <v>179</v>
      </c>
      <c r="CR60" s="129">
        <v>3.0000000000000001E-3</v>
      </c>
      <c r="CS60" s="129" t="s">
        <v>179</v>
      </c>
      <c r="CT60" s="129">
        <v>1.9E-3</v>
      </c>
      <c r="CU60" s="129" t="s">
        <v>179</v>
      </c>
      <c r="CV60" s="129">
        <v>8.0000000000000004E-4</v>
      </c>
      <c r="CW60" s="129" t="s">
        <v>18</v>
      </c>
      <c r="CX60" s="129"/>
      <c r="CY60" s="129" t="s">
        <v>179</v>
      </c>
      <c r="CZ60" s="129">
        <v>5.0000000000000001E-4</v>
      </c>
      <c r="DA60" s="129" t="s">
        <v>179</v>
      </c>
      <c r="DB60" s="129">
        <v>5.9999999999999995E-4</v>
      </c>
      <c r="DC60" s="129" t="s">
        <v>179</v>
      </c>
      <c r="DD60" s="129">
        <v>5.9999999999999995E-4</v>
      </c>
      <c r="DE60" s="129" t="s">
        <v>179</v>
      </c>
      <c r="DF60" s="129">
        <v>5.9999999999999995E-4</v>
      </c>
      <c r="DG60" s="129" t="s">
        <v>179</v>
      </c>
      <c r="DH60" s="129">
        <v>4.0000000000000002E-4</v>
      </c>
      <c r="DI60" s="129" t="s">
        <v>179</v>
      </c>
      <c r="DJ60" s="129">
        <v>2.9999999999999997E-4</v>
      </c>
      <c r="DK60" s="129" t="s">
        <v>1047</v>
      </c>
      <c r="DL60" s="129" t="s">
        <v>59</v>
      </c>
      <c r="DN60" t="s">
        <v>895</v>
      </c>
      <c r="DR60" t="s">
        <v>922</v>
      </c>
      <c r="DS60" s="129">
        <v>100</v>
      </c>
      <c r="DT60" s="129" t="s">
        <v>1484</v>
      </c>
      <c r="DU60" s="129" t="s">
        <v>18</v>
      </c>
      <c r="DW60" t="s">
        <v>5205</v>
      </c>
    </row>
    <row r="61" spans="1:127">
      <c r="A61" s="127">
        <v>246</v>
      </c>
      <c r="B61" s="128">
        <v>44734.936111111114</v>
      </c>
      <c r="C61" s="129" t="s">
        <v>52</v>
      </c>
      <c r="D61" s="129">
        <v>0</v>
      </c>
      <c r="E61" s="129">
        <v>0</v>
      </c>
      <c r="F61" s="129">
        <v>0</v>
      </c>
      <c r="G61" s="129" t="s">
        <v>54</v>
      </c>
      <c r="H61" s="129" t="s">
        <v>55</v>
      </c>
      <c r="I61" s="129" t="s">
        <v>55</v>
      </c>
      <c r="J61" s="129" t="s">
        <v>55</v>
      </c>
      <c r="L61" s="129">
        <v>90</v>
      </c>
      <c r="M61" s="129" t="s">
        <v>173</v>
      </c>
      <c r="N61" s="129">
        <v>0</v>
      </c>
      <c r="O61" s="129" t="s">
        <v>173</v>
      </c>
      <c r="P61" s="129">
        <v>0</v>
      </c>
      <c r="Q61" s="129" t="s">
        <v>173</v>
      </c>
      <c r="R61" s="129">
        <v>0</v>
      </c>
      <c r="S61" s="129">
        <v>2</v>
      </c>
      <c r="T61" s="129" t="s">
        <v>174</v>
      </c>
      <c r="U61" s="129" t="s">
        <v>1120</v>
      </c>
      <c r="V61" s="129">
        <v>0.69730000000000003</v>
      </c>
      <c r="W61" s="129" t="s">
        <v>1121</v>
      </c>
      <c r="X61" s="129">
        <v>0.33379999999999999</v>
      </c>
      <c r="Y61" s="129" t="s">
        <v>1122</v>
      </c>
      <c r="Z61" s="129">
        <v>0.3695</v>
      </c>
      <c r="AA61" s="129" t="s">
        <v>1123</v>
      </c>
      <c r="AB61" s="129">
        <v>1.52E-2</v>
      </c>
      <c r="AC61" s="129" t="s">
        <v>179</v>
      </c>
      <c r="AD61" s="129">
        <v>8.9999999999999993E-3</v>
      </c>
      <c r="AE61" s="129" t="s">
        <v>179</v>
      </c>
      <c r="AF61" s="129">
        <v>1.8100000000000002E-2</v>
      </c>
      <c r="AG61" s="129" t="s">
        <v>1124</v>
      </c>
      <c r="AH61" s="129">
        <v>6.7000000000000002E-3</v>
      </c>
      <c r="AI61" s="129" t="s">
        <v>1125</v>
      </c>
      <c r="AJ61" s="129">
        <v>3.3000000000000002E-2</v>
      </c>
      <c r="AK61" s="129" t="s">
        <v>1126</v>
      </c>
      <c r="AL61" s="129">
        <v>7.4999999999999997E-3</v>
      </c>
      <c r="AM61" s="129" t="s">
        <v>486</v>
      </c>
      <c r="AN61" s="129">
        <v>7.7000000000000002E-3</v>
      </c>
      <c r="AO61" s="129" t="s">
        <v>298</v>
      </c>
      <c r="AP61" s="129">
        <v>4.4000000000000003E-3</v>
      </c>
      <c r="AQ61" s="129" t="s">
        <v>1127</v>
      </c>
      <c r="AR61" s="129">
        <v>4.7999999999999996E-3</v>
      </c>
      <c r="AS61" s="129" t="s">
        <v>1128</v>
      </c>
      <c r="AT61" s="129">
        <v>2.47E-2</v>
      </c>
      <c r="AU61" s="129" t="s">
        <v>711</v>
      </c>
      <c r="AV61" s="129">
        <v>3.5000000000000001E-3</v>
      </c>
      <c r="AW61" s="129" t="s">
        <v>429</v>
      </c>
      <c r="AX61" s="129">
        <v>1E-3</v>
      </c>
      <c r="AY61" s="129" t="s">
        <v>419</v>
      </c>
      <c r="AZ61" s="129">
        <v>8.0000000000000004E-4</v>
      </c>
      <c r="BA61" s="129" t="s">
        <v>316</v>
      </c>
      <c r="BB61" s="129">
        <v>5.9999999999999995E-4</v>
      </c>
      <c r="BC61" s="129" t="s">
        <v>211</v>
      </c>
      <c r="BD61" s="129">
        <v>4.0000000000000002E-4</v>
      </c>
      <c r="BE61" s="129" t="s">
        <v>179</v>
      </c>
      <c r="BF61" s="129">
        <v>2.9999999999999997E-4</v>
      </c>
      <c r="BG61" s="129" t="s">
        <v>179</v>
      </c>
      <c r="BH61" s="129">
        <v>1E-4</v>
      </c>
      <c r="BI61" s="129" t="s">
        <v>246</v>
      </c>
      <c r="BJ61" s="129">
        <v>2.0000000000000001E-4</v>
      </c>
      <c r="BK61" s="129" t="s">
        <v>243</v>
      </c>
      <c r="BL61" s="129">
        <v>4.0000000000000002E-4</v>
      </c>
      <c r="BM61" s="129" t="s">
        <v>451</v>
      </c>
      <c r="BN61" s="129">
        <v>2.9999999999999997E-4</v>
      </c>
      <c r="BO61" s="129" t="s">
        <v>215</v>
      </c>
      <c r="BP61" s="129">
        <v>5.0000000000000001E-4</v>
      </c>
      <c r="BQ61" s="129" t="s">
        <v>179</v>
      </c>
      <c r="BR61" s="129">
        <v>2.9999999999999997E-4</v>
      </c>
      <c r="BS61" s="129" t="s">
        <v>179</v>
      </c>
      <c r="BT61" s="129">
        <v>2.9999999999999997E-4</v>
      </c>
      <c r="BU61" s="129" t="s">
        <v>179</v>
      </c>
      <c r="BV61" s="129">
        <v>6.9999999999999999E-4</v>
      </c>
      <c r="BW61" s="129" t="s">
        <v>18</v>
      </c>
      <c r="BX61" s="129"/>
      <c r="BY61" s="129" t="s">
        <v>18</v>
      </c>
      <c r="BZ61" s="129"/>
      <c r="CA61" s="129" t="s">
        <v>179</v>
      </c>
      <c r="CB61" s="129">
        <v>8.0000000000000004E-4</v>
      </c>
      <c r="CC61" s="129" t="s">
        <v>179</v>
      </c>
      <c r="CD61" s="129">
        <v>2E-3</v>
      </c>
      <c r="CE61" s="129" t="s">
        <v>179</v>
      </c>
      <c r="CF61" s="129">
        <v>2.3E-3</v>
      </c>
      <c r="CG61" s="129" t="s">
        <v>216</v>
      </c>
      <c r="CH61" s="129">
        <v>1E-4</v>
      </c>
      <c r="CI61" s="129" t="s">
        <v>179</v>
      </c>
      <c r="CJ61" s="129">
        <v>6.8999999999999999E-3</v>
      </c>
      <c r="CK61" s="129" t="s">
        <v>179</v>
      </c>
      <c r="CL61" s="129">
        <v>1.09E-2</v>
      </c>
      <c r="CM61" s="129" t="s">
        <v>179</v>
      </c>
      <c r="CN61" s="129">
        <v>2.8E-3</v>
      </c>
      <c r="CO61" s="129" t="s">
        <v>179</v>
      </c>
      <c r="CP61" s="129">
        <v>8.9999999999999998E-4</v>
      </c>
      <c r="CQ61" s="129" t="s">
        <v>179</v>
      </c>
      <c r="CR61" s="129">
        <v>3.0999999999999999E-3</v>
      </c>
      <c r="CS61" s="129" t="s">
        <v>179</v>
      </c>
      <c r="CT61" s="129">
        <v>1.8E-3</v>
      </c>
      <c r="CU61" s="129" t="s">
        <v>18</v>
      </c>
      <c r="CV61" s="129"/>
      <c r="CW61" s="129" t="s">
        <v>18</v>
      </c>
      <c r="CX61" s="129"/>
      <c r="CY61" s="129" t="s">
        <v>179</v>
      </c>
      <c r="CZ61" s="129">
        <v>5.0000000000000001E-4</v>
      </c>
      <c r="DA61" s="129" t="s">
        <v>179</v>
      </c>
      <c r="DB61" s="129">
        <v>5.0000000000000001E-4</v>
      </c>
      <c r="DC61" s="129" t="s">
        <v>179</v>
      </c>
      <c r="DD61" s="129">
        <v>5.9999999999999995E-4</v>
      </c>
      <c r="DE61" s="129" t="s">
        <v>179</v>
      </c>
      <c r="DF61" s="129">
        <v>5.0000000000000001E-4</v>
      </c>
      <c r="DG61" s="129" t="s">
        <v>179</v>
      </c>
      <c r="DH61" s="129">
        <v>4.0000000000000002E-4</v>
      </c>
      <c r="DI61" s="129" t="s">
        <v>179</v>
      </c>
      <c r="DJ61" s="129">
        <v>2.9999999999999997E-4</v>
      </c>
      <c r="DK61" s="129" t="s">
        <v>1119</v>
      </c>
      <c r="DL61" s="129" t="s">
        <v>59</v>
      </c>
      <c r="DN61" t="s">
        <v>895</v>
      </c>
      <c r="DR61" t="s">
        <v>920</v>
      </c>
      <c r="DS61" s="129">
        <v>30</v>
      </c>
      <c r="DT61" s="129" t="s">
        <v>1486</v>
      </c>
      <c r="DU61" s="129" t="s">
        <v>18</v>
      </c>
      <c r="DW61" t="s">
        <v>5206</v>
      </c>
    </row>
    <row r="62" spans="1:127">
      <c r="A62" s="127">
        <v>247</v>
      </c>
      <c r="B62" s="128">
        <v>44734.938888888886</v>
      </c>
      <c r="C62" s="129" t="s">
        <v>52</v>
      </c>
      <c r="D62" s="129">
        <v>0</v>
      </c>
      <c r="E62" s="129">
        <v>0</v>
      </c>
      <c r="F62" s="129">
        <v>0</v>
      </c>
      <c r="G62" s="129" t="s">
        <v>54</v>
      </c>
      <c r="H62" s="129" t="s">
        <v>55</v>
      </c>
      <c r="I62" s="129" t="s">
        <v>55</v>
      </c>
      <c r="J62" s="129" t="s">
        <v>55</v>
      </c>
      <c r="L62" s="129">
        <v>90</v>
      </c>
      <c r="M62" s="129" t="s">
        <v>173</v>
      </c>
      <c r="N62" s="129">
        <v>0</v>
      </c>
      <c r="O62" s="129" t="s">
        <v>173</v>
      </c>
      <c r="P62" s="129">
        <v>0</v>
      </c>
      <c r="Q62" s="129" t="s">
        <v>173</v>
      </c>
      <c r="R62" s="129">
        <v>0</v>
      </c>
      <c r="S62" s="129">
        <v>2</v>
      </c>
      <c r="T62" s="129" t="s">
        <v>174</v>
      </c>
      <c r="U62" s="129" t="s">
        <v>1129</v>
      </c>
      <c r="V62" s="129">
        <v>0.71879999999999999</v>
      </c>
      <c r="W62" s="129" t="s">
        <v>1130</v>
      </c>
      <c r="X62" s="129">
        <v>0.33760000000000001</v>
      </c>
      <c r="Y62" s="129" t="s">
        <v>1131</v>
      </c>
      <c r="Z62" s="129">
        <v>0.37259999999999999</v>
      </c>
      <c r="AA62" s="129" t="s">
        <v>740</v>
      </c>
      <c r="AB62" s="129">
        <v>1.5100000000000001E-2</v>
      </c>
      <c r="AC62" s="129" t="s">
        <v>179</v>
      </c>
      <c r="AD62" s="129">
        <v>8.8999999999999999E-3</v>
      </c>
      <c r="AE62" s="129" t="s">
        <v>179</v>
      </c>
      <c r="AF62" s="129">
        <v>1.77E-2</v>
      </c>
      <c r="AG62" s="129" t="s">
        <v>1132</v>
      </c>
      <c r="AH62" s="129">
        <v>8.9999999999999993E-3</v>
      </c>
      <c r="AI62" s="129" t="s">
        <v>1133</v>
      </c>
      <c r="AJ62" s="129">
        <v>3.2800000000000003E-2</v>
      </c>
      <c r="AK62" s="129" t="s">
        <v>1134</v>
      </c>
      <c r="AL62" s="129">
        <v>7.4999999999999997E-3</v>
      </c>
      <c r="AM62" s="129" t="s">
        <v>1135</v>
      </c>
      <c r="AN62" s="129">
        <v>7.4999999999999997E-3</v>
      </c>
      <c r="AO62" s="129" t="s">
        <v>1136</v>
      </c>
      <c r="AP62" s="129">
        <v>4.4999999999999997E-3</v>
      </c>
      <c r="AQ62" s="129" t="s">
        <v>1137</v>
      </c>
      <c r="AR62" s="129">
        <v>4.8999999999999998E-3</v>
      </c>
      <c r="AS62" s="129" t="s">
        <v>1138</v>
      </c>
      <c r="AT62" s="129">
        <v>2.7300000000000001E-2</v>
      </c>
      <c r="AU62" s="129" t="s">
        <v>515</v>
      </c>
      <c r="AV62" s="129">
        <v>3.8E-3</v>
      </c>
      <c r="AW62" s="129" t="s">
        <v>317</v>
      </c>
      <c r="AX62" s="129">
        <v>1E-3</v>
      </c>
      <c r="AY62" s="129" t="s">
        <v>1085</v>
      </c>
      <c r="AZ62" s="129">
        <v>8.0000000000000004E-4</v>
      </c>
      <c r="BA62" s="129" t="s">
        <v>330</v>
      </c>
      <c r="BB62" s="129">
        <v>6.9999999999999999E-4</v>
      </c>
      <c r="BC62" s="129" t="s">
        <v>247</v>
      </c>
      <c r="BD62" s="129">
        <v>4.0000000000000002E-4</v>
      </c>
      <c r="BE62" s="129" t="s">
        <v>179</v>
      </c>
      <c r="BF62" s="129">
        <v>2.9999999999999997E-4</v>
      </c>
      <c r="BG62" s="129" t="s">
        <v>179</v>
      </c>
      <c r="BH62" s="129">
        <v>1E-4</v>
      </c>
      <c r="BI62" s="129" t="s">
        <v>212</v>
      </c>
      <c r="BJ62" s="129">
        <v>2.0000000000000001E-4</v>
      </c>
      <c r="BK62" s="129" t="s">
        <v>559</v>
      </c>
      <c r="BL62" s="129">
        <v>4.0000000000000002E-4</v>
      </c>
      <c r="BM62" s="129" t="s">
        <v>214</v>
      </c>
      <c r="BN62" s="129">
        <v>2.9999999999999997E-4</v>
      </c>
      <c r="BO62" s="129" t="s">
        <v>346</v>
      </c>
      <c r="BP62" s="129">
        <v>4.0000000000000002E-4</v>
      </c>
      <c r="BQ62" s="129" t="s">
        <v>179</v>
      </c>
      <c r="BR62" s="129">
        <v>2.9999999999999997E-4</v>
      </c>
      <c r="BS62" s="129" t="s">
        <v>179</v>
      </c>
      <c r="BT62" s="129">
        <v>2.9999999999999997E-4</v>
      </c>
      <c r="BU62" s="129" t="s">
        <v>179</v>
      </c>
      <c r="BV62" s="129">
        <v>6.9999999999999999E-4</v>
      </c>
      <c r="BW62" s="129" t="s">
        <v>18</v>
      </c>
      <c r="BX62" s="129"/>
      <c r="BY62" s="129" t="s">
        <v>179</v>
      </c>
      <c r="BZ62" s="129">
        <v>1.1000000000000001E-3</v>
      </c>
      <c r="CA62" s="129" t="s">
        <v>179</v>
      </c>
      <c r="CB62" s="129">
        <v>8.0000000000000004E-4</v>
      </c>
      <c r="CC62" s="129" t="s">
        <v>179</v>
      </c>
      <c r="CD62" s="129">
        <v>2E-3</v>
      </c>
      <c r="CE62" s="129" t="s">
        <v>179</v>
      </c>
      <c r="CF62" s="129">
        <v>2.3E-3</v>
      </c>
      <c r="CG62" s="129" t="s">
        <v>179</v>
      </c>
      <c r="CH62" s="129">
        <v>1E-4</v>
      </c>
      <c r="CI62" s="129" t="s">
        <v>179</v>
      </c>
      <c r="CJ62" s="129">
        <v>6.8999999999999999E-3</v>
      </c>
      <c r="CK62" s="129" t="s">
        <v>179</v>
      </c>
      <c r="CL62" s="129">
        <v>1.1299999999999999E-2</v>
      </c>
      <c r="CM62" s="129" t="s">
        <v>179</v>
      </c>
      <c r="CN62" s="129">
        <v>2.8999999999999998E-3</v>
      </c>
      <c r="CO62" s="129" t="s">
        <v>179</v>
      </c>
      <c r="CP62" s="129">
        <v>8.0000000000000004E-4</v>
      </c>
      <c r="CQ62" s="129" t="s">
        <v>179</v>
      </c>
      <c r="CR62" s="129">
        <v>3.3999999999999998E-3</v>
      </c>
      <c r="CS62" s="129" t="s">
        <v>179</v>
      </c>
      <c r="CT62" s="129">
        <v>1.9E-3</v>
      </c>
      <c r="CU62" s="129" t="s">
        <v>179</v>
      </c>
      <c r="CV62" s="129">
        <v>8.9999999999999998E-4</v>
      </c>
      <c r="CW62" s="129" t="s">
        <v>18</v>
      </c>
      <c r="CX62" s="129"/>
      <c r="CY62" s="129" t="s">
        <v>179</v>
      </c>
      <c r="CZ62" s="129">
        <v>5.9999999999999995E-4</v>
      </c>
      <c r="DA62" s="129" t="s">
        <v>179</v>
      </c>
      <c r="DB62" s="129">
        <v>5.9999999999999995E-4</v>
      </c>
      <c r="DC62" s="129" t="s">
        <v>179</v>
      </c>
      <c r="DD62" s="129">
        <v>5.0000000000000001E-4</v>
      </c>
      <c r="DE62" s="129" t="s">
        <v>179</v>
      </c>
      <c r="DF62" s="129">
        <v>5.9999999999999995E-4</v>
      </c>
      <c r="DG62" s="129" t="s">
        <v>516</v>
      </c>
      <c r="DH62" s="129">
        <v>4.0000000000000002E-4</v>
      </c>
      <c r="DI62" s="129" t="s">
        <v>179</v>
      </c>
      <c r="DJ62" s="129">
        <v>2.9999999999999997E-4</v>
      </c>
      <c r="DK62" s="129" t="s">
        <v>1119</v>
      </c>
      <c r="DL62" s="129" t="s">
        <v>59</v>
      </c>
      <c r="DN62" t="s">
        <v>895</v>
      </c>
      <c r="DR62" t="s">
        <v>921</v>
      </c>
      <c r="DS62" s="129">
        <v>46</v>
      </c>
      <c r="DT62" s="129" t="s">
        <v>1487</v>
      </c>
      <c r="DU62" s="129" t="s">
        <v>18</v>
      </c>
      <c r="DW62" t="s">
        <v>5207</v>
      </c>
    </row>
    <row r="63" spans="1:127">
      <c r="A63" s="127">
        <v>248</v>
      </c>
      <c r="B63" s="128">
        <v>44734.94027777778</v>
      </c>
      <c r="C63" s="129" t="s">
        <v>52</v>
      </c>
      <c r="D63" s="129">
        <v>0</v>
      </c>
      <c r="E63" s="129">
        <v>0</v>
      </c>
      <c r="F63" s="129">
        <v>0</v>
      </c>
      <c r="G63" s="129" t="s">
        <v>54</v>
      </c>
      <c r="H63" s="129" t="s">
        <v>55</v>
      </c>
      <c r="I63" s="129" t="s">
        <v>55</v>
      </c>
      <c r="J63" s="129" t="s">
        <v>55</v>
      </c>
      <c r="L63" s="129">
        <v>90</v>
      </c>
      <c r="M63" s="129" t="s">
        <v>173</v>
      </c>
      <c r="N63" s="129">
        <v>0</v>
      </c>
      <c r="O63" s="129" t="s">
        <v>173</v>
      </c>
      <c r="P63" s="129">
        <v>0</v>
      </c>
      <c r="Q63" s="129" t="s">
        <v>173</v>
      </c>
      <c r="R63" s="129">
        <v>0</v>
      </c>
      <c r="S63" s="129">
        <v>2</v>
      </c>
      <c r="T63" s="129" t="s">
        <v>174</v>
      </c>
      <c r="U63" s="129" t="s">
        <v>1139</v>
      </c>
      <c r="V63" s="129">
        <v>0.71030000000000004</v>
      </c>
      <c r="W63" s="129" t="s">
        <v>1140</v>
      </c>
      <c r="X63" s="129">
        <v>0.33479999999999999</v>
      </c>
      <c r="Y63" s="129" t="s">
        <v>1141</v>
      </c>
      <c r="Z63" s="129">
        <v>0.37330000000000002</v>
      </c>
      <c r="AA63" s="129" t="s">
        <v>668</v>
      </c>
      <c r="AB63" s="129">
        <v>1.54E-2</v>
      </c>
      <c r="AC63" s="129" t="s">
        <v>179</v>
      </c>
      <c r="AD63" s="129">
        <v>8.9999999999999993E-3</v>
      </c>
      <c r="AE63" s="129" t="s">
        <v>179</v>
      </c>
      <c r="AF63" s="129">
        <v>1.7899999999999999E-2</v>
      </c>
      <c r="AG63" s="129" t="s">
        <v>1142</v>
      </c>
      <c r="AH63" s="129">
        <v>9.1999999999999998E-3</v>
      </c>
      <c r="AI63" s="129" t="s">
        <v>1143</v>
      </c>
      <c r="AJ63" s="129">
        <v>3.2899999999999999E-2</v>
      </c>
      <c r="AK63" s="129" t="s">
        <v>1144</v>
      </c>
      <c r="AL63" s="129">
        <v>7.4999999999999997E-3</v>
      </c>
      <c r="AM63" s="129" t="s">
        <v>1145</v>
      </c>
      <c r="AN63" s="129">
        <v>7.9000000000000008E-3</v>
      </c>
      <c r="AO63" s="129" t="s">
        <v>552</v>
      </c>
      <c r="AP63" s="129">
        <v>4.4999999999999997E-3</v>
      </c>
      <c r="AQ63" s="129" t="s">
        <v>382</v>
      </c>
      <c r="AR63" s="129">
        <v>5.0000000000000001E-3</v>
      </c>
      <c r="AS63" s="129" t="s">
        <v>1146</v>
      </c>
      <c r="AT63" s="129">
        <v>2.75E-2</v>
      </c>
      <c r="AU63" s="129" t="s">
        <v>179</v>
      </c>
      <c r="AV63" s="129">
        <v>3.8E-3</v>
      </c>
      <c r="AW63" s="129" t="s">
        <v>243</v>
      </c>
      <c r="AX63" s="129">
        <v>1E-3</v>
      </c>
      <c r="AY63" s="129" t="s">
        <v>284</v>
      </c>
      <c r="AZ63" s="129">
        <v>8.0000000000000004E-4</v>
      </c>
      <c r="BA63" s="129" t="s">
        <v>215</v>
      </c>
      <c r="BB63" s="129">
        <v>6.9999999999999999E-4</v>
      </c>
      <c r="BC63" s="129" t="s">
        <v>406</v>
      </c>
      <c r="BD63" s="129">
        <v>5.0000000000000001E-4</v>
      </c>
      <c r="BE63" s="129" t="s">
        <v>179</v>
      </c>
      <c r="BF63" s="129">
        <v>2.9999999999999997E-4</v>
      </c>
      <c r="BG63" s="129" t="s">
        <v>179</v>
      </c>
      <c r="BH63" s="129">
        <v>1E-4</v>
      </c>
      <c r="BI63" s="129" t="s">
        <v>247</v>
      </c>
      <c r="BJ63" s="129">
        <v>2.0000000000000001E-4</v>
      </c>
      <c r="BK63" s="129" t="s">
        <v>248</v>
      </c>
      <c r="BL63" s="129">
        <v>4.0000000000000002E-4</v>
      </c>
      <c r="BM63" s="129" t="s">
        <v>411</v>
      </c>
      <c r="BN63" s="129">
        <v>2.9999999999999997E-4</v>
      </c>
      <c r="BO63" s="129" t="s">
        <v>303</v>
      </c>
      <c r="BP63" s="129">
        <v>4.0000000000000002E-4</v>
      </c>
      <c r="BQ63" s="129" t="s">
        <v>179</v>
      </c>
      <c r="BR63" s="129">
        <v>2.9999999999999997E-4</v>
      </c>
      <c r="BS63" s="129" t="s">
        <v>179</v>
      </c>
      <c r="BT63" s="129">
        <v>2.9999999999999997E-4</v>
      </c>
      <c r="BU63" s="129" t="s">
        <v>179</v>
      </c>
      <c r="BV63" s="129">
        <v>6.9999999999999999E-4</v>
      </c>
      <c r="BW63" s="129" t="s">
        <v>179</v>
      </c>
      <c r="BX63" s="129">
        <v>8.0000000000000004E-4</v>
      </c>
      <c r="BY63" s="129" t="s">
        <v>179</v>
      </c>
      <c r="BZ63" s="129">
        <v>1.1000000000000001E-3</v>
      </c>
      <c r="CA63" s="129" t="s">
        <v>179</v>
      </c>
      <c r="CB63" s="129">
        <v>8.0000000000000004E-4</v>
      </c>
      <c r="CC63" s="129" t="s">
        <v>179</v>
      </c>
      <c r="CD63" s="129">
        <v>2.0999999999999999E-3</v>
      </c>
      <c r="CE63" s="129" t="s">
        <v>179</v>
      </c>
      <c r="CF63" s="129">
        <v>2.3E-3</v>
      </c>
      <c r="CG63" s="129" t="s">
        <v>216</v>
      </c>
      <c r="CH63" s="129">
        <v>1E-4</v>
      </c>
      <c r="CI63" s="129" t="s">
        <v>179</v>
      </c>
      <c r="CJ63" s="129">
        <v>6.8999999999999999E-3</v>
      </c>
      <c r="CK63" s="129" t="s">
        <v>179</v>
      </c>
      <c r="CL63" s="129">
        <v>1.1299999999999999E-2</v>
      </c>
      <c r="CM63" s="129" t="s">
        <v>179</v>
      </c>
      <c r="CN63" s="129">
        <v>2.8E-3</v>
      </c>
      <c r="CO63" s="129" t="s">
        <v>179</v>
      </c>
      <c r="CP63" s="129">
        <v>8.9999999999999998E-4</v>
      </c>
      <c r="CQ63" s="129" t="s">
        <v>179</v>
      </c>
      <c r="CR63" s="129">
        <v>3.0999999999999999E-3</v>
      </c>
      <c r="CS63" s="129" t="s">
        <v>179</v>
      </c>
      <c r="CT63" s="129">
        <v>1.9E-3</v>
      </c>
      <c r="CU63" s="129" t="s">
        <v>18</v>
      </c>
      <c r="CV63" s="129"/>
      <c r="CW63" s="129" t="s">
        <v>18</v>
      </c>
      <c r="CX63" s="129"/>
      <c r="CY63" s="129" t="s">
        <v>179</v>
      </c>
      <c r="CZ63" s="129">
        <v>5.0000000000000001E-4</v>
      </c>
      <c r="DA63" s="129" t="s">
        <v>179</v>
      </c>
      <c r="DB63" s="129">
        <v>5.9999999999999995E-4</v>
      </c>
      <c r="DC63" s="129" t="s">
        <v>179</v>
      </c>
      <c r="DD63" s="129">
        <v>5.9999999999999995E-4</v>
      </c>
      <c r="DE63" s="129" t="s">
        <v>179</v>
      </c>
      <c r="DF63" s="129">
        <v>5.9999999999999995E-4</v>
      </c>
      <c r="DG63" s="129" t="s">
        <v>179</v>
      </c>
      <c r="DH63" s="129">
        <v>4.0000000000000002E-4</v>
      </c>
      <c r="DI63" s="129" t="s">
        <v>179</v>
      </c>
      <c r="DJ63" s="129">
        <v>2.9999999999999997E-4</v>
      </c>
      <c r="DK63" s="129" t="s">
        <v>1119</v>
      </c>
      <c r="DL63" s="129" t="s">
        <v>59</v>
      </c>
      <c r="DN63" t="s">
        <v>895</v>
      </c>
      <c r="DR63" t="s">
        <v>921</v>
      </c>
      <c r="DS63" s="129">
        <v>46</v>
      </c>
      <c r="DT63" s="129" t="s">
        <v>1487</v>
      </c>
      <c r="DU63" s="129" t="s">
        <v>18</v>
      </c>
      <c r="DW63" t="s">
        <v>5208</v>
      </c>
    </row>
    <row r="64" spans="1:127">
      <c r="A64" s="127">
        <v>249</v>
      </c>
      <c r="B64" s="128">
        <v>44734.941666666666</v>
      </c>
      <c r="C64" s="129" t="s">
        <v>52</v>
      </c>
      <c r="D64" s="129">
        <v>0</v>
      </c>
      <c r="E64" s="129">
        <v>0</v>
      </c>
      <c r="F64" s="129">
        <v>0</v>
      </c>
      <c r="G64" s="129" t="s">
        <v>54</v>
      </c>
      <c r="H64" s="129" t="s">
        <v>55</v>
      </c>
      <c r="I64" s="129" t="s">
        <v>55</v>
      </c>
      <c r="J64" s="129" t="s">
        <v>55</v>
      </c>
      <c r="L64" s="129">
        <v>90</v>
      </c>
      <c r="M64" s="129" t="s">
        <v>173</v>
      </c>
      <c r="N64" s="129">
        <v>0</v>
      </c>
      <c r="O64" s="129" t="s">
        <v>173</v>
      </c>
      <c r="P64" s="129">
        <v>0</v>
      </c>
      <c r="Q64" s="129" t="s">
        <v>173</v>
      </c>
      <c r="R64" s="129">
        <v>0</v>
      </c>
      <c r="S64" s="129">
        <v>2</v>
      </c>
      <c r="T64" s="129" t="s">
        <v>174</v>
      </c>
      <c r="U64" s="129" t="s">
        <v>1147</v>
      </c>
      <c r="V64" s="129">
        <v>0.71889999999999998</v>
      </c>
      <c r="W64" s="129" t="s">
        <v>1148</v>
      </c>
      <c r="X64" s="129">
        <v>0.34200000000000003</v>
      </c>
      <c r="Y64" s="129" t="s">
        <v>1149</v>
      </c>
      <c r="Z64" s="129">
        <v>0.37709999999999999</v>
      </c>
      <c r="AA64" s="129" t="s">
        <v>509</v>
      </c>
      <c r="AB64" s="129">
        <v>1.5299999999999999E-2</v>
      </c>
      <c r="AC64" s="129" t="s">
        <v>179</v>
      </c>
      <c r="AD64" s="129">
        <v>8.8999999999999999E-3</v>
      </c>
      <c r="AE64" s="129" t="s">
        <v>179</v>
      </c>
      <c r="AF64" s="129">
        <v>1.8499999999999999E-2</v>
      </c>
      <c r="AG64" s="129" t="s">
        <v>1150</v>
      </c>
      <c r="AH64" s="129">
        <v>8.8999999999999999E-3</v>
      </c>
      <c r="AI64" s="129" t="s">
        <v>1151</v>
      </c>
      <c r="AJ64" s="129">
        <v>3.3099999999999997E-2</v>
      </c>
      <c r="AK64" s="129" t="s">
        <v>1152</v>
      </c>
      <c r="AL64" s="129">
        <v>7.4999999999999997E-3</v>
      </c>
      <c r="AM64" s="129" t="s">
        <v>184</v>
      </c>
      <c r="AN64" s="129">
        <v>7.9000000000000008E-3</v>
      </c>
      <c r="AO64" s="129" t="s">
        <v>1153</v>
      </c>
      <c r="AP64" s="129">
        <v>4.5999999999999999E-3</v>
      </c>
      <c r="AQ64" s="129" t="s">
        <v>1057</v>
      </c>
      <c r="AR64" s="129">
        <v>5.0000000000000001E-3</v>
      </c>
      <c r="AS64" s="129" t="s">
        <v>1154</v>
      </c>
      <c r="AT64" s="129">
        <v>2.7300000000000001E-2</v>
      </c>
      <c r="AU64" s="129" t="s">
        <v>179</v>
      </c>
      <c r="AV64" s="129">
        <v>3.8E-3</v>
      </c>
      <c r="AW64" s="129" t="s">
        <v>349</v>
      </c>
      <c r="AX64" s="129">
        <v>1E-3</v>
      </c>
      <c r="AY64" s="129" t="s">
        <v>228</v>
      </c>
      <c r="AZ64" s="129">
        <v>8.0000000000000004E-4</v>
      </c>
      <c r="BA64" s="129" t="s">
        <v>330</v>
      </c>
      <c r="BB64" s="129">
        <v>6.9999999999999999E-4</v>
      </c>
      <c r="BC64" s="129" t="s">
        <v>285</v>
      </c>
      <c r="BD64" s="129">
        <v>5.0000000000000001E-4</v>
      </c>
      <c r="BE64" s="129" t="s">
        <v>179</v>
      </c>
      <c r="BF64" s="129">
        <v>2.9999999999999997E-4</v>
      </c>
      <c r="BG64" s="129" t="s">
        <v>179</v>
      </c>
      <c r="BH64" s="129">
        <v>1E-4</v>
      </c>
      <c r="BI64" s="129" t="s">
        <v>211</v>
      </c>
      <c r="BJ64" s="129">
        <v>2.0000000000000001E-4</v>
      </c>
      <c r="BK64" s="129" t="s">
        <v>431</v>
      </c>
      <c r="BL64" s="129">
        <v>4.0000000000000002E-4</v>
      </c>
      <c r="BM64" s="129" t="s">
        <v>411</v>
      </c>
      <c r="BN64" s="129">
        <v>2.9999999999999997E-4</v>
      </c>
      <c r="BO64" s="129" t="s">
        <v>345</v>
      </c>
      <c r="BP64" s="129">
        <v>4.0000000000000002E-4</v>
      </c>
      <c r="BQ64" s="129" t="s">
        <v>179</v>
      </c>
      <c r="BR64" s="129">
        <v>2.9999999999999997E-4</v>
      </c>
      <c r="BS64" s="129" t="s">
        <v>179</v>
      </c>
      <c r="BT64" s="129">
        <v>2.9999999999999997E-4</v>
      </c>
      <c r="BU64" s="129" t="s">
        <v>179</v>
      </c>
      <c r="BV64" s="129">
        <v>6.9999999999999999E-4</v>
      </c>
      <c r="BW64" s="129" t="s">
        <v>179</v>
      </c>
      <c r="BX64" s="129">
        <v>8.0000000000000004E-4</v>
      </c>
      <c r="BY64" s="129" t="s">
        <v>179</v>
      </c>
      <c r="BZ64" s="129">
        <v>1.1000000000000001E-3</v>
      </c>
      <c r="CA64" s="129" t="s">
        <v>179</v>
      </c>
      <c r="CB64" s="129">
        <v>8.0000000000000004E-4</v>
      </c>
      <c r="CC64" s="129" t="s">
        <v>179</v>
      </c>
      <c r="CD64" s="129">
        <v>2.0999999999999999E-3</v>
      </c>
      <c r="CE64" s="129" t="s">
        <v>179</v>
      </c>
      <c r="CF64" s="129">
        <v>2.3E-3</v>
      </c>
      <c r="CG64" s="129" t="s">
        <v>216</v>
      </c>
      <c r="CH64" s="129">
        <v>1E-4</v>
      </c>
      <c r="CI64" s="129" t="s">
        <v>179</v>
      </c>
      <c r="CJ64" s="129">
        <v>6.7999999999999996E-3</v>
      </c>
      <c r="CK64" s="129" t="s">
        <v>179</v>
      </c>
      <c r="CL64" s="129">
        <v>1.1299999999999999E-2</v>
      </c>
      <c r="CM64" s="129" t="s">
        <v>179</v>
      </c>
      <c r="CN64" s="129">
        <v>2.5999999999999999E-3</v>
      </c>
      <c r="CO64" s="129" t="s">
        <v>179</v>
      </c>
      <c r="CP64" s="129">
        <v>8.9999999999999998E-4</v>
      </c>
      <c r="CQ64" s="129" t="s">
        <v>179</v>
      </c>
      <c r="CR64" s="129">
        <v>3.0999999999999999E-3</v>
      </c>
      <c r="CS64" s="129" t="s">
        <v>179</v>
      </c>
      <c r="CT64" s="129">
        <v>1.8E-3</v>
      </c>
      <c r="CU64" s="129" t="s">
        <v>18</v>
      </c>
      <c r="CV64" s="129"/>
      <c r="CW64" s="129" t="s">
        <v>18</v>
      </c>
      <c r="CX64" s="129"/>
      <c r="CY64" s="129" t="s">
        <v>179</v>
      </c>
      <c r="CZ64" s="129">
        <v>5.9999999999999995E-4</v>
      </c>
      <c r="DA64" s="129" t="s">
        <v>179</v>
      </c>
      <c r="DB64" s="129">
        <v>5.0000000000000001E-4</v>
      </c>
      <c r="DC64" s="129" t="s">
        <v>179</v>
      </c>
      <c r="DD64" s="129">
        <v>5.9999999999999995E-4</v>
      </c>
      <c r="DE64" s="129" t="s">
        <v>179</v>
      </c>
      <c r="DF64" s="129">
        <v>5.9999999999999995E-4</v>
      </c>
      <c r="DG64" s="129" t="s">
        <v>179</v>
      </c>
      <c r="DH64" s="129">
        <v>4.0000000000000002E-4</v>
      </c>
      <c r="DI64" s="129" t="s">
        <v>179</v>
      </c>
      <c r="DJ64" s="129">
        <v>2.9999999999999997E-4</v>
      </c>
      <c r="DK64" s="129" t="s">
        <v>1119</v>
      </c>
      <c r="DL64" s="129" t="s">
        <v>59</v>
      </c>
      <c r="DN64" t="s">
        <v>895</v>
      </c>
      <c r="DR64" t="s">
        <v>921</v>
      </c>
      <c r="DS64" s="129">
        <v>46</v>
      </c>
      <c r="DT64" s="129" t="s">
        <v>1488</v>
      </c>
      <c r="DU64" s="129" t="s">
        <v>18</v>
      </c>
      <c r="DW64" t="s">
        <v>5209</v>
      </c>
    </row>
    <row r="65" spans="1:127">
      <c r="A65" s="127">
        <v>250</v>
      </c>
      <c r="B65" s="128">
        <v>44734.943749999999</v>
      </c>
      <c r="C65" s="129" t="s">
        <v>52</v>
      </c>
      <c r="D65" s="129">
        <v>0</v>
      </c>
      <c r="E65" s="129">
        <v>0</v>
      </c>
      <c r="F65" s="129">
        <v>0</v>
      </c>
      <c r="G65" s="129" t="s">
        <v>54</v>
      </c>
      <c r="H65" s="129" t="s">
        <v>55</v>
      </c>
      <c r="I65" s="129" t="s">
        <v>55</v>
      </c>
      <c r="J65" s="129" t="s">
        <v>55</v>
      </c>
      <c r="L65" s="129">
        <v>90</v>
      </c>
      <c r="M65" s="129" t="s">
        <v>173</v>
      </c>
      <c r="N65" s="129">
        <v>0</v>
      </c>
      <c r="O65" s="129" t="s">
        <v>173</v>
      </c>
      <c r="P65" s="129">
        <v>0</v>
      </c>
      <c r="Q65" s="129" t="s">
        <v>173</v>
      </c>
      <c r="R65" s="129">
        <v>0</v>
      </c>
      <c r="S65" s="129">
        <v>2</v>
      </c>
      <c r="T65" s="129" t="s">
        <v>174</v>
      </c>
      <c r="U65" s="129" t="s">
        <v>1155</v>
      </c>
      <c r="V65" s="129">
        <v>0.72889999999999999</v>
      </c>
      <c r="W65" s="129" t="s">
        <v>1156</v>
      </c>
      <c r="X65" s="129">
        <v>0.34150000000000003</v>
      </c>
      <c r="Y65" s="129" t="s">
        <v>1157</v>
      </c>
      <c r="Z65" s="129">
        <v>0.38</v>
      </c>
      <c r="AA65" s="129" t="s">
        <v>461</v>
      </c>
      <c r="AB65" s="129">
        <v>1.55E-2</v>
      </c>
      <c r="AC65" s="129" t="s">
        <v>179</v>
      </c>
      <c r="AD65" s="129">
        <v>8.9999999999999993E-3</v>
      </c>
      <c r="AE65" s="129" t="s">
        <v>179</v>
      </c>
      <c r="AF65" s="129">
        <v>1.8499999999999999E-2</v>
      </c>
      <c r="AG65" s="129" t="s">
        <v>1158</v>
      </c>
      <c r="AH65" s="129">
        <v>8.8999999999999999E-3</v>
      </c>
      <c r="AI65" s="129" t="s">
        <v>1159</v>
      </c>
      <c r="AJ65" s="129">
        <v>3.3000000000000002E-2</v>
      </c>
      <c r="AK65" s="129" t="s">
        <v>750</v>
      </c>
      <c r="AL65" s="129">
        <v>7.4999999999999997E-3</v>
      </c>
      <c r="AM65" s="129" t="s">
        <v>533</v>
      </c>
      <c r="AN65" s="129">
        <v>7.7999999999999996E-3</v>
      </c>
      <c r="AO65" s="129" t="s">
        <v>1160</v>
      </c>
      <c r="AP65" s="129">
        <v>4.5999999999999999E-3</v>
      </c>
      <c r="AQ65" s="129" t="s">
        <v>1161</v>
      </c>
      <c r="AR65" s="129">
        <v>4.8999999999999998E-3</v>
      </c>
      <c r="AS65" s="129" t="s">
        <v>1162</v>
      </c>
      <c r="AT65" s="129">
        <v>2.7199999999999998E-2</v>
      </c>
      <c r="AU65" s="129" t="s">
        <v>179</v>
      </c>
      <c r="AV65" s="129">
        <v>3.8E-3</v>
      </c>
      <c r="AW65" s="129" t="s">
        <v>429</v>
      </c>
      <c r="AX65" s="129">
        <v>1E-3</v>
      </c>
      <c r="AY65" s="129" t="s">
        <v>208</v>
      </c>
      <c r="AZ65" s="129">
        <v>8.0000000000000004E-4</v>
      </c>
      <c r="BA65" s="129" t="s">
        <v>330</v>
      </c>
      <c r="BB65" s="129">
        <v>6.9999999999999999E-4</v>
      </c>
      <c r="BC65" s="129" t="s">
        <v>211</v>
      </c>
      <c r="BD65" s="129">
        <v>5.0000000000000001E-4</v>
      </c>
      <c r="BE65" s="129" t="s">
        <v>179</v>
      </c>
      <c r="BF65" s="129">
        <v>2.9999999999999997E-4</v>
      </c>
      <c r="BG65" s="129" t="s">
        <v>179</v>
      </c>
      <c r="BH65" s="129">
        <v>1E-4</v>
      </c>
      <c r="BI65" s="129" t="s">
        <v>211</v>
      </c>
      <c r="BJ65" s="129">
        <v>2.0000000000000001E-4</v>
      </c>
      <c r="BK65" s="129" t="s">
        <v>248</v>
      </c>
      <c r="BL65" s="129">
        <v>4.0000000000000002E-4</v>
      </c>
      <c r="BM65" s="129" t="s">
        <v>411</v>
      </c>
      <c r="BN65" s="129">
        <v>2.9999999999999997E-4</v>
      </c>
      <c r="BO65" s="129" t="s">
        <v>346</v>
      </c>
      <c r="BP65" s="129">
        <v>4.0000000000000002E-4</v>
      </c>
      <c r="BQ65" s="129" t="s">
        <v>179</v>
      </c>
      <c r="BR65" s="129">
        <v>2.9999999999999997E-4</v>
      </c>
      <c r="BS65" s="129" t="s">
        <v>179</v>
      </c>
      <c r="BT65" s="129">
        <v>2.9999999999999997E-4</v>
      </c>
      <c r="BU65" s="129" t="s">
        <v>179</v>
      </c>
      <c r="BV65" s="129">
        <v>6.9999999999999999E-4</v>
      </c>
      <c r="BW65" s="129" t="s">
        <v>179</v>
      </c>
      <c r="BX65" s="129">
        <v>8.0000000000000004E-4</v>
      </c>
      <c r="BY65" s="129" t="s">
        <v>179</v>
      </c>
      <c r="BZ65" s="129">
        <v>1.1000000000000001E-3</v>
      </c>
      <c r="CA65" s="129" t="s">
        <v>179</v>
      </c>
      <c r="CB65" s="129">
        <v>8.0000000000000004E-4</v>
      </c>
      <c r="CC65" s="129" t="s">
        <v>179</v>
      </c>
      <c r="CD65" s="129">
        <v>2E-3</v>
      </c>
      <c r="CE65" s="129" t="s">
        <v>179</v>
      </c>
      <c r="CF65" s="129">
        <v>2.3E-3</v>
      </c>
      <c r="CG65" s="129" t="s">
        <v>179</v>
      </c>
      <c r="CH65" s="129">
        <v>1E-4</v>
      </c>
      <c r="CI65" s="129" t="s">
        <v>179</v>
      </c>
      <c r="CJ65" s="129">
        <v>6.7000000000000002E-3</v>
      </c>
      <c r="CK65" s="129" t="s">
        <v>179</v>
      </c>
      <c r="CL65" s="129">
        <v>1.0999999999999999E-2</v>
      </c>
      <c r="CM65" s="129" t="s">
        <v>179</v>
      </c>
      <c r="CN65" s="129">
        <v>2.2000000000000001E-3</v>
      </c>
      <c r="CO65" s="129" t="s">
        <v>179</v>
      </c>
      <c r="CP65" s="129">
        <v>8.9999999999999998E-4</v>
      </c>
      <c r="CQ65" s="129" t="s">
        <v>179</v>
      </c>
      <c r="CR65" s="129">
        <v>3.0999999999999999E-3</v>
      </c>
      <c r="CS65" s="129" t="s">
        <v>179</v>
      </c>
      <c r="CT65" s="129">
        <v>1.9E-3</v>
      </c>
      <c r="CU65" s="129" t="s">
        <v>179</v>
      </c>
      <c r="CV65" s="129">
        <v>8.0000000000000004E-4</v>
      </c>
      <c r="CW65" s="129" t="s">
        <v>18</v>
      </c>
      <c r="CX65" s="129"/>
      <c r="CY65" s="129" t="s">
        <v>179</v>
      </c>
      <c r="CZ65" s="129">
        <v>5.9999999999999995E-4</v>
      </c>
      <c r="DA65" s="129" t="s">
        <v>179</v>
      </c>
      <c r="DB65" s="129">
        <v>5.9999999999999995E-4</v>
      </c>
      <c r="DC65" s="129" t="s">
        <v>179</v>
      </c>
      <c r="DD65" s="129">
        <v>5.9999999999999995E-4</v>
      </c>
      <c r="DE65" s="129" t="s">
        <v>179</v>
      </c>
      <c r="DF65" s="129">
        <v>5.9999999999999995E-4</v>
      </c>
      <c r="DG65" s="129" t="s">
        <v>179</v>
      </c>
      <c r="DH65" s="129">
        <v>4.0000000000000002E-4</v>
      </c>
      <c r="DI65" s="129" t="s">
        <v>179</v>
      </c>
      <c r="DJ65" s="129">
        <v>2.9999999999999997E-4</v>
      </c>
      <c r="DK65" s="129" t="s">
        <v>1119</v>
      </c>
      <c r="DL65" s="129" t="s">
        <v>59</v>
      </c>
      <c r="DN65" t="s">
        <v>895</v>
      </c>
      <c r="DR65" t="s">
        <v>921</v>
      </c>
      <c r="DS65" s="129">
        <v>46</v>
      </c>
      <c r="DT65" s="129" t="s">
        <v>1488</v>
      </c>
      <c r="DU65" s="129" t="s">
        <v>18</v>
      </c>
      <c r="DW65" t="s">
        <v>5210</v>
      </c>
    </row>
    <row r="66" spans="1:127">
      <c r="A66" s="127">
        <v>251</v>
      </c>
      <c r="B66" s="128">
        <v>44734.948611111111</v>
      </c>
      <c r="C66" s="129" t="s">
        <v>52</v>
      </c>
      <c r="D66" s="129">
        <v>0</v>
      </c>
      <c r="E66" s="129">
        <v>0</v>
      </c>
      <c r="F66" s="129">
        <v>0</v>
      </c>
      <c r="G66" s="129" t="s">
        <v>54</v>
      </c>
      <c r="H66" s="129" t="s">
        <v>55</v>
      </c>
      <c r="I66" s="129" t="s">
        <v>55</v>
      </c>
      <c r="J66" s="129" t="s">
        <v>55</v>
      </c>
      <c r="L66" s="129">
        <v>90</v>
      </c>
      <c r="M66" s="129" t="s">
        <v>173</v>
      </c>
      <c r="N66" s="129">
        <v>0</v>
      </c>
      <c r="O66" s="129" t="s">
        <v>173</v>
      </c>
      <c r="P66" s="129">
        <v>0</v>
      </c>
      <c r="Q66" s="129" t="s">
        <v>173</v>
      </c>
      <c r="R66" s="129">
        <v>0</v>
      </c>
      <c r="S66" s="129">
        <v>2</v>
      </c>
      <c r="T66" s="129" t="s">
        <v>174</v>
      </c>
      <c r="U66" s="129" t="s">
        <v>1163</v>
      </c>
      <c r="V66" s="129">
        <v>0.71450000000000002</v>
      </c>
      <c r="W66" s="129" t="s">
        <v>1164</v>
      </c>
      <c r="X66" s="129">
        <v>0.33610000000000001</v>
      </c>
      <c r="Y66" s="129" t="s">
        <v>1165</v>
      </c>
      <c r="Z66" s="129">
        <v>0.37640000000000001</v>
      </c>
      <c r="AA66" s="129" t="s">
        <v>748</v>
      </c>
      <c r="AB66" s="129">
        <v>1.5299999999999999E-2</v>
      </c>
      <c r="AC66" s="129" t="s">
        <v>179</v>
      </c>
      <c r="AD66" s="129">
        <v>9.4999999999999998E-3</v>
      </c>
      <c r="AE66" s="129" t="s">
        <v>179</v>
      </c>
      <c r="AF66" s="129">
        <v>1.7100000000000001E-2</v>
      </c>
      <c r="AG66" s="129" t="s">
        <v>1166</v>
      </c>
      <c r="AH66" s="129">
        <v>6.7000000000000002E-3</v>
      </c>
      <c r="AI66" s="129" t="s">
        <v>1167</v>
      </c>
      <c r="AJ66" s="129">
        <v>3.3399999999999999E-2</v>
      </c>
      <c r="AK66" s="129" t="s">
        <v>1168</v>
      </c>
      <c r="AL66" s="129">
        <v>7.6E-3</v>
      </c>
      <c r="AM66" s="129" t="s">
        <v>360</v>
      </c>
      <c r="AN66" s="129">
        <v>7.7000000000000002E-3</v>
      </c>
      <c r="AO66" s="129" t="s">
        <v>827</v>
      </c>
      <c r="AP66" s="129">
        <v>4.7000000000000002E-3</v>
      </c>
      <c r="AQ66" s="129" t="s">
        <v>1169</v>
      </c>
      <c r="AR66" s="129">
        <v>4.8999999999999998E-3</v>
      </c>
      <c r="AS66" s="129" t="s">
        <v>1170</v>
      </c>
      <c r="AT66" s="129">
        <v>2.5600000000000001E-2</v>
      </c>
      <c r="AU66" s="129" t="s">
        <v>179</v>
      </c>
      <c r="AV66" s="129">
        <v>3.5999999999999999E-3</v>
      </c>
      <c r="AW66" s="129" t="s">
        <v>363</v>
      </c>
      <c r="AX66" s="129">
        <v>1E-3</v>
      </c>
      <c r="AY66" s="129" t="s">
        <v>625</v>
      </c>
      <c r="AZ66" s="129">
        <v>8.0000000000000004E-4</v>
      </c>
      <c r="BA66" s="129" t="s">
        <v>210</v>
      </c>
      <c r="BB66" s="129">
        <v>6.9999999999999999E-4</v>
      </c>
      <c r="BC66" s="129" t="s">
        <v>247</v>
      </c>
      <c r="BD66" s="129">
        <v>4.0000000000000002E-4</v>
      </c>
      <c r="BE66" s="129" t="s">
        <v>179</v>
      </c>
      <c r="BF66" s="129">
        <v>2.9999999999999997E-4</v>
      </c>
      <c r="BG66" s="129" t="s">
        <v>179</v>
      </c>
      <c r="BH66" s="129">
        <v>1E-4</v>
      </c>
      <c r="BI66" s="129" t="s">
        <v>179</v>
      </c>
      <c r="BJ66" s="129">
        <v>2.0000000000000001E-4</v>
      </c>
      <c r="BK66" s="129" t="s">
        <v>287</v>
      </c>
      <c r="BL66" s="129">
        <v>4.0000000000000002E-4</v>
      </c>
      <c r="BM66" s="129" t="s">
        <v>250</v>
      </c>
      <c r="BN66" s="129">
        <v>2.9999999999999997E-4</v>
      </c>
      <c r="BO66" s="129" t="s">
        <v>465</v>
      </c>
      <c r="BP66" s="129">
        <v>4.0000000000000002E-4</v>
      </c>
      <c r="BQ66" s="129" t="s">
        <v>179</v>
      </c>
      <c r="BR66" s="129">
        <v>2.9999999999999997E-4</v>
      </c>
      <c r="BS66" s="129" t="s">
        <v>179</v>
      </c>
      <c r="BT66" s="129">
        <v>2.9999999999999997E-4</v>
      </c>
      <c r="BU66" s="129" t="s">
        <v>179</v>
      </c>
      <c r="BV66" s="129">
        <v>6.9999999999999999E-4</v>
      </c>
      <c r="BW66" s="129" t="s">
        <v>18</v>
      </c>
      <c r="BX66" s="129"/>
      <c r="BY66" s="129" t="s">
        <v>18</v>
      </c>
      <c r="BZ66" s="129"/>
      <c r="CA66" s="129" t="s">
        <v>179</v>
      </c>
      <c r="CB66" s="129">
        <v>8.0000000000000004E-4</v>
      </c>
      <c r="CC66" s="129" t="s">
        <v>179</v>
      </c>
      <c r="CD66" s="129">
        <v>2E-3</v>
      </c>
      <c r="CE66" s="129" t="s">
        <v>179</v>
      </c>
      <c r="CF66" s="129">
        <v>2.3E-3</v>
      </c>
      <c r="CG66" s="129" t="s">
        <v>179</v>
      </c>
      <c r="CH66" s="129">
        <v>1E-4</v>
      </c>
      <c r="CI66" s="129" t="s">
        <v>179</v>
      </c>
      <c r="CJ66" s="129">
        <v>6.6E-3</v>
      </c>
      <c r="CK66" s="129" t="s">
        <v>179</v>
      </c>
      <c r="CL66" s="129">
        <v>1.0999999999999999E-2</v>
      </c>
      <c r="CM66" s="129" t="s">
        <v>517</v>
      </c>
      <c r="CN66" s="129">
        <v>2.2000000000000001E-3</v>
      </c>
      <c r="CO66" s="129" t="s">
        <v>179</v>
      </c>
      <c r="CP66" s="129">
        <v>8.0000000000000004E-4</v>
      </c>
      <c r="CQ66" s="129" t="s">
        <v>179</v>
      </c>
      <c r="CR66" s="129">
        <v>3.3E-3</v>
      </c>
      <c r="CS66" s="129" t="s">
        <v>179</v>
      </c>
      <c r="CT66" s="129">
        <v>1.8E-3</v>
      </c>
      <c r="CU66" s="129" t="s">
        <v>18</v>
      </c>
      <c r="CV66" s="129"/>
      <c r="CW66" s="129" t="s">
        <v>18</v>
      </c>
      <c r="CX66" s="129"/>
      <c r="CY66" s="129" t="s">
        <v>179</v>
      </c>
      <c r="CZ66" s="129">
        <v>5.9999999999999995E-4</v>
      </c>
      <c r="DA66" s="129" t="s">
        <v>179</v>
      </c>
      <c r="DB66" s="129">
        <v>5.9999999999999995E-4</v>
      </c>
      <c r="DC66" s="129" t="s">
        <v>179</v>
      </c>
      <c r="DD66" s="129">
        <v>5.9999999999999995E-4</v>
      </c>
      <c r="DE66" s="129" t="s">
        <v>179</v>
      </c>
      <c r="DF66" s="129">
        <v>5.9999999999999995E-4</v>
      </c>
      <c r="DG66" s="129" t="s">
        <v>179</v>
      </c>
      <c r="DH66" s="129">
        <v>4.0000000000000002E-4</v>
      </c>
      <c r="DI66" s="129" t="s">
        <v>179</v>
      </c>
      <c r="DJ66" s="129">
        <v>2.9999999999999997E-4</v>
      </c>
      <c r="DK66" s="129" t="s">
        <v>1171</v>
      </c>
      <c r="DL66" s="129" t="s">
        <v>59</v>
      </c>
      <c r="DN66" t="s">
        <v>895</v>
      </c>
      <c r="DR66" t="s">
        <v>897</v>
      </c>
      <c r="DS66" s="129">
        <v>18</v>
      </c>
      <c r="DT66" s="129" t="s">
        <v>5997</v>
      </c>
      <c r="DU66" s="129" t="s">
        <v>18</v>
      </c>
      <c r="DW66" t="s">
        <v>5211</v>
      </c>
    </row>
    <row r="67" spans="1:127">
      <c r="A67" s="127">
        <v>252</v>
      </c>
      <c r="B67" s="128">
        <v>44734.950694444444</v>
      </c>
      <c r="C67" s="129" t="s">
        <v>52</v>
      </c>
      <c r="D67" s="129">
        <v>0</v>
      </c>
      <c r="E67" s="129">
        <v>0</v>
      </c>
      <c r="F67" s="129">
        <v>0</v>
      </c>
      <c r="G67" s="129" t="s">
        <v>54</v>
      </c>
      <c r="H67" s="129" t="s">
        <v>55</v>
      </c>
      <c r="I67" s="129" t="s">
        <v>55</v>
      </c>
      <c r="J67" s="129" t="s">
        <v>55</v>
      </c>
      <c r="L67" s="129">
        <v>90</v>
      </c>
      <c r="M67" s="129" t="s">
        <v>173</v>
      </c>
      <c r="N67" s="129">
        <v>0</v>
      </c>
      <c r="O67" s="129" t="s">
        <v>173</v>
      </c>
      <c r="P67" s="129">
        <v>0</v>
      </c>
      <c r="Q67" s="129" t="s">
        <v>173</v>
      </c>
      <c r="R67" s="129">
        <v>0</v>
      </c>
      <c r="S67" s="129">
        <v>2</v>
      </c>
      <c r="T67" s="129" t="s">
        <v>174</v>
      </c>
      <c r="U67" s="129" t="s">
        <v>1172</v>
      </c>
      <c r="V67" s="129">
        <v>0.7087</v>
      </c>
      <c r="W67" s="129" t="s">
        <v>1173</v>
      </c>
      <c r="X67" s="129">
        <v>0.32229999999999998</v>
      </c>
      <c r="Y67" s="129" t="s">
        <v>1174</v>
      </c>
      <c r="Z67" s="129">
        <v>0.3594</v>
      </c>
      <c r="AA67" s="129" t="s">
        <v>1175</v>
      </c>
      <c r="AB67" s="129">
        <v>1.52E-2</v>
      </c>
      <c r="AC67" s="129" t="s">
        <v>179</v>
      </c>
      <c r="AD67" s="129">
        <v>8.8999999999999999E-3</v>
      </c>
      <c r="AE67" s="129" t="s">
        <v>179</v>
      </c>
      <c r="AF67" s="129">
        <v>1.7299999999999999E-2</v>
      </c>
      <c r="AG67" s="129" t="s">
        <v>1176</v>
      </c>
      <c r="AH67" s="129">
        <v>6.8999999999999999E-3</v>
      </c>
      <c r="AI67" s="129" t="s">
        <v>1177</v>
      </c>
      <c r="AJ67" s="129">
        <v>3.2399999999999998E-2</v>
      </c>
      <c r="AK67" s="129" t="s">
        <v>1178</v>
      </c>
      <c r="AL67" s="129">
        <v>7.3000000000000001E-3</v>
      </c>
      <c r="AM67" s="129" t="s">
        <v>1179</v>
      </c>
      <c r="AN67" s="129">
        <v>7.4000000000000003E-3</v>
      </c>
      <c r="AO67" s="129" t="s">
        <v>409</v>
      </c>
      <c r="AP67" s="129">
        <v>4.4999999999999997E-3</v>
      </c>
      <c r="AQ67" s="129" t="s">
        <v>1180</v>
      </c>
      <c r="AR67" s="129">
        <v>5.1999999999999998E-3</v>
      </c>
      <c r="AS67" s="129" t="s">
        <v>1181</v>
      </c>
      <c r="AT67" s="129">
        <v>2.58E-2</v>
      </c>
      <c r="AU67" s="129" t="s">
        <v>179</v>
      </c>
      <c r="AV67" s="129">
        <v>3.5999999999999999E-3</v>
      </c>
      <c r="AW67" s="129" t="s">
        <v>283</v>
      </c>
      <c r="AX67" s="129">
        <v>1.1000000000000001E-3</v>
      </c>
      <c r="AY67" s="129" t="s">
        <v>213</v>
      </c>
      <c r="AZ67" s="129">
        <v>8.0000000000000004E-4</v>
      </c>
      <c r="BA67" s="129" t="s">
        <v>330</v>
      </c>
      <c r="BB67" s="129">
        <v>6.9999999999999999E-4</v>
      </c>
      <c r="BC67" s="129" t="s">
        <v>516</v>
      </c>
      <c r="BD67" s="129">
        <v>5.0000000000000001E-4</v>
      </c>
      <c r="BE67" s="129" t="s">
        <v>179</v>
      </c>
      <c r="BF67" s="129">
        <v>2.9999999999999997E-4</v>
      </c>
      <c r="BG67" s="129" t="s">
        <v>179</v>
      </c>
      <c r="BH67" s="129">
        <v>1E-4</v>
      </c>
      <c r="BI67" s="129" t="s">
        <v>246</v>
      </c>
      <c r="BJ67" s="129">
        <v>2.0000000000000001E-4</v>
      </c>
      <c r="BK67" s="129" t="s">
        <v>429</v>
      </c>
      <c r="BL67" s="129">
        <v>4.0000000000000002E-4</v>
      </c>
      <c r="BM67" s="129" t="s">
        <v>250</v>
      </c>
      <c r="BN67" s="129">
        <v>2.9999999999999997E-4</v>
      </c>
      <c r="BO67" s="129" t="s">
        <v>270</v>
      </c>
      <c r="BP67" s="129">
        <v>5.0000000000000001E-4</v>
      </c>
      <c r="BQ67" s="129" t="s">
        <v>179</v>
      </c>
      <c r="BR67" s="129">
        <v>2.9999999999999997E-4</v>
      </c>
      <c r="BS67" s="129" t="s">
        <v>179</v>
      </c>
      <c r="BT67" s="129">
        <v>4.0000000000000002E-4</v>
      </c>
      <c r="BU67" s="129" t="s">
        <v>179</v>
      </c>
      <c r="BV67" s="129">
        <v>5.9999999999999995E-4</v>
      </c>
      <c r="BW67" s="129" t="s">
        <v>18</v>
      </c>
      <c r="BX67" s="129"/>
      <c r="BY67" s="129" t="s">
        <v>179</v>
      </c>
      <c r="BZ67" s="129">
        <v>1.1000000000000001E-3</v>
      </c>
      <c r="CA67" s="129" t="s">
        <v>179</v>
      </c>
      <c r="CB67" s="129">
        <v>8.0000000000000004E-4</v>
      </c>
      <c r="CC67" s="129" t="s">
        <v>179</v>
      </c>
      <c r="CD67" s="129">
        <v>2.0999999999999999E-3</v>
      </c>
      <c r="CE67" s="129" t="s">
        <v>179</v>
      </c>
      <c r="CF67" s="129">
        <v>2.2000000000000001E-3</v>
      </c>
      <c r="CG67" s="129" t="s">
        <v>216</v>
      </c>
      <c r="CH67" s="129">
        <v>1E-4</v>
      </c>
      <c r="CI67" s="129" t="s">
        <v>179</v>
      </c>
      <c r="CJ67" s="129">
        <v>7.4000000000000003E-3</v>
      </c>
      <c r="CK67" s="129" t="s">
        <v>179</v>
      </c>
      <c r="CL67" s="129">
        <v>1.11E-2</v>
      </c>
      <c r="CM67" s="129" t="s">
        <v>301</v>
      </c>
      <c r="CN67" s="129">
        <v>3.8999999999999998E-3</v>
      </c>
      <c r="CO67" s="129" t="s">
        <v>179</v>
      </c>
      <c r="CP67" s="129">
        <v>8.9999999999999998E-4</v>
      </c>
      <c r="CQ67" s="129" t="s">
        <v>179</v>
      </c>
      <c r="CR67" s="129">
        <v>3.2000000000000002E-3</v>
      </c>
      <c r="CS67" s="129" t="s">
        <v>179</v>
      </c>
      <c r="CT67" s="129">
        <v>2E-3</v>
      </c>
      <c r="CU67" s="129" t="s">
        <v>18</v>
      </c>
      <c r="CV67" s="129"/>
      <c r="CW67" s="129" t="s">
        <v>18</v>
      </c>
      <c r="CX67" s="129"/>
      <c r="CY67" s="129" t="s">
        <v>179</v>
      </c>
      <c r="CZ67" s="129">
        <v>5.0000000000000001E-4</v>
      </c>
      <c r="DA67" s="129" t="s">
        <v>179</v>
      </c>
      <c r="DB67" s="129">
        <v>5.9999999999999995E-4</v>
      </c>
      <c r="DC67" s="129" t="s">
        <v>179</v>
      </c>
      <c r="DD67" s="129">
        <v>5.9999999999999995E-4</v>
      </c>
      <c r="DE67" s="129" t="s">
        <v>179</v>
      </c>
      <c r="DF67" s="129">
        <v>5.9999999999999995E-4</v>
      </c>
      <c r="DG67" s="129" t="s">
        <v>179</v>
      </c>
      <c r="DH67" s="129">
        <v>4.0000000000000002E-4</v>
      </c>
      <c r="DI67" s="129" t="s">
        <v>179</v>
      </c>
      <c r="DJ67" s="129">
        <v>4.0000000000000002E-4</v>
      </c>
      <c r="DK67" s="129" t="s">
        <v>1171</v>
      </c>
      <c r="DL67" s="129" t="s">
        <v>59</v>
      </c>
      <c r="DN67" t="s">
        <v>895</v>
      </c>
      <c r="DR67" t="s">
        <v>900</v>
      </c>
      <c r="DS67" s="129">
        <v>51.5</v>
      </c>
      <c r="DT67" s="129" t="s">
        <v>1489</v>
      </c>
      <c r="DU67" s="129" t="s">
        <v>18</v>
      </c>
      <c r="DW67" t="s">
        <v>5212</v>
      </c>
    </row>
    <row r="68" spans="1:127">
      <c r="A68" s="127">
        <v>253</v>
      </c>
      <c r="B68" s="128">
        <v>44734.953472222223</v>
      </c>
      <c r="C68" s="129" t="s">
        <v>52</v>
      </c>
      <c r="D68" s="129">
        <v>0</v>
      </c>
      <c r="E68" s="129">
        <v>0</v>
      </c>
      <c r="F68" s="129">
        <v>0</v>
      </c>
      <c r="G68" s="129" t="s">
        <v>54</v>
      </c>
      <c r="H68" s="129" t="s">
        <v>55</v>
      </c>
      <c r="I68" s="129" t="s">
        <v>55</v>
      </c>
      <c r="J68" s="129" t="s">
        <v>55</v>
      </c>
      <c r="L68" s="129">
        <v>90</v>
      </c>
      <c r="M68" s="129" t="s">
        <v>173</v>
      </c>
      <c r="N68" s="129">
        <v>0</v>
      </c>
      <c r="O68" s="129" t="s">
        <v>173</v>
      </c>
      <c r="P68" s="129">
        <v>0</v>
      </c>
      <c r="Q68" s="129" t="s">
        <v>173</v>
      </c>
      <c r="R68" s="129">
        <v>0</v>
      </c>
      <c r="S68" s="129">
        <v>2</v>
      </c>
      <c r="T68" s="129" t="s">
        <v>174</v>
      </c>
      <c r="U68" s="129" t="s">
        <v>1182</v>
      </c>
      <c r="V68" s="129">
        <v>0.70209999999999995</v>
      </c>
      <c r="W68" s="129" t="s">
        <v>1183</v>
      </c>
      <c r="X68" s="129">
        <v>0.32769999999999999</v>
      </c>
      <c r="Y68" s="129" t="s">
        <v>1184</v>
      </c>
      <c r="Z68" s="129">
        <v>0.3664</v>
      </c>
      <c r="AA68" s="129" t="s">
        <v>396</v>
      </c>
      <c r="AB68" s="129">
        <v>1.5299999999999999E-2</v>
      </c>
      <c r="AC68" s="129" t="s">
        <v>179</v>
      </c>
      <c r="AD68" s="129">
        <v>9.1000000000000004E-3</v>
      </c>
      <c r="AE68" s="129" t="s">
        <v>179</v>
      </c>
      <c r="AF68" s="129">
        <v>1.7600000000000001E-2</v>
      </c>
      <c r="AG68" s="129" t="s">
        <v>1185</v>
      </c>
      <c r="AH68" s="129">
        <v>6.7999999999999996E-3</v>
      </c>
      <c r="AI68" s="129" t="s">
        <v>1186</v>
      </c>
      <c r="AJ68" s="129">
        <v>3.3099999999999997E-2</v>
      </c>
      <c r="AK68" s="129" t="s">
        <v>1032</v>
      </c>
      <c r="AL68" s="129">
        <v>7.4000000000000003E-3</v>
      </c>
      <c r="AM68" s="129" t="s">
        <v>1187</v>
      </c>
      <c r="AN68" s="129">
        <v>7.6E-3</v>
      </c>
      <c r="AO68" s="129" t="s">
        <v>497</v>
      </c>
      <c r="AP68" s="129">
        <v>4.4999999999999997E-3</v>
      </c>
      <c r="AQ68" s="129" t="s">
        <v>375</v>
      </c>
      <c r="AR68" s="129">
        <v>4.8999999999999998E-3</v>
      </c>
      <c r="AS68" s="129" t="s">
        <v>1188</v>
      </c>
      <c r="AT68" s="129">
        <v>2.4500000000000001E-2</v>
      </c>
      <c r="AU68" s="129" t="s">
        <v>179</v>
      </c>
      <c r="AV68" s="129">
        <v>3.3999999999999998E-3</v>
      </c>
      <c r="AW68" s="129" t="s">
        <v>283</v>
      </c>
      <c r="AX68" s="129">
        <v>1.1000000000000001E-3</v>
      </c>
      <c r="AY68" s="129" t="s">
        <v>268</v>
      </c>
      <c r="AZ68" s="129">
        <v>8.0000000000000004E-4</v>
      </c>
      <c r="BA68" s="129" t="s">
        <v>270</v>
      </c>
      <c r="BB68" s="129">
        <v>6.9999999999999999E-4</v>
      </c>
      <c r="BC68" s="129" t="s">
        <v>304</v>
      </c>
      <c r="BD68" s="129">
        <v>4.0000000000000002E-4</v>
      </c>
      <c r="BE68" s="129" t="s">
        <v>179</v>
      </c>
      <c r="BF68" s="129">
        <v>2.9999999999999997E-4</v>
      </c>
      <c r="BG68" s="129" t="s">
        <v>179</v>
      </c>
      <c r="BH68" s="129">
        <v>1E-4</v>
      </c>
      <c r="BI68" s="129" t="s">
        <v>179</v>
      </c>
      <c r="BJ68" s="129">
        <v>2.0000000000000001E-4</v>
      </c>
      <c r="BK68" s="129" t="s">
        <v>193</v>
      </c>
      <c r="BL68" s="129">
        <v>5.0000000000000001E-4</v>
      </c>
      <c r="BM68" s="129" t="s">
        <v>411</v>
      </c>
      <c r="BN68" s="129">
        <v>2.9999999999999997E-4</v>
      </c>
      <c r="BO68" s="129" t="s">
        <v>215</v>
      </c>
      <c r="BP68" s="129">
        <v>5.0000000000000001E-4</v>
      </c>
      <c r="BQ68" s="129" t="s">
        <v>179</v>
      </c>
      <c r="BR68" s="129">
        <v>2.9999999999999997E-4</v>
      </c>
      <c r="BS68" s="129" t="s">
        <v>179</v>
      </c>
      <c r="BT68" s="129">
        <v>2.9999999999999997E-4</v>
      </c>
      <c r="BU68" s="129" t="s">
        <v>179</v>
      </c>
      <c r="BV68" s="129">
        <v>6.9999999999999999E-4</v>
      </c>
      <c r="BW68" s="129" t="s">
        <v>18</v>
      </c>
      <c r="BX68" s="129"/>
      <c r="BY68" s="129" t="s">
        <v>18</v>
      </c>
      <c r="BZ68" s="129"/>
      <c r="CA68" s="129" t="s">
        <v>179</v>
      </c>
      <c r="CB68" s="129">
        <v>8.0000000000000004E-4</v>
      </c>
      <c r="CC68" s="129" t="s">
        <v>179</v>
      </c>
      <c r="CD68" s="129">
        <v>2E-3</v>
      </c>
      <c r="CE68" s="129" t="s">
        <v>179</v>
      </c>
      <c r="CF68" s="129">
        <v>2.3E-3</v>
      </c>
      <c r="CG68" s="129" t="s">
        <v>179</v>
      </c>
      <c r="CH68" s="129">
        <v>1E-4</v>
      </c>
      <c r="CI68" s="129" t="s">
        <v>179</v>
      </c>
      <c r="CJ68" s="129">
        <v>7.0000000000000001E-3</v>
      </c>
      <c r="CK68" s="129" t="s">
        <v>179</v>
      </c>
      <c r="CL68" s="129">
        <v>1.09E-2</v>
      </c>
      <c r="CM68" s="129" t="s">
        <v>179</v>
      </c>
      <c r="CN68" s="129">
        <v>3.0000000000000001E-3</v>
      </c>
      <c r="CO68" s="129" t="s">
        <v>179</v>
      </c>
      <c r="CP68" s="129">
        <v>8.0000000000000004E-4</v>
      </c>
      <c r="CQ68" s="129" t="s">
        <v>179</v>
      </c>
      <c r="CR68" s="129">
        <v>3.0999999999999999E-3</v>
      </c>
      <c r="CS68" s="129" t="s">
        <v>179</v>
      </c>
      <c r="CT68" s="129">
        <v>1.8E-3</v>
      </c>
      <c r="CU68" s="129" t="s">
        <v>18</v>
      </c>
      <c r="CV68" s="129"/>
      <c r="CW68" s="129" t="s">
        <v>18</v>
      </c>
      <c r="CX68" s="129"/>
      <c r="CY68" s="129" t="s">
        <v>179</v>
      </c>
      <c r="CZ68" s="129">
        <v>5.0000000000000001E-4</v>
      </c>
      <c r="DA68" s="129" t="s">
        <v>179</v>
      </c>
      <c r="DB68" s="129">
        <v>5.9999999999999995E-4</v>
      </c>
      <c r="DC68" s="129" t="s">
        <v>179</v>
      </c>
      <c r="DD68" s="129">
        <v>5.0000000000000001E-4</v>
      </c>
      <c r="DE68" s="129" t="s">
        <v>179</v>
      </c>
      <c r="DF68" s="129">
        <v>5.9999999999999995E-4</v>
      </c>
      <c r="DG68" s="129" t="s">
        <v>179</v>
      </c>
      <c r="DH68" s="129">
        <v>4.0000000000000002E-4</v>
      </c>
      <c r="DI68" s="129" t="s">
        <v>179</v>
      </c>
      <c r="DJ68" s="129">
        <v>2.9999999999999997E-4</v>
      </c>
      <c r="DK68" s="129" t="s">
        <v>1171</v>
      </c>
      <c r="DL68" s="129" t="s">
        <v>59</v>
      </c>
      <c r="DN68" t="s">
        <v>895</v>
      </c>
      <c r="DR68" t="s">
        <v>1511</v>
      </c>
      <c r="DS68" s="129">
        <v>58</v>
      </c>
      <c r="DT68" s="129" t="s">
        <v>5999</v>
      </c>
      <c r="DU68" s="129" t="s">
        <v>18</v>
      </c>
      <c r="DW68" t="s">
        <v>5213</v>
      </c>
    </row>
    <row r="69" spans="1:127">
      <c r="A69" s="127">
        <v>254</v>
      </c>
      <c r="B69" s="128">
        <v>44734.955555555556</v>
      </c>
      <c r="C69" s="129" t="s">
        <v>52</v>
      </c>
      <c r="D69" s="129">
        <v>0</v>
      </c>
      <c r="E69" s="129">
        <v>0</v>
      </c>
      <c r="F69" s="129">
        <v>0</v>
      </c>
      <c r="G69" s="129" t="s">
        <v>54</v>
      </c>
      <c r="H69" s="129" t="s">
        <v>55</v>
      </c>
      <c r="I69" s="129" t="s">
        <v>55</v>
      </c>
      <c r="J69" s="129" t="s">
        <v>55</v>
      </c>
      <c r="L69" s="129">
        <v>90</v>
      </c>
      <c r="M69" s="129" t="s">
        <v>173</v>
      </c>
      <c r="N69" s="129">
        <v>0</v>
      </c>
      <c r="O69" s="129" t="s">
        <v>173</v>
      </c>
      <c r="P69" s="129">
        <v>0</v>
      </c>
      <c r="Q69" s="129" t="s">
        <v>173</v>
      </c>
      <c r="R69" s="129">
        <v>0</v>
      </c>
      <c r="S69" s="129">
        <v>2</v>
      </c>
      <c r="T69" s="129" t="s">
        <v>174</v>
      </c>
      <c r="U69" s="129" t="s">
        <v>1189</v>
      </c>
      <c r="V69" s="129">
        <v>0.68030000000000002</v>
      </c>
      <c r="W69" s="129" t="s">
        <v>1190</v>
      </c>
      <c r="X69" s="129">
        <v>0.33069999999999999</v>
      </c>
      <c r="Y69" s="129" t="s">
        <v>1191</v>
      </c>
      <c r="Z69" s="129">
        <v>0.36930000000000002</v>
      </c>
      <c r="AA69" s="129" t="s">
        <v>610</v>
      </c>
      <c r="AB69" s="129">
        <v>1.52E-2</v>
      </c>
      <c r="AC69" s="129" t="s">
        <v>179</v>
      </c>
      <c r="AD69" s="129">
        <v>8.8999999999999999E-3</v>
      </c>
      <c r="AE69" s="129" t="s">
        <v>179</v>
      </c>
      <c r="AF69" s="129">
        <v>1.72E-2</v>
      </c>
      <c r="AG69" s="129" t="s">
        <v>1192</v>
      </c>
      <c r="AH69" s="129">
        <v>6.6E-3</v>
      </c>
      <c r="AI69" s="129" t="s">
        <v>1193</v>
      </c>
      <c r="AJ69" s="129">
        <v>3.32E-2</v>
      </c>
      <c r="AK69" s="129" t="s">
        <v>1194</v>
      </c>
      <c r="AL69" s="129">
        <v>7.4999999999999997E-3</v>
      </c>
      <c r="AM69" s="129" t="s">
        <v>1022</v>
      </c>
      <c r="AN69" s="129">
        <v>7.7999999999999996E-3</v>
      </c>
      <c r="AO69" s="129" t="s">
        <v>1043</v>
      </c>
      <c r="AP69" s="129">
        <v>4.4000000000000003E-3</v>
      </c>
      <c r="AQ69" s="129" t="s">
        <v>1195</v>
      </c>
      <c r="AR69" s="129">
        <v>4.7999999999999996E-3</v>
      </c>
      <c r="AS69" s="129" t="s">
        <v>1196</v>
      </c>
      <c r="AT69" s="129">
        <v>2.4899999999999999E-2</v>
      </c>
      <c r="AU69" s="129" t="s">
        <v>284</v>
      </c>
      <c r="AV69" s="129">
        <v>3.5000000000000001E-3</v>
      </c>
      <c r="AW69" s="129" t="s">
        <v>502</v>
      </c>
      <c r="AX69" s="129">
        <v>1.2999999999999999E-3</v>
      </c>
      <c r="AY69" s="129" t="s">
        <v>243</v>
      </c>
      <c r="AZ69" s="129">
        <v>8.0000000000000004E-4</v>
      </c>
      <c r="BA69" s="129" t="s">
        <v>422</v>
      </c>
      <c r="BB69" s="129">
        <v>6.9999999999999999E-4</v>
      </c>
      <c r="BC69" s="129" t="s">
        <v>406</v>
      </c>
      <c r="BD69" s="129">
        <v>5.0000000000000001E-4</v>
      </c>
      <c r="BE69" s="129" t="s">
        <v>179</v>
      </c>
      <c r="BF69" s="129">
        <v>2.9999999999999997E-4</v>
      </c>
      <c r="BG69" s="129" t="s">
        <v>216</v>
      </c>
      <c r="BH69" s="129">
        <v>1E-4</v>
      </c>
      <c r="BI69" s="129" t="s">
        <v>246</v>
      </c>
      <c r="BJ69" s="129">
        <v>2.0000000000000001E-4</v>
      </c>
      <c r="BK69" s="129" t="s">
        <v>268</v>
      </c>
      <c r="BL69" s="129">
        <v>4.0000000000000002E-4</v>
      </c>
      <c r="BM69" s="129" t="s">
        <v>250</v>
      </c>
      <c r="BN69" s="129">
        <v>2.9999999999999997E-4</v>
      </c>
      <c r="BO69" s="129" t="s">
        <v>187</v>
      </c>
      <c r="BP69" s="129">
        <v>5.0000000000000001E-4</v>
      </c>
      <c r="BQ69" s="129" t="s">
        <v>179</v>
      </c>
      <c r="BR69" s="129">
        <v>2.9999999999999997E-4</v>
      </c>
      <c r="BS69" s="129" t="s">
        <v>179</v>
      </c>
      <c r="BT69" s="129">
        <v>2.9999999999999997E-4</v>
      </c>
      <c r="BU69" s="129" t="s">
        <v>179</v>
      </c>
      <c r="BV69" s="129">
        <v>6.9999999999999999E-4</v>
      </c>
      <c r="BW69" s="129" t="s">
        <v>18</v>
      </c>
      <c r="BX69" s="129"/>
      <c r="BY69" s="129" t="s">
        <v>179</v>
      </c>
      <c r="BZ69" s="129">
        <v>1.1000000000000001E-3</v>
      </c>
      <c r="CA69" s="129" t="s">
        <v>179</v>
      </c>
      <c r="CB69" s="129">
        <v>8.0000000000000004E-4</v>
      </c>
      <c r="CC69" s="129" t="s">
        <v>179</v>
      </c>
      <c r="CD69" s="129">
        <v>2E-3</v>
      </c>
      <c r="CE69" s="129" t="s">
        <v>179</v>
      </c>
      <c r="CF69" s="129">
        <v>2.3E-3</v>
      </c>
      <c r="CG69" s="129" t="s">
        <v>216</v>
      </c>
      <c r="CH69" s="129">
        <v>1E-4</v>
      </c>
      <c r="CI69" s="129" t="s">
        <v>179</v>
      </c>
      <c r="CJ69" s="129">
        <v>6.8999999999999999E-3</v>
      </c>
      <c r="CK69" s="129" t="s">
        <v>179</v>
      </c>
      <c r="CL69" s="129">
        <v>1.0800000000000001E-2</v>
      </c>
      <c r="CM69" s="129" t="s">
        <v>179</v>
      </c>
      <c r="CN69" s="129">
        <v>2.8E-3</v>
      </c>
      <c r="CO69" s="129" t="s">
        <v>179</v>
      </c>
      <c r="CP69" s="129">
        <v>8.9999999999999998E-4</v>
      </c>
      <c r="CQ69" s="129" t="s">
        <v>179</v>
      </c>
      <c r="CR69" s="129">
        <v>3.3E-3</v>
      </c>
      <c r="CS69" s="129" t="s">
        <v>179</v>
      </c>
      <c r="CT69" s="129">
        <v>1.8E-3</v>
      </c>
      <c r="CU69" s="129" t="s">
        <v>179</v>
      </c>
      <c r="CV69" s="129">
        <v>6.9999999999999999E-4</v>
      </c>
      <c r="CW69" s="129" t="s">
        <v>18</v>
      </c>
      <c r="CX69" s="129"/>
      <c r="CY69" s="129" t="s">
        <v>179</v>
      </c>
      <c r="CZ69" s="129">
        <v>5.9999999999999995E-4</v>
      </c>
      <c r="DA69" s="129" t="s">
        <v>179</v>
      </c>
      <c r="DB69" s="129">
        <v>5.0000000000000001E-4</v>
      </c>
      <c r="DC69" s="129" t="s">
        <v>179</v>
      </c>
      <c r="DD69" s="129">
        <v>5.0000000000000001E-4</v>
      </c>
      <c r="DE69" s="129" t="s">
        <v>179</v>
      </c>
      <c r="DF69" s="129">
        <v>5.9999999999999995E-4</v>
      </c>
      <c r="DG69" s="129" t="s">
        <v>179</v>
      </c>
      <c r="DH69" s="129">
        <v>4.0000000000000002E-4</v>
      </c>
      <c r="DI69" s="129" t="s">
        <v>179</v>
      </c>
      <c r="DJ69" s="129">
        <v>2.9999999999999997E-4</v>
      </c>
      <c r="DK69" s="129" t="s">
        <v>1171</v>
      </c>
      <c r="DL69" s="129" t="s">
        <v>59</v>
      </c>
      <c r="DN69" t="s">
        <v>895</v>
      </c>
      <c r="DR69" t="s">
        <v>911</v>
      </c>
      <c r="DS69" s="129">
        <v>75</v>
      </c>
      <c r="DT69" s="129" t="s">
        <v>5988</v>
      </c>
      <c r="DU69" s="129" t="s">
        <v>18</v>
      </c>
      <c r="DW69" t="s">
        <v>5214</v>
      </c>
    </row>
    <row r="70" spans="1:127">
      <c r="A70" s="127">
        <v>255</v>
      </c>
      <c r="B70" s="128">
        <v>44734.963194444441</v>
      </c>
      <c r="C70" s="129" t="s">
        <v>52</v>
      </c>
      <c r="D70" s="129">
        <v>0</v>
      </c>
      <c r="E70" s="129">
        <v>0</v>
      </c>
      <c r="F70" s="129">
        <v>0</v>
      </c>
      <c r="G70" s="129" t="s">
        <v>54</v>
      </c>
      <c r="H70" s="129" t="s">
        <v>55</v>
      </c>
      <c r="I70" s="129" t="s">
        <v>55</v>
      </c>
      <c r="J70" s="129" t="s">
        <v>55</v>
      </c>
      <c r="L70" s="129">
        <v>90</v>
      </c>
      <c r="M70" s="129" t="s">
        <v>173</v>
      </c>
      <c r="N70" s="129">
        <v>0</v>
      </c>
      <c r="O70" s="129" t="s">
        <v>173</v>
      </c>
      <c r="P70" s="129">
        <v>0</v>
      </c>
      <c r="Q70" s="129" t="s">
        <v>173</v>
      </c>
      <c r="R70" s="129">
        <v>0</v>
      </c>
      <c r="S70" s="129">
        <v>2</v>
      </c>
      <c r="T70" s="129" t="s">
        <v>174</v>
      </c>
      <c r="U70" s="129" t="s">
        <v>1197</v>
      </c>
      <c r="V70" s="129">
        <v>0.66890000000000005</v>
      </c>
      <c r="W70" s="129" t="s">
        <v>1198</v>
      </c>
      <c r="X70" s="129">
        <v>0.31540000000000001</v>
      </c>
      <c r="Y70" s="129" t="s">
        <v>1199</v>
      </c>
      <c r="Z70" s="129">
        <v>0.35239999999999999</v>
      </c>
      <c r="AA70" s="129" t="s">
        <v>322</v>
      </c>
      <c r="AB70" s="129">
        <v>1.4800000000000001E-2</v>
      </c>
      <c r="AC70" s="129" t="s">
        <v>179</v>
      </c>
      <c r="AD70" s="129">
        <v>8.3999999999999995E-3</v>
      </c>
      <c r="AE70" s="129" t="s">
        <v>179</v>
      </c>
      <c r="AF70" s="129">
        <v>1.6899999999999998E-2</v>
      </c>
      <c r="AG70" s="129" t="s">
        <v>1200</v>
      </c>
      <c r="AH70" s="129">
        <v>7.4000000000000003E-3</v>
      </c>
      <c r="AI70" s="129" t="s">
        <v>1201</v>
      </c>
      <c r="AJ70" s="129">
        <v>3.2199999999999999E-2</v>
      </c>
      <c r="AK70" s="129" t="s">
        <v>1202</v>
      </c>
      <c r="AL70" s="129">
        <v>7.1999999999999998E-3</v>
      </c>
      <c r="AM70" s="129" t="s">
        <v>1203</v>
      </c>
      <c r="AN70" s="129">
        <v>7.7000000000000002E-3</v>
      </c>
      <c r="AO70" s="129" t="s">
        <v>1204</v>
      </c>
      <c r="AP70" s="129">
        <v>4.1999999999999997E-3</v>
      </c>
      <c r="AQ70" s="129" t="s">
        <v>1205</v>
      </c>
      <c r="AR70" s="129">
        <v>6.4999999999999997E-3</v>
      </c>
      <c r="AS70" s="129" t="s">
        <v>1206</v>
      </c>
      <c r="AT70" s="129">
        <v>2.46E-2</v>
      </c>
      <c r="AU70" s="129" t="s">
        <v>210</v>
      </c>
      <c r="AV70" s="129">
        <v>3.5000000000000001E-3</v>
      </c>
      <c r="AW70" s="129" t="s">
        <v>208</v>
      </c>
      <c r="AX70" s="129">
        <v>1E-3</v>
      </c>
      <c r="AY70" s="129" t="s">
        <v>287</v>
      </c>
      <c r="AZ70" s="129">
        <v>8.0000000000000004E-4</v>
      </c>
      <c r="BA70" s="129" t="s">
        <v>465</v>
      </c>
      <c r="BB70" s="129">
        <v>6.9999999999999999E-4</v>
      </c>
      <c r="BC70" s="129" t="s">
        <v>285</v>
      </c>
      <c r="BD70" s="129">
        <v>4.0000000000000002E-4</v>
      </c>
      <c r="BE70" s="129" t="s">
        <v>179</v>
      </c>
      <c r="BF70" s="129">
        <v>2.9999999999999997E-4</v>
      </c>
      <c r="BG70" s="129" t="s">
        <v>179</v>
      </c>
      <c r="BH70" s="129">
        <v>1E-4</v>
      </c>
      <c r="BI70" s="129" t="s">
        <v>286</v>
      </c>
      <c r="BJ70" s="129">
        <v>2.0000000000000001E-4</v>
      </c>
      <c r="BK70" s="129" t="s">
        <v>287</v>
      </c>
      <c r="BL70" s="129">
        <v>5.0000000000000001E-4</v>
      </c>
      <c r="BM70" s="129" t="s">
        <v>214</v>
      </c>
      <c r="BN70" s="129">
        <v>2.9999999999999997E-4</v>
      </c>
      <c r="BO70" s="129" t="s">
        <v>422</v>
      </c>
      <c r="BP70" s="129">
        <v>5.0000000000000001E-4</v>
      </c>
      <c r="BQ70" s="129" t="s">
        <v>179</v>
      </c>
      <c r="BR70" s="129">
        <v>2.9999999999999997E-4</v>
      </c>
      <c r="BS70" s="129" t="s">
        <v>179</v>
      </c>
      <c r="BT70" s="129">
        <v>4.0000000000000002E-4</v>
      </c>
      <c r="BU70" s="129" t="s">
        <v>179</v>
      </c>
      <c r="BV70" s="129">
        <v>6.9999999999999999E-4</v>
      </c>
      <c r="BW70" s="129" t="s">
        <v>18</v>
      </c>
      <c r="BX70" s="129"/>
      <c r="BY70" s="129" t="s">
        <v>179</v>
      </c>
      <c r="BZ70" s="129">
        <v>1.1000000000000001E-3</v>
      </c>
      <c r="CA70" s="129" t="s">
        <v>179</v>
      </c>
      <c r="CB70" s="129">
        <v>8.0000000000000004E-4</v>
      </c>
      <c r="CC70" s="129" t="s">
        <v>179</v>
      </c>
      <c r="CD70" s="129">
        <v>2E-3</v>
      </c>
      <c r="CE70" s="129" t="s">
        <v>179</v>
      </c>
      <c r="CF70" s="129">
        <v>2.3E-3</v>
      </c>
      <c r="CG70" s="129" t="s">
        <v>216</v>
      </c>
      <c r="CH70" s="129">
        <v>1E-4</v>
      </c>
      <c r="CI70" s="129" t="s">
        <v>179</v>
      </c>
      <c r="CJ70" s="129">
        <v>7.4999999999999997E-3</v>
      </c>
      <c r="CK70" s="129" t="s">
        <v>179</v>
      </c>
      <c r="CL70" s="129">
        <v>1.11E-2</v>
      </c>
      <c r="CM70" s="129" t="s">
        <v>179</v>
      </c>
      <c r="CN70" s="129">
        <v>4.1999999999999997E-3</v>
      </c>
      <c r="CO70" s="129" t="s">
        <v>179</v>
      </c>
      <c r="CP70" s="129">
        <v>8.0000000000000004E-4</v>
      </c>
      <c r="CQ70" s="129" t="s">
        <v>179</v>
      </c>
      <c r="CR70" s="129">
        <v>3.2000000000000002E-3</v>
      </c>
      <c r="CS70" s="129" t="s">
        <v>179</v>
      </c>
      <c r="CT70" s="129">
        <v>1.9E-3</v>
      </c>
      <c r="CU70" s="129" t="s">
        <v>179</v>
      </c>
      <c r="CV70" s="129">
        <v>8.0000000000000004E-4</v>
      </c>
      <c r="CW70" s="129" t="s">
        <v>18</v>
      </c>
      <c r="CX70" s="129"/>
      <c r="CY70" s="129" t="s">
        <v>179</v>
      </c>
      <c r="CZ70" s="129">
        <v>5.9999999999999995E-4</v>
      </c>
      <c r="DA70" s="129" t="s">
        <v>179</v>
      </c>
      <c r="DB70" s="129">
        <v>5.0000000000000001E-4</v>
      </c>
      <c r="DC70" s="129" t="s">
        <v>179</v>
      </c>
      <c r="DD70" s="129">
        <v>5.9999999999999995E-4</v>
      </c>
      <c r="DE70" s="129" t="s">
        <v>179</v>
      </c>
      <c r="DF70" s="129">
        <v>5.9999999999999995E-4</v>
      </c>
      <c r="DG70" s="129" t="s">
        <v>179</v>
      </c>
      <c r="DH70" s="129">
        <v>4.0000000000000002E-4</v>
      </c>
      <c r="DI70" s="129" t="s">
        <v>179</v>
      </c>
      <c r="DJ70" s="129">
        <v>4.0000000000000002E-4</v>
      </c>
      <c r="DK70" s="129" t="s">
        <v>1207</v>
      </c>
      <c r="DL70" s="129" t="s">
        <v>59</v>
      </c>
      <c r="DN70" t="s">
        <v>895</v>
      </c>
      <c r="DR70" t="s">
        <v>197</v>
      </c>
      <c r="DS70" s="129">
        <v>1.5</v>
      </c>
      <c r="DT70" s="129" t="s">
        <v>1490</v>
      </c>
      <c r="DU70" s="129" t="s">
        <v>18</v>
      </c>
      <c r="DW70" t="s">
        <v>5215</v>
      </c>
    </row>
    <row r="71" spans="1:127">
      <c r="A71" s="127">
        <v>256</v>
      </c>
      <c r="B71" s="128">
        <v>44734.965277777781</v>
      </c>
      <c r="C71" s="129" t="s">
        <v>52</v>
      </c>
      <c r="D71" s="129">
        <v>0</v>
      </c>
      <c r="E71" s="129">
        <v>0</v>
      </c>
      <c r="F71" s="129">
        <v>0</v>
      </c>
      <c r="G71" s="129" t="s">
        <v>54</v>
      </c>
      <c r="H71" s="129" t="s">
        <v>55</v>
      </c>
      <c r="I71" s="129" t="s">
        <v>55</v>
      </c>
      <c r="J71" s="129" t="s">
        <v>55</v>
      </c>
      <c r="L71" s="129">
        <v>90</v>
      </c>
      <c r="M71" s="129" t="s">
        <v>173</v>
      </c>
      <c r="N71" s="129">
        <v>0</v>
      </c>
      <c r="O71" s="129" t="s">
        <v>173</v>
      </c>
      <c r="P71" s="129">
        <v>0</v>
      </c>
      <c r="Q71" s="129" t="s">
        <v>173</v>
      </c>
      <c r="R71" s="129">
        <v>0</v>
      </c>
      <c r="S71" s="129">
        <v>2</v>
      </c>
      <c r="T71" s="129" t="s">
        <v>174</v>
      </c>
      <c r="U71" s="129" t="s">
        <v>1208</v>
      </c>
      <c r="V71" s="129">
        <v>0.68100000000000005</v>
      </c>
      <c r="W71" s="129" t="s">
        <v>1209</v>
      </c>
      <c r="X71" s="129">
        <v>0.31780000000000003</v>
      </c>
      <c r="Y71" s="129" t="s">
        <v>1210</v>
      </c>
      <c r="Z71" s="129">
        <v>0.3538</v>
      </c>
      <c r="AA71" s="129" t="s">
        <v>1211</v>
      </c>
      <c r="AB71" s="129">
        <v>1.4999999999999999E-2</v>
      </c>
      <c r="AC71" s="129" t="s">
        <v>179</v>
      </c>
      <c r="AD71" s="129">
        <v>8.3999999999999995E-3</v>
      </c>
      <c r="AE71" s="129" t="s">
        <v>179</v>
      </c>
      <c r="AF71" s="129">
        <v>1.7100000000000001E-2</v>
      </c>
      <c r="AG71" s="129" t="s">
        <v>1212</v>
      </c>
      <c r="AH71" s="129">
        <v>7.4000000000000003E-3</v>
      </c>
      <c r="AI71" s="129" t="s">
        <v>1213</v>
      </c>
      <c r="AJ71" s="129">
        <v>3.2099999999999997E-2</v>
      </c>
      <c r="AK71" s="129" t="s">
        <v>1214</v>
      </c>
      <c r="AL71" s="129">
        <v>7.1999999999999998E-3</v>
      </c>
      <c r="AM71" s="129" t="s">
        <v>1135</v>
      </c>
      <c r="AN71" s="129">
        <v>7.4000000000000003E-3</v>
      </c>
      <c r="AO71" s="129" t="s">
        <v>1215</v>
      </c>
      <c r="AP71" s="129">
        <v>4.3E-3</v>
      </c>
      <c r="AQ71" s="129" t="s">
        <v>1216</v>
      </c>
      <c r="AR71" s="129">
        <v>6.7999999999999996E-3</v>
      </c>
      <c r="AS71" s="129" t="s">
        <v>1217</v>
      </c>
      <c r="AT71" s="129">
        <v>2.4500000000000001E-2</v>
      </c>
      <c r="AU71" s="129" t="s">
        <v>210</v>
      </c>
      <c r="AV71" s="129">
        <v>3.5000000000000001E-3</v>
      </c>
      <c r="AW71" s="129" t="s">
        <v>190</v>
      </c>
      <c r="AX71" s="129">
        <v>1E-3</v>
      </c>
      <c r="AY71" s="129" t="s">
        <v>193</v>
      </c>
      <c r="AZ71" s="129">
        <v>8.9999999999999998E-4</v>
      </c>
      <c r="BA71" s="129" t="s">
        <v>346</v>
      </c>
      <c r="BB71" s="129">
        <v>6.9999999999999999E-4</v>
      </c>
      <c r="BC71" s="129" t="s">
        <v>267</v>
      </c>
      <c r="BD71" s="129">
        <v>5.0000000000000001E-4</v>
      </c>
      <c r="BE71" s="129" t="s">
        <v>179</v>
      </c>
      <c r="BF71" s="129">
        <v>2.9999999999999997E-4</v>
      </c>
      <c r="BG71" s="129" t="s">
        <v>179</v>
      </c>
      <c r="BH71" s="129">
        <v>1E-4</v>
      </c>
      <c r="BI71" s="129" t="s">
        <v>318</v>
      </c>
      <c r="BJ71" s="129">
        <v>2.0000000000000001E-4</v>
      </c>
      <c r="BK71" s="129" t="s">
        <v>268</v>
      </c>
      <c r="BL71" s="129">
        <v>5.0000000000000001E-4</v>
      </c>
      <c r="BM71" s="129" t="s">
        <v>451</v>
      </c>
      <c r="BN71" s="129">
        <v>2.9999999999999997E-4</v>
      </c>
      <c r="BO71" s="129" t="s">
        <v>422</v>
      </c>
      <c r="BP71" s="129">
        <v>5.0000000000000001E-4</v>
      </c>
      <c r="BQ71" s="129" t="s">
        <v>179</v>
      </c>
      <c r="BR71" s="129">
        <v>2.9999999999999997E-4</v>
      </c>
      <c r="BS71" s="129" t="s">
        <v>179</v>
      </c>
      <c r="BT71" s="129">
        <v>4.0000000000000002E-4</v>
      </c>
      <c r="BU71" s="129" t="s">
        <v>179</v>
      </c>
      <c r="BV71" s="129">
        <v>5.9999999999999995E-4</v>
      </c>
      <c r="BW71" s="129" t="s">
        <v>191</v>
      </c>
      <c r="BX71" s="129">
        <v>8.9999999999999998E-4</v>
      </c>
      <c r="BY71" s="129" t="s">
        <v>18</v>
      </c>
      <c r="BZ71" s="129"/>
      <c r="CA71" s="129" t="s">
        <v>179</v>
      </c>
      <c r="CB71" s="129">
        <v>8.0000000000000004E-4</v>
      </c>
      <c r="CC71" s="129" t="s">
        <v>179</v>
      </c>
      <c r="CD71" s="129">
        <v>2.0999999999999999E-3</v>
      </c>
      <c r="CE71" s="129" t="s">
        <v>179</v>
      </c>
      <c r="CF71" s="129">
        <v>2.2000000000000001E-3</v>
      </c>
      <c r="CG71" s="129" t="s">
        <v>179</v>
      </c>
      <c r="CH71" s="129">
        <v>1E-4</v>
      </c>
      <c r="CI71" s="129" t="s">
        <v>179</v>
      </c>
      <c r="CJ71" s="129">
        <v>7.6E-3</v>
      </c>
      <c r="CK71" s="129" t="s">
        <v>179</v>
      </c>
      <c r="CL71" s="129">
        <v>1.12E-2</v>
      </c>
      <c r="CM71" s="129" t="s">
        <v>179</v>
      </c>
      <c r="CN71" s="129">
        <v>4.1999999999999997E-3</v>
      </c>
      <c r="CO71" s="129" t="s">
        <v>179</v>
      </c>
      <c r="CP71" s="129">
        <v>8.9999999999999998E-4</v>
      </c>
      <c r="CQ71" s="129" t="s">
        <v>179</v>
      </c>
      <c r="CR71" s="129">
        <v>3.2000000000000002E-3</v>
      </c>
      <c r="CS71" s="129" t="s">
        <v>179</v>
      </c>
      <c r="CT71" s="129">
        <v>1.8E-3</v>
      </c>
      <c r="CU71" s="129" t="s">
        <v>179</v>
      </c>
      <c r="CV71" s="129">
        <v>8.0000000000000004E-4</v>
      </c>
      <c r="CW71" s="129" t="s">
        <v>18</v>
      </c>
      <c r="CX71" s="129"/>
      <c r="CY71" s="129" t="s">
        <v>179</v>
      </c>
      <c r="CZ71" s="129">
        <v>5.0000000000000001E-4</v>
      </c>
      <c r="DA71" s="129" t="s">
        <v>179</v>
      </c>
      <c r="DB71" s="129">
        <v>5.9999999999999995E-4</v>
      </c>
      <c r="DC71" s="129" t="s">
        <v>179</v>
      </c>
      <c r="DD71" s="129">
        <v>5.9999999999999995E-4</v>
      </c>
      <c r="DE71" s="129" t="s">
        <v>179</v>
      </c>
      <c r="DF71" s="129">
        <v>5.9999999999999995E-4</v>
      </c>
      <c r="DG71" s="129" t="s">
        <v>179</v>
      </c>
      <c r="DH71" s="129">
        <v>4.0000000000000002E-4</v>
      </c>
      <c r="DI71" s="129" t="s">
        <v>179</v>
      </c>
      <c r="DJ71" s="129">
        <v>4.0000000000000002E-4</v>
      </c>
      <c r="DK71" s="129" t="s">
        <v>1207</v>
      </c>
      <c r="DL71" s="129" t="s">
        <v>59</v>
      </c>
      <c r="DN71" t="s">
        <v>895</v>
      </c>
      <c r="DR71" t="s">
        <v>197</v>
      </c>
      <c r="DS71" s="129">
        <v>1.5</v>
      </c>
      <c r="DT71" s="129" t="s">
        <v>1490</v>
      </c>
      <c r="DU71" s="129" t="s">
        <v>18</v>
      </c>
      <c r="DW71" t="s">
        <v>5216</v>
      </c>
    </row>
    <row r="72" spans="1:127">
      <c r="A72" s="127">
        <v>257</v>
      </c>
      <c r="B72" s="128">
        <v>44734.966666666667</v>
      </c>
      <c r="C72" s="129" t="s">
        <v>52</v>
      </c>
      <c r="D72" s="129">
        <v>0</v>
      </c>
      <c r="E72" s="129">
        <v>0</v>
      </c>
      <c r="F72" s="129">
        <v>0</v>
      </c>
      <c r="G72" s="129" t="s">
        <v>54</v>
      </c>
      <c r="H72" s="129" t="s">
        <v>55</v>
      </c>
      <c r="I72" s="129" t="s">
        <v>55</v>
      </c>
      <c r="J72" s="129" t="s">
        <v>55</v>
      </c>
      <c r="L72" s="129">
        <v>90</v>
      </c>
      <c r="M72" s="129" t="s">
        <v>173</v>
      </c>
      <c r="N72" s="129">
        <v>0</v>
      </c>
      <c r="O72" s="129" t="s">
        <v>173</v>
      </c>
      <c r="P72" s="129">
        <v>0</v>
      </c>
      <c r="Q72" s="129" t="s">
        <v>173</v>
      </c>
      <c r="R72" s="129">
        <v>0</v>
      </c>
      <c r="S72" s="129">
        <v>2</v>
      </c>
      <c r="T72" s="129" t="s">
        <v>174</v>
      </c>
      <c r="U72" s="129" t="s">
        <v>1218</v>
      </c>
      <c r="V72" s="129">
        <v>0.68899999999999995</v>
      </c>
      <c r="W72" s="129" t="s">
        <v>1219</v>
      </c>
      <c r="X72" s="129">
        <v>0.32390000000000002</v>
      </c>
      <c r="Y72" s="129" t="s">
        <v>1220</v>
      </c>
      <c r="Z72" s="129">
        <v>0.35620000000000002</v>
      </c>
      <c r="AA72" s="129" t="s">
        <v>260</v>
      </c>
      <c r="AB72" s="129">
        <v>1.52E-2</v>
      </c>
      <c r="AC72" s="129" t="s">
        <v>179</v>
      </c>
      <c r="AD72" s="129">
        <v>8.6E-3</v>
      </c>
      <c r="AE72" s="129" t="s">
        <v>179</v>
      </c>
      <c r="AF72" s="129">
        <v>1.7299999999999999E-2</v>
      </c>
      <c r="AG72" s="129" t="s">
        <v>1221</v>
      </c>
      <c r="AH72" s="129">
        <v>7.4000000000000003E-3</v>
      </c>
      <c r="AI72" s="129" t="s">
        <v>1222</v>
      </c>
      <c r="AJ72" s="129">
        <v>3.27E-2</v>
      </c>
      <c r="AK72" s="129" t="s">
        <v>1223</v>
      </c>
      <c r="AL72" s="129">
        <v>7.1999999999999998E-3</v>
      </c>
      <c r="AM72" s="129" t="s">
        <v>1224</v>
      </c>
      <c r="AN72" s="129">
        <v>7.7000000000000002E-3</v>
      </c>
      <c r="AO72" s="129" t="s">
        <v>1225</v>
      </c>
      <c r="AP72" s="129">
        <v>4.1000000000000003E-3</v>
      </c>
      <c r="AQ72" s="129" t="s">
        <v>1226</v>
      </c>
      <c r="AR72" s="129">
        <v>5.5999999999999999E-3</v>
      </c>
      <c r="AS72" s="129" t="s">
        <v>1227</v>
      </c>
      <c r="AT72" s="129">
        <v>2.4299999999999999E-2</v>
      </c>
      <c r="AU72" s="129" t="s">
        <v>179</v>
      </c>
      <c r="AV72" s="129">
        <v>3.3999999999999998E-3</v>
      </c>
      <c r="AW72" s="129" t="s">
        <v>302</v>
      </c>
      <c r="AX72" s="129">
        <v>8.9999999999999998E-4</v>
      </c>
      <c r="AY72" s="129" t="s">
        <v>265</v>
      </c>
      <c r="AZ72" s="129">
        <v>8.0000000000000004E-4</v>
      </c>
      <c r="BA72" s="129" t="s">
        <v>187</v>
      </c>
      <c r="BB72" s="129">
        <v>6.9999999999999999E-4</v>
      </c>
      <c r="BC72" s="129" t="s">
        <v>211</v>
      </c>
      <c r="BD72" s="129">
        <v>4.0000000000000002E-4</v>
      </c>
      <c r="BE72" s="129" t="s">
        <v>179</v>
      </c>
      <c r="BF72" s="129">
        <v>2.9999999999999997E-4</v>
      </c>
      <c r="BG72" s="129" t="s">
        <v>179</v>
      </c>
      <c r="BH72" s="129">
        <v>1E-4</v>
      </c>
      <c r="BI72" s="129" t="s">
        <v>286</v>
      </c>
      <c r="BJ72" s="129">
        <v>2.0000000000000001E-4</v>
      </c>
      <c r="BK72" s="129" t="s">
        <v>559</v>
      </c>
      <c r="BL72" s="129">
        <v>4.0000000000000002E-4</v>
      </c>
      <c r="BM72" s="129" t="s">
        <v>392</v>
      </c>
      <c r="BN72" s="129">
        <v>2.9999999999999997E-4</v>
      </c>
      <c r="BO72" s="129" t="s">
        <v>270</v>
      </c>
      <c r="BP72" s="129">
        <v>5.0000000000000001E-4</v>
      </c>
      <c r="BQ72" s="129" t="s">
        <v>179</v>
      </c>
      <c r="BR72" s="129">
        <v>2.9999999999999997E-4</v>
      </c>
      <c r="BS72" s="129" t="s">
        <v>179</v>
      </c>
      <c r="BT72" s="129">
        <v>4.0000000000000002E-4</v>
      </c>
      <c r="BU72" s="129" t="s">
        <v>179</v>
      </c>
      <c r="BV72" s="129">
        <v>5.9999999999999995E-4</v>
      </c>
      <c r="BW72" s="129" t="s">
        <v>245</v>
      </c>
      <c r="BX72" s="129">
        <v>8.0000000000000004E-4</v>
      </c>
      <c r="BY72" s="129" t="s">
        <v>18</v>
      </c>
      <c r="BZ72" s="129"/>
      <c r="CA72" s="129" t="s">
        <v>179</v>
      </c>
      <c r="CB72" s="129">
        <v>8.0000000000000004E-4</v>
      </c>
      <c r="CC72" s="129" t="s">
        <v>179</v>
      </c>
      <c r="CD72" s="129">
        <v>2.0999999999999999E-3</v>
      </c>
      <c r="CE72" s="129" t="s">
        <v>179</v>
      </c>
      <c r="CF72" s="129">
        <v>2.2000000000000001E-3</v>
      </c>
      <c r="CG72" s="129" t="s">
        <v>179</v>
      </c>
      <c r="CH72" s="129">
        <v>1E-4</v>
      </c>
      <c r="CI72" s="129" t="s">
        <v>179</v>
      </c>
      <c r="CJ72" s="129">
        <v>7.4999999999999997E-3</v>
      </c>
      <c r="CK72" s="129" t="s">
        <v>179</v>
      </c>
      <c r="CL72" s="129">
        <v>1.11E-2</v>
      </c>
      <c r="CM72" s="129" t="s">
        <v>418</v>
      </c>
      <c r="CN72" s="129">
        <v>4.1000000000000003E-3</v>
      </c>
      <c r="CO72" s="129" t="s">
        <v>179</v>
      </c>
      <c r="CP72" s="129">
        <v>8.0000000000000004E-4</v>
      </c>
      <c r="CQ72" s="129" t="s">
        <v>179</v>
      </c>
      <c r="CR72" s="129">
        <v>3.3E-3</v>
      </c>
      <c r="CS72" s="129" t="s">
        <v>179</v>
      </c>
      <c r="CT72" s="129">
        <v>1.9E-3</v>
      </c>
      <c r="CU72" s="129" t="s">
        <v>179</v>
      </c>
      <c r="CV72" s="129">
        <v>8.0000000000000004E-4</v>
      </c>
      <c r="CW72" s="129" t="s">
        <v>179</v>
      </c>
      <c r="CX72" s="129">
        <v>5.9999999999999995E-4</v>
      </c>
      <c r="CY72" s="129" t="s">
        <v>179</v>
      </c>
      <c r="CZ72" s="129">
        <v>5.0000000000000001E-4</v>
      </c>
      <c r="DA72" s="129" t="s">
        <v>179</v>
      </c>
      <c r="DB72" s="129">
        <v>5.0000000000000001E-4</v>
      </c>
      <c r="DC72" s="129" t="s">
        <v>179</v>
      </c>
      <c r="DD72" s="129">
        <v>5.9999999999999995E-4</v>
      </c>
      <c r="DE72" s="129" t="s">
        <v>179</v>
      </c>
      <c r="DF72" s="129">
        <v>5.9999999999999995E-4</v>
      </c>
      <c r="DG72" s="129" t="s">
        <v>179</v>
      </c>
      <c r="DH72" s="129">
        <v>4.0000000000000002E-4</v>
      </c>
      <c r="DI72" s="129" t="s">
        <v>179</v>
      </c>
      <c r="DJ72" s="129">
        <v>4.0000000000000002E-4</v>
      </c>
      <c r="DK72" s="129" t="s">
        <v>1207</v>
      </c>
      <c r="DL72" s="129" t="s">
        <v>59</v>
      </c>
      <c r="DN72" t="s">
        <v>895</v>
      </c>
      <c r="DR72" t="s">
        <v>197</v>
      </c>
      <c r="DS72" s="129">
        <v>1.5</v>
      </c>
      <c r="DT72" s="129" t="s">
        <v>1490</v>
      </c>
      <c r="DU72" s="129" t="s">
        <v>18</v>
      </c>
      <c r="DW72" t="s">
        <v>5217</v>
      </c>
    </row>
    <row r="73" spans="1:127">
      <c r="A73" s="127">
        <v>258</v>
      </c>
      <c r="B73" s="128">
        <v>44734.968055555553</v>
      </c>
      <c r="C73" s="129" t="s">
        <v>52</v>
      </c>
      <c r="D73" s="129">
        <v>0</v>
      </c>
      <c r="E73" s="129">
        <v>0</v>
      </c>
      <c r="F73" s="129">
        <v>0</v>
      </c>
      <c r="G73" s="129" t="s">
        <v>54</v>
      </c>
      <c r="H73" s="129" t="s">
        <v>55</v>
      </c>
      <c r="I73" s="129" t="s">
        <v>55</v>
      </c>
      <c r="J73" s="129" t="s">
        <v>55</v>
      </c>
      <c r="L73" s="129">
        <v>90</v>
      </c>
      <c r="M73" s="129" t="s">
        <v>173</v>
      </c>
      <c r="N73" s="129">
        <v>0</v>
      </c>
      <c r="O73" s="129" t="s">
        <v>173</v>
      </c>
      <c r="P73" s="129">
        <v>0</v>
      </c>
      <c r="Q73" s="129" t="s">
        <v>173</v>
      </c>
      <c r="R73" s="129">
        <v>0</v>
      </c>
      <c r="S73" s="129">
        <v>2</v>
      </c>
      <c r="T73" s="129" t="s">
        <v>174</v>
      </c>
      <c r="U73" s="129" t="s">
        <v>1228</v>
      </c>
      <c r="V73" s="129">
        <v>0.66120000000000001</v>
      </c>
      <c r="W73" s="129" t="s">
        <v>1229</v>
      </c>
      <c r="X73" s="129">
        <v>0.32100000000000001</v>
      </c>
      <c r="Y73" s="129" t="s">
        <v>1230</v>
      </c>
      <c r="Z73" s="129">
        <v>0.35199999999999998</v>
      </c>
      <c r="AA73" s="129" t="s">
        <v>823</v>
      </c>
      <c r="AB73" s="129">
        <v>1.4999999999999999E-2</v>
      </c>
      <c r="AC73" s="129" t="s">
        <v>179</v>
      </c>
      <c r="AD73" s="129">
        <v>8.3000000000000001E-3</v>
      </c>
      <c r="AE73" s="129" t="s">
        <v>179</v>
      </c>
      <c r="AF73" s="129">
        <v>1.7100000000000001E-2</v>
      </c>
      <c r="AG73" s="129" t="s">
        <v>1231</v>
      </c>
      <c r="AH73" s="129">
        <v>7.3000000000000001E-3</v>
      </c>
      <c r="AI73" s="129" t="s">
        <v>1232</v>
      </c>
      <c r="AJ73" s="129">
        <v>3.2599999999999997E-2</v>
      </c>
      <c r="AK73" s="129" t="s">
        <v>1233</v>
      </c>
      <c r="AL73" s="129">
        <v>7.1000000000000004E-3</v>
      </c>
      <c r="AM73" s="129" t="s">
        <v>1234</v>
      </c>
      <c r="AN73" s="129">
        <v>7.3000000000000001E-3</v>
      </c>
      <c r="AO73" s="129" t="s">
        <v>786</v>
      </c>
      <c r="AP73" s="129">
        <v>4.1000000000000003E-3</v>
      </c>
      <c r="AQ73" s="129" t="s">
        <v>1235</v>
      </c>
      <c r="AR73" s="129">
        <v>6.7000000000000002E-3</v>
      </c>
      <c r="AS73" s="129" t="s">
        <v>1236</v>
      </c>
      <c r="AT73" s="129">
        <v>2.3699999999999999E-2</v>
      </c>
      <c r="AU73" s="129" t="s">
        <v>179</v>
      </c>
      <c r="AV73" s="129">
        <v>3.3E-3</v>
      </c>
      <c r="AW73" s="129" t="s">
        <v>317</v>
      </c>
      <c r="AX73" s="129">
        <v>1E-3</v>
      </c>
      <c r="AY73" s="129" t="s">
        <v>230</v>
      </c>
      <c r="AZ73" s="129">
        <v>8.0000000000000004E-4</v>
      </c>
      <c r="BA73" s="129" t="s">
        <v>614</v>
      </c>
      <c r="BB73" s="129">
        <v>5.9999999999999995E-4</v>
      </c>
      <c r="BC73" s="129" t="s">
        <v>285</v>
      </c>
      <c r="BD73" s="129">
        <v>5.0000000000000001E-4</v>
      </c>
      <c r="BE73" s="129" t="s">
        <v>179</v>
      </c>
      <c r="BF73" s="129">
        <v>2.9999999999999997E-4</v>
      </c>
      <c r="BG73" s="129" t="s">
        <v>179</v>
      </c>
      <c r="BH73" s="129">
        <v>1E-4</v>
      </c>
      <c r="BI73" s="129" t="s">
        <v>318</v>
      </c>
      <c r="BJ73" s="129">
        <v>2.0000000000000001E-4</v>
      </c>
      <c r="BK73" s="129" t="s">
        <v>363</v>
      </c>
      <c r="BL73" s="129">
        <v>5.0000000000000001E-4</v>
      </c>
      <c r="BM73" s="129" t="s">
        <v>250</v>
      </c>
      <c r="BN73" s="129">
        <v>2.9999999999999997E-4</v>
      </c>
      <c r="BO73" s="129" t="s">
        <v>213</v>
      </c>
      <c r="BP73" s="129">
        <v>5.0000000000000001E-4</v>
      </c>
      <c r="BQ73" s="129" t="s">
        <v>179</v>
      </c>
      <c r="BR73" s="129">
        <v>2.9999999999999997E-4</v>
      </c>
      <c r="BS73" s="129" t="s">
        <v>179</v>
      </c>
      <c r="BT73" s="129">
        <v>4.0000000000000002E-4</v>
      </c>
      <c r="BU73" s="129" t="s">
        <v>179</v>
      </c>
      <c r="BV73" s="129">
        <v>6.9999999999999999E-4</v>
      </c>
      <c r="BW73" s="129" t="s">
        <v>18</v>
      </c>
      <c r="BX73" s="129"/>
      <c r="BY73" s="129" t="s">
        <v>179</v>
      </c>
      <c r="BZ73" s="129">
        <v>1.1000000000000001E-3</v>
      </c>
      <c r="CA73" s="129" t="s">
        <v>179</v>
      </c>
      <c r="CB73" s="129">
        <v>8.0000000000000004E-4</v>
      </c>
      <c r="CC73" s="129" t="s">
        <v>214</v>
      </c>
      <c r="CD73" s="129">
        <v>2.0999999999999999E-3</v>
      </c>
      <c r="CE73" s="129" t="s">
        <v>179</v>
      </c>
      <c r="CF73" s="129">
        <v>2.3E-3</v>
      </c>
      <c r="CG73" s="129" t="s">
        <v>179</v>
      </c>
      <c r="CH73" s="129">
        <v>1E-4</v>
      </c>
      <c r="CI73" s="129" t="s">
        <v>179</v>
      </c>
      <c r="CJ73" s="129">
        <v>7.4999999999999997E-3</v>
      </c>
      <c r="CK73" s="129" t="s">
        <v>179</v>
      </c>
      <c r="CL73" s="129">
        <v>1.11E-2</v>
      </c>
      <c r="CM73" s="129" t="s">
        <v>179</v>
      </c>
      <c r="CN73" s="129">
        <v>4.4000000000000003E-3</v>
      </c>
      <c r="CO73" s="129" t="s">
        <v>179</v>
      </c>
      <c r="CP73" s="129">
        <v>8.9999999999999998E-4</v>
      </c>
      <c r="CQ73" s="129" t="s">
        <v>179</v>
      </c>
      <c r="CR73" s="129">
        <v>3.0000000000000001E-3</v>
      </c>
      <c r="CS73" s="129" t="s">
        <v>179</v>
      </c>
      <c r="CT73" s="129">
        <v>1.9E-3</v>
      </c>
      <c r="CU73" s="129" t="s">
        <v>179</v>
      </c>
      <c r="CV73" s="129">
        <v>6.9999999999999999E-4</v>
      </c>
      <c r="CW73" s="129" t="s">
        <v>18</v>
      </c>
      <c r="CX73" s="129"/>
      <c r="CY73" s="129" t="s">
        <v>179</v>
      </c>
      <c r="CZ73" s="129">
        <v>5.9999999999999995E-4</v>
      </c>
      <c r="DA73" s="129" t="s">
        <v>179</v>
      </c>
      <c r="DB73" s="129">
        <v>5.9999999999999995E-4</v>
      </c>
      <c r="DC73" s="129" t="s">
        <v>179</v>
      </c>
      <c r="DD73" s="129">
        <v>5.9999999999999995E-4</v>
      </c>
      <c r="DE73" s="129" t="s">
        <v>179</v>
      </c>
      <c r="DF73" s="129">
        <v>5.9999999999999995E-4</v>
      </c>
      <c r="DG73" s="129" t="s">
        <v>179</v>
      </c>
      <c r="DH73" s="129">
        <v>4.0000000000000002E-4</v>
      </c>
      <c r="DI73" s="129" t="s">
        <v>179</v>
      </c>
      <c r="DJ73" s="129">
        <v>4.0000000000000002E-4</v>
      </c>
      <c r="DK73" s="129" t="s">
        <v>1207</v>
      </c>
      <c r="DL73" s="129" t="s">
        <v>59</v>
      </c>
      <c r="DN73" t="s">
        <v>895</v>
      </c>
      <c r="DR73" t="s">
        <v>197</v>
      </c>
      <c r="DS73" s="129">
        <v>1.5</v>
      </c>
      <c r="DT73" s="129" t="s">
        <v>1490</v>
      </c>
      <c r="DU73" s="129" t="s">
        <v>18</v>
      </c>
      <c r="DW73" t="s">
        <v>5218</v>
      </c>
    </row>
    <row r="74" spans="1:127">
      <c r="A74" s="127">
        <v>259</v>
      </c>
      <c r="B74" s="128">
        <v>44734.969444444447</v>
      </c>
      <c r="C74" s="129" t="s">
        <v>52</v>
      </c>
      <c r="D74" s="129">
        <v>0</v>
      </c>
      <c r="E74" s="129">
        <v>0</v>
      </c>
      <c r="F74" s="129">
        <v>0</v>
      </c>
      <c r="G74" s="129" t="s">
        <v>54</v>
      </c>
      <c r="H74" s="129" t="s">
        <v>55</v>
      </c>
      <c r="I74" s="129" t="s">
        <v>55</v>
      </c>
      <c r="J74" s="129" t="s">
        <v>55</v>
      </c>
      <c r="L74" s="129">
        <v>90</v>
      </c>
      <c r="M74" s="129" t="s">
        <v>173</v>
      </c>
      <c r="N74" s="129">
        <v>0</v>
      </c>
      <c r="O74" s="129" t="s">
        <v>173</v>
      </c>
      <c r="P74" s="129">
        <v>0</v>
      </c>
      <c r="Q74" s="129" t="s">
        <v>173</v>
      </c>
      <c r="R74" s="129">
        <v>0</v>
      </c>
      <c r="S74" s="129">
        <v>2</v>
      </c>
      <c r="T74" s="129" t="s">
        <v>174</v>
      </c>
      <c r="U74" s="129" t="s">
        <v>1237</v>
      </c>
      <c r="V74" s="129">
        <v>0.67620000000000002</v>
      </c>
      <c r="W74" s="129" t="s">
        <v>1238</v>
      </c>
      <c r="X74" s="129">
        <v>0.32050000000000001</v>
      </c>
      <c r="Y74" s="129" t="s">
        <v>1239</v>
      </c>
      <c r="Z74" s="129">
        <v>0.35720000000000002</v>
      </c>
      <c r="AA74" s="129" t="s">
        <v>1028</v>
      </c>
      <c r="AB74" s="129">
        <v>1.5299999999999999E-2</v>
      </c>
      <c r="AC74" s="129" t="s">
        <v>179</v>
      </c>
      <c r="AD74" s="129">
        <v>8.5000000000000006E-3</v>
      </c>
      <c r="AE74" s="129" t="s">
        <v>179</v>
      </c>
      <c r="AF74" s="129">
        <v>1.72E-2</v>
      </c>
      <c r="AG74" s="129" t="s">
        <v>1240</v>
      </c>
      <c r="AH74" s="129">
        <v>7.3000000000000001E-3</v>
      </c>
      <c r="AI74" s="129" t="s">
        <v>1241</v>
      </c>
      <c r="AJ74" s="129">
        <v>3.27E-2</v>
      </c>
      <c r="AK74" s="129" t="s">
        <v>1242</v>
      </c>
      <c r="AL74" s="129">
        <v>7.1999999999999998E-3</v>
      </c>
      <c r="AM74" s="129" t="s">
        <v>1243</v>
      </c>
      <c r="AN74" s="129">
        <v>7.4999999999999997E-3</v>
      </c>
      <c r="AO74" s="129" t="s">
        <v>809</v>
      </c>
      <c r="AP74" s="129">
        <v>4.4000000000000003E-3</v>
      </c>
      <c r="AQ74" s="129" t="s">
        <v>1244</v>
      </c>
      <c r="AR74" s="129">
        <v>5.5999999999999999E-3</v>
      </c>
      <c r="AS74" s="129" t="s">
        <v>1245</v>
      </c>
      <c r="AT74" s="129">
        <v>2.4400000000000002E-2</v>
      </c>
      <c r="AU74" s="129" t="s">
        <v>548</v>
      </c>
      <c r="AV74" s="129">
        <v>3.5000000000000001E-3</v>
      </c>
      <c r="AW74" s="129" t="s">
        <v>229</v>
      </c>
      <c r="AX74" s="129">
        <v>8.9999999999999998E-4</v>
      </c>
      <c r="AY74" s="129" t="s">
        <v>266</v>
      </c>
      <c r="AZ74" s="129">
        <v>8.0000000000000004E-4</v>
      </c>
      <c r="BA74" s="129" t="s">
        <v>346</v>
      </c>
      <c r="BB74" s="129">
        <v>6.9999999999999999E-4</v>
      </c>
      <c r="BC74" s="129" t="s">
        <v>245</v>
      </c>
      <c r="BD74" s="129">
        <v>5.0000000000000001E-4</v>
      </c>
      <c r="BE74" s="129" t="s">
        <v>179</v>
      </c>
      <c r="BF74" s="129">
        <v>2.9999999999999997E-4</v>
      </c>
      <c r="BG74" s="129" t="s">
        <v>179</v>
      </c>
      <c r="BH74" s="129">
        <v>1E-4</v>
      </c>
      <c r="BI74" s="129" t="s">
        <v>318</v>
      </c>
      <c r="BJ74" s="129">
        <v>2.0000000000000001E-4</v>
      </c>
      <c r="BK74" s="129" t="s">
        <v>243</v>
      </c>
      <c r="BL74" s="129">
        <v>4.0000000000000002E-4</v>
      </c>
      <c r="BM74" s="129" t="s">
        <v>517</v>
      </c>
      <c r="BN74" s="129">
        <v>2.9999999999999997E-4</v>
      </c>
      <c r="BO74" s="129" t="s">
        <v>213</v>
      </c>
      <c r="BP74" s="129">
        <v>5.0000000000000001E-4</v>
      </c>
      <c r="BQ74" s="129" t="s">
        <v>179</v>
      </c>
      <c r="BR74" s="129">
        <v>2.9999999999999997E-4</v>
      </c>
      <c r="BS74" s="129" t="s">
        <v>179</v>
      </c>
      <c r="BT74" s="129">
        <v>4.0000000000000002E-4</v>
      </c>
      <c r="BU74" s="129" t="s">
        <v>179</v>
      </c>
      <c r="BV74" s="129">
        <v>6.9999999999999999E-4</v>
      </c>
      <c r="BW74" s="129" t="s">
        <v>285</v>
      </c>
      <c r="BX74" s="129">
        <v>8.9999999999999998E-4</v>
      </c>
      <c r="BY74" s="129" t="s">
        <v>179</v>
      </c>
      <c r="BZ74" s="129">
        <v>1.1000000000000001E-3</v>
      </c>
      <c r="CA74" s="129" t="s">
        <v>179</v>
      </c>
      <c r="CB74" s="129">
        <v>8.0000000000000004E-4</v>
      </c>
      <c r="CC74" s="129" t="s">
        <v>179</v>
      </c>
      <c r="CD74" s="129">
        <v>2.0999999999999999E-3</v>
      </c>
      <c r="CE74" s="129" t="s">
        <v>179</v>
      </c>
      <c r="CF74" s="129">
        <v>2.2000000000000001E-3</v>
      </c>
      <c r="CG74" s="129" t="s">
        <v>216</v>
      </c>
      <c r="CH74" s="129">
        <v>1E-4</v>
      </c>
      <c r="CI74" s="129" t="s">
        <v>179</v>
      </c>
      <c r="CJ74" s="129">
        <v>7.3000000000000001E-3</v>
      </c>
      <c r="CK74" s="129" t="s">
        <v>179</v>
      </c>
      <c r="CL74" s="129">
        <v>1.11E-2</v>
      </c>
      <c r="CM74" s="129" t="s">
        <v>229</v>
      </c>
      <c r="CN74" s="129">
        <v>3.8999999999999998E-3</v>
      </c>
      <c r="CO74" s="129" t="s">
        <v>179</v>
      </c>
      <c r="CP74" s="129">
        <v>8.9999999999999998E-4</v>
      </c>
      <c r="CQ74" s="129" t="s">
        <v>179</v>
      </c>
      <c r="CR74" s="129">
        <v>3.2000000000000002E-3</v>
      </c>
      <c r="CS74" s="129" t="s">
        <v>179</v>
      </c>
      <c r="CT74" s="129">
        <v>1.9E-3</v>
      </c>
      <c r="CU74" s="129" t="s">
        <v>18</v>
      </c>
      <c r="CV74" s="129"/>
      <c r="CW74" s="129" t="s">
        <v>18</v>
      </c>
      <c r="CX74" s="129"/>
      <c r="CY74" s="129" t="s">
        <v>179</v>
      </c>
      <c r="CZ74" s="129">
        <v>5.0000000000000001E-4</v>
      </c>
      <c r="DA74" s="129" t="s">
        <v>179</v>
      </c>
      <c r="DB74" s="129">
        <v>5.9999999999999995E-4</v>
      </c>
      <c r="DC74" s="129" t="s">
        <v>179</v>
      </c>
      <c r="DD74" s="129">
        <v>5.9999999999999995E-4</v>
      </c>
      <c r="DE74" s="129" t="s">
        <v>179</v>
      </c>
      <c r="DF74" s="129">
        <v>5.9999999999999995E-4</v>
      </c>
      <c r="DG74" s="129" t="s">
        <v>179</v>
      </c>
      <c r="DH74" s="129">
        <v>4.0000000000000002E-4</v>
      </c>
      <c r="DI74" s="129" t="s">
        <v>179</v>
      </c>
      <c r="DJ74" s="129">
        <v>4.0000000000000002E-4</v>
      </c>
      <c r="DK74" s="129" t="s">
        <v>1207</v>
      </c>
      <c r="DL74" s="129" t="s">
        <v>59</v>
      </c>
      <c r="DN74" t="s">
        <v>895</v>
      </c>
      <c r="DR74" t="s">
        <v>197</v>
      </c>
      <c r="DS74" s="129">
        <v>1.5</v>
      </c>
      <c r="DT74" s="129" t="s">
        <v>1490</v>
      </c>
      <c r="DU74" s="129" t="s">
        <v>18</v>
      </c>
      <c r="DW74" t="s">
        <v>5219</v>
      </c>
    </row>
    <row r="75" spans="1:127">
      <c r="A75" s="127">
        <v>260</v>
      </c>
      <c r="B75" s="128">
        <v>44734.97152777778</v>
      </c>
      <c r="C75" s="129" t="s">
        <v>52</v>
      </c>
      <c r="D75" s="129">
        <v>0</v>
      </c>
      <c r="E75" s="129">
        <v>0</v>
      </c>
      <c r="F75" s="129">
        <v>0</v>
      </c>
      <c r="G75" s="129" t="s">
        <v>54</v>
      </c>
      <c r="H75" s="129" t="s">
        <v>55</v>
      </c>
      <c r="I75" s="129" t="s">
        <v>55</v>
      </c>
      <c r="J75" s="129" t="s">
        <v>55</v>
      </c>
      <c r="L75" s="129">
        <v>90</v>
      </c>
      <c r="M75" s="129" t="s">
        <v>173</v>
      </c>
      <c r="N75" s="129">
        <v>0</v>
      </c>
      <c r="O75" s="129" t="s">
        <v>173</v>
      </c>
      <c r="P75" s="129">
        <v>0</v>
      </c>
      <c r="Q75" s="129" t="s">
        <v>173</v>
      </c>
      <c r="R75" s="129">
        <v>0</v>
      </c>
      <c r="S75" s="129">
        <v>2</v>
      </c>
      <c r="T75" s="129" t="s">
        <v>174</v>
      </c>
      <c r="U75" s="129" t="s">
        <v>1246</v>
      </c>
      <c r="V75" s="129">
        <v>0.70489999999999997</v>
      </c>
      <c r="W75" s="129" t="s">
        <v>1247</v>
      </c>
      <c r="X75" s="129">
        <v>0.33079999999999998</v>
      </c>
      <c r="Y75" s="129" t="s">
        <v>1248</v>
      </c>
      <c r="Z75" s="129">
        <v>0.37119999999999997</v>
      </c>
      <c r="AA75" s="129" t="s">
        <v>1249</v>
      </c>
      <c r="AB75" s="129">
        <v>1.4999999999999999E-2</v>
      </c>
      <c r="AC75" s="129" t="s">
        <v>456</v>
      </c>
      <c r="AD75" s="129">
        <v>0.01</v>
      </c>
      <c r="AE75" s="129" t="s">
        <v>179</v>
      </c>
      <c r="AF75" s="129">
        <v>1.7000000000000001E-2</v>
      </c>
      <c r="AG75" s="129" t="s">
        <v>1250</v>
      </c>
      <c r="AH75" s="129">
        <v>6.1999999999999998E-3</v>
      </c>
      <c r="AI75" s="129" t="s">
        <v>1251</v>
      </c>
      <c r="AJ75" s="129">
        <v>3.2399999999999998E-2</v>
      </c>
      <c r="AK75" s="129" t="s">
        <v>961</v>
      </c>
      <c r="AL75" s="129">
        <v>7.3000000000000001E-3</v>
      </c>
      <c r="AM75" s="129" t="s">
        <v>327</v>
      </c>
      <c r="AN75" s="129">
        <v>7.7000000000000002E-3</v>
      </c>
      <c r="AO75" s="129" t="s">
        <v>564</v>
      </c>
      <c r="AP75" s="129">
        <v>4.4000000000000003E-3</v>
      </c>
      <c r="AQ75" s="129" t="s">
        <v>1185</v>
      </c>
      <c r="AR75" s="129">
        <v>4.5999999999999999E-3</v>
      </c>
      <c r="AS75" s="129" t="s">
        <v>1252</v>
      </c>
      <c r="AT75" s="129">
        <v>2.41E-2</v>
      </c>
      <c r="AU75" s="129" t="s">
        <v>894</v>
      </c>
      <c r="AV75" s="129">
        <v>3.3999999999999998E-3</v>
      </c>
      <c r="AW75" s="129" t="s">
        <v>650</v>
      </c>
      <c r="AX75" s="129">
        <v>1E-3</v>
      </c>
      <c r="AY75" s="129" t="s">
        <v>209</v>
      </c>
      <c r="AZ75" s="129">
        <v>6.9999999999999999E-4</v>
      </c>
      <c r="BA75" s="129" t="s">
        <v>464</v>
      </c>
      <c r="BB75" s="129">
        <v>5.9999999999999995E-4</v>
      </c>
      <c r="BC75" s="129" t="s">
        <v>285</v>
      </c>
      <c r="BD75" s="129">
        <v>4.0000000000000002E-4</v>
      </c>
      <c r="BE75" s="129" t="s">
        <v>179</v>
      </c>
      <c r="BF75" s="129">
        <v>2.9999999999999997E-4</v>
      </c>
      <c r="BG75" s="129" t="s">
        <v>179</v>
      </c>
      <c r="BH75" s="129">
        <v>1E-4</v>
      </c>
      <c r="BI75" s="129" t="s">
        <v>246</v>
      </c>
      <c r="BJ75" s="129">
        <v>2.0000000000000001E-4</v>
      </c>
      <c r="BK75" s="129" t="s">
        <v>363</v>
      </c>
      <c r="BL75" s="129">
        <v>4.0000000000000002E-4</v>
      </c>
      <c r="BM75" s="129" t="s">
        <v>451</v>
      </c>
      <c r="BN75" s="129">
        <v>2.9999999999999997E-4</v>
      </c>
      <c r="BO75" s="129" t="s">
        <v>215</v>
      </c>
      <c r="BP75" s="129">
        <v>5.0000000000000001E-4</v>
      </c>
      <c r="BQ75" s="129" t="s">
        <v>179</v>
      </c>
      <c r="BR75" s="129">
        <v>2.9999999999999997E-4</v>
      </c>
      <c r="BS75" s="129" t="s">
        <v>179</v>
      </c>
      <c r="BT75" s="129">
        <v>2.9999999999999997E-4</v>
      </c>
      <c r="BU75" s="129" t="s">
        <v>179</v>
      </c>
      <c r="BV75" s="129">
        <v>6.9999999999999999E-4</v>
      </c>
      <c r="BW75" s="129" t="s">
        <v>18</v>
      </c>
      <c r="BX75" s="129"/>
      <c r="BY75" s="129" t="s">
        <v>18</v>
      </c>
      <c r="BZ75" s="129"/>
      <c r="CA75" s="129" t="s">
        <v>179</v>
      </c>
      <c r="CB75" s="129">
        <v>8.0000000000000004E-4</v>
      </c>
      <c r="CC75" s="129" t="s">
        <v>179</v>
      </c>
      <c r="CD75" s="129">
        <v>2E-3</v>
      </c>
      <c r="CE75" s="129" t="s">
        <v>179</v>
      </c>
      <c r="CF75" s="129">
        <v>2.3E-3</v>
      </c>
      <c r="CG75" s="129" t="s">
        <v>179</v>
      </c>
      <c r="CH75" s="129">
        <v>1E-4</v>
      </c>
      <c r="CI75" s="129" t="s">
        <v>179</v>
      </c>
      <c r="CJ75" s="129">
        <v>6.7999999999999996E-3</v>
      </c>
      <c r="CK75" s="129" t="s">
        <v>179</v>
      </c>
      <c r="CL75" s="129">
        <v>1.0699999999999999E-2</v>
      </c>
      <c r="CM75" s="129" t="s">
        <v>179</v>
      </c>
      <c r="CN75" s="129">
        <v>2.5000000000000001E-3</v>
      </c>
      <c r="CO75" s="129" t="s">
        <v>179</v>
      </c>
      <c r="CP75" s="129">
        <v>8.0000000000000004E-4</v>
      </c>
      <c r="CQ75" s="129" t="s">
        <v>179</v>
      </c>
      <c r="CR75" s="129">
        <v>3.2000000000000002E-3</v>
      </c>
      <c r="CS75" s="129" t="s">
        <v>179</v>
      </c>
      <c r="CT75" s="129">
        <v>1.8E-3</v>
      </c>
      <c r="CU75" s="129" t="s">
        <v>179</v>
      </c>
      <c r="CV75" s="129">
        <v>8.0000000000000004E-4</v>
      </c>
      <c r="CW75" s="129" t="s">
        <v>18</v>
      </c>
      <c r="CX75" s="129"/>
      <c r="CY75" s="129" t="s">
        <v>179</v>
      </c>
      <c r="CZ75" s="129">
        <v>5.9999999999999995E-4</v>
      </c>
      <c r="DA75" s="129" t="s">
        <v>179</v>
      </c>
      <c r="DB75" s="129">
        <v>5.0000000000000001E-4</v>
      </c>
      <c r="DC75" s="129" t="s">
        <v>179</v>
      </c>
      <c r="DD75" s="129">
        <v>5.0000000000000001E-4</v>
      </c>
      <c r="DE75" s="129" t="s">
        <v>179</v>
      </c>
      <c r="DF75" s="129">
        <v>5.9999999999999995E-4</v>
      </c>
      <c r="DG75" s="129" t="s">
        <v>179</v>
      </c>
      <c r="DH75" s="129">
        <v>4.0000000000000002E-4</v>
      </c>
      <c r="DI75" s="129" t="s">
        <v>179</v>
      </c>
      <c r="DJ75" s="129">
        <v>2.9999999999999997E-4</v>
      </c>
      <c r="DK75" s="129" t="s">
        <v>1207</v>
      </c>
      <c r="DL75" s="129" t="s">
        <v>59</v>
      </c>
      <c r="DN75" t="s">
        <v>895</v>
      </c>
      <c r="DR75" t="s">
        <v>197</v>
      </c>
      <c r="DS75" s="129">
        <v>4</v>
      </c>
      <c r="DT75" s="129" t="s">
        <v>1491</v>
      </c>
      <c r="DU75" s="129" t="s">
        <v>18</v>
      </c>
      <c r="DW75" t="s">
        <v>5220</v>
      </c>
    </row>
    <row r="76" spans="1:127">
      <c r="A76" s="127">
        <v>261</v>
      </c>
      <c r="B76" s="128">
        <v>44734.972916666666</v>
      </c>
      <c r="C76" s="129" t="s">
        <v>52</v>
      </c>
      <c r="D76" s="129">
        <v>0</v>
      </c>
      <c r="E76" s="129">
        <v>0</v>
      </c>
      <c r="F76" s="129">
        <v>0</v>
      </c>
      <c r="G76" s="129" t="s">
        <v>54</v>
      </c>
      <c r="H76" s="129" t="s">
        <v>55</v>
      </c>
      <c r="I76" s="129" t="s">
        <v>55</v>
      </c>
      <c r="J76" s="129" t="s">
        <v>55</v>
      </c>
      <c r="L76" s="129">
        <v>90</v>
      </c>
      <c r="M76" s="129" t="s">
        <v>173</v>
      </c>
      <c r="N76" s="129">
        <v>0</v>
      </c>
      <c r="O76" s="129" t="s">
        <v>173</v>
      </c>
      <c r="P76" s="129">
        <v>0</v>
      </c>
      <c r="Q76" s="129" t="s">
        <v>173</v>
      </c>
      <c r="R76" s="129">
        <v>0</v>
      </c>
      <c r="S76" s="129">
        <v>2</v>
      </c>
      <c r="T76" s="129" t="s">
        <v>174</v>
      </c>
      <c r="U76" s="129" t="s">
        <v>1253</v>
      </c>
      <c r="V76" s="129">
        <v>0.70889999999999997</v>
      </c>
      <c r="W76" s="129" t="s">
        <v>1254</v>
      </c>
      <c r="X76" s="129">
        <v>0.33189999999999997</v>
      </c>
      <c r="Y76" s="129" t="s">
        <v>1255</v>
      </c>
      <c r="Z76" s="129">
        <v>0.37259999999999999</v>
      </c>
      <c r="AA76" s="129" t="s">
        <v>444</v>
      </c>
      <c r="AB76" s="129">
        <v>1.5100000000000001E-2</v>
      </c>
      <c r="AC76" s="129" t="s">
        <v>630</v>
      </c>
      <c r="AD76" s="129">
        <v>0.01</v>
      </c>
      <c r="AE76" s="129" t="s">
        <v>179</v>
      </c>
      <c r="AF76" s="129">
        <v>1.7399999999999999E-2</v>
      </c>
      <c r="AG76" s="129" t="s">
        <v>1256</v>
      </c>
      <c r="AH76" s="129">
        <v>6.1999999999999998E-3</v>
      </c>
      <c r="AI76" s="129" t="s">
        <v>1257</v>
      </c>
      <c r="AJ76" s="129">
        <v>3.2199999999999999E-2</v>
      </c>
      <c r="AK76" s="129" t="s">
        <v>1258</v>
      </c>
      <c r="AL76" s="129">
        <v>7.1999999999999998E-3</v>
      </c>
      <c r="AM76" s="129" t="s">
        <v>280</v>
      </c>
      <c r="AN76" s="129">
        <v>7.7000000000000002E-3</v>
      </c>
      <c r="AO76" s="129" t="s">
        <v>1175</v>
      </c>
      <c r="AP76" s="129">
        <v>4.1999999999999997E-3</v>
      </c>
      <c r="AQ76" s="129" t="s">
        <v>1259</v>
      </c>
      <c r="AR76" s="129">
        <v>4.4000000000000003E-3</v>
      </c>
      <c r="AS76" s="129" t="s">
        <v>1260</v>
      </c>
      <c r="AT76" s="129">
        <v>2.3800000000000002E-2</v>
      </c>
      <c r="AU76" s="129" t="s">
        <v>711</v>
      </c>
      <c r="AV76" s="129">
        <v>3.3999999999999998E-3</v>
      </c>
      <c r="AW76" s="129" t="s">
        <v>1085</v>
      </c>
      <c r="AX76" s="129">
        <v>1E-3</v>
      </c>
      <c r="AY76" s="129" t="s">
        <v>213</v>
      </c>
      <c r="AZ76" s="129">
        <v>6.9999999999999999E-4</v>
      </c>
      <c r="BA76" s="129" t="s">
        <v>316</v>
      </c>
      <c r="BB76" s="129">
        <v>5.9999999999999995E-4</v>
      </c>
      <c r="BC76" s="129" t="s">
        <v>245</v>
      </c>
      <c r="BD76" s="129">
        <v>4.0000000000000002E-4</v>
      </c>
      <c r="BE76" s="129" t="s">
        <v>179</v>
      </c>
      <c r="BF76" s="129">
        <v>2.9999999999999997E-4</v>
      </c>
      <c r="BG76" s="129" t="s">
        <v>179</v>
      </c>
      <c r="BH76" s="129">
        <v>1E-4</v>
      </c>
      <c r="BI76" s="129" t="s">
        <v>179</v>
      </c>
      <c r="BJ76" s="129">
        <v>2.0000000000000001E-4</v>
      </c>
      <c r="BK76" s="129" t="s">
        <v>349</v>
      </c>
      <c r="BL76" s="129">
        <v>4.0000000000000002E-4</v>
      </c>
      <c r="BM76" s="129" t="s">
        <v>214</v>
      </c>
      <c r="BN76" s="129">
        <v>2.9999999999999997E-4</v>
      </c>
      <c r="BO76" s="129" t="s">
        <v>422</v>
      </c>
      <c r="BP76" s="129">
        <v>5.0000000000000001E-4</v>
      </c>
      <c r="BQ76" s="129" t="s">
        <v>179</v>
      </c>
      <c r="BR76" s="129">
        <v>2.9999999999999997E-4</v>
      </c>
      <c r="BS76" s="129" t="s">
        <v>179</v>
      </c>
      <c r="BT76" s="129">
        <v>2.9999999999999997E-4</v>
      </c>
      <c r="BU76" s="129" t="s">
        <v>179</v>
      </c>
      <c r="BV76" s="129">
        <v>6.9999999999999999E-4</v>
      </c>
      <c r="BW76" s="129" t="s">
        <v>18</v>
      </c>
      <c r="BX76" s="129"/>
      <c r="BY76" s="129" t="s">
        <v>18</v>
      </c>
      <c r="BZ76" s="129"/>
      <c r="CA76" s="129" t="s">
        <v>179</v>
      </c>
      <c r="CB76" s="129">
        <v>8.0000000000000004E-4</v>
      </c>
      <c r="CC76" s="129" t="s">
        <v>179</v>
      </c>
      <c r="CD76" s="129">
        <v>2E-3</v>
      </c>
      <c r="CE76" s="129" t="s">
        <v>179</v>
      </c>
      <c r="CF76" s="129">
        <v>2.3E-3</v>
      </c>
      <c r="CG76" s="129" t="s">
        <v>216</v>
      </c>
      <c r="CH76" s="129">
        <v>1E-4</v>
      </c>
      <c r="CI76" s="129" t="s">
        <v>179</v>
      </c>
      <c r="CJ76" s="129">
        <v>6.7999999999999996E-3</v>
      </c>
      <c r="CK76" s="129" t="s">
        <v>179</v>
      </c>
      <c r="CL76" s="129">
        <v>1.0500000000000001E-2</v>
      </c>
      <c r="CM76" s="129" t="s">
        <v>179</v>
      </c>
      <c r="CN76" s="129">
        <v>2.3999999999999998E-3</v>
      </c>
      <c r="CO76" s="129" t="s">
        <v>179</v>
      </c>
      <c r="CP76" s="129">
        <v>8.0000000000000004E-4</v>
      </c>
      <c r="CQ76" s="129" t="s">
        <v>179</v>
      </c>
      <c r="CR76" s="129">
        <v>3.3999999999999998E-3</v>
      </c>
      <c r="CS76" s="129" t="s">
        <v>179</v>
      </c>
      <c r="CT76" s="129">
        <v>1.8E-3</v>
      </c>
      <c r="CU76" s="129" t="s">
        <v>18</v>
      </c>
      <c r="CV76" s="129"/>
      <c r="CW76" s="129" t="s">
        <v>18</v>
      </c>
      <c r="CX76" s="129"/>
      <c r="CY76" s="129" t="s">
        <v>179</v>
      </c>
      <c r="CZ76" s="129">
        <v>5.9999999999999995E-4</v>
      </c>
      <c r="DA76" s="129" t="s">
        <v>179</v>
      </c>
      <c r="DB76" s="129">
        <v>5.9999999999999995E-4</v>
      </c>
      <c r="DC76" s="129" t="s">
        <v>179</v>
      </c>
      <c r="DD76" s="129">
        <v>5.0000000000000001E-4</v>
      </c>
      <c r="DE76" s="129" t="s">
        <v>179</v>
      </c>
      <c r="DF76" s="129">
        <v>5.9999999999999995E-4</v>
      </c>
      <c r="DG76" s="129" t="s">
        <v>179</v>
      </c>
      <c r="DH76" s="129">
        <v>4.0000000000000002E-4</v>
      </c>
      <c r="DI76" s="129" t="s">
        <v>179</v>
      </c>
      <c r="DJ76" s="129">
        <v>2.9999999999999997E-4</v>
      </c>
      <c r="DK76" s="129" t="s">
        <v>1207</v>
      </c>
      <c r="DL76" s="129" t="s">
        <v>59</v>
      </c>
      <c r="DN76" t="s">
        <v>895</v>
      </c>
      <c r="DR76" t="s">
        <v>197</v>
      </c>
      <c r="DS76" s="129">
        <v>4</v>
      </c>
      <c r="DT76" s="129" t="s">
        <v>1491</v>
      </c>
      <c r="DU76" s="129" t="s">
        <v>18</v>
      </c>
      <c r="DW76" t="s">
        <v>5221</v>
      </c>
    </row>
    <row r="77" spans="1:127">
      <c r="A77" s="127">
        <v>262</v>
      </c>
      <c r="B77" s="128">
        <v>44734.974999999999</v>
      </c>
      <c r="C77" s="129" t="s">
        <v>52</v>
      </c>
      <c r="D77" s="129">
        <v>0</v>
      </c>
      <c r="E77" s="129">
        <v>0</v>
      </c>
      <c r="F77" s="129">
        <v>0</v>
      </c>
      <c r="G77" s="129" t="s">
        <v>54</v>
      </c>
      <c r="H77" s="129" t="s">
        <v>55</v>
      </c>
      <c r="I77" s="129" t="s">
        <v>55</v>
      </c>
      <c r="J77" s="129" t="s">
        <v>55</v>
      </c>
      <c r="L77" s="129">
        <v>90</v>
      </c>
      <c r="M77" s="129" t="s">
        <v>173</v>
      </c>
      <c r="N77" s="129">
        <v>0</v>
      </c>
      <c r="O77" s="129" t="s">
        <v>173</v>
      </c>
      <c r="P77" s="129">
        <v>0</v>
      </c>
      <c r="Q77" s="129" t="s">
        <v>173</v>
      </c>
      <c r="R77" s="129">
        <v>0</v>
      </c>
      <c r="S77" s="129">
        <v>2</v>
      </c>
      <c r="T77" s="129" t="s">
        <v>174</v>
      </c>
      <c r="U77" s="129" t="s">
        <v>1261</v>
      </c>
      <c r="V77" s="129">
        <v>0.7147</v>
      </c>
      <c r="W77" s="129" t="s">
        <v>1087</v>
      </c>
      <c r="X77" s="129">
        <v>0.33139999999999997</v>
      </c>
      <c r="Y77" s="129" t="s">
        <v>1262</v>
      </c>
      <c r="Z77" s="129">
        <v>0.37130000000000002</v>
      </c>
      <c r="AA77" s="129" t="s">
        <v>1263</v>
      </c>
      <c r="AB77" s="129">
        <v>1.52E-2</v>
      </c>
      <c r="AC77" s="129" t="s">
        <v>1264</v>
      </c>
      <c r="AD77" s="129">
        <v>1.01E-2</v>
      </c>
      <c r="AE77" s="129" t="s">
        <v>179</v>
      </c>
      <c r="AF77" s="129">
        <v>1.7000000000000001E-2</v>
      </c>
      <c r="AG77" s="129" t="s">
        <v>1265</v>
      </c>
      <c r="AH77" s="129">
        <v>6.1000000000000004E-3</v>
      </c>
      <c r="AI77" s="129" t="s">
        <v>1266</v>
      </c>
      <c r="AJ77" s="129">
        <v>3.2399999999999998E-2</v>
      </c>
      <c r="AK77" s="129" t="s">
        <v>1267</v>
      </c>
      <c r="AL77" s="129">
        <v>7.1999999999999998E-3</v>
      </c>
      <c r="AM77" s="129" t="s">
        <v>533</v>
      </c>
      <c r="AN77" s="129">
        <v>7.6E-3</v>
      </c>
      <c r="AO77" s="129" t="s">
        <v>1268</v>
      </c>
      <c r="AP77" s="129">
        <v>4.4999999999999997E-3</v>
      </c>
      <c r="AQ77" s="129" t="s">
        <v>1269</v>
      </c>
      <c r="AR77" s="129">
        <v>4.4999999999999997E-3</v>
      </c>
      <c r="AS77" s="129" t="s">
        <v>1270</v>
      </c>
      <c r="AT77" s="129">
        <v>2.3699999999999999E-2</v>
      </c>
      <c r="AU77" s="129" t="s">
        <v>210</v>
      </c>
      <c r="AV77" s="129">
        <v>3.3999999999999998E-3</v>
      </c>
      <c r="AW77" s="129" t="s">
        <v>450</v>
      </c>
      <c r="AX77" s="129">
        <v>1E-3</v>
      </c>
      <c r="AY77" s="129" t="s">
        <v>301</v>
      </c>
      <c r="AZ77" s="129">
        <v>6.9999999999999999E-4</v>
      </c>
      <c r="BA77" s="129" t="s">
        <v>227</v>
      </c>
      <c r="BB77" s="129">
        <v>5.9999999999999995E-4</v>
      </c>
      <c r="BC77" s="129" t="s">
        <v>211</v>
      </c>
      <c r="BD77" s="129">
        <v>4.0000000000000002E-4</v>
      </c>
      <c r="BE77" s="129" t="s">
        <v>286</v>
      </c>
      <c r="BF77" s="129">
        <v>2.9999999999999997E-4</v>
      </c>
      <c r="BG77" s="129" t="s">
        <v>179</v>
      </c>
      <c r="BH77" s="129">
        <v>1E-4</v>
      </c>
      <c r="BI77" s="129" t="s">
        <v>179</v>
      </c>
      <c r="BJ77" s="129">
        <v>2.0000000000000001E-4</v>
      </c>
      <c r="BK77" s="129" t="s">
        <v>625</v>
      </c>
      <c r="BL77" s="129">
        <v>4.0000000000000002E-4</v>
      </c>
      <c r="BM77" s="129" t="s">
        <v>451</v>
      </c>
      <c r="BN77" s="129">
        <v>2.9999999999999997E-4</v>
      </c>
      <c r="BO77" s="129" t="s">
        <v>210</v>
      </c>
      <c r="BP77" s="129">
        <v>5.0000000000000001E-4</v>
      </c>
      <c r="BQ77" s="129" t="s">
        <v>179</v>
      </c>
      <c r="BR77" s="129">
        <v>2.9999999999999997E-4</v>
      </c>
      <c r="BS77" s="129" t="s">
        <v>179</v>
      </c>
      <c r="BT77" s="129">
        <v>2.9999999999999997E-4</v>
      </c>
      <c r="BU77" s="129" t="s">
        <v>179</v>
      </c>
      <c r="BV77" s="129">
        <v>6.9999999999999999E-4</v>
      </c>
      <c r="BW77" s="129" t="s">
        <v>18</v>
      </c>
      <c r="BX77" s="129"/>
      <c r="BY77" s="129" t="s">
        <v>18</v>
      </c>
      <c r="BZ77" s="129"/>
      <c r="CA77" s="129" t="s">
        <v>179</v>
      </c>
      <c r="CB77" s="129">
        <v>8.0000000000000004E-4</v>
      </c>
      <c r="CC77" s="129" t="s">
        <v>179</v>
      </c>
      <c r="CD77" s="129">
        <v>2E-3</v>
      </c>
      <c r="CE77" s="129" t="s">
        <v>179</v>
      </c>
      <c r="CF77" s="129">
        <v>2.3E-3</v>
      </c>
      <c r="CG77" s="129" t="s">
        <v>179</v>
      </c>
      <c r="CH77" s="129">
        <v>1E-4</v>
      </c>
      <c r="CI77" s="129" t="s">
        <v>179</v>
      </c>
      <c r="CJ77" s="129">
        <v>6.7999999999999996E-3</v>
      </c>
      <c r="CK77" s="129" t="s">
        <v>179</v>
      </c>
      <c r="CL77" s="129">
        <v>1.06E-2</v>
      </c>
      <c r="CM77" s="129" t="s">
        <v>179</v>
      </c>
      <c r="CN77" s="129">
        <v>2.5000000000000001E-3</v>
      </c>
      <c r="CO77" s="129" t="s">
        <v>179</v>
      </c>
      <c r="CP77" s="129">
        <v>8.0000000000000004E-4</v>
      </c>
      <c r="CQ77" s="129" t="s">
        <v>179</v>
      </c>
      <c r="CR77" s="129">
        <v>3.2000000000000002E-3</v>
      </c>
      <c r="CS77" s="129" t="s">
        <v>179</v>
      </c>
      <c r="CT77" s="129">
        <v>1.8E-3</v>
      </c>
      <c r="CU77" s="129" t="s">
        <v>18</v>
      </c>
      <c r="CV77" s="129"/>
      <c r="CW77" s="129" t="s">
        <v>18</v>
      </c>
      <c r="CX77" s="129"/>
      <c r="CY77" s="129" t="s">
        <v>179</v>
      </c>
      <c r="CZ77" s="129">
        <v>5.0000000000000001E-4</v>
      </c>
      <c r="DA77" s="129" t="s">
        <v>179</v>
      </c>
      <c r="DB77" s="129">
        <v>5.9999999999999995E-4</v>
      </c>
      <c r="DC77" s="129" t="s">
        <v>179</v>
      </c>
      <c r="DD77" s="129">
        <v>5.9999999999999995E-4</v>
      </c>
      <c r="DE77" s="129" t="s">
        <v>179</v>
      </c>
      <c r="DF77" s="129">
        <v>5.9999999999999995E-4</v>
      </c>
      <c r="DG77" s="129" t="s">
        <v>179</v>
      </c>
      <c r="DH77" s="129">
        <v>4.0000000000000002E-4</v>
      </c>
      <c r="DI77" s="129" t="s">
        <v>179</v>
      </c>
      <c r="DJ77" s="129">
        <v>2.9999999999999997E-4</v>
      </c>
      <c r="DK77" s="129" t="s">
        <v>1207</v>
      </c>
      <c r="DL77" s="129" t="s">
        <v>59</v>
      </c>
      <c r="DN77" t="s">
        <v>895</v>
      </c>
      <c r="DR77" t="s">
        <v>197</v>
      </c>
      <c r="DS77" s="129">
        <v>4</v>
      </c>
      <c r="DT77" s="129" t="s">
        <v>1491</v>
      </c>
      <c r="DU77" s="129" t="s">
        <v>18</v>
      </c>
      <c r="DW77" t="s">
        <v>5222</v>
      </c>
    </row>
    <row r="78" spans="1:127">
      <c r="A78" s="127">
        <v>263</v>
      </c>
      <c r="B78" s="128">
        <v>44734.976388888892</v>
      </c>
      <c r="C78" s="129" t="s">
        <v>52</v>
      </c>
      <c r="D78" s="129">
        <v>0</v>
      </c>
      <c r="E78" s="129">
        <v>0</v>
      </c>
      <c r="F78" s="129">
        <v>0</v>
      </c>
      <c r="G78" s="129" t="s">
        <v>54</v>
      </c>
      <c r="H78" s="129" t="s">
        <v>55</v>
      </c>
      <c r="I78" s="129" t="s">
        <v>55</v>
      </c>
      <c r="J78" s="129" t="s">
        <v>55</v>
      </c>
      <c r="L78" s="129">
        <v>90</v>
      </c>
      <c r="M78" s="129" t="s">
        <v>173</v>
      </c>
      <c r="N78" s="129">
        <v>0</v>
      </c>
      <c r="O78" s="129" t="s">
        <v>173</v>
      </c>
      <c r="P78" s="129">
        <v>0</v>
      </c>
      <c r="Q78" s="129" t="s">
        <v>173</v>
      </c>
      <c r="R78" s="129">
        <v>0</v>
      </c>
      <c r="S78" s="129">
        <v>2</v>
      </c>
      <c r="T78" s="129" t="s">
        <v>174</v>
      </c>
      <c r="U78" s="129" t="s">
        <v>1271</v>
      </c>
      <c r="V78" s="129">
        <v>0.70209999999999995</v>
      </c>
      <c r="W78" s="129" t="s">
        <v>1272</v>
      </c>
      <c r="X78" s="129">
        <v>0.33389999999999997</v>
      </c>
      <c r="Y78" s="129" t="s">
        <v>1273</v>
      </c>
      <c r="Z78" s="129">
        <v>0.371</v>
      </c>
      <c r="AA78" s="129" t="s">
        <v>534</v>
      </c>
      <c r="AB78" s="129">
        <v>1.4999999999999999E-2</v>
      </c>
      <c r="AC78" s="129" t="s">
        <v>433</v>
      </c>
      <c r="AD78" s="129">
        <v>0.01</v>
      </c>
      <c r="AE78" s="129" t="s">
        <v>179</v>
      </c>
      <c r="AF78" s="129">
        <v>1.7299999999999999E-2</v>
      </c>
      <c r="AG78" s="129" t="s">
        <v>1274</v>
      </c>
      <c r="AH78" s="129">
        <v>6.1000000000000004E-3</v>
      </c>
      <c r="AI78" s="129" t="s">
        <v>1275</v>
      </c>
      <c r="AJ78" s="129">
        <v>3.2300000000000002E-2</v>
      </c>
      <c r="AK78" s="129" t="s">
        <v>1276</v>
      </c>
      <c r="AL78" s="129">
        <v>7.1999999999999998E-3</v>
      </c>
      <c r="AM78" s="129" t="s">
        <v>280</v>
      </c>
      <c r="AN78" s="129">
        <v>7.4999999999999997E-3</v>
      </c>
      <c r="AO78" s="129" t="s">
        <v>1029</v>
      </c>
      <c r="AP78" s="129">
        <v>4.3E-3</v>
      </c>
      <c r="AQ78" s="129" t="s">
        <v>1277</v>
      </c>
      <c r="AR78" s="129">
        <v>4.4000000000000003E-3</v>
      </c>
      <c r="AS78" s="129" t="s">
        <v>1278</v>
      </c>
      <c r="AT78" s="129">
        <v>2.3699999999999999E-2</v>
      </c>
      <c r="AU78" s="129" t="s">
        <v>515</v>
      </c>
      <c r="AV78" s="129">
        <v>3.3999999999999998E-3</v>
      </c>
      <c r="AW78" s="129" t="s">
        <v>268</v>
      </c>
      <c r="AX78" s="129">
        <v>1E-3</v>
      </c>
      <c r="AY78" s="129" t="s">
        <v>284</v>
      </c>
      <c r="AZ78" s="129">
        <v>6.9999999999999999E-4</v>
      </c>
      <c r="BA78" s="129" t="s">
        <v>330</v>
      </c>
      <c r="BB78" s="129">
        <v>5.9999999999999995E-4</v>
      </c>
      <c r="BC78" s="129" t="s">
        <v>211</v>
      </c>
      <c r="BD78" s="129">
        <v>4.0000000000000002E-4</v>
      </c>
      <c r="BE78" s="129" t="s">
        <v>179</v>
      </c>
      <c r="BF78" s="129">
        <v>2.9999999999999997E-4</v>
      </c>
      <c r="BG78" s="129" t="s">
        <v>179</v>
      </c>
      <c r="BH78" s="129">
        <v>1E-4</v>
      </c>
      <c r="BI78" s="129" t="s">
        <v>179</v>
      </c>
      <c r="BJ78" s="129">
        <v>2.0000000000000001E-4</v>
      </c>
      <c r="BK78" s="129" t="s">
        <v>349</v>
      </c>
      <c r="BL78" s="129">
        <v>4.0000000000000002E-4</v>
      </c>
      <c r="BM78" s="129" t="s">
        <v>517</v>
      </c>
      <c r="BN78" s="129">
        <v>2.9999999999999997E-4</v>
      </c>
      <c r="BO78" s="129" t="s">
        <v>422</v>
      </c>
      <c r="BP78" s="129">
        <v>5.0000000000000001E-4</v>
      </c>
      <c r="BQ78" s="129" t="s">
        <v>179</v>
      </c>
      <c r="BR78" s="129">
        <v>2.9999999999999997E-4</v>
      </c>
      <c r="BS78" s="129" t="s">
        <v>179</v>
      </c>
      <c r="BT78" s="129">
        <v>2.9999999999999997E-4</v>
      </c>
      <c r="BU78" s="129" t="s">
        <v>179</v>
      </c>
      <c r="BV78" s="129">
        <v>6.9999999999999999E-4</v>
      </c>
      <c r="BW78" s="129" t="s">
        <v>179</v>
      </c>
      <c r="BX78" s="129">
        <v>8.9999999999999998E-4</v>
      </c>
      <c r="BY78" s="129" t="s">
        <v>18</v>
      </c>
      <c r="BZ78" s="129"/>
      <c r="CA78" s="129" t="s">
        <v>179</v>
      </c>
      <c r="CB78" s="129">
        <v>8.0000000000000004E-4</v>
      </c>
      <c r="CC78" s="129" t="s">
        <v>179</v>
      </c>
      <c r="CD78" s="129">
        <v>2E-3</v>
      </c>
      <c r="CE78" s="129" t="s">
        <v>179</v>
      </c>
      <c r="CF78" s="129">
        <v>2.3E-3</v>
      </c>
      <c r="CG78" s="129" t="s">
        <v>216</v>
      </c>
      <c r="CH78" s="129">
        <v>1E-4</v>
      </c>
      <c r="CI78" s="129" t="s">
        <v>179</v>
      </c>
      <c r="CJ78" s="129">
        <v>6.8999999999999999E-3</v>
      </c>
      <c r="CK78" s="129" t="s">
        <v>179</v>
      </c>
      <c r="CL78" s="129">
        <v>1.06E-2</v>
      </c>
      <c r="CM78" s="129" t="s">
        <v>614</v>
      </c>
      <c r="CN78" s="129">
        <v>2.5999999999999999E-3</v>
      </c>
      <c r="CO78" s="129" t="s">
        <v>179</v>
      </c>
      <c r="CP78" s="129">
        <v>8.0000000000000004E-4</v>
      </c>
      <c r="CQ78" s="129" t="s">
        <v>179</v>
      </c>
      <c r="CR78" s="129">
        <v>3.2000000000000002E-3</v>
      </c>
      <c r="CS78" s="129" t="s">
        <v>179</v>
      </c>
      <c r="CT78" s="129">
        <v>1.8E-3</v>
      </c>
      <c r="CU78" s="129" t="s">
        <v>18</v>
      </c>
      <c r="CV78" s="129"/>
      <c r="CW78" s="129" t="s">
        <v>18</v>
      </c>
      <c r="CX78" s="129"/>
      <c r="CY78" s="129" t="s">
        <v>179</v>
      </c>
      <c r="CZ78" s="129">
        <v>5.0000000000000001E-4</v>
      </c>
      <c r="DA78" s="129" t="s">
        <v>179</v>
      </c>
      <c r="DB78" s="129">
        <v>5.9999999999999995E-4</v>
      </c>
      <c r="DC78" s="129" t="s">
        <v>179</v>
      </c>
      <c r="DD78" s="129">
        <v>5.0000000000000001E-4</v>
      </c>
      <c r="DE78" s="129" t="s">
        <v>179</v>
      </c>
      <c r="DF78" s="129">
        <v>5.9999999999999995E-4</v>
      </c>
      <c r="DG78" s="129" t="s">
        <v>179</v>
      </c>
      <c r="DH78" s="129">
        <v>4.0000000000000002E-4</v>
      </c>
      <c r="DI78" s="129" t="s">
        <v>179</v>
      </c>
      <c r="DJ78" s="129">
        <v>2.9999999999999997E-4</v>
      </c>
      <c r="DK78" s="129" t="s">
        <v>1207</v>
      </c>
      <c r="DL78" s="129" t="s">
        <v>59</v>
      </c>
      <c r="DN78" t="s">
        <v>895</v>
      </c>
      <c r="DR78" t="s">
        <v>197</v>
      </c>
      <c r="DS78" s="129">
        <v>4</v>
      </c>
      <c r="DT78" s="129" t="s">
        <v>1491</v>
      </c>
      <c r="DU78" s="129" t="s">
        <v>18</v>
      </c>
      <c r="DW78" t="s">
        <v>5223</v>
      </c>
    </row>
    <row r="79" spans="1:127">
      <c r="A79" s="127">
        <v>264</v>
      </c>
      <c r="B79" s="128">
        <v>44734.977777777778</v>
      </c>
      <c r="C79" s="129" t="s">
        <v>52</v>
      </c>
      <c r="D79" s="129">
        <v>0</v>
      </c>
      <c r="E79" s="129">
        <v>0</v>
      </c>
      <c r="F79" s="129">
        <v>0</v>
      </c>
      <c r="G79" s="129" t="s">
        <v>54</v>
      </c>
      <c r="H79" s="129" t="s">
        <v>55</v>
      </c>
      <c r="I79" s="129" t="s">
        <v>55</v>
      </c>
      <c r="J79" s="129" t="s">
        <v>55</v>
      </c>
      <c r="L79" s="129">
        <v>90</v>
      </c>
      <c r="M79" s="129" t="s">
        <v>173</v>
      </c>
      <c r="N79" s="129">
        <v>0</v>
      </c>
      <c r="O79" s="129" t="s">
        <v>173</v>
      </c>
      <c r="P79" s="129">
        <v>0</v>
      </c>
      <c r="Q79" s="129" t="s">
        <v>173</v>
      </c>
      <c r="R79" s="129">
        <v>0</v>
      </c>
      <c r="S79" s="129">
        <v>2</v>
      </c>
      <c r="T79" s="129" t="s">
        <v>174</v>
      </c>
      <c r="U79" s="129" t="s">
        <v>1279</v>
      </c>
      <c r="V79" s="129">
        <v>0.72270000000000001</v>
      </c>
      <c r="W79" s="129" t="s">
        <v>1280</v>
      </c>
      <c r="X79" s="129">
        <v>0.33150000000000002</v>
      </c>
      <c r="Y79" s="129" t="s">
        <v>1281</v>
      </c>
      <c r="Z79" s="129">
        <v>0.37219999999999998</v>
      </c>
      <c r="AA79" s="129" t="s">
        <v>740</v>
      </c>
      <c r="AB79" s="129">
        <v>1.4999999999999999E-2</v>
      </c>
      <c r="AC79" s="129" t="s">
        <v>1282</v>
      </c>
      <c r="AD79" s="129">
        <v>0.01</v>
      </c>
      <c r="AE79" s="129" t="s">
        <v>179</v>
      </c>
      <c r="AF79" s="129">
        <v>1.7399999999999999E-2</v>
      </c>
      <c r="AG79" s="129" t="s">
        <v>1283</v>
      </c>
      <c r="AH79" s="129">
        <v>6.1000000000000004E-3</v>
      </c>
      <c r="AI79" s="129" t="s">
        <v>1284</v>
      </c>
      <c r="AJ79" s="129">
        <v>3.2300000000000002E-2</v>
      </c>
      <c r="AK79" s="129" t="s">
        <v>1285</v>
      </c>
      <c r="AL79" s="129">
        <v>7.1999999999999998E-3</v>
      </c>
      <c r="AM79" s="129" t="s">
        <v>327</v>
      </c>
      <c r="AN79" s="129">
        <v>7.6E-3</v>
      </c>
      <c r="AO79" s="129" t="s">
        <v>1018</v>
      </c>
      <c r="AP79" s="129">
        <v>4.1999999999999997E-3</v>
      </c>
      <c r="AQ79" s="129" t="s">
        <v>1277</v>
      </c>
      <c r="AR79" s="129">
        <v>4.4000000000000003E-3</v>
      </c>
      <c r="AS79" s="129" t="s">
        <v>1286</v>
      </c>
      <c r="AT79" s="129">
        <v>2.3699999999999999E-2</v>
      </c>
      <c r="AU79" s="129" t="s">
        <v>1287</v>
      </c>
      <c r="AV79" s="129">
        <v>3.3999999999999998E-3</v>
      </c>
      <c r="AW79" s="129" t="s">
        <v>243</v>
      </c>
      <c r="AX79" s="129">
        <v>1E-3</v>
      </c>
      <c r="AY79" s="129" t="s">
        <v>450</v>
      </c>
      <c r="AZ79" s="129">
        <v>8.0000000000000004E-4</v>
      </c>
      <c r="BA79" s="129" t="s">
        <v>346</v>
      </c>
      <c r="BB79" s="129">
        <v>5.9999999999999995E-4</v>
      </c>
      <c r="BC79" s="129" t="s">
        <v>245</v>
      </c>
      <c r="BD79" s="129">
        <v>4.0000000000000002E-4</v>
      </c>
      <c r="BE79" s="129" t="s">
        <v>179</v>
      </c>
      <c r="BF79" s="129">
        <v>2.0000000000000001E-4</v>
      </c>
      <c r="BG79" s="129" t="s">
        <v>179</v>
      </c>
      <c r="BH79" s="129">
        <v>1E-4</v>
      </c>
      <c r="BI79" s="129" t="s">
        <v>246</v>
      </c>
      <c r="BJ79" s="129">
        <v>2.0000000000000001E-4</v>
      </c>
      <c r="BK79" s="129" t="s">
        <v>559</v>
      </c>
      <c r="BL79" s="129">
        <v>4.0000000000000002E-4</v>
      </c>
      <c r="BM79" s="129" t="s">
        <v>517</v>
      </c>
      <c r="BN79" s="129">
        <v>2.9999999999999997E-4</v>
      </c>
      <c r="BO79" s="129" t="s">
        <v>213</v>
      </c>
      <c r="BP79" s="129">
        <v>5.0000000000000001E-4</v>
      </c>
      <c r="BQ79" s="129" t="s">
        <v>179</v>
      </c>
      <c r="BR79" s="129">
        <v>2.9999999999999997E-4</v>
      </c>
      <c r="BS79" s="129" t="s">
        <v>179</v>
      </c>
      <c r="BT79" s="129">
        <v>2.9999999999999997E-4</v>
      </c>
      <c r="BU79" s="129" t="s">
        <v>179</v>
      </c>
      <c r="BV79" s="129">
        <v>6.9999999999999999E-4</v>
      </c>
      <c r="BW79" s="129" t="s">
        <v>285</v>
      </c>
      <c r="BX79" s="129">
        <v>8.9999999999999998E-4</v>
      </c>
      <c r="BY79" s="129" t="s">
        <v>18</v>
      </c>
      <c r="BZ79" s="129"/>
      <c r="CA79" s="129" t="s">
        <v>179</v>
      </c>
      <c r="CB79" s="129">
        <v>8.0000000000000004E-4</v>
      </c>
      <c r="CC79" s="129" t="s">
        <v>179</v>
      </c>
      <c r="CD79" s="129">
        <v>2E-3</v>
      </c>
      <c r="CE79" s="129" t="s">
        <v>179</v>
      </c>
      <c r="CF79" s="129">
        <v>2.3E-3</v>
      </c>
      <c r="CG79" s="129" t="s">
        <v>216</v>
      </c>
      <c r="CH79" s="129">
        <v>1E-4</v>
      </c>
      <c r="CI79" s="129" t="s">
        <v>179</v>
      </c>
      <c r="CJ79" s="129">
        <v>6.7999999999999996E-3</v>
      </c>
      <c r="CK79" s="129" t="s">
        <v>179</v>
      </c>
      <c r="CL79" s="129">
        <v>1.0500000000000001E-2</v>
      </c>
      <c r="CM79" s="129" t="s">
        <v>179</v>
      </c>
      <c r="CN79" s="129">
        <v>2.3999999999999998E-3</v>
      </c>
      <c r="CO79" s="129" t="s">
        <v>179</v>
      </c>
      <c r="CP79" s="129">
        <v>8.0000000000000004E-4</v>
      </c>
      <c r="CQ79" s="129" t="s">
        <v>179</v>
      </c>
      <c r="CR79" s="129">
        <v>3.3E-3</v>
      </c>
      <c r="CS79" s="129" t="s">
        <v>179</v>
      </c>
      <c r="CT79" s="129">
        <v>1.6999999999999999E-3</v>
      </c>
      <c r="CU79" s="129" t="s">
        <v>179</v>
      </c>
      <c r="CV79" s="129">
        <v>8.0000000000000004E-4</v>
      </c>
      <c r="CW79" s="129" t="s">
        <v>18</v>
      </c>
      <c r="CX79" s="129"/>
      <c r="CY79" s="129" t="s">
        <v>179</v>
      </c>
      <c r="CZ79" s="129">
        <v>5.9999999999999995E-4</v>
      </c>
      <c r="DA79" s="129" t="s">
        <v>179</v>
      </c>
      <c r="DB79" s="129">
        <v>5.0000000000000001E-4</v>
      </c>
      <c r="DC79" s="129" t="s">
        <v>179</v>
      </c>
      <c r="DD79" s="129">
        <v>5.0000000000000001E-4</v>
      </c>
      <c r="DE79" s="129" t="s">
        <v>179</v>
      </c>
      <c r="DF79" s="129">
        <v>5.0000000000000001E-4</v>
      </c>
      <c r="DG79" s="129" t="s">
        <v>179</v>
      </c>
      <c r="DH79" s="129">
        <v>4.0000000000000002E-4</v>
      </c>
      <c r="DI79" s="129" t="s">
        <v>179</v>
      </c>
      <c r="DJ79" s="129">
        <v>2.9999999999999997E-4</v>
      </c>
      <c r="DK79" s="129" t="s">
        <v>1207</v>
      </c>
      <c r="DL79" s="129" t="s">
        <v>59</v>
      </c>
      <c r="DN79" t="s">
        <v>895</v>
      </c>
      <c r="DR79" t="s">
        <v>197</v>
      </c>
      <c r="DS79" s="129">
        <v>4</v>
      </c>
      <c r="DT79" s="129" t="s">
        <v>1491</v>
      </c>
      <c r="DU79" s="129" t="s">
        <v>18</v>
      </c>
      <c r="DW79" t="s">
        <v>5224</v>
      </c>
    </row>
    <row r="80" spans="1:127">
      <c r="A80" s="127">
        <v>265</v>
      </c>
      <c r="B80" s="128">
        <v>44735.009722222225</v>
      </c>
      <c r="C80" s="129" t="s">
        <v>52</v>
      </c>
      <c r="D80" s="129">
        <v>0</v>
      </c>
      <c r="E80" s="129">
        <v>0</v>
      </c>
      <c r="F80" s="129">
        <v>0</v>
      </c>
      <c r="G80" s="129" t="s">
        <v>54</v>
      </c>
      <c r="H80" s="129" t="s">
        <v>55</v>
      </c>
      <c r="I80" s="129" t="s">
        <v>55</v>
      </c>
      <c r="J80" s="129" t="s">
        <v>55</v>
      </c>
      <c r="L80" s="129">
        <v>90</v>
      </c>
      <c r="M80" s="129" t="s">
        <v>173</v>
      </c>
      <c r="N80" s="129">
        <v>0</v>
      </c>
      <c r="O80" s="129" t="s">
        <v>173</v>
      </c>
      <c r="P80" s="129">
        <v>0</v>
      </c>
      <c r="Q80" s="129" t="s">
        <v>173</v>
      </c>
      <c r="R80" s="129">
        <v>0</v>
      </c>
      <c r="S80" s="129">
        <v>2</v>
      </c>
      <c r="T80" s="129" t="s">
        <v>174</v>
      </c>
      <c r="U80" s="129" t="s">
        <v>1288</v>
      </c>
      <c r="V80" s="129">
        <v>0.71689999999999998</v>
      </c>
      <c r="W80" s="129" t="s">
        <v>1289</v>
      </c>
      <c r="X80" s="129">
        <v>0.33160000000000001</v>
      </c>
      <c r="Y80" s="129" t="s">
        <v>1290</v>
      </c>
      <c r="Z80" s="129">
        <v>0.36940000000000001</v>
      </c>
      <c r="AA80" s="129" t="s">
        <v>630</v>
      </c>
      <c r="AB80" s="129">
        <v>1.5299999999999999E-2</v>
      </c>
      <c r="AC80" s="129" t="s">
        <v>439</v>
      </c>
      <c r="AD80" s="129">
        <v>1.01E-2</v>
      </c>
      <c r="AE80" s="129" t="s">
        <v>179</v>
      </c>
      <c r="AF80" s="129">
        <v>1.7000000000000001E-2</v>
      </c>
      <c r="AG80" s="129" t="s">
        <v>1291</v>
      </c>
      <c r="AH80" s="129">
        <v>6.1000000000000004E-3</v>
      </c>
      <c r="AI80" s="129" t="s">
        <v>1292</v>
      </c>
      <c r="AJ80" s="129">
        <v>3.2500000000000001E-2</v>
      </c>
      <c r="AK80" s="129" t="s">
        <v>1293</v>
      </c>
      <c r="AL80" s="129">
        <v>7.1999999999999998E-3</v>
      </c>
      <c r="AM80" s="129" t="s">
        <v>1294</v>
      </c>
      <c r="AN80" s="129">
        <v>7.7999999999999996E-3</v>
      </c>
      <c r="AO80" s="129" t="s">
        <v>718</v>
      </c>
      <c r="AP80" s="129">
        <v>4.5999999999999999E-3</v>
      </c>
      <c r="AQ80" s="129" t="s">
        <v>1295</v>
      </c>
      <c r="AR80" s="129">
        <v>4.5999999999999999E-3</v>
      </c>
      <c r="AS80" s="129" t="s">
        <v>1296</v>
      </c>
      <c r="AT80" s="129">
        <v>2.52E-2</v>
      </c>
      <c r="AU80" s="129" t="s">
        <v>179</v>
      </c>
      <c r="AV80" s="129">
        <v>3.5999999999999999E-3</v>
      </c>
      <c r="AW80" s="129" t="s">
        <v>248</v>
      </c>
      <c r="AX80" s="129">
        <v>1E-3</v>
      </c>
      <c r="AY80" s="129" t="s">
        <v>284</v>
      </c>
      <c r="AZ80" s="129">
        <v>8.0000000000000004E-4</v>
      </c>
      <c r="BA80" s="129" t="s">
        <v>346</v>
      </c>
      <c r="BB80" s="129">
        <v>5.9999999999999995E-4</v>
      </c>
      <c r="BC80" s="129" t="s">
        <v>211</v>
      </c>
      <c r="BD80" s="129">
        <v>5.0000000000000001E-4</v>
      </c>
      <c r="BE80" s="129" t="s">
        <v>179</v>
      </c>
      <c r="BF80" s="129">
        <v>2.9999999999999997E-4</v>
      </c>
      <c r="BG80" s="129" t="s">
        <v>179</v>
      </c>
      <c r="BH80" s="129">
        <v>1E-4</v>
      </c>
      <c r="BI80" s="129" t="s">
        <v>179</v>
      </c>
      <c r="BJ80" s="129">
        <v>2.0000000000000001E-4</v>
      </c>
      <c r="BK80" s="129" t="s">
        <v>431</v>
      </c>
      <c r="BL80" s="129">
        <v>4.0000000000000002E-4</v>
      </c>
      <c r="BM80" s="129" t="s">
        <v>451</v>
      </c>
      <c r="BN80" s="129">
        <v>2.9999999999999997E-4</v>
      </c>
      <c r="BO80" s="129" t="s">
        <v>302</v>
      </c>
      <c r="BP80" s="129">
        <v>5.0000000000000001E-4</v>
      </c>
      <c r="BQ80" s="129" t="s">
        <v>179</v>
      </c>
      <c r="BR80" s="129">
        <v>2.9999999999999997E-4</v>
      </c>
      <c r="BS80" s="129" t="s">
        <v>179</v>
      </c>
      <c r="BT80" s="129">
        <v>2.9999999999999997E-4</v>
      </c>
      <c r="BU80" s="129" t="s">
        <v>179</v>
      </c>
      <c r="BV80" s="129">
        <v>6.9999999999999999E-4</v>
      </c>
      <c r="BW80" s="129" t="s">
        <v>179</v>
      </c>
      <c r="BX80" s="129">
        <v>8.9999999999999998E-4</v>
      </c>
      <c r="BY80" s="129" t="s">
        <v>179</v>
      </c>
      <c r="BZ80" s="129">
        <v>1.1000000000000001E-3</v>
      </c>
      <c r="CA80" s="129" t="s">
        <v>179</v>
      </c>
      <c r="CB80" s="129">
        <v>8.0000000000000004E-4</v>
      </c>
      <c r="CC80" s="129" t="s">
        <v>179</v>
      </c>
      <c r="CD80" s="129">
        <v>2E-3</v>
      </c>
      <c r="CE80" s="129" t="s">
        <v>179</v>
      </c>
      <c r="CF80" s="129">
        <v>2.3E-3</v>
      </c>
      <c r="CG80" s="129" t="s">
        <v>179</v>
      </c>
      <c r="CH80" s="129">
        <v>1E-4</v>
      </c>
      <c r="CI80" s="129" t="s">
        <v>179</v>
      </c>
      <c r="CJ80" s="129">
        <v>7.1000000000000004E-3</v>
      </c>
      <c r="CK80" s="129" t="s">
        <v>179</v>
      </c>
      <c r="CL80" s="129">
        <v>1.0999999999999999E-2</v>
      </c>
      <c r="CM80" s="129" t="s">
        <v>179</v>
      </c>
      <c r="CN80" s="129">
        <v>2.8999999999999998E-3</v>
      </c>
      <c r="CO80" s="129" t="s">
        <v>179</v>
      </c>
      <c r="CP80" s="129">
        <v>8.9999999999999998E-4</v>
      </c>
      <c r="CQ80" s="129" t="s">
        <v>179</v>
      </c>
      <c r="CR80" s="129">
        <v>3.2000000000000002E-3</v>
      </c>
      <c r="CS80" s="129" t="s">
        <v>179</v>
      </c>
      <c r="CT80" s="129">
        <v>1.8E-3</v>
      </c>
      <c r="CU80" s="129" t="s">
        <v>18</v>
      </c>
      <c r="CV80" s="129"/>
      <c r="CW80" s="129" t="s">
        <v>18</v>
      </c>
      <c r="CX80" s="129"/>
      <c r="CY80" s="129" t="s">
        <v>179</v>
      </c>
      <c r="CZ80" s="129">
        <v>5.9999999999999995E-4</v>
      </c>
      <c r="DA80" s="129" t="s">
        <v>179</v>
      </c>
      <c r="DB80" s="129">
        <v>5.9999999999999995E-4</v>
      </c>
      <c r="DC80" s="129" t="s">
        <v>179</v>
      </c>
      <c r="DD80" s="129">
        <v>5.9999999999999995E-4</v>
      </c>
      <c r="DE80" s="129" t="s">
        <v>179</v>
      </c>
      <c r="DF80" s="129">
        <v>5.9999999999999995E-4</v>
      </c>
      <c r="DG80" s="129" t="s">
        <v>179</v>
      </c>
      <c r="DH80" s="129">
        <v>4.0000000000000002E-4</v>
      </c>
      <c r="DI80" s="129" t="s">
        <v>179</v>
      </c>
      <c r="DJ80" s="129">
        <v>2.9999999999999997E-4</v>
      </c>
      <c r="DK80" s="129" t="s">
        <v>1207</v>
      </c>
      <c r="DL80" s="129" t="s">
        <v>59</v>
      </c>
      <c r="DN80" t="s">
        <v>895</v>
      </c>
      <c r="DR80" t="s">
        <v>899</v>
      </c>
      <c r="DS80" s="129">
        <v>42</v>
      </c>
      <c r="DT80" s="129" t="s">
        <v>1492</v>
      </c>
      <c r="DU80" s="129" t="s">
        <v>18</v>
      </c>
      <c r="DW80" t="s">
        <v>5225</v>
      </c>
    </row>
    <row r="81" spans="1:127">
      <c r="A81" s="127">
        <v>266</v>
      </c>
      <c r="B81" s="128">
        <v>44735.011111111111</v>
      </c>
      <c r="C81" s="129" t="s">
        <v>52</v>
      </c>
      <c r="D81" s="129">
        <v>0</v>
      </c>
      <c r="E81" s="129">
        <v>0</v>
      </c>
      <c r="F81" s="129">
        <v>0</v>
      </c>
      <c r="G81" s="129" t="s">
        <v>54</v>
      </c>
      <c r="H81" s="129" t="s">
        <v>55</v>
      </c>
      <c r="I81" s="129" t="s">
        <v>55</v>
      </c>
      <c r="J81" s="129" t="s">
        <v>55</v>
      </c>
      <c r="L81" s="129">
        <v>90</v>
      </c>
      <c r="M81" s="129" t="s">
        <v>173</v>
      </c>
      <c r="N81" s="129">
        <v>0</v>
      </c>
      <c r="O81" s="129" t="s">
        <v>173</v>
      </c>
      <c r="P81" s="129">
        <v>0</v>
      </c>
      <c r="Q81" s="129" t="s">
        <v>173</v>
      </c>
      <c r="R81" s="129">
        <v>0</v>
      </c>
      <c r="S81" s="129">
        <v>2</v>
      </c>
      <c r="T81" s="129" t="s">
        <v>174</v>
      </c>
      <c r="U81" s="129" t="s">
        <v>1297</v>
      </c>
      <c r="V81" s="129">
        <v>0.72089999999999999</v>
      </c>
      <c r="W81" s="129" t="s">
        <v>1298</v>
      </c>
      <c r="X81" s="129">
        <v>0.3337</v>
      </c>
      <c r="Y81" s="129" t="s">
        <v>1299</v>
      </c>
      <c r="Z81" s="129">
        <v>0.36770000000000003</v>
      </c>
      <c r="AA81" s="129" t="s">
        <v>1028</v>
      </c>
      <c r="AB81" s="129">
        <v>1.54E-2</v>
      </c>
      <c r="AC81" s="129" t="s">
        <v>1300</v>
      </c>
      <c r="AD81" s="129">
        <v>1.01E-2</v>
      </c>
      <c r="AE81" s="129" t="s">
        <v>179</v>
      </c>
      <c r="AF81" s="129">
        <v>1.7100000000000001E-2</v>
      </c>
      <c r="AG81" s="129" t="s">
        <v>1301</v>
      </c>
      <c r="AH81" s="129">
        <v>6.1000000000000004E-3</v>
      </c>
      <c r="AI81" s="129" t="s">
        <v>1302</v>
      </c>
      <c r="AJ81" s="129">
        <v>3.2899999999999999E-2</v>
      </c>
      <c r="AK81" s="129" t="s">
        <v>1303</v>
      </c>
      <c r="AL81" s="129">
        <v>7.3000000000000001E-3</v>
      </c>
      <c r="AM81" s="129" t="s">
        <v>871</v>
      </c>
      <c r="AN81" s="129">
        <v>7.7999999999999996E-3</v>
      </c>
      <c r="AO81" s="129" t="s">
        <v>1300</v>
      </c>
      <c r="AP81" s="129">
        <v>4.4000000000000003E-3</v>
      </c>
      <c r="AQ81" s="129" t="s">
        <v>1304</v>
      </c>
      <c r="AR81" s="129">
        <v>4.7000000000000002E-3</v>
      </c>
      <c r="AS81" s="129" t="s">
        <v>1305</v>
      </c>
      <c r="AT81" s="129">
        <v>2.52E-2</v>
      </c>
      <c r="AU81" s="129" t="s">
        <v>179</v>
      </c>
      <c r="AV81" s="129">
        <v>3.5000000000000001E-3</v>
      </c>
      <c r="AW81" s="129" t="s">
        <v>230</v>
      </c>
      <c r="AX81" s="129">
        <v>1E-3</v>
      </c>
      <c r="AY81" s="129" t="s">
        <v>228</v>
      </c>
      <c r="AZ81" s="129">
        <v>8.0000000000000004E-4</v>
      </c>
      <c r="BA81" s="129" t="s">
        <v>537</v>
      </c>
      <c r="BB81" s="129">
        <v>5.9999999999999995E-4</v>
      </c>
      <c r="BC81" s="129" t="s">
        <v>211</v>
      </c>
      <c r="BD81" s="129">
        <v>5.0000000000000001E-4</v>
      </c>
      <c r="BE81" s="129" t="s">
        <v>179</v>
      </c>
      <c r="BF81" s="129">
        <v>2.9999999999999997E-4</v>
      </c>
      <c r="BG81" s="129" t="s">
        <v>179</v>
      </c>
      <c r="BH81" s="129">
        <v>1E-4</v>
      </c>
      <c r="BI81" s="129" t="s">
        <v>246</v>
      </c>
      <c r="BJ81" s="129">
        <v>2.0000000000000001E-4</v>
      </c>
      <c r="BK81" s="129" t="s">
        <v>287</v>
      </c>
      <c r="BL81" s="129">
        <v>4.0000000000000002E-4</v>
      </c>
      <c r="BM81" s="129" t="s">
        <v>517</v>
      </c>
      <c r="BN81" s="129">
        <v>2.9999999999999997E-4</v>
      </c>
      <c r="BO81" s="129" t="s">
        <v>422</v>
      </c>
      <c r="BP81" s="129">
        <v>5.0000000000000001E-4</v>
      </c>
      <c r="BQ81" s="129" t="s">
        <v>179</v>
      </c>
      <c r="BR81" s="129">
        <v>2.9999999999999997E-4</v>
      </c>
      <c r="BS81" s="129" t="s">
        <v>179</v>
      </c>
      <c r="BT81" s="129">
        <v>2.9999999999999997E-4</v>
      </c>
      <c r="BU81" s="129" t="s">
        <v>179</v>
      </c>
      <c r="BV81" s="129">
        <v>6.9999999999999999E-4</v>
      </c>
      <c r="BW81" s="129" t="s">
        <v>18</v>
      </c>
      <c r="BX81" s="129"/>
      <c r="BY81" s="129" t="s">
        <v>18</v>
      </c>
      <c r="BZ81" s="129"/>
      <c r="CA81" s="129" t="s">
        <v>179</v>
      </c>
      <c r="CB81" s="129">
        <v>8.0000000000000004E-4</v>
      </c>
      <c r="CC81" s="129" t="s">
        <v>179</v>
      </c>
      <c r="CD81" s="129">
        <v>2E-3</v>
      </c>
      <c r="CE81" s="129" t="s">
        <v>179</v>
      </c>
      <c r="CF81" s="129">
        <v>2.3E-3</v>
      </c>
      <c r="CG81" s="129" t="s">
        <v>179</v>
      </c>
      <c r="CH81" s="129">
        <v>1E-4</v>
      </c>
      <c r="CI81" s="129" t="s">
        <v>179</v>
      </c>
      <c r="CJ81" s="129">
        <v>6.8999999999999999E-3</v>
      </c>
      <c r="CK81" s="129" t="s">
        <v>609</v>
      </c>
      <c r="CL81" s="129">
        <v>1.0800000000000001E-2</v>
      </c>
      <c r="CM81" s="129" t="s">
        <v>179</v>
      </c>
      <c r="CN81" s="129">
        <v>3.0999999999999999E-3</v>
      </c>
      <c r="CO81" s="129" t="s">
        <v>179</v>
      </c>
      <c r="CP81" s="129">
        <v>8.0000000000000004E-4</v>
      </c>
      <c r="CQ81" s="129" t="s">
        <v>179</v>
      </c>
      <c r="CR81" s="129">
        <v>3.3999999999999998E-3</v>
      </c>
      <c r="CS81" s="129" t="s">
        <v>179</v>
      </c>
      <c r="CT81" s="129">
        <v>1.9E-3</v>
      </c>
      <c r="CU81" s="129" t="s">
        <v>18</v>
      </c>
      <c r="CV81" s="129"/>
      <c r="CW81" s="129" t="s">
        <v>18</v>
      </c>
      <c r="CX81" s="129"/>
      <c r="CY81" s="129" t="s">
        <v>179</v>
      </c>
      <c r="CZ81" s="129">
        <v>5.9999999999999995E-4</v>
      </c>
      <c r="DA81" s="129" t="s">
        <v>179</v>
      </c>
      <c r="DB81" s="129">
        <v>5.9999999999999995E-4</v>
      </c>
      <c r="DC81" s="129" t="s">
        <v>179</v>
      </c>
      <c r="DD81" s="129">
        <v>5.0000000000000001E-4</v>
      </c>
      <c r="DE81" s="129" t="s">
        <v>179</v>
      </c>
      <c r="DF81" s="129">
        <v>5.0000000000000001E-4</v>
      </c>
      <c r="DG81" s="129" t="s">
        <v>179</v>
      </c>
      <c r="DH81" s="129">
        <v>4.0000000000000002E-4</v>
      </c>
      <c r="DI81" s="129" t="s">
        <v>179</v>
      </c>
      <c r="DJ81" s="129">
        <v>2.9999999999999997E-4</v>
      </c>
      <c r="DK81" s="129" t="s">
        <v>1207</v>
      </c>
      <c r="DL81" s="129" t="s">
        <v>59</v>
      </c>
      <c r="DN81" t="s">
        <v>895</v>
      </c>
      <c r="DR81" t="s">
        <v>899</v>
      </c>
      <c r="DS81" s="129">
        <v>42</v>
      </c>
      <c r="DT81" s="129" t="s">
        <v>1493</v>
      </c>
      <c r="DU81" s="129" t="s">
        <v>18</v>
      </c>
      <c r="DW81" t="s">
        <v>5226</v>
      </c>
    </row>
    <row r="82" spans="1:127">
      <c r="A82" s="127">
        <v>267</v>
      </c>
      <c r="B82" s="128">
        <v>44735.012499999997</v>
      </c>
      <c r="C82" s="129" t="s">
        <v>52</v>
      </c>
      <c r="D82" s="129">
        <v>0</v>
      </c>
      <c r="E82" s="129">
        <v>0</v>
      </c>
      <c r="F82" s="129">
        <v>0</v>
      </c>
      <c r="G82" s="129" t="s">
        <v>54</v>
      </c>
      <c r="H82" s="129" t="s">
        <v>55</v>
      </c>
      <c r="I82" s="129" t="s">
        <v>55</v>
      </c>
      <c r="J82" s="129" t="s">
        <v>55</v>
      </c>
      <c r="L82" s="129">
        <v>90</v>
      </c>
      <c r="M82" s="129" t="s">
        <v>173</v>
      </c>
      <c r="N82" s="129">
        <v>0</v>
      </c>
      <c r="O82" s="129" t="s">
        <v>173</v>
      </c>
      <c r="P82" s="129">
        <v>0</v>
      </c>
      <c r="Q82" s="129" t="s">
        <v>173</v>
      </c>
      <c r="R82" s="129">
        <v>0</v>
      </c>
      <c r="S82" s="129">
        <v>2</v>
      </c>
      <c r="T82" s="129" t="s">
        <v>174</v>
      </c>
      <c r="U82" s="129" t="s">
        <v>1306</v>
      </c>
      <c r="V82" s="129">
        <v>0.7248</v>
      </c>
      <c r="W82" s="129" t="s">
        <v>1307</v>
      </c>
      <c r="X82" s="129">
        <v>0.3362</v>
      </c>
      <c r="Y82" s="129" t="s">
        <v>1308</v>
      </c>
      <c r="Z82" s="129">
        <v>0.36940000000000001</v>
      </c>
      <c r="AA82" s="129" t="s">
        <v>179</v>
      </c>
      <c r="AB82" s="129">
        <v>1.5100000000000001E-2</v>
      </c>
      <c r="AC82" s="129" t="s">
        <v>1309</v>
      </c>
      <c r="AD82" s="129">
        <v>0.01</v>
      </c>
      <c r="AE82" s="129" t="s">
        <v>179</v>
      </c>
      <c r="AF82" s="129">
        <v>1.7100000000000001E-2</v>
      </c>
      <c r="AG82" s="129" t="s">
        <v>1310</v>
      </c>
      <c r="AH82" s="129">
        <v>6.1000000000000004E-3</v>
      </c>
      <c r="AI82" s="129" t="s">
        <v>1311</v>
      </c>
      <c r="AJ82" s="129">
        <v>3.27E-2</v>
      </c>
      <c r="AK82" s="129" t="s">
        <v>1312</v>
      </c>
      <c r="AL82" s="129">
        <v>7.1999999999999998E-3</v>
      </c>
      <c r="AM82" s="129" t="s">
        <v>644</v>
      </c>
      <c r="AN82" s="129">
        <v>7.6E-3</v>
      </c>
      <c r="AO82" s="129" t="s">
        <v>293</v>
      </c>
      <c r="AP82" s="129">
        <v>4.4000000000000003E-3</v>
      </c>
      <c r="AQ82" s="129" t="s">
        <v>1313</v>
      </c>
      <c r="AR82" s="129">
        <v>4.5999999999999999E-3</v>
      </c>
      <c r="AS82" s="129" t="s">
        <v>1314</v>
      </c>
      <c r="AT82" s="129">
        <v>2.5000000000000001E-2</v>
      </c>
      <c r="AU82" s="129" t="s">
        <v>179</v>
      </c>
      <c r="AV82" s="129">
        <v>3.5000000000000001E-3</v>
      </c>
      <c r="AW82" s="129" t="s">
        <v>431</v>
      </c>
      <c r="AX82" s="129">
        <v>1E-3</v>
      </c>
      <c r="AY82" s="129" t="s">
        <v>228</v>
      </c>
      <c r="AZ82" s="129">
        <v>8.0000000000000004E-4</v>
      </c>
      <c r="BA82" s="129" t="s">
        <v>537</v>
      </c>
      <c r="BB82" s="129">
        <v>6.9999999999999999E-4</v>
      </c>
      <c r="BC82" s="129" t="s">
        <v>247</v>
      </c>
      <c r="BD82" s="129">
        <v>4.0000000000000002E-4</v>
      </c>
      <c r="BE82" s="129" t="s">
        <v>179</v>
      </c>
      <c r="BF82" s="129">
        <v>2.9999999999999997E-4</v>
      </c>
      <c r="BG82" s="129" t="s">
        <v>179</v>
      </c>
      <c r="BH82" s="129">
        <v>1E-4</v>
      </c>
      <c r="BI82" s="129" t="s">
        <v>179</v>
      </c>
      <c r="BJ82" s="129">
        <v>2.0000000000000001E-4</v>
      </c>
      <c r="BK82" s="129" t="s">
        <v>429</v>
      </c>
      <c r="BL82" s="129">
        <v>4.0000000000000002E-4</v>
      </c>
      <c r="BM82" s="129" t="s">
        <v>250</v>
      </c>
      <c r="BN82" s="129">
        <v>2.9999999999999997E-4</v>
      </c>
      <c r="BO82" s="129" t="s">
        <v>465</v>
      </c>
      <c r="BP82" s="129">
        <v>5.0000000000000001E-4</v>
      </c>
      <c r="BQ82" s="129" t="s">
        <v>179</v>
      </c>
      <c r="BR82" s="129">
        <v>2.9999999999999997E-4</v>
      </c>
      <c r="BS82" s="129" t="s">
        <v>179</v>
      </c>
      <c r="BT82" s="129">
        <v>2.9999999999999997E-4</v>
      </c>
      <c r="BU82" s="129" t="s">
        <v>179</v>
      </c>
      <c r="BV82" s="129">
        <v>6.9999999999999999E-4</v>
      </c>
      <c r="BW82" s="129" t="s">
        <v>179</v>
      </c>
      <c r="BX82" s="129">
        <v>8.0000000000000004E-4</v>
      </c>
      <c r="BY82" s="129" t="s">
        <v>179</v>
      </c>
      <c r="BZ82" s="129">
        <v>1.1000000000000001E-3</v>
      </c>
      <c r="CA82" s="129" t="s">
        <v>179</v>
      </c>
      <c r="CB82" s="129">
        <v>8.0000000000000004E-4</v>
      </c>
      <c r="CC82" s="129" t="s">
        <v>179</v>
      </c>
      <c r="CD82" s="129">
        <v>2E-3</v>
      </c>
      <c r="CE82" s="129" t="s">
        <v>179</v>
      </c>
      <c r="CF82" s="129">
        <v>2.3E-3</v>
      </c>
      <c r="CG82" s="129" t="s">
        <v>216</v>
      </c>
      <c r="CH82" s="129">
        <v>1E-4</v>
      </c>
      <c r="CI82" s="129" t="s">
        <v>179</v>
      </c>
      <c r="CJ82" s="129">
        <v>6.7999999999999996E-3</v>
      </c>
      <c r="CK82" s="129" t="s">
        <v>179</v>
      </c>
      <c r="CL82" s="129">
        <v>1.0800000000000001E-2</v>
      </c>
      <c r="CM82" s="129" t="s">
        <v>179</v>
      </c>
      <c r="CN82" s="129">
        <v>3.0000000000000001E-3</v>
      </c>
      <c r="CO82" s="129" t="s">
        <v>179</v>
      </c>
      <c r="CP82" s="129">
        <v>8.9999999999999998E-4</v>
      </c>
      <c r="CQ82" s="129" t="s">
        <v>179</v>
      </c>
      <c r="CR82" s="129">
        <v>3.3E-3</v>
      </c>
      <c r="CS82" s="129" t="s">
        <v>179</v>
      </c>
      <c r="CT82" s="129">
        <v>1.9E-3</v>
      </c>
      <c r="CU82" s="129" t="s">
        <v>18</v>
      </c>
      <c r="CV82" s="129"/>
      <c r="CW82" s="129" t="s">
        <v>179</v>
      </c>
      <c r="CX82" s="129">
        <v>5.9999999999999995E-4</v>
      </c>
      <c r="CY82" s="129" t="s">
        <v>179</v>
      </c>
      <c r="CZ82" s="129">
        <v>5.9999999999999995E-4</v>
      </c>
      <c r="DA82" s="129" t="s">
        <v>179</v>
      </c>
      <c r="DB82" s="129">
        <v>5.9999999999999995E-4</v>
      </c>
      <c r="DC82" s="129" t="s">
        <v>179</v>
      </c>
      <c r="DD82" s="129">
        <v>5.0000000000000001E-4</v>
      </c>
      <c r="DE82" s="129" t="s">
        <v>179</v>
      </c>
      <c r="DF82" s="129">
        <v>5.9999999999999995E-4</v>
      </c>
      <c r="DG82" s="129" t="s">
        <v>179</v>
      </c>
      <c r="DH82" s="129">
        <v>4.0000000000000002E-4</v>
      </c>
      <c r="DI82" s="129" t="s">
        <v>179</v>
      </c>
      <c r="DJ82" s="129">
        <v>2.9999999999999997E-4</v>
      </c>
      <c r="DK82" s="129" t="s">
        <v>1207</v>
      </c>
      <c r="DL82" s="129" t="s">
        <v>59</v>
      </c>
      <c r="DN82" t="s">
        <v>895</v>
      </c>
      <c r="DR82" t="s">
        <v>899</v>
      </c>
      <c r="DS82" s="129">
        <v>42</v>
      </c>
      <c r="DT82" s="129" t="s">
        <v>1494</v>
      </c>
      <c r="DU82" s="129" t="s">
        <v>18</v>
      </c>
      <c r="DW82" t="s">
        <v>5227</v>
      </c>
    </row>
    <row r="83" spans="1:127">
      <c r="A83" s="127">
        <v>268</v>
      </c>
      <c r="B83" s="128">
        <v>44735.01458333333</v>
      </c>
      <c r="C83" s="129" t="s">
        <v>52</v>
      </c>
      <c r="D83" s="129">
        <v>0</v>
      </c>
      <c r="E83" s="129">
        <v>0</v>
      </c>
      <c r="F83" s="129">
        <v>0</v>
      </c>
      <c r="G83" s="129" t="s">
        <v>54</v>
      </c>
      <c r="H83" s="129" t="s">
        <v>55</v>
      </c>
      <c r="I83" s="129" t="s">
        <v>55</v>
      </c>
      <c r="J83" s="129" t="s">
        <v>55</v>
      </c>
      <c r="L83" s="129">
        <v>90</v>
      </c>
      <c r="M83" s="129" t="s">
        <v>173</v>
      </c>
      <c r="N83" s="129">
        <v>0</v>
      </c>
      <c r="O83" s="129" t="s">
        <v>173</v>
      </c>
      <c r="P83" s="129">
        <v>0</v>
      </c>
      <c r="Q83" s="129" t="s">
        <v>173</v>
      </c>
      <c r="R83" s="129">
        <v>0</v>
      </c>
      <c r="S83" s="129">
        <v>2</v>
      </c>
      <c r="T83" s="129" t="s">
        <v>174</v>
      </c>
      <c r="U83" s="129" t="s">
        <v>1315</v>
      </c>
      <c r="V83" s="129">
        <v>0.70420000000000005</v>
      </c>
      <c r="W83" s="129" t="s">
        <v>1316</v>
      </c>
      <c r="X83" s="129">
        <v>0.33160000000000001</v>
      </c>
      <c r="Y83" s="129" t="s">
        <v>1317</v>
      </c>
      <c r="Z83" s="129">
        <v>0.3674</v>
      </c>
      <c r="AA83" s="129" t="s">
        <v>944</v>
      </c>
      <c r="AB83" s="129">
        <v>1.5299999999999999E-2</v>
      </c>
      <c r="AC83" s="129" t="s">
        <v>179</v>
      </c>
      <c r="AD83" s="129">
        <v>8.6E-3</v>
      </c>
      <c r="AE83" s="129" t="s">
        <v>179</v>
      </c>
      <c r="AF83" s="129">
        <v>1.77E-2</v>
      </c>
      <c r="AG83" s="129" t="s">
        <v>1318</v>
      </c>
      <c r="AH83" s="129">
        <v>6.4999999999999997E-3</v>
      </c>
      <c r="AI83" s="129" t="s">
        <v>1319</v>
      </c>
      <c r="AJ83" s="129">
        <v>3.2599999999999997E-2</v>
      </c>
      <c r="AK83" s="129" t="s">
        <v>1320</v>
      </c>
      <c r="AL83" s="129">
        <v>7.4999999999999997E-3</v>
      </c>
      <c r="AM83" s="129" t="s">
        <v>327</v>
      </c>
      <c r="AN83" s="129">
        <v>7.7000000000000002E-3</v>
      </c>
      <c r="AO83" s="129" t="s">
        <v>260</v>
      </c>
      <c r="AP83" s="129">
        <v>4.3E-3</v>
      </c>
      <c r="AQ83" s="129" t="s">
        <v>1176</v>
      </c>
      <c r="AR83" s="129">
        <v>4.7999999999999996E-3</v>
      </c>
      <c r="AS83" s="129" t="s">
        <v>1321</v>
      </c>
      <c r="AT83" s="129">
        <v>2.53E-2</v>
      </c>
      <c r="AU83" s="129" t="s">
        <v>179</v>
      </c>
      <c r="AV83" s="129">
        <v>3.5000000000000001E-3</v>
      </c>
      <c r="AW83" s="129" t="s">
        <v>559</v>
      </c>
      <c r="AX83" s="129">
        <v>1E-3</v>
      </c>
      <c r="AY83" s="129" t="s">
        <v>431</v>
      </c>
      <c r="AZ83" s="129">
        <v>8.0000000000000004E-4</v>
      </c>
      <c r="BA83" s="129" t="s">
        <v>614</v>
      </c>
      <c r="BB83" s="129">
        <v>5.9999999999999995E-4</v>
      </c>
      <c r="BC83" s="129" t="s">
        <v>245</v>
      </c>
      <c r="BD83" s="129">
        <v>4.0000000000000002E-4</v>
      </c>
      <c r="BE83" s="129" t="s">
        <v>179</v>
      </c>
      <c r="BF83" s="129">
        <v>2.9999999999999997E-4</v>
      </c>
      <c r="BG83" s="129" t="s">
        <v>179</v>
      </c>
      <c r="BH83" s="129">
        <v>1E-4</v>
      </c>
      <c r="BI83" s="129" t="s">
        <v>246</v>
      </c>
      <c r="BJ83" s="129">
        <v>2.0000000000000001E-4</v>
      </c>
      <c r="BK83" s="129" t="s">
        <v>243</v>
      </c>
      <c r="BL83" s="129">
        <v>4.0000000000000002E-4</v>
      </c>
      <c r="BM83" s="129" t="s">
        <v>250</v>
      </c>
      <c r="BN83" s="129">
        <v>2.9999999999999997E-4</v>
      </c>
      <c r="BO83" s="129" t="s">
        <v>187</v>
      </c>
      <c r="BP83" s="129">
        <v>5.0000000000000001E-4</v>
      </c>
      <c r="BQ83" s="129" t="s">
        <v>179</v>
      </c>
      <c r="BR83" s="129">
        <v>2.9999999999999997E-4</v>
      </c>
      <c r="BS83" s="129" t="s">
        <v>179</v>
      </c>
      <c r="BT83" s="129">
        <v>2.9999999999999997E-4</v>
      </c>
      <c r="BU83" s="129" t="s">
        <v>179</v>
      </c>
      <c r="BV83" s="129">
        <v>6.9999999999999999E-4</v>
      </c>
      <c r="BW83" s="129" t="s">
        <v>406</v>
      </c>
      <c r="BX83" s="129">
        <v>8.0000000000000004E-4</v>
      </c>
      <c r="BY83" s="129" t="s">
        <v>18</v>
      </c>
      <c r="BZ83" s="129"/>
      <c r="CA83" s="129" t="s">
        <v>179</v>
      </c>
      <c r="CB83" s="129">
        <v>8.0000000000000004E-4</v>
      </c>
      <c r="CC83" s="129" t="s">
        <v>179</v>
      </c>
      <c r="CD83" s="129">
        <v>2E-3</v>
      </c>
      <c r="CE83" s="129" t="s">
        <v>179</v>
      </c>
      <c r="CF83" s="129">
        <v>2.3E-3</v>
      </c>
      <c r="CG83" s="129" t="s">
        <v>179</v>
      </c>
      <c r="CH83" s="129">
        <v>1E-4</v>
      </c>
      <c r="CI83" s="129" t="s">
        <v>179</v>
      </c>
      <c r="CJ83" s="129">
        <v>6.7999999999999996E-3</v>
      </c>
      <c r="CK83" s="129" t="s">
        <v>179</v>
      </c>
      <c r="CL83" s="129">
        <v>1.0800000000000001E-2</v>
      </c>
      <c r="CM83" s="129" t="s">
        <v>179</v>
      </c>
      <c r="CN83" s="129">
        <v>3.0999999999999999E-3</v>
      </c>
      <c r="CO83" s="129" t="s">
        <v>179</v>
      </c>
      <c r="CP83" s="129">
        <v>8.0000000000000004E-4</v>
      </c>
      <c r="CQ83" s="129" t="s">
        <v>179</v>
      </c>
      <c r="CR83" s="129">
        <v>3.2000000000000002E-3</v>
      </c>
      <c r="CS83" s="129" t="s">
        <v>179</v>
      </c>
      <c r="CT83" s="129">
        <v>1.9E-3</v>
      </c>
      <c r="CU83" s="129" t="s">
        <v>179</v>
      </c>
      <c r="CV83" s="129">
        <v>8.0000000000000004E-4</v>
      </c>
      <c r="CW83" s="129" t="s">
        <v>18</v>
      </c>
      <c r="CX83" s="129"/>
      <c r="CY83" s="129" t="s">
        <v>179</v>
      </c>
      <c r="CZ83" s="129">
        <v>5.9999999999999995E-4</v>
      </c>
      <c r="DA83" s="129" t="s">
        <v>179</v>
      </c>
      <c r="DB83" s="129">
        <v>5.0000000000000001E-4</v>
      </c>
      <c r="DC83" s="129" t="s">
        <v>179</v>
      </c>
      <c r="DD83" s="129">
        <v>5.0000000000000001E-4</v>
      </c>
      <c r="DE83" s="129" t="s">
        <v>179</v>
      </c>
      <c r="DF83" s="129">
        <v>5.9999999999999995E-4</v>
      </c>
      <c r="DG83" s="129" t="s">
        <v>179</v>
      </c>
      <c r="DH83" s="129">
        <v>4.0000000000000002E-4</v>
      </c>
      <c r="DI83" s="129" t="s">
        <v>179</v>
      </c>
      <c r="DJ83" s="129">
        <v>2.9999999999999997E-4</v>
      </c>
      <c r="DK83" s="129" t="s">
        <v>1207</v>
      </c>
      <c r="DL83" s="129" t="s">
        <v>59</v>
      </c>
      <c r="DN83" t="s">
        <v>895</v>
      </c>
      <c r="DR83" t="s">
        <v>899</v>
      </c>
      <c r="DS83" s="129">
        <v>46.5</v>
      </c>
      <c r="DT83" s="129" t="s">
        <v>1495</v>
      </c>
      <c r="DU83" s="129" t="s">
        <v>18</v>
      </c>
      <c r="DW83" t="s">
        <v>5228</v>
      </c>
    </row>
    <row r="84" spans="1:127">
      <c r="A84" s="127">
        <v>269</v>
      </c>
      <c r="B84" s="128">
        <v>44735.015972222223</v>
      </c>
      <c r="C84" s="129" t="s">
        <v>52</v>
      </c>
      <c r="D84" s="129">
        <v>0</v>
      </c>
      <c r="E84" s="129">
        <v>0</v>
      </c>
      <c r="F84" s="129">
        <v>0</v>
      </c>
      <c r="G84" s="129" t="s">
        <v>54</v>
      </c>
      <c r="H84" s="129" t="s">
        <v>55</v>
      </c>
      <c r="I84" s="129" t="s">
        <v>55</v>
      </c>
      <c r="J84" s="129" t="s">
        <v>55</v>
      </c>
      <c r="L84" s="129">
        <v>90</v>
      </c>
      <c r="M84" s="129" t="s">
        <v>173</v>
      </c>
      <c r="N84" s="129">
        <v>0</v>
      </c>
      <c r="O84" s="129" t="s">
        <v>173</v>
      </c>
      <c r="P84" s="129">
        <v>0</v>
      </c>
      <c r="Q84" s="129" t="s">
        <v>173</v>
      </c>
      <c r="R84" s="129">
        <v>0</v>
      </c>
      <c r="S84" s="129">
        <v>2</v>
      </c>
      <c r="T84" s="129" t="s">
        <v>174</v>
      </c>
      <c r="U84" s="129" t="s">
        <v>1322</v>
      </c>
      <c r="V84" s="129">
        <v>0.70209999999999995</v>
      </c>
      <c r="W84" s="129" t="s">
        <v>1323</v>
      </c>
      <c r="X84" s="129">
        <v>0.33460000000000001</v>
      </c>
      <c r="Y84" s="129" t="s">
        <v>1324</v>
      </c>
      <c r="Z84" s="129">
        <v>0.36699999999999999</v>
      </c>
      <c r="AA84" s="129" t="s">
        <v>179</v>
      </c>
      <c r="AB84" s="129">
        <v>1.49E-2</v>
      </c>
      <c r="AC84" s="129" t="s">
        <v>179</v>
      </c>
      <c r="AD84" s="129">
        <v>8.6999999999999994E-3</v>
      </c>
      <c r="AE84" s="129" t="s">
        <v>179</v>
      </c>
      <c r="AF84" s="129">
        <v>1.72E-2</v>
      </c>
      <c r="AG84" s="129" t="s">
        <v>1325</v>
      </c>
      <c r="AH84" s="129">
        <v>6.7999999999999996E-3</v>
      </c>
      <c r="AI84" s="129" t="s">
        <v>1326</v>
      </c>
      <c r="AJ84" s="129">
        <v>3.2500000000000001E-2</v>
      </c>
      <c r="AK84" s="129" t="s">
        <v>1327</v>
      </c>
      <c r="AL84" s="129">
        <v>7.3000000000000001E-3</v>
      </c>
      <c r="AM84" s="129" t="s">
        <v>1328</v>
      </c>
      <c r="AN84" s="129">
        <v>7.7000000000000002E-3</v>
      </c>
      <c r="AO84" s="129" t="s">
        <v>521</v>
      </c>
      <c r="AP84" s="129">
        <v>4.3E-3</v>
      </c>
      <c r="AQ84" s="129" t="s">
        <v>1329</v>
      </c>
      <c r="AR84" s="129">
        <v>5.0000000000000001E-3</v>
      </c>
      <c r="AS84" s="129" t="s">
        <v>1330</v>
      </c>
      <c r="AT84" s="129">
        <v>2.4799999999999999E-2</v>
      </c>
      <c r="AU84" s="129" t="s">
        <v>548</v>
      </c>
      <c r="AV84" s="129">
        <v>3.5000000000000001E-3</v>
      </c>
      <c r="AW84" s="129" t="s">
        <v>230</v>
      </c>
      <c r="AX84" s="129">
        <v>1E-3</v>
      </c>
      <c r="AY84" s="129" t="s">
        <v>431</v>
      </c>
      <c r="AZ84" s="129">
        <v>8.0000000000000004E-4</v>
      </c>
      <c r="BA84" s="129" t="s">
        <v>537</v>
      </c>
      <c r="BB84" s="129">
        <v>5.9999999999999995E-4</v>
      </c>
      <c r="BC84" s="129" t="s">
        <v>285</v>
      </c>
      <c r="BD84" s="129">
        <v>4.0000000000000002E-4</v>
      </c>
      <c r="BE84" s="129" t="s">
        <v>179</v>
      </c>
      <c r="BF84" s="129">
        <v>2.9999999999999997E-4</v>
      </c>
      <c r="BG84" s="129" t="s">
        <v>179</v>
      </c>
      <c r="BH84" s="129">
        <v>1E-4</v>
      </c>
      <c r="BI84" s="129" t="s">
        <v>246</v>
      </c>
      <c r="BJ84" s="129">
        <v>2.0000000000000001E-4</v>
      </c>
      <c r="BK84" s="129" t="s">
        <v>424</v>
      </c>
      <c r="BL84" s="129">
        <v>5.0000000000000001E-4</v>
      </c>
      <c r="BM84" s="129" t="s">
        <v>250</v>
      </c>
      <c r="BN84" s="129">
        <v>2.9999999999999997E-4</v>
      </c>
      <c r="BO84" s="129" t="s">
        <v>465</v>
      </c>
      <c r="BP84" s="129">
        <v>5.0000000000000001E-4</v>
      </c>
      <c r="BQ84" s="129" t="s">
        <v>179</v>
      </c>
      <c r="BR84" s="129">
        <v>2.9999999999999997E-4</v>
      </c>
      <c r="BS84" s="129" t="s">
        <v>179</v>
      </c>
      <c r="BT84" s="129">
        <v>2.9999999999999997E-4</v>
      </c>
      <c r="BU84" s="129" t="s">
        <v>179</v>
      </c>
      <c r="BV84" s="129">
        <v>6.9999999999999999E-4</v>
      </c>
      <c r="BW84" s="129" t="s">
        <v>18</v>
      </c>
      <c r="BX84" s="129"/>
      <c r="BY84" s="129" t="s">
        <v>179</v>
      </c>
      <c r="BZ84" s="129">
        <v>1.1000000000000001E-3</v>
      </c>
      <c r="CA84" s="129" t="s">
        <v>179</v>
      </c>
      <c r="CB84" s="129">
        <v>8.0000000000000004E-4</v>
      </c>
      <c r="CC84" s="129" t="s">
        <v>179</v>
      </c>
      <c r="CD84" s="129">
        <v>2E-3</v>
      </c>
      <c r="CE84" s="129" t="s">
        <v>179</v>
      </c>
      <c r="CF84" s="129">
        <v>2.3E-3</v>
      </c>
      <c r="CG84" s="129" t="s">
        <v>216</v>
      </c>
      <c r="CH84" s="129">
        <v>1E-4</v>
      </c>
      <c r="CI84" s="129" t="s">
        <v>179</v>
      </c>
      <c r="CJ84" s="129">
        <v>6.7999999999999996E-3</v>
      </c>
      <c r="CK84" s="129" t="s">
        <v>179</v>
      </c>
      <c r="CL84" s="129">
        <v>1.09E-2</v>
      </c>
      <c r="CM84" s="129" t="s">
        <v>613</v>
      </c>
      <c r="CN84" s="129">
        <v>3.0999999999999999E-3</v>
      </c>
      <c r="CO84" s="129" t="s">
        <v>179</v>
      </c>
      <c r="CP84" s="129">
        <v>8.0000000000000004E-4</v>
      </c>
      <c r="CQ84" s="129" t="s">
        <v>179</v>
      </c>
      <c r="CR84" s="129">
        <v>3.0999999999999999E-3</v>
      </c>
      <c r="CS84" s="129" t="s">
        <v>179</v>
      </c>
      <c r="CT84" s="129">
        <v>1.8E-3</v>
      </c>
      <c r="CU84" s="129" t="s">
        <v>18</v>
      </c>
      <c r="CV84" s="129"/>
      <c r="CW84" s="129" t="s">
        <v>179</v>
      </c>
      <c r="CX84" s="129">
        <v>5.9999999999999995E-4</v>
      </c>
      <c r="CY84" s="129" t="s">
        <v>179</v>
      </c>
      <c r="CZ84" s="129">
        <v>5.0000000000000001E-4</v>
      </c>
      <c r="DA84" s="129" t="s">
        <v>179</v>
      </c>
      <c r="DB84" s="129">
        <v>5.9999999999999995E-4</v>
      </c>
      <c r="DC84" s="129" t="s">
        <v>179</v>
      </c>
      <c r="DD84" s="129">
        <v>5.0000000000000001E-4</v>
      </c>
      <c r="DE84" s="129" t="s">
        <v>179</v>
      </c>
      <c r="DF84" s="129">
        <v>5.0000000000000001E-4</v>
      </c>
      <c r="DG84" s="129" t="s">
        <v>179</v>
      </c>
      <c r="DH84" s="129">
        <v>4.0000000000000002E-4</v>
      </c>
      <c r="DI84" s="129" t="s">
        <v>179</v>
      </c>
      <c r="DJ84" s="129">
        <v>4.0000000000000002E-4</v>
      </c>
      <c r="DK84" s="129" t="s">
        <v>1207</v>
      </c>
      <c r="DL84" s="129" t="s">
        <v>59</v>
      </c>
      <c r="DN84" t="s">
        <v>895</v>
      </c>
      <c r="DR84" t="s">
        <v>899</v>
      </c>
      <c r="DS84" s="129">
        <v>46.5</v>
      </c>
      <c r="DT84" s="129" t="s">
        <v>1496</v>
      </c>
      <c r="DU84" s="129" t="s">
        <v>18</v>
      </c>
      <c r="DW84" t="s">
        <v>5229</v>
      </c>
    </row>
    <row r="85" spans="1:127">
      <c r="A85" s="127">
        <v>270</v>
      </c>
      <c r="B85" s="128">
        <v>44735.018055555556</v>
      </c>
      <c r="C85" s="129" t="s">
        <v>52</v>
      </c>
      <c r="D85" s="129">
        <v>0</v>
      </c>
      <c r="E85" s="129">
        <v>0</v>
      </c>
      <c r="F85" s="129">
        <v>0</v>
      </c>
      <c r="G85" s="129" t="s">
        <v>54</v>
      </c>
      <c r="H85" s="129" t="s">
        <v>55</v>
      </c>
      <c r="I85" s="129" t="s">
        <v>55</v>
      </c>
      <c r="J85" s="129" t="s">
        <v>55</v>
      </c>
      <c r="L85" s="129">
        <v>90</v>
      </c>
      <c r="M85" s="129" t="s">
        <v>173</v>
      </c>
      <c r="N85" s="129">
        <v>0</v>
      </c>
      <c r="O85" s="129" t="s">
        <v>173</v>
      </c>
      <c r="P85" s="129">
        <v>0</v>
      </c>
      <c r="Q85" s="129" t="s">
        <v>173</v>
      </c>
      <c r="R85" s="129">
        <v>0</v>
      </c>
      <c r="S85" s="129">
        <v>2</v>
      </c>
      <c r="T85" s="129" t="s">
        <v>174</v>
      </c>
      <c r="U85" s="129" t="s">
        <v>1331</v>
      </c>
      <c r="V85" s="129">
        <v>0.71040000000000003</v>
      </c>
      <c r="W85" s="129" t="s">
        <v>1332</v>
      </c>
      <c r="X85" s="129">
        <v>0.33429999999999999</v>
      </c>
      <c r="Y85" s="129" t="s">
        <v>1333</v>
      </c>
      <c r="Z85" s="129">
        <v>0.3679</v>
      </c>
      <c r="AA85" s="129" t="s">
        <v>579</v>
      </c>
      <c r="AB85" s="129">
        <v>1.49E-2</v>
      </c>
      <c r="AC85" s="129" t="s">
        <v>179</v>
      </c>
      <c r="AD85" s="129">
        <v>8.6999999999999994E-3</v>
      </c>
      <c r="AE85" s="129" t="s">
        <v>179</v>
      </c>
      <c r="AF85" s="129">
        <v>1.7299999999999999E-2</v>
      </c>
      <c r="AG85" s="129" t="s">
        <v>1334</v>
      </c>
      <c r="AH85" s="129">
        <v>6.7999999999999996E-3</v>
      </c>
      <c r="AI85" s="129" t="s">
        <v>1335</v>
      </c>
      <c r="AJ85" s="129">
        <v>3.2399999999999998E-2</v>
      </c>
      <c r="AK85" s="129" t="s">
        <v>1336</v>
      </c>
      <c r="AL85" s="129">
        <v>7.4000000000000003E-3</v>
      </c>
      <c r="AM85" s="129" t="s">
        <v>1337</v>
      </c>
      <c r="AN85" s="129">
        <v>7.6E-3</v>
      </c>
      <c r="AO85" s="129" t="s">
        <v>430</v>
      </c>
      <c r="AP85" s="129">
        <v>4.3E-3</v>
      </c>
      <c r="AQ85" s="129" t="s">
        <v>1338</v>
      </c>
      <c r="AR85" s="129">
        <v>5.0000000000000001E-3</v>
      </c>
      <c r="AS85" s="129" t="s">
        <v>963</v>
      </c>
      <c r="AT85" s="129">
        <v>2.5000000000000001E-2</v>
      </c>
      <c r="AU85" s="129" t="s">
        <v>600</v>
      </c>
      <c r="AV85" s="129">
        <v>3.5000000000000001E-3</v>
      </c>
      <c r="AW85" s="129" t="s">
        <v>450</v>
      </c>
      <c r="AX85" s="129">
        <v>1E-3</v>
      </c>
      <c r="AY85" s="129" t="s">
        <v>431</v>
      </c>
      <c r="AZ85" s="129">
        <v>8.0000000000000004E-4</v>
      </c>
      <c r="BA85" s="129" t="s">
        <v>303</v>
      </c>
      <c r="BB85" s="129">
        <v>5.9999999999999995E-4</v>
      </c>
      <c r="BC85" s="129" t="s">
        <v>245</v>
      </c>
      <c r="BD85" s="129">
        <v>4.0000000000000002E-4</v>
      </c>
      <c r="BE85" s="129" t="s">
        <v>179</v>
      </c>
      <c r="BF85" s="129">
        <v>2.9999999999999997E-4</v>
      </c>
      <c r="BG85" s="129" t="s">
        <v>246</v>
      </c>
      <c r="BH85" s="129">
        <v>1E-4</v>
      </c>
      <c r="BI85" s="129" t="s">
        <v>179</v>
      </c>
      <c r="BJ85" s="129">
        <v>2.0000000000000001E-4</v>
      </c>
      <c r="BK85" s="129" t="s">
        <v>559</v>
      </c>
      <c r="BL85" s="129">
        <v>4.0000000000000002E-4</v>
      </c>
      <c r="BM85" s="129" t="s">
        <v>214</v>
      </c>
      <c r="BN85" s="129">
        <v>2.9999999999999997E-4</v>
      </c>
      <c r="BO85" s="129" t="s">
        <v>210</v>
      </c>
      <c r="BP85" s="129">
        <v>5.0000000000000001E-4</v>
      </c>
      <c r="BQ85" s="129" t="s">
        <v>179</v>
      </c>
      <c r="BR85" s="129">
        <v>2.9999999999999997E-4</v>
      </c>
      <c r="BS85" s="129" t="s">
        <v>179</v>
      </c>
      <c r="BT85" s="129">
        <v>2.9999999999999997E-4</v>
      </c>
      <c r="BU85" s="129" t="s">
        <v>179</v>
      </c>
      <c r="BV85" s="129">
        <v>6.9999999999999999E-4</v>
      </c>
      <c r="BW85" s="129" t="s">
        <v>18</v>
      </c>
      <c r="BX85" s="129"/>
      <c r="BY85" s="129" t="s">
        <v>18</v>
      </c>
      <c r="BZ85" s="129"/>
      <c r="CA85" s="129" t="s">
        <v>179</v>
      </c>
      <c r="CB85" s="129">
        <v>8.0000000000000004E-4</v>
      </c>
      <c r="CC85" s="129" t="s">
        <v>179</v>
      </c>
      <c r="CD85" s="129">
        <v>2E-3</v>
      </c>
      <c r="CE85" s="129" t="s">
        <v>179</v>
      </c>
      <c r="CF85" s="129">
        <v>2.3E-3</v>
      </c>
      <c r="CG85" s="129" t="s">
        <v>216</v>
      </c>
      <c r="CH85" s="129">
        <v>1E-4</v>
      </c>
      <c r="CI85" s="129" t="s">
        <v>179</v>
      </c>
      <c r="CJ85" s="129">
        <v>6.8999999999999999E-3</v>
      </c>
      <c r="CK85" s="129" t="s">
        <v>179</v>
      </c>
      <c r="CL85" s="129">
        <v>1.09E-2</v>
      </c>
      <c r="CM85" s="129" t="s">
        <v>179</v>
      </c>
      <c r="CN85" s="129">
        <v>3.0999999999999999E-3</v>
      </c>
      <c r="CO85" s="129" t="s">
        <v>179</v>
      </c>
      <c r="CP85" s="129">
        <v>8.9999999999999998E-4</v>
      </c>
      <c r="CQ85" s="129" t="s">
        <v>179</v>
      </c>
      <c r="CR85" s="129">
        <v>3.2000000000000002E-3</v>
      </c>
      <c r="CS85" s="129" t="s">
        <v>179</v>
      </c>
      <c r="CT85" s="129">
        <v>1.8E-3</v>
      </c>
      <c r="CU85" s="129" t="s">
        <v>179</v>
      </c>
      <c r="CV85" s="129">
        <v>8.0000000000000004E-4</v>
      </c>
      <c r="CW85" s="129" t="s">
        <v>18</v>
      </c>
      <c r="CX85" s="129"/>
      <c r="CY85" s="129" t="s">
        <v>179</v>
      </c>
      <c r="CZ85" s="129">
        <v>5.9999999999999995E-4</v>
      </c>
      <c r="DA85" s="129" t="s">
        <v>179</v>
      </c>
      <c r="DB85" s="129">
        <v>5.9999999999999995E-4</v>
      </c>
      <c r="DC85" s="129" t="s">
        <v>179</v>
      </c>
      <c r="DD85" s="129">
        <v>5.0000000000000001E-4</v>
      </c>
      <c r="DE85" s="129" t="s">
        <v>179</v>
      </c>
      <c r="DF85" s="129">
        <v>5.9999999999999995E-4</v>
      </c>
      <c r="DG85" s="129" t="s">
        <v>179</v>
      </c>
      <c r="DH85" s="129">
        <v>4.0000000000000002E-4</v>
      </c>
      <c r="DI85" s="129" t="s">
        <v>179</v>
      </c>
      <c r="DJ85" s="129">
        <v>2.9999999999999997E-4</v>
      </c>
      <c r="DK85" s="129" t="s">
        <v>1207</v>
      </c>
      <c r="DL85" s="129" t="s">
        <v>59</v>
      </c>
      <c r="DN85" t="s">
        <v>895</v>
      </c>
      <c r="DR85" t="s">
        <v>899</v>
      </c>
      <c r="DS85" s="129">
        <v>46.5</v>
      </c>
      <c r="DT85" s="129" t="s">
        <v>1497</v>
      </c>
      <c r="DU85" s="129" t="s">
        <v>18</v>
      </c>
      <c r="DW85" t="s">
        <v>5230</v>
      </c>
    </row>
    <row r="86" spans="1:127">
      <c r="A86" s="127">
        <v>271</v>
      </c>
      <c r="B86" s="128">
        <v>44735.020138888889</v>
      </c>
      <c r="C86" s="129" t="s">
        <v>52</v>
      </c>
      <c r="D86" s="129">
        <v>0</v>
      </c>
      <c r="E86" s="129">
        <v>0</v>
      </c>
      <c r="F86" s="129">
        <v>0</v>
      </c>
      <c r="G86" s="129" t="s">
        <v>54</v>
      </c>
      <c r="H86" s="129" t="s">
        <v>55</v>
      </c>
      <c r="I86" s="129" t="s">
        <v>55</v>
      </c>
      <c r="J86" s="129" t="s">
        <v>55</v>
      </c>
      <c r="L86" s="129">
        <v>90</v>
      </c>
      <c r="M86" s="129" t="s">
        <v>173</v>
      </c>
      <c r="N86" s="129">
        <v>0</v>
      </c>
      <c r="O86" s="129" t="s">
        <v>173</v>
      </c>
      <c r="P86" s="129">
        <v>0</v>
      </c>
      <c r="Q86" s="129" t="s">
        <v>173</v>
      </c>
      <c r="R86" s="129">
        <v>0</v>
      </c>
      <c r="S86" s="129">
        <v>2</v>
      </c>
      <c r="T86" s="129" t="s">
        <v>174</v>
      </c>
      <c r="U86" s="129" t="s">
        <v>1339</v>
      </c>
      <c r="V86" s="129">
        <v>0.7016</v>
      </c>
      <c r="W86" s="129" t="s">
        <v>1340</v>
      </c>
      <c r="X86" s="129">
        <v>0.33040000000000003</v>
      </c>
      <c r="Y86" s="129" t="s">
        <v>1341</v>
      </c>
      <c r="Z86" s="129">
        <v>0.3604</v>
      </c>
      <c r="AA86" s="129" t="s">
        <v>871</v>
      </c>
      <c r="AB86" s="129">
        <v>1.54E-2</v>
      </c>
      <c r="AC86" s="129" t="s">
        <v>421</v>
      </c>
      <c r="AD86" s="129">
        <v>1.03E-2</v>
      </c>
      <c r="AE86" s="129" t="s">
        <v>1342</v>
      </c>
      <c r="AF86" s="129">
        <v>1.95E-2</v>
      </c>
      <c r="AG86" s="129" t="s">
        <v>635</v>
      </c>
      <c r="AH86" s="129">
        <v>5.8999999999999999E-3</v>
      </c>
      <c r="AI86" s="129" t="s">
        <v>1343</v>
      </c>
      <c r="AJ86" s="129">
        <v>3.32E-2</v>
      </c>
      <c r="AK86" s="129" t="s">
        <v>1344</v>
      </c>
      <c r="AL86" s="129">
        <v>7.1999999999999998E-3</v>
      </c>
      <c r="AM86" s="129" t="s">
        <v>326</v>
      </c>
      <c r="AN86" s="129">
        <v>7.6E-3</v>
      </c>
      <c r="AO86" s="129" t="s">
        <v>322</v>
      </c>
      <c r="AP86" s="129">
        <v>4.4000000000000003E-3</v>
      </c>
      <c r="AQ86" s="129" t="s">
        <v>1345</v>
      </c>
      <c r="AR86" s="129">
        <v>4.7000000000000002E-3</v>
      </c>
      <c r="AS86" s="129" t="s">
        <v>1346</v>
      </c>
      <c r="AT86" s="129">
        <v>2.52E-2</v>
      </c>
      <c r="AU86" s="129" t="s">
        <v>711</v>
      </c>
      <c r="AV86" s="129">
        <v>3.5999999999999999E-3</v>
      </c>
      <c r="AW86" s="129" t="s">
        <v>349</v>
      </c>
      <c r="AX86" s="129">
        <v>1E-3</v>
      </c>
      <c r="AY86" s="129" t="s">
        <v>208</v>
      </c>
      <c r="AZ86" s="129">
        <v>8.0000000000000004E-4</v>
      </c>
      <c r="BA86" s="129" t="s">
        <v>711</v>
      </c>
      <c r="BB86" s="129">
        <v>5.9999999999999995E-4</v>
      </c>
      <c r="BC86" s="129" t="s">
        <v>211</v>
      </c>
      <c r="BD86" s="129">
        <v>4.0000000000000002E-4</v>
      </c>
      <c r="BE86" s="129" t="s">
        <v>179</v>
      </c>
      <c r="BF86" s="129">
        <v>2.9999999999999997E-4</v>
      </c>
      <c r="BG86" s="129" t="s">
        <v>179</v>
      </c>
      <c r="BH86" s="129">
        <v>1E-4</v>
      </c>
      <c r="BI86" s="129" t="s">
        <v>246</v>
      </c>
      <c r="BJ86" s="129">
        <v>2.0000000000000001E-4</v>
      </c>
      <c r="BK86" s="129" t="s">
        <v>1347</v>
      </c>
      <c r="BL86" s="129">
        <v>5.9999999999999995E-4</v>
      </c>
      <c r="BM86" s="129" t="s">
        <v>451</v>
      </c>
      <c r="BN86" s="129">
        <v>2.9999999999999997E-4</v>
      </c>
      <c r="BO86" s="129" t="s">
        <v>316</v>
      </c>
      <c r="BP86" s="129">
        <v>5.0000000000000001E-4</v>
      </c>
      <c r="BQ86" s="129" t="s">
        <v>179</v>
      </c>
      <c r="BR86" s="129">
        <v>2.9999999999999997E-4</v>
      </c>
      <c r="BS86" s="129" t="s">
        <v>179</v>
      </c>
      <c r="BT86" s="129">
        <v>4.0000000000000002E-4</v>
      </c>
      <c r="BU86" s="129" t="s">
        <v>179</v>
      </c>
      <c r="BV86" s="129">
        <v>6.9999999999999999E-4</v>
      </c>
      <c r="BW86" s="129" t="s">
        <v>179</v>
      </c>
      <c r="BX86" s="129">
        <v>8.9999999999999998E-4</v>
      </c>
      <c r="BY86" s="129" t="s">
        <v>179</v>
      </c>
      <c r="BZ86" s="129">
        <v>1.1000000000000001E-3</v>
      </c>
      <c r="CA86" s="129" t="s">
        <v>179</v>
      </c>
      <c r="CB86" s="129">
        <v>8.0000000000000004E-4</v>
      </c>
      <c r="CC86" s="129" t="s">
        <v>179</v>
      </c>
      <c r="CD86" s="129">
        <v>2E-3</v>
      </c>
      <c r="CE86" s="129" t="s">
        <v>179</v>
      </c>
      <c r="CF86" s="129">
        <v>2.3E-3</v>
      </c>
      <c r="CG86" s="129" t="s">
        <v>216</v>
      </c>
      <c r="CH86" s="129">
        <v>1E-4</v>
      </c>
      <c r="CI86" s="129" t="s">
        <v>179</v>
      </c>
      <c r="CJ86" s="129">
        <v>7.0000000000000001E-3</v>
      </c>
      <c r="CK86" s="129" t="s">
        <v>179</v>
      </c>
      <c r="CL86" s="129">
        <v>1.0999999999999999E-2</v>
      </c>
      <c r="CM86" s="129" t="s">
        <v>1118</v>
      </c>
      <c r="CN86" s="129">
        <v>3.8E-3</v>
      </c>
      <c r="CO86" s="129" t="s">
        <v>179</v>
      </c>
      <c r="CP86" s="129">
        <v>8.0000000000000004E-4</v>
      </c>
      <c r="CQ86" s="129" t="s">
        <v>179</v>
      </c>
      <c r="CR86" s="129">
        <v>3.2000000000000002E-3</v>
      </c>
      <c r="CS86" s="129" t="s">
        <v>179</v>
      </c>
      <c r="CT86" s="129">
        <v>1.8E-3</v>
      </c>
      <c r="CU86" s="129" t="s">
        <v>179</v>
      </c>
      <c r="CV86" s="129">
        <v>8.0000000000000004E-4</v>
      </c>
      <c r="CW86" s="129" t="s">
        <v>179</v>
      </c>
      <c r="CX86" s="129">
        <v>5.9999999999999995E-4</v>
      </c>
      <c r="CY86" s="129" t="s">
        <v>179</v>
      </c>
      <c r="CZ86" s="129">
        <v>5.9999999999999995E-4</v>
      </c>
      <c r="DA86" s="129" t="s">
        <v>179</v>
      </c>
      <c r="DB86" s="129">
        <v>5.0000000000000001E-4</v>
      </c>
      <c r="DC86" s="129" t="s">
        <v>179</v>
      </c>
      <c r="DD86" s="129">
        <v>5.0000000000000001E-4</v>
      </c>
      <c r="DE86" s="129" t="s">
        <v>179</v>
      </c>
      <c r="DF86" s="129">
        <v>5.9999999999999995E-4</v>
      </c>
      <c r="DG86" s="129" t="s">
        <v>179</v>
      </c>
      <c r="DH86" s="129">
        <v>4.0000000000000002E-4</v>
      </c>
      <c r="DI86" s="129" t="s">
        <v>179</v>
      </c>
      <c r="DJ86" s="129">
        <v>2.9999999999999997E-4</v>
      </c>
      <c r="DK86" s="129" t="s">
        <v>1207</v>
      </c>
      <c r="DL86" s="129" t="s">
        <v>59</v>
      </c>
      <c r="DN86" t="s">
        <v>895</v>
      </c>
      <c r="DR86" t="s">
        <v>906</v>
      </c>
      <c r="DS86" s="129">
        <v>61</v>
      </c>
      <c r="DT86" s="129" t="s">
        <v>1498</v>
      </c>
      <c r="DU86" s="129" t="s">
        <v>18</v>
      </c>
      <c r="DW86" t="s">
        <v>5231</v>
      </c>
    </row>
    <row r="87" spans="1:127">
      <c r="A87" s="127">
        <v>272</v>
      </c>
      <c r="B87" s="128">
        <v>44735.029861111114</v>
      </c>
      <c r="C87" s="129" t="s">
        <v>52</v>
      </c>
      <c r="D87" s="129">
        <v>0</v>
      </c>
      <c r="E87" s="129">
        <v>0</v>
      </c>
      <c r="F87" s="129">
        <v>0</v>
      </c>
      <c r="G87" s="129" t="s">
        <v>54</v>
      </c>
      <c r="H87" s="129" t="s">
        <v>55</v>
      </c>
      <c r="I87" s="129" t="s">
        <v>55</v>
      </c>
      <c r="J87" s="129" t="s">
        <v>55</v>
      </c>
      <c r="L87" s="129">
        <v>90</v>
      </c>
      <c r="M87" s="129" t="s">
        <v>173</v>
      </c>
      <c r="N87" s="129">
        <v>0</v>
      </c>
      <c r="O87" s="129" t="s">
        <v>173</v>
      </c>
      <c r="P87" s="129">
        <v>0</v>
      </c>
      <c r="Q87" s="129" t="s">
        <v>173</v>
      </c>
      <c r="R87" s="129">
        <v>0</v>
      </c>
      <c r="S87" s="129">
        <v>2</v>
      </c>
      <c r="T87" s="129" t="s">
        <v>174</v>
      </c>
      <c r="U87" s="129" t="s">
        <v>1348</v>
      </c>
      <c r="V87" s="129">
        <v>0.69089999999999996</v>
      </c>
      <c r="W87" s="129" t="s">
        <v>1349</v>
      </c>
      <c r="X87" s="129">
        <v>0.32790000000000002</v>
      </c>
      <c r="Y87" s="129" t="s">
        <v>1350</v>
      </c>
      <c r="Z87" s="129">
        <v>0.35859999999999997</v>
      </c>
      <c r="AA87" s="129" t="s">
        <v>644</v>
      </c>
      <c r="AB87" s="129">
        <v>1.49E-2</v>
      </c>
      <c r="AC87" s="129" t="s">
        <v>184</v>
      </c>
      <c r="AD87" s="129">
        <v>9.9000000000000008E-3</v>
      </c>
      <c r="AE87" s="129" t="s">
        <v>179</v>
      </c>
      <c r="AF87" s="129">
        <v>1.67E-2</v>
      </c>
      <c r="AG87" s="129" t="s">
        <v>1351</v>
      </c>
      <c r="AH87" s="129">
        <v>6.0000000000000001E-3</v>
      </c>
      <c r="AI87" s="129" t="s">
        <v>1352</v>
      </c>
      <c r="AJ87" s="129">
        <v>3.2000000000000001E-2</v>
      </c>
      <c r="AK87" s="129" t="s">
        <v>1353</v>
      </c>
      <c r="AL87" s="129">
        <v>7.1000000000000004E-3</v>
      </c>
      <c r="AM87" s="129" t="s">
        <v>1354</v>
      </c>
      <c r="AN87" s="129">
        <v>7.7000000000000002E-3</v>
      </c>
      <c r="AO87" s="129" t="s">
        <v>521</v>
      </c>
      <c r="AP87" s="129">
        <v>4.1999999999999997E-3</v>
      </c>
      <c r="AQ87" s="129" t="s">
        <v>1355</v>
      </c>
      <c r="AR87" s="129">
        <v>4.5999999999999999E-3</v>
      </c>
      <c r="AS87" s="129" t="s">
        <v>1356</v>
      </c>
      <c r="AT87" s="129">
        <v>2.4299999999999999E-2</v>
      </c>
      <c r="AU87" s="129" t="s">
        <v>1357</v>
      </c>
      <c r="AV87" s="129">
        <v>3.5000000000000001E-3</v>
      </c>
      <c r="AW87" s="129" t="s">
        <v>405</v>
      </c>
      <c r="AX87" s="129">
        <v>8.9999999999999998E-4</v>
      </c>
      <c r="AY87" s="129" t="s">
        <v>422</v>
      </c>
      <c r="AZ87" s="129">
        <v>6.9999999999999999E-4</v>
      </c>
      <c r="BA87" s="129" t="s">
        <v>600</v>
      </c>
      <c r="BB87" s="129">
        <v>5.9999999999999995E-4</v>
      </c>
      <c r="BC87" s="129" t="s">
        <v>211</v>
      </c>
      <c r="BD87" s="129">
        <v>4.0000000000000002E-4</v>
      </c>
      <c r="BE87" s="129" t="s">
        <v>179</v>
      </c>
      <c r="BF87" s="129">
        <v>2.9999999999999997E-4</v>
      </c>
      <c r="BG87" s="129" t="s">
        <v>179</v>
      </c>
      <c r="BH87" s="129">
        <v>1E-4</v>
      </c>
      <c r="BI87" s="129" t="s">
        <v>246</v>
      </c>
      <c r="BJ87" s="129">
        <v>2.0000000000000001E-4</v>
      </c>
      <c r="BK87" s="129" t="s">
        <v>429</v>
      </c>
      <c r="BL87" s="129">
        <v>4.0000000000000002E-4</v>
      </c>
      <c r="BM87" s="129" t="s">
        <v>250</v>
      </c>
      <c r="BN87" s="129">
        <v>2.9999999999999997E-4</v>
      </c>
      <c r="BO87" s="129" t="s">
        <v>346</v>
      </c>
      <c r="BP87" s="129">
        <v>5.0000000000000001E-4</v>
      </c>
      <c r="BQ87" s="129" t="s">
        <v>179</v>
      </c>
      <c r="BR87" s="129">
        <v>2.9999999999999997E-4</v>
      </c>
      <c r="BS87" s="129" t="s">
        <v>179</v>
      </c>
      <c r="BT87" s="129">
        <v>4.0000000000000002E-4</v>
      </c>
      <c r="BU87" s="129" t="s">
        <v>179</v>
      </c>
      <c r="BV87" s="129">
        <v>6.9999999999999999E-4</v>
      </c>
      <c r="BW87" s="129" t="s">
        <v>18</v>
      </c>
      <c r="BX87" s="129"/>
      <c r="BY87" s="129" t="s">
        <v>18</v>
      </c>
      <c r="BZ87" s="129"/>
      <c r="CA87" s="129" t="s">
        <v>179</v>
      </c>
      <c r="CB87" s="129">
        <v>8.0000000000000004E-4</v>
      </c>
      <c r="CC87" s="129" t="s">
        <v>179</v>
      </c>
      <c r="CD87" s="129">
        <v>2E-3</v>
      </c>
      <c r="CE87" s="129" t="s">
        <v>179</v>
      </c>
      <c r="CF87" s="129">
        <v>2.3E-3</v>
      </c>
      <c r="CG87" s="129" t="s">
        <v>216</v>
      </c>
      <c r="CH87" s="129">
        <v>1E-4</v>
      </c>
      <c r="CI87" s="129" t="s">
        <v>179</v>
      </c>
      <c r="CJ87" s="129">
        <v>7.3000000000000001E-3</v>
      </c>
      <c r="CK87" s="129" t="s">
        <v>179</v>
      </c>
      <c r="CL87" s="129">
        <v>1.09E-2</v>
      </c>
      <c r="CM87" s="129" t="s">
        <v>548</v>
      </c>
      <c r="CN87" s="129">
        <v>3.8999999999999998E-3</v>
      </c>
      <c r="CO87" s="129" t="s">
        <v>179</v>
      </c>
      <c r="CP87" s="129">
        <v>8.0000000000000004E-4</v>
      </c>
      <c r="CQ87" s="129" t="s">
        <v>179</v>
      </c>
      <c r="CR87" s="129">
        <v>3.2000000000000002E-3</v>
      </c>
      <c r="CS87" s="129" t="s">
        <v>179</v>
      </c>
      <c r="CT87" s="129">
        <v>1.8E-3</v>
      </c>
      <c r="CU87" s="129" t="s">
        <v>179</v>
      </c>
      <c r="CV87" s="129">
        <v>8.0000000000000004E-4</v>
      </c>
      <c r="CW87" s="129" t="s">
        <v>18</v>
      </c>
      <c r="CX87" s="129"/>
      <c r="CY87" s="129" t="s">
        <v>179</v>
      </c>
      <c r="CZ87" s="129">
        <v>5.9999999999999995E-4</v>
      </c>
      <c r="DA87" s="129" t="s">
        <v>179</v>
      </c>
      <c r="DB87" s="129">
        <v>5.0000000000000001E-4</v>
      </c>
      <c r="DC87" s="129" t="s">
        <v>179</v>
      </c>
      <c r="DD87" s="129">
        <v>5.9999999999999995E-4</v>
      </c>
      <c r="DE87" s="129" t="s">
        <v>179</v>
      </c>
      <c r="DF87" s="129">
        <v>5.9999999999999995E-4</v>
      </c>
      <c r="DG87" s="129" t="s">
        <v>179</v>
      </c>
      <c r="DH87" s="129">
        <v>4.0000000000000002E-4</v>
      </c>
      <c r="DI87" s="129" t="s">
        <v>179</v>
      </c>
      <c r="DJ87" s="129">
        <v>4.0000000000000002E-4</v>
      </c>
      <c r="DK87" s="129" t="s">
        <v>1358</v>
      </c>
      <c r="DL87" s="129" t="s">
        <v>59</v>
      </c>
      <c r="DN87" t="s">
        <v>895</v>
      </c>
      <c r="DR87" t="s">
        <v>904</v>
      </c>
      <c r="DS87" s="129">
        <v>17</v>
      </c>
      <c r="DT87" s="129" t="s">
        <v>1499</v>
      </c>
      <c r="DU87" s="129" t="s">
        <v>18</v>
      </c>
      <c r="DW87" t="s">
        <v>5232</v>
      </c>
    </row>
    <row r="88" spans="1:127">
      <c r="A88" s="127">
        <v>273</v>
      </c>
      <c r="B88" s="128">
        <v>44735.032638888886</v>
      </c>
      <c r="C88" s="129" t="s">
        <v>52</v>
      </c>
      <c r="D88" s="129">
        <v>0</v>
      </c>
      <c r="E88" s="129">
        <v>0</v>
      </c>
      <c r="F88" s="129">
        <v>0</v>
      </c>
      <c r="G88" s="129" t="s">
        <v>54</v>
      </c>
      <c r="H88" s="129" t="s">
        <v>55</v>
      </c>
      <c r="I88" s="129" t="s">
        <v>55</v>
      </c>
      <c r="J88" s="129" t="s">
        <v>55</v>
      </c>
      <c r="L88" s="129">
        <v>90</v>
      </c>
      <c r="M88" s="129" t="s">
        <v>173</v>
      </c>
      <c r="N88" s="129">
        <v>0</v>
      </c>
      <c r="O88" s="129" t="s">
        <v>173</v>
      </c>
      <c r="P88" s="129">
        <v>0</v>
      </c>
      <c r="Q88" s="129" t="s">
        <v>173</v>
      </c>
      <c r="R88" s="129">
        <v>0</v>
      </c>
      <c r="S88" s="129">
        <v>2</v>
      </c>
      <c r="T88" s="129" t="s">
        <v>174</v>
      </c>
      <c r="U88" s="129" t="s">
        <v>1359</v>
      </c>
      <c r="V88" s="129">
        <v>0.6996</v>
      </c>
      <c r="W88" s="129" t="s">
        <v>1360</v>
      </c>
      <c r="X88" s="129">
        <v>0.32550000000000001</v>
      </c>
      <c r="Y88" s="129" t="s">
        <v>1361</v>
      </c>
      <c r="Z88" s="129">
        <v>0.36030000000000001</v>
      </c>
      <c r="AA88" s="129" t="s">
        <v>1362</v>
      </c>
      <c r="AB88" s="129">
        <v>1.49E-2</v>
      </c>
      <c r="AC88" s="129" t="s">
        <v>179</v>
      </c>
      <c r="AD88" s="129">
        <v>8.6E-3</v>
      </c>
      <c r="AE88" s="129" t="s">
        <v>179</v>
      </c>
      <c r="AF88" s="129">
        <v>1.66E-2</v>
      </c>
      <c r="AG88" s="129" t="s">
        <v>1363</v>
      </c>
      <c r="AH88" s="129">
        <v>6.8999999999999999E-3</v>
      </c>
      <c r="AI88" s="129" t="s">
        <v>1364</v>
      </c>
      <c r="AJ88" s="129">
        <v>3.2099999999999997E-2</v>
      </c>
      <c r="AK88" s="129" t="s">
        <v>1365</v>
      </c>
      <c r="AL88" s="129">
        <v>7.4999999999999997E-3</v>
      </c>
      <c r="AM88" s="129" t="s">
        <v>1366</v>
      </c>
      <c r="AN88" s="129">
        <v>7.9000000000000008E-3</v>
      </c>
      <c r="AO88" s="129" t="s">
        <v>1367</v>
      </c>
      <c r="AP88" s="129">
        <v>4.1999999999999997E-3</v>
      </c>
      <c r="AQ88" s="129" t="s">
        <v>1368</v>
      </c>
      <c r="AR88" s="129">
        <v>4.7999999999999996E-3</v>
      </c>
      <c r="AS88" s="129" t="s">
        <v>1369</v>
      </c>
      <c r="AT88" s="129">
        <v>2.53E-2</v>
      </c>
      <c r="AU88" s="129" t="s">
        <v>179</v>
      </c>
      <c r="AV88" s="129">
        <v>3.5999999999999999E-3</v>
      </c>
      <c r="AW88" s="129" t="s">
        <v>208</v>
      </c>
      <c r="AX88" s="129">
        <v>1E-3</v>
      </c>
      <c r="AY88" s="129" t="s">
        <v>208</v>
      </c>
      <c r="AZ88" s="129">
        <v>8.0000000000000004E-4</v>
      </c>
      <c r="BA88" s="129" t="s">
        <v>600</v>
      </c>
      <c r="BB88" s="129">
        <v>5.9999999999999995E-4</v>
      </c>
      <c r="BC88" s="129" t="s">
        <v>304</v>
      </c>
      <c r="BD88" s="129">
        <v>4.0000000000000002E-4</v>
      </c>
      <c r="BE88" s="129" t="s">
        <v>179</v>
      </c>
      <c r="BF88" s="129">
        <v>2.9999999999999997E-4</v>
      </c>
      <c r="BG88" s="129" t="s">
        <v>179</v>
      </c>
      <c r="BH88" s="129">
        <v>1E-4</v>
      </c>
      <c r="BI88" s="129" t="s">
        <v>179</v>
      </c>
      <c r="BJ88" s="129">
        <v>2.0000000000000001E-4</v>
      </c>
      <c r="BK88" s="129" t="s">
        <v>287</v>
      </c>
      <c r="BL88" s="129">
        <v>4.0000000000000002E-4</v>
      </c>
      <c r="BM88" s="129" t="s">
        <v>250</v>
      </c>
      <c r="BN88" s="129">
        <v>2.9999999999999997E-4</v>
      </c>
      <c r="BO88" s="129" t="s">
        <v>301</v>
      </c>
      <c r="BP88" s="129">
        <v>5.0000000000000001E-4</v>
      </c>
      <c r="BQ88" s="129" t="s">
        <v>179</v>
      </c>
      <c r="BR88" s="129">
        <v>2.9999999999999997E-4</v>
      </c>
      <c r="BS88" s="129" t="s">
        <v>179</v>
      </c>
      <c r="BT88" s="129">
        <v>4.0000000000000002E-4</v>
      </c>
      <c r="BU88" s="129" t="s">
        <v>179</v>
      </c>
      <c r="BV88" s="129">
        <v>6.9999999999999999E-4</v>
      </c>
      <c r="BW88" s="129" t="s">
        <v>179</v>
      </c>
      <c r="BX88" s="129">
        <v>8.9999999999999998E-4</v>
      </c>
      <c r="BY88" s="129" t="s">
        <v>179</v>
      </c>
      <c r="BZ88" s="129">
        <v>1.1000000000000001E-3</v>
      </c>
      <c r="CA88" s="129" t="s">
        <v>179</v>
      </c>
      <c r="CB88" s="129">
        <v>8.0000000000000004E-4</v>
      </c>
      <c r="CC88" s="129" t="s">
        <v>179</v>
      </c>
      <c r="CD88" s="129">
        <v>2E-3</v>
      </c>
      <c r="CE88" s="129" t="s">
        <v>179</v>
      </c>
      <c r="CF88" s="129">
        <v>2.3E-3</v>
      </c>
      <c r="CG88" s="129" t="s">
        <v>179</v>
      </c>
      <c r="CH88" s="129">
        <v>1E-4</v>
      </c>
      <c r="CI88" s="129" t="s">
        <v>179</v>
      </c>
      <c r="CJ88" s="129">
        <v>7.1999999999999998E-3</v>
      </c>
      <c r="CK88" s="129" t="s">
        <v>179</v>
      </c>
      <c r="CL88" s="129">
        <v>1.0999999999999999E-2</v>
      </c>
      <c r="CM88" s="129" t="s">
        <v>179</v>
      </c>
      <c r="CN88" s="129">
        <v>3.7000000000000002E-3</v>
      </c>
      <c r="CO88" s="129" t="s">
        <v>179</v>
      </c>
      <c r="CP88" s="129">
        <v>8.0000000000000004E-4</v>
      </c>
      <c r="CQ88" s="129" t="s">
        <v>179</v>
      </c>
      <c r="CR88" s="129">
        <v>3.2000000000000002E-3</v>
      </c>
      <c r="CS88" s="129" t="s">
        <v>179</v>
      </c>
      <c r="CT88" s="129">
        <v>1.8E-3</v>
      </c>
      <c r="CU88" s="129" t="s">
        <v>18</v>
      </c>
      <c r="CV88" s="129"/>
      <c r="CW88" s="129" t="s">
        <v>18</v>
      </c>
      <c r="CX88" s="129"/>
      <c r="CY88" s="129" t="s">
        <v>179</v>
      </c>
      <c r="CZ88" s="129">
        <v>5.9999999999999995E-4</v>
      </c>
      <c r="DA88" s="129" t="s">
        <v>179</v>
      </c>
      <c r="DB88" s="129">
        <v>5.9999999999999995E-4</v>
      </c>
      <c r="DC88" s="129" t="s">
        <v>179</v>
      </c>
      <c r="DD88" s="129">
        <v>5.0000000000000001E-4</v>
      </c>
      <c r="DE88" s="129" t="s">
        <v>179</v>
      </c>
      <c r="DF88" s="129">
        <v>5.9999999999999995E-4</v>
      </c>
      <c r="DG88" s="129" t="s">
        <v>179</v>
      </c>
      <c r="DH88" s="129">
        <v>4.0000000000000002E-4</v>
      </c>
      <c r="DI88" s="129" t="s">
        <v>179</v>
      </c>
      <c r="DJ88" s="129">
        <v>4.0000000000000002E-4</v>
      </c>
      <c r="DK88" s="129" t="s">
        <v>1358</v>
      </c>
      <c r="DL88" s="129" t="s">
        <v>59</v>
      </c>
      <c r="DN88" t="s">
        <v>895</v>
      </c>
      <c r="DR88" t="s">
        <v>920</v>
      </c>
      <c r="DS88" s="129">
        <v>31</v>
      </c>
      <c r="DT88" s="129" t="s">
        <v>1500</v>
      </c>
      <c r="DU88" s="129" t="s">
        <v>18</v>
      </c>
      <c r="DW88" t="s">
        <v>5233</v>
      </c>
    </row>
    <row r="89" spans="1:127">
      <c r="A89">
        <v>274</v>
      </c>
      <c r="B89" s="14">
        <v>44735.034722222219</v>
      </c>
      <c r="C89" t="s">
        <v>52</v>
      </c>
      <c r="D89">
        <v>0</v>
      </c>
      <c r="E89">
        <v>0</v>
      </c>
      <c r="F89">
        <v>0</v>
      </c>
      <c r="G89" t="s">
        <v>54</v>
      </c>
      <c r="H89" t="s">
        <v>55</v>
      </c>
      <c r="I89" t="s">
        <v>55</v>
      </c>
      <c r="J89" t="s">
        <v>55</v>
      </c>
      <c r="L89">
        <v>90</v>
      </c>
      <c r="M89" t="s">
        <v>173</v>
      </c>
      <c r="N89">
        <v>0</v>
      </c>
      <c r="O89" t="s">
        <v>173</v>
      </c>
      <c r="P89">
        <v>0</v>
      </c>
      <c r="Q89" t="s">
        <v>173</v>
      </c>
      <c r="R89">
        <v>0</v>
      </c>
      <c r="S89">
        <v>2</v>
      </c>
      <c r="T89" t="s">
        <v>174</v>
      </c>
      <c r="U89" t="s">
        <v>1370</v>
      </c>
      <c r="V89">
        <v>0.69599999999999995</v>
      </c>
      <c r="W89" t="s">
        <v>1371</v>
      </c>
      <c r="X89">
        <v>0.32569999999999999</v>
      </c>
      <c r="Y89" t="s">
        <v>1372</v>
      </c>
      <c r="Z89">
        <v>0.36709999999999998</v>
      </c>
      <c r="AA89" t="s">
        <v>178</v>
      </c>
      <c r="AB89">
        <v>1.55E-2</v>
      </c>
      <c r="AC89" t="s">
        <v>179</v>
      </c>
      <c r="AD89">
        <v>8.6999999999999994E-3</v>
      </c>
      <c r="AE89" t="s">
        <v>179</v>
      </c>
      <c r="AF89">
        <v>1.66E-2</v>
      </c>
      <c r="AG89" t="s">
        <v>1373</v>
      </c>
      <c r="AH89">
        <v>8.2000000000000007E-3</v>
      </c>
      <c r="AI89" t="s">
        <v>1374</v>
      </c>
      <c r="AJ89">
        <v>3.2599999999999997E-2</v>
      </c>
      <c r="AK89" t="s">
        <v>1375</v>
      </c>
      <c r="AL89">
        <v>7.4000000000000003E-3</v>
      </c>
      <c r="AM89" t="s">
        <v>1376</v>
      </c>
      <c r="AN89">
        <v>7.4999999999999997E-3</v>
      </c>
      <c r="AO89" t="s">
        <v>396</v>
      </c>
      <c r="AP89">
        <v>4.4999999999999997E-3</v>
      </c>
      <c r="AQ89" t="s">
        <v>1377</v>
      </c>
      <c r="AR89">
        <v>4.7999999999999996E-3</v>
      </c>
      <c r="AS89" t="s">
        <v>1378</v>
      </c>
      <c r="AT89">
        <v>2.5999999999999999E-2</v>
      </c>
      <c r="AU89" t="s">
        <v>179</v>
      </c>
      <c r="AV89">
        <v>3.7000000000000002E-3</v>
      </c>
      <c r="AW89" t="s">
        <v>195</v>
      </c>
      <c r="AX89">
        <v>8.9999999999999998E-4</v>
      </c>
      <c r="AY89" t="s">
        <v>650</v>
      </c>
      <c r="AZ89">
        <v>8.0000000000000004E-4</v>
      </c>
      <c r="BA89" t="s">
        <v>464</v>
      </c>
      <c r="BB89">
        <v>5.9999999999999995E-4</v>
      </c>
      <c r="BC89" t="s">
        <v>304</v>
      </c>
      <c r="BD89">
        <v>5.0000000000000001E-4</v>
      </c>
      <c r="BE89" t="s">
        <v>179</v>
      </c>
      <c r="BF89">
        <v>2.9999999999999997E-4</v>
      </c>
      <c r="BG89" t="s">
        <v>179</v>
      </c>
      <c r="BH89">
        <v>1E-4</v>
      </c>
      <c r="BI89" t="s">
        <v>516</v>
      </c>
      <c r="BJ89">
        <v>2.0000000000000001E-4</v>
      </c>
      <c r="BK89" t="s">
        <v>559</v>
      </c>
      <c r="BL89">
        <v>4.0000000000000002E-4</v>
      </c>
      <c r="BM89" t="s">
        <v>250</v>
      </c>
      <c r="BN89">
        <v>2.9999999999999997E-4</v>
      </c>
      <c r="BO89" t="s">
        <v>537</v>
      </c>
      <c r="BP89">
        <v>5.0000000000000001E-4</v>
      </c>
      <c r="BQ89" t="s">
        <v>179</v>
      </c>
      <c r="BR89">
        <v>2.9999999999999997E-4</v>
      </c>
      <c r="BS89" t="s">
        <v>179</v>
      </c>
      <c r="BT89">
        <v>2.9999999999999997E-4</v>
      </c>
      <c r="BU89" t="s">
        <v>179</v>
      </c>
      <c r="BV89">
        <v>6.9999999999999999E-4</v>
      </c>
      <c r="BW89" t="s">
        <v>267</v>
      </c>
      <c r="BX89">
        <v>8.0000000000000004E-4</v>
      </c>
      <c r="BY89" t="s">
        <v>18</v>
      </c>
      <c r="CA89" t="s">
        <v>179</v>
      </c>
      <c r="CB89">
        <v>8.0000000000000004E-4</v>
      </c>
      <c r="CC89" t="s">
        <v>179</v>
      </c>
      <c r="CD89">
        <v>2.0999999999999999E-3</v>
      </c>
      <c r="CE89" t="s">
        <v>179</v>
      </c>
      <c r="CF89">
        <v>2.3E-3</v>
      </c>
      <c r="CG89" t="s">
        <v>216</v>
      </c>
      <c r="CH89">
        <v>1E-4</v>
      </c>
      <c r="CI89" t="s">
        <v>179</v>
      </c>
      <c r="CJ89">
        <v>7.1999999999999998E-3</v>
      </c>
      <c r="CK89" t="s">
        <v>179</v>
      </c>
      <c r="CL89">
        <v>1.1299999999999999E-2</v>
      </c>
      <c r="CM89" t="s">
        <v>179</v>
      </c>
      <c r="CN89">
        <v>3.2000000000000002E-3</v>
      </c>
      <c r="CO89" t="s">
        <v>179</v>
      </c>
      <c r="CP89">
        <v>8.0000000000000004E-4</v>
      </c>
      <c r="CQ89" t="s">
        <v>179</v>
      </c>
      <c r="CR89">
        <v>3.2000000000000002E-3</v>
      </c>
      <c r="CS89" t="s">
        <v>179</v>
      </c>
      <c r="CT89">
        <v>1.8E-3</v>
      </c>
      <c r="CU89" t="s">
        <v>18</v>
      </c>
      <c r="CW89" t="s">
        <v>179</v>
      </c>
      <c r="CX89">
        <v>5.9999999999999995E-4</v>
      </c>
      <c r="CY89" t="s">
        <v>179</v>
      </c>
      <c r="CZ89">
        <v>5.9999999999999995E-4</v>
      </c>
      <c r="DA89" t="s">
        <v>192</v>
      </c>
      <c r="DB89">
        <v>5.9999999999999995E-4</v>
      </c>
      <c r="DC89" t="s">
        <v>179</v>
      </c>
      <c r="DD89">
        <v>5.9999999999999995E-4</v>
      </c>
      <c r="DE89" t="s">
        <v>179</v>
      </c>
      <c r="DF89">
        <v>5.9999999999999995E-4</v>
      </c>
      <c r="DG89" t="s">
        <v>179</v>
      </c>
      <c r="DH89">
        <v>4.0000000000000002E-4</v>
      </c>
      <c r="DI89" t="s">
        <v>179</v>
      </c>
      <c r="DJ89">
        <v>4.0000000000000002E-4</v>
      </c>
      <c r="DK89" t="s">
        <v>1358</v>
      </c>
      <c r="DL89" t="s">
        <v>59</v>
      </c>
      <c r="DN89" t="s">
        <v>895</v>
      </c>
      <c r="DR89" t="s">
        <v>906</v>
      </c>
      <c r="DS89">
        <v>77</v>
      </c>
      <c r="DT89" t="s">
        <v>1501</v>
      </c>
      <c r="DU89" t="s">
        <v>18</v>
      </c>
      <c r="DW89" t="s">
        <v>5234</v>
      </c>
    </row>
    <row r="90" spans="1:127">
      <c r="A90">
        <v>276</v>
      </c>
      <c r="B90" s="14">
        <v>44735.038194444445</v>
      </c>
      <c r="C90" t="s">
        <v>52</v>
      </c>
      <c r="D90">
        <v>0</v>
      </c>
      <c r="E90">
        <v>0</v>
      </c>
      <c r="F90">
        <v>0</v>
      </c>
      <c r="G90" t="s">
        <v>54</v>
      </c>
      <c r="H90" t="s">
        <v>55</v>
      </c>
      <c r="I90" t="s">
        <v>55</v>
      </c>
      <c r="J90" t="s">
        <v>55</v>
      </c>
      <c r="L90">
        <v>90</v>
      </c>
      <c r="M90" t="s">
        <v>173</v>
      </c>
      <c r="N90">
        <v>0</v>
      </c>
      <c r="O90" t="s">
        <v>173</v>
      </c>
      <c r="P90">
        <v>0</v>
      </c>
      <c r="Q90" t="s">
        <v>173</v>
      </c>
      <c r="R90">
        <v>0</v>
      </c>
      <c r="S90">
        <v>2</v>
      </c>
      <c r="T90" t="s">
        <v>174</v>
      </c>
      <c r="U90" t="s">
        <v>1379</v>
      </c>
      <c r="V90">
        <v>0.69140000000000001</v>
      </c>
      <c r="W90" t="s">
        <v>1380</v>
      </c>
      <c r="X90">
        <v>0.31890000000000002</v>
      </c>
      <c r="Y90" t="s">
        <v>1381</v>
      </c>
      <c r="Z90">
        <v>0.35299999999999998</v>
      </c>
      <c r="AA90" t="s">
        <v>179</v>
      </c>
      <c r="AB90">
        <v>1.4999999999999999E-2</v>
      </c>
      <c r="AC90" t="s">
        <v>179</v>
      </c>
      <c r="AD90">
        <v>8.5000000000000006E-3</v>
      </c>
      <c r="AE90" t="s">
        <v>179</v>
      </c>
      <c r="AF90">
        <v>1.67E-2</v>
      </c>
      <c r="AG90" t="s">
        <v>765</v>
      </c>
      <c r="AH90">
        <v>6.4000000000000003E-3</v>
      </c>
      <c r="AI90" t="s">
        <v>1382</v>
      </c>
      <c r="AJ90">
        <v>3.2099999999999997E-2</v>
      </c>
      <c r="AK90" t="s">
        <v>1383</v>
      </c>
      <c r="AL90">
        <v>7.1000000000000004E-3</v>
      </c>
      <c r="AM90" t="s">
        <v>730</v>
      </c>
      <c r="AN90">
        <v>7.1999999999999998E-3</v>
      </c>
      <c r="AO90" t="s">
        <v>708</v>
      </c>
      <c r="AP90">
        <v>4.3E-3</v>
      </c>
      <c r="AQ90" t="s">
        <v>824</v>
      </c>
      <c r="AR90">
        <v>4.5999999999999999E-3</v>
      </c>
      <c r="AS90" t="s">
        <v>1384</v>
      </c>
      <c r="AT90">
        <v>2.35E-2</v>
      </c>
      <c r="AU90" t="s">
        <v>1046</v>
      </c>
      <c r="AV90">
        <v>3.3999999999999998E-3</v>
      </c>
      <c r="AW90" t="s">
        <v>1385</v>
      </c>
      <c r="AX90">
        <v>1.1999999999999999E-3</v>
      </c>
      <c r="AY90" t="s">
        <v>312</v>
      </c>
      <c r="AZ90">
        <v>8.9999999999999998E-4</v>
      </c>
      <c r="BA90" t="s">
        <v>600</v>
      </c>
      <c r="BB90">
        <v>5.9999999999999995E-4</v>
      </c>
      <c r="BC90" t="s">
        <v>247</v>
      </c>
      <c r="BD90">
        <v>4.0000000000000002E-4</v>
      </c>
      <c r="BE90" t="s">
        <v>179</v>
      </c>
      <c r="BF90">
        <v>2.9999999999999997E-4</v>
      </c>
      <c r="BG90" t="s">
        <v>179</v>
      </c>
      <c r="BH90">
        <v>1E-4</v>
      </c>
      <c r="BI90" t="s">
        <v>179</v>
      </c>
      <c r="BJ90">
        <v>2.0000000000000001E-4</v>
      </c>
      <c r="BK90" t="s">
        <v>349</v>
      </c>
      <c r="BL90">
        <v>4.0000000000000002E-4</v>
      </c>
      <c r="BM90" t="s">
        <v>451</v>
      </c>
      <c r="BN90">
        <v>2.9999999999999997E-4</v>
      </c>
      <c r="BO90" t="s">
        <v>302</v>
      </c>
      <c r="BP90">
        <v>5.0000000000000001E-4</v>
      </c>
      <c r="BQ90" t="s">
        <v>179</v>
      </c>
      <c r="BR90">
        <v>2.9999999999999997E-4</v>
      </c>
      <c r="BS90" t="s">
        <v>179</v>
      </c>
      <c r="BT90">
        <v>4.0000000000000002E-4</v>
      </c>
      <c r="BU90" t="s">
        <v>179</v>
      </c>
      <c r="BV90">
        <v>6.9999999999999999E-4</v>
      </c>
      <c r="BW90" t="s">
        <v>18</v>
      </c>
      <c r="BY90" t="s">
        <v>179</v>
      </c>
      <c r="BZ90">
        <v>1.1000000000000001E-3</v>
      </c>
      <c r="CA90" t="s">
        <v>179</v>
      </c>
      <c r="CB90">
        <v>8.0000000000000004E-4</v>
      </c>
      <c r="CC90" t="s">
        <v>179</v>
      </c>
      <c r="CD90">
        <v>2E-3</v>
      </c>
      <c r="CE90" t="s">
        <v>179</v>
      </c>
      <c r="CF90">
        <v>2.3E-3</v>
      </c>
      <c r="CG90" t="s">
        <v>216</v>
      </c>
      <c r="CH90">
        <v>1E-4</v>
      </c>
      <c r="CI90" t="s">
        <v>179</v>
      </c>
      <c r="CJ90">
        <v>7.4000000000000003E-3</v>
      </c>
      <c r="CK90" t="s">
        <v>179</v>
      </c>
      <c r="CL90">
        <v>1.0800000000000001E-2</v>
      </c>
      <c r="CM90" t="s">
        <v>179</v>
      </c>
      <c r="CN90">
        <v>4.1999999999999997E-3</v>
      </c>
      <c r="CO90" t="s">
        <v>179</v>
      </c>
      <c r="CP90">
        <v>8.9999999999999998E-4</v>
      </c>
      <c r="CQ90" t="s">
        <v>179</v>
      </c>
      <c r="CR90">
        <v>3.2000000000000002E-3</v>
      </c>
      <c r="CS90" t="s">
        <v>179</v>
      </c>
      <c r="CT90">
        <v>1.9E-3</v>
      </c>
      <c r="CU90" t="s">
        <v>179</v>
      </c>
      <c r="CV90">
        <v>8.0000000000000004E-4</v>
      </c>
      <c r="CW90" t="s">
        <v>18</v>
      </c>
      <c r="CY90" t="s">
        <v>179</v>
      </c>
      <c r="CZ90">
        <v>5.0000000000000001E-4</v>
      </c>
      <c r="DA90" t="s">
        <v>179</v>
      </c>
      <c r="DB90">
        <v>5.9999999999999995E-4</v>
      </c>
      <c r="DC90" t="s">
        <v>179</v>
      </c>
      <c r="DD90">
        <v>5.9999999999999995E-4</v>
      </c>
      <c r="DE90" t="s">
        <v>179</v>
      </c>
      <c r="DF90">
        <v>5.9999999999999995E-4</v>
      </c>
      <c r="DG90" t="s">
        <v>179</v>
      </c>
      <c r="DH90">
        <v>4.0000000000000002E-4</v>
      </c>
      <c r="DI90" t="s">
        <v>179</v>
      </c>
      <c r="DJ90">
        <v>4.0000000000000002E-4</v>
      </c>
      <c r="DK90" t="s">
        <v>1358</v>
      </c>
      <c r="DL90" t="s">
        <v>59</v>
      </c>
      <c r="DN90" t="s">
        <v>895</v>
      </c>
      <c r="DR90" t="s">
        <v>900</v>
      </c>
      <c r="DS90">
        <v>86.5</v>
      </c>
      <c r="DT90" t="s">
        <v>1502</v>
      </c>
      <c r="DU90" t="s">
        <v>18</v>
      </c>
      <c r="DW90" t="s">
        <v>5235</v>
      </c>
    </row>
    <row r="91" spans="1:127">
      <c r="A91">
        <v>277</v>
      </c>
      <c r="B91" s="14">
        <v>44735.059027777781</v>
      </c>
      <c r="C91" t="s">
        <v>52</v>
      </c>
      <c r="D91">
        <v>0</v>
      </c>
      <c r="E91">
        <v>0</v>
      </c>
      <c r="F91">
        <v>0</v>
      </c>
      <c r="G91" t="s">
        <v>54</v>
      </c>
      <c r="H91" t="s">
        <v>55</v>
      </c>
      <c r="I91" t="s">
        <v>55</v>
      </c>
      <c r="J91" t="s">
        <v>55</v>
      </c>
      <c r="L91">
        <v>90</v>
      </c>
      <c r="M91" t="s">
        <v>173</v>
      </c>
      <c r="N91">
        <v>0</v>
      </c>
      <c r="O91" t="s">
        <v>173</v>
      </c>
      <c r="P91">
        <v>0</v>
      </c>
      <c r="Q91" t="s">
        <v>173</v>
      </c>
      <c r="R91">
        <v>0</v>
      </c>
      <c r="S91">
        <v>2</v>
      </c>
      <c r="T91" t="s">
        <v>174</v>
      </c>
      <c r="U91" t="s">
        <v>1386</v>
      </c>
      <c r="V91">
        <v>0.71630000000000005</v>
      </c>
      <c r="W91" t="s">
        <v>1387</v>
      </c>
      <c r="X91">
        <v>0.33150000000000002</v>
      </c>
      <c r="Y91" t="s">
        <v>1388</v>
      </c>
      <c r="Z91">
        <v>0.36849999999999999</v>
      </c>
      <c r="AA91" t="s">
        <v>993</v>
      </c>
      <c r="AB91">
        <v>1.54E-2</v>
      </c>
      <c r="AC91" t="s">
        <v>179</v>
      </c>
      <c r="AD91">
        <v>8.9999999999999993E-3</v>
      </c>
      <c r="AE91" t="s">
        <v>179</v>
      </c>
      <c r="AF91">
        <v>1.7100000000000001E-2</v>
      </c>
      <c r="AG91" t="s">
        <v>1389</v>
      </c>
      <c r="AH91">
        <v>6.6E-3</v>
      </c>
      <c r="AI91" t="s">
        <v>1390</v>
      </c>
      <c r="AJ91">
        <v>3.3099999999999997E-2</v>
      </c>
      <c r="AK91" t="s">
        <v>1391</v>
      </c>
      <c r="AL91">
        <v>7.4000000000000003E-3</v>
      </c>
      <c r="AM91" t="s">
        <v>1294</v>
      </c>
      <c r="AN91">
        <v>7.7000000000000002E-3</v>
      </c>
      <c r="AO91" t="s">
        <v>1108</v>
      </c>
      <c r="AP91">
        <v>4.4999999999999997E-3</v>
      </c>
      <c r="AQ91" t="s">
        <v>462</v>
      </c>
      <c r="AR91">
        <v>4.8999999999999998E-3</v>
      </c>
      <c r="AS91" t="s">
        <v>1392</v>
      </c>
      <c r="AT91">
        <v>2.47E-2</v>
      </c>
      <c r="AU91" t="s">
        <v>179</v>
      </c>
      <c r="AV91">
        <v>3.5000000000000001E-3</v>
      </c>
      <c r="AW91" t="s">
        <v>264</v>
      </c>
      <c r="AX91">
        <v>1.1000000000000001E-3</v>
      </c>
      <c r="AY91" t="s">
        <v>365</v>
      </c>
      <c r="AZ91">
        <v>8.9999999999999998E-4</v>
      </c>
      <c r="BA91" t="s">
        <v>288</v>
      </c>
      <c r="BB91">
        <v>5.9999999999999995E-4</v>
      </c>
      <c r="BC91" t="s">
        <v>247</v>
      </c>
      <c r="BD91">
        <v>4.0000000000000002E-4</v>
      </c>
      <c r="BE91" t="s">
        <v>179</v>
      </c>
      <c r="BF91">
        <v>2.9999999999999997E-4</v>
      </c>
      <c r="BG91" t="s">
        <v>179</v>
      </c>
      <c r="BH91">
        <v>1E-4</v>
      </c>
      <c r="BI91" t="s">
        <v>179</v>
      </c>
      <c r="BJ91">
        <v>2.0000000000000001E-4</v>
      </c>
      <c r="BK91" t="s">
        <v>287</v>
      </c>
      <c r="BL91">
        <v>4.0000000000000002E-4</v>
      </c>
      <c r="BM91" t="s">
        <v>451</v>
      </c>
      <c r="BN91">
        <v>2.9999999999999997E-4</v>
      </c>
      <c r="BO91" t="s">
        <v>465</v>
      </c>
      <c r="BP91">
        <v>5.0000000000000001E-4</v>
      </c>
      <c r="BQ91" t="s">
        <v>179</v>
      </c>
      <c r="BR91">
        <v>2.9999999999999997E-4</v>
      </c>
      <c r="BS91" t="s">
        <v>179</v>
      </c>
      <c r="BT91">
        <v>2.9999999999999997E-4</v>
      </c>
      <c r="BU91" t="s">
        <v>179</v>
      </c>
      <c r="BV91">
        <v>6.9999999999999999E-4</v>
      </c>
      <c r="BW91" t="s">
        <v>179</v>
      </c>
      <c r="BX91">
        <v>8.0000000000000004E-4</v>
      </c>
      <c r="BY91" t="s">
        <v>179</v>
      </c>
      <c r="BZ91">
        <v>1.1000000000000001E-3</v>
      </c>
      <c r="CA91" t="s">
        <v>179</v>
      </c>
      <c r="CB91">
        <v>8.0000000000000004E-4</v>
      </c>
      <c r="CC91" t="s">
        <v>250</v>
      </c>
      <c r="CD91">
        <v>2.0999999999999999E-3</v>
      </c>
      <c r="CE91" t="s">
        <v>179</v>
      </c>
      <c r="CF91">
        <v>2.3E-3</v>
      </c>
      <c r="CG91" t="s">
        <v>179</v>
      </c>
      <c r="CH91">
        <v>1E-4</v>
      </c>
      <c r="CI91" t="s">
        <v>179</v>
      </c>
      <c r="CJ91">
        <v>7.1000000000000004E-3</v>
      </c>
      <c r="CK91" t="s">
        <v>179</v>
      </c>
      <c r="CL91">
        <v>1.12E-2</v>
      </c>
      <c r="CM91" t="s">
        <v>179</v>
      </c>
      <c r="CN91">
        <v>3.0000000000000001E-3</v>
      </c>
      <c r="CO91" t="s">
        <v>179</v>
      </c>
      <c r="CP91">
        <v>8.9999999999999998E-4</v>
      </c>
      <c r="CQ91" t="s">
        <v>179</v>
      </c>
      <c r="CR91">
        <v>3.0000000000000001E-3</v>
      </c>
      <c r="CS91" t="s">
        <v>179</v>
      </c>
      <c r="CT91">
        <v>1.9E-3</v>
      </c>
      <c r="CU91" t="s">
        <v>179</v>
      </c>
      <c r="CV91">
        <v>8.0000000000000004E-4</v>
      </c>
      <c r="CW91" t="s">
        <v>18</v>
      </c>
      <c r="CY91" t="s">
        <v>179</v>
      </c>
      <c r="CZ91">
        <v>5.9999999999999995E-4</v>
      </c>
      <c r="DA91" t="s">
        <v>179</v>
      </c>
      <c r="DB91">
        <v>5.9999999999999995E-4</v>
      </c>
      <c r="DC91" t="s">
        <v>179</v>
      </c>
      <c r="DD91">
        <v>5.9999999999999995E-4</v>
      </c>
      <c r="DE91" t="s">
        <v>179</v>
      </c>
      <c r="DF91">
        <v>5.9999999999999995E-4</v>
      </c>
      <c r="DG91" t="s">
        <v>179</v>
      </c>
      <c r="DH91">
        <v>4.0000000000000002E-4</v>
      </c>
      <c r="DI91" t="s">
        <v>179</v>
      </c>
      <c r="DJ91">
        <v>2.9999999999999997E-4</v>
      </c>
      <c r="DK91" t="s">
        <v>1393</v>
      </c>
      <c r="DL91" t="s">
        <v>59</v>
      </c>
      <c r="DN91" t="s">
        <v>895</v>
      </c>
      <c r="DR91" t="s">
        <v>896</v>
      </c>
      <c r="DS91">
        <v>10</v>
      </c>
      <c r="DT91" t="s">
        <v>1503</v>
      </c>
      <c r="DU91" t="s">
        <v>18</v>
      </c>
      <c r="DW91" t="s">
        <v>5236</v>
      </c>
    </row>
    <row r="92" spans="1:127">
      <c r="A92">
        <v>278</v>
      </c>
      <c r="B92" s="14">
        <v>44735.061111111114</v>
      </c>
      <c r="C92" t="s">
        <v>52</v>
      </c>
      <c r="D92">
        <v>0</v>
      </c>
      <c r="E92">
        <v>0</v>
      </c>
      <c r="F92">
        <v>0</v>
      </c>
      <c r="G92" t="s">
        <v>54</v>
      </c>
      <c r="H92" t="s">
        <v>55</v>
      </c>
      <c r="I92" t="s">
        <v>55</v>
      </c>
      <c r="J92" t="s">
        <v>55</v>
      </c>
      <c r="L92">
        <v>90</v>
      </c>
      <c r="M92" t="s">
        <v>173</v>
      </c>
      <c r="N92">
        <v>0</v>
      </c>
      <c r="O92" t="s">
        <v>173</v>
      </c>
      <c r="P92">
        <v>0</v>
      </c>
      <c r="Q92" t="s">
        <v>173</v>
      </c>
      <c r="R92">
        <v>0</v>
      </c>
      <c r="S92">
        <v>2</v>
      </c>
      <c r="T92" t="s">
        <v>174</v>
      </c>
      <c r="U92" t="s">
        <v>1394</v>
      </c>
      <c r="V92">
        <v>0.68710000000000004</v>
      </c>
      <c r="W92" t="s">
        <v>1395</v>
      </c>
      <c r="X92">
        <v>0.3306</v>
      </c>
      <c r="Y92" t="s">
        <v>1396</v>
      </c>
      <c r="Z92">
        <v>0.36470000000000002</v>
      </c>
      <c r="AA92" t="s">
        <v>1397</v>
      </c>
      <c r="AB92">
        <v>1.4999999999999999E-2</v>
      </c>
      <c r="AC92" t="s">
        <v>179</v>
      </c>
      <c r="AD92">
        <v>8.8999999999999999E-3</v>
      </c>
      <c r="AE92" t="s">
        <v>179</v>
      </c>
      <c r="AF92">
        <v>1.77E-2</v>
      </c>
      <c r="AG92" t="s">
        <v>1127</v>
      </c>
      <c r="AH92">
        <v>7.0000000000000001E-3</v>
      </c>
      <c r="AI92" t="s">
        <v>1398</v>
      </c>
      <c r="AJ92">
        <v>3.2800000000000003E-2</v>
      </c>
      <c r="AK92" t="s">
        <v>1399</v>
      </c>
      <c r="AL92">
        <v>7.4000000000000003E-3</v>
      </c>
      <c r="AM92" t="s">
        <v>698</v>
      </c>
      <c r="AN92">
        <v>7.7999999999999996E-3</v>
      </c>
      <c r="AO92" t="s">
        <v>1300</v>
      </c>
      <c r="AP92">
        <v>4.4999999999999997E-3</v>
      </c>
      <c r="AQ92" t="s">
        <v>686</v>
      </c>
      <c r="AR92">
        <v>4.7000000000000002E-3</v>
      </c>
      <c r="AS92" t="s">
        <v>1400</v>
      </c>
      <c r="AT92">
        <v>2.4899999999999999E-2</v>
      </c>
      <c r="AU92" t="s">
        <v>179</v>
      </c>
      <c r="AV92">
        <v>3.5000000000000001E-3</v>
      </c>
      <c r="AW92" t="s">
        <v>215</v>
      </c>
      <c r="AX92">
        <v>8.9999999999999998E-4</v>
      </c>
      <c r="AY92" t="s">
        <v>242</v>
      </c>
      <c r="AZ92">
        <v>8.9999999999999998E-4</v>
      </c>
      <c r="BA92" t="s">
        <v>601</v>
      </c>
      <c r="BB92">
        <v>5.9999999999999995E-4</v>
      </c>
      <c r="BC92" t="s">
        <v>211</v>
      </c>
      <c r="BD92">
        <v>4.0000000000000002E-4</v>
      </c>
      <c r="BE92" t="s">
        <v>179</v>
      </c>
      <c r="BF92">
        <v>2.9999999999999997E-4</v>
      </c>
      <c r="BG92" t="s">
        <v>179</v>
      </c>
      <c r="BH92">
        <v>1E-4</v>
      </c>
      <c r="BI92" t="s">
        <v>318</v>
      </c>
      <c r="BJ92">
        <v>2.0000000000000001E-4</v>
      </c>
      <c r="BK92" t="s">
        <v>559</v>
      </c>
      <c r="BL92">
        <v>4.0000000000000002E-4</v>
      </c>
      <c r="BM92" t="s">
        <v>517</v>
      </c>
      <c r="BN92">
        <v>2.9999999999999997E-4</v>
      </c>
      <c r="BO92" t="s">
        <v>422</v>
      </c>
      <c r="BP92">
        <v>5.0000000000000001E-4</v>
      </c>
      <c r="BQ92" t="s">
        <v>179</v>
      </c>
      <c r="BR92">
        <v>2.9999999999999997E-4</v>
      </c>
      <c r="BS92" t="s">
        <v>179</v>
      </c>
      <c r="BT92">
        <v>2.9999999999999997E-4</v>
      </c>
      <c r="BU92" t="s">
        <v>179</v>
      </c>
      <c r="BV92">
        <v>6.9999999999999999E-4</v>
      </c>
      <c r="BW92" t="s">
        <v>18</v>
      </c>
      <c r="BY92" t="s">
        <v>18</v>
      </c>
      <c r="CA92" t="s">
        <v>247</v>
      </c>
      <c r="CB92">
        <v>8.0000000000000004E-4</v>
      </c>
      <c r="CC92" t="s">
        <v>179</v>
      </c>
      <c r="CD92">
        <v>2E-3</v>
      </c>
      <c r="CE92" t="s">
        <v>179</v>
      </c>
      <c r="CF92">
        <v>2.3E-3</v>
      </c>
      <c r="CG92" t="s">
        <v>216</v>
      </c>
      <c r="CH92">
        <v>1E-4</v>
      </c>
      <c r="CI92" t="s">
        <v>179</v>
      </c>
      <c r="CJ92">
        <v>7.0000000000000001E-3</v>
      </c>
      <c r="CK92" t="s">
        <v>179</v>
      </c>
      <c r="CL92">
        <v>1.09E-2</v>
      </c>
      <c r="CM92" t="s">
        <v>179</v>
      </c>
      <c r="CN92">
        <v>3.3E-3</v>
      </c>
      <c r="CO92" t="s">
        <v>179</v>
      </c>
      <c r="CP92">
        <v>8.0000000000000004E-4</v>
      </c>
      <c r="CQ92" t="s">
        <v>179</v>
      </c>
      <c r="CR92">
        <v>3.0999999999999999E-3</v>
      </c>
      <c r="CS92" t="s">
        <v>179</v>
      </c>
      <c r="CT92">
        <v>1.8E-3</v>
      </c>
      <c r="CU92" t="s">
        <v>18</v>
      </c>
      <c r="CW92" t="s">
        <v>18</v>
      </c>
      <c r="CY92" t="s">
        <v>179</v>
      </c>
      <c r="CZ92">
        <v>5.0000000000000001E-4</v>
      </c>
      <c r="DA92" t="s">
        <v>179</v>
      </c>
      <c r="DB92">
        <v>5.9999999999999995E-4</v>
      </c>
      <c r="DC92" t="s">
        <v>179</v>
      </c>
      <c r="DD92">
        <v>5.9999999999999995E-4</v>
      </c>
      <c r="DE92" t="s">
        <v>179</v>
      </c>
      <c r="DF92">
        <v>5.9999999999999995E-4</v>
      </c>
      <c r="DG92" t="s">
        <v>179</v>
      </c>
      <c r="DH92">
        <v>4.0000000000000002E-4</v>
      </c>
      <c r="DI92" t="s">
        <v>179</v>
      </c>
      <c r="DJ92">
        <v>2.9999999999999997E-4</v>
      </c>
      <c r="DK92" t="s">
        <v>1393</v>
      </c>
      <c r="DL92" t="s">
        <v>59</v>
      </c>
      <c r="DN92" t="s">
        <v>895</v>
      </c>
      <c r="DR92" t="s">
        <v>897</v>
      </c>
      <c r="DS92">
        <v>24</v>
      </c>
      <c r="DT92" t="s">
        <v>1504</v>
      </c>
      <c r="DU92" t="s">
        <v>18</v>
      </c>
      <c r="DW92" t="s">
        <v>5237</v>
      </c>
    </row>
    <row r="93" spans="1:127">
      <c r="A93">
        <v>279</v>
      </c>
      <c r="B93" s="14">
        <v>44735.063194444447</v>
      </c>
      <c r="C93" t="s">
        <v>52</v>
      </c>
      <c r="D93">
        <v>0</v>
      </c>
      <c r="E93">
        <v>0</v>
      </c>
      <c r="F93">
        <v>0</v>
      </c>
      <c r="G93" t="s">
        <v>54</v>
      </c>
      <c r="H93" t="s">
        <v>55</v>
      </c>
      <c r="I93" t="s">
        <v>55</v>
      </c>
      <c r="J93" t="s">
        <v>55</v>
      </c>
      <c r="L93">
        <v>90</v>
      </c>
      <c r="M93" t="s">
        <v>173</v>
      </c>
      <c r="N93">
        <v>0</v>
      </c>
      <c r="O93" t="s">
        <v>173</v>
      </c>
      <c r="P93">
        <v>0</v>
      </c>
      <c r="Q93" t="s">
        <v>173</v>
      </c>
      <c r="R93">
        <v>0</v>
      </c>
      <c r="S93">
        <v>2</v>
      </c>
      <c r="T93" t="s">
        <v>174</v>
      </c>
      <c r="U93" t="s">
        <v>1401</v>
      </c>
      <c r="V93">
        <v>0.68169999999999997</v>
      </c>
      <c r="W93" t="s">
        <v>1402</v>
      </c>
      <c r="X93">
        <v>0.32879999999999998</v>
      </c>
      <c r="Y93" t="s">
        <v>1403</v>
      </c>
      <c r="Z93">
        <v>0.36909999999999998</v>
      </c>
      <c r="AA93" t="s">
        <v>556</v>
      </c>
      <c r="AB93">
        <v>1.52E-2</v>
      </c>
      <c r="AC93" t="s">
        <v>179</v>
      </c>
      <c r="AD93">
        <v>8.5000000000000006E-3</v>
      </c>
      <c r="AE93" t="s">
        <v>179</v>
      </c>
      <c r="AF93">
        <v>1.6400000000000001E-2</v>
      </c>
      <c r="AG93" t="s">
        <v>1404</v>
      </c>
      <c r="AH93">
        <v>7.6E-3</v>
      </c>
      <c r="AI93" t="s">
        <v>1405</v>
      </c>
      <c r="AJ93">
        <v>3.2800000000000003E-2</v>
      </c>
      <c r="AK93" t="s">
        <v>1406</v>
      </c>
      <c r="AL93">
        <v>7.3000000000000001E-3</v>
      </c>
      <c r="AM93" t="s">
        <v>1052</v>
      </c>
      <c r="AN93">
        <v>7.4000000000000003E-3</v>
      </c>
      <c r="AO93" t="s">
        <v>1018</v>
      </c>
      <c r="AP93">
        <v>4.3E-3</v>
      </c>
      <c r="AQ93" t="s">
        <v>1407</v>
      </c>
      <c r="AR93">
        <v>4.7999999999999996E-3</v>
      </c>
      <c r="AS93" t="s">
        <v>1408</v>
      </c>
      <c r="AT93">
        <v>2.5700000000000001E-2</v>
      </c>
      <c r="AU93" t="s">
        <v>600</v>
      </c>
      <c r="AV93">
        <v>3.5999999999999999E-3</v>
      </c>
      <c r="AW93" t="s">
        <v>405</v>
      </c>
      <c r="AX93">
        <v>8.9999999999999998E-4</v>
      </c>
      <c r="AY93" t="s">
        <v>230</v>
      </c>
      <c r="AZ93">
        <v>8.0000000000000004E-4</v>
      </c>
      <c r="BA93" t="s">
        <v>464</v>
      </c>
      <c r="BB93">
        <v>5.9999999999999995E-4</v>
      </c>
      <c r="BC93" t="s">
        <v>211</v>
      </c>
      <c r="BD93">
        <v>5.0000000000000001E-4</v>
      </c>
      <c r="BE93" t="s">
        <v>179</v>
      </c>
      <c r="BF93">
        <v>2.9999999999999997E-4</v>
      </c>
      <c r="BG93" t="s">
        <v>179</v>
      </c>
      <c r="BH93">
        <v>1E-4</v>
      </c>
      <c r="BI93" t="s">
        <v>246</v>
      </c>
      <c r="BJ93">
        <v>2.0000000000000001E-4</v>
      </c>
      <c r="BK93" t="s">
        <v>559</v>
      </c>
      <c r="BL93">
        <v>4.0000000000000002E-4</v>
      </c>
      <c r="BM93" t="s">
        <v>392</v>
      </c>
      <c r="BN93">
        <v>2.9999999999999997E-4</v>
      </c>
      <c r="BO93" t="s">
        <v>346</v>
      </c>
      <c r="BP93">
        <v>4.0000000000000002E-4</v>
      </c>
      <c r="BQ93" t="s">
        <v>179</v>
      </c>
      <c r="BR93">
        <v>2.9999999999999997E-4</v>
      </c>
      <c r="BS93" t="s">
        <v>179</v>
      </c>
      <c r="BT93">
        <v>2.9999999999999997E-4</v>
      </c>
      <c r="BU93" t="s">
        <v>179</v>
      </c>
      <c r="BV93">
        <v>6.9999999999999999E-4</v>
      </c>
      <c r="BW93" t="s">
        <v>285</v>
      </c>
      <c r="BX93">
        <v>8.9999999999999998E-4</v>
      </c>
      <c r="BY93" t="s">
        <v>179</v>
      </c>
      <c r="BZ93">
        <v>1.1000000000000001E-3</v>
      </c>
      <c r="CA93" t="s">
        <v>179</v>
      </c>
      <c r="CB93">
        <v>8.0000000000000004E-4</v>
      </c>
      <c r="CC93" t="s">
        <v>179</v>
      </c>
      <c r="CD93">
        <v>2E-3</v>
      </c>
      <c r="CE93" t="s">
        <v>179</v>
      </c>
      <c r="CF93">
        <v>2.3E-3</v>
      </c>
      <c r="CG93" t="s">
        <v>216</v>
      </c>
      <c r="CH93">
        <v>1E-4</v>
      </c>
      <c r="CI93" t="s">
        <v>179</v>
      </c>
      <c r="CJ93">
        <v>6.8999999999999999E-3</v>
      </c>
      <c r="CK93" t="s">
        <v>179</v>
      </c>
      <c r="CL93">
        <v>1.0999999999999999E-2</v>
      </c>
      <c r="CM93" t="s">
        <v>179</v>
      </c>
      <c r="CN93">
        <v>2.8999999999999998E-3</v>
      </c>
      <c r="CO93" t="s">
        <v>179</v>
      </c>
      <c r="CP93">
        <v>8.0000000000000004E-4</v>
      </c>
      <c r="CQ93" t="s">
        <v>179</v>
      </c>
      <c r="CR93">
        <v>3.3E-3</v>
      </c>
      <c r="CS93" t="s">
        <v>179</v>
      </c>
      <c r="CT93">
        <v>1.9E-3</v>
      </c>
      <c r="CU93" t="s">
        <v>18</v>
      </c>
      <c r="CW93" t="s">
        <v>18</v>
      </c>
      <c r="CY93" t="s">
        <v>179</v>
      </c>
      <c r="CZ93">
        <v>5.9999999999999995E-4</v>
      </c>
      <c r="DA93" t="s">
        <v>179</v>
      </c>
      <c r="DB93">
        <v>5.0000000000000001E-4</v>
      </c>
      <c r="DC93" t="s">
        <v>179</v>
      </c>
      <c r="DD93">
        <v>5.9999999999999995E-4</v>
      </c>
      <c r="DE93" t="s">
        <v>179</v>
      </c>
      <c r="DF93">
        <v>5.9999999999999995E-4</v>
      </c>
      <c r="DG93" t="s">
        <v>179</v>
      </c>
      <c r="DH93">
        <v>4.0000000000000002E-4</v>
      </c>
      <c r="DI93" t="s">
        <v>179</v>
      </c>
      <c r="DJ93">
        <v>4.0000000000000002E-4</v>
      </c>
      <c r="DK93" t="s">
        <v>1393</v>
      </c>
      <c r="DL93" t="s">
        <v>59</v>
      </c>
      <c r="DN93" t="s">
        <v>895</v>
      </c>
      <c r="DR93" t="s">
        <v>899</v>
      </c>
      <c r="DS93">
        <v>40</v>
      </c>
      <c r="DT93" t="s">
        <v>1505</v>
      </c>
      <c r="DU93" t="s">
        <v>18</v>
      </c>
      <c r="DW93" t="s">
        <v>5238</v>
      </c>
    </row>
    <row r="94" spans="1:127">
      <c r="A94">
        <v>280</v>
      </c>
      <c r="B94" s="14">
        <v>44735.064583333333</v>
      </c>
      <c r="C94" t="s">
        <v>52</v>
      </c>
      <c r="D94">
        <v>0</v>
      </c>
      <c r="E94">
        <v>0</v>
      </c>
      <c r="F94">
        <v>0</v>
      </c>
      <c r="G94" t="s">
        <v>54</v>
      </c>
      <c r="H94" t="s">
        <v>55</v>
      </c>
      <c r="I94" t="s">
        <v>55</v>
      </c>
      <c r="J94" t="s">
        <v>55</v>
      </c>
      <c r="L94">
        <v>90</v>
      </c>
      <c r="M94" t="s">
        <v>173</v>
      </c>
      <c r="N94">
        <v>0</v>
      </c>
      <c r="O94" t="s">
        <v>173</v>
      </c>
      <c r="P94">
        <v>0</v>
      </c>
      <c r="Q94" t="s">
        <v>173</v>
      </c>
      <c r="R94">
        <v>0</v>
      </c>
      <c r="S94">
        <v>2</v>
      </c>
      <c r="T94" t="s">
        <v>174</v>
      </c>
      <c r="U94" t="s">
        <v>1409</v>
      </c>
      <c r="V94">
        <v>0.70740000000000003</v>
      </c>
      <c r="W94" t="s">
        <v>1410</v>
      </c>
      <c r="X94">
        <v>0.33139999999999997</v>
      </c>
      <c r="Y94" t="s">
        <v>1411</v>
      </c>
      <c r="Z94">
        <v>0.36480000000000001</v>
      </c>
      <c r="AA94" t="s">
        <v>1412</v>
      </c>
      <c r="AB94">
        <v>1.5100000000000001E-2</v>
      </c>
      <c r="AC94" t="s">
        <v>179</v>
      </c>
      <c r="AD94">
        <v>8.6999999999999994E-3</v>
      </c>
      <c r="AE94" t="s">
        <v>179</v>
      </c>
      <c r="AF94">
        <v>1.6799999999999999E-2</v>
      </c>
      <c r="AG94" t="s">
        <v>1413</v>
      </c>
      <c r="AH94">
        <v>6.3E-3</v>
      </c>
      <c r="AI94" t="s">
        <v>1414</v>
      </c>
      <c r="AJ94">
        <v>3.2800000000000003E-2</v>
      </c>
      <c r="AK94" t="s">
        <v>1415</v>
      </c>
      <c r="AL94">
        <v>7.3000000000000001E-3</v>
      </c>
      <c r="AM94" t="s">
        <v>842</v>
      </c>
      <c r="AN94">
        <v>7.6E-3</v>
      </c>
      <c r="AO94" t="s">
        <v>585</v>
      </c>
      <c r="AP94">
        <v>4.3E-3</v>
      </c>
      <c r="AQ94" t="s">
        <v>1416</v>
      </c>
      <c r="AR94">
        <v>4.7000000000000002E-3</v>
      </c>
      <c r="AS94" t="s">
        <v>1417</v>
      </c>
      <c r="AT94">
        <v>2.4E-2</v>
      </c>
      <c r="AU94" t="s">
        <v>1046</v>
      </c>
      <c r="AV94">
        <v>3.3999999999999998E-3</v>
      </c>
      <c r="AW94" t="s">
        <v>283</v>
      </c>
      <c r="AX94">
        <v>1E-3</v>
      </c>
      <c r="AY94" t="s">
        <v>242</v>
      </c>
      <c r="AZ94">
        <v>8.0000000000000004E-4</v>
      </c>
      <c r="BA94" t="s">
        <v>316</v>
      </c>
      <c r="BB94">
        <v>5.9999999999999995E-4</v>
      </c>
      <c r="BC94" t="s">
        <v>267</v>
      </c>
      <c r="BD94">
        <v>4.0000000000000002E-4</v>
      </c>
      <c r="BE94" t="s">
        <v>179</v>
      </c>
      <c r="BF94">
        <v>2.9999999999999997E-4</v>
      </c>
      <c r="BG94" t="s">
        <v>179</v>
      </c>
      <c r="BH94">
        <v>1E-4</v>
      </c>
      <c r="BI94" t="s">
        <v>179</v>
      </c>
      <c r="BJ94">
        <v>2.0000000000000001E-4</v>
      </c>
      <c r="BK94" t="s">
        <v>349</v>
      </c>
      <c r="BL94">
        <v>4.0000000000000002E-4</v>
      </c>
      <c r="BM94" t="s">
        <v>250</v>
      </c>
      <c r="BN94">
        <v>2.9999999999999997E-4</v>
      </c>
      <c r="BO94" t="s">
        <v>422</v>
      </c>
      <c r="BP94">
        <v>5.0000000000000001E-4</v>
      </c>
      <c r="BQ94" t="s">
        <v>179</v>
      </c>
      <c r="BR94">
        <v>2.9999999999999997E-4</v>
      </c>
      <c r="BS94" t="s">
        <v>179</v>
      </c>
      <c r="BT94">
        <v>2.9999999999999997E-4</v>
      </c>
      <c r="BU94" t="s">
        <v>179</v>
      </c>
      <c r="BV94">
        <v>6.9999999999999999E-4</v>
      </c>
      <c r="BW94" t="s">
        <v>304</v>
      </c>
      <c r="BX94">
        <v>8.9999999999999998E-4</v>
      </c>
      <c r="BY94" t="s">
        <v>18</v>
      </c>
      <c r="CA94" t="s">
        <v>179</v>
      </c>
      <c r="CB94">
        <v>8.0000000000000004E-4</v>
      </c>
      <c r="CC94" t="s">
        <v>179</v>
      </c>
      <c r="CD94">
        <v>2E-3</v>
      </c>
      <c r="CE94" t="s">
        <v>179</v>
      </c>
      <c r="CF94">
        <v>2.3E-3</v>
      </c>
      <c r="CG94" t="s">
        <v>179</v>
      </c>
      <c r="CH94">
        <v>1E-4</v>
      </c>
      <c r="CI94" t="s">
        <v>179</v>
      </c>
      <c r="CJ94">
        <v>6.8999999999999999E-3</v>
      </c>
      <c r="CK94" t="s">
        <v>179</v>
      </c>
      <c r="CL94">
        <v>1.04E-2</v>
      </c>
      <c r="CM94" t="s">
        <v>179</v>
      </c>
      <c r="CN94">
        <v>3.2000000000000002E-3</v>
      </c>
      <c r="CO94" t="s">
        <v>179</v>
      </c>
      <c r="CP94">
        <v>8.0000000000000004E-4</v>
      </c>
      <c r="CQ94" t="s">
        <v>179</v>
      </c>
      <c r="CR94">
        <v>3.3999999999999998E-3</v>
      </c>
      <c r="CS94" t="s">
        <v>179</v>
      </c>
      <c r="CT94">
        <v>1.8E-3</v>
      </c>
      <c r="CU94" t="s">
        <v>18</v>
      </c>
      <c r="CW94" t="s">
        <v>18</v>
      </c>
      <c r="CY94" t="s">
        <v>179</v>
      </c>
      <c r="CZ94">
        <v>5.9999999999999995E-4</v>
      </c>
      <c r="DA94" t="s">
        <v>179</v>
      </c>
      <c r="DB94">
        <v>5.0000000000000001E-4</v>
      </c>
      <c r="DC94" t="s">
        <v>179</v>
      </c>
      <c r="DD94">
        <v>5.0000000000000001E-4</v>
      </c>
      <c r="DE94" t="s">
        <v>179</v>
      </c>
      <c r="DF94">
        <v>5.0000000000000001E-4</v>
      </c>
      <c r="DG94" t="s">
        <v>179</v>
      </c>
      <c r="DH94">
        <v>4.0000000000000002E-4</v>
      </c>
      <c r="DI94" t="s">
        <v>179</v>
      </c>
      <c r="DJ94">
        <v>4.0000000000000002E-4</v>
      </c>
      <c r="DK94" t="s">
        <v>1393</v>
      </c>
      <c r="DL94" t="s">
        <v>59</v>
      </c>
      <c r="DN94" t="s">
        <v>895</v>
      </c>
      <c r="DR94" t="s">
        <v>899</v>
      </c>
      <c r="DS94">
        <v>40</v>
      </c>
      <c r="DT94" t="s">
        <v>1492</v>
      </c>
      <c r="DU94" t="s">
        <v>18</v>
      </c>
      <c r="DW94" t="s">
        <v>5239</v>
      </c>
    </row>
    <row r="95" spans="1:127">
      <c r="A95">
        <v>281</v>
      </c>
      <c r="B95" s="14">
        <v>44735.067361111112</v>
      </c>
      <c r="C95" t="s">
        <v>52</v>
      </c>
      <c r="D95">
        <v>0</v>
      </c>
      <c r="E95">
        <v>0</v>
      </c>
      <c r="F95">
        <v>0</v>
      </c>
      <c r="G95" t="s">
        <v>54</v>
      </c>
      <c r="H95" t="s">
        <v>55</v>
      </c>
      <c r="I95" t="s">
        <v>55</v>
      </c>
      <c r="J95" t="s">
        <v>55</v>
      </c>
      <c r="L95">
        <v>90</v>
      </c>
      <c r="M95" t="s">
        <v>173</v>
      </c>
      <c r="N95">
        <v>0</v>
      </c>
      <c r="O95" t="s">
        <v>173</v>
      </c>
      <c r="P95">
        <v>0</v>
      </c>
      <c r="Q95" t="s">
        <v>173</v>
      </c>
      <c r="R95">
        <v>0</v>
      </c>
      <c r="S95">
        <v>2</v>
      </c>
      <c r="T95" t="s">
        <v>174</v>
      </c>
      <c r="U95" t="s">
        <v>1418</v>
      </c>
      <c r="V95">
        <v>0.66549999999999998</v>
      </c>
      <c r="W95" t="s">
        <v>1419</v>
      </c>
      <c r="X95">
        <v>0.30270000000000002</v>
      </c>
      <c r="Y95" t="s">
        <v>1420</v>
      </c>
      <c r="Z95">
        <v>0.33339999999999997</v>
      </c>
      <c r="AA95" t="s">
        <v>786</v>
      </c>
      <c r="AB95">
        <v>1.54E-2</v>
      </c>
      <c r="AC95" t="s">
        <v>179</v>
      </c>
      <c r="AD95">
        <v>8.9999999999999993E-3</v>
      </c>
      <c r="AE95" t="s">
        <v>179</v>
      </c>
      <c r="AF95">
        <v>1.77E-2</v>
      </c>
      <c r="AG95" t="s">
        <v>1421</v>
      </c>
      <c r="AH95">
        <v>6.1999999999999998E-3</v>
      </c>
      <c r="AI95" t="s">
        <v>1422</v>
      </c>
      <c r="AJ95">
        <v>3.3399999999999999E-2</v>
      </c>
      <c r="AK95" t="s">
        <v>1423</v>
      </c>
      <c r="AL95">
        <v>7.3000000000000001E-3</v>
      </c>
      <c r="AM95" t="s">
        <v>287</v>
      </c>
      <c r="AN95">
        <v>7.3000000000000001E-3</v>
      </c>
      <c r="AO95" t="s">
        <v>1424</v>
      </c>
      <c r="AP95">
        <v>4.4000000000000003E-3</v>
      </c>
      <c r="AQ95" t="s">
        <v>1425</v>
      </c>
      <c r="AR95">
        <v>4.8999999999999998E-3</v>
      </c>
      <c r="AS95" t="s">
        <v>1426</v>
      </c>
      <c r="AT95">
        <v>2.4799999999999999E-2</v>
      </c>
      <c r="AU95" t="s">
        <v>465</v>
      </c>
      <c r="AV95">
        <v>3.5000000000000001E-3</v>
      </c>
      <c r="AW95" t="s">
        <v>284</v>
      </c>
      <c r="AX95">
        <v>1E-3</v>
      </c>
      <c r="AY95" t="s">
        <v>625</v>
      </c>
      <c r="AZ95">
        <v>8.9999999999999998E-4</v>
      </c>
      <c r="BA95" t="s">
        <v>600</v>
      </c>
      <c r="BB95">
        <v>5.9999999999999995E-4</v>
      </c>
      <c r="BC95" t="s">
        <v>245</v>
      </c>
      <c r="BD95">
        <v>5.0000000000000001E-4</v>
      </c>
      <c r="BE95" t="s">
        <v>318</v>
      </c>
      <c r="BF95">
        <v>2.9999999999999997E-4</v>
      </c>
      <c r="BG95" t="s">
        <v>179</v>
      </c>
      <c r="BH95">
        <v>1E-4</v>
      </c>
      <c r="BI95" t="s">
        <v>246</v>
      </c>
      <c r="BJ95">
        <v>2.0000000000000001E-4</v>
      </c>
      <c r="BK95" t="s">
        <v>312</v>
      </c>
      <c r="BL95">
        <v>5.0000000000000001E-4</v>
      </c>
      <c r="BM95" t="s">
        <v>269</v>
      </c>
      <c r="BN95">
        <v>2.9999999999999997E-4</v>
      </c>
      <c r="BO95" t="s">
        <v>208</v>
      </c>
      <c r="BP95">
        <v>5.9999999999999995E-4</v>
      </c>
      <c r="BQ95" t="s">
        <v>179</v>
      </c>
      <c r="BR95">
        <v>2.9999999999999997E-4</v>
      </c>
      <c r="BS95" t="s">
        <v>179</v>
      </c>
      <c r="BT95">
        <v>4.0000000000000002E-4</v>
      </c>
      <c r="BU95" t="s">
        <v>179</v>
      </c>
      <c r="BV95">
        <v>5.9999999999999995E-4</v>
      </c>
      <c r="BW95" t="s">
        <v>651</v>
      </c>
      <c r="BX95">
        <v>8.9999999999999998E-4</v>
      </c>
      <c r="BY95" t="s">
        <v>179</v>
      </c>
      <c r="BZ95">
        <v>1.1000000000000001E-3</v>
      </c>
      <c r="CA95" t="s">
        <v>179</v>
      </c>
      <c r="CB95">
        <v>8.0000000000000004E-4</v>
      </c>
      <c r="CC95" t="s">
        <v>179</v>
      </c>
      <c r="CD95">
        <v>2.0999999999999999E-3</v>
      </c>
      <c r="CE95" t="s">
        <v>179</v>
      </c>
      <c r="CF95">
        <v>2.2000000000000001E-3</v>
      </c>
      <c r="CG95" t="s">
        <v>179</v>
      </c>
      <c r="CH95">
        <v>1E-4</v>
      </c>
      <c r="CI95" t="s">
        <v>179</v>
      </c>
      <c r="CJ95">
        <v>7.7999999999999996E-3</v>
      </c>
      <c r="CK95" t="s">
        <v>1427</v>
      </c>
      <c r="CL95">
        <v>1.12E-2</v>
      </c>
      <c r="CM95" t="s">
        <v>242</v>
      </c>
      <c r="CN95">
        <v>6.0000000000000001E-3</v>
      </c>
      <c r="CO95" t="s">
        <v>179</v>
      </c>
      <c r="CP95">
        <v>8.9999999999999998E-4</v>
      </c>
      <c r="CQ95" t="s">
        <v>179</v>
      </c>
      <c r="CR95">
        <v>3.2000000000000002E-3</v>
      </c>
      <c r="CS95" t="s">
        <v>179</v>
      </c>
      <c r="CT95">
        <v>1.9E-3</v>
      </c>
      <c r="CU95" t="s">
        <v>18</v>
      </c>
      <c r="CW95" t="s">
        <v>18</v>
      </c>
      <c r="CY95" t="s">
        <v>179</v>
      </c>
      <c r="CZ95">
        <v>5.0000000000000001E-4</v>
      </c>
      <c r="DA95" t="s">
        <v>179</v>
      </c>
      <c r="DB95">
        <v>5.9999999999999995E-4</v>
      </c>
      <c r="DC95" t="s">
        <v>179</v>
      </c>
      <c r="DD95">
        <v>5.9999999999999995E-4</v>
      </c>
      <c r="DE95" t="s">
        <v>179</v>
      </c>
      <c r="DF95">
        <v>5.9999999999999995E-4</v>
      </c>
      <c r="DG95" t="s">
        <v>179</v>
      </c>
      <c r="DH95">
        <v>4.0000000000000002E-4</v>
      </c>
      <c r="DI95" t="s">
        <v>179</v>
      </c>
      <c r="DJ95">
        <v>4.0000000000000002E-4</v>
      </c>
      <c r="DK95" t="s">
        <v>1393</v>
      </c>
      <c r="DL95" t="s">
        <v>59</v>
      </c>
      <c r="DN95" t="s">
        <v>895</v>
      </c>
      <c r="DR95" t="s">
        <v>911</v>
      </c>
      <c r="DS95">
        <v>91</v>
      </c>
      <c r="DT95" t="s">
        <v>1506</v>
      </c>
      <c r="DU95" t="s">
        <v>18</v>
      </c>
      <c r="DW95" t="s">
        <v>5240</v>
      </c>
    </row>
    <row r="96" spans="1:127">
      <c r="A96">
        <v>282</v>
      </c>
      <c r="B96" s="14">
        <v>44735.107638888891</v>
      </c>
      <c r="C96" t="s">
        <v>52</v>
      </c>
      <c r="D96">
        <v>0</v>
      </c>
      <c r="E96">
        <v>0</v>
      </c>
      <c r="F96">
        <v>0</v>
      </c>
      <c r="G96" t="s">
        <v>54</v>
      </c>
      <c r="H96" t="s">
        <v>55</v>
      </c>
      <c r="I96" t="s">
        <v>55</v>
      </c>
      <c r="J96" t="s">
        <v>55</v>
      </c>
      <c r="L96">
        <v>90</v>
      </c>
      <c r="M96" t="s">
        <v>173</v>
      </c>
      <c r="N96">
        <v>0</v>
      </c>
      <c r="O96" t="s">
        <v>173</v>
      </c>
      <c r="P96">
        <v>0</v>
      </c>
      <c r="Q96" t="s">
        <v>173</v>
      </c>
      <c r="R96">
        <v>0</v>
      </c>
      <c r="S96">
        <v>2</v>
      </c>
      <c r="T96" t="s">
        <v>174</v>
      </c>
      <c r="U96" t="s">
        <v>1428</v>
      </c>
      <c r="V96">
        <v>0.68920000000000003</v>
      </c>
      <c r="W96" t="s">
        <v>1429</v>
      </c>
      <c r="X96">
        <v>0.31609999999999999</v>
      </c>
      <c r="Y96" t="s">
        <v>1430</v>
      </c>
      <c r="Z96">
        <v>0.3548</v>
      </c>
      <c r="AA96" t="s">
        <v>1431</v>
      </c>
      <c r="AB96">
        <v>1.49E-2</v>
      </c>
      <c r="AC96" t="s">
        <v>179</v>
      </c>
      <c r="AD96">
        <v>8.5000000000000006E-3</v>
      </c>
      <c r="AE96" t="s">
        <v>179</v>
      </c>
      <c r="AF96">
        <v>1.6400000000000001E-2</v>
      </c>
      <c r="AG96" t="s">
        <v>1432</v>
      </c>
      <c r="AH96">
        <v>8.6E-3</v>
      </c>
      <c r="AI96" t="s">
        <v>1433</v>
      </c>
      <c r="AJ96">
        <v>3.1800000000000002E-2</v>
      </c>
      <c r="AK96" t="s">
        <v>1434</v>
      </c>
      <c r="AL96">
        <v>7.1999999999999998E-3</v>
      </c>
      <c r="AM96" t="s">
        <v>312</v>
      </c>
      <c r="AN96">
        <v>7.3000000000000001E-3</v>
      </c>
      <c r="AO96" t="s">
        <v>1282</v>
      </c>
      <c r="AP96">
        <v>4.4000000000000003E-3</v>
      </c>
      <c r="AQ96" t="s">
        <v>440</v>
      </c>
      <c r="AR96">
        <v>4.8999999999999998E-3</v>
      </c>
      <c r="AS96" t="s">
        <v>1435</v>
      </c>
      <c r="AT96">
        <v>2.5399999999999999E-2</v>
      </c>
      <c r="AU96" t="s">
        <v>465</v>
      </c>
      <c r="AV96">
        <v>3.7000000000000002E-3</v>
      </c>
      <c r="AW96" t="s">
        <v>190</v>
      </c>
      <c r="AX96">
        <v>1E-3</v>
      </c>
      <c r="AY96" t="s">
        <v>1085</v>
      </c>
      <c r="AZ96">
        <v>8.0000000000000004E-4</v>
      </c>
      <c r="BA96" t="s">
        <v>464</v>
      </c>
      <c r="BB96">
        <v>5.9999999999999995E-4</v>
      </c>
      <c r="BC96" t="s">
        <v>245</v>
      </c>
      <c r="BD96">
        <v>5.0000000000000001E-4</v>
      </c>
      <c r="BE96" t="s">
        <v>179</v>
      </c>
      <c r="BF96">
        <v>2.9999999999999997E-4</v>
      </c>
      <c r="BG96" t="s">
        <v>179</v>
      </c>
      <c r="BH96">
        <v>1E-4</v>
      </c>
      <c r="BI96" t="s">
        <v>212</v>
      </c>
      <c r="BJ96">
        <v>2.0000000000000001E-4</v>
      </c>
      <c r="BK96" t="s">
        <v>248</v>
      </c>
      <c r="BL96">
        <v>4.0000000000000002E-4</v>
      </c>
      <c r="BM96" t="s">
        <v>733</v>
      </c>
      <c r="BN96">
        <v>2.9999999999999997E-4</v>
      </c>
      <c r="BO96" t="s">
        <v>330</v>
      </c>
      <c r="BP96">
        <v>5.0000000000000001E-4</v>
      </c>
      <c r="BQ96" t="s">
        <v>179</v>
      </c>
      <c r="BR96">
        <v>2.9999999999999997E-4</v>
      </c>
      <c r="BS96" t="s">
        <v>179</v>
      </c>
      <c r="BT96">
        <v>4.0000000000000002E-4</v>
      </c>
      <c r="BU96" t="s">
        <v>179</v>
      </c>
      <c r="BV96">
        <v>5.9999999999999995E-4</v>
      </c>
      <c r="BW96" t="s">
        <v>18</v>
      </c>
      <c r="BY96" t="s">
        <v>179</v>
      </c>
      <c r="BZ96">
        <v>1.1000000000000001E-3</v>
      </c>
      <c r="CA96" t="s">
        <v>179</v>
      </c>
      <c r="CB96">
        <v>8.0000000000000004E-4</v>
      </c>
      <c r="CC96" t="s">
        <v>179</v>
      </c>
      <c r="CD96">
        <v>2.0999999999999999E-3</v>
      </c>
      <c r="CE96" t="s">
        <v>179</v>
      </c>
      <c r="CF96">
        <v>2.2000000000000001E-3</v>
      </c>
      <c r="CG96" t="s">
        <v>216</v>
      </c>
      <c r="CH96">
        <v>1E-4</v>
      </c>
      <c r="CI96" t="s">
        <v>179</v>
      </c>
      <c r="CJ96">
        <v>7.6E-3</v>
      </c>
      <c r="CK96" t="s">
        <v>179</v>
      </c>
      <c r="CL96">
        <v>1.14E-2</v>
      </c>
      <c r="CM96" t="s">
        <v>179</v>
      </c>
      <c r="CN96">
        <v>4.3E-3</v>
      </c>
      <c r="CO96" t="s">
        <v>179</v>
      </c>
      <c r="CP96">
        <v>8.9999999999999998E-4</v>
      </c>
      <c r="CQ96" t="s">
        <v>179</v>
      </c>
      <c r="CR96">
        <v>3.0999999999999999E-3</v>
      </c>
      <c r="CS96" t="s">
        <v>179</v>
      </c>
      <c r="CT96">
        <v>1.9E-3</v>
      </c>
      <c r="CU96" t="s">
        <v>18</v>
      </c>
      <c r="CW96" t="s">
        <v>18</v>
      </c>
      <c r="CY96" t="s">
        <v>179</v>
      </c>
      <c r="CZ96">
        <v>5.9999999999999995E-4</v>
      </c>
      <c r="DA96" t="s">
        <v>179</v>
      </c>
      <c r="DB96">
        <v>5.9999999999999995E-4</v>
      </c>
      <c r="DC96" t="s">
        <v>179</v>
      </c>
      <c r="DD96">
        <v>5.9999999999999995E-4</v>
      </c>
      <c r="DE96" t="s">
        <v>179</v>
      </c>
      <c r="DF96">
        <v>5.9999999999999995E-4</v>
      </c>
      <c r="DG96" t="s">
        <v>179</v>
      </c>
      <c r="DH96">
        <v>4.0000000000000002E-4</v>
      </c>
      <c r="DI96" t="s">
        <v>179</v>
      </c>
      <c r="DJ96">
        <v>4.0000000000000002E-4</v>
      </c>
      <c r="DK96" t="s">
        <v>937</v>
      </c>
      <c r="DL96" t="s">
        <v>59</v>
      </c>
      <c r="DN96" t="s">
        <v>895</v>
      </c>
      <c r="DR96" t="s">
        <v>896</v>
      </c>
      <c r="DS96">
        <v>15</v>
      </c>
      <c r="DT96" t="s">
        <v>1507</v>
      </c>
      <c r="DU96" t="s">
        <v>18</v>
      </c>
      <c r="DW96" t="s">
        <v>5241</v>
      </c>
    </row>
    <row r="97" spans="1:127">
      <c r="A97" s="127">
        <v>226</v>
      </c>
      <c r="B97" s="128">
        <v>44734.818749999999</v>
      </c>
      <c r="C97" s="129" t="s">
        <v>52</v>
      </c>
      <c r="D97" s="129">
        <v>0</v>
      </c>
      <c r="E97" s="129">
        <v>0</v>
      </c>
      <c r="F97" s="129">
        <v>0</v>
      </c>
      <c r="G97" s="129" t="s">
        <v>54</v>
      </c>
      <c r="H97" s="129" t="s">
        <v>55</v>
      </c>
      <c r="I97" s="129" t="s">
        <v>55</v>
      </c>
      <c r="J97" s="129" t="s">
        <v>55</v>
      </c>
      <c r="L97" s="129">
        <v>90</v>
      </c>
      <c r="M97" s="129" t="s">
        <v>173</v>
      </c>
      <c r="N97" s="129">
        <v>0</v>
      </c>
      <c r="O97" s="129" t="s">
        <v>173</v>
      </c>
      <c r="P97" s="129">
        <v>0</v>
      </c>
      <c r="Q97" s="129" t="s">
        <v>173</v>
      </c>
      <c r="R97" s="129">
        <v>0</v>
      </c>
      <c r="S97" s="129">
        <v>2</v>
      </c>
      <c r="T97" s="129" t="s">
        <v>174</v>
      </c>
      <c r="U97" s="129" t="s">
        <v>927</v>
      </c>
      <c r="V97" s="129">
        <v>0.72260000000000002</v>
      </c>
      <c r="W97" s="129" t="s">
        <v>928</v>
      </c>
      <c r="X97" s="129">
        <v>0.3266</v>
      </c>
      <c r="Y97" s="129" t="s">
        <v>929</v>
      </c>
      <c r="Z97" s="129">
        <v>0.3654</v>
      </c>
      <c r="AA97" s="129" t="s">
        <v>239</v>
      </c>
      <c r="AB97" s="129">
        <v>1.5699999999999999E-2</v>
      </c>
      <c r="AC97" s="129" t="s">
        <v>179</v>
      </c>
      <c r="AD97" s="129">
        <v>9.5999999999999992E-3</v>
      </c>
      <c r="AE97" s="129" t="s">
        <v>179</v>
      </c>
      <c r="AF97" s="129">
        <v>1.6799999999999999E-2</v>
      </c>
      <c r="AG97" s="129" t="s">
        <v>930</v>
      </c>
      <c r="AH97" s="129">
        <v>6.3E-3</v>
      </c>
      <c r="AI97" s="129" t="s">
        <v>931</v>
      </c>
      <c r="AJ97" s="129">
        <v>3.3399999999999999E-2</v>
      </c>
      <c r="AK97" s="129" t="s">
        <v>932</v>
      </c>
      <c r="AL97" s="129">
        <v>7.6E-3</v>
      </c>
      <c r="AM97" s="129" t="s">
        <v>933</v>
      </c>
      <c r="AN97" s="129">
        <v>7.9000000000000008E-3</v>
      </c>
      <c r="AO97" s="129" t="s">
        <v>934</v>
      </c>
      <c r="AP97" s="129">
        <v>4.4000000000000003E-3</v>
      </c>
      <c r="AQ97" s="129" t="s">
        <v>935</v>
      </c>
      <c r="AR97" s="129">
        <v>5.1000000000000004E-3</v>
      </c>
      <c r="AS97" s="129" t="s">
        <v>936</v>
      </c>
      <c r="AT97" s="129">
        <v>2.5899999999999999E-2</v>
      </c>
      <c r="AU97" s="129" t="s">
        <v>179</v>
      </c>
      <c r="AV97" s="129">
        <v>3.5999999999999999E-3</v>
      </c>
      <c r="AW97" s="129" t="s">
        <v>244</v>
      </c>
      <c r="AX97" s="129">
        <v>1E-3</v>
      </c>
      <c r="AY97" s="129" t="s">
        <v>244</v>
      </c>
      <c r="AZ97" s="129">
        <v>8.0000000000000004E-4</v>
      </c>
      <c r="BA97" s="129" t="s">
        <v>345</v>
      </c>
      <c r="BB97" s="129">
        <v>5.9999999999999995E-4</v>
      </c>
      <c r="BC97" s="129" t="s">
        <v>245</v>
      </c>
      <c r="BD97" s="129">
        <v>4.0000000000000002E-4</v>
      </c>
      <c r="BE97" s="129" t="s">
        <v>179</v>
      </c>
      <c r="BF97" s="129">
        <v>2.9999999999999997E-4</v>
      </c>
      <c r="BG97" s="129" t="s">
        <v>179</v>
      </c>
      <c r="BH97" s="129">
        <v>1E-4</v>
      </c>
      <c r="BI97" s="129" t="s">
        <v>179</v>
      </c>
      <c r="BJ97" s="129">
        <v>2.0000000000000001E-4</v>
      </c>
      <c r="BK97" s="129" t="s">
        <v>243</v>
      </c>
      <c r="BL97" s="129">
        <v>4.0000000000000002E-4</v>
      </c>
      <c r="BM97" s="129" t="s">
        <v>517</v>
      </c>
      <c r="BN97" s="129">
        <v>2.9999999999999997E-4</v>
      </c>
      <c r="BO97" s="129" t="s">
        <v>215</v>
      </c>
      <c r="BP97" s="129">
        <v>5.0000000000000001E-4</v>
      </c>
      <c r="BQ97" s="129" t="s">
        <v>179</v>
      </c>
      <c r="BR97" s="129">
        <v>2.9999999999999997E-4</v>
      </c>
      <c r="BS97" s="129" t="s">
        <v>179</v>
      </c>
      <c r="BT97" s="129">
        <v>2.9999999999999997E-4</v>
      </c>
      <c r="BU97" s="129" t="s">
        <v>179</v>
      </c>
      <c r="BV97" s="129">
        <v>6.9999999999999999E-4</v>
      </c>
      <c r="BW97" s="129" t="s">
        <v>179</v>
      </c>
      <c r="BX97" s="129">
        <v>8.9999999999999998E-4</v>
      </c>
      <c r="BY97" s="129" t="s">
        <v>179</v>
      </c>
      <c r="BZ97" s="129">
        <v>1.1000000000000001E-3</v>
      </c>
      <c r="CA97" s="129" t="s">
        <v>179</v>
      </c>
      <c r="CB97" s="129">
        <v>8.0000000000000004E-4</v>
      </c>
      <c r="CC97" s="129" t="s">
        <v>505</v>
      </c>
      <c r="CD97" s="129">
        <v>2E-3</v>
      </c>
      <c r="CE97" s="129" t="s">
        <v>179</v>
      </c>
      <c r="CF97" s="129">
        <v>2.3E-3</v>
      </c>
      <c r="CG97" s="129" t="s">
        <v>216</v>
      </c>
      <c r="CH97" s="129">
        <v>1E-4</v>
      </c>
      <c r="CI97" s="129" t="s">
        <v>179</v>
      </c>
      <c r="CJ97" s="129">
        <v>7.0000000000000001E-3</v>
      </c>
      <c r="CK97" s="129" t="s">
        <v>179</v>
      </c>
      <c r="CL97" s="129">
        <v>1.0999999999999999E-2</v>
      </c>
      <c r="CM97" s="129" t="s">
        <v>179</v>
      </c>
      <c r="CN97" s="129">
        <v>3.2000000000000002E-3</v>
      </c>
      <c r="CO97" s="129" t="s">
        <v>179</v>
      </c>
      <c r="CP97" s="129">
        <v>8.9999999999999998E-4</v>
      </c>
      <c r="CQ97" s="129" t="s">
        <v>179</v>
      </c>
      <c r="CR97" s="129">
        <v>3.3999999999999998E-3</v>
      </c>
      <c r="CS97" s="129" t="s">
        <v>179</v>
      </c>
      <c r="CT97" s="129">
        <v>1.9E-3</v>
      </c>
      <c r="CU97" s="129" t="s">
        <v>179</v>
      </c>
      <c r="CV97" s="129">
        <v>8.0000000000000004E-4</v>
      </c>
      <c r="CW97" s="129" t="s">
        <v>18</v>
      </c>
      <c r="CX97" s="129"/>
      <c r="CY97" s="129" t="s">
        <v>179</v>
      </c>
      <c r="CZ97" s="129">
        <v>5.9999999999999995E-4</v>
      </c>
      <c r="DA97" s="129" t="s">
        <v>179</v>
      </c>
      <c r="DB97" s="129">
        <v>5.0000000000000001E-4</v>
      </c>
      <c r="DC97" s="129" t="s">
        <v>179</v>
      </c>
      <c r="DD97" s="129">
        <v>5.9999999999999995E-4</v>
      </c>
      <c r="DE97" s="129" t="s">
        <v>179</v>
      </c>
      <c r="DF97" s="129">
        <v>5.9999999999999995E-4</v>
      </c>
      <c r="DG97" s="129" t="s">
        <v>179</v>
      </c>
      <c r="DH97" s="129">
        <v>4.0000000000000002E-4</v>
      </c>
      <c r="DI97" s="129" t="s">
        <v>179</v>
      </c>
      <c r="DJ97" s="129">
        <v>2.9999999999999997E-4</v>
      </c>
      <c r="DK97" s="129" t="s">
        <v>937</v>
      </c>
      <c r="DL97" s="129" t="s">
        <v>59</v>
      </c>
      <c r="DN97" t="s">
        <v>895</v>
      </c>
      <c r="DR97" t="s">
        <v>904</v>
      </c>
      <c r="DS97" s="129">
        <v>22</v>
      </c>
      <c r="DT97" s="129" t="s">
        <v>904</v>
      </c>
      <c r="DU97" s="129" t="s">
        <v>18</v>
      </c>
      <c r="DW97" t="s">
        <v>5242</v>
      </c>
    </row>
    <row r="98" spans="1:127">
      <c r="A98" s="127">
        <v>227</v>
      </c>
      <c r="B98" s="128">
        <v>44734.820833333331</v>
      </c>
      <c r="C98" s="129" t="s">
        <v>52</v>
      </c>
      <c r="D98" s="129">
        <v>0</v>
      </c>
      <c r="E98" s="129">
        <v>0</v>
      </c>
      <c r="F98" s="129">
        <v>0</v>
      </c>
      <c r="G98" s="129" t="s">
        <v>54</v>
      </c>
      <c r="H98" s="129" t="s">
        <v>55</v>
      </c>
      <c r="I98" s="129" t="s">
        <v>55</v>
      </c>
      <c r="J98" s="129" t="s">
        <v>55</v>
      </c>
      <c r="L98" s="129">
        <v>90</v>
      </c>
      <c r="M98" s="129" t="s">
        <v>173</v>
      </c>
      <c r="N98" s="129">
        <v>0</v>
      </c>
      <c r="O98" s="129" t="s">
        <v>173</v>
      </c>
      <c r="P98" s="129">
        <v>0</v>
      </c>
      <c r="Q98" s="129" t="s">
        <v>173</v>
      </c>
      <c r="R98" s="129">
        <v>0</v>
      </c>
      <c r="S98" s="129">
        <v>2</v>
      </c>
      <c r="T98" s="129" t="s">
        <v>174</v>
      </c>
      <c r="U98" s="129" t="s">
        <v>938</v>
      </c>
      <c r="V98" s="129">
        <v>0.69589999999999996</v>
      </c>
      <c r="W98" s="129" t="s">
        <v>939</v>
      </c>
      <c r="X98" s="129">
        <v>0.31319999999999998</v>
      </c>
      <c r="Y98" s="129" t="s">
        <v>940</v>
      </c>
      <c r="Z98" s="129">
        <v>0.35720000000000002</v>
      </c>
      <c r="AA98" s="129" t="s">
        <v>179</v>
      </c>
      <c r="AB98" s="129">
        <v>1.4999999999999999E-2</v>
      </c>
      <c r="AC98" s="129" t="s">
        <v>179</v>
      </c>
      <c r="AD98" s="129">
        <v>9.4999999999999998E-3</v>
      </c>
      <c r="AE98" s="129" t="s">
        <v>179</v>
      </c>
      <c r="AF98" s="129">
        <v>1.67E-2</v>
      </c>
      <c r="AG98" s="129" t="s">
        <v>941</v>
      </c>
      <c r="AH98" s="129">
        <v>6.3E-3</v>
      </c>
      <c r="AI98" s="129" t="s">
        <v>942</v>
      </c>
      <c r="AJ98" s="129">
        <v>3.2899999999999999E-2</v>
      </c>
      <c r="AK98" s="129" t="s">
        <v>943</v>
      </c>
      <c r="AL98" s="129">
        <v>7.4999999999999997E-3</v>
      </c>
      <c r="AM98" s="129" t="s">
        <v>460</v>
      </c>
      <c r="AN98" s="129">
        <v>7.6E-3</v>
      </c>
      <c r="AO98" s="129" t="s">
        <v>944</v>
      </c>
      <c r="AP98" s="129">
        <v>4.5999999999999999E-3</v>
      </c>
      <c r="AQ98" s="129" t="s">
        <v>945</v>
      </c>
      <c r="AR98" s="129">
        <v>5.1000000000000004E-3</v>
      </c>
      <c r="AS98" s="129" t="s">
        <v>946</v>
      </c>
      <c r="AT98" s="129">
        <v>2.5600000000000001E-2</v>
      </c>
      <c r="AU98" s="129" t="s">
        <v>412</v>
      </c>
      <c r="AV98" s="129">
        <v>3.5999999999999999E-3</v>
      </c>
      <c r="AW98" s="129" t="s">
        <v>244</v>
      </c>
      <c r="AX98" s="129">
        <v>1E-3</v>
      </c>
      <c r="AY98" s="129" t="s">
        <v>190</v>
      </c>
      <c r="AZ98" s="129">
        <v>8.0000000000000004E-4</v>
      </c>
      <c r="BA98" s="129" t="s">
        <v>638</v>
      </c>
      <c r="BB98" s="129">
        <v>5.9999999999999995E-4</v>
      </c>
      <c r="BC98" s="129" t="s">
        <v>247</v>
      </c>
      <c r="BD98" s="129">
        <v>5.0000000000000001E-4</v>
      </c>
      <c r="BE98" s="129" t="s">
        <v>179</v>
      </c>
      <c r="BF98" s="129">
        <v>2.9999999999999997E-4</v>
      </c>
      <c r="BG98" s="129" t="s">
        <v>179</v>
      </c>
      <c r="BH98" s="129">
        <v>1E-4</v>
      </c>
      <c r="BI98" s="129" t="s">
        <v>179</v>
      </c>
      <c r="BJ98" s="129">
        <v>2.0000000000000001E-4</v>
      </c>
      <c r="BK98" s="129" t="s">
        <v>349</v>
      </c>
      <c r="BL98" s="129">
        <v>4.0000000000000002E-4</v>
      </c>
      <c r="BM98" s="129" t="s">
        <v>517</v>
      </c>
      <c r="BN98" s="129">
        <v>2.9999999999999997E-4</v>
      </c>
      <c r="BO98" s="129" t="s">
        <v>195</v>
      </c>
      <c r="BP98" s="129">
        <v>5.0000000000000001E-4</v>
      </c>
      <c r="BQ98" s="129" t="s">
        <v>179</v>
      </c>
      <c r="BR98" s="129">
        <v>2.9999999999999997E-4</v>
      </c>
      <c r="BS98" s="129" t="s">
        <v>179</v>
      </c>
      <c r="BT98" s="129">
        <v>4.0000000000000002E-4</v>
      </c>
      <c r="BU98" s="129" t="s">
        <v>179</v>
      </c>
      <c r="BV98" s="129">
        <v>6.9999999999999999E-4</v>
      </c>
      <c r="BW98" s="129" t="s">
        <v>304</v>
      </c>
      <c r="BX98" s="129">
        <v>8.9999999999999998E-4</v>
      </c>
      <c r="BY98" s="129" t="s">
        <v>18</v>
      </c>
      <c r="BZ98" s="129"/>
      <c r="CA98" s="129" t="s">
        <v>179</v>
      </c>
      <c r="CB98" s="129">
        <v>8.0000000000000004E-4</v>
      </c>
      <c r="CC98" s="129" t="s">
        <v>451</v>
      </c>
      <c r="CD98" s="129">
        <v>2.0999999999999999E-3</v>
      </c>
      <c r="CE98" s="129" t="s">
        <v>179</v>
      </c>
      <c r="CF98" s="129">
        <v>2.3E-3</v>
      </c>
      <c r="CG98" s="129" t="s">
        <v>179</v>
      </c>
      <c r="CH98" s="129">
        <v>1E-4</v>
      </c>
      <c r="CI98" s="129" t="s">
        <v>179</v>
      </c>
      <c r="CJ98" s="129">
        <v>7.4000000000000003E-3</v>
      </c>
      <c r="CK98" s="129" t="s">
        <v>179</v>
      </c>
      <c r="CL98" s="129">
        <v>1.11E-2</v>
      </c>
      <c r="CM98" s="129" t="s">
        <v>179</v>
      </c>
      <c r="CN98" s="129">
        <v>3.8E-3</v>
      </c>
      <c r="CO98" s="129" t="s">
        <v>179</v>
      </c>
      <c r="CP98" s="129">
        <v>8.9999999999999998E-4</v>
      </c>
      <c r="CQ98" s="129" t="s">
        <v>179</v>
      </c>
      <c r="CR98" s="129">
        <v>3.3999999999999998E-3</v>
      </c>
      <c r="CS98" s="129" t="s">
        <v>179</v>
      </c>
      <c r="CT98" s="129">
        <v>1.9E-3</v>
      </c>
      <c r="CU98" s="129" t="s">
        <v>179</v>
      </c>
      <c r="CV98" s="129">
        <v>6.9999999999999999E-4</v>
      </c>
      <c r="CW98" s="129" t="s">
        <v>179</v>
      </c>
      <c r="CX98" s="129">
        <v>5.9999999999999995E-4</v>
      </c>
      <c r="CY98" s="129" t="s">
        <v>179</v>
      </c>
      <c r="CZ98" s="129">
        <v>5.9999999999999995E-4</v>
      </c>
      <c r="DA98" s="129" t="s">
        <v>179</v>
      </c>
      <c r="DB98" s="129">
        <v>5.0000000000000001E-4</v>
      </c>
      <c r="DC98" s="129" t="s">
        <v>179</v>
      </c>
      <c r="DD98" s="129">
        <v>5.9999999999999995E-4</v>
      </c>
      <c r="DE98" s="129" t="s">
        <v>179</v>
      </c>
      <c r="DF98" s="129">
        <v>5.9999999999999995E-4</v>
      </c>
      <c r="DG98" s="129" t="s">
        <v>179</v>
      </c>
      <c r="DH98" s="129">
        <v>4.0000000000000002E-4</v>
      </c>
      <c r="DI98" s="129" t="s">
        <v>179</v>
      </c>
      <c r="DJ98" s="129">
        <v>4.0000000000000002E-4</v>
      </c>
      <c r="DK98" s="129" t="s">
        <v>937</v>
      </c>
      <c r="DL98" s="129" t="s">
        <v>59</v>
      </c>
      <c r="DN98" t="s">
        <v>895</v>
      </c>
      <c r="DR98" t="s">
        <v>904</v>
      </c>
      <c r="DS98" s="129">
        <v>22</v>
      </c>
      <c r="DT98" s="129" t="s">
        <v>1475</v>
      </c>
      <c r="DU98" s="129" t="s">
        <v>18</v>
      </c>
      <c r="DW98" t="s">
        <v>5243</v>
      </c>
    </row>
    <row r="99" spans="1:127">
      <c r="A99" s="127">
        <v>228</v>
      </c>
      <c r="B99" s="128">
        <v>44734.822222222225</v>
      </c>
      <c r="C99" s="129" t="s">
        <v>52</v>
      </c>
      <c r="D99" s="129">
        <v>0</v>
      </c>
      <c r="E99" s="129">
        <v>0</v>
      </c>
      <c r="F99" s="129">
        <v>0</v>
      </c>
      <c r="G99" s="129" t="s">
        <v>54</v>
      </c>
      <c r="H99" s="129" t="s">
        <v>55</v>
      </c>
      <c r="I99" s="129" t="s">
        <v>55</v>
      </c>
      <c r="J99" s="129" t="s">
        <v>55</v>
      </c>
      <c r="L99" s="129">
        <v>90</v>
      </c>
      <c r="M99" s="129" t="s">
        <v>173</v>
      </c>
      <c r="N99" s="129">
        <v>0</v>
      </c>
      <c r="O99" s="129" t="s">
        <v>173</v>
      </c>
      <c r="P99" s="129">
        <v>0</v>
      </c>
      <c r="Q99" s="129" t="s">
        <v>173</v>
      </c>
      <c r="R99" s="129">
        <v>0</v>
      </c>
      <c r="S99" s="129">
        <v>2</v>
      </c>
      <c r="T99" s="129" t="s">
        <v>174</v>
      </c>
      <c r="U99" s="129" t="s">
        <v>947</v>
      </c>
      <c r="V99" s="129">
        <v>0.69669999999999999</v>
      </c>
      <c r="W99" s="129" t="s">
        <v>948</v>
      </c>
      <c r="X99" s="129">
        <v>0.31759999999999999</v>
      </c>
      <c r="Y99" s="129" t="s">
        <v>949</v>
      </c>
      <c r="Z99" s="129">
        <v>0.36020000000000002</v>
      </c>
      <c r="AA99" s="129" t="s">
        <v>184</v>
      </c>
      <c r="AB99" s="129">
        <v>1.5100000000000001E-2</v>
      </c>
      <c r="AC99" s="129" t="s">
        <v>179</v>
      </c>
      <c r="AD99" s="129">
        <v>9.4999999999999998E-3</v>
      </c>
      <c r="AE99" s="129" t="s">
        <v>179</v>
      </c>
      <c r="AF99" s="129">
        <v>1.66E-2</v>
      </c>
      <c r="AG99" s="129" t="s">
        <v>950</v>
      </c>
      <c r="AH99" s="129">
        <v>6.1999999999999998E-3</v>
      </c>
      <c r="AI99" s="129" t="s">
        <v>951</v>
      </c>
      <c r="AJ99" s="129">
        <v>3.3000000000000002E-2</v>
      </c>
      <c r="AK99" s="129" t="s">
        <v>952</v>
      </c>
      <c r="AL99" s="129">
        <v>7.4000000000000003E-3</v>
      </c>
      <c r="AM99" s="129" t="s">
        <v>179</v>
      </c>
      <c r="AN99" s="129">
        <v>7.4000000000000003E-3</v>
      </c>
      <c r="AO99" s="129" t="s">
        <v>718</v>
      </c>
      <c r="AP99" s="129">
        <v>4.5999999999999999E-3</v>
      </c>
      <c r="AQ99" s="129" t="s">
        <v>953</v>
      </c>
      <c r="AR99" s="129">
        <v>5.0000000000000001E-3</v>
      </c>
      <c r="AS99" s="129" t="s">
        <v>954</v>
      </c>
      <c r="AT99" s="129">
        <v>2.5700000000000001E-2</v>
      </c>
      <c r="AU99" s="129" t="s">
        <v>344</v>
      </c>
      <c r="AV99" s="129">
        <v>3.5999999999999999E-3</v>
      </c>
      <c r="AW99" s="129" t="s">
        <v>429</v>
      </c>
      <c r="AX99" s="129">
        <v>1E-3</v>
      </c>
      <c r="AY99" s="129" t="s">
        <v>268</v>
      </c>
      <c r="AZ99" s="129">
        <v>8.9999999999999998E-4</v>
      </c>
      <c r="BA99" s="129" t="s">
        <v>316</v>
      </c>
      <c r="BB99" s="129">
        <v>6.9999999999999999E-4</v>
      </c>
      <c r="BC99" s="129" t="s">
        <v>211</v>
      </c>
      <c r="BD99" s="129">
        <v>4.0000000000000002E-4</v>
      </c>
      <c r="BE99" s="129" t="s">
        <v>179</v>
      </c>
      <c r="BF99" s="129">
        <v>2.9999999999999997E-4</v>
      </c>
      <c r="BG99" s="129" t="s">
        <v>179</v>
      </c>
      <c r="BH99" s="129">
        <v>1E-4</v>
      </c>
      <c r="BI99" s="129" t="s">
        <v>179</v>
      </c>
      <c r="BJ99" s="129">
        <v>2.0000000000000001E-4</v>
      </c>
      <c r="BK99" s="129" t="s">
        <v>429</v>
      </c>
      <c r="BL99" s="129">
        <v>4.0000000000000002E-4</v>
      </c>
      <c r="BM99" s="129" t="s">
        <v>392</v>
      </c>
      <c r="BN99" s="129">
        <v>2.9999999999999997E-4</v>
      </c>
      <c r="BO99" s="129" t="s">
        <v>215</v>
      </c>
      <c r="BP99" s="129">
        <v>5.0000000000000001E-4</v>
      </c>
      <c r="BQ99" s="129" t="s">
        <v>179</v>
      </c>
      <c r="BR99" s="129">
        <v>2.9999999999999997E-4</v>
      </c>
      <c r="BS99" s="129" t="s">
        <v>179</v>
      </c>
      <c r="BT99" s="129">
        <v>4.0000000000000002E-4</v>
      </c>
      <c r="BU99" s="129" t="s">
        <v>179</v>
      </c>
      <c r="BV99" s="129">
        <v>6.9999999999999999E-4</v>
      </c>
      <c r="BW99" s="129" t="s">
        <v>18</v>
      </c>
      <c r="BX99" s="129"/>
      <c r="BY99" s="129" t="s">
        <v>179</v>
      </c>
      <c r="BZ99" s="129">
        <v>1.1000000000000001E-3</v>
      </c>
      <c r="CA99" s="129" t="s">
        <v>179</v>
      </c>
      <c r="CB99" s="129">
        <v>8.0000000000000004E-4</v>
      </c>
      <c r="CC99" s="129" t="s">
        <v>179</v>
      </c>
      <c r="CD99" s="129">
        <v>2E-3</v>
      </c>
      <c r="CE99" s="129" t="s">
        <v>179</v>
      </c>
      <c r="CF99" s="129">
        <v>2.3E-3</v>
      </c>
      <c r="CG99" s="129" t="s">
        <v>179</v>
      </c>
      <c r="CH99" s="129">
        <v>1E-4</v>
      </c>
      <c r="CI99" s="129" t="s">
        <v>179</v>
      </c>
      <c r="CJ99" s="129">
        <v>7.1000000000000004E-3</v>
      </c>
      <c r="CK99" s="129" t="s">
        <v>179</v>
      </c>
      <c r="CL99" s="129">
        <v>1.09E-2</v>
      </c>
      <c r="CM99" s="129" t="s">
        <v>179</v>
      </c>
      <c r="CN99" s="129">
        <v>3.5000000000000001E-3</v>
      </c>
      <c r="CO99" s="129" t="s">
        <v>179</v>
      </c>
      <c r="CP99" s="129">
        <v>8.9999999999999998E-4</v>
      </c>
      <c r="CQ99" s="129" t="s">
        <v>179</v>
      </c>
      <c r="CR99" s="129">
        <v>3.0999999999999999E-3</v>
      </c>
      <c r="CS99" s="129" t="s">
        <v>179</v>
      </c>
      <c r="CT99" s="129">
        <v>1.9E-3</v>
      </c>
      <c r="CU99" s="129" t="s">
        <v>18</v>
      </c>
      <c r="CV99" s="129"/>
      <c r="CW99" s="129" t="s">
        <v>18</v>
      </c>
      <c r="CX99" s="129"/>
      <c r="CY99" s="129" t="s">
        <v>179</v>
      </c>
      <c r="CZ99" s="129">
        <v>5.9999999999999995E-4</v>
      </c>
      <c r="DA99" s="129" t="s">
        <v>179</v>
      </c>
      <c r="DB99" s="129">
        <v>5.0000000000000001E-4</v>
      </c>
      <c r="DC99" s="129" t="s">
        <v>179</v>
      </c>
      <c r="DD99" s="129">
        <v>5.0000000000000001E-4</v>
      </c>
      <c r="DE99" s="129" t="s">
        <v>179</v>
      </c>
      <c r="DF99" s="129">
        <v>5.9999999999999995E-4</v>
      </c>
      <c r="DG99" s="129" t="s">
        <v>179</v>
      </c>
      <c r="DH99" s="129">
        <v>4.0000000000000002E-4</v>
      </c>
      <c r="DI99" s="129" t="s">
        <v>179</v>
      </c>
      <c r="DJ99" s="129">
        <v>4.0000000000000002E-4</v>
      </c>
      <c r="DK99" s="129" t="s">
        <v>937</v>
      </c>
      <c r="DL99" s="129" t="s">
        <v>59</v>
      </c>
      <c r="DN99" t="s">
        <v>895</v>
      </c>
      <c r="DR99" t="s">
        <v>904</v>
      </c>
      <c r="DS99" s="129">
        <v>22</v>
      </c>
      <c r="DT99" s="129" t="s">
        <v>1476</v>
      </c>
      <c r="DU99" s="129" t="s">
        <v>18</v>
      </c>
      <c r="DW99" t="s">
        <v>5244</v>
      </c>
    </row>
    <row r="100" spans="1:127">
      <c r="A100">
        <v>283</v>
      </c>
      <c r="B100" s="14">
        <v>44735.109722222223</v>
      </c>
      <c r="C100" t="s">
        <v>52</v>
      </c>
      <c r="D100">
        <v>0</v>
      </c>
      <c r="E100">
        <v>0</v>
      </c>
      <c r="F100">
        <v>0</v>
      </c>
      <c r="G100" t="s">
        <v>54</v>
      </c>
      <c r="H100" t="s">
        <v>55</v>
      </c>
      <c r="I100" t="s">
        <v>55</v>
      </c>
      <c r="J100" t="s">
        <v>55</v>
      </c>
      <c r="L100">
        <v>90</v>
      </c>
      <c r="M100" t="s">
        <v>173</v>
      </c>
      <c r="N100">
        <v>0</v>
      </c>
      <c r="O100" t="s">
        <v>173</v>
      </c>
      <c r="P100">
        <v>0</v>
      </c>
      <c r="Q100" t="s">
        <v>173</v>
      </c>
      <c r="R100">
        <v>0</v>
      </c>
      <c r="S100">
        <v>2</v>
      </c>
      <c r="T100" t="s">
        <v>174</v>
      </c>
      <c r="U100" t="s">
        <v>1436</v>
      </c>
      <c r="V100">
        <v>0.68730000000000002</v>
      </c>
      <c r="W100" t="s">
        <v>1437</v>
      </c>
      <c r="X100">
        <v>0.33379999999999999</v>
      </c>
      <c r="Y100" t="s">
        <v>1438</v>
      </c>
      <c r="Z100">
        <v>0.36720000000000003</v>
      </c>
      <c r="AA100" t="s">
        <v>786</v>
      </c>
      <c r="AB100">
        <v>1.49E-2</v>
      </c>
      <c r="AC100" t="s">
        <v>1439</v>
      </c>
      <c r="AD100">
        <v>1.01E-2</v>
      </c>
      <c r="AE100" t="s">
        <v>179</v>
      </c>
      <c r="AF100">
        <v>1.67E-2</v>
      </c>
      <c r="AG100" t="s">
        <v>1440</v>
      </c>
      <c r="AH100">
        <v>6.0000000000000001E-3</v>
      </c>
      <c r="AI100" t="s">
        <v>1441</v>
      </c>
      <c r="AJ100">
        <v>3.2599999999999997E-2</v>
      </c>
      <c r="AK100" t="s">
        <v>1442</v>
      </c>
      <c r="AL100">
        <v>7.3000000000000001E-3</v>
      </c>
      <c r="AM100" t="s">
        <v>502</v>
      </c>
      <c r="AN100">
        <v>7.7000000000000002E-3</v>
      </c>
      <c r="AO100" t="s">
        <v>1443</v>
      </c>
      <c r="AP100">
        <v>4.4999999999999997E-3</v>
      </c>
      <c r="AQ100" t="s">
        <v>1444</v>
      </c>
      <c r="AR100">
        <v>4.7000000000000002E-3</v>
      </c>
      <c r="AS100" t="s">
        <v>1445</v>
      </c>
      <c r="AT100">
        <v>2.5000000000000001E-2</v>
      </c>
      <c r="AU100" t="s">
        <v>316</v>
      </c>
      <c r="AV100">
        <v>3.5999999999999999E-3</v>
      </c>
      <c r="AW100" t="s">
        <v>243</v>
      </c>
      <c r="AX100">
        <v>1E-3</v>
      </c>
      <c r="AY100" t="s">
        <v>317</v>
      </c>
      <c r="AZ100">
        <v>8.0000000000000004E-4</v>
      </c>
      <c r="BA100" t="s">
        <v>601</v>
      </c>
      <c r="BB100">
        <v>5.9999999999999995E-4</v>
      </c>
      <c r="BC100" t="s">
        <v>285</v>
      </c>
      <c r="BD100">
        <v>4.0000000000000002E-4</v>
      </c>
      <c r="BE100" t="s">
        <v>179</v>
      </c>
      <c r="BF100">
        <v>2.9999999999999997E-4</v>
      </c>
      <c r="BG100" t="s">
        <v>179</v>
      </c>
      <c r="BH100">
        <v>1E-4</v>
      </c>
      <c r="BI100" t="s">
        <v>246</v>
      </c>
      <c r="BJ100">
        <v>2.0000000000000001E-4</v>
      </c>
      <c r="BK100" t="s">
        <v>559</v>
      </c>
      <c r="BL100">
        <v>4.0000000000000002E-4</v>
      </c>
      <c r="BM100" t="s">
        <v>214</v>
      </c>
      <c r="BN100">
        <v>2.9999999999999997E-4</v>
      </c>
      <c r="BO100" t="s">
        <v>537</v>
      </c>
      <c r="BP100">
        <v>5.0000000000000001E-4</v>
      </c>
      <c r="BQ100" t="s">
        <v>179</v>
      </c>
      <c r="BR100">
        <v>2.9999999999999997E-4</v>
      </c>
      <c r="BS100" t="s">
        <v>179</v>
      </c>
      <c r="BT100">
        <v>2.9999999999999997E-4</v>
      </c>
      <c r="BU100" t="s">
        <v>179</v>
      </c>
      <c r="BV100">
        <v>6.9999999999999999E-4</v>
      </c>
      <c r="BW100" t="s">
        <v>18</v>
      </c>
      <c r="BY100" t="s">
        <v>18</v>
      </c>
      <c r="CA100" t="s">
        <v>179</v>
      </c>
      <c r="CB100">
        <v>8.0000000000000004E-4</v>
      </c>
      <c r="CC100" t="s">
        <v>179</v>
      </c>
      <c r="CD100">
        <v>2E-3</v>
      </c>
      <c r="CE100" t="s">
        <v>179</v>
      </c>
      <c r="CF100">
        <v>2.3E-3</v>
      </c>
      <c r="CG100" t="s">
        <v>179</v>
      </c>
      <c r="CH100">
        <v>1E-4</v>
      </c>
      <c r="CI100" t="s">
        <v>179</v>
      </c>
      <c r="CJ100">
        <v>7.0000000000000001E-3</v>
      </c>
      <c r="CK100" t="s">
        <v>179</v>
      </c>
      <c r="CL100">
        <v>1.09E-2</v>
      </c>
      <c r="CM100" t="s">
        <v>179</v>
      </c>
      <c r="CN100">
        <v>3.0999999999999999E-3</v>
      </c>
      <c r="CO100" t="s">
        <v>179</v>
      </c>
      <c r="CP100">
        <v>8.0000000000000004E-4</v>
      </c>
      <c r="CQ100" t="s">
        <v>179</v>
      </c>
      <c r="CR100">
        <v>3.3E-3</v>
      </c>
      <c r="CS100" t="s">
        <v>179</v>
      </c>
      <c r="CT100">
        <v>1.8E-3</v>
      </c>
      <c r="CU100" t="s">
        <v>18</v>
      </c>
      <c r="CW100" t="s">
        <v>18</v>
      </c>
      <c r="CY100" t="s">
        <v>179</v>
      </c>
      <c r="CZ100">
        <v>5.0000000000000001E-4</v>
      </c>
      <c r="DA100" t="s">
        <v>179</v>
      </c>
      <c r="DB100">
        <v>5.9999999999999995E-4</v>
      </c>
      <c r="DC100" t="s">
        <v>179</v>
      </c>
      <c r="DD100">
        <v>5.9999999999999995E-4</v>
      </c>
      <c r="DE100" t="s">
        <v>179</v>
      </c>
      <c r="DF100">
        <v>5.0000000000000001E-4</v>
      </c>
      <c r="DG100" t="s">
        <v>179</v>
      </c>
      <c r="DH100">
        <v>4.0000000000000002E-4</v>
      </c>
      <c r="DI100" t="s">
        <v>179</v>
      </c>
      <c r="DJ100">
        <v>2.9999999999999997E-4</v>
      </c>
      <c r="DK100" t="s">
        <v>937</v>
      </c>
      <c r="DL100" t="s">
        <v>59</v>
      </c>
      <c r="DN100" t="s">
        <v>895</v>
      </c>
      <c r="DR100" t="s">
        <v>1512</v>
      </c>
      <c r="DS100">
        <v>49</v>
      </c>
      <c r="DT100" t="s">
        <v>1508</v>
      </c>
      <c r="DU100" t="s">
        <v>18</v>
      </c>
      <c r="DW100" t="s">
        <v>5245</v>
      </c>
    </row>
    <row r="101" spans="1:127">
      <c r="A101">
        <v>284</v>
      </c>
      <c r="B101" s="14">
        <v>44735.111111111109</v>
      </c>
      <c r="C101" t="s">
        <v>52</v>
      </c>
      <c r="D101">
        <v>0</v>
      </c>
      <c r="E101">
        <v>0</v>
      </c>
      <c r="F101">
        <v>0</v>
      </c>
      <c r="G101" t="s">
        <v>54</v>
      </c>
      <c r="H101" t="s">
        <v>55</v>
      </c>
      <c r="I101" t="s">
        <v>55</v>
      </c>
      <c r="J101" t="s">
        <v>55</v>
      </c>
      <c r="L101">
        <v>90</v>
      </c>
      <c r="M101" t="s">
        <v>173</v>
      </c>
      <c r="N101">
        <v>0</v>
      </c>
      <c r="O101" t="s">
        <v>173</v>
      </c>
      <c r="P101">
        <v>0</v>
      </c>
      <c r="Q101" t="s">
        <v>173</v>
      </c>
      <c r="R101">
        <v>0</v>
      </c>
      <c r="S101">
        <v>2</v>
      </c>
      <c r="T101" t="s">
        <v>174</v>
      </c>
      <c r="U101" t="s">
        <v>1446</v>
      </c>
      <c r="V101">
        <v>0.68669999999999998</v>
      </c>
      <c r="W101" t="s">
        <v>1447</v>
      </c>
      <c r="X101">
        <v>0.32050000000000001</v>
      </c>
      <c r="Y101" t="s">
        <v>1448</v>
      </c>
      <c r="Z101">
        <v>0.35649999999999998</v>
      </c>
      <c r="AA101" t="s">
        <v>1449</v>
      </c>
      <c r="AB101">
        <v>1.4999999999999999E-2</v>
      </c>
      <c r="AC101" t="s">
        <v>179</v>
      </c>
      <c r="AD101">
        <v>8.6E-3</v>
      </c>
      <c r="AE101" t="s">
        <v>179</v>
      </c>
      <c r="AF101">
        <v>1.61E-2</v>
      </c>
      <c r="AG101" t="s">
        <v>1450</v>
      </c>
      <c r="AH101">
        <v>6.8999999999999999E-3</v>
      </c>
      <c r="AI101" t="s">
        <v>1451</v>
      </c>
      <c r="AJ101">
        <v>3.2500000000000001E-2</v>
      </c>
      <c r="AK101" t="s">
        <v>1452</v>
      </c>
      <c r="AL101">
        <v>7.0000000000000001E-3</v>
      </c>
      <c r="AM101" t="s">
        <v>667</v>
      </c>
      <c r="AN101">
        <v>7.3000000000000001E-3</v>
      </c>
      <c r="AO101" t="s">
        <v>417</v>
      </c>
      <c r="AP101">
        <v>4.4000000000000003E-3</v>
      </c>
      <c r="AQ101" t="s">
        <v>1453</v>
      </c>
      <c r="AR101">
        <v>4.4999999999999997E-3</v>
      </c>
      <c r="AS101" t="s">
        <v>1454</v>
      </c>
      <c r="AT101">
        <v>2.3800000000000002E-2</v>
      </c>
      <c r="AU101" t="s">
        <v>179</v>
      </c>
      <c r="AV101">
        <v>3.3999999999999998E-3</v>
      </c>
      <c r="AW101" t="s">
        <v>268</v>
      </c>
      <c r="AX101">
        <v>1E-3</v>
      </c>
      <c r="AY101" t="s">
        <v>424</v>
      </c>
      <c r="AZ101">
        <v>8.0000000000000004E-4</v>
      </c>
      <c r="BA101" t="s">
        <v>1357</v>
      </c>
      <c r="BB101">
        <v>5.9999999999999995E-4</v>
      </c>
      <c r="BC101" t="s">
        <v>406</v>
      </c>
      <c r="BD101">
        <v>4.0000000000000002E-4</v>
      </c>
      <c r="BE101" t="s">
        <v>179</v>
      </c>
      <c r="BF101">
        <v>2.9999999999999997E-4</v>
      </c>
      <c r="BG101" t="s">
        <v>179</v>
      </c>
      <c r="BH101">
        <v>1E-4</v>
      </c>
      <c r="BI101" t="s">
        <v>318</v>
      </c>
      <c r="BJ101">
        <v>2.0000000000000001E-4</v>
      </c>
      <c r="BK101" t="s">
        <v>1123</v>
      </c>
      <c r="BL101">
        <v>5.9999999999999995E-4</v>
      </c>
      <c r="BM101" t="s">
        <v>392</v>
      </c>
      <c r="BN101">
        <v>2.9999999999999997E-4</v>
      </c>
      <c r="BO101" t="s">
        <v>537</v>
      </c>
      <c r="BP101">
        <v>5.0000000000000001E-4</v>
      </c>
      <c r="BQ101" t="s">
        <v>179</v>
      </c>
      <c r="BR101">
        <v>2.9999999999999997E-4</v>
      </c>
      <c r="BS101" t="s">
        <v>179</v>
      </c>
      <c r="BT101">
        <v>4.0000000000000002E-4</v>
      </c>
      <c r="BU101" t="s">
        <v>179</v>
      </c>
      <c r="BV101">
        <v>6.9999999999999999E-4</v>
      </c>
      <c r="BW101" t="s">
        <v>18</v>
      </c>
      <c r="BY101" t="s">
        <v>18</v>
      </c>
      <c r="CA101" t="s">
        <v>179</v>
      </c>
      <c r="CB101">
        <v>8.0000000000000004E-4</v>
      </c>
      <c r="CC101" t="s">
        <v>179</v>
      </c>
      <c r="CD101">
        <v>2E-3</v>
      </c>
      <c r="CE101" t="s">
        <v>179</v>
      </c>
      <c r="CF101">
        <v>2.3E-3</v>
      </c>
      <c r="CG101" t="s">
        <v>216</v>
      </c>
      <c r="CH101">
        <v>1E-4</v>
      </c>
      <c r="CI101" t="s">
        <v>179</v>
      </c>
      <c r="CJ101">
        <v>7.3000000000000001E-3</v>
      </c>
      <c r="CK101" t="s">
        <v>179</v>
      </c>
      <c r="CL101">
        <v>1.0699999999999999E-2</v>
      </c>
      <c r="CM101" t="s">
        <v>515</v>
      </c>
      <c r="CN101">
        <v>3.8E-3</v>
      </c>
      <c r="CO101" t="s">
        <v>179</v>
      </c>
      <c r="CP101">
        <v>8.0000000000000004E-4</v>
      </c>
      <c r="CQ101" t="s">
        <v>179</v>
      </c>
      <c r="CR101">
        <v>3.0999999999999999E-3</v>
      </c>
      <c r="CS101" t="s">
        <v>179</v>
      </c>
      <c r="CT101">
        <v>1.6999999999999999E-3</v>
      </c>
      <c r="CU101" t="s">
        <v>18</v>
      </c>
      <c r="CW101" t="s">
        <v>18</v>
      </c>
      <c r="CY101" t="s">
        <v>179</v>
      </c>
      <c r="CZ101">
        <v>5.9999999999999995E-4</v>
      </c>
      <c r="DA101" t="s">
        <v>179</v>
      </c>
      <c r="DB101">
        <v>5.0000000000000001E-4</v>
      </c>
      <c r="DC101" t="s">
        <v>179</v>
      </c>
      <c r="DD101">
        <v>5.0000000000000001E-4</v>
      </c>
      <c r="DE101" t="s">
        <v>179</v>
      </c>
      <c r="DF101">
        <v>5.0000000000000001E-4</v>
      </c>
      <c r="DG101" t="s">
        <v>179</v>
      </c>
      <c r="DH101">
        <v>4.0000000000000002E-4</v>
      </c>
      <c r="DI101" t="s">
        <v>179</v>
      </c>
      <c r="DJ101">
        <v>4.0000000000000002E-4</v>
      </c>
      <c r="DK101" t="s">
        <v>937</v>
      </c>
      <c r="DL101" t="s">
        <v>59</v>
      </c>
      <c r="DN101" t="s">
        <v>895</v>
      </c>
      <c r="DR101" t="s">
        <v>921</v>
      </c>
      <c r="DS101">
        <v>79</v>
      </c>
      <c r="DT101" t="s">
        <v>1480</v>
      </c>
      <c r="DU101" t="s">
        <v>18</v>
      </c>
      <c r="DW101" t="s">
        <v>4853</v>
      </c>
    </row>
    <row r="102" spans="1:127">
      <c r="A102">
        <v>285</v>
      </c>
      <c r="B102" s="14">
        <v>44735.12222222222</v>
      </c>
      <c r="C102" t="s">
        <v>52</v>
      </c>
      <c r="D102">
        <v>0</v>
      </c>
      <c r="E102">
        <v>0</v>
      </c>
      <c r="F102">
        <v>0</v>
      </c>
      <c r="G102" t="s">
        <v>54</v>
      </c>
      <c r="H102" t="s">
        <v>55</v>
      </c>
      <c r="I102" t="s">
        <v>55</v>
      </c>
      <c r="J102" t="s">
        <v>55</v>
      </c>
      <c r="L102">
        <v>90</v>
      </c>
      <c r="M102" t="s">
        <v>173</v>
      </c>
      <c r="N102">
        <v>0</v>
      </c>
      <c r="O102" t="s">
        <v>173</v>
      </c>
      <c r="P102">
        <v>0</v>
      </c>
      <c r="Q102" t="s">
        <v>173</v>
      </c>
      <c r="R102">
        <v>0</v>
      </c>
      <c r="S102">
        <v>2</v>
      </c>
      <c r="T102" t="s">
        <v>174</v>
      </c>
      <c r="U102" t="s">
        <v>1455</v>
      </c>
      <c r="V102">
        <v>0.70420000000000005</v>
      </c>
      <c r="W102" t="s">
        <v>1456</v>
      </c>
      <c r="X102">
        <v>0.32679999999999998</v>
      </c>
      <c r="Y102" t="s">
        <v>1457</v>
      </c>
      <c r="Z102">
        <v>0.36570000000000003</v>
      </c>
      <c r="AA102" t="s">
        <v>871</v>
      </c>
      <c r="AB102">
        <v>1.5100000000000001E-2</v>
      </c>
      <c r="AC102" t="s">
        <v>416</v>
      </c>
      <c r="AD102">
        <v>1.0200000000000001E-2</v>
      </c>
      <c r="AE102" t="s">
        <v>179</v>
      </c>
      <c r="AF102">
        <v>1.6400000000000001E-2</v>
      </c>
      <c r="AG102" t="s">
        <v>1458</v>
      </c>
      <c r="AH102">
        <v>6.0000000000000001E-3</v>
      </c>
      <c r="AI102" t="s">
        <v>1459</v>
      </c>
      <c r="AJ102">
        <v>3.2500000000000001E-2</v>
      </c>
      <c r="AK102" t="s">
        <v>1460</v>
      </c>
      <c r="AL102">
        <v>7.4000000000000003E-3</v>
      </c>
      <c r="AM102" t="s">
        <v>1461</v>
      </c>
      <c r="AN102">
        <v>7.6E-3</v>
      </c>
      <c r="AO102" t="s">
        <v>1462</v>
      </c>
      <c r="AP102">
        <v>4.4000000000000003E-3</v>
      </c>
      <c r="AQ102" t="s">
        <v>1463</v>
      </c>
      <c r="AR102">
        <v>4.7999999999999996E-3</v>
      </c>
      <c r="AS102" t="s">
        <v>1464</v>
      </c>
      <c r="AT102">
        <v>2.53E-2</v>
      </c>
      <c r="AU102" t="s">
        <v>1118</v>
      </c>
      <c r="AV102">
        <v>3.5999999999999999E-3</v>
      </c>
      <c r="AW102" t="s">
        <v>390</v>
      </c>
      <c r="AX102">
        <v>1E-3</v>
      </c>
      <c r="AY102" t="s">
        <v>213</v>
      </c>
      <c r="AZ102">
        <v>8.0000000000000004E-4</v>
      </c>
      <c r="BA102" t="s">
        <v>303</v>
      </c>
      <c r="BB102">
        <v>5.9999999999999995E-4</v>
      </c>
      <c r="BC102" t="s">
        <v>245</v>
      </c>
      <c r="BD102">
        <v>4.0000000000000002E-4</v>
      </c>
      <c r="BE102" t="s">
        <v>179</v>
      </c>
      <c r="BF102">
        <v>2.9999999999999997E-4</v>
      </c>
      <c r="BG102" t="s">
        <v>179</v>
      </c>
      <c r="BH102">
        <v>1E-4</v>
      </c>
      <c r="BI102" t="s">
        <v>179</v>
      </c>
      <c r="BJ102">
        <v>2.0000000000000001E-4</v>
      </c>
      <c r="BK102" t="s">
        <v>243</v>
      </c>
      <c r="BL102">
        <v>4.0000000000000002E-4</v>
      </c>
      <c r="BM102" t="s">
        <v>250</v>
      </c>
      <c r="BN102">
        <v>2.9999999999999997E-4</v>
      </c>
      <c r="BO102" t="s">
        <v>302</v>
      </c>
      <c r="BP102">
        <v>5.0000000000000001E-4</v>
      </c>
      <c r="BQ102" t="s">
        <v>179</v>
      </c>
      <c r="BR102">
        <v>2.9999999999999997E-4</v>
      </c>
      <c r="BS102" t="s">
        <v>179</v>
      </c>
      <c r="BT102">
        <v>2.9999999999999997E-4</v>
      </c>
      <c r="BU102" t="s">
        <v>179</v>
      </c>
      <c r="BV102">
        <v>6.9999999999999999E-4</v>
      </c>
      <c r="BW102" t="s">
        <v>391</v>
      </c>
      <c r="BX102">
        <v>8.0000000000000004E-4</v>
      </c>
      <c r="BY102" t="s">
        <v>18</v>
      </c>
      <c r="CA102" t="s">
        <v>179</v>
      </c>
      <c r="CB102">
        <v>8.0000000000000004E-4</v>
      </c>
      <c r="CC102" t="s">
        <v>179</v>
      </c>
      <c r="CD102">
        <v>2E-3</v>
      </c>
      <c r="CE102" t="s">
        <v>179</v>
      </c>
      <c r="CF102">
        <v>2.3E-3</v>
      </c>
      <c r="CG102" t="s">
        <v>216</v>
      </c>
      <c r="CH102">
        <v>1E-4</v>
      </c>
      <c r="CI102" t="s">
        <v>244</v>
      </c>
      <c r="CJ102">
        <v>7.1000000000000004E-3</v>
      </c>
      <c r="CK102" t="s">
        <v>179</v>
      </c>
      <c r="CL102">
        <v>1.11E-2</v>
      </c>
      <c r="CM102" t="s">
        <v>179</v>
      </c>
      <c r="CN102">
        <v>3.2000000000000002E-3</v>
      </c>
      <c r="CO102" t="s">
        <v>179</v>
      </c>
      <c r="CP102">
        <v>8.0000000000000004E-4</v>
      </c>
      <c r="CQ102" t="s">
        <v>179</v>
      </c>
      <c r="CR102">
        <v>3.2000000000000002E-3</v>
      </c>
      <c r="CS102" t="s">
        <v>179</v>
      </c>
      <c r="CT102">
        <v>1.8E-3</v>
      </c>
      <c r="CU102" t="s">
        <v>179</v>
      </c>
      <c r="CV102">
        <v>8.0000000000000004E-4</v>
      </c>
      <c r="CW102" t="s">
        <v>18</v>
      </c>
      <c r="CY102" t="s">
        <v>179</v>
      </c>
      <c r="CZ102">
        <v>5.9999999999999995E-4</v>
      </c>
      <c r="DA102" t="s">
        <v>179</v>
      </c>
      <c r="DB102">
        <v>5.9999999999999995E-4</v>
      </c>
      <c r="DC102" t="s">
        <v>179</v>
      </c>
      <c r="DD102">
        <v>5.9999999999999995E-4</v>
      </c>
      <c r="DE102" t="s">
        <v>179</v>
      </c>
      <c r="DF102">
        <v>5.0000000000000001E-4</v>
      </c>
      <c r="DG102" t="s">
        <v>179</v>
      </c>
      <c r="DH102">
        <v>4.0000000000000002E-4</v>
      </c>
      <c r="DI102" t="s">
        <v>179</v>
      </c>
      <c r="DJ102">
        <v>2.9999999999999997E-4</v>
      </c>
      <c r="DK102" t="s">
        <v>1465</v>
      </c>
      <c r="DL102" t="s">
        <v>59</v>
      </c>
      <c r="DN102" t="s">
        <v>895</v>
      </c>
      <c r="DR102" t="s">
        <v>904</v>
      </c>
      <c r="DS102">
        <v>19</v>
      </c>
      <c r="DT102" t="s">
        <v>1499</v>
      </c>
      <c r="DU102" t="s">
        <v>18</v>
      </c>
      <c r="DW102" t="s">
        <v>4854</v>
      </c>
    </row>
    <row r="103" spans="1:127">
      <c r="A103">
        <v>286</v>
      </c>
      <c r="B103" s="14">
        <v>44735.124305555553</v>
      </c>
      <c r="C103" t="s">
        <v>52</v>
      </c>
      <c r="D103">
        <v>0</v>
      </c>
      <c r="E103">
        <v>0</v>
      </c>
      <c r="F103">
        <v>0</v>
      </c>
      <c r="G103" t="s">
        <v>54</v>
      </c>
      <c r="H103" t="s">
        <v>55</v>
      </c>
      <c r="I103" t="s">
        <v>55</v>
      </c>
      <c r="J103" t="s">
        <v>55</v>
      </c>
      <c r="L103">
        <v>90</v>
      </c>
      <c r="M103" t="s">
        <v>173</v>
      </c>
      <c r="N103">
        <v>0</v>
      </c>
      <c r="O103" t="s">
        <v>173</v>
      </c>
      <c r="P103">
        <v>0</v>
      </c>
      <c r="Q103" t="s">
        <v>173</v>
      </c>
      <c r="R103">
        <v>0</v>
      </c>
      <c r="S103">
        <v>2</v>
      </c>
      <c r="T103" t="s">
        <v>174</v>
      </c>
      <c r="U103" t="s">
        <v>1466</v>
      </c>
      <c r="V103">
        <v>0.70220000000000005</v>
      </c>
      <c r="W103" t="s">
        <v>1467</v>
      </c>
      <c r="X103">
        <v>0.32400000000000001</v>
      </c>
      <c r="Y103" t="s">
        <v>1468</v>
      </c>
      <c r="Z103">
        <v>0.3654</v>
      </c>
      <c r="AA103" t="s">
        <v>564</v>
      </c>
      <c r="AB103">
        <v>1.5699999999999999E-2</v>
      </c>
      <c r="AC103" t="s">
        <v>1469</v>
      </c>
      <c r="AD103">
        <v>1.0999999999999999E-2</v>
      </c>
      <c r="AE103" t="s">
        <v>179</v>
      </c>
      <c r="AF103">
        <v>1.77E-2</v>
      </c>
      <c r="AG103" t="s">
        <v>1470</v>
      </c>
      <c r="AH103">
        <v>7.7000000000000002E-3</v>
      </c>
      <c r="AI103" t="s">
        <v>1471</v>
      </c>
      <c r="AJ103">
        <v>3.3399999999999999E-2</v>
      </c>
      <c r="AK103" t="s">
        <v>1472</v>
      </c>
      <c r="AL103">
        <v>8.0000000000000002E-3</v>
      </c>
      <c r="AM103" t="s">
        <v>1473</v>
      </c>
      <c r="AN103">
        <v>8.0999999999999996E-3</v>
      </c>
      <c r="AO103" t="s">
        <v>564</v>
      </c>
      <c r="AP103">
        <v>4.5999999999999999E-3</v>
      </c>
      <c r="AQ103" t="s">
        <v>503</v>
      </c>
      <c r="AR103">
        <v>5.1000000000000004E-3</v>
      </c>
      <c r="AS103" t="s">
        <v>1474</v>
      </c>
      <c r="AT103">
        <v>2.6499999999999999E-2</v>
      </c>
      <c r="AU103" t="s">
        <v>179</v>
      </c>
      <c r="AV103">
        <v>3.7000000000000002E-3</v>
      </c>
      <c r="AW103" t="s">
        <v>243</v>
      </c>
      <c r="AX103">
        <v>1.1000000000000001E-3</v>
      </c>
      <c r="AY103" t="s">
        <v>230</v>
      </c>
      <c r="AZ103">
        <v>8.0000000000000004E-4</v>
      </c>
      <c r="BA103" t="s">
        <v>346</v>
      </c>
      <c r="BB103">
        <v>6.9999999999999999E-4</v>
      </c>
      <c r="BC103" t="s">
        <v>191</v>
      </c>
      <c r="BD103">
        <v>5.0000000000000001E-4</v>
      </c>
      <c r="BE103" t="s">
        <v>179</v>
      </c>
      <c r="BF103">
        <v>2.9999999999999997E-4</v>
      </c>
      <c r="BG103" t="s">
        <v>179</v>
      </c>
      <c r="BH103">
        <v>1E-4</v>
      </c>
      <c r="BI103" t="s">
        <v>318</v>
      </c>
      <c r="BJ103">
        <v>2.0000000000000001E-4</v>
      </c>
      <c r="BK103" t="s">
        <v>432</v>
      </c>
      <c r="BL103">
        <v>5.0000000000000001E-4</v>
      </c>
      <c r="BM103" t="s">
        <v>250</v>
      </c>
      <c r="BN103">
        <v>2.9999999999999997E-4</v>
      </c>
      <c r="BO103" t="s">
        <v>284</v>
      </c>
      <c r="BP103">
        <v>5.0000000000000001E-4</v>
      </c>
      <c r="BQ103" t="s">
        <v>179</v>
      </c>
      <c r="BR103">
        <v>2.9999999999999997E-4</v>
      </c>
      <c r="BS103" t="s">
        <v>179</v>
      </c>
      <c r="BT103">
        <v>4.0000000000000002E-4</v>
      </c>
      <c r="BU103" t="s">
        <v>179</v>
      </c>
      <c r="BV103">
        <v>5.9999999999999995E-4</v>
      </c>
      <c r="BW103" t="s">
        <v>18</v>
      </c>
      <c r="BY103" t="s">
        <v>179</v>
      </c>
      <c r="BZ103">
        <v>1.1000000000000001E-3</v>
      </c>
      <c r="CA103" t="s">
        <v>179</v>
      </c>
      <c r="CB103">
        <v>8.0000000000000004E-4</v>
      </c>
      <c r="CC103" t="s">
        <v>179</v>
      </c>
      <c r="CD103">
        <v>2.0999999999999999E-3</v>
      </c>
      <c r="CE103" t="s">
        <v>179</v>
      </c>
      <c r="CF103">
        <v>2.3E-3</v>
      </c>
      <c r="CG103" t="s">
        <v>216</v>
      </c>
      <c r="CH103">
        <v>1E-4</v>
      </c>
      <c r="CI103" t="s">
        <v>179</v>
      </c>
      <c r="CJ103">
        <v>7.1999999999999998E-3</v>
      </c>
      <c r="CK103" t="s">
        <v>1052</v>
      </c>
      <c r="CL103">
        <v>1.1299999999999999E-2</v>
      </c>
      <c r="CM103" t="s">
        <v>179</v>
      </c>
      <c r="CN103">
        <v>3.3E-3</v>
      </c>
      <c r="CO103" t="s">
        <v>179</v>
      </c>
      <c r="CP103">
        <v>8.0000000000000004E-4</v>
      </c>
      <c r="CQ103" t="s">
        <v>179</v>
      </c>
      <c r="CR103">
        <v>3.2000000000000002E-3</v>
      </c>
      <c r="CS103" t="s">
        <v>179</v>
      </c>
      <c r="CT103">
        <v>1.9E-3</v>
      </c>
      <c r="CU103" t="s">
        <v>179</v>
      </c>
      <c r="CV103">
        <v>8.0000000000000004E-4</v>
      </c>
      <c r="CW103" t="s">
        <v>18</v>
      </c>
      <c r="CY103" t="s">
        <v>179</v>
      </c>
      <c r="CZ103">
        <v>5.9999999999999995E-4</v>
      </c>
      <c r="DA103" t="s">
        <v>179</v>
      </c>
      <c r="DB103">
        <v>5.0000000000000001E-4</v>
      </c>
      <c r="DC103" t="s">
        <v>179</v>
      </c>
      <c r="DD103">
        <v>5.9999999999999995E-4</v>
      </c>
      <c r="DE103" t="s">
        <v>179</v>
      </c>
      <c r="DF103">
        <v>5.9999999999999995E-4</v>
      </c>
      <c r="DG103" t="s">
        <v>179</v>
      </c>
      <c r="DH103">
        <v>4.0000000000000002E-4</v>
      </c>
      <c r="DI103" t="s">
        <v>179</v>
      </c>
      <c r="DJ103">
        <v>2.9999999999999997E-4</v>
      </c>
      <c r="DK103" t="s">
        <v>1465</v>
      </c>
      <c r="DL103" t="s">
        <v>59</v>
      </c>
      <c r="DN103" t="s">
        <v>895</v>
      </c>
      <c r="DR103" t="s">
        <v>897</v>
      </c>
      <c r="DS103">
        <v>27</v>
      </c>
      <c r="DT103" t="s">
        <v>1509</v>
      </c>
      <c r="DU103" t="s">
        <v>18</v>
      </c>
      <c r="DW103" t="s">
        <v>4855</v>
      </c>
    </row>
    <row r="104" spans="1:127">
      <c r="A104">
        <v>104</v>
      </c>
      <c r="B104" s="126">
        <v>44730.789583333331</v>
      </c>
      <c r="C104" t="s">
        <v>52</v>
      </c>
      <c r="D104">
        <v>0</v>
      </c>
      <c r="E104">
        <v>0</v>
      </c>
      <c r="F104">
        <v>0</v>
      </c>
      <c r="G104" t="s">
        <v>54</v>
      </c>
      <c r="H104" t="s">
        <v>55</v>
      </c>
      <c r="I104" t="s">
        <v>55</v>
      </c>
      <c r="J104" t="s">
        <v>55</v>
      </c>
      <c r="K104" t="s">
        <v>18</v>
      </c>
      <c r="L104">
        <v>90</v>
      </c>
      <c r="M104" t="s">
        <v>173</v>
      </c>
      <c r="N104">
        <v>0</v>
      </c>
      <c r="O104" t="s">
        <v>173</v>
      </c>
      <c r="P104">
        <v>0</v>
      </c>
      <c r="Q104" t="s">
        <v>173</v>
      </c>
      <c r="R104">
        <v>0</v>
      </c>
      <c r="S104">
        <v>2</v>
      </c>
      <c r="T104" t="s">
        <v>174</v>
      </c>
      <c r="U104" t="s">
        <v>175</v>
      </c>
      <c r="V104">
        <v>0.66349999999999998</v>
      </c>
      <c r="W104" t="s">
        <v>176</v>
      </c>
      <c r="X104">
        <v>0.3412</v>
      </c>
      <c r="Y104" t="s">
        <v>177</v>
      </c>
      <c r="Z104">
        <v>0.35520000000000002</v>
      </c>
      <c r="AA104" t="s">
        <v>178</v>
      </c>
      <c r="AB104">
        <v>1.61E-2</v>
      </c>
      <c r="AC104" t="s">
        <v>179</v>
      </c>
      <c r="AD104">
        <v>8.8999999999999999E-3</v>
      </c>
      <c r="AE104" t="s">
        <v>179</v>
      </c>
      <c r="AF104">
        <v>1.78E-2</v>
      </c>
      <c r="AG104" t="s">
        <v>180</v>
      </c>
      <c r="AH104">
        <v>9.2999999999999992E-3</v>
      </c>
      <c r="AI104" t="s">
        <v>181</v>
      </c>
      <c r="AJ104">
        <v>3.4700000000000002E-2</v>
      </c>
      <c r="AK104" t="s">
        <v>182</v>
      </c>
      <c r="AL104">
        <v>7.7999999999999996E-3</v>
      </c>
      <c r="AM104" t="s">
        <v>183</v>
      </c>
      <c r="AN104">
        <v>8.2000000000000007E-3</v>
      </c>
      <c r="AO104" t="s">
        <v>184</v>
      </c>
      <c r="AP104">
        <v>4.0000000000000001E-3</v>
      </c>
      <c r="AQ104" t="s">
        <v>185</v>
      </c>
      <c r="AR104">
        <v>5.0000000000000001E-3</v>
      </c>
      <c r="AS104" t="s">
        <v>186</v>
      </c>
      <c r="AT104">
        <v>2.58E-2</v>
      </c>
      <c r="AU104" t="s">
        <v>187</v>
      </c>
      <c r="AV104">
        <v>3.5999999999999999E-3</v>
      </c>
      <c r="AW104" t="s">
        <v>188</v>
      </c>
      <c r="AX104">
        <v>1.1999999999999999E-3</v>
      </c>
      <c r="AY104" t="s">
        <v>189</v>
      </c>
      <c r="AZ104">
        <v>8.9999999999999998E-4</v>
      </c>
      <c r="BA104" t="s">
        <v>190</v>
      </c>
      <c r="BB104">
        <v>6.9999999999999999E-4</v>
      </c>
      <c r="BC104" t="s">
        <v>191</v>
      </c>
      <c r="BD104">
        <v>4.0000000000000002E-4</v>
      </c>
      <c r="BE104" t="s">
        <v>179</v>
      </c>
      <c r="BF104">
        <v>2.9999999999999997E-4</v>
      </c>
      <c r="BG104" t="s">
        <v>179</v>
      </c>
      <c r="BH104">
        <v>1E-4</v>
      </c>
      <c r="BI104" t="s">
        <v>192</v>
      </c>
      <c r="BJ104">
        <v>2.0000000000000001E-4</v>
      </c>
      <c r="BK104" t="s">
        <v>193</v>
      </c>
      <c r="BL104">
        <v>5.0000000000000001E-4</v>
      </c>
      <c r="BM104" t="s">
        <v>194</v>
      </c>
      <c r="BN104">
        <v>2.9999999999999997E-4</v>
      </c>
      <c r="BO104" t="s">
        <v>195</v>
      </c>
      <c r="BP104">
        <v>5.0000000000000001E-4</v>
      </c>
      <c r="BQ104" t="s">
        <v>179</v>
      </c>
      <c r="BR104">
        <v>2.9999999999999997E-4</v>
      </c>
      <c r="BS104" t="s">
        <v>179</v>
      </c>
      <c r="BT104">
        <v>4.0000000000000002E-4</v>
      </c>
      <c r="BU104" t="s">
        <v>179</v>
      </c>
      <c r="BV104">
        <v>6.9999999999999999E-4</v>
      </c>
      <c r="BW104" t="s">
        <v>18</v>
      </c>
      <c r="BY104" t="s">
        <v>179</v>
      </c>
      <c r="BZ104">
        <v>1.1000000000000001E-3</v>
      </c>
      <c r="CA104" t="s">
        <v>179</v>
      </c>
      <c r="CB104">
        <v>8.0000000000000004E-4</v>
      </c>
      <c r="CC104" t="s">
        <v>179</v>
      </c>
      <c r="CD104">
        <v>2E-3</v>
      </c>
      <c r="CE104" t="s">
        <v>179</v>
      </c>
      <c r="CF104">
        <v>2.2000000000000001E-3</v>
      </c>
      <c r="CG104" t="s">
        <v>179</v>
      </c>
      <c r="CH104">
        <v>1E-4</v>
      </c>
      <c r="CI104" t="s">
        <v>179</v>
      </c>
      <c r="CJ104">
        <v>6.7999999999999996E-3</v>
      </c>
      <c r="CK104" t="s">
        <v>179</v>
      </c>
      <c r="CL104">
        <v>1.11E-2</v>
      </c>
      <c r="CM104" t="s">
        <v>179</v>
      </c>
      <c r="CN104">
        <v>4.7999999999999996E-3</v>
      </c>
      <c r="CO104" t="s">
        <v>179</v>
      </c>
      <c r="CP104">
        <v>8.0000000000000004E-4</v>
      </c>
      <c r="CQ104" t="s">
        <v>179</v>
      </c>
      <c r="CR104">
        <v>3.2000000000000002E-3</v>
      </c>
      <c r="CS104" t="s">
        <v>179</v>
      </c>
      <c r="CT104">
        <v>1.8E-3</v>
      </c>
      <c r="CU104" t="s">
        <v>18</v>
      </c>
      <c r="CW104" t="s">
        <v>18</v>
      </c>
      <c r="CY104" t="s">
        <v>179</v>
      </c>
      <c r="CZ104">
        <v>5.9999999999999995E-4</v>
      </c>
      <c r="DA104" t="s">
        <v>192</v>
      </c>
      <c r="DB104">
        <v>5.9999999999999995E-4</v>
      </c>
      <c r="DC104" t="s">
        <v>179</v>
      </c>
      <c r="DD104">
        <v>5.9999999999999995E-4</v>
      </c>
      <c r="DE104" t="s">
        <v>179</v>
      </c>
      <c r="DF104">
        <v>5.0000000000000001E-4</v>
      </c>
      <c r="DG104" t="s">
        <v>179</v>
      </c>
      <c r="DH104">
        <v>4.0000000000000002E-4</v>
      </c>
      <c r="DI104" t="s">
        <v>179</v>
      </c>
      <c r="DJ104">
        <v>2.9999999999999997E-4</v>
      </c>
      <c r="DK104" t="s">
        <v>4852</v>
      </c>
      <c r="DL104" t="s">
        <v>59</v>
      </c>
      <c r="DM104">
        <v>103</v>
      </c>
      <c r="DN104" t="s">
        <v>196</v>
      </c>
      <c r="DO104" t="s">
        <v>61</v>
      </c>
      <c r="DP104">
        <v>19</v>
      </c>
      <c r="DQ104" t="s">
        <v>62</v>
      </c>
      <c r="DR104" t="s">
        <v>197</v>
      </c>
      <c r="DS104">
        <v>129</v>
      </c>
      <c r="DT104" t="s">
        <v>6000</v>
      </c>
      <c r="DU104" t="s">
        <v>18</v>
      </c>
      <c r="DV104" t="s">
        <v>6052</v>
      </c>
      <c r="DW104" t="s">
        <v>5246</v>
      </c>
    </row>
    <row r="105" spans="1:127">
      <c r="A105">
        <v>105</v>
      </c>
      <c r="B105" s="126">
        <v>44730.793055555558</v>
      </c>
      <c r="C105" t="s">
        <v>52</v>
      </c>
      <c r="D105">
        <v>0</v>
      </c>
      <c r="E105">
        <v>0</v>
      </c>
      <c r="F105">
        <v>0</v>
      </c>
      <c r="G105" t="s">
        <v>54</v>
      </c>
      <c r="H105" t="s">
        <v>55</v>
      </c>
      <c r="I105" t="s">
        <v>55</v>
      </c>
      <c r="J105" t="s">
        <v>55</v>
      </c>
      <c r="K105" t="s">
        <v>18</v>
      </c>
      <c r="L105">
        <v>90</v>
      </c>
      <c r="M105" t="s">
        <v>173</v>
      </c>
      <c r="N105">
        <v>0</v>
      </c>
      <c r="O105" t="s">
        <v>173</v>
      </c>
      <c r="P105">
        <v>0</v>
      </c>
      <c r="Q105" t="s">
        <v>173</v>
      </c>
      <c r="R105">
        <v>0</v>
      </c>
      <c r="S105">
        <v>2</v>
      </c>
      <c r="T105" t="s">
        <v>174</v>
      </c>
      <c r="U105" t="s">
        <v>198</v>
      </c>
      <c r="V105">
        <v>0.58860000000000001</v>
      </c>
      <c r="W105" t="s">
        <v>199</v>
      </c>
      <c r="X105">
        <v>0.2712</v>
      </c>
      <c r="Y105" t="s">
        <v>200</v>
      </c>
      <c r="Z105">
        <v>0.29249999999999998</v>
      </c>
      <c r="AA105" t="s">
        <v>201</v>
      </c>
      <c r="AB105">
        <v>1.4200000000000001E-2</v>
      </c>
      <c r="AC105" t="s">
        <v>179</v>
      </c>
      <c r="AD105">
        <v>8.0999999999999996E-3</v>
      </c>
      <c r="AE105" t="s">
        <v>179</v>
      </c>
      <c r="AF105">
        <v>1.67E-2</v>
      </c>
      <c r="AG105" t="s">
        <v>202</v>
      </c>
      <c r="AH105">
        <v>7.7000000000000002E-3</v>
      </c>
      <c r="AI105" t="s">
        <v>203</v>
      </c>
      <c r="AJ105">
        <v>2.9499999999999998E-2</v>
      </c>
      <c r="AK105" t="s">
        <v>204</v>
      </c>
      <c r="AL105">
        <v>6.6E-3</v>
      </c>
      <c r="AN105">
        <v>6.8999999999999999E-3</v>
      </c>
      <c r="AO105" t="s">
        <v>205</v>
      </c>
      <c r="AP105">
        <v>3.5999999999999999E-3</v>
      </c>
      <c r="AQ105" t="s">
        <v>206</v>
      </c>
      <c r="AR105">
        <v>4.4999999999999997E-3</v>
      </c>
      <c r="AS105" t="s">
        <v>207</v>
      </c>
      <c r="AT105">
        <v>2.24E-2</v>
      </c>
      <c r="AU105" t="s">
        <v>179</v>
      </c>
      <c r="AV105">
        <v>3.3E-3</v>
      </c>
      <c r="AW105" t="s">
        <v>208</v>
      </c>
      <c r="AX105">
        <v>1E-3</v>
      </c>
      <c r="AY105" t="s">
        <v>209</v>
      </c>
      <c r="AZ105">
        <v>8.0000000000000004E-4</v>
      </c>
      <c r="BA105" t="s">
        <v>210</v>
      </c>
      <c r="BB105">
        <v>6.9999999999999999E-4</v>
      </c>
      <c r="BC105" t="s">
        <v>211</v>
      </c>
      <c r="BD105">
        <v>5.0000000000000001E-4</v>
      </c>
      <c r="BE105" t="s">
        <v>179</v>
      </c>
      <c r="BF105">
        <v>4.0000000000000002E-4</v>
      </c>
      <c r="BG105" t="s">
        <v>179</v>
      </c>
      <c r="BH105">
        <v>1E-4</v>
      </c>
      <c r="BI105" t="s">
        <v>212</v>
      </c>
      <c r="BJ105">
        <v>2.0000000000000001E-4</v>
      </c>
      <c r="BK105" t="s">
        <v>213</v>
      </c>
      <c r="BL105">
        <v>4.0000000000000002E-4</v>
      </c>
      <c r="BM105" t="s">
        <v>214</v>
      </c>
      <c r="BN105">
        <v>2.9999999999999997E-4</v>
      </c>
      <c r="BO105" t="s">
        <v>215</v>
      </c>
      <c r="BP105">
        <v>5.9999999999999995E-4</v>
      </c>
      <c r="BQ105" t="s">
        <v>179</v>
      </c>
      <c r="BR105">
        <v>2.9999999999999997E-4</v>
      </c>
      <c r="BS105" t="s">
        <v>179</v>
      </c>
      <c r="BT105">
        <v>5.0000000000000001E-4</v>
      </c>
      <c r="BU105" t="s">
        <v>179</v>
      </c>
      <c r="BV105">
        <v>5.9999999999999995E-4</v>
      </c>
      <c r="BW105" t="s">
        <v>18</v>
      </c>
      <c r="BY105" t="s">
        <v>179</v>
      </c>
      <c r="BZ105">
        <v>1.2999999999999999E-3</v>
      </c>
      <c r="CA105" t="s">
        <v>179</v>
      </c>
      <c r="CB105">
        <v>8.9999999999999998E-4</v>
      </c>
      <c r="CC105" t="s">
        <v>179</v>
      </c>
      <c r="CD105">
        <v>2.3999999999999998E-3</v>
      </c>
      <c r="CE105" t="s">
        <v>179</v>
      </c>
      <c r="CF105">
        <v>2E-3</v>
      </c>
      <c r="CG105" t="s">
        <v>216</v>
      </c>
      <c r="CH105">
        <v>1E-4</v>
      </c>
      <c r="CI105" t="s">
        <v>179</v>
      </c>
      <c r="CJ105">
        <v>0.01</v>
      </c>
      <c r="CK105" t="s">
        <v>179</v>
      </c>
      <c r="CL105">
        <v>1.23E-2</v>
      </c>
      <c r="CM105" t="s">
        <v>179</v>
      </c>
      <c r="CN105">
        <v>1.0500000000000001E-2</v>
      </c>
      <c r="CO105" t="s">
        <v>179</v>
      </c>
      <c r="CP105">
        <v>1E-3</v>
      </c>
      <c r="CQ105" t="s">
        <v>179</v>
      </c>
      <c r="CR105">
        <v>3.0000000000000001E-3</v>
      </c>
      <c r="CS105" t="s">
        <v>179</v>
      </c>
      <c r="CT105">
        <v>2.0999999999999999E-3</v>
      </c>
      <c r="CU105" t="s">
        <v>179</v>
      </c>
      <c r="CV105">
        <v>8.0000000000000004E-4</v>
      </c>
      <c r="CW105" t="s">
        <v>18</v>
      </c>
      <c r="CY105" t="s">
        <v>179</v>
      </c>
      <c r="CZ105">
        <v>5.0000000000000001E-4</v>
      </c>
      <c r="DA105" t="s">
        <v>179</v>
      </c>
      <c r="DB105">
        <v>5.9999999999999995E-4</v>
      </c>
      <c r="DC105" t="s">
        <v>179</v>
      </c>
      <c r="DD105">
        <v>5.9999999999999995E-4</v>
      </c>
      <c r="DE105" t="s">
        <v>179</v>
      </c>
      <c r="DF105">
        <v>6.9999999999999999E-4</v>
      </c>
      <c r="DG105" t="s">
        <v>179</v>
      </c>
      <c r="DH105">
        <v>4.0000000000000002E-4</v>
      </c>
      <c r="DI105" t="s">
        <v>179</v>
      </c>
      <c r="DJ105">
        <v>5.9999999999999995E-4</v>
      </c>
      <c r="DK105" t="s">
        <v>4852</v>
      </c>
      <c r="DL105" t="s">
        <v>59</v>
      </c>
      <c r="DM105">
        <v>104</v>
      </c>
      <c r="DN105" t="s">
        <v>196</v>
      </c>
      <c r="DO105" t="s">
        <v>61</v>
      </c>
      <c r="DP105">
        <v>19</v>
      </c>
      <c r="DQ105" t="s">
        <v>62</v>
      </c>
      <c r="DR105" t="s">
        <v>197</v>
      </c>
      <c r="DS105">
        <v>104</v>
      </c>
      <c r="DT105" t="s">
        <v>6001</v>
      </c>
      <c r="DU105" t="s">
        <v>18</v>
      </c>
      <c r="DV105" t="s">
        <v>6052</v>
      </c>
      <c r="DW105" t="s">
        <v>5247</v>
      </c>
    </row>
    <row r="106" spans="1:127">
      <c r="A106">
        <v>106</v>
      </c>
      <c r="B106" s="126">
        <v>44730.793055555558</v>
      </c>
      <c r="C106" t="s">
        <v>52</v>
      </c>
      <c r="D106">
        <v>0</v>
      </c>
      <c r="E106">
        <v>0</v>
      </c>
      <c r="F106">
        <v>0</v>
      </c>
      <c r="G106" t="s">
        <v>54</v>
      </c>
      <c r="H106" t="s">
        <v>55</v>
      </c>
      <c r="I106" t="s">
        <v>55</v>
      </c>
      <c r="J106" t="s">
        <v>55</v>
      </c>
      <c r="K106" t="s">
        <v>18</v>
      </c>
      <c r="L106">
        <v>90</v>
      </c>
      <c r="M106" t="s">
        <v>173</v>
      </c>
      <c r="N106">
        <v>0</v>
      </c>
      <c r="O106" t="s">
        <v>173</v>
      </c>
      <c r="P106">
        <v>0</v>
      </c>
      <c r="Q106" t="s">
        <v>173</v>
      </c>
      <c r="R106">
        <v>0</v>
      </c>
      <c r="S106">
        <v>2</v>
      </c>
      <c r="T106" t="s">
        <v>174</v>
      </c>
      <c r="U106" t="s">
        <v>217</v>
      </c>
      <c r="V106">
        <v>0.57389999999999997</v>
      </c>
      <c r="W106" t="s">
        <v>218</v>
      </c>
      <c r="X106">
        <v>0.27389999999999998</v>
      </c>
      <c r="Y106" t="s">
        <v>219</v>
      </c>
      <c r="Z106">
        <v>0.29170000000000001</v>
      </c>
      <c r="AA106" t="s">
        <v>220</v>
      </c>
      <c r="AB106">
        <v>1.46E-2</v>
      </c>
      <c r="AC106" t="s">
        <v>179</v>
      </c>
      <c r="AD106">
        <v>8.0000000000000002E-3</v>
      </c>
      <c r="AE106" t="s">
        <v>179</v>
      </c>
      <c r="AF106">
        <v>1.72E-2</v>
      </c>
      <c r="AG106" t="s">
        <v>221</v>
      </c>
      <c r="AH106">
        <v>7.7999999999999996E-3</v>
      </c>
      <c r="AI106" t="s">
        <v>222</v>
      </c>
      <c r="AJ106">
        <v>3.0800000000000001E-2</v>
      </c>
      <c r="AK106" t="s">
        <v>223</v>
      </c>
      <c r="AL106">
        <v>6.6E-3</v>
      </c>
      <c r="AN106">
        <v>6.7999999999999996E-3</v>
      </c>
      <c r="AO106" t="s">
        <v>224</v>
      </c>
      <c r="AP106">
        <v>3.5999999999999999E-3</v>
      </c>
      <c r="AQ106" t="s">
        <v>225</v>
      </c>
      <c r="AR106">
        <v>4.4000000000000003E-3</v>
      </c>
      <c r="AS106" t="s">
        <v>226</v>
      </c>
      <c r="AT106">
        <v>2.1999999999999999E-2</v>
      </c>
      <c r="AU106" t="s">
        <v>227</v>
      </c>
      <c r="AV106">
        <v>3.2000000000000002E-3</v>
      </c>
      <c r="AW106" t="s">
        <v>228</v>
      </c>
      <c r="AX106">
        <v>1.1000000000000001E-3</v>
      </c>
      <c r="AY106" t="s">
        <v>229</v>
      </c>
      <c r="AZ106">
        <v>8.0000000000000004E-4</v>
      </c>
      <c r="BA106" t="s">
        <v>215</v>
      </c>
      <c r="BB106">
        <v>6.9999999999999999E-4</v>
      </c>
      <c r="BC106" t="s">
        <v>179</v>
      </c>
      <c r="BD106">
        <v>5.0000000000000001E-4</v>
      </c>
      <c r="BE106" t="s">
        <v>179</v>
      </c>
      <c r="BF106">
        <v>2.9999999999999997E-4</v>
      </c>
      <c r="BG106" t="s">
        <v>179</v>
      </c>
      <c r="BH106">
        <v>1E-4</v>
      </c>
      <c r="BI106" t="s">
        <v>192</v>
      </c>
      <c r="BJ106">
        <v>2.0000000000000001E-4</v>
      </c>
      <c r="BK106" t="s">
        <v>230</v>
      </c>
      <c r="BL106">
        <v>4.0000000000000002E-4</v>
      </c>
      <c r="BM106" t="s">
        <v>214</v>
      </c>
      <c r="BN106">
        <v>2.9999999999999997E-4</v>
      </c>
      <c r="BO106" t="s">
        <v>210</v>
      </c>
      <c r="BP106">
        <v>6.9999999999999999E-4</v>
      </c>
      <c r="BQ106" t="s">
        <v>179</v>
      </c>
      <c r="BR106">
        <v>2.9999999999999997E-4</v>
      </c>
      <c r="BS106" t="s">
        <v>179</v>
      </c>
      <c r="BT106">
        <v>5.0000000000000001E-4</v>
      </c>
      <c r="BU106" t="s">
        <v>179</v>
      </c>
      <c r="BV106">
        <v>5.9999999999999995E-4</v>
      </c>
      <c r="BW106" t="s">
        <v>18</v>
      </c>
      <c r="BY106" t="s">
        <v>179</v>
      </c>
      <c r="BZ106">
        <v>1.1999999999999999E-3</v>
      </c>
      <c r="CA106" t="s">
        <v>179</v>
      </c>
      <c r="CB106">
        <v>8.9999999999999998E-4</v>
      </c>
      <c r="CC106" t="s">
        <v>179</v>
      </c>
      <c r="CD106">
        <v>2.3E-3</v>
      </c>
      <c r="CE106" t="s">
        <v>179</v>
      </c>
      <c r="CF106">
        <v>2E-3</v>
      </c>
      <c r="CG106" t="s">
        <v>216</v>
      </c>
      <c r="CH106">
        <v>1E-4</v>
      </c>
      <c r="CI106" t="s">
        <v>179</v>
      </c>
      <c r="CJ106">
        <v>9.7999999999999997E-3</v>
      </c>
      <c r="CK106" t="s">
        <v>179</v>
      </c>
      <c r="CL106">
        <v>1.23E-2</v>
      </c>
      <c r="CM106" t="s">
        <v>179</v>
      </c>
      <c r="CN106">
        <v>1.0500000000000001E-2</v>
      </c>
      <c r="CO106" t="s">
        <v>179</v>
      </c>
      <c r="CP106">
        <v>1E-3</v>
      </c>
      <c r="CQ106" t="s">
        <v>179</v>
      </c>
      <c r="CR106">
        <v>3.2000000000000002E-3</v>
      </c>
      <c r="CS106" t="s">
        <v>179</v>
      </c>
      <c r="CT106">
        <v>2.0999999999999999E-3</v>
      </c>
      <c r="CU106" t="s">
        <v>179</v>
      </c>
      <c r="CV106">
        <v>8.0000000000000004E-4</v>
      </c>
      <c r="CW106" t="s">
        <v>18</v>
      </c>
      <c r="CY106" t="s">
        <v>179</v>
      </c>
      <c r="CZ106">
        <v>5.0000000000000001E-4</v>
      </c>
      <c r="DA106" t="s">
        <v>179</v>
      </c>
      <c r="DB106">
        <v>5.9999999999999995E-4</v>
      </c>
      <c r="DC106" t="s">
        <v>179</v>
      </c>
      <c r="DD106">
        <v>5.9999999999999995E-4</v>
      </c>
      <c r="DE106" t="s">
        <v>179</v>
      </c>
      <c r="DF106">
        <v>5.9999999999999995E-4</v>
      </c>
      <c r="DG106" t="s">
        <v>179</v>
      </c>
      <c r="DH106">
        <v>4.0000000000000002E-4</v>
      </c>
      <c r="DI106" t="s">
        <v>179</v>
      </c>
      <c r="DJ106">
        <v>5.0000000000000001E-4</v>
      </c>
      <c r="DK106" t="s">
        <v>4852</v>
      </c>
      <c r="DL106" t="s">
        <v>59</v>
      </c>
      <c r="DM106">
        <v>105</v>
      </c>
      <c r="DN106" t="s">
        <v>196</v>
      </c>
      <c r="DO106" t="s">
        <v>61</v>
      </c>
      <c r="DP106">
        <v>19</v>
      </c>
      <c r="DQ106" t="s">
        <v>62</v>
      </c>
      <c r="DR106" t="s">
        <v>197</v>
      </c>
      <c r="DS106">
        <v>104</v>
      </c>
      <c r="DT106" t="s">
        <v>231</v>
      </c>
      <c r="DU106" t="s">
        <v>18</v>
      </c>
      <c r="DV106" t="s">
        <v>6052</v>
      </c>
      <c r="DW106" t="s">
        <v>5248</v>
      </c>
    </row>
    <row r="107" spans="1:127">
      <c r="A107">
        <v>107</v>
      </c>
      <c r="B107" s="126">
        <v>44730.793055555558</v>
      </c>
      <c r="C107" t="s">
        <v>52</v>
      </c>
      <c r="D107">
        <v>0</v>
      </c>
      <c r="E107">
        <v>0</v>
      </c>
      <c r="F107">
        <v>0</v>
      </c>
      <c r="G107" t="s">
        <v>54</v>
      </c>
      <c r="H107" t="s">
        <v>55</v>
      </c>
      <c r="I107" t="s">
        <v>55</v>
      </c>
      <c r="J107" t="s">
        <v>55</v>
      </c>
      <c r="K107" t="s">
        <v>18</v>
      </c>
      <c r="L107">
        <v>90</v>
      </c>
      <c r="M107" t="s">
        <v>173</v>
      </c>
      <c r="N107">
        <v>0</v>
      </c>
      <c r="O107" t="s">
        <v>173</v>
      </c>
      <c r="P107">
        <v>0</v>
      </c>
      <c r="Q107" t="s">
        <v>173</v>
      </c>
      <c r="R107">
        <v>0</v>
      </c>
      <c r="S107">
        <v>2</v>
      </c>
      <c r="T107" t="s">
        <v>174</v>
      </c>
      <c r="U107" t="s">
        <v>232</v>
      </c>
      <c r="V107">
        <v>0.6825</v>
      </c>
      <c r="W107" t="s">
        <v>233</v>
      </c>
      <c r="X107">
        <v>0.31850000000000001</v>
      </c>
      <c r="Y107" t="s">
        <v>234</v>
      </c>
      <c r="Z107">
        <v>0.35809999999999997</v>
      </c>
      <c r="AA107" t="s">
        <v>235</v>
      </c>
      <c r="AB107">
        <v>1.6E-2</v>
      </c>
      <c r="AC107" t="s">
        <v>179</v>
      </c>
      <c r="AD107">
        <v>9.1000000000000004E-3</v>
      </c>
      <c r="AE107" t="s">
        <v>179</v>
      </c>
      <c r="AF107">
        <v>1.78E-2</v>
      </c>
      <c r="AG107" t="s">
        <v>236</v>
      </c>
      <c r="AH107">
        <v>9.7000000000000003E-3</v>
      </c>
      <c r="AI107" t="s">
        <v>237</v>
      </c>
      <c r="AJ107">
        <v>3.3700000000000001E-2</v>
      </c>
      <c r="AK107" t="s">
        <v>238</v>
      </c>
      <c r="AL107">
        <v>8.0000000000000002E-3</v>
      </c>
      <c r="AN107">
        <v>7.9000000000000008E-3</v>
      </c>
      <c r="AO107" t="s">
        <v>239</v>
      </c>
      <c r="AP107">
        <v>4.4999999999999997E-3</v>
      </c>
      <c r="AQ107" t="s">
        <v>240</v>
      </c>
      <c r="AR107">
        <v>5.8999999999999999E-3</v>
      </c>
      <c r="AS107" t="s">
        <v>241</v>
      </c>
      <c r="AT107">
        <v>2.9600000000000001E-2</v>
      </c>
      <c r="AU107" t="s">
        <v>242</v>
      </c>
      <c r="AV107">
        <v>4.1999999999999997E-3</v>
      </c>
      <c r="AW107" t="s">
        <v>243</v>
      </c>
      <c r="AX107">
        <v>1.1000000000000001E-3</v>
      </c>
      <c r="AY107" t="s">
        <v>228</v>
      </c>
      <c r="AZ107">
        <v>8.0000000000000004E-4</v>
      </c>
      <c r="BA107" t="s">
        <v>244</v>
      </c>
      <c r="BB107">
        <v>8.0000000000000004E-4</v>
      </c>
      <c r="BC107" t="s">
        <v>245</v>
      </c>
      <c r="BD107">
        <v>5.0000000000000001E-4</v>
      </c>
      <c r="BE107" t="s">
        <v>179</v>
      </c>
      <c r="BF107">
        <v>2.9999999999999997E-4</v>
      </c>
      <c r="BG107" t="s">
        <v>246</v>
      </c>
      <c r="BH107">
        <v>1E-4</v>
      </c>
      <c r="BI107" t="s">
        <v>247</v>
      </c>
      <c r="BJ107">
        <v>2.0000000000000001E-4</v>
      </c>
      <c r="BK107" t="s">
        <v>248</v>
      </c>
      <c r="BL107">
        <v>5.0000000000000001E-4</v>
      </c>
      <c r="BM107" t="s">
        <v>249</v>
      </c>
      <c r="BN107">
        <v>2.9999999999999997E-4</v>
      </c>
      <c r="BO107" t="s">
        <v>195</v>
      </c>
      <c r="BP107">
        <v>5.0000000000000001E-4</v>
      </c>
      <c r="BQ107" t="s">
        <v>179</v>
      </c>
      <c r="BR107">
        <v>2.9999999999999997E-4</v>
      </c>
      <c r="BS107" t="s">
        <v>179</v>
      </c>
      <c r="BT107">
        <v>4.0000000000000002E-4</v>
      </c>
      <c r="BU107" t="s">
        <v>179</v>
      </c>
      <c r="BV107">
        <v>5.9999999999999995E-4</v>
      </c>
      <c r="BW107" t="s">
        <v>18</v>
      </c>
      <c r="BY107" t="s">
        <v>179</v>
      </c>
      <c r="BZ107">
        <v>1.1000000000000001E-3</v>
      </c>
      <c r="CA107" t="s">
        <v>179</v>
      </c>
      <c r="CB107">
        <v>8.0000000000000004E-4</v>
      </c>
      <c r="CC107" t="s">
        <v>250</v>
      </c>
      <c r="CD107">
        <v>2.0999999999999999E-3</v>
      </c>
      <c r="CE107" t="s">
        <v>179</v>
      </c>
      <c r="CF107">
        <v>2.3E-3</v>
      </c>
      <c r="CG107" t="s">
        <v>216</v>
      </c>
      <c r="CH107">
        <v>1E-4</v>
      </c>
      <c r="CI107" t="s">
        <v>179</v>
      </c>
      <c r="CJ107">
        <v>7.1999999999999998E-3</v>
      </c>
      <c r="CK107" t="s">
        <v>251</v>
      </c>
      <c r="CL107">
        <v>1.1299999999999999E-2</v>
      </c>
      <c r="CM107" t="s">
        <v>179</v>
      </c>
      <c r="CN107">
        <v>4.3E-3</v>
      </c>
      <c r="CO107" t="s">
        <v>179</v>
      </c>
      <c r="CP107">
        <v>8.9999999999999998E-4</v>
      </c>
      <c r="CQ107" t="s">
        <v>179</v>
      </c>
      <c r="CR107">
        <v>3.3E-3</v>
      </c>
      <c r="CS107" t="s">
        <v>179</v>
      </c>
      <c r="CT107">
        <v>2E-3</v>
      </c>
      <c r="CU107" t="s">
        <v>18</v>
      </c>
      <c r="CW107" t="s">
        <v>18</v>
      </c>
      <c r="CY107" t="s">
        <v>179</v>
      </c>
      <c r="CZ107">
        <v>5.9999999999999995E-4</v>
      </c>
      <c r="DA107" t="s">
        <v>179</v>
      </c>
      <c r="DB107">
        <v>5.9999999999999995E-4</v>
      </c>
      <c r="DC107" t="s">
        <v>179</v>
      </c>
      <c r="DD107">
        <v>5.9999999999999995E-4</v>
      </c>
      <c r="DE107" t="s">
        <v>179</v>
      </c>
      <c r="DF107">
        <v>5.9999999999999995E-4</v>
      </c>
      <c r="DG107" t="s">
        <v>179</v>
      </c>
      <c r="DH107">
        <v>4.0000000000000002E-4</v>
      </c>
      <c r="DI107" t="s">
        <v>179</v>
      </c>
      <c r="DJ107">
        <v>2.9999999999999997E-4</v>
      </c>
      <c r="DK107" t="s">
        <v>4852</v>
      </c>
      <c r="DL107" t="s">
        <v>59</v>
      </c>
      <c r="DM107">
        <v>106</v>
      </c>
      <c r="DN107" t="s">
        <v>196</v>
      </c>
      <c r="DO107" t="s">
        <v>61</v>
      </c>
      <c r="DP107">
        <v>19</v>
      </c>
      <c r="DQ107" t="s">
        <v>62</v>
      </c>
      <c r="DR107" t="s">
        <v>197</v>
      </c>
      <c r="DS107">
        <v>85</v>
      </c>
      <c r="DT107" t="s">
        <v>252</v>
      </c>
      <c r="DU107" t="s">
        <v>18</v>
      </c>
      <c r="DV107" t="s">
        <v>6052</v>
      </c>
      <c r="DW107" t="s">
        <v>5249</v>
      </c>
    </row>
    <row r="108" spans="1:127">
      <c r="A108">
        <v>108</v>
      </c>
      <c r="B108" s="126">
        <v>44730.793055555558</v>
      </c>
      <c r="C108" t="s">
        <v>52</v>
      </c>
      <c r="D108">
        <v>0</v>
      </c>
      <c r="E108">
        <v>0</v>
      </c>
      <c r="F108">
        <v>0</v>
      </c>
      <c r="G108" t="s">
        <v>54</v>
      </c>
      <c r="H108" t="s">
        <v>55</v>
      </c>
      <c r="I108" t="s">
        <v>55</v>
      </c>
      <c r="J108" t="s">
        <v>55</v>
      </c>
      <c r="K108" t="s">
        <v>18</v>
      </c>
      <c r="L108">
        <v>90</v>
      </c>
      <c r="M108" t="s">
        <v>173</v>
      </c>
      <c r="N108">
        <v>0</v>
      </c>
      <c r="O108" t="s">
        <v>173</v>
      </c>
      <c r="P108">
        <v>0</v>
      </c>
      <c r="Q108" t="s">
        <v>173</v>
      </c>
      <c r="R108">
        <v>0</v>
      </c>
      <c r="S108">
        <v>2</v>
      </c>
      <c r="T108" t="s">
        <v>174</v>
      </c>
      <c r="U108" t="s">
        <v>253</v>
      </c>
      <c r="V108">
        <v>0.66910000000000003</v>
      </c>
      <c r="W108" t="s">
        <v>254</v>
      </c>
      <c r="X108">
        <v>0.32579999999999998</v>
      </c>
      <c r="Y108" t="s">
        <v>255</v>
      </c>
      <c r="Z108">
        <v>0.35570000000000002</v>
      </c>
      <c r="AA108" t="s">
        <v>256</v>
      </c>
      <c r="AB108">
        <v>1.6E-2</v>
      </c>
      <c r="AC108" t="s">
        <v>179</v>
      </c>
      <c r="AD108">
        <v>9.4000000000000004E-3</v>
      </c>
      <c r="AE108" t="s">
        <v>179</v>
      </c>
      <c r="AF108">
        <v>1.7899999999999999E-2</v>
      </c>
      <c r="AG108" t="s">
        <v>257</v>
      </c>
      <c r="AH108">
        <v>9.7000000000000003E-3</v>
      </c>
      <c r="AI108" t="s">
        <v>258</v>
      </c>
      <c r="AJ108">
        <v>3.3300000000000003E-2</v>
      </c>
      <c r="AK108" t="s">
        <v>259</v>
      </c>
      <c r="AL108">
        <v>8.0000000000000002E-3</v>
      </c>
      <c r="AM108" t="s">
        <v>260</v>
      </c>
      <c r="AN108">
        <v>8.5000000000000006E-3</v>
      </c>
      <c r="AO108" t="s">
        <v>261</v>
      </c>
      <c r="AP108">
        <v>4.3E-3</v>
      </c>
      <c r="AQ108" t="s">
        <v>262</v>
      </c>
      <c r="AR108">
        <v>6.0000000000000001E-3</v>
      </c>
      <c r="AS108" t="s">
        <v>263</v>
      </c>
      <c r="AT108">
        <v>2.9100000000000001E-2</v>
      </c>
      <c r="AU108" t="s">
        <v>179</v>
      </c>
      <c r="AV108">
        <v>4.1000000000000003E-3</v>
      </c>
      <c r="AW108" t="s">
        <v>264</v>
      </c>
      <c r="AX108">
        <v>1.1999999999999999E-3</v>
      </c>
      <c r="AY108" t="s">
        <v>265</v>
      </c>
      <c r="AZ108">
        <v>8.9999999999999998E-4</v>
      </c>
      <c r="BA108" t="s">
        <v>266</v>
      </c>
      <c r="BB108">
        <v>8.0000000000000004E-4</v>
      </c>
      <c r="BC108" t="s">
        <v>267</v>
      </c>
      <c r="BD108">
        <v>5.0000000000000001E-4</v>
      </c>
      <c r="BE108" t="s">
        <v>179</v>
      </c>
      <c r="BF108">
        <v>2.9999999999999997E-4</v>
      </c>
      <c r="BG108" t="s">
        <v>179</v>
      </c>
      <c r="BH108">
        <v>1E-4</v>
      </c>
      <c r="BI108" t="s">
        <v>212</v>
      </c>
      <c r="BJ108">
        <v>2.0000000000000001E-4</v>
      </c>
      <c r="BK108" t="s">
        <v>268</v>
      </c>
      <c r="BL108">
        <v>5.0000000000000001E-4</v>
      </c>
      <c r="BM108" t="s">
        <v>269</v>
      </c>
      <c r="BN108">
        <v>2.9999999999999997E-4</v>
      </c>
      <c r="BO108" t="s">
        <v>209</v>
      </c>
      <c r="BP108">
        <v>5.0000000000000001E-4</v>
      </c>
      <c r="BQ108" t="s">
        <v>179</v>
      </c>
      <c r="BR108">
        <v>2.9999999999999997E-4</v>
      </c>
      <c r="BS108" t="s">
        <v>179</v>
      </c>
      <c r="BT108">
        <v>4.0000000000000002E-4</v>
      </c>
      <c r="BU108" t="s">
        <v>179</v>
      </c>
      <c r="BV108">
        <v>5.9999999999999995E-4</v>
      </c>
      <c r="BW108" t="s">
        <v>18</v>
      </c>
      <c r="BY108" t="s">
        <v>179</v>
      </c>
      <c r="BZ108">
        <v>1.1000000000000001E-3</v>
      </c>
      <c r="CA108" t="s">
        <v>179</v>
      </c>
      <c r="CB108">
        <v>8.0000000000000004E-4</v>
      </c>
      <c r="CC108" t="s">
        <v>179</v>
      </c>
      <c r="CD108">
        <v>2.0999999999999999E-3</v>
      </c>
      <c r="CE108" t="s">
        <v>179</v>
      </c>
      <c r="CF108">
        <v>2.2000000000000001E-3</v>
      </c>
      <c r="CG108" t="s">
        <v>179</v>
      </c>
      <c r="CH108">
        <v>1E-4</v>
      </c>
      <c r="CI108" t="s">
        <v>179</v>
      </c>
      <c r="CJ108">
        <v>7.3000000000000001E-3</v>
      </c>
      <c r="CK108" t="s">
        <v>179</v>
      </c>
      <c r="CL108">
        <v>1.15E-2</v>
      </c>
      <c r="CM108" t="s">
        <v>270</v>
      </c>
      <c r="CN108">
        <v>4.7000000000000002E-3</v>
      </c>
      <c r="CO108" t="s">
        <v>179</v>
      </c>
      <c r="CP108">
        <v>8.9999999999999998E-4</v>
      </c>
      <c r="CQ108" t="s">
        <v>179</v>
      </c>
      <c r="CR108">
        <v>3.2000000000000002E-3</v>
      </c>
      <c r="CS108" t="s">
        <v>179</v>
      </c>
      <c r="CT108">
        <v>1.9E-3</v>
      </c>
      <c r="CU108" t="s">
        <v>18</v>
      </c>
      <c r="CW108" t="s">
        <v>18</v>
      </c>
      <c r="CY108" t="s">
        <v>179</v>
      </c>
      <c r="CZ108">
        <v>5.9999999999999995E-4</v>
      </c>
      <c r="DA108" t="s">
        <v>179</v>
      </c>
      <c r="DB108">
        <v>5.9999999999999995E-4</v>
      </c>
      <c r="DC108" t="s">
        <v>179</v>
      </c>
      <c r="DD108">
        <v>5.9999999999999995E-4</v>
      </c>
      <c r="DE108" t="s">
        <v>179</v>
      </c>
      <c r="DF108">
        <v>5.9999999999999995E-4</v>
      </c>
      <c r="DG108" t="s">
        <v>179</v>
      </c>
      <c r="DH108">
        <v>4.0000000000000002E-4</v>
      </c>
      <c r="DI108" t="s">
        <v>179</v>
      </c>
      <c r="DJ108">
        <v>4.0000000000000002E-4</v>
      </c>
      <c r="DK108" t="s">
        <v>4852</v>
      </c>
      <c r="DL108" t="s">
        <v>59</v>
      </c>
      <c r="DM108">
        <v>107</v>
      </c>
      <c r="DN108" t="s">
        <v>196</v>
      </c>
      <c r="DO108" t="s">
        <v>61</v>
      </c>
      <c r="DP108">
        <v>19</v>
      </c>
      <c r="DQ108" t="s">
        <v>62</v>
      </c>
      <c r="DR108" t="s">
        <v>197</v>
      </c>
      <c r="DS108">
        <v>85</v>
      </c>
      <c r="DT108" t="s">
        <v>271</v>
      </c>
      <c r="DU108" t="s">
        <v>18</v>
      </c>
      <c r="DV108" t="s">
        <v>6052</v>
      </c>
      <c r="DW108" t="s">
        <v>5250</v>
      </c>
    </row>
    <row r="109" spans="1:127">
      <c r="A109">
        <v>109</v>
      </c>
      <c r="B109" s="126">
        <v>44730.793055555558</v>
      </c>
      <c r="C109" t="s">
        <v>52</v>
      </c>
      <c r="D109">
        <v>0</v>
      </c>
      <c r="E109">
        <v>0</v>
      </c>
      <c r="F109">
        <v>0</v>
      </c>
      <c r="G109" t="s">
        <v>54</v>
      </c>
      <c r="H109" t="s">
        <v>55</v>
      </c>
      <c r="I109" t="s">
        <v>55</v>
      </c>
      <c r="J109" t="s">
        <v>55</v>
      </c>
      <c r="K109" t="s">
        <v>18</v>
      </c>
      <c r="L109">
        <v>90</v>
      </c>
      <c r="M109" t="s">
        <v>173</v>
      </c>
      <c r="N109">
        <v>0</v>
      </c>
      <c r="O109" t="s">
        <v>173</v>
      </c>
      <c r="P109">
        <v>0</v>
      </c>
      <c r="Q109" t="s">
        <v>173</v>
      </c>
      <c r="R109">
        <v>0</v>
      </c>
      <c r="S109">
        <v>2</v>
      </c>
      <c r="T109" t="s">
        <v>174</v>
      </c>
      <c r="U109" t="s">
        <v>272</v>
      </c>
      <c r="V109">
        <v>0.67859999999999998</v>
      </c>
      <c r="W109" t="s">
        <v>273</v>
      </c>
      <c r="X109">
        <v>0.32719999999999999</v>
      </c>
      <c r="Y109" t="s">
        <v>274</v>
      </c>
      <c r="Z109">
        <v>0.35349999999999998</v>
      </c>
      <c r="AA109" t="s">
        <v>275</v>
      </c>
      <c r="AB109">
        <v>1.5699999999999999E-2</v>
      </c>
      <c r="AC109" t="s">
        <v>179</v>
      </c>
      <c r="AD109">
        <v>8.6E-3</v>
      </c>
      <c r="AE109" t="s">
        <v>179</v>
      </c>
      <c r="AF109">
        <v>1.67E-2</v>
      </c>
      <c r="AG109" t="s">
        <v>276</v>
      </c>
      <c r="AH109">
        <v>8.3999999999999995E-3</v>
      </c>
      <c r="AI109" t="s">
        <v>277</v>
      </c>
      <c r="AJ109">
        <v>3.3599999999999998E-2</v>
      </c>
      <c r="AK109" t="s">
        <v>278</v>
      </c>
      <c r="AL109">
        <v>7.7000000000000002E-3</v>
      </c>
      <c r="AM109" t="s">
        <v>279</v>
      </c>
      <c r="AN109">
        <v>8.0000000000000002E-3</v>
      </c>
      <c r="AO109" t="s">
        <v>280</v>
      </c>
      <c r="AP109">
        <v>4.1999999999999997E-3</v>
      </c>
      <c r="AQ109" t="s">
        <v>281</v>
      </c>
      <c r="AR109">
        <v>5.0000000000000001E-3</v>
      </c>
      <c r="AS109" t="s">
        <v>282</v>
      </c>
      <c r="AT109">
        <v>2.64E-2</v>
      </c>
      <c r="AU109" t="s">
        <v>179</v>
      </c>
      <c r="AV109">
        <v>3.7000000000000002E-3</v>
      </c>
      <c r="AW109" t="s">
        <v>283</v>
      </c>
      <c r="AX109">
        <v>1.1000000000000001E-3</v>
      </c>
      <c r="AY109" t="s">
        <v>210</v>
      </c>
      <c r="AZ109">
        <v>8.0000000000000004E-4</v>
      </c>
      <c r="BA109" t="s">
        <v>284</v>
      </c>
      <c r="BB109">
        <v>6.9999999999999999E-4</v>
      </c>
      <c r="BC109" t="s">
        <v>285</v>
      </c>
      <c r="BD109">
        <v>5.0000000000000001E-4</v>
      </c>
      <c r="BE109" t="s">
        <v>179</v>
      </c>
      <c r="BF109">
        <v>2.9999999999999997E-4</v>
      </c>
      <c r="BG109" t="s">
        <v>179</v>
      </c>
      <c r="BH109">
        <v>1E-4</v>
      </c>
      <c r="BI109" t="s">
        <v>286</v>
      </c>
      <c r="BJ109">
        <v>2.0000000000000001E-4</v>
      </c>
      <c r="BK109" t="s">
        <v>287</v>
      </c>
      <c r="BL109">
        <v>5.0000000000000001E-4</v>
      </c>
      <c r="BM109" t="s">
        <v>214</v>
      </c>
      <c r="BN109">
        <v>2.9999999999999997E-4</v>
      </c>
      <c r="BO109" t="s">
        <v>187</v>
      </c>
      <c r="BP109">
        <v>5.0000000000000001E-4</v>
      </c>
      <c r="BQ109" t="s">
        <v>179</v>
      </c>
      <c r="BR109">
        <v>2.9999999999999997E-4</v>
      </c>
      <c r="BS109" t="s">
        <v>179</v>
      </c>
      <c r="BT109">
        <v>4.0000000000000002E-4</v>
      </c>
      <c r="BU109" t="s">
        <v>179</v>
      </c>
      <c r="BV109">
        <v>6.9999999999999999E-4</v>
      </c>
      <c r="BW109" t="s">
        <v>179</v>
      </c>
      <c r="BX109">
        <v>8.9999999999999998E-4</v>
      </c>
      <c r="BY109" t="s">
        <v>179</v>
      </c>
      <c r="BZ109">
        <v>1.1000000000000001E-3</v>
      </c>
      <c r="CA109" t="s">
        <v>179</v>
      </c>
      <c r="CB109">
        <v>8.0000000000000004E-4</v>
      </c>
      <c r="CC109" t="s">
        <v>179</v>
      </c>
      <c r="CD109">
        <v>2E-3</v>
      </c>
      <c r="CE109" t="s">
        <v>179</v>
      </c>
      <c r="CF109">
        <v>2.3E-3</v>
      </c>
      <c r="CG109" t="s">
        <v>179</v>
      </c>
      <c r="CH109">
        <v>1E-4</v>
      </c>
      <c r="CI109" t="s">
        <v>179</v>
      </c>
      <c r="CJ109">
        <v>7.1999999999999998E-3</v>
      </c>
      <c r="CK109" t="s">
        <v>179</v>
      </c>
      <c r="CL109">
        <v>1.12E-2</v>
      </c>
      <c r="CM109" t="s">
        <v>288</v>
      </c>
      <c r="CN109">
        <v>4.7000000000000002E-3</v>
      </c>
      <c r="CO109" t="s">
        <v>179</v>
      </c>
      <c r="CP109">
        <v>8.9999999999999998E-4</v>
      </c>
      <c r="CQ109" t="s">
        <v>179</v>
      </c>
      <c r="CR109">
        <v>3.2000000000000002E-3</v>
      </c>
      <c r="CS109" t="s">
        <v>179</v>
      </c>
      <c r="CT109">
        <v>1.9E-3</v>
      </c>
      <c r="CU109" t="s">
        <v>18</v>
      </c>
      <c r="CW109" t="s">
        <v>18</v>
      </c>
      <c r="CY109" t="s">
        <v>179</v>
      </c>
      <c r="CZ109">
        <v>5.0000000000000001E-4</v>
      </c>
      <c r="DA109" t="s">
        <v>179</v>
      </c>
      <c r="DB109">
        <v>5.9999999999999995E-4</v>
      </c>
      <c r="DC109" t="s">
        <v>179</v>
      </c>
      <c r="DD109">
        <v>5.9999999999999995E-4</v>
      </c>
      <c r="DE109" t="s">
        <v>179</v>
      </c>
      <c r="DF109">
        <v>5.9999999999999995E-4</v>
      </c>
      <c r="DG109" t="s">
        <v>179</v>
      </c>
      <c r="DH109">
        <v>4.0000000000000002E-4</v>
      </c>
      <c r="DI109" t="s">
        <v>179</v>
      </c>
      <c r="DJ109">
        <v>4.0000000000000002E-4</v>
      </c>
      <c r="DK109" t="s">
        <v>4852</v>
      </c>
      <c r="DL109" t="s">
        <v>59</v>
      </c>
      <c r="DM109">
        <v>108</v>
      </c>
      <c r="DN109" t="s">
        <v>196</v>
      </c>
      <c r="DO109" t="s">
        <v>61</v>
      </c>
      <c r="DP109">
        <v>19</v>
      </c>
      <c r="DQ109" t="s">
        <v>62</v>
      </c>
      <c r="DR109" t="s">
        <v>197</v>
      </c>
      <c r="DS109">
        <v>85</v>
      </c>
      <c r="DT109" t="s">
        <v>6002</v>
      </c>
      <c r="DU109" t="s">
        <v>18</v>
      </c>
      <c r="DV109" t="s">
        <v>6052</v>
      </c>
      <c r="DW109" t="s">
        <v>5251</v>
      </c>
    </row>
    <row r="110" spans="1:127">
      <c r="A110">
        <v>110</v>
      </c>
      <c r="B110" s="126">
        <v>44730.793055555558</v>
      </c>
      <c r="C110" t="s">
        <v>52</v>
      </c>
      <c r="D110">
        <v>0</v>
      </c>
      <c r="E110">
        <v>0</v>
      </c>
      <c r="F110">
        <v>0</v>
      </c>
      <c r="G110" t="s">
        <v>54</v>
      </c>
      <c r="H110" t="s">
        <v>55</v>
      </c>
      <c r="I110" t="s">
        <v>55</v>
      </c>
      <c r="J110" t="s">
        <v>55</v>
      </c>
      <c r="K110" t="s">
        <v>18</v>
      </c>
      <c r="L110">
        <v>90</v>
      </c>
      <c r="M110" t="s">
        <v>173</v>
      </c>
      <c r="N110">
        <v>0</v>
      </c>
      <c r="O110" t="s">
        <v>173</v>
      </c>
      <c r="P110">
        <v>0</v>
      </c>
      <c r="Q110" t="s">
        <v>173</v>
      </c>
      <c r="R110">
        <v>0</v>
      </c>
      <c r="S110">
        <v>2</v>
      </c>
      <c r="T110" t="s">
        <v>174</v>
      </c>
      <c r="U110" t="s">
        <v>289</v>
      </c>
      <c r="V110">
        <v>0.61409999999999998</v>
      </c>
      <c r="W110" t="s">
        <v>290</v>
      </c>
      <c r="X110">
        <v>0.30020000000000002</v>
      </c>
      <c r="Y110" t="s">
        <v>291</v>
      </c>
      <c r="Z110">
        <v>0.31909999999999999</v>
      </c>
      <c r="AA110" t="s">
        <v>292</v>
      </c>
      <c r="AB110">
        <v>1.47E-2</v>
      </c>
      <c r="AC110" t="s">
        <v>179</v>
      </c>
      <c r="AD110">
        <v>8.3000000000000001E-3</v>
      </c>
      <c r="AE110" t="s">
        <v>293</v>
      </c>
      <c r="AF110">
        <v>1.8700000000000001E-2</v>
      </c>
      <c r="AG110" t="s">
        <v>294</v>
      </c>
      <c r="AH110">
        <v>8.3999999999999995E-3</v>
      </c>
      <c r="AI110" t="s">
        <v>295</v>
      </c>
      <c r="AJ110">
        <v>3.0700000000000002E-2</v>
      </c>
      <c r="AK110" t="s">
        <v>296</v>
      </c>
      <c r="AL110">
        <v>6.8999999999999999E-3</v>
      </c>
      <c r="AM110" t="s">
        <v>297</v>
      </c>
      <c r="AN110">
        <v>7.3000000000000001E-3</v>
      </c>
      <c r="AO110" t="s">
        <v>298</v>
      </c>
      <c r="AP110">
        <v>4.1999999999999997E-3</v>
      </c>
      <c r="AQ110" t="s">
        <v>299</v>
      </c>
      <c r="AR110">
        <v>4.5999999999999999E-3</v>
      </c>
      <c r="AS110" t="s">
        <v>300</v>
      </c>
      <c r="AT110">
        <v>2.41E-2</v>
      </c>
      <c r="AU110" t="s">
        <v>179</v>
      </c>
      <c r="AV110">
        <v>3.5000000000000001E-3</v>
      </c>
      <c r="AW110" t="s">
        <v>301</v>
      </c>
      <c r="AX110">
        <v>1E-3</v>
      </c>
      <c r="AY110" t="s">
        <v>302</v>
      </c>
      <c r="AZ110">
        <v>8.0000000000000004E-4</v>
      </c>
      <c r="BA110" t="s">
        <v>303</v>
      </c>
      <c r="BB110">
        <v>6.9999999999999999E-4</v>
      </c>
      <c r="BC110" t="s">
        <v>304</v>
      </c>
      <c r="BD110">
        <v>5.0000000000000001E-4</v>
      </c>
      <c r="BE110" t="s">
        <v>179</v>
      </c>
      <c r="BF110">
        <v>2.9999999999999997E-4</v>
      </c>
      <c r="BG110" t="s">
        <v>179</v>
      </c>
      <c r="BH110">
        <v>1E-4</v>
      </c>
      <c r="BI110" t="s">
        <v>212</v>
      </c>
      <c r="BJ110">
        <v>2.0000000000000001E-4</v>
      </c>
      <c r="BK110" t="s">
        <v>265</v>
      </c>
      <c r="BL110">
        <v>4.0000000000000002E-4</v>
      </c>
      <c r="BM110" t="s">
        <v>214</v>
      </c>
      <c r="BN110">
        <v>2.9999999999999997E-4</v>
      </c>
      <c r="BO110" t="s">
        <v>195</v>
      </c>
      <c r="BP110">
        <v>5.9999999999999995E-4</v>
      </c>
      <c r="BQ110" t="s">
        <v>179</v>
      </c>
      <c r="BR110">
        <v>2.9999999999999997E-4</v>
      </c>
      <c r="BS110" t="s">
        <v>179</v>
      </c>
      <c r="BT110">
        <v>5.0000000000000001E-4</v>
      </c>
      <c r="BU110" t="s">
        <v>179</v>
      </c>
      <c r="BV110">
        <v>5.9999999999999995E-4</v>
      </c>
      <c r="BW110" t="s">
        <v>179</v>
      </c>
      <c r="BX110">
        <v>8.9999999999999998E-4</v>
      </c>
      <c r="BY110" t="s">
        <v>179</v>
      </c>
      <c r="BZ110">
        <v>1.1999999999999999E-3</v>
      </c>
      <c r="CA110" t="s">
        <v>179</v>
      </c>
      <c r="CB110">
        <v>8.9999999999999998E-4</v>
      </c>
      <c r="CC110" t="s">
        <v>179</v>
      </c>
      <c r="CD110">
        <v>2.2000000000000001E-3</v>
      </c>
      <c r="CE110" t="s">
        <v>179</v>
      </c>
      <c r="CF110">
        <v>2.0999999999999999E-3</v>
      </c>
      <c r="CG110" t="s">
        <v>179</v>
      </c>
      <c r="CH110">
        <v>1E-4</v>
      </c>
      <c r="CI110" t="s">
        <v>179</v>
      </c>
      <c r="CJ110">
        <v>8.6E-3</v>
      </c>
      <c r="CK110" t="s">
        <v>179</v>
      </c>
      <c r="CL110">
        <v>1.17E-2</v>
      </c>
      <c r="CM110" t="s">
        <v>179</v>
      </c>
      <c r="CN110">
        <v>7.7999999999999996E-3</v>
      </c>
      <c r="CO110" t="s">
        <v>179</v>
      </c>
      <c r="CP110">
        <v>8.9999999999999998E-4</v>
      </c>
      <c r="CQ110" t="s">
        <v>179</v>
      </c>
      <c r="CR110">
        <v>3.0999999999999999E-3</v>
      </c>
      <c r="CS110" t="s">
        <v>179</v>
      </c>
      <c r="CT110">
        <v>2E-3</v>
      </c>
      <c r="CU110" t="s">
        <v>179</v>
      </c>
      <c r="CV110">
        <v>8.0000000000000004E-4</v>
      </c>
      <c r="CW110" t="s">
        <v>18</v>
      </c>
      <c r="CY110" t="s">
        <v>179</v>
      </c>
      <c r="CZ110">
        <v>5.0000000000000001E-4</v>
      </c>
      <c r="DA110" t="s">
        <v>179</v>
      </c>
      <c r="DB110">
        <v>5.9999999999999995E-4</v>
      </c>
      <c r="DC110" t="s">
        <v>179</v>
      </c>
      <c r="DD110">
        <v>5.9999999999999995E-4</v>
      </c>
      <c r="DE110" t="s">
        <v>179</v>
      </c>
      <c r="DF110">
        <v>5.9999999999999995E-4</v>
      </c>
      <c r="DG110" t="s">
        <v>179</v>
      </c>
      <c r="DH110">
        <v>4.0000000000000002E-4</v>
      </c>
      <c r="DI110" t="s">
        <v>179</v>
      </c>
      <c r="DJ110">
        <v>5.0000000000000001E-4</v>
      </c>
      <c r="DK110" t="s">
        <v>4852</v>
      </c>
      <c r="DL110" t="s">
        <v>59</v>
      </c>
      <c r="DM110">
        <v>109</v>
      </c>
      <c r="DN110" t="s">
        <v>196</v>
      </c>
      <c r="DO110" t="s">
        <v>61</v>
      </c>
      <c r="DP110">
        <v>19</v>
      </c>
      <c r="DQ110" t="s">
        <v>62</v>
      </c>
      <c r="DR110" t="s">
        <v>197</v>
      </c>
      <c r="DS110">
        <v>65</v>
      </c>
      <c r="DT110" t="s">
        <v>6003</v>
      </c>
      <c r="DU110" t="s">
        <v>18</v>
      </c>
      <c r="DV110" t="s">
        <v>6052</v>
      </c>
      <c r="DW110" t="s">
        <v>5252</v>
      </c>
    </row>
    <row r="111" spans="1:127">
      <c r="A111">
        <v>111</v>
      </c>
      <c r="B111" s="126">
        <v>44730.80972222222</v>
      </c>
      <c r="C111" t="s">
        <v>52</v>
      </c>
      <c r="D111">
        <v>0</v>
      </c>
      <c r="E111">
        <v>0</v>
      </c>
      <c r="F111">
        <v>0</v>
      </c>
      <c r="G111" t="s">
        <v>54</v>
      </c>
      <c r="H111" t="s">
        <v>55</v>
      </c>
      <c r="I111" t="s">
        <v>55</v>
      </c>
      <c r="J111" t="s">
        <v>55</v>
      </c>
      <c r="K111" t="s">
        <v>18</v>
      </c>
      <c r="L111">
        <v>90</v>
      </c>
      <c r="M111" t="s">
        <v>173</v>
      </c>
      <c r="N111">
        <v>0</v>
      </c>
      <c r="O111" t="s">
        <v>173</v>
      </c>
      <c r="P111">
        <v>0</v>
      </c>
      <c r="Q111" t="s">
        <v>173</v>
      </c>
      <c r="R111">
        <v>0</v>
      </c>
      <c r="S111">
        <v>2</v>
      </c>
      <c r="T111" t="s">
        <v>174</v>
      </c>
      <c r="U111" t="s">
        <v>305</v>
      </c>
      <c r="V111">
        <v>0.60450000000000004</v>
      </c>
      <c r="W111" t="s">
        <v>306</v>
      </c>
      <c r="X111">
        <v>0.29930000000000001</v>
      </c>
      <c r="Y111" t="s">
        <v>307</v>
      </c>
      <c r="Z111">
        <v>0.32090000000000002</v>
      </c>
      <c r="AA111" t="s">
        <v>308</v>
      </c>
      <c r="AB111">
        <v>1.5299999999999999E-2</v>
      </c>
      <c r="AC111" t="s">
        <v>179</v>
      </c>
      <c r="AD111">
        <v>8.2000000000000007E-3</v>
      </c>
      <c r="AE111" t="s">
        <v>179</v>
      </c>
      <c r="AF111">
        <v>1.67E-2</v>
      </c>
      <c r="AG111" t="s">
        <v>309</v>
      </c>
      <c r="AH111">
        <v>7.9000000000000008E-3</v>
      </c>
      <c r="AI111" t="s">
        <v>310</v>
      </c>
      <c r="AJ111">
        <v>3.2500000000000001E-2</v>
      </c>
      <c r="AK111" t="s">
        <v>311</v>
      </c>
      <c r="AL111">
        <v>7.1000000000000004E-3</v>
      </c>
      <c r="AM111" t="s">
        <v>312</v>
      </c>
      <c r="AN111">
        <v>7.3000000000000001E-3</v>
      </c>
      <c r="AO111" t="s">
        <v>313</v>
      </c>
      <c r="AP111">
        <v>3.8999999999999998E-3</v>
      </c>
      <c r="AQ111" t="s">
        <v>314</v>
      </c>
      <c r="AR111">
        <v>5.1999999999999998E-3</v>
      </c>
      <c r="AS111" t="s">
        <v>315</v>
      </c>
      <c r="AT111">
        <v>2.46E-2</v>
      </c>
      <c r="AU111" t="s">
        <v>316</v>
      </c>
      <c r="AV111">
        <v>3.5999999999999999E-3</v>
      </c>
      <c r="AW111" t="s">
        <v>287</v>
      </c>
      <c r="AX111">
        <v>1.1000000000000001E-3</v>
      </c>
      <c r="AY111" t="s">
        <v>317</v>
      </c>
      <c r="AZ111">
        <v>8.0000000000000004E-4</v>
      </c>
      <c r="BA111" t="s">
        <v>229</v>
      </c>
      <c r="BB111">
        <v>6.9999999999999999E-4</v>
      </c>
      <c r="BC111" t="s">
        <v>245</v>
      </c>
      <c r="BD111">
        <v>5.0000000000000001E-4</v>
      </c>
      <c r="BE111" t="s">
        <v>179</v>
      </c>
      <c r="BF111">
        <v>2.9999999999999997E-4</v>
      </c>
      <c r="BG111" t="s">
        <v>179</v>
      </c>
      <c r="BH111">
        <v>1E-4</v>
      </c>
      <c r="BI111" t="s">
        <v>318</v>
      </c>
      <c r="BJ111">
        <v>2.0000000000000001E-4</v>
      </c>
      <c r="BK111" t="s">
        <v>265</v>
      </c>
      <c r="BL111">
        <v>5.0000000000000001E-4</v>
      </c>
      <c r="BM111" t="s">
        <v>250</v>
      </c>
      <c r="BN111">
        <v>2.9999999999999997E-4</v>
      </c>
      <c r="BO111" t="s">
        <v>215</v>
      </c>
      <c r="BP111">
        <v>5.9999999999999995E-4</v>
      </c>
      <c r="BQ111" t="s">
        <v>179</v>
      </c>
      <c r="BR111">
        <v>2.9999999999999997E-4</v>
      </c>
      <c r="BS111" t="s">
        <v>179</v>
      </c>
      <c r="BT111">
        <v>5.0000000000000001E-4</v>
      </c>
      <c r="BU111" t="s">
        <v>179</v>
      </c>
      <c r="BV111">
        <v>5.9999999999999995E-4</v>
      </c>
      <c r="BW111" t="s">
        <v>18</v>
      </c>
      <c r="BY111" t="s">
        <v>179</v>
      </c>
      <c r="BZ111">
        <v>1.1999999999999999E-3</v>
      </c>
      <c r="CA111" t="s">
        <v>179</v>
      </c>
      <c r="CB111">
        <v>8.9999999999999998E-4</v>
      </c>
      <c r="CC111" t="s">
        <v>179</v>
      </c>
      <c r="CD111">
        <v>2.2000000000000001E-3</v>
      </c>
      <c r="CE111" t="s">
        <v>179</v>
      </c>
      <c r="CF111">
        <v>2.2000000000000001E-3</v>
      </c>
      <c r="CG111" t="s">
        <v>179</v>
      </c>
      <c r="CH111">
        <v>1E-4</v>
      </c>
      <c r="CI111" t="s">
        <v>179</v>
      </c>
      <c r="CJ111">
        <v>8.3999999999999995E-3</v>
      </c>
      <c r="CK111" t="s">
        <v>179</v>
      </c>
      <c r="CL111">
        <v>1.17E-2</v>
      </c>
      <c r="CM111" t="s">
        <v>179</v>
      </c>
      <c r="CN111">
        <v>7.7000000000000002E-3</v>
      </c>
      <c r="CO111" t="s">
        <v>179</v>
      </c>
      <c r="CP111">
        <v>8.9999999999999998E-4</v>
      </c>
      <c r="CQ111" t="s">
        <v>179</v>
      </c>
      <c r="CR111">
        <v>3.3E-3</v>
      </c>
      <c r="CS111" t="s">
        <v>179</v>
      </c>
      <c r="CT111">
        <v>2E-3</v>
      </c>
      <c r="CU111" t="s">
        <v>18</v>
      </c>
      <c r="CW111" t="s">
        <v>18</v>
      </c>
      <c r="CY111" t="s">
        <v>179</v>
      </c>
      <c r="CZ111">
        <v>5.9999999999999995E-4</v>
      </c>
      <c r="DA111" t="s">
        <v>179</v>
      </c>
      <c r="DB111">
        <v>5.9999999999999995E-4</v>
      </c>
      <c r="DC111" t="s">
        <v>179</v>
      </c>
      <c r="DD111">
        <v>5.9999999999999995E-4</v>
      </c>
      <c r="DE111" t="s">
        <v>179</v>
      </c>
      <c r="DF111">
        <v>6.9999999999999999E-4</v>
      </c>
      <c r="DG111" t="s">
        <v>179</v>
      </c>
      <c r="DH111">
        <v>4.0000000000000002E-4</v>
      </c>
      <c r="DI111" t="s">
        <v>179</v>
      </c>
      <c r="DJ111">
        <v>5.0000000000000001E-4</v>
      </c>
      <c r="DK111" t="s">
        <v>4852</v>
      </c>
      <c r="DL111" t="s">
        <v>59</v>
      </c>
      <c r="DM111">
        <v>110</v>
      </c>
      <c r="DN111" t="s">
        <v>196</v>
      </c>
      <c r="DO111" t="s">
        <v>61</v>
      </c>
      <c r="DP111">
        <v>19</v>
      </c>
      <c r="DQ111" t="s">
        <v>62</v>
      </c>
      <c r="DR111" t="s">
        <v>197</v>
      </c>
      <c r="DS111">
        <v>65</v>
      </c>
      <c r="DT111" t="s">
        <v>6003</v>
      </c>
      <c r="DU111" t="s">
        <v>18</v>
      </c>
      <c r="DV111" t="s">
        <v>6052</v>
      </c>
      <c r="DW111" t="s">
        <v>5253</v>
      </c>
    </row>
    <row r="112" spans="1:127">
      <c r="A112">
        <v>421</v>
      </c>
      <c r="B112" s="14">
        <v>44741.910416666666</v>
      </c>
      <c r="C112" t="s">
        <v>52</v>
      </c>
      <c r="D112">
        <v>0</v>
      </c>
      <c r="E112">
        <v>0</v>
      </c>
      <c r="F112">
        <v>0</v>
      </c>
      <c r="G112" t="s">
        <v>54</v>
      </c>
      <c r="H112" t="s">
        <v>55</v>
      </c>
      <c r="I112" t="s">
        <v>55</v>
      </c>
      <c r="J112" t="s">
        <v>55</v>
      </c>
      <c r="K112" t="s">
        <v>18</v>
      </c>
      <c r="L112">
        <v>90</v>
      </c>
      <c r="M112" t="s">
        <v>173</v>
      </c>
      <c r="N112">
        <v>0</v>
      </c>
      <c r="O112" t="s">
        <v>173</v>
      </c>
      <c r="P112">
        <v>0</v>
      </c>
      <c r="Q112" t="s">
        <v>173</v>
      </c>
      <c r="R112">
        <v>0</v>
      </c>
      <c r="S112">
        <v>2</v>
      </c>
      <c r="T112" t="s">
        <v>174</v>
      </c>
      <c r="U112">
        <v>3.0425</v>
      </c>
      <c r="V112">
        <v>0.68259999999999998</v>
      </c>
      <c r="W112" t="s">
        <v>1587</v>
      </c>
      <c r="X112">
        <v>0.3367</v>
      </c>
      <c r="Y112" t="s">
        <v>1588</v>
      </c>
      <c r="Z112">
        <v>0.35589999999999999</v>
      </c>
      <c r="AA112" t="s">
        <v>1589</v>
      </c>
      <c r="AB112">
        <v>1.5900000000000001E-2</v>
      </c>
      <c r="AC112" t="s">
        <v>179</v>
      </c>
      <c r="AD112">
        <v>9.4999999999999998E-3</v>
      </c>
      <c r="AE112" t="s">
        <v>179</v>
      </c>
      <c r="AF112">
        <v>1.8700000000000001E-2</v>
      </c>
      <c r="AG112" t="s">
        <v>1590</v>
      </c>
      <c r="AH112">
        <v>1.17E-2</v>
      </c>
      <c r="AI112" t="s">
        <v>1591</v>
      </c>
      <c r="AJ112">
        <v>3.2800000000000003E-2</v>
      </c>
      <c r="AK112" t="s">
        <v>1592</v>
      </c>
      <c r="AL112">
        <v>7.7999999999999996E-3</v>
      </c>
      <c r="AM112" t="s">
        <v>678</v>
      </c>
      <c r="AN112">
        <v>8.0000000000000002E-3</v>
      </c>
      <c r="AO112" t="s">
        <v>260</v>
      </c>
      <c r="AP112">
        <v>4.5999999999999999E-3</v>
      </c>
      <c r="AQ112" t="s">
        <v>1593</v>
      </c>
      <c r="AR112">
        <v>4.5999999999999999E-3</v>
      </c>
      <c r="AS112" t="s">
        <v>1594</v>
      </c>
      <c r="AT112">
        <v>2.8400000000000002E-2</v>
      </c>
      <c r="AU112" t="s">
        <v>548</v>
      </c>
      <c r="AV112">
        <v>4.0000000000000001E-3</v>
      </c>
      <c r="AW112" t="s">
        <v>303</v>
      </c>
      <c r="AX112">
        <v>8.9999999999999998E-4</v>
      </c>
      <c r="AY112" t="s">
        <v>650</v>
      </c>
      <c r="AZ112">
        <v>8.0000000000000004E-4</v>
      </c>
      <c r="BA112" t="s">
        <v>190</v>
      </c>
      <c r="BB112">
        <v>6.9999999999999999E-4</v>
      </c>
      <c r="BC112" t="s">
        <v>245</v>
      </c>
      <c r="BD112">
        <v>5.0000000000000001E-4</v>
      </c>
      <c r="BE112" t="s">
        <v>245</v>
      </c>
      <c r="BF112">
        <v>4.0000000000000002E-4</v>
      </c>
      <c r="BG112" t="s">
        <v>246</v>
      </c>
      <c r="BH112">
        <v>1E-4</v>
      </c>
      <c r="BI112" t="s">
        <v>516</v>
      </c>
      <c r="BJ112">
        <v>2.0000000000000001E-4</v>
      </c>
      <c r="BK112" t="s">
        <v>242</v>
      </c>
      <c r="BL112">
        <v>5.0000000000000001E-4</v>
      </c>
      <c r="BM112" t="s">
        <v>194</v>
      </c>
      <c r="BN112">
        <v>2.9999999999999997E-4</v>
      </c>
      <c r="BO112" t="s">
        <v>229</v>
      </c>
      <c r="BP112">
        <v>5.0000000000000001E-4</v>
      </c>
      <c r="BQ112" t="s">
        <v>179</v>
      </c>
      <c r="BR112">
        <v>2.9999999999999997E-4</v>
      </c>
      <c r="BS112" t="s">
        <v>179</v>
      </c>
      <c r="BT112">
        <v>4.0000000000000002E-4</v>
      </c>
      <c r="BU112" t="s">
        <v>179</v>
      </c>
      <c r="BV112">
        <v>5.9999999999999995E-4</v>
      </c>
      <c r="BW112" t="s">
        <v>18</v>
      </c>
      <c r="BY112" t="s">
        <v>179</v>
      </c>
      <c r="BZ112">
        <v>1.1000000000000001E-3</v>
      </c>
      <c r="CA112" t="s">
        <v>179</v>
      </c>
      <c r="CB112">
        <v>8.0000000000000004E-4</v>
      </c>
      <c r="CC112" t="s">
        <v>179</v>
      </c>
      <c r="CD112">
        <v>2.0999999999999999E-3</v>
      </c>
      <c r="CE112" t="s">
        <v>179</v>
      </c>
      <c r="CF112">
        <v>2.3E-3</v>
      </c>
      <c r="CG112" t="s">
        <v>216</v>
      </c>
      <c r="CH112">
        <v>1E-4</v>
      </c>
      <c r="CI112" t="s">
        <v>179</v>
      </c>
      <c r="CJ112">
        <v>7.1999999999999998E-3</v>
      </c>
      <c r="CK112" t="s">
        <v>179</v>
      </c>
      <c r="CL112">
        <v>1.1299999999999999E-2</v>
      </c>
      <c r="CM112" t="s">
        <v>179</v>
      </c>
      <c r="CN112">
        <v>5.0000000000000001E-3</v>
      </c>
      <c r="CO112" t="s">
        <v>179</v>
      </c>
      <c r="CP112">
        <v>8.9999999999999998E-4</v>
      </c>
      <c r="CQ112" t="s">
        <v>179</v>
      </c>
      <c r="CR112">
        <v>3.2000000000000002E-3</v>
      </c>
      <c r="CS112" t="s">
        <v>179</v>
      </c>
      <c r="CT112">
        <v>1.9E-3</v>
      </c>
      <c r="CU112" t="s">
        <v>18</v>
      </c>
      <c r="CW112" t="s">
        <v>179</v>
      </c>
      <c r="CX112">
        <v>5.9999999999999995E-4</v>
      </c>
      <c r="CY112" t="s">
        <v>179</v>
      </c>
      <c r="CZ112">
        <v>5.9999999999999995E-4</v>
      </c>
      <c r="DA112" t="s">
        <v>179</v>
      </c>
      <c r="DB112">
        <v>5.9999999999999995E-4</v>
      </c>
      <c r="DC112" t="s">
        <v>179</v>
      </c>
      <c r="DD112">
        <v>5.9999999999999995E-4</v>
      </c>
      <c r="DE112" t="s">
        <v>179</v>
      </c>
      <c r="DF112">
        <v>5.9999999999999995E-4</v>
      </c>
      <c r="DG112" t="s">
        <v>179</v>
      </c>
      <c r="DH112">
        <v>5.0000000000000001E-4</v>
      </c>
      <c r="DI112" t="s">
        <v>179</v>
      </c>
      <c r="DJ112">
        <v>4.0000000000000002E-4</v>
      </c>
      <c r="DK112" t="s">
        <v>1595</v>
      </c>
      <c r="DL112" t="s">
        <v>59</v>
      </c>
      <c r="DS112">
        <v>8.5</v>
      </c>
      <c r="DT112" t="s">
        <v>1596</v>
      </c>
      <c r="DW112" t="s">
        <v>5254</v>
      </c>
    </row>
    <row r="113" spans="1:127">
      <c r="A113">
        <v>422</v>
      </c>
      <c r="B113" s="14">
        <v>44741.915277777778</v>
      </c>
      <c r="C113" t="s">
        <v>52</v>
      </c>
      <c r="D113">
        <v>0</v>
      </c>
      <c r="E113">
        <v>0</v>
      </c>
      <c r="F113">
        <v>0</v>
      </c>
      <c r="G113" t="s">
        <v>54</v>
      </c>
      <c r="H113" t="s">
        <v>55</v>
      </c>
      <c r="I113" t="s">
        <v>55</v>
      </c>
      <c r="J113" t="s">
        <v>55</v>
      </c>
      <c r="K113" t="s">
        <v>18</v>
      </c>
      <c r="L113">
        <v>90</v>
      </c>
      <c r="M113" t="s">
        <v>173</v>
      </c>
      <c r="N113">
        <v>0</v>
      </c>
      <c r="O113" t="s">
        <v>173</v>
      </c>
      <c r="P113">
        <v>0</v>
      </c>
      <c r="Q113" t="s">
        <v>173</v>
      </c>
      <c r="R113">
        <v>0</v>
      </c>
      <c r="S113">
        <v>2</v>
      </c>
      <c r="T113" t="s">
        <v>174</v>
      </c>
      <c r="U113">
        <v>3.2065000000000001</v>
      </c>
      <c r="V113">
        <v>0.6643</v>
      </c>
      <c r="W113" t="s">
        <v>1597</v>
      </c>
      <c r="X113">
        <v>0.33929999999999999</v>
      </c>
      <c r="Y113" t="s">
        <v>1598</v>
      </c>
      <c r="Z113">
        <v>0.35670000000000002</v>
      </c>
      <c r="AA113" t="s">
        <v>1599</v>
      </c>
      <c r="AB113">
        <v>1.6299999999999999E-2</v>
      </c>
      <c r="AC113" t="s">
        <v>179</v>
      </c>
      <c r="AD113">
        <v>9.7000000000000003E-3</v>
      </c>
      <c r="AE113" t="s">
        <v>179</v>
      </c>
      <c r="AF113">
        <v>1.8599999999999998E-2</v>
      </c>
      <c r="AG113" t="s">
        <v>1600</v>
      </c>
      <c r="AH113">
        <v>9.9000000000000008E-3</v>
      </c>
      <c r="AI113" t="s">
        <v>1601</v>
      </c>
      <c r="AJ113">
        <v>3.3700000000000001E-2</v>
      </c>
      <c r="AK113" t="s">
        <v>1602</v>
      </c>
      <c r="AL113">
        <v>7.7000000000000002E-3</v>
      </c>
      <c r="AM113" t="s">
        <v>1461</v>
      </c>
      <c r="AN113">
        <v>8.0000000000000002E-3</v>
      </c>
      <c r="AO113" t="s">
        <v>1028</v>
      </c>
      <c r="AP113">
        <v>4.4999999999999997E-3</v>
      </c>
      <c r="AQ113" t="s">
        <v>1603</v>
      </c>
      <c r="AR113">
        <v>6.4999999999999997E-3</v>
      </c>
      <c r="AS113" t="s">
        <v>1604</v>
      </c>
      <c r="AT113">
        <v>2.6599999999999999E-2</v>
      </c>
      <c r="AU113" t="s">
        <v>179</v>
      </c>
      <c r="AV113">
        <v>3.8E-3</v>
      </c>
      <c r="AW113" t="s">
        <v>347</v>
      </c>
      <c r="AX113">
        <v>1.1000000000000001E-3</v>
      </c>
      <c r="AY113" t="s">
        <v>268</v>
      </c>
      <c r="AZ113">
        <v>8.0000000000000004E-4</v>
      </c>
      <c r="BA113" t="s">
        <v>1085</v>
      </c>
      <c r="BB113">
        <v>6.9999999999999999E-4</v>
      </c>
      <c r="BC113" t="s">
        <v>212</v>
      </c>
      <c r="BD113">
        <v>5.0000000000000001E-4</v>
      </c>
      <c r="BE113" t="s">
        <v>179</v>
      </c>
      <c r="BF113">
        <v>2.9999999999999997E-4</v>
      </c>
      <c r="BG113" t="s">
        <v>179</v>
      </c>
      <c r="BH113">
        <v>1E-4</v>
      </c>
      <c r="BI113" t="s">
        <v>211</v>
      </c>
      <c r="BJ113">
        <v>2.0000000000000001E-4</v>
      </c>
      <c r="BK113" t="s">
        <v>419</v>
      </c>
      <c r="BL113">
        <v>5.0000000000000001E-4</v>
      </c>
      <c r="BM113" t="s">
        <v>451</v>
      </c>
      <c r="BN113">
        <v>2.9999999999999997E-4</v>
      </c>
      <c r="BO113" t="s">
        <v>215</v>
      </c>
      <c r="BP113">
        <v>5.0000000000000001E-4</v>
      </c>
      <c r="BQ113" t="s">
        <v>179</v>
      </c>
      <c r="BR113">
        <v>2.9999999999999997E-4</v>
      </c>
      <c r="BS113" t="s">
        <v>179</v>
      </c>
      <c r="BT113">
        <v>4.0000000000000002E-4</v>
      </c>
      <c r="BU113" t="s">
        <v>179</v>
      </c>
      <c r="BV113">
        <v>6.9999999999999999E-4</v>
      </c>
      <c r="BW113" t="s">
        <v>179</v>
      </c>
      <c r="BX113">
        <v>8.9999999999999998E-4</v>
      </c>
      <c r="BY113" t="s">
        <v>179</v>
      </c>
      <c r="BZ113">
        <v>1.1000000000000001E-3</v>
      </c>
      <c r="CA113" t="s">
        <v>179</v>
      </c>
      <c r="CB113">
        <v>8.0000000000000004E-4</v>
      </c>
      <c r="CC113" t="s">
        <v>179</v>
      </c>
      <c r="CD113">
        <v>2E-3</v>
      </c>
      <c r="CE113" t="s">
        <v>179</v>
      </c>
      <c r="CF113">
        <v>2.3E-3</v>
      </c>
      <c r="CG113" t="s">
        <v>216</v>
      </c>
      <c r="CH113">
        <v>1E-4</v>
      </c>
      <c r="CI113" t="s">
        <v>179</v>
      </c>
      <c r="CJ113">
        <v>7.0000000000000001E-3</v>
      </c>
      <c r="CK113" t="s">
        <v>179</v>
      </c>
      <c r="CL113">
        <v>1.12E-2</v>
      </c>
      <c r="CM113" t="s">
        <v>179</v>
      </c>
      <c r="CN113">
        <v>4.7000000000000002E-3</v>
      </c>
      <c r="CO113" t="s">
        <v>179</v>
      </c>
      <c r="CP113">
        <v>8.9999999999999998E-4</v>
      </c>
      <c r="CQ113" t="s">
        <v>179</v>
      </c>
      <c r="CR113">
        <v>3.3999999999999998E-3</v>
      </c>
      <c r="CS113" t="s">
        <v>179</v>
      </c>
      <c r="CT113">
        <v>1.9E-3</v>
      </c>
      <c r="CU113" t="s">
        <v>179</v>
      </c>
      <c r="CV113">
        <v>8.9999999999999998E-4</v>
      </c>
      <c r="CW113" t="s">
        <v>18</v>
      </c>
      <c r="CY113" t="s">
        <v>179</v>
      </c>
      <c r="CZ113">
        <v>5.9999999999999995E-4</v>
      </c>
      <c r="DA113" t="s">
        <v>179</v>
      </c>
      <c r="DB113">
        <v>5.9999999999999995E-4</v>
      </c>
      <c r="DC113" t="s">
        <v>179</v>
      </c>
      <c r="DD113">
        <v>5.9999999999999995E-4</v>
      </c>
      <c r="DE113" t="s">
        <v>179</v>
      </c>
      <c r="DF113">
        <v>5.9999999999999995E-4</v>
      </c>
      <c r="DG113" t="s">
        <v>179</v>
      </c>
      <c r="DH113">
        <v>4.0000000000000002E-4</v>
      </c>
      <c r="DI113" t="s">
        <v>179</v>
      </c>
      <c r="DJ113">
        <v>4.0000000000000002E-4</v>
      </c>
      <c r="DK113" t="s">
        <v>1595</v>
      </c>
      <c r="DL113" t="s">
        <v>59</v>
      </c>
      <c r="DS113">
        <v>22.5</v>
      </c>
      <c r="DT113" t="s">
        <v>898</v>
      </c>
      <c r="DW113" t="s">
        <v>5255</v>
      </c>
    </row>
    <row r="114" spans="1:127">
      <c r="A114">
        <v>423</v>
      </c>
      <c r="B114" s="14">
        <v>44741.919444444444</v>
      </c>
      <c r="C114" t="s">
        <v>52</v>
      </c>
      <c r="D114">
        <v>0</v>
      </c>
      <c r="E114">
        <v>0</v>
      </c>
      <c r="F114">
        <v>0</v>
      </c>
      <c r="G114" t="s">
        <v>54</v>
      </c>
      <c r="H114" t="s">
        <v>55</v>
      </c>
      <c r="I114" t="s">
        <v>55</v>
      </c>
      <c r="J114" t="s">
        <v>55</v>
      </c>
      <c r="K114" t="s">
        <v>18</v>
      </c>
      <c r="L114">
        <v>90</v>
      </c>
      <c r="M114" t="s">
        <v>173</v>
      </c>
      <c r="N114">
        <v>0</v>
      </c>
      <c r="O114" t="s">
        <v>173</v>
      </c>
      <c r="P114">
        <v>0</v>
      </c>
      <c r="Q114" t="s">
        <v>173</v>
      </c>
      <c r="R114">
        <v>0</v>
      </c>
      <c r="S114">
        <v>2</v>
      </c>
      <c r="T114" t="s">
        <v>174</v>
      </c>
      <c r="U114">
        <v>3.3576999999999999</v>
      </c>
      <c r="V114">
        <v>0.6623</v>
      </c>
      <c r="W114" t="s">
        <v>1605</v>
      </c>
      <c r="X114">
        <v>0.34320000000000001</v>
      </c>
      <c r="Y114" t="s">
        <v>1606</v>
      </c>
      <c r="Z114">
        <v>0.35510000000000003</v>
      </c>
      <c r="AA114" t="s">
        <v>1607</v>
      </c>
      <c r="AB114">
        <v>1.61E-2</v>
      </c>
      <c r="AC114" t="s">
        <v>283</v>
      </c>
      <c r="AD114">
        <v>0.01</v>
      </c>
      <c r="AE114" t="s">
        <v>1608</v>
      </c>
      <c r="AF114">
        <v>2.1000000000000001E-2</v>
      </c>
      <c r="AG114" t="s">
        <v>1609</v>
      </c>
      <c r="AH114">
        <v>9.7000000000000003E-3</v>
      </c>
      <c r="AI114" t="s">
        <v>1610</v>
      </c>
      <c r="AJ114">
        <v>3.4200000000000001E-2</v>
      </c>
      <c r="AK114" t="s">
        <v>1611</v>
      </c>
      <c r="AL114">
        <v>7.4999999999999997E-3</v>
      </c>
      <c r="AM114" t="s">
        <v>1243</v>
      </c>
      <c r="AN114">
        <v>7.7999999999999996E-3</v>
      </c>
      <c r="AO114" t="s">
        <v>533</v>
      </c>
      <c r="AP114">
        <v>4.1000000000000003E-3</v>
      </c>
      <c r="AQ114" t="s">
        <v>1612</v>
      </c>
      <c r="AR114">
        <v>4.4999999999999997E-3</v>
      </c>
      <c r="AS114" t="s">
        <v>1359</v>
      </c>
      <c r="AT114">
        <v>2.5899999999999999E-2</v>
      </c>
      <c r="AU114" t="s">
        <v>179</v>
      </c>
      <c r="AV114">
        <v>3.5999999999999999E-3</v>
      </c>
      <c r="AW114" t="s">
        <v>537</v>
      </c>
      <c r="AX114">
        <v>8.9999999999999998E-4</v>
      </c>
      <c r="AY114" t="s">
        <v>284</v>
      </c>
      <c r="AZ114">
        <v>8.0000000000000004E-4</v>
      </c>
      <c r="BA114" t="s">
        <v>301</v>
      </c>
      <c r="BB114">
        <v>6.9999999999999999E-4</v>
      </c>
      <c r="BC114" t="s">
        <v>406</v>
      </c>
      <c r="BD114">
        <v>5.0000000000000001E-4</v>
      </c>
      <c r="BE114" t="s">
        <v>179</v>
      </c>
      <c r="BF114">
        <v>2.9999999999999997E-4</v>
      </c>
      <c r="BG114" t="s">
        <v>179</v>
      </c>
      <c r="BH114">
        <v>1E-4</v>
      </c>
      <c r="BI114" t="s">
        <v>247</v>
      </c>
      <c r="BJ114">
        <v>2.0000000000000001E-4</v>
      </c>
      <c r="BK114" t="s">
        <v>312</v>
      </c>
      <c r="BL114">
        <v>5.0000000000000001E-4</v>
      </c>
      <c r="BM114" t="s">
        <v>269</v>
      </c>
      <c r="BN114">
        <v>2.9999999999999997E-4</v>
      </c>
      <c r="BO114" t="s">
        <v>215</v>
      </c>
      <c r="BP114">
        <v>5.0000000000000001E-4</v>
      </c>
      <c r="BQ114" t="s">
        <v>179</v>
      </c>
      <c r="BR114">
        <v>2.9999999999999997E-4</v>
      </c>
      <c r="BS114" t="s">
        <v>179</v>
      </c>
      <c r="BT114">
        <v>4.0000000000000002E-4</v>
      </c>
      <c r="BU114" t="s">
        <v>179</v>
      </c>
      <c r="BV114">
        <v>6.9999999999999999E-4</v>
      </c>
      <c r="BW114" t="s">
        <v>18</v>
      </c>
      <c r="BY114" t="s">
        <v>179</v>
      </c>
      <c r="BZ114">
        <v>1.1000000000000001E-3</v>
      </c>
      <c r="CA114" t="s">
        <v>179</v>
      </c>
      <c r="CB114">
        <v>8.0000000000000004E-4</v>
      </c>
      <c r="CC114" t="s">
        <v>179</v>
      </c>
      <c r="CD114">
        <v>2E-3</v>
      </c>
      <c r="CE114" t="s">
        <v>179</v>
      </c>
      <c r="CF114">
        <v>2.3E-3</v>
      </c>
      <c r="CG114" t="s">
        <v>179</v>
      </c>
      <c r="CH114">
        <v>1E-4</v>
      </c>
      <c r="CI114" t="s">
        <v>179</v>
      </c>
      <c r="CJ114">
        <v>6.7999999999999996E-3</v>
      </c>
      <c r="CK114" t="s">
        <v>179</v>
      </c>
      <c r="CL114">
        <v>1.0800000000000001E-2</v>
      </c>
      <c r="CM114" t="s">
        <v>179</v>
      </c>
      <c r="CN114">
        <v>4.7999999999999996E-3</v>
      </c>
      <c r="CO114" t="s">
        <v>179</v>
      </c>
      <c r="CP114">
        <v>8.0000000000000004E-4</v>
      </c>
      <c r="CQ114" t="s">
        <v>179</v>
      </c>
      <c r="CR114">
        <v>3.3E-3</v>
      </c>
      <c r="CS114" t="s">
        <v>179</v>
      </c>
      <c r="CT114">
        <v>1.8E-3</v>
      </c>
      <c r="CU114" t="s">
        <v>18</v>
      </c>
      <c r="CW114" t="s">
        <v>18</v>
      </c>
      <c r="CY114" t="s">
        <v>179</v>
      </c>
      <c r="CZ114">
        <v>5.9999999999999995E-4</v>
      </c>
      <c r="DA114" t="s">
        <v>179</v>
      </c>
      <c r="DB114">
        <v>5.9999999999999995E-4</v>
      </c>
      <c r="DC114" t="s">
        <v>179</v>
      </c>
      <c r="DD114">
        <v>5.9999999999999995E-4</v>
      </c>
      <c r="DE114" t="s">
        <v>179</v>
      </c>
      <c r="DF114">
        <v>5.9999999999999995E-4</v>
      </c>
      <c r="DG114" t="s">
        <v>179</v>
      </c>
      <c r="DH114">
        <v>4.0000000000000002E-4</v>
      </c>
      <c r="DI114" t="s">
        <v>179</v>
      </c>
      <c r="DJ114">
        <v>4.0000000000000002E-4</v>
      </c>
      <c r="DK114" t="s">
        <v>1595</v>
      </c>
      <c r="DL114" t="s">
        <v>59</v>
      </c>
      <c r="DS114">
        <v>29.5</v>
      </c>
      <c r="DT114" t="s">
        <v>1613</v>
      </c>
      <c r="DW114" t="s">
        <v>5256</v>
      </c>
    </row>
    <row r="115" spans="1:127">
      <c r="A115">
        <v>424</v>
      </c>
      <c r="B115" s="14">
        <v>44741.921527777777</v>
      </c>
      <c r="C115" t="s">
        <v>52</v>
      </c>
      <c r="D115">
        <v>0</v>
      </c>
      <c r="E115">
        <v>0</v>
      </c>
      <c r="F115">
        <v>0</v>
      </c>
      <c r="G115" t="s">
        <v>54</v>
      </c>
      <c r="H115" t="s">
        <v>55</v>
      </c>
      <c r="I115" t="s">
        <v>55</v>
      </c>
      <c r="J115" t="s">
        <v>55</v>
      </c>
      <c r="K115" t="s">
        <v>18</v>
      </c>
      <c r="L115">
        <v>90</v>
      </c>
      <c r="M115" t="s">
        <v>173</v>
      </c>
      <c r="N115">
        <v>0</v>
      </c>
      <c r="O115" t="s">
        <v>173</v>
      </c>
      <c r="P115">
        <v>0</v>
      </c>
      <c r="Q115" t="s">
        <v>173</v>
      </c>
      <c r="R115">
        <v>0</v>
      </c>
      <c r="S115">
        <v>2</v>
      </c>
      <c r="T115" t="s">
        <v>174</v>
      </c>
      <c r="U115">
        <v>4.4753999999999996</v>
      </c>
      <c r="V115">
        <v>0.6643</v>
      </c>
      <c r="W115" t="s">
        <v>1614</v>
      </c>
      <c r="X115">
        <v>0.31940000000000002</v>
      </c>
      <c r="Y115" t="s">
        <v>1615</v>
      </c>
      <c r="Z115">
        <v>0.34849999999999998</v>
      </c>
      <c r="AA115" t="s">
        <v>1616</v>
      </c>
      <c r="AB115">
        <v>1.5699999999999999E-2</v>
      </c>
      <c r="AC115" t="s">
        <v>179</v>
      </c>
      <c r="AD115">
        <v>8.6999999999999994E-3</v>
      </c>
      <c r="AE115" t="s">
        <v>179</v>
      </c>
      <c r="AF115">
        <v>1.78E-2</v>
      </c>
      <c r="AG115" t="s">
        <v>1617</v>
      </c>
      <c r="AH115">
        <v>8.6999999999999994E-3</v>
      </c>
      <c r="AI115" t="s">
        <v>1618</v>
      </c>
      <c r="AJ115">
        <v>3.2800000000000003E-2</v>
      </c>
      <c r="AK115" t="s">
        <v>1619</v>
      </c>
      <c r="AL115">
        <v>7.7000000000000002E-3</v>
      </c>
      <c r="AM115" t="s">
        <v>326</v>
      </c>
      <c r="AN115">
        <v>8.0000000000000002E-3</v>
      </c>
      <c r="AO115" t="s">
        <v>1215</v>
      </c>
      <c r="AP115">
        <v>4.1999999999999997E-3</v>
      </c>
      <c r="AQ115" t="s">
        <v>1620</v>
      </c>
      <c r="AR115">
        <v>5.1999999999999998E-3</v>
      </c>
      <c r="AS115" t="s">
        <v>1621</v>
      </c>
      <c r="AT115">
        <v>2.6599999999999999E-2</v>
      </c>
      <c r="AU115" t="s">
        <v>302</v>
      </c>
      <c r="AV115">
        <v>3.8E-3</v>
      </c>
      <c r="AW115" t="s">
        <v>283</v>
      </c>
      <c r="AX115">
        <v>1.1000000000000001E-3</v>
      </c>
      <c r="AY115" t="s">
        <v>244</v>
      </c>
      <c r="AZ115">
        <v>8.0000000000000004E-4</v>
      </c>
      <c r="BA115" t="s">
        <v>284</v>
      </c>
      <c r="BB115">
        <v>6.9999999999999999E-4</v>
      </c>
      <c r="BC115" t="s">
        <v>191</v>
      </c>
      <c r="BD115">
        <v>5.0000000000000001E-4</v>
      </c>
      <c r="BE115" t="s">
        <v>318</v>
      </c>
      <c r="BF115">
        <v>2.9999999999999997E-4</v>
      </c>
      <c r="BG115" t="s">
        <v>179</v>
      </c>
      <c r="BH115">
        <v>1E-4</v>
      </c>
      <c r="BI115" t="s">
        <v>516</v>
      </c>
      <c r="BJ115">
        <v>2.0000000000000001E-4</v>
      </c>
      <c r="BK115" t="s">
        <v>243</v>
      </c>
      <c r="BL115">
        <v>5.0000000000000001E-4</v>
      </c>
      <c r="BM115" t="s">
        <v>517</v>
      </c>
      <c r="BN115">
        <v>2.9999999999999997E-4</v>
      </c>
      <c r="BO115" t="s">
        <v>229</v>
      </c>
      <c r="BP115">
        <v>5.0000000000000001E-4</v>
      </c>
      <c r="BQ115" t="s">
        <v>179</v>
      </c>
      <c r="BR115">
        <v>2.9999999999999997E-4</v>
      </c>
      <c r="BS115" t="s">
        <v>179</v>
      </c>
      <c r="BT115">
        <v>4.0000000000000002E-4</v>
      </c>
      <c r="BU115" t="s">
        <v>179</v>
      </c>
      <c r="BV115">
        <v>6.9999999999999999E-4</v>
      </c>
      <c r="BW115" t="s">
        <v>18</v>
      </c>
      <c r="BY115" t="s">
        <v>179</v>
      </c>
      <c r="BZ115">
        <v>1.1000000000000001E-3</v>
      </c>
      <c r="CA115" t="s">
        <v>179</v>
      </c>
      <c r="CB115">
        <v>8.0000000000000004E-4</v>
      </c>
      <c r="CC115" t="s">
        <v>250</v>
      </c>
      <c r="CD115">
        <v>2E-3</v>
      </c>
      <c r="CE115" t="s">
        <v>179</v>
      </c>
      <c r="CF115">
        <v>2.3E-3</v>
      </c>
      <c r="CG115" t="s">
        <v>179</v>
      </c>
      <c r="CH115">
        <v>1E-4</v>
      </c>
      <c r="CI115" t="s">
        <v>179</v>
      </c>
      <c r="CJ115">
        <v>7.4999999999999997E-3</v>
      </c>
      <c r="CK115" t="s">
        <v>179</v>
      </c>
      <c r="CL115">
        <v>1.12E-2</v>
      </c>
      <c r="CM115" t="s">
        <v>179</v>
      </c>
      <c r="CN115">
        <v>5.0000000000000001E-3</v>
      </c>
      <c r="CO115" t="s">
        <v>179</v>
      </c>
      <c r="CP115">
        <v>8.9999999999999998E-4</v>
      </c>
      <c r="CQ115" t="s">
        <v>179</v>
      </c>
      <c r="CR115">
        <v>3.3E-3</v>
      </c>
      <c r="CS115" t="s">
        <v>179</v>
      </c>
      <c r="CT115">
        <v>1.9E-3</v>
      </c>
      <c r="CU115" t="s">
        <v>18</v>
      </c>
      <c r="CW115" t="s">
        <v>18</v>
      </c>
      <c r="CY115" t="s">
        <v>179</v>
      </c>
      <c r="CZ115">
        <v>5.9999999999999995E-4</v>
      </c>
      <c r="DA115" t="s">
        <v>179</v>
      </c>
      <c r="DB115">
        <v>5.0000000000000001E-4</v>
      </c>
      <c r="DC115" t="s">
        <v>179</v>
      </c>
      <c r="DD115">
        <v>5.0000000000000001E-4</v>
      </c>
      <c r="DE115" t="s">
        <v>179</v>
      </c>
      <c r="DF115">
        <v>5.9999999999999995E-4</v>
      </c>
      <c r="DG115" t="s">
        <v>179</v>
      </c>
      <c r="DH115">
        <v>4.0000000000000002E-4</v>
      </c>
      <c r="DI115" t="s">
        <v>179</v>
      </c>
      <c r="DJ115">
        <v>4.0000000000000002E-4</v>
      </c>
      <c r="DK115" t="s">
        <v>1595</v>
      </c>
      <c r="DL115" t="s">
        <v>59</v>
      </c>
      <c r="DS115">
        <v>47</v>
      </c>
      <c r="DT115" t="s">
        <v>6050</v>
      </c>
      <c r="DW115" t="s">
        <v>5257</v>
      </c>
    </row>
    <row r="116" spans="1:127">
      <c r="A116">
        <v>425</v>
      </c>
      <c r="B116" s="14">
        <v>44741.930555555555</v>
      </c>
      <c r="C116" t="s">
        <v>52</v>
      </c>
      <c r="D116">
        <v>0</v>
      </c>
      <c r="E116">
        <v>0</v>
      </c>
      <c r="F116">
        <v>0</v>
      </c>
      <c r="G116" t="s">
        <v>54</v>
      </c>
      <c r="H116" t="s">
        <v>55</v>
      </c>
      <c r="I116" t="s">
        <v>55</v>
      </c>
      <c r="J116" t="s">
        <v>55</v>
      </c>
      <c r="K116" t="s">
        <v>18</v>
      </c>
      <c r="L116">
        <v>90</v>
      </c>
      <c r="M116" t="s">
        <v>173</v>
      </c>
      <c r="N116">
        <v>0</v>
      </c>
      <c r="O116" t="s">
        <v>173</v>
      </c>
      <c r="P116">
        <v>0</v>
      </c>
      <c r="Q116" t="s">
        <v>173</v>
      </c>
      <c r="R116">
        <v>0</v>
      </c>
      <c r="S116">
        <v>2</v>
      </c>
      <c r="T116" t="s">
        <v>174</v>
      </c>
      <c r="U116">
        <v>3.6190000000000002</v>
      </c>
      <c r="V116">
        <v>0.65820000000000001</v>
      </c>
      <c r="W116" t="s">
        <v>1622</v>
      </c>
      <c r="X116">
        <v>0.33029999999999998</v>
      </c>
      <c r="Y116" t="s">
        <v>1623</v>
      </c>
      <c r="Z116">
        <v>0.35389999999999999</v>
      </c>
      <c r="AA116" t="s">
        <v>1283</v>
      </c>
      <c r="AB116">
        <v>1.61E-2</v>
      </c>
      <c r="AC116" t="s">
        <v>402</v>
      </c>
      <c r="AD116">
        <v>9.9000000000000008E-3</v>
      </c>
      <c r="AE116" t="s">
        <v>179</v>
      </c>
      <c r="AF116">
        <v>1.8700000000000001E-2</v>
      </c>
      <c r="AG116" t="s">
        <v>1624</v>
      </c>
      <c r="AH116">
        <v>9.9000000000000008E-3</v>
      </c>
      <c r="AI116" t="s">
        <v>1625</v>
      </c>
      <c r="AJ116">
        <v>3.4099999999999998E-2</v>
      </c>
      <c r="AK116" t="s">
        <v>1626</v>
      </c>
      <c r="AL116">
        <v>8.0000000000000002E-3</v>
      </c>
      <c r="AM116" t="s">
        <v>374</v>
      </c>
      <c r="AN116">
        <v>8.2000000000000007E-3</v>
      </c>
      <c r="AO116" t="s">
        <v>502</v>
      </c>
      <c r="AP116">
        <v>4.3E-3</v>
      </c>
      <c r="AQ116" t="s">
        <v>1627</v>
      </c>
      <c r="AR116">
        <v>4.7000000000000002E-3</v>
      </c>
      <c r="AS116" t="s">
        <v>1628</v>
      </c>
      <c r="AT116">
        <v>2.8299999999999999E-2</v>
      </c>
      <c r="AU116" t="s">
        <v>412</v>
      </c>
      <c r="AV116">
        <v>4.0000000000000001E-3</v>
      </c>
      <c r="AW116" t="s">
        <v>317</v>
      </c>
      <c r="AX116">
        <v>1E-3</v>
      </c>
      <c r="AY116" t="s">
        <v>390</v>
      </c>
      <c r="AZ116">
        <v>8.0000000000000004E-4</v>
      </c>
      <c r="BA116" t="s">
        <v>213</v>
      </c>
      <c r="BB116">
        <v>6.9999999999999999E-4</v>
      </c>
      <c r="BC116" t="s">
        <v>212</v>
      </c>
      <c r="BD116">
        <v>5.0000000000000001E-4</v>
      </c>
      <c r="BE116" t="s">
        <v>286</v>
      </c>
      <c r="BF116">
        <v>2.9999999999999997E-4</v>
      </c>
      <c r="BG116" t="s">
        <v>179</v>
      </c>
      <c r="BH116">
        <v>1E-4</v>
      </c>
      <c r="BI116" t="s">
        <v>192</v>
      </c>
      <c r="BJ116">
        <v>2.0000000000000001E-4</v>
      </c>
      <c r="BK116" t="s">
        <v>559</v>
      </c>
      <c r="BL116">
        <v>5.0000000000000001E-4</v>
      </c>
      <c r="BM116" t="s">
        <v>194</v>
      </c>
      <c r="BN116">
        <v>2.9999999999999997E-4</v>
      </c>
      <c r="BO116" t="s">
        <v>195</v>
      </c>
      <c r="BP116">
        <v>5.0000000000000001E-4</v>
      </c>
      <c r="BQ116" t="s">
        <v>179</v>
      </c>
      <c r="BR116">
        <v>2.9999999999999997E-4</v>
      </c>
      <c r="BS116" t="s">
        <v>179</v>
      </c>
      <c r="BT116">
        <v>4.0000000000000002E-4</v>
      </c>
      <c r="BU116" t="s">
        <v>179</v>
      </c>
      <c r="BV116">
        <v>5.9999999999999995E-4</v>
      </c>
      <c r="BW116" t="s">
        <v>285</v>
      </c>
      <c r="BX116">
        <v>8.0000000000000004E-4</v>
      </c>
      <c r="BY116" t="s">
        <v>179</v>
      </c>
      <c r="BZ116">
        <v>1.1000000000000001E-3</v>
      </c>
      <c r="CA116" t="s">
        <v>179</v>
      </c>
      <c r="CB116">
        <v>8.0000000000000004E-4</v>
      </c>
      <c r="CC116" t="s">
        <v>179</v>
      </c>
      <c r="CD116">
        <v>2.0999999999999999E-3</v>
      </c>
      <c r="CE116" t="s">
        <v>179</v>
      </c>
      <c r="CF116">
        <v>2.3E-3</v>
      </c>
      <c r="CG116" t="s">
        <v>216</v>
      </c>
      <c r="CH116">
        <v>1E-4</v>
      </c>
      <c r="CI116" t="s">
        <v>179</v>
      </c>
      <c r="CJ116">
        <v>7.1999999999999998E-3</v>
      </c>
      <c r="CK116" t="s">
        <v>179</v>
      </c>
      <c r="CL116">
        <v>1.1599999999999999E-2</v>
      </c>
      <c r="CM116" t="s">
        <v>601</v>
      </c>
      <c r="CN116">
        <v>5.1000000000000004E-3</v>
      </c>
      <c r="CO116" t="s">
        <v>179</v>
      </c>
      <c r="CP116">
        <v>8.9999999999999998E-4</v>
      </c>
      <c r="CQ116" t="s">
        <v>179</v>
      </c>
      <c r="CR116">
        <v>3.3E-3</v>
      </c>
      <c r="CS116" t="s">
        <v>179</v>
      </c>
      <c r="CT116">
        <v>1.8E-3</v>
      </c>
      <c r="CU116" t="s">
        <v>18</v>
      </c>
      <c r="CW116" t="s">
        <v>18</v>
      </c>
      <c r="CY116" t="s">
        <v>179</v>
      </c>
      <c r="CZ116">
        <v>5.0000000000000001E-4</v>
      </c>
      <c r="DA116" t="s">
        <v>179</v>
      </c>
      <c r="DB116">
        <v>5.9999999999999995E-4</v>
      </c>
      <c r="DC116" t="s">
        <v>179</v>
      </c>
      <c r="DD116">
        <v>5.9999999999999995E-4</v>
      </c>
      <c r="DE116" t="s">
        <v>179</v>
      </c>
      <c r="DF116">
        <v>5.9999999999999995E-4</v>
      </c>
      <c r="DG116" t="s">
        <v>179</v>
      </c>
      <c r="DH116">
        <v>4.0000000000000002E-4</v>
      </c>
      <c r="DI116" t="s">
        <v>179</v>
      </c>
      <c r="DJ116">
        <v>4.0000000000000002E-4</v>
      </c>
      <c r="DK116" t="s">
        <v>1629</v>
      </c>
      <c r="DL116" t="s">
        <v>59</v>
      </c>
      <c r="DS116">
        <v>2.5</v>
      </c>
      <c r="DT116" t="s">
        <v>1630</v>
      </c>
      <c r="DW116" t="s">
        <v>5258</v>
      </c>
    </row>
    <row r="117" spans="1:127">
      <c r="A117">
        <v>426</v>
      </c>
      <c r="B117" s="14">
        <v>44741.932638888888</v>
      </c>
      <c r="C117" t="s">
        <v>52</v>
      </c>
      <c r="D117">
        <v>0</v>
      </c>
      <c r="E117">
        <v>0</v>
      </c>
      <c r="F117">
        <v>0</v>
      </c>
      <c r="G117" t="s">
        <v>54</v>
      </c>
      <c r="H117" t="s">
        <v>55</v>
      </c>
      <c r="I117" t="s">
        <v>55</v>
      </c>
      <c r="J117" t="s">
        <v>55</v>
      </c>
      <c r="K117" t="s">
        <v>18</v>
      </c>
      <c r="L117">
        <v>90</v>
      </c>
      <c r="M117" t="s">
        <v>173</v>
      </c>
      <c r="N117">
        <v>0</v>
      </c>
      <c r="O117" t="s">
        <v>173</v>
      </c>
      <c r="P117">
        <v>0</v>
      </c>
      <c r="Q117" t="s">
        <v>173</v>
      </c>
      <c r="R117">
        <v>0</v>
      </c>
      <c r="S117">
        <v>2</v>
      </c>
      <c r="T117" t="s">
        <v>174</v>
      </c>
      <c r="U117">
        <v>3.1255999999999999</v>
      </c>
      <c r="V117">
        <v>0.68469999999999998</v>
      </c>
      <c r="W117" t="s">
        <v>1631</v>
      </c>
      <c r="X117">
        <v>0.3322</v>
      </c>
      <c r="Y117" t="s">
        <v>1632</v>
      </c>
      <c r="Z117">
        <v>0.3357</v>
      </c>
      <c r="AA117" t="s">
        <v>1607</v>
      </c>
      <c r="AB117">
        <v>1.7600000000000001E-2</v>
      </c>
      <c r="AC117" t="s">
        <v>179</v>
      </c>
      <c r="AD117">
        <v>1.0200000000000001E-2</v>
      </c>
      <c r="AE117" t="s">
        <v>1633</v>
      </c>
      <c r="AF117">
        <v>1.95E-2</v>
      </c>
      <c r="AG117" t="s">
        <v>1634</v>
      </c>
      <c r="AH117">
        <v>1.12E-2</v>
      </c>
      <c r="AI117" t="s">
        <v>1635</v>
      </c>
      <c r="AJ117">
        <v>3.78E-2</v>
      </c>
      <c r="AK117" t="s">
        <v>1636</v>
      </c>
      <c r="AL117">
        <v>7.6E-3</v>
      </c>
      <c r="AM117" t="s">
        <v>1637</v>
      </c>
      <c r="AN117">
        <v>8.3999999999999995E-3</v>
      </c>
      <c r="AO117" t="s">
        <v>1029</v>
      </c>
      <c r="AP117">
        <v>4.8999999999999998E-3</v>
      </c>
      <c r="AQ117" t="s">
        <v>1638</v>
      </c>
      <c r="AR117">
        <v>6.4999999999999997E-3</v>
      </c>
      <c r="AS117" t="s">
        <v>1639</v>
      </c>
      <c r="AT117">
        <v>3.0800000000000001E-2</v>
      </c>
      <c r="AU117" t="s">
        <v>179</v>
      </c>
      <c r="AV117">
        <v>4.1999999999999997E-3</v>
      </c>
      <c r="AW117" t="s">
        <v>985</v>
      </c>
      <c r="AX117">
        <v>1.1000000000000001E-3</v>
      </c>
      <c r="AY117" t="s">
        <v>331</v>
      </c>
      <c r="AZ117">
        <v>8.9999999999999998E-4</v>
      </c>
      <c r="BA117" t="s">
        <v>390</v>
      </c>
      <c r="BB117">
        <v>6.9999999999999999E-4</v>
      </c>
      <c r="BC117" t="s">
        <v>247</v>
      </c>
      <c r="BD117">
        <v>5.0000000000000001E-4</v>
      </c>
      <c r="BE117" t="s">
        <v>212</v>
      </c>
      <c r="BF117">
        <v>4.0000000000000002E-4</v>
      </c>
      <c r="BG117" t="s">
        <v>179</v>
      </c>
      <c r="BH117">
        <v>1E-4</v>
      </c>
      <c r="BI117" t="s">
        <v>245</v>
      </c>
      <c r="BJ117">
        <v>2.0000000000000001E-4</v>
      </c>
      <c r="BK117" t="s">
        <v>410</v>
      </c>
      <c r="BL117">
        <v>5.0000000000000001E-4</v>
      </c>
      <c r="BM117" t="s">
        <v>392</v>
      </c>
      <c r="BN117">
        <v>2.9999999999999997E-4</v>
      </c>
      <c r="BO117" t="s">
        <v>345</v>
      </c>
      <c r="BP117">
        <v>5.0000000000000001E-4</v>
      </c>
      <c r="BQ117" t="s">
        <v>179</v>
      </c>
      <c r="BR117">
        <v>2.9999999999999997E-4</v>
      </c>
      <c r="BS117" t="s">
        <v>179</v>
      </c>
      <c r="BT117">
        <v>5.0000000000000001E-4</v>
      </c>
      <c r="BU117" t="s">
        <v>179</v>
      </c>
      <c r="BV117">
        <v>5.9999999999999995E-4</v>
      </c>
      <c r="BW117" t="s">
        <v>18</v>
      </c>
      <c r="BY117" t="s">
        <v>179</v>
      </c>
      <c r="BZ117">
        <v>1.1000000000000001E-3</v>
      </c>
      <c r="CA117" t="s">
        <v>179</v>
      </c>
      <c r="CB117">
        <v>8.0000000000000004E-4</v>
      </c>
      <c r="CC117" t="s">
        <v>179</v>
      </c>
      <c r="CD117">
        <v>2E-3</v>
      </c>
      <c r="CE117" t="s">
        <v>179</v>
      </c>
      <c r="CF117">
        <v>2.3E-3</v>
      </c>
      <c r="CG117" t="s">
        <v>216</v>
      </c>
      <c r="CH117">
        <v>1E-4</v>
      </c>
      <c r="CI117" t="s">
        <v>284</v>
      </c>
      <c r="CJ117">
        <v>6.7999999999999996E-3</v>
      </c>
      <c r="CK117" t="s">
        <v>179</v>
      </c>
      <c r="CL117">
        <v>1.1299999999999999E-2</v>
      </c>
      <c r="CM117" t="s">
        <v>179</v>
      </c>
      <c r="CN117">
        <v>6.8999999999999999E-3</v>
      </c>
      <c r="CO117" t="s">
        <v>179</v>
      </c>
      <c r="CP117">
        <v>8.9999999999999998E-4</v>
      </c>
      <c r="CQ117" t="s">
        <v>179</v>
      </c>
      <c r="CR117">
        <v>3.3999999999999998E-3</v>
      </c>
      <c r="CS117" t="s">
        <v>179</v>
      </c>
      <c r="CT117">
        <v>1.9E-3</v>
      </c>
      <c r="CU117" t="s">
        <v>179</v>
      </c>
      <c r="CV117">
        <v>8.9999999999999998E-4</v>
      </c>
      <c r="CW117" t="s">
        <v>18</v>
      </c>
      <c r="CY117" t="s">
        <v>179</v>
      </c>
      <c r="CZ117">
        <v>5.9999999999999995E-4</v>
      </c>
      <c r="DA117" t="s">
        <v>179</v>
      </c>
      <c r="DB117">
        <v>5.9999999999999995E-4</v>
      </c>
      <c r="DC117" t="s">
        <v>179</v>
      </c>
      <c r="DD117">
        <v>5.9999999999999995E-4</v>
      </c>
      <c r="DE117" t="s">
        <v>179</v>
      </c>
      <c r="DF117">
        <v>5.9999999999999995E-4</v>
      </c>
      <c r="DG117" t="s">
        <v>516</v>
      </c>
      <c r="DH117">
        <v>5.0000000000000001E-4</v>
      </c>
      <c r="DI117" t="s">
        <v>179</v>
      </c>
      <c r="DJ117">
        <v>4.0000000000000002E-4</v>
      </c>
      <c r="DK117" t="s">
        <v>1629</v>
      </c>
      <c r="DL117" t="s">
        <v>59</v>
      </c>
      <c r="DS117">
        <v>30</v>
      </c>
      <c r="DT117" t="s">
        <v>1640</v>
      </c>
      <c r="DW117" t="s">
        <v>5259</v>
      </c>
    </row>
    <row r="118" spans="1:127">
      <c r="A118">
        <v>427</v>
      </c>
      <c r="B118" s="14">
        <v>44741.935416666667</v>
      </c>
      <c r="C118" t="s">
        <v>52</v>
      </c>
      <c r="D118">
        <v>0</v>
      </c>
      <c r="E118">
        <v>0</v>
      </c>
      <c r="F118">
        <v>0</v>
      </c>
      <c r="G118" t="s">
        <v>54</v>
      </c>
      <c r="H118" t="s">
        <v>55</v>
      </c>
      <c r="I118" t="s">
        <v>55</v>
      </c>
      <c r="J118" t="s">
        <v>55</v>
      </c>
      <c r="K118" t="s">
        <v>18</v>
      </c>
      <c r="L118">
        <v>90</v>
      </c>
      <c r="M118" t="s">
        <v>173</v>
      </c>
      <c r="N118">
        <v>0</v>
      </c>
      <c r="O118" t="s">
        <v>173</v>
      </c>
      <c r="P118">
        <v>0</v>
      </c>
      <c r="Q118" t="s">
        <v>173</v>
      </c>
      <c r="R118">
        <v>0</v>
      </c>
      <c r="S118">
        <v>2</v>
      </c>
      <c r="T118" t="s">
        <v>174</v>
      </c>
      <c r="U118">
        <v>3.8786</v>
      </c>
      <c r="V118">
        <v>0.68340000000000001</v>
      </c>
      <c r="W118" t="s">
        <v>1641</v>
      </c>
      <c r="X118">
        <v>0.34379999999999999</v>
      </c>
      <c r="Y118" t="s">
        <v>1642</v>
      </c>
      <c r="Z118">
        <v>0.36530000000000001</v>
      </c>
      <c r="AA118" t="s">
        <v>541</v>
      </c>
      <c r="AB118">
        <v>1.61E-2</v>
      </c>
      <c r="AC118" t="s">
        <v>179</v>
      </c>
      <c r="AD118">
        <v>9.1000000000000004E-3</v>
      </c>
      <c r="AE118" t="s">
        <v>179</v>
      </c>
      <c r="AF118">
        <v>1.7999999999999999E-2</v>
      </c>
      <c r="AG118" t="s">
        <v>1643</v>
      </c>
      <c r="AH118">
        <v>9.1999999999999998E-3</v>
      </c>
      <c r="AI118" t="s">
        <v>1644</v>
      </c>
      <c r="AJ118">
        <v>3.4500000000000003E-2</v>
      </c>
      <c r="AK118" t="s">
        <v>1645</v>
      </c>
      <c r="AL118">
        <v>7.7999999999999996E-3</v>
      </c>
      <c r="AM118" t="s">
        <v>1234</v>
      </c>
      <c r="AN118">
        <v>7.9000000000000008E-3</v>
      </c>
      <c r="AO118" t="s">
        <v>414</v>
      </c>
      <c r="AP118">
        <v>4.4999999999999997E-3</v>
      </c>
      <c r="AQ118" t="s">
        <v>1646</v>
      </c>
      <c r="AR118">
        <v>4.5999999999999999E-3</v>
      </c>
      <c r="AS118" t="s">
        <v>1647</v>
      </c>
      <c r="AT118">
        <v>2.7400000000000001E-2</v>
      </c>
      <c r="AU118" t="s">
        <v>179</v>
      </c>
      <c r="AV118">
        <v>3.8E-3</v>
      </c>
      <c r="AW118" t="s">
        <v>190</v>
      </c>
      <c r="AX118">
        <v>1E-3</v>
      </c>
      <c r="AY118" t="s">
        <v>422</v>
      </c>
      <c r="AZ118">
        <v>8.0000000000000004E-4</v>
      </c>
      <c r="BA118" t="s">
        <v>229</v>
      </c>
      <c r="BB118">
        <v>6.9999999999999999E-4</v>
      </c>
      <c r="BC118" t="s">
        <v>191</v>
      </c>
      <c r="BD118">
        <v>5.0000000000000001E-4</v>
      </c>
      <c r="BE118" t="s">
        <v>179</v>
      </c>
      <c r="BF118">
        <v>2.9999999999999997E-4</v>
      </c>
      <c r="BG118" t="s">
        <v>216</v>
      </c>
      <c r="BH118">
        <v>1E-4</v>
      </c>
      <c r="BI118" t="s">
        <v>192</v>
      </c>
      <c r="BJ118">
        <v>2.0000000000000001E-4</v>
      </c>
      <c r="BK118" t="s">
        <v>429</v>
      </c>
      <c r="BL118">
        <v>4.0000000000000002E-4</v>
      </c>
      <c r="BM118" t="s">
        <v>517</v>
      </c>
      <c r="BN118">
        <v>2.9999999999999997E-4</v>
      </c>
      <c r="BO118" t="s">
        <v>301</v>
      </c>
      <c r="BP118">
        <v>5.0000000000000001E-4</v>
      </c>
      <c r="BQ118" t="s">
        <v>179</v>
      </c>
      <c r="BR118">
        <v>2.9999999999999997E-4</v>
      </c>
      <c r="BS118" t="s">
        <v>179</v>
      </c>
      <c r="BT118">
        <v>2.9999999999999997E-4</v>
      </c>
      <c r="BU118" t="s">
        <v>179</v>
      </c>
      <c r="BV118">
        <v>5.9999999999999995E-4</v>
      </c>
      <c r="BW118" t="s">
        <v>179</v>
      </c>
      <c r="BX118">
        <v>8.0000000000000004E-4</v>
      </c>
      <c r="BY118" t="s">
        <v>179</v>
      </c>
      <c r="BZ118">
        <v>1.1000000000000001E-3</v>
      </c>
      <c r="CA118" t="s">
        <v>179</v>
      </c>
      <c r="CB118">
        <v>8.0000000000000004E-4</v>
      </c>
      <c r="CC118" t="s">
        <v>179</v>
      </c>
      <c r="CD118">
        <v>2.0999999999999999E-3</v>
      </c>
      <c r="CE118" t="s">
        <v>179</v>
      </c>
      <c r="CF118">
        <v>2.2000000000000001E-3</v>
      </c>
      <c r="CG118" t="s">
        <v>216</v>
      </c>
      <c r="CH118">
        <v>1E-4</v>
      </c>
      <c r="CI118" t="s">
        <v>179</v>
      </c>
      <c r="CJ118">
        <v>6.8999999999999999E-3</v>
      </c>
      <c r="CK118" t="s">
        <v>179</v>
      </c>
      <c r="CL118">
        <v>1.1299999999999999E-2</v>
      </c>
      <c r="CM118" t="s">
        <v>179</v>
      </c>
      <c r="CN118">
        <v>3.8999999999999998E-3</v>
      </c>
      <c r="CO118" t="s">
        <v>179</v>
      </c>
      <c r="CP118">
        <v>8.0000000000000004E-4</v>
      </c>
      <c r="CQ118" t="s">
        <v>179</v>
      </c>
      <c r="CR118">
        <v>3.0999999999999999E-3</v>
      </c>
      <c r="CS118" t="s">
        <v>179</v>
      </c>
      <c r="CT118">
        <v>1.9E-3</v>
      </c>
      <c r="CU118" t="s">
        <v>18</v>
      </c>
      <c r="CW118" t="s">
        <v>18</v>
      </c>
      <c r="CY118" t="s">
        <v>179</v>
      </c>
      <c r="CZ118">
        <v>5.9999999999999995E-4</v>
      </c>
      <c r="DA118" t="s">
        <v>179</v>
      </c>
      <c r="DB118">
        <v>5.9999999999999995E-4</v>
      </c>
      <c r="DC118" t="s">
        <v>179</v>
      </c>
      <c r="DD118">
        <v>5.9999999999999995E-4</v>
      </c>
      <c r="DE118" t="s">
        <v>179</v>
      </c>
      <c r="DF118">
        <v>5.9999999999999995E-4</v>
      </c>
      <c r="DG118" t="s">
        <v>179</v>
      </c>
      <c r="DH118">
        <v>4.0000000000000002E-4</v>
      </c>
      <c r="DI118" t="s">
        <v>179</v>
      </c>
      <c r="DJ118">
        <v>2.9999999999999997E-4</v>
      </c>
      <c r="DK118" t="s">
        <v>1629</v>
      </c>
      <c r="DL118" t="s">
        <v>59</v>
      </c>
      <c r="DS118">
        <v>55</v>
      </c>
      <c r="DT118" t="s">
        <v>1648</v>
      </c>
      <c r="DW118" t="s">
        <v>5260</v>
      </c>
    </row>
    <row r="119" spans="1:127">
      <c r="A119">
        <v>428</v>
      </c>
      <c r="B119" s="14">
        <v>44741.958333333336</v>
      </c>
      <c r="C119" t="s">
        <v>52</v>
      </c>
      <c r="D119">
        <v>0</v>
      </c>
      <c r="E119">
        <v>0</v>
      </c>
      <c r="F119">
        <v>0</v>
      </c>
      <c r="G119" t="s">
        <v>54</v>
      </c>
      <c r="H119" t="s">
        <v>55</v>
      </c>
      <c r="I119" t="s">
        <v>55</v>
      </c>
      <c r="J119" t="s">
        <v>55</v>
      </c>
      <c r="K119" t="s">
        <v>18</v>
      </c>
      <c r="L119">
        <v>90</v>
      </c>
      <c r="M119" t="s">
        <v>173</v>
      </c>
      <c r="N119">
        <v>0</v>
      </c>
      <c r="O119" t="s">
        <v>173</v>
      </c>
      <c r="P119">
        <v>0</v>
      </c>
      <c r="Q119" t="s">
        <v>173</v>
      </c>
      <c r="R119">
        <v>0</v>
      </c>
      <c r="S119">
        <v>2</v>
      </c>
      <c r="T119" t="s">
        <v>174</v>
      </c>
      <c r="U119">
        <v>3.1162999999999998</v>
      </c>
      <c r="V119">
        <v>0.6643</v>
      </c>
      <c r="W119" t="s">
        <v>1649</v>
      </c>
      <c r="X119">
        <v>0.33379999999999999</v>
      </c>
      <c r="Y119" t="s">
        <v>1650</v>
      </c>
      <c r="Z119">
        <v>0.36259999999999998</v>
      </c>
      <c r="AA119" t="s">
        <v>497</v>
      </c>
      <c r="AB119">
        <v>1.55E-2</v>
      </c>
      <c r="AC119" t="s">
        <v>179</v>
      </c>
      <c r="AD119">
        <v>9.4999999999999998E-3</v>
      </c>
      <c r="AE119" t="s">
        <v>1225</v>
      </c>
      <c r="AF119">
        <v>1.9199999999999998E-2</v>
      </c>
      <c r="AG119" t="s">
        <v>1651</v>
      </c>
      <c r="AH119">
        <v>1.11E-2</v>
      </c>
      <c r="AI119" t="s">
        <v>1652</v>
      </c>
      <c r="AJ119">
        <v>3.2800000000000003E-2</v>
      </c>
      <c r="AK119" t="s">
        <v>1653</v>
      </c>
      <c r="AL119">
        <v>8.0000000000000002E-3</v>
      </c>
      <c r="AM119" t="s">
        <v>1362</v>
      </c>
      <c r="AN119">
        <v>8.3999999999999995E-3</v>
      </c>
      <c r="AO119" t="s">
        <v>605</v>
      </c>
      <c r="AP119">
        <v>4.4000000000000003E-3</v>
      </c>
      <c r="AQ119" t="s">
        <v>1329</v>
      </c>
      <c r="AR119">
        <v>5.1999999999999998E-3</v>
      </c>
      <c r="AS119" t="s">
        <v>1654</v>
      </c>
      <c r="AT119">
        <v>2.8199999999999999E-2</v>
      </c>
      <c r="AU119" t="s">
        <v>412</v>
      </c>
      <c r="AV119">
        <v>4.0000000000000001E-3</v>
      </c>
      <c r="AW119" t="s">
        <v>248</v>
      </c>
      <c r="AX119">
        <v>1.1000000000000001E-3</v>
      </c>
      <c r="AY119" t="s">
        <v>268</v>
      </c>
      <c r="AZ119">
        <v>8.0000000000000004E-4</v>
      </c>
      <c r="BA119" t="s">
        <v>190</v>
      </c>
      <c r="BB119">
        <v>6.9999999999999999E-4</v>
      </c>
      <c r="BC119" t="s">
        <v>285</v>
      </c>
      <c r="BD119">
        <v>5.0000000000000001E-4</v>
      </c>
      <c r="BE119" t="s">
        <v>516</v>
      </c>
      <c r="BF119">
        <v>2.9999999999999997E-4</v>
      </c>
      <c r="BG119" t="s">
        <v>179</v>
      </c>
      <c r="BH119">
        <v>1E-4</v>
      </c>
      <c r="BI119" t="s">
        <v>247</v>
      </c>
      <c r="BJ119">
        <v>2.0000000000000001E-4</v>
      </c>
      <c r="BK119" t="s">
        <v>625</v>
      </c>
      <c r="BL119">
        <v>5.0000000000000001E-4</v>
      </c>
      <c r="BM119" t="s">
        <v>249</v>
      </c>
      <c r="BN119">
        <v>2.9999999999999997E-4</v>
      </c>
      <c r="BO119" t="s">
        <v>229</v>
      </c>
      <c r="BP119">
        <v>5.0000000000000001E-4</v>
      </c>
      <c r="BQ119" t="s">
        <v>179</v>
      </c>
      <c r="BR119">
        <v>2.9999999999999997E-4</v>
      </c>
      <c r="BS119" t="s">
        <v>179</v>
      </c>
      <c r="BT119">
        <v>4.0000000000000002E-4</v>
      </c>
      <c r="BU119" t="s">
        <v>179</v>
      </c>
      <c r="BV119">
        <v>6.9999999999999999E-4</v>
      </c>
      <c r="BW119" t="s">
        <v>245</v>
      </c>
      <c r="BX119">
        <v>8.9999999999999998E-4</v>
      </c>
      <c r="BY119" t="s">
        <v>18</v>
      </c>
      <c r="CA119" t="s">
        <v>179</v>
      </c>
      <c r="CB119">
        <v>8.0000000000000004E-4</v>
      </c>
      <c r="CC119" t="s">
        <v>179</v>
      </c>
      <c r="CD119">
        <v>2.0999999999999999E-3</v>
      </c>
      <c r="CE119" t="s">
        <v>179</v>
      </c>
      <c r="CF119">
        <v>2.3E-3</v>
      </c>
      <c r="CG119" t="s">
        <v>179</v>
      </c>
      <c r="CH119">
        <v>1E-4</v>
      </c>
      <c r="CI119" t="s">
        <v>179</v>
      </c>
      <c r="CJ119">
        <v>7.0000000000000001E-3</v>
      </c>
      <c r="CK119" t="s">
        <v>179</v>
      </c>
      <c r="CL119">
        <v>1.12E-2</v>
      </c>
      <c r="CM119" t="s">
        <v>179</v>
      </c>
      <c r="CN119">
        <v>4.1000000000000003E-3</v>
      </c>
      <c r="CO119" t="s">
        <v>179</v>
      </c>
      <c r="CP119">
        <v>8.9999999999999998E-4</v>
      </c>
      <c r="CQ119" t="s">
        <v>179</v>
      </c>
      <c r="CR119">
        <v>3.2000000000000002E-3</v>
      </c>
      <c r="CS119" t="s">
        <v>179</v>
      </c>
      <c r="CT119">
        <v>1.9E-3</v>
      </c>
      <c r="CU119" t="s">
        <v>18</v>
      </c>
      <c r="CW119" t="s">
        <v>179</v>
      </c>
      <c r="CX119">
        <v>5.9999999999999995E-4</v>
      </c>
      <c r="CY119" t="s">
        <v>179</v>
      </c>
      <c r="CZ119">
        <v>5.9999999999999995E-4</v>
      </c>
      <c r="DA119" t="s">
        <v>179</v>
      </c>
      <c r="DB119">
        <v>5.9999999999999995E-4</v>
      </c>
      <c r="DC119" t="s">
        <v>179</v>
      </c>
      <c r="DD119">
        <v>5.9999999999999995E-4</v>
      </c>
      <c r="DE119" t="s">
        <v>179</v>
      </c>
      <c r="DF119">
        <v>5.9999999999999995E-4</v>
      </c>
      <c r="DG119" t="s">
        <v>179</v>
      </c>
      <c r="DH119">
        <v>4.0000000000000002E-4</v>
      </c>
      <c r="DI119" t="s">
        <v>179</v>
      </c>
      <c r="DJ119">
        <v>4.0000000000000002E-4</v>
      </c>
      <c r="DK119" t="s">
        <v>1655</v>
      </c>
      <c r="DL119" t="s">
        <v>59</v>
      </c>
      <c r="DS119">
        <v>5</v>
      </c>
      <c r="DT119" t="s">
        <v>1630</v>
      </c>
      <c r="DW119" t="s">
        <v>5261</v>
      </c>
    </row>
    <row r="120" spans="1:127">
      <c r="A120">
        <v>429</v>
      </c>
      <c r="B120" s="14">
        <v>44741.960416666669</v>
      </c>
      <c r="C120" t="s">
        <v>52</v>
      </c>
      <c r="D120">
        <v>0</v>
      </c>
      <c r="E120">
        <v>0</v>
      </c>
      <c r="F120">
        <v>0</v>
      </c>
      <c r="G120" t="s">
        <v>54</v>
      </c>
      <c r="H120" t="s">
        <v>55</v>
      </c>
      <c r="I120" t="s">
        <v>55</v>
      </c>
      <c r="J120" t="s">
        <v>55</v>
      </c>
      <c r="K120" t="s">
        <v>18</v>
      </c>
      <c r="L120">
        <v>90</v>
      </c>
      <c r="M120" t="s">
        <v>173</v>
      </c>
      <c r="N120">
        <v>0</v>
      </c>
      <c r="O120" t="s">
        <v>173</v>
      </c>
      <c r="P120">
        <v>0</v>
      </c>
      <c r="Q120" t="s">
        <v>173</v>
      </c>
      <c r="R120">
        <v>0</v>
      </c>
      <c r="S120">
        <v>2</v>
      </c>
      <c r="T120" t="s">
        <v>174</v>
      </c>
      <c r="U120">
        <v>4.9908000000000001</v>
      </c>
      <c r="V120">
        <v>0.70089999999999997</v>
      </c>
      <c r="W120" t="s">
        <v>1656</v>
      </c>
      <c r="X120">
        <v>0.33910000000000001</v>
      </c>
      <c r="Y120" t="s">
        <v>1657</v>
      </c>
      <c r="Z120">
        <v>0.36280000000000001</v>
      </c>
      <c r="AA120" t="s">
        <v>1658</v>
      </c>
      <c r="AB120">
        <v>1.55E-2</v>
      </c>
      <c r="AC120" t="s">
        <v>179</v>
      </c>
      <c r="AD120">
        <v>8.8000000000000005E-3</v>
      </c>
      <c r="AE120" t="s">
        <v>179</v>
      </c>
      <c r="AF120">
        <v>1.6799999999999999E-2</v>
      </c>
      <c r="AG120" t="s">
        <v>1659</v>
      </c>
      <c r="AH120">
        <v>8.0999999999999996E-3</v>
      </c>
      <c r="AI120" t="s">
        <v>1660</v>
      </c>
      <c r="AJ120">
        <v>3.3399999999999999E-2</v>
      </c>
      <c r="AK120" t="s">
        <v>1661</v>
      </c>
      <c r="AL120">
        <v>7.4999999999999997E-3</v>
      </c>
      <c r="AM120" t="s">
        <v>1662</v>
      </c>
      <c r="AN120">
        <v>7.6E-3</v>
      </c>
      <c r="AO120" t="s">
        <v>933</v>
      </c>
      <c r="AP120">
        <v>4.1999999999999997E-3</v>
      </c>
      <c r="AQ120" t="s">
        <v>1663</v>
      </c>
      <c r="AR120">
        <v>5.0000000000000001E-3</v>
      </c>
      <c r="AS120" t="s">
        <v>1664</v>
      </c>
      <c r="AT120">
        <v>2.5100000000000001E-2</v>
      </c>
      <c r="AU120" t="s">
        <v>208</v>
      </c>
      <c r="AV120">
        <v>3.5999999999999999E-3</v>
      </c>
      <c r="AW120" t="s">
        <v>1153</v>
      </c>
      <c r="AX120">
        <v>1.6000000000000001E-3</v>
      </c>
      <c r="AY120" t="s">
        <v>347</v>
      </c>
      <c r="AZ120">
        <v>8.9999999999999998E-4</v>
      </c>
      <c r="BA120" t="s">
        <v>537</v>
      </c>
      <c r="BB120">
        <v>6.9999999999999999E-4</v>
      </c>
      <c r="BC120" t="s">
        <v>211</v>
      </c>
      <c r="BD120">
        <v>5.0000000000000001E-4</v>
      </c>
      <c r="BE120" t="s">
        <v>179</v>
      </c>
      <c r="BF120">
        <v>2.9999999999999997E-4</v>
      </c>
      <c r="BG120" t="s">
        <v>179</v>
      </c>
      <c r="BH120">
        <v>1E-4</v>
      </c>
      <c r="BI120" t="s">
        <v>318</v>
      </c>
      <c r="BJ120">
        <v>2.0000000000000001E-4</v>
      </c>
      <c r="BK120" t="s">
        <v>650</v>
      </c>
      <c r="BL120">
        <v>4.0000000000000002E-4</v>
      </c>
      <c r="BM120" t="s">
        <v>517</v>
      </c>
      <c r="BN120">
        <v>2.9999999999999997E-4</v>
      </c>
      <c r="BO120" t="s">
        <v>229</v>
      </c>
      <c r="BP120">
        <v>5.0000000000000001E-4</v>
      </c>
      <c r="BQ120" t="s">
        <v>179</v>
      </c>
      <c r="BR120">
        <v>2.9999999999999997E-4</v>
      </c>
      <c r="BS120" t="s">
        <v>179</v>
      </c>
      <c r="BT120">
        <v>2.9999999999999997E-4</v>
      </c>
      <c r="BU120" t="s">
        <v>179</v>
      </c>
      <c r="BV120">
        <v>6.9999999999999999E-4</v>
      </c>
      <c r="BW120" t="s">
        <v>179</v>
      </c>
      <c r="BX120">
        <v>8.9999999999999998E-4</v>
      </c>
      <c r="BY120" t="s">
        <v>179</v>
      </c>
      <c r="BZ120">
        <v>1.1000000000000001E-3</v>
      </c>
      <c r="CA120" t="s">
        <v>179</v>
      </c>
      <c r="CB120">
        <v>8.0000000000000004E-4</v>
      </c>
      <c r="CC120" t="s">
        <v>179</v>
      </c>
      <c r="CD120">
        <v>2E-3</v>
      </c>
      <c r="CE120" t="s">
        <v>179</v>
      </c>
      <c r="CF120">
        <v>2.3E-3</v>
      </c>
      <c r="CG120" t="s">
        <v>216</v>
      </c>
      <c r="CH120">
        <v>1E-4</v>
      </c>
      <c r="CI120" t="s">
        <v>179</v>
      </c>
      <c r="CJ120">
        <v>6.8999999999999999E-3</v>
      </c>
      <c r="CK120" t="s">
        <v>179</v>
      </c>
      <c r="CL120">
        <v>1.0800000000000001E-2</v>
      </c>
      <c r="CM120" t="s">
        <v>179</v>
      </c>
      <c r="CN120">
        <v>3.8E-3</v>
      </c>
      <c r="CO120" t="s">
        <v>179</v>
      </c>
      <c r="CP120">
        <v>8.9999999999999998E-4</v>
      </c>
      <c r="CQ120" t="s">
        <v>179</v>
      </c>
      <c r="CR120">
        <v>3.3E-3</v>
      </c>
      <c r="CS120" t="s">
        <v>179</v>
      </c>
      <c r="CT120">
        <v>1.8E-3</v>
      </c>
      <c r="CU120" t="s">
        <v>18</v>
      </c>
      <c r="CW120" t="s">
        <v>18</v>
      </c>
      <c r="CY120" t="s">
        <v>179</v>
      </c>
      <c r="CZ120">
        <v>5.9999999999999995E-4</v>
      </c>
      <c r="DA120" t="s">
        <v>179</v>
      </c>
      <c r="DB120">
        <v>5.9999999999999995E-4</v>
      </c>
      <c r="DC120" t="s">
        <v>179</v>
      </c>
      <c r="DD120">
        <v>5.0000000000000001E-4</v>
      </c>
      <c r="DE120" t="s">
        <v>179</v>
      </c>
      <c r="DF120">
        <v>5.9999999999999995E-4</v>
      </c>
      <c r="DG120" t="s">
        <v>179</v>
      </c>
      <c r="DH120">
        <v>4.0000000000000002E-4</v>
      </c>
      <c r="DI120" t="s">
        <v>179</v>
      </c>
      <c r="DJ120">
        <v>4.0000000000000002E-4</v>
      </c>
      <c r="DK120" t="s">
        <v>1655</v>
      </c>
      <c r="DL120" t="s">
        <v>59</v>
      </c>
      <c r="DS120">
        <v>24</v>
      </c>
      <c r="DT120" t="s">
        <v>5985</v>
      </c>
      <c r="DW120" t="s">
        <v>5262</v>
      </c>
    </row>
    <row r="121" spans="1:127">
      <c r="A121">
        <v>430</v>
      </c>
      <c r="B121" s="14">
        <v>44741.964583333334</v>
      </c>
      <c r="C121" t="s">
        <v>52</v>
      </c>
      <c r="D121">
        <v>0</v>
      </c>
      <c r="E121">
        <v>0</v>
      </c>
      <c r="F121">
        <v>0</v>
      </c>
      <c r="G121" t="s">
        <v>54</v>
      </c>
      <c r="H121" t="s">
        <v>55</v>
      </c>
      <c r="I121" t="s">
        <v>55</v>
      </c>
      <c r="J121" t="s">
        <v>55</v>
      </c>
      <c r="K121" t="s">
        <v>18</v>
      </c>
      <c r="L121">
        <v>90</v>
      </c>
      <c r="M121" t="s">
        <v>173</v>
      </c>
      <c r="N121">
        <v>0</v>
      </c>
      <c r="O121" t="s">
        <v>173</v>
      </c>
      <c r="P121">
        <v>0</v>
      </c>
      <c r="Q121" t="s">
        <v>173</v>
      </c>
      <c r="R121">
        <v>0</v>
      </c>
      <c r="S121">
        <v>2</v>
      </c>
      <c r="T121" t="s">
        <v>174</v>
      </c>
      <c r="U121">
        <v>2.0240999999999998</v>
      </c>
      <c r="V121">
        <v>0.67689999999999995</v>
      </c>
      <c r="W121" t="s">
        <v>1665</v>
      </c>
      <c r="X121">
        <v>0.31890000000000002</v>
      </c>
      <c r="Y121" t="s">
        <v>1666</v>
      </c>
      <c r="Z121">
        <v>0.33600000000000002</v>
      </c>
      <c r="AA121" t="s">
        <v>1607</v>
      </c>
      <c r="AB121">
        <v>1.6299999999999999E-2</v>
      </c>
      <c r="AC121" t="s">
        <v>1667</v>
      </c>
      <c r="AD121">
        <v>1.15E-2</v>
      </c>
      <c r="AE121" t="s">
        <v>1668</v>
      </c>
      <c r="AF121">
        <v>4.7100000000000003E-2</v>
      </c>
      <c r="AG121" t="s">
        <v>1669</v>
      </c>
      <c r="AH121">
        <v>1.15E-2</v>
      </c>
      <c r="AI121" t="s">
        <v>1670</v>
      </c>
      <c r="AJ121">
        <v>3.1600000000000003E-2</v>
      </c>
      <c r="AK121" t="s">
        <v>1671</v>
      </c>
      <c r="AL121">
        <v>7.7999999999999996E-3</v>
      </c>
      <c r="AM121" t="s">
        <v>1672</v>
      </c>
      <c r="AN121">
        <v>8.0999999999999996E-3</v>
      </c>
      <c r="AO121" t="s">
        <v>1175</v>
      </c>
      <c r="AP121">
        <v>4.5999999999999999E-3</v>
      </c>
      <c r="AQ121" t="s">
        <v>1673</v>
      </c>
      <c r="AR121">
        <v>6.4999999999999997E-3</v>
      </c>
      <c r="AS121" t="s">
        <v>1674</v>
      </c>
      <c r="AT121">
        <v>2.9700000000000001E-2</v>
      </c>
      <c r="AU121" t="s">
        <v>418</v>
      </c>
      <c r="AV121">
        <v>4.3E-3</v>
      </c>
      <c r="AW121" t="s">
        <v>730</v>
      </c>
      <c r="AX121">
        <v>1.1999999999999999E-3</v>
      </c>
      <c r="AY121" t="s">
        <v>432</v>
      </c>
      <c r="AZ121">
        <v>8.9999999999999998E-4</v>
      </c>
      <c r="BA121" t="s">
        <v>287</v>
      </c>
      <c r="BB121">
        <v>8.0000000000000004E-4</v>
      </c>
      <c r="BC121" t="s">
        <v>285</v>
      </c>
      <c r="BD121">
        <v>5.0000000000000001E-4</v>
      </c>
      <c r="BE121" t="s">
        <v>211</v>
      </c>
      <c r="BF121">
        <v>4.0000000000000002E-4</v>
      </c>
      <c r="BG121" t="s">
        <v>179</v>
      </c>
      <c r="BH121">
        <v>1E-4</v>
      </c>
      <c r="BI121" t="s">
        <v>211</v>
      </c>
      <c r="BJ121">
        <v>2.0000000000000001E-4</v>
      </c>
      <c r="BK121" t="s">
        <v>364</v>
      </c>
      <c r="BL121">
        <v>5.0000000000000001E-4</v>
      </c>
      <c r="BM121" t="s">
        <v>269</v>
      </c>
      <c r="BN121">
        <v>2.9999999999999997E-4</v>
      </c>
      <c r="BO121" t="s">
        <v>650</v>
      </c>
      <c r="BP121">
        <v>5.9999999999999995E-4</v>
      </c>
      <c r="BQ121" t="s">
        <v>179</v>
      </c>
      <c r="BR121">
        <v>2.9999999999999997E-4</v>
      </c>
      <c r="BS121" t="s">
        <v>179</v>
      </c>
      <c r="BT121">
        <v>5.0000000000000001E-4</v>
      </c>
      <c r="BU121" t="s">
        <v>179</v>
      </c>
      <c r="BV121">
        <v>6.9999999999999999E-4</v>
      </c>
      <c r="BW121" t="s">
        <v>18</v>
      </c>
      <c r="BY121" t="s">
        <v>179</v>
      </c>
      <c r="BZ121">
        <v>1.1000000000000001E-3</v>
      </c>
      <c r="CA121" t="s">
        <v>179</v>
      </c>
      <c r="CB121">
        <v>8.0000000000000004E-4</v>
      </c>
      <c r="CC121" t="s">
        <v>179</v>
      </c>
      <c r="CD121">
        <v>2.0999999999999999E-3</v>
      </c>
      <c r="CE121" t="s">
        <v>179</v>
      </c>
      <c r="CF121">
        <v>2.3E-3</v>
      </c>
      <c r="CG121" t="s">
        <v>216</v>
      </c>
      <c r="CH121">
        <v>1E-4</v>
      </c>
      <c r="CI121" t="s">
        <v>179</v>
      </c>
      <c r="CJ121">
        <v>7.7999999999999996E-3</v>
      </c>
      <c r="CK121" t="s">
        <v>179</v>
      </c>
      <c r="CL121">
        <v>1.14E-2</v>
      </c>
      <c r="CM121" t="s">
        <v>244</v>
      </c>
      <c r="CN121">
        <v>6.8999999999999999E-3</v>
      </c>
      <c r="CO121" t="s">
        <v>179</v>
      </c>
      <c r="CP121">
        <v>8.9999999999999998E-4</v>
      </c>
      <c r="CQ121" t="s">
        <v>179</v>
      </c>
      <c r="CR121">
        <v>3.5000000000000001E-3</v>
      </c>
      <c r="CS121" t="s">
        <v>179</v>
      </c>
      <c r="CT121">
        <v>2E-3</v>
      </c>
      <c r="CU121" t="s">
        <v>179</v>
      </c>
      <c r="CV121">
        <v>8.0000000000000004E-4</v>
      </c>
      <c r="CW121" t="s">
        <v>18</v>
      </c>
      <c r="CY121" t="s">
        <v>179</v>
      </c>
      <c r="CZ121">
        <v>5.9999999999999995E-4</v>
      </c>
      <c r="DA121" t="s">
        <v>179</v>
      </c>
      <c r="DB121">
        <v>5.9999999999999995E-4</v>
      </c>
      <c r="DC121" t="s">
        <v>179</v>
      </c>
      <c r="DD121">
        <v>5.9999999999999995E-4</v>
      </c>
      <c r="DE121" t="s">
        <v>179</v>
      </c>
      <c r="DF121">
        <v>5.9999999999999995E-4</v>
      </c>
      <c r="DG121" t="s">
        <v>179</v>
      </c>
      <c r="DH121">
        <v>5.0000000000000001E-4</v>
      </c>
      <c r="DI121" t="s">
        <v>179</v>
      </c>
      <c r="DJ121">
        <v>5.0000000000000001E-4</v>
      </c>
      <c r="DK121" t="s">
        <v>1655</v>
      </c>
      <c r="DL121" t="s">
        <v>59</v>
      </c>
      <c r="DS121">
        <v>51</v>
      </c>
      <c r="DT121" t="s">
        <v>898</v>
      </c>
      <c r="DW121" t="s">
        <v>5263</v>
      </c>
    </row>
    <row r="122" spans="1:127">
      <c r="A122">
        <v>431</v>
      </c>
      <c r="B122" s="14">
        <v>44741.967361111114</v>
      </c>
      <c r="C122" t="s">
        <v>52</v>
      </c>
      <c r="D122">
        <v>0</v>
      </c>
      <c r="E122">
        <v>0</v>
      </c>
      <c r="F122">
        <v>0</v>
      </c>
      <c r="G122" t="s">
        <v>54</v>
      </c>
      <c r="H122" t="s">
        <v>55</v>
      </c>
      <c r="I122" t="s">
        <v>55</v>
      </c>
      <c r="J122" t="s">
        <v>55</v>
      </c>
      <c r="K122" t="s">
        <v>18</v>
      </c>
      <c r="L122">
        <v>90</v>
      </c>
      <c r="M122" t="s">
        <v>173</v>
      </c>
      <c r="N122">
        <v>0</v>
      </c>
      <c r="O122" t="s">
        <v>173</v>
      </c>
      <c r="P122">
        <v>0</v>
      </c>
      <c r="Q122" t="s">
        <v>173</v>
      </c>
      <c r="R122">
        <v>0</v>
      </c>
      <c r="S122">
        <v>2</v>
      </c>
      <c r="T122" t="s">
        <v>174</v>
      </c>
      <c r="U122">
        <v>4.5989000000000004</v>
      </c>
      <c r="V122">
        <v>0.68340000000000001</v>
      </c>
      <c r="W122" t="s">
        <v>1675</v>
      </c>
      <c r="X122">
        <v>0.32829999999999998</v>
      </c>
      <c r="Y122" t="s">
        <v>1676</v>
      </c>
      <c r="Z122">
        <v>0.3594</v>
      </c>
      <c r="AA122" t="s">
        <v>618</v>
      </c>
      <c r="AB122">
        <v>1.5299999999999999E-2</v>
      </c>
      <c r="AC122" t="s">
        <v>179</v>
      </c>
      <c r="AD122">
        <v>8.6999999999999994E-3</v>
      </c>
      <c r="AE122" t="s">
        <v>179</v>
      </c>
      <c r="AF122">
        <v>1.7399999999999999E-2</v>
      </c>
      <c r="AG122" t="s">
        <v>1677</v>
      </c>
      <c r="AH122">
        <v>8.5000000000000006E-3</v>
      </c>
      <c r="AI122" t="s">
        <v>1678</v>
      </c>
      <c r="AJ122">
        <v>3.2099999999999997E-2</v>
      </c>
      <c r="AK122" t="s">
        <v>1679</v>
      </c>
      <c r="AL122">
        <v>7.7999999999999996E-3</v>
      </c>
      <c r="AM122" t="s">
        <v>1367</v>
      </c>
      <c r="AN122">
        <v>8.0999999999999996E-3</v>
      </c>
      <c r="AO122" t="s">
        <v>341</v>
      </c>
      <c r="AP122">
        <v>4.1999999999999997E-3</v>
      </c>
      <c r="AQ122" t="s">
        <v>375</v>
      </c>
      <c r="AR122">
        <v>4.8999999999999998E-3</v>
      </c>
      <c r="AS122" t="s">
        <v>1680</v>
      </c>
      <c r="AT122">
        <v>2.5899999999999999E-2</v>
      </c>
      <c r="AU122" t="s">
        <v>316</v>
      </c>
      <c r="AV122">
        <v>3.7000000000000002E-3</v>
      </c>
      <c r="AW122" t="s">
        <v>417</v>
      </c>
      <c r="AX122">
        <v>1.6999999999999999E-3</v>
      </c>
      <c r="AY122" t="s">
        <v>377</v>
      </c>
      <c r="AZ122">
        <v>8.9999999999999998E-4</v>
      </c>
      <c r="BA122" t="s">
        <v>195</v>
      </c>
      <c r="BB122">
        <v>6.9999999999999999E-4</v>
      </c>
      <c r="BC122" t="s">
        <v>304</v>
      </c>
      <c r="BD122">
        <v>5.0000000000000001E-4</v>
      </c>
      <c r="BE122" t="s">
        <v>179</v>
      </c>
      <c r="BF122">
        <v>2.9999999999999997E-4</v>
      </c>
      <c r="BG122" t="s">
        <v>179</v>
      </c>
      <c r="BH122">
        <v>1E-4</v>
      </c>
      <c r="BI122" t="s">
        <v>286</v>
      </c>
      <c r="BJ122">
        <v>2.0000000000000001E-4</v>
      </c>
      <c r="BK122" t="s">
        <v>266</v>
      </c>
      <c r="BL122">
        <v>4.0000000000000002E-4</v>
      </c>
      <c r="BM122" t="s">
        <v>269</v>
      </c>
      <c r="BN122">
        <v>2.9999999999999997E-4</v>
      </c>
      <c r="BO122" t="s">
        <v>209</v>
      </c>
      <c r="BP122">
        <v>5.0000000000000001E-4</v>
      </c>
      <c r="BQ122" t="s">
        <v>179</v>
      </c>
      <c r="BR122">
        <v>2.9999999999999997E-4</v>
      </c>
      <c r="BS122" t="s">
        <v>179</v>
      </c>
      <c r="BT122">
        <v>4.0000000000000002E-4</v>
      </c>
      <c r="BU122" t="s">
        <v>179</v>
      </c>
      <c r="BV122">
        <v>6.9999999999999999E-4</v>
      </c>
      <c r="BW122" t="s">
        <v>18</v>
      </c>
      <c r="BY122" t="s">
        <v>179</v>
      </c>
      <c r="BZ122">
        <v>1.1000000000000001E-3</v>
      </c>
      <c r="CA122" t="s">
        <v>179</v>
      </c>
      <c r="CB122">
        <v>8.0000000000000004E-4</v>
      </c>
      <c r="CC122" t="s">
        <v>179</v>
      </c>
      <c r="CD122">
        <v>2E-3</v>
      </c>
      <c r="CE122" t="s">
        <v>179</v>
      </c>
      <c r="CF122">
        <v>2.3E-3</v>
      </c>
      <c r="CG122" t="s">
        <v>179</v>
      </c>
      <c r="CH122">
        <v>1E-4</v>
      </c>
      <c r="CI122" t="s">
        <v>179</v>
      </c>
      <c r="CJ122">
        <v>7.1999999999999998E-3</v>
      </c>
      <c r="CK122" t="s">
        <v>179</v>
      </c>
      <c r="CL122">
        <v>1.09E-2</v>
      </c>
      <c r="CM122" t="s">
        <v>179</v>
      </c>
      <c r="CN122">
        <v>4.1000000000000003E-3</v>
      </c>
      <c r="CO122" t="s">
        <v>179</v>
      </c>
      <c r="CP122">
        <v>8.0000000000000004E-4</v>
      </c>
      <c r="CQ122" t="s">
        <v>179</v>
      </c>
      <c r="CR122">
        <v>3.3E-3</v>
      </c>
      <c r="CS122" t="s">
        <v>179</v>
      </c>
      <c r="CT122">
        <v>1.9E-3</v>
      </c>
      <c r="CU122" t="s">
        <v>18</v>
      </c>
      <c r="CW122" t="s">
        <v>18</v>
      </c>
      <c r="CY122" t="s">
        <v>179</v>
      </c>
      <c r="CZ122">
        <v>5.9999999999999995E-4</v>
      </c>
      <c r="DA122" t="s">
        <v>179</v>
      </c>
      <c r="DB122">
        <v>5.9999999999999995E-4</v>
      </c>
      <c r="DC122" t="s">
        <v>179</v>
      </c>
      <c r="DD122">
        <v>5.0000000000000001E-4</v>
      </c>
      <c r="DE122" t="s">
        <v>179</v>
      </c>
      <c r="DF122">
        <v>5.9999999999999995E-4</v>
      </c>
      <c r="DG122" t="s">
        <v>179</v>
      </c>
      <c r="DH122">
        <v>4.0000000000000002E-4</v>
      </c>
      <c r="DI122" t="s">
        <v>179</v>
      </c>
      <c r="DJ122">
        <v>4.0000000000000002E-4</v>
      </c>
      <c r="DK122" t="s">
        <v>1655</v>
      </c>
      <c r="DL122" t="s">
        <v>59</v>
      </c>
      <c r="DS122">
        <v>72</v>
      </c>
      <c r="DT122" t="s">
        <v>6004</v>
      </c>
      <c r="DW122" t="s">
        <v>5264</v>
      </c>
    </row>
    <row r="123" spans="1:127">
      <c r="A123">
        <v>432</v>
      </c>
      <c r="B123" s="14">
        <v>44741.969444444447</v>
      </c>
      <c r="C123" t="s">
        <v>52</v>
      </c>
      <c r="D123">
        <v>0</v>
      </c>
      <c r="E123">
        <v>0</v>
      </c>
      <c r="F123">
        <v>0</v>
      </c>
      <c r="G123" t="s">
        <v>54</v>
      </c>
      <c r="H123" t="s">
        <v>55</v>
      </c>
      <c r="I123" t="s">
        <v>55</v>
      </c>
      <c r="J123" t="s">
        <v>55</v>
      </c>
      <c r="K123" t="s">
        <v>18</v>
      </c>
      <c r="L123">
        <v>90</v>
      </c>
      <c r="M123" t="s">
        <v>173</v>
      </c>
      <c r="N123">
        <v>0</v>
      </c>
      <c r="O123" t="s">
        <v>173</v>
      </c>
      <c r="P123">
        <v>0</v>
      </c>
      <c r="Q123" t="s">
        <v>173</v>
      </c>
      <c r="R123">
        <v>0</v>
      </c>
      <c r="S123">
        <v>2</v>
      </c>
      <c r="T123" t="s">
        <v>174</v>
      </c>
      <c r="U123">
        <v>4.3185000000000002</v>
      </c>
      <c r="V123">
        <v>0.6623</v>
      </c>
      <c r="W123" t="s">
        <v>1681</v>
      </c>
      <c r="X123">
        <v>0.35599999999999998</v>
      </c>
      <c r="Y123" t="s">
        <v>1682</v>
      </c>
      <c r="Z123">
        <v>0.36109999999999998</v>
      </c>
      <c r="AA123" t="s">
        <v>1412</v>
      </c>
      <c r="AB123">
        <v>1.4999999999999999E-2</v>
      </c>
      <c r="AC123" t="s">
        <v>179</v>
      </c>
      <c r="AD123">
        <v>8.5000000000000006E-3</v>
      </c>
      <c r="AE123" t="s">
        <v>179</v>
      </c>
      <c r="AF123">
        <v>1.6400000000000001E-2</v>
      </c>
      <c r="AG123" t="s">
        <v>1683</v>
      </c>
      <c r="AH123">
        <v>8.6E-3</v>
      </c>
      <c r="AI123" t="s">
        <v>1684</v>
      </c>
      <c r="AJ123">
        <v>3.3300000000000003E-2</v>
      </c>
      <c r="AK123" t="s">
        <v>1685</v>
      </c>
      <c r="AL123">
        <v>7.1000000000000004E-3</v>
      </c>
      <c r="AM123" t="s">
        <v>808</v>
      </c>
      <c r="AN123">
        <v>7.4000000000000003E-3</v>
      </c>
      <c r="AO123" t="s">
        <v>985</v>
      </c>
      <c r="AP123">
        <v>3.8E-3</v>
      </c>
      <c r="AQ123" t="s">
        <v>1686</v>
      </c>
      <c r="AR123">
        <v>4.3E-3</v>
      </c>
      <c r="AS123" t="s">
        <v>1687</v>
      </c>
      <c r="AT123">
        <v>2.4E-2</v>
      </c>
      <c r="AU123" t="s">
        <v>179</v>
      </c>
      <c r="AV123">
        <v>3.3999999999999998E-3</v>
      </c>
      <c r="AW123" t="s">
        <v>347</v>
      </c>
      <c r="AX123">
        <v>1.1000000000000001E-3</v>
      </c>
      <c r="AY123" t="s">
        <v>450</v>
      </c>
      <c r="AZ123">
        <v>8.0000000000000004E-4</v>
      </c>
      <c r="BA123" t="s">
        <v>537</v>
      </c>
      <c r="BB123">
        <v>5.9999999999999995E-4</v>
      </c>
      <c r="BC123" t="s">
        <v>191</v>
      </c>
      <c r="BD123">
        <v>4.0000000000000002E-4</v>
      </c>
      <c r="BE123" t="s">
        <v>179</v>
      </c>
      <c r="BF123">
        <v>2.9999999999999997E-4</v>
      </c>
      <c r="BG123" t="s">
        <v>179</v>
      </c>
      <c r="BH123">
        <v>1E-4</v>
      </c>
      <c r="BI123" t="s">
        <v>318</v>
      </c>
      <c r="BJ123">
        <v>2.0000000000000001E-4</v>
      </c>
      <c r="BK123" t="s">
        <v>363</v>
      </c>
      <c r="BL123">
        <v>4.0000000000000002E-4</v>
      </c>
      <c r="BM123" t="s">
        <v>214</v>
      </c>
      <c r="BN123">
        <v>2.9999999999999997E-4</v>
      </c>
      <c r="BO123" t="s">
        <v>330</v>
      </c>
      <c r="BP123">
        <v>5.0000000000000001E-4</v>
      </c>
      <c r="BQ123" t="s">
        <v>179</v>
      </c>
      <c r="BR123">
        <v>2.9999999999999997E-4</v>
      </c>
      <c r="BS123" t="s">
        <v>179</v>
      </c>
      <c r="BT123">
        <v>2.9999999999999997E-4</v>
      </c>
      <c r="BU123" t="s">
        <v>179</v>
      </c>
      <c r="BV123">
        <v>6.9999999999999999E-4</v>
      </c>
      <c r="BW123" t="s">
        <v>18</v>
      </c>
      <c r="BY123" t="s">
        <v>179</v>
      </c>
      <c r="BZ123">
        <v>1.1000000000000001E-3</v>
      </c>
      <c r="CA123" t="s">
        <v>179</v>
      </c>
      <c r="CB123">
        <v>8.0000000000000004E-4</v>
      </c>
      <c r="CC123" t="s">
        <v>179</v>
      </c>
      <c r="CD123">
        <v>2E-3</v>
      </c>
      <c r="CE123" t="s">
        <v>179</v>
      </c>
      <c r="CF123">
        <v>2.2000000000000001E-3</v>
      </c>
      <c r="CG123" t="s">
        <v>179</v>
      </c>
      <c r="CH123">
        <v>1E-4</v>
      </c>
      <c r="CI123" t="s">
        <v>179</v>
      </c>
      <c r="CJ123">
        <v>6.6E-3</v>
      </c>
      <c r="CK123" t="s">
        <v>179</v>
      </c>
      <c r="CL123">
        <v>1.0800000000000001E-2</v>
      </c>
      <c r="CM123" t="s">
        <v>288</v>
      </c>
      <c r="CN123">
        <v>4.4000000000000003E-3</v>
      </c>
      <c r="CO123" t="s">
        <v>179</v>
      </c>
      <c r="CP123">
        <v>6.9999999999999999E-4</v>
      </c>
      <c r="CQ123" t="s">
        <v>179</v>
      </c>
      <c r="CR123">
        <v>3.0999999999999999E-3</v>
      </c>
      <c r="CS123" t="s">
        <v>179</v>
      </c>
      <c r="CT123">
        <v>1.8E-3</v>
      </c>
      <c r="CU123" t="s">
        <v>18</v>
      </c>
      <c r="CW123" t="s">
        <v>18</v>
      </c>
      <c r="CY123" t="s">
        <v>179</v>
      </c>
      <c r="CZ123">
        <v>5.9999999999999995E-4</v>
      </c>
      <c r="DA123" t="s">
        <v>212</v>
      </c>
      <c r="DB123">
        <v>5.0000000000000001E-4</v>
      </c>
      <c r="DC123" t="s">
        <v>179</v>
      </c>
      <c r="DD123">
        <v>5.0000000000000001E-4</v>
      </c>
      <c r="DE123" t="s">
        <v>179</v>
      </c>
      <c r="DF123">
        <v>5.9999999999999995E-4</v>
      </c>
      <c r="DG123" t="s">
        <v>179</v>
      </c>
      <c r="DH123">
        <v>4.0000000000000002E-4</v>
      </c>
      <c r="DI123" t="s">
        <v>179</v>
      </c>
      <c r="DJ123">
        <v>4.0000000000000002E-4</v>
      </c>
      <c r="DK123" t="s">
        <v>1655</v>
      </c>
      <c r="DL123" t="s">
        <v>59</v>
      </c>
      <c r="DS123">
        <v>98</v>
      </c>
      <c r="DT123" t="s">
        <v>6005</v>
      </c>
      <c r="DW123" t="s">
        <v>5265</v>
      </c>
    </row>
    <row r="124" spans="1:127">
      <c r="A124">
        <v>433</v>
      </c>
      <c r="B124" s="14">
        <v>44742.044444444444</v>
      </c>
      <c r="C124" t="s">
        <v>52</v>
      </c>
      <c r="D124">
        <v>0</v>
      </c>
      <c r="E124">
        <v>0</v>
      </c>
      <c r="F124">
        <v>0</v>
      </c>
      <c r="G124" t="s">
        <v>54</v>
      </c>
      <c r="H124" t="s">
        <v>55</v>
      </c>
      <c r="I124" t="s">
        <v>55</v>
      </c>
      <c r="J124" t="s">
        <v>55</v>
      </c>
      <c r="K124" t="s">
        <v>18</v>
      </c>
      <c r="L124">
        <v>90</v>
      </c>
      <c r="M124" t="s">
        <v>173</v>
      </c>
      <c r="N124">
        <v>0</v>
      </c>
      <c r="O124" t="s">
        <v>173</v>
      </c>
      <c r="P124">
        <v>0</v>
      </c>
      <c r="Q124" t="s">
        <v>173</v>
      </c>
      <c r="R124">
        <v>0</v>
      </c>
      <c r="S124">
        <v>2</v>
      </c>
      <c r="T124" t="s">
        <v>174</v>
      </c>
      <c r="U124">
        <v>3.8519000000000001</v>
      </c>
      <c r="V124">
        <v>0.66790000000000005</v>
      </c>
      <c r="W124" t="s">
        <v>1688</v>
      </c>
      <c r="X124">
        <v>0.33379999999999999</v>
      </c>
      <c r="Y124" t="s">
        <v>1689</v>
      </c>
      <c r="Z124">
        <v>0.3619</v>
      </c>
      <c r="AA124" t="s">
        <v>1001</v>
      </c>
      <c r="AB124">
        <v>1.5699999999999999E-2</v>
      </c>
      <c r="AC124" t="s">
        <v>179</v>
      </c>
      <c r="AD124">
        <v>8.9999999999999993E-3</v>
      </c>
      <c r="AE124" t="s">
        <v>179</v>
      </c>
      <c r="AF124">
        <v>1.8200000000000001E-2</v>
      </c>
      <c r="AG124" t="s">
        <v>1690</v>
      </c>
      <c r="AH124">
        <v>1.0200000000000001E-2</v>
      </c>
      <c r="AI124" t="s">
        <v>1691</v>
      </c>
      <c r="AJ124">
        <v>3.3599999999999998E-2</v>
      </c>
      <c r="AK124" t="s">
        <v>1692</v>
      </c>
      <c r="AL124">
        <v>8.2000000000000007E-3</v>
      </c>
      <c r="AM124" t="s">
        <v>501</v>
      </c>
      <c r="AN124">
        <v>8.3000000000000001E-3</v>
      </c>
      <c r="AO124" t="s">
        <v>674</v>
      </c>
      <c r="AP124">
        <v>4.5999999999999999E-3</v>
      </c>
      <c r="AQ124" t="s">
        <v>1693</v>
      </c>
      <c r="AR124">
        <v>5.4999999999999997E-3</v>
      </c>
      <c r="AS124" t="s">
        <v>1694</v>
      </c>
      <c r="AT124">
        <v>2.8500000000000001E-2</v>
      </c>
      <c r="AU124" t="s">
        <v>317</v>
      </c>
      <c r="AV124">
        <v>4.0000000000000001E-3</v>
      </c>
      <c r="AW124" t="s">
        <v>190</v>
      </c>
      <c r="AX124">
        <v>1E-3</v>
      </c>
      <c r="AY124" t="s">
        <v>650</v>
      </c>
      <c r="AZ124">
        <v>8.0000000000000004E-4</v>
      </c>
      <c r="BA124" t="s">
        <v>650</v>
      </c>
      <c r="BB124">
        <v>6.9999999999999999E-4</v>
      </c>
      <c r="BC124" t="s">
        <v>391</v>
      </c>
      <c r="BD124">
        <v>5.0000000000000001E-4</v>
      </c>
      <c r="BE124" t="s">
        <v>192</v>
      </c>
      <c r="BF124">
        <v>4.0000000000000002E-4</v>
      </c>
      <c r="BG124" t="s">
        <v>179</v>
      </c>
      <c r="BH124">
        <v>1E-4</v>
      </c>
      <c r="BI124" t="s">
        <v>286</v>
      </c>
      <c r="BJ124">
        <v>2.0000000000000001E-4</v>
      </c>
      <c r="BK124" t="s">
        <v>248</v>
      </c>
      <c r="BL124">
        <v>5.0000000000000001E-4</v>
      </c>
      <c r="BM124" t="s">
        <v>517</v>
      </c>
      <c r="BN124">
        <v>2.9999999999999997E-4</v>
      </c>
      <c r="BO124" t="s">
        <v>195</v>
      </c>
      <c r="BP124">
        <v>5.0000000000000001E-4</v>
      </c>
      <c r="BQ124" t="s">
        <v>179</v>
      </c>
      <c r="BR124">
        <v>2.9999999999999997E-4</v>
      </c>
      <c r="BS124" t="s">
        <v>179</v>
      </c>
      <c r="BT124">
        <v>4.0000000000000002E-4</v>
      </c>
      <c r="BU124" t="s">
        <v>179</v>
      </c>
      <c r="BV124">
        <v>6.9999999999999999E-4</v>
      </c>
      <c r="BW124" t="s">
        <v>18</v>
      </c>
      <c r="BY124" t="s">
        <v>18</v>
      </c>
      <c r="CA124" t="s">
        <v>179</v>
      </c>
      <c r="CB124">
        <v>8.0000000000000004E-4</v>
      </c>
      <c r="CC124" t="s">
        <v>179</v>
      </c>
      <c r="CD124">
        <v>2E-3</v>
      </c>
      <c r="CE124" t="s">
        <v>179</v>
      </c>
      <c r="CF124">
        <v>2.3E-3</v>
      </c>
      <c r="CG124" t="s">
        <v>216</v>
      </c>
      <c r="CH124">
        <v>1E-4</v>
      </c>
      <c r="CI124" t="s">
        <v>179</v>
      </c>
      <c r="CJ124">
        <v>7.0000000000000001E-3</v>
      </c>
      <c r="CK124" t="s">
        <v>179</v>
      </c>
      <c r="CL124">
        <v>1.12E-2</v>
      </c>
      <c r="CM124" t="s">
        <v>179</v>
      </c>
      <c r="CN124">
        <v>4.1000000000000003E-3</v>
      </c>
      <c r="CO124" t="s">
        <v>179</v>
      </c>
      <c r="CP124">
        <v>8.0000000000000004E-4</v>
      </c>
      <c r="CQ124" t="s">
        <v>179</v>
      </c>
      <c r="CR124">
        <v>3.2000000000000002E-3</v>
      </c>
      <c r="CS124" t="s">
        <v>179</v>
      </c>
      <c r="CT124">
        <v>1.9E-3</v>
      </c>
      <c r="CU124" t="s">
        <v>179</v>
      </c>
      <c r="CV124">
        <v>8.0000000000000004E-4</v>
      </c>
      <c r="CW124" t="s">
        <v>18</v>
      </c>
      <c r="CY124" t="s">
        <v>179</v>
      </c>
      <c r="CZ124">
        <v>5.0000000000000001E-4</v>
      </c>
      <c r="DA124" t="s">
        <v>179</v>
      </c>
      <c r="DB124">
        <v>5.9999999999999995E-4</v>
      </c>
      <c r="DC124" t="s">
        <v>179</v>
      </c>
      <c r="DD124">
        <v>5.9999999999999995E-4</v>
      </c>
      <c r="DE124" t="s">
        <v>179</v>
      </c>
      <c r="DF124">
        <v>5.9999999999999995E-4</v>
      </c>
      <c r="DG124" t="s">
        <v>179</v>
      </c>
      <c r="DH124">
        <v>4.0000000000000002E-4</v>
      </c>
      <c r="DI124" t="s">
        <v>179</v>
      </c>
      <c r="DJ124">
        <v>4.0000000000000002E-4</v>
      </c>
      <c r="DK124" t="s">
        <v>1695</v>
      </c>
      <c r="DL124" t="s">
        <v>59</v>
      </c>
      <c r="DS124">
        <v>7</v>
      </c>
      <c r="DT124" t="s">
        <v>1630</v>
      </c>
      <c r="DW124" t="s">
        <v>5266</v>
      </c>
    </row>
    <row r="125" spans="1:127">
      <c r="A125">
        <v>434</v>
      </c>
      <c r="B125" s="14">
        <v>44742.046527777777</v>
      </c>
      <c r="C125" t="s">
        <v>52</v>
      </c>
      <c r="D125">
        <v>0</v>
      </c>
      <c r="E125">
        <v>0</v>
      </c>
      <c r="F125">
        <v>0</v>
      </c>
      <c r="G125" t="s">
        <v>54</v>
      </c>
      <c r="H125" t="s">
        <v>55</v>
      </c>
      <c r="I125" t="s">
        <v>55</v>
      </c>
      <c r="J125" t="s">
        <v>55</v>
      </c>
      <c r="K125" t="s">
        <v>18</v>
      </c>
      <c r="L125">
        <v>90</v>
      </c>
      <c r="M125" t="s">
        <v>173</v>
      </c>
      <c r="N125">
        <v>0</v>
      </c>
      <c r="O125" t="s">
        <v>173</v>
      </c>
      <c r="P125">
        <v>0</v>
      </c>
      <c r="Q125" t="s">
        <v>173</v>
      </c>
      <c r="R125">
        <v>0</v>
      </c>
      <c r="S125">
        <v>2</v>
      </c>
      <c r="T125" t="s">
        <v>174</v>
      </c>
      <c r="U125">
        <v>3.5588000000000002</v>
      </c>
      <c r="V125">
        <v>0.66059999999999997</v>
      </c>
      <c r="W125" t="s">
        <v>1696</v>
      </c>
      <c r="X125">
        <v>0.33989999999999998</v>
      </c>
      <c r="Y125" t="s">
        <v>1697</v>
      </c>
      <c r="Z125">
        <v>0.34910000000000002</v>
      </c>
      <c r="AA125" t="s">
        <v>179</v>
      </c>
      <c r="AB125">
        <v>1.4999999999999999E-2</v>
      </c>
      <c r="AC125" t="s">
        <v>179</v>
      </c>
      <c r="AD125">
        <v>8.6999999999999994E-3</v>
      </c>
      <c r="AE125" t="s">
        <v>179</v>
      </c>
      <c r="AF125">
        <v>1.6500000000000001E-2</v>
      </c>
      <c r="AG125" t="s">
        <v>1698</v>
      </c>
      <c r="AH125">
        <v>8.0999999999999996E-3</v>
      </c>
      <c r="AI125" t="s">
        <v>1699</v>
      </c>
      <c r="AJ125">
        <v>3.3399999999999999E-2</v>
      </c>
      <c r="AK125" t="s">
        <v>1700</v>
      </c>
      <c r="AL125">
        <v>7.1999999999999998E-3</v>
      </c>
      <c r="AM125" t="s">
        <v>1701</v>
      </c>
      <c r="AN125">
        <v>7.6E-3</v>
      </c>
      <c r="AO125" t="s">
        <v>568</v>
      </c>
      <c r="AP125">
        <v>3.8E-3</v>
      </c>
      <c r="AQ125" t="s">
        <v>824</v>
      </c>
      <c r="AR125">
        <v>4.4999999999999997E-3</v>
      </c>
      <c r="AS125" t="s">
        <v>1702</v>
      </c>
      <c r="AT125">
        <v>2.3699999999999999E-2</v>
      </c>
      <c r="AU125" t="s">
        <v>422</v>
      </c>
      <c r="AV125">
        <v>3.3999999999999998E-3</v>
      </c>
      <c r="AW125" t="s">
        <v>1052</v>
      </c>
      <c r="AX125">
        <v>1.1999999999999999E-3</v>
      </c>
      <c r="AY125" t="s">
        <v>209</v>
      </c>
      <c r="AZ125">
        <v>6.9999999999999999E-4</v>
      </c>
      <c r="BA125" t="s">
        <v>330</v>
      </c>
      <c r="BB125">
        <v>5.9999999999999995E-4</v>
      </c>
      <c r="BC125" t="s">
        <v>285</v>
      </c>
      <c r="BD125">
        <v>4.0000000000000002E-4</v>
      </c>
      <c r="BE125" t="s">
        <v>179</v>
      </c>
      <c r="BF125">
        <v>2.9999999999999997E-4</v>
      </c>
      <c r="BG125" t="s">
        <v>216</v>
      </c>
      <c r="BH125">
        <v>1E-4</v>
      </c>
      <c r="BI125" t="s">
        <v>516</v>
      </c>
      <c r="BJ125">
        <v>2.0000000000000001E-4</v>
      </c>
      <c r="BK125" t="s">
        <v>248</v>
      </c>
      <c r="BL125">
        <v>4.0000000000000002E-4</v>
      </c>
      <c r="BM125" t="s">
        <v>250</v>
      </c>
      <c r="BN125">
        <v>2.9999999999999997E-4</v>
      </c>
      <c r="BO125" t="s">
        <v>422</v>
      </c>
      <c r="BP125">
        <v>5.0000000000000001E-4</v>
      </c>
      <c r="BQ125" t="s">
        <v>179</v>
      </c>
      <c r="BR125">
        <v>2.9999999999999997E-4</v>
      </c>
      <c r="BS125" t="s">
        <v>179</v>
      </c>
      <c r="BT125">
        <v>4.0000000000000002E-4</v>
      </c>
      <c r="BU125" t="s">
        <v>179</v>
      </c>
      <c r="BV125">
        <v>6.9999999999999999E-4</v>
      </c>
      <c r="BW125" t="s">
        <v>18</v>
      </c>
      <c r="BY125" t="s">
        <v>18</v>
      </c>
      <c r="CA125" t="s">
        <v>179</v>
      </c>
      <c r="CB125">
        <v>8.0000000000000004E-4</v>
      </c>
      <c r="CC125" t="s">
        <v>392</v>
      </c>
      <c r="CD125">
        <v>2E-3</v>
      </c>
      <c r="CE125" t="s">
        <v>179</v>
      </c>
      <c r="CF125">
        <v>2.2000000000000001E-3</v>
      </c>
      <c r="CG125" t="s">
        <v>179</v>
      </c>
      <c r="CH125">
        <v>1E-4</v>
      </c>
      <c r="CI125" t="s">
        <v>179</v>
      </c>
      <c r="CJ125">
        <v>7.1999999999999998E-3</v>
      </c>
      <c r="CK125" t="s">
        <v>179</v>
      </c>
      <c r="CL125">
        <v>1.09E-2</v>
      </c>
      <c r="CM125" t="s">
        <v>179</v>
      </c>
      <c r="CN125">
        <v>5.1999999999999998E-3</v>
      </c>
      <c r="CO125" t="s">
        <v>179</v>
      </c>
      <c r="CP125">
        <v>8.0000000000000004E-4</v>
      </c>
      <c r="CQ125" t="s">
        <v>179</v>
      </c>
      <c r="CR125">
        <v>3.2000000000000002E-3</v>
      </c>
      <c r="CS125" t="s">
        <v>179</v>
      </c>
      <c r="CT125">
        <v>1.8E-3</v>
      </c>
      <c r="CU125" t="s">
        <v>179</v>
      </c>
      <c r="CV125">
        <v>8.0000000000000004E-4</v>
      </c>
      <c r="CW125" t="s">
        <v>18</v>
      </c>
      <c r="CY125" t="s">
        <v>179</v>
      </c>
      <c r="CZ125">
        <v>5.9999999999999995E-4</v>
      </c>
      <c r="DA125" t="s">
        <v>179</v>
      </c>
      <c r="DB125">
        <v>5.9999999999999995E-4</v>
      </c>
      <c r="DC125" t="s">
        <v>179</v>
      </c>
      <c r="DD125">
        <v>5.9999999999999995E-4</v>
      </c>
      <c r="DE125" t="s">
        <v>179</v>
      </c>
      <c r="DF125">
        <v>5.9999999999999995E-4</v>
      </c>
      <c r="DG125" t="s">
        <v>179</v>
      </c>
      <c r="DH125">
        <v>4.0000000000000002E-4</v>
      </c>
      <c r="DI125" t="s">
        <v>179</v>
      </c>
      <c r="DJ125">
        <v>4.0000000000000002E-4</v>
      </c>
      <c r="DK125" t="s">
        <v>1695</v>
      </c>
      <c r="DL125" t="s">
        <v>59</v>
      </c>
      <c r="DS125">
        <v>45</v>
      </c>
      <c r="DT125" t="s">
        <v>5997</v>
      </c>
      <c r="DW125" t="s">
        <v>5267</v>
      </c>
    </row>
    <row r="126" spans="1:127">
      <c r="A126">
        <v>435</v>
      </c>
      <c r="B126" s="14">
        <v>44742.048611111109</v>
      </c>
      <c r="C126" t="s">
        <v>52</v>
      </c>
      <c r="D126">
        <v>0</v>
      </c>
      <c r="E126">
        <v>0</v>
      </c>
      <c r="F126">
        <v>0</v>
      </c>
      <c r="G126" t="s">
        <v>54</v>
      </c>
      <c r="H126" t="s">
        <v>55</v>
      </c>
      <c r="I126" t="s">
        <v>55</v>
      </c>
      <c r="J126" t="s">
        <v>55</v>
      </c>
      <c r="K126" t="s">
        <v>18</v>
      </c>
      <c r="L126">
        <v>90</v>
      </c>
      <c r="M126" t="s">
        <v>173</v>
      </c>
      <c r="N126">
        <v>0</v>
      </c>
      <c r="O126" t="s">
        <v>173</v>
      </c>
      <c r="P126">
        <v>0</v>
      </c>
      <c r="Q126" t="s">
        <v>173</v>
      </c>
      <c r="R126">
        <v>0</v>
      </c>
      <c r="S126">
        <v>2</v>
      </c>
      <c r="T126" t="s">
        <v>174</v>
      </c>
      <c r="U126">
        <v>3.0135000000000001</v>
      </c>
      <c r="V126">
        <v>0.66610000000000003</v>
      </c>
      <c r="W126" t="s">
        <v>1703</v>
      </c>
      <c r="X126">
        <v>0.32140000000000002</v>
      </c>
      <c r="Y126" t="s">
        <v>1704</v>
      </c>
      <c r="Z126">
        <v>0.35199999999999998</v>
      </c>
      <c r="AA126" t="s">
        <v>1705</v>
      </c>
      <c r="AB126">
        <v>1.6299999999999999E-2</v>
      </c>
      <c r="AC126" t="s">
        <v>179</v>
      </c>
      <c r="AD126">
        <v>9.2999999999999992E-3</v>
      </c>
      <c r="AE126" t="s">
        <v>179</v>
      </c>
      <c r="AF126">
        <v>1.8700000000000001E-2</v>
      </c>
      <c r="AG126" t="s">
        <v>1706</v>
      </c>
      <c r="AH126">
        <v>9.5999999999999992E-3</v>
      </c>
      <c r="AI126" t="s">
        <v>1707</v>
      </c>
      <c r="AJ126">
        <v>3.3599999999999998E-2</v>
      </c>
      <c r="AK126" t="s">
        <v>1708</v>
      </c>
      <c r="AL126">
        <v>8.0999999999999996E-3</v>
      </c>
      <c r="AM126" t="s">
        <v>220</v>
      </c>
      <c r="AN126">
        <v>8.3999999999999995E-3</v>
      </c>
      <c r="AO126" t="s">
        <v>1568</v>
      </c>
      <c r="AP126">
        <v>4.3E-3</v>
      </c>
      <c r="AQ126" t="s">
        <v>1709</v>
      </c>
      <c r="AR126">
        <v>5.1000000000000004E-3</v>
      </c>
      <c r="AS126" t="s">
        <v>1710</v>
      </c>
      <c r="AT126">
        <v>2.76E-2</v>
      </c>
      <c r="AU126" t="s">
        <v>613</v>
      </c>
      <c r="AV126">
        <v>3.8999999999999998E-3</v>
      </c>
      <c r="AW126" t="s">
        <v>625</v>
      </c>
      <c r="AX126">
        <v>1.1000000000000001E-3</v>
      </c>
      <c r="AY126" t="s">
        <v>363</v>
      </c>
      <c r="AZ126">
        <v>8.9999999999999998E-4</v>
      </c>
      <c r="BA126" t="s">
        <v>210</v>
      </c>
      <c r="BB126">
        <v>6.9999999999999999E-4</v>
      </c>
      <c r="BC126" t="s">
        <v>304</v>
      </c>
      <c r="BD126">
        <v>5.0000000000000001E-4</v>
      </c>
      <c r="BE126" t="s">
        <v>179</v>
      </c>
      <c r="BF126">
        <v>2.9999999999999997E-4</v>
      </c>
      <c r="BG126" t="s">
        <v>179</v>
      </c>
      <c r="BH126">
        <v>1E-4</v>
      </c>
      <c r="BI126" t="s">
        <v>212</v>
      </c>
      <c r="BJ126">
        <v>2.0000000000000001E-4</v>
      </c>
      <c r="BK126" t="s">
        <v>248</v>
      </c>
      <c r="BL126">
        <v>5.0000000000000001E-4</v>
      </c>
      <c r="BM126" t="s">
        <v>505</v>
      </c>
      <c r="BN126">
        <v>2.9999999999999997E-4</v>
      </c>
      <c r="BO126" t="s">
        <v>317</v>
      </c>
      <c r="BP126">
        <v>5.0000000000000001E-4</v>
      </c>
      <c r="BQ126" t="s">
        <v>179</v>
      </c>
      <c r="BR126">
        <v>2.9999999999999997E-4</v>
      </c>
      <c r="BS126" t="s">
        <v>179</v>
      </c>
      <c r="BT126">
        <v>4.0000000000000002E-4</v>
      </c>
      <c r="BU126" t="s">
        <v>179</v>
      </c>
      <c r="BV126">
        <v>5.9999999999999995E-4</v>
      </c>
      <c r="BW126" t="s">
        <v>18</v>
      </c>
      <c r="BY126" t="s">
        <v>179</v>
      </c>
      <c r="BZ126">
        <v>1.1000000000000001E-3</v>
      </c>
      <c r="CA126" t="s">
        <v>179</v>
      </c>
      <c r="CB126">
        <v>8.0000000000000004E-4</v>
      </c>
      <c r="CC126" t="s">
        <v>179</v>
      </c>
      <c r="CD126">
        <v>2.0999999999999999E-3</v>
      </c>
      <c r="CE126" t="s">
        <v>179</v>
      </c>
      <c r="CF126">
        <v>2.3E-3</v>
      </c>
      <c r="CG126" t="s">
        <v>216</v>
      </c>
      <c r="CH126">
        <v>1E-4</v>
      </c>
      <c r="CI126" t="s">
        <v>248</v>
      </c>
      <c r="CJ126">
        <v>7.3000000000000001E-3</v>
      </c>
      <c r="CK126" t="s">
        <v>179</v>
      </c>
      <c r="CL126">
        <v>1.11E-2</v>
      </c>
      <c r="CM126" t="s">
        <v>601</v>
      </c>
      <c r="CN126">
        <v>4.7999999999999996E-3</v>
      </c>
      <c r="CO126" t="s">
        <v>179</v>
      </c>
      <c r="CP126">
        <v>8.9999999999999998E-4</v>
      </c>
      <c r="CQ126" t="s">
        <v>179</v>
      </c>
      <c r="CR126">
        <v>3.2000000000000002E-3</v>
      </c>
      <c r="CS126" t="s">
        <v>179</v>
      </c>
      <c r="CT126">
        <v>1.8E-3</v>
      </c>
      <c r="CU126" t="s">
        <v>179</v>
      </c>
      <c r="CV126">
        <v>8.0000000000000004E-4</v>
      </c>
      <c r="CW126" t="s">
        <v>18</v>
      </c>
      <c r="CY126" t="s">
        <v>179</v>
      </c>
      <c r="CZ126">
        <v>5.9999999999999995E-4</v>
      </c>
      <c r="DA126" t="s">
        <v>179</v>
      </c>
      <c r="DB126">
        <v>5.9999999999999995E-4</v>
      </c>
      <c r="DC126" t="s">
        <v>179</v>
      </c>
      <c r="DD126">
        <v>5.9999999999999995E-4</v>
      </c>
      <c r="DE126" t="s">
        <v>179</v>
      </c>
      <c r="DF126">
        <v>5.9999999999999995E-4</v>
      </c>
      <c r="DG126" t="s">
        <v>179</v>
      </c>
      <c r="DH126">
        <v>4.0000000000000002E-4</v>
      </c>
      <c r="DI126" t="s">
        <v>179</v>
      </c>
      <c r="DJ126">
        <v>4.0000000000000002E-4</v>
      </c>
      <c r="DK126" t="s">
        <v>1695</v>
      </c>
      <c r="DL126" t="s">
        <v>59</v>
      </c>
      <c r="DS126">
        <v>100</v>
      </c>
      <c r="DT126" t="s">
        <v>6006</v>
      </c>
      <c r="DW126" t="s">
        <v>5268</v>
      </c>
    </row>
    <row r="127" spans="1:127">
      <c r="A127">
        <v>436</v>
      </c>
      <c r="B127" s="14">
        <v>44742.052777777775</v>
      </c>
      <c r="C127" t="s">
        <v>52</v>
      </c>
      <c r="D127">
        <v>0</v>
      </c>
      <c r="E127">
        <v>0</v>
      </c>
      <c r="F127">
        <v>0</v>
      </c>
      <c r="G127" t="s">
        <v>54</v>
      </c>
      <c r="H127" t="s">
        <v>55</v>
      </c>
      <c r="I127" t="s">
        <v>55</v>
      </c>
      <c r="J127" t="s">
        <v>55</v>
      </c>
      <c r="K127" t="s">
        <v>18</v>
      </c>
      <c r="L127">
        <v>90</v>
      </c>
      <c r="M127" t="s">
        <v>173</v>
      </c>
      <c r="N127">
        <v>0</v>
      </c>
      <c r="O127" t="s">
        <v>173</v>
      </c>
      <c r="P127">
        <v>0</v>
      </c>
      <c r="Q127" t="s">
        <v>173</v>
      </c>
      <c r="R127">
        <v>0</v>
      </c>
      <c r="S127">
        <v>2</v>
      </c>
      <c r="T127" t="s">
        <v>174</v>
      </c>
      <c r="U127">
        <v>3.1979000000000002</v>
      </c>
      <c r="V127">
        <v>0.6593</v>
      </c>
      <c r="W127" t="s">
        <v>1711</v>
      </c>
      <c r="X127">
        <v>0.32769999999999999</v>
      </c>
      <c r="Y127" t="s">
        <v>1712</v>
      </c>
      <c r="Z127">
        <v>0.34649999999999997</v>
      </c>
      <c r="AA127" t="s">
        <v>1713</v>
      </c>
      <c r="AB127">
        <v>1.7100000000000001E-2</v>
      </c>
      <c r="AC127" t="s">
        <v>179</v>
      </c>
      <c r="AD127">
        <v>9.2999999999999992E-3</v>
      </c>
      <c r="AE127" t="s">
        <v>179</v>
      </c>
      <c r="AF127">
        <v>1.78E-2</v>
      </c>
      <c r="AG127" t="s">
        <v>1714</v>
      </c>
      <c r="AH127">
        <v>8.9999999999999993E-3</v>
      </c>
      <c r="AI127" t="s">
        <v>1715</v>
      </c>
      <c r="AJ127">
        <v>3.7499999999999999E-2</v>
      </c>
      <c r="AK127" t="s">
        <v>1716</v>
      </c>
      <c r="AL127">
        <v>8.0999999999999996E-3</v>
      </c>
      <c r="AM127" t="s">
        <v>1717</v>
      </c>
      <c r="AN127">
        <v>8.5000000000000006E-3</v>
      </c>
      <c r="AO127" t="s">
        <v>1224</v>
      </c>
      <c r="AP127">
        <v>4.1999999999999997E-3</v>
      </c>
      <c r="AQ127" t="s">
        <v>1718</v>
      </c>
      <c r="AR127">
        <v>5.0000000000000001E-3</v>
      </c>
      <c r="AS127" t="s">
        <v>1719</v>
      </c>
      <c r="AT127">
        <v>2.6599999999999999E-2</v>
      </c>
      <c r="AU127" t="s">
        <v>303</v>
      </c>
      <c r="AV127">
        <v>3.7000000000000002E-3</v>
      </c>
      <c r="AW127" t="s">
        <v>410</v>
      </c>
      <c r="AX127">
        <v>1.1000000000000001E-3</v>
      </c>
      <c r="AY127" t="s">
        <v>1720</v>
      </c>
      <c r="AZ127">
        <v>1E-3</v>
      </c>
      <c r="BA127" t="s">
        <v>390</v>
      </c>
      <c r="BB127">
        <v>8.0000000000000004E-4</v>
      </c>
      <c r="BC127" t="s">
        <v>211</v>
      </c>
      <c r="BD127">
        <v>5.0000000000000001E-4</v>
      </c>
      <c r="BE127" t="s">
        <v>179</v>
      </c>
      <c r="BF127">
        <v>2.9999999999999997E-4</v>
      </c>
      <c r="BG127" t="s">
        <v>179</v>
      </c>
      <c r="BH127">
        <v>1E-4</v>
      </c>
      <c r="BI127" t="s">
        <v>286</v>
      </c>
      <c r="BJ127">
        <v>2.0000000000000001E-4</v>
      </c>
      <c r="BK127" t="s">
        <v>349</v>
      </c>
      <c r="BL127">
        <v>5.0000000000000001E-4</v>
      </c>
      <c r="BM127" t="s">
        <v>348</v>
      </c>
      <c r="BN127">
        <v>2.9999999999999997E-4</v>
      </c>
      <c r="BO127" t="s">
        <v>230</v>
      </c>
      <c r="BP127">
        <v>5.0000000000000001E-4</v>
      </c>
      <c r="BQ127" t="s">
        <v>179</v>
      </c>
      <c r="BR127">
        <v>2.9999999999999997E-4</v>
      </c>
      <c r="BS127" t="s">
        <v>179</v>
      </c>
      <c r="BT127">
        <v>4.0000000000000002E-4</v>
      </c>
      <c r="BU127" t="s">
        <v>179</v>
      </c>
      <c r="BV127">
        <v>6.9999999999999999E-4</v>
      </c>
      <c r="BW127" t="s">
        <v>18</v>
      </c>
      <c r="BY127" t="s">
        <v>18</v>
      </c>
      <c r="CA127" t="s">
        <v>179</v>
      </c>
      <c r="CB127">
        <v>8.0000000000000004E-4</v>
      </c>
      <c r="CC127" t="s">
        <v>179</v>
      </c>
      <c r="CD127">
        <v>2.0999999999999999E-3</v>
      </c>
      <c r="CE127" t="s">
        <v>179</v>
      </c>
      <c r="CF127">
        <v>2.2000000000000001E-3</v>
      </c>
      <c r="CG127" t="s">
        <v>179</v>
      </c>
      <c r="CH127">
        <v>1E-4</v>
      </c>
      <c r="CI127" t="s">
        <v>179</v>
      </c>
      <c r="CJ127">
        <v>6.8999999999999999E-3</v>
      </c>
      <c r="CK127" t="s">
        <v>179</v>
      </c>
      <c r="CL127">
        <v>1.14E-2</v>
      </c>
      <c r="CM127" t="s">
        <v>179</v>
      </c>
      <c r="CN127">
        <v>5.4000000000000003E-3</v>
      </c>
      <c r="CO127" t="s">
        <v>179</v>
      </c>
      <c r="CP127">
        <v>1E-3</v>
      </c>
      <c r="CQ127" t="s">
        <v>179</v>
      </c>
      <c r="CR127">
        <v>3.3999999999999998E-3</v>
      </c>
      <c r="CS127" t="s">
        <v>179</v>
      </c>
      <c r="CT127">
        <v>1.9E-3</v>
      </c>
      <c r="CU127" t="s">
        <v>18</v>
      </c>
      <c r="CW127" t="s">
        <v>18</v>
      </c>
      <c r="CY127" t="s">
        <v>179</v>
      </c>
      <c r="CZ127">
        <v>5.0000000000000001E-4</v>
      </c>
      <c r="DA127" t="s">
        <v>179</v>
      </c>
      <c r="DB127">
        <v>5.9999999999999995E-4</v>
      </c>
      <c r="DC127" t="s">
        <v>179</v>
      </c>
      <c r="DD127">
        <v>5.9999999999999995E-4</v>
      </c>
      <c r="DE127" t="s">
        <v>179</v>
      </c>
      <c r="DF127">
        <v>6.9999999999999999E-4</v>
      </c>
      <c r="DG127" t="s">
        <v>179</v>
      </c>
      <c r="DH127">
        <v>4.0000000000000002E-4</v>
      </c>
      <c r="DI127" t="s">
        <v>286</v>
      </c>
      <c r="DJ127">
        <v>4.0000000000000002E-4</v>
      </c>
      <c r="DK127" t="s">
        <v>1695</v>
      </c>
      <c r="DL127" t="s">
        <v>59</v>
      </c>
      <c r="DS127">
        <v>114</v>
      </c>
      <c r="DT127" t="s">
        <v>5980</v>
      </c>
      <c r="DW127" t="s">
        <v>5269</v>
      </c>
    </row>
    <row r="128" spans="1:127">
      <c r="A128">
        <v>437</v>
      </c>
      <c r="B128" s="14">
        <v>44742.055555555555</v>
      </c>
      <c r="C128" t="s">
        <v>52</v>
      </c>
      <c r="D128">
        <v>0</v>
      </c>
      <c r="E128">
        <v>0</v>
      </c>
      <c r="F128">
        <v>0</v>
      </c>
      <c r="G128" t="s">
        <v>54</v>
      </c>
      <c r="H128" t="s">
        <v>55</v>
      </c>
      <c r="I128" t="s">
        <v>55</v>
      </c>
      <c r="J128" t="s">
        <v>55</v>
      </c>
      <c r="K128" t="s">
        <v>18</v>
      </c>
      <c r="L128">
        <v>90</v>
      </c>
      <c r="M128" t="s">
        <v>173</v>
      </c>
      <c r="N128">
        <v>0</v>
      </c>
      <c r="O128" t="s">
        <v>173</v>
      </c>
      <c r="P128">
        <v>0</v>
      </c>
      <c r="Q128" t="s">
        <v>173</v>
      </c>
      <c r="R128">
        <v>0</v>
      </c>
      <c r="S128">
        <v>2</v>
      </c>
      <c r="T128" t="s">
        <v>174</v>
      </c>
      <c r="U128">
        <v>3.1918000000000002</v>
      </c>
      <c r="V128">
        <v>0.64470000000000005</v>
      </c>
      <c r="W128" t="s">
        <v>1721</v>
      </c>
      <c r="X128">
        <v>0.31869999999999998</v>
      </c>
      <c r="Y128" t="s">
        <v>1722</v>
      </c>
      <c r="Z128">
        <v>0.34189999999999998</v>
      </c>
      <c r="AA128" t="s">
        <v>1723</v>
      </c>
      <c r="AB128">
        <v>1.6500000000000001E-2</v>
      </c>
      <c r="AC128" t="s">
        <v>179</v>
      </c>
      <c r="AD128">
        <v>8.9999999999999993E-3</v>
      </c>
      <c r="AE128" t="s">
        <v>179</v>
      </c>
      <c r="AF128">
        <v>1.78E-2</v>
      </c>
      <c r="AG128" t="s">
        <v>1724</v>
      </c>
      <c r="AH128">
        <v>8.6999999999999994E-3</v>
      </c>
      <c r="AI128" t="s">
        <v>1725</v>
      </c>
      <c r="AJ128">
        <v>3.4799999999999998E-2</v>
      </c>
      <c r="AK128" t="s">
        <v>1726</v>
      </c>
      <c r="AL128">
        <v>8.0000000000000002E-3</v>
      </c>
      <c r="AM128" t="s">
        <v>1367</v>
      </c>
      <c r="AN128">
        <v>8.0999999999999996E-3</v>
      </c>
      <c r="AO128" t="s">
        <v>1282</v>
      </c>
      <c r="AP128">
        <v>4.1000000000000003E-3</v>
      </c>
      <c r="AQ128" t="s">
        <v>1727</v>
      </c>
      <c r="AR128">
        <v>4.7999999999999996E-3</v>
      </c>
      <c r="AS128" t="s">
        <v>1728</v>
      </c>
      <c r="AT128">
        <v>2.4799999999999999E-2</v>
      </c>
      <c r="AU128" t="s">
        <v>613</v>
      </c>
      <c r="AV128">
        <v>3.5000000000000001E-3</v>
      </c>
      <c r="AW128" t="s">
        <v>188</v>
      </c>
      <c r="AX128">
        <v>1.1999999999999999E-3</v>
      </c>
      <c r="AY128" t="s">
        <v>264</v>
      </c>
      <c r="AZ128">
        <v>8.9999999999999998E-4</v>
      </c>
      <c r="BA128" t="s">
        <v>405</v>
      </c>
      <c r="BB128">
        <v>6.9999999999999999E-4</v>
      </c>
      <c r="BC128" t="s">
        <v>247</v>
      </c>
      <c r="BD128">
        <v>4.0000000000000002E-4</v>
      </c>
      <c r="BE128" t="s">
        <v>179</v>
      </c>
      <c r="BF128">
        <v>2.9999999999999997E-4</v>
      </c>
      <c r="BG128" t="s">
        <v>179</v>
      </c>
      <c r="BH128">
        <v>1E-4</v>
      </c>
      <c r="BI128" t="s">
        <v>286</v>
      </c>
      <c r="BJ128">
        <v>2.0000000000000001E-4</v>
      </c>
      <c r="BK128" t="s">
        <v>244</v>
      </c>
      <c r="BL128">
        <v>4.0000000000000002E-4</v>
      </c>
      <c r="BM128" t="s">
        <v>517</v>
      </c>
      <c r="BN128">
        <v>2.9999999999999997E-4</v>
      </c>
      <c r="BO128" t="s">
        <v>1085</v>
      </c>
      <c r="BP128">
        <v>5.9999999999999995E-4</v>
      </c>
      <c r="BQ128" t="s">
        <v>179</v>
      </c>
      <c r="BR128">
        <v>2.9999999999999997E-4</v>
      </c>
      <c r="BS128" t="s">
        <v>179</v>
      </c>
      <c r="BT128">
        <v>4.0000000000000002E-4</v>
      </c>
      <c r="BU128" t="s">
        <v>179</v>
      </c>
      <c r="BV128">
        <v>5.9999999999999995E-4</v>
      </c>
      <c r="BW128" t="s">
        <v>179</v>
      </c>
      <c r="BX128">
        <v>8.9999999999999998E-4</v>
      </c>
      <c r="BY128" t="s">
        <v>179</v>
      </c>
      <c r="BZ128">
        <v>1.1000000000000001E-3</v>
      </c>
      <c r="CA128" t="s">
        <v>179</v>
      </c>
      <c r="CB128">
        <v>8.0000000000000004E-4</v>
      </c>
      <c r="CC128" t="s">
        <v>179</v>
      </c>
      <c r="CD128">
        <v>2E-3</v>
      </c>
      <c r="CE128" t="s">
        <v>179</v>
      </c>
      <c r="CF128">
        <v>2.2000000000000001E-3</v>
      </c>
      <c r="CG128" t="s">
        <v>216</v>
      </c>
      <c r="CH128">
        <v>1E-4</v>
      </c>
      <c r="CI128" t="s">
        <v>179</v>
      </c>
      <c r="CJ128">
        <v>7.3000000000000001E-3</v>
      </c>
      <c r="CK128" t="s">
        <v>179</v>
      </c>
      <c r="CL128">
        <v>1.11E-2</v>
      </c>
      <c r="CM128" t="s">
        <v>179</v>
      </c>
      <c r="CN128">
        <v>5.4000000000000003E-3</v>
      </c>
      <c r="CO128" t="s">
        <v>179</v>
      </c>
      <c r="CP128">
        <v>8.0000000000000004E-4</v>
      </c>
      <c r="CQ128" t="s">
        <v>179</v>
      </c>
      <c r="CR128">
        <v>3.3E-3</v>
      </c>
      <c r="CS128" t="s">
        <v>179</v>
      </c>
      <c r="CT128">
        <v>1.9E-3</v>
      </c>
      <c r="CU128" t="s">
        <v>18</v>
      </c>
      <c r="CW128" t="s">
        <v>18</v>
      </c>
      <c r="CY128" t="s">
        <v>179</v>
      </c>
      <c r="CZ128">
        <v>5.9999999999999995E-4</v>
      </c>
      <c r="DA128" t="s">
        <v>179</v>
      </c>
      <c r="DB128">
        <v>5.9999999999999995E-4</v>
      </c>
      <c r="DC128" t="s">
        <v>179</v>
      </c>
      <c r="DD128">
        <v>5.0000000000000001E-4</v>
      </c>
      <c r="DE128" t="s">
        <v>179</v>
      </c>
      <c r="DF128">
        <v>5.9999999999999995E-4</v>
      </c>
      <c r="DG128" t="s">
        <v>179</v>
      </c>
      <c r="DH128">
        <v>4.0000000000000002E-4</v>
      </c>
      <c r="DI128" t="s">
        <v>179</v>
      </c>
      <c r="DJ128">
        <v>4.0000000000000002E-4</v>
      </c>
      <c r="DK128" t="s">
        <v>1695</v>
      </c>
      <c r="DL128" t="s">
        <v>59</v>
      </c>
      <c r="DS128">
        <v>127</v>
      </c>
      <c r="DT128" t="s">
        <v>6007</v>
      </c>
      <c r="DW128" t="s">
        <v>5270</v>
      </c>
    </row>
    <row r="129" spans="1:127">
      <c r="A129">
        <v>438</v>
      </c>
      <c r="B129" s="14">
        <v>44742.090277777781</v>
      </c>
      <c r="C129" t="s">
        <v>52</v>
      </c>
      <c r="D129">
        <v>0</v>
      </c>
      <c r="E129">
        <v>0</v>
      </c>
      <c r="F129">
        <v>0</v>
      </c>
      <c r="G129" t="s">
        <v>54</v>
      </c>
      <c r="H129" t="s">
        <v>55</v>
      </c>
      <c r="I129" t="s">
        <v>55</v>
      </c>
      <c r="J129" t="s">
        <v>55</v>
      </c>
      <c r="K129" t="s">
        <v>18</v>
      </c>
      <c r="L129">
        <v>90</v>
      </c>
      <c r="M129" t="s">
        <v>173</v>
      </c>
      <c r="N129">
        <v>0</v>
      </c>
      <c r="O129" t="s">
        <v>173</v>
      </c>
      <c r="P129">
        <v>0</v>
      </c>
      <c r="Q129" t="s">
        <v>173</v>
      </c>
      <c r="R129">
        <v>0</v>
      </c>
      <c r="S129">
        <v>2</v>
      </c>
      <c r="T129" t="s">
        <v>174</v>
      </c>
      <c r="U129">
        <v>3.4765999999999999</v>
      </c>
      <c r="V129">
        <v>0.62780000000000002</v>
      </c>
      <c r="W129" t="s">
        <v>1729</v>
      </c>
      <c r="X129">
        <v>0.28589999999999999</v>
      </c>
      <c r="Y129" t="s">
        <v>1730</v>
      </c>
      <c r="Z129">
        <v>0.32050000000000001</v>
      </c>
      <c r="AA129" t="s">
        <v>972</v>
      </c>
      <c r="AB129">
        <v>1.4800000000000001E-2</v>
      </c>
      <c r="AC129" t="s">
        <v>179</v>
      </c>
      <c r="AD129">
        <v>8.3999999999999995E-3</v>
      </c>
      <c r="AE129" t="s">
        <v>179</v>
      </c>
      <c r="AF129">
        <v>1.7500000000000002E-2</v>
      </c>
      <c r="AG129" t="s">
        <v>1731</v>
      </c>
      <c r="AH129">
        <v>7.7000000000000002E-3</v>
      </c>
      <c r="AI129" t="s">
        <v>1732</v>
      </c>
      <c r="AJ129">
        <v>3.0200000000000001E-2</v>
      </c>
      <c r="AK129" t="s">
        <v>1669</v>
      </c>
      <c r="AL129">
        <v>7.3000000000000001E-3</v>
      </c>
      <c r="AM129" t="s">
        <v>264</v>
      </c>
      <c r="AN129">
        <v>7.4000000000000003E-3</v>
      </c>
      <c r="AO129" t="s">
        <v>327</v>
      </c>
      <c r="AP129">
        <v>3.7000000000000002E-3</v>
      </c>
      <c r="AQ129" t="s">
        <v>1733</v>
      </c>
      <c r="AR129">
        <v>5.0000000000000001E-3</v>
      </c>
      <c r="AS129" t="s">
        <v>1734</v>
      </c>
      <c r="AT129">
        <v>2.3300000000000001E-2</v>
      </c>
      <c r="AU129" t="s">
        <v>345</v>
      </c>
      <c r="AV129">
        <v>3.3999999999999998E-3</v>
      </c>
      <c r="AW129" t="s">
        <v>1461</v>
      </c>
      <c r="AX129">
        <v>1.4E-3</v>
      </c>
      <c r="AY129" t="s">
        <v>287</v>
      </c>
      <c r="AZ129">
        <v>8.9999999999999998E-4</v>
      </c>
      <c r="BA129" t="s">
        <v>284</v>
      </c>
      <c r="BB129">
        <v>6.9999999999999999E-4</v>
      </c>
      <c r="BC129" t="s">
        <v>304</v>
      </c>
      <c r="BD129">
        <v>5.0000000000000001E-4</v>
      </c>
      <c r="BE129" t="s">
        <v>179</v>
      </c>
      <c r="BF129">
        <v>2.9999999999999997E-4</v>
      </c>
      <c r="BG129" t="s">
        <v>179</v>
      </c>
      <c r="BH129">
        <v>1E-4</v>
      </c>
      <c r="BI129" t="s">
        <v>286</v>
      </c>
      <c r="BJ129">
        <v>2.0000000000000001E-4</v>
      </c>
      <c r="BK129" t="s">
        <v>190</v>
      </c>
      <c r="BL129">
        <v>4.0000000000000002E-4</v>
      </c>
      <c r="BM129" t="s">
        <v>451</v>
      </c>
      <c r="BN129">
        <v>2.9999999999999997E-4</v>
      </c>
      <c r="BO129" t="s">
        <v>284</v>
      </c>
      <c r="BP129">
        <v>5.9999999999999995E-4</v>
      </c>
      <c r="BQ129" t="s">
        <v>179</v>
      </c>
      <c r="BR129">
        <v>2.9999999999999997E-4</v>
      </c>
      <c r="BS129" t="s">
        <v>179</v>
      </c>
      <c r="BT129">
        <v>5.0000000000000001E-4</v>
      </c>
      <c r="BU129" t="s">
        <v>179</v>
      </c>
      <c r="BV129">
        <v>5.9999999999999995E-4</v>
      </c>
      <c r="BW129" t="s">
        <v>18</v>
      </c>
      <c r="BY129" t="s">
        <v>179</v>
      </c>
      <c r="BZ129">
        <v>1.1999999999999999E-3</v>
      </c>
      <c r="CA129" t="s">
        <v>179</v>
      </c>
      <c r="CB129">
        <v>8.9999999999999998E-4</v>
      </c>
      <c r="CC129" t="s">
        <v>179</v>
      </c>
      <c r="CD129">
        <v>2.2000000000000001E-3</v>
      </c>
      <c r="CE129" t="s">
        <v>179</v>
      </c>
      <c r="CF129">
        <v>2.0999999999999999E-3</v>
      </c>
      <c r="CG129" t="s">
        <v>216</v>
      </c>
      <c r="CH129">
        <v>1E-4</v>
      </c>
      <c r="CI129" t="s">
        <v>179</v>
      </c>
      <c r="CJ129">
        <v>8.8999999999999999E-3</v>
      </c>
      <c r="CK129" t="s">
        <v>179</v>
      </c>
      <c r="CL129">
        <v>1.15E-2</v>
      </c>
      <c r="CM129" t="s">
        <v>365</v>
      </c>
      <c r="CN129">
        <v>7.1000000000000004E-3</v>
      </c>
      <c r="CO129" t="s">
        <v>179</v>
      </c>
      <c r="CP129">
        <v>1E-3</v>
      </c>
      <c r="CQ129" t="s">
        <v>179</v>
      </c>
      <c r="CR129">
        <v>3.0999999999999999E-3</v>
      </c>
      <c r="CS129" t="s">
        <v>179</v>
      </c>
      <c r="CT129">
        <v>1.9E-3</v>
      </c>
      <c r="CU129" t="s">
        <v>179</v>
      </c>
      <c r="CV129">
        <v>8.0000000000000004E-4</v>
      </c>
      <c r="CW129" t="s">
        <v>18</v>
      </c>
      <c r="CY129" t="s">
        <v>179</v>
      </c>
      <c r="CZ129">
        <v>5.0000000000000001E-4</v>
      </c>
      <c r="DA129" t="s">
        <v>179</v>
      </c>
      <c r="DB129">
        <v>5.9999999999999995E-4</v>
      </c>
      <c r="DC129" t="s">
        <v>179</v>
      </c>
      <c r="DD129">
        <v>5.9999999999999995E-4</v>
      </c>
      <c r="DE129" t="s">
        <v>179</v>
      </c>
      <c r="DF129">
        <v>5.9999999999999995E-4</v>
      </c>
      <c r="DG129" t="s">
        <v>179</v>
      </c>
      <c r="DH129">
        <v>4.0000000000000002E-4</v>
      </c>
      <c r="DI129" t="s">
        <v>179</v>
      </c>
      <c r="DJ129">
        <v>5.0000000000000001E-4</v>
      </c>
      <c r="DK129" t="s">
        <v>1735</v>
      </c>
      <c r="DL129" t="s">
        <v>59</v>
      </c>
      <c r="DS129">
        <v>9</v>
      </c>
      <c r="DT129" t="s">
        <v>5984</v>
      </c>
      <c r="DW129" t="s">
        <v>5271</v>
      </c>
    </row>
    <row r="130" spans="1:127">
      <c r="A130">
        <v>439</v>
      </c>
      <c r="B130" s="14">
        <v>44742.092361111114</v>
      </c>
      <c r="C130" t="s">
        <v>52</v>
      </c>
      <c r="D130">
        <v>0</v>
      </c>
      <c r="E130">
        <v>0</v>
      </c>
      <c r="F130">
        <v>0</v>
      </c>
      <c r="G130" t="s">
        <v>54</v>
      </c>
      <c r="H130" t="s">
        <v>55</v>
      </c>
      <c r="I130" t="s">
        <v>55</v>
      </c>
      <c r="J130" t="s">
        <v>55</v>
      </c>
      <c r="K130" t="s">
        <v>18</v>
      </c>
      <c r="L130">
        <v>90</v>
      </c>
      <c r="M130" t="s">
        <v>173</v>
      </c>
      <c r="N130">
        <v>0</v>
      </c>
      <c r="O130" t="s">
        <v>173</v>
      </c>
      <c r="P130">
        <v>0</v>
      </c>
      <c r="Q130" t="s">
        <v>173</v>
      </c>
      <c r="R130">
        <v>0</v>
      </c>
      <c r="S130">
        <v>2</v>
      </c>
      <c r="T130" t="s">
        <v>174</v>
      </c>
      <c r="U130">
        <v>3.8592</v>
      </c>
      <c r="V130">
        <v>0.67510000000000003</v>
      </c>
      <c r="W130" t="s">
        <v>1736</v>
      </c>
      <c r="X130">
        <v>0.32850000000000001</v>
      </c>
      <c r="Y130" t="s">
        <v>1737</v>
      </c>
      <c r="Z130">
        <v>0.35759999999999997</v>
      </c>
      <c r="AA130" t="s">
        <v>803</v>
      </c>
      <c r="AB130">
        <v>1.6500000000000001E-2</v>
      </c>
      <c r="AC130" t="s">
        <v>179</v>
      </c>
      <c r="AD130">
        <v>9.4000000000000004E-3</v>
      </c>
      <c r="AE130" t="s">
        <v>179</v>
      </c>
      <c r="AF130">
        <v>1.8800000000000001E-2</v>
      </c>
      <c r="AG130" t="s">
        <v>1738</v>
      </c>
      <c r="AH130">
        <v>1.01E-2</v>
      </c>
      <c r="AI130" t="s">
        <v>1739</v>
      </c>
      <c r="AJ130">
        <v>3.56E-2</v>
      </c>
      <c r="AK130" t="s">
        <v>1740</v>
      </c>
      <c r="AL130">
        <v>8.2000000000000007E-3</v>
      </c>
      <c r="AM130" t="s">
        <v>1658</v>
      </c>
      <c r="AN130">
        <v>8.5000000000000006E-3</v>
      </c>
      <c r="AO130" t="s">
        <v>809</v>
      </c>
      <c r="AP130">
        <v>4.5999999999999999E-3</v>
      </c>
      <c r="AQ130" t="s">
        <v>1741</v>
      </c>
      <c r="AR130">
        <v>4.8999999999999998E-3</v>
      </c>
      <c r="AS130" t="s">
        <v>1742</v>
      </c>
      <c r="AT130">
        <v>2.8400000000000002E-2</v>
      </c>
      <c r="AU130" t="s">
        <v>179</v>
      </c>
      <c r="AV130">
        <v>3.8999999999999998E-3</v>
      </c>
      <c r="AW130" t="s">
        <v>268</v>
      </c>
      <c r="AX130">
        <v>1E-3</v>
      </c>
      <c r="AY130" t="s">
        <v>312</v>
      </c>
      <c r="AZ130">
        <v>8.9999999999999998E-4</v>
      </c>
      <c r="BA130" t="s">
        <v>650</v>
      </c>
      <c r="BB130">
        <v>8.0000000000000004E-4</v>
      </c>
      <c r="BC130" t="s">
        <v>245</v>
      </c>
      <c r="BD130">
        <v>5.0000000000000001E-4</v>
      </c>
      <c r="BE130" t="s">
        <v>286</v>
      </c>
      <c r="BF130">
        <v>2.9999999999999997E-4</v>
      </c>
      <c r="BG130" t="s">
        <v>179</v>
      </c>
      <c r="BH130">
        <v>1E-4</v>
      </c>
      <c r="BI130" t="s">
        <v>247</v>
      </c>
      <c r="BJ130">
        <v>2.0000000000000001E-4</v>
      </c>
      <c r="BK130" t="s">
        <v>243</v>
      </c>
      <c r="BL130">
        <v>5.0000000000000001E-4</v>
      </c>
      <c r="BM130" t="s">
        <v>517</v>
      </c>
      <c r="BN130">
        <v>2.9999999999999997E-4</v>
      </c>
      <c r="BO130" t="s">
        <v>405</v>
      </c>
      <c r="BP130">
        <v>5.0000000000000001E-4</v>
      </c>
      <c r="BQ130" t="s">
        <v>179</v>
      </c>
      <c r="BR130">
        <v>2.9999999999999997E-4</v>
      </c>
      <c r="BS130" t="s">
        <v>179</v>
      </c>
      <c r="BT130">
        <v>4.0000000000000002E-4</v>
      </c>
      <c r="BU130" t="s">
        <v>179</v>
      </c>
      <c r="BV130">
        <v>6.9999999999999999E-4</v>
      </c>
      <c r="BW130" t="s">
        <v>179</v>
      </c>
      <c r="BX130">
        <v>8.9999999999999998E-4</v>
      </c>
      <c r="BY130" t="s">
        <v>179</v>
      </c>
      <c r="BZ130">
        <v>1.1000000000000001E-3</v>
      </c>
      <c r="CA130" t="s">
        <v>179</v>
      </c>
      <c r="CB130">
        <v>8.0000000000000004E-4</v>
      </c>
      <c r="CC130" t="s">
        <v>179</v>
      </c>
      <c r="CD130">
        <v>2.0999999999999999E-3</v>
      </c>
      <c r="CE130" t="s">
        <v>179</v>
      </c>
      <c r="CF130">
        <v>2.3E-3</v>
      </c>
      <c r="CG130" t="s">
        <v>179</v>
      </c>
      <c r="CH130">
        <v>1E-4</v>
      </c>
      <c r="CI130" t="s">
        <v>179</v>
      </c>
      <c r="CJ130">
        <v>6.8999999999999999E-3</v>
      </c>
      <c r="CK130" t="s">
        <v>179</v>
      </c>
      <c r="CL130">
        <v>1.12E-2</v>
      </c>
      <c r="CM130" t="s">
        <v>179</v>
      </c>
      <c r="CN130">
        <v>4.4000000000000003E-3</v>
      </c>
      <c r="CO130" t="s">
        <v>179</v>
      </c>
      <c r="CP130">
        <v>8.9999999999999998E-4</v>
      </c>
      <c r="CQ130" t="s">
        <v>179</v>
      </c>
      <c r="CR130">
        <v>3.3999999999999998E-3</v>
      </c>
      <c r="CS130" t="s">
        <v>179</v>
      </c>
      <c r="CT130">
        <v>1.9E-3</v>
      </c>
      <c r="CU130" t="s">
        <v>18</v>
      </c>
      <c r="CW130" t="s">
        <v>179</v>
      </c>
      <c r="CX130">
        <v>5.9999999999999995E-4</v>
      </c>
      <c r="CY130" t="s">
        <v>179</v>
      </c>
      <c r="CZ130">
        <v>5.9999999999999995E-4</v>
      </c>
      <c r="DA130" t="s">
        <v>179</v>
      </c>
      <c r="DB130">
        <v>5.0000000000000001E-4</v>
      </c>
      <c r="DC130" t="s">
        <v>179</v>
      </c>
      <c r="DD130">
        <v>5.9999999999999995E-4</v>
      </c>
      <c r="DE130" t="s">
        <v>179</v>
      </c>
      <c r="DF130">
        <v>5.9999999999999995E-4</v>
      </c>
      <c r="DG130" t="s">
        <v>179</v>
      </c>
      <c r="DH130">
        <v>4.0000000000000002E-4</v>
      </c>
      <c r="DI130" t="s">
        <v>179</v>
      </c>
      <c r="DJ130">
        <v>2.9999999999999997E-4</v>
      </c>
      <c r="DK130" t="s">
        <v>1735</v>
      </c>
      <c r="DL130" t="s">
        <v>59</v>
      </c>
      <c r="DS130">
        <v>47</v>
      </c>
      <c r="DT130" t="s">
        <v>898</v>
      </c>
      <c r="DW130" t="s">
        <v>5272</v>
      </c>
    </row>
    <row r="131" spans="1:127">
      <c r="A131">
        <v>440</v>
      </c>
      <c r="B131" s="14">
        <v>44742.095138888886</v>
      </c>
      <c r="C131" t="s">
        <v>52</v>
      </c>
      <c r="D131">
        <v>0</v>
      </c>
      <c r="E131">
        <v>0</v>
      </c>
      <c r="F131">
        <v>0</v>
      </c>
      <c r="G131" t="s">
        <v>54</v>
      </c>
      <c r="H131" t="s">
        <v>55</v>
      </c>
      <c r="I131" t="s">
        <v>55</v>
      </c>
      <c r="J131" t="s">
        <v>55</v>
      </c>
      <c r="K131" t="s">
        <v>18</v>
      </c>
      <c r="L131">
        <v>90</v>
      </c>
      <c r="M131" t="s">
        <v>173</v>
      </c>
      <c r="N131">
        <v>0</v>
      </c>
      <c r="O131" t="s">
        <v>173</v>
      </c>
      <c r="P131">
        <v>0</v>
      </c>
      <c r="Q131" t="s">
        <v>173</v>
      </c>
      <c r="R131">
        <v>0</v>
      </c>
      <c r="S131">
        <v>2</v>
      </c>
      <c r="T131" t="s">
        <v>174</v>
      </c>
      <c r="U131">
        <v>2.8237999999999999</v>
      </c>
      <c r="V131">
        <v>0.6593</v>
      </c>
      <c r="W131" t="s">
        <v>1743</v>
      </c>
      <c r="X131">
        <v>0.33539999999999998</v>
      </c>
      <c r="Y131" t="s">
        <v>1744</v>
      </c>
      <c r="Z131">
        <v>0.3619</v>
      </c>
      <c r="AA131" t="s">
        <v>1745</v>
      </c>
      <c r="AB131">
        <v>1.5699999999999999E-2</v>
      </c>
      <c r="AC131" t="s">
        <v>179</v>
      </c>
      <c r="AD131">
        <v>9.7999999999999997E-3</v>
      </c>
      <c r="AE131" t="s">
        <v>1746</v>
      </c>
      <c r="AF131">
        <v>1.95E-2</v>
      </c>
      <c r="AG131" t="s">
        <v>1747</v>
      </c>
      <c r="AH131">
        <v>1.26E-2</v>
      </c>
      <c r="AI131" t="s">
        <v>1748</v>
      </c>
      <c r="AJ131">
        <v>3.2300000000000002E-2</v>
      </c>
      <c r="AK131" t="s">
        <v>1749</v>
      </c>
      <c r="AL131">
        <v>8.2000000000000007E-3</v>
      </c>
      <c r="AM131" t="s">
        <v>280</v>
      </c>
      <c r="AN131">
        <v>8.2000000000000007E-3</v>
      </c>
      <c r="AO131" t="s">
        <v>748</v>
      </c>
      <c r="AP131">
        <v>4.4000000000000003E-3</v>
      </c>
      <c r="AQ131" t="s">
        <v>1750</v>
      </c>
      <c r="AR131">
        <v>4.8999999999999998E-3</v>
      </c>
      <c r="AS131" t="s">
        <v>1751</v>
      </c>
      <c r="AT131">
        <v>2.92E-2</v>
      </c>
      <c r="AU131" t="s">
        <v>303</v>
      </c>
      <c r="AV131">
        <v>4.1999999999999997E-3</v>
      </c>
      <c r="AW131" t="s">
        <v>266</v>
      </c>
      <c r="AX131">
        <v>1E-3</v>
      </c>
      <c r="AY131" t="s">
        <v>215</v>
      </c>
      <c r="AZ131">
        <v>8.0000000000000004E-4</v>
      </c>
      <c r="BA131" t="s">
        <v>429</v>
      </c>
      <c r="BB131">
        <v>8.0000000000000004E-4</v>
      </c>
      <c r="BC131" t="s">
        <v>304</v>
      </c>
      <c r="BD131">
        <v>5.0000000000000001E-4</v>
      </c>
      <c r="BE131" t="s">
        <v>267</v>
      </c>
      <c r="BF131">
        <v>4.0000000000000002E-4</v>
      </c>
      <c r="BG131" t="s">
        <v>179</v>
      </c>
      <c r="BH131">
        <v>1E-4</v>
      </c>
      <c r="BI131" t="s">
        <v>245</v>
      </c>
      <c r="BJ131">
        <v>2.0000000000000001E-4</v>
      </c>
      <c r="BK131" t="s">
        <v>410</v>
      </c>
      <c r="BL131">
        <v>5.0000000000000001E-4</v>
      </c>
      <c r="BM131" t="s">
        <v>517</v>
      </c>
      <c r="BN131">
        <v>2.9999999999999997E-4</v>
      </c>
      <c r="BO131" t="s">
        <v>195</v>
      </c>
      <c r="BP131">
        <v>5.0000000000000001E-4</v>
      </c>
      <c r="BQ131" t="s">
        <v>179</v>
      </c>
      <c r="BR131">
        <v>2.9999999999999997E-4</v>
      </c>
      <c r="BS131" t="s">
        <v>179</v>
      </c>
      <c r="BT131">
        <v>4.0000000000000002E-4</v>
      </c>
      <c r="BU131" t="s">
        <v>179</v>
      </c>
      <c r="BV131">
        <v>6.9999999999999999E-4</v>
      </c>
      <c r="BW131" t="s">
        <v>179</v>
      </c>
      <c r="BX131">
        <v>8.0000000000000004E-4</v>
      </c>
      <c r="BY131" t="s">
        <v>18</v>
      </c>
      <c r="CA131" t="s">
        <v>179</v>
      </c>
      <c r="CB131">
        <v>8.0000000000000004E-4</v>
      </c>
      <c r="CC131" t="s">
        <v>179</v>
      </c>
      <c r="CD131">
        <v>2.0999999999999999E-3</v>
      </c>
      <c r="CE131" t="s">
        <v>179</v>
      </c>
      <c r="CF131">
        <v>2.3E-3</v>
      </c>
      <c r="CG131" t="s">
        <v>216</v>
      </c>
      <c r="CH131">
        <v>1E-4</v>
      </c>
      <c r="CI131" t="s">
        <v>228</v>
      </c>
      <c r="CJ131">
        <v>7.4000000000000003E-3</v>
      </c>
      <c r="CK131" t="s">
        <v>179</v>
      </c>
      <c r="CL131">
        <v>1.12E-2</v>
      </c>
      <c r="CM131" t="s">
        <v>179</v>
      </c>
      <c r="CN131">
        <v>4.5999999999999999E-3</v>
      </c>
      <c r="CO131" t="s">
        <v>179</v>
      </c>
      <c r="CP131">
        <v>8.9999999999999998E-4</v>
      </c>
      <c r="CQ131" t="s">
        <v>179</v>
      </c>
      <c r="CR131">
        <v>3.2000000000000002E-3</v>
      </c>
      <c r="CS131" t="s">
        <v>179</v>
      </c>
      <c r="CT131">
        <v>2E-3</v>
      </c>
      <c r="CU131" t="s">
        <v>18</v>
      </c>
      <c r="CW131" t="s">
        <v>18</v>
      </c>
      <c r="CY131" t="s">
        <v>179</v>
      </c>
      <c r="CZ131">
        <v>5.0000000000000001E-4</v>
      </c>
      <c r="DA131" t="s">
        <v>179</v>
      </c>
      <c r="DB131">
        <v>5.9999999999999995E-4</v>
      </c>
      <c r="DC131" t="s">
        <v>179</v>
      </c>
      <c r="DD131">
        <v>5.9999999999999995E-4</v>
      </c>
      <c r="DE131" t="s">
        <v>179</v>
      </c>
      <c r="DF131">
        <v>5.9999999999999995E-4</v>
      </c>
      <c r="DG131" t="s">
        <v>179</v>
      </c>
      <c r="DH131">
        <v>4.0000000000000002E-4</v>
      </c>
      <c r="DI131" t="s">
        <v>179</v>
      </c>
      <c r="DJ131">
        <v>4.0000000000000002E-4</v>
      </c>
      <c r="DK131" t="s">
        <v>1735</v>
      </c>
      <c r="DL131" t="s">
        <v>59</v>
      </c>
      <c r="DS131">
        <v>87</v>
      </c>
      <c r="DT131" t="s">
        <v>1752</v>
      </c>
      <c r="DW131" t="s">
        <v>5273</v>
      </c>
    </row>
    <row r="132" spans="1:127">
      <c r="A132">
        <v>441</v>
      </c>
      <c r="B132" s="14">
        <v>44742.102777777778</v>
      </c>
      <c r="C132" t="s">
        <v>52</v>
      </c>
      <c r="D132">
        <v>0</v>
      </c>
      <c r="E132">
        <v>0</v>
      </c>
      <c r="F132">
        <v>0</v>
      </c>
      <c r="G132" t="s">
        <v>54</v>
      </c>
      <c r="H132" t="s">
        <v>55</v>
      </c>
      <c r="I132" t="s">
        <v>55</v>
      </c>
      <c r="J132" t="s">
        <v>55</v>
      </c>
      <c r="K132" t="s">
        <v>18</v>
      </c>
      <c r="L132">
        <v>90</v>
      </c>
      <c r="M132" t="s">
        <v>173</v>
      </c>
      <c r="N132">
        <v>0</v>
      </c>
      <c r="O132" t="s">
        <v>173</v>
      </c>
      <c r="P132">
        <v>0</v>
      </c>
      <c r="Q132" t="s">
        <v>173</v>
      </c>
      <c r="R132">
        <v>0</v>
      </c>
      <c r="S132">
        <v>2</v>
      </c>
      <c r="T132" t="s">
        <v>174</v>
      </c>
      <c r="U132">
        <v>5.1433999999999997</v>
      </c>
      <c r="V132">
        <v>0.6966</v>
      </c>
      <c r="W132" t="s">
        <v>1753</v>
      </c>
      <c r="X132">
        <v>0.33239999999999997</v>
      </c>
      <c r="Y132" t="s">
        <v>1754</v>
      </c>
      <c r="Z132">
        <v>0.36080000000000001</v>
      </c>
      <c r="AA132" t="s">
        <v>635</v>
      </c>
      <c r="AB132">
        <v>1.5900000000000001E-2</v>
      </c>
      <c r="AC132" t="s">
        <v>179</v>
      </c>
      <c r="AD132">
        <v>8.3999999999999995E-3</v>
      </c>
      <c r="AE132" t="s">
        <v>179</v>
      </c>
      <c r="AF132">
        <v>1.7399999999999999E-2</v>
      </c>
      <c r="AG132" t="s">
        <v>1755</v>
      </c>
      <c r="AH132">
        <v>8.3999999999999995E-3</v>
      </c>
      <c r="AI132" t="s">
        <v>1756</v>
      </c>
      <c r="AJ132">
        <v>3.44E-2</v>
      </c>
      <c r="AK132" t="s">
        <v>1757</v>
      </c>
      <c r="AL132">
        <v>7.9000000000000008E-3</v>
      </c>
      <c r="AM132" t="s">
        <v>678</v>
      </c>
      <c r="AN132">
        <v>8.0000000000000002E-3</v>
      </c>
      <c r="AO132" t="s">
        <v>373</v>
      </c>
      <c r="AP132">
        <v>4.1999999999999997E-3</v>
      </c>
      <c r="AQ132" t="s">
        <v>1463</v>
      </c>
      <c r="AR132">
        <v>4.8999999999999998E-3</v>
      </c>
      <c r="AS132" t="s">
        <v>1758</v>
      </c>
      <c r="AT132">
        <v>2.63E-2</v>
      </c>
      <c r="AU132" t="s">
        <v>179</v>
      </c>
      <c r="AV132">
        <v>3.5999999999999999E-3</v>
      </c>
      <c r="AW132" t="s">
        <v>1759</v>
      </c>
      <c r="AX132">
        <v>1.1999999999999999E-3</v>
      </c>
      <c r="AY132" t="s">
        <v>405</v>
      </c>
      <c r="AZ132">
        <v>8.0000000000000004E-4</v>
      </c>
      <c r="BA132" t="s">
        <v>195</v>
      </c>
      <c r="BB132">
        <v>6.9999999999999999E-4</v>
      </c>
      <c r="BC132" t="s">
        <v>267</v>
      </c>
      <c r="BD132">
        <v>5.0000000000000001E-4</v>
      </c>
      <c r="BE132" t="s">
        <v>179</v>
      </c>
      <c r="BF132">
        <v>2.9999999999999997E-4</v>
      </c>
      <c r="BG132" t="s">
        <v>216</v>
      </c>
      <c r="BH132">
        <v>1E-4</v>
      </c>
      <c r="BI132" t="s">
        <v>318</v>
      </c>
      <c r="BJ132">
        <v>2.0000000000000001E-4</v>
      </c>
      <c r="BK132" t="s">
        <v>559</v>
      </c>
      <c r="BL132">
        <v>4.0000000000000002E-4</v>
      </c>
      <c r="BM132" t="s">
        <v>517</v>
      </c>
      <c r="BN132">
        <v>2.9999999999999997E-4</v>
      </c>
      <c r="BO132" t="s">
        <v>209</v>
      </c>
      <c r="BP132">
        <v>5.0000000000000001E-4</v>
      </c>
      <c r="BQ132" t="s">
        <v>179</v>
      </c>
      <c r="BR132">
        <v>2.9999999999999997E-4</v>
      </c>
      <c r="BS132" t="s">
        <v>179</v>
      </c>
      <c r="BT132">
        <v>4.0000000000000002E-4</v>
      </c>
      <c r="BU132" t="s">
        <v>179</v>
      </c>
      <c r="BV132">
        <v>6.9999999999999999E-4</v>
      </c>
      <c r="BW132" t="s">
        <v>18</v>
      </c>
      <c r="BY132" t="s">
        <v>179</v>
      </c>
      <c r="BZ132">
        <v>1.1000000000000001E-3</v>
      </c>
      <c r="CA132" t="s">
        <v>179</v>
      </c>
      <c r="CB132">
        <v>8.0000000000000004E-4</v>
      </c>
      <c r="CC132" t="s">
        <v>179</v>
      </c>
      <c r="CD132">
        <v>2E-3</v>
      </c>
      <c r="CE132" t="s">
        <v>179</v>
      </c>
      <c r="CF132">
        <v>2.3E-3</v>
      </c>
      <c r="CG132" t="s">
        <v>216</v>
      </c>
      <c r="CH132">
        <v>1E-4</v>
      </c>
      <c r="CI132" t="s">
        <v>179</v>
      </c>
      <c r="CJ132">
        <v>6.8999999999999999E-3</v>
      </c>
      <c r="CK132" t="s">
        <v>179</v>
      </c>
      <c r="CL132">
        <v>1.0999999999999999E-2</v>
      </c>
      <c r="CM132" t="s">
        <v>179</v>
      </c>
      <c r="CN132">
        <v>4.0000000000000001E-3</v>
      </c>
      <c r="CO132" t="s">
        <v>179</v>
      </c>
      <c r="CP132">
        <v>8.0000000000000004E-4</v>
      </c>
      <c r="CQ132" t="s">
        <v>179</v>
      </c>
      <c r="CR132">
        <v>3.2000000000000002E-3</v>
      </c>
      <c r="CS132" t="s">
        <v>179</v>
      </c>
      <c r="CT132">
        <v>1.8E-3</v>
      </c>
      <c r="CU132" t="s">
        <v>18</v>
      </c>
      <c r="CW132" t="s">
        <v>18</v>
      </c>
      <c r="CY132" t="s">
        <v>179</v>
      </c>
      <c r="CZ132">
        <v>5.9999999999999995E-4</v>
      </c>
      <c r="DA132" t="s">
        <v>179</v>
      </c>
      <c r="DB132">
        <v>5.9999999999999995E-4</v>
      </c>
      <c r="DC132" t="s">
        <v>179</v>
      </c>
      <c r="DD132">
        <v>5.9999999999999995E-4</v>
      </c>
      <c r="DE132" t="s">
        <v>179</v>
      </c>
      <c r="DF132">
        <v>5.9999999999999995E-4</v>
      </c>
      <c r="DG132" t="s">
        <v>179</v>
      </c>
      <c r="DH132">
        <v>4.0000000000000002E-4</v>
      </c>
      <c r="DI132" t="s">
        <v>179</v>
      </c>
      <c r="DJ132">
        <v>2.9999999999999997E-4</v>
      </c>
      <c r="DK132" t="s">
        <v>1760</v>
      </c>
      <c r="DL132" t="s">
        <v>59</v>
      </c>
      <c r="DS132">
        <v>8</v>
      </c>
      <c r="DT132" t="s">
        <v>5984</v>
      </c>
      <c r="DW132" t="s">
        <v>5274</v>
      </c>
    </row>
    <row r="133" spans="1:127">
      <c r="A133">
        <v>442</v>
      </c>
      <c r="B133" s="14">
        <v>44742.105555555558</v>
      </c>
      <c r="C133" t="s">
        <v>52</v>
      </c>
      <c r="D133">
        <v>0</v>
      </c>
      <c r="E133">
        <v>0</v>
      </c>
      <c r="F133">
        <v>0</v>
      </c>
      <c r="G133" t="s">
        <v>54</v>
      </c>
      <c r="H133" t="s">
        <v>55</v>
      </c>
      <c r="I133" t="s">
        <v>55</v>
      </c>
      <c r="J133" t="s">
        <v>55</v>
      </c>
      <c r="K133" t="s">
        <v>18</v>
      </c>
      <c r="L133">
        <v>90</v>
      </c>
      <c r="M133" t="s">
        <v>173</v>
      </c>
      <c r="N133">
        <v>0</v>
      </c>
      <c r="O133" t="s">
        <v>173</v>
      </c>
      <c r="P133">
        <v>0</v>
      </c>
      <c r="Q133" t="s">
        <v>173</v>
      </c>
      <c r="R133">
        <v>0</v>
      </c>
      <c r="S133">
        <v>2</v>
      </c>
      <c r="T133" t="s">
        <v>174</v>
      </c>
      <c r="U133">
        <v>3.1383000000000001</v>
      </c>
      <c r="V133">
        <v>0.64859999999999995</v>
      </c>
      <c r="W133" t="s">
        <v>1761</v>
      </c>
      <c r="X133">
        <v>0.32979999999999998</v>
      </c>
      <c r="Y133" t="s">
        <v>1762</v>
      </c>
      <c r="Z133">
        <v>0.35599999999999998</v>
      </c>
      <c r="AA133" t="s">
        <v>1763</v>
      </c>
      <c r="AB133">
        <v>1.61E-2</v>
      </c>
      <c r="AC133" t="s">
        <v>179</v>
      </c>
      <c r="AD133">
        <v>8.8999999999999999E-3</v>
      </c>
      <c r="AE133" t="s">
        <v>179</v>
      </c>
      <c r="AF133">
        <v>1.7899999999999999E-2</v>
      </c>
      <c r="AG133" t="s">
        <v>1764</v>
      </c>
      <c r="AH133">
        <v>9.7999999999999997E-3</v>
      </c>
      <c r="AI133" t="s">
        <v>1765</v>
      </c>
      <c r="AJ133">
        <v>3.2800000000000003E-2</v>
      </c>
      <c r="AK133" t="s">
        <v>1766</v>
      </c>
      <c r="AL133">
        <v>7.9000000000000008E-3</v>
      </c>
      <c r="AM133" t="s">
        <v>1001</v>
      </c>
      <c r="AN133">
        <v>8.6E-3</v>
      </c>
      <c r="AO133" t="s">
        <v>707</v>
      </c>
      <c r="AP133">
        <v>4.4000000000000003E-3</v>
      </c>
      <c r="AQ133" t="s">
        <v>699</v>
      </c>
      <c r="AR133">
        <v>5.0000000000000001E-3</v>
      </c>
      <c r="AS133" t="s">
        <v>1767</v>
      </c>
      <c r="AT133">
        <v>2.75E-2</v>
      </c>
      <c r="AU133" t="s">
        <v>179</v>
      </c>
      <c r="AV133">
        <v>3.8999999999999998E-3</v>
      </c>
      <c r="AW133" t="s">
        <v>270</v>
      </c>
      <c r="AX133">
        <v>1E-3</v>
      </c>
      <c r="AY133" t="s">
        <v>266</v>
      </c>
      <c r="AZ133">
        <v>8.0000000000000004E-4</v>
      </c>
      <c r="BA133" t="s">
        <v>209</v>
      </c>
      <c r="BB133">
        <v>6.9999999999999999E-4</v>
      </c>
      <c r="BC133" t="s">
        <v>191</v>
      </c>
      <c r="BD133">
        <v>5.0000000000000001E-4</v>
      </c>
      <c r="BE133" t="s">
        <v>179</v>
      </c>
      <c r="BF133">
        <v>2.9999999999999997E-4</v>
      </c>
      <c r="BG133" t="s">
        <v>179</v>
      </c>
      <c r="BH133">
        <v>1E-4</v>
      </c>
      <c r="BI133" t="s">
        <v>247</v>
      </c>
      <c r="BJ133">
        <v>2.0000000000000001E-4</v>
      </c>
      <c r="BK133" t="s">
        <v>431</v>
      </c>
      <c r="BL133">
        <v>5.0000000000000001E-4</v>
      </c>
      <c r="BM133" t="s">
        <v>249</v>
      </c>
      <c r="BN133">
        <v>2.9999999999999997E-4</v>
      </c>
      <c r="BO133" t="s">
        <v>208</v>
      </c>
      <c r="BP133">
        <v>5.0000000000000001E-4</v>
      </c>
      <c r="BQ133" t="s">
        <v>179</v>
      </c>
      <c r="BR133">
        <v>2.9999999999999997E-4</v>
      </c>
      <c r="BS133" t="s">
        <v>179</v>
      </c>
      <c r="BT133">
        <v>4.0000000000000002E-4</v>
      </c>
      <c r="BU133" t="s">
        <v>179</v>
      </c>
      <c r="BV133">
        <v>5.9999999999999995E-4</v>
      </c>
      <c r="BW133" t="s">
        <v>18</v>
      </c>
      <c r="BY133" t="s">
        <v>18</v>
      </c>
      <c r="CA133" t="s">
        <v>179</v>
      </c>
      <c r="CB133">
        <v>8.0000000000000004E-4</v>
      </c>
      <c r="CC133" t="s">
        <v>179</v>
      </c>
      <c r="CD133">
        <v>2.0999999999999999E-3</v>
      </c>
      <c r="CE133" t="s">
        <v>179</v>
      </c>
      <c r="CF133">
        <v>2.2000000000000001E-3</v>
      </c>
      <c r="CG133" t="s">
        <v>179</v>
      </c>
      <c r="CH133">
        <v>1E-4</v>
      </c>
      <c r="CI133" t="s">
        <v>179</v>
      </c>
      <c r="CJ133">
        <v>7.1999999999999998E-3</v>
      </c>
      <c r="CK133" t="s">
        <v>179</v>
      </c>
      <c r="CL133">
        <v>1.1299999999999999E-2</v>
      </c>
      <c r="CM133" t="s">
        <v>179</v>
      </c>
      <c r="CN133">
        <v>4.5999999999999999E-3</v>
      </c>
      <c r="CO133" t="s">
        <v>179</v>
      </c>
      <c r="CP133">
        <v>8.9999999999999998E-4</v>
      </c>
      <c r="CQ133" t="s">
        <v>179</v>
      </c>
      <c r="CR133">
        <v>3.2000000000000002E-3</v>
      </c>
      <c r="CS133" t="s">
        <v>179</v>
      </c>
      <c r="CT133">
        <v>2E-3</v>
      </c>
      <c r="CU133" t="s">
        <v>18</v>
      </c>
      <c r="CW133" t="s">
        <v>18</v>
      </c>
      <c r="CY133" t="s">
        <v>179</v>
      </c>
      <c r="CZ133">
        <v>5.9999999999999995E-4</v>
      </c>
      <c r="DA133" t="s">
        <v>179</v>
      </c>
      <c r="DB133">
        <v>5.0000000000000001E-4</v>
      </c>
      <c r="DC133" t="s">
        <v>179</v>
      </c>
      <c r="DD133">
        <v>5.9999999999999995E-4</v>
      </c>
      <c r="DE133" t="s">
        <v>179</v>
      </c>
      <c r="DF133">
        <v>5.9999999999999995E-4</v>
      </c>
      <c r="DG133" t="s">
        <v>179</v>
      </c>
      <c r="DH133">
        <v>4.0000000000000002E-4</v>
      </c>
      <c r="DI133" t="s">
        <v>179</v>
      </c>
      <c r="DJ133">
        <v>4.0000000000000002E-4</v>
      </c>
      <c r="DK133" t="s">
        <v>1760</v>
      </c>
      <c r="DL133" t="s">
        <v>59</v>
      </c>
      <c r="DS133">
        <v>42</v>
      </c>
      <c r="DT133" t="s">
        <v>1596</v>
      </c>
      <c r="DW133" t="s">
        <v>5275</v>
      </c>
    </row>
    <row r="134" spans="1:127">
      <c r="A134">
        <v>443</v>
      </c>
      <c r="B134" s="14">
        <v>44742.107638888891</v>
      </c>
      <c r="C134" t="s">
        <v>52</v>
      </c>
      <c r="D134">
        <v>0</v>
      </c>
      <c r="E134">
        <v>0</v>
      </c>
      <c r="F134">
        <v>0</v>
      </c>
      <c r="G134" t="s">
        <v>54</v>
      </c>
      <c r="H134" t="s">
        <v>55</v>
      </c>
      <c r="I134" t="s">
        <v>55</v>
      </c>
      <c r="J134" t="s">
        <v>55</v>
      </c>
      <c r="K134" t="s">
        <v>18</v>
      </c>
      <c r="L134">
        <v>90</v>
      </c>
      <c r="M134" t="s">
        <v>173</v>
      </c>
      <c r="N134">
        <v>0</v>
      </c>
      <c r="O134" t="s">
        <v>173</v>
      </c>
      <c r="P134">
        <v>0</v>
      </c>
      <c r="Q134" t="s">
        <v>173</v>
      </c>
      <c r="R134">
        <v>0</v>
      </c>
      <c r="S134">
        <v>2</v>
      </c>
      <c r="T134" t="s">
        <v>174</v>
      </c>
      <c r="U134">
        <v>2.9426000000000001</v>
      </c>
      <c r="V134">
        <v>0.64649999999999996</v>
      </c>
      <c r="W134" t="s">
        <v>1768</v>
      </c>
      <c r="X134">
        <v>0.33360000000000001</v>
      </c>
      <c r="Y134" t="s">
        <v>1769</v>
      </c>
      <c r="Z134">
        <v>0.35720000000000002</v>
      </c>
      <c r="AA134" t="s">
        <v>1770</v>
      </c>
      <c r="AB134">
        <v>1.5800000000000002E-2</v>
      </c>
      <c r="AC134" t="s">
        <v>179</v>
      </c>
      <c r="AD134">
        <v>9.2999999999999992E-3</v>
      </c>
      <c r="AE134" t="s">
        <v>179</v>
      </c>
      <c r="AF134">
        <v>1.8100000000000002E-2</v>
      </c>
      <c r="AG134" t="s">
        <v>1771</v>
      </c>
      <c r="AH134">
        <v>1.01E-2</v>
      </c>
      <c r="AI134" t="s">
        <v>1772</v>
      </c>
      <c r="AJ134">
        <v>3.3000000000000002E-2</v>
      </c>
      <c r="AK134" t="s">
        <v>1773</v>
      </c>
      <c r="AL134">
        <v>8.0000000000000002E-3</v>
      </c>
      <c r="AM134" t="s">
        <v>629</v>
      </c>
      <c r="AN134">
        <v>8.3000000000000001E-3</v>
      </c>
      <c r="AO134" t="s">
        <v>430</v>
      </c>
      <c r="AP134">
        <v>4.4999999999999997E-3</v>
      </c>
      <c r="AQ134" t="s">
        <v>1774</v>
      </c>
      <c r="AR134">
        <v>4.7999999999999996E-3</v>
      </c>
      <c r="AS134" t="s">
        <v>1775</v>
      </c>
      <c r="AT134">
        <v>2.76E-2</v>
      </c>
      <c r="AU134" t="s">
        <v>179</v>
      </c>
      <c r="AV134">
        <v>3.8999999999999998E-3</v>
      </c>
      <c r="AW134" t="s">
        <v>190</v>
      </c>
      <c r="AX134">
        <v>1.1000000000000001E-3</v>
      </c>
      <c r="AY134" t="s">
        <v>243</v>
      </c>
      <c r="AZ134">
        <v>8.9999999999999998E-4</v>
      </c>
      <c r="BA134" t="s">
        <v>317</v>
      </c>
      <c r="BB134">
        <v>6.9999999999999999E-4</v>
      </c>
      <c r="BC134" t="s">
        <v>245</v>
      </c>
      <c r="BD134">
        <v>5.0000000000000001E-4</v>
      </c>
      <c r="BE134" t="s">
        <v>516</v>
      </c>
      <c r="BF134">
        <v>4.0000000000000002E-4</v>
      </c>
      <c r="BG134" t="s">
        <v>179</v>
      </c>
      <c r="BH134">
        <v>1E-4</v>
      </c>
      <c r="BI134" t="s">
        <v>247</v>
      </c>
      <c r="BJ134">
        <v>2.0000000000000001E-4</v>
      </c>
      <c r="BK134" t="s">
        <v>268</v>
      </c>
      <c r="BL134">
        <v>5.0000000000000001E-4</v>
      </c>
      <c r="BM134" t="s">
        <v>505</v>
      </c>
      <c r="BN134">
        <v>2.9999999999999997E-4</v>
      </c>
      <c r="BO134" t="s">
        <v>230</v>
      </c>
      <c r="BP134">
        <v>5.0000000000000001E-4</v>
      </c>
      <c r="BQ134" t="s">
        <v>179</v>
      </c>
      <c r="BR134">
        <v>2.9999999999999997E-4</v>
      </c>
      <c r="BS134" t="s">
        <v>179</v>
      </c>
      <c r="BT134">
        <v>4.0000000000000002E-4</v>
      </c>
      <c r="BU134" t="s">
        <v>179</v>
      </c>
      <c r="BV134">
        <v>6.9999999999999999E-4</v>
      </c>
      <c r="BW134" t="s">
        <v>179</v>
      </c>
      <c r="BX134">
        <v>8.0000000000000004E-4</v>
      </c>
      <c r="BY134" t="s">
        <v>179</v>
      </c>
      <c r="BZ134">
        <v>1.1000000000000001E-3</v>
      </c>
      <c r="CA134" t="s">
        <v>179</v>
      </c>
      <c r="CB134">
        <v>8.0000000000000004E-4</v>
      </c>
      <c r="CC134" t="s">
        <v>179</v>
      </c>
      <c r="CD134">
        <v>2.0999999999999999E-3</v>
      </c>
      <c r="CE134" t="s">
        <v>179</v>
      </c>
      <c r="CF134">
        <v>2.3E-3</v>
      </c>
      <c r="CG134" t="s">
        <v>179</v>
      </c>
      <c r="CH134">
        <v>1E-4</v>
      </c>
      <c r="CI134" t="s">
        <v>179</v>
      </c>
      <c r="CJ134">
        <v>7.3000000000000001E-3</v>
      </c>
      <c r="CK134" t="s">
        <v>179</v>
      </c>
      <c r="CL134">
        <v>1.1299999999999999E-2</v>
      </c>
      <c r="CM134" t="s">
        <v>179</v>
      </c>
      <c r="CN134">
        <v>4.7000000000000002E-3</v>
      </c>
      <c r="CO134" t="s">
        <v>179</v>
      </c>
      <c r="CP134">
        <v>8.9999999999999998E-4</v>
      </c>
      <c r="CQ134" t="s">
        <v>179</v>
      </c>
      <c r="CR134">
        <v>3.3E-3</v>
      </c>
      <c r="CS134" t="s">
        <v>179</v>
      </c>
      <c r="CT134">
        <v>1.9E-3</v>
      </c>
      <c r="CU134" t="s">
        <v>179</v>
      </c>
      <c r="CV134">
        <v>8.0000000000000004E-4</v>
      </c>
      <c r="CW134" t="s">
        <v>179</v>
      </c>
      <c r="CX134">
        <v>5.9999999999999995E-4</v>
      </c>
      <c r="CY134" t="s">
        <v>179</v>
      </c>
      <c r="CZ134">
        <v>5.9999999999999995E-4</v>
      </c>
      <c r="DA134" t="s">
        <v>179</v>
      </c>
      <c r="DB134">
        <v>5.9999999999999995E-4</v>
      </c>
      <c r="DC134" t="s">
        <v>179</v>
      </c>
      <c r="DD134">
        <v>5.0000000000000001E-4</v>
      </c>
      <c r="DE134" t="s">
        <v>179</v>
      </c>
      <c r="DF134">
        <v>5.9999999999999995E-4</v>
      </c>
      <c r="DG134" t="s">
        <v>179</v>
      </c>
      <c r="DH134">
        <v>4.0000000000000002E-4</v>
      </c>
      <c r="DI134" t="s">
        <v>179</v>
      </c>
      <c r="DJ134">
        <v>4.0000000000000002E-4</v>
      </c>
      <c r="DK134" t="s">
        <v>1760</v>
      </c>
      <c r="DL134" t="s">
        <v>59</v>
      </c>
      <c r="DS134">
        <v>74</v>
      </c>
      <c r="DT134" t="s">
        <v>1613</v>
      </c>
      <c r="DW134" t="s">
        <v>5276</v>
      </c>
    </row>
    <row r="135" spans="1:127">
      <c r="A135">
        <v>444</v>
      </c>
      <c r="B135" s="14">
        <v>44742.109722222223</v>
      </c>
      <c r="C135" t="s">
        <v>52</v>
      </c>
      <c r="D135">
        <v>0</v>
      </c>
      <c r="E135">
        <v>0</v>
      </c>
      <c r="F135">
        <v>0</v>
      </c>
      <c r="G135" t="s">
        <v>54</v>
      </c>
      <c r="H135" t="s">
        <v>55</v>
      </c>
      <c r="I135" t="s">
        <v>55</v>
      </c>
      <c r="J135" t="s">
        <v>55</v>
      </c>
      <c r="K135" t="s">
        <v>18</v>
      </c>
      <c r="L135">
        <v>90</v>
      </c>
      <c r="M135" t="s">
        <v>173</v>
      </c>
      <c r="N135">
        <v>0</v>
      </c>
      <c r="O135" t="s">
        <v>173</v>
      </c>
      <c r="P135">
        <v>0</v>
      </c>
      <c r="Q135" t="s">
        <v>173</v>
      </c>
      <c r="R135">
        <v>0</v>
      </c>
      <c r="S135">
        <v>2</v>
      </c>
      <c r="T135" t="s">
        <v>174</v>
      </c>
      <c r="U135">
        <v>3.5554000000000001</v>
      </c>
      <c r="V135">
        <v>0.66200000000000003</v>
      </c>
      <c r="W135" t="s">
        <v>1776</v>
      </c>
      <c r="X135">
        <v>0.33829999999999999</v>
      </c>
      <c r="Y135" t="s">
        <v>1777</v>
      </c>
      <c r="Z135">
        <v>0.35920000000000002</v>
      </c>
      <c r="AA135" t="s">
        <v>1778</v>
      </c>
      <c r="AB135">
        <v>1.6E-2</v>
      </c>
      <c r="AC135" t="s">
        <v>179</v>
      </c>
      <c r="AD135">
        <v>9.9000000000000008E-3</v>
      </c>
      <c r="AE135" t="s">
        <v>179</v>
      </c>
      <c r="AF135">
        <v>1.8700000000000001E-2</v>
      </c>
      <c r="AG135" t="s">
        <v>1779</v>
      </c>
      <c r="AH135">
        <v>1.06E-2</v>
      </c>
      <c r="AI135" t="s">
        <v>1780</v>
      </c>
      <c r="AJ135">
        <v>3.2399999999999998E-2</v>
      </c>
      <c r="AK135" t="s">
        <v>1781</v>
      </c>
      <c r="AL135">
        <v>8.0000000000000002E-3</v>
      </c>
      <c r="AM135" t="s">
        <v>1204</v>
      </c>
      <c r="AN135">
        <v>8.2000000000000007E-3</v>
      </c>
      <c r="AO135" t="s">
        <v>501</v>
      </c>
      <c r="AP135">
        <v>4.1999999999999997E-3</v>
      </c>
      <c r="AQ135" t="s">
        <v>1782</v>
      </c>
      <c r="AR135">
        <v>7.9000000000000008E-3</v>
      </c>
      <c r="AS135" t="s">
        <v>1783</v>
      </c>
      <c r="AT135">
        <v>2.7400000000000001E-2</v>
      </c>
      <c r="AU135" t="s">
        <v>213</v>
      </c>
      <c r="AV135">
        <v>3.8999999999999998E-3</v>
      </c>
      <c r="AW135" t="s">
        <v>486</v>
      </c>
      <c r="AX135">
        <v>1.2999999999999999E-3</v>
      </c>
      <c r="AY135" t="s">
        <v>209</v>
      </c>
      <c r="AZ135">
        <v>8.0000000000000004E-4</v>
      </c>
      <c r="BA135" t="s">
        <v>248</v>
      </c>
      <c r="BB135">
        <v>8.0000000000000004E-4</v>
      </c>
      <c r="BC135" t="s">
        <v>212</v>
      </c>
      <c r="BD135">
        <v>5.0000000000000001E-4</v>
      </c>
      <c r="BE135" t="s">
        <v>516</v>
      </c>
      <c r="BF135">
        <v>2.9999999999999997E-4</v>
      </c>
      <c r="BG135" t="s">
        <v>179</v>
      </c>
      <c r="BH135">
        <v>1E-4</v>
      </c>
      <c r="BI135" t="s">
        <v>211</v>
      </c>
      <c r="BJ135">
        <v>2.0000000000000001E-4</v>
      </c>
      <c r="BK135" t="s">
        <v>625</v>
      </c>
      <c r="BL135">
        <v>5.0000000000000001E-4</v>
      </c>
      <c r="BM135" t="s">
        <v>505</v>
      </c>
      <c r="BN135">
        <v>2.9999999999999997E-4</v>
      </c>
      <c r="BO135" t="s">
        <v>317</v>
      </c>
      <c r="BP135">
        <v>5.0000000000000001E-4</v>
      </c>
      <c r="BQ135" t="s">
        <v>179</v>
      </c>
      <c r="BR135">
        <v>2.9999999999999997E-4</v>
      </c>
      <c r="BS135" t="s">
        <v>179</v>
      </c>
      <c r="BT135">
        <v>4.0000000000000002E-4</v>
      </c>
      <c r="BU135" t="s">
        <v>179</v>
      </c>
      <c r="BV135">
        <v>6.9999999999999999E-4</v>
      </c>
      <c r="BW135" t="s">
        <v>179</v>
      </c>
      <c r="BX135">
        <v>8.0000000000000004E-4</v>
      </c>
      <c r="BY135" t="s">
        <v>179</v>
      </c>
      <c r="BZ135">
        <v>1.1000000000000001E-3</v>
      </c>
      <c r="CA135" t="s">
        <v>179</v>
      </c>
      <c r="CB135">
        <v>8.0000000000000004E-4</v>
      </c>
      <c r="CC135" t="s">
        <v>179</v>
      </c>
      <c r="CD135">
        <v>2E-3</v>
      </c>
      <c r="CE135" t="s">
        <v>179</v>
      </c>
      <c r="CF135">
        <v>2.3E-3</v>
      </c>
      <c r="CG135" t="s">
        <v>179</v>
      </c>
      <c r="CH135">
        <v>1E-4</v>
      </c>
      <c r="CI135" t="s">
        <v>179</v>
      </c>
      <c r="CJ135">
        <v>7.1000000000000004E-3</v>
      </c>
      <c r="CK135" t="s">
        <v>179</v>
      </c>
      <c r="CL135">
        <v>1.0999999999999999E-2</v>
      </c>
      <c r="CM135" t="s">
        <v>179</v>
      </c>
      <c r="CN135">
        <v>4.4999999999999997E-3</v>
      </c>
      <c r="CO135" t="s">
        <v>179</v>
      </c>
      <c r="CP135">
        <v>8.9999999999999998E-4</v>
      </c>
      <c r="CQ135" t="s">
        <v>179</v>
      </c>
      <c r="CR135">
        <v>3.3E-3</v>
      </c>
      <c r="CS135" t="s">
        <v>179</v>
      </c>
      <c r="CT135">
        <v>1.9E-3</v>
      </c>
      <c r="CU135" t="s">
        <v>179</v>
      </c>
      <c r="CV135">
        <v>8.0000000000000004E-4</v>
      </c>
      <c r="CW135" t="s">
        <v>18</v>
      </c>
      <c r="CY135" t="s">
        <v>179</v>
      </c>
      <c r="CZ135">
        <v>5.0000000000000001E-4</v>
      </c>
      <c r="DA135" t="s">
        <v>179</v>
      </c>
      <c r="DB135">
        <v>5.9999999999999995E-4</v>
      </c>
      <c r="DC135" t="s">
        <v>179</v>
      </c>
      <c r="DD135">
        <v>5.9999999999999995E-4</v>
      </c>
      <c r="DE135" t="s">
        <v>179</v>
      </c>
      <c r="DF135">
        <v>5.9999999999999995E-4</v>
      </c>
      <c r="DG135" t="s">
        <v>179</v>
      </c>
      <c r="DH135">
        <v>4.0000000000000002E-4</v>
      </c>
      <c r="DI135" t="s">
        <v>179</v>
      </c>
      <c r="DJ135">
        <v>4.0000000000000002E-4</v>
      </c>
      <c r="DK135" t="s">
        <v>1760</v>
      </c>
      <c r="DL135" t="s">
        <v>59</v>
      </c>
      <c r="DS135">
        <v>81</v>
      </c>
      <c r="DT135" t="s">
        <v>1648</v>
      </c>
      <c r="DW135" t="s">
        <v>5277</v>
      </c>
    </row>
    <row r="136" spans="1:127">
      <c r="A136">
        <v>445</v>
      </c>
      <c r="B136" s="14">
        <v>44742.20208333333</v>
      </c>
      <c r="C136" t="s">
        <v>52</v>
      </c>
      <c r="D136">
        <v>0</v>
      </c>
      <c r="E136">
        <v>0</v>
      </c>
      <c r="F136">
        <v>0</v>
      </c>
      <c r="G136" t="s">
        <v>54</v>
      </c>
      <c r="H136" t="s">
        <v>55</v>
      </c>
      <c r="I136" t="s">
        <v>55</v>
      </c>
      <c r="J136" t="s">
        <v>55</v>
      </c>
      <c r="K136" t="s">
        <v>18</v>
      </c>
      <c r="L136">
        <v>90</v>
      </c>
      <c r="M136" t="s">
        <v>173</v>
      </c>
      <c r="N136">
        <v>0</v>
      </c>
      <c r="O136" t="s">
        <v>173</v>
      </c>
      <c r="P136">
        <v>0</v>
      </c>
      <c r="Q136" t="s">
        <v>173</v>
      </c>
      <c r="R136">
        <v>0</v>
      </c>
      <c r="S136">
        <v>2</v>
      </c>
      <c r="T136" t="s">
        <v>174</v>
      </c>
      <c r="U136">
        <v>3.1795</v>
      </c>
      <c r="V136">
        <v>0.66910000000000003</v>
      </c>
      <c r="W136" t="s">
        <v>1784</v>
      </c>
      <c r="X136">
        <v>0.32890000000000003</v>
      </c>
      <c r="Y136" t="s">
        <v>1785</v>
      </c>
      <c r="Z136">
        <v>0.36320000000000002</v>
      </c>
      <c r="AA136" t="s">
        <v>225</v>
      </c>
      <c r="AB136">
        <v>1.6500000000000001E-2</v>
      </c>
      <c r="AC136" t="s">
        <v>179</v>
      </c>
      <c r="AD136">
        <v>9.7000000000000003E-3</v>
      </c>
      <c r="AE136" t="s">
        <v>179</v>
      </c>
      <c r="AF136">
        <v>1.9099999999999999E-2</v>
      </c>
      <c r="AG136" t="s">
        <v>1786</v>
      </c>
      <c r="AH136">
        <v>1.17E-2</v>
      </c>
      <c r="AI136" t="s">
        <v>1787</v>
      </c>
      <c r="AJ136">
        <v>3.2599999999999997E-2</v>
      </c>
      <c r="AK136" t="s">
        <v>1788</v>
      </c>
      <c r="AL136">
        <v>8.3000000000000001E-3</v>
      </c>
      <c r="AM136" t="s">
        <v>882</v>
      </c>
      <c r="AN136">
        <v>8.6E-3</v>
      </c>
      <c r="AO136" t="s">
        <v>585</v>
      </c>
      <c r="AP136">
        <v>4.4000000000000003E-3</v>
      </c>
      <c r="AQ136" t="s">
        <v>1789</v>
      </c>
      <c r="AR136">
        <v>6.4000000000000003E-3</v>
      </c>
      <c r="AS136" t="s">
        <v>1790</v>
      </c>
      <c r="AT136">
        <v>2.7699999999999999E-2</v>
      </c>
      <c r="AU136" t="s">
        <v>638</v>
      </c>
      <c r="AV136">
        <v>3.8999999999999998E-3</v>
      </c>
      <c r="AW136" t="s">
        <v>622</v>
      </c>
      <c r="AX136">
        <v>1.1999999999999999E-3</v>
      </c>
      <c r="AY136" t="s">
        <v>985</v>
      </c>
      <c r="AZ136">
        <v>1E-3</v>
      </c>
      <c r="BA136" t="s">
        <v>405</v>
      </c>
      <c r="BB136">
        <v>6.9999999999999999E-4</v>
      </c>
      <c r="BC136" t="s">
        <v>245</v>
      </c>
      <c r="BD136">
        <v>5.0000000000000001E-4</v>
      </c>
      <c r="BE136" t="s">
        <v>179</v>
      </c>
      <c r="BF136">
        <v>2.9999999999999997E-4</v>
      </c>
      <c r="BG136" t="s">
        <v>179</v>
      </c>
      <c r="BH136">
        <v>1E-4</v>
      </c>
      <c r="BI136" t="s">
        <v>304</v>
      </c>
      <c r="BJ136">
        <v>2.0000000000000001E-4</v>
      </c>
      <c r="BK136" t="s">
        <v>419</v>
      </c>
      <c r="BL136">
        <v>5.0000000000000001E-4</v>
      </c>
      <c r="BM136" t="s">
        <v>348</v>
      </c>
      <c r="BN136">
        <v>2.9999999999999997E-4</v>
      </c>
      <c r="BO136" t="s">
        <v>390</v>
      </c>
      <c r="BP136">
        <v>5.0000000000000001E-4</v>
      </c>
      <c r="BQ136" t="s">
        <v>179</v>
      </c>
      <c r="BR136">
        <v>2.9999999999999997E-4</v>
      </c>
      <c r="BS136" t="s">
        <v>179</v>
      </c>
      <c r="BT136">
        <v>4.0000000000000002E-4</v>
      </c>
      <c r="BU136" t="s">
        <v>179</v>
      </c>
      <c r="BV136">
        <v>6.9999999999999999E-4</v>
      </c>
      <c r="BW136" t="s">
        <v>18</v>
      </c>
      <c r="BY136" t="s">
        <v>18</v>
      </c>
      <c r="CA136" t="s">
        <v>179</v>
      </c>
      <c r="CB136">
        <v>8.0000000000000004E-4</v>
      </c>
      <c r="CC136" t="s">
        <v>179</v>
      </c>
      <c r="CD136">
        <v>2E-3</v>
      </c>
      <c r="CE136" t="s">
        <v>179</v>
      </c>
      <c r="CF136">
        <v>2.3E-3</v>
      </c>
      <c r="CG136" t="s">
        <v>216</v>
      </c>
      <c r="CH136">
        <v>1E-4</v>
      </c>
      <c r="CI136" t="s">
        <v>625</v>
      </c>
      <c r="CJ136">
        <v>7.1000000000000004E-3</v>
      </c>
      <c r="CK136" t="s">
        <v>179</v>
      </c>
      <c r="CL136">
        <v>1.09E-2</v>
      </c>
      <c r="CM136" t="s">
        <v>227</v>
      </c>
      <c r="CN136">
        <v>3.8E-3</v>
      </c>
      <c r="CO136" t="s">
        <v>179</v>
      </c>
      <c r="CP136">
        <v>8.9999999999999998E-4</v>
      </c>
      <c r="CQ136" t="s">
        <v>179</v>
      </c>
      <c r="CR136">
        <v>3.5000000000000001E-3</v>
      </c>
      <c r="CS136" t="s">
        <v>179</v>
      </c>
      <c r="CT136">
        <v>1.9E-3</v>
      </c>
      <c r="CU136" t="s">
        <v>179</v>
      </c>
      <c r="CV136">
        <v>8.0000000000000004E-4</v>
      </c>
      <c r="CW136" t="s">
        <v>179</v>
      </c>
      <c r="CX136">
        <v>5.9999999999999995E-4</v>
      </c>
      <c r="CY136" t="s">
        <v>179</v>
      </c>
      <c r="CZ136">
        <v>5.9999999999999995E-4</v>
      </c>
      <c r="DA136" t="s">
        <v>179</v>
      </c>
      <c r="DB136">
        <v>5.0000000000000001E-4</v>
      </c>
      <c r="DC136" t="s">
        <v>179</v>
      </c>
      <c r="DD136">
        <v>5.0000000000000001E-4</v>
      </c>
      <c r="DE136" t="s">
        <v>179</v>
      </c>
      <c r="DF136">
        <v>5.9999999999999995E-4</v>
      </c>
      <c r="DG136" t="s">
        <v>179</v>
      </c>
      <c r="DH136">
        <v>4.0000000000000002E-4</v>
      </c>
      <c r="DI136" t="s">
        <v>179</v>
      </c>
      <c r="DJ136">
        <v>4.0000000000000002E-4</v>
      </c>
      <c r="DK136" t="s">
        <v>1791</v>
      </c>
      <c r="DL136" t="s">
        <v>59</v>
      </c>
      <c r="DS136">
        <v>11</v>
      </c>
      <c r="DT136" t="s">
        <v>1792</v>
      </c>
      <c r="DW136" t="s">
        <v>5278</v>
      </c>
    </row>
    <row r="137" spans="1:127">
      <c r="A137">
        <v>446</v>
      </c>
      <c r="B137" s="14">
        <v>44742.20416666667</v>
      </c>
      <c r="C137" t="s">
        <v>52</v>
      </c>
      <c r="D137">
        <v>0</v>
      </c>
      <c r="E137">
        <v>0</v>
      </c>
      <c r="F137">
        <v>0</v>
      </c>
      <c r="G137" t="s">
        <v>54</v>
      </c>
      <c r="H137" t="s">
        <v>55</v>
      </c>
      <c r="I137" t="s">
        <v>55</v>
      </c>
      <c r="J137" t="s">
        <v>55</v>
      </c>
      <c r="K137" t="s">
        <v>18</v>
      </c>
      <c r="L137">
        <v>90</v>
      </c>
      <c r="M137" t="s">
        <v>173</v>
      </c>
      <c r="N137">
        <v>0</v>
      </c>
      <c r="O137" t="s">
        <v>173</v>
      </c>
      <c r="P137">
        <v>0</v>
      </c>
      <c r="Q137" t="s">
        <v>173</v>
      </c>
      <c r="R137">
        <v>0</v>
      </c>
      <c r="S137">
        <v>2</v>
      </c>
      <c r="T137" t="s">
        <v>174</v>
      </c>
      <c r="U137">
        <v>3.8435000000000001</v>
      </c>
      <c r="V137">
        <v>0.67349999999999999</v>
      </c>
      <c r="W137" t="s">
        <v>1793</v>
      </c>
      <c r="X137">
        <v>0.33579999999999999</v>
      </c>
      <c r="Y137" t="s">
        <v>1794</v>
      </c>
      <c r="Z137">
        <v>0.36449999999999999</v>
      </c>
      <c r="AA137" t="s">
        <v>1795</v>
      </c>
      <c r="AB137">
        <v>1.5800000000000002E-2</v>
      </c>
      <c r="AC137" t="s">
        <v>179</v>
      </c>
      <c r="AD137">
        <v>9.5999999999999992E-3</v>
      </c>
      <c r="AE137" t="s">
        <v>741</v>
      </c>
      <c r="AF137">
        <v>1.9099999999999999E-2</v>
      </c>
      <c r="AG137" t="s">
        <v>1796</v>
      </c>
      <c r="AH137">
        <v>1.15E-2</v>
      </c>
      <c r="AI137" t="s">
        <v>1797</v>
      </c>
      <c r="AJ137">
        <v>3.2500000000000001E-2</v>
      </c>
      <c r="AK137" t="s">
        <v>1798</v>
      </c>
      <c r="AL137">
        <v>8.3999999999999995E-3</v>
      </c>
      <c r="AM137" t="s">
        <v>933</v>
      </c>
      <c r="AN137">
        <v>8.3999999999999995E-3</v>
      </c>
      <c r="AO137" t="s">
        <v>674</v>
      </c>
      <c r="AP137">
        <v>4.4999999999999997E-3</v>
      </c>
      <c r="AQ137" t="s">
        <v>1799</v>
      </c>
      <c r="AR137">
        <v>4.7000000000000002E-3</v>
      </c>
      <c r="AS137" t="s">
        <v>1800</v>
      </c>
      <c r="AT137">
        <v>2.76E-2</v>
      </c>
      <c r="AU137" t="s">
        <v>179</v>
      </c>
      <c r="AV137">
        <v>3.8999999999999998E-3</v>
      </c>
      <c r="AW137" t="s">
        <v>266</v>
      </c>
      <c r="AX137">
        <v>1E-3</v>
      </c>
      <c r="AY137" t="s">
        <v>1179</v>
      </c>
      <c r="AZ137">
        <v>1E-3</v>
      </c>
      <c r="BA137" t="s">
        <v>244</v>
      </c>
      <c r="BB137">
        <v>8.0000000000000004E-4</v>
      </c>
      <c r="BC137" t="s">
        <v>285</v>
      </c>
      <c r="BD137">
        <v>5.0000000000000001E-4</v>
      </c>
      <c r="BE137" t="s">
        <v>516</v>
      </c>
      <c r="BF137">
        <v>2.9999999999999997E-4</v>
      </c>
      <c r="BG137" t="s">
        <v>179</v>
      </c>
      <c r="BH137">
        <v>1E-4</v>
      </c>
      <c r="BI137" t="s">
        <v>247</v>
      </c>
      <c r="BJ137">
        <v>2.0000000000000001E-4</v>
      </c>
      <c r="BK137" t="s">
        <v>363</v>
      </c>
      <c r="BL137">
        <v>5.0000000000000001E-4</v>
      </c>
      <c r="BM137" t="s">
        <v>425</v>
      </c>
      <c r="BN137">
        <v>2.9999999999999997E-4</v>
      </c>
      <c r="BO137" t="s">
        <v>265</v>
      </c>
      <c r="BP137">
        <v>5.0000000000000001E-4</v>
      </c>
      <c r="BQ137" t="s">
        <v>179</v>
      </c>
      <c r="BR137">
        <v>2.9999999999999997E-4</v>
      </c>
      <c r="BS137" t="s">
        <v>179</v>
      </c>
      <c r="BT137">
        <v>4.0000000000000002E-4</v>
      </c>
      <c r="BU137" t="s">
        <v>179</v>
      </c>
      <c r="BV137">
        <v>6.9999999999999999E-4</v>
      </c>
      <c r="BW137" t="s">
        <v>18</v>
      </c>
      <c r="BY137" t="s">
        <v>179</v>
      </c>
      <c r="BZ137">
        <v>1.1000000000000001E-3</v>
      </c>
      <c r="CA137" t="s">
        <v>179</v>
      </c>
      <c r="CB137">
        <v>8.0000000000000004E-4</v>
      </c>
      <c r="CC137" t="s">
        <v>179</v>
      </c>
      <c r="CD137">
        <v>2E-3</v>
      </c>
      <c r="CE137" t="s">
        <v>179</v>
      </c>
      <c r="CF137">
        <v>2.3E-3</v>
      </c>
      <c r="CG137" t="s">
        <v>179</v>
      </c>
      <c r="CH137">
        <v>1E-4</v>
      </c>
      <c r="CI137" t="s">
        <v>248</v>
      </c>
      <c r="CJ137">
        <v>6.8999999999999999E-3</v>
      </c>
      <c r="CK137" t="s">
        <v>179</v>
      </c>
      <c r="CL137">
        <v>1.0999999999999999E-2</v>
      </c>
      <c r="CM137" t="s">
        <v>179</v>
      </c>
      <c r="CN137">
        <v>3.8999999999999998E-3</v>
      </c>
      <c r="CO137" t="s">
        <v>179</v>
      </c>
      <c r="CP137">
        <v>8.9999999999999998E-4</v>
      </c>
      <c r="CQ137" t="s">
        <v>179</v>
      </c>
      <c r="CR137">
        <v>3.5000000000000001E-3</v>
      </c>
      <c r="CS137" t="s">
        <v>179</v>
      </c>
      <c r="CT137">
        <v>1.9E-3</v>
      </c>
      <c r="CU137" t="s">
        <v>18</v>
      </c>
      <c r="CW137" t="s">
        <v>18</v>
      </c>
      <c r="CY137" t="s">
        <v>179</v>
      </c>
      <c r="CZ137">
        <v>5.9999999999999995E-4</v>
      </c>
      <c r="DA137" t="s">
        <v>179</v>
      </c>
      <c r="DB137">
        <v>5.9999999999999995E-4</v>
      </c>
      <c r="DC137" t="s">
        <v>179</v>
      </c>
      <c r="DD137">
        <v>5.9999999999999995E-4</v>
      </c>
      <c r="DE137" t="s">
        <v>179</v>
      </c>
      <c r="DF137">
        <v>5.9999999999999995E-4</v>
      </c>
      <c r="DG137" t="s">
        <v>179</v>
      </c>
      <c r="DH137">
        <v>5.0000000000000001E-4</v>
      </c>
      <c r="DI137" t="s">
        <v>179</v>
      </c>
      <c r="DJ137">
        <v>4.0000000000000002E-4</v>
      </c>
      <c r="DK137" t="s">
        <v>1791</v>
      </c>
      <c r="DL137" t="s">
        <v>59</v>
      </c>
      <c r="DS137">
        <v>15</v>
      </c>
      <c r="DT137" t="s">
        <v>1801</v>
      </c>
      <c r="DW137" t="s">
        <v>5279</v>
      </c>
    </row>
    <row r="138" spans="1:127">
      <c r="A138">
        <v>447</v>
      </c>
      <c r="B138" s="14">
        <v>44742.206250000003</v>
      </c>
      <c r="C138" t="s">
        <v>52</v>
      </c>
      <c r="D138">
        <v>0</v>
      </c>
      <c r="E138">
        <v>0</v>
      </c>
      <c r="F138">
        <v>0</v>
      </c>
      <c r="G138" t="s">
        <v>54</v>
      </c>
      <c r="H138" t="s">
        <v>55</v>
      </c>
      <c r="I138" t="s">
        <v>55</v>
      </c>
      <c r="J138" t="s">
        <v>55</v>
      </c>
      <c r="K138" t="s">
        <v>18</v>
      </c>
      <c r="L138">
        <v>90</v>
      </c>
      <c r="M138" t="s">
        <v>173</v>
      </c>
      <c r="N138">
        <v>0</v>
      </c>
      <c r="O138" t="s">
        <v>173</v>
      </c>
      <c r="P138">
        <v>0</v>
      </c>
      <c r="Q138" t="s">
        <v>173</v>
      </c>
      <c r="R138">
        <v>0</v>
      </c>
      <c r="S138">
        <v>2</v>
      </c>
      <c r="T138" t="s">
        <v>174</v>
      </c>
      <c r="U138">
        <v>3.2736999999999998</v>
      </c>
      <c r="V138">
        <v>0.67020000000000002</v>
      </c>
      <c r="W138" t="s">
        <v>1802</v>
      </c>
      <c r="X138">
        <v>0.33450000000000002</v>
      </c>
      <c r="Y138" t="s">
        <v>1803</v>
      </c>
      <c r="Z138">
        <v>0.36220000000000002</v>
      </c>
      <c r="AA138" t="s">
        <v>1804</v>
      </c>
      <c r="AB138">
        <v>1.6199999999999999E-2</v>
      </c>
      <c r="AC138" t="s">
        <v>179</v>
      </c>
      <c r="AD138">
        <v>9.2999999999999992E-3</v>
      </c>
      <c r="AE138" t="s">
        <v>179</v>
      </c>
      <c r="AF138">
        <v>1.8499999999999999E-2</v>
      </c>
      <c r="AG138" t="s">
        <v>1805</v>
      </c>
      <c r="AH138">
        <v>1.04E-2</v>
      </c>
      <c r="AI138" t="s">
        <v>1806</v>
      </c>
      <c r="AJ138">
        <v>3.3300000000000003E-2</v>
      </c>
      <c r="AK138" t="s">
        <v>1807</v>
      </c>
      <c r="AL138">
        <v>8.5000000000000006E-3</v>
      </c>
      <c r="AM138" t="s">
        <v>605</v>
      </c>
      <c r="AN138">
        <v>8.8000000000000005E-3</v>
      </c>
      <c r="AO138" t="s">
        <v>1808</v>
      </c>
      <c r="AP138">
        <v>4.4999999999999997E-3</v>
      </c>
      <c r="AQ138" t="s">
        <v>1809</v>
      </c>
      <c r="AR138">
        <v>9.1000000000000004E-3</v>
      </c>
      <c r="AS138" t="s">
        <v>1810</v>
      </c>
      <c r="AT138">
        <v>2.9000000000000001E-2</v>
      </c>
      <c r="AU138" t="s">
        <v>1720</v>
      </c>
      <c r="AV138">
        <v>4.1000000000000003E-3</v>
      </c>
      <c r="AW138" t="s">
        <v>629</v>
      </c>
      <c r="AX138">
        <v>1.5E-3</v>
      </c>
      <c r="AY138" t="s">
        <v>1243</v>
      </c>
      <c r="AZ138">
        <v>1.1000000000000001E-3</v>
      </c>
      <c r="BA138" t="s">
        <v>349</v>
      </c>
      <c r="BB138">
        <v>8.0000000000000004E-4</v>
      </c>
      <c r="BC138" t="s">
        <v>406</v>
      </c>
      <c r="BD138">
        <v>5.0000000000000001E-4</v>
      </c>
      <c r="BE138" t="s">
        <v>247</v>
      </c>
      <c r="BF138">
        <v>4.0000000000000002E-4</v>
      </c>
      <c r="BG138" t="s">
        <v>179</v>
      </c>
      <c r="BH138">
        <v>1E-4</v>
      </c>
      <c r="BI138" t="s">
        <v>211</v>
      </c>
      <c r="BJ138">
        <v>2.0000000000000001E-4</v>
      </c>
      <c r="BK138" t="s">
        <v>432</v>
      </c>
      <c r="BL138">
        <v>5.0000000000000001E-4</v>
      </c>
      <c r="BM138" t="s">
        <v>505</v>
      </c>
      <c r="BN138">
        <v>2.9999999999999997E-4</v>
      </c>
      <c r="BO138" t="s">
        <v>390</v>
      </c>
      <c r="BP138">
        <v>5.0000000000000001E-4</v>
      </c>
      <c r="BQ138" t="s">
        <v>179</v>
      </c>
      <c r="BR138">
        <v>2.9999999999999997E-4</v>
      </c>
      <c r="BS138" t="s">
        <v>179</v>
      </c>
      <c r="BT138">
        <v>4.0000000000000002E-4</v>
      </c>
      <c r="BU138" t="s">
        <v>179</v>
      </c>
      <c r="BV138">
        <v>5.9999999999999995E-4</v>
      </c>
      <c r="BW138" t="s">
        <v>18</v>
      </c>
      <c r="BY138" t="s">
        <v>179</v>
      </c>
      <c r="BZ138">
        <v>1.1000000000000001E-3</v>
      </c>
      <c r="CA138" t="s">
        <v>179</v>
      </c>
      <c r="CB138">
        <v>8.0000000000000004E-4</v>
      </c>
      <c r="CC138" t="s">
        <v>179</v>
      </c>
      <c r="CD138">
        <v>2.0999999999999999E-3</v>
      </c>
      <c r="CE138" t="s">
        <v>179</v>
      </c>
      <c r="CF138">
        <v>2.3E-3</v>
      </c>
      <c r="CG138" t="s">
        <v>179</v>
      </c>
      <c r="CH138">
        <v>1E-4</v>
      </c>
      <c r="CI138" t="s">
        <v>193</v>
      </c>
      <c r="CJ138">
        <v>7.1999999999999998E-3</v>
      </c>
      <c r="CK138" t="s">
        <v>179</v>
      </c>
      <c r="CL138">
        <v>1.14E-2</v>
      </c>
      <c r="CM138" t="s">
        <v>179</v>
      </c>
      <c r="CN138">
        <v>4.1000000000000003E-3</v>
      </c>
      <c r="CO138" t="s">
        <v>179</v>
      </c>
      <c r="CP138">
        <v>8.9999999999999998E-4</v>
      </c>
      <c r="CQ138" t="s">
        <v>179</v>
      </c>
      <c r="CR138">
        <v>3.2000000000000002E-3</v>
      </c>
      <c r="CS138" t="s">
        <v>179</v>
      </c>
      <c r="CT138">
        <v>2E-3</v>
      </c>
      <c r="CU138" t="s">
        <v>18</v>
      </c>
      <c r="CW138" t="s">
        <v>18</v>
      </c>
      <c r="CY138" t="s">
        <v>179</v>
      </c>
      <c r="CZ138">
        <v>5.9999999999999995E-4</v>
      </c>
      <c r="DA138" t="s">
        <v>179</v>
      </c>
      <c r="DB138">
        <v>5.9999999999999995E-4</v>
      </c>
      <c r="DC138" t="s">
        <v>179</v>
      </c>
      <c r="DD138">
        <v>5.9999999999999995E-4</v>
      </c>
      <c r="DE138" t="s">
        <v>179</v>
      </c>
      <c r="DF138">
        <v>5.9999999999999995E-4</v>
      </c>
      <c r="DG138" t="s">
        <v>179</v>
      </c>
      <c r="DH138">
        <v>4.0000000000000002E-4</v>
      </c>
      <c r="DI138" t="s">
        <v>179</v>
      </c>
      <c r="DJ138">
        <v>4.0000000000000002E-4</v>
      </c>
      <c r="DK138" t="s">
        <v>1791</v>
      </c>
      <c r="DL138" t="s">
        <v>59</v>
      </c>
      <c r="DS138">
        <v>19</v>
      </c>
      <c r="DT138" t="s">
        <v>1811</v>
      </c>
      <c r="DW138" t="s">
        <v>5280</v>
      </c>
    </row>
    <row r="139" spans="1:127">
      <c r="A139">
        <v>448</v>
      </c>
      <c r="B139" s="14">
        <v>44742.210416666669</v>
      </c>
      <c r="C139" t="s">
        <v>52</v>
      </c>
      <c r="D139">
        <v>0</v>
      </c>
      <c r="E139">
        <v>0</v>
      </c>
      <c r="F139">
        <v>0</v>
      </c>
      <c r="G139" t="s">
        <v>54</v>
      </c>
      <c r="H139" t="s">
        <v>55</v>
      </c>
      <c r="I139" t="s">
        <v>55</v>
      </c>
      <c r="J139" t="s">
        <v>55</v>
      </c>
      <c r="K139" t="s">
        <v>18</v>
      </c>
      <c r="L139">
        <v>90</v>
      </c>
      <c r="M139" t="s">
        <v>173</v>
      </c>
      <c r="N139">
        <v>0</v>
      </c>
      <c r="O139" t="s">
        <v>173</v>
      </c>
      <c r="P139">
        <v>0</v>
      </c>
      <c r="Q139" t="s">
        <v>173</v>
      </c>
      <c r="R139">
        <v>0</v>
      </c>
      <c r="S139">
        <v>2</v>
      </c>
      <c r="T139" t="s">
        <v>174</v>
      </c>
      <c r="U139">
        <v>3.0327000000000002</v>
      </c>
      <c r="V139">
        <v>0.64490000000000003</v>
      </c>
      <c r="W139" t="s">
        <v>1812</v>
      </c>
      <c r="X139">
        <v>0.33460000000000001</v>
      </c>
      <c r="Y139" t="s">
        <v>1813</v>
      </c>
      <c r="Z139">
        <v>0.35639999999999999</v>
      </c>
      <c r="AA139" t="s">
        <v>1814</v>
      </c>
      <c r="AB139">
        <v>1.5599999999999999E-2</v>
      </c>
      <c r="AC139" t="s">
        <v>179</v>
      </c>
      <c r="AD139">
        <v>8.8000000000000005E-3</v>
      </c>
      <c r="AE139" t="s">
        <v>179</v>
      </c>
      <c r="AF139">
        <v>1.8100000000000002E-2</v>
      </c>
      <c r="AG139" t="s">
        <v>1383</v>
      </c>
      <c r="AH139">
        <v>1.11E-2</v>
      </c>
      <c r="AI139" t="s">
        <v>1815</v>
      </c>
      <c r="AJ139">
        <v>3.2800000000000003E-2</v>
      </c>
      <c r="AK139" t="s">
        <v>1816</v>
      </c>
      <c r="AL139">
        <v>7.7999999999999996E-3</v>
      </c>
      <c r="AM139" t="s">
        <v>1449</v>
      </c>
      <c r="AN139">
        <v>8.0999999999999996E-3</v>
      </c>
      <c r="AO139" t="s">
        <v>629</v>
      </c>
      <c r="AP139">
        <v>4.1999999999999997E-3</v>
      </c>
      <c r="AQ139" t="s">
        <v>1817</v>
      </c>
      <c r="AR139">
        <v>5.7999999999999996E-3</v>
      </c>
      <c r="AS139" t="s">
        <v>1818</v>
      </c>
      <c r="AT139">
        <v>2.76E-2</v>
      </c>
      <c r="AU139" t="s">
        <v>242</v>
      </c>
      <c r="AV139">
        <v>4.0000000000000001E-3</v>
      </c>
      <c r="AW139" t="s">
        <v>407</v>
      </c>
      <c r="AX139">
        <v>1.1999999999999999E-3</v>
      </c>
      <c r="AY139" t="s">
        <v>265</v>
      </c>
      <c r="AZ139">
        <v>8.0000000000000004E-4</v>
      </c>
      <c r="BA139" t="s">
        <v>208</v>
      </c>
      <c r="BB139">
        <v>6.9999999999999999E-4</v>
      </c>
      <c r="BC139" t="s">
        <v>211</v>
      </c>
      <c r="BD139">
        <v>5.0000000000000001E-4</v>
      </c>
      <c r="BE139" t="s">
        <v>179</v>
      </c>
      <c r="BF139">
        <v>4.0000000000000002E-4</v>
      </c>
      <c r="BG139" t="s">
        <v>179</v>
      </c>
      <c r="BH139">
        <v>1E-4</v>
      </c>
      <c r="BI139" t="s">
        <v>211</v>
      </c>
      <c r="BJ139">
        <v>2.0000000000000001E-4</v>
      </c>
      <c r="BK139" t="s">
        <v>424</v>
      </c>
      <c r="BL139">
        <v>5.0000000000000001E-4</v>
      </c>
      <c r="BM139" t="s">
        <v>451</v>
      </c>
      <c r="BN139">
        <v>2.9999999999999997E-4</v>
      </c>
      <c r="BO139" t="s">
        <v>213</v>
      </c>
      <c r="BP139">
        <v>5.0000000000000001E-4</v>
      </c>
      <c r="BQ139" t="s">
        <v>179</v>
      </c>
      <c r="BR139">
        <v>2.9999999999999997E-4</v>
      </c>
      <c r="BS139" t="s">
        <v>179</v>
      </c>
      <c r="BT139">
        <v>4.0000000000000002E-4</v>
      </c>
      <c r="BU139" t="s">
        <v>179</v>
      </c>
      <c r="BV139">
        <v>6.9999999999999999E-4</v>
      </c>
      <c r="BW139" t="s">
        <v>179</v>
      </c>
      <c r="BX139">
        <v>8.0000000000000004E-4</v>
      </c>
      <c r="BY139" t="s">
        <v>179</v>
      </c>
      <c r="BZ139">
        <v>1.1000000000000001E-3</v>
      </c>
      <c r="CA139" t="s">
        <v>179</v>
      </c>
      <c r="CB139">
        <v>8.0000000000000004E-4</v>
      </c>
      <c r="CC139" t="s">
        <v>179</v>
      </c>
      <c r="CD139">
        <v>2E-3</v>
      </c>
      <c r="CE139" t="s">
        <v>179</v>
      </c>
      <c r="CF139">
        <v>2.3E-3</v>
      </c>
      <c r="CG139" t="s">
        <v>179</v>
      </c>
      <c r="CH139">
        <v>1E-4</v>
      </c>
      <c r="CI139" t="s">
        <v>179</v>
      </c>
      <c r="CJ139">
        <v>7.1000000000000004E-3</v>
      </c>
      <c r="CK139" t="s">
        <v>179</v>
      </c>
      <c r="CL139">
        <v>1.11E-2</v>
      </c>
      <c r="CM139" t="s">
        <v>179</v>
      </c>
      <c r="CN139">
        <v>4.7999999999999996E-3</v>
      </c>
      <c r="CO139" t="s">
        <v>179</v>
      </c>
      <c r="CP139">
        <v>8.9999999999999998E-4</v>
      </c>
      <c r="CQ139" t="s">
        <v>179</v>
      </c>
      <c r="CR139">
        <v>3.3999999999999998E-3</v>
      </c>
      <c r="CS139" t="s">
        <v>179</v>
      </c>
      <c r="CT139">
        <v>2E-3</v>
      </c>
      <c r="CU139" t="s">
        <v>179</v>
      </c>
      <c r="CV139">
        <v>8.0000000000000004E-4</v>
      </c>
      <c r="CW139" t="s">
        <v>18</v>
      </c>
      <c r="CY139" t="s">
        <v>179</v>
      </c>
      <c r="CZ139">
        <v>5.0000000000000001E-4</v>
      </c>
      <c r="DA139" t="s">
        <v>179</v>
      </c>
      <c r="DB139">
        <v>5.9999999999999995E-4</v>
      </c>
      <c r="DC139" t="s">
        <v>179</v>
      </c>
      <c r="DD139">
        <v>5.9999999999999995E-4</v>
      </c>
      <c r="DE139" t="s">
        <v>179</v>
      </c>
      <c r="DF139">
        <v>6.9999999999999999E-4</v>
      </c>
      <c r="DG139" t="s">
        <v>179</v>
      </c>
      <c r="DH139">
        <v>4.0000000000000002E-4</v>
      </c>
      <c r="DI139" t="s">
        <v>179</v>
      </c>
      <c r="DJ139">
        <v>4.0000000000000002E-4</v>
      </c>
      <c r="DK139" t="s">
        <v>1791</v>
      </c>
      <c r="DL139" t="s">
        <v>59</v>
      </c>
      <c r="DS139">
        <v>34</v>
      </c>
      <c r="DT139" t="s">
        <v>1819</v>
      </c>
      <c r="DW139" t="s">
        <v>5281</v>
      </c>
    </row>
    <row r="140" spans="1:127">
      <c r="A140">
        <v>449</v>
      </c>
      <c r="B140" s="14">
        <v>44742.213888888888</v>
      </c>
      <c r="C140" t="s">
        <v>52</v>
      </c>
      <c r="D140">
        <v>0</v>
      </c>
      <c r="E140">
        <v>0</v>
      </c>
      <c r="F140">
        <v>0</v>
      </c>
      <c r="G140" t="s">
        <v>54</v>
      </c>
      <c r="H140" t="s">
        <v>55</v>
      </c>
      <c r="I140" t="s">
        <v>55</v>
      </c>
      <c r="J140" t="s">
        <v>55</v>
      </c>
      <c r="K140" t="s">
        <v>18</v>
      </c>
      <c r="L140">
        <v>90</v>
      </c>
      <c r="M140" t="s">
        <v>173</v>
      </c>
      <c r="N140">
        <v>0</v>
      </c>
      <c r="O140" t="s">
        <v>173</v>
      </c>
      <c r="P140">
        <v>0</v>
      </c>
      <c r="Q140" t="s">
        <v>173</v>
      </c>
      <c r="R140">
        <v>0</v>
      </c>
      <c r="S140">
        <v>2</v>
      </c>
      <c r="T140" t="s">
        <v>174</v>
      </c>
      <c r="U140">
        <v>4.4539</v>
      </c>
      <c r="V140">
        <v>0.68130000000000002</v>
      </c>
      <c r="W140" t="s">
        <v>1820</v>
      </c>
      <c r="X140">
        <v>0.3155</v>
      </c>
      <c r="Y140" t="s">
        <v>1821</v>
      </c>
      <c r="Z140">
        <v>0.35389999999999999</v>
      </c>
      <c r="AA140" t="s">
        <v>618</v>
      </c>
      <c r="AB140">
        <v>1.5900000000000001E-2</v>
      </c>
      <c r="AC140" t="s">
        <v>179</v>
      </c>
      <c r="AD140">
        <v>8.9999999999999993E-3</v>
      </c>
      <c r="AE140" t="s">
        <v>179</v>
      </c>
      <c r="AF140">
        <v>1.67E-2</v>
      </c>
      <c r="AG140" t="s">
        <v>1822</v>
      </c>
      <c r="AH140">
        <v>7.9000000000000008E-3</v>
      </c>
      <c r="AI140" t="s">
        <v>1823</v>
      </c>
      <c r="AJ140">
        <v>3.5099999999999999E-2</v>
      </c>
      <c r="AK140" t="s">
        <v>1824</v>
      </c>
      <c r="AL140">
        <v>7.7000000000000002E-3</v>
      </c>
      <c r="AM140" t="s">
        <v>1568</v>
      </c>
      <c r="AN140">
        <v>8.0000000000000002E-3</v>
      </c>
      <c r="AO140" t="s">
        <v>1825</v>
      </c>
      <c r="AP140">
        <v>5.7000000000000002E-3</v>
      </c>
      <c r="AQ140" t="s">
        <v>328</v>
      </c>
      <c r="AR140">
        <v>5.1999999999999998E-3</v>
      </c>
      <c r="AS140" t="s">
        <v>1826</v>
      </c>
      <c r="AT140">
        <v>2.7300000000000001E-2</v>
      </c>
      <c r="AU140" t="s">
        <v>600</v>
      </c>
      <c r="AV140">
        <v>3.8E-3</v>
      </c>
      <c r="AW140" t="s">
        <v>364</v>
      </c>
      <c r="AX140">
        <v>1.1000000000000001E-3</v>
      </c>
      <c r="AY140" t="s">
        <v>431</v>
      </c>
      <c r="AZ140">
        <v>8.0000000000000004E-4</v>
      </c>
      <c r="BA140" t="s">
        <v>229</v>
      </c>
      <c r="BB140">
        <v>6.9999999999999999E-4</v>
      </c>
      <c r="BC140" t="s">
        <v>245</v>
      </c>
      <c r="BD140">
        <v>5.0000000000000001E-4</v>
      </c>
      <c r="BE140" t="s">
        <v>179</v>
      </c>
      <c r="BF140">
        <v>2.9999999999999997E-4</v>
      </c>
      <c r="BG140" t="s">
        <v>216</v>
      </c>
      <c r="BH140">
        <v>1E-4</v>
      </c>
      <c r="BI140" t="s">
        <v>318</v>
      </c>
      <c r="BJ140">
        <v>2.0000000000000001E-4</v>
      </c>
      <c r="BK140" t="s">
        <v>265</v>
      </c>
      <c r="BL140">
        <v>4.0000000000000002E-4</v>
      </c>
      <c r="BM140" t="s">
        <v>249</v>
      </c>
      <c r="BN140">
        <v>2.9999999999999997E-4</v>
      </c>
      <c r="BO140" t="s">
        <v>208</v>
      </c>
      <c r="BP140">
        <v>5.0000000000000001E-4</v>
      </c>
      <c r="BQ140" t="s">
        <v>179</v>
      </c>
      <c r="BR140">
        <v>2.9999999999999997E-4</v>
      </c>
      <c r="BS140" t="s">
        <v>286</v>
      </c>
      <c r="BT140">
        <v>4.0000000000000002E-4</v>
      </c>
      <c r="BU140" t="s">
        <v>179</v>
      </c>
      <c r="BV140">
        <v>5.9999999999999995E-4</v>
      </c>
      <c r="BW140" t="s">
        <v>18</v>
      </c>
      <c r="BY140" t="s">
        <v>18</v>
      </c>
      <c r="CA140" t="s">
        <v>179</v>
      </c>
      <c r="CB140">
        <v>8.0000000000000004E-4</v>
      </c>
      <c r="CC140" t="s">
        <v>179</v>
      </c>
      <c r="CD140">
        <v>2.0999999999999999E-3</v>
      </c>
      <c r="CE140" t="s">
        <v>179</v>
      </c>
      <c r="CF140">
        <v>2.3E-3</v>
      </c>
      <c r="CG140" t="s">
        <v>216</v>
      </c>
      <c r="CH140">
        <v>1E-4</v>
      </c>
      <c r="CI140" t="s">
        <v>179</v>
      </c>
      <c r="CJ140">
        <v>7.1000000000000004E-3</v>
      </c>
      <c r="CK140" t="s">
        <v>179</v>
      </c>
      <c r="CL140">
        <v>1.1299999999999999E-2</v>
      </c>
      <c r="CM140" t="s">
        <v>179</v>
      </c>
      <c r="CN140">
        <v>4.3E-3</v>
      </c>
      <c r="CO140" t="s">
        <v>179</v>
      </c>
      <c r="CP140">
        <v>8.9999999999999998E-4</v>
      </c>
      <c r="CQ140" t="s">
        <v>179</v>
      </c>
      <c r="CR140">
        <v>3.2000000000000002E-3</v>
      </c>
      <c r="CS140" t="s">
        <v>179</v>
      </c>
      <c r="CT140">
        <v>1.9E-3</v>
      </c>
      <c r="CU140" t="s">
        <v>18</v>
      </c>
      <c r="CW140" t="s">
        <v>18</v>
      </c>
      <c r="CY140" t="s">
        <v>179</v>
      </c>
      <c r="CZ140">
        <v>5.9999999999999995E-4</v>
      </c>
      <c r="DA140" t="s">
        <v>179</v>
      </c>
      <c r="DB140">
        <v>5.9999999999999995E-4</v>
      </c>
      <c r="DC140" t="s">
        <v>179</v>
      </c>
      <c r="DD140">
        <v>5.9999999999999995E-4</v>
      </c>
      <c r="DE140" t="s">
        <v>179</v>
      </c>
      <c r="DF140">
        <v>5.9999999999999995E-4</v>
      </c>
      <c r="DG140" t="s">
        <v>179</v>
      </c>
      <c r="DH140">
        <v>4.0000000000000002E-4</v>
      </c>
      <c r="DI140" t="s">
        <v>179</v>
      </c>
      <c r="DJ140">
        <v>2.9999999999999997E-4</v>
      </c>
      <c r="DK140" t="s">
        <v>1791</v>
      </c>
      <c r="DL140" t="s">
        <v>59</v>
      </c>
      <c r="DS140">
        <v>53</v>
      </c>
      <c r="DT140" t="s">
        <v>6008</v>
      </c>
      <c r="DW140" t="s">
        <v>5282</v>
      </c>
    </row>
    <row r="141" spans="1:127">
      <c r="A141">
        <v>450</v>
      </c>
      <c r="B141" s="14">
        <v>44742.21597222222</v>
      </c>
      <c r="C141" t="s">
        <v>52</v>
      </c>
      <c r="D141">
        <v>0</v>
      </c>
      <c r="E141">
        <v>0</v>
      </c>
      <c r="F141">
        <v>0</v>
      </c>
      <c r="G141" t="s">
        <v>54</v>
      </c>
      <c r="H141" t="s">
        <v>55</v>
      </c>
      <c r="I141" t="s">
        <v>55</v>
      </c>
      <c r="J141" t="s">
        <v>55</v>
      </c>
      <c r="K141" t="s">
        <v>18</v>
      </c>
      <c r="L141">
        <v>90</v>
      </c>
      <c r="M141" t="s">
        <v>173</v>
      </c>
      <c r="N141">
        <v>0</v>
      </c>
      <c r="O141" t="s">
        <v>173</v>
      </c>
      <c r="P141">
        <v>0</v>
      </c>
      <c r="Q141" t="s">
        <v>173</v>
      </c>
      <c r="R141">
        <v>0</v>
      </c>
      <c r="S141">
        <v>2</v>
      </c>
      <c r="T141" t="s">
        <v>174</v>
      </c>
      <c r="U141">
        <v>2.8854000000000002</v>
      </c>
      <c r="V141">
        <v>0.64910000000000001</v>
      </c>
      <c r="W141" t="s">
        <v>1827</v>
      </c>
      <c r="X141">
        <v>0.32650000000000001</v>
      </c>
      <c r="Y141" t="s">
        <v>1828</v>
      </c>
      <c r="Z141">
        <v>0.35220000000000001</v>
      </c>
      <c r="AA141" t="s">
        <v>1829</v>
      </c>
      <c r="AB141">
        <v>1.5900000000000001E-2</v>
      </c>
      <c r="AC141" t="s">
        <v>1830</v>
      </c>
      <c r="AD141">
        <v>1.11E-2</v>
      </c>
      <c r="AE141" t="s">
        <v>1825</v>
      </c>
      <c r="AF141">
        <v>1.9300000000000001E-2</v>
      </c>
      <c r="AG141" t="s">
        <v>1831</v>
      </c>
      <c r="AH141">
        <v>1.03E-2</v>
      </c>
      <c r="AI141" t="s">
        <v>1832</v>
      </c>
      <c r="AJ141">
        <v>3.3099999999999997E-2</v>
      </c>
      <c r="AK141" t="s">
        <v>1833</v>
      </c>
      <c r="AL141">
        <v>7.7000000000000002E-3</v>
      </c>
      <c r="AM141" t="s">
        <v>1834</v>
      </c>
      <c r="AN141">
        <v>7.9000000000000008E-3</v>
      </c>
      <c r="AO141" t="s">
        <v>436</v>
      </c>
      <c r="AP141">
        <v>4.7999999999999996E-3</v>
      </c>
      <c r="AQ141" t="s">
        <v>1835</v>
      </c>
      <c r="AR141">
        <v>5.1000000000000004E-3</v>
      </c>
      <c r="AS141" t="s">
        <v>1836</v>
      </c>
      <c r="AT141">
        <v>2.7400000000000001E-2</v>
      </c>
      <c r="AU141" t="s">
        <v>179</v>
      </c>
      <c r="AV141">
        <v>3.8E-3</v>
      </c>
      <c r="AW141" t="s">
        <v>419</v>
      </c>
      <c r="AX141">
        <v>1.1000000000000001E-3</v>
      </c>
      <c r="AY141" t="s">
        <v>195</v>
      </c>
      <c r="AZ141">
        <v>8.0000000000000004E-4</v>
      </c>
      <c r="BA141" t="s">
        <v>284</v>
      </c>
      <c r="BB141">
        <v>6.9999999999999999E-4</v>
      </c>
      <c r="BC141" t="s">
        <v>247</v>
      </c>
      <c r="BD141">
        <v>5.0000000000000001E-4</v>
      </c>
      <c r="BE141" t="s">
        <v>212</v>
      </c>
      <c r="BF141">
        <v>2.9999999999999997E-4</v>
      </c>
      <c r="BG141" t="s">
        <v>179</v>
      </c>
      <c r="BH141">
        <v>1E-4</v>
      </c>
      <c r="BI141" t="s">
        <v>211</v>
      </c>
      <c r="BJ141">
        <v>2.0000000000000001E-4</v>
      </c>
      <c r="BK141" t="s">
        <v>248</v>
      </c>
      <c r="BL141">
        <v>5.0000000000000001E-4</v>
      </c>
      <c r="BM141" t="s">
        <v>505</v>
      </c>
      <c r="BN141">
        <v>2.9999999999999997E-4</v>
      </c>
      <c r="BO141" t="s">
        <v>229</v>
      </c>
      <c r="BP141">
        <v>5.0000000000000001E-4</v>
      </c>
      <c r="BQ141" t="s">
        <v>179</v>
      </c>
      <c r="BR141">
        <v>2.9999999999999997E-4</v>
      </c>
      <c r="BS141" t="s">
        <v>179</v>
      </c>
      <c r="BT141">
        <v>4.0000000000000002E-4</v>
      </c>
      <c r="BU141" t="s">
        <v>179</v>
      </c>
      <c r="BV141">
        <v>5.9999999999999995E-4</v>
      </c>
      <c r="BW141" t="s">
        <v>18</v>
      </c>
      <c r="BY141" t="s">
        <v>18</v>
      </c>
      <c r="CA141" t="s">
        <v>179</v>
      </c>
      <c r="CB141">
        <v>8.0000000000000004E-4</v>
      </c>
      <c r="CC141" t="s">
        <v>179</v>
      </c>
      <c r="CD141">
        <v>2.0999999999999999E-3</v>
      </c>
      <c r="CE141" t="s">
        <v>179</v>
      </c>
      <c r="CF141">
        <v>2.3E-3</v>
      </c>
      <c r="CG141" t="s">
        <v>179</v>
      </c>
      <c r="CH141">
        <v>1E-4</v>
      </c>
      <c r="CI141" t="s">
        <v>179</v>
      </c>
      <c r="CJ141">
        <v>7.3000000000000001E-3</v>
      </c>
      <c r="CK141" t="s">
        <v>179</v>
      </c>
      <c r="CL141">
        <v>1.12E-2</v>
      </c>
      <c r="CM141" t="s">
        <v>179</v>
      </c>
      <c r="CN141">
        <v>5.0000000000000001E-3</v>
      </c>
      <c r="CO141" t="s">
        <v>179</v>
      </c>
      <c r="CP141">
        <v>8.9999999999999998E-4</v>
      </c>
      <c r="CQ141" t="s">
        <v>179</v>
      </c>
      <c r="CR141">
        <v>3.2000000000000002E-3</v>
      </c>
      <c r="CS141" t="s">
        <v>179</v>
      </c>
      <c r="CT141">
        <v>1.9E-3</v>
      </c>
      <c r="CU141" t="s">
        <v>18</v>
      </c>
      <c r="CW141" t="s">
        <v>18</v>
      </c>
      <c r="CY141" t="s">
        <v>179</v>
      </c>
      <c r="CZ141">
        <v>5.0000000000000001E-4</v>
      </c>
      <c r="DA141" t="s">
        <v>179</v>
      </c>
      <c r="DB141">
        <v>5.9999999999999995E-4</v>
      </c>
      <c r="DC141" t="s">
        <v>179</v>
      </c>
      <c r="DD141">
        <v>5.9999999999999995E-4</v>
      </c>
      <c r="DE141" t="s">
        <v>179</v>
      </c>
      <c r="DF141">
        <v>5.9999999999999995E-4</v>
      </c>
      <c r="DG141" t="s">
        <v>179</v>
      </c>
      <c r="DH141">
        <v>5.0000000000000001E-4</v>
      </c>
      <c r="DI141" t="s">
        <v>179</v>
      </c>
      <c r="DJ141">
        <v>4.0000000000000002E-4</v>
      </c>
      <c r="DK141" t="s">
        <v>1791</v>
      </c>
      <c r="DL141" t="s">
        <v>59</v>
      </c>
      <c r="DS141">
        <v>76</v>
      </c>
      <c r="DT141" t="s">
        <v>1837</v>
      </c>
      <c r="DW141" t="s">
        <v>5283</v>
      </c>
    </row>
    <row r="142" spans="1:127">
      <c r="A142">
        <v>451</v>
      </c>
      <c r="B142" s="14">
        <v>44742.230555555558</v>
      </c>
      <c r="C142" t="s">
        <v>52</v>
      </c>
      <c r="D142">
        <v>0</v>
      </c>
      <c r="E142">
        <v>0</v>
      </c>
      <c r="F142">
        <v>0</v>
      </c>
      <c r="G142" t="s">
        <v>54</v>
      </c>
      <c r="H142" t="s">
        <v>55</v>
      </c>
      <c r="I142" t="s">
        <v>55</v>
      </c>
      <c r="J142" t="s">
        <v>55</v>
      </c>
      <c r="K142" t="s">
        <v>18</v>
      </c>
      <c r="L142">
        <v>90</v>
      </c>
      <c r="M142" t="s">
        <v>173</v>
      </c>
      <c r="N142">
        <v>0</v>
      </c>
      <c r="O142" t="s">
        <v>173</v>
      </c>
      <c r="P142">
        <v>0</v>
      </c>
      <c r="Q142" t="s">
        <v>173</v>
      </c>
      <c r="R142">
        <v>0</v>
      </c>
      <c r="S142">
        <v>2</v>
      </c>
      <c r="T142" t="s">
        <v>174</v>
      </c>
      <c r="U142">
        <v>4.7893999999999997</v>
      </c>
      <c r="V142">
        <v>0.69320000000000004</v>
      </c>
      <c r="W142" t="s">
        <v>1838</v>
      </c>
      <c r="X142">
        <v>0.32240000000000002</v>
      </c>
      <c r="Y142" t="s">
        <v>1839</v>
      </c>
      <c r="Z142">
        <v>0.36280000000000001</v>
      </c>
      <c r="AA142" t="s">
        <v>322</v>
      </c>
      <c r="AB142">
        <v>1.5599999999999999E-2</v>
      </c>
      <c r="AC142" t="s">
        <v>179</v>
      </c>
      <c r="AD142">
        <v>8.6999999999999994E-3</v>
      </c>
      <c r="AE142" t="s">
        <v>179</v>
      </c>
      <c r="AF142">
        <v>1.7399999999999999E-2</v>
      </c>
      <c r="AG142" t="s">
        <v>1840</v>
      </c>
      <c r="AH142">
        <v>9.1000000000000004E-3</v>
      </c>
      <c r="AI142" t="s">
        <v>199</v>
      </c>
      <c r="AJ142">
        <v>3.3599999999999998E-2</v>
      </c>
      <c r="AK142" t="s">
        <v>1841</v>
      </c>
      <c r="AL142">
        <v>7.7000000000000002E-3</v>
      </c>
      <c r="AM142" t="s">
        <v>501</v>
      </c>
      <c r="AN142">
        <v>8.0999999999999996E-3</v>
      </c>
      <c r="AO142" t="s">
        <v>1658</v>
      </c>
      <c r="AP142">
        <v>4.4000000000000003E-3</v>
      </c>
      <c r="AQ142" t="s">
        <v>1842</v>
      </c>
      <c r="AR142">
        <v>4.7999999999999996E-3</v>
      </c>
      <c r="AS142" t="s">
        <v>1843</v>
      </c>
      <c r="AT142">
        <v>2.7300000000000001E-2</v>
      </c>
      <c r="AU142" t="s">
        <v>638</v>
      </c>
      <c r="AV142">
        <v>3.8E-3</v>
      </c>
      <c r="AW142" t="s">
        <v>1449</v>
      </c>
      <c r="AX142">
        <v>1.4E-3</v>
      </c>
      <c r="AY142" t="s">
        <v>193</v>
      </c>
      <c r="AZ142">
        <v>8.9999999999999998E-4</v>
      </c>
      <c r="BA142" t="s">
        <v>424</v>
      </c>
      <c r="BB142">
        <v>8.0000000000000004E-4</v>
      </c>
      <c r="BC142" t="s">
        <v>304</v>
      </c>
      <c r="BD142">
        <v>5.0000000000000001E-4</v>
      </c>
      <c r="BE142" t="s">
        <v>179</v>
      </c>
      <c r="BF142">
        <v>2.9999999999999997E-4</v>
      </c>
      <c r="BG142" t="s">
        <v>216</v>
      </c>
      <c r="BH142">
        <v>1E-4</v>
      </c>
      <c r="BI142" t="s">
        <v>318</v>
      </c>
      <c r="BJ142">
        <v>2.0000000000000001E-4</v>
      </c>
      <c r="BK142" t="s">
        <v>650</v>
      </c>
      <c r="BL142">
        <v>4.0000000000000002E-4</v>
      </c>
      <c r="BM142" t="s">
        <v>269</v>
      </c>
      <c r="BN142">
        <v>2.9999999999999997E-4</v>
      </c>
      <c r="BO142" t="s">
        <v>270</v>
      </c>
      <c r="BP142">
        <v>5.0000000000000001E-4</v>
      </c>
      <c r="BQ142" t="s">
        <v>179</v>
      </c>
      <c r="BR142">
        <v>2.9999999999999997E-4</v>
      </c>
      <c r="BS142" t="s">
        <v>179</v>
      </c>
      <c r="BT142">
        <v>4.0000000000000002E-4</v>
      </c>
      <c r="BU142" t="s">
        <v>179</v>
      </c>
      <c r="BV142">
        <v>6.9999999999999999E-4</v>
      </c>
      <c r="BW142" t="s">
        <v>18</v>
      </c>
      <c r="BY142" t="s">
        <v>179</v>
      </c>
      <c r="BZ142">
        <v>1.1000000000000001E-3</v>
      </c>
      <c r="CA142" t="s">
        <v>179</v>
      </c>
      <c r="CB142">
        <v>8.0000000000000004E-4</v>
      </c>
      <c r="CC142" t="s">
        <v>179</v>
      </c>
      <c r="CD142">
        <v>2E-3</v>
      </c>
      <c r="CE142" t="s">
        <v>179</v>
      </c>
      <c r="CF142">
        <v>2.3E-3</v>
      </c>
      <c r="CG142" t="s">
        <v>216</v>
      </c>
      <c r="CH142">
        <v>1E-4</v>
      </c>
      <c r="CI142" t="s">
        <v>650</v>
      </c>
      <c r="CJ142">
        <v>6.8999999999999999E-3</v>
      </c>
      <c r="CK142" t="s">
        <v>179</v>
      </c>
      <c r="CL142">
        <v>1.0800000000000001E-2</v>
      </c>
      <c r="CM142" t="s">
        <v>179</v>
      </c>
      <c r="CN142">
        <v>3.5000000000000001E-3</v>
      </c>
      <c r="CO142" t="s">
        <v>179</v>
      </c>
      <c r="CP142">
        <v>8.9999999999999998E-4</v>
      </c>
      <c r="CQ142" t="s">
        <v>179</v>
      </c>
      <c r="CR142">
        <v>3.3999999999999998E-3</v>
      </c>
      <c r="CS142" t="s">
        <v>179</v>
      </c>
      <c r="CT142">
        <v>1.8E-3</v>
      </c>
      <c r="CU142" t="s">
        <v>179</v>
      </c>
      <c r="CV142">
        <v>8.0000000000000004E-4</v>
      </c>
      <c r="CW142" t="s">
        <v>179</v>
      </c>
      <c r="CX142">
        <v>5.9999999999999995E-4</v>
      </c>
      <c r="CY142" t="s">
        <v>179</v>
      </c>
      <c r="CZ142">
        <v>5.9999999999999995E-4</v>
      </c>
      <c r="DA142" t="s">
        <v>179</v>
      </c>
      <c r="DB142">
        <v>5.9999999999999995E-4</v>
      </c>
      <c r="DC142" t="s">
        <v>179</v>
      </c>
      <c r="DD142">
        <v>5.0000000000000001E-4</v>
      </c>
      <c r="DE142" t="s">
        <v>179</v>
      </c>
      <c r="DF142">
        <v>5.9999999999999995E-4</v>
      </c>
      <c r="DG142" t="s">
        <v>179</v>
      </c>
      <c r="DH142">
        <v>4.0000000000000002E-4</v>
      </c>
      <c r="DI142" t="s">
        <v>179</v>
      </c>
      <c r="DJ142">
        <v>4.0000000000000002E-4</v>
      </c>
      <c r="DK142" t="s">
        <v>1791</v>
      </c>
      <c r="DL142" t="s">
        <v>59</v>
      </c>
      <c r="DS142">
        <v>90</v>
      </c>
      <c r="DT142" t="s">
        <v>6009</v>
      </c>
      <c r="DW142" t="s">
        <v>5284</v>
      </c>
    </row>
    <row r="143" spans="1:127">
      <c r="A143">
        <v>452</v>
      </c>
      <c r="B143" s="14">
        <v>44742.232638888891</v>
      </c>
      <c r="C143" t="s">
        <v>52</v>
      </c>
      <c r="D143">
        <v>0</v>
      </c>
      <c r="E143">
        <v>0</v>
      </c>
      <c r="F143">
        <v>0</v>
      </c>
      <c r="G143" t="s">
        <v>54</v>
      </c>
      <c r="H143" t="s">
        <v>55</v>
      </c>
      <c r="I143" t="s">
        <v>55</v>
      </c>
      <c r="J143" t="s">
        <v>55</v>
      </c>
      <c r="K143" t="s">
        <v>18</v>
      </c>
      <c r="L143">
        <v>90</v>
      </c>
      <c r="M143" t="s">
        <v>173</v>
      </c>
      <c r="N143">
        <v>0</v>
      </c>
      <c r="O143" t="s">
        <v>173</v>
      </c>
      <c r="P143">
        <v>0</v>
      </c>
      <c r="Q143" t="s">
        <v>173</v>
      </c>
      <c r="R143">
        <v>0</v>
      </c>
      <c r="S143">
        <v>2</v>
      </c>
      <c r="T143" t="s">
        <v>174</v>
      </c>
      <c r="U143">
        <v>4.4936999999999996</v>
      </c>
      <c r="V143">
        <v>0.69569999999999999</v>
      </c>
      <c r="W143" t="s">
        <v>1844</v>
      </c>
      <c r="X143">
        <v>0.3271</v>
      </c>
      <c r="Y143" t="s">
        <v>1845</v>
      </c>
      <c r="Z143">
        <v>0.36080000000000001</v>
      </c>
      <c r="AA143" t="s">
        <v>1160</v>
      </c>
      <c r="AB143">
        <v>1.5599999999999999E-2</v>
      </c>
      <c r="AC143" t="s">
        <v>179</v>
      </c>
      <c r="AD143">
        <v>8.8000000000000005E-3</v>
      </c>
      <c r="AE143" t="s">
        <v>179</v>
      </c>
      <c r="AF143">
        <v>1.7100000000000001E-2</v>
      </c>
      <c r="AG143" t="s">
        <v>1132</v>
      </c>
      <c r="AH143">
        <v>8.8999999999999999E-3</v>
      </c>
      <c r="AI143" t="s">
        <v>1846</v>
      </c>
      <c r="AJ143">
        <v>3.3700000000000001E-2</v>
      </c>
      <c r="AK143" t="s">
        <v>1847</v>
      </c>
      <c r="AL143">
        <v>7.9000000000000008E-3</v>
      </c>
      <c r="AM143" t="s">
        <v>461</v>
      </c>
      <c r="AN143">
        <v>8.3000000000000001E-3</v>
      </c>
      <c r="AO143" t="s">
        <v>205</v>
      </c>
      <c r="AP143">
        <v>4.3E-3</v>
      </c>
      <c r="AQ143" t="s">
        <v>935</v>
      </c>
      <c r="AR143">
        <v>5.1000000000000004E-3</v>
      </c>
      <c r="AS143" t="s">
        <v>1848</v>
      </c>
      <c r="AT143">
        <v>2.7900000000000001E-2</v>
      </c>
      <c r="AU143" t="s">
        <v>345</v>
      </c>
      <c r="AV143">
        <v>3.8999999999999998E-3</v>
      </c>
      <c r="AW143" t="s">
        <v>490</v>
      </c>
      <c r="AX143">
        <v>1.1000000000000001E-3</v>
      </c>
      <c r="AY143" t="s">
        <v>193</v>
      </c>
      <c r="AZ143">
        <v>8.0000000000000004E-4</v>
      </c>
      <c r="BA143" t="s">
        <v>390</v>
      </c>
      <c r="BB143">
        <v>6.9999999999999999E-4</v>
      </c>
      <c r="BC143" t="s">
        <v>285</v>
      </c>
      <c r="BD143">
        <v>5.0000000000000001E-4</v>
      </c>
      <c r="BE143" t="s">
        <v>179</v>
      </c>
      <c r="BF143">
        <v>2.9999999999999997E-4</v>
      </c>
      <c r="BG143" t="s">
        <v>179</v>
      </c>
      <c r="BH143">
        <v>1E-4</v>
      </c>
      <c r="BI143" t="s">
        <v>516</v>
      </c>
      <c r="BJ143">
        <v>2.0000000000000001E-4</v>
      </c>
      <c r="BK143" t="s">
        <v>265</v>
      </c>
      <c r="BL143">
        <v>4.0000000000000002E-4</v>
      </c>
      <c r="BM143" t="s">
        <v>269</v>
      </c>
      <c r="BN143">
        <v>2.9999999999999997E-4</v>
      </c>
      <c r="BO143" t="s">
        <v>229</v>
      </c>
      <c r="BP143">
        <v>5.0000000000000001E-4</v>
      </c>
      <c r="BQ143" t="s">
        <v>179</v>
      </c>
      <c r="BR143">
        <v>2.9999999999999997E-4</v>
      </c>
      <c r="BS143" t="s">
        <v>179</v>
      </c>
      <c r="BT143">
        <v>4.0000000000000002E-4</v>
      </c>
      <c r="BU143" t="s">
        <v>179</v>
      </c>
      <c r="BV143">
        <v>6.9999999999999999E-4</v>
      </c>
      <c r="BW143" t="s">
        <v>179</v>
      </c>
      <c r="BX143">
        <v>8.9999999999999998E-4</v>
      </c>
      <c r="BY143" t="s">
        <v>179</v>
      </c>
      <c r="BZ143">
        <v>1.1000000000000001E-3</v>
      </c>
      <c r="CA143" t="s">
        <v>179</v>
      </c>
      <c r="CB143">
        <v>8.0000000000000004E-4</v>
      </c>
      <c r="CC143" t="s">
        <v>179</v>
      </c>
      <c r="CD143">
        <v>2.0999999999999999E-3</v>
      </c>
      <c r="CE143" t="s">
        <v>179</v>
      </c>
      <c r="CF143">
        <v>2.3E-3</v>
      </c>
      <c r="CG143" t="s">
        <v>216</v>
      </c>
      <c r="CH143">
        <v>1E-4</v>
      </c>
      <c r="CI143" t="s">
        <v>179</v>
      </c>
      <c r="CJ143">
        <v>7.1000000000000004E-3</v>
      </c>
      <c r="CK143" t="s">
        <v>179</v>
      </c>
      <c r="CL143">
        <v>1.1299999999999999E-2</v>
      </c>
      <c r="CM143" t="s">
        <v>179</v>
      </c>
      <c r="CN143">
        <v>4.0000000000000001E-3</v>
      </c>
      <c r="CO143" t="s">
        <v>179</v>
      </c>
      <c r="CP143">
        <v>8.9999999999999998E-4</v>
      </c>
      <c r="CQ143" t="s">
        <v>179</v>
      </c>
      <c r="CR143">
        <v>3.3E-3</v>
      </c>
      <c r="CS143" t="s">
        <v>179</v>
      </c>
      <c r="CT143">
        <v>1.9E-3</v>
      </c>
      <c r="CU143" t="s">
        <v>179</v>
      </c>
      <c r="CV143">
        <v>8.0000000000000004E-4</v>
      </c>
      <c r="CW143" t="s">
        <v>179</v>
      </c>
      <c r="CX143">
        <v>5.9999999999999995E-4</v>
      </c>
      <c r="CY143" t="s">
        <v>179</v>
      </c>
      <c r="CZ143">
        <v>5.9999999999999995E-4</v>
      </c>
      <c r="DA143" t="s">
        <v>179</v>
      </c>
      <c r="DB143">
        <v>5.9999999999999995E-4</v>
      </c>
      <c r="DC143" t="s">
        <v>179</v>
      </c>
      <c r="DD143">
        <v>5.9999999999999995E-4</v>
      </c>
      <c r="DE143" t="s">
        <v>179</v>
      </c>
      <c r="DF143">
        <v>5.9999999999999995E-4</v>
      </c>
      <c r="DG143" t="s">
        <v>179</v>
      </c>
      <c r="DH143">
        <v>4.0000000000000002E-4</v>
      </c>
      <c r="DI143" t="s">
        <v>179</v>
      </c>
      <c r="DJ143">
        <v>2.9999999999999997E-4</v>
      </c>
      <c r="DK143" t="s">
        <v>1791</v>
      </c>
      <c r="DL143" t="s">
        <v>59</v>
      </c>
      <c r="DS143">
        <v>130</v>
      </c>
      <c r="DT143" t="s">
        <v>6010</v>
      </c>
      <c r="DW143" t="s">
        <v>5285</v>
      </c>
    </row>
    <row r="144" spans="1:127">
      <c r="A144">
        <v>453</v>
      </c>
      <c r="B144" s="14">
        <v>44742.236805555556</v>
      </c>
      <c r="C144" t="s">
        <v>52</v>
      </c>
      <c r="D144">
        <v>0</v>
      </c>
      <c r="E144">
        <v>0</v>
      </c>
      <c r="F144">
        <v>0</v>
      </c>
      <c r="G144" t="s">
        <v>54</v>
      </c>
      <c r="H144" t="s">
        <v>55</v>
      </c>
      <c r="I144" t="s">
        <v>55</v>
      </c>
      <c r="J144" t="s">
        <v>55</v>
      </c>
      <c r="K144" t="s">
        <v>18</v>
      </c>
      <c r="L144">
        <v>90</v>
      </c>
      <c r="M144" t="s">
        <v>173</v>
      </c>
      <c r="N144">
        <v>0</v>
      </c>
      <c r="O144" t="s">
        <v>173</v>
      </c>
      <c r="P144">
        <v>0</v>
      </c>
      <c r="Q144" t="s">
        <v>173</v>
      </c>
      <c r="R144">
        <v>0</v>
      </c>
      <c r="S144">
        <v>2</v>
      </c>
      <c r="T144" t="s">
        <v>174</v>
      </c>
      <c r="U144">
        <v>3.6198000000000001</v>
      </c>
      <c r="V144">
        <v>0.65620000000000001</v>
      </c>
      <c r="W144" t="s">
        <v>1849</v>
      </c>
      <c r="X144">
        <v>0.32340000000000002</v>
      </c>
      <c r="Y144" t="s">
        <v>1850</v>
      </c>
      <c r="Z144">
        <v>0.35139999999999999</v>
      </c>
      <c r="AA144" t="s">
        <v>1851</v>
      </c>
      <c r="AB144">
        <v>1.5599999999999999E-2</v>
      </c>
      <c r="AC144" t="s">
        <v>1852</v>
      </c>
      <c r="AD144">
        <v>1.04E-2</v>
      </c>
      <c r="AE144" t="s">
        <v>179</v>
      </c>
      <c r="AF144">
        <v>1.8599999999999998E-2</v>
      </c>
      <c r="AG144" t="s">
        <v>1853</v>
      </c>
      <c r="AH144">
        <v>0.01</v>
      </c>
      <c r="AI144" t="s">
        <v>1854</v>
      </c>
      <c r="AJ144">
        <v>3.3300000000000003E-2</v>
      </c>
      <c r="AK144" t="s">
        <v>1855</v>
      </c>
      <c r="AL144">
        <v>7.7000000000000002E-3</v>
      </c>
      <c r="AM144" t="s">
        <v>1376</v>
      </c>
      <c r="AN144">
        <v>7.7999999999999996E-3</v>
      </c>
      <c r="AO144" t="s">
        <v>1856</v>
      </c>
      <c r="AP144">
        <v>4.7000000000000002E-3</v>
      </c>
      <c r="AQ144" t="s">
        <v>1857</v>
      </c>
      <c r="AR144">
        <v>5.1999999999999998E-3</v>
      </c>
      <c r="AS144" t="s">
        <v>1858</v>
      </c>
      <c r="AT144">
        <v>2.6800000000000001E-2</v>
      </c>
      <c r="AU144" t="s">
        <v>344</v>
      </c>
      <c r="AV144">
        <v>3.8E-3</v>
      </c>
      <c r="AW144" t="s">
        <v>377</v>
      </c>
      <c r="AX144">
        <v>1.1000000000000001E-3</v>
      </c>
      <c r="AY144" t="s">
        <v>244</v>
      </c>
      <c r="AZ144">
        <v>8.0000000000000004E-4</v>
      </c>
      <c r="BA144" t="s">
        <v>270</v>
      </c>
      <c r="BB144">
        <v>6.9999999999999999E-4</v>
      </c>
      <c r="BC144" t="s">
        <v>245</v>
      </c>
      <c r="BD144">
        <v>5.0000000000000001E-4</v>
      </c>
      <c r="BE144" t="s">
        <v>179</v>
      </c>
      <c r="BF144">
        <v>2.9999999999999997E-4</v>
      </c>
      <c r="BG144" t="s">
        <v>179</v>
      </c>
      <c r="BH144">
        <v>1E-4</v>
      </c>
      <c r="BI144" t="s">
        <v>516</v>
      </c>
      <c r="BJ144">
        <v>2.0000000000000001E-4</v>
      </c>
      <c r="BK144" t="s">
        <v>559</v>
      </c>
      <c r="BL144">
        <v>5.0000000000000001E-4</v>
      </c>
      <c r="BM144" t="s">
        <v>269</v>
      </c>
      <c r="BN144">
        <v>2.9999999999999997E-4</v>
      </c>
      <c r="BO144" t="s">
        <v>422</v>
      </c>
      <c r="BP144">
        <v>5.0000000000000001E-4</v>
      </c>
      <c r="BQ144" t="s">
        <v>179</v>
      </c>
      <c r="BR144">
        <v>2.9999999999999997E-4</v>
      </c>
      <c r="BS144" t="s">
        <v>179</v>
      </c>
      <c r="BT144">
        <v>4.0000000000000002E-4</v>
      </c>
      <c r="BU144" t="s">
        <v>179</v>
      </c>
      <c r="BV144">
        <v>5.9999999999999995E-4</v>
      </c>
      <c r="BW144" t="s">
        <v>18</v>
      </c>
      <c r="BY144" t="s">
        <v>18</v>
      </c>
      <c r="CA144" t="s">
        <v>179</v>
      </c>
      <c r="CB144">
        <v>8.0000000000000004E-4</v>
      </c>
      <c r="CC144" t="s">
        <v>179</v>
      </c>
      <c r="CD144">
        <v>2.0999999999999999E-3</v>
      </c>
      <c r="CE144" t="s">
        <v>179</v>
      </c>
      <c r="CF144">
        <v>2.2000000000000001E-3</v>
      </c>
      <c r="CG144" t="s">
        <v>179</v>
      </c>
      <c r="CH144">
        <v>1E-4</v>
      </c>
      <c r="CI144" t="s">
        <v>179</v>
      </c>
      <c r="CJ144">
        <v>7.4000000000000003E-3</v>
      </c>
      <c r="CK144" t="s">
        <v>179</v>
      </c>
      <c r="CL144">
        <v>1.12E-2</v>
      </c>
      <c r="CM144" t="s">
        <v>179</v>
      </c>
      <c r="CN144">
        <v>4.8999999999999998E-3</v>
      </c>
      <c r="CO144" t="s">
        <v>179</v>
      </c>
      <c r="CP144">
        <v>8.0000000000000004E-4</v>
      </c>
      <c r="CQ144" t="s">
        <v>179</v>
      </c>
      <c r="CR144">
        <v>3.0999999999999999E-3</v>
      </c>
      <c r="CS144" t="s">
        <v>179</v>
      </c>
      <c r="CT144">
        <v>1.9E-3</v>
      </c>
      <c r="CU144" t="s">
        <v>18</v>
      </c>
      <c r="CW144" t="s">
        <v>179</v>
      </c>
      <c r="CX144">
        <v>5.9999999999999995E-4</v>
      </c>
      <c r="CY144" t="s">
        <v>179</v>
      </c>
      <c r="CZ144">
        <v>5.0000000000000001E-4</v>
      </c>
      <c r="DA144" t="s">
        <v>179</v>
      </c>
      <c r="DB144">
        <v>5.9999999999999995E-4</v>
      </c>
      <c r="DC144" t="s">
        <v>179</v>
      </c>
      <c r="DD144">
        <v>5.9999999999999995E-4</v>
      </c>
      <c r="DE144" t="s">
        <v>179</v>
      </c>
      <c r="DF144">
        <v>5.9999999999999995E-4</v>
      </c>
      <c r="DG144" t="s">
        <v>179</v>
      </c>
      <c r="DH144">
        <v>4.0000000000000002E-4</v>
      </c>
      <c r="DI144" t="s">
        <v>179</v>
      </c>
      <c r="DJ144">
        <v>4.0000000000000002E-4</v>
      </c>
      <c r="DK144" t="s">
        <v>1859</v>
      </c>
      <c r="DL144" t="s">
        <v>59</v>
      </c>
      <c r="DS144">
        <v>5</v>
      </c>
      <c r="DT144" t="s">
        <v>1630</v>
      </c>
      <c r="DW144" t="s">
        <v>5286</v>
      </c>
    </row>
    <row r="145" spans="1:127">
      <c r="A145">
        <v>454</v>
      </c>
      <c r="B145" s="14">
        <v>44742.238888888889</v>
      </c>
      <c r="C145" t="s">
        <v>52</v>
      </c>
      <c r="D145">
        <v>0</v>
      </c>
      <c r="E145">
        <v>0</v>
      </c>
      <c r="F145">
        <v>0</v>
      </c>
      <c r="G145" t="s">
        <v>54</v>
      </c>
      <c r="H145" t="s">
        <v>55</v>
      </c>
      <c r="I145" t="s">
        <v>55</v>
      </c>
      <c r="J145" t="s">
        <v>55</v>
      </c>
      <c r="K145" t="s">
        <v>18</v>
      </c>
      <c r="L145">
        <v>90</v>
      </c>
      <c r="M145" t="s">
        <v>173</v>
      </c>
      <c r="N145">
        <v>0</v>
      </c>
      <c r="O145" t="s">
        <v>173</v>
      </c>
      <c r="P145">
        <v>0</v>
      </c>
      <c r="Q145" t="s">
        <v>173</v>
      </c>
      <c r="R145">
        <v>0</v>
      </c>
      <c r="S145">
        <v>2</v>
      </c>
      <c r="T145" t="s">
        <v>174</v>
      </c>
      <c r="U145">
        <v>3.5640999999999998</v>
      </c>
      <c r="V145">
        <v>0.66649999999999998</v>
      </c>
      <c r="W145" t="s">
        <v>1860</v>
      </c>
      <c r="X145">
        <v>0.32319999999999999</v>
      </c>
      <c r="Y145" t="s">
        <v>1861</v>
      </c>
      <c r="Z145">
        <v>0.35610000000000003</v>
      </c>
      <c r="AA145" t="s">
        <v>1136</v>
      </c>
      <c r="AB145">
        <v>1.5900000000000001E-2</v>
      </c>
      <c r="AC145" t="s">
        <v>179</v>
      </c>
      <c r="AD145">
        <v>8.9999999999999993E-3</v>
      </c>
      <c r="AE145" t="s">
        <v>179</v>
      </c>
      <c r="AF145">
        <v>1.78E-2</v>
      </c>
      <c r="AG145" t="s">
        <v>854</v>
      </c>
      <c r="AH145">
        <v>9.7999999999999997E-3</v>
      </c>
      <c r="AI145" t="s">
        <v>1862</v>
      </c>
      <c r="AJ145">
        <v>3.4099999999999998E-2</v>
      </c>
      <c r="AK145" t="s">
        <v>1863</v>
      </c>
      <c r="AL145">
        <v>7.7999999999999996E-3</v>
      </c>
      <c r="AM145" t="s">
        <v>502</v>
      </c>
      <c r="AN145">
        <v>8.0000000000000002E-3</v>
      </c>
      <c r="AO145" t="s">
        <v>239</v>
      </c>
      <c r="AP145">
        <v>4.4999999999999997E-3</v>
      </c>
      <c r="AQ145" t="s">
        <v>953</v>
      </c>
      <c r="AR145">
        <v>5.1000000000000004E-3</v>
      </c>
      <c r="AS145" t="s">
        <v>1864</v>
      </c>
      <c r="AT145">
        <v>2.8799999999999999E-2</v>
      </c>
      <c r="AU145" t="s">
        <v>179</v>
      </c>
      <c r="AV145">
        <v>4.0000000000000001E-3</v>
      </c>
      <c r="AW145" t="s">
        <v>287</v>
      </c>
      <c r="AX145">
        <v>1.1000000000000001E-3</v>
      </c>
      <c r="AY145" t="s">
        <v>405</v>
      </c>
      <c r="AZ145">
        <v>8.0000000000000004E-4</v>
      </c>
      <c r="BA145" t="s">
        <v>270</v>
      </c>
      <c r="BB145">
        <v>6.9999999999999999E-4</v>
      </c>
      <c r="BC145" t="s">
        <v>304</v>
      </c>
      <c r="BD145">
        <v>5.0000000000000001E-4</v>
      </c>
      <c r="BE145" t="s">
        <v>179</v>
      </c>
      <c r="BF145">
        <v>2.9999999999999997E-4</v>
      </c>
      <c r="BG145" t="s">
        <v>246</v>
      </c>
      <c r="BH145">
        <v>1E-4</v>
      </c>
      <c r="BI145" t="s">
        <v>192</v>
      </c>
      <c r="BJ145">
        <v>2.0000000000000001E-4</v>
      </c>
      <c r="BK145" t="s">
        <v>450</v>
      </c>
      <c r="BL145">
        <v>4.0000000000000002E-4</v>
      </c>
      <c r="BM145" t="s">
        <v>517</v>
      </c>
      <c r="BN145">
        <v>2.9999999999999997E-4</v>
      </c>
      <c r="BO145" t="s">
        <v>422</v>
      </c>
      <c r="BP145">
        <v>5.0000000000000001E-4</v>
      </c>
      <c r="BQ145" t="s">
        <v>179</v>
      </c>
      <c r="BR145">
        <v>2.9999999999999997E-4</v>
      </c>
      <c r="BS145" t="s">
        <v>179</v>
      </c>
      <c r="BT145">
        <v>4.0000000000000002E-4</v>
      </c>
      <c r="BU145" t="s">
        <v>179</v>
      </c>
      <c r="BV145">
        <v>5.9999999999999995E-4</v>
      </c>
      <c r="BW145" t="s">
        <v>179</v>
      </c>
      <c r="BX145">
        <v>8.0000000000000004E-4</v>
      </c>
      <c r="BY145" t="s">
        <v>18</v>
      </c>
      <c r="CA145" t="s">
        <v>179</v>
      </c>
      <c r="CB145">
        <v>8.0000000000000004E-4</v>
      </c>
      <c r="CC145" t="s">
        <v>179</v>
      </c>
      <c r="CD145">
        <v>2.0999999999999999E-3</v>
      </c>
      <c r="CE145" t="s">
        <v>179</v>
      </c>
      <c r="CF145">
        <v>2.3E-3</v>
      </c>
      <c r="CG145" t="s">
        <v>216</v>
      </c>
      <c r="CH145">
        <v>1E-4</v>
      </c>
      <c r="CI145" t="s">
        <v>179</v>
      </c>
      <c r="CJ145">
        <v>7.1000000000000004E-3</v>
      </c>
      <c r="CK145" t="s">
        <v>179</v>
      </c>
      <c r="CL145">
        <v>1.15E-2</v>
      </c>
      <c r="CM145" t="s">
        <v>179</v>
      </c>
      <c r="CN145">
        <v>4.4999999999999997E-3</v>
      </c>
      <c r="CO145" t="s">
        <v>179</v>
      </c>
      <c r="CP145">
        <v>8.9999999999999998E-4</v>
      </c>
      <c r="CQ145" t="s">
        <v>179</v>
      </c>
      <c r="CR145">
        <v>3.0999999999999999E-3</v>
      </c>
      <c r="CS145" t="s">
        <v>179</v>
      </c>
      <c r="CT145">
        <v>2E-3</v>
      </c>
      <c r="CU145" t="s">
        <v>179</v>
      </c>
      <c r="CV145">
        <v>8.0000000000000004E-4</v>
      </c>
      <c r="CW145" t="s">
        <v>18</v>
      </c>
      <c r="CY145" t="s">
        <v>179</v>
      </c>
      <c r="CZ145">
        <v>5.9999999999999995E-4</v>
      </c>
      <c r="DA145" t="s">
        <v>179</v>
      </c>
      <c r="DB145">
        <v>5.9999999999999995E-4</v>
      </c>
      <c r="DC145" t="s">
        <v>179</v>
      </c>
      <c r="DD145">
        <v>5.9999999999999995E-4</v>
      </c>
      <c r="DE145" t="s">
        <v>179</v>
      </c>
      <c r="DF145">
        <v>5.9999999999999995E-4</v>
      </c>
      <c r="DG145" t="s">
        <v>179</v>
      </c>
      <c r="DH145">
        <v>4.0000000000000002E-4</v>
      </c>
      <c r="DI145" t="s">
        <v>179</v>
      </c>
      <c r="DJ145">
        <v>4.0000000000000002E-4</v>
      </c>
      <c r="DK145" t="s">
        <v>1859</v>
      </c>
      <c r="DL145" t="s">
        <v>59</v>
      </c>
      <c r="DS145">
        <v>13</v>
      </c>
      <c r="DT145" t="s">
        <v>5984</v>
      </c>
      <c r="DW145" t="s">
        <v>5287</v>
      </c>
    </row>
    <row r="146" spans="1:127">
      <c r="A146">
        <v>455</v>
      </c>
      <c r="B146" s="14">
        <v>44742.240972222222</v>
      </c>
      <c r="C146" t="s">
        <v>52</v>
      </c>
      <c r="D146">
        <v>0</v>
      </c>
      <c r="E146">
        <v>0</v>
      </c>
      <c r="F146">
        <v>0</v>
      </c>
      <c r="G146" t="s">
        <v>54</v>
      </c>
      <c r="H146" t="s">
        <v>55</v>
      </c>
      <c r="I146" t="s">
        <v>55</v>
      </c>
      <c r="J146" t="s">
        <v>55</v>
      </c>
      <c r="K146" t="s">
        <v>18</v>
      </c>
      <c r="L146">
        <v>90</v>
      </c>
      <c r="M146" t="s">
        <v>173</v>
      </c>
      <c r="N146">
        <v>0</v>
      </c>
      <c r="O146" t="s">
        <v>173</v>
      </c>
      <c r="P146">
        <v>0</v>
      </c>
      <c r="Q146" t="s">
        <v>173</v>
      </c>
      <c r="R146">
        <v>0</v>
      </c>
      <c r="S146">
        <v>2</v>
      </c>
      <c r="T146" t="s">
        <v>174</v>
      </c>
      <c r="U146">
        <v>4.1323999999999996</v>
      </c>
      <c r="V146">
        <v>0.6714</v>
      </c>
      <c r="W146" t="s">
        <v>1865</v>
      </c>
      <c r="X146">
        <v>0.34470000000000001</v>
      </c>
      <c r="Y146" t="s">
        <v>1866</v>
      </c>
      <c r="Z146">
        <v>0.36670000000000003</v>
      </c>
      <c r="AA146" t="s">
        <v>662</v>
      </c>
      <c r="AB146">
        <v>1.55E-2</v>
      </c>
      <c r="AC146" t="s">
        <v>179</v>
      </c>
      <c r="AD146">
        <v>8.8999999999999999E-3</v>
      </c>
      <c r="AE146" t="s">
        <v>179</v>
      </c>
      <c r="AF146">
        <v>1.7100000000000001E-2</v>
      </c>
      <c r="AG146" t="s">
        <v>1867</v>
      </c>
      <c r="AH146">
        <v>8.6999999999999994E-3</v>
      </c>
      <c r="AI146" t="s">
        <v>1868</v>
      </c>
      <c r="AJ146">
        <v>3.4000000000000002E-2</v>
      </c>
      <c r="AK146" t="s">
        <v>1869</v>
      </c>
      <c r="AL146">
        <v>7.4999999999999997E-3</v>
      </c>
      <c r="AM146" t="s">
        <v>1870</v>
      </c>
      <c r="AN146">
        <v>7.9000000000000008E-3</v>
      </c>
      <c r="AO146" t="s">
        <v>1022</v>
      </c>
      <c r="AP146">
        <v>4.1000000000000003E-3</v>
      </c>
      <c r="AQ146" t="s">
        <v>1871</v>
      </c>
      <c r="AR146">
        <v>4.7999999999999996E-3</v>
      </c>
      <c r="AS146" t="s">
        <v>1872</v>
      </c>
      <c r="AT146">
        <v>2.5899999999999999E-2</v>
      </c>
      <c r="AU146" t="s">
        <v>179</v>
      </c>
      <c r="AV146">
        <v>3.5999999999999999E-3</v>
      </c>
      <c r="AW146" t="s">
        <v>450</v>
      </c>
      <c r="AX146">
        <v>1E-3</v>
      </c>
      <c r="AY146" t="s">
        <v>302</v>
      </c>
      <c r="AZ146">
        <v>6.9999999999999999E-4</v>
      </c>
      <c r="BA146" t="s">
        <v>537</v>
      </c>
      <c r="BB146">
        <v>5.9999999999999995E-4</v>
      </c>
      <c r="BC146" t="s">
        <v>267</v>
      </c>
      <c r="BD146">
        <v>4.0000000000000002E-4</v>
      </c>
      <c r="BE146" t="s">
        <v>179</v>
      </c>
      <c r="BF146">
        <v>2.9999999999999997E-4</v>
      </c>
      <c r="BG146" t="s">
        <v>179</v>
      </c>
      <c r="BH146">
        <v>1E-4</v>
      </c>
      <c r="BI146" t="s">
        <v>286</v>
      </c>
      <c r="BJ146">
        <v>2.0000000000000001E-4</v>
      </c>
      <c r="BK146" t="s">
        <v>349</v>
      </c>
      <c r="BL146">
        <v>4.0000000000000002E-4</v>
      </c>
      <c r="BM146" t="s">
        <v>517</v>
      </c>
      <c r="BN146">
        <v>2.9999999999999997E-4</v>
      </c>
      <c r="BO146" t="s">
        <v>187</v>
      </c>
      <c r="BP146">
        <v>5.0000000000000001E-4</v>
      </c>
      <c r="BQ146" t="s">
        <v>179</v>
      </c>
      <c r="BR146">
        <v>2.9999999999999997E-4</v>
      </c>
      <c r="BS146" t="s">
        <v>179</v>
      </c>
      <c r="BT146">
        <v>2.9999999999999997E-4</v>
      </c>
      <c r="BU146" t="s">
        <v>179</v>
      </c>
      <c r="BV146">
        <v>6.9999999999999999E-4</v>
      </c>
      <c r="BW146" t="s">
        <v>179</v>
      </c>
      <c r="BX146">
        <v>8.9999999999999998E-4</v>
      </c>
      <c r="BY146" t="s">
        <v>18</v>
      </c>
      <c r="CA146" t="s">
        <v>179</v>
      </c>
      <c r="CB146">
        <v>8.0000000000000004E-4</v>
      </c>
      <c r="CC146" t="s">
        <v>179</v>
      </c>
      <c r="CD146">
        <v>2E-3</v>
      </c>
      <c r="CE146" t="s">
        <v>179</v>
      </c>
      <c r="CF146">
        <v>2.3E-3</v>
      </c>
      <c r="CG146" t="s">
        <v>216</v>
      </c>
      <c r="CH146">
        <v>1E-4</v>
      </c>
      <c r="CI146" t="s">
        <v>179</v>
      </c>
      <c r="CJ146">
        <v>6.6E-3</v>
      </c>
      <c r="CK146" t="s">
        <v>179</v>
      </c>
      <c r="CL146">
        <v>1.0800000000000001E-2</v>
      </c>
      <c r="CM146" t="s">
        <v>179</v>
      </c>
      <c r="CN146">
        <v>3.5999999999999999E-3</v>
      </c>
      <c r="CO146" t="s">
        <v>179</v>
      </c>
      <c r="CP146">
        <v>8.0000000000000004E-4</v>
      </c>
      <c r="CQ146" t="s">
        <v>179</v>
      </c>
      <c r="CR146">
        <v>3.2000000000000002E-3</v>
      </c>
      <c r="CS146" t="s">
        <v>179</v>
      </c>
      <c r="CT146">
        <v>1.8E-3</v>
      </c>
      <c r="CU146" t="s">
        <v>18</v>
      </c>
      <c r="CW146" t="s">
        <v>18</v>
      </c>
      <c r="CY146" t="s">
        <v>179</v>
      </c>
      <c r="CZ146">
        <v>5.9999999999999995E-4</v>
      </c>
      <c r="DA146" t="s">
        <v>179</v>
      </c>
      <c r="DB146">
        <v>5.0000000000000001E-4</v>
      </c>
      <c r="DC146" t="s">
        <v>179</v>
      </c>
      <c r="DD146">
        <v>5.0000000000000001E-4</v>
      </c>
      <c r="DE146" t="s">
        <v>179</v>
      </c>
      <c r="DF146">
        <v>5.9999999999999995E-4</v>
      </c>
      <c r="DG146" t="s">
        <v>179</v>
      </c>
      <c r="DH146">
        <v>4.0000000000000002E-4</v>
      </c>
      <c r="DI146" t="s">
        <v>179</v>
      </c>
      <c r="DJ146">
        <v>2.9999999999999997E-4</v>
      </c>
      <c r="DK146" t="s">
        <v>1859</v>
      </c>
      <c r="DL146" t="s">
        <v>59</v>
      </c>
      <c r="DS146">
        <v>98</v>
      </c>
      <c r="DT146" t="s">
        <v>6004</v>
      </c>
      <c r="DW146" t="s">
        <v>5288</v>
      </c>
    </row>
    <row r="147" spans="1:127">
      <c r="A147">
        <v>456</v>
      </c>
      <c r="B147" s="14">
        <v>44742.242361111108</v>
      </c>
      <c r="C147" t="s">
        <v>52</v>
      </c>
      <c r="D147">
        <v>0</v>
      </c>
      <c r="E147">
        <v>0</v>
      </c>
      <c r="F147">
        <v>0</v>
      </c>
      <c r="G147" t="s">
        <v>54</v>
      </c>
      <c r="H147" t="s">
        <v>55</v>
      </c>
      <c r="I147" t="s">
        <v>55</v>
      </c>
      <c r="J147" t="s">
        <v>55</v>
      </c>
      <c r="K147" t="s">
        <v>18</v>
      </c>
      <c r="L147">
        <v>90</v>
      </c>
      <c r="M147" t="s">
        <v>173</v>
      </c>
      <c r="N147">
        <v>0</v>
      </c>
      <c r="O147" t="s">
        <v>173</v>
      </c>
      <c r="P147">
        <v>0</v>
      </c>
      <c r="Q147" t="s">
        <v>173</v>
      </c>
      <c r="R147">
        <v>0</v>
      </c>
      <c r="S147">
        <v>2</v>
      </c>
      <c r="T147" t="s">
        <v>174</v>
      </c>
      <c r="U147">
        <v>3.6381999999999999</v>
      </c>
      <c r="V147">
        <v>0.66359999999999997</v>
      </c>
      <c r="W147" t="s">
        <v>1873</v>
      </c>
      <c r="X147">
        <v>0.34010000000000001</v>
      </c>
      <c r="Y147" t="s">
        <v>1874</v>
      </c>
      <c r="Z147">
        <v>0.36230000000000001</v>
      </c>
      <c r="AA147" t="s">
        <v>1875</v>
      </c>
      <c r="AB147">
        <v>1.5699999999999999E-2</v>
      </c>
      <c r="AC147" t="s">
        <v>179</v>
      </c>
      <c r="AD147">
        <v>9.4999999999999998E-3</v>
      </c>
      <c r="AE147" t="s">
        <v>179</v>
      </c>
      <c r="AF147">
        <v>1.84E-2</v>
      </c>
      <c r="AG147" t="s">
        <v>1876</v>
      </c>
      <c r="AH147">
        <v>1.09E-2</v>
      </c>
      <c r="AI147" t="s">
        <v>1877</v>
      </c>
      <c r="AJ147">
        <v>3.2899999999999999E-2</v>
      </c>
      <c r="AK147" t="s">
        <v>1878</v>
      </c>
      <c r="AL147">
        <v>7.4999999999999997E-3</v>
      </c>
      <c r="AM147" t="s">
        <v>1243</v>
      </c>
      <c r="AN147">
        <v>7.9000000000000008E-3</v>
      </c>
      <c r="AO147" t="s">
        <v>609</v>
      </c>
      <c r="AP147">
        <v>4.0000000000000001E-3</v>
      </c>
      <c r="AQ147" t="s">
        <v>1879</v>
      </c>
      <c r="AR147">
        <v>5.1999999999999998E-3</v>
      </c>
      <c r="AS147" t="s">
        <v>1880</v>
      </c>
      <c r="AT147">
        <v>2.6800000000000001E-2</v>
      </c>
      <c r="AU147" t="s">
        <v>179</v>
      </c>
      <c r="AV147">
        <v>3.8E-3</v>
      </c>
      <c r="AW147" t="s">
        <v>284</v>
      </c>
      <c r="AX147">
        <v>1E-3</v>
      </c>
      <c r="AY147" t="s">
        <v>301</v>
      </c>
      <c r="AZ147">
        <v>6.9999999999999999E-4</v>
      </c>
      <c r="BA147" t="s">
        <v>195</v>
      </c>
      <c r="BB147">
        <v>6.9999999999999999E-4</v>
      </c>
      <c r="BC147" t="s">
        <v>191</v>
      </c>
      <c r="BD147">
        <v>5.0000000000000001E-4</v>
      </c>
      <c r="BE147" t="s">
        <v>179</v>
      </c>
      <c r="BF147">
        <v>2.9999999999999997E-4</v>
      </c>
      <c r="BG147" t="s">
        <v>179</v>
      </c>
      <c r="BH147">
        <v>1E-4</v>
      </c>
      <c r="BI147" t="s">
        <v>212</v>
      </c>
      <c r="BJ147">
        <v>2.0000000000000001E-4</v>
      </c>
      <c r="BK147" t="s">
        <v>410</v>
      </c>
      <c r="BL147">
        <v>5.0000000000000001E-4</v>
      </c>
      <c r="BM147" t="s">
        <v>505</v>
      </c>
      <c r="BN147">
        <v>2.9999999999999997E-4</v>
      </c>
      <c r="BO147" t="s">
        <v>270</v>
      </c>
      <c r="BP147">
        <v>5.0000000000000001E-4</v>
      </c>
      <c r="BQ147" t="s">
        <v>179</v>
      </c>
      <c r="BR147">
        <v>2.9999999999999997E-4</v>
      </c>
      <c r="BS147" t="s">
        <v>179</v>
      </c>
      <c r="BT147">
        <v>4.0000000000000002E-4</v>
      </c>
      <c r="BU147" t="s">
        <v>179</v>
      </c>
      <c r="BV147">
        <v>6.9999999999999999E-4</v>
      </c>
      <c r="BW147" t="s">
        <v>179</v>
      </c>
      <c r="BX147">
        <v>8.0000000000000004E-4</v>
      </c>
      <c r="BY147" t="s">
        <v>179</v>
      </c>
      <c r="BZ147">
        <v>1.1000000000000001E-3</v>
      </c>
      <c r="CA147" t="s">
        <v>179</v>
      </c>
      <c r="CB147">
        <v>8.0000000000000004E-4</v>
      </c>
      <c r="CC147" t="s">
        <v>179</v>
      </c>
      <c r="CD147">
        <v>2E-3</v>
      </c>
      <c r="CE147" t="s">
        <v>179</v>
      </c>
      <c r="CF147">
        <v>2.3E-3</v>
      </c>
      <c r="CG147" t="s">
        <v>216</v>
      </c>
      <c r="CH147">
        <v>1E-4</v>
      </c>
      <c r="CI147" t="s">
        <v>559</v>
      </c>
      <c r="CJ147">
        <v>7.0000000000000001E-3</v>
      </c>
      <c r="CK147" t="s">
        <v>179</v>
      </c>
      <c r="CL147">
        <v>1.0800000000000001E-2</v>
      </c>
      <c r="CM147" t="s">
        <v>330</v>
      </c>
      <c r="CN147">
        <v>4.1999999999999997E-3</v>
      </c>
      <c r="CO147" t="s">
        <v>179</v>
      </c>
      <c r="CP147">
        <v>8.0000000000000004E-4</v>
      </c>
      <c r="CQ147" t="s">
        <v>179</v>
      </c>
      <c r="CR147">
        <v>3.3E-3</v>
      </c>
      <c r="CS147" t="s">
        <v>179</v>
      </c>
      <c r="CT147">
        <v>1.9E-3</v>
      </c>
      <c r="CU147" t="s">
        <v>179</v>
      </c>
      <c r="CV147">
        <v>8.0000000000000004E-4</v>
      </c>
      <c r="CW147" t="s">
        <v>18</v>
      </c>
      <c r="CY147" t="s">
        <v>179</v>
      </c>
      <c r="CZ147">
        <v>5.9999999999999995E-4</v>
      </c>
      <c r="DA147" t="s">
        <v>179</v>
      </c>
      <c r="DB147">
        <v>5.9999999999999995E-4</v>
      </c>
      <c r="DC147" t="s">
        <v>179</v>
      </c>
      <c r="DD147">
        <v>5.9999999999999995E-4</v>
      </c>
      <c r="DE147" t="s">
        <v>179</v>
      </c>
      <c r="DF147">
        <v>5.0000000000000001E-4</v>
      </c>
      <c r="DG147" t="s">
        <v>179</v>
      </c>
      <c r="DH147">
        <v>4.0000000000000002E-4</v>
      </c>
      <c r="DI147" t="s">
        <v>179</v>
      </c>
      <c r="DJ147">
        <v>4.0000000000000002E-4</v>
      </c>
      <c r="DK147" t="s">
        <v>1859</v>
      </c>
      <c r="DL147" t="s">
        <v>59</v>
      </c>
      <c r="DS147">
        <v>130</v>
      </c>
      <c r="DT147" t="s">
        <v>1881</v>
      </c>
      <c r="DW147" t="s">
        <v>5289</v>
      </c>
    </row>
    <row r="148" spans="1:127">
      <c r="A148">
        <v>457</v>
      </c>
      <c r="B148" s="14">
        <v>44742.24722222222</v>
      </c>
      <c r="C148" t="s">
        <v>52</v>
      </c>
      <c r="D148">
        <v>0</v>
      </c>
      <c r="E148">
        <v>0</v>
      </c>
      <c r="F148">
        <v>0</v>
      </c>
      <c r="G148" t="s">
        <v>54</v>
      </c>
      <c r="H148" t="s">
        <v>55</v>
      </c>
      <c r="I148" t="s">
        <v>55</v>
      </c>
      <c r="J148" t="s">
        <v>55</v>
      </c>
      <c r="K148" t="s">
        <v>18</v>
      </c>
      <c r="L148">
        <v>90</v>
      </c>
      <c r="M148" t="s">
        <v>173</v>
      </c>
      <c r="N148">
        <v>0</v>
      </c>
      <c r="O148" t="s">
        <v>173</v>
      </c>
      <c r="P148">
        <v>0</v>
      </c>
      <c r="Q148" t="s">
        <v>173</v>
      </c>
      <c r="R148">
        <v>0</v>
      </c>
      <c r="S148">
        <v>2</v>
      </c>
      <c r="T148" t="s">
        <v>174</v>
      </c>
      <c r="U148">
        <v>4.1835000000000004</v>
      </c>
      <c r="V148">
        <v>0.67979999999999996</v>
      </c>
      <c r="W148" t="s">
        <v>1882</v>
      </c>
      <c r="X148">
        <v>0.33379999999999999</v>
      </c>
      <c r="Y148" t="s">
        <v>1883</v>
      </c>
      <c r="Z148">
        <v>0.3543</v>
      </c>
      <c r="AA148" t="s">
        <v>261</v>
      </c>
      <c r="AB148">
        <v>1.61E-2</v>
      </c>
      <c r="AC148" t="s">
        <v>179</v>
      </c>
      <c r="AD148">
        <v>8.8999999999999999E-3</v>
      </c>
      <c r="AE148" t="s">
        <v>179</v>
      </c>
      <c r="AF148">
        <v>1.6799999999999999E-2</v>
      </c>
      <c r="AG148" t="s">
        <v>1884</v>
      </c>
      <c r="AH148">
        <v>9.7000000000000003E-3</v>
      </c>
      <c r="AI148" t="s">
        <v>1885</v>
      </c>
      <c r="AJ148">
        <v>3.5700000000000003E-2</v>
      </c>
      <c r="AK148" t="s">
        <v>1886</v>
      </c>
      <c r="AL148">
        <v>7.7000000000000002E-3</v>
      </c>
      <c r="AM148" t="s">
        <v>1294</v>
      </c>
      <c r="AN148">
        <v>8.0999999999999996E-3</v>
      </c>
      <c r="AO148" t="s">
        <v>184</v>
      </c>
      <c r="AP148">
        <v>4.1999999999999997E-3</v>
      </c>
      <c r="AQ148" t="s">
        <v>1887</v>
      </c>
      <c r="AR148">
        <v>5.3E-3</v>
      </c>
      <c r="AS148" t="s">
        <v>1888</v>
      </c>
      <c r="AT148">
        <v>2.6200000000000001E-2</v>
      </c>
      <c r="AU148" t="s">
        <v>601</v>
      </c>
      <c r="AV148">
        <v>3.7000000000000002E-3</v>
      </c>
      <c r="AW148" t="s">
        <v>312</v>
      </c>
      <c r="AX148">
        <v>1.1000000000000001E-3</v>
      </c>
      <c r="AY148" t="s">
        <v>187</v>
      </c>
      <c r="AZ148">
        <v>6.9999999999999999E-4</v>
      </c>
      <c r="BA148" t="s">
        <v>601</v>
      </c>
      <c r="BB148">
        <v>6.9999999999999999E-4</v>
      </c>
      <c r="BC148" t="s">
        <v>406</v>
      </c>
      <c r="BD148">
        <v>5.0000000000000001E-4</v>
      </c>
      <c r="BE148" t="s">
        <v>179</v>
      </c>
      <c r="BF148">
        <v>2.9999999999999997E-4</v>
      </c>
      <c r="BG148" t="s">
        <v>179</v>
      </c>
      <c r="BH148">
        <v>1E-4</v>
      </c>
      <c r="BI148" t="s">
        <v>212</v>
      </c>
      <c r="BJ148">
        <v>2.0000000000000001E-4</v>
      </c>
      <c r="BK148" t="s">
        <v>287</v>
      </c>
      <c r="BL148">
        <v>4.0000000000000002E-4</v>
      </c>
      <c r="BM148" t="s">
        <v>517</v>
      </c>
      <c r="BN148">
        <v>2.9999999999999997E-4</v>
      </c>
      <c r="BO148" t="s">
        <v>187</v>
      </c>
      <c r="BP148">
        <v>5.0000000000000001E-4</v>
      </c>
      <c r="BQ148" t="s">
        <v>179</v>
      </c>
      <c r="BR148">
        <v>2.9999999999999997E-4</v>
      </c>
      <c r="BS148" t="s">
        <v>179</v>
      </c>
      <c r="BT148">
        <v>4.0000000000000002E-4</v>
      </c>
      <c r="BU148" t="s">
        <v>179</v>
      </c>
      <c r="BV148">
        <v>5.9999999999999995E-4</v>
      </c>
      <c r="BW148" t="s">
        <v>179</v>
      </c>
      <c r="BX148">
        <v>8.0000000000000004E-4</v>
      </c>
      <c r="BY148" t="s">
        <v>179</v>
      </c>
      <c r="BZ148">
        <v>1.1000000000000001E-3</v>
      </c>
      <c r="CA148" t="s">
        <v>179</v>
      </c>
      <c r="CB148">
        <v>8.0000000000000004E-4</v>
      </c>
      <c r="CC148" t="s">
        <v>179</v>
      </c>
      <c r="CD148">
        <v>2E-3</v>
      </c>
      <c r="CE148" t="s">
        <v>179</v>
      </c>
      <c r="CF148">
        <v>2.2000000000000001E-3</v>
      </c>
      <c r="CG148" t="s">
        <v>179</v>
      </c>
      <c r="CH148">
        <v>1E-4</v>
      </c>
      <c r="CI148" t="s">
        <v>179</v>
      </c>
      <c r="CJ148">
        <v>6.8999999999999999E-3</v>
      </c>
      <c r="CK148" t="s">
        <v>179</v>
      </c>
      <c r="CL148">
        <v>1.11E-2</v>
      </c>
      <c r="CM148" t="s">
        <v>179</v>
      </c>
      <c r="CN148">
        <v>4.7000000000000002E-3</v>
      </c>
      <c r="CO148" t="s">
        <v>179</v>
      </c>
      <c r="CP148">
        <v>8.9999999999999998E-4</v>
      </c>
      <c r="CQ148" t="s">
        <v>179</v>
      </c>
      <c r="CR148">
        <v>3.3E-3</v>
      </c>
      <c r="CS148" t="s">
        <v>179</v>
      </c>
      <c r="CT148">
        <v>1.9E-3</v>
      </c>
      <c r="CU148" t="s">
        <v>18</v>
      </c>
      <c r="CW148" t="s">
        <v>18</v>
      </c>
      <c r="CY148" t="s">
        <v>179</v>
      </c>
      <c r="CZ148">
        <v>5.9999999999999995E-4</v>
      </c>
      <c r="DA148" t="s">
        <v>179</v>
      </c>
      <c r="DB148">
        <v>5.9999999999999995E-4</v>
      </c>
      <c r="DC148" t="s">
        <v>179</v>
      </c>
      <c r="DD148">
        <v>5.0000000000000001E-4</v>
      </c>
      <c r="DE148" t="s">
        <v>179</v>
      </c>
      <c r="DF148">
        <v>5.9999999999999995E-4</v>
      </c>
      <c r="DG148" t="s">
        <v>179</v>
      </c>
      <c r="DH148">
        <v>4.0000000000000002E-4</v>
      </c>
      <c r="DI148" t="s">
        <v>179</v>
      </c>
      <c r="DJ148">
        <v>2.9999999999999997E-4</v>
      </c>
      <c r="DK148" t="s">
        <v>1889</v>
      </c>
      <c r="DL148" t="s">
        <v>59</v>
      </c>
      <c r="DS148">
        <v>16</v>
      </c>
      <c r="DT148" t="s">
        <v>5984</v>
      </c>
      <c r="DW148" t="s">
        <v>5290</v>
      </c>
    </row>
    <row r="149" spans="1:127">
      <c r="A149">
        <v>458</v>
      </c>
      <c r="B149" s="14">
        <v>44742.249305555553</v>
      </c>
      <c r="C149" t="s">
        <v>52</v>
      </c>
      <c r="D149">
        <v>0</v>
      </c>
      <c r="E149">
        <v>0</v>
      </c>
      <c r="F149">
        <v>0</v>
      </c>
      <c r="G149" t="s">
        <v>54</v>
      </c>
      <c r="H149" t="s">
        <v>55</v>
      </c>
      <c r="I149" t="s">
        <v>55</v>
      </c>
      <c r="J149" t="s">
        <v>55</v>
      </c>
      <c r="K149" t="s">
        <v>18</v>
      </c>
      <c r="L149">
        <v>90</v>
      </c>
      <c r="M149" t="s">
        <v>173</v>
      </c>
      <c r="N149">
        <v>0</v>
      </c>
      <c r="O149" t="s">
        <v>173</v>
      </c>
      <c r="P149">
        <v>0</v>
      </c>
      <c r="Q149" t="s">
        <v>173</v>
      </c>
      <c r="R149">
        <v>0</v>
      </c>
      <c r="S149">
        <v>2</v>
      </c>
      <c r="T149" t="s">
        <v>174</v>
      </c>
      <c r="U149">
        <v>3.1846000000000001</v>
      </c>
      <c r="V149">
        <v>0.66979999999999995</v>
      </c>
      <c r="W149" t="s">
        <v>1890</v>
      </c>
      <c r="X149">
        <v>0.33989999999999998</v>
      </c>
      <c r="Y149" t="s">
        <v>1891</v>
      </c>
      <c r="Z149">
        <v>0.35699999999999998</v>
      </c>
      <c r="AA149" t="s">
        <v>1366</v>
      </c>
      <c r="AB149">
        <v>1.55E-2</v>
      </c>
      <c r="AC149" t="s">
        <v>179</v>
      </c>
      <c r="AD149">
        <v>9.1000000000000004E-3</v>
      </c>
      <c r="AE149" t="s">
        <v>179</v>
      </c>
      <c r="AF149">
        <v>1.8100000000000002E-2</v>
      </c>
      <c r="AG149" t="s">
        <v>1892</v>
      </c>
      <c r="AH149">
        <v>1.06E-2</v>
      </c>
      <c r="AI149" t="s">
        <v>1893</v>
      </c>
      <c r="AJ149">
        <v>3.3099999999999997E-2</v>
      </c>
      <c r="AK149" t="s">
        <v>1894</v>
      </c>
      <c r="AL149">
        <v>7.4999999999999997E-3</v>
      </c>
      <c r="AM149" t="s">
        <v>891</v>
      </c>
      <c r="AN149">
        <v>7.6E-3</v>
      </c>
      <c r="AO149" t="s">
        <v>1461</v>
      </c>
      <c r="AP149">
        <v>4.0000000000000001E-3</v>
      </c>
      <c r="AQ149" t="s">
        <v>1895</v>
      </c>
      <c r="AR149">
        <v>5.4000000000000003E-3</v>
      </c>
      <c r="AS149" t="s">
        <v>1896</v>
      </c>
      <c r="AT149">
        <v>2.58E-2</v>
      </c>
      <c r="AU149" t="s">
        <v>638</v>
      </c>
      <c r="AV149">
        <v>3.7000000000000002E-3</v>
      </c>
      <c r="AW149" t="s">
        <v>648</v>
      </c>
      <c r="AX149">
        <v>1.1999999999999999E-3</v>
      </c>
      <c r="AY149" t="s">
        <v>429</v>
      </c>
      <c r="AZ149">
        <v>8.0000000000000004E-4</v>
      </c>
      <c r="BA149" t="s">
        <v>465</v>
      </c>
      <c r="BB149">
        <v>6.9999999999999999E-4</v>
      </c>
      <c r="BC149" t="s">
        <v>285</v>
      </c>
      <c r="BD149">
        <v>4.0000000000000002E-4</v>
      </c>
      <c r="BE149" t="s">
        <v>179</v>
      </c>
      <c r="BF149">
        <v>2.9999999999999997E-4</v>
      </c>
      <c r="BG149" t="s">
        <v>179</v>
      </c>
      <c r="BH149">
        <v>1E-4</v>
      </c>
      <c r="BI149" t="s">
        <v>192</v>
      </c>
      <c r="BJ149">
        <v>2.0000000000000001E-4</v>
      </c>
      <c r="BK149" t="s">
        <v>377</v>
      </c>
      <c r="BL149">
        <v>5.0000000000000001E-4</v>
      </c>
      <c r="BM149" t="s">
        <v>214</v>
      </c>
      <c r="BN149">
        <v>2.9999999999999997E-4</v>
      </c>
      <c r="BO149" t="s">
        <v>302</v>
      </c>
      <c r="BP149">
        <v>5.0000000000000001E-4</v>
      </c>
      <c r="BQ149" t="s">
        <v>179</v>
      </c>
      <c r="BR149">
        <v>2.9999999999999997E-4</v>
      </c>
      <c r="BS149" t="s">
        <v>286</v>
      </c>
      <c r="BT149">
        <v>4.0000000000000002E-4</v>
      </c>
      <c r="BU149" t="s">
        <v>179</v>
      </c>
      <c r="BV149">
        <v>6.9999999999999999E-4</v>
      </c>
      <c r="BW149" t="s">
        <v>406</v>
      </c>
      <c r="BX149">
        <v>8.9999999999999998E-4</v>
      </c>
      <c r="BY149" t="s">
        <v>18</v>
      </c>
      <c r="CA149" t="s">
        <v>179</v>
      </c>
      <c r="CB149">
        <v>8.0000000000000004E-4</v>
      </c>
      <c r="CC149" t="s">
        <v>179</v>
      </c>
      <c r="CD149">
        <v>2E-3</v>
      </c>
      <c r="CE149" t="s">
        <v>179</v>
      </c>
      <c r="CF149">
        <v>2.3E-3</v>
      </c>
      <c r="CG149" t="s">
        <v>179</v>
      </c>
      <c r="CH149">
        <v>1E-4</v>
      </c>
      <c r="CI149" t="s">
        <v>179</v>
      </c>
      <c r="CJ149">
        <v>7.0000000000000001E-3</v>
      </c>
      <c r="CK149" t="s">
        <v>179</v>
      </c>
      <c r="CL149">
        <v>1.0800000000000001E-2</v>
      </c>
      <c r="CM149" t="s">
        <v>284</v>
      </c>
      <c r="CN149">
        <v>4.4999999999999997E-3</v>
      </c>
      <c r="CO149" t="s">
        <v>179</v>
      </c>
      <c r="CP149">
        <v>8.0000000000000004E-4</v>
      </c>
      <c r="CQ149" t="s">
        <v>179</v>
      </c>
      <c r="CR149">
        <v>3.0999999999999999E-3</v>
      </c>
      <c r="CS149" t="s">
        <v>179</v>
      </c>
      <c r="CT149">
        <v>1.9E-3</v>
      </c>
      <c r="CU149" t="s">
        <v>18</v>
      </c>
      <c r="CW149" t="s">
        <v>18</v>
      </c>
      <c r="CY149" t="s">
        <v>179</v>
      </c>
      <c r="CZ149">
        <v>5.9999999999999995E-4</v>
      </c>
      <c r="DA149" t="s">
        <v>179</v>
      </c>
      <c r="DB149">
        <v>5.9999999999999995E-4</v>
      </c>
      <c r="DC149" t="s">
        <v>179</v>
      </c>
      <c r="DD149">
        <v>5.0000000000000001E-4</v>
      </c>
      <c r="DE149" t="s">
        <v>179</v>
      </c>
      <c r="DF149">
        <v>5.0000000000000001E-4</v>
      </c>
      <c r="DG149" t="s">
        <v>286</v>
      </c>
      <c r="DH149">
        <v>4.0000000000000002E-4</v>
      </c>
      <c r="DI149" t="s">
        <v>179</v>
      </c>
      <c r="DJ149">
        <v>4.0000000000000002E-4</v>
      </c>
      <c r="DK149" t="s">
        <v>1889</v>
      </c>
      <c r="DL149" t="s">
        <v>59</v>
      </c>
      <c r="DS149">
        <v>45</v>
      </c>
      <c r="DT149" t="s">
        <v>898</v>
      </c>
      <c r="DW149" t="s">
        <v>5291</v>
      </c>
    </row>
    <row r="150" spans="1:127">
      <c r="A150">
        <v>459</v>
      </c>
      <c r="B150" s="14">
        <v>44742.260416666664</v>
      </c>
      <c r="C150" t="s">
        <v>52</v>
      </c>
      <c r="D150">
        <v>0</v>
      </c>
      <c r="E150">
        <v>0</v>
      </c>
      <c r="F150">
        <v>0</v>
      </c>
      <c r="G150" t="s">
        <v>54</v>
      </c>
      <c r="H150" t="s">
        <v>55</v>
      </c>
      <c r="I150" t="s">
        <v>55</v>
      </c>
      <c r="J150" t="s">
        <v>55</v>
      </c>
      <c r="K150" t="s">
        <v>18</v>
      </c>
      <c r="L150">
        <v>90</v>
      </c>
      <c r="M150" t="s">
        <v>173</v>
      </c>
      <c r="N150">
        <v>0</v>
      </c>
      <c r="O150" t="s">
        <v>173</v>
      </c>
      <c r="P150">
        <v>0</v>
      </c>
      <c r="Q150" t="s">
        <v>173</v>
      </c>
      <c r="R150">
        <v>0</v>
      </c>
      <c r="S150">
        <v>2</v>
      </c>
      <c r="T150" t="s">
        <v>174</v>
      </c>
      <c r="U150">
        <v>3.3774000000000002</v>
      </c>
      <c r="V150">
        <v>0.67979999999999996</v>
      </c>
      <c r="W150" t="s">
        <v>1897</v>
      </c>
      <c r="X150">
        <v>0.33460000000000001</v>
      </c>
      <c r="Y150" t="s">
        <v>1898</v>
      </c>
      <c r="Z150">
        <v>0.35830000000000001</v>
      </c>
      <c r="AA150" t="s">
        <v>1899</v>
      </c>
      <c r="AB150">
        <v>1.5800000000000002E-2</v>
      </c>
      <c r="AC150" t="s">
        <v>179</v>
      </c>
      <c r="AD150">
        <v>9.7999999999999997E-3</v>
      </c>
      <c r="AE150" t="s">
        <v>308</v>
      </c>
      <c r="AF150">
        <v>1.9300000000000001E-2</v>
      </c>
      <c r="AG150" t="s">
        <v>1900</v>
      </c>
      <c r="AH150">
        <v>1.15E-2</v>
      </c>
      <c r="AI150" t="s">
        <v>1901</v>
      </c>
      <c r="AJ150">
        <v>3.2599999999999997E-2</v>
      </c>
      <c r="AK150" t="s">
        <v>1902</v>
      </c>
      <c r="AL150">
        <v>7.9000000000000008E-3</v>
      </c>
      <c r="AM150" t="s">
        <v>341</v>
      </c>
      <c r="AN150">
        <v>8.2000000000000007E-3</v>
      </c>
      <c r="AO150" t="s">
        <v>823</v>
      </c>
      <c r="AP150">
        <v>4.4000000000000003E-3</v>
      </c>
      <c r="AQ150" t="s">
        <v>1903</v>
      </c>
      <c r="AR150">
        <v>6.3E-3</v>
      </c>
      <c r="AS150" t="s">
        <v>1904</v>
      </c>
      <c r="AT150">
        <v>2.86E-2</v>
      </c>
      <c r="AU150" t="s">
        <v>208</v>
      </c>
      <c r="AV150">
        <v>4.1000000000000003E-3</v>
      </c>
      <c r="AW150" t="s">
        <v>1554</v>
      </c>
      <c r="AX150">
        <v>1.1999999999999999E-3</v>
      </c>
      <c r="AY150" t="s">
        <v>625</v>
      </c>
      <c r="AZ150">
        <v>8.9999999999999998E-4</v>
      </c>
      <c r="BA150" t="s">
        <v>190</v>
      </c>
      <c r="BB150">
        <v>8.0000000000000004E-4</v>
      </c>
      <c r="BC150" t="s">
        <v>406</v>
      </c>
      <c r="BD150">
        <v>5.0000000000000001E-4</v>
      </c>
      <c r="BE150" t="s">
        <v>192</v>
      </c>
      <c r="BF150">
        <v>2.9999999999999997E-4</v>
      </c>
      <c r="BG150" t="s">
        <v>179</v>
      </c>
      <c r="BH150">
        <v>1E-4</v>
      </c>
      <c r="BI150" t="s">
        <v>211</v>
      </c>
      <c r="BJ150">
        <v>2.0000000000000001E-4</v>
      </c>
      <c r="BK150" t="s">
        <v>193</v>
      </c>
      <c r="BL150">
        <v>5.0000000000000001E-4</v>
      </c>
      <c r="BM150" t="s">
        <v>505</v>
      </c>
      <c r="BN150">
        <v>2.9999999999999997E-4</v>
      </c>
      <c r="BO150" t="s">
        <v>422</v>
      </c>
      <c r="BP150">
        <v>5.0000000000000001E-4</v>
      </c>
      <c r="BQ150" t="s">
        <v>179</v>
      </c>
      <c r="BR150">
        <v>2.9999999999999997E-4</v>
      </c>
      <c r="BS150" t="s">
        <v>179</v>
      </c>
      <c r="BT150">
        <v>4.0000000000000002E-4</v>
      </c>
      <c r="BU150" t="s">
        <v>179</v>
      </c>
      <c r="BV150">
        <v>5.9999999999999995E-4</v>
      </c>
      <c r="BW150" t="s">
        <v>179</v>
      </c>
      <c r="BX150">
        <v>8.0000000000000004E-4</v>
      </c>
      <c r="BY150" t="s">
        <v>179</v>
      </c>
      <c r="BZ150">
        <v>1.1000000000000001E-3</v>
      </c>
      <c r="CA150" t="s">
        <v>179</v>
      </c>
      <c r="CB150">
        <v>8.0000000000000004E-4</v>
      </c>
      <c r="CC150" t="s">
        <v>179</v>
      </c>
      <c r="CD150">
        <v>2.0999999999999999E-3</v>
      </c>
      <c r="CE150" t="s">
        <v>179</v>
      </c>
      <c r="CF150">
        <v>2.3E-3</v>
      </c>
      <c r="CG150" t="s">
        <v>179</v>
      </c>
      <c r="CH150">
        <v>1E-4</v>
      </c>
      <c r="CI150" t="s">
        <v>179</v>
      </c>
      <c r="CJ150">
        <v>7.1000000000000004E-3</v>
      </c>
      <c r="CK150" t="s">
        <v>179</v>
      </c>
      <c r="CL150">
        <v>1.12E-2</v>
      </c>
      <c r="CM150" t="s">
        <v>179</v>
      </c>
      <c r="CN150">
        <v>4.5999999999999999E-3</v>
      </c>
      <c r="CO150" t="s">
        <v>179</v>
      </c>
      <c r="CP150">
        <v>8.0000000000000004E-4</v>
      </c>
      <c r="CQ150" t="s">
        <v>179</v>
      </c>
      <c r="CR150">
        <v>3.3E-3</v>
      </c>
      <c r="CS150" t="s">
        <v>179</v>
      </c>
      <c r="CT150">
        <v>2E-3</v>
      </c>
      <c r="CU150" t="s">
        <v>179</v>
      </c>
      <c r="CV150">
        <v>8.0000000000000004E-4</v>
      </c>
      <c r="CW150" t="s">
        <v>18</v>
      </c>
      <c r="CY150" t="s">
        <v>179</v>
      </c>
      <c r="CZ150">
        <v>5.9999999999999995E-4</v>
      </c>
      <c r="DA150" t="s">
        <v>179</v>
      </c>
      <c r="DB150">
        <v>5.9999999999999995E-4</v>
      </c>
      <c r="DC150" t="s">
        <v>179</v>
      </c>
      <c r="DD150">
        <v>5.9999999999999995E-4</v>
      </c>
      <c r="DE150" t="s">
        <v>179</v>
      </c>
      <c r="DF150">
        <v>5.9999999999999995E-4</v>
      </c>
      <c r="DG150" t="s">
        <v>179</v>
      </c>
      <c r="DH150">
        <v>4.0000000000000002E-4</v>
      </c>
      <c r="DI150" t="s">
        <v>179</v>
      </c>
      <c r="DJ150">
        <v>4.0000000000000002E-4</v>
      </c>
      <c r="DK150" t="s">
        <v>1889</v>
      </c>
      <c r="DL150" t="s">
        <v>59</v>
      </c>
      <c r="DS150">
        <v>106</v>
      </c>
      <c r="DT150" t="s">
        <v>1752</v>
      </c>
      <c r="DW150" t="s">
        <v>5292</v>
      </c>
    </row>
    <row r="151" spans="1:127">
      <c r="A151">
        <v>460</v>
      </c>
      <c r="B151" s="14">
        <v>44742.263194444444</v>
      </c>
      <c r="C151" t="s">
        <v>52</v>
      </c>
      <c r="D151">
        <v>0</v>
      </c>
      <c r="E151">
        <v>0</v>
      </c>
      <c r="F151">
        <v>0</v>
      </c>
      <c r="G151" t="s">
        <v>54</v>
      </c>
      <c r="H151" t="s">
        <v>55</v>
      </c>
      <c r="I151" t="s">
        <v>55</v>
      </c>
      <c r="J151" t="s">
        <v>55</v>
      </c>
      <c r="K151" t="s">
        <v>18</v>
      </c>
      <c r="L151">
        <v>90</v>
      </c>
      <c r="M151" t="s">
        <v>173</v>
      </c>
      <c r="N151">
        <v>0</v>
      </c>
      <c r="O151" t="s">
        <v>173</v>
      </c>
      <c r="P151">
        <v>0</v>
      </c>
      <c r="Q151" t="s">
        <v>173</v>
      </c>
      <c r="R151">
        <v>0</v>
      </c>
      <c r="S151">
        <v>2</v>
      </c>
      <c r="T151" t="s">
        <v>174</v>
      </c>
      <c r="U151">
        <v>5.0849000000000002</v>
      </c>
      <c r="V151">
        <v>0.69299999999999995</v>
      </c>
      <c r="W151" t="s">
        <v>1905</v>
      </c>
      <c r="X151">
        <v>0.3407</v>
      </c>
      <c r="Y151" t="s">
        <v>1906</v>
      </c>
      <c r="Z151">
        <v>0.36780000000000002</v>
      </c>
      <c r="AA151" t="s">
        <v>1215</v>
      </c>
      <c r="AB151">
        <v>1.54E-2</v>
      </c>
      <c r="AC151" t="s">
        <v>179</v>
      </c>
      <c r="AD151">
        <v>8.5000000000000006E-3</v>
      </c>
      <c r="AE151" t="s">
        <v>179</v>
      </c>
      <c r="AF151">
        <v>1.67E-2</v>
      </c>
      <c r="AG151" t="s">
        <v>1907</v>
      </c>
      <c r="AH151">
        <v>8.3000000000000001E-3</v>
      </c>
      <c r="AI151" t="s">
        <v>1908</v>
      </c>
      <c r="AJ151">
        <v>3.3599999999999998E-2</v>
      </c>
      <c r="AK151" t="s">
        <v>1909</v>
      </c>
      <c r="AL151">
        <v>7.6E-3</v>
      </c>
      <c r="AM151" t="s">
        <v>823</v>
      </c>
      <c r="AN151">
        <v>8.0000000000000002E-3</v>
      </c>
      <c r="AO151" t="s">
        <v>341</v>
      </c>
      <c r="AP151">
        <v>4.3E-3</v>
      </c>
      <c r="AQ151" t="s">
        <v>1910</v>
      </c>
      <c r="AR151">
        <v>4.8999999999999998E-3</v>
      </c>
      <c r="AS151" t="s">
        <v>1911</v>
      </c>
      <c r="AT151">
        <v>2.6700000000000002E-2</v>
      </c>
      <c r="AU151" t="s">
        <v>213</v>
      </c>
      <c r="AV151">
        <v>3.8E-3</v>
      </c>
      <c r="AW151" t="s">
        <v>248</v>
      </c>
      <c r="AX151">
        <v>1E-3</v>
      </c>
      <c r="AY151" t="s">
        <v>284</v>
      </c>
      <c r="AZ151">
        <v>8.0000000000000004E-4</v>
      </c>
      <c r="BA151" t="s">
        <v>303</v>
      </c>
      <c r="BB151">
        <v>5.9999999999999995E-4</v>
      </c>
      <c r="BC151" t="s">
        <v>212</v>
      </c>
      <c r="BD151">
        <v>5.0000000000000001E-4</v>
      </c>
      <c r="BE151" t="s">
        <v>179</v>
      </c>
      <c r="BF151">
        <v>2.9999999999999997E-4</v>
      </c>
      <c r="BG151" t="s">
        <v>179</v>
      </c>
      <c r="BH151">
        <v>1E-4</v>
      </c>
      <c r="BI151" t="s">
        <v>516</v>
      </c>
      <c r="BJ151">
        <v>2.0000000000000001E-4</v>
      </c>
      <c r="BK151" t="s">
        <v>244</v>
      </c>
      <c r="BL151">
        <v>4.0000000000000002E-4</v>
      </c>
      <c r="BM151" t="s">
        <v>651</v>
      </c>
      <c r="BN151">
        <v>2.9999999999999997E-4</v>
      </c>
      <c r="BO151" t="s">
        <v>303</v>
      </c>
      <c r="BP151">
        <v>5.0000000000000001E-4</v>
      </c>
      <c r="BQ151" t="s">
        <v>179</v>
      </c>
      <c r="BR151">
        <v>2.9999999999999997E-4</v>
      </c>
      <c r="BS151" t="s">
        <v>179</v>
      </c>
      <c r="BT151">
        <v>2.9999999999999997E-4</v>
      </c>
      <c r="BU151" t="s">
        <v>179</v>
      </c>
      <c r="BV151">
        <v>6.9999999999999999E-4</v>
      </c>
      <c r="BW151" t="s">
        <v>18</v>
      </c>
      <c r="BY151" t="s">
        <v>18</v>
      </c>
      <c r="CA151" t="s">
        <v>179</v>
      </c>
      <c r="CB151">
        <v>8.0000000000000004E-4</v>
      </c>
      <c r="CC151" t="s">
        <v>179</v>
      </c>
      <c r="CD151">
        <v>2E-3</v>
      </c>
      <c r="CE151" t="s">
        <v>179</v>
      </c>
      <c r="CF151">
        <v>2.3E-3</v>
      </c>
      <c r="CG151" t="s">
        <v>216</v>
      </c>
      <c r="CH151">
        <v>1E-4</v>
      </c>
      <c r="CI151" t="s">
        <v>179</v>
      </c>
      <c r="CJ151">
        <v>6.7000000000000002E-3</v>
      </c>
      <c r="CK151" t="s">
        <v>179</v>
      </c>
      <c r="CL151">
        <v>1.0999999999999999E-2</v>
      </c>
      <c r="CM151" t="s">
        <v>179</v>
      </c>
      <c r="CN151">
        <v>3.3999999999999998E-3</v>
      </c>
      <c r="CO151" t="s">
        <v>179</v>
      </c>
      <c r="CP151">
        <v>8.0000000000000004E-4</v>
      </c>
      <c r="CQ151" t="s">
        <v>179</v>
      </c>
      <c r="CR151">
        <v>3.2000000000000002E-3</v>
      </c>
      <c r="CS151" t="s">
        <v>179</v>
      </c>
      <c r="CT151">
        <v>1.8E-3</v>
      </c>
      <c r="CU151" t="s">
        <v>179</v>
      </c>
      <c r="CV151">
        <v>8.0000000000000004E-4</v>
      </c>
      <c r="CW151" t="s">
        <v>18</v>
      </c>
      <c r="CY151" t="s">
        <v>179</v>
      </c>
      <c r="CZ151">
        <v>5.0000000000000001E-4</v>
      </c>
      <c r="DA151" t="s">
        <v>179</v>
      </c>
      <c r="DB151">
        <v>5.9999999999999995E-4</v>
      </c>
      <c r="DC151" t="s">
        <v>212</v>
      </c>
      <c r="DD151">
        <v>5.9999999999999995E-4</v>
      </c>
      <c r="DE151" t="s">
        <v>179</v>
      </c>
      <c r="DF151">
        <v>5.9999999999999995E-4</v>
      </c>
      <c r="DG151" t="s">
        <v>179</v>
      </c>
      <c r="DH151">
        <v>4.0000000000000002E-4</v>
      </c>
      <c r="DI151" t="s">
        <v>179</v>
      </c>
      <c r="DJ151">
        <v>2.9999999999999997E-4</v>
      </c>
      <c r="DK151" t="s">
        <v>1889</v>
      </c>
      <c r="DL151" t="s">
        <v>59</v>
      </c>
      <c r="DS151">
        <v>134</v>
      </c>
      <c r="DT151" t="s">
        <v>5986</v>
      </c>
      <c r="DW151" t="s">
        <v>5293</v>
      </c>
    </row>
    <row r="152" spans="1:127">
      <c r="A152">
        <v>461</v>
      </c>
      <c r="B152" s="14">
        <v>44742.293055555558</v>
      </c>
      <c r="C152" t="s">
        <v>52</v>
      </c>
      <c r="D152">
        <v>0</v>
      </c>
      <c r="E152">
        <v>0</v>
      </c>
      <c r="F152">
        <v>0</v>
      </c>
      <c r="G152" t="s">
        <v>54</v>
      </c>
      <c r="H152" t="s">
        <v>55</v>
      </c>
      <c r="I152" t="s">
        <v>55</v>
      </c>
      <c r="J152" t="s">
        <v>55</v>
      </c>
      <c r="K152" t="s">
        <v>18</v>
      </c>
      <c r="L152">
        <v>90</v>
      </c>
      <c r="M152" t="s">
        <v>173</v>
      </c>
      <c r="N152">
        <v>0</v>
      </c>
      <c r="O152" t="s">
        <v>173</v>
      </c>
      <c r="P152">
        <v>0</v>
      </c>
      <c r="Q152" t="s">
        <v>173</v>
      </c>
      <c r="R152">
        <v>0</v>
      </c>
      <c r="S152">
        <v>2</v>
      </c>
      <c r="T152" t="s">
        <v>174</v>
      </c>
      <c r="U152">
        <v>4.5221</v>
      </c>
      <c r="V152">
        <v>0.67700000000000005</v>
      </c>
      <c r="W152" t="s">
        <v>1912</v>
      </c>
      <c r="X152">
        <v>0.34460000000000002</v>
      </c>
      <c r="Y152" t="s">
        <v>1913</v>
      </c>
      <c r="Z152">
        <v>0.36009999999999998</v>
      </c>
      <c r="AA152" t="s">
        <v>313</v>
      </c>
      <c r="AB152">
        <v>1.55E-2</v>
      </c>
      <c r="AC152" t="s">
        <v>179</v>
      </c>
      <c r="AD152">
        <v>8.6999999999999994E-3</v>
      </c>
      <c r="AE152" t="s">
        <v>179</v>
      </c>
      <c r="AF152">
        <v>1.7100000000000001E-2</v>
      </c>
      <c r="AG152" t="s">
        <v>1914</v>
      </c>
      <c r="AH152">
        <v>7.7999999999999996E-3</v>
      </c>
      <c r="AI152" t="s">
        <v>1915</v>
      </c>
      <c r="AJ152">
        <v>3.4599999999999999E-2</v>
      </c>
      <c r="AK152" t="s">
        <v>1916</v>
      </c>
      <c r="AL152">
        <v>7.1000000000000004E-3</v>
      </c>
      <c r="AM152" t="s">
        <v>1572</v>
      </c>
      <c r="AN152">
        <v>7.4999999999999997E-3</v>
      </c>
      <c r="AO152" t="s">
        <v>1917</v>
      </c>
      <c r="AP152">
        <v>4.8999999999999998E-3</v>
      </c>
      <c r="AQ152" t="s">
        <v>1295</v>
      </c>
      <c r="AR152">
        <v>4.5999999999999999E-3</v>
      </c>
      <c r="AS152" t="s">
        <v>1918</v>
      </c>
      <c r="AT152">
        <v>2.4799999999999999E-2</v>
      </c>
      <c r="AU152" t="s">
        <v>1287</v>
      </c>
      <c r="AV152">
        <v>3.5000000000000001E-3</v>
      </c>
      <c r="AW152" t="s">
        <v>622</v>
      </c>
      <c r="AX152">
        <v>1.1000000000000001E-3</v>
      </c>
      <c r="AY152" t="s">
        <v>284</v>
      </c>
      <c r="AZ152">
        <v>8.0000000000000004E-4</v>
      </c>
      <c r="BA152" t="s">
        <v>601</v>
      </c>
      <c r="BB152">
        <v>5.9999999999999995E-4</v>
      </c>
      <c r="BC152" t="s">
        <v>247</v>
      </c>
      <c r="BD152">
        <v>5.0000000000000001E-4</v>
      </c>
      <c r="BE152" t="s">
        <v>179</v>
      </c>
      <c r="BF152">
        <v>2.9999999999999997E-4</v>
      </c>
      <c r="BG152" t="s">
        <v>179</v>
      </c>
      <c r="BH152">
        <v>1E-4</v>
      </c>
      <c r="BI152" t="s">
        <v>318</v>
      </c>
      <c r="BJ152">
        <v>2.0000000000000001E-4</v>
      </c>
      <c r="BK152" t="s">
        <v>559</v>
      </c>
      <c r="BL152">
        <v>4.0000000000000002E-4</v>
      </c>
      <c r="BM152" t="s">
        <v>250</v>
      </c>
      <c r="BN152">
        <v>2.9999999999999997E-4</v>
      </c>
      <c r="BO152" t="s">
        <v>537</v>
      </c>
      <c r="BP152">
        <v>5.0000000000000001E-4</v>
      </c>
      <c r="BQ152" t="s">
        <v>179</v>
      </c>
      <c r="BR152">
        <v>2.9999999999999997E-4</v>
      </c>
      <c r="BS152" t="s">
        <v>179</v>
      </c>
      <c r="BT152">
        <v>2.9999999999999997E-4</v>
      </c>
      <c r="BU152" t="s">
        <v>179</v>
      </c>
      <c r="BV152">
        <v>6.9999999999999999E-4</v>
      </c>
      <c r="BW152" t="s">
        <v>267</v>
      </c>
      <c r="BX152">
        <v>8.9999999999999998E-4</v>
      </c>
      <c r="BY152" t="s">
        <v>18</v>
      </c>
      <c r="CA152" t="s">
        <v>179</v>
      </c>
      <c r="CB152">
        <v>8.0000000000000004E-4</v>
      </c>
      <c r="CC152" t="s">
        <v>505</v>
      </c>
      <c r="CD152">
        <v>2E-3</v>
      </c>
      <c r="CE152" t="s">
        <v>179</v>
      </c>
      <c r="CF152">
        <v>2.2000000000000001E-3</v>
      </c>
      <c r="CG152" t="s">
        <v>216</v>
      </c>
      <c r="CH152">
        <v>1E-4</v>
      </c>
      <c r="CI152" t="s">
        <v>179</v>
      </c>
      <c r="CJ152">
        <v>6.7999999999999996E-3</v>
      </c>
      <c r="CK152" t="s">
        <v>179</v>
      </c>
      <c r="CL152">
        <v>1.11E-2</v>
      </c>
      <c r="CM152" t="s">
        <v>179</v>
      </c>
      <c r="CN152">
        <v>4.1999999999999997E-3</v>
      </c>
      <c r="CO152" t="s">
        <v>179</v>
      </c>
      <c r="CP152">
        <v>8.9999999999999998E-4</v>
      </c>
      <c r="CQ152" t="s">
        <v>179</v>
      </c>
      <c r="CR152">
        <v>3.3E-3</v>
      </c>
      <c r="CS152" t="s">
        <v>179</v>
      </c>
      <c r="CT152">
        <v>1.8E-3</v>
      </c>
      <c r="CU152" t="s">
        <v>179</v>
      </c>
      <c r="CV152">
        <v>8.0000000000000004E-4</v>
      </c>
      <c r="CW152" t="s">
        <v>18</v>
      </c>
      <c r="CY152" t="s">
        <v>179</v>
      </c>
      <c r="CZ152">
        <v>5.9999999999999995E-4</v>
      </c>
      <c r="DA152" t="s">
        <v>179</v>
      </c>
      <c r="DB152">
        <v>5.9999999999999995E-4</v>
      </c>
      <c r="DC152" t="s">
        <v>179</v>
      </c>
      <c r="DD152">
        <v>5.9999999999999995E-4</v>
      </c>
      <c r="DE152" t="s">
        <v>179</v>
      </c>
      <c r="DF152">
        <v>5.9999999999999995E-4</v>
      </c>
      <c r="DG152" t="s">
        <v>179</v>
      </c>
      <c r="DH152">
        <v>4.0000000000000002E-4</v>
      </c>
      <c r="DI152" t="s">
        <v>179</v>
      </c>
      <c r="DJ152">
        <v>4.0000000000000002E-4</v>
      </c>
      <c r="DK152" t="s">
        <v>1919</v>
      </c>
      <c r="DL152" t="s">
        <v>59</v>
      </c>
      <c r="DS152">
        <v>3</v>
      </c>
      <c r="DT152" t="s">
        <v>5984</v>
      </c>
      <c r="DW152" t="s">
        <v>5294</v>
      </c>
    </row>
    <row r="153" spans="1:127">
      <c r="A153">
        <v>462</v>
      </c>
      <c r="B153" s="14">
        <v>44742.295138888891</v>
      </c>
      <c r="C153" t="s">
        <v>52</v>
      </c>
      <c r="D153">
        <v>0</v>
      </c>
      <c r="E153">
        <v>0</v>
      </c>
      <c r="F153">
        <v>0</v>
      </c>
      <c r="G153" t="s">
        <v>54</v>
      </c>
      <c r="H153" t="s">
        <v>55</v>
      </c>
      <c r="I153" t="s">
        <v>55</v>
      </c>
      <c r="J153" t="s">
        <v>55</v>
      </c>
      <c r="K153" t="s">
        <v>18</v>
      </c>
      <c r="L153">
        <v>90</v>
      </c>
      <c r="M153" t="s">
        <v>173</v>
      </c>
      <c r="N153">
        <v>0</v>
      </c>
      <c r="O153" t="s">
        <v>173</v>
      </c>
      <c r="P153">
        <v>0</v>
      </c>
      <c r="Q153" t="s">
        <v>173</v>
      </c>
      <c r="R153">
        <v>0</v>
      </c>
      <c r="S153">
        <v>2</v>
      </c>
      <c r="T153" t="s">
        <v>174</v>
      </c>
      <c r="U153">
        <v>3.6394000000000002</v>
      </c>
      <c r="V153">
        <v>0.65269999999999995</v>
      </c>
      <c r="W153" t="s">
        <v>1920</v>
      </c>
      <c r="X153">
        <v>0.31309999999999999</v>
      </c>
      <c r="Y153" t="s">
        <v>1921</v>
      </c>
      <c r="Z153">
        <v>0.33529999999999999</v>
      </c>
      <c r="AA153" t="s">
        <v>1922</v>
      </c>
      <c r="AB153">
        <v>1.5900000000000001E-2</v>
      </c>
      <c r="AC153" t="s">
        <v>179</v>
      </c>
      <c r="AD153">
        <v>9.1999999999999998E-3</v>
      </c>
      <c r="AE153" t="s">
        <v>179</v>
      </c>
      <c r="AF153">
        <v>1.7399999999999999E-2</v>
      </c>
      <c r="AG153" t="s">
        <v>1923</v>
      </c>
      <c r="AH153">
        <v>9.7000000000000003E-3</v>
      </c>
      <c r="AI153" t="s">
        <v>1924</v>
      </c>
      <c r="AJ153">
        <v>3.39E-2</v>
      </c>
      <c r="AK153" t="s">
        <v>1925</v>
      </c>
      <c r="AL153">
        <v>7.6E-3</v>
      </c>
      <c r="AM153" t="s">
        <v>287</v>
      </c>
      <c r="AN153">
        <v>7.6E-3</v>
      </c>
      <c r="AO153" t="s">
        <v>776</v>
      </c>
      <c r="AP153">
        <v>4.0000000000000001E-3</v>
      </c>
      <c r="AQ153" t="s">
        <v>1926</v>
      </c>
      <c r="AR153">
        <v>5.4000000000000003E-3</v>
      </c>
      <c r="AS153" t="s">
        <v>1927</v>
      </c>
      <c r="AT153">
        <v>2.6499999999999999E-2</v>
      </c>
      <c r="AU153" t="s">
        <v>465</v>
      </c>
      <c r="AV153">
        <v>3.8E-3</v>
      </c>
      <c r="AW153" t="s">
        <v>242</v>
      </c>
      <c r="AX153">
        <v>1.1000000000000001E-3</v>
      </c>
      <c r="AY153" t="s">
        <v>265</v>
      </c>
      <c r="AZ153">
        <v>8.9999999999999998E-4</v>
      </c>
      <c r="BA153" t="s">
        <v>302</v>
      </c>
      <c r="BB153">
        <v>6.9999999999999999E-4</v>
      </c>
      <c r="BC153" t="s">
        <v>245</v>
      </c>
      <c r="BD153">
        <v>5.0000000000000001E-4</v>
      </c>
      <c r="BE153" t="s">
        <v>179</v>
      </c>
      <c r="BF153">
        <v>2.9999999999999997E-4</v>
      </c>
      <c r="BG153" t="s">
        <v>179</v>
      </c>
      <c r="BH153">
        <v>1E-4</v>
      </c>
      <c r="BI153" t="s">
        <v>212</v>
      </c>
      <c r="BJ153">
        <v>2.0000000000000001E-4</v>
      </c>
      <c r="BK153" t="s">
        <v>248</v>
      </c>
      <c r="BL153">
        <v>4.0000000000000002E-4</v>
      </c>
      <c r="BM153" t="s">
        <v>517</v>
      </c>
      <c r="BN153">
        <v>2.9999999999999997E-4</v>
      </c>
      <c r="BO153" t="s">
        <v>229</v>
      </c>
      <c r="BP153">
        <v>5.0000000000000001E-4</v>
      </c>
      <c r="BQ153" t="s">
        <v>179</v>
      </c>
      <c r="BR153">
        <v>2.9999999999999997E-4</v>
      </c>
      <c r="BS153" t="s">
        <v>179</v>
      </c>
      <c r="BT153">
        <v>4.0000000000000002E-4</v>
      </c>
      <c r="BU153" t="s">
        <v>179</v>
      </c>
      <c r="BV153">
        <v>5.9999999999999995E-4</v>
      </c>
      <c r="BW153" t="s">
        <v>18</v>
      </c>
      <c r="BY153" t="s">
        <v>179</v>
      </c>
      <c r="BZ153">
        <v>1.1999999999999999E-3</v>
      </c>
      <c r="CA153" t="s">
        <v>179</v>
      </c>
      <c r="CB153">
        <v>8.0000000000000004E-4</v>
      </c>
      <c r="CC153" t="s">
        <v>179</v>
      </c>
      <c r="CD153">
        <v>2.2000000000000001E-3</v>
      </c>
      <c r="CE153" t="s">
        <v>179</v>
      </c>
      <c r="CF153">
        <v>2.2000000000000001E-3</v>
      </c>
      <c r="CG153" t="s">
        <v>216</v>
      </c>
      <c r="CH153">
        <v>1E-4</v>
      </c>
      <c r="CI153" t="s">
        <v>179</v>
      </c>
      <c r="CJ153">
        <v>7.9000000000000008E-3</v>
      </c>
      <c r="CK153" t="s">
        <v>179</v>
      </c>
      <c r="CL153">
        <v>1.17E-2</v>
      </c>
      <c r="CM153" t="s">
        <v>179</v>
      </c>
      <c r="CN153">
        <v>6.6E-3</v>
      </c>
      <c r="CO153" t="s">
        <v>179</v>
      </c>
      <c r="CP153">
        <v>8.9999999999999998E-4</v>
      </c>
      <c r="CQ153" t="s">
        <v>179</v>
      </c>
      <c r="CR153">
        <v>3.2000000000000002E-3</v>
      </c>
      <c r="CS153" t="s">
        <v>179</v>
      </c>
      <c r="CT153">
        <v>2E-3</v>
      </c>
      <c r="CU153" t="s">
        <v>179</v>
      </c>
      <c r="CV153">
        <v>8.0000000000000004E-4</v>
      </c>
      <c r="CW153" t="s">
        <v>18</v>
      </c>
      <c r="CY153" t="s">
        <v>179</v>
      </c>
      <c r="CZ153">
        <v>5.0000000000000001E-4</v>
      </c>
      <c r="DA153" t="s">
        <v>179</v>
      </c>
      <c r="DB153">
        <v>5.9999999999999995E-4</v>
      </c>
      <c r="DC153" t="s">
        <v>179</v>
      </c>
      <c r="DD153">
        <v>5.9999999999999995E-4</v>
      </c>
      <c r="DE153" t="s">
        <v>179</v>
      </c>
      <c r="DF153">
        <v>5.9999999999999995E-4</v>
      </c>
      <c r="DG153" t="s">
        <v>179</v>
      </c>
      <c r="DH153">
        <v>4.0000000000000002E-4</v>
      </c>
      <c r="DI153" t="s">
        <v>179</v>
      </c>
      <c r="DJ153">
        <v>4.0000000000000002E-4</v>
      </c>
      <c r="DK153" t="s">
        <v>1919</v>
      </c>
      <c r="DL153" t="s">
        <v>59</v>
      </c>
      <c r="DS153">
        <v>63</v>
      </c>
      <c r="DT153" t="s">
        <v>898</v>
      </c>
      <c r="DW153" t="s">
        <v>5295</v>
      </c>
    </row>
    <row r="154" spans="1:127">
      <c r="A154">
        <v>463</v>
      </c>
      <c r="B154" s="14">
        <v>44742.297222222223</v>
      </c>
      <c r="C154" t="s">
        <v>52</v>
      </c>
      <c r="D154">
        <v>0</v>
      </c>
      <c r="E154">
        <v>0</v>
      </c>
      <c r="F154">
        <v>0</v>
      </c>
      <c r="G154" t="s">
        <v>54</v>
      </c>
      <c r="H154" t="s">
        <v>55</v>
      </c>
      <c r="I154" t="s">
        <v>55</v>
      </c>
      <c r="J154" t="s">
        <v>55</v>
      </c>
      <c r="K154" t="s">
        <v>18</v>
      </c>
      <c r="L154">
        <v>90</v>
      </c>
      <c r="M154" t="s">
        <v>173</v>
      </c>
      <c r="N154">
        <v>0</v>
      </c>
      <c r="O154" t="s">
        <v>173</v>
      </c>
      <c r="P154">
        <v>0</v>
      </c>
      <c r="Q154" t="s">
        <v>173</v>
      </c>
      <c r="R154">
        <v>0</v>
      </c>
      <c r="S154">
        <v>2</v>
      </c>
      <c r="T154" t="s">
        <v>174</v>
      </c>
      <c r="U154">
        <v>4.2186000000000003</v>
      </c>
      <c r="V154">
        <v>0.68430000000000002</v>
      </c>
      <c r="W154" t="s">
        <v>1928</v>
      </c>
      <c r="X154">
        <v>0.34949999999999998</v>
      </c>
      <c r="Y154" t="s">
        <v>1929</v>
      </c>
      <c r="Z154">
        <v>0.36330000000000001</v>
      </c>
      <c r="AA154" t="s">
        <v>1930</v>
      </c>
      <c r="AB154">
        <v>1.5900000000000001E-2</v>
      </c>
      <c r="AC154" t="s">
        <v>179</v>
      </c>
      <c r="AD154">
        <v>8.6999999999999994E-3</v>
      </c>
      <c r="AE154" t="s">
        <v>179</v>
      </c>
      <c r="AF154">
        <v>1.6899999999999998E-2</v>
      </c>
      <c r="AG154" t="s">
        <v>1931</v>
      </c>
      <c r="AH154">
        <v>8.3000000000000001E-3</v>
      </c>
      <c r="AI154" t="s">
        <v>1932</v>
      </c>
      <c r="AJ154">
        <v>3.49E-2</v>
      </c>
      <c r="AK154" t="s">
        <v>1933</v>
      </c>
      <c r="AL154">
        <v>7.6E-3</v>
      </c>
      <c r="AM154" t="s">
        <v>1934</v>
      </c>
      <c r="AN154">
        <v>8.0999999999999996E-3</v>
      </c>
      <c r="AO154" t="s">
        <v>1145</v>
      </c>
      <c r="AP154">
        <v>4.1999999999999997E-3</v>
      </c>
      <c r="AQ154" t="s">
        <v>1935</v>
      </c>
      <c r="AR154">
        <v>4.7999999999999996E-3</v>
      </c>
      <c r="AS154" t="s">
        <v>1936</v>
      </c>
      <c r="AT154">
        <v>2.58E-2</v>
      </c>
      <c r="AU154" t="s">
        <v>613</v>
      </c>
      <c r="AV154">
        <v>3.5999999999999999E-3</v>
      </c>
      <c r="AW154" t="s">
        <v>490</v>
      </c>
      <c r="AX154">
        <v>1.1000000000000001E-3</v>
      </c>
      <c r="AY154" t="s">
        <v>390</v>
      </c>
      <c r="AZ154">
        <v>8.0000000000000004E-4</v>
      </c>
      <c r="BA154" t="s">
        <v>270</v>
      </c>
      <c r="BB154">
        <v>6.9999999999999999E-4</v>
      </c>
      <c r="BC154" t="s">
        <v>304</v>
      </c>
      <c r="BD154">
        <v>5.0000000000000001E-4</v>
      </c>
      <c r="BE154" t="s">
        <v>179</v>
      </c>
      <c r="BF154">
        <v>2.9999999999999997E-4</v>
      </c>
      <c r="BG154" t="s">
        <v>216</v>
      </c>
      <c r="BH154">
        <v>1E-4</v>
      </c>
      <c r="BI154" t="s">
        <v>286</v>
      </c>
      <c r="BJ154">
        <v>2.0000000000000001E-4</v>
      </c>
      <c r="BK154" t="s">
        <v>349</v>
      </c>
      <c r="BL154">
        <v>4.0000000000000002E-4</v>
      </c>
      <c r="BM154" t="s">
        <v>250</v>
      </c>
      <c r="BN154">
        <v>2.9999999999999997E-4</v>
      </c>
      <c r="BO154" t="s">
        <v>187</v>
      </c>
      <c r="BP154">
        <v>5.0000000000000001E-4</v>
      </c>
      <c r="BQ154" t="s">
        <v>179</v>
      </c>
      <c r="BR154">
        <v>2.9999999999999997E-4</v>
      </c>
      <c r="BS154" t="s">
        <v>179</v>
      </c>
      <c r="BT154">
        <v>2.9999999999999997E-4</v>
      </c>
      <c r="BU154" t="s">
        <v>179</v>
      </c>
      <c r="BV154">
        <v>6.9999999999999999E-4</v>
      </c>
      <c r="BW154" t="s">
        <v>18</v>
      </c>
      <c r="BY154" t="s">
        <v>179</v>
      </c>
      <c r="BZ154">
        <v>1.1000000000000001E-3</v>
      </c>
      <c r="CA154" t="s">
        <v>179</v>
      </c>
      <c r="CB154">
        <v>8.0000000000000004E-4</v>
      </c>
      <c r="CC154" t="s">
        <v>179</v>
      </c>
      <c r="CD154">
        <v>2E-3</v>
      </c>
      <c r="CE154" t="s">
        <v>179</v>
      </c>
      <c r="CF154">
        <v>2.3E-3</v>
      </c>
      <c r="CG154" t="s">
        <v>216</v>
      </c>
      <c r="CH154">
        <v>1E-4</v>
      </c>
      <c r="CI154" t="s">
        <v>179</v>
      </c>
      <c r="CJ154">
        <v>6.6E-3</v>
      </c>
      <c r="CK154" t="s">
        <v>179</v>
      </c>
      <c r="CL154">
        <v>1.0999999999999999E-2</v>
      </c>
      <c r="CM154" t="s">
        <v>179</v>
      </c>
      <c r="CN154">
        <v>4.1000000000000003E-3</v>
      </c>
      <c r="CO154" t="s">
        <v>179</v>
      </c>
      <c r="CP154">
        <v>8.0000000000000004E-4</v>
      </c>
      <c r="CQ154" t="s">
        <v>179</v>
      </c>
      <c r="CR154">
        <v>3.0999999999999999E-3</v>
      </c>
      <c r="CS154" t="s">
        <v>179</v>
      </c>
      <c r="CT154">
        <v>1.9E-3</v>
      </c>
      <c r="CU154" t="s">
        <v>179</v>
      </c>
      <c r="CV154">
        <v>8.0000000000000004E-4</v>
      </c>
      <c r="CW154" t="s">
        <v>18</v>
      </c>
      <c r="CY154" t="s">
        <v>179</v>
      </c>
      <c r="CZ154">
        <v>5.9999999999999995E-4</v>
      </c>
      <c r="DA154" t="s">
        <v>179</v>
      </c>
      <c r="DB154">
        <v>5.9999999999999995E-4</v>
      </c>
      <c r="DC154" t="s">
        <v>179</v>
      </c>
      <c r="DD154">
        <v>5.9999999999999995E-4</v>
      </c>
      <c r="DE154" t="s">
        <v>179</v>
      </c>
      <c r="DF154">
        <v>5.9999999999999995E-4</v>
      </c>
      <c r="DG154" t="s">
        <v>179</v>
      </c>
      <c r="DH154">
        <v>4.0000000000000002E-4</v>
      </c>
      <c r="DI154" t="s">
        <v>179</v>
      </c>
      <c r="DJ154">
        <v>2.9999999999999997E-4</v>
      </c>
      <c r="DK154" t="s">
        <v>1919</v>
      </c>
      <c r="DL154" t="s">
        <v>59</v>
      </c>
      <c r="DS154">
        <v>114</v>
      </c>
      <c r="DT154" t="s">
        <v>6006</v>
      </c>
      <c r="DW154" t="s">
        <v>5296</v>
      </c>
    </row>
    <row r="155" spans="1:127">
      <c r="A155">
        <v>464</v>
      </c>
      <c r="B155" s="14">
        <v>44742.303472222222</v>
      </c>
      <c r="C155" t="s">
        <v>52</v>
      </c>
      <c r="D155">
        <v>0</v>
      </c>
      <c r="E155">
        <v>0</v>
      </c>
      <c r="F155">
        <v>0</v>
      </c>
      <c r="G155" t="s">
        <v>54</v>
      </c>
      <c r="H155" t="s">
        <v>55</v>
      </c>
      <c r="I155" t="s">
        <v>55</v>
      </c>
      <c r="J155" t="s">
        <v>55</v>
      </c>
      <c r="K155" t="s">
        <v>18</v>
      </c>
      <c r="L155">
        <v>90</v>
      </c>
      <c r="M155" t="s">
        <v>173</v>
      </c>
      <c r="N155">
        <v>0</v>
      </c>
      <c r="O155" t="s">
        <v>173</v>
      </c>
      <c r="P155">
        <v>0</v>
      </c>
      <c r="Q155" t="s">
        <v>173</v>
      </c>
      <c r="R155">
        <v>0</v>
      </c>
      <c r="S155">
        <v>2</v>
      </c>
      <c r="T155" t="s">
        <v>174</v>
      </c>
      <c r="U155">
        <v>4.0987</v>
      </c>
      <c r="V155">
        <v>0.66090000000000004</v>
      </c>
      <c r="W155" t="s">
        <v>1937</v>
      </c>
      <c r="X155">
        <v>0.33129999999999998</v>
      </c>
      <c r="Y155" t="s">
        <v>1938</v>
      </c>
      <c r="Z155">
        <v>0.3488</v>
      </c>
      <c r="AA155" t="s">
        <v>1717</v>
      </c>
      <c r="AB155">
        <v>1.5100000000000001E-2</v>
      </c>
      <c r="AC155" t="s">
        <v>179</v>
      </c>
      <c r="AD155">
        <v>8.3999999999999995E-3</v>
      </c>
      <c r="AE155" t="s">
        <v>179</v>
      </c>
      <c r="AF155">
        <v>1.67E-2</v>
      </c>
      <c r="AG155" t="s">
        <v>1939</v>
      </c>
      <c r="AH155">
        <v>7.6E-3</v>
      </c>
      <c r="AI155" t="s">
        <v>1940</v>
      </c>
      <c r="AJ155">
        <v>3.2599999999999997E-2</v>
      </c>
      <c r="AK155" t="s">
        <v>1941</v>
      </c>
      <c r="AL155">
        <v>7.1000000000000004E-3</v>
      </c>
      <c r="AM155" t="s">
        <v>402</v>
      </c>
      <c r="AN155">
        <v>7.4000000000000003E-3</v>
      </c>
      <c r="AO155" t="s">
        <v>205</v>
      </c>
      <c r="AP155">
        <v>4.0000000000000001E-3</v>
      </c>
      <c r="AQ155" t="s">
        <v>1313</v>
      </c>
      <c r="AR155">
        <v>4.7000000000000002E-3</v>
      </c>
      <c r="AS155" t="s">
        <v>1942</v>
      </c>
      <c r="AT155">
        <v>2.46E-2</v>
      </c>
      <c r="AU155" t="s">
        <v>288</v>
      </c>
      <c r="AV155">
        <v>3.5000000000000001E-3</v>
      </c>
      <c r="AW155" t="s">
        <v>407</v>
      </c>
      <c r="AX155">
        <v>1.1000000000000001E-3</v>
      </c>
      <c r="AY155" t="s">
        <v>244</v>
      </c>
      <c r="AZ155">
        <v>8.0000000000000004E-4</v>
      </c>
      <c r="BA155" t="s">
        <v>638</v>
      </c>
      <c r="BB155">
        <v>5.9999999999999995E-4</v>
      </c>
      <c r="BC155" t="s">
        <v>247</v>
      </c>
      <c r="BD155">
        <v>5.0000000000000001E-4</v>
      </c>
      <c r="BE155" t="s">
        <v>179</v>
      </c>
      <c r="BF155">
        <v>2.9999999999999997E-4</v>
      </c>
      <c r="BG155" t="s">
        <v>179</v>
      </c>
      <c r="BH155">
        <v>1E-4</v>
      </c>
      <c r="BI155" t="s">
        <v>286</v>
      </c>
      <c r="BJ155">
        <v>2.0000000000000001E-4</v>
      </c>
      <c r="BK155" t="s">
        <v>650</v>
      </c>
      <c r="BL155">
        <v>4.0000000000000002E-4</v>
      </c>
      <c r="BM155" t="s">
        <v>214</v>
      </c>
      <c r="BN155">
        <v>2.9999999999999997E-4</v>
      </c>
      <c r="BO155" t="s">
        <v>537</v>
      </c>
      <c r="BP155">
        <v>5.0000000000000001E-4</v>
      </c>
      <c r="BQ155" t="s">
        <v>179</v>
      </c>
      <c r="BR155">
        <v>2.9999999999999997E-4</v>
      </c>
      <c r="BS155" t="s">
        <v>179</v>
      </c>
      <c r="BT155">
        <v>4.0000000000000002E-4</v>
      </c>
      <c r="BU155" t="s">
        <v>179</v>
      </c>
      <c r="BV155">
        <v>5.9999999999999995E-4</v>
      </c>
      <c r="BW155" t="s">
        <v>285</v>
      </c>
      <c r="BX155">
        <v>8.9999999999999998E-4</v>
      </c>
      <c r="BY155" t="s">
        <v>18</v>
      </c>
      <c r="CA155" t="s">
        <v>179</v>
      </c>
      <c r="CB155">
        <v>8.0000000000000004E-4</v>
      </c>
      <c r="CC155" t="s">
        <v>179</v>
      </c>
      <c r="CD155">
        <v>2.0999999999999999E-3</v>
      </c>
      <c r="CE155" t="s">
        <v>179</v>
      </c>
      <c r="CF155">
        <v>2.2000000000000001E-3</v>
      </c>
      <c r="CG155" t="s">
        <v>179</v>
      </c>
      <c r="CH155">
        <v>1E-4</v>
      </c>
      <c r="CI155" t="s">
        <v>179</v>
      </c>
      <c r="CJ155">
        <v>7.6E-3</v>
      </c>
      <c r="CK155" t="s">
        <v>179</v>
      </c>
      <c r="CL155">
        <v>1.14E-2</v>
      </c>
      <c r="CM155" t="s">
        <v>179</v>
      </c>
      <c r="CN155">
        <v>5.3E-3</v>
      </c>
      <c r="CO155" t="s">
        <v>179</v>
      </c>
      <c r="CP155">
        <v>8.9999999999999998E-4</v>
      </c>
      <c r="CQ155" t="s">
        <v>179</v>
      </c>
      <c r="CR155">
        <v>3.2000000000000002E-3</v>
      </c>
      <c r="CS155" t="s">
        <v>179</v>
      </c>
      <c r="CT155">
        <v>1.9E-3</v>
      </c>
      <c r="CU155" t="s">
        <v>18</v>
      </c>
      <c r="CW155" t="s">
        <v>18</v>
      </c>
      <c r="CY155" t="s">
        <v>179</v>
      </c>
      <c r="CZ155">
        <v>5.0000000000000001E-4</v>
      </c>
      <c r="DA155" t="s">
        <v>179</v>
      </c>
      <c r="DB155">
        <v>5.9999999999999995E-4</v>
      </c>
      <c r="DC155" t="s">
        <v>179</v>
      </c>
      <c r="DD155">
        <v>5.0000000000000001E-4</v>
      </c>
      <c r="DE155" t="s">
        <v>179</v>
      </c>
      <c r="DF155">
        <v>5.9999999999999995E-4</v>
      </c>
      <c r="DG155" t="s">
        <v>179</v>
      </c>
      <c r="DH155">
        <v>4.0000000000000002E-4</v>
      </c>
      <c r="DI155" t="s">
        <v>179</v>
      </c>
      <c r="DJ155">
        <v>4.0000000000000002E-4</v>
      </c>
      <c r="DK155" t="s">
        <v>1943</v>
      </c>
      <c r="DL155" t="s">
        <v>59</v>
      </c>
      <c r="DS155">
        <v>5</v>
      </c>
      <c r="DT155" t="s">
        <v>5984</v>
      </c>
      <c r="DW155" t="s">
        <v>5297</v>
      </c>
    </row>
    <row r="156" spans="1:127">
      <c r="A156">
        <v>466</v>
      </c>
      <c r="B156" s="14">
        <v>44742.309027777781</v>
      </c>
      <c r="C156" t="s">
        <v>52</v>
      </c>
      <c r="D156">
        <v>0</v>
      </c>
      <c r="E156">
        <v>0</v>
      </c>
      <c r="F156">
        <v>0</v>
      </c>
      <c r="G156" t="s">
        <v>54</v>
      </c>
      <c r="H156" t="s">
        <v>55</v>
      </c>
      <c r="I156" t="s">
        <v>55</v>
      </c>
      <c r="J156" t="s">
        <v>55</v>
      </c>
      <c r="K156" t="s">
        <v>18</v>
      </c>
      <c r="L156">
        <v>90</v>
      </c>
      <c r="M156" t="s">
        <v>173</v>
      </c>
      <c r="N156">
        <v>0</v>
      </c>
      <c r="O156" t="s">
        <v>173</v>
      </c>
      <c r="P156">
        <v>0</v>
      </c>
      <c r="Q156" t="s">
        <v>173</v>
      </c>
      <c r="R156">
        <v>0</v>
      </c>
      <c r="S156">
        <v>2</v>
      </c>
      <c r="T156" t="s">
        <v>174</v>
      </c>
      <c r="U156">
        <v>6.4097999999999997</v>
      </c>
      <c r="V156">
        <v>0.75029999999999997</v>
      </c>
      <c r="W156" t="s">
        <v>1954</v>
      </c>
      <c r="X156">
        <v>0.36849999999999999</v>
      </c>
      <c r="Y156" t="s">
        <v>1955</v>
      </c>
      <c r="Z156">
        <v>0.40089999999999998</v>
      </c>
      <c r="AA156" t="s">
        <v>1282</v>
      </c>
      <c r="AB156">
        <v>1.49E-2</v>
      </c>
      <c r="AC156" t="s">
        <v>1956</v>
      </c>
      <c r="AD156">
        <v>1.06E-2</v>
      </c>
      <c r="AE156" t="s">
        <v>179</v>
      </c>
      <c r="AF156">
        <v>1.8100000000000002E-2</v>
      </c>
      <c r="AG156" t="s">
        <v>1957</v>
      </c>
      <c r="AH156">
        <v>1.01E-2</v>
      </c>
      <c r="AI156" t="s">
        <v>1958</v>
      </c>
      <c r="AJ156">
        <v>3.1699999999999999E-2</v>
      </c>
      <c r="AK156" t="s">
        <v>1959</v>
      </c>
      <c r="AL156">
        <v>7.4999999999999997E-3</v>
      </c>
      <c r="AM156" t="s">
        <v>1309</v>
      </c>
      <c r="AN156">
        <v>7.7000000000000002E-3</v>
      </c>
      <c r="AO156" t="s">
        <v>1960</v>
      </c>
      <c r="AP156">
        <v>4.3E-3</v>
      </c>
      <c r="AQ156" t="s">
        <v>1961</v>
      </c>
      <c r="AR156">
        <v>4.5999999999999999E-3</v>
      </c>
      <c r="AS156" t="s">
        <v>1962</v>
      </c>
      <c r="AT156">
        <v>2.64E-2</v>
      </c>
      <c r="AU156" t="s">
        <v>614</v>
      </c>
      <c r="AV156">
        <v>3.7000000000000002E-3</v>
      </c>
      <c r="AW156" t="s">
        <v>264</v>
      </c>
      <c r="AX156">
        <v>1.1000000000000001E-3</v>
      </c>
      <c r="AY156" t="s">
        <v>625</v>
      </c>
      <c r="AZ156">
        <v>8.0000000000000004E-4</v>
      </c>
      <c r="BA156" t="s">
        <v>301</v>
      </c>
      <c r="BB156">
        <v>6.9999999999999999E-4</v>
      </c>
      <c r="BC156" t="s">
        <v>211</v>
      </c>
      <c r="BD156">
        <v>5.0000000000000001E-4</v>
      </c>
      <c r="BE156" t="s">
        <v>179</v>
      </c>
      <c r="BF156">
        <v>2.9999999999999997E-4</v>
      </c>
      <c r="BG156" t="s">
        <v>179</v>
      </c>
      <c r="BH156">
        <v>1E-4</v>
      </c>
      <c r="BI156" t="s">
        <v>211</v>
      </c>
      <c r="BJ156">
        <v>2.0000000000000001E-4</v>
      </c>
      <c r="BK156" t="s">
        <v>450</v>
      </c>
      <c r="BL156">
        <v>4.0000000000000002E-4</v>
      </c>
      <c r="BM156" t="s">
        <v>733</v>
      </c>
      <c r="BN156">
        <v>2.9999999999999997E-4</v>
      </c>
      <c r="BO156" t="s">
        <v>288</v>
      </c>
      <c r="BP156">
        <v>4.0000000000000002E-4</v>
      </c>
      <c r="BQ156" t="s">
        <v>179</v>
      </c>
      <c r="BR156">
        <v>2.9999999999999997E-4</v>
      </c>
      <c r="BS156" t="s">
        <v>179</v>
      </c>
      <c r="BT156">
        <v>2.0000000000000001E-4</v>
      </c>
      <c r="BU156" t="s">
        <v>179</v>
      </c>
      <c r="BV156">
        <v>6.9999999999999999E-4</v>
      </c>
      <c r="BW156" t="s">
        <v>179</v>
      </c>
      <c r="BX156">
        <v>8.0000000000000004E-4</v>
      </c>
      <c r="BY156" t="s">
        <v>179</v>
      </c>
      <c r="BZ156">
        <v>1.1000000000000001E-3</v>
      </c>
      <c r="CA156" t="s">
        <v>179</v>
      </c>
      <c r="CB156">
        <v>8.0000000000000004E-4</v>
      </c>
      <c r="CC156" t="s">
        <v>179</v>
      </c>
      <c r="CD156">
        <v>2E-3</v>
      </c>
      <c r="CE156" t="s">
        <v>269</v>
      </c>
      <c r="CF156">
        <v>2.3E-3</v>
      </c>
      <c r="CG156" t="s">
        <v>216</v>
      </c>
      <c r="CH156">
        <v>1E-4</v>
      </c>
      <c r="CI156" t="s">
        <v>179</v>
      </c>
      <c r="CJ156">
        <v>6.1999999999999998E-3</v>
      </c>
      <c r="CK156" t="s">
        <v>179</v>
      </c>
      <c r="CL156">
        <v>1.0699999999999999E-2</v>
      </c>
      <c r="CM156" t="s">
        <v>179</v>
      </c>
      <c r="CN156">
        <v>6.9999999999999999E-4</v>
      </c>
      <c r="CO156" t="s">
        <v>179</v>
      </c>
      <c r="CP156">
        <v>8.0000000000000004E-4</v>
      </c>
      <c r="CQ156" t="s">
        <v>179</v>
      </c>
      <c r="CR156">
        <v>3.2000000000000002E-3</v>
      </c>
      <c r="CS156" t="s">
        <v>179</v>
      </c>
      <c r="CT156">
        <v>1.8E-3</v>
      </c>
      <c r="CU156" t="s">
        <v>179</v>
      </c>
      <c r="CV156">
        <v>8.0000000000000004E-4</v>
      </c>
      <c r="CW156" t="s">
        <v>18</v>
      </c>
      <c r="CY156" t="s">
        <v>179</v>
      </c>
      <c r="CZ156">
        <v>5.9999999999999995E-4</v>
      </c>
      <c r="DA156" t="s">
        <v>179</v>
      </c>
      <c r="DB156">
        <v>5.9999999999999995E-4</v>
      </c>
      <c r="DC156" t="s">
        <v>179</v>
      </c>
      <c r="DD156">
        <v>5.9999999999999995E-4</v>
      </c>
      <c r="DE156" t="s">
        <v>179</v>
      </c>
      <c r="DF156">
        <v>6.9999999999999999E-4</v>
      </c>
      <c r="DG156" t="s">
        <v>179</v>
      </c>
      <c r="DH156">
        <v>4.0000000000000002E-4</v>
      </c>
      <c r="DI156" t="s">
        <v>179</v>
      </c>
      <c r="DJ156">
        <v>2.9999999999999997E-4</v>
      </c>
      <c r="DK156" t="s">
        <v>1943</v>
      </c>
      <c r="DL156" t="s">
        <v>59</v>
      </c>
      <c r="DS156">
        <v>78</v>
      </c>
      <c r="DT156" t="s">
        <v>1963</v>
      </c>
      <c r="DW156" t="s">
        <v>5298</v>
      </c>
    </row>
    <row r="157" spans="1:127">
      <c r="A157">
        <v>467</v>
      </c>
      <c r="B157" s="14">
        <v>44742.310416666667</v>
      </c>
      <c r="C157" t="s">
        <v>52</v>
      </c>
      <c r="D157">
        <v>0</v>
      </c>
      <c r="E157">
        <v>0</v>
      </c>
      <c r="F157">
        <v>0</v>
      </c>
      <c r="G157" t="s">
        <v>54</v>
      </c>
      <c r="H157" t="s">
        <v>55</v>
      </c>
      <c r="I157" t="s">
        <v>55</v>
      </c>
      <c r="J157" t="s">
        <v>55</v>
      </c>
      <c r="K157" t="s">
        <v>18</v>
      </c>
      <c r="L157">
        <v>90</v>
      </c>
      <c r="M157" t="s">
        <v>173</v>
      </c>
      <c r="N157">
        <v>0</v>
      </c>
      <c r="O157" t="s">
        <v>173</v>
      </c>
      <c r="P157">
        <v>0</v>
      </c>
      <c r="Q157" t="s">
        <v>173</v>
      </c>
      <c r="R157">
        <v>0</v>
      </c>
      <c r="S157">
        <v>2</v>
      </c>
      <c r="T157" t="s">
        <v>174</v>
      </c>
      <c r="U157">
        <v>5.4715999999999996</v>
      </c>
      <c r="V157">
        <v>0.71430000000000005</v>
      </c>
      <c r="W157" t="s">
        <v>1964</v>
      </c>
      <c r="X157">
        <v>0.34139999999999998</v>
      </c>
      <c r="Y157" t="s">
        <v>1965</v>
      </c>
      <c r="Z157">
        <v>0.3775</v>
      </c>
      <c r="AA157" t="s">
        <v>534</v>
      </c>
      <c r="AB157">
        <v>1.54E-2</v>
      </c>
      <c r="AC157" t="s">
        <v>179</v>
      </c>
      <c r="AD157">
        <v>8.9999999999999993E-3</v>
      </c>
      <c r="AE157" t="s">
        <v>179</v>
      </c>
      <c r="AF157">
        <v>1.7100000000000001E-2</v>
      </c>
      <c r="AG157" t="s">
        <v>1966</v>
      </c>
      <c r="AH157">
        <v>9.4000000000000004E-3</v>
      </c>
      <c r="AI157" t="s">
        <v>1967</v>
      </c>
      <c r="AJ157">
        <v>3.1899999999999998E-2</v>
      </c>
      <c r="AK157" t="s">
        <v>1968</v>
      </c>
      <c r="AL157">
        <v>7.4000000000000003E-3</v>
      </c>
      <c r="AM157" t="s">
        <v>871</v>
      </c>
      <c r="AN157">
        <v>7.6E-3</v>
      </c>
      <c r="AO157" t="s">
        <v>416</v>
      </c>
      <c r="AP157">
        <v>4.7000000000000002E-3</v>
      </c>
      <c r="AQ157" t="s">
        <v>1969</v>
      </c>
      <c r="AR157">
        <v>5.1000000000000004E-3</v>
      </c>
      <c r="AS157" t="s">
        <v>1970</v>
      </c>
      <c r="AT157">
        <v>2.5999999999999999E-2</v>
      </c>
      <c r="AU157" t="s">
        <v>179</v>
      </c>
      <c r="AV157">
        <v>3.7000000000000002E-3</v>
      </c>
      <c r="AW157" t="s">
        <v>312</v>
      </c>
      <c r="AX157">
        <v>1.1000000000000001E-3</v>
      </c>
      <c r="AY157" t="s">
        <v>284</v>
      </c>
      <c r="AZ157">
        <v>8.0000000000000004E-4</v>
      </c>
      <c r="BA157" t="s">
        <v>303</v>
      </c>
      <c r="BB157">
        <v>6.9999999999999999E-4</v>
      </c>
      <c r="BC157" t="s">
        <v>179</v>
      </c>
      <c r="BD157">
        <v>5.0000000000000001E-4</v>
      </c>
      <c r="BE157" t="s">
        <v>179</v>
      </c>
      <c r="BF157">
        <v>4.0000000000000002E-4</v>
      </c>
      <c r="BG157" t="s">
        <v>179</v>
      </c>
      <c r="BH157">
        <v>1E-4</v>
      </c>
      <c r="BI157" t="s">
        <v>286</v>
      </c>
      <c r="BJ157">
        <v>2.0000000000000001E-4</v>
      </c>
      <c r="BK157" t="s">
        <v>390</v>
      </c>
      <c r="BL157">
        <v>4.0000000000000002E-4</v>
      </c>
      <c r="BM157" t="s">
        <v>517</v>
      </c>
      <c r="BN157">
        <v>2.9999999999999997E-4</v>
      </c>
      <c r="BO157" t="s">
        <v>345</v>
      </c>
      <c r="BP157">
        <v>4.0000000000000002E-4</v>
      </c>
      <c r="BQ157" t="s">
        <v>179</v>
      </c>
      <c r="BR157">
        <v>2.9999999999999997E-4</v>
      </c>
      <c r="BS157" t="s">
        <v>179</v>
      </c>
      <c r="BT157">
        <v>2.9999999999999997E-4</v>
      </c>
      <c r="BU157" t="s">
        <v>179</v>
      </c>
      <c r="BV157">
        <v>5.9999999999999995E-4</v>
      </c>
      <c r="BW157" t="s">
        <v>18</v>
      </c>
      <c r="BY157" t="s">
        <v>179</v>
      </c>
      <c r="BZ157">
        <v>1.1999999999999999E-3</v>
      </c>
      <c r="CA157" t="s">
        <v>179</v>
      </c>
      <c r="CB157">
        <v>8.0000000000000004E-4</v>
      </c>
      <c r="CC157" t="s">
        <v>179</v>
      </c>
      <c r="CD157">
        <v>2.2000000000000001E-3</v>
      </c>
      <c r="CE157" t="s">
        <v>179</v>
      </c>
      <c r="CF157">
        <v>2.2000000000000001E-3</v>
      </c>
      <c r="CG157" t="s">
        <v>179</v>
      </c>
      <c r="CH157">
        <v>1E-4</v>
      </c>
      <c r="CI157" t="s">
        <v>179</v>
      </c>
      <c r="CJ157">
        <v>7.1999999999999998E-3</v>
      </c>
      <c r="CK157" t="s">
        <v>179</v>
      </c>
      <c r="CL157">
        <v>1.1599999999999999E-2</v>
      </c>
      <c r="CM157" t="s">
        <v>179</v>
      </c>
      <c r="CN157">
        <v>2.5999999999999999E-3</v>
      </c>
      <c r="CO157" t="s">
        <v>179</v>
      </c>
      <c r="CP157">
        <v>8.9999999999999998E-4</v>
      </c>
      <c r="CQ157" t="s">
        <v>179</v>
      </c>
      <c r="CR157">
        <v>3.2000000000000002E-3</v>
      </c>
      <c r="CS157" t="s">
        <v>179</v>
      </c>
      <c r="CT157">
        <v>2E-3</v>
      </c>
      <c r="CU157" t="s">
        <v>179</v>
      </c>
      <c r="CV157">
        <v>8.0000000000000004E-4</v>
      </c>
      <c r="CW157" t="s">
        <v>18</v>
      </c>
      <c r="CY157" t="s">
        <v>179</v>
      </c>
      <c r="CZ157">
        <v>5.9999999999999995E-4</v>
      </c>
      <c r="DA157" t="s">
        <v>179</v>
      </c>
      <c r="DB157">
        <v>5.9999999999999995E-4</v>
      </c>
      <c r="DC157" t="s">
        <v>179</v>
      </c>
      <c r="DD157">
        <v>5.9999999999999995E-4</v>
      </c>
      <c r="DE157" t="s">
        <v>179</v>
      </c>
      <c r="DF157">
        <v>6.9999999999999999E-4</v>
      </c>
      <c r="DG157" t="s">
        <v>179</v>
      </c>
      <c r="DH157">
        <v>4.0000000000000002E-4</v>
      </c>
      <c r="DI157" t="s">
        <v>179</v>
      </c>
      <c r="DJ157">
        <v>2.9999999999999997E-4</v>
      </c>
      <c r="DK157" t="s">
        <v>1943</v>
      </c>
      <c r="DL157" t="s">
        <v>59</v>
      </c>
      <c r="DS157">
        <v>78</v>
      </c>
      <c r="DT157" t="s">
        <v>6011</v>
      </c>
      <c r="DW157" t="s">
        <v>5299</v>
      </c>
    </row>
    <row r="158" spans="1:127">
      <c r="A158">
        <v>468</v>
      </c>
      <c r="B158" s="14">
        <v>44742.3125</v>
      </c>
      <c r="C158" t="s">
        <v>52</v>
      </c>
      <c r="D158">
        <v>0</v>
      </c>
      <c r="E158">
        <v>0</v>
      </c>
      <c r="F158">
        <v>0</v>
      </c>
      <c r="G158" t="s">
        <v>54</v>
      </c>
      <c r="H158" t="s">
        <v>55</v>
      </c>
      <c r="I158" t="s">
        <v>55</v>
      </c>
      <c r="J158" t="s">
        <v>55</v>
      </c>
      <c r="K158" t="s">
        <v>18</v>
      </c>
      <c r="L158">
        <v>90</v>
      </c>
      <c r="M158" t="s">
        <v>173</v>
      </c>
      <c r="N158">
        <v>0</v>
      </c>
      <c r="O158" t="s">
        <v>173</v>
      </c>
      <c r="P158">
        <v>0</v>
      </c>
      <c r="Q158" t="s">
        <v>173</v>
      </c>
      <c r="R158">
        <v>0</v>
      </c>
      <c r="S158">
        <v>2</v>
      </c>
      <c r="T158" t="s">
        <v>174</v>
      </c>
      <c r="U158">
        <v>7.7952000000000004</v>
      </c>
      <c r="V158">
        <v>0.77349999999999997</v>
      </c>
      <c r="W158" t="s">
        <v>1971</v>
      </c>
      <c r="X158">
        <v>0.37340000000000001</v>
      </c>
      <c r="Y158" t="s">
        <v>1972</v>
      </c>
      <c r="Z158">
        <v>0.39839999999999998</v>
      </c>
      <c r="AA158" t="s">
        <v>1973</v>
      </c>
      <c r="AB158">
        <v>1.55E-2</v>
      </c>
      <c r="AC158" t="s">
        <v>179</v>
      </c>
      <c r="AD158">
        <v>8.6E-3</v>
      </c>
      <c r="AE158" t="s">
        <v>179</v>
      </c>
      <c r="AF158">
        <v>1.6199999999999999E-2</v>
      </c>
      <c r="AG158" t="s">
        <v>958</v>
      </c>
      <c r="AH158">
        <v>7.7000000000000002E-3</v>
      </c>
      <c r="AI158" t="s">
        <v>1974</v>
      </c>
      <c r="AJ158">
        <v>3.2800000000000003E-2</v>
      </c>
      <c r="AK158" t="s">
        <v>1975</v>
      </c>
      <c r="AL158">
        <v>7.3000000000000001E-3</v>
      </c>
      <c r="AM158" t="s">
        <v>1203</v>
      </c>
      <c r="AN158">
        <v>7.7000000000000002E-3</v>
      </c>
      <c r="AO158" t="s">
        <v>1808</v>
      </c>
      <c r="AP158">
        <v>4.1999999999999997E-3</v>
      </c>
      <c r="AQ158" t="s">
        <v>1976</v>
      </c>
      <c r="AR158">
        <v>4.4000000000000003E-3</v>
      </c>
      <c r="AS158" t="s">
        <v>1977</v>
      </c>
      <c r="AT158">
        <v>2.5000000000000001E-2</v>
      </c>
      <c r="AU158" t="s">
        <v>179</v>
      </c>
      <c r="AV158">
        <v>3.5000000000000001E-3</v>
      </c>
      <c r="AW158" t="s">
        <v>1978</v>
      </c>
      <c r="AX158">
        <v>1.1000000000000001E-3</v>
      </c>
      <c r="AY158" t="s">
        <v>244</v>
      </c>
      <c r="AZ158">
        <v>8.0000000000000004E-4</v>
      </c>
      <c r="BA158" t="s">
        <v>215</v>
      </c>
      <c r="BB158">
        <v>6.9999999999999999E-4</v>
      </c>
      <c r="BC158" t="s">
        <v>245</v>
      </c>
      <c r="BD158">
        <v>5.0000000000000001E-4</v>
      </c>
      <c r="BE158" t="s">
        <v>179</v>
      </c>
      <c r="BF158">
        <v>2.9999999999999997E-4</v>
      </c>
      <c r="BG158" t="s">
        <v>179</v>
      </c>
      <c r="BH158">
        <v>1E-4</v>
      </c>
      <c r="BI158" t="s">
        <v>318</v>
      </c>
      <c r="BJ158">
        <v>2.0000000000000001E-4</v>
      </c>
      <c r="BK158" t="s">
        <v>213</v>
      </c>
      <c r="BL158">
        <v>4.0000000000000002E-4</v>
      </c>
      <c r="BM158" t="s">
        <v>733</v>
      </c>
      <c r="BN158">
        <v>2.9999999999999997E-4</v>
      </c>
      <c r="BO158" t="s">
        <v>1357</v>
      </c>
      <c r="BP158">
        <v>2.9999999999999997E-4</v>
      </c>
      <c r="BQ158" t="s">
        <v>179</v>
      </c>
      <c r="BR158">
        <v>2.9999999999999997E-4</v>
      </c>
      <c r="BS158" t="s">
        <v>179</v>
      </c>
      <c r="BT158">
        <v>2.0000000000000001E-4</v>
      </c>
      <c r="BU158" t="s">
        <v>179</v>
      </c>
      <c r="BV158">
        <v>6.9999999999999999E-4</v>
      </c>
      <c r="BW158" t="s">
        <v>179</v>
      </c>
      <c r="BX158">
        <v>8.0000000000000004E-4</v>
      </c>
      <c r="BY158" t="s">
        <v>179</v>
      </c>
      <c r="BZ158">
        <v>1.1999999999999999E-3</v>
      </c>
      <c r="CA158" t="s">
        <v>179</v>
      </c>
      <c r="CB158">
        <v>8.0000000000000004E-4</v>
      </c>
      <c r="CC158" t="s">
        <v>179</v>
      </c>
      <c r="CD158">
        <v>2E-3</v>
      </c>
      <c r="CE158" t="s">
        <v>179</v>
      </c>
      <c r="CF158">
        <v>2.2000000000000001E-3</v>
      </c>
      <c r="CG158" t="s">
        <v>216</v>
      </c>
      <c r="CH158">
        <v>1E-4</v>
      </c>
      <c r="CI158" t="s">
        <v>179</v>
      </c>
      <c r="CJ158">
        <v>6.3E-3</v>
      </c>
      <c r="CK158" t="s">
        <v>179</v>
      </c>
      <c r="CL158">
        <v>1.11E-2</v>
      </c>
      <c r="CM158" t="s">
        <v>179</v>
      </c>
      <c r="CN158">
        <v>1E-3</v>
      </c>
      <c r="CO158" t="s">
        <v>179</v>
      </c>
      <c r="CP158">
        <v>8.9999999999999998E-4</v>
      </c>
      <c r="CQ158" t="s">
        <v>179</v>
      </c>
      <c r="CR158">
        <v>3.2000000000000002E-3</v>
      </c>
      <c r="CS158" t="s">
        <v>179</v>
      </c>
      <c r="CT158">
        <v>1.9E-3</v>
      </c>
      <c r="CU158" t="s">
        <v>18</v>
      </c>
      <c r="CW158" t="s">
        <v>179</v>
      </c>
      <c r="CX158">
        <v>5.9999999999999995E-4</v>
      </c>
      <c r="CY158" t="s">
        <v>179</v>
      </c>
      <c r="CZ158">
        <v>5.9999999999999995E-4</v>
      </c>
      <c r="DA158" t="s">
        <v>179</v>
      </c>
      <c r="DB158">
        <v>6.9999999999999999E-4</v>
      </c>
      <c r="DC158" t="s">
        <v>179</v>
      </c>
      <c r="DD158">
        <v>5.9999999999999995E-4</v>
      </c>
      <c r="DE158" t="s">
        <v>179</v>
      </c>
      <c r="DF158">
        <v>5.9999999999999995E-4</v>
      </c>
      <c r="DG158" t="s">
        <v>179</v>
      </c>
      <c r="DH158">
        <v>4.0000000000000002E-4</v>
      </c>
      <c r="DI158" t="s">
        <v>179</v>
      </c>
      <c r="DJ158">
        <v>2.0000000000000001E-4</v>
      </c>
      <c r="DK158" t="s">
        <v>1943</v>
      </c>
      <c r="DL158" t="s">
        <v>59</v>
      </c>
      <c r="DS158">
        <v>118</v>
      </c>
      <c r="DT158" t="s">
        <v>6012</v>
      </c>
      <c r="DW158" t="s">
        <v>5300</v>
      </c>
    </row>
    <row r="159" spans="1:127">
      <c r="A159">
        <v>469</v>
      </c>
      <c r="B159" s="14">
        <v>44742.317361111112</v>
      </c>
      <c r="C159" t="s">
        <v>52</v>
      </c>
      <c r="D159">
        <v>0</v>
      </c>
      <c r="E159">
        <v>0</v>
      </c>
      <c r="F159">
        <v>0</v>
      </c>
      <c r="G159" t="s">
        <v>54</v>
      </c>
      <c r="H159" t="s">
        <v>55</v>
      </c>
      <c r="I159" t="s">
        <v>55</v>
      </c>
      <c r="J159" t="s">
        <v>55</v>
      </c>
      <c r="K159" t="s">
        <v>18</v>
      </c>
      <c r="L159">
        <v>90</v>
      </c>
      <c r="M159" t="s">
        <v>173</v>
      </c>
      <c r="N159">
        <v>0</v>
      </c>
      <c r="O159" t="s">
        <v>173</v>
      </c>
      <c r="P159">
        <v>0</v>
      </c>
      <c r="Q159" t="s">
        <v>173</v>
      </c>
      <c r="R159">
        <v>0</v>
      </c>
      <c r="S159">
        <v>2</v>
      </c>
      <c r="T159" t="s">
        <v>174</v>
      </c>
      <c r="U159">
        <v>7.3437999999999999</v>
      </c>
      <c r="V159">
        <v>0.7802</v>
      </c>
      <c r="W159" t="s">
        <v>1979</v>
      </c>
      <c r="X159">
        <v>0.37559999999999999</v>
      </c>
      <c r="Y159" t="s">
        <v>1980</v>
      </c>
      <c r="Z159">
        <v>0.40279999999999999</v>
      </c>
      <c r="AA159" t="s">
        <v>1204</v>
      </c>
      <c r="AB159">
        <v>1.5599999999999999E-2</v>
      </c>
      <c r="AC159" t="s">
        <v>179</v>
      </c>
      <c r="AD159">
        <v>8.8000000000000005E-3</v>
      </c>
      <c r="AE159" t="s">
        <v>179</v>
      </c>
      <c r="AF159">
        <v>1.6400000000000001E-2</v>
      </c>
      <c r="AG159" t="s">
        <v>1981</v>
      </c>
      <c r="AH159">
        <v>8.3000000000000001E-3</v>
      </c>
      <c r="AI159" t="s">
        <v>1982</v>
      </c>
      <c r="AJ159">
        <v>3.3399999999999999E-2</v>
      </c>
      <c r="AK159" t="s">
        <v>1855</v>
      </c>
      <c r="AL159">
        <v>7.6E-3</v>
      </c>
      <c r="AM159" t="s">
        <v>1443</v>
      </c>
      <c r="AN159">
        <v>8.0999999999999996E-3</v>
      </c>
      <c r="AO159" t="s">
        <v>1136</v>
      </c>
      <c r="AP159">
        <v>4.4999999999999997E-3</v>
      </c>
      <c r="AQ159" t="s">
        <v>1983</v>
      </c>
      <c r="AR159">
        <v>4.7000000000000002E-3</v>
      </c>
      <c r="AS159" t="s">
        <v>1984</v>
      </c>
      <c r="AT159">
        <v>2.63E-2</v>
      </c>
      <c r="AU159" t="s">
        <v>412</v>
      </c>
      <c r="AV159">
        <v>3.7000000000000002E-3</v>
      </c>
      <c r="AW159" t="s">
        <v>985</v>
      </c>
      <c r="AX159">
        <v>1.1999999999999999E-3</v>
      </c>
      <c r="AY159" t="s">
        <v>268</v>
      </c>
      <c r="AZ159">
        <v>8.9999999999999998E-4</v>
      </c>
      <c r="BA159" t="s">
        <v>209</v>
      </c>
      <c r="BB159">
        <v>6.9999999999999999E-4</v>
      </c>
      <c r="BC159" t="s">
        <v>285</v>
      </c>
      <c r="BD159">
        <v>5.0000000000000001E-4</v>
      </c>
      <c r="BE159" t="s">
        <v>179</v>
      </c>
      <c r="BF159">
        <v>2.9999999999999997E-4</v>
      </c>
      <c r="BG159" t="s">
        <v>179</v>
      </c>
      <c r="BH159">
        <v>1E-4</v>
      </c>
      <c r="BI159" t="s">
        <v>318</v>
      </c>
      <c r="BJ159">
        <v>2.0000000000000001E-4</v>
      </c>
      <c r="BK159" t="s">
        <v>208</v>
      </c>
      <c r="BL159">
        <v>4.0000000000000002E-4</v>
      </c>
      <c r="BM159" t="s">
        <v>392</v>
      </c>
      <c r="BN159">
        <v>2.9999999999999997E-4</v>
      </c>
      <c r="BO159" t="s">
        <v>600</v>
      </c>
      <c r="BP159">
        <v>2.9999999999999997E-4</v>
      </c>
      <c r="BQ159" t="s">
        <v>179</v>
      </c>
      <c r="BR159">
        <v>2.9999999999999997E-4</v>
      </c>
      <c r="BS159" t="s">
        <v>179</v>
      </c>
      <c r="BT159">
        <v>2.0000000000000001E-4</v>
      </c>
      <c r="BU159" t="s">
        <v>179</v>
      </c>
      <c r="BV159">
        <v>6.9999999999999999E-4</v>
      </c>
      <c r="BW159" t="s">
        <v>179</v>
      </c>
      <c r="BX159">
        <v>8.0000000000000004E-4</v>
      </c>
      <c r="BY159" t="s">
        <v>179</v>
      </c>
      <c r="BZ159">
        <v>1.1000000000000001E-3</v>
      </c>
      <c r="CA159" t="s">
        <v>179</v>
      </c>
      <c r="CB159">
        <v>8.0000000000000004E-4</v>
      </c>
      <c r="CC159" t="s">
        <v>179</v>
      </c>
      <c r="CD159">
        <v>2E-3</v>
      </c>
      <c r="CE159" t="s">
        <v>179</v>
      </c>
      <c r="CF159">
        <v>2.2000000000000001E-3</v>
      </c>
      <c r="CG159" t="s">
        <v>216</v>
      </c>
      <c r="CH159">
        <v>1E-4</v>
      </c>
      <c r="CI159" t="s">
        <v>179</v>
      </c>
      <c r="CJ159">
        <v>6.1000000000000004E-3</v>
      </c>
      <c r="CK159" t="s">
        <v>179</v>
      </c>
      <c r="CL159">
        <v>1.11E-2</v>
      </c>
      <c r="CM159" t="s">
        <v>192</v>
      </c>
      <c r="CN159">
        <v>5.9999999999999995E-4</v>
      </c>
      <c r="CO159" t="s">
        <v>179</v>
      </c>
      <c r="CP159">
        <v>8.9999999999999998E-4</v>
      </c>
      <c r="CQ159" t="s">
        <v>179</v>
      </c>
      <c r="CR159">
        <v>3.0999999999999999E-3</v>
      </c>
      <c r="CS159" t="s">
        <v>179</v>
      </c>
      <c r="CT159">
        <v>1.9E-3</v>
      </c>
      <c r="CU159" t="s">
        <v>18</v>
      </c>
      <c r="CW159" t="s">
        <v>18</v>
      </c>
      <c r="CY159" t="s">
        <v>179</v>
      </c>
      <c r="CZ159">
        <v>5.9999999999999995E-4</v>
      </c>
      <c r="DA159" t="s">
        <v>179</v>
      </c>
      <c r="DB159">
        <v>5.9999999999999995E-4</v>
      </c>
      <c r="DC159" t="s">
        <v>179</v>
      </c>
      <c r="DD159">
        <v>5.9999999999999995E-4</v>
      </c>
      <c r="DE159" t="s">
        <v>179</v>
      </c>
      <c r="DF159">
        <v>5.9999999999999995E-4</v>
      </c>
      <c r="DG159" t="s">
        <v>179</v>
      </c>
      <c r="DH159">
        <v>4.0000000000000002E-4</v>
      </c>
      <c r="DI159" t="s">
        <v>179</v>
      </c>
      <c r="DJ159">
        <v>2.0000000000000001E-4</v>
      </c>
      <c r="DK159" t="s">
        <v>1985</v>
      </c>
      <c r="DL159" t="s">
        <v>59</v>
      </c>
      <c r="DS159">
        <v>21</v>
      </c>
      <c r="DT159" t="s">
        <v>6013</v>
      </c>
      <c r="DW159" t="s">
        <v>5301</v>
      </c>
    </row>
    <row r="160" spans="1:127">
      <c r="A160">
        <v>470</v>
      </c>
      <c r="B160" s="14">
        <v>44742.319444444445</v>
      </c>
      <c r="C160" t="s">
        <v>52</v>
      </c>
      <c r="D160">
        <v>0</v>
      </c>
      <c r="E160">
        <v>0</v>
      </c>
      <c r="F160">
        <v>0</v>
      </c>
      <c r="G160" t="s">
        <v>54</v>
      </c>
      <c r="H160" t="s">
        <v>55</v>
      </c>
      <c r="I160" t="s">
        <v>55</v>
      </c>
      <c r="J160" t="s">
        <v>55</v>
      </c>
      <c r="K160" t="s">
        <v>18</v>
      </c>
      <c r="L160">
        <v>90</v>
      </c>
      <c r="M160" t="s">
        <v>173</v>
      </c>
      <c r="N160">
        <v>0</v>
      </c>
      <c r="O160" t="s">
        <v>173</v>
      </c>
      <c r="P160">
        <v>0</v>
      </c>
      <c r="Q160" t="s">
        <v>173</v>
      </c>
      <c r="R160">
        <v>0</v>
      </c>
      <c r="S160">
        <v>2</v>
      </c>
      <c r="T160" t="s">
        <v>174</v>
      </c>
      <c r="U160">
        <v>4.5805999999999996</v>
      </c>
      <c r="V160">
        <v>0.74890000000000001</v>
      </c>
      <c r="W160" t="s">
        <v>1986</v>
      </c>
      <c r="X160">
        <v>0.36770000000000003</v>
      </c>
      <c r="Y160" t="s">
        <v>1987</v>
      </c>
      <c r="Z160">
        <v>0.37290000000000001</v>
      </c>
      <c r="AA160" t="s">
        <v>1988</v>
      </c>
      <c r="AB160">
        <v>1.7999999999999999E-2</v>
      </c>
      <c r="AC160" t="s">
        <v>1989</v>
      </c>
      <c r="AD160">
        <v>1.18E-2</v>
      </c>
      <c r="AE160" t="s">
        <v>1990</v>
      </c>
      <c r="AF160">
        <v>1.95E-2</v>
      </c>
      <c r="AG160" t="s">
        <v>1991</v>
      </c>
      <c r="AH160">
        <v>1.21E-2</v>
      </c>
      <c r="AI160" t="s">
        <v>1992</v>
      </c>
      <c r="AJ160">
        <v>3.7999999999999999E-2</v>
      </c>
      <c r="AK160" t="s">
        <v>1993</v>
      </c>
      <c r="AL160">
        <v>7.9000000000000008E-3</v>
      </c>
      <c r="AM160" t="s">
        <v>1397</v>
      </c>
      <c r="AN160">
        <v>8.3999999999999995E-3</v>
      </c>
      <c r="AO160" t="s">
        <v>220</v>
      </c>
      <c r="AP160">
        <v>4.4999999999999997E-3</v>
      </c>
      <c r="AQ160" t="s">
        <v>1733</v>
      </c>
      <c r="AR160">
        <v>4.8999999999999998E-3</v>
      </c>
      <c r="AS160" t="s">
        <v>1994</v>
      </c>
      <c r="AT160">
        <v>2.9000000000000001E-2</v>
      </c>
      <c r="AU160" t="s">
        <v>179</v>
      </c>
      <c r="AV160">
        <v>3.8999999999999998E-3</v>
      </c>
      <c r="AW160" t="s">
        <v>365</v>
      </c>
      <c r="AX160">
        <v>1.1000000000000001E-3</v>
      </c>
      <c r="AY160" t="s">
        <v>266</v>
      </c>
      <c r="AZ160">
        <v>8.9999999999999998E-4</v>
      </c>
      <c r="BA160" t="s">
        <v>266</v>
      </c>
      <c r="BB160">
        <v>8.0000000000000004E-4</v>
      </c>
      <c r="BC160" t="s">
        <v>267</v>
      </c>
      <c r="BD160">
        <v>5.0000000000000001E-4</v>
      </c>
      <c r="BE160" t="s">
        <v>211</v>
      </c>
      <c r="BF160">
        <v>4.0000000000000002E-4</v>
      </c>
      <c r="BG160" t="s">
        <v>179</v>
      </c>
      <c r="BH160">
        <v>1E-4</v>
      </c>
      <c r="BI160" t="s">
        <v>247</v>
      </c>
      <c r="BJ160">
        <v>2.0000000000000001E-4</v>
      </c>
      <c r="BK160" t="s">
        <v>193</v>
      </c>
      <c r="BL160">
        <v>5.0000000000000001E-4</v>
      </c>
      <c r="BM160" t="s">
        <v>269</v>
      </c>
      <c r="BN160">
        <v>2.9999999999999997E-4</v>
      </c>
      <c r="BO160" t="s">
        <v>638</v>
      </c>
      <c r="BP160">
        <v>4.0000000000000002E-4</v>
      </c>
      <c r="BQ160" t="s">
        <v>179</v>
      </c>
      <c r="BR160">
        <v>2.9999999999999997E-4</v>
      </c>
      <c r="BS160" t="s">
        <v>179</v>
      </c>
      <c r="BT160">
        <v>2.9999999999999997E-4</v>
      </c>
      <c r="BU160" t="s">
        <v>179</v>
      </c>
      <c r="BV160">
        <v>5.9999999999999995E-4</v>
      </c>
      <c r="BW160" t="s">
        <v>179</v>
      </c>
      <c r="BX160">
        <v>8.0000000000000004E-4</v>
      </c>
      <c r="BY160" t="s">
        <v>18</v>
      </c>
      <c r="CA160" t="s">
        <v>179</v>
      </c>
      <c r="CB160">
        <v>8.0000000000000004E-4</v>
      </c>
      <c r="CC160" t="s">
        <v>194</v>
      </c>
      <c r="CD160">
        <v>2.0999999999999999E-3</v>
      </c>
      <c r="CE160" t="s">
        <v>179</v>
      </c>
      <c r="CF160">
        <v>2.2000000000000001E-3</v>
      </c>
      <c r="CG160" t="s">
        <v>179</v>
      </c>
      <c r="CH160">
        <v>1E-4</v>
      </c>
      <c r="CI160" t="s">
        <v>179</v>
      </c>
      <c r="CJ160">
        <v>6.1999999999999998E-3</v>
      </c>
      <c r="CK160" t="s">
        <v>179</v>
      </c>
      <c r="CL160">
        <v>1.14E-2</v>
      </c>
      <c r="CM160" t="s">
        <v>179</v>
      </c>
      <c r="CN160">
        <v>3.8999999999999998E-3</v>
      </c>
      <c r="CO160" t="s">
        <v>179</v>
      </c>
      <c r="CP160">
        <v>8.9999999999999998E-4</v>
      </c>
      <c r="CQ160" t="s">
        <v>179</v>
      </c>
      <c r="CR160">
        <v>3.3E-3</v>
      </c>
      <c r="CS160" t="s">
        <v>179</v>
      </c>
      <c r="CT160">
        <v>2E-3</v>
      </c>
      <c r="CU160" t="s">
        <v>18</v>
      </c>
      <c r="CW160" t="s">
        <v>18</v>
      </c>
      <c r="CY160" t="s">
        <v>179</v>
      </c>
      <c r="CZ160">
        <v>5.9999999999999995E-4</v>
      </c>
      <c r="DA160" t="s">
        <v>179</v>
      </c>
      <c r="DB160">
        <v>6.9999999999999999E-4</v>
      </c>
      <c r="DC160" t="s">
        <v>179</v>
      </c>
      <c r="DD160">
        <v>6.9999999999999999E-4</v>
      </c>
      <c r="DE160" t="s">
        <v>179</v>
      </c>
      <c r="DF160">
        <v>6.9999999999999999E-4</v>
      </c>
      <c r="DG160" t="s">
        <v>179</v>
      </c>
      <c r="DH160">
        <v>5.0000000000000001E-4</v>
      </c>
      <c r="DI160" t="s">
        <v>179</v>
      </c>
      <c r="DJ160">
        <v>2.9999999999999997E-4</v>
      </c>
      <c r="DK160" t="s">
        <v>1985</v>
      </c>
      <c r="DL160" t="s">
        <v>59</v>
      </c>
      <c r="DS160">
        <v>79</v>
      </c>
      <c r="DT160" t="s">
        <v>898</v>
      </c>
      <c r="DW160" t="s">
        <v>5302</v>
      </c>
    </row>
    <row r="161" spans="1:127">
      <c r="A161">
        <v>471</v>
      </c>
      <c r="B161" s="14">
        <v>44742.321527777778</v>
      </c>
      <c r="C161" t="s">
        <v>52</v>
      </c>
      <c r="D161">
        <v>0</v>
      </c>
      <c r="E161">
        <v>0</v>
      </c>
      <c r="F161">
        <v>0</v>
      </c>
      <c r="G161" t="s">
        <v>54</v>
      </c>
      <c r="H161" t="s">
        <v>55</v>
      </c>
      <c r="I161" t="s">
        <v>55</v>
      </c>
      <c r="J161" t="s">
        <v>55</v>
      </c>
      <c r="K161" t="s">
        <v>18</v>
      </c>
      <c r="L161">
        <v>90</v>
      </c>
      <c r="M161" t="s">
        <v>173</v>
      </c>
      <c r="N161">
        <v>0</v>
      </c>
      <c r="O161" t="s">
        <v>173</v>
      </c>
      <c r="P161">
        <v>0</v>
      </c>
      <c r="Q161" t="s">
        <v>173</v>
      </c>
      <c r="R161">
        <v>0</v>
      </c>
      <c r="S161">
        <v>2</v>
      </c>
      <c r="T161" t="s">
        <v>174</v>
      </c>
      <c r="U161">
        <v>6.4955999999999996</v>
      </c>
      <c r="V161">
        <v>0.75990000000000002</v>
      </c>
      <c r="W161" t="s">
        <v>1995</v>
      </c>
      <c r="X161">
        <v>0.379</v>
      </c>
      <c r="Y161" t="s">
        <v>1996</v>
      </c>
      <c r="Z161">
        <v>0.40670000000000001</v>
      </c>
      <c r="AA161" t="s">
        <v>1412</v>
      </c>
      <c r="AB161">
        <v>1.61E-2</v>
      </c>
      <c r="AC161" t="s">
        <v>179</v>
      </c>
      <c r="AD161">
        <v>9.1000000000000004E-3</v>
      </c>
      <c r="AE161" t="s">
        <v>179</v>
      </c>
      <c r="AF161">
        <v>1.6899999999999998E-2</v>
      </c>
      <c r="AG161" t="s">
        <v>1997</v>
      </c>
      <c r="AH161">
        <v>9.4000000000000004E-3</v>
      </c>
      <c r="AI161" t="s">
        <v>1998</v>
      </c>
      <c r="AJ161">
        <v>3.5700000000000003E-2</v>
      </c>
      <c r="AK161" t="s">
        <v>1999</v>
      </c>
      <c r="AL161">
        <v>8.0000000000000002E-3</v>
      </c>
      <c r="AM161" t="s">
        <v>741</v>
      </c>
      <c r="AN161">
        <v>8.3999999999999995E-3</v>
      </c>
      <c r="AO161" t="s">
        <v>401</v>
      </c>
      <c r="AP161">
        <v>4.4000000000000003E-3</v>
      </c>
      <c r="AQ161" t="s">
        <v>2000</v>
      </c>
      <c r="AR161">
        <v>4.5999999999999999E-3</v>
      </c>
      <c r="AS161" t="s">
        <v>2001</v>
      </c>
      <c r="AT161">
        <v>2.7199999999999998E-2</v>
      </c>
      <c r="AU161" t="s">
        <v>179</v>
      </c>
      <c r="AV161">
        <v>3.7000000000000002E-3</v>
      </c>
      <c r="AW161" t="s">
        <v>347</v>
      </c>
      <c r="AX161">
        <v>1.1000000000000001E-3</v>
      </c>
      <c r="AY161" t="s">
        <v>419</v>
      </c>
      <c r="AZ161">
        <v>8.9999999999999998E-4</v>
      </c>
      <c r="BA161" t="s">
        <v>195</v>
      </c>
      <c r="BB161">
        <v>6.9999999999999999E-4</v>
      </c>
      <c r="BC161" t="s">
        <v>285</v>
      </c>
      <c r="BD161">
        <v>5.0000000000000001E-4</v>
      </c>
      <c r="BE161" t="s">
        <v>179</v>
      </c>
      <c r="BF161">
        <v>2.9999999999999997E-4</v>
      </c>
      <c r="BG161" t="s">
        <v>179</v>
      </c>
      <c r="BH161">
        <v>1E-4</v>
      </c>
      <c r="BI161" t="s">
        <v>286</v>
      </c>
      <c r="BJ161">
        <v>2.0000000000000001E-4</v>
      </c>
      <c r="BK161" t="s">
        <v>450</v>
      </c>
      <c r="BL161">
        <v>4.0000000000000002E-4</v>
      </c>
      <c r="BM161" t="s">
        <v>250</v>
      </c>
      <c r="BN161">
        <v>2.9999999999999997E-4</v>
      </c>
      <c r="BO161" t="s">
        <v>1357</v>
      </c>
      <c r="BP161">
        <v>2.9999999999999997E-4</v>
      </c>
      <c r="BQ161" t="s">
        <v>179</v>
      </c>
      <c r="BR161">
        <v>2.9999999999999997E-4</v>
      </c>
      <c r="BS161" t="s">
        <v>179</v>
      </c>
      <c r="BT161">
        <v>2.0000000000000001E-4</v>
      </c>
      <c r="BU161" t="s">
        <v>179</v>
      </c>
      <c r="BV161">
        <v>5.9999999999999995E-4</v>
      </c>
      <c r="BW161" t="s">
        <v>304</v>
      </c>
      <c r="BX161">
        <v>8.0000000000000004E-4</v>
      </c>
      <c r="BY161" t="s">
        <v>18</v>
      </c>
      <c r="CA161" t="s">
        <v>179</v>
      </c>
      <c r="CB161">
        <v>8.0000000000000004E-4</v>
      </c>
      <c r="CC161" t="s">
        <v>179</v>
      </c>
      <c r="CD161">
        <v>2E-3</v>
      </c>
      <c r="CE161" t="s">
        <v>179</v>
      </c>
      <c r="CF161">
        <v>2.2000000000000001E-3</v>
      </c>
      <c r="CG161" t="s">
        <v>179</v>
      </c>
      <c r="CH161">
        <v>1E-4</v>
      </c>
      <c r="CI161" t="s">
        <v>422</v>
      </c>
      <c r="CJ161">
        <v>5.7000000000000002E-3</v>
      </c>
      <c r="CK161" t="s">
        <v>179</v>
      </c>
      <c r="CL161">
        <v>1.0999999999999999E-2</v>
      </c>
      <c r="CM161" t="s">
        <v>179</v>
      </c>
      <c r="CN161">
        <v>2.9999999999999997E-4</v>
      </c>
      <c r="CO161" t="s">
        <v>179</v>
      </c>
      <c r="CP161">
        <v>8.0000000000000004E-4</v>
      </c>
      <c r="CQ161" t="s">
        <v>179</v>
      </c>
      <c r="CR161">
        <v>3.2000000000000002E-3</v>
      </c>
      <c r="CS161" t="s">
        <v>179</v>
      </c>
      <c r="CT161">
        <v>1.8E-3</v>
      </c>
      <c r="CU161" t="s">
        <v>18</v>
      </c>
      <c r="CW161" t="s">
        <v>18</v>
      </c>
      <c r="CY161" t="s">
        <v>179</v>
      </c>
      <c r="CZ161">
        <v>5.9999999999999995E-4</v>
      </c>
      <c r="DA161" t="s">
        <v>179</v>
      </c>
      <c r="DB161">
        <v>5.9999999999999995E-4</v>
      </c>
      <c r="DC161" t="s">
        <v>179</v>
      </c>
      <c r="DD161">
        <v>5.9999999999999995E-4</v>
      </c>
      <c r="DE161" t="s">
        <v>179</v>
      </c>
      <c r="DF161">
        <v>5.9999999999999995E-4</v>
      </c>
      <c r="DG161" t="s">
        <v>179</v>
      </c>
      <c r="DH161">
        <v>4.0000000000000002E-4</v>
      </c>
      <c r="DI161" t="s">
        <v>179</v>
      </c>
      <c r="DJ161">
        <v>2.0000000000000001E-4</v>
      </c>
      <c r="DK161" t="s">
        <v>1985</v>
      </c>
      <c r="DL161" t="s">
        <v>59</v>
      </c>
      <c r="DS161">
        <v>107</v>
      </c>
      <c r="DT161" t="s">
        <v>6008</v>
      </c>
      <c r="DW161" t="s">
        <v>5303</v>
      </c>
    </row>
    <row r="162" spans="1:127">
      <c r="A162">
        <v>529</v>
      </c>
      <c r="B162" s="14">
        <v>44742.804861111108</v>
      </c>
      <c r="C162" t="s">
        <v>52</v>
      </c>
      <c r="D162">
        <v>0</v>
      </c>
      <c r="E162">
        <v>0</v>
      </c>
      <c r="F162">
        <v>0</v>
      </c>
      <c r="G162" t="s">
        <v>54</v>
      </c>
      <c r="H162" t="s">
        <v>55</v>
      </c>
      <c r="I162" t="s">
        <v>55</v>
      </c>
      <c r="J162" t="s">
        <v>55</v>
      </c>
      <c r="K162" t="s">
        <v>18</v>
      </c>
      <c r="L162">
        <v>90</v>
      </c>
      <c r="M162" t="s">
        <v>173</v>
      </c>
      <c r="N162">
        <v>0</v>
      </c>
      <c r="O162" t="s">
        <v>173</v>
      </c>
      <c r="P162">
        <v>0</v>
      </c>
      <c r="Q162" t="s">
        <v>173</v>
      </c>
      <c r="R162">
        <v>0</v>
      </c>
      <c r="S162">
        <v>2</v>
      </c>
      <c r="T162" t="s">
        <v>174</v>
      </c>
      <c r="U162">
        <v>4.6791</v>
      </c>
      <c r="V162">
        <v>0.70109999999999995</v>
      </c>
      <c r="W162">
        <v>11.344799999999999</v>
      </c>
      <c r="X162">
        <v>0.32590000000000002</v>
      </c>
      <c r="Y162">
        <v>38.926499999999997</v>
      </c>
      <c r="Z162">
        <v>0.3594</v>
      </c>
      <c r="AA162">
        <v>3.78E-2</v>
      </c>
      <c r="AB162">
        <v>1.5800000000000002E-2</v>
      </c>
      <c r="AC162" t="s">
        <v>179</v>
      </c>
      <c r="AD162">
        <v>9.1999999999999998E-3</v>
      </c>
      <c r="AE162" t="s">
        <v>179</v>
      </c>
      <c r="AF162">
        <v>1.77E-2</v>
      </c>
      <c r="AG162">
        <v>0.23530000000000001</v>
      </c>
      <c r="AH162">
        <v>8.8000000000000005E-3</v>
      </c>
      <c r="AI162">
        <v>7.5720999999999998</v>
      </c>
      <c r="AJ162">
        <v>3.2500000000000001E-2</v>
      </c>
      <c r="AK162">
        <v>0.56559999999999999</v>
      </c>
      <c r="AL162">
        <v>7.6E-3</v>
      </c>
      <c r="AM162">
        <v>2.1299999999999999E-2</v>
      </c>
      <c r="AN162">
        <v>8.0999999999999996E-3</v>
      </c>
      <c r="AO162">
        <v>3.4599999999999999E-2</v>
      </c>
      <c r="AP162">
        <v>5.0000000000000001E-3</v>
      </c>
      <c r="AQ162" t="s">
        <v>2300</v>
      </c>
      <c r="AR162">
        <v>5.3E-3</v>
      </c>
      <c r="AS162" t="s">
        <v>2301</v>
      </c>
      <c r="AT162">
        <v>2.92E-2</v>
      </c>
      <c r="AU162" t="s">
        <v>179</v>
      </c>
      <c r="AV162">
        <v>4.1000000000000003E-3</v>
      </c>
      <c r="AW162" t="s">
        <v>432</v>
      </c>
      <c r="AX162">
        <v>1.1000000000000001E-3</v>
      </c>
      <c r="AY162" t="s">
        <v>410</v>
      </c>
      <c r="AZ162">
        <v>8.9999999999999998E-4</v>
      </c>
      <c r="BA162" t="s">
        <v>1085</v>
      </c>
      <c r="BB162">
        <v>6.9999999999999999E-4</v>
      </c>
      <c r="BC162" t="s">
        <v>212</v>
      </c>
      <c r="BD162">
        <v>5.0000000000000001E-4</v>
      </c>
      <c r="BE162" t="s">
        <v>179</v>
      </c>
      <c r="BF162">
        <v>2.9999999999999997E-4</v>
      </c>
      <c r="BG162" t="s">
        <v>179</v>
      </c>
      <c r="BH162">
        <v>1E-4</v>
      </c>
      <c r="BI162" t="s">
        <v>516</v>
      </c>
      <c r="BJ162">
        <v>2.0000000000000001E-4</v>
      </c>
      <c r="BK162" t="s">
        <v>450</v>
      </c>
      <c r="BL162">
        <v>4.0000000000000002E-4</v>
      </c>
      <c r="BM162" t="s">
        <v>250</v>
      </c>
      <c r="BN162">
        <v>2.9999999999999997E-4</v>
      </c>
      <c r="BO162" t="s">
        <v>195</v>
      </c>
      <c r="BP162">
        <v>5.0000000000000001E-4</v>
      </c>
      <c r="BQ162" t="s">
        <v>179</v>
      </c>
      <c r="BR162">
        <v>2.9999999999999997E-4</v>
      </c>
      <c r="BS162" t="s">
        <v>179</v>
      </c>
      <c r="BT162">
        <v>4.0000000000000002E-4</v>
      </c>
      <c r="BU162" t="s">
        <v>179</v>
      </c>
      <c r="BV162">
        <v>6.9999999999999999E-4</v>
      </c>
      <c r="BW162" t="s">
        <v>179</v>
      </c>
      <c r="BX162">
        <v>8.9999999999999998E-4</v>
      </c>
      <c r="BY162" t="s">
        <v>179</v>
      </c>
      <c r="BZ162">
        <v>1.1000000000000001E-3</v>
      </c>
      <c r="CA162" t="s">
        <v>179</v>
      </c>
      <c r="CB162">
        <v>8.0000000000000004E-4</v>
      </c>
      <c r="CC162" t="s">
        <v>250</v>
      </c>
      <c r="CD162">
        <v>2.0999999999999999E-3</v>
      </c>
      <c r="CE162" t="s">
        <v>179</v>
      </c>
      <c r="CF162">
        <v>2.3E-3</v>
      </c>
      <c r="CG162" t="s">
        <v>216</v>
      </c>
      <c r="CH162">
        <v>1E-4</v>
      </c>
      <c r="CI162" t="s">
        <v>179</v>
      </c>
      <c r="CJ162">
        <v>7.1999999999999998E-3</v>
      </c>
      <c r="CK162" t="s">
        <v>179</v>
      </c>
      <c r="CL162">
        <v>1.1299999999999999E-2</v>
      </c>
      <c r="CM162" t="s">
        <v>179</v>
      </c>
      <c r="CN162">
        <v>4.3E-3</v>
      </c>
      <c r="CO162" t="s">
        <v>179</v>
      </c>
      <c r="CP162">
        <v>8.9999999999999998E-4</v>
      </c>
      <c r="CQ162" t="s">
        <v>179</v>
      </c>
      <c r="CR162">
        <v>3.3E-3</v>
      </c>
      <c r="CS162" t="s">
        <v>179</v>
      </c>
      <c r="CT162">
        <v>1.8E-3</v>
      </c>
      <c r="CU162" t="s">
        <v>179</v>
      </c>
      <c r="CV162">
        <v>8.0000000000000004E-4</v>
      </c>
      <c r="CW162" t="s">
        <v>18</v>
      </c>
      <c r="CY162" t="s">
        <v>179</v>
      </c>
      <c r="CZ162">
        <v>5.0000000000000001E-4</v>
      </c>
      <c r="DA162" t="s">
        <v>179</v>
      </c>
      <c r="DB162">
        <v>5.9999999999999995E-4</v>
      </c>
      <c r="DC162" t="s">
        <v>179</v>
      </c>
      <c r="DD162">
        <v>5.9999999999999995E-4</v>
      </c>
      <c r="DE162" t="s">
        <v>179</v>
      </c>
      <c r="DF162">
        <v>5.9999999999999995E-4</v>
      </c>
      <c r="DG162" t="s">
        <v>179</v>
      </c>
      <c r="DH162">
        <v>4.0000000000000002E-4</v>
      </c>
      <c r="DI162" t="s">
        <v>179</v>
      </c>
      <c r="DJ162">
        <v>2.9999999999999997E-4</v>
      </c>
      <c r="DK162" t="s">
        <v>5127</v>
      </c>
      <c r="DL162" t="s">
        <v>59</v>
      </c>
      <c r="DS162">
        <v>15</v>
      </c>
      <c r="DT162" t="s">
        <v>5981</v>
      </c>
      <c r="DW162" t="s">
        <v>5304</v>
      </c>
    </row>
    <row r="163" spans="1:127">
      <c r="A163">
        <v>530</v>
      </c>
      <c r="B163" s="14">
        <v>44742.806944444441</v>
      </c>
      <c r="C163" t="s">
        <v>52</v>
      </c>
      <c r="D163">
        <v>0</v>
      </c>
      <c r="E163">
        <v>0</v>
      </c>
      <c r="F163">
        <v>0</v>
      </c>
      <c r="G163" t="s">
        <v>54</v>
      </c>
      <c r="H163" t="s">
        <v>55</v>
      </c>
      <c r="I163" t="s">
        <v>55</v>
      </c>
      <c r="J163" t="s">
        <v>55</v>
      </c>
      <c r="K163" t="s">
        <v>18</v>
      </c>
      <c r="L163">
        <v>90</v>
      </c>
      <c r="M163" t="s">
        <v>173</v>
      </c>
      <c r="N163">
        <v>0</v>
      </c>
      <c r="O163" t="s">
        <v>173</v>
      </c>
      <c r="P163">
        <v>0</v>
      </c>
      <c r="Q163" t="s">
        <v>173</v>
      </c>
      <c r="R163">
        <v>0</v>
      </c>
      <c r="S163">
        <v>2</v>
      </c>
      <c r="T163" t="s">
        <v>174</v>
      </c>
      <c r="U163">
        <v>4.4275000000000002</v>
      </c>
      <c r="V163">
        <v>0.69189999999999996</v>
      </c>
      <c r="W163">
        <v>11.9313</v>
      </c>
      <c r="X163">
        <v>0.33040000000000003</v>
      </c>
      <c r="Y163">
        <v>39.975099999999998</v>
      </c>
      <c r="Z163">
        <v>0.3629</v>
      </c>
      <c r="AA163">
        <v>2.2200000000000001E-2</v>
      </c>
      <c r="AB163">
        <v>1.5699999999999999E-2</v>
      </c>
      <c r="AC163" t="s">
        <v>179</v>
      </c>
      <c r="AD163">
        <v>8.6999999999999994E-3</v>
      </c>
      <c r="AE163" t="s">
        <v>179</v>
      </c>
      <c r="AF163">
        <v>1.7299999999999999E-2</v>
      </c>
      <c r="AG163">
        <v>0.24940000000000001</v>
      </c>
      <c r="AH163">
        <v>8.8999999999999999E-3</v>
      </c>
      <c r="AI163">
        <v>8.2216000000000005</v>
      </c>
      <c r="AJ163">
        <v>3.3799999999999997E-2</v>
      </c>
      <c r="AK163">
        <v>0.59209999999999996</v>
      </c>
      <c r="AL163">
        <v>7.7999999999999996E-3</v>
      </c>
      <c r="AM163">
        <v>2.0799999999999999E-2</v>
      </c>
      <c r="AN163">
        <v>8.0999999999999996E-3</v>
      </c>
      <c r="AO163">
        <v>2.7699999999999999E-2</v>
      </c>
      <c r="AP163">
        <v>4.4000000000000003E-3</v>
      </c>
      <c r="AQ163" t="s">
        <v>2302</v>
      </c>
      <c r="AR163">
        <v>5.1000000000000004E-3</v>
      </c>
      <c r="AS163" t="s">
        <v>2303</v>
      </c>
      <c r="AT163">
        <v>2.69E-2</v>
      </c>
      <c r="AU163" t="s">
        <v>179</v>
      </c>
      <c r="AV163">
        <v>3.8E-3</v>
      </c>
      <c r="AW163" t="s">
        <v>283</v>
      </c>
      <c r="AX163">
        <v>1.1000000000000001E-3</v>
      </c>
      <c r="AY163" t="s">
        <v>490</v>
      </c>
      <c r="AZ163">
        <v>8.9999999999999998E-4</v>
      </c>
      <c r="BA163" t="s">
        <v>229</v>
      </c>
      <c r="BB163">
        <v>6.9999999999999999E-4</v>
      </c>
      <c r="BC163" t="s">
        <v>212</v>
      </c>
      <c r="BD163">
        <v>5.0000000000000001E-4</v>
      </c>
      <c r="BE163" t="s">
        <v>179</v>
      </c>
      <c r="BF163">
        <v>2.9999999999999997E-4</v>
      </c>
      <c r="BG163" t="s">
        <v>179</v>
      </c>
      <c r="BH163">
        <v>1E-4</v>
      </c>
      <c r="BI163" t="s">
        <v>192</v>
      </c>
      <c r="BJ163">
        <v>2.0000000000000001E-4</v>
      </c>
      <c r="BK163" t="s">
        <v>450</v>
      </c>
      <c r="BL163">
        <v>4.0000000000000002E-4</v>
      </c>
      <c r="BM163" t="s">
        <v>269</v>
      </c>
      <c r="BN163">
        <v>2.9999999999999997E-4</v>
      </c>
      <c r="BO163" t="s">
        <v>213</v>
      </c>
      <c r="BP163">
        <v>5.0000000000000001E-4</v>
      </c>
      <c r="BQ163" t="s">
        <v>179</v>
      </c>
      <c r="BR163">
        <v>2.9999999999999997E-4</v>
      </c>
      <c r="BS163" t="s">
        <v>179</v>
      </c>
      <c r="BT163">
        <v>4.0000000000000002E-4</v>
      </c>
      <c r="BU163" t="s">
        <v>179</v>
      </c>
      <c r="BV163">
        <v>5.9999999999999995E-4</v>
      </c>
      <c r="BW163" t="s">
        <v>18</v>
      </c>
      <c r="BY163" t="s">
        <v>179</v>
      </c>
      <c r="BZ163">
        <v>1.1000000000000001E-3</v>
      </c>
      <c r="CA163" t="s">
        <v>179</v>
      </c>
      <c r="CB163">
        <v>8.0000000000000004E-4</v>
      </c>
      <c r="CC163" t="s">
        <v>179</v>
      </c>
      <c r="CD163">
        <v>2.0999999999999999E-3</v>
      </c>
      <c r="CE163" t="s">
        <v>179</v>
      </c>
      <c r="CF163">
        <v>2.2000000000000001E-3</v>
      </c>
      <c r="CG163" t="s">
        <v>179</v>
      </c>
      <c r="CH163">
        <v>1E-4</v>
      </c>
      <c r="CI163" t="s">
        <v>179</v>
      </c>
      <c r="CJ163">
        <v>6.7999999999999996E-3</v>
      </c>
      <c r="CK163" t="s">
        <v>179</v>
      </c>
      <c r="CL163">
        <v>1.0500000000000001E-2</v>
      </c>
      <c r="CM163" t="s">
        <v>179</v>
      </c>
      <c r="CN163">
        <v>3.5999999999999999E-3</v>
      </c>
      <c r="CO163" t="s">
        <v>179</v>
      </c>
      <c r="CP163">
        <v>8.9999999999999998E-4</v>
      </c>
      <c r="CQ163" t="s">
        <v>179</v>
      </c>
      <c r="CR163">
        <v>3.2000000000000002E-3</v>
      </c>
      <c r="CS163" t="s">
        <v>179</v>
      </c>
      <c r="CT163">
        <v>1.9E-3</v>
      </c>
      <c r="CU163" t="s">
        <v>18</v>
      </c>
      <c r="CW163" t="s">
        <v>179</v>
      </c>
      <c r="CX163">
        <v>5.9999999999999995E-4</v>
      </c>
      <c r="CY163" t="s">
        <v>179</v>
      </c>
      <c r="CZ163">
        <v>5.9999999999999995E-4</v>
      </c>
      <c r="DA163" t="s">
        <v>179</v>
      </c>
      <c r="DB163">
        <v>5.9999999999999995E-4</v>
      </c>
      <c r="DC163" t="s">
        <v>179</v>
      </c>
      <c r="DD163">
        <v>5.9999999999999995E-4</v>
      </c>
      <c r="DE163" t="s">
        <v>179</v>
      </c>
      <c r="DF163">
        <v>5.9999999999999995E-4</v>
      </c>
      <c r="DG163" t="s">
        <v>179</v>
      </c>
      <c r="DH163">
        <v>4.0000000000000002E-4</v>
      </c>
      <c r="DI163" t="s">
        <v>179</v>
      </c>
      <c r="DJ163">
        <v>2.9999999999999997E-4</v>
      </c>
      <c r="DK163" t="s">
        <v>5127</v>
      </c>
      <c r="DL163" t="s">
        <v>59</v>
      </c>
      <c r="DS163">
        <v>32</v>
      </c>
      <c r="DT163" t="s">
        <v>6014</v>
      </c>
      <c r="DW163" t="s">
        <v>5305</v>
      </c>
    </row>
    <row r="164" spans="1:127">
      <c r="A164">
        <v>531</v>
      </c>
      <c r="B164" s="14">
        <v>44742.809027777781</v>
      </c>
      <c r="C164" t="s">
        <v>52</v>
      </c>
      <c r="D164">
        <v>0</v>
      </c>
      <c r="E164">
        <v>0</v>
      </c>
      <c r="F164">
        <v>0</v>
      </c>
      <c r="G164" t="s">
        <v>54</v>
      </c>
      <c r="H164" t="s">
        <v>55</v>
      </c>
      <c r="I164" t="s">
        <v>55</v>
      </c>
      <c r="J164" t="s">
        <v>55</v>
      </c>
      <c r="K164" t="s">
        <v>18</v>
      </c>
      <c r="L164">
        <v>90</v>
      </c>
      <c r="M164" t="s">
        <v>173</v>
      </c>
      <c r="N164">
        <v>0</v>
      </c>
      <c r="O164" t="s">
        <v>173</v>
      </c>
      <c r="P164">
        <v>0</v>
      </c>
      <c r="Q164" t="s">
        <v>173</v>
      </c>
      <c r="R164">
        <v>0</v>
      </c>
      <c r="S164">
        <v>2</v>
      </c>
      <c r="T164" t="s">
        <v>174</v>
      </c>
      <c r="U164">
        <v>4.4263000000000003</v>
      </c>
      <c r="V164">
        <v>0.69069999999999998</v>
      </c>
      <c r="W164">
        <v>13.225300000000001</v>
      </c>
      <c r="X164">
        <v>0.34210000000000002</v>
      </c>
      <c r="Y164">
        <v>39.607599999999998</v>
      </c>
      <c r="Z164">
        <v>0.36030000000000001</v>
      </c>
      <c r="AA164">
        <v>1.7399999999999999E-2</v>
      </c>
      <c r="AB164">
        <v>1.5800000000000002E-2</v>
      </c>
      <c r="AC164" t="s">
        <v>179</v>
      </c>
      <c r="AD164">
        <v>8.9999999999999993E-3</v>
      </c>
      <c r="AE164" t="s">
        <v>179</v>
      </c>
      <c r="AF164">
        <v>1.67E-2</v>
      </c>
      <c r="AG164">
        <v>0.1454</v>
      </c>
      <c r="AH164">
        <v>7.7000000000000002E-3</v>
      </c>
      <c r="AI164">
        <v>8.5381</v>
      </c>
      <c r="AJ164">
        <v>3.44E-2</v>
      </c>
      <c r="AK164">
        <v>0.50700000000000001</v>
      </c>
      <c r="AL164">
        <v>7.4000000000000003E-3</v>
      </c>
      <c r="AM164">
        <v>1.78E-2</v>
      </c>
      <c r="AN164">
        <v>7.7999999999999996E-3</v>
      </c>
      <c r="AO164">
        <v>1.6799999999999999E-2</v>
      </c>
      <c r="AP164">
        <v>4.1000000000000003E-3</v>
      </c>
      <c r="AQ164" t="s">
        <v>2304</v>
      </c>
      <c r="AR164">
        <v>4.7000000000000002E-3</v>
      </c>
      <c r="AS164" t="s">
        <v>2305</v>
      </c>
      <c r="AT164">
        <v>2.5600000000000001E-2</v>
      </c>
      <c r="AU164" t="s">
        <v>179</v>
      </c>
      <c r="AV164">
        <v>3.5999999999999999E-3</v>
      </c>
      <c r="AW164" t="s">
        <v>650</v>
      </c>
      <c r="AX164">
        <v>1E-3</v>
      </c>
      <c r="AY164" t="s">
        <v>229</v>
      </c>
      <c r="AZ164">
        <v>8.0000000000000004E-4</v>
      </c>
      <c r="BA164" t="s">
        <v>228</v>
      </c>
      <c r="BB164">
        <v>6.9999999999999999E-4</v>
      </c>
      <c r="BC164" t="s">
        <v>285</v>
      </c>
      <c r="BD164">
        <v>4.0000000000000002E-4</v>
      </c>
      <c r="BE164" t="s">
        <v>179</v>
      </c>
      <c r="BF164">
        <v>2.9999999999999997E-4</v>
      </c>
      <c r="BG164" t="s">
        <v>179</v>
      </c>
      <c r="BH164">
        <v>1E-4</v>
      </c>
      <c r="BI164" t="s">
        <v>246</v>
      </c>
      <c r="BJ164">
        <v>2.0000000000000001E-4</v>
      </c>
      <c r="BK164" t="s">
        <v>230</v>
      </c>
      <c r="BL164">
        <v>4.0000000000000002E-4</v>
      </c>
      <c r="BM164" t="s">
        <v>451</v>
      </c>
      <c r="BN164">
        <v>2.9999999999999997E-4</v>
      </c>
      <c r="BO164" t="s">
        <v>303</v>
      </c>
      <c r="BP164">
        <v>5.0000000000000001E-4</v>
      </c>
      <c r="BQ164" t="s">
        <v>179</v>
      </c>
      <c r="BR164">
        <v>2.9999999999999997E-4</v>
      </c>
      <c r="BS164" t="s">
        <v>179</v>
      </c>
      <c r="BT164">
        <v>2.9999999999999997E-4</v>
      </c>
      <c r="BU164" t="s">
        <v>179</v>
      </c>
      <c r="BV164">
        <v>5.9999999999999995E-4</v>
      </c>
      <c r="BW164" t="s">
        <v>18</v>
      </c>
      <c r="BY164" t="s">
        <v>179</v>
      </c>
      <c r="BZ164">
        <v>1.1000000000000001E-3</v>
      </c>
      <c r="CA164" t="s">
        <v>179</v>
      </c>
      <c r="CB164">
        <v>8.0000000000000004E-4</v>
      </c>
      <c r="CC164" t="s">
        <v>179</v>
      </c>
      <c r="CD164">
        <v>2.0999999999999999E-3</v>
      </c>
      <c r="CE164" t="s">
        <v>179</v>
      </c>
      <c r="CF164">
        <v>2.2000000000000001E-3</v>
      </c>
      <c r="CG164" t="s">
        <v>216</v>
      </c>
      <c r="CH164">
        <v>1E-4</v>
      </c>
      <c r="CI164" t="s">
        <v>179</v>
      </c>
      <c r="CJ164">
        <v>7.0000000000000001E-3</v>
      </c>
      <c r="CK164" t="s">
        <v>179</v>
      </c>
      <c r="CL164">
        <v>1.12E-2</v>
      </c>
      <c r="CM164" t="s">
        <v>179</v>
      </c>
      <c r="CN164">
        <v>4.3E-3</v>
      </c>
      <c r="CO164" t="s">
        <v>179</v>
      </c>
      <c r="CP164">
        <v>8.0000000000000004E-4</v>
      </c>
      <c r="CQ164" t="s">
        <v>179</v>
      </c>
      <c r="CR164">
        <v>3.0999999999999999E-3</v>
      </c>
      <c r="CS164" t="s">
        <v>179</v>
      </c>
      <c r="CT164">
        <v>1.8E-3</v>
      </c>
      <c r="CU164" t="s">
        <v>18</v>
      </c>
      <c r="CW164" t="s">
        <v>179</v>
      </c>
      <c r="CX164">
        <v>5.9999999999999995E-4</v>
      </c>
      <c r="CY164" t="s">
        <v>179</v>
      </c>
      <c r="CZ164">
        <v>5.0000000000000001E-4</v>
      </c>
      <c r="DA164" t="s">
        <v>179</v>
      </c>
      <c r="DB164">
        <v>5.9999999999999995E-4</v>
      </c>
      <c r="DC164" t="s">
        <v>179</v>
      </c>
      <c r="DD164">
        <v>5.0000000000000001E-4</v>
      </c>
      <c r="DE164" t="s">
        <v>179</v>
      </c>
      <c r="DF164">
        <v>5.9999999999999995E-4</v>
      </c>
      <c r="DG164" t="s">
        <v>179</v>
      </c>
      <c r="DH164">
        <v>4.0000000000000002E-4</v>
      </c>
      <c r="DI164" t="s">
        <v>179</v>
      </c>
      <c r="DJ164">
        <v>2.9999999999999997E-4</v>
      </c>
      <c r="DK164" t="s">
        <v>5127</v>
      </c>
      <c r="DL164" t="s">
        <v>59</v>
      </c>
      <c r="DS164">
        <v>64</v>
      </c>
      <c r="DT164" t="s">
        <v>5981</v>
      </c>
      <c r="DW164" t="s">
        <v>5306</v>
      </c>
    </row>
    <row r="165" spans="1:127">
      <c r="A165">
        <v>532</v>
      </c>
      <c r="B165" s="14">
        <v>44742.811111111114</v>
      </c>
      <c r="C165" t="s">
        <v>52</v>
      </c>
      <c r="D165">
        <v>0</v>
      </c>
      <c r="E165">
        <v>0</v>
      </c>
      <c r="F165">
        <v>0</v>
      </c>
      <c r="G165" t="s">
        <v>54</v>
      </c>
      <c r="H165" t="s">
        <v>55</v>
      </c>
      <c r="I165" t="s">
        <v>55</v>
      </c>
      <c r="J165" t="s">
        <v>55</v>
      </c>
      <c r="K165" t="s">
        <v>18</v>
      </c>
      <c r="L165">
        <v>90</v>
      </c>
      <c r="M165" t="s">
        <v>173</v>
      </c>
      <c r="N165">
        <v>0</v>
      </c>
      <c r="O165" t="s">
        <v>173</v>
      </c>
      <c r="P165">
        <v>0</v>
      </c>
      <c r="Q165" t="s">
        <v>173</v>
      </c>
      <c r="R165">
        <v>0</v>
      </c>
      <c r="S165">
        <v>2</v>
      </c>
      <c r="T165" t="s">
        <v>174</v>
      </c>
      <c r="U165">
        <v>4.8734000000000002</v>
      </c>
      <c r="V165">
        <v>0.7036</v>
      </c>
      <c r="W165">
        <v>11.6701</v>
      </c>
      <c r="X165">
        <v>0.32790000000000002</v>
      </c>
      <c r="Y165">
        <v>38.838799999999999</v>
      </c>
      <c r="Z165">
        <v>0.3574</v>
      </c>
      <c r="AA165">
        <v>2.5899999999999999E-2</v>
      </c>
      <c r="AB165">
        <v>1.5900000000000001E-2</v>
      </c>
      <c r="AC165" t="s">
        <v>179</v>
      </c>
      <c r="AD165">
        <v>8.9999999999999993E-3</v>
      </c>
      <c r="AE165" t="s">
        <v>179</v>
      </c>
      <c r="AF165">
        <v>1.7299999999999999E-2</v>
      </c>
      <c r="AG165">
        <v>0.31280000000000002</v>
      </c>
      <c r="AH165">
        <v>9.4999999999999998E-3</v>
      </c>
      <c r="AI165">
        <v>8.3259000000000007</v>
      </c>
      <c r="AJ165">
        <v>3.4000000000000002E-2</v>
      </c>
      <c r="AK165">
        <v>0.52110000000000001</v>
      </c>
      <c r="AL165">
        <v>7.4999999999999997E-3</v>
      </c>
      <c r="AM165">
        <v>2.5100000000000001E-2</v>
      </c>
      <c r="AN165">
        <v>8.0999999999999996E-3</v>
      </c>
      <c r="AO165">
        <v>6.4899999999999999E-2</v>
      </c>
      <c r="AP165">
        <v>6.0000000000000001E-3</v>
      </c>
      <c r="AQ165" t="s">
        <v>2306</v>
      </c>
      <c r="AR165">
        <v>5.7999999999999996E-3</v>
      </c>
      <c r="AS165" t="s">
        <v>2307</v>
      </c>
      <c r="AT165">
        <v>2.7199999999999998E-2</v>
      </c>
      <c r="AU165" t="s">
        <v>179</v>
      </c>
      <c r="AV165">
        <v>3.8E-3</v>
      </c>
      <c r="AW165" t="s">
        <v>1052</v>
      </c>
      <c r="AX165">
        <v>1.1999999999999999E-3</v>
      </c>
      <c r="AY165" t="s">
        <v>1085</v>
      </c>
      <c r="AZ165">
        <v>8.0000000000000004E-4</v>
      </c>
      <c r="BA165" t="s">
        <v>195</v>
      </c>
      <c r="BB165">
        <v>6.9999999999999999E-4</v>
      </c>
      <c r="BC165" t="s">
        <v>245</v>
      </c>
      <c r="BD165">
        <v>4.0000000000000002E-4</v>
      </c>
      <c r="BE165" t="s">
        <v>286</v>
      </c>
      <c r="BF165">
        <v>2.9999999999999997E-4</v>
      </c>
      <c r="BG165" t="s">
        <v>179</v>
      </c>
      <c r="BH165">
        <v>1E-4</v>
      </c>
      <c r="BI165" t="s">
        <v>192</v>
      </c>
      <c r="BJ165">
        <v>2.0000000000000001E-4</v>
      </c>
      <c r="BK165" t="s">
        <v>450</v>
      </c>
      <c r="BL165">
        <v>4.0000000000000002E-4</v>
      </c>
      <c r="BM165" t="s">
        <v>249</v>
      </c>
      <c r="BN165">
        <v>2.9999999999999997E-4</v>
      </c>
      <c r="BO165" t="s">
        <v>301</v>
      </c>
      <c r="BP165">
        <v>5.0000000000000001E-4</v>
      </c>
      <c r="BQ165" t="s">
        <v>179</v>
      </c>
      <c r="BR165">
        <v>2.9999999999999997E-4</v>
      </c>
      <c r="BS165" t="s">
        <v>179</v>
      </c>
      <c r="BT165">
        <v>4.0000000000000002E-4</v>
      </c>
      <c r="BU165" t="s">
        <v>179</v>
      </c>
      <c r="BV165">
        <v>5.9999999999999995E-4</v>
      </c>
      <c r="BW165" t="s">
        <v>392</v>
      </c>
      <c r="BX165">
        <v>8.0000000000000004E-4</v>
      </c>
      <c r="BY165" t="s">
        <v>18</v>
      </c>
      <c r="CA165" t="s">
        <v>247</v>
      </c>
      <c r="CB165">
        <v>8.0000000000000004E-4</v>
      </c>
      <c r="CC165" t="s">
        <v>179</v>
      </c>
      <c r="CD165">
        <v>2.0999999999999999E-3</v>
      </c>
      <c r="CE165" t="s">
        <v>179</v>
      </c>
      <c r="CF165">
        <v>2.3E-3</v>
      </c>
      <c r="CG165" t="s">
        <v>216</v>
      </c>
      <c r="CH165">
        <v>1E-4</v>
      </c>
      <c r="CI165" t="s">
        <v>179</v>
      </c>
      <c r="CJ165">
        <v>7.1000000000000004E-3</v>
      </c>
      <c r="CK165" t="s">
        <v>179</v>
      </c>
      <c r="CL165">
        <v>1.1299999999999999E-2</v>
      </c>
      <c r="CM165" t="s">
        <v>179</v>
      </c>
      <c r="CN165">
        <v>4.3E-3</v>
      </c>
      <c r="CO165" t="s">
        <v>179</v>
      </c>
      <c r="CP165">
        <v>8.0000000000000004E-4</v>
      </c>
      <c r="CQ165" t="s">
        <v>179</v>
      </c>
      <c r="CR165">
        <v>2.8999999999999998E-3</v>
      </c>
      <c r="CS165" t="s">
        <v>179</v>
      </c>
      <c r="CT165">
        <v>1.9E-3</v>
      </c>
      <c r="CU165" t="s">
        <v>18</v>
      </c>
      <c r="CW165" t="s">
        <v>18</v>
      </c>
      <c r="CY165" t="s">
        <v>179</v>
      </c>
      <c r="CZ165">
        <v>5.9999999999999995E-4</v>
      </c>
      <c r="DA165" t="s">
        <v>179</v>
      </c>
      <c r="DB165">
        <v>5.9999999999999995E-4</v>
      </c>
      <c r="DC165" t="s">
        <v>179</v>
      </c>
      <c r="DD165">
        <v>5.9999999999999995E-4</v>
      </c>
      <c r="DE165" t="s">
        <v>179</v>
      </c>
      <c r="DF165">
        <v>5.9999999999999995E-4</v>
      </c>
      <c r="DG165" t="s">
        <v>179</v>
      </c>
      <c r="DH165">
        <v>4.0000000000000002E-4</v>
      </c>
      <c r="DI165" t="s">
        <v>179</v>
      </c>
      <c r="DJ165">
        <v>2.9999999999999997E-4</v>
      </c>
      <c r="DK165" t="s">
        <v>5127</v>
      </c>
      <c r="DL165" t="s">
        <v>59</v>
      </c>
      <c r="DS165">
        <v>94</v>
      </c>
      <c r="DT165" t="s">
        <v>898</v>
      </c>
      <c r="DW165" t="s">
        <v>5307</v>
      </c>
    </row>
    <row r="166" spans="1:127">
      <c r="A166">
        <v>533</v>
      </c>
      <c r="B166" s="14">
        <v>44742.815972222219</v>
      </c>
      <c r="C166" t="s">
        <v>52</v>
      </c>
      <c r="D166">
        <v>0</v>
      </c>
      <c r="E166">
        <v>0</v>
      </c>
      <c r="F166">
        <v>0</v>
      </c>
      <c r="G166" t="s">
        <v>54</v>
      </c>
      <c r="H166" t="s">
        <v>55</v>
      </c>
      <c r="I166" t="s">
        <v>55</v>
      </c>
      <c r="J166" t="s">
        <v>55</v>
      </c>
      <c r="K166" t="s">
        <v>18</v>
      </c>
      <c r="L166">
        <v>90</v>
      </c>
      <c r="M166" t="s">
        <v>173</v>
      </c>
      <c r="N166">
        <v>0</v>
      </c>
      <c r="O166" t="s">
        <v>173</v>
      </c>
      <c r="P166">
        <v>0</v>
      </c>
      <c r="Q166" t="s">
        <v>173</v>
      </c>
      <c r="R166">
        <v>0</v>
      </c>
      <c r="S166">
        <v>2</v>
      </c>
      <c r="T166" t="s">
        <v>174</v>
      </c>
      <c r="U166">
        <v>3.3887</v>
      </c>
      <c r="V166">
        <v>0.66520000000000001</v>
      </c>
      <c r="W166">
        <v>12.4145</v>
      </c>
      <c r="X166">
        <v>0.33600000000000002</v>
      </c>
      <c r="Y166">
        <v>38.904800000000002</v>
      </c>
      <c r="Z166">
        <v>0.35870000000000002</v>
      </c>
      <c r="AA166">
        <v>2.87E-2</v>
      </c>
      <c r="AB166">
        <v>1.6E-2</v>
      </c>
      <c r="AC166" t="s">
        <v>179</v>
      </c>
      <c r="AD166">
        <v>8.9999999999999993E-3</v>
      </c>
      <c r="AE166" t="s">
        <v>179</v>
      </c>
      <c r="AF166">
        <v>1.8100000000000002E-2</v>
      </c>
      <c r="AG166">
        <v>0.31919999999999998</v>
      </c>
      <c r="AH166">
        <v>9.5999999999999992E-3</v>
      </c>
      <c r="AI166">
        <v>8.3096999999999994</v>
      </c>
      <c r="AJ166">
        <v>3.4099999999999998E-2</v>
      </c>
      <c r="AK166">
        <v>0.59750000000000003</v>
      </c>
      <c r="AL166">
        <v>7.9000000000000008E-3</v>
      </c>
      <c r="AM166">
        <v>2.1399999999999999E-2</v>
      </c>
      <c r="AN166">
        <v>8.2000000000000007E-3</v>
      </c>
      <c r="AO166">
        <v>2.3E-2</v>
      </c>
      <c r="AP166">
        <v>4.4000000000000003E-3</v>
      </c>
      <c r="AQ166" t="s">
        <v>1450</v>
      </c>
      <c r="AR166">
        <v>4.7000000000000002E-3</v>
      </c>
      <c r="AS166" t="s">
        <v>2308</v>
      </c>
      <c r="AT166">
        <v>2.7900000000000001E-2</v>
      </c>
      <c r="AU166" t="s">
        <v>179</v>
      </c>
      <c r="AV166">
        <v>3.8999999999999998E-3</v>
      </c>
      <c r="AW166" t="s">
        <v>242</v>
      </c>
      <c r="AX166">
        <v>1.1000000000000001E-3</v>
      </c>
      <c r="AY166" t="s">
        <v>190</v>
      </c>
      <c r="AZ166">
        <v>8.0000000000000004E-4</v>
      </c>
      <c r="BA166" t="s">
        <v>228</v>
      </c>
      <c r="BB166">
        <v>6.9999999999999999E-4</v>
      </c>
      <c r="BC166" t="s">
        <v>245</v>
      </c>
      <c r="BD166">
        <v>5.0000000000000001E-4</v>
      </c>
      <c r="BE166" t="s">
        <v>516</v>
      </c>
      <c r="BF166">
        <v>2.9999999999999997E-4</v>
      </c>
      <c r="BG166" t="s">
        <v>179</v>
      </c>
      <c r="BH166">
        <v>1E-4</v>
      </c>
      <c r="BI166" t="s">
        <v>211</v>
      </c>
      <c r="BJ166">
        <v>2.0000000000000001E-4</v>
      </c>
      <c r="BK166" t="s">
        <v>265</v>
      </c>
      <c r="BL166">
        <v>4.0000000000000002E-4</v>
      </c>
      <c r="BM166" t="s">
        <v>517</v>
      </c>
      <c r="BN166">
        <v>2.9999999999999997E-4</v>
      </c>
      <c r="BO166" t="s">
        <v>213</v>
      </c>
      <c r="BP166">
        <v>5.0000000000000001E-4</v>
      </c>
      <c r="BQ166" t="s">
        <v>179</v>
      </c>
      <c r="BR166">
        <v>2.9999999999999997E-4</v>
      </c>
      <c r="BS166" t="s">
        <v>179</v>
      </c>
      <c r="BT166">
        <v>4.0000000000000002E-4</v>
      </c>
      <c r="BU166" t="s">
        <v>179</v>
      </c>
      <c r="BV166">
        <v>6.9999999999999999E-4</v>
      </c>
      <c r="BW166" t="s">
        <v>179</v>
      </c>
      <c r="BX166">
        <v>8.9999999999999998E-4</v>
      </c>
      <c r="BY166" t="s">
        <v>179</v>
      </c>
      <c r="BZ166">
        <v>1.1000000000000001E-3</v>
      </c>
      <c r="CA166" t="s">
        <v>179</v>
      </c>
      <c r="CB166">
        <v>8.0000000000000004E-4</v>
      </c>
      <c r="CC166" t="s">
        <v>179</v>
      </c>
      <c r="CD166">
        <v>2.0999999999999999E-3</v>
      </c>
      <c r="CE166" t="s">
        <v>179</v>
      </c>
      <c r="CF166">
        <v>2.3E-3</v>
      </c>
      <c r="CG166" t="s">
        <v>216</v>
      </c>
      <c r="CH166">
        <v>1E-4</v>
      </c>
      <c r="CI166" t="s">
        <v>179</v>
      </c>
      <c r="CJ166">
        <v>7.0000000000000001E-3</v>
      </c>
      <c r="CK166" t="s">
        <v>179</v>
      </c>
      <c r="CL166">
        <v>1.1299999999999999E-2</v>
      </c>
      <c r="CM166" t="s">
        <v>179</v>
      </c>
      <c r="CN166">
        <v>4.4999999999999997E-3</v>
      </c>
      <c r="CO166" t="s">
        <v>179</v>
      </c>
      <c r="CP166">
        <v>8.9999999999999998E-4</v>
      </c>
      <c r="CQ166" t="s">
        <v>179</v>
      </c>
      <c r="CR166">
        <v>3.2000000000000002E-3</v>
      </c>
      <c r="CS166" t="s">
        <v>179</v>
      </c>
      <c r="CT166">
        <v>1.9E-3</v>
      </c>
      <c r="CU166" t="s">
        <v>18</v>
      </c>
      <c r="CW166" t="s">
        <v>18</v>
      </c>
      <c r="CY166" t="s">
        <v>179</v>
      </c>
      <c r="CZ166">
        <v>5.9999999999999995E-4</v>
      </c>
      <c r="DA166" t="s">
        <v>179</v>
      </c>
      <c r="DB166">
        <v>5.9999999999999995E-4</v>
      </c>
      <c r="DC166" t="s">
        <v>179</v>
      </c>
      <c r="DD166">
        <v>5.9999999999999995E-4</v>
      </c>
      <c r="DE166" t="s">
        <v>179</v>
      </c>
      <c r="DF166">
        <v>5.9999999999999995E-4</v>
      </c>
      <c r="DG166" t="s">
        <v>179</v>
      </c>
      <c r="DH166">
        <v>4.0000000000000002E-4</v>
      </c>
      <c r="DI166" t="s">
        <v>179</v>
      </c>
      <c r="DJ166">
        <v>4.0000000000000002E-4</v>
      </c>
      <c r="DK166" t="s">
        <v>5128</v>
      </c>
      <c r="DL166" t="s">
        <v>59</v>
      </c>
      <c r="DS166">
        <v>16</v>
      </c>
      <c r="DT166" t="s">
        <v>1596</v>
      </c>
      <c r="DW166" t="s">
        <v>5308</v>
      </c>
    </row>
    <row r="167" spans="1:127">
      <c r="A167">
        <v>534</v>
      </c>
      <c r="B167" s="14">
        <v>44742.818055555559</v>
      </c>
      <c r="C167" t="s">
        <v>52</v>
      </c>
      <c r="D167">
        <v>0</v>
      </c>
      <c r="E167">
        <v>0</v>
      </c>
      <c r="F167">
        <v>0</v>
      </c>
      <c r="G167" t="s">
        <v>54</v>
      </c>
      <c r="H167" t="s">
        <v>55</v>
      </c>
      <c r="I167" t="s">
        <v>55</v>
      </c>
      <c r="J167" t="s">
        <v>55</v>
      </c>
      <c r="K167" t="s">
        <v>18</v>
      </c>
      <c r="L167">
        <v>90</v>
      </c>
      <c r="M167" t="s">
        <v>173</v>
      </c>
      <c r="N167">
        <v>0</v>
      </c>
      <c r="O167" t="s">
        <v>173</v>
      </c>
      <c r="P167">
        <v>0</v>
      </c>
      <c r="Q167" t="s">
        <v>173</v>
      </c>
      <c r="R167">
        <v>0</v>
      </c>
      <c r="S167">
        <v>2</v>
      </c>
      <c r="T167" t="s">
        <v>174</v>
      </c>
      <c r="U167">
        <v>1.6041000000000001</v>
      </c>
      <c r="V167">
        <v>0.70269999999999999</v>
      </c>
      <c r="W167">
        <v>4.6984000000000004</v>
      </c>
      <c r="X167">
        <v>0.25340000000000001</v>
      </c>
      <c r="Y167">
        <v>15.942500000000001</v>
      </c>
      <c r="Z167">
        <v>0.22270000000000001</v>
      </c>
      <c r="AA167">
        <v>5.3199999999999997E-2</v>
      </c>
      <c r="AB167">
        <v>2.4799999999999999E-2</v>
      </c>
      <c r="AC167" t="s">
        <v>179</v>
      </c>
      <c r="AD167">
        <v>1.15E-2</v>
      </c>
      <c r="AE167">
        <v>5.3199999999999997E-2</v>
      </c>
      <c r="AF167">
        <v>1.8599999999999998E-2</v>
      </c>
      <c r="AG167">
        <v>1.0263</v>
      </c>
      <c r="AH167">
        <v>1.3899999999999999E-2</v>
      </c>
      <c r="AI167">
        <v>22.780799999999999</v>
      </c>
      <c r="AJ167">
        <v>6.0100000000000001E-2</v>
      </c>
      <c r="AK167">
        <v>0.29330000000000001</v>
      </c>
      <c r="AL167">
        <v>7.4000000000000003E-3</v>
      </c>
      <c r="AM167" t="s">
        <v>179</v>
      </c>
      <c r="AN167">
        <v>6.8999999999999999E-3</v>
      </c>
      <c r="AO167">
        <v>8.3999999999999995E-3</v>
      </c>
      <c r="AP167">
        <v>3.3E-3</v>
      </c>
      <c r="AQ167" t="s">
        <v>2309</v>
      </c>
      <c r="AR167">
        <v>4.5999999999999999E-3</v>
      </c>
      <c r="AS167" t="s">
        <v>2310</v>
      </c>
      <c r="AT167">
        <v>2.5000000000000001E-2</v>
      </c>
      <c r="AU167" t="s">
        <v>179</v>
      </c>
      <c r="AV167">
        <v>3.0000000000000001E-3</v>
      </c>
      <c r="AW167" t="s">
        <v>1085</v>
      </c>
      <c r="AX167">
        <v>1E-3</v>
      </c>
      <c r="AY167" t="s">
        <v>405</v>
      </c>
      <c r="AZ167">
        <v>8.0000000000000004E-4</v>
      </c>
      <c r="BA167" t="s">
        <v>244</v>
      </c>
      <c r="BB167">
        <v>8.0000000000000004E-4</v>
      </c>
      <c r="BC167" t="s">
        <v>179</v>
      </c>
      <c r="BD167">
        <v>4.0000000000000002E-4</v>
      </c>
      <c r="BE167" t="s">
        <v>179</v>
      </c>
      <c r="BF167">
        <v>2.9999999999999997E-4</v>
      </c>
      <c r="BG167" t="s">
        <v>179</v>
      </c>
      <c r="BH167">
        <v>1E-4</v>
      </c>
      <c r="BI167" t="s">
        <v>194</v>
      </c>
      <c r="BJ167">
        <v>2.9999999999999997E-4</v>
      </c>
      <c r="BK167" t="s">
        <v>625</v>
      </c>
      <c r="BL167">
        <v>5.0000000000000001E-4</v>
      </c>
      <c r="BM167" t="s">
        <v>212</v>
      </c>
      <c r="BN167">
        <v>2.9999999999999997E-4</v>
      </c>
      <c r="BO167" t="s">
        <v>1357</v>
      </c>
      <c r="BP167">
        <v>6.9999999999999999E-4</v>
      </c>
      <c r="BQ167" t="s">
        <v>179</v>
      </c>
      <c r="BR167">
        <v>2.9999999999999997E-4</v>
      </c>
      <c r="BS167" t="s">
        <v>179</v>
      </c>
      <c r="BT167">
        <v>6.9999999999999999E-4</v>
      </c>
      <c r="BU167" t="s">
        <v>179</v>
      </c>
      <c r="BV167">
        <v>5.9999999999999995E-4</v>
      </c>
      <c r="BW167" t="s">
        <v>179</v>
      </c>
      <c r="BX167">
        <v>1E-3</v>
      </c>
      <c r="BY167" t="s">
        <v>179</v>
      </c>
      <c r="BZ167">
        <v>1.1000000000000001E-3</v>
      </c>
      <c r="CA167" t="s">
        <v>285</v>
      </c>
      <c r="CB167">
        <v>8.0000000000000004E-4</v>
      </c>
      <c r="CC167" t="s">
        <v>179</v>
      </c>
      <c r="CD167">
        <v>2.0999999999999999E-3</v>
      </c>
      <c r="CE167" t="s">
        <v>179</v>
      </c>
      <c r="CF167">
        <v>2.2000000000000001E-3</v>
      </c>
      <c r="CG167" t="s">
        <v>179</v>
      </c>
      <c r="CH167">
        <v>1E-4</v>
      </c>
      <c r="CI167" t="s">
        <v>215</v>
      </c>
      <c r="CJ167">
        <v>5.7999999999999996E-3</v>
      </c>
      <c r="CK167" t="s">
        <v>179</v>
      </c>
      <c r="CL167">
        <v>1.0699999999999999E-2</v>
      </c>
      <c r="CM167" t="s">
        <v>179</v>
      </c>
      <c r="CN167">
        <v>1.44E-2</v>
      </c>
      <c r="CO167" t="s">
        <v>179</v>
      </c>
      <c r="CP167">
        <v>8.0000000000000004E-4</v>
      </c>
      <c r="CQ167" t="s">
        <v>179</v>
      </c>
      <c r="CR167">
        <v>3.0999999999999999E-3</v>
      </c>
      <c r="CS167" t="s">
        <v>179</v>
      </c>
      <c r="CT167">
        <v>1.8E-3</v>
      </c>
      <c r="CU167" t="s">
        <v>179</v>
      </c>
      <c r="CV167">
        <v>8.0000000000000004E-4</v>
      </c>
      <c r="CW167" t="s">
        <v>179</v>
      </c>
      <c r="CX167">
        <v>5.9999999999999995E-4</v>
      </c>
      <c r="CY167" t="s">
        <v>179</v>
      </c>
      <c r="CZ167">
        <v>5.0000000000000001E-4</v>
      </c>
      <c r="DA167" t="s">
        <v>179</v>
      </c>
      <c r="DB167">
        <v>5.9999999999999995E-4</v>
      </c>
      <c r="DC167" t="s">
        <v>179</v>
      </c>
      <c r="DD167">
        <v>6.9999999999999999E-4</v>
      </c>
      <c r="DE167" t="s">
        <v>179</v>
      </c>
      <c r="DF167">
        <v>5.9999999999999995E-4</v>
      </c>
      <c r="DG167" t="s">
        <v>179</v>
      </c>
      <c r="DH167">
        <v>5.0000000000000001E-4</v>
      </c>
      <c r="DI167" t="s">
        <v>179</v>
      </c>
      <c r="DJ167">
        <v>5.0000000000000001E-4</v>
      </c>
      <c r="DK167" t="s">
        <v>5128</v>
      </c>
      <c r="DL167" t="s">
        <v>59</v>
      </c>
      <c r="DS167">
        <v>42</v>
      </c>
      <c r="DT167" t="s">
        <v>2311</v>
      </c>
      <c r="DW167" t="s">
        <v>5309</v>
      </c>
    </row>
    <row r="168" spans="1:127">
      <c r="A168">
        <v>535</v>
      </c>
      <c r="B168" s="14">
        <v>44742.820138888892</v>
      </c>
      <c r="C168" t="s">
        <v>52</v>
      </c>
      <c r="D168">
        <v>0</v>
      </c>
      <c r="E168">
        <v>0</v>
      </c>
      <c r="F168">
        <v>0</v>
      </c>
      <c r="G168" t="s">
        <v>54</v>
      </c>
      <c r="H168" t="s">
        <v>55</v>
      </c>
      <c r="I168" t="s">
        <v>55</v>
      </c>
      <c r="J168" t="s">
        <v>55</v>
      </c>
      <c r="K168" t="s">
        <v>18</v>
      </c>
      <c r="L168">
        <v>90</v>
      </c>
      <c r="M168" t="s">
        <v>173</v>
      </c>
      <c r="N168">
        <v>0</v>
      </c>
      <c r="O168" t="s">
        <v>173</v>
      </c>
      <c r="P168">
        <v>0</v>
      </c>
      <c r="Q168" t="s">
        <v>173</v>
      </c>
      <c r="R168">
        <v>0</v>
      </c>
      <c r="S168">
        <v>2</v>
      </c>
      <c r="T168" t="s">
        <v>174</v>
      </c>
      <c r="U168">
        <v>2.698</v>
      </c>
      <c r="V168">
        <v>0.66910000000000003</v>
      </c>
      <c r="W168">
        <v>17.002400000000002</v>
      </c>
      <c r="X168">
        <v>0.37619999999999998</v>
      </c>
      <c r="Y168">
        <v>40.131</v>
      </c>
      <c r="Z168">
        <v>0.36359999999999998</v>
      </c>
      <c r="AA168" t="s">
        <v>179</v>
      </c>
      <c r="AB168">
        <v>1.61E-2</v>
      </c>
      <c r="AC168" t="s">
        <v>179</v>
      </c>
      <c r="AD168">
        <v>9.1999999999999998E-3</v>
      </c>
      <c r="AE168" t="s">
        <v>179</v>
      </c>
      <c r="AF168">
        <v>1.7000000000000001E-2</v>
      </c>
      <c r="AG168">
        <v>0.21970000000000001</v>
      </c>
      <c r="AH168">
        <v>8.9999999999999993E-3</v>
      </c>
      <c r="AI168">
        <v>9.2924000000000007</v>
      </c>
      <c r="AJ168">
        <v>3.5999999999999997E-2</v>
      </c>
      <c r="AK168">
        <v>0.38469999999999999</v>
      </c>
      <c r="AL168">
        <v>6.8999999999999999E-3</v>
      </c>
      <c r="AM168">
        <v>1.95E-2</v>
      </c>
      <c r="AN168">
        <v>7.4000000000000003E-3</v>
      </c>
      <c r="AO168">
        <v>1.4800000000000001E-2</v>
      </c>
      <c r="AP168">
        <v>3.8E-3</v>
      </c>
      <c r="AQ168" t="s">
        <v>2312</v>
      </c>
      <c r="AR168">
        <v>4.1999999999999997E-3</v>
      </c>
      <c r="AS168" t="s">
        <v>2313</v>
      </c>
      <c r="AT168">
        <v>2.35E-2</v>
      </c>
      <c r="AU168" t="s">
        <v>179</v>
      </c>
      <c r="AV168">
        <v>3.3E-3</v>
      </c>
      <c r="AW168" t="s">
        <v>301</v>
      </c>
      <c r="AX168">
        <v>8.9999999999999998E-4</v>
      </c>
      <c r="AY168" t="s">
        <v>346</v>
      </c>
      <c r="AZ168">
        <v>6.9999999999999999E-4</v>
      </c>
      <c r="BA168" t="s">
        <v>614</v>
      </c>
      <c r="BB168">
        <v>5.9999999999999995E-4</v>
      </c>
      <c r="BC168" t="s">
        <v>245</v>
      </c>
      <c r="BD168">
        <v>4.0000000000000002E-4</v>
      </c>
      <c r="BE168" t="s">
        <v>179</v>
      </c>
      <c r="BF168">
        <v>2.9999999999999997E-4</v>
      </c>
      <c r="BG168" t="s">
        <v>179</v>
      </c>
      <c r="BH168">
        <v>1E-4</v>
      </c>
      <c r="BI168" t="s">
        <v>212</v>
      </c>
      <c r="BJ168">
        <v>2.0000000000000001E-4</v>
      </c>
      <c r="BK168" t="s">
        <v>424</v>
      </c>
      <c r="BL168">
        <v>4.0000000000000002E-4</v>
      </c>
      <c r="BM168" t="s">
        <v>391</v>
      </c>
      <c r="BN168">
        <v>2.9999999999999997E-4</v>
      </c>
      <c r="BO168" t="s">
        <v>464</v>
      </c>
      <c r="BP168">
        <v>5.0000000000000001E-4</v>
      </c>
      <c r="BQ168" t="s">
        <v>179</v>
      </c>
      <c r="BR168">
        <v>2.9999999999999997E-4</v>
      </c>
      <c r="BS168" t="s">
        <v>179</v>
      </c>
      <c r="BT168">
        <v>2.9999999999999997E-4</v>
      </c>
      <c r="BU168" t="s">
        <v>179</v>
      </c>
      <c r="BV168">
        <v>6.9999999999999999E-4</v>
      </c>
      <c r="BW168" t="s">
        <v>18</v>
      </c>
      <c r="BY168" t="s">
        <v>179</v>
      </c>
      <c r="BZ168">
        <v>1.1000000000000001E-3</v>
      </c>
      <c r="CA168" t="s">
        <v>179</v>
      </c>
      <c r="CB168">
        <v>8.0000000000000004E-4</v>
      </c>
      <c r="CC168" t="s">
        <v>179</v>
      </c>
      <c r="CD168">
        <v>1.9E-3</v>
      </c>
      <c r="CE168" t="s">
        <v>179</v>
      </c>
      <c r="CF168">
        <v>2.3E-3</v>
      </c>
      <c r="CG168" t="s">
        <v>179</v>
      </c>
      <c r="CH168">
        <v>1E-4</v>
      </c>
      <c r="CI168" t="s">
        <v>450</v>
      </c>
      <c r="CJ168">
        <v>6.1000000000000004E-3</v>
      </c>
      <c r="CK168" t="s">
        <v>179</v>
      </c>
      <c r="CL168">
        <v>1.06E-2</v>
      </c>
      <c r="CM168" t="s">
        <v>179</v>
      </c>
      <c r="CN168">
        <v>4.5999999999999999E-3</v>
      </c>
      <c r="CO168" t="s">
        <v>179</v>
      </c>
      <c r="CP168">
        <v>8.0000000000000004E-4</v>
      </c>
      <c r="CQ168" t="s">
        <v>179</v>
      </c>
      <c r="CR168">
        <v>3.3999999999999998E-3</v>
      </c>
      <c r="CS168" t="s">
        <v>179</v>
      </c>
      <c r="CT168">
        <v>1.8E-3</v>
      </c>
      <c r="CU168" t="s">
        <v>179</v>
      </c>
      <c r="CV168">
        <v>8.0000000000000004E-4</v>
      </c>
      <c r="CW168" t="s">
        <v>18</v>
      </c>
      <c r="CY168" t="s">
        <v>179</v>
      </c>
      <c r="CZ168">
        <v>5.9999999999999995E-4</v>
      </c>
      <c r="DA168" t="s">
        <v>179</v>
      </c>
      <c r="DB168">
        <v>5.0000000000000001E-4</v>
      </c>
      <c r="DC168" t="s">
        <v>179</v>
      </c>
      <c r="DD168">
        <v>5.0000000000000001E-4</v>
      </c>
      <c r="DE168" t="s">
        <v>179</v>
      </c>
      <c r="DF168">
        <v>5.9999999999999995E-4</v>
      </c>
      <c r="DG168" t="s">
        <v>179</v>
      </c>
      <c r="DH168">
        <v>4.0000000000000002E-4</v>
      </c>
      <c r="DI168" t="s">
        <v>179</v>
      </c>
      <c r="DJ168">
        <v>2.9999999999999997E-4</v>
      </c>
      <c r="DK168" t="s">
        <v>5128</v>
      </c>
      <c r="DL168" t="s">
        <v>59</v>
      </c>
      <c r="DS168">
        <v>92</v>
      </c>
      <c r="DT168" t="s">
        <v>6015</v>
      </c>
      <c r="DW168" t="s">
        <v>5310</v>
      </c>
    </row>
    <row r="169" spans="1:127">
      <c r="A169">
        <v>536</v>
      </c>
      <c r="B169" s="14">
        <v>44742.829861111109</v>
      </c>
      <c r="C169" t="s">
        <v>52</v>
      </c>
      <c r="D169">
        <v>0</v>
      </c>
      <c r="E169">
        <v>0</v>
      </c>
      <c r="F169">
        <v>0</v>
      </c>
      <c r="G169" t="s">
        <v>54</v>
      </c>
      <c r="H169" t="s">
        <v>55</v>
      </c>
      <c r="I169" t="s">
        <v>55</v>
      </c>
      <c r="J169" t="s">
        <v>55</v>
      </c>
      <c r="K169" t="s">
        <v>18</v>
      </c>
      <c r="L169">
        <v>90</v>
      </c>
      <c r="M169" t="s">
        <v>173</v>
      </c>
      <c r="N169">
        <v>0</v>
      </c>
      <c r="O169" t="s">
        <v>173</v>
      </c>
      <c r="P169">
        <v>0</v>
      </c>
      <c r="Q169" t="s">
        <v>173</v>
      </c>
      <c r="R169">
        <v>0</v>
      </c>
      <c r="S169">
        <v>2</v>
      </c>
      <c r="T169" t="s">
        <v>174</v>
      </c>
      <c r="U169">
        <v>4.2293000000000003</v>
      </c>
      <c r="V169">
        <v>0.67910000000000004</v>
      </c>
      <c r="W169">
        <v>12.2483</v>
      </c>
      <c r="X169">
        <v>0.3332</v>
      </c>
      <c r="Y169">
        <v>39.871400000000001</v>
      </c>
      <c r="Z169">
        <v>0.36209999999999998</v>
      </c>
      <c r="AA169">
        <v>3.1E-2</v>
      </c>
      <c r="AB169">
        <v>1.5900000000000001E-2</v>
      </c>
      <c r="AC169" t="s">
        <v>179</v>
      </c>
      <c r="AD169">
        <v>8.9999999999999993E-3</v>
      </c>
      <c r="AE169" t="s">
        <v>179</v>
      </c>
      <c r="AF169">
        <v>1.7299999999999999E-2</v>
      </c>
      <c r="AG169">
        <v>0.20200000000000001</v>
      </c>
      <c r="AH169">
        <v>8.3000000000000001E-3</v>
      </c>
      <c r="AI169">
        <v>8.6247000000000007</v>
      </c>
      <c r="AJ169">
        <v>3.4700000000000002E-2</v>
      </c>
      <c r="AK169">
        <v>0.56979999999999997</v>
      </c>
      <c r="AL169">
        <v>7.7999999999999996E-3</v>
      </c>
      <c r="AM169">
        <v>1.9699999999999999E-2</v>
      </c>
      <c r="AN169">
        <v>8.0999999999999996E-3</v>
      </c>
      <c r="AO169">
        <v>2.3400000000000001E-2</v>
      </c>
      <c r="AP169">
        <v>4.3E-3</v>
      </c>
      <c r="AQ169" t="s">
        <v>420</v>
      </c>
      <c r="AR169">
        <v>5.0000000000000001E-3</v>
      </c>
      <c r="AS169" t="s">
        <v>2314</v>
      </c>
      <c r="AT169">
        <v>2.7099999999999999E-2</v>
      </c>
      <c r="AU169" t="s">
        <v>429</v>
      </c>
      <c r="AV169">
        <v>3.8E-3</v>
      </c>
      <c r="AW169" t="s">
        <v>242</v>
      </c>
      <c r="AX169">
        <v>1.1000000000000001E-3</v>
      </c>
      <c r="AY169" t="s">
        <v>390</v>
      </c>
      <c r="AZ169">
        <v>8.0000000000000004E-4</v>
      </c>
      <c r="BA169" t="s">
        <v>228</v>
      </c>
      <c r="BB169">
        <v>6.9999999999999999E-4</v>
      </c>
      <c r="BC169" t="s">
        <v>391</v>
      </c>
      <c r="BD169">
        <v>5.0000000000000001E-4</v>
      </c>
      <c r="BE169" t="s">
        <v>179</v>
      </c>
      <c r="BF169">
        <v>2.9999999999999997E-4</v>
      </c>
      <c r="BG169" t="s">
        <v>179</v>
      </c>
      <c r="BH169">
        <v>1E-4</v>
      </c>
      <c r="BI169" t="s">
        <v>286</v>
      </c>
      <c r="BJ169">
        <v>2.0000000000000001E-4</v>
      </c>
      <c r="BK169" t="s">
        <v>429</v>
      </c>
      <c r="BL169">
        <v>4.0000000000000002E-4</v>
      </c>
      <c r="BM169" t="s">
        <v>517</v>
      </c>
      <c r="BN169">
        <v>2.9999999999999997E-4</v>
      </c>
      <c r="BO169" t="s">
        <v>301</v>
      </c>
      <c r="BP169">
        <v>5.0000000000000001E-4</v>
      </c>
      <c r="BQ169" t="s">
        <v>179</v>
      </c>
      <c r="BR169">
        <v>2.9999999999999997E-4</v>
      </c>
      <c r="BS169" t="s">
        <v>179</v>
      </c>
      <c r="BT169">
        <v>4.0000000000000002E-4</v>
      </c>
      <c r="BU169" t="s">
        <v>179</v>
      </c>
      <c r="BV169">
        <v>6.9999999999999999E-4</v>
      </c>
      <c r="BW169" t="s">
        <v>179</v>
      </c>
      <c r="BX169">
        <v>8.0000000000000004E-4</v>
      </c>
      <c r="BY169" t="s">
        <v>179</v>
      </c>
      <c r="BZ169">
        <v>1.1000000000000001E-3</v>
      </c>
      <c r="CA169" t="s">
        <v>179</v>
      </c>
      <c r="CB169">
        <v>8.0000000000000004E-4</v>
      </c>
      <c r="CC169" t="s">
        <v>179</v>
      </c>
      <c r="CD169">
        <v>2.0999999999999999E-3</v>
      </c>
      <c r="CE169" t="s">
        <v>179</v>
      </c>
      <c r="CF169">
        <v>2.3E-3</v>
      </c>
      <c r="CG169" t="s">
        <v>179</v>
      </c>
      <c r="CH169">
        <v>1E-4</v>
      </c>
      <c r="CI169" t="s">
        <v>179</v>
      </c>
      <c r="CJ169">
        <v>6.8999999999999999E-3</v>
      </c>
      <c r="CK169" t="s">
        <v>179</v>
      </c>
      <c r="CL169">
        <v>1.1299999999999999E-2</v>
      </c>
      <c r="CM169" t="s">
        <v>179</v>
      </c>
      <c r="CN169">
        <v>3.8999999999999998E-3</v>
      </c>
      <c r="CO169" t="s">
        <v>179</v>
      </c>
      <c r="CP169">
        <v>8.0000000000000004E-4</v>
      </c>
      <c r="CQ169" t="s">
        <v>179</v>
      </c>
      <c r="CR169">
        <v>3.2000000000000002E-3</v>
      </c>
      <c r="CS169" t="s">
        <v>179</v>
      </c>
      <c r="CT169">
        <v>1.8E-3</v>
      </c>
      <c r="CU169" t="s">
        <v>18</v>
      </c>
      <c r="CW169" t="s">
        <v>18</v>
      </c>
      <c r="CY169" t="s">
        <v>179</v>
      </c>
      <c r="CZ169">
        <v>5.9999999999999995E-4</v>
      </c>
      <c r="DA169" t="s">
        <v>179</v>
      </c>
      <c r="DB169">
        <v>5.9999999999999995E-4</v>
      </c>
      <c r="DC169" t="s">
        <v>179</v>
      </c>
      <c r="DD169">
        <v>5.0000000000000001E-4</v>
      </c>
      <c r="DE169" t="s">
        <v>179</v>
      </c>
      <c r="DF169">
        <v>5.9999999999999995E-4</v>
      </c>
      <c r="DG169" t="s">
        <v>179</v>
      </c>
      <c r="DH169">
        <v>4.0000000000000002E-4</v>
      </c>
      <c r="DI169" t="s">
        <v>179</v>
      </c>
      <c r="DJ169">
        <v>2.9999999999999997E-4</v>
      </c>
      <c r="DK169" t="s">
        <v>5129</v>
      </c>
      <c r="DL169" t="s">
        <v>59</v>
      </c>
      <c r="DS169">
        <v>29</v>
      </c>
      <c r="DT169" t="s">
        <v>6016</v>
      </c>
      <c r="DW169" t="s">
        <v>5311</v>
      </c>
    </row>
    <row r="170" spans="1:127">
      <c r="A170">
        <v>537</v>
      </c>
      <c r="B170" s="14">
        <v>44742.832638888889</v>
      </c>
      <c r="C170" t="s">
        <v>52</v>
      </c>
      <c r="D170">
        <v>0</v>
      </c>
      <c r="E170">
        <v>0</v>
      </c>
      <c r="F170">
        <v>0</v>
      </c>
      <c r="G170" t="s">
        <v>54</v>
      </c>
      <c r="H170" t="s">
        <v>55</v>
      </c>
      <c r="I170" t="s">
        <v>55</v>
      </c>
      <c r="J170" t="s">
        <v>55</v>
      </c>
      <c r="K170" t="s">
        <v>18</v>
      </c>
      <c r="L170">
        <v>90</v>
      </c>
      <c r="M170" t="s">
        <v>173</v>
      </c>
      <c r="N170">
        <v>0</v>
      </c>
      <c r="O170" t="s">
        <v>173</v>
      </c>
      <c r="P170">
        <v>0</v>
      </c>
      <c r="Q170" t="s">
        <v>173</v>
      </c>
      <c r="R170">
        <v>0</v>
      </c>
      <c r="S170">
        <v>2</v>
      </c>
      <c r="T170" t="s">
        <v>174</v>
      </c>
      <c r="U170">
        <v>4.2224000000000004</v>
      </c>
      <c r="V170">
        <v>0.68</v>
      </c>
      <c r="W170">
        <v>11.1274</v>
      </c>
      <c r="X170">
        <v>0.32279999999999998</v>
      </c>
      <c r="Y170">
        <v>40.07</v>
      </c>
      <c r="Z170">
        <v>0.36580000000000001</v>
      </c>
      <c r="AA170">
        <v>1.8100000000000002E-2</v>
      </c>
      <c r="AB170">
        <v>1.5299999999999999E-2</v>
      </c>
      <c r="AC170" t="s">
        <v>179</v>
      </c>
      <c r="AD170">
        <v>9.1999999999999998E-3</v>
      </c>
      <c r="AE170" t="s">
        <v>179</v>
      </c>
      <c r="AF170">
        <v>1.84E-2</v>
      </c>
      <c r="AG170">
        <v>0.62319999999999998</v>
      </c>
      <c r="AH170">
        <v>1.23E-2</v>
      </c>
      <c r="AI170">
        <v>7.7182000000000004</v>
      </c>
      <c r="AJ170">
        <v>3.2899999999999999E-2</v>
      </c>
      <c r="AK170">
        <v>0.61629999999999996</v>
      </c>
      <c r="AL170">
        <v>8.0000000000000002E-3</v>
      </c>
      <c r="AM170">
        <v>1.21E-2</v>
      </c>
      <c r="AN170">
        <v>7.9000000000000008E-3</v>
      </c>
      <c r="AO170">
        <v>2.1700000000000001E-2</v>
      </c>
      <c r="AP170">
        <v>4.4999999999999997E-3</v>
      </c>
      <c r="AQ170" t="s">
        <v>2315</v>
      </c>
      <c r="AR170">
        <v>5.7999999999999996E-3</v>
      </c>
      <c r="AS170" t="s">
        <v>2316</v>
      </c>
      <c r="AT170">
        <v>2.7900000000000001E-2</v>
      </c>
      <c r="AU170" t="s">
        <v>179</v>
      </c>
      <c r="AV170">
        <v>3.8999999999999998E-3</v>
      </c>
      <c r="AW170" t="s">
        <v>410</v>
      </c>
      <c r="AX170">
        <v>1.1000000000000001E-3</v>
      </c>
      <c r="AY170" t="s">
        <v>1085</v>
      </c>
      <c r="AZ170">
        <v>8.0000000000000004E-4</v>
      </c>
      <c r="BA170" t="s">
        <v>390</v>
      </c>
      <c r="BB170">
        <v>6.9999999999999999E-4</v>
      </c>
      <c r="BC170" t="s">
        <v>285</v>
      </c>
      <c r="BD170">
        <v>5.0000000000000001E-4</v>
      </c>
      <c r="BE170" t="s">
        <v>179</v>
      </c>
      <c r="BF170">
        <v>2.9999999999999997E-4</v>
      </c>
      <c r="BG170" t="s">
        <v>179</v>
      </c>
      <c r="BH170">
        <v>1E-4</v>
      </c>
      <c r="BI170" t="s">
        <v>247</v>
      </c>
      <c r="BJ170">
        <v>2.0000000000000001E-4</v>
      </c>
      <c r="BK170" t="s">
        <v>349</v>
      </c>
      <c r="BL170">
        <v>5.0000000000000001E-4</v>
      </c>
      <c r="BM170" t="s">
        <v>194</v>
      </c>
      <c r="BN170">
        <v>2.9999999999999997E-4</v>
      </c>
      <c r="BO170" t="s">
        <v>422</v>
      </c>
      <c r="BP170">
        <v>5.0000000000000001E-4</v>
      </c>
      <c r="BQ170" t="s">
        <v>179</v>
      </c>
      <c r="BR170">
        <v>2.9999999999999997E-4</v>
      </c>
      <c r="BS170" t="s">
        <v>179</v>
      </c>
      <c r="BT170">
        <v>4.0000000000000002E-4</v>
      </c>
      <c r="BU170" t="s">
        <v>179</v>
      </c>
      <c r="BV170">
        <v>6.9999999999999999E-4</v>
      </c>
      <c r="BW170" t="s">
        <v>179</v>
      </c>
      <c r="BX170">
        <v>8.0000000000000004E-4</v>
      </c>
      <c r="BY170" t="s">
        <v>179</v>
      </c>
      <c r="BZ170">
        <v>1.1000000000000001E-3</v>
      </c>
      <c r="CA170" t="s">
        <v>179</v>
      </c>
      <c r="CB170">
        <v>8.0000000000000004E-4</v>
      </c>
      <c r="CC170" t="s">
        <v>179</v>
      </c>
      <c r="CD170">
        <v>2.0999999999999999E-3</v>
      </c>
      <c r="CE170" t="s">
        <v>517</v>
      </c>
      <c r="CF170">
        <v>2.3E-3</v>
      </c>
      <c r="CG170" t="s">
        <v>179</v>
      </c>
      <c r="CH170">
        <v>1E-4</v>
      </c>
      <c r="CI170" t="s">
        <v>179</v>
      </c>
      <c r="CJ170">
        <v>7.3000000000000001E-3</v>
      </c>
      <c r="CK170" t="s">
        <v>179</v>
      </c>
      <c r="CL170">
        <v>1.14E-2</v>
      </c>
      <c r="CM170" t="s">
        <v>613</v>
      </c>
      <c r="CN170">
        <v>3.5999999999999999E-3</v>
      </c>
      <c r="CO170" t="s">
        <v>179</v>
      </c>
      <c r="CP170">
        <v>8.0000000000000004E-4</v>
      </c>
      <c r="CQ170" t="s">
        <v>179</v>
      </c>
      <c r="CR170">
        <v>3.2000000000000002E-3</v>
      </c>
      <c r="CS170" t="s">
        <v>179</v>
      </c>
      <c r="CT170">
        <v>1.9E-3</v>
      </c>
      <c r="CU170" t="s">
        <v>179</v>
      </c>
      <c r="CV170">
        <v>8.0000000000000004E-4</v>
      </c>
      <c r="CW170" t="s">
        <v>18</v>
      </c>
      <c r="CY170" t="s">
        <v>179</v>
      </c>
      <c r="CZ170">
        <v>5.9999999999999995E-4</v>
      </c>
      <c r="DA170" t="s">
        <v>179</v>
      </c>
      <c r="DB170">
        <v>5.9999999999999995E-4</v>
      </c>
      <c r="DC170" t="s">
        <v>179</v>
      </c>
      <c r="DD170">
        <v>5.9999999999999995E-4</v>
      </c>
      <c r="DE170" t="s">
        <v>179</v>
      </c>
      <c r="DF170">
        <v>5.9999999999999995E-4</v>
      </c>
      <c r="DG170" t="s">
        <v>179</v>
      </c>
      <c r="DH170">
        <v>4.0000000000000002E-4</v>
      </c>
      <c r="DI170" t="s">
        <v>179</v>
      </c>
      <c r="DJ170">
        <v>2.9999999999999997E-4</v>
      </c>
      <c r="DK170" t="s">
        <v>5129</v>
      </c>
      <c r="DL170" t="s">
        <v>59</v>
      </c>
      <c r="DS170">
        <v>41</v>
      </c>
      <c r="DT170" t="s">
        <v>2317</v>
      </c>
      <c r="DW170" t="s">
        <v>5312</v>
      </c>
    </row>
    <row r="171" spans="1:127">
      <c r="A171">
        <v>538</v>
      </c>
      <c r="B171" s="14">
        <v>44742.834722222222</v>
      </c>
      <c r="C171" t="s">
        <v>52</v>
      </c>
      <c r="D171">
        <v>0</v>
      </c>
      <c r="E171">
        <v>0</v>
      </c>
      <c r="F171">
        <v>0</v>
      </c>
      <c r="G171" t="s">
        <v>54</v>
      </c>
      <c r="H171" t="s">
        <v>55</v>
      </c>
      <c r="I171" t="s">
        <v>55</v>
      </c>
      <c r="J171" t="s">
        <v>55</v>
      </c>
      <c r="K171" t="s">
        <v>18</v>
      </c>
      <c r="L171">
        <v>90</v>
      </c>
      <c r="M171" t="s">
        <v>173</v>
      </c>
      <c r="N171">
        <v>0</v>
      </c>
      <c r="O171" t="s">
        <v>173</v>
      </c>
      <c r="P171">
        <v>0</v>
      </c>
      <c r="Q171" t="s">
        <v>173</v>
      </c>
      <c r="R171">
        <v>0</v>
      </c>
      <c r="S171">
        <v>2</v>
      </c>
      <c r="T171" t="s">
        <v>174</v>
      </c>
      <c r="U171">
        <v>2.6421999999999999</v>
      </c>
      <c r="V171">
        <v>0.70420000000000005</v>
      </c>
      <c r="W171">
        <v>10.347300000000001</v>
      </c>
      <c r="X171">
        <v>0.32290000000000002</v>
      </c>
      <c r="Y171">
        <v>32.421799999999998</v>
      </c>
      <c r="Z171">
        <v>0.3251</v>
      </c>
      <c r="AA171">
        <v>3.9899999999999998E-2</v>
      </c>
      <c r="AB171">
        <v>1.9099999999999999E-2</v>
      </c>
      <c r="AC171" t="s">
        <v>179</v>
      </c>
      <c r="AD171">
        <v>9.7999999999999997E-3</v>
      </c>
      <c r="AE171">
        <v>3.5299999999999998E-2</v>
      </c>
      <c r="AF171">
        <v>1.95E-2</v>
      </c>
      <c r="AG171">
        <v>0.44009999999999999</v>
      </c>
      <c r="AH171">
        <v>1.06E-2</v>
      </c>
      <c r="AI171">
        <v>12.5776</v>
      </c>
      <c r="AJ171">
        <v>4.2900000000000001E-2</v>
      </c>
      <c r="AK171">
        <v>0.53039999999999998</v>
      </c>
      <c r="AL171">
        <v>8.0000000000000002E-3</v>
      </c>
      <c r="AM171">
        <v>1.2500000000000001E-2</v>
      </c>
      <c r="AN171">
        <v>8.5000000000000006E-3</v>
      </c>
      <c r="AO171">
        <v>3.3700000000000001E-2</v>
      </c>
      <c r="AP171">
        <v>5.1999999999999998E-3</v>
      </c>
      <c r="AQ171" t="s">
        <v>2318</v>
      </c>
      <c r="AR171">
        <v>7.0000000000000001E-3</v>
      </c>
      <c r="AS171" t="s">
        <v>2319</v>
      </c>
      <c r="AT171">
        <v>3.15E-2</v>
      </c>
      <c r="AU171" t="s">
        <v>179</v>
      </c>
      <c r="AV171">
        <v>4.1999999999999997E-3</v>
      </c>
      <c r="AW171" t="s">
        <v>1243</v>
      </c>
      <c r="AX171">
        <v>1.4E-3</v>
      </c>
      <c r="AY171" t="s">
        <v>1376</v>
      </c>
      <c r="AZ171">
        <v>1E-3</v>
      </c>
      <c r="BA171" t="s">
        <v>229</v>
      </c>
      <c r="BB171">
        <v>6.9999999999999999E-4</v>
      </c>
      <c r="BC171" t="s">
        <v>192</v>
      </c>
      <c r="BD171">
        <v>5.0000000000000001E-4</v>
      </c>
      <c r="BE171" t="s">
        <v>179</v>
      </c>
      <c r="BF171">
        <v>2.9999999999999997E-4</v>
      </c>
      <c r="BG171" t="s">
        <v>179</v>
      </c>
      <c r="BH171">
        <v>1E-4</v>
      </c>
      <c r="BI171" t="s">
        <v>245</v>
      </c>
      <c r="BJ171">
        <v>2.0000000000000001E-4</v>
      </c>
      <c r="BK171" t="s">
        <v>347</v>
      </c>
      <c r="BL171">
        <v>5.0000000000000001E-4</v>
      </c>
      <c r="BM171" t="s">
        <v>411</v>
      </c>
      <c r="BN171">
        <v>2.9999999999999997E-4</v>
      </c>
      <c r="BO171" t="s">
        <v>213</v>
      </c>
      <c r="BP171">
        <v>5.0000000000000001E-4</v>
      </c>
      <c r="BQ171" t="s">
        <v>179</v>
      </c>
      <c r="BR171">
        <v>2.9999999999999997E-4</v>
      </c>
      <c r="BS171" t="s">
        <v>179</v>
      </c>
      <c r="BT171">
        <v>5.0000000000000001E-4</v>
      </c>
      <c r="BU171" t="s">
        <v>179</v>
      </c>
      <c r="BV171">
        <v>5.9999999999999995E-4</v>
      </c>
      <c r="BW171" t="s">
        <v>285</v>
      </c>
      <c r="BX171">
        <v>8.9999999999999998E-4</v>
      </c>
      <c r="BY171" t="s">
        <v>18</v>
      </c>
      <c r="CA171" t="s">
        <v>247</v>
      </c>
      <c r="CB171">
        <v>8.0000000000000004E-4</v>
      </c>
      <c r="CC171" t="s">
        <v>179</v>
      </c>
      <c r="CD171">
        <v>2.0999999999999999E-3</v>
      </c>
      <c r="CE171" t="s">
        <v>179</v>
      </c>
      <c r="CF171">
        <v>2.3E-3</v>
      </c>
      <c r="CG171" t="s">
        <v>179</v>
      </c>
      <c r="CH171">
        <v>1E-4</v>
      </c>
      <c r="CI171" t="s">
        <v>179</v>
      </c>
      <c r="CJ171">
        <v>6.4000000000000003E-3</v>
      </c>
      <c r="CK171" t="s">
        <v>179</v>
      </c>
      <c r="CL171">
        <v>1.15E-2</v>
      </c>
      <c r="CM171" t="s">
        <v>622</v>
      </c>
      <c r="CN171">
        <v>7.7000000000000002E-3</v>
      </c>
      <c r="CO171" t="s">
        <v>179</v>
      </c>
      <c r="CP171">
        <v>8.9999999999999998E-4</v>
      </c>
      <c r="CQ171" t="s">
        <v>179</v>
      </c>
      <c r="CR171">
        <v>3.3E-3</v>
      </c>
      <c r="CS171" t="s">
        <v>179</v>
      </c>
      <c r="CT171">
        <v>1.9E-3</v>
      </c>
      <c r="CU171" t="s">
        <v>18</v>
      </c>
      <c r="CW171" t="s">
        <v>179</v>
      </c>
      <c r="CX171">
        <v>5.9999999999999995E-4</v>
      </c>
      <c r="CY171" t="s">
        <v>179</v>
      </c>
      <c r="CZ171">
        <v>5.9999999999999995E-4</v>
      </c>
      <c r="DA171" t="s">
        <v>179</v>
      </c>
      <c r="DB171">
        <v>5.9999999999999995E-4</v>
      </c>
      <c r="DC171" t="s">
        <v>179</v>
      </c>
      <c r="DD171">
        <v>5.9999999999999995E-4</v>
      </c>
      <c r="DE171" t="s">
        <v>179</v>
      </c>
      <c r="DF171">
        <v>5.9999999999999995E-4</v>
      </c>
      <c r="DG171" t="s">
        <v>179</v>
      </c>
      <c r="DH171">
        <v>4.0000000000000002E-4</v>
      </c>
      <c r="DI171" t="s">
        <v>179</v>
      </c>
      <c r="DJ171">
        <v>2.9999999999999997E-4</v>
      </c>
      <c r="DK171" t="s">
        <v>5129</v>
      </c>
      <c r="DL171" t="s">
        <v>59</v>
      </c>
      <c r="DS171">
        <v>67</v>
      </c>
      <c r="DT171" t="s">
        <v>2320</v>
      </c>
      <c r="DW171" t="s">
        <v>5313</v>
      </c>
    </row>
    <row r="172" spans="1:127">
      <c r="A172">
        <v>539</v>
      </c>
      <c r="B172" s="14">
        <v>44742.838194444441</v>
      </c>
      <c r="C172" t="s">
        <v>52</v>
      </c>
      <c r="D172">
        <v>0</v>
      </c>
      <c r="E172">
        <v>0</v>
      </c>
      <c r="F172">
        <v>0</v>
      </c>
      <c r="G172" t="s">
        <v>54</v>
      </c>
      <c r="H172" t="s">
        <v>55</v>
      </c>
      <c r="I172" t="s">
        <v>55</v>
      </c>
      <c r="J172" t="s">
        <v>55</v>
      </c>
      <c r="K172" t="s">
        <v>18</v>
      </c>
      <c r="L172">
        <v>90</v>
      </c>
      <c r="M172" t="s">
        <v>173</v>
      </c>
      <c r="N172">
        <v>0</v>
      </c>
      <c r="O172" t="s">
        <v>173</v>
      </c>
      <c r="P172">
        <v>0</v>
      </c>
      <c r="Q172" t="s">
        <v>173</v>
      </c>
      <c r="R172">
        <v>0</v>
      </c>
      <c r="S172">
        <v>2</v>
      </c>
      <c r="T172" t="s">
        <v>174</v>
      </c>
      <c r="U172">
        <v>5.2256999999999998</v>
      </c>
      <c r="V172">
        <v>0.68759999999999999</v>
      </c>
      <c r="W172">
        <v>13.5823</v>
      </c>
      <c r="X172">
        <v>0.34410000000000002</v>
      </c>
      <c r="Y172">
        <v>41.012799999999999</v>
      </c>
      <c r="Z172">
        <v>0.36720000000000003</v>
      </c>
      <c r="AA172" t="s">
        <v>179</v>
      </c>
      <c r="AB172">
        <v>1.5100000000000001E-2</v>
      </c>
      <c r="AC172" t="s">
        <v>179</v>
      </c>
      <c r="AD172">
        <v>8.5000000000000006E-3</v>
      </c>
      <c r="AE172" t="s">
        <v>179</v>
      </c>
      <c r="AF172">
        <v>1.6899999999999998E-2</v>
      </c>
      <c r="AG172">
        <v>0.17799999999999999</v>
      </c>
      <c r="AH172">
        <v>7.7999999999999996E-3</v>
      </c>
      <c r="AI172">
        <v>8.2492999999999999</v>
      </c>
      <c r="AJ172">
        <v>3.3700000000000001E-2</v>
      </c>
      <c r="AK172">
        <v>0.5171</v>
      </c>
      <c r="AL172">
        <v>7.3000000000000001E-3</v>
      </c>
      <c r="AM172">
        <v>1.89E-2</v>
      </c>
      <c r="AN172">
        <v>7.7000000000000002E-3</v>
      </c>
      <c r="AO172">
        <v>1.3299999999999999E-2</v>
      </c>
      <c r="AP172">
        <v>4.0000000000000001E-3</v>
      </c>
      <c r="AQ172" t="s">
        <v>2321</v>
      </c>
      <c r="AR172">
        <v>4.5999999999999999E-3</v>
      </c>
      <c r="AS172" t="s">
        <v>2322</v>
      </c>
      <c r="AT172">
        <v>2.5100000000000001E-2</v>
      </c>
      <c r="AU172" t="s">
        <v>209</v>
      </c>
      <c r="AV172">
        <v>3.5999999999999999E-3</v>
      </c>
      <c r="AW172" t="s">
        <v>667</v>
      </c>
      <c r="AX172">
        <v>1.1999999999999999E-3</v>
      </c>
      <c r="AY172" t="s">
        <v>450</v>
      </c>
      <c r="AZ172">
        <v>8.0000000000000004E-4</v>
      </c>
      <c r="BA172" t="s">
        <v>537</v>
      </c>
      <c r="BB172">
        <v>6.9999999999999999E-4</v>
      </c>
      <c r="BC172" t="s">
        <v>245</v>
      </c>
      <c r="BD172">
        <v>5.0000000000000001E-4</v>
      </c>
      <c r="BE172" t="s">
        <v>179</v>
      </c>
      <c r="BF172">
        <v>2.9999999999999997E-4</v>
      </c>
      <c r="BG172" t="s">
        <v>179</v>
      </c>
      <c r="BH172">
        <v>1E-4</v>
      </c>
      <c r="BI172" t="s">
        <v>286</v>
      </c>
      <c r="BJ172">
        <v>2.0000000000000001E-4</v>
      </c>
      <c r="BK172" t="s">
        <v>559</v>
      </c>
      <c r="BL172">
        <v>4.0000000000000002E-4</v>
      </c>
      <c r="BM172" t="s">
        <v>451</v>
      </c>
      <c r="BN172">
        <v>2.9999999999999997E-4</v>
      </c>
      <c r="BO172" t="s">
        <v>195</v>
      </c>
      <c r="BP172">
        <v>5.0000000000000001E-4</v>
      </c>
      <c r="BQ172" t="s">
        <v>179</v>
      </c>
      <c r="BR172">
        <v>2.9999999999999997E-4</v>
      </c>
      <c r="BS172" t="s">
        <v>179</v>
      </c>
      <c r="BT172">
        <v>2.9999999999999997E-4</v>
      </c>
      <c r="BU172" t="s">
        <v>179</v>
      </c>
      <c r="BV172">
        <v>6.9999999999999999E-4</v>
      </c>
      <c r="BW172" t="s">
        <v>179</v>
      </c>
      <c r="BX172">
        <v>8.9999999999999998E-4</v>
      </c>
      <c r="BY172" t="s">
        <v>179</v>
      </c>
      <c r="BZ172">
        <v>1.1000000000000001E-3</v>
      </c>
      <c r="CA172" t="s">
        <v>179</v>
      </c>
      <c r="CB172">
        <v>8.0000000000000004E-4</v>
      </c>
      <c r="CC172" t="s">
        <v>179</v>
      </c>
      <c r="CD172">
        <v>1.9E-3</v>
      </c>
      <c r="CE172" t="s">
        <v>179</v>
      </c>
      <c r="CF172">
        <v>2.2000000000000001E-3</v>
      </c>
      <c r="CG172" t="s">
        <v>216</v>
      </c>
      <c r="CH172">
        <v>1E-4</v>
      </c>
      <c r="CI172" t="s">
        <v>179</v>
      </c>
      <c r="CJ172">
        <v>6.6E-3</v>
      </c>
      <c r="CK172" t="s">
        <v>179</v>
      </c>
      <c r="CL172">
        <v>1.0800000000000001E-2</v>
      </c>
      <c r="CM172" t="s">
        <v>179</v>
      </c>
      <c r="CN172">
        <v>3.3999999999999998E-3</v>
      </c>
      <c r="CO172" t="s">
        <v>179</v>
      </c>
      <c r="CP172">
        <v>8.9999999999999998E-4</v>
      </c>
      <c r="CQ172" t="s">
        <v>179</v>
      </c>
      <c r="CR172">
        <v>3.3E-3</v>
      </c>
      <c r="CS172" t="s">
        <v>179</v>
      </c>
      <c r="CT172">
        <v>1.8E-3</v>
      </c>
      <c r="CU172" t="s">
        <v>179</v>
      </c>
      <c r="CV172">
        <v>8.0000000000000004E-4</v>
      </c>
      <c r="CW172" t="s">
        <v>18</v>
      </c>
      <c r="CY172" t="s">
        <v>179</v>
      </c>
      <c r="CZ172">
        <v>5.9999999999999995E-4</v>
      </c>
      <c r="DA172" t="s">
        <v>179</v>
      </c>
      <c r="DB172">
        <v>5.9999999999999995E-4</v>
      </c>
      <c r="DC172" t="s">
        <v>179</v>
      </c>
      <c r="DD172">
        <v>5.9999999999999995E-4</v>
      </c>
      <c r="DE172" t="s">
        <v>179</v>
      </c>
      <c r="DF172">
        <v>5.9999999999999995E-4</v>
      </c>
      <c r="DG172" t="s">
        <v>179</v>
      </c>
      <c r="DH172">
        <v>4.0000000000000002E-4</v>
      </c>
      <c r="DI172" t="s">
        <v>179</v>
      </c>
      <c r="DJ172">
        <v>2.9999999999999997E-4</v>
      </c>
      <c r="DK172" t="s">
        <v>5129</v>
      </c>
      <c r="DL172" t="s">
        <v>59</v>
      </c>
      <c r="DS172">
        <v>73</v>
      </c>
      <c r="DT172" t="s">
        <v>5997</v>
      </c>
      <c r="DW172" t="s">
        <v>5314</v>
      </c>
    </row>
    <row r="173" spans="1:127">
      <c r="A173">
        <v>540</v>
      </c>
      <c r="B173" s="14">
        <v>44742.84097222222</v>
      </c>
      <c r="C173" t="s">
        <v>52</v>
      </c>
      <c r="D173">
        <v>0</v>
      </c>
      <c r="E173">
        <v>0</v>
      </c>
      <c r="F173">
        <v>0</v>
      </c>
      <c r="G173" t="s">
        <v>54</v>
      </c>
      <c r="H173" t="s">
        <v>55</v>
      </c>
      <c r="I173" t="s">
        <v>55</v>
      </c>
      <c r="J173" t="s">
        <v>55</v>
      </c>
      <c r="K173" t="s">
        <v>18</v>
      </c>
      <c r="L173">
        <v>90</v>
      </c>
      <c r="M173" t="s">
        <v>173</v>
      </c>
      <c r="N173">
        <v>0</v>
      </c>
      <c r="O173" t="s">
        <v>173</v>
      </c>
      <c r="P173">
        <v>0</v>
      </c>
      <c r="Q173" t="s">
        <v>173</v>
      </c>
      <c r="R173">
        <v>0</v>
      </c>
      <c r="S173">
        <v>2</v>
      </c>
      <c r="T173" t="s">
        <v>174</v>
      </c>
      <c r="U173">
        <v>5.2755000000000001</v>
      </c>
      <c r="V173">
        <v>0.6915</v>
      </c>
      <c r="W173">
        <v>12.215999999999999</v>
      </c>
      <c r="X173">
        <v>0.33150000000000002</v>
      </c>
      <c r="Y173">
        <v>40.459499999999998</v>
      </c>
      <c r="Z173">
        <v>0.36499999999999999</v>
      </c>
      <c r="AA173">
        <v>3.1199999999999999E-2</v>
      </c>
      <c r="AB173">
        <v>1.54E-2</v>
      </c>
      <c r="AC173" t="s">
        <v>179</v>
      </c>
      <c r="AD173">
        <v>8.6999999999999994E-3</v>
      </c>
      <c r="AE173" t="s">
        <v>179</v>
      </c>
      <c r="AF173">
        <v>1.7299999999999999E-2</v>
      </c>
      <c r="AG173">
        <v>0.2</v>
      </c>
      <c r="AH173">
        <v>8.2000000000000007E-3</v>
      </c>
      <c r="AI173">
        <v>8.0497999999999994</v>
      </c>
      <c r="AJ173">
        <v>3.3399999999999999E-2</v>
      </c>
      <c r="AK173">
        <v>0.53979999999999995</v>
      </c>
      <c r="AL173">
        <v>7.4999999999999997E-3</v>
      </c>
      <c r="AM173">
        <v>1.4800000000000001E-2</v>
      </c>
      <c r="AN173">
        <v>7.7000000000000002E-3</v>
      </c>
      <c r="AO173">
        <v>2.1899999999999999E-2</v>
      </c>
      <c r="AP173">
        <v>4.3E-3</v>
      </c>
      <c r="AQ173" t="s">
        <v>2323</v>
      </c>
      <c r="AR173">
        <v>4.8999999999999998E-3</v>
      </c>
      <c r="AS173" t="s">
        <v>2324</v>
      </c>
      <c r="AT173">
        <v>2.64E-2</v>
      </c>
      <c r="AU173" t="s">
        <v>179</v>
      </c>
      <c r="AV173">
        <v>3.7000000000000002E-3</v>
      </c>
      <c r="AW173" t="s">
        <v>1759</v>
      </c>
      <c r="AX173">
        <v>1.1999999999999999E-3</v>
      </c>
      <c r="AY173" t="s">
        <v>390</v>
      </c>
      <c r="AZ173">
        <v>8.0000000000000004E-4</v>
      </c>
      <c r="BA173" t="s">
        <v>465</v>
      </c>
      <c r="BB173">
        <v>6.9999999999999999E-4</v>
      </c>
      <c r="BC173" t="s">
        <v>191</v>
      </c>
      <c r="BD173">
        <v>5.0000000000000001E-4</v>
      </c>
      <c r="BE173" t="s">
        <v>179</v>
      </c>
      <c r="BF173">
        <v>2.9999999999999997E-4</v>
      </c>
      <c r="BG173" t="s">
        <v>179</v>
      </c>
      <c r="BH173">
        <v>1E-4</v>
      </c>
      <c r="BI173" t="s">
        <v>286</v>
      </c>
      <c r="BJ173">
        <v>2.0000000000000001E-4</v>
      </c>
      <c r="BK173" t="s">
        <v>559</v>
      </c>
      <c r="BL173">
        <v>4.0000000000000002E-4</v>
      </c>
      <c r="BM173" t="s">
        <v>250</v>
      </c>
      <c r="BN173">
        <v>2.9999999999999997E-4</v>
      </c>
      <c r="BO173" t="s">
        <v>537</v>
      </c>
      <c r="BP173">
        <v>5.0000000000000001E-4</v>
      </c>
      <c r="BQ173" t="s">
        <v>179</v>
      </c>
      <c r="BR173">
        <v>2.9999999999999997E-4</v>
      </c>
      <c r="BS173" t="s">
        <v>179</v>
      </c>
      <c r="BT173">
        <v>4.0000000000000002E-4</v>
      </c>
      <c r="BU173" t="s">
        <v>179</v>
      </c>
      <c r="BV173">
        <v>6.9999999999999999E-4</v>
      </c>
      <c r="BW173" t="s">
        <v>18</v>
      </c>
      <c r="BY173" t="s">
        <v>18</v>
      </c>
      <c r="CA173" t="s">
        <v>179</v>
      </c>
      <c r="CB173">
        <v>8.0000000000000004E-4</v>
      </c>
      <c r="CC173" t="s">
        <v>179</v>
      </c>
      <c r="CD173">
        <v>2E-3</v>
      </c>
      <c r="CE173" t="s">
        <v>179</v>
      </c>
      <c r="CF173">
        <v>2.3E-3</v>
      </c>
      <c r="CG173" t="s">
        <v>179</v>
      </c>
      <c r="CH173">
        <v>1E-4</v>
      </c>
      <c r="CI173" t="s">
        <v>179</v>
      </c>
      <c r="CJ173">
        <v>6.8999999999999999E-3</v>
      </c>
      <c r="CK173" t="s">
        <v>179</v>
      </c>
      <c r="CL173">
        <v>1.09E-2</v>
      </c>
      <c r="CM173" t="s">
        <v>179</v>
      </c>
      <c r="CN173">
        <v>3.3999999999999998E-3</v>
      </c>
      <c r="CO173" t="s">
        <v>179</v>
      </c>
      <c r="CP173">
        <v>8.0000000000000004E-4</v>
      </c>
      <c r="CQ173" t="s">
        <v>179</v>
      </c>
      <c r="CR173">
        <v>3.3E-3</v>
      </c>
      <c r="CS173" t="s">
        <v>179</v>
      </c>
      <c r="CT173">
        <v>1.8E-3</v>
      </c>
      <c r="CU173" t="s">
        <v>179</v>
      </c>
      <c r="CV173">
        <v>8.9999999999999998E-4</v>
      </c>
      <c r="CW173" t="s">
        <v>18</v>
      </c>
      <c r="CY173" t="s">
        <v>179</v>
      </c>
      <c r="CZ173">
        <v>5.9999999999999995E-4</v>
      </c>
      <c r="DA173" t="s">
        <v>179</v>
      </c>
      <c r="DB173">
        <v>5.9999999999999995E-4</v>
      </c>
      <c r="DC173" t="s">
        <v>179</v>
      </c>
      <c r="DD173">
        <v>5.9999999999999995E-4</v>
      </c>
      <c r="DE173" t="s">
        <v>179</v>
      </c>
      <c r="DF173">
        <v>5.9999999999999995E-4</v>
      </c>
      <c r="DG173" t="s">
        <v>179</v>
      </c>
      <c r="DH173">
        <v>4.0000000000000002E-4</v>
      </c>
      <c r="DI173" t="s">
        <v>179</v>
      </c>
      <c r="DJ173">
        <v>2.9999999999999997E-4</v>
      </c>
      <c r="DK173" t="s">
        <v>5129</v>
      </c>
      <c r="DL173" t="s">
        <v>59</v>
      </c>
      <c r="DS173">
        <v>120</v>
      </c>
      <c r="DT173" t="s">
        <v>6017</v>
      </c>
      <c r="DW173" t="s">
        <v>5315</v>
      </c>
    </row>
    <row r="174" spans="1:127">
      <c r="A174">
        <v>541</v>
      </c>
      <c r="B174" s="14">
        <v>44742.847222222219</v>
      </c>
      <c r="C174" t="s">
        <v>52</v>
      </c>
      <c r="D174">
        <v>0</v>
      </c>
      <c r="E174">
        <v>0</v>
      </c>
      <c r="F174">
        <v>0</v>
      </c>
      <c r="G174" t="s">
        <v>54</v>
      </c>
      <c r="H174" t="s">
        <v>55</v>
      </c>
      <c r="I174" t="s">
        <v>55</v>
      </c>
      <c r="J174" t="s">
        <v>55</v>
      </c>
      <c r="K174" t="s">
        <v>18</v>
      </c>
      <c r="L174">
        <v>90</v>
      </c>
      <c r="M174" t="s">
        <v>173</v>
      </c>
      <c r="N174">
        <v>0</v>
      </c>
      <c r="O174" t="s">
        <v>173</v>
      </c>
      <c r="P174">
        <v>0</v>
      </c>
      <c r="Q174" t="s">
        <v>173</v>
      </c>
      <c r="R174">
        <v>0</v>
      </c>
      <c r="S174">
        <v>2</v>
      </c>
      <c r="T174" t="s">
        <v>174</v>
      </c>
      <c r="U174">
        <v>4.3499999999999996</v>
      </c>
      <c r="V174">
        <v>0.68979999999999997</v>
      </c>
      <c r="W174">
        <v>10.733000000000001</v>
      </c>
      <c r="X174">
        <v>0.31990000000000002</v>
      </c>
      <c r="Y174">
        <v>40.593899999999998</v>
      </c>
      <c r="Z174">
        <v>0.36849999999999999</v>
      </c>
      <c r="AA174">
        <v>2.7199999999999998E-2</v>
      </c>
      <c r="AB174">
        <v>1.5599999999999999E-2</v>
      </c>
      <c r="AC174">
        <v>6.0600000000000001E-2</v>
      </c>
      <c r="AD174">
        <v>1.0699999999999999E-2</v>
      </c>
      <c r="AE174" t="s">
        <v>179</v>
      </c>
      <c r="AF174">
        <v>1.8200000000000001E-2</v>
      </c>
      <c r="AG174">
        <v>0.50129999999999997</v>
      </c>
      <c r="AH174">
        <v>1.1299999999999999E-2</v>
      </c>
      <c r="AI174">
        <v>7.7877000000000001</v>
      </c>
      <c r="AJ174">
        <v>3.3099999999999997E-2</v>
      </c>
      <c r="AK174">
        <v>0.65820000000000001</v>
      </c>
      <c r="AL174">
        <v>8.2000000000000007E-3</v>
      </c>
      <c r="AM174">
        <v>2.47E-2</v>
      </c>
      <c r="AN174">
        <v>8.5000000000000006E-3</v>
      </c>
      <c r="AO174">
        <v>2.5399999999999999E-2</v>
      </c>
      <c r="AP174">
        <v>4.5999999999999999E-3</v>
      </c>
      <c r="AQ174" t="s">
        <v>2325</v>
      </c>
      <c r="AR174">
        <v>5.4999999999999997E-3</v>
      </c>
      <c r="AS174" t="s">
        <v>2326</v>
      </c>
      <c r="AT174">
        <v>2.87E-2</v>
      </c>
      <c r="AU174" t="s">
        <v>179</v>
      </c>
      <c r="AV174">
        <v>4.0000000000000001E-3</v>
      </c>
      <c r="AW174" t="s">
        <v>265</v>
      </c>
      <c r="AX174">
        <v>1.1000000000000001E-3</v>
      </c>
      <c r="AY174" t="s">
        <v>1085</v>
      </c>
      <c r="AZ174">
        <v>8.0000000000000004E-4</v>
      </c>
      <c r="BA174" t="s">
        <v>405</v>
      </c>
      <c r="BB174">
        <v>6.9999999999999999E-4</v>
      </c>
      <c r="BC174" t="s">
        <v>406</v>
      </c>
      <c r="BD174">
        <v>5.0000000000000001E-4</v>
      </c>
      <c r="BE174" t="s">
        <v>179</v>
      </c>
      <c r="BF174">
        <v>2.9999999999999997E-4</v>
      </c>
      <c r="BG174" t="s">
        <v>179</v>
      </c>
      <c r="BH174">
        <v>1E-4</v>
      </c>
      <c r="BI174" t="s">
        <v>516</v>
      </c>
      <c r="BJ174">
        <v>2.0000000000000001E-4</v>
      </c>
      <c r="BK174" t="s">
        <v>349</v>
      </c>
      <c r="BL174">
        <v>5.0000000000000001E-4</v>
      </c>
      <c r="BM174" t="s">
        <v>249</v>
      </c>
      <c r="BN174">
        <v>2.9999999999999997E-4</v>
      </c>
      <c r="BO174" t="s">
        <v>195</v>
      </c>
      <c r="BP174">
        <v>5.0000000000000001E-4</v>
      </c>
      <c r="BQ174" t="s">
        <v>179</v>
      </c>
      <c r="BR174">
        <v>2.9999999999999997E-4</v>
      </c>
      <c r="BS174" t="s">
        <v>179</v>
      </c>
      <c r="BT174">
        <v>4.0000000000000002E-4</v>
      </c>
      <c r="BU174" t="s">
        <v>179</v>
      </c>
      <c r="BV174">
        <v>6.9999999999999999E-4</v>
      </c>
      <c r="BW174" t="s">
        <v>179</v>
      </c>
      <c r="BX174">
        <v>8.0000000000000004E-4</v>
      </c>
      <c r="BY174" t="s">
        <v>179</v>
      </c>
      <c r="BZ174">
        <v>1.1000000000000001E-3</v>
      </c>
      <c r="CA174" t="s">
        <v>179</v>
      </c>
      <c r="CB174">
        <v>8.0000000000000004E-4</v>
      </c>
      <c r="CC174" t="s">
        <v>179</v>
      </c>
      <c r="CD174">
        <v>2.0999999999999999E-3</v>
      </c>
      <c r="CE174" t="s">
        <v>179</v>
      </c>
      <c r="CF174">
        <v>2.3E-3</v>
      </c>
      <c r="CG174" t="s">
        <v>179</v>
      </c>
      <c r="CH174">
        <v>1E-4</v>
      </c>
      <c r="CI174" t="s">
        <v>179</v>
      </c>
      <c r="CJ174">
        <v>7.3000000000000001E-3</v>
      </c>
      <c r="CK174" t="s">
        <v>179</v>
      </c>
      <c r="CL174">
        <v>1.11E-2</v>
      </c>
      <c r="CM174" t="s">
        <v>179</v>
      </c>
      <c r="CN174">
        <v>3.2000000000000002E-3</v>
      </c>
      <c r="CO174" t="s">
        <v>179</v>
      </c>
      <c r="CP174">
        <v>8.0000000000000004E-4</v>
      </c>
      <c r="CQ174" t="s">
        <v>179</v>
      </c>
      <c r="CR174">
        <v>3.3E-3</v>
      </c>
      <c r="CS174" t="s">
        <v>179</v>
      </c>
      <c r="CT174">
        <v>1.9E-3</v>
      </c>
      <c r="CU174" t="s">
        <v>179</v>
      </c>
      <c r="CV174">
        <v>8.0000000000000004E-4</v>
      </c>
      <c r="CW174" t="s">
        <v>18</v>
      </c>
      <c r="CY174" t="s">
        <v>179</v>
      </c>
      <c r="CZ174">
        <v>5.9999999999999995E-4</v>
      </c>
      <c r="DA174" t="s">
        <v>179</v>
      </c>
      <c r="DB174">
        <v>5.9999999999999995E-4</v>
      </c>
      <c r="DC174" t="s">
        <v>179</v>
      </c>
      <c r="DD174">
        <v>5.9999999999999995E-4</v>
      </c>
      <c r="DE174" t="s">
        <v>179</v>
      </c>
      <c r="DF174">
        <v>5.9999999999999995E-4</v>
      </c>
      <c r="DG174" t="s">
        <v>179</v>
      </c>
      <c r="DH174">
        <v>4.0000000000000002E-4</v>
      </c>
      <c r="DI174" t="s">
        <v>179</v>
      </c>
      <c r="DJ174">
        <v>2.9999999999999997E-4</v>
      </c>
      <c r="DK174" t="s">
        <v>5130</v>
      </c>
      <c r="DL174" t="s">
        <v>59</v>
      </c>
      <c r="DS174">
        <v>8</v>
      </c>
      <c r="DT174" t="s">
        <v>2327</v>
      </c>
      <c r="DW174" t="s">
        <v>5316</v>
      </c>
    </row>
    <row r="175" spans="1:127">
      <c r="A175">
        <v>542</v>
      </c>
      <c r="B175" s="14">
        <v>44742.849305555559</v>
      </c>
      <c r="C175" t="s">
        <v>52</v>
      </c>
      <c r="D175">
        <v>0</v>
      </c>
      <c r="E175">
        <v>0</v>
      </c>
      <c r="F175">
        <v>0</v>
      </c>
      <c r="G175" t="s">
        <v>54</v>
      </c>
      <c r="H175" t="s">
        <v>55</v>
      </c>
      <c r="I175" t="s">
        <v>55</v>
      </c>
      <c r="J175" t="s">
        <v>55</v>
      </c>
      <c r="K175" t="s">
        <v>18</v>
      </c>
      <c r="L175">
        <v>90</v>
      </c>
      <c r="M175" t="s">
        <v>173</v>
      </c>
      <c r="N175">
        <v>0</v>
      </c>
      <c r="O175" t="s">
        <v>173</v>
      </c>
      <c r="P175">
        <v>0</v>
      </c>
      <c r="Q175" t="s">
        <v>173</v>
      </c>
      <c r="R175">
        <v>0</v>
      </c>
      <c r="S175">
        <v>2</v>
      </c>
      <c r="T175" t="s">
        <v>174</v>
      </c>
      <c r="U175">
        <v>3.8782999999999999</v>
      </c>
      <c r="V175">
        <v>0.66659999999999997</v>
      </c>
      <c r="W175">
        <v>13.8514</v>
      </c>
      <c r="X175">
        <v>0.34660000000000002</v>
      </c>
      <c r="Y175">
        <v>39.7378</v>
      </c>
      <c r="Z175">
        <v>0.36120000000000002</v>
      </c>
      <c r="AA175">
        <v>1.55E-2</v>
      </c>
      <c r="AB175">
        <v>1.5299999999999999E-2</v>
      </c>
      <c r="AC175" t="s">
        <v>179</v>
      </c>
      <c r="AD175">
        <v>8.8000000000000005E-3</v>
      </c>
      <c r="AE175" t="s">
        <v>179</v>
      </c>
      <c r="AF175">
        <v>1.7299999999999999E-2</v>
      </c>
      <c r="AG175">
        <v>0.22869999999999999</v>
      </c>
      <c r="AH175">
        <v>8.5000000000000006E-3</v>
      </c>
      <c r="AI175">
        <v>8.3065999999999995</v>
      </c>
      <c r="AJ175">
        <v>3.39E-2</v>
      </c>
      <c r="AK175">
        <v>0.49790000000000001</v>
      </c>
      <c r="AL175">
        <v>7.1999999999999998E-3</v>
      </c>
      <c r="AM175">
        <v>1.72E-2</v>
      </c>
      <c r="AN175">
        <v>7.6E-3</v>
      </c>
      <c r="AO175">
        <v>1.7000000000000001E-2</v>
      </c>
      <c r="AP175">
        <v>4.1000000000000003E-3</v>
      </c>
      <c r="AQ175" t="s">
        <v>1627</v>
      </c>
      <c r="AR175">
        <v>4.5999999999999999E-3</v>
      </c>
      <c r="AS175" t="s">
        <v>2328</v>
      </c>
      <c r="AT175">
        <v>2.5399999999999999E-2</v>
      </c>
      <c r="AU175" t="s">
        <v>179</v>
      </c>
      <c r="AV175">
        <v>3.5999999999999999E-3</v>
      </c>
      <c r="AW175" t="s">
        <v>1085</v>
      </c>
      <c r="AX175">
        <v>1E-3</v>
      </c>
      <c r="AY175" t="s">
        <v>405</v>
      </c>
      <c r="AZ175">
        <v>8.0000000000000004E-4</v>
      </c>
      <c r="BA175" t="s">
        <v>346</v>
      </c>
      <c r="BB175">
        <v>6.9999999999999999E-4</v>
      </c>
      <c r="BC175" t="s">
        <v>267</v>
      </c>
      <c r="BD175">
        <v>5.0000000000000001E-4</v>
      </c>
      <c r="BE175" t="s">
        <v>179</v>
      </c>
      <c r="BF175">
        <v>2.9999999999999997E-4</v>
      </c>
      <c r="BG175" t="s">
        <v>179</v>
      </c>
      <c r="BH175">
        <v>1E-4</v>
      </c>
      <c r="BI175" t="s">
        <v>516</v>
      </c>
      <c r="BJ175">
        <v>2.0000000000000001E-4</v>
      </c>
      <c r="BK175" t="s">
        <v>244</v>
      </c>
      <c r="BL175">
        <v>4.0000000000000002E-4</v>
      </c>
      <c r="BM175" t="s">
        <v>214</v>
      </c>
      <c r="BN175">
        <v>2.9999999999999997E-4</v>
      </c>
      <c r="BO175" t="s">
        <v>302</v>
      </c>
      <c r="BP175">
        <v>5.0000000000000001E-4</v>
      </c>
      <c r="BQ175" t="s">
        <v>179</v>
      </c>
      <c r="BR175">
        <v>2.9999999999999997E-4</v>
      </c>
      <c r="BS175" t="s">
        <v>179</v>
      </c>
      <c r="BT175">
        <v>2.9999999999999997E-4</v>
      </c>
      <c r="BU175" t="s">
        <v>179</v>
      </c>
      <c r="BV175">
        <v>6.9999999999999999E-4</v>
      </c>
      <c r="BW175" t="s">
        <v>18</v>
      </c>
      <c r="BY175" t="s">
        <v>18</v>
      </c>
      <c r="CA175" t="s">
        <v>179</v>
      </c>
      <c r="CB175">
        <v>8.0000000000000004E-4</v>
      </c>
      <c r="CC175" t="s">
        <v>179</v>
      </c>
      <c r="CD175">
        <v>2E-3</v>
      </c>
      <c r="CE175" t="s">
        <v>179</v>
      </c>
      <c r="CF175">
        <v>2.2000000000000001E-3</v>
      </c>
      <c r="CG175" t="s">
        <v>216</v>
      </c>
      <c r="CH175">
        <v>1E-4</v>
      </c>
      <c r="CI175" t="s">
        <v>179</v>
      </c>
      <c r="CJ175">
        <v>6.7999999999999996E-3</v>
      </c>
      <c r="CK175" t="s">
        <v>179</v>
      </c>
      <c r="CL175">
        <v>1.0999999999999999E-2</v>
      </c>
      <c r="CM175" t="s">
        <v>179</v>
      </c>
      <c r="CN175">
        <v>4.3E-3</v>
      </c>
      <c r="CO175" t="s">
        <v>179</v>
      </c>
      <c r="CP175">
        <v>8.9999999999999998E-4</v>
      </c>
      <c r="CQ175" t="s">
        <v>179</v>
      </c>
      <c r="CR175">
        <v>3.2000000000000002E-3</v>
      </c>
      <c r="CS175" t="s">
        <v>179</v>
      </c>
      <c r="CT175">
        <v>1.9E-3</v>
      </c>
      <c r="CU175" t="s">
        <v>179</v>
      </c>
      <c r="CV175">
        <v>8.0000000000000004E-4</v>
      </c>
      <c r="CW175" t="s">
        <v>18</v>
      </c>
      <c r="CY175" t="s">
        <v>179</v>
      </c>
      <c r="CZ175">
        <v>5.0000000000000001E-4</v>
      </c>
      <c r="DA175" t="s">
        <v>179</v>
      </c>
      <c r="DB175">
        <v>5.9999999999999995E-4</v>
      </c>
      <c r="DC175" t="s">
        <v>179</v>
      </c>
      <c r="DD175">
        <v>5.9999999999999995E-4</v>
      </c>
      <c r="DE175" t="s">
        <v>179</v>
      </c>
      <c r="DF175">
        <v>5.9999999999999995E-4</v>
      </c>
      <c r="DG175" t="s">
        <v>179</v>
      </c>
      <c r="DH175">
        <v>4.0000000000000002E-4</v>
      </c>
      <c r="DI175" t="s">
        <v>179</v>
      </c>
      <c r="DJ175">
        <v>2.9999999999999997E-4</v>
      </c>
      <c r="DK175" t="s">
        <v>5130</v>
      </c>
      <c r="DL175" t="s">
        <v>59</v>
      </c>
      <c r="DS175">
        <v>8</v>
      </c>
      <c r="DT175" t="s">
        <v>5984</v>
      </c>
      <c r="DW175" t="s">
        <v>5317</v>
      </c>
    </row>
    <row r="176" spans="1:127">
      <c r="A176">
        <v>543</v>
      </c>
      <c r="B176" s="14">
        <v>44742.850694444445</v>
      </c>
      <c r="C176" t="s">
        <v>52</v>
      </c>
      <c r="D176">
        <v>0</v>
      </c>
      <c r="E176">
        <v>0</v>
      </c>
      <c r="F176">
        <v>0</v>
      </c>
      <c r="G176" t="s">
        <v>54</v>
      </c>
      <c r="H176" t="s">
        <v>55</v>
      </c>
      <c r="I176" t="s">
        <v>55</v>
      </c>
      <c r="J176" t="s">
        <v>55</v>
      </c>
      <c r="K176" t="s">
        <v>18</v>
      </c>
      <c r="L176">
        <v>90</v>
      </c>
      <c r="M176" t="s">
        <v>173</v>
      </c>
      <c r="N176">
        <v>0</v>
      </c>
      <c r="O176" t="s">
        <v>173</v>
      </c>
      <c r="P176">
        <v>0</v>
      </c>
      <c r="Q176" t="s">
        <v>173</v>
      </c>
      <c r="R176">
        <v>0</v>
      </c>
      <c r="S176">
        <v>2</v>
      </c>
      <c r="T176" t="s">
        <v>174</v>
      </c>
      <c r="U176">
        <v>4.2365000000000004</v>
      </c>
      <c r="V176">
        <v>0.68140000000000001</v>
      </c>
      <c r="W176">
        <v>12.0745</v>
      </c>
      <c r="X176">
        <v>0.33139999999999997</v>
      </c>
      <c r="Y176">
        <v>39.8172</v>
      </c>
      <c r="Z176">
        <v>0.36220000000000002</v>
      </c>
      <c r="AA176">
        <v>3.4299999999999997E-2</v>
      </c>
      <c r="AB176">
        <v>1.5800000000000002E-2</v>
      </c>
      <c r="AC176" t="s">
        <v>179</v>
      </c>
      <c r="AD176">
        <v>8.8000000000000005E-3</v>
      </c>
      <c r="AE176" t="s">
        <v>179</v>
      </c>
      <c r="AF176">
        <v>1.7100000000000001E-2</v>
      </c>
      <c r="AG176">
        <v>0.2097</v>
      </c>
      <c r="AH176">
        <v>8.3000000000000001E-3</v>
      </c>
      <c r="AI176">
        <v>8.3325999999999993</v>
      </c>
      <c r="AJ176">
        <v>3.4099999999999998E-2</v>
      </c>
      <c r="AK176">
        <v>0.56479999999999997</v>
      </c>
      <c r="AL176">
        <v>7.7000000000000002E-3</v>
      </c>
      <c r="AM176">
        <v>0.02</v>
      </c>
      <c r="AN176">
        <v>7.9000000000000008E-3</v>
      </c>
      <c r="AO176">
        <v>2.5100000000000001E-2</v>
      </c>
      <c r="AP176">
        <v>4.1999999999999997E-3</v>
      </c>
      <c r="AQ176" t="s">
        <v>2329</v>
      </c>
      <c r="AR176">
        <v>5.4999999999999997E-3</v>
      </c>
      <c r="AS176" t="s">
        <v>2330</v>
      </c>
      <c r="AT176">
        <v>2.7300000000000001E-2</v>
      </c>
      <c r="AU176" t="s">
        <v>613</v>
      </c>
      <c r="AV176">
        <v>3.8E-3</v>
      </c>
      <c r="AW176" t="s">
        <v>432</v>
      </c>
      <c r="AX176">
        <v>1.1000000000000001E-3</v>
      </c>
      <c r="AY176" t="s">
        <v>243</v>
      </c>
      <c r="AZ176">
        <v>8.9999999999999998E-4</v>
      </c>
      <c r="BA176" t="s">
        <v>215</v>
      </c>
      <c r="BB176">
        <v>6.9999999999999999E-4</v>
      </c>
      <c r="BC176" t="s">
        <v>304</v>
      </c>
      <c r="BD176">
        <v>5.0000000000000001E-4</v>
      </c>
      <c r="BE176" t="s">
        <v>179</v>
      </c>
      <c r="BF176">
        <v>2.9999999999999997E-4</v>
      </c>
      <c r="BG176" t="s">
        <v>179</v>
      </c>
      <c r="BH176">
        <v>1E-4</v>
      </c>
      <c r="BI176" t="s">
        <v>516</v>
      </c>
      <c r="BJ176">
        <v>2.0000000000000001E-4</v>
      </c>
      <c r="BK176" t="s">
        <v>243</v>
      </c>
      <c r="BL176">
        <v>5.0000000000000001E-4</v>
      </c>
      <c r="BM176" t="s">
        <v>249</v>
      </c>
      <c r="BN176">
        <v>2.9999999999999997E-4</v>
      </c>
      <c r="BO176" t="s">
        <v>187</v>
      </c>
      <c r="BP176">
        <v>5.0000000000000001E-4</v>
      </c>
      <c r="BQ176" t="s">
        <v>179</v>
      </c>
      <c r="BR176">
        <v>2.9999999999999997E-4</v>
      </c>
      <c r="BS176" t="s">
        <v>179</v>
      </c>
      <c r="BT176">
        <v>4.0000000000000002E-4</v>
      </c>
      <c r="BU176" t="s">
        <v>179</v>
      </c>
      <c r="BV176">
        <v>6.9999999999999999E-4</v>
      </c>
      <c r="BW176" t="s">
        <v>179</v>
      </c>
      <c r="BX176">
        <v>8.0000000000000004E-4</v>
      </c>
      <c r="BY176" t="s">
        <v>179</v>
      </c>
      <c r="BZ176">
        <v>1.1000000000000001E-3</v>
      </c>
      <c r="CA176" t="s">
        <v>179</v>
      </c>
      <c r="CB176">
        <v>8.0000000000000004E-4</v>
      </c>
      <c r="CC176" t="s">
        <v>179</v>
      </c>
      <c r="CD176">
        <v>2.0999999999999999E-3</v>
      </c>
      <c r="CE176" t="s">
        <v>179</v>
      </c>
      <c r="CF176">
        <v>2.3E-3</v>
      </c>
      <c r="CG176" t="s">
        <v>179</v>
      </c>
      <c r="CH176">
        <v>1E-4</v>
      </c>
      <c r="CI176" t="s">
        <v>179</v>
      </c>
      <c r="CJ176">
        <v>7.0000000000000001E-3</v>
      </c>
      <c r="CK176" t="s">
        <v>179</v>
      </c>
      <c r="CL176">
        <v>1.12E-2</v>
      </c>
      <c r="CM176" t="s">
        <v>179</v>
      </c>
      <c r="CN176">
        <v>3.8999999999999998E-3</v>
      </c>
      <c r="CO176" t="s">
        <v>179</v>
      </c>
      <c r="CP176">
        <v>8.9999999999999998E-4</v>
      </c>
      <c r="CQ176" t="s">
        <v>179</v>
      </c>
      <c r="CR176">
        <v>3.3E-3</v>
      </c>
      <c r="CS176" t="s">
        <v>179</v>
      </c>
      <c r="CT176">
        <v>1.9E-3</v>
      </c>
      <c r="CU176" t="s">
        <v>179</v>
      </c>
      <c r="CV176">
        <v>8.0000000000000004E-4</v>
      </c>
      <c r="CW176" t="s">
        <v>18</v>
      </c>
      <c r="CY176" t="s">
        <v>179</v>
      </c>
      <c r="CZ176">
        <v>5.9999999999999995E-4</v>
      </c>
      <c r="DA176" t="s">
        <v>179</v>
      </c>
      <c r="DB176">
        <v>5.9999999999999995E-4</v>
      </c>
      <c r="DC176" t="s">
        <v>179</v>
      </c>
      <c r="DD176">
        <v>5.9999999999999995E-4</v>
      </c>
      <c r="DE176" t="s">
        <v>179</v>
      </c>
      <c r="DF176">
        <v>5.9999999999999995E-4</v>
      </c>
      <c r="DG176" t="s">
        <v>179</v>
      </c>
      <c r="DH176">
        <v>4.0000000000000002E-4</v>
      </c>
      <c r="DI176" t="s">
        <v>179</v>
      </c>
      <c r="DJ176">
        <v>2.9999999999999997E-4</v>
      </c>
      <c r="DK176" t="s">
        <v>5130</v>
      </c>
      <c r="DL176" t="s">
        <v>59</v>
      </c>
      <c r="DS176">
        <v>48</v>
      </c>
      <c r="DT176" t="s">
        <v>6018</v>
      </c>
      <c r="DW176" t="s">
        <v>5318</v>
      </c>
    </row>
    <row r="177" spans="1:127">
      <c r="A177">
        <v>544</v>
      </c>
      <c r="B177" s="14">
        <v>44742.852777777778</v>
      </c>
      <c r="C177" t="s">
        <v>52</v>
      </c>
      <c r="D177">
        <v>0</v>
      </c>
      <c r="E177">
        <v>0</v>
      </c>
      <c r="F177">
        <v>0</v>
      </c>
      <c r="G177" t="s">
        <v>54</v>
      </c>
      <c r="H177" t="s">
        <v>55</v>
      </c>
      <c r="I177" t="s">
        <v>55</v>
      </c>
      <c r="J177" t="s">
        <v>55</v>
      </c>
      <c r="K177" t="s">
        <v>18</v>
      </c>
      <c r="L177">
        <v>90</v>
      </c>
      <c r="M177" t="s">
        <v>173</v>
      </c>
      <c r="N177">
        <v>0</v>
      </c>
      <c r="O177" t="s">
        <v>173</v>
      </c>
      <c r="P177">
        <v>0</v>
      </c>
      <c r="Q177" t="s">
        <v>173</v>
      </c>
      <c r="R177">
        <v>0</v>
      </c>
      <c r="S177">
        <v>2</v>
      </c>
      <c r="T177" t="s">
        <v>174</v>
      </c>
      <c r="U177">
        <v>3.9104999999999999</v>
      </c>
      <c r="V177">
        <v>0.63280000000000003</v>
      </c>
      <c r="W177">
        <v>11.5625</v>
      </c>
      <c r="X177">
        <v>0.316</v>
      </c>
      <c r="Y177">
        <v>34.716900000000003</v>
      </c>
      <c r="Z177">
        <v>0.33210000000000001</v>
      </c>
      <c r="AA177">
        <v>1.4999999999999999E-2</v>
      </c>
      <c r="AB177">
        <v>1.43E-2</v>
      </c>
      <c r="AC177" t="s">
        <v>179</v>
      </c>
      <c r="AD177">
        <v>8.2000000000000007E-3</v>
      </c>
      <c r="AE177" t="s">
        <v>179</v>
      </c>
      <c r="AF177">
        <v>1.6899999999999998E-2</v>
      </c>
      <c r="AG177">
        <v>0.1663</v>
      </c>
      <c r="AH177">
        <v>7.6E-3</v>
      </c>
      <c r="AI177">
        <v>7.3261000000000003</v>
      </c>
      <c r="AJ177">
        <v>3.1600000000000003E-2</v>
      </c>
      <c r="AK177">
        <v>0.42330000000000001</v>
      </c>
      <c r="AL177">
        <v>6.7999999999999996E-3</v>
      </c>
      <c r="AM177">
        <v>1.4800000000000001E-2</v>
      </c>
      <c r="AN177">
        <v>7.1999999999999998E-3</v>
      </c>
      <c r="AO177">
        <v>1.6299999999999999E-2</v>
      </c>
      <c r="AP177">
        <v>3.7000000000000002E-3</v>
      </c>
      <c r="AQ177" t="s">
        <v>1269</v>
      </c>
      <c r="AR177">
        <v>4.4999999999999997E-3</v>
      </c>
      <c r="AS177" t="s">
        <v>2331</v>
      </c>
      <c r="AT177">
        <v>2.3800000000000002E-2</v>
      </c>
      <c r="AU177" t="s">
        <v>179</v>
      </c>
      <c r="AV177">
        <v>3.3999999999999998E-3</v>
      </c>
      <c r="AW177" t="s">
        <v>284</v>
      </c>
      <c r="AX177">
        <v>1E-3</v>
      </c>
      <c r="AY177" t="s">
        <v>390</v>
      </c>
      <c r="AZ177">
        <v>8.0000000000000004E-4</v>
      </c>
      <c r="BA177" t="s">
        <v>601</v>
      </c>
      <c r="BB177">
        <v>5.9999999999999995E-4</v>
      </c>
      <c r="BC177" t="s">
        <v>285</v>
      </c>
      <c r="BD177">
        <v>5.0000000000000001E-4</v>
      </c>
      <c r="BE177" t="s">
        <v>179</v>
      </c>
      <c r="BF177">
        <v>2.9999999999999997E-4</v>
      </c>
      <c r="BG177" t="s">
        <v>216</v>
      </c>
      <c r="BH177">
        <v>1E-4</v>
      </c>
      <c r="BI177" t="s">
        <v>516</v>
      </c>
      <c r="BJ177">
        <v>2.0000000000000001E-4</v>
      </c>
      <c r="BK177" t="s">
        <v>266</v>
      </c>
      <c r="BL177">
        <v>4.0000000000000002E-4</v>
      </c>
      <c r="BM177" t="s">
        <v>392</v>
      </c>
      <c r="BN177">
        <v>2.9999999999999997E-4</v>
      </c>
      <c r="BO177" t="s">
        <v>465</v>
      </c>
      <c r="BP177">
        <v>5.0000000000000001E-4</v>
      </c>
      <c r="BQ177" t="s">
        <v>179</v>
      </c>
      <c r="BR177">
        <v>2.9999999999999997E-4</v>
      </c>
      <c r="BS177" t="s">
        <v>179</v>
      </c>
      <c r="BT177">
        <v>4.0000000000000002E-4</v>
      </c>
      <c r="BU177" t="s">
        <v>179</v>
      </c>
      <c r="BV177">
        <v>5.9999999999999995E-4</v>
      </c>
      <c r="BW177" t="s">
        <v>18</v>
      </c>
      <c r="BY177" t="s">
        <v>18</v>
      </c>
      <c r="CA177" t="s">
        <v>179</v>
      </c>
      <c r="CB177">
        <v>8.0000000000000004E-4</v>
      </c>
      <c r="CC177" t="s">
        <v>179</v>
      </c>
      <c r="CD177">
        <v>2.0999999999999999E-3</v>
      </c>
      <c r="CE177" t="s">
        <v>179</v>
      </c>
      <c r="CF177">
        <v>2.0999999999999999E-3</v>
      </c>
      <c r="CG177" t="s">
        <v>179</v>
      </c>
      <c r="CH177">
        <v>1E-4</v>
      </c>
      <c r="CI177" t="s">
        <v>179</v>
      </c>
      <c r="CJ177">
        <v>8.0999999999999996E-3</v>
      </c>
      <c r="CK177" t="s">
        <v>179</v>
      </c>
      <c r="CL177">
        <v>1.14E-2</v>
      </c>
      <c r="CM177" t="s">
        <v>971</v>
      </c>
      <c r="CN177">
        <v>6.6E-3</v>
      </c>
      <c r="CO177" t="s">
        <v>179</v>
      </c>
      <c r="CP177">
        <v>8.9999999999999998E-4</v>
      </c>
      <c r="CQ177" t="s">
        <v>179</v>
      </c>
      <c r="CR177">
        <v>3.0999999999999999E-3</v>
      </c>
      <c r="CS177" t="s">
        <v>179</v>
      </c>
      <c r="CT177">
        <v>1.9E-3</v>
      </c>
      <c r="CU177" t="s">
        <v>18</v>
      </c>
      <c r="CW177" t="s">
        <v>18</v>
      </c>
      <c r="CY177" t="s">
        <v>179</v>
      </c>
      <c r="CZ177">
        <v>5.0000000000000001E-4</v>
      </c>
      <c r="DA177" t="s">
        <v>179</v>
      </c>
      <c r="DB177">
        <v>5.9999999999999995E-4</v>
      </c>
      <c r="DC177" t="s">
        <v>179</v>
      </c>
      <c r="DD177">
        <v>5.9999999999999995E-4</v>
      </c>
      <c r="DE177" t="s">
        <v>179</v>
      </c>
      <c r="DF177">
        <v>5.9999999999999995E-4</v>
      </c>
      <c r="DG177" t="s">
        <v>179</v>
      </c>
      <c r="DH177">
        <v>4.0000000000000002E-4</v>
      </c>
      <c r="DI177" t="s">
        <v>179</v>
      </c>
      <c r="DJ177">
        <v>4.0000000000000002E-4</v>
      </c>
      <c r="DK177" t="s">
        <v>5130</v>
      </c>
      <c r="DL177" t="s">
        <v>59</v>
      </c>
      <c r="DS177">
        <v>73</v>
      </c>
      <c r="DT177" t="s">
        <v>5992</v>
      </c>
      <c r="DW177" t="s">
        <v>5319</v>
      </c>
    </row>
    <row r="178" spans="1:127">
      <c r="A178">
        <v>545</v>
      </c>
      <c r="B178" s="14">
        <v>44742.859722222223</v>
      </c>
      <c r="C178" t="s">
        <v>52</v>
      </c>
      <c r="D178">
        <v>0</v>
      </c>
      <c r="E178">
        <v>0</v>
      </c>
      <c r="F178">
        <v>0</v>
      </c>
      <c r="G178" t="s">
        <v>54</v>
      </c>
      <c r="H178" t="s">
        <v>55</v>
      </c>
      <c r="I178" t="s">
        <v>55</v>
      </c>
      <c r="J178" t="s">
        <v>55</v>
      </c>
      <c r="K178" t="s">
        <v>18</v>
      </c>
      <c r="L178">
        <v>90</v>
      </c>
      <c r="M178" t="s">
        <v>173</v>
      </c>
      <c r="N178">
        <v>0</v>
      </c>
      <c r="O178" t="s">
        <v>173</v>
      </c>
      <c r="P178">
        <v>0</v>
      </c>
      <c r="Q178" t="s">
        <v>173</v>
      </c>
      <c r="R178">
        <v>0</v>
      </c>
      <c r="S178">
        <v>2</v>
      </c>
      <c r="T178" t="s">
        <v>174</v>
      </c>
      <c r="U178">
        <v>3.9929999999999999</v>
      </c>
      <c r="V178">
        <v>0.66849999999999998</v>
      </c>
      <c r="W178">
        <v>12.6655</v>
      </c>
      <c r="X178">
        <v>0.33650000000000002</v>
      </c>
      <c r="Y178">
        <v>41.693899999999999</v>
      </c>
      <c r="Z178">
        <v>0.37130000000000002</v>
      </c>
      <c r="AA178">
        <v>2.8899999999999999E-2</v>
      </c>
      <c r="AB178">
        <v>1.54E-2</v>
      </c>
      <c r="AC178" t="s">
        <v>179</v>
      </c>
      <c r="AD178">
        <v>8.6999999999999994E-3</v>
      </c>
      <c r="AE178" t="s">
        <v>179</v>
      </c>
      <c r="AF178">
        <v>1.6799999999999999E-2</v>
      </c>
      <c r="AG178">
        <v>0.1386</v>
      </c>
      <c r="AH178">
        <v>7.6E-3</v>
      </c>
      <c r="AI178">
        <v>7.93</v>
      </c>
      <c r="AJ178">
        <v>3.32E-2</v>
      </c>
      <c r="AK178">
        <v>0.60589999999999999</v>
      </c>
      <c r="AL178">
        <v>7.9000000000000008E-3</v>
      </c>
      <c r="AM178">
        <v>2.5499999999999998E-2</v>
      </c>
      <c r="AN178">
        <v>8.3999999999999995E-3</v>
      </c>
      <c r="AO178">
        <v>1.9900000000000001E-2</v>
      </c>
      <c r="AP178">
        <v>4.1999999999999997E-3</v>
      </c>
      <c r="AQ178" t="s">
        <v>2268</v>
      </c>
      <c r="AR178">
        <v>4.7999999999999996E-3</v>
      </c>
      <c r="AS178" t="s">
        <v>2332</v>
      </c>
      <c r="AT178">
        <v>2.6700000000000002E-2</v>
      </c>
      <c r="AU178" t="s">
        <v>317</v>
      </c>
      <c r="AV178">
        <v>3.8E-3</v>
      </c>
      <c r="AW178" t="s">
        <v>244</v>
      </c>
      <c r="AX178">
        <v>1E-3</v>
      </c>
      <c r="AY178" t="s">
        <v>266</v>
      </c>
      <c r="AZ178">
        <v>8.0000000000000004E-4</v>
      </c>
      <c r="BA178" t="s">
        <v>210</v>
      </c>
      <c r="BB178">
        <v>6.9999999999999999E-4</v>
      </c>
      <c r="BC178" t="s">
        <v>245</v>
      </c>
      <c r="BD178">
        <v>5.0000000000000001E-4</v>
      </c>
      <c r="BE178" t="s">
        <v>179</v>
      </c>
      <c r="BF178">
        <v>2.9999999999999997E-4</v>
      </c>
      <c r="BG178" t="s">
        <v>179</v>
      </c>
      <c r="BH178">
        <v>1E-4</v>
      </c>
      <c r="BI178" t="s">
        <v>516</v>
      </c>
      <c r="BJ178">
        <v>2.0000000000000001E-4</v>
      </c>
      <c r="BK178" t="s">
        <v>429</v>
      </c>
      <c r="BL178">
        <v>4.0000000000000002E-4</v>
      </c>
      <c r="BM178" t="s">
        <v>214</v>
      </c>
      <c r="BN178">
        <v>2.9999999999999997E-4</v>
      </c>
      <c r="BO178" t="s">
        <v>187</v>
      </c>
      <c r="BP178">
        <v>5.0000000000000001E-4</v>
      </c>
      <c r="BQ178" t="s">
        <v>179</v>
      </c>
      <c r="BR178">
        <v>2.9999999999999997E-4</v>
      </c>
      <c r="BS178" t="s">
        <v>179</v>
      </c>
      <c r="BT178">
        <v>2.9999999999999997E-4</v>
      </c>
      <c r="BU178" t="s">
        <v>179</v>
      </c>
      <c r="BV178">
        <v>6.9999999999999999E-4</v>
      </c>
      <c r="BW178" t="s">
        <v>18</v>
      </c>
      <c r="BY178" t="s">
        <v>179</v>
      </c>
      <c r="BZ178">
        <v>1.1000000000000001E-3</v>
      </c>
      <c r="CA178" t="s">
        <v>179</v>
      </c>
      <c r="CB178">
        <v>8.0000000000000004E-4</v>
      </c>
      <c r="CC178" t="s">
        <v>179</v>
      </c>
      <c r="CD178">
        <v>2.0999999999999999E-3</v>
      </c>
      <c r="CE178" t="s">
        <v>179</v>
      </c>
      <c r="CF178">
        <v>2.3E-3</v>
      </c>
      <c r="CG178" t="s">
        <v>216</v>
      </c>
      <c r="CH178">
        <v>1E-4</v>
      </c>
      <c r="CI178" t="s">
        <v>179</v>
      </c>
      <c r="CJ178">
        <v>6.8999999999999999E-3</v>
      </c>
      <c r="CK178" t="s">
        <v>179</v>
      </c>
      <c r="CL178">
        <v>1.1299999999999999E-2</v>
      </c>
      <c r="CM178" t="s">
        <v>179</v>
      </c>
      <c r="CN178">
        <v>3.0000000000000001E-3</v>
      </c>
      <c r="CO178" t="s">
        <v>179</v>
      </c>
      <c r="CP178">
        <v>8.9999999999999998E-4</v>
      </c>
      <c r="CQ178" t="s">
        <v>179</v>
      </c>
      <c r="CR178">
        <v>3.2000000000000002E-3</v>
      </c>
      <c r="CS178" t="s">
        <v>179</v>
      </c>
      <c r="CT178">
        <v>1.9E-3</v>
      </c>
      <c r="CU178" t="s">
        <v>179</v>
      </c>
      <c r="CV178">
        <v>8.0000000000000004E-4</v>
      </c>
      <c r="CW178" t="s">
        <v>18</v>
      </c>
      <c r="CY178" t="s">
        <v>179</v>
      </c>
      <c r="CZ178">
        <v>5.9999999999999995E-4</v>
      </c>
      <c r="DA178" t="s">
        <v>179</v>
      </c>
      <c r="DB178">
        <v>5.9999999999999995E-4</v>
      </c>
      <c r="DC178" t="s">
        <v>179</v>
      </c>
      <c r="DD178">
        <v>5.0000000000000001E-4</v>
      </c>
      <c r="DE178" t="s">
        <v>179</v>
      </c>
      <c r="DF178">
        <v>5.9999999999999995E-4</v>
      </c>
      <c r="DG178" t="s">
        <v>179</v>
      </c>
      <c r="DH178">
        <v>4.0000000000000002E-4</v>
      </c>
      <c r="DI178" t="s">
        <v>179</v>
      </c>
      <c r="DJ178">
        <v>2.9999999999999997E-4</v>
      </c>
      <c r="DK178" t="s">
        <v>5131</v>
      </c>
      <c r="DL178" t="s">
        <v>59</v>
      </c>
      <c r="DS178">
        <v>15</v>
      </c>
      <c r="DT178" t="s">
        <v>5984</v>
      </c>
      <c r="DW178" t="s">
        <v>5320</v>
      </c>
    </row>
    <row r="179" spans="1:127">
      <c r="A179">
        <v>546</v>
      </c>
      <c r="B179" s="14">
        <v>44742.861805555556</v>
      </c>
      <c r="C179" t="s">
        <v>52</v>
      </c>
      <c r="D179">
        <v>0</v>
      </c>
      <c r="E179">
        <v>0</v>
      </c>
      <c r="F179">
        <v>0</v>
      </c>
      <c r="G179" t="s">
        <v>54</v>
      </c>
      <c r="H179" t="s">
        <v>55</v>
      </c>
      <c r="I179" t="s">
        <v>55</v>
      </c>
      <c r="J179" t="s">
        <v>55</v>
      </c>
      <c r="K179" t="s">
        <v>18</v>
      </c>
      <c r="L179">
        <v>90</v>
      </c>
      <c r="M179" t="s">
        <v>173</v>
      </c>
      <c r="N179">
        <v>0</v>
      </c>
      <c r="O179" t="s">
        <v>173</v>
      </c>
      <c r="P179">
        <v>0</v>
      </c>
      <c r="Q179" t="s">
        <v>173</v>
      </c>
      <c r="R179">
        <v>0</v>
      </c>
      <c r="S179">
        <v>2</v>
      </c>
      <c r="T179" t="s">
        <v>174</v>
      </c>
      <c r="U179">
        <v>3.8264999999999998</v>
      </c>
      <c r="V179">
        <v>0.68049999999999999</v>
      </c>
      <c r="W179">
        <v>12.959199999999999</v>
      </c>
      <c r="X179">
        <v>0.34279999999999999</v>
      </c>
      <c r="Y179">
        <v>40.795900000000003</v>
      </c>
      <c r="Z179">
        <v>0.36959999999999998</v>
      </c>
      <c r="AA179">
        <v>4.2599999999999999E-2</v>
      </c>
      <c r="AB179">
        <v>1.6E-2</v>
      </c>
      <c r="AC179" t="s">
        <v>179</v>
      </c>
      <c r="AD179">
        <v>9.4999999999999998E-3</v>
      </c>
      <c r="AE179" t="s">
        <v>179</v>
      </c>
      <c r="AF179">
        <v>1.84E-2</v>
      </c>
      <c r="AG179">
        <v>0.41370000000000001</v>
      </c>
      <c r="AH179">
        <v>1.06E-2</v>
      </c>
      <c r="AI179">
        <v>8.1404999999999994</v>
      </c>
      <c r="AJ179">
        <v>3.3799999999999997E-2</v>
      </c>
      <c r="AK179">
        <v>0.61670000000000003</v>
      </c>
      <c r="AL179">
        <v>8.0000000000000002E-3</v>
      </c>
      <c r="AM179">
        <v>2.2499999999999999E-2</v>
      </c>
      <c r="AN179">
        <v>8.2000000000000007E-3</v>
      </c>
      <c r="AO179">
        <v>2.12E-2</v>
      </c>
      <c r="AP179">
        <v>4.3E-3</v>
      </c>
      <c r="AQ179" t="s">
        <v>1161</v>
      </c>
      <c r="AR179">
        <v>4.8999999999999998E-3</v>
      </c>
      <c r="AS179" t="s">
        <v>2333</v>
      </c>
      <c r="AT179">
        <v>2.7699999999999999E-2</v>
      </c>
      <c r="AU179" t="s">
        <v>179</v>
      </c>
      <c r="AV179">
        <v>3.8999999999999998E-3</v>
      </c>
      <c r="AW179" t="s">
        <v>243</v>
      </c>
      <c r="AX179">
        <v>1E-3</v>
      </c>
      <c r="AY179" t="s">
        <v>284</v>
      </c>
      <c r="AZ179">
        <v>8.0000000000000004E-4</v>
      </c>
      <c r="BA179" t="s">
        <v>213</v>
      </c>
      <c r="BB179">
        <v>6.9999999999999999E-4</v>
      </c>
      <c r="BC179" t="s">
        <v>245</v>
      </c>
      <c r="BD179">
        <v>5.0000000000000001E-4</v>
      </c>
      <c r="BE179" t="s">
        <v>179</v>
      </c>
      <c r="BF179">
        <v>2.9999999999999997E-4</v>
      </c>
      <c r="BG179" t="s">
        <v>179</v>
      </c>
      <c r="BH179">
        <v>1E-4</v>
      </c>
      <c r="BI179" t="s">
        <v>212</v>
      </c>
      <c r="BJ179">
        <v>2.0000000000000001E-4</v>
      </c>
      <c r="BK179" t="s">
        <v>248</v>
      </c>
      <c r="BL179">
        <v>4.0000000000000002E-4</v>
      </c>
      <c r="BM179" t="s">
        <v>517</v>
      </c>
      <c r="BN179">
        <v>2.9999999999999997E-4</v>
      </c>
      <c r="BO179" t="s">
        <v>187</v>
      </c>
      <c r="BP179">
        <v>5.0000000000000001E-4</v>
      </c>
      <c r="BQ179" t="s">
        <v>179</v>
      </c>
      <c r="BR179">
        <v>2.9999999999999997E-4</v>
      </c>
      <c r="BS179" t="s">
        <v>179</v>
      </c>
      <c r="BT179">
        <v>2.9999999999999997E-4</v>
      </c>
      <c r="BU179" t="s">
        <v>179</v>
      </c>
      <c r="BV179">
        <v>5.9999999999999995E-4</v>
      </c>
      <c r="BW179" t="s">
        <v>18</v>
      </c>
      <c r="BY179" t="s">
        <v>18</v>
      </c>
      <c r="CA179" t="s">
        <v>179</v>
      </c>
      <c r="CB179">
        <v>8.0000000000000004E-4</v>
      </c>
      <c r="CC179" t="s">
        <v>179</v>
      </c>
      <c r="CD179">
        <v>2E-3</v>
      </c>
      <c r="CE179" t="s">
        <v>179</v>
      </c>
      <c r="CF179">
        <v>2.2000000000000001E-3</v>
      </c>
      <c r="CG179" t="s">
        <v>179</v>
      </c>
      <c r="CH179">
        <v>1E-4</v>
      </c>
      <c r="CI179" t="s">
        <v>179</v>
      </c>
      <c r="CJ179">
        <v>6.7000000000000002E-3</v>
      </c>
      <c r="CK179" t="s">
        <v>179</v>
      </c>
      <c r="CL179">
        <v>1.0999999999999999E-2</v>
      </c>
      <c r="CM179" t="s">
        <v>179</v>
      </c>
      <c r="CN179">
        <v>3.5000000000000001E-3</v>
      </c>
      <c r="CO179" t="s">
        <v>179</v>
      </c>
      <c r="CP179">
        <v>8.9999999999999998E-4</v>
      </c>
      <c r="CQ179" t="s">
        <v>179</v>
      </c>
      <c r="CR179">
        <v>3.3999999999999998E-3</v>
      </c>
      <c r="CS179" t="s">
        <v>179</v>
      </c>
      <c r="CT179">
        <v>1.9E-3</v>
      </c>
      <c r="CU179" t="s">
        <v>179</v>
      </c>
      <c r="CV179">
        <v>8.0000000000000004E-4</v>
      </c>
      <c r="CW179" t="s">
        <v>18</v>
      </c>
      <c r="CY179" t="s">
        <v>179</v>
      </c>
      <c r="CZ179">
        <v>5.9999999999999995E-4</v>
      </c>
      <c r="DA179" t="s">
        <v>192</v>
      </c>
      <c r="DB179">
        <v>5.9999999999999995E-4</v>
      </c>
      <c r="DC179" t="s">
        <v>179</v>
      </c>
      <c r="DD179">
        <v>5.9999999999999995E-4</v>
      </c>
      <c r="DE179" t="s">
        <v>179</v>
      </c>
      <c r="DF179">
        <v>5.9999999999999995E-4</v>
      </c>
      <c r="DG179" t="s">
        <v>179</v>
      </c>
      <c r="DH179">
        <v>4.0000000000000002E-4</v>
      </c>
      <c r="DI179" t="s">
        <v>179</v>
      </c>
      <c r="DJ179">
        <v>2.9999999999999997E-4</v>
      </c>
      <c r="DK179" t="s">
        <v>5131</v>
      </c>
      <c r="DL179" t="s">
        <v>59</v>
      </c>
      <c r="DS179">
        <v>51</v>
      </c>
      <c r="DT179" t="s">
        <v>2334</v>
      </c>
      <c r="DW179" t="s">
        <v>5321</v>
      </c>
    </row>
    <row r="180" spans="1:127">
      <c r="A180">
        <v>547</v>
      </c>
      <c r="B180" s="14">
        <v>44742.864583333336</v>
      </c>
      <c r="C180" t="s">
        <v>52</v>
      </c>
      <c r="D180">
        <v>0</v>
      </c>
      <c r="E180">
        <v>0</v>
      </c>
      <c r="F180">
        <v>0</v>
      </c>
      <c r="G180" t="s">
        <v>54</v>
      </c>
      <c r="H180" t="s">
        <v>55</v>
      </c>
      <c r="I180" t="s">
        <v>55</v>
      </c>
      <c r="J180" t="s">
        <v>55</v>
      </c>
      <c r="K180" t="s">
        <v>18</v>
      </c>
      <c r="L180">
        <v>90</v>
      </c>
      <c r="M180" t="s">
        <v>173</v>
      </c>
      <c r="N180">
        <v>0</v>
      </c>
      <c r="O180" t="s">
        <v>173</v>
      </c>
      <c r="P180">
        <v>0</v>
      </c>
      <c r="Q180" t="s">
        <v>173</v>
      </c>
      <c r="R180">
        <v>0</v>
      </c>
      <c r="S180">
        <v>2</v>
      </c>
      <c r="T180" t="s">
        <v>174</v>
      </c>
      <c r="U180">
        <v>4.6261999999999999</v>
      </c>
      <c r="V180">
        <v>0.68689999999999996</v>
      </c>
      <c r="W180">
        <v>12.080299999999999</v>
      </c>
      <c r="X180">
        <v>0.33050000000000002</v>
      </c>
      <c r="Y180">
        <v>40.767899999999997</v>
      </c>
      <c r="Z180">
        <v>0.36620000000000003</v>
      </c>
      <c r="AA180">
        <v>1.9099999999999999E-2</v>
      </c>
      <c r="AB180">
        <v>1.54E-2</v>
      </c>
      <c r="AC180" t="s">
        <v>179</v>
      </c>
      <c r="AD180">
        <v>8.6E-3</v>
      </c>
      <c r="AE180" t="s">
        <v>179</v>
      </c>
      <c r="AF180">
        <v>1.67E-2</v>
      </c>
      <c r="AG180">
        <v>0.15459999999999999</v>
      </c>
      <c r="AH180">
        <v>7.6E-3</v>
      </c>
      <c r="AI180">
        <v>8.0312000000000001</v>
      </c>
      <c r="AJ180">
        <v>3.3300000000000003E-2</v>
      </c>
      <c r="AK180">
        <v>0.56879999999999997</v>
      </c>
      <c r="AL180">
        <v>7.6E-3</v>
      </c>
      <c r="AM180">
        <v>2.2700000000000001E-2</v>
      </c>
      <c r="AN180">
        <v>8.0000000000000002E-3</v>
      </c>
      <c r="AO180">
        <v>2.1100000000000001E-2</v>
      </c>
      <c r="AP180">
        <v>4.3E-3</v>
      </c>
      <c r="AQ180" t="s">
        <v>2335</v>
      </c>
      <c r="AR180">
        <v>4.8999999999999998E-3</v>
      </c>
      <c r="AS180" t="s">
        <v>2336</v>
      </c>
      <c r="AT180">
        <v>2.6499999999999999E-2</v>
      </c>
      <c r="AU180" t="s">
        <v>515</v>
      </c>
      <c r="AV180">
        <v>3.7000000000000002E-3</v>
      </c>
      <c r="AW180" t="s">
        <v>386</v>
      </c>
      <c r="AX180">
        <v>1.2999999999999999E-3</v>
      </c>
      <c r="AY180" t="s">
        <v>230</v>
      </c>
      <c r="AZ180">
        <v>8.0000000000000004E-4</v>
      </c>
      <c r="BA180" t="s">
        <v>465</v>
      </c>
      <c r="BB180">
        <v>6.9999999999999999E-4</v>
      </c>
      <c r="BC180" t="s">
        <v>267</v>
      </c>
      <c r="BD180">
        <v>5.0000000000000001E-4</v>
      </c>
      <c r="BE180" t="s">
        <v>179</v>
      </c>
      <c r="BF180">
        <v>2.9999999999999997E-4</v>
      </c>
      <c r="BG180" t="s">
        <v>216</v>
      </c>
      <c r="BH180">
        <v>1E-4</v>
      </c>
      <c r="BI180" t="s">
        <v>318</v>
      </c>
      <c r="BJ180">
        <v>2.0000000000000001E-4</v>
      </c>
      <c r="BK180" t="s">
        <v>1085</v>
      </c>
      <c r="BL180">
        <v>4.0000000000000002E-4</v>
      </c>
      <c r="BM180" t="s">
        <v>517</v>
      </c>
      <c r="BN180">
        <v>2.9999999999999997E-4</v>
      </c>
      <c r="BO180" t="s">
        <v>270</v>
      </c>
      <c r="BP180">
        <v>5.0000000000000001E-4</v>
      </c>
      <c r="BQ180" t="s">
        <v>179</v>
      </c>
      <c r="BR180">
        <v>2.9999999999999997E-4</v>
      </c>
      <c r="BS180" t="s">
        <v>179</v>
      </c>
      <c r="BT180">
        <v>4.0000000000000002E-4</v>
      </c>
      <c r="BU180" t="s">
        <v>179</v>
      </c>
      <c r="BV180">
        <v>6.9999999999999999E-4</v>
      </c>
      <c r="BW180" t="s">
        <v>179</v>
      </c>
      <c r="BX180">
        <v>8.9999999999999998E-4</v>
      </c>
      <c r="BY180" t="s">
        <v>179</v>
      </c>
      <c r="BZ180">
        <v>1.1000000000000001E-3</v>
      </c>
      <c r="CA180" t="s">
        <v>179</v>
      </c>
      <c r="CB180">
        <v>8.0000000000000004E-4</v>
      </c>
      <c r="CC180" t="s">
        <v>179</v>
      </c>
      <c r="CD180">
        <v>2.0999999999999999E-3</v>
      </c>
      <c r="CE180" t="s">
        <v>179</v>
      </c>
      <c r="CF180">
        <v>2.3E-3</v>
      </c>
      <c r="CG180" t="s">
        <v>216</v>
      </c>
      <c r="CH180">
        <v>1E-4</v>
      </c>
      <c r="CI180" t="s">
        <v>179</v>
      </c>
      <c r="CJ180">
        <v>6.8999999999999999E-3</v>
      </c>
      <c r="CK180" t="s">
        <v>179</v>
      </c>
      <c r="CL180">
        <v>1.09E-2</v>
      </c>
      <c r="CM180" t="s">
        <v>179</v>
      </c>
      <c r="CN180">
        <v>3.3E-3</v>
      </c>
      <c r="CO180" t="s">
        <v>179</v>
      </c>
      <c r="CP180">
        <v>8.0000000000000004E-4</v>
      </c>
      <c r="CQ180" t="s">
        <v>179</v>
      </c>
      <c r="CR180">
        <v>3.3999999999999998E-3</v>
      </c>
      <c r="CS180" t="s">
        <v>179</v>
      </c>
      <c r="CT180">
        <v>1.9E-3</v>
      </c>
      <c r="CU180" t="s">
        <v>179</v>
      </c>
      <c r="CV180">
        <v>8.0000000000000004E-4</v>
      </c>
      <c r="CW180" t="s">
        <v>18</v>
      </c>
      <c r="CY180" t="s">
        <v>179</v>
      </c>
      <c r="CZ180">
        <v>5.9999999999999995E-4</v>
      </c>
      <c r="DA180" t="s">
        <v>179</v>
      </c>
      <c r="DB180">
        <v>5.0000000000000001E-4</v>
      </c>
      <c r="DC180" t="s">
        <v>179</v>
      </c>
      <c r="DD180">
        <v>5.9999999999999995E-4</v>
      </c>
      <c r="DE180" t="s">
        <v>179</v>
      </c>
      <c r="DF180">
        <v>5.9999999999999995E-4</v>
      </c>
      <c r="DG180" t="s">
        <v>179</v>
      </c>
      <c r="DH180">
        <v>4.0000000000000002E-4</v>
      </c>
      <c r="DI180" t="s">
        <v>179</v>
      </c>
      <c r="DJ180">
        <v>2.9999999999999997E-4</v>
      </c>
      <c r="DK180" t="s">
        <v>5131</v>
      </c>
      <c r="DL180" t="s">
        <v>59</v>
      </c>
      <c r="DS180">
        <v>96</v>
      </c>
      <c r="DT180" t="s">
        <v>6019</v>
      </c>
      <c r="DW180" t="s">
        <v>5322</v>
      </c>
    </row>
    <row r="181" spans="1:127">
      <c r="A181">
        <v>548</v>
      </c>
      <c r="B181" s="14">
        <v>44742.868055555555</v>
      </c>
      <c r="C181" t="s">
        <v>52</v>
      </c>
      <c r="D181">
        <v>0</v>
      </c>
      <c r="E181">
        <v>0</v>
      </c>
      <c r="F181">
        <v>0</v>
      </c>
      <c r="G181" t="s">
        <v>54</v>
      </c>
      <c r="H181" t="s">
        <v>55</v>
      </c>
      <c r="I181" t="s">
        <v>55</v>
      </c>
      <c r="J181" t="s">
        <v>55</v>
      </c>
      <c r="K181" t="s">
        <v>18</v>
      </c>
      <c r="L181">
        <v>90</v>
      </c>
      <c r="M181" t="s">
        <v>173</v>
      </c>
      <c r="N181">
        <v>0</v>
      </c>
      <c r="O181" t="s">
        <v>173</v>
      </c>
      <c r="P181">
        <v>0</v>
      </c>
      <c r="Q181" t="s">
        <v>173</v>
      </c>
      <c r="R181">
        <v>0</v>
      </c>
      <c r="S181">
        <v>2</v>
      </c>
      <c r="T181" t="s">
        <v>174</v>
      </c>
      <c r="U181">
        <v>5.8036000000000003</v>
      </c>
      <c r="V181">
        <v>0.70609999999999995</v>
      </c>
      <c r="W181">
        <v>11.6351</v>
      </c>
      <c r="X181">
        <v>0.32400000000000001</v>
      </c>
      <c r="Y181">
        <v>39.980899999999998</v>
      </c>
      <c r="Z181">
        <v>0.36149999999999999</v>
      </c>
      <c r="AA181">
        <v>1.5699999999999999E-2</v>
      </c>
      <c r="AB181">
        <v>1.4999999999999999E-2</v>
      </c>
      <c r="AC181" t="s">
        <v>179</v>
      </c>
      <c r="AD181">
        <v>8.5000000000000006E-3</v>
      </c>
      <c r="AE181" t="s">
        <v>179</v>
      </c>
      <c r="AF181">
        <v>1.7000000000000001E-2</v>
      </c>
      <c r="AG181">
        <v>0.14680000000000001</v>
      </c>
      <c r="AH181">
        <v>7.6E-3</v>
      </c>
      <c r="AI181">
        <v>7.5180999999999996</v>
      </c>
      <c r="AJ181">
        <v>3.2099999999999997E-2</v>
      </c>
      <c r="AK181">
        <v>0.52600000000000002</v>
      </c>
      <c r="AL181">
        <v>7.4000000000000003E-3</v>
      </c>
      <c r="AM181">
        <v>1.4999999999999999E-2</v>
      </c>
      <c r="AN181">
        <v>7.6E-3</v>
      </c>
      <c r="AO181">
        <v>1.7000000000000001E-2</v>
      </c>
      <c r="AP181">
        <v>4.1000000000000003E-3</v>
      </c>
      <c r="AQ181" t="s">
        <v>2165</v>
      </c>
      <c r="AR181">
        <v>4.7000000000000002E-3</v>
      </c>
      <c r="AS181" t="s">
        <v>2337</v>
      </c>
      <c r="AT181">
        <v>2.5600000000000001E-2</v>
      </c>
      <c r="AU181" t="s">
        <v>412</v>
      </c>
      <c r="AV181">
        <v>3.5999999999999999E-3</v>
      </c>
      <c r="AW181" t="s">
        <v>373</v>
      </c>
      <c r="AX181">
        <v>1.4E-3</v>
      </c>
      <c r="AY181" t="s">
        <v>1978</v>
      </c>
      <c r="AZ181">
        <v>8.9999999999999998E-4</v>
      </c>
      <c r="BA181" t="s">
        <v>270</v>
      </c>
      <c r="BB181">
        <v>6.9999999999999999E-4</v>
      </c>
      <c r="BC181" t="s">
        <v>267</v>
      </c>
      <c r="BD181">
        <v>4.0000000000000002E-4</v>
      </c>
      <c r="BE181" t="s">
        <v>179</v>
      </c>
      <c r="BF181">
        <v>2.9999999999999997E-4</v>
      </c>
      <c r="BG181" t="s">
        <v>216</v>
      </c>
      <c r="BH181">
        <v>1E-4</v>
      </c>
      <c r="BI181" t="s">
        <v>516</v>
      </c>
      <c r="BJ181">
        <v>2.0000000000000001E-4</v>
      </c>
      <c r="BK181" t="s">
        <v>244</v>
      </c>
      <c r="BL181">
        <v>4.0000000000000002E-4</v>
      </c>
      <c r="BM181" t="s">
        <v>451</v>
      </c>
      <c r="BN181">
        <v>2.9999999999999997E-4</v>
      </c>
      <c r="BO181" t="s">
        <v>422</v>
      </c>
      <c r="BP181">
        <v>5.0000000000000001E-4</v>
      </c>
      <c r="BQ181" t="s">
        <v>179</v>
      </c>
      <c r="BR181">
        <v>2.9999999999999997E-4</v>
      </c>
      <c r="BS181" t="s">
        <v>179</v>
      </c>
      <c r="BT181">
        <v>4.0000000000000002E-4</v>
      </c>
      <c r="BU181" t="s">
        <v>179</v>
      </c>
      <c r="BV181">
        <v>6.9999999999999999E-4</v>
      </c>
      <c r="BW181" t="s">
        <v>18</v>
      </c>
      <c r="BY181" t="s">
        <v>18</v>
      </c>
      <c r="CA181" t="s">
        <v>179</v>
      </c>
      <c r="CB181">
        <v>8.0000000000000004E-4</v>
      </c>
      <c r="CC181" t="s">
        <v>179</v>
      </c>
      <c r="CD181">
        <v>2E-3</v>
      </c>
      <c r="CE181" t="s">
        <v>179</v>
      </c>
      <c r="CF181">
        <v>2.3E-3</v>
      </c>
      <c r="CG181" t="s">
        <v>216</v>
      </c>
      <c r="CH181">
        <v>1E-4</v>
      </c>
      <c r="CI181" t="s">
        <v>179</v>
      </c>
      <c r="CJ181">
        <v>7.1000000000000004E-3</v>
      </c>
      <c r="CK181" t="s">
        <v>179</v>
      </c>
      <c r="CL181">
        <v>1.0699999999999999E-2</v>
      </c>
      <c r="CM181" t="s">
        <v>179</v>
      </c>
      <c r="CN181">
        <v>3.5999999999999999E-3</v>
      </c>
      <c r="CO181" t="s">
        <v>179</v>
      </c>
      <c r="CP181">
        <v>8.0000000000000004E-4</v>
      </c>
      <c r="CQ181" t="s">
        <v>179</v>
      </c>
      <c r="CR181">
        <v>3.2000000000000002E-3</v>
      </c>
      <c r="CS181" t="s">
        <v>179</v>
      </c>
      <c r="CT181">
        <v>1.9E-3</v>
      </c>
      <c r="CU181" t="s">
        <v>179</v>
      </c>
      <c r="CV181">
        <v>8.0000000000000004E-4</v>
      </c>
      <c r="CW181" t="s">
        <v>18</v>
      </c>
      <c r="CY181" t="s">
        <v>179</v>
      </c>
      <c r="CZ181">
        <v>5.0000000000000001E-4</v>
      </c>
      <c r="DA181" t="s">
        <v>179</v>
      </c>
      <c r="DB181">
        <v>5.0000000000000001E-4</v>
      </c>
      <c r="DC181" t="s">
        <v>179</v>
      </c>
      <c r="DD181">
        <v>5.0000000000000001E-4</v>
      </c>
      <c r="DE181" t="s">
        <v>179</v>
      </c>
      <c r="DF181">
        <v>5.9999999999999995E-4</v>
      </c>
      <c r="DG181" t="s">
        <v>179</v>
      </c>
      <c r="DH181">
        <v>4.0000000000000002E-4</v>
      </c>
      <c r="DI181" t="s">
        <v>179</v>
      </c>
      <c r="DJ181">
        <v>4.0000000000000002E-4</v>
      </c>
      <c r="DK181" t="s">
        <v>5132</v>
      </c>
      <c r="DL181" t="s">
        <v>59</v>
      </c>
      <c r="DS181">
        <v>29</v>
      </c>
      <c r="DT181" t="s">
        <v>5985</v>
      </c>
      <c r="DW181" t="s">
        <v>5323</v>
      </c>
    </row>
    <row r="182" spans="1:127">
      <c r="A182">
        <v>549</v>
      </c>
      <c r="B182" s="14">
        <v>44742.870138888888</v>
      </c>
      <c r="C182" t="s">
        <v>52</v>
      </c>
      <c r="D182">
        <v>0</v>
      </c>
      <c r="E182">
        <v>0</v>
      </c>
      <c r="F182">
        <v>0</v>
      </c>
      <c r="G182" t="s">
        <v>54</v>
      </c>
      <c r="H182" t="s">
        <v>55</v>
      </c>
      <c r="I182" t="s">
        <v>55</v>
      </c>
      <c r="J182" t="s">
        <v>55</v>
      </c>
      <c r="K182" t="s">
        <v>18</v>
      </c>
      <c r="L182">
        <v>90</v>
      </c>
      <c r="M182" t="s">
        <v>173</v>
      </c>
      <c r="N182">
        <v>0</v>
      </c>
      <c r="O182" t="s">
        <v>173</v>
      </c>
      <c r="P182">
        <v>0</v>
      </c>
      <c r="Q182" t="s">
        <v>173</v>
      </c>
      <c r="R182">
        <v>0</v>
      </c>
      <c r="S182">
        <v>2</v>
      </c>
      <c r="T182" t="s">
        <v>174</v>
      </c>
      <c r="U182">
        <v>4.3757999999999999</v>
      </c>
      <c r="V182">
        <v>0.69059999999999999</v>
      </c>
      <c r="W182">
        <v>13.202500000000001</v>
      </c>
      <c r="X182">
        <v>0.34389999999999998</v>
      </c>
      <c r="Y182">
        <v>40.369900000000001</v>
      </c>
      <c r="Z182">
        <v>0.36680000000000001</v>
      </c>
      <c r="AA182">
        <v>3.4299999999999997E-2</v>
      </c>
      <c r="AB182">
        <v>1.5699999999999999E-2</v>
      </c>
      <c r="AC182" t="s">
        <v>179</v>
      </c>
      <c r="AD182">
        <v>9.2999999999999992E-3</v>
      </c>
      <c r="AE182" t="s">
        <v>179</v>
      </c>
      <c r="AF182">
        <v>1.7899999999999999E-2</v>
      </c>
      <c r="AG182">
        <v>0.41510000000000002</v>
      </c>
      <c r="AH182">
        <v>1.0500000000000001E-2</v>
      </c>
      <c r="AI182">
        <v>7.9832999999999998</v>
      </c>
      <c r="AJ182">
        <v>3.3300000000000003E-2</v>
      </c>
      <c r="AK182">
        <v>0.57289999999999996</v>
      </c>
      <c r="AL182">
        <v>7.7000000000000002E-3</v>
      </c>
      <c r="AM182">
        <v>2.87E-2</v>
      </c>
      <c r="AN182">
        <v>8.2000000000000007E-3</v>
      </c>
      <c r="AO182">
        <v>1.44E-2</v>
      </c>
      <c r="AP182">
        <v>4.1000000000000003E-3</v>
      </c>
      <c r="AQ182" t="s">
        <v>2338</v>
      </c>
      <c r="AR182">
        <v>5.1000000000000004E-3</v>
      </c>
      <c r="AS182" t="s">
        <v>2339</v>
      </c>
      <c r="AT182">
        <v>2.7E-2</v>
      </c>
      <c r="AU182" t="s">
        <v>179</v>
      </c>
      <c r="AV182">
        <v>3.8E-3</v>
      </c>
      <c r="AW182" t="s">
        <v>1085</v>
      </c>
      <c r="AX182">
        <v>1E-3</v>
      </c>
      <c r="AY182" t="s">
        <v>1085</v>
      </c>
      <c r="AZ182">
        <v>8.0000000000000004E-4</v>
      </c>
      <c r="BA182" t="s">
        <v>465</v>
      </c>
      <c r="BB182">
        <v>6.9999999999999999E-4</v>
      </c>
      <c r="BC182" t="s">
        <v>267</v>
      </c>
      <c r="BD182">
        <v>5.0000000000000001E-4</v>
      </c>
      <c r="BE182" t="s">
        <v>516</v>
      </c>
      <c r="BF182">
        <v>2.9999999999999997E-4</v>
      </c>
      <c r="BG182" t="s">
        <v>179</v>
      </c>
      <c r="BH182">
        <v>1E-4</v>
      </c>
      <c r="BI182" t="s">
        <v>247</v>
      </c>
      <c r="BJ182">
        <v>2.0000000000000001E-4</v>
      </c>
      <c r="BK182" t="s">
        <v>283</v>
      </c>
      <c r="BL182">
        <v>5.0000000000000001E-4</v>
      </c>
      <c r="BM182" t="s">
        <v>451</v>
      </c>
      <c r="BN182">
        <v>2.9999999999999997E-4</v>
      </c>
      <c r="BO182" t="s">
        <v>537</v>
      </c>
      <c r="BP182">
        <v>5.0000000000000001E-4</v>
      </c>
      <c r="BQ182" t="s">
        <v>179</v>
      </c>
      <c r="BR182">
        <v>2.9999999999999997E-4</v>
      </c>
      <c r="BS182" t="s">
        <v>179</v>
      </c>
      <c r="BT182">
        <v>2.9999999999999997E-4</v>
      </c>
      <c r="BU182" t="s">
        <v>179</v>
      </c>
      <c r="BV182">
        <v>6.9999999999999999E-4</v>
      </c>
      <c r="BW182" t="s">
        <v>179</v>
      </c>
      <c r="BX182">
        <v>8.0000000000000004E-4</v>
      </c>
      <c r="BY182" t="s">
        <v>18</v>
      </c>
      <c r="CA182" t="s">
        <v>247</v>
      </c>
      <c r="CB182">
        <v>8.0000000000000004E-4</v>
      </c>
      <c r="CC182" t="s">
        <v>179</v>
      </c>
      <c r="CD182">
        <v>2E-3</v>
      </c>
      <c r="CE182" t="s">
        <v>179</v>
      </c>
      <c r="CF182">
        <v>2.3E-3</v>
      </c>
      <c r="CG182" t="s">
        <v>179</v>
      </c>
      <c r="CH182">
        <v>1E-4</v>
      </c>
      <c r="CI182" t="s">
        <v>179</v>
      </c>
      <c r="CJ182">
        <v>6.7999999999999996E-3</v>
      </c>
      <c r="CK182" t="s">
        <v>179</v>
      </c>
      <c r="CL182">
        <v>1.0999999999999999E-2</v>
      </c>
      <c r="CM182" t="s">
        <v>179</v>
      </c>
      <c r="CN182">
        <v>3.8E-3</v>
      </c>
      <c r="CO182" t="s">
        <v>179</v>
      </c>
      <c r="CP182">
        <v>8.0000000000000004E-4</v>
      </c>
      <c r="CQ182" t="s">
        <v>179</v>
      </c>
      <c r="CR182">
        <v>2.8999999999999998E-3</v>
      </c>
      <c r="CS182" t="s">
        <v>179</v>
      </c>
      <c r="CT182">
        <v>1.9E-3</v>
      </c>
      <c r="CU182" t="s">
        <v>18</v>
      </c>
      <c r="CW182" t="s">
        <v>18</v>
      </c>
      <c r="CY182" t="s">
        <v>179</v>
      </c>
      <c r="CZ182">
        <v>5.9999999999999995E-4</v>
      </c>
      <c r="DA182" t="s">
        <v>179</v>
      </c>
      <c r="DB182">
        <v>5.9999999999999995E-4</v>
      </c>
      <c r="DC182" t="s">
        <v>179</v>
      </c>
      <c r="DD182">
        <v>5.0000000000000001E-4</v>
      </c>
      <c r="DE182" t="s">
        <v>179</v>
      </c>
      <c r="DF182">
        <v>5.9999999999999995E-4</v>
      </c>
      <c r="DG182" t="s">
        <v>179</v>
      </c>
      <c r="DH182">
        <v>4.0000000000000002E-4</v>
      </c>
      <c r="DI182" t="s">
        <v>179</v>
      </c>
      <c r="DJ182">
        <v>2.9999999999999997E-4</v>
      </c>
      <c r="DK182" t="s">
        <v>5132</v>
      </c>
      <c r="DL182" t="s">
        <v>59</v>
      </c>
      <c r="DS182">
        <v>86</v>
      </c>
      <c r="DT182" t="s">
        <v>1837</v>
      </c>
      <c r="DW182" t="s">
        <v>5324</v>
      </c>
    </row>
    <row r="183" spans="1:127">
      <c r="A183">
        <v>550</v>
      </c>
      <c r="B183" s="14">
        <v>44742.872916666667</v>
      </c>
      <c r="C183" t="s">
        <v>52</v>
      </c>
      <c r="D183">
        <v>0</v>
      </c>
      <c r="E183">
        <v>0</v>
      </c>
      <c r="F183">
        <v>0</v>
      </c>
      <c r="G183" t="s">
        <v>54</v>
      </c>
      <c r="H183" t="s">
        <v>55</v>
      </c>
      <c r="I183" t="s">
        <v>55</v>
      </c>
      <c r="J183" t="s">
        <v>55</v>
      </c>
      <c r="K183" t="s">
        <v>18</v>
      </c>
      <c r="L183">
        <v>90</v>
      </c>
      <c r="M183" t="s">
        <v>173</v>
      </c>
      <c r="N183">
        <v>0</v>
      </c>
      <c r="O183" t="s">
        <v>173</v>
      </c>
      <c r="P183">
        <v>0</v>
      </c>
      <c r="Q183" t="s">
        <v>173</v>
      </c>
      <c r="R183">
        <v>0</v>
      </c>
      <c r="S183">
        <v>2</v>
      </c>
      <c r="T183" t="s">
        <v>174</v>
      </c>
      <c r="U183">
        <v>4.3606999999999996</v>
      </c>
      <c r="V183">
        <v>0.67120000000000002</v>
      </c>
      <c r="W183">
        <v>13.2187</v>
      </c>
      <c r="X183">
        <v>0.3387</v>
      </c>
      <c r="Y183">
        <v>39.354999999999997</v>
      </c>
      <c r="Z183">
        <v>0.35730000000000001</v>
      </c>
      <c r="AA183">
        <v>2.6700000000000002E-2</v>
      </c>
      <c r="AB183">
        <v>1.55E-2</v>
      </c>
      <c r="AC183" t="s">
        <v>179</v>
      </c>
      <c r="AD183">
        <v>8.6E-3</v>
      </c>
      <c r="AE183" t="s">
        <v>179</v>
      </c>
      <c r="AF183">
        <v>1.67E-2</v>
      </c>
      <c r="AG183">
        <v>0.123</v>
      </c>
      <c r="AH183">
        <v>7.3000000000000001E-3</v>
      </c>
      <c r="AI183">
        <v>8.3190000000000008</v>
      </c>
      <c r="AJ183">
        <v>3.3799999999999997E-2</v>
      </c>
      <c r="AK183">
        <v>0.52510000000000001</v>
      </c>
      <c r="AL183">
        <v>7.4000000000000003E-3</v>
      </c>
      <c r="AM183">
        <v>1.5699999999999999E-2</v>
      </c>
      <c r="AN183">
        <v>7.7000000000000002E-3</v>
      </c>
      <c r="AO183">
        <v>1.6799999999999999E-2</v>
      </c>
      <c r="AP183">
        <v>4.1000000000000003E-3</v>
      </c>
      <c r="AQ183" t="s">
        <v>2105</v>
      </c>
      <c r="AR183">
        <v>4.7000000000000002E-3</v>
      </c>
      <c r="AS183" t="s">
        <v>2340</v>
      </c>
      <c r="AT183">
        <v>2.4199999999999999E-2</v>
      </c>
      <c r="AU183" t="s">
        <v>464</v>
      </c>
      <c r="AV183">
        <v>3.3999999999999998E-3</v>
      </c>
      <c r="AW183" t="s">
        <v>689</v>
      </c>
      <c r="AX183">
        <v>1.4E-3</v>
      </c>
      <c r="AY183" t="s">
        <v>349</v>
      </c>
      <c r="AZ183">
        <v>8.0000000000000004E-4</v>
      </c>
      <c r="BA183" t="s">
        <v>638</v>
      </c>
      <c r="BB183">
        <v>5.9999999999999995E-4</v>
      </c>
      <c r="BC183" t="s">
        <v>245</v>
      </c>
      <c r="BD183">
        <v>4.0000000000000002E-4</v>
      </c>
      <c r="BE183" t="s">
        <v>179</v>
      </c>
      <c r="BF183">
        <v>2.9999999999999997E-4</v>
      </c>
      <c r="BG183" t="s">
        <v>179</v>
      </c>
      <c r="BH183">
        <v>1E-4</v>
      </c>
      <c r="BI183" t="s">
        <v>246</v>
      </c>
      <c r="BJ183">
        <v>2.0000000000000001E-4</v>
      </c>
      <c r="BK183" t="s">
        <v>363</v>
      </c>
      <c r="BL183">
        <v>5.0000000000000001E-4</v>
      </c>
      <c r="BM183" t="s">
        <v>392</v>
      </c>
      <c r="BN183">
        <v>2.9999999999999997E-4</v>
      </c>
      <c r="BO183" t="s">
        <v>210</v>
      </c>
      <c r="BP183">
        <v>5.0000000000000001E-4</v>
      </c>
      <c r="BQ183" t="s">
        <v>179</v>
      </c>
      <c r="BR183">
        <v>2.9999999999999997E-4</v>
      </c>
      <c r="BS183" t="s">
        <v>179</v>
      </c>
      <c r="BT183">
        <v>2.9999999999999997E-4</v>
      </c>
      <c r="BU183" t="s">
        <v>179</v>
      </c>
      <c r="BV183">
        <v>6.9999999999999999E-4</v>
      </c>
      <c r="BW183" t="s">
        <v>18</v>
      </c>
      <c r="BY183" t="s">
        <v>18</v>
      </c>
      <c r="CA183" t="s">
        <v>179</v>
      </c>
      <c r="CB183">
        <v>8.0000000000000004E-4</v>
      </c>
      <c r="CC183" t="s">
        <v>179</v>
      </c>
      <c r="CD183">
        <v>2E-3</v>
      </c>
      <c r="CE183" t="s">
        <v>179</v>
      </c>
      <c r="CF183">
        <v>2.3E-3</v>
      </c>
      <c r="CG183" t="s">
        <v>179</v>
      </c>
      <c r="CH183">
        <v>1E-4</v>
      </c>
      <c r="CI183" t="s">
        <v>268</v>
      </c>
      <c r="CJ183">
        <v>7.0000000000000001E-3</v>
      </c>
      <c r="CK183" t="s">
        <v>179</v>
      </c>
      <c r="CL183">
        <v>1.0699999999999999E-2</v>
      </c>
      <c r="CM183" t="s">
        <v>179</v>
      </c>
      <c r="CN183">
        <v>4.3E-3</v>
      </c>
      <c r="CO183" t="s">
        <v>179</v>
      </c>
      <c r="CP183">
        <v>8.0000000000000004E-4</v>
      </c>
      <c r="CQ183" t="s">
        <v>179</v>
      </c>
      <c r="CR183">
        <v>3.3E-3</v>
      </c>
      <c r="CS183" t="s">
        <v>179</v>
      </c>
      <c r="CT183">
        <v>1.8E-3</v>
      </c>
      <c r="CU183" t="s">
        <v>179</v>
      </c>
      <c r="CV183">
        <v>8.0000000000000004E-4</v>
      </c>
      <c r="CW183" t="s">
        <v>18</v>
      </c>
      <c r="CY183" t="s">
        <v>179</v>
      </c>
      <c r="CZ183">
        <v>5.0000000000000001E-4</v>
      </c>
      <c r="DA183" t="s">
        <v>179</v>
      </c>
      <c r="DB183">
        <v>5.9999999999999995E-4</v>
      </c>
      <c r="DC183" t="s">
        <v>179</v>
      </c>
      <c r="DD183">
        <v>5.0000000000000001E-4</v>
      </c>
      <c r="DE183" t="s">
        <v>179</v>
      </c>
      <c r="DF183">
        <v>5.9999999999999995E-4</v>
      </c>
      <c r="DG183" t="s">
        <v>192</v>
      </c>
      <c r="DH183">
        <v>4.0000000000000002E-4</v>
      </c>
      <c r="DI183" t="s">
        <v>179</v>
      </c>
      <c r="DJ183">
        <v>4.0000000000000002E-4</v>
      </c>
      <c r="DK183" t="s">
        <v>5132</v>
      </c>
      <c r="DL183" t="s">
        <v>59</v>
      </c>
      <c r="DS183">
        <v>109</v>
      </c>
      <c r="DT183" t="s">
        <v>5987</v>
      </c>
      <c r="DW183" t="s">
        <v>5325</v>
      </c>
    </row>
    <row r="184" spans="1:127">
      <c r="A184">
        <v>551</v>
      </c>
      <c r="B184" s="14">
        <v>44742.879166666666</v>
      </c>
      <c r="C184" t="s">
        <v>52</v>
      </c>
      <c r="D184">
        <v>0</v>
      </c>
      <c r="E184">
        <v>0</v>
      </c>
      <c r="F184">
        <v>0</v>
      </c>
      <c r="G184" t="s">
        <v>54</v>
      </c>
      <c r="H184" t="s">
        <v>55</v>
      </c>
      <c r="I184" t="s">
        <v>55</v>
      </c>
      <c r="J184" t="s">
        <v>55</v>
      </c>
      <c r="K184" t="s">
        <v>18</v>
      </c>
      <c r="L184">
        <v>90</v>
      </c>
      <c r="M184" t="s">
        <v>173</v>
      </c>
      <c r="N184">
        <v>0</v>
      </c>
      <c r="O184" t="s">
        <v>173</v>
      </c>
      <c r="P184">
        <v>0</v>
      </c>
      <c r="Q184" t="s">
        <v>173</v>
      </c>
      <c r="R184">
        <v>0</v>
      </c>
      <c r="S184">
        <v>2</v>
      </c>
      <c r="T184" t="s">
        <v>174</v>
      </c>
      <c r="U184">
        <v>4.7968000000000002</v>
      </c>
      <c r="V184">
        <v>0.68479999999999996</v>
      </c>
      <c r="W184">
        <v>12.0069</v>
      </c>
      <c r="X184">
        <v>0.32590000000000002</v>
      </c>
      <c r="Y184">
        <v>39.716200000000001</v>
      </c>
      <c r="Z184">
        <v>0.35930000000000001</v>
      </c>
      <c r="AA184">
        <v>3.6200000000000003E-2</v>
      </c>
      <c r="AB184">
        <v>1.5100000000000001E-2</v>
      </c>
      <c r="AC184" t="s">
        <v>179</v>
      </c>
      <c r="AD184">
        <v>8.6999999999999994E-3</v>
      </c>
      <c r="AE184" t="s">
        <v>179</v>
      </c>
      <c r="AF184">
        <v>1.66E-2</v>
      </c>
      <c r="AG184">
        <v>0.13200000000000001</v>
      </c>
      <c r="AH184">
        <v>7.4999999999999997E-3</v>
      </c>
      <c r="AI184">
        <v>7.4431000000000003</v>
      </c>
      <c r="AJ184">
        <v>3.1899999999999998E-2</v>
      </c>
      <c r="AK184">
        <v>0.52139999999999997</v>
      </c>
      <c r="AL184">
        <v>7.4000000000000003E-3</v>
      </c>
      <c r="AM184">
        <v>2.12E-2</v>
      </c>
      <c r="AN184">
        <v>7.7999999999999996E-3</v>
      </c>
      <c r="AO184">
        <v>1.8599999999999998E-2</v>
      </c>
      <c r="AP184">
        <v>4.0000000000000001E-3</v>
      </c>
      <c r="AQ184" t="s">
        <v>843</v>
      </c>
      <c r="AR184">
        <v>4.5999999999999999E-3</v>
      </c>
      <c r="AS184" t="s">
        <v>2341</v>
      </c>
      <c r="AT184">
        <v>2.4500000000000001E-2</v>
      </c>
      <c r="AU184" t="s">
        <v>179</v>
      </c>
      <c r="AV184">
        <v>3.5000000000000001E-3</v>
      </c>
      <c r="AW184" t="s">
        <v>1461</v>
      </c>
      <c r="AX184">
        <v>1.1999999999999999E-3</v>
      </c>
      <c r="AY184" t="s">
        <v>429</v>
      </c>
      <c r="AZ184">
        <v>8.0000000000000004E-4</v>
      </c>
      <c r="BA184" t="s">
        <v>346</v>
      </c>
      <c r="BB184">
        <v>5.9999999999999995E-4</v>
      </c>
      <c r="BC184" t="s">
        <v>245</v>
      </c>
      <c r="BD184">
        <v>4.0000000000000002E-4</v>
      </c>
      <c r="BE184" t="s">
        <v>179</v>
      </c>
      <c r="BF184">
        <v>2.9999999999999997E-4</v>
      </c>
      <c r="BG184" t="s">
        <v>179</v>
      </c>
      <c r="BH184">
        <v>1E-4</v>
      </c>
      <c r="BI184" t="s">
        <v>246</v>
      </c>
      <c r="BJ184">
        <v>2.0000000000000001E-4</v>
      </c>
      <c r="BK184" t="s">
        <v>265</v>
      </c>
      <c r="BL184">
        <v>4.0000000000000002E-4</v>
      </c>
      <c r="BM184" t="s">
        <v>517</v>
      </c>
      <c r="BN184">
        <v>2.9999999999999997E-4</v>
      </c>
      <c r="BO184" t="s">
        <v>465</v>
      </c>
      <c r="BP184">
        <v>5.0000000000000001E-4</v>
      </c>
      <c r="BQ184" t="s">
        <v>179</v>
      </c>
      <c r="BR184">
        <v>2.9999999999999997E-4</v>
      </c>
      <c r="BS184" t="s">
        <v>179</v>
      </c>
      <c r="BT184">
        <v>4.0000000000000002E-4</v>
      </c>
      <c r="BU184" t="s">
        <v>179</v>
      </c>
      <c r="BV184">
        <v>6.9999999999999999E-4</v>
      </c>
      <c r="BW184" t="s">
        <v>179</v>
      </c>
      <c r="BX184">
        <v>8.9999999999999998E-4</v>
      </c>
      <c r="BY184" t="s">
        <v>179</v>
      </c>
      <c r="BZ184">
        <v>1.1000000000000001E-3</v>
      </c>
      <c r="CA184" t="s">
        <v>179</v>
      </c>
      <c r="CB184">
        <v>8.0000000000000004E-4</v>
      </c>
      <c r="CC184" t="s">
        <v>179</v>
      </c>
      <c r="CD184">
        <v>2E-3</v>
      </c>
      <c r="CE184" t="s">
        <v>179</v>
      </c>
      <c r="CF184">
        <v>2.3E-3</v>
      </c>
      <c r="CG184" t="s">
        <v>179</v>
      </c>
      <c r="CH184">
        <v>1E-4</v>
      </c>
      <c r="CI184" t="s">
        <v>179</v>
      </c>
      <c r="CJ184">
        <v>7.1999999999999998E-3</v>
      </c>
      <c r="CK184" t="s">
        <v>179</v>
      </c>
      <c r="CL184">
        <v>1.0800000000000001E-2</v>
      </c>
      <c r="CM184" t="s">
        <v>179</v>
      </c>
      <c r="CN184">
        <v>3.7000000000000002E-3</v>
      </c>
      <c r="CO184" t="s">
        <v>179</v>
      </c>
      <c r="CP184">
        <v>8.9999999999999998E-4</v>
      </c>
      <c r="CQ184" t="s">
        <v>179</v>
      </c>
      <c r="CR184">
        <v>3.3999999999999998E-3</v>
      </c>
      <c r="CS184" t="s">
        <v>179</v>
      </c>
      <c r="CT184">
        <v>1.6999999999999999E-3</v>
      </c>
      <c r="CU184" t="s">
        <v>18</v>
      </c>
      <c r="CW184" t="s">
        <v>18</v>
      </c>
      <c r="CY184" t="s">
        <v>179</v>
      </c>
      <c r="CZ184">
        <v>5.0000000000000001E-4</v>
      </c>
      <c r="DA184" t="s">
        <v>179</v>
      </c>
      <c r="DB184">
        <v>5.0000000000000001E-4</v>
      </c>
      <c r="DC184" t="s">
        <v>179</v>
      </c>
      <c r="DD184">
        <v>5.0000000000000001E-4</v>
      </c>
      <c r="DE184" t="s">
        <v>179</v>
      </c>
      <c r="DF184">
        <v>5.9999999999999995E-4</v>
      </c>
      <c r="DG184" t="s">
        <v>179</v>
      </c>
      <c r="DH184">
        <v>4.0000000000000002E-4</v>
      </c>
      <c r="DI184" t="s">
        <v>179</v>
      </c>
      <c r="DJ184">
        <v>4.0000000000000002E-4</v>
      </c>
      <c r="DK184" t="s">
        <v>5133</v>
      </c>
      <c r="DL184" t="s">
        <v>59</v>
      </c>
      <c r="DS184">
        <v>16</v>
      </c>
      <c r="DT184" t="s">
        <v>6016</v>
      </c>
      <c r="DW184" t="s">
        <v>5326</v>
      </c>
    </row>
    <row r="185" spans="1:127">
      <c r="A185">
        <v>553</v>
      </c>
      <c r="B185" s="14">
        <v>44742.883333333331</v>
      </c>
      <c r="C185" t="s">
        <v>52</v>
      </c>
      <c r="D185">
        <v>0</v>
      </c>
      <c r="E185">
        <v>0</v>
      </c>
      <c r="F185">
        <v>0</v>
      </c>
      <c r="G185" t="s">
        <v>54</v>
      </c>
      <c r="H185" t="s">
        <v>55</v>
      </c>
      <c r="I185" t="s">
        <v>55</v>
      </c>
      <c r="J185" t="s">
        <v>55</v>
      </c>
      <c r="K185" t="s">
        <v>18</v>
      </c>
      <c r="L185">
        <v>90</v>
      </c>
      <c r="M185" t="s">
        <v>173</v>
      </c>
      <c r="N185">
        <v>0</v>
      </c>
      <c r="O185" t="s">
        <v>173</v>
      </c>
      <c r="P185">
        <v>0</v>
      </c>
      <c r="Q185" t="s">
        <v>173</v>
      </c>
      <c r="R185">
        <v>0</v>
      </c>
      <c r="S185">
        <v>2</v>
      </c>
      <c r="T185" t="s">
        <v>174</v>
      </c>
      <c r="U185">
        <v>5.1916000000000002</v>
      </c>
      <c r="V185">
        <v>0.71</v>
      </c>
      <c r="W185">
        <v>12.6553</v>
      </c>
      <c r="X185">
        <v>0.33810000000000001</v>
      </c>
      <c r="Y185">
        <v>41.372</v>
      </c>
      <c r="Z185">
        <v>0.37009999999999998</v>
      </c>
      <c r="AA185">
        <v>2.5899999999999999E-2</v>
      </c>
      <c r="AB185">
        <v>1.5699999999999999E-2</v>
      </c>
      <c r="AC185" t="s">
        <v>179</v>
      </c>
      <c r="AD185">
        <v>8.8000000000000005E-3</v>
      </c>
      <c r="AE185" t="s">
        <v>179</v>
      </c>
      <c r="AF185">
        <v>1.6500000000000001E-2</v>
      </c>
      <c r="AG185">
        <v>0.1943</v>
      </c>
      <c r="AH185">
        <v>8.3000000000000001E-3</v>
      </c>
      <c r="AI185">
        <v>8.2271000000000001</v>
      </c>
      <c r="AJ185">
        <v>3.3799999999999997E-2</v>
      </c>
      <c r="AK185">
        <v>0.53669999999999995</v>
      </c>
      <c r="AL185">
        <v>7.4999999999999997E-3</v>
      </c>
      <c r="AM185">
        <v>2.1600000000000001E-2</v>
      </c>
      <c r="AN185">
        <v>8.0999999999999996E-3</v>
      </c>
      <c r="AO185">
        <v>3.2800000000000003E-2</v>
      </c>
      <c r="AP185">
        <v>4.7000000000000002E-3</v>
      </c>
      <c r="AQ185" t="s">
        <v>598</v>
      </c>
      <c r="AR185">
        <v>5.0000000000000001E-3</v>
      </c>
      <c r="AS185" t="s">
        <v>2344</v>
      </c>
      <c r="AT185">
        <v>2.6499999999999999E-2</v>
      </c>
      <c r="AU185" t="s">
        <v>464</v>
      </c>
      <c r="AV185">
        <v>3.7000000000000002E-3</v>
      </c>
      <c r="AW185" t="s">
        <v>188</v>
      </c>
      <c r="AX185">
        <v>1.1999999999999999E-3</v>
      </c>
      <c r="AY185" t="s">
        <v>450</v>
      </c>
      <c r="AZ185">
        <v>8.0000000000000004E-4</v>
      </c>
      <c r="BA185" t="s">
        <v>537</v>
      </c>
      <c r="BB185">
        <v>6.9999999999999999E-4</v>
      </c>
      <c r="BC185" t="s">
        <v>285</v>
      </c>
      <c r="BD185">
        <v>5.0000000000000001E-4</v>
      </c>
      <c r="BE185" t="s">
        <v>179</v>
      </c>
      <c r="BF185">
        <v>2.9999999999999997E-4</v>
      </c>
      <c r="BG185" t="s">
        <v>179</v>
      </c>
      <c r="BH185">
        <v>1E-4</v>
      </c>
      <c r="BI185" t="s">
        <v>318</v>
      </c>
      <c r="BJ185">
        <v>2.0000000000000001E-4</v>
      </c>
      <c r="BK185" t="s">
        <v>559</v>
      </c>
      <c r="BL185">
        <v>4.0000000000000002E-4</v>
      </c>
      <c r="BM185" t="s">
        <v>214</v>
      </c>
      <c r="BN185">
        <v>2.9999999999999997E-4</v>
      </c>
      <c r="BO185" t="s">
        <v>210</v>
      </c>
      <c r="BP185">
        <v>5.0000000000000001E-4</v>
      </c>
      <c r="BQ185" t="s">
        <v>179</v>
      </c>
      <c r="BR185">
        <v>2.9999999999999997E-4</v>
      </c>
      <c r="BS185" t="s">
        <v>179</v>
      </c>
      <c r="BT185">
        <v>2.9999999999999997E-4</v>
      </c>
      <c r="BU185" t="s">
        <v>179</v>
      </c>
      <c r="BV185">
        <v>6.9999999999999999E-4</v>
      </c>
      <c r="BW185" t="s">
        <v>733</v>
      </c>
      <c r="BX185">
        <v>8.0000000000000004E-4</v>
      </c>
      <c r="BY185" t="s">
        <v>18</v>
      </c>
      <c r="CA185" t="s">
        <v>179</v>
      </c>
      <c r="CB185">
        <v>8.0000000000000004E-4</v>
      </c>
      <c r="CC185" t="s">
        <v>179</v>
      </c>
      <c r="CD185">
        <v>2E-3</v>
      </c>
      <c r="CE185" t="s">
        <v>179</v>
      </c>
      <c r="CF185">
        <v>2.3E-3</v>
      </c>
      <c r="CG185" t="s">
        <v>216</v>
      </c>
      <c r="CH185">
        <v>1E-4</v>
      </c>
      <c r="CI185" t="s">
        <v>179</v>
      </c>
      <c r="CJ185">
        <v>6.7999999999999996E-3</v>
      </c>
      <c r="CK185" t="s">
        <v>179</v>
      </c>
      <c r="CL185">
        <v>1.0999999999999999E-2</v>
      </c>
      <c r="CM185" t="s">
        <v>548</v>
      </c>
      <c r="CN185">
        <v>3.0999999999999999E-3</v>
      </c>
      <c r="CO185" t="s">
        <v>179</v>
      </c>
      <c r="CP185">
        <v>8.9999999999999998E-4</v>
      </c>
      <c r="CQ185" t="s">
        <v>179</v>
      </c>
      <c r="CR185">
        <v>3.2000000000000002E-3</v>
      </c>
      <c r="CS185" t="s">
        <v>179</v>
      </c>
      <c r="CT185">
        <v>1.8E-3</v>
      </c>
      <c r="CU185" t="s">
        <v>179</v>
      </c>
      <c r="CV185">
        <v>8.0000000000000004E-4</v>
      </c>
      <c r="CW185" t="s">
        <v>18</v>
      </c>
      <c r="CY185" t="s">
        <v>179</v>
      </c>
      <c r="CZ185">
        <v>5.9999999999999995E-4</v>
      </c>
      <c r="DA185" t="s">
        <v>179</v>
      </c>
      <c r="DB185">
        <v>5.9999999999999995E-4</v>
      </c>
      <c r="DC185" t="s">
        <v>179</v>
      </c>
      <c r="DD185">
        <v>5.9999999999999995E-4</v>
      </c>
      <c r="DE185" t="s">
        <v>179</v>
      </c>
      <c r="DF185">
        <v>5.9999999999999995E-4</v>
      </c>
      <c r="DG185" t="s">
        <v>179</v>
      </c>
      <c r="DH185">
        <v>4.0000000000000002E-4</v>
      </c>
      <c r="DI185" t="s">
        <v>179</v>
      </c>
      <c r="DJ185">
        <v>2.9999999999999997E-4</v>
      </c>
      <c r="DK185" t="s">
        <v>5133</v>
      </c>
      <c r="DL185" t="s">
        <v>59</v>
      </c>
      <c r="DS185">
        <v>89</v>
      </c>
      <c r="DT185" t="s">
        <v>5985</v>
      </c>
      <c r="DW185" t="s">
        <v>5327</v>
      </c>
    </row>
    <row r="186" spans="1:127">
      <c r="A186">
        <v>554</v>
      </c>
      <c r="B186" s="14">
        <v>44742.886111111111</v>
      </c>
      <c r="C186" t="s">
        <v>52</v>
      </c>
      <c r="D186">
        <v>0</v>
      </c>
      <c r="E186">
        <v>0</v>
      </c>
      <c r="F186">
        <v>0</v>
      </c>
      <c r="G186" t="s">
        <v>54</v>
      </c>
      <c r="H186" t="s">
        <v>55</v>
      </c>
      <c r="I186" t="s">
        <v>55</v>
      </c>
      <c r="J186" t="s">
        <v>55</v>
      </c>
      <c r="K186" t="s">
        <v>18</v>
      </c>
      <c r="L186">
        <v>90</v>
      </c>
      <c r="M186" t="s">
        <v>173</v>
      </c>
      <c r="N186">
        <v>0</v>
      </c>
      <c r="O186" t="s">
        <v>173</v>
      </c>
      <c r="P186">
        <v>0</v>
      </c>
      <c r="Q186" t="s">
        <v>173</v>
      </c>
      <c r="R186">
        <v>0</v>
      </c>
      <c r="S186">
        <v>2</v>
      </c>
      <c r="T186" t="s">
        <v>174</v>
      </c>
      <c r="U186">
        <v>4.8902000000000001</v>
      </c>
      <c r="V186">
        <v>0.69140000000000001</v>
      </c>
      <c r="W186">
        <v>11.995699999999999</v>
      </c>
      <c r="X186">
        <v>0.33</v>
      </c>
      <c r="Y186">
        <v>40.230499999999999</v>
      </c>
      <c r="Z186">
        <v>0.36370000000000002</v>
      </c>
      <c r="AA186">
        <v>2.9399999999999999E-2</v>
      </c>
      <c r="AB186">
        <v>1.5699999999999999E-2</v>
      </c>
      <c r="AC186" t="s">
        <v>179</v>
      </c>
      <c r="AD186">
        <v>8.8999999999999999E-3</v>
      </c>
      <c r="AE186" t="s">
        <v>179</v>
      </c>
      <c r="AF186">
        <v>1.67E-2</v>
      </c>
      <c r="AG186">
        <v>0.14069999999999999</v>
      </c>
      <c r="AH186">
        <v>7.6E-3</v>
      </c>
      <c r="AI186">
        <v>8.1862999999999992</v>
      </c>
      <c r="AJ186">
        <v>3.3700000000000001E-2</v>
      </c>
      <c r="AK186">
        <v>0.56779999999999997</v>
      </c>
      <c r="AL186">
        <v>7.7000000000000002E-3</v>
      </c>
      <c r="AM186">
        <v>1.9400000000000001E-2</v>
      </c>
      <c r="AN186">
        <v>8.0000000000000002E-3</v>
      </c>
      <c r="AO186">
        <v>1.8499999999999999E-2</v>
      </c>
      <c r="AP186">
        <v>4.1000000000000003E-3</v>
      </c>
      <c r="AQ186" t="s">
        <v>2345</v>
      </c>
      <c r="AR186">
        <v>5.1000000000000004E-3</v>
      </c>
      <c r="AS186" t="s">
        <v>2346</v>
      </c>
      <c r="AT186">
        <v>2.6599999999999999E-2</v>
      </c>
      <c r="AU186" t="s">
        <v>302</v>
      </c>
      <c r="AV186">
        <v>3.7000000000000002E-3</v>
      </c>
      <c r="AW186" t="s">
        <v>1022</v>
      </c>
      <c r="AX186">
        <v>1.2999999999999999E-3</v>
      </c>
      <c r="AY186" t="s">
        <v>559</v>
      </c>
      <c r="AZ186">
        <v>8.0000000000000004E-4</v>
      </c>
      <c r="BA186" t="s">
        <v>301</v>
      </c>
      <c r="BB186">
        <v>6.9999999999999999E-4</v>
      </c>
      <c r="BC186" t="s">
        <v>406</v>
      </c>
      <c r="BD186">
        <v>5.0000000000000001E-4</v>
      </c>
      <c r="BE186" t="s">
        <v>179</v>
      </c>
      <c r="BF186">
        <v>2.9999999999999997E-4</v>
      </c>
      <c r="BG186" t="s">
        <v>179</v>
      </c>
      <c r="BH186">
        <v>1E-4</v>
      </c>
      <c r="BI186" t="s">
        <v>246</v>
      </c>
      <c r="BJ186">
        <v>2.0000000000000001E-4</v>
      </c>
      <c r="BK186" t="s">
        <v>431</v>
      </c>
      <c r="BL186">
        <v>4.0000000000000002E-4</v>
      </c>
      <c r="BM186" t="s">
        <v>451</v>
      </c>
      <c r="BN186">
        <v>2.9999999999999997E-4</v>
      </c>
      <c r="BO186" t="s">
        <v>215</v>
      </c>
      <c r="BP186">
        <v>5.0000000000000001E-4</v>
      </c>
      <c r="BQ186" t="s">
        <v>179</v>
      </c>
      <c r="BR186">
        <v>2.9999999999999997E-4</v>
      </c>
      <c r="BS186" t="s">
        <v>179</v>
      </c>
      <c r="BT186">
        <v>4.0000000000000002E-4</v>
      </c>
      <c r="BU186" t="s">
        <v>179</v>
      </c>
      <c r="BV186">
        <v>6.9999999999999999E-4</v>
      </c>
      <c r="BW186" t="s">
        <v>245</v>
      </c>
      <c r="BX186">
        <v>8.0000000000000004E-4</v>
      </c>
      <c r="BY186" t="s">
        <v>179</v>
      </c>
      <c r="BZ186">
        <v>1.1000000000000001E-3</v>
      </c>
      <c r="CA186" t="s">
        <v>179</v>
      </c>
      <c r="CB186">
        <v>8.0000000000000004E-4</v>
      </c>
      <c r="CC186" t="s">
        <v>179</v>
      </c>
      <c r="CD186">
        <v>2E-3</v>
      </c>
      <c r="CE186" t="s">
        <v>179</v>
      </c>
      <c r="CF186">
        <v>2.3E-3</v>
      </c>
      <c r="CG186" t="s">
        <v>216</v>
      </c>
      <c r="CH186">
        <v>1E-4</v>
      </c>
      <c r="CI186" t="s">
        <v>179</v>
      </c>
      <c r="CJ186">
        <v>7.0000000000000001E-3</v>
      </c>
      <c r="CK186" t="s">
        <v>179</v>
      </c>
      <c r="CL186">
        <v>1.0999999999999999E-2</v>
      </c>
      <c r="CM186" t="s">
        <v>1287</v>
      </c>
      <c r="CN186">
        <v>3.5000000000000001E-3</v>
      </c>
      <c r="CO186" t="s">
        <v>179</v>
      </c>
      <c r="CP186">
        <v>8.0000000000000004E-4</v>
      </c>
      <c r="CQ186" t="s">
        <v>179</v>
      </c>
      <c r="CR186">
        <v>3.2000000000000002E-3</v>
      </c>
      <c r="CS186" t="s">
        <v>179</v>
      </c>
      <c r="CT186">
        <v>1.9E-3</v>
      </c>
      <c r="CU186" t="s">
        <v>18</v>
      </c>
      <c r="CW186" t="s">
        <v>18</v>
      </c>
      <c r="CY186" t="s">
        <v>179</v>
      </c>
      <c r="CZ186">
        <v>5.9999999999999995E-4</v>
      </c>
      <c r="DA186" t="s">
        <v>179</v>
      </c>
      <c r="DB186">
        <v>5.9999999999999995E-4</v>
      </c>
      <c r="DC186" t="s">
        <v>179</v>
      </c>
      <c r="DD186">
        <v>5.9999999999999995E-4</v>
      </c>
      <c r="DE186" t="s">
        <v>179</v>
      </c>
      <c r="DF186">
        <v>5.9999999999999995E-4</v>
      </c>
      <c r="DG186" t="s">
        <v>179</v>
      </c>
      <c r="DH186">
        <v>4.0000000000000002E-4</v>
      </c>
      <c r="DI186" t="s">
        <v>179</v>
      </c>
      <c r="DJ186">
        <v>2.9999999999999997E-4</v>
      </c>
      <c r="DK186" t="s">
        <v>5133</v>
      </c>
      <c r="DL186" t="s">
        <v>59</v>
      </c>
      <c r="DS186">
        <v>111</v>
      </c>
      <c r="DT186" t="s">
        <v>5992</v>
      </c>
      <c r="DW186" t="s">
        <v>5328</v>
      </c>
    </row>
    <row r="187" spans="1:127">
      <c r="A187">
        <v>555</v>
      </c>
      <c r="B187" s="14">
        <v>44742.912499999999</v>
      </c>
      <c r="C187" t="s">
        <v>52</v>
      </c>
      <c r="D187">
        <v>0</v>
      </c>
      <c r="E187">
        <v>0</v>
      </c>
      <c r="F187">
        <v>0</v>
      </c>
      <c r="G187" t="s">
        <v>54</v>
      </c>
      <c r="H187" t="s">
        <v>55</v>
      </c>
      <c r="I187" t="s">
        <v>55</v>
      </c>
      <c r="J187" t="s">
        <v>55</v>
      </c>
      <c r="K187" t="s">
        <v>18</v>
      </c>
      <c r="L187">
        <v>90</v>
      </c>
      <c r="M187" t="s">
        <v>173</v>
      </c>
      <c r="N187">
        <v>0</v>
      </c>
      <c r="O187" t="s">
        <v>173</v>
      </c>
      <c r="P187">
        <v>0</v>
      </c>
      <c r="Q187" t="s">
        <v>173</v>
      </c>
      <c r="R187">
        <v>0</v>
      </c>
      <c r="S187">
        <v>2</v>
      </c>
      <c r="T187" t="s">
        <v>174</v>
      </c>
      <c r="U187">
        <v>3.0446</v>
      </c>
      <c r="V187">
        <v>0.64610000000000001</v>
      </c>
      <c r="W187">
        <v>10.4217</v>
      </c>
      <c r="X187">
        <v>0.31240000000000001</v>
      </c>
      <c r="Y187">
        <v>36.121899999999997</v>
      </c>
      <c r="Z187">
        <v>0.34549999999999997</v>
      </c>
      <c r="AA187">
        <v>4.0500000000000001E-2</v>
      </c>
      <c r="AB187">
        <v>1.54E-2</v>
      </c>
      <c r="AC187">
        <v>4.2200000000000001E-2</v>
      </c>
      <c r="AD187">
        <v>1.0200000000000001E-2</v>
      </c>
      <c r="AE187">
        <v>3.5000000000000003E-2</v>
      </c>
      <c r="AF187">
        <v>1.9400000000000001E-2</v>
      </c>
      <c r="AG187">
        <v>0.76470000000000005</v>
      </c>
      <c r="AH187">
        <v>1.32E-2</v>
      </c>
      <c r="AI187">
        <v>7.1497000000000002</v>
      </c>
      <c r="AJ187">
        <v>3.1699999999999999E-2</v>
      </c>
      <c r="AK187">
        <v>0.58560000000000001</v>
      </c>
      <c r="AL187">
        <v>7.7999999999999996E-3</v>
      </c>
      <c r="AM187">
        <v>1.32E-2</v>
      </c>
      <c r="AN187">
        <v>8.0000000000000002E-3</v>
      </c>
      <c r="AO187">
        <v>3.56E-2</v>
      </c>
      <c r="AP187">
        <v>5.1000000000000004E-3</v>
      </c>
      <c r="AQ187" t="s">
        <v>2347</v>
      </c>
      <c r="AR187">
        <v>5.1999999999999998E-3</v>
      </c>
      <c r="AS187" t="s">
        <v>2348</v>
      </c>
      <c r="AT187">
        <v>2.81E-2</v>
      </c>
      <c r="AU187" t="s">
        <v>711</v>
      </c>
      <c r="AV187">
        <v>4.0000000000000001E-3</v>
      </c>
      <c r="AW187" t="s">
        <v>410</v>
      </c>
      <c r="AX187">
        <v>1.1999999999999999E-3</v>
      </c>
      <c r="AY187" t="s">
        <v>431</v>
      </c>
      <c r="AZ187">
        <v>8.9999999999999998E-4</v>
      </c>
      <c r="BA187" t="s">
        <v>390</v>
      </c>
      <c r="BB187">
        <v>8.0000000000000004E-4</v>
      </c>
      <c r="BC187" t="s">
        <v>245</v>
      </c>
      <c r="BD187">
        <v>5.0000000000000001E-4</v>
      </c>
      <c r="BE187" t="s">
        <v>245</v>
      </c>
      <c r="BF187">
        <v>4.0000000000000002E-4</v>
      </c>
      <c r="BG187" t="s">
        <v>179</v>
      </c>
      <c r="BH187">
        <v>1E-4</v>
      </c>
      <c r="BI187" t="s">
        <v>211</v>
      </c>
      <c r="BJ187">
        <v>2.0000000000000001E-4</v>
      </c>
      <c r="BK187" t="s">
        <v>419</v>
      </c>
      <c r="BL187">
        <v>5.0000000000000001E-4</v>
      </c>
      <c r="BM187" t="s">
        <v>348</v>
      </c>
      <c r="BN187">
        <v>2.9999999999999997E-4</v>
      </c>
      <c r="BO187" t="s">
        <v>229</v>
      </c>
      <c r="BP187">
        <v>5.0000000000000001E-4</v>
      </c>
      <c r="BQ187" t="s">
        <v>179</v>
      </c>
      <c r="BR187">
        <v>2.9999999999999997E-4</v>
      </c>
      <c r="BS187" t="s">
        <v>179</v>
      </c>
      <c r="BT187">
        <v>4.0000000000000002E-4</v>
      </c>
      <c r="BU187" t="s">
        <v>179</v>
      </c>
      <c r="BV187">
        <v>5.9999999999999995E-4</v>
      </c>
      <c r="BW187" t="s">
        <v>18</v>
      </c>
      <c r="BY187" t="s">
        <v>179</v>
      </c>
      <c r="BZ187">
        <v>1.1000000000000001E-3</v>
      </c>
      <c r="CA187" t="s">
        <v>179</v>
      </c>
      <c r="CB187">
        <v>8.0000000000000004E-4</v>
      </c>
      <c r="CC187" t="s">
        <v>179</v>
      </c>
      <c r="CD187">
        <v>2.0999999999999999E-3</v>
      </c>
      <c r="CE187" t="s">
        <v>179</v>
      </c>
      <c r="CF187">
        <v>2.2000000000000001E-3</v>
      </c>
      <c r="CG187" t="s">
        <v>179</v>
      </c>
      <c r="CH187">
        <v>1E-4</v>
      </c>
      <c r="CI187" t="s">
        <v>179</v>
      </c>
      <c r="CJ187">
        <v>7.7999999999999996E-3</v>
      </c>
      <c r="CK187" t="s">
        <v>179</v>
      </c>
      <c r="CL187">
        <v>1.1599999999999999E-2</v>
      </c>
      <c r="CM187" t="s">
        <v>179</v>
      </c>
      <c r="CN187">
        <v>5.7000000000000002E-3</v>
      </c>
      <c r="CO187" t="s">
        <v>179</v>
      </c>
      <c r="CP187">
        <v>8.9999999999999998E-4</v>
      </c>
      <c r="CQ187" t="s">
        <v>179</v>
      </c>
      <c r="CR187">
        <v>3.3E-3</v>
      </c>
      <c r="CS187" t="s">
        <v>179</v>
      </c>
      <c r="CT187">
        <v>1.8E-3</v>
      </c>
      <c r="CU187" t="s">
        <v>18</v>
      </c>
      <c r="CW187" t="s">
        <v>179</v>
      </c>
      <c r="CX187">
        <v>5.9999999999999995E-4</v>
      </c>
      <c r="CY187" t="s">
        <v>179</v>
      </c>
      <c r="CZ187">
        <v>5.0000000000000001E-4</v>
      </c>
      <c r="DA187" t="s">
        <v>179</v>
      </c>
      <c r="DB187">
        <v>5.9999999999999995E-4</v>
      </c>
      <c r="DC187" t="s">
        <v>179</v>
      </c>
      <c r="DD187">
        <v>5.9999999999999995E-4</v>
      </c>
      <c r="DE187" t="s">
        <v>179</v>
      </c>
      <c r="DF187">
        <v>6.9999999999999999E-4</v>
      </c>
      <c r="DG187" t="s">
        <v>179</v>
      </c>
      <c r="DH187">
        <v>5.0000000000000001E-4</v>
      </c>
      <c r="DI187" t="s">
        <v>179</v>
      </c>
      <c r="DJ187">
        <v>4.0000000000000002E-4</v>
      </c>
      <c r="DK187" t="s">
        <v>5134</v>
      </c>
      <c r="DL187" t="s">
        <v>59</v>
      </c>
      <c r="DS187">
        <v>5</v>
      </c>
      <c r="DT187" t="s">
        <v>1630</v>
      </c>
      <c r="DW187" t="s">
        <v>5329</v>
      </c>
    </row>
    <row r="188" spans="1:127">
      <c r="A188">
        <v>556</v>
      </c>
      <c r="B188" s="14">
        <v>44742.913888888892</v>
      </c>
      <c r="C188" t="s">
        <v>52</v>
      </c>
      <c r="D188">
        <v>0</v>
      </c>
      <c r="E188">
        <v>0</v>
      </c>
      <c r="F188">
        <v>0</v>
      </c>
      <c r="G188" t="s">
        <v>54</v>
      </c>
      <c r="H188" t="s">
        <v>55</v>
      </c>
      <c r="I188" t="s">
        <v>55</v>
      </c>
      <c r="J188" t="s">
        <v>55</v>
      </c>
      <c r="K188" t="s">
        <v>18</v>
      </c>
      <c r="L188">
        <v>90</v>
      </c>
      <c r="M188" t="s">
        <v>173</v>
      </c>
      <c r="N188">
        <v>0</v>
      </c>
      <c r="O188" t="s">
        <v>173</v>
      </c>
      <c r="P188">
        <v>0</v>
      </c>
      <c r="Q188" t="s">
        <v>173</v>
      </c>
      <c r="R188">
        <v>0</v>
      </c>
      <c r="S188">
        <v>2</v>
      </c>
      <c r="T188" t="s">
        <v>174</v>
      </c>
      <c r="U188">
        <v>3.9239000000000002</v>
      </c>
      <c r="V188">
        <v>0.67290000000000005</v>
      </c>
      <c r="W188">
        <v>13.2098</v>
      </c>
      <c r="X188">
        <v>0.34160000000000001</v>
      </c>
      <c r="Y188">
        <v>40.034599999999998</v>
      </c>
      <c r="Z188">
        <v>0.36309999999999998</v>
      </c>
      <c r="AA188">
        <v>2.3400000000000001E-2</v>
      </c>
      <c r="AB188">
        <v>1.54E-2</v>
      </c>
      <c r="AC188" t="s">
        <v>179</v>
      </c>
      <c r="AD188">
        <v>8.6999999999999994E-3</v>
      </c>
      <c r="AE188" t="s">
        <v>179</v>
      </c>
      <c r="AF188">
        <v>1.6899999999999998E-2</v>
      </c>
      <c r="AG188">
        <v>0.18379999999999999</v>
      </c>
      <c r="AH188">
        <v>8.2000000000000007E-3</v>
      </c>
      <c r="AI188">
        <v>8.0797000000000008</v>
      </c>
      <c r="AJ188">
        <v>3.3500000000000002E-2</v>
      </c>
      <c r="AK188">
        <v>0.54800000000000004</v>
      </c>
      <c r="AL188">
        <v>7.6E-3</v>
      </c>
      <c r="AM188">
        <v>2.4799999999999999E-2</v>
      </c>
      <c r="AN188">
        <v>8.0999999999999996E-3</v>
      </c>
      <c r="AO188">
        <v>1.72E-2</v>
      </c>
      <c r="AP188">
        <v>4.1000000000000003E-3</v>
      </c>
      <c r="AQ188" t="s">
        <v>1368</v>
      </c>
      <c r="AR188">
        <v>4.7999999999999996E-3</v>
      </c>
      <c r="AS188" t="s">
        <v>2349</v>
      </c>
      <c r="AT188">
        <v>2.6200000000000001E-2</v>
      </c>
      <c r="AU188" t="s">
        <v>179</v>
      </c>
      <c r="AV188">
        <v>3.7000000000000002E-3</v>
      </c>
      <c r="AW188" t="s">
        <v>419</v>
      </c>
      <c r="AX188">
        <v>1.1000000000000001E-3</v>
      </c>
      <c r="AY188" t="s">
        <v>266</v>
      </c>
      <c r="AZ188">
        <v>8.0000000000000004E-4</v>
      </c>
      <c r="BA188" t="s">
        <v>301</v>
      </c>
      <c r="BB188">
        <v>6.9999999999999999E-4</v>
      </c>
      <c r="BC188" t="s">
        <v>245</v>
      </c>
      <c r="BD188">
        <v>4.0000000000000002E-4</v>
      </c>
      <c r="BE188" t="s">
        <v>179</v>
      </c>
      <c r="BF188">
        <v>2.9999999999999997E-4</v>
      </c>
      <c r="BG188" t="s">
        <v>216</v>
      </c>
      <c r="BH188">
        <v>1E-4</v>
      </c>
      <c r="BI188" t="s">
        <v>286</v>
      </c>
      <c r="BJ188">
        <v>2.0000000000000001E-4</v>
      </c>
      <c r="BK188" t="s">
        <v>248</v>
      </c>
      <c r="BL188">
        <v>4.0000000000000002E-4</v>
      </c>
      <c r="BM188" t="s">
        <v>517</v>
      </c>
      <c r="BN188">
        <v>2.9999999999999997E-4</v>
      </c>
      <c r="BO188" t="s">
        <v>215</v>
      </c>
      <c r="BP188">
        <v>5.0000000000000001E-4</v>
      </c>
      <c r="BQ188" t="s">
        <v>179</v>
      </c>
      <c r="BR188">
        <v>2.9999999999999997E-4</v>
      </c>
      <c r="BS188" t="s">
        <v>179</v>
      </c>
      <c r="BT188">
        <v>2.9999999999999997E-4</v>
      </c>
      <c r="BU188" t="s">
        <v>179</v>
      </c>
      <c r="BV188">
        <v>5.9999999999999995E-4</v>
      </c>
      <c r="BW188" t="s">
        <v>245</v>
      </c>
      <c r="BX188">
        <v>8.0000000000000004E-4</v>
      </c>
      <c r="BY188" t="s">
        <v>18</v>
      </c>
      <c r="CA188" t="s">
        <v>179</v>
      </c>
      <c r="CB188">
        <v>8.0000000000000004E-4</v>
      </c>
      <c r="CC188" t="s">
        <v>179</v>
      </c>
      <c r="CD188">
        <v>2E-3</v>
      </c>
      <c r="CE188" t="s">
        <v>179</v>
      </c>
      <c r="CF188">
        <v>2.3E-3</v>
      </c>
      <c r="CG188" t="s">
        <v>216</v>
      </c>
      <c r="CH188">
        <v>1E-4</v>
      </c>
      <c r="CI188" t="s">
        <v>179</v>
      </c>
      <c r="CJ188">
        <v>6.8999999999999999E-3</v>
      </c>
      <c r="CK188" t="s">
        <v>179</v>
      </c>
      <c r="CL188">
        <v>1.0999999999999999E-2</v>
      </c>
      <c r="CM188" t="s">
        <v>179</v>
      </c>
      <c r="CN188">
        <v>4.0000000000000001E-3</v>
      </c>
      <c r="CO188" t="s">
        <v>179</v>
      </c>
      <c r="CP188">
        <v>8.0000000000000004E-4</v>
      </c>
      <c r="CQ188" t="s">
        <v>179</v>
      </c>
      <c r="CR188">
        <v>3.3E-3</v>
      </c>
      <c r="CS188" t="s">
        <v>179</v>
      </c>
      <c r="CT188">
        <v>1.9E-3</v>
      </c>
      <c r="CU188" t="s">
        <v>179</v>
      </c>
      <c r="CV188">
        <v>8.0000000000000004E-4</v>
      </c>
      <c r="CW188" t="s">
        <v>18</v>
      </c>
      <c r="CY188" t="s">
        <v>179</v>
      </c>
      <c r="CZ188">
        <v>5.9999999999999995E-4</v>
      </c>
      <c r="DA188" t="s">
        <v>179</v>
      </c>
      <c r="DB188">
        <v>5.9999999999999995E-4</v>
      </c>
      <c r="DC188" t="s">
        <v>179</v>
      </c>
      <c r="DD188">
        <v>5.0000000000000001E-4</v>
      </c>
      <c r="DE188" t="s">
        <v>179</v>
      </c>
      <c r="DF188">
        <v>5.9999999999999995E-4</v>
      </c>
      <c r="DG188" t="s">
        <v>179</v>
      </c>
      <c r="DH188">
        <v>4.0000000000000002E-4</v>
      </c>
      <c r="DI188" t="s">
        <v>179</v>
      </c>
      <c r="DJ188">
        <v>2.9999999999999997E-4</v>
      </c>
      <c r="DK188" t="s">
        <v>5134</v>
      </c>
      <c r="DL188" t="s">
        <v>59</v>
      </c>
      <c r="DS188">
        <v>24.5</v>
      </c>
      <c r="DT188" t="s">
        <v>6013</v>
      </c>
      <c r="DW188" t="s">
        <v>5330</v>
      </c>
    </row>
    <row r="189" spans="1:127">
      <c r="A189">
        <v>557</v>
      </c>
      <c r="B189" s="14">
        <v>44742.915972222225</v>
      </c>
      <c r="C189" t="s">
        <v>52</v>
      </c>
      <c r="D189">
        <v>0</v>
      </c>
      <c r="E189">
        <v>0</v>
      </c>
      <c r="F189">
        <v>0</v>
      </c>
      <c r="G189" t="s">
        <v>54</v>
      </c>
      <c r="H189" t="s">
        <v>55</v>
      </c>
      <c r="I189" t="s">
        <v>55</v>
      </c>
      <c r="J189" t="s">
        <v>55</v>
      </c>
      <c r="K189" t="s">
        <v>18</v>
      </c>
      <c r="L189">
        <v>90</v>
      </c>
      <c r="M189" t="s">
        <v>173</v>
      </c>
      <c r="N189">
        <v>0</v>
      </c>
      <c r="O189" t="s">
        <v>173</v>
      </c>
      <c r="P189">
        <v>0</v>
      </c>
      <c r="Q189" t="s">
        <v>173</v>
      </c>
      <c r="R189">
        <v>0</v>
      </c>
      <c r="S189">
        <v>2</v>
      </c>
      <c r="T189" t="s">
        <v>174</v>
      </c>
      <c r="U189">
        <v>5.1403999999999996</v>
      </c>
      <c r="V189">
        <v>0.71640000000000004</v>
      </c>
      <c r="W189">
        <v>12.516299999999999</v>
      </c>
      <c r="X189">
        <v>0.3377</v>
      </c>
      <c r="Y189">
        <v>41.429499999999997</v>
      </c>
      <c r="Z189">
        <v>0.37090000000000001</v>
      </c>
      <c r="AA189" t="s">
        <v>179</v>
      </c>
      <c r="AB189">
        <v>1.54E-2</v>
      </c>
      <c r="AC189" t="s">
        <v>179</v>
      </c>
      <c r="AD189">
        <v>9.1000000000000004E-3</v>
      </c>
      <c r="AE189" t="s">
        <v>179</v>
      </c>
      <c r="AF189">
        <v>1.7600000000000001E-2</v>
      </c>
      <c r="AG189">
        <v>0.1575</v>
      </c>
      <c r="AH189">
        <v>7.9000000000000008E-3</v>
      </c>
      <c r="AI189">
        <v>8.0412999999999997</v>
      </c>
      <c r="AJ189">
        <v>3.3399999999999999E-2</v>
      </c>
      <c r="AK189">
        <v>0.56979999999999997</v>
      </c>
      <c r="AL189">
        <v>7.7000000000000002E-3</v>
      </c>
      <c r="AM189">
        <v>1.38E-2</v>
      </c>
      <c r="AN189">
        <v>7.7000000000000002E-3</v>
      </c>
      <c r="AO189">
        <v>2.0199999999999999E-2</v>
      </c>
      <c r="AP189">
        <v>4.3E-3</v>
      </c>
      <c r="AQ189" t="s">
        <v>962</v>
      </c>
      <c r="AR189">
        <v>4.7999999999999996E-3</v>
      </c>
      <c r="AS189" t="s">
        <v>2350</v>
      </c>
      <c r="AT189">
        <v>2.6700000000000002E-2</v>
      </c>
      <c r="AU189" t="s">
        <v>179</v>
      </c>
      <c r="AV189">
        <v>3.8E-3</v>
      </c>
      <c r="AW189" t="s">
        <v>432</v>
      </c>
      <c r="AX189">
        <v>1.1000000000000001E-3</v>
      </c>
      <c r="AY189" t="s">
        <v>287</v>
      </c>
      <c r="AZ189">
        <v>8.0000000000000004E-4</v>
      </c>
      <c r="BA189" t="s">
        <v>270</v>
      </c>
      <c r="BB189">
        <v>6.9999999999999999E-4</v>
      </c>
      <c r="BC189" t="s">
        <v>245</v>
      </c>
      <c r="BD189">
        <v>4.0000000000000002E-4</v>
      </c>
      <c r="BE189" t="s">
        <v>179</v>
      </c>
      <c r="BF189">
        <v>2.9999999999999997E-4</v>
      </c>
      <c r="BG189" t="s">
        <v>179</v>
      </c>
      <c r="BH189">
        <v>1E-4</v>
      </c>
      <c r="BI189" t="s">
        <v>318</v>
      </c>
      <c r="BJ189">
        <v>2.0000000000000001E-4</v>
      </c>
      <c r="BK189" t="s">
        <v>559</v>
      </c>
      <c r="BL189">
        <v>4.0000000000000002E-4</v>
      </c>
      <c r="BM189" t="s">
        <v>651</v>
      </c>
      <c r="BN189">
        <v>2.9999999999999997E-4</v>
      </c>
      <c r="BO189" t="s">
        <v>302</v>
      </c>
      <c r="BP189">
        <v>5.0000000000000001E-4</v>
      </c>
      <c r="BQ189" t="s">
        <v>179</v>
      </c>
      <c r="BR189">
        <v>2.9999999999999997E-4</v>
      </c>
      <c r="BS189" t="s">
        <v>179</v>
      </c>
      <c r="BT189">
        <v>2.9999999999999997E-4</v>
      </c>
      <c r="BU189" t="s">
        <v>179</v>
      </c>
      <c r="BV189">
        <v>6.9999999999999999E-4</v>
      </c>
      <c r="BW189" t="s">
        <v>18</v>
      </c>
      <c r="BY189" t="s">
        <v>18</v>
      </c>
      <c r="CA189" t="s">
        <v>179</v>
      </c>
      <c r="CB189">
        <v>8.0000000000000004E-4</v>
      </c>
      <c r="CC189" t="s">
        <v>179</v>
      </c>
      <c r="CD189">
        <v>2E-3</v>
      </c>
      <c r="CE189" t="s">
        <v>179</v>
      </c>
      <c r="CF189">
        <v>2.3E-3</v>
      </c>
      <c r="CG189" t="s">
        <v>179</v>
      </c>
      <c r="CH189">
        <v>1E-4</v>
      </c>
      <c r="CI189" t="s">
        <v>179</v>
      </c>
      <c r="CJ189">
        <v>6.7000000000000002E-3</v>
      </c>
      <c r="CK189" t="s">
        <v>179</v>
      </c>
      <c r="CL189">
        <v>1.09E-2</v>
      </c>
      <c r="CM189" t="s">
        <v>179</v>
      </c>
      <c r="CN189">
        <v>3.0000000000000001E-3</v>
      </c>
      <c r="CO189" t="s">
        <v>179</v>
      </c>
      <c r="CP189">
        <v>8.0000000000000004E-4</v>
      </c>
      <c r="CQ189" t="s">
        <v>179</v>
      </c>
      <c r="CR189">
        <v>3.0999999999999999E-3</v>
      </c>
      <c r="CS189" t="s">
        <v>179</v>
      </c>
      <c r="CT189">
        <v>1.9E-3</v>
      </c>
      <c r="CU189" t="s">
        <v>179</v>
      </c>
      <c r="CV189">
        <v>8.0000000000000004E-4</v>
      </c>
      <c r="CW189" t="s">
        <v>18</v>
      </c>
      <c r="CY189" t="s">
        <v>179</v>
      </c>
      <c r="CZ189">
        <v>5.9999999999999995E-4</v>
      </c>
      <c r="DA189" t="s">
        <v>179</v>
      </c>
      <c r="DB189">
        <v>5.9999999999999995E-4</v>
      </c>
      <c r="DC189" t="s">
        <v>179</v>
      </c>
      <c r="DD189">
        <v>5.9999999999999995E-4</v>
      </c>
      <c r="DE189" t="s">
        <v>179</v>
      </c>
      <c r="DF189">
        <v>5.9999999999999995E-4</v>
      </c>
      <c r="DG189" t="s">
        <v>179</v>
      </c>
      <c r="DH189">
        <v>4.0000000000000002E-4</v>
      </c>
      <c r="DI189" t="s">
        <v>179</v>
      </c>
      <c r="DJ189">
        <v>2.9999999999999997E-4</v>
      </c>
      <c r="DK189" t="s">
        <v>5134</v>
      </c>
      <c r="DL189" t="s">
        <v>59</v>
      </c>
      <c r="DS189">
        <v>84</v>
      </c>
      <c r="DT189" t="s">
        <v>6020</v>
      </c>
      <c r="DW189" t="s">
        <v>5331</v>
      </c>
    </row>
    <row r="190" spans="1:127">
      <c r="A190">
        <v>558</v>
      </c>
      <c r="B190" s="14">
        <v>44742.918749999997</v>
      </c>
      <c r="C190" t="s">
        <v>52</v>
      </c>
      <c r="D190">
        <v>0</v>
      </c>
      <c r="E190">
        <v>0</v>
      </c>
      <c r="F190">
        <v>0</v>
      </c>
      <c r="G190" t="s">
        <v>54</v>
      </c>
      <c r="H190" t="s">
        <v>55</v>
      </c>
      <c r="I190" t="s">
        <v>55</v>
      </c>
      <c r="J190" t="s">
        <v>55</v>
      </c>
      <c r="K190" t="s">
        <v>18</v>
      </c>
      <c r="L190">
        <v>90</v>
      </c>
      <c r="M190" t="s">
        <v>173</v>
      </c>
      <c r="N190">
        <v>0</v>
      </c>
      <c r="O190" t="s">
        <v>173</v>
      </c>
      <c r="P190">
        <v>0</v>
      </c>
      <c r="Q190" t="s">
        <v>173</v>
      </c>
      <c r="R190">
        <v>0</v>
      </c>
      <c r="S190">
        <v>2</v>
      </c>
      <c r="T190" t="s">
        <v>174</v>
      </c>
      <c r="U190">
        <v>3.2046999999999999</v>
      </c>
      <c r="V190">
        <v>0.67330000000000001</v>
      </c>
      <c r="W190">
        <v>12.4869</v>
      </c>
      <c r="X190">
        <v>0.3387</v>
      </c>
      <c r="Y190">
        <v>37.7684</v>
      </c>
      <c r="Z190">
        <v>0.35199999999999998</v>
      </c>
      <c r="AA190">
        <v>0.04</v>
      </c>
      <c r="AB190">
        <v>1.7299999999999999E-2</v>
      </c>
      <c r="AC190" t="s">
        <v>179</v>
      </c>
      <c r="AD190">
        <v>0.01</v>
      </c>
      <c r="AE190" t="s">
        <v>179</v>
      </c>
      <c r="AF190">
        <v>1.7399999999999999E-2</v>
      </c>
      <c r="AG190">
        <v>0.34339999999999998</v>
      </c>
      <c r="AH190">
        <v>9.7999999999999997E-3</v>
      </c>
      <c r="AI190">
        <v>10.1858</v>
      </c>
      <c r="AJ190">
        <v>3.7999999999999999E-2</v>
      </c>
      <c r="AK190">
        <v>0.59299999999999997</v>
      </c>
      <c r="AL190">
        <v>8.0999999999999996E-3</v>
      </c>
      <c r="AM190">
        <v>1.95E-2</v>
      </c>
      <c r="AN190">
        <v>8.3000000000000001E-3</v>
      </c>
      <c r="AO190">
        <v>1.9400000000000001E-2</v>
      </c>
      <c r="AP190">
        <v>4.3E-3</v>
      </c>
      <c r="AQ190" t="s">
        <v>1939</v>
      </c>
      <c r="AR190">
        <v>5.7999999999999996E-3</v>
      </c>
      <c r="AS190" t="s">
        <v>2351</v>
      </c>
      <c r="AT190">
        <v>2.76E-2</v>
      </c>
      <c r="AU190" t="s">
        <v>422</v>
      </c>
      <c r="AV190">
        <v>3.8E-3</v>
      </c>
      <c r="AW190" t="s">
        <v>347</v>
      </c>
      <c r="AX190">
        <v>1.1999999999999999E-3</v>
      </c>
      <c r="AY190" t="s">
        <v>405</v>
      </c>
      <c r="AZ190">
        <v>8.0000000000000004E-4</v>
      </c>
      <c r="BA190" t="s">
        <v>270</v>
      </c>
      <c r="BB190">
        <v>6.9999999999999999E-4</v>
      </c>
      <c r="BC190" t="s">
        <v>267</v>
      </c>
      <c r="BD190">
        <v>5.0000000000000001E-4</v>
      </c>
      <c r="BE190" t="s">
        <v>179</v>
      </c>
      <c r="BF190">
        <v>2.9999999999999997E-4</v>
      </c>
      <c r="BG190" t="s">
        <v>179</v>
      </c>
      <c r="BH190">
        <v>1E-4</v>
      </c>
      <c r="BI190" t="s">
        <v>247</v>
      </c>
      <c r="BJ190">
        <v>2.0000000000000001E-4</v>
      </c>
      <c r="BK190" t="s">
        <v>365</v>
      </c>
      <c r="BL190">
        <v>5.0000000000000001E-4</v>
      </c>
      <c r="BM190" t="s">
        <v>451</v>
      </c>
      <c r="BN190">
        <v>2.9999999999999997E-4</v>
      </c>
      <c r="BO190" t="s">
        <v>301</v>
      </c>
      <c r="BP190">
        <v>5.0000000000000001E-4</v>
      </c>
      <c r="BQ190" t="s">
        <v>179</v>
      </c>
      <c r="BR190">
        <v>2.9999999999999997E-4</v>
      </c>
      <c r="BS190" t="s">
        <v>179</v>
      </c>
      <c r="BT190">
        <v>4.0000000000000002E-4</v>
      </c>
      <c r="BU190" t="s">
        <v>179</v>
      </c>
      <c r="BV190">
        <v>6.9999999999999999E-4</v>
      </c>
      <c r="BW190" t="s">
        <v>179</v>
      </c>
      <c r="BX190">
        <v>8.9999999999999998E-4</v>
      </c>
      <c r="BY190" t="s">
        <v>179</v>
      </c>
      <c r="BZ190">
        <v>1.1000000000000001E-3</v>
      </c>
      <c r="CA190" t="s">
        <v>179</v>
      </c>
      <c r="CB190">
        <v>8.0000000000000004E-4</v>
      </c>
      <c r="CC190" t="s">
        <v>179</v>
      </c>
      <c r="CD190">
        <v>2E-3</v>
      </c>
      <c r="CE190" t="s">
        <v>179</v>
      </c>
      <c r="CF190">
        <v>2.3E-3</v>
      </c>
      <c r="CG190" t="s">
        <v>216</v>
      </c>
      <c r="CH190">
        <v>1E-4</v>
      </c>
      <c r="CI190" t="s">
        <v>179</v>
      </c>
      <c r="CJ190">
        <v>6.6E-3</v>
      </c>
      <c r="CK190" t="s">
        <v>179</v>
      </c>
      <c r="CL190">
        <v>1.11E-2</v>
      </c>
      <c r="CM190" t="s">
        <v>179</v>
      </c>
      <c r="CN190">
        <v>5.1000000000000004E-3</v>
      </c>
      <c r="CO190" t="s">
        <v>179</v>
      </c>
      <c r="CP190">
        <v>8.0000000000000004E-4</v>
      </c>
      <c r="CQ190" t="s">
        <v>179</v>
      </c>
      <c r="CR190">
        <v>3.2000000000000002E-3</v>
      </c>
      <c r="CS190" t="s">
        <v>179</v>
      </c>
      <c r="CT190">
        <v>1.8E-3</v>
      </c>
      <c r="CU190" t="s">
        <v>179</v>
      </c>
      <c r="CV190">
        <v>8.0000000000000004E-4</v>
      </c>
      <c r="CW190" t="s">
        <v>18</v>
      </c>
      <c r="CY190" t="s">
        <v>179</v>
      </c>
      <c r="CZ190">
        <v>5.9999999999999995E-4</v>
      </c>
      <c r="DA190" t="s">
        <v>179</v>
      </c>
      <c r="DB190">
        <v>5.9999999999999995E-4</v>
      </c>
      <c r="DC190" t="s">
        <v>179</v>
      </c>
      <c r="DD190">
        <v>5.9999999999999995E-4</v>
      </c>
      <c r="DE190" t="s">
        <v>179</v>
      </c>
      <c r="DF190">
        <v>5.9999999999999995E-4</v>
      </c>
      <c r="DG190" t="s">
        <v>179</v>
      </c>
      <c r="DH190">
        <v>4.0000000000000002E-4</v>
      </c>
      <c r="DI190" t="s">
        <v>179</v>
      </c>
      <c r="DJ190">
        <v>2.9999999999999997E-4</v>
      </c>
      <c r="DK190" t="s">
        <v>5134</v>
      </c>
      <c r="DL190" t="s">
        <v>59</v>
      </c>
      <c r="DS190">
        <v>120</v>
      </c>
      <c r="DT190" t="s">
        <v>6004</v>
      </c>
      <c r="DW190" t="s">
        <v>5332</v>
      </c>
    </row>
    <row r="191" spans="1:127">
      <c r="A191">
        <v>559</v>
      </c>
      <c r="B191" s="14">
        <v>44742.926388888889</v>
      </c>
      <c r="C191" t="s">
        <v>52</v>
      </c>
      <c r="D191">
        <v>0</v>
      </c>
      <c r="E191">
        <v>0</v>
      </c>
      <c r="F191">
        <v>0</v>
      </c>
      <c r="G191" t="s">
        <v>54</v>
      </c>
      <c r="H191" t="s">
        <v>55</v>
      </c>
      <c r="I191" t="s">
        <v>55</v>
      </c>
      <c r="J191" t="s">
        <v>55</v>
      </c>
      <c r="K191" t="s">
        <v>18</v>
      </c>
      <c r="L191">
        <v>90</v>
      </c>
      <c r="M191" t="s">
        <v>173</v>
      </c>
      <c r="N191">
        <v>0</v>
      </c>
      <c r="O191" t="s">
        <v>173</v>
      </c>
      <c r="P191">
        <v>0</v>
      </c>
      <c r="Q191" t="s">
        <v>173</v>
      </c>
      <c r="R191">
        <v>0</v>
      </c>
      <c r="S191">
        <v>2</v>
      </c>
      <c r="T191" t="s">
        <v>174</v>
      </c>
      <c r="U191">
        <v>3.6739000000000002</v>
      </c>
      <c r="V191">
        <v>0.67620000000000002</v>
      </c>
      <c r="W191">
        <v>11.743</v>
      </c>
      <c r="X191">
        <v>0.3281</v>
      </c>
      <c r="Y191">
        <v>36.654699999999998</v>
      </c>
      <c r="Z191">
        <v>0.34470000000000001</v>
      </c>
      <c r="AA191">
        <v>2.6499999999999999E-2</v>
      </c>
      <c r="AB191">
        <v>1.67E-2</v>
      </c>
      <c r="AC191" t="s">
        <v>179</v>
      </c>
      <c r="AD191">
        <v>9.4000000000000004E-3</v>
      </c>
      <c r="AE191" t="s">
        <v>179</v>
      </c>
      <c r="AF191">
        <v>1.6799999999999999E-2</v>
      </c>
      <c r="AG191">
        <v>0.25729999999999997</v>
      </c>
      <c r="AH191">
        <v>8.6999999999999994E-3</v>
      </c>
      <c r="AI191">
        <v>9.7369000000000003</v>
      </c>
      <c r="AJ191">
        <v>3.6900000000000002E-2</v>
      </c>
      <c r="AK191">
        <v>0.56889999999999996</v>
      </c>
      <c r="AL191">
        <v>7.7999999999999996E-3</v>
      </c>
      <c r="AM191">
        <v>2.3E-2</v>
      </c>
      <c r="AN191">
        <v>8.3000000000000001E-3</v>
      </c>
      <c r="AO191">
        <v>1.7600000000000001E-2</v>
      </c>
      <c r="AP191">
        <v>4.1000000000000003E-3</v>
      </c>
      <c r="AQ191" t="s">
        <v>361</v>
      </c>
      <c r="AR191">
        <v>5.3E-3</v>
      </c>
      <c r="AS191" t="s">
        <v>2352</v>
      </c>
      <c r="AT191">
        <v>2.6700000000000002E-2</v>
      </c>
      <c r="AU191" t="s">
        <v>613</v>
      </c>
      <c r="AV191">
        <v>3.7000000000000002E-3</v>
      </c>
      <c r="AW191" t="s">
        <v>648</v>
      </c>
      <c r="AX191">
        <v>1.1999999999999999E-3</v>
      </c>
      <c r="AY191" t="s">
        <v>450</v>
      </c>
      <c r="AZ191">
        <v>8.0000000000000004E-4</v>
      </c>
      <c r="BA191" t="s">
        <v>330</v>
      </c>
      <c r="BB191">
        <v>6.9999999999999999E-4</v>
      </c>
      <c r="BC191" t="s">
        <v>304</v>
      </c>
      <c r="BD191">
        <v>5.0000000000000001E-4</v>
      </c>
      <c r="BE191" t="s">
        <v>179</v>
      </c>
      <c r="BF191">
        <v>2.9999999999999997E-4</v>
      </c>
      <c r="BG191" t="s">
        <v>179</v>
      </c>
      <c r="BH191">
        <v>1E-4</v>
      </c>
      <c r="BI191" t="s">
        <v>192</v>
      </c>
      <c r="BJ191">
        <v>2.0000000000000001E-4</v>
      </c>
      <c r="BK191" t="s">
        <v>363</v>
      </c>
      <c r="BL191">
        <v>5.0000000000000001E-4</v>
      </c>
      <c r="BM191" t="s">
        <v>451</v>
      </c>
      <c r="BN191">
        <v>2.9999999999999997E-4</v>
      </c>
      <c r="BO191" t="s">
        <v>270</v>
      </c>
      <c r="BP191">
        <v>5.0000000000000001E-4</v>
      </c>
      <c r="BQ191" t="s">
        <v>179</v>
      </c>
      <c r="BR191">
        <v>2.9999999999999997E-4</v>
      </c>
      <c r="BS191" t="s">
        <v>179</v>
      </c>
      <c r="BT191">
        <v>4.0000000000000002E-4</v>
      </c>
      <c r="BU191" t="s">
        <v>179</v>
      </c>
      <c r="BV191">
        <v>5.9999999999999995E-4</v>
      </c>
      <c r="BW191" t="s">
        <v>179</v>
      </c>
      <c r="BX191">
        <v>8.9999999999999998E-4</v>
      </c>
      <c r="BY191" t="s">
        <v>179</v>
      </c>
      <c r="BZ191">
        <v>1.1000000000000001E-3</v>
      </c>
      <c r="CA191" t="s">
        <v>179</v>
      </c>
      <c r="CB191">
        <v>8.0000000000000004E-4</v>
      </c>
      <c r="CC191" t="s">
        <v>179</v>
      </c>
      <c r="CD191">
        <v>2.0999999999999999E-3</v>
      </c>
      <c r="CE191" t="s">
        <v>179</v>
      </c>
      <c r="CF191">
        <v>2.2000000000000001E-3</v>
      </c>
      <c r="CG191" t="s">
        <v>179</v>
      </c>
      <c r="CH191">
        <v>1E-4</v>
      </c>
      <c r="CI191" t="s">
        <v>179</v>
      </c>
      <c r="CJ191">
        <v>7.0000000000000001E-3</v>
      </c>
      <c r="CK191" t="s">
        <v>179</v>
      </c>
      <c r="CL191">
        <v>1.14E-2</v>
      </c>
      <c r="CM191" t="s">
        <v>179</v>
      </c>
      <c r="CN191">
        <v>5.5999999999999999E-3</v>
      </c>
      <c r="CO191" t="s">
        <v>179</v>
      </c>
      <c r="CP191">
        <v>8.9999999999999998E-4</v>
      </c>
      <c r="CQ191" t="s">
        <v>179</v>
      </c>
      <c r="CR191">
        <v>3.3999999999999998E-3</v>
      </c>
      <c r="CS191" t="s">
        <v>179</v>
      </c>
      <c r="CT191">
        <v>1.8E-3</v>
      </c>
      <c r="CU191" t="s">
        <v>18</v>
      </c>
      <c r="CW191" t="s">
        <v>18</v>
      </c>
      <c r="CY191" t="s">
        <v>179</v>
      </c>
      <c r="CZ191">
        <v>5.9999999999999995E-4</v>
      </c>
      <c r="DA191" t="s">
        <v>179</v>
      </c>
      <c r="DB191">
        <v>5.9999999999999995E-4</v>
      </c>
      <c r="DC191" t="s">
        <v>179</v>
      </c>
      <c r="DD191">
        <v>5.9999999999999995E-4</v>
      </c>
      <c r="DE191" t="s">
        <v>179</v>
      </c>
      <c r="DF191">
        <v>5.9999999999999995E-4</v>
      </c>
      <c r="DG191" t="s">
        <v>179</v>
      </c>
      <c r="DH191">
        <v>4.0000000000000002E-4</v>
      </c>
      <c r="DI191" t="s">
        <v>179</v>
      </c>
      <c r="DJ191">
        <v>4.0000000000000002E-4</v>
      </c>
      <c r="DK191" t="s">
        <v>5135</v>
      </c>
      <c r="DL191" t="s">
        <v>59</v>
      </c>
      <c r="DS191">
        <v>6</v>
      </c>
      <c r="DT191" t="s">
        <v>5984</v>
      </c>
      <c r="DW191" t="s">
        <v>5333</v>
      </c>
    </row>
    <row r="192" spans="1:127">
      <c r="A192">
        <v>560</v>
      </c>
      <c r="B192" s="14">
        <v>44742.928472222222</v>
      </c>
      <c r="C192" t="s">
        <v>52</v>
      </c>
      <c r="D192">
        <v>0</v>
      </c>
      <c r="E192">
        <v>0</v>
      </c>
      <c r="F192">
        <v>0</v>
      </c>
      <c r="G192" t="s">
        <v>54</v>
      </c>
      <c r="H192" t="s">
        <v>55</v>
      </c>
      <c r="I192" t="s">
        <v>55</v>
      </c>
      <c r="J192" t="s">
        <v>55</v>
      </c>
      <c r="K192" t="s">
        <v>18</v>
      </c>
      <c r="L192">
        <v>90</v>
      </c>
      <c r="M192" t="s">
        <v>173</v>
      </c>
      <c r="N192">
        <v>0</v>
      </c>
      <c r="O192" t="s">
        <v>173</v>
      </c>
      <c r="P192">
        <v>0</v>
      </c>
      <c r="Q192" t="s">
        <v>173</v>
      </c>
      <c r="R192">
        <v>0</v>
      </c>
      <c r="S192">
        <v>2</v>
      </c>
      <c r="T192" t="s">
        <v>174</v>
      </c>
      <c r="U192">
        <v>2.6455000000000002</v>
      </c>
      <c r="V192">
        <v>0.66800000000000004</v>
      </c>
      <c r="W192">
        <v>11.85</v>
      </c>
      <c r="X192">
        <v>0.33479999999999999</v>
      </c>
      <c r="Y192">
        <v>37.969900000000003</v>
      </c>
      <c r="Z192">
        <v>0.35759999999999997</v>
      </c>
      <c r="AA192">
        <v>6.2300000000000001E-2</v>
      </c>
      <c r="AB192">
        <v>1.7299999999999999E-2</v>
      </c>
      <c r="AC192">
        <v>3.0200000000000001E-2</v>
      </c>
      <c r="AD192">
        <v>1.0699999999999999E-2</v>
      </c>
      <c r="AE192">
        <v>1.9900000000000001E-2</v>
      </c>
      <c r="AF192">
        <v>1.9300000000000001E-2</v>
      </c>
      <c r="AG192">
        <v>0.7873</v>
      </c>
      <c r="AH192">
        <v>1.3599999999999999E-2</v>
      </c>
      <c r="AI192">
        <v>8.3498999999999999</v>
      </c>
      <c r="AJ192">
        <v>3.4500000000000003E-2</v>
      </c>
      <c r="AK192">
        <v>0.6784</v>
      </c>
      <c r="AL192">
        <v>8.3999999999999995E-3</v>
      </c>
      <c r="AM192">
        <v>1.9199999999999998E-2</v>
      </c>
      <c r="AN192">
        <v>8.6E-3</v>
      </c>
      <c r="AO192">
        <v>2.0500000000000001E-2</v>
      </c>
      <c r="AP192">
        <v>4.5999999999999999E-3</v>
      </c>
      <c r="AQ192" t="s">
        <v>2353</v>
      </c>
      <c r="AR192">
        <v>5.7999999999999996E-3</v>
      </c>
      <c r="AS192" t="s">
        <v>2354</v>
      </c>
      <c r="AT192">
        <v>2.9499999999999998E-2</v>
      </c>
      <c r="AU192" t="s">
        <v>179</v>
      </c>
      <c r="AV192">
        <v>4.1000000000000003E-3</v>
      </c>
      <c r="AW192" t="s">
        <v>730</v>
      </c>
      <c r="AX192">
        <v>1.1999999999999999E-3</v>
      </c>
      <c r="AY192" t="s">
        <v>625</v>
      </c>
      <c r="AZ192">
        <v>8.9999999999999998E-4</v>
      </c>
      <c r="BA192" t="s">
        <v>450</v>
      </c>
      <c r="BB192">
        <v>8.0000000000000004E-4</v>
      </c>
      <c r="BC192" t="s">
        <v>245</v>
      </c>
      <c r="BD192">
        <v>5.0000000000000001E-4</v>
      </c>
      <c r="BE192" t="s">
        <v>285</v>
      </c>
      <c r="BF192">
        <v>2.9999999999999997E-4</v>
      </c>
      <c r="BG192" t="s">
        <v>246</v>
      </c>
      <c r="BH192">
        <v>1E-4</v>
      </c>
      <c r="BI192" t="s">
        <v>211</v>
      </c>
      <c r="BJ192">
        <v>2.0000000000000001E-4</v>
      </c>
      <c r="BK192" t="s">
        <v>432</v>
      </c>
      <c r="BL192">
        <v>5.0000000000000001E-4</v>
      </c>
      <c r="BM192" t="s">
        <v>348</v>
      </c>
      <c r="BN192">
        <v>2.9999999999999997E-4</v>
      </c>
      <c r="BO192" t="s">
        <v>284</v>
      </c>
      <c r="BP192">
        <v>5.0000000000000001E-4</v>
      </c>
      <c r="BQ192" t="s">
        <v>179</v>
      </c>
      <c r="BR192">
        <v>2.9999999999999997E-4</v>
      </c>
      <c r="BS192" t="s">
        <v>179</v>
      </c>
      <c r="BT192">
        <v>4.0000000000000002E-4</v>
      </c>
      <c r="BU192" t="s">
        <v>179</v>
      </c>
      <c r="BV192">
        <v>5.9999999999999995E-4</v>
      </c>
      <c r="BW192" t="s">
        <v>285</v>
      </c>
      <c r="BX192">
        <v>8.0000000000000004E-4</v>
      </c>
      <c r="BY192" t="s">
        <v>18</v>
      </c>
      <c r="CA192" t="s">
        <v>179</v>
      </c>
      <c r="CB192">
        <v>8.0000000000000004E-4</v>
      </c>
      <c r="CC192" t="s">
        <v>179</v>
      </c>
      <c r="CD192">
        <v>2E-3</v>
      </c>
      <c r="CE192" t="s">
        <v>179</v>
      </c>
      <c r="CF192">
        <v>2.2000000000000001E-3</v>
      </c>
      <c r="CG192" t="s">
        <v>179</v>
      </c>
      <c r="CH192">
        <v>1E-4</v>
      </c>
      <c r="CI192" t="s">
        <v>179</v>
      </c>
      <c r="CJ192">
        <v>6.8999999999999999E-3</v>
      </c>
      <c r="CK192" t="s">
        <v>179</v>
      </c>
      <c r="CL192">
        <v>1.1299999999999999E-2</v>
      </c>
      <c r="CM192" t="s">
        <v>179</v>
      </c>
      <c r="CN192">
        <v>4.7999999999999996E-3</v>
      </c>
      <c r="CO192" t="s">
        <v>179</v>
      </c>
      <c r="CP192">
        <v>8.9999999999999998E-4</v>
      </c>
      <c r="CQ192" t="s">
        <v>179</v>
      </c>
      <c r="CR192">
        <v>3.0000000000000001E-3</v>
      </c>
      <c r="CS192" t="s">
        <v>179</v>
      </c>
      <c r="CT192">
        <v>2E-3</v>
      </c>
      <c r="CU192" t="s">
        <v>18</v>
      </c>
      <c r="CW192" t="s">
        <v>18</v>
      </c>
      <c r="CY192" t="s">
        <v>179</v>
      </c>
      <c r="CZ192">
        <v>5.0000000000000001E-4</v>
      </c>
      <c r="DA192" t="s">
        <v>179</v>
      </c>
      <c r="DB192">
        <v>5.9999999999999995E-4</v>
      </c>
      <c r="DC192" t="s">
        <v>179</v>
      </c>
      <c r="DD192">
        <v>5.9999999999999995E-4</v>
      </c>
      <c r="DE192" t="s">
        <v>179</v>
      </c>
      <c r="DF192">
        <v>5.9999999999999995E-4</v>
      </c>
      <c r="DG192" t="s">
        <v>179</v>
      </c>
      <c r="DH192">
        <v>4.0000000000000002E-4</v>
      </c>
      <c r="DI192" t="s">
        <v>179</v>
      </c>
      <c r="DJ192">
        <v>4.0000000000000002E-4</v>
      </c>
      <c r="DK192" t="s">
        <v>5135</v>
      </c>
      <c r="DL192" t="s">
        <v>59</v>
      </c>
      <c r="DS192">
        <v>46</v>
      </c>
      <c r="DT192" t="s">
        <v>1596</v>
      </c>
      <c r="DW192" t="s">
        <v>5334</v>
      </c>
    </row>
    <row r="193" spans="1:127">
      <c r="A193">
        <v>561</v>
      </c>
      <c r="B193" s="14">
        <v>44742.930555555555</v>
      </c>
      <c r="C193" t="s">
        <v>52</v>
      </c>
      <c r="D193">
        <v>0</v>
      </c>
      <c r="E193">
        <v>0</v>
      </c>
      <c r="F193">
        <v>0</v>
      </c>
      <c r="G193" t="s">
        <v>54</v>
      </c>
      <c r="H193" t="s">
        <v>55</v>
      </c>
      <c r="I193" t="s">
        <v>55</v>
      </c>
      <c r="J193" t="s">
        <v>55</v>
      </c>
      <c r="K193" t="s">
        <v>18</v>
      </c>
      <c r="L193">
        <v>90</v>
      </c>
      <c r="M193" t="s">
        <v>173</v>
      </c>
      <c r="N193">
        <v>0</v>
      </c>
      <c r="O193" t="s">
        <v>173</v>
      </c>
      <c r="P193">
        <v>0</v>
      </c>
      <c r="Q193" t="s">
        <v>173</v>
      </c>
      <c r="R193">
        <v>0</v>
      </c>
      <c r="S193">
        <v>2</v>
      </c>
      <c r="T193" t="s">
        <v>174</v>
      </c>
      <c r="U193">
        <v>4.7685000000000004</v>
      </c>
      <c r="V193">
        <v>0.67579999999999996</v>
      </c>
      <c r="W193">
        <v>12.119400000000001</v>
      </c>
      <c r="X193">
        <v>0.3291</v>
      </c>
      <c r="Y193">
        <v>39.255299999999998</v>
      </c>
      <c r="Z193">
        <v>0.35949999999999999</v>
      </c>
      <c r="AA193">
        <v>2.06E-2</v>
      </c>
      <c r="AB193">
        <v>1.4999999999999999E-2</v>
      </c>
      <c r="AC193" t="s">
        <v>179</v>
      </c>
      <c r="AD193">
        <v>8.8000000000000005E-3</v>
      </c>
      <c r="AE193" t="s">
        <v>179</v>
      </c>
      <c r="AF193">
        <v>1.6500000000000001E-2</v>
      </c>
      <c r="AG193">
        <v>0.41310000000000002</v>
      </c>
      <c r="AH193">
        <v>1.03E-2</v>
      </c>
      <c r="AI193">
        <v>7.5740999999999996</v>
      </c>
      <c r="AJ193">
        <v>3.2300000000000002E-2</v>
      </c>
      <c r="AK193">
        <v>0.49180000000000001</v>
      </c>
      <c r="AL193">
        <v>7.1999999999999998E-3</v>
      </c>
      <c r="AM193">
        <v>1.43E-2</v>
      </c>
      <c r="AN193">
        <v>7.6E-3</v>
      </c>
      <c r="AO193">
        <v>1.83E-2</v>
      </c>
      <c r="AP193">
        <v>4.1999999999999997E-3</v>
      </c>
      <c r="AQ193" t="s">
        <v>2355</v>
      </c>
      <c r="AR193">
        <v>4.5999999999999999E-3</v>
      </c>
      <c r="AS193" t="s">
        <v>2356</v>
      </c>
      <c r="AT193">
        <v>2.64E-2</v>
      </c>
      <c r="AU193" t="s">
        <v>179</v>
      </c>
      <c r="AV193">
        <v>3.8E-3</v>
      </c>
      <c r="AW193" t="s">
        <v>1834</v>
      </c>
      <c r="AX193">
        <v>1.2999999999999999E-3</v>
      </c>
      <c r="AY193" t="s">
        <v>407</v>
      </c>
      <c r="AZ193">
        <v>8.9999999999999998E-4</v>
      </c>
      <c r="BA193" t="s">
        <v>346</v>
      </c>
      <c r="BB193">
        <v>5.9999999999999995E-4</v>
      </c>
      <c r="BC193" t="s">
        <v>211</v>
      </c>
      <c r="BD193">
        <v>5.0000000000000001E-4</v>
      </c>
      <c r="BE193" t="s">
        <v>179</v>
      </c>
      <c r="BF193">
        <v>2.9999999999999997E-4</v>
      </c>
      <c r="BG193" t="s">
        <v>179</v>
      </c>
      <c r="BH193">
        <v>1E-4</v>
      </c>
      <c r="BI193" t="s">
        <v>211</v>
      </c>
      <c r="BJ193">
        <v>2.0000000000000001E-4</v>
      </c>
      <c r="BK193" t="s">
        <v>864</v>
      </c>
      <c r="BL193">
        <v>5.0000000000000001E-4</v>
      </c>
      <c r="BM193" t="s">
        <v>392</v>
      </c>
      <c r="BN193">
        <v>2.9999999999999997E-4</v>
      </c>
      <c r="BO193" t="s">
        <v>187</v>
      </c>
      <c r="BP193">
        <v>5.0000000000000001E-4</v>
      </c>
      <c r="BQ193" t="s">
        <v>179</v>
      </c>
      <c r="BR193">
        <v>2.9999999999999997E-4</v>
      </c>
      <c r="BS193" t="s">
        <v>179</v>
      </c>
      <c r="BT193">
        <v>4.0000000000000002E-4</v>
      </c>
      <c r="BU193" t="s">
        <v>179</v>
      </c>
      <c r="BV193">
        <v>6.9999999999999999E-4</v>
      </c>
      <c r="BW193" t="s">
        <v>285</v>
      </c>
      <c r="BX193">
        <v>8.9999999999999998E-4</v>
      </c>
      <c r="BY193" t="s">
        <v>18</v>
      </c>
      <c r="CA193" t="s">
        <v>179</v>
      </c>
      <c r="CB193">
        <v>8.0000000000000004E-4</v>
      </c>
      <c r="CC193" t="s">
        <v>179</v>
      </c>
      <c r="CD193">
        <v>2E-3</v>
      </c>
      <c r="CE193" t="s">
        <v>179</v>
      </c>
      <c r="CF193">
        <v>2.3E-3</v>
      </c>
      <c r="CG193" t="s">
        <v>216</v>
      </c>
      <c r="CH193">
        <v>1E-4</v>
      </c>
      <c r="CI193" t="s">
        <v>179</v>
      </c>
      <c r="CJ193">
        <v>7.1000000000000004E-3</v>
      </c>
      <c r="CK193" t="s">
        <v>179</v>
      </c>
      <c r="CL193">
        <v>1.0800000000000001E-2</v>
      </c>
      <c r="CM193" t="s">
        <v>179</v>
      </c>
      <c r="CN193">
        <v>4.1000000000000003E-3</v>
      </c>
      <c r="CO193" t="s">
        <v>179</v>
      </c>
      <c r="CP193">
        <v>8.9999999999999998E-4</v>
      </c>
      <c r="CQ193" t="s">
        <v>179</v>
      </c>
      <c r="CR193">
        <v>3.3999999999999998E-3</v>
      </c>
      <c r="CS193" t="s">
        <v>179</v>
      </c>
      <c r="CT193">
        <v>1.9E-3</v>
      </c>
      <c r="CU193" t="s">
        <v>179</v>
      </c>
      <c r="CV193">
        <v>8.0000000000000004E-4</v>
      </c>
      <c r="CW193" t="s">
        <v>18</v>
      </c>
      <c r="CY193" t="s">
        <v>179</v>
      </c>
      <c r="CZ193">
        <v>5.9999999999999995E-4</v>
      </c>
      <c r="DA193" t="s">
        <v>179</v>
      </c>
      <c r="DB193">
        <v>5.9999999999999995E-4</v>
      </c>
      <c r="DC193" t="s">
        <v>179</v>
      </c>
      <c r="DD193">
        <v>5.9999999999999995E-4</v>
      </c>
      <c r="DE193" t="s">
        <v>179</v>
      </c>
      <c r="DF193">
        <v>5.9999999999999995E-4</v>
      </c>
      <c r="DG193" t="s">
        <v>179</v>
      </c>
      <c r="DH193">
        <v>4.0000000000000002E-4</v>
      </c>
      <c r="DI193" t="s">
        <v>179</v>
      </c>
      <c r="DJ193">
        <v>4.0000000000000002E-4</v>
      </c>
      <c r="DK193" t="s">
        <v>5135</v>
      </c>
      <c r="DL193" t="s">
        <v>59</v>
      </c>
      <c r="DS193">
        <v>96</v>
      </c>
      <c r="DT193" t="s">
        <v>5992</v>
      </c>
      <c r="DW193" t="s">
        <v>5335</v>
      </c>
    </row>
    <row r="194" spans="1:127">
      <c r="A194">
        <v>563</v>
      </c>
      <c r="B194" s="14">
        <v>44742.933333333334</v>
      </c>
      <c r="C194" t="s">
        <v>52</v>
      </c>
      <c r="D194">
        <v>0</v>
      </c>
      <c r="E194">
        <v>0</v>
      </c>
      <c r="F194">
        <v>0</v>
      </c>
      <c r="G194" t="s">
        <v>54</v>
      </c>
      <c r="H194" t="s">
        <v>55</v>
      </c>
      <c r="I194" t="s">
        <v>55</v>
      </c>
      <c r="J194" t="s">
        <v>55</v>
      </c>
      <c r="K194" t="s">
        <v>18</v>
      </c>
      <c r="L194">
        <v>90</v>
      </c>
      <c r="M194" t="s">
        <v>173</v>
      </c>
      <c r="N194">
        <v>0</v>
      </c>
      <c r="O194" t="s">
        <v>173</v>
      </c>
      <c r="P194">
        <v>0</v>
      </c>
      <c r="Q194" t="s">
        <v>173</v>
      </c>
      <c r="R194">
        <v>0</v>
      </c>
      <c r="S194">
        <v>2</v>
      </c>
      <c r="T194" t="s">
        <v>174</v>
      </c>
      <c r="U194">
        <v>3.3187000000000002</v>
      </c>
      <c r="V194">
        <v>0.69750000000000001</v>
      </c>
      <c r="W194">
        <v>9.2382000000000009</v>
      </c>
      <c r="X194">
        <v>0.29780000000000001</v>
      </c>
      <c r="Y194">
        <v>33.340499999999999</v>
      </c>
      <c r="Z194">
        <v>0.32690000000000002</v>
      </c>
      <c r="AA194" t="s">
        <v>179</v>
      </c>
      <c r="AB194">
        <v>1.54E-2</v>
      </c>
      <c r="AC194">
        <v>2.2200000000000001E-2</v>
      </c>
      <c r="AD194">
        <v>1.0699999999999999E-2</v>
      </c>
      <c r="AE194">
        <v>2.3361999999999998</v>
      </c>
      <c r="AF194">
        <v>3.8300000000000001E-2</v>
      </c>
      <c r="AG194">
        <v>0.1522</v>
      </c>
      <c r="AH194">
        <v>7.4999999999999997E-3</v>
      </c>
      <c r="AI194">
        <v>7.3113000000000001</v>
      </c>
      <c r="AJ194">
        <v>3.1800000000000002E-2</v>
      </c>
      <c r="AK194">
        <v>0.47660000000000002</v>
      </c>
      <c r="AL194">
        <v>7.1000000000000004E-3</v>
      </c>
      <c r="AM194">
        <v>1.9900000000000001E-2</v>
      </c>
      <c r="AN194">
        <v>7.4999999999999997E-3</v>
      </c>
      <c r="AO194">
        <v>2.53E-2</v>
      </c>
      <c r="AP194">
        <v>4.1999999999999997E-3</v>
      </c>
      <c r="AQ194" t="s">
        <v>1709</v>
      </c>
      <c r="AR194">
        <v>5.1000000000000004E-3</v>
      </c>
      <c r="AS194" t="s">
        <v>2357</v>
      </c>
      <c r="AT194">
        <v>2.6200000000000001E-2</v>
      </c>
      <c r="AU194" t="s">
        <v>179</v>
      </c>
      <c r="AV194">
        <v>3.7000000000000002E-3</v>
      </c>
      <c r="AW194" t="s">
        <v>1385</v>
      </c>
      <c r="AX194">
        <v>1.1999999999999999E-3</v>
      </c>
      <c r="AY194" t="s">
        <v>287</v>
      </c>
      <c r="AZ194">
        <v>8.0000000000000004E-4</v>
      </c>
      <c r="BA194" t="s">
        <v>638</v>
      </c>
      <c r="BB194">
        <v>5.9999999999999995E-4</v>
      </c>
      <c r="BC194" t="s">
        <v>212</v>
      </c>
      <c r="BD194">
        <v>5.0000000000000001E-4</v>
      </c>
      <c r="BE194" t="s">
        <v>179</v>
      </c>
      <c r="BF194">
        <v>2.9999999999999997E-4</v>
      </c>
      <c r="BG194" t="s">
        <v>179</v>
      </c>
      <c r="BH194">
        <v>1E-4</v>
      </c>
      <c r="BI194" t="s">
        <v>246</v>
      </c>
      <c r="BJ194">
        <v>2.0000000000000001E-4</v>
      </c>
      <c r="BK194" t="s">
        <v>625</v>
      </c>
      <c r="BL194">
        <v>5.0000000000000001E-4</v>
      </c>
      <c r="BM194" t="s">
        <v>250</v>
      </c>
      <c r="BN194">
        <v>2.9999999999999997E-4</v>
      </c>
      <c r="BO194" t="s">
        <v>229</v>
      </c>
      <c r="BP194">
        <v>5.9999999999999995E-4</v>
      </c>
      <c r="BQ194" t="s">
        <v>179</v>
      </c>
      <c r="BR194">
        <v>2.9999999999999997E-4</v>
      </c>
      <c r="BS194" t="s">
        <v>179</v>
      </c>
      <c r="BT194">
        <v>5.0000000000000001E-4</v>
      </c>
      <c r="BU194" t="s">
        <v>179</v>
      </c>
      <c r="BV194">
        <v>5.9999999999999995E-4</v>
      </c>
      <c r="BW194" t="s">
        <v>18</v>
      </c>
      <c r="BY194" t="s">
        <v>179</v>
      </c>
      <c r="BZ194">
        <v>1.1000000000000001E-3</v>
      </c>
      <c r="CA194" t="s">
        <v>179</v>
      </c>
      <c r="CB194">
        <v>8.0000000000000004E-4</v>
      </c>
      <c r="CC194" t="s">
        <v>179</v>
      </c>
      <c r="CD194">
        <v>2.0999999999999999E-3</v>
      </c>
      <c r="CE194" t="s">
        <v>179</v>
      </c>
      <c r="CF194">
        <v>2.2000000000000001E-3</v>
      </c>
      <c r="CG194" t="s">
        <v>216</v>
      </c>
      <c r="CH194">
        <v>1E-4</v>
      </c>
      <c r="CI194" t="s">
        <v>179</v>
      </c>
      <c r="CJ194">
        <v>8.3999999999999995E-3</v>
      </c>
      <c r="CK194" t="s">
        <v>179</v>
      </c>
      <c r="CL194">
        <v>1.1299999999999999E-2</v>
      </c>
      <c r="CM194" t="s">
        <v>179</v>
      </c>
      <c r="CN194">
        <v>6.8999999999999999E-3</v>
      </c>
      <c r="CO194" t="s">
        <v>179</v>
      </c>
      <c r="CP194">
        <v>8.9999999999999998E-4</v>
      </c>
      <c r="CQ194" t="s">
        <v>179</v>
      </c>
      <c r="CR194">
        <v>3.3E-3</v>
      </c>
      <c r="CS194" t="s">
        <v>179</v>
      </c>
      <c r="CT194">
        <v>1.9E-3</v>
      </c>
      <c r="CU194" t="s">
        <v>18</v>
      </c>
      <c r="CW194" t="s">
        <v>18</v>
      </c>
      <c r="CY194" t="s">
        <v>179</v>
      </c>
      <c r="CZ194">
        <v>5.9999999999999995E-4</v>
      </c>
      <c r="DA194" t="s">
        <v>179</v>
      </c>
      <c r="DB194">
        <v>6.9999999999999999E-4</v>
      </c>
      <c r="DC194" t="s">
        <v>179</v>
      </c>
      <c r="DD194">
        <v>5.9999999999999995E-4</v>
      </c>
      <c r="DE194" t="s">
        <v>179</v>
      </c>
      <c r="DF194">
        <v>6.9999999999999999E-4</v>
      </c>
      <c r="DG194" t="s">
        <v>179</v>
      </c>
      <c r="DH194">
        <v>5.0000000000000001E-4</v>
      </c>
      <c r="DI194" t="s">
        <v>179</v>
      </c>
      <c r="DJ194">
        <v>5.0000000000000001E-4</v>
      </c>
      <c r="DK194" t="s">
        <v>5135</v>
      </c>
      <c r="DL194" t="s">
        <v>59</v>
      </c>
      <c r="DS194">
        <v>119</v>
      </c>
      <c r="DT194" t="s">
        <v>6021</v>
      </c>
      <c r="DW194" t="s">
        <v>5336</v>
      </c>
    </row>
    <row r="195" spans="1:127">
      <c r="A195">
        <v>564</v>
      </c>
      <c r="B195" s="14">
        <v>44742.938194444447</v>
      </c>
      <c r="C195" t="s">
        <v>52</v>
      </c>
      <c r="D195">
        <v>0</v>
      </c>
      <c r="E195">
        <v>0</v>
      </c>
      <c r="F195">
        <v>0</v>
      </c>
      <c r="G195" t="s">
        <v>54</v>
      </c>
      <c r="H195" t="s">
        <v>55</v>
      </c>
      <c r="I195" t="s">
        <v>55</v>
      </c>
      <c r="J195" t="s">
        <v>55</v>
      </c>
      <c r="K195" t="s">
        <v>18</v>
      </c>
      <c r="L195">
        <v>90</v>
      </c>
      <c r="M195" t="s">
        <v>173</v>
      </c>
      <c r="N195">
        <v>0</v>
      </c>
      <c r="O195" t="s">
        <v>173</v>
      </c>
      <c r="P195">
        <v>0</v>
      </c>
      <c r="Q195" t="s">
        <v>173</v>
      </c>
      <c r="R195">
        <v>0</v>
      </c>
      <c r="S195">
        <v>2</v>
      </c>
      <c r="T195" t="s">
        <v>174</v>
      </c>
      <c r="U195">
        <v>2.2387999999999999</v>
      </c>
      <c r="V195">
        <v>0.55510000000000004</v>
      </c>
      <c r="W195">
        <v>6.2310999999999996</v>
      </c>
      <c r="X195">
        <v>0.24299999999999999</v>
      </c>
      <c r="Y195">
        <v>24.7745</v>
      </c>
      <c r="Z195">
        <v>0.27250000000000002</v>
      </c>
      <c r="AA195" t="s">
        <v>179</v>
      </c>
      <c r="AB195">
        <v>1.2800000000000001E-2</v>
      </c>
      <c r="AC195" t="s">
        <v>179</v>
      </c>
      <c r="AD195">
        <v>7.7000000000000002E-3</v>
      </c>
      <c r="AE195" t="s">
        <v>179</v>
      </c>
      <c r="AF195">
        <v>1.6299999999999999E-2</v>
      </c>
      <c r="AG195">
        <v>0.1661</v>
      </c>
      <c r="AH195">
        <v>7.1000000000000004E-3</v>
      </c>
      <c r="AI195">
        <v>5.7390999999999996</v>
      </c>
      <c r="AJ195">
        <v>2.7699999999999999E-2</v>
      </c>
      <c r="AK195">
        <v>0.38329999999999997</v>
      </c>
      <c r="AL195">
        <v>6.3E-3</v>
      </c>
      <c r="AM195" t="s">
        <v>179</v>
      </c>
      <c r="AN195">
        <v>6.3E-3</v>
      </c>
      <c r="AO195">
        <v>1.32E-2</v>
      </c>
      <c r="AP195">
        <v>3.3E-3</v>
      </c>
      <c r="AQ195" t="s">
        <v>1079</v>
      </c>
      <c r="AR195">
        <v>4.5999999999999999E-3</v>
      </c>
      <c r="AS195" t="s">
        <v>2358</v>
      </c>
      <c r="AT195">
        <v>2.1700000000000001E-2</v>
      </c>
      <c r="AU195" t="s">
        <v>179</v>
      </c>
      <c r="AV195">
        <v>3.2000000000000002E-3</v>
      </c>
      <c r="AW195" t="s">
        <v>431</v>
      </c>
      <c r="AX195">
        <v>1.1999999999999999E-3</v>
      </c>
      <c r="AY195" t="s">
        <v>215</v>
      </c>
      <c r="AZ195">
        <v>8.9999999999999998E-4</v>
      </c>
      <c r="BA195" t="s">
        <v>187</v>
      </c>
      <c r="BB195">
        <v>6.9999999999999999E-4</v>
      </c>
      <c r="BC195" t="s">
        <v>267</v>
      </c>
      <c r="BD195">
        <v>5.0000000000000001E-4</v>
      </c>
      <c r="BE195" t="s">
        <v>179</v>
      </c>
      <c r="BF195">
        <v>2.9999999999999997E-4</v>
      </c>
      <c r="BG195" t="s">
        <v>246</v>
      </c>
      <c r="BH195">
        <v>1E-4</v>
      </c>
      <c r="BI195" t="s">
        <v>192</v>
      </c>
      <c r="BJ195">
        <v>2.0000000000000001E-4</v>
      </c>
      <c r="BK195" t="s">
        <v>537</v>
      </c>
      <c r="BL195">
        <v>4.0000000000000002E-4</v>
      </c>
      <c r="BM195" t="s">
        <v>733</v>
      </c>
      <c r="BN195">
        <v>2.9999999999999997E-4</v>
      </c>
      <c r="BO195" t="s">
        <v>301</v>
      </c>
      <c r="BP195">
        <v>6.9999999999999999E-4</v>
      </c>
      <c r="BQ195" t="s">
        <v>179</v>
      </c>
      <c r="BR195">
        <v>2.9999999999999997E-4</v>
      </c>
      <c r="BS195" t="s">
        <v>179</v>
      </c>
      <c r="BT195">
        <v>5.9999999999999995E-4</v>
      </c>
      <c r="BU195" t="s">
        <v>179</v>
      </c>
      <c r="BV195">
        <v>5.0000000000000001E-4</v>
      </c>
      <c r="BW195" t="s">
        <v>269</v>
      </c>
      <c r="BX195">
        <v>8.0000000000000004E-4</v>
      </c>
      <c r="BY195" t="s">
        <v>179</v>
      </c>
      <c r="BZ195">
        <v>1.4E-3</v>
      </c>
      <c r="CA195" t="s">
        <v>179</v>
      </c>
      <c r="CB195">
        <v>1E-3</v>
      </c>
      <c r="CC195" t="s">
        <v>601</v>
      </c>
      <c r="CD195">
        <v>2.5999999999999999E-3</v>
      </c>
      <c r="CE195" t="s">
        <v>179</v>
      </c>
      <c r="CF195">
        <v>1.9E-3</v>
      </c>
      <c r="CG195" t="s">
        <v>216</v>
      </c>
      <c r="CH195">
        <v>1E-4</v>
      </c>
      <c r="CI195" t="s">
        <v>179</v>
      </c>
      <c r="CJ195">
        <v>1.15E-2</v>
      </c>
      <c r="CK195" t="s">
        <v>179</v>
      </c>
      <c r="CL195">
        <v>1.3299999999999999E-2</v>
      </c>
      <c r="CM195" t="s">
        <v>179</v>
      </c>
      <c r="CN195">
        <v>1.2699999999999999E-2</v>
      </c>
      <c r="CO195" t="s">
        <v>179</v>
      </c>
      <c r="CP195">
        <v>1E-3</v>
      </c>
      <c r="CQ195" t="s">
        <v>179</v>
      </c>
      <c r="CR195">
        <v>2.8999999999999998E-3</v>
      </c>
      <c r="CS195" t="s">
        <v>179</v>
      </c>
      <c r="CT195">
        <v>2.3E-3</v>
      </c>
      <c r="CU195" t="s">
        <v>179</v>
      </c>
      <c r="CV195">
        <v>8.0000000000000004E-4</v>
      </c>
      <c r="CW195" t="s">
        <v>18</v>
      </c>
      <c r="CY195" t="s">
        <v>179</v>
      </c>
      <c r="CZ195">
        <v>5.0000000000000001E-4</v>
      </c>
      <c r="DA195" t="s">
        <v>179</v>
      </c>
      <c r="DB195">
        <v>6.9999999999999999E-4</v>
      </c>
      <c r="DC195" t="s">
        <v>179</v>
      </c>
      <c r="DD195">
        <v>6.9999999999999999E-4</v>
      </c>
      <c r="DE195" t="s">
        <v>179</v>
      </c>
      <c r="DF195">
        <v>6.9999999999999999E-4</v>
      </c>
      <c r="DG195" t="s">
        <v>179</v>
      </c>
      <c r="DH195">
        <v>4.0000000000000002E-4</v>
      </c>
      <c r="DI195" t="s">
        <v>179</v>
      </c>
      <c r="DJ195">
        <v>5.9999999999999995E-4</v>
      </c>
      <c r="DK195" t="s">
        <v>5136</v>
      </c>
      <c r="DL195" t="s">
        <v>59</v>
      </c>
      <c r="DS195">
        <v>12</v>
      </c>
      <c r="DT195" t="s">
        <v>5984</v>
      </c>
      <c r="DW195" t="s">
        <v>5337</v>
      </c>
    </row>
    <row r="196" spans="1:127">
      <c r="A196">
        <v>566</v>
      </c>
      <c r="B196" s="14">
        <v>44742.942361111112</v>
      </c>
      <c r="C196" t="s">
        <v>52</v>
      </c>
      <c r="D196">
        <v>0</v>
      </c>
      <c r="E196">
        <v>0</v>
      </c>
      <c r="F196">
        <v>0</v>
      </c>
      <c r="G196" t="s">
        <v>54</v>
      </c>
      <c r="H196" t="s">
        <v>55</v>
      </c>
      <c r="I196" t="s">
        <v>55</v>
      </c>
      <c r="J196" t="s">
        <v>55</v>
      </c>
      <c r="K196" t="s">
        <v>18</v>
      </c>
      <c r="L196">
        <v>90</v>
      </c>
      <c r="M196" t="s">
        <v>173</v>
      </c>
      <c r="N196">
        <v>0</v>
      </c>
      <c r="O196" t="s">
        <v>173</v>
      </c>
      <c r="P196">
        <v>0</v>
      </c>
      <c r="Q196" t="s">
        <v>173</v>
      </c>
      <c r="R196">
        <v>0</v>
      </c>
      <c r="S196">
        <v>2</v>
      </c>
      <c r="T196" t="s">
        <v>174</v>
      </c>
      <c r="U196">
        <v>5.4579000000000004</v>
      </c>
      <c r="V196">
        <v>0.70699999999999996</v>
      </c>
      <c r="W196">
        <v>13.401300000000001</v>
      </c>
      <c r="X196">
        <v>0.34420000000000001</v>
      </c>
      <c r="Y196">
        <v>40.554499999999997</v>
      </c>
      <c r="Z196">
        <v>0.3659</v>
      </c>
      <c r="AA196">
        <v>3.5000000000000003E-2</v>
      </c>
      <c r="AB196">
        <v>1.54E-2</v>
      </c>
      <c r="AC196" t="s">
        <v>179</v>
      </c>
      <c r="AD196">
        <v>8.3000000000000001E-3</v>
      </c>
      <c r="AE196" t="s">
        <v>179</v>
      </c>
      <c r="AF196">
        <v>1.61E-2</v>
      </c>
      <c r="AG196">
        <v>0.189</v>
      </c>
      <c r="AH196">
        <v>8.0000000000000002E-3</v>
      </c>
      <c r="AI196">
        <v>8.0115999999999996</v>
      </c>
      <c r="AJ196">
        <v>3.32E-2</v>
      </c>
      <c r="AK196">
        <v>0.56459999999999999</v>
      </c>
      <c r="AL196">
        <v>7.6E-3</v>
      </c>
      <c r="AM196">
        <v>1.89E-2</v>
      </c>
      <c r="AN196">
        <v>8.0000000000000002E-3</v>
      </c>
      <c r="AO196">
        <v>2.5399999999999999E-2</v>
      </c>
      <c r="AP196">
        <v>4.4999999999999997E-3</v>
      </c>
      <c r="AQ196" t="s">
        <v>427</v>
      </c>
      <c r="AR196">
        <v>4.8999999999999998E-3</v>
      </c>
      <c r="AS196" t="s">
        <v>2359</v>
      </c>
      <c r="AT196">
        <v>2.63E-2</v>
      </c>
      <c r="AU196" t="s">
        <v>179</v>
      </c>
      <c r="AV196">
        <v>3.7000000000000002E-3</v>
      </c>
      <c r="AW196" t="s">
        <v>424</v>
      </c>
      <c r="AX196">
        <v>1E-3</v>
      </c>
      <c r="AY196" t="s">
        <v>266</v>
      </c>
      <c r="AZ196">
        <v>8.0000000000000004E-4</v>
      </c>
      <c r="BA196" t="s">
        <v>537</v>
      </c>
      <c r="BB196">
        <v>5.9999999999999995E-4</v>
      </c>
      <c r="BC196" t="s">
        <v>391</v>
      </c>
      <c r="BD196">
        <v>4.0000000000000002E-4</v>
      </c>
      <c r="BE196" t="s">
        <v>179</v>
      </c>
      <c r="BF196">
        <v>2.0000000000000001E-4</v>
      </c>
      <c r="BG196" t="s">
        <v>179</v>
      </c>
      <c r="BH196">
        <v>1E-4</v>
      </c>
      <c r="BI196" t="s">
        <v>318</v>
      </c>
      <c r="BJ196">
        <v>2.0000000000000001E-4</v>
      </c>
      <c r="BK196" t="s">
        <v>450</v>
      </c>
      <c r="BL196">
        <v>4.0000000000000002E-4</v>
      </c>
      <c r="BM196" t="s">
        <v>451</v>
      </c>
      <c r="BN196">
        <v>2.9999999999999997E-4</v>
      </c>
      <c r="BO196" t="s">
        <v>303</v>
      </c>
      <c r="BP196">
        <v>4.0000000000000002E-4</v>
      </c>
      <c r="BQ196" t="s">
        <v>179</v>
      </c>
      <c r="BR196">
        <v>2.9999999999999997E-4</v>
      </c>
      <c r="BS196" t="s">
        <v>179</v>
      </c>
      <c r="BT196">
        <v>2.9999999999999997E-4</v>
      </c>
      <c r="BU196" t="s">
        <v>179</v>
      </c>
      <c r="BV196">
        <v>6.9999999999999999E-4</v>
      </c>
      <c r="BW196" t="s">
        <v>18</v>
      </c>
      <c r="BY196" t="s">
        <v>18</v>
      </c>
      <c r="CA196" t="s">
        <v>179</v>
      </c>
      <c r="CB196">
        <v>8.0000000000000004E-4</v>
      </c>
      <c r="CC196" t="s">
        <v>179</v>
      </c>
      <c r="CD196">
        <v>2E-3</v>
      </c>
      <c r="CE196" t="s">
        <v>179</v>
      </c>
      <c r="CF196">
        <v>2.3E-3</v>
      </c>
      <c r="CG196" t="s">
        <v>216</v>
      </c>
      <c r="CH196">
        <v>1E-4</v>
      </c>
      <c r="CI196" t="s">
        <v>179</v>
      </c>
      <c r="CJ196">
        <v>6.7999999999999996E-3</v>
      </c>
      <c r="CK196" t="s">
        <v>179</v>
      </c>
      <c r="CL196">
        <v>1.0999999999999999E-2</v>
      </c>
      <c r="CM196" t="s">
        <v>215</v>
      </c>
      <c r="CN196">
        <v>3.5999999999999999E-3</v>
      </c>
      <c r="CO196" t="s">
        <v>179</v>
      </c>
      <c r="CP196">
        <v>8.0000000000000004E-4</v>
      </c>
      <c r="CQ196" t="s">
        <v>179</v>
      </c>
      <c r="CR196">
        <v>3.0000000000000001E-3</v>
      </c>
      <c r="CS196" t="s">
        <v>179</v>
      </c>
      <c r="CT196">
        <v>1.8E-3</v>
      </c>
      <c r="CU196" t="s">
        <v>18</v>
      </c>
      <c r="CW196" t="s">
        <v>18</v>
      </c>
      <c r="CY196" t="s">
        <v>179</v>
      </c>
      <c r="CZ196">
        <v>5.9999999999999995E-4</v>
      </c>
      <c r="DA196" t="s">
        <v>179</v>
      </c>
      <c r="DB196">
        <v>5.0000000000000001E-4</v>
      </c>
      <c r="DC196" t="s">
        <v>179</v>
      </c>
      <c r="DD196">
        <v>5.0000000000000001E-4</v>
      </c>
      <c r="DE196" t="s">
        <v>179</v>
      </c>
      <c r="DF196">
        <v>5.9999999999999995E-4</v>
      </c>
      <c r="DG196" t="s">
        <v>179</v>
      </c>
      <c r="DH196">
        <v>4.0000000000000002E-4</v>
      </c>
      <c r="DI196" t="s">
        <v>179</v>
      </c>
      <c r="DJ196">
        <v>2.9999999999999997E-4</v>
      </c>
      <c r="DK196" t="s">
        <v>5136</v>
      </c>
      <c r="DL196" t="s">
        <v>59</v>
      </c>
      <c r="DS196">
        <v>56</v>
      </c>
      <c r="DT196" t="s">
        <v>6016</v>
      </c>
      <c r="DW196" t="s">
        <v>5338</v>
      </c>
    </row>
    <row r="197" spans="1:127">
      <c r="A197">
        <v>567</v>
      </c>
      <c r="B197" s="14">
        <v>44742.944444444445</v>
      </c>
      <c r="C197" t="s">
        <v>52</v>
      </c>
      <c r="D197">
        <v>0</v>
      </c>
      <c r="E197">
        <v>0</v>
      </c>
      <c r="F197">
        <v>0</v>
      </c>
      <c r="G197" t="s">
        <v>54</v>
      </c>
      <c r="H197" t="s">
        <v>55</v>
      </c>
      <c r="I197" t="s">
        <v>55</v>
      </c>
      <c r="J197" t="s">
        <v>55</v>
      </c>
      <c r="K197" t="s">
        <v>18</v>
      </c>
      <c r="L197">
        <v>90</v>
      </c>
      <c r="M197" t="s">
        <v>173</v>
      </c>
      <c r="N197">
        <v>0</v>
      </c>
      <c r="O197" t="s">
        <v>173</v>
      </c>
      <c r="P197">
        <v>0</v>
      </c>
      <c r="Q197" t="s">
        <v>173</v>
      </c>
      <c r="R197">
        <v>0</v>
      </c>
      <c r="S197">
        <v>2</v>
      </c>
      <c r="T197" t="s">
        <v>174</v>
      </c>
      <c r="U197">
        <v>4.6247999999999996</v>
      </c>
      <c r="V197">
        <v>0.69240000000000002</v>
      </c>
      <c r="W197">
        <v>12.9694</v>
      </c>
      <c r="X197">
        <v>0.33979999999999999</v>
      </c>
      <c r="Y197">
        <v>40.287599999999998</v>
      </c>
      <c r="Z197">
        <v>0.36470000000000002</v>
      </c>
      <c r="AA197">
        <v>1.83E-2</v>
      </c>
      <c r="AB197">
        <v>1.54E-2</v>
      </c>
      <c r="AC197" t="s">
        <v>179</v>
      </c>
      <c r="AD197">
        <v>8.6E-3</v>
      </c>
      <c r="AE197" t="s">
        <v>179</v>
      </c>
      <c r="AF197">
        <v>1.67E-2</v>
      </c>
      <c r="AG197">
        <v>0.22500000000000001</v>
      </c>
      <c r="AH197">
        <v>8.5000000000000006E-3</v>
      </c>
      <c r="AI197">
        <v>7.9048999999999996</v>
      </c>
      <c r="AJ197">
        <v>3.3000000000000002E-2</v>
      </c>
      <c r="AK197">
        <v>0.55649999999999999</v>
      </c>
      <c r="AL197">
        <v>7.4999999999999997E-3</v>
      </c>
      <c r="AM197">
        <v>1.9E-2</v>
      </c>
      <c r="AN197">
        <v>8.0000000000000002E-3</v>
      </c>
      <c r="AO197">
        <v>2.06E-2</v>
      </c>
      <c r="AP197">
        <v>4.1999999999999997E-3</v>
      </c>
      <c r="AQ197" t="s">
        <v>2000</v>
      </c>
      <c r="AR197">
        <v>4.7000000000000002E-3</v>
      </c>
      <c r="AS197" t="s">
        <v>2360</v>
      </c>
      <c r="AT197">
        <v>2.5899999999999999E-2</v>
      </c>
      <c r="AU197" t="s">
        <v>537</v>
      </c>
      <c r="AV197">
        <v>3.7000000000000002E-3</v>
      </c>
      <c r="AW197" t="s">
        <v>1309</v>
      </c>
      <c r="AX197">
        <v>1.2999999999999999E-3</v>
      </c>
      <c r="AY197" t="s">
        <v>390</v>
      </c>
      <c r="AZ197">
        <v>8.0000000000000004E-4</v>
      </c>
      <c r="BA197" t="s">
        <v>422</v>
      </c>
      <c r="BB197">
        <v>6.9999999999999999E-4</v>
      </c>
      <c r="BC197" t="s">
        <v>211</v>
      </c>
      <c r="BD197">
        <v>4.0000000000000002E-4</v>
      </c>
      <c r="BE197" t="s">
        <v>179</v>
      </c>
      <c r="BF197">
        <v>2.9999999999999997E-4</v>
      </c>
      <c r="BG197" t="s">
        <v>179</v>
      </c>
      <c r="BH197">
        <v>1E-4</v>
      </c>
      <c r="BI197" t="s">
        <v>286</v>
      </c>
      <c r="BJ197">
        <v>2.0000000000000001E-4</v>
      </c>
      <c r="BK197" t="s">
        <v>248</v>
      </c>
      <c r="BL197">
        <v>4.0000000000000002E-4</v>
      </c>
      <c r="BM197" t="s">
        <v>250</v>
      </c>
      <c r="BN197">
        <v>2.9999999999999997E-4</v>
      </c>
      <c r="BO197" t="s">
        <v>301</v>
      </c>
      <c r="BP197">
        <v>5.0000000000000001E-4</v>
      </c>
      <c r="BQ197" t="s">
        <v>179</v>
      </c>
      <c r="BR197">
        <v>2.9999999999999997E-4</v>
      </c>
      <c r="BS197" t="s">
        <v>179</v>
      </c>
      <c r="BT197">
        <v>2.9999999999999997E-4</v>
      </c>
      <c r="BU197" t="s">
        <v>179</v>
      </c>
      <c r="BV197">
        <v>6.9999999999999999E-4</v>
      </c>
      <c r="BW197" t="s">
        <v>18</v>
      </c>
      <c r="BY197" t="s">
        <v>179</v>
      </c>
      <c r="BZ197">
        <v>1.1000000000000001E-3</v>
      </c>
      <c r="CA197" t="s">
        <v>179</v>
      </c>
      <c r="CB197">
        <v>8.0000000000000004E-4</v>
      </c>
      <c r="CC197" t="s">
        <v>438</v>
      </c>
      <c r="CD197">
        <v>1.9E-3</v>
      </c>
      <c r="CE197" t="s">
        <v>179</v>
      </c>
      <c r="CF197">
        <v>2.3E-3</v>
      </c>
      <c r="CG197" t="s">
        <v>216</v>
      </c>
      <c r="CH197">
        <v>1E-4</v>
      </c>
      <c r="CI197" t="s">
        <v>179</v>
      </c>
      <c r="CJ197">
        <v>6.7000000000000002E-3</v>
      </c>
      <c r="CK197" t="s">
        <v>179</v>
      </c>
      <c r="CL197">
        <v>1.0500000000000001E-2</v>
      </c>
      <c r="CM197" t="s">
        <v>179</v>
      </c>
      <c r="CN197">
        <v>3.5999999999999999E-3</v>
      </c>
      <c r="CO197" t="s">
        <v>179</v>
      </c>
      <c r="CP197">
        <v>8.0000000000000004E-4</v>
      </c>
      <c r="CQ197" t="s">
        <v>179</v>
      </c>
      <c r="CR197">
        <v>3.3E-3</v>
      </c>
      <c r="CS197" t="s">
        <v>179</v>
      </c>
      <c r="CT197">
        <v>1.9E-3</v>
      </c>
      <c r="CU197" t="s">
        <v>179</v>
      </c>
      <c r="CV197">
        <v>8.0000000000000004E-4</v>
      </c>
      <c r="CW197" t="s">
        <v>18</v>
      </c>
      <c r="CY197" t="s">
        <v>179</v>
      </c>
      <c r="CZ197">
        <v>5.9999999999999995E-4</v>
      </c>
      <c r="DA197" t="s">
        <v>179</v>
      </c>
      <c r="DB197">
        <v>5.9999999999999995E-4</v>
      </c>
      <c r="DC197" t="s">
        <v>179</v>
      </c>
      <c r="DD197">
        <v>5.9999999999999995E-4</v>
      </c>
      <c r="DE197" t="s">
        <v>179</v>
      </c>
      <c r="DF197">
        <v>5.9999999999999995E-4</v>
      </c>
      <c r="DG197" t="s">
        <v>179</v>
      </c>
      <c r="DH197">
        <v>4.0000000000000002E-4</v>
      </c>
      <c r="DI197" t="s">
        <v>179</v>
      </c>
      <c r="DJ197">
        <v>2.9999999999999997E-4</v>
      </c>
      <c r="DK197" t="s">
        <v>5136</v>
      </c>
      <c r="DL197" t="s">
        <v>59</v>
      </c>
      <c r="DS197">
        <v>80</v>
      </c>
      <c r="DT197" t="s">
        <v>6018</v>
      </c>
      <c r="DW197" t="s">
        <v>5339</v>
      </c>
    </row>
    <row r="198" spans="1:127">
      <c r="A198">
        <v>568</v>
      </c>
      <c r="B198" s="14">
        <v>44742.954861111109</v>
      </c>
      <c r="C198" t="s">
        <v>52</v>
      </c>
      <c r="D198">
        <v>0</v>
      </c>
      <c r="E198">
        <v>0</v>
      </c>
      <c r="F198">
        <v>0</v>
      </c>
      <c r="G198" t="s">
        <v>54</v>
      </c>
      <c r="H198" t="s">
        <v>55</v>
      </c>
      <c r="I198" t="s">
        <v>55</v>
      </c>
      <c r="J198" t="s">
        <v>55</v>
      </c>
      <c r="K198" t="s">
        <v>18</v>
      </c>
      <c r="L198">
        <v>90</v>
      </c>
      <c r="M198" t="s">
        <v>173</v>
      </c>
      <c r="N198">
        <v>0</v>
      </c>
      <c r="O198" t="s">
        <v>173</v>
      </c>
      <c r="P198">
        <v>0</v>
      </c>
      <c r="Q198" t="s">
        <v>173</v>
      </c>
      <c r="R198">
        <v>0</v>
      </c>
      <c r="S198">
        <v>2</v>
      </c>
      <c r="T198" t="s">
        <v>174</v>
      </c>
      <c r="U198">
        <v>2.3235000000000001</v>
      </c>
      <c r="V198">
        <v>0.6472</v>
      </c>
      <c r="W198">
        <v>12.4048</v>
      </c>
      <c r="X198">
        <v>0.33729999999999999</v>
      </c>
      <c r="Y198">
        <v>38.847999999999999</v>
      </c>
      <c r="Z198">
        <v>0.36199999999999999</v>
      </c>
      <c r="AA198">
        <v>4.3700000000000003E-2</v>
      </c>
      <c r="AB198">
        <v>1.5900000000000001E-2</v>
      </c>
      <c r="AC198" t="s">
        <v>179</v>
      </c>
      <c r="AD198">
        <v>9.4000000000000004E-3</v>
      </c>
      <c r="AE198" t="s">
        <v>179</v>
      </c>
      <c r="AF198">
        <v>1.8800000000000001E-2</v>
      </c>
      <c r="AG198">
        <v>0.75849999999999995</v>
      </c>
      <c r="AH198">
        <v>1.3299999999999999E-2</v>
      </c>
      <c r="AI198">
        <v>7.3289</v>
      </c>
      <c r="AJ198">
        <v>3.2199999999999999E-2</v>
      </c>
      <c r="AK198">
        <v>0.62929999999999997</v>
      </c>
      <c r="AL198">
        <v>7.9000000000000008E-3</v>
      </c>
      <c r="AM198">
        <v>0.02</v>
      </c>
      <c r="AN198">
        <v>8.2000000000000007E-3</v>
      </c>
      <c r="AO198">
        <v>1.84E-2</v>
      </c>
      <c r="AP198">
        <v>4.3E-3</v>
      </c>
      <c r="AQ198" t="s">
        <v>2361</v>
      </c>
      <c r="AR198">
        <v>5.7000000000000002E-3</v>
      </c>
      <c r="AS198" t="s">
        <v>2362</v>
      </c>
      <c r="AT198">
        <v>2.9000000000000001E-2</v>
      </c>
      <c r="AU198" t="s">
        <v>213</v>
      </c>
      <c r="AV198">
        <v>4.1999999999999997E-3</v>
      </c>
      <c r="AW198" t="s">
        <v>431</v>
      </c>
      <c r="AX198">
        <v>1E-3</v>
      </c>
      <c r="AY198" t="s">
        <v>429</v>
      </c>
      <c r="AZ198">
        <v>8.0000000000000004E-4</v>
      </c>
      <c r="BA198" t="s">
        <v>429</v>
      </c>
      <c r="BB198">
        <v>8.0000000000000004E-4</v>
      </c>
      <c r="BC198" t="s">
        <v>406</v>
      </c>
      <c r="BD198">
        <v>5.0000000000000001E-4</v>
      </c>
      <c r="BE198" t="s">
        <v>212</v>
      </c>
      <c r="BF198">
        <v>4.0000000000000002E-4</v>
      </c>
      <c r="BG198" t="s">
        <v>179</v>
      </c>
      <c r="BH198">
        <v>1E-4</v>
      </c>
      <c r="BI198" t="s">
        <v>245</v>
      </c>
      <c r="BJ198">
        <v>2.0000000000000001E-4</v>
      </c>
      <c r="BK198" t="s">
        <v>312</v>
      </c>
      <c r="BL198">
        <v>5.0000000000000001E-4</v>
      </c>
      <c r="BM198" t="s">
        <v>505</v>
      </c>
      <c r="BN198">
        <v>2.9999999999999997E-4</v>
      </c>
      <c r="BO198" t="s">
        <v>284</v>
      </c>
      <c r="BP198">
        <v>5.0000000000000001E-4</v>
      </c>
      <c r="BQ198" t="s">
        <v>179</v>
      </c>
      <c r="BR198">
        <v>2.9999999999999997E-4</v>
      </c>
      <c r="BS198" t="s">
        <v>179</v>
      </c>
      <c r="BT198">
        <v>4.0000000000000002E-4</v>
      </c>
      <c r="BU198" t="s">
        <v>179</v>
      </c>
      <c r="BV198">
        <v>5.9999999999999995E-4</v>
      </c>
      <c r="BW198" t="s">
        <v>391</v>
      </c>
      <c r="BX198">
        <v>8.0000000000000004E-4</v>
      </c>
      <c r="BY198" t="s">
        <v>18</v>
      </c>
      <c r="CA198" t="s">
        <v>211</v>
      </c>
      <c r="CB198">
        <v>8.0000000000000004E-4</v>
      </c>
      <c r="CC198" t="s">
        <v>179</v>
      </c>
      <c r="CD198">
        <v>2.0999999999999999E-3</v>
      </c>
      <c r="CE198" t="s">
        <v>179</v>
      </c>
      <c r="CF198">
        <v>2.3E-3</v>
      </c>
      <c r="CG198" t="s">
        <v>179</v>
      </c>
      <c r="CH198">
        <v>1E-4</v>
      </c>
      <c r="CI198" t="s">
        <v>179</v>
      </c>
      <c r="CJ198">
        <v>7.1000000000000004E-3</v>
      </c>
      <c r="CK198" t="s">
        <v>179</v>
      </c>
      <c r="CL198">
        <v>1.12E-2</v>
      </c>
      <c r="CM198" t="s">
        <v>548</v>
      </c>
      <c r="CN198">
        <v>4.4999999999999997E-3</v>
      </c>
      <c r="CO198" t="s">
        <v>179</v>
      </c>
      <c r="CP198">
        <v>8.9999999999999998E-4</v>
      </c>
      <c r="CQ198" t="s">
        <v>179</v>
      </c>
      <c r="CR198">
        <v>3.2000000000000002E-3</v>
      </c>
      <c r="CS198" t="s">
        <v>179</v>
      </c>
      <c r="CT198">
        <v>1.9E-3</v>
      </c>
      <c r="CU198" t="s">
        <v>179</v>
      </c>
      <c r="CV198">
        <v>8.0000000000000004E-4</v>
      </c>
      <c r="CW198" t="s">
        <v>18</v>
      </c>
      <c r="CY198" t="s">
        <v>179</v>
      </c>
      <c r="CZ198">
        <v>5.9999999999999995E-4</v>
      </c>
      <c r="DA198" t="s">
        <v>179</v>
      </c>
      <c r="DB198">
        <v>5.9999999999999995E-4</v>
      </c>
      <c r="DC198" t="s">
        <v>179</v>
      </c>
      <c r="DD198">
        <v>5.9999999999999995E-4</v>
      </c>
      <c r="DE198" t="s">
        <v>179</v>
      </c>
      <c r="DF198">
        <v>5.9999999999999995E-4</v>
      </c>
      <c r="DG198" t="s">
        <v>179</v>
      </c>
      <c r="DH198">
        <v>4.0000000000000002E-4</v>
      </c>
      <c r="DI198" t="s">
        <v>179</v>
      </c>
      <c r="DJ198">
        <v>4.0000000000000002E-4</v>
      </c>
      <c r="DK198" t="s">
        <v>5137</v>
      </c>
      <c r="DL198" t="s">
        <v>59</v>
      </c>
      <c r="DS198">
        <v>2</v>
      </c>
      <c r="DT198" t="s">
        <v>1630</v>
      </c>
      <c r="DW198" t="s">
        <v>5340</v>
      </c>
    </row>
    <row r="199" spans="1:127">
      <c r="A199">
        <v>569</v>
      </c>
      <c r="B199" s="14">
        <v>44742.956944444442</v>
      </c>
      <c r="C199" t="s">
        <v>52</v>
      </c>
      <c r="D199">
        <v>0</v>
      </c>
      <c r="E199">
        <v>0</v>
      </c>
      <c r="F199">
        <v>0</v>
      </c>
      <c r="G199" t="s">
        <v>54</v>
      </c>
      <c r="H199" t="s">
        <v>55</v>
      </c>
      <c r="I199" t="s">
        <v>55</v>
      </c>
      <c r="J199" t="s">
        <v>55</v>
      </c>
      <c r="K199" t="s">
        <v>18</v>
      </c>
      <c r="L199">
        <v>90</v>
      </c>
      <c r="M199" t="s">
        <v>173</v>
      </c>
      <c r="N199">
        <v>0</v>
      </c>
      <c r="O199" t="s">
        <v>173</v>
      </c>
      <c r="P199">
        <v>0</v>
      </c>
      <c r="Q199" t="s">
        <v>173</v>
      </c>
      <c r="R199">
        <v>0</v>
      </c>
      <c r="S199">
        <v>2</v>
      </c>
      <c r="T199" t="s">
        <v>174</v>
      </c>
      <c r="U199">
        <v>4.1513999999999998</v>
      </c>
      <c r="V199">
        <v>0.67449999999999999</v>
      </c>
      <c r="W199">
        <v>12.954700000000001</v>
      </c>
      <c r="X199">
        <v>0.3412</v>
      </c>
      <c r="Y199">
        <v>39.945799999999998</v>
      </c>
      <c r="Z199">
        <v>0.3629</v>
      </c>
      <c r="AA199">
        <v>3.3700000000000001E-2</v>
      </c>
      <c r="AB199">
        <v>1.6400000000000001E-2</v>
      </c>
      <c r="AC199" t="s">
        <v>179</v>
      </c>
      <c r="AD199">
        <v>8.8999999999999999E-3</v>
      </c>
      <c r="AE199" t="s">
        <v>179</v>
      </c>
      <c r="AF199">
        <v>1.66E-2</v>
      </c>
      <c r="AG199">
        <v>0.24909999999999999</v>
      </c>
      <c r="AH199">
        <v>8.8000000000000005E-3</v>
      </c>
      <c r="AI199">
        <v>9.2551000000000005</v>
      </c>
      <c r="AJ199">
        <v>3.5999999999999997E-2</v>
      </c>
      <c r="AK199">
        <v>0.57379999999999998</v>
      </c>
      <c r="AL199">
        <v>7.7999999999999996E-3</v>
      </c>
      <c r="AM199">
        <v>1.8200000000000001E-2</v>
      </c>
      <c r="AN199">
        <v>8.2000000000000007E-3</v>
      </c>
      <c r="AO199">
        <v>1.8700000000000001E-2</v>
      </c>
      <c r="AP199">
        <v>4.1999999999999997E-3</v>
      </c>
      <c r="AQ199" t="s">
        <v>2329</v>
      </c>
      <c r="AR199">
        <v>5.4999999999999997E-3</v>
      </c>
      <c r="AS199" t="s">
        <v>2363</v>
      </c>
      <c r="AT199">
        <v>2.6800000000000001E-2</v>
      </c>
      <c r="AU199" t="s">
        <v>227</v>
      </c>
      <c r="AV199">
        <v>3.7000000000000002E-3</v>
      </c>
      <c r="AW199" t="s">
        <v>1567</v>
      </c>
      <c r="AX199">
        <v>1.1999999999999999E-3</v>
      </c>
      <c r="AY199" t="s">
        <v>405</v>
      </c>
      <c r="AZ199">
        <v>8.0000000000000004E-4</v>
      </c>
      <c r="BA199" t="s">
        <v>422</v>
      </c>
      <c r="BB199">
        <v>6.9999999999999999E-4</v>
      </c>
      <c r="BC199" t="s">
        <v>211</v>
      </c>
      <c r="BD199">
        <v>5.0000000000000001E-4</v>
      </c>
      <c r="BE199" t="s">
        <v>179</v>
      </c>
      <c r="BF199">
        <v>2.9999999999999997E-4</v>
      </c>
      <c r="BG199" t="s">
        <v>179</v>
      </c>
      <c r="BH199">
        <v>1E-4</v>
      </c>
      <c r="BI199" t="s">
        <v>286</v>
      </c>
      <c r="BJ199">
        <v>2.0000000000000001E-4</v>
      </c>
      <c r="BK199" t="s">
        <v>363</v>
      </c>
      <c r="BL199">
        <v>5.0000000000000001E-4</v>
      </c>
      <c r="BM199" t="s">
        <v>517</v>
      </c>
      <c r="BN199">
        <v>2.9999999999999997E-4</v>
      </c>
      <c r="BO199" t="s">
        <v>301</v>
      </c>
      <c r="BP199">
        <v>5.0000000000000001E-4</v>
      </c>
      <c r="BQ199" t="s">
        <v>179</v>
      </c>
      <c r="BR199">
        <v>2.9999999999999997E-4</v>
      </c>
      <c r="BS199" t="s">
        <v>179</v>
      </c>
      <c r="BT199">
        <v>2.9999999999999997E-4</v>
      </c>
      <c r="BU199" t="s">
        <v>179</v>
      </c>
      <c r="BV199">
        <v>5.9999999999999995E-4</v>
      </c>
      <c r="BW199" t="s">
        <v>18</v>
      </c>
      <c r="BY199" t="s">
        <v>18</v>
      </c>
      <c r="CA199" t="s">
        <v>179</v>
      </c>
      <c r="CB199">
        <v>8.0000000000000004E-4</v>
      </c>
      <c r="CC199" t="s">
        <v>179</v>
      </c>
      <c r="CD199">
        <v>2E-3</v>
      </c>
      <c r="CE199" t="s">
        <v>179</v>
      </c>
      <c r="CF199">
        <v>2.3E-3</v>
      </c>
      <c r="CG199" t="s">
        <v>179</v>
      </c>
      <c r="CH199">
        <v>1E-4</v>
      </c>
      <c r="CI199" t="s">
        <v>179</v>
      </c>
      <c r="CJ199">
        <v>6.6E-3</v>
      </c>
      <c r="CK199" t="s">
        <v>985</v>
      </c>
      <c r="CL199">
        <v>1.09E-2</v>
      </c>
      <c r="CM199" t="s">
        <v>179</v>
      </c>
      <c r="CN199">
        <v>4.0000000000000001E-3</v>
      </c>
      <c r="CO199" t="s">
        <v>179</v>
      </c>
      <c r="CP199">
        <v>8.0000000000000004E-4</v>
      </c>
      <c r="CQ199" t="s">
        <v>179</v>
      </c>
      <c r="CR199">
        <v>3.0999999999999999E-3</v>
      </c>
      <c r="CS199" t="s">
        <v>179</v>
      </c>
      <c r="CT199">
        <v>1.9E-3</v>
      </c>
      <c r="CU199" t="s">
        <v>179</v>
      </c>
      <c r="CV199">
        <v>8.0000000000000004E-4</v>
      </c>
      <c r="CW199" t="s">
        <v>18</v>
      </c>
      <c r="CY199" t="s">
        <v>179</v>
      </c>
      <c r="CZ199">
        <v>5.0000000000000001E-4</v>
      </c>
      <c r="DA199" t="s">
        <v>179</v>
      </c>
      <c r="DB199">
        <v>5.9999999999999995E-4</v>
      </c>
      <c r="DC199" t="s">
        <v>192</v>
      </c>
      <c r="DD199">
        <v>5.9999999999999995E-4</v>
      </c>
      <c r="DE199" t="s">
        <v>179</v>
      </c>
      <c r="DF199">
        <v>5.9999999999999995E-4</v>
      </c>
      <c r="DG199" t="s">
        <v>179</v>
      </c>
      <c r="DH199">
        <v>4.0000000000000002E-4</v>
      </c>
      <c r="DI199" t="s">
        <v>179</v>
      </c>
      <c r="DJ199">
        <v>2.9999999999999997E-4</v>
      </c>
      <c r="DK199" t="s">
        <v>5137</v>
      </c>
      <c r="DL199" t="s">
        <v>59</v>
      </c>
      <c r="DS199">
        <v>34</v>
      </c>
      <c r="DT199" t="s">
        <v>5997</v>
      </c>
      <c r="DW199" t="s">
        <v>5341</v>
      </c>
    </row>
    <row r="200" spans="1:127">
      <c r="A200">
        <v>570</v>
      </c>
      <c r="B200" s="14">
        <v>44742.959722222222</v>
      </c>
      <c r="C200" t="s">
        <v>52</v>
      </c>
      <c r="D200">
        <v>0</v>
      </c>
      <c r="E200">
        <v>0</v>
      </c>
      <c r="F200">
        <v>0</v>
      </c>
      <c r="G200" t="s">
        <v>54</v>
      </c>
      <c r="H200" t="s">
        <v>55</v>
      </c>
      <c r="I200" t="s">
        <v>55</v>
      </c>
      <c r="J200" t="s">
        <v>55</v>
      </c>
      <c r="K200" t="s">
        <v>18</v>
      </c>
      <c r="L200">
        <v>90</v>
      </c>
      <c r="M200" t="s">
        <v>173</v>
      </c>
      <c r="N200">
        <v>0</v>
      </c>
      <c r="O200" t="s">
        <v>173</v>
      </c>
      <c r="P200">
        <v>0</v>
      </c>
      <c r="Q200" t="s">
        <v>173</v>
      </c>
      <c r="R200">
        <v>0</v>
      </c>
      <c r="S200">
        <v>2</v>
      </c>
      <c r="T200" t="s">
        <v>174</v>
      </c>
      <c r="U200">
        <v>4.3529</v>
      </c>
      <c r="V200">
        <v>0.69369999999999998</v>
      </c>
      <c r="W200">
        <v>12.198499999999999</v>
      </c>
      <c r="X200">
        <v>0.33660000000000001</v>
      </c>
      <c r="Y200">
        <v>40.896500000000003</v>
      </c>
      <c r="Z200">
        <v>0.3705</v>
      </c>
      <c r="AA200">
        <v>2.6700000000000002E-2</v>
      </c>
      <c r="AB200">
        <v>1.5800000000000002E-2</v>
      </c>
      <c r="AC200" t="s">
        <v>179</v>
      </c>
      <c r="AD200">
        <v>8.9999999999999993E-3</v>
      </c>
      <c r="AE200" t="s">
        <v>179</v>
      </c>
      <c r="AF200">
        <v>1.78E-2</v>
      </c>
      <c r="AG200">
        <v>0.37459999999999999</v>
      </c>
      <c r="AH200">
        <v>1.0200000000000001E-2</v>
      </c>
      <c r="AI200">
        <v>7.9161999999999999</v>
      </c>
      <c r="AJ200">
        <v>3.3399999999999999E-2</v>
      </c>
      <c r="AK200">
        <v>0.6542</v>
      </c>
      <c r="AL200">
        <v>8.0999999999999996E-3</v>
      </c>
      <c r="AM200">
        <v>2.5399999999999999E-2</v>
      </c>
      <c r="AN200">
        <v>8.6E-3</v>
      </c>
      <c r="AO200">
        <v>3.1199999999999999E-2</v>
      </c>
      <c r="AP200">
        <v>4.4999999999999997E-3</v>
      </c>
      <c r="AQ200" t="s">
        <v>415</v>
      </c>
      <c r="AR200">
        <v>4.7999999999999996E-3</v>
      </c>
      <c r="AS200" t="s">
        <v>2364</v>
      </c>
      <c r="AT200">
        <v>2.8899999999999999E-2</v>
      </c>
      <c r="AU200" t="s">
        <v>179</v>
      </c>
      <c r="AV200">
        <v>4.0000000000000001E-3</v>
      </c>
      <c r="AW200" t="s">
        <v>190</v>
      </c>
      <c r="AX200">
        <v>1.1000000000000001E-3</v>
      </c>
      <c r="AY200" t="s">
        <v>317</v>
      </c>
      <c r="AZ200">
        <v>8.0000000000000004E-4</v>
      </c>
      <c r="BA200" t="s">
        <v>317</v>
      </c>
      <c r="BB200">
        <v>8.0000000000000004E-4</v>
      </c>
      <c r="BC200" t="s">
        <v>267</v>
      </c>
      <c r="BD200">
        <v>5.0000000000000001E-4</v>
      </c>
      <c r="BE200" t="s">
        <v>212</v>
      </c>
      <c r="BF200">
        <v>4.0000000000000002E-4</v>
      </c>
      <c r="BG200" t="s">
        <v>179</v>
      </c>
      <c r="BH200">
        <v>1E-4</v>
      </c>
      <c r="BI200" t="s">
        <v>212</v>
      </c>
      <c r="BJ200">
        <v>2.0000000000000001E-4</v>
      </c>
      <c r="BK200" t="s">
        <v>287</v>
      </c>
      <c r="BL200">
        <v>5.0000000000000001E-4</v>
      </c>
      <c r="BM200" t="s">
        <v>269</v>
      </c>
      <c r="BN200">
        <v>2.9999999999999997E-4</v>
      </c>
      <c r="BO200" t="s">
        <v>209</v>
      </c>
      <c r="BP200">
        <v>5.0000000000000001E-4</v>
      </c>
      <c r="BQ200" t="s">
        <v>179</v>
      </c>
      <c r="BR200">
        <v>2.9999999999999997E-4</v>
      </c>
      <c r="BS200" t="s">
        <v>179</v>
      </c>
      <c r="BT200">
        <v>4.0000000000000002E-4</v>
      </c>
      <c r="BU200" t="s">
        <v>179</v>
      </c>
      <c r="BV200">
        <v>6.9999999999999999E-4</v>
      </c>
      <c r="BW200" t="s">
        <v>18</v>
      </c>
      <c r="BY200" t="s">
        <v>18</v>
      </c>
      <c r="CA200" t="s">
        <v>211</v>
      </c>
      <c r="CB200">
        <v>8.0000000000000004E-4</v>
      </c>
      <c r="CC200" t="s">
        <v>179</v>
      </c>
      <c r="CD200">
        <v>2.0999999999999999E-3</v>
      </c>
      <c r="CE200" t="s">
        <v>179</v>
      </c>
      <c r="CF200">
        <v>2.3E-3</v>
      </c>
      <c r="CG200" t="s">
        <v>179</v>
      </c>
      <c r="CH200">
        <v>1E-4</v>
      </c>
      <c r="CI200" t="s">
        <v>179</v>
      </c>
      <c r="CJ200">
        <v>6.8999999999999999E-3</v>
      </c>
      <c r="CK200" t="s">
        <v>179</v>
      </c>
      <c r="CL200">
        <v>1.14E-2</v>
      </c>
      <c r="CM200" t="s">
        <v>179</v>
      </c>
      <c r="CN200">
        <v>3.3999999999999998E-3</v>
      </c>
      <c r="CO200" t="s">
        <v>179</v>
      </c>
      <c r="CP200">
        <v>8.9999999999999998E-4</v>
      </c>
      <c r="CQ200" t="s">
        <v>179</v>
      </c>
      <c r="CR200">
        <v>3.3E-3</v>
      </c>
      <c r="CS200" t="s">
        <v>179</v>
      </c>
      <c r="CT200">
        <v>1.9E-3</v>
      </c>
      <c r="CU200" t="s">
        <v>179</v>
      </c>
      <c r="CV200">
        <v>8.0000000000000004E-4</v>
      </c>
      <c r="CW200" t="s">
        <v>18</v>
      </c>
      <c r="CY200" t="s">
        <v>179</v>
      </c>
      <c r="CZ200">
        <v>5.9999999999999995E-4</v>
      </c>
      <c r="DA200" t="s">
        <v>179</v>
      </c>
      <c r="DB200">
        <v>5.9999999999999995E-4</v>
      </c>
      <c r="DC200" t="s">
        <v>179</v>
      </c>
      <c r="DD200">
        <v>5.9999999999999995E-4</v>
      </c>
      <c r="DE200" t="s">
        <v>179</v>
      </c>
      <c r="DF200">
        <v>5.9999999999999995E-4</v>
      </c>
      <c r="DG200" t="s">
        <v>179</v>
      </c>
      <c r="DH200">
        <v>4.0000000000000002E-4</v>
      </c>
      <c r="DI200" t="s">
        <v>179</v>
      </c>
      <c r="DJ200">
        <v>2.9999999999999997E-4</v>
      </c>
      <c r="DK200" t="s">
        <v>5137</v>
      </c>
      <c r="DL200" t="s">
        <v>59</v>
      </c>
      <c r="DS200">
        <v>70</v>
      </c>
      <c r="DT200" t="s">
        <v>1837</v>
      </c>
      <c r="DW200" t="s">
        <v>5342</v>
      </c>
    </row>
    <row r="201" spans="1:127">
      <c r="A201">
        <v>571</v>
      </c>
      <c r="B201" s="14">
        <v>44742.961111111108</v>
      </c>
      <c r="C201" t="s">
        <v>52</v>
      </c>
      <c r="D201">
        <v>0</v>
      </c>
      <c r="E201">
        <v>0</v>
      </c>
      <c r="F201">
        <v>0</v>
      </c>
      <c r="G201" t="s">
        <v>54</v>
      </c>
      <c r="H201" t="s">
        <v>55</v>
      </c>
      <c r="I201" t="s">
        <v>55</v>
      </c>
      <c r="J201" t="s">
        <v>55</v>
      </c>
      <c r="K201" t="s">
        <v>18</v>
      </c>
      <c r="L201">
        <v>90</v>
      </c>
      <c r="M201" t="s">
        <v>173</v>
      </c>
      <c r="N201">
        <v>0</v>
      </c>
      <c r="O201" t="s">
        <v>173</v>
      </c>
      <c r="P201">
        <v>0</v>
      </c>
      <c r="Q201" t="s">
        <v>173</v>
      </c>
      <c r="R201">
        <v>0</v>
      </c>
      <c r="S201">
        <v>2</v>
      </c>
      <c r="T201" t="s">
        <v>174</v>
      </c>
      <c r="U201">
        <v>2.4054000000000002</v>
      </c>
      <c r="V201">
        <v>0.58889999999999998</v>
      </c>
      <c r="W201">
        <v>8.7445000000000004</v>
      </c>
      <c r="X201">
        <v>0.28000000000000003</v>
      </c>
      <c r="Y201">
        <v>27.515899999999998</v>
      </c>
      <c r="Z201">
        <v>0.2893</v>
      </c>
      <c r="AA201">
        <v>2.93E-2</v>
      </c>
      <c r="AB201">
        <v>1.5599999999999999E-2</v>
      </c>
      <c r="AC201" t="s">
        <v>179</v>
      </c>
      <c r="AD201">
        <v>8.3000000000000001E-3</v>
      </c>
      <c r="AE201" t="s">
        <v>179</v>
      </c>
      <c r="AF201">
        <v>1.61E-2</v>
      </c>
      <c r="AG201">
        <v>0.2019</v>
      </c>
      <c r="AH201">
        <v>7.4999999999999997E-3</v>
      </c>
      <c r="AI201">
        <v>8.5561000000000007</v>
      </c>
      <c r="AJ201">
        <v>3.4099999999999998E-2</v>
      </c>
      <c r="AK201">
        <v>0.3674</v>
      </c>
      <c r="AL201">
        <v>6.4999999999999997E-3</v>
      </c>
      <c r="AM201">
        <v>7.4000000000000003E-3</v>
      </c>
      <c r="AN201">
        <v>6.7999999999999996E-3</v>
      </c>
      <c r="AO201">
        <v>1.52E-2</v>
      </c>
      <c r="AP201">
        <v>3.5000000000000001E-3</v>
      </c>
      <c r="AQ201" t="s">
        <v>2365</v>
      </c>
      <c r="AR201">
        <v>5.7999999999999996E-3</v>
      </c>
      <c r="AS201" t="s">
        <v>2366</v>
      </c>
      <c r="AT201">
        <v>2.12E-2</v>
      </c>
      <c r="AU201" t="s">
        <v>179</v>
      </c>
      <c r="AV201">
        <v>3.0000000000000001E-3</v>
      </c>
      <c r="AW201" t="s">
        <v>1662</v>
      </c>
      <c r="AX201">
        <v>1.4E-3</v>
      </c>
      <c r="AY201" t="s">
        <v>213</v>
      </c>
      <c r="AZ201">
        <v>8.0000000000000004E-4</v>
      </c>
      <c r="BA201" t="s">
        <v>227</v>
      </c>
      <c r="BB201">
        <v>5.9999999999999995E-4</v>
      </c>
      <c r="BC201" t="s">
        <v>285</v>
      </c>
      <c r="BD201">
        <v>5.0000000000000001E-4</v>
      </c>
      <c r="BE201" t="s">
        <v>179</v>
      </c>
      <c r="BF201">
        <v>2.9999999999999997E-4</v>
      </c>
      <c r="BG201" t="s">
        <v>179</v>
      </c>
      <c r="BH201">
        <v>1E-4</v>
      </c>
      <c r="BI201" t="s">
        <v>286</v>
      </c>
      <c r="BJ201">
        <v>2.0000000000000001E-4</v>
      </c>
      <c r="BK201" t="s">
        <v>317</v>
      </c>
      <c r="BL201">
        <v>4.0000000000000002E-4</v>
      </c>
      <c r="BM201" t="s">
        <v>517</v>
      </c>
      <c r="BN201">
        <v>2.9999999999999997E-4</v>
      </c>
      <c r="BO201" t="s">
        <v>316</v>
      </c>
      <c r="BP201">
        <v>5.9999999999999995E-4</v>
      </c>
      <c r="BQ201" t="s">
        <v>179</v>
      </c>
      <c r="BR201">
        <v>2.9999999999999997E-4</v>
      </c>
      <c r="BS201" t="s">
        <v>179</v>
      </c>
      <c r="BT201">
        <v>5.0000000000000001E-4</v>
      </c>
      <c r="BU201" t="s">
        <v>179</v>
      </c>
      <c r="BV201">
        <v>5.9999999999999995E-4</v>
      </c>
      <c r="BW201" t="s">
        <v>285</v>
      </c>
      <c r="BX201">
        <v>8.0000000000000004E-4</v>
      </c>
      <c r="BY201" t="s">
        <v>179</v>
      </c>
      <c r="BZ201">
        <v>1.1999999999999999E-3</v>
      </c>
      <c r="CA201" t="s">
        <v>179</v>
      </c>
      <c r="CB201">
        <v>8.9999999999999998E-4</v>
      </c>
      <c r="CC201" t="s">
        <v>179</v>
      </c>
      <c r="CD201">
        <v>2.3E-3</v>
      </c>
      <c r="CE201" t="s">
        <v>179</v>
      </c>
      <c r="CF201">
        <v>2E-3</v>
      </c>
      <c r="CG201" t="s">
        <v>216</v>
      </c>
      <c r="CH201">
        <v>1E-4</v>
      </c>
      <c r="CI201" t="s">
        <v>179</v>
      </c>
      <c r="CJ201">
        <v>9.2999999999999992E-3</v>
      </c>
      <c r="CK201" t="s">
        <v>179</v>
      </c>
      <c r="CL201">
        <v>1.2E-2</v>
      </c>
      <c r="CM201" t="s">
        <v>377</v>
      </c>
      <c r="CN201">
        <v>1.03E-2</v>
      </c>
      <c r="CO201" t="s">
        <v>179</v>
      </c>
      <c r="CP201">
        <v>8.9999999999999998E-4</v>
      </c>
      <c r="CQ201" t="s">
        <v>179</v>
      </c>
      <c r="CR201">
        <v>2.8999999999999998E-3</v>
      </c>
      <c r="CS201" t="s">
        <v>179</v>
      </c>
      <c r="CT201">
        <v>2E-3</v>
      </c>
      <c r="CU201" t="s">
        <v>18</v>
      </c>
      <c r="CW201" t="s">
        <v>18</v>
      </c>
      <c r="CY201" t="s">
        <v>179</v>
      </c>
      <c r="CZ201">
        <v>5.0000000000000001E-4</v>
      </c>
      <c r="DA201" t="s">
        <v>179</v>
      </c>
      <c r="DB201">
        <v>5.9999999999999995E-4</v>
      </c>
      <c r="DC201" t="s">
        <v>179</v>
      </c>
      <c r="DD201">
        <v>5.9999999999999995E-4</v>
      </c>
      <c r="DE201" t="s">
        <v>179</v>
      </c>
      <c r="DF201">
        <v>6.9999999999999999E-4</v>
      </c>
      <c r="DG201" t="s">
        <v>179</v>
      </c>
      <c r="DH201">
        <v>4.0000000000000002E-4</v>
      </c>
      <c r="DI201" t="s">
        <v>179</v>
      </c>
      <c r="DJ201">
        <v>5.0000000000000001E-4</v>
      </c>
      <c r="DK201" t="s">
        <v>5137</v>
      </c>
      <c r="DL201" t="s">
        <v>59</v>
      </c>
      <c r="DS201">
        <v>100</v>
      </c>
      <c r="DT201" t="s">
        <v>5987</v>
      </c>
      <c r="DW201" t="s">
        <v>5343</v>
      </c>
    </row>
    <row r="202" spans="1:127">
      <c r="A202">
        <v>572</v>
      </c>
      <c r="B202" s="14">
        <v>44742.963194444441</v>
      </c>
      <c r="C202" t="s">
        <v>52</v>
      </c>
      <c r="D202">
        <v>0</v>
      </c>
      <c r="E202">
        <v>0</v>
      </c>
      <c r="F202">
        <v>0</v>
      </c>
      <c r="G202" t="s">
        <v>54</v>
      </c>
      <c r="H202" t="s">
        <v>55</v>
      </c>
      <c r="I202" t="s">
        <v>55</v>
      </c>
      <c r="J202" t="s">
        <v>55</v>
      </c>
      <c r="K202" t="s">
        <v>18</v>
      </c>
      <c r="L202">
        <v>90</v>
      </c>
      <c r="M202" t="s">
        <v>173</v>
      </c>
      <c r="N202">
        <v>0</v>
      </c>
      <c r="O202" t="s">
        <v>173</v>
      </c>
      <c r="P202">
        <v>0</v>
      </c>
      <c r="Q202" t="s">
        <v>173</v>
      </c>
      <c r="R202">
        <v>0</v>
      </c>
      <c r="S202">
        <v>2</v>
      </c>
      <c r="T202" t="s">
        <v>174</v>
      </c>
      <c r="U202">
        <v>4.0098000000000003</v>
      </c>
      <c r="V202">
        <v>0.67520000000000002</v>
      </c>
      <c r="W202">
        <v>12.923299999999999</v>
      </c>
      <c r="X202">
        <v>0.34110000000000001</v>
      </c>
      <c r="Y202">
        <v>39.595599999999997</v>
      </c>
      <c r="Z202">
        <v>0.36320000000000002</v>
      </c>
      <c r="AA202">
        <v>4.24E-2</v>
      </c>
      <c r="AB202">
        <v>1.5800000000000002E-2</v>
      </c>
      <c r="AC202" t="s">
        <v>179</v>
      </c>
      <c r="AD202">
        <v>9.1000000000000004E-3</v>
      </c>
      <c r="AE202" t="s">
        <v>179</v>
      </c>
      <c r="AF202">
        <v>1.7600000000000001E-2</v>
      </c>
      <c r="AG202">
        <v>0.39929999999999999</v>
      </c>
      <c r="AH202">
        <v>1.04E-2</v>
      </c>
      <c r="AI202">
        <v>7.8315999999999999</v>
      </c>
      <c r="AJ202">
        <v>3.3099999999999997E-2</v>
      </c>
      <c r="AK202">
        <v>0.56789999999999996</v>
      </c>
      <c r="AL202">
        <v>7.6E-3</v>
      </c>
      <c r="AM202">
        <v>1.7899999999999999E-2</v>
      </c>
      <c r="AN202">
        <v>8.0999999999999996E-3</v>
      </c>
      <c r="AO202">
        <v>2.8500000000000001E-2</v>
      </c>
      <c r="AP202">
        <v>4.5999999999999999E-3</v>
      </c>
      <c r="AQ202" t="s">
        <v>2367</v>
      </c>
      <c r="AR202">
        <v>4.7999999999999996E-3</v>
      </c>
      <c r="AS202" t="s">
        <v>2368</v>
      </c>
      <c r="AT202">
        <v>2.7799999999999998E-2</v>
      </c>
      <c r="AU202" t="s">
        <v>600</v>
      </c>
      <c r="AV202">
        <v>3.8999999999999998E-3</v>
      </c>
      <c r="AW202" t="s">
        <v>450</v>
      </c>
      <c r="AX202">
        <v>1E-3</v>
      </c>
      <c r="AY202" t="s">
        <v>1085</v>
      </c>
      <c r="AZ202">
        <v>8.0000000000000004E-4</v>
      </c>
      <c r="BA202" t="s">
        <v>230</v>
      </c>
      <c r="BB202">
        <v>6.9999999999999999E-4</v>
      </c>
      <c r="BC202" t="s">
        <v>267</v>
      </c>
      <c r="BD202">
        <v>5.0000000000000001E-4</v>
      </c>
      <c r="BE202" t="s">
        <v>516</v>
      </c>
      <c r="BF202">
        <v>4.0000000000000002E-4</v>
      </c>
      <c r="BG202" t="s">
        <v>179</v>
      </c>
      <c r="BH202">
        <v>1E-4</v>
      </c>
      <c r="BI202" t="s">
        <v>212</v>
      </c>
      <c r="BJ202">
        <v>2.0000000000000001E-4</v>
      </c>
      <c r="BK202" t="s">
        <v>268</v>
      </c>
      <c r="BL202">
        <v>5.0000000000000001E-4</v>
      </c>
      <c r="BM202" t="s">
        <v>249</v>
      </c>
      <c r="BN202">
        <v>2.9999999999999997E-4</v>
      </c>
      <c r="BO202" t="s">
        <v>187</v>
      </c>
      <c r="BP202">
        <v>5.0000000000000001E-4</v>
      </c>
      <c r="BQ202" t="s">
        <v>179</v>
      </c>
      <c r="BR202">
        <v>2.9999999999999997E-4</v>
      </c>
      <c r="BS202" t="s">
        <v>179</v>
      </c>
      <c r="BT202">
        <v>4.0000000000000002E-4</v>
      </c>
      <c r="BU202" t="s">
        <v>179</v>
      </c>
      <c r="BV202">
        <v>6.9999999999999999E-4</v>
      </c>
      <c r="BW202" t="s">
        <v>179</v>
      </c>
      <c r="BX202">
        <v>8.9999999999999998E-4</v>
      </c>
      <c r="BY202" t="s">
        <v>18</v>
      </c>
      <c r="CA202" t="s">
        <v>211</v>
      </c>
      <c r="CB202">
        <v>8.0000000000000004E-4</v>
      </c>
      <c r="CC202" t="s">
        <v>179</v>
      </c>
      <c r="CD202">
        <v>2E-3</v>
      </c>
      <c r="CE202" t="s">
        <v>179</v>
      </c>
      <c r="CF202">
        <v>2.2000000000000001E-3</v>
      </c>
      <c r="CG202" t="s">
        <v>216</v>
      </c>
      <c r="CH202">
        <v>1E-4</v>
      </c>
      <c r="CI202" t="s">
        <v>179</v>
      </c>
      <c r="CJ202">
        <v>6.8999999999999999E-3</v>
      </c>
      <c r="CK202" t="s">
        <v>179</v>
      </c>
      <c r="CL202">
        <v>1.11E-2</v>
      </c>
      <c r="CM202" t="s">
        <v>179</v>
      </c>
      <c r="CN202">
        <v>4.1999999999999997E-3</v>
      </c>
      <c r="CO202" t="s">
        <v>179</v>
      </c>
      <c r="CP202">
        <v>8.0000000000000004E-4</v>
      </c>
      <c r="CQ202" t="s">
        <v>179</v>
      </c>
      <c r="CR202">
        <v>3.2000000000000002E-3</v>
      </c>
      <c r="CS202" t="s">
        <v>179</v>
      </c>
      <c r="CT202">
        <v>1.9E-3</v>
      </c>
      <c r="CU202" t="s">
        <v>18</v>
      </c>
      <c r="CW202" t="s">
        <v>18</v>
      </c>
      <c r="CY202" t="s">
        <v>179</v>
      </c>
      <c r="CZ202">
        <v>5.0000000000000001E-4</v>
      </c>
      <c r="DA202" t="s">
        <v>179</v>
      </c>
      <c r="DB202">
        <v>5.9999999999999995E-4</v>
      </c>
      <c r="DC202" t="s">
        <v>179</v>
      </c>
      <c r="DD202">
        <v>5.0000000000000001E-4</v>
      </c>
      <c r="DE202" t="s">
        <v>179</v>
      </c>
      <c r="DF202">
        <v>5.9999999999999995E-4</v>
      </c>
      <c r="DG202" t="s">
        <v>179</v>
      </c>
      <c r="DH202">
        <v>4.0000000000000002E-4</v>
      </c>
      <c r="DI202" t="s">
        <v>179</v>
      </c>
      <c r="DJ202">
        <v>2.9999999999999997E-4</v>
      </c>
      <c r="DK202" t="s">
        <v>5137</v>
      </c>
      <c r="DL202" t="s">
        <v>59</v>
      </c>
      <c r="DS202">
        <v>136</v>
      </c>
      <c r="DT202" t="s">
        <v>2369</v>
      </c>
      <c r="DW202" t="s">
        <v>5344</v>
      </c>
    </row>
    <row r="203" spans="1:127">
      <c r="A203">
        <v>573</v>
      </c>
      <c r="B203" s="14">
        <v>44743.008333333331</v>
      </c>
      <c r="C203" t="s">
        <v>52</v>
      </c>
      <c r="D203">
        <v>0</v>
      </c>
      <c r="E203">
        <v>0</v>
      </c>
      <c r="F203">
        <v>0</v>
      </c>
      <c r="G203" t="s">
        <v>54</v>
      </c>
      <c r="H203" t="s">
        <v>55</v>
      </c>
      <c r="I203" t="s">
        <v>55</v>
      </c>
      <c r="J203" t="s">
        <v>55</v>
      </c>
      <c r="K203" t="s">
        <v>18</v>
      </c>
      <c r="L203">
        <v>90</v>
      </c>
      <c r="M203" t="s">
        <v>173</v>
      </c>
      <c r="N203">
        <v>0</v>
      </c>
      <c r="O203" t="s">
        <v>173</v>
      </c>
      <c r="P203">
        <v>0</v>
      </c>
      <c r="Q203" t="s">
        <v>173</v>
      </c>
      <c r="R203">
        <v>0</v>
      </c>
      <c r="S203">
        <v>2</v>
      </c>
      <c r="T203" t="s">
        <v>174</v>
      </c>
      <c r="U203">
        <v>3.5447000000000002</v>
      </c>
      <c r="V203">
        <v>0.66690000000000005</v>
      </c>
      <c r="W203">
        <v>13.8177</v>
      </c>
      <c r="X203">
        <v>0.34810000000000002</v>
      </c>
      <c r="Y203">
        <v>39.915500000000002</v>
      </c>
      <c r="Z203">
        <v>0.3624</v>
      </c>
      <c r="AA203">
        <v>1.9400000000000001E-2</v>
      </c>
      <c r="AB203">
        <v>1.5800000000000002E-2</v>
      </c>
      <c r="AC203" t="s">
        <v>179</v>
      </c>
      <c r="AD203">
        <v>8.8000000000000005E-3</v>
      </c>
      <c r="AE203" t="s">
        <v>179</v>
      </c>
      <c r="AF203">
        <v>1.7100000000000001E-2</v>
      </c>
      <c r="AG203">
        <v>0.2064</v>
      </c>
      <c r="AH203">
        <v>8.3999999999999995E-3</v>
      </c>
      <c r="AI203">
        <v>8.7919999999999998</v>
      </c>
      <c r="AJ203">
        <v>3.5000000000000003E-2</v>
      </c>
      <c r="AK203">
        <v>0.52149999999999996</v>
      </c>
      <c r="AL203">
        <v>7.4999999999999997E-3</v>
      </c>
      <c r="AM203">
        <v>2.2800000000000001E-2</v>
      </c>
      <c r="AN203">
        <v>8.0999999999999996E-3</v>
      </c>
      <c r="AO203">
        <v>1.7899999999999999E-2</v>
      </c>
      <c r="AP203">
        <v>4.1000000000000003E-3</v>
      </c>
      <c r="AQ203" t="s">
        <v>2370</v>
      </c>
      <c r="AR203">
        <v>4.7999999999999996E-3</v>
      </c>
      <c r="AS203" t="s">
        <v>2371</v>
      </c>
      <c r="AT203">
        <v>2.5899999999999999E-2</v>
      </c>
      <c r="AU203" t="s">
        <v>464</v>
      </c>
      <c r="AV203">
        <v>3.7000000000000002E-3</v>
      </c>
      <c r="AW203" t="s">
        <v>490</v>
      </c>
      <c r="AX203">
        <v>1.1000000000000001E-3</v>
      </c>
      <c r="AY203" t="s">
        <v>287</v>
      </c>
      <c r="AZ203">
        <v>8.0000000000000004E-4</v>
      </c>
      <c r="BA203" t="s">
        <v>638</v>
      </c>
      <c r="BB203">
        <v>5.9999999999999995E-4</v>
      </c>
      <c r="BC203" t="s">
        <v>285</v>
      </c>
      <c r="BD203">
        <v>5.0000000000000001E-4</v>
      </c>
      <c r="BE203" t="s">
        <v>179</v>
      </c>
      <c r="BF203">
        <v>2.9999999999999997E-4</v>
      </c>
      <c r="BG203" t="s">
        <v>179</v>
      </c>
      <c r="BH203">
        <v>1E-4</v>
      </c>
      <c r="BI203" t="s">
        <v>318</v>
      </c>
      <c r="BJ203">
        <v>2.0000000000000001E-4</v>
      </c>
      <c r="BK203" t="s">
        <v>349</v>
      </c>
      <c r="BL203">
        <v>4.0000000000000002E-4</v>
      </c>
      <c r="BM203" t="s">
        <v>249</v>
      </c>
      <c r="BN203">
        <v>2.9999999999999997E-4</v>
      </c>
      <c r="BO203" t="s">
        <v>215</v>
      </c>
      <c r="BP203">
        <v>5.0000000000000001E-4</v>
      </c>
      <c r="BQ203" t="s">
        <v>179</v>
      </c>
      <c r="BR203">
        <v>2.9999999999999997E-4</v>
      </c>
      <c r="BS203" t="s">
        <v>179</v>
      </c>
      <c r="BT203">
        <v>2.9999999999999997E-4</v>
      </c>
      <c r="BU203" t="s">
        <v>179</v>
      </c>
      <c r="BV203">
        <v>6.9999999999999999E-4</v>
      </c>
      <c r="BW203" t="s">
        <v>18</v>
      </c>
      <c r="BY203" t="s">
        <v>18</v>
      </c>
      <c r="CA203" t="s">
        <v>179</v>
      </c>
      <c r="CB203">
        <v>8.0000000000000004E-4</v>
      </c>
      <c r="CC203" t="s">
        <v>179</v>
      </c>
      <c r="CD203">
        <v>2E-3</v>
      </c>
      <c r="CE203" t="s">
        <v>179</v>
      </c>
      <c r="CF203">
        <v>2.3E-3</v>
      </c>
      <c r="CG203" t="s">
        <v>179</v>
      </c>
      <c r="CH203">
        <v>1E-4</v>
      </c>
      <c r="CI203" t="s">
        <v>179</v>
      </c>
      <c r="CJ203">
        <v>6.4000000000000003E-3</v>
      </c>
      <c r="CK203" t="s">
        <v>179</v>
      </c>
      <c r="CL203">
        <v>1.0800000000000001E-2</v>
      </c>
      <c r="CM203" t="s">
        <v>559</v>
      </c>
      <c r="CN203">
        <v>4.0000000000000001E-3</v>
      </c>
      <c r="CO203" t="s">
        <v>179</v>
      </c>
      <c r="CP203">
        <v>8.0000000000000004E-4</v>
      </c>
      <c r="CQ203" t="s">
        <v>179</v>
      </c>
      <c r="CR203">
        <v>3.3999999999999998E-3</v>
      </c>
      <c r="CS203" t="s">
        <v>179</v>
      </c>
      <c r="CT203">
        <v>1.9E-3</v>
      </c>
      <c r="CU203" t="s">
        <v>18</v>
      </c>
      <c r="CW203" t="s">
        <v>18</v>
      </c>
      <c r="CY203" t="s">
        <v>179</v>
      </c>
      <c r="CZ203">
        <v>5.9999999999999995E-4</v>
      </c>
      <c r="DA203" t="s">
        <v>179</v>
      </c>
      <c r="DB203">
        <v>5.9999999999999995E-4</v>
      </c>
      <c r="DC203" t="s">
        <v>179</v>
      </c>
      <c r="DD203">
        <v>5.0000000000000001E-4</v>
      </c>
      <c r="DE203" t="s">
        <v>179</v>
      </c>
      <c r="DF203">
        <v>5.9999999999999995E-4</v>
      </c>
      <c r="DG203" t="s">
        <v>179</v>
      </c>
      <c r="DH203">
        <v>4.0000000000000002E-4</v>
      </c>
      <c r="DI203" t="s">
        <v>179</v>
      </c>
      <c r="DJ203">
        <v>2.9999999999999997E-4</v>
      </c>
      <c r="DK203" t="s">
        <v>5138</v>
      </c>
      <c r="DL203" t="s">
        <v>59</v>
      </c>
      <c r="DS203">
        <v>7</v>
      </c>
      <c r="DT203" t="s">
        <v>5984</v>
      </c>
      <c r="DW203" t="s">
        <v>4857</v>
      </c>
    </row>
    <row r="204" spans="1:127">
      <c r="A204">
        <v>574</v>
      </c>
      <c r="B204" s="14">
        <v>44743.011111111111</v>
      </c>
      <c r="C204" t="s">
        <v>52</v>
      </c>
      <c r="D204">
        <v>0</v>
      </c>
      <c r="E204">
        <v>0</v>
      </c>
      <c r="F204">
        <v>0</v>
      </c>
      <c r="G204" t="s">
        <v>54</v>
      </c>
      <c r="H204" t="s">
        <v>55</v>
      </c>
      <c r="I204" t="s">
        <v>55</v>
      </c>
      <c r="J204" t="s">
        <v>55</v>
      </c>
      <c r="K204" t="s">
        <v>18</v>
      </c>
      <c r="L204">
        <v>90</v>
      </c>
      <c r="M204" t="s">
        <v>173</v>
      </c>
      <c r="N204">
        <v>0</v>
      </c>
      <c r="O204" t="s">
        <v>173</v>
      </c>
      <c r="P204">
        <v>0</v>
      </c>
      <c r="Q204" t="s">
        <v>173</v>
      </c>
      <c r="R204">
        <v>0</v>
      </c>
      <c r="S204">
        <v>2</v>
      </c>
      <c r="T204" t="s">
        <v>174</v>
      </c>
      <c r="U204">
        <v>4.5838000000000001</v>
      </c>
      <c r="V204">
        <v>0.68300000000000005</v>
      </c>
      <c r="W204">
        <v>13.5808</v>
      </c>
      <c r="X204">
        <v>0.34389999999999998</v>
      </c>
      <c r="Y204">
        <v>39.502400000000002</v>
      </c>
      <c r="Z204">
        <v>0.35949999999999999</v>
      </c>
      <c r="AA204">
        <v>2.9600000000000001E-2</v>
      </c>
      <c r="AB204">
        <v>1.5800000000000002E-2</v>
      </c>
      <c r="AC204" t="s">
        <v>179</v>
      </c>
      <c r="AD204">
        <v>9.2999999999999992E-3</v>
      </c>
      <c r="AE204" t="s">
        <v>179</v>
      </c>
      <c r="AF204">
        <v>1.7100000000000001E-2</v>
      </c>
      <c r="AG204">
        <v>0.2147</v>
      </c>
      <c r="AH204">
        <v>8.3000000000000001E-3</v>
      </c>
      <c r="AI204">
        <v>8.3739000000000008</v>
      </c>
      <c r="AJ204">
        <v>3.39E-2</v>
      </c>
      <c r="AK204">
        <v>0.4743</v>
      </c>
      <c r="AL204">
        <v>7.1000000000000004E-3</v>
      </c>
      <c r="AM204">
        <v>1.78E-2</v>
      </c>
      <c r="AN204">
        <v>7.4999999999999997E-3</v>
      </c>
      <c r="AO204">
        <v>2.7400000000000001E-2</v>
      </c>
      <c r="AP204">
        <v>4.4000000000000003E-3</v>
      </c>
      <c r="AQ204" t="s">
        <v>1040</v>
      </c>
      <c r="AR204">
        <v>4.4999999999999997E-3</v>
      </c>
      <c r="AS204" t="s">
        <v>2372</v>
      </c>
      <c r="AT204">
        <v>2.47E-2</v>
      </c>
      <c r="AU204" t="s">
        <v>179</v>
      </c>
      <c r="AV204">
        <v>3.3999999999999998E-3</v>
      </c>
      <c r="AW204" t="s">
        <v>230</v>
      </c>
      <c r="AX204">
        <v>8.9999999999999998E-4</v>
      </c>
      <c r="AY204" t="s">
        <v>601</v>
      </c>
      <c r="AZ204">
        <v>6.9999999999999999E-4</v>
      </c>
      <c r="BA204" t="s">
        <v>288</v>
      </c>
      <c r="BB204">
        <v>5.9999999999999995E-4</v>
      </c>
      <c r="BC204" t="s">
        <v>245</v>
      </c>
      <c r="BD204">
        <v>5.0000000000000001E-4</v>
      </c>
      <c r="BE204" t="s">
        <v>179</v>
      </c>
      <c r="BF204">
        <v>2.9999999999999997E-4</v>
      </c>
      <c r="BG204" t="s">
        <v>179</v>
      </c>
      <c r="BH204">
        <v>1E-4</v>
      </c>
      <c r="BI204" t="s">
        <v>318</v>
      </c>
      <c r="BJ204">
        <v>2.0000000000000001E-4</v>
      </c>
      <c r="BK204" t="s">
        <v>244</v>
      </c>
      <c r="BL204">
        <v>4.0000000000000002E-4</v>
      </c>
      <c r="BM204" t="s">
        <v>411</v>
      </c>
      <c r="BN204">
        <v>2.9999999999999997E-4</v>
      </c>
      <c r="BO204" t="s">
        <v>346</v>
      </c>
      <c r="BP204">
        <v>5.0000000000000001E-4</v>
      </c>
      <c r="BQ204" t="s">
        <v>179</v>
      </c>
      <c r="BR204">
        <v>2.9999999999999997E-4</v>
      </c>
      <c r="BS204" t="s">
        <v>179</v>
      </c>
      <c r="BT204">
        <v>2.9999999999999997E-4</v>
      </c>
      <c r="BU204" t="s">
        <v>179</v>
      </c>
      <c r="BV204">
        <v>6.9999999999999999E-4</v>
      </c>
      <c r="BW204" t="s">
        <v>18</v>
      </c>
      <c r="BY204" t="s">
        <v>179</v>
      </c>
      <c r="BZ204">
        <v>1.1000000000000001E-3</v>
      </c>
      <c r="CA204" t="s">
        <v>179</v>
      </c>
      <c r="CB204">
        <v>8.0000000000000004E-4</v>
      </c>
      <c r="CC204" t="s">
        <v>179</v>
      </c>
      <c r="CD204">
        <v>2E-3</v>
      </c>
      <c r="CE204" t="s">
        <v>179</v>
      </c>
      <c r="CF204">
        <v>2.2000000000000001E-3</v>
      </c>
      <c r="CG204" t="s">
        <v>216</v>
      </c>
      <c r="CH204">
        <v>1E-4</v>
      </c>
      <c r="CI204" t="s">
        <v>179</v>
      </c>
      <c r="CJ204">
        <v>6.8999999999999999E-3</v>
      </c>
      <c r="CK204" t="s">
        <v>179</v>
      </c>
      <c r="CL204">
        <v>1.0999999999999999E-2</v>
      </c>
      <c r="CM204" t="s">
        <v>600</v>
      </c>
      <c r="CN204">
        <v>4.3E-3</v>
      </c>
      <c r="CO204" t="s">
        <v>179</v>
      </c>
      <c r="CP204">
        <v>8.0000000000000004E-4</v>
      </c>
      <c r="CQ204" t="s">
        <v>179</v>
      </c>
      <c r="CR204">
        <v>3.2000000000000002E-3</v>
      </c>
      <c r="CS204" t="s">
        <v>179</v>
      </c>
      <c r="CT204">
        <v>1.8E-3</v>
      </c>
      <c r="CU204" t="s">
        <v>179</v>
      </c>
      <c r="CV204">
        <v>8.0000000000000004E-4</v>
      </c>
      <c r="CW204" t="s">
        <v>18</v>
      </c>
      <c r="CY204" t="s">
        <v>179</v>
      </c>
      <c r="CZ204">
        <v>5.9999999999999995E-4</v>
      </c>
      <c r="DA204" t="s">
        <v>179</v>
      </c>
      <c r="DB204">
        <v>5.0000000000000001E-4</v>
      </c>
      <c r="DC204" t="s">
        <v>179</v>
      </c>
      <c r="DD204">
        <v>5.9999999999999995E-4</v>
      </c>
      <c r="DE204" t="s">
        <v>179</v>
      </c>
      <c r="DF204">
        <v>5.9999999999999995E-4</v>
      </c>
      <c r="DG204" t="s">
        <v>179</v>
      </c>
      <c r="DH204">
        <v>4.0000000000000002E-4</v>
      </c>
      <c r="DI204" t="s">
        <v>179</v>
      </c>
      <c r="DJ204">
        <v>4.0000000000000002E-4</v>
      </c>
      <c r="DK204" t="s">
        <v>5138</v>
      </c>
      <c r="DL204" t="s">
        <v>59</v>
      </c>
      <c r="DS204">
        <v>35</v>
      </c>
      <c r="DT204" t="s">
        <v>2334</v>
      </c>
      <c r="DW204" t="s">
        <v>4858</v>
      </c>
    </row>
    <row r="205" spans="1:127">
      <c r="A205">
        <v>575</v>
      </c>
      <c r="B205" s="14">
        <v>44743.013194444444</v>
      </c>
      <c r="C205" t="s">
        <v>52</v>
      </c>
      <c r="D205">
        <v>0</v>
      </c>
      <c r="E205">
        <v>0</v>
      </c>
      <c r="F205">
        <v>0</v>
      </c>
      <c r="G205" t="s">
        <v>54</v>
      </c>
      <c r="H205" t="s">
        <v>55</v>
      </c>
      <c r="I205" t="s">
        <v>55</v>
      </c>
      <c r="J205" t="s">
        <v>55</v>
      </c>
      <c r="K205" t="s">
        <v>18</v>
      </c>
      <c r="L205">
        <v>90</v>
      </c>
      <c r="M205" t="s">
        <v>173</v>
      </c>
      <c r="N205">
        <v>0</v>
      </c>
      <c r="O205" t="s">
        <v>173</v>
      </c>
      <c r="P205">
        <v>0</v>
      </c>
      <c r="Q205" t="s">
        <v>173</v>
      </c>
      <c r="R205">
        <v>0</v>
      </c>
      <c r="S205">
        <v>2</v>
      </c>
      <c r="T205" t="s">
        <v>174</v>
      </c>
      <c r="U205">
        <v>3.9081999999999999</v>
      </c>
      <c r="V205">
        <v>0.62829999999999997</v>
      </c>
      <c r="W205">
        <v>8.0782000000000007</v>
      </c>
      <c r="X205">
        <v>0.27300000000000002</v>
      </c>
      <c r="Y205">
        <v>30.617999999999999</v>
      </c>
      <c r="Z205">
        <v>0.30740000000000001</v>
      </c>
      <c r="AA205">
        <v>2.1000000000000001E-2</v>
      </c>
      <c r="AB205">
        <v>1.44E-2</v>
      </c>
      <c r="AC205" t="s">
        <v>179</v>
      </c>
      <c r="AD205">
        <v>8.0999999999999996E-3</v>
      </c>
      <c r="AE205" t="s">
        <v>179</v>
      </c>
      <c r="AF205">
        <v>1.6299999999999999E-2</v>
      </c>
      <c r="AG205">
        <v>0.1394</v>
      </c>
      <c r="AH205">
        <v>6.8999999999999999E-3</v>
      </c>
      <c r="AI205">
        <v>6.9497</v>
      </c>
      <c r="AJ205">
        <v>3.0599999999999999E-2</v>
      </c>
      <c r="AK205">
        <v>0.40410000000000001</v>
      </c>
      <c r="AL205">
        <v>6.6E-3</v>
      </c>
      <c r="AM205" t="s">
        <v>179</v>
      </c>
      <c r="AN205">
        <v>6.7000000000000002E-3</v>
      </c>
      <c r="AO205">
        <v>1.95E-2</v>
      </c>
      <c r="AP205">
        <v>3.7000000000000002E-3</v>
      </c>
      <c r="AQ205" t="s">
        <v>2373</v>
      </c>
      <c r="AR205">
        <v>4.5999999999999999E-3</v>
      </c>
      <c r="AS205" t="s">
        <v>2374</v>
      </c>
      <c r="AT205">
        <v>2.2800000000000001E-2</v>
      </c>
      <c r="AU205" t="s">
        <v>711</v>
      </c>
      <c r="AV205">
        <v>3.3E-3</v>
      </c>
      <c r="AW205" t="s">
        <v>1309</v>
      </c>
      <c r="AX205">
        <v>1.4E-3</v>
      </c>
      <c r="AY205" t="s">
        <v>244</v>
      </c>
      <c r="AZ205">
        <v>8.9999999999999998E-4</v>
      </c>
      <c r="BA205" t="s">
        <v>537</v>
      </c>
      <c r="BB205">
        <v>6.9999999999999999E-4</v>
      </c>
      <c r="BC205" t="s">
        <v>304</v>
      </c>
      <c r="BD205">
        <v>5.0000000000000001E-4</v>
      </c>
      <c r="BE205" t="s">
        <v>179</v>
      </c>
      <c r="BF205">
        <v>2.9999999999999997E-4</v>
      </c>
      <c r="BG205" t="s">
        <v>179</v>
      </c>
      <c r="BH205">
        <v>1E-4</v>
      </c>
      <c r="BI205" t="s">
        <v>318</v>
      </c>
      <c r="BJ205">
        <v>2.0000000000000001E-4</v>
      </c>
      <c r="BK205" t="s">
        <v>450</v>
      </c>
      <c r="BL205">
        <v>4.0000000000000002E-4</v>
      </c>
      <c r="BM205" t="s">
        <v>451</v>
      </c>
      <c r="BN205">
        <v>2.9999999999999997E-4</v>
      </c>
      <c r="BO205" t="s">
        <v>465</v>
      </c>
      <c r="BP205">
        <v>5.9999999999999995E-4</v>
      </c>
      <c r="BQ205" t="s">
        <v>179</v>
      </c>
      <c r="BR205">
        <v>2.9999999999999997E-4</v>
      </c>
      <c r="BS205" t="s">
        <v>179</v>
      </c>
      <c r="BT205">
        <v>5.0000000000000001E-4</v>
      </c>
      <c r="BU205" t="s">
        <v>179</v>
      </c>
      <c r="BV205">
        <v>5.9999999999999995E-4</v>
      </c>
      <c r="BW205" t="s">
        <v>18</v>
      </c>
      <c r="BY205" t="s">
        <v>179</v>
      </c>
      <c r="BZ205">
        <v>1.2999999999999999E-3</v>
      </c>
      <c r="CA205" t="s">
        <v>179</v>
      </c>
      <c r="CB205">
        <v>8.9999999999999998E-4</v>
      </c>
      <c r="CC205" t="s">
        <v>179</v>
      </c>
      <c r="CD205">
        <v>2.3E-3</v>
      </c>
      <c r="CE205" t="s">
        <v>179</v>
      </c>
      <c r="CF205">
        <v>2E-3</v>
      </c>
      <c r="CG205" t="s">
        <v>179</v>
      </c>
      <c r="CH205">
        <v>1E-4</v>
      </c>
      <c r="CI205" t="s">
        <v>179</v>
      </c>
      <c r="CJ205">
        <v>9.4000000000000004E-3</v>
      </c>
      <c r="CK205" t="s">
        <v>179</v>
      </c>
      <c r="CL205">
        <v>1.21E-2</v>
      </c>
      <c r="CM205" t="s">
        <v>1759</v>
      </c>
      <c r="CN205">
        <v>8.5000000000000006E-3</v>
      </c>
      <c r="CO205" t="s">
        <v>179</v>
      </c>
      <c r="CP205">
        <v>8.9999999999999998E-4</v>
      </c>
      <c r="CQ205" t="s">
        <v>179</v>
      </c>
      <c r="CR205">
        <v>3.3E-3</v>
      </c>
      <c r="CS205" t="s">
        <v>179</v>
      </c>
      <c r="CT205">
        <v>2.0999999999999999E-3</v>
      </c>
      <c r="CU205" t="s">
        <v>179</v>
      </c>
      <c r="CV205">
        <v>8.0000000000000004E-4</v>
      </c>
      <c r="CW205" t="s">
        <v>18</v>
      </c>
      <c r="CY205" t="s">
        <v>179</v>
      </c>
      <c r="CZ205">
        <v>5.0000000000000001E-4</v>
      </c>
      <c r="DA205" t="s">
        <v>179</v>
      </c>
      <c r="DB205">
        <v>5.9999999999999995E-4</v>
      </c>
      <c r="DC205" t="s">
        <v>179</v>
      </c>
      <c r="DD205">
        <v>5.9999999999999995E-4</v>
      </c>
      <c r="DE205" t="s">
        <v>179</v>
      </c>
      <c r="DF205">
        <v>6.9999999999999999E-4</v>
      </c>
      <c r="DG205" t="s">
        <v>179</v>
      </c>
      <c r="DH205">
        <v>4.0000000000000002E-4</v>
      </c>
      <c r="DI205" t="s">
        <v>179</v>
      </c>
      <c r="DJ205">
        <v>5.0000000000000001E-4</v>
      </c>
      <c r="DK205" t="s">
        <v>5138</v>
      </c>
      <c r="DL205" t="s">
        <v>59</v>
      </c>
      <c r="DS205">
        <v>88</v>
      </c>
      <c r="DT205" t="s">
        <v>5997</v>
      </c>
      <c r="DW205" t="s">
        <v>4859</v>
      </c>
    </row>
    <row r="206" spans="1:127">
      <c r="A206">
        <v>576</v>
      </c>
      <c r="B206" s="14">
        <v>44743.015277777777</v>
      </c>
      <c r="C206" t="s">
        <v>52</v>
      </c>
      <c r="D206">
        <v>0</v>
      </c>
      <c r="E206">
        <v>0</v>
      </c>
      <c r="F206">
        <v>0</v>
      </c>
      <c r="G206" t="s">
        <v>54</v>
      </c>
      <c r="H206" t="s">
        <v>55</v>
      </c>
      <c r="I206" t="s">
        <v>55</v>
      </c>
      <c r="J206" t="s">
        <v>55</v>
      </c>
      <c r="K206" t="s">
        <v>18</v>
      </c>
      <c r="L206">
        <v>90</v>
      </c>
      <c r="M206" t="s">
        <v>173</v>
      </c>
      <c r="N206">
        <v>0</v>
      </c>
      <c r="O206" t="s">
        <v>173</v>
      </c>
      <c r="P206">
        <v>0</v>
      </c>
      <c r="Q206" t="s">
        <v>173</v>
      </c>
      <c r="R206">
        <v>0</v>
      </c>
      <c r="S206">
        <v>2</v>
      </c>
      <c r="T206" t="s">
        <v>174</v>
      </c>
      <c r="U206">
        <v>4.7435999999999998</v>
      </c>
      <c r="V206">
        <v>0.67689999999999995</v>
      </c>
      <c r="W206">
        <v>13.2712</v>
      </c>
      <c r="X206">
        <v>0.34029999999999999</v>
      </c>
      <c r="Y206">
        <v>39.985700000000001</v>
      </c>
      <c r="Z206">
        <v>0.36170000000000002</v>
      </c>
      <c r="AA206">
        <v>4.3099999999999999E-2</v>
      </c>
      <c r="AB206">
        <v>1.5699999999999999E-2</v>
      </c>
      <c r="AC206" t="s">
        <v>179</v>
      </c>
      <c r="AD206">
        <v>8.6E-3</v>
      </c>
      <c r="AE206" t="s">
        <v>179</v>
      </c>
      <c r="AF206">
        <v>1.61E-2</v>
      </c>
      <c r="AG206">
        <v>0.10879999999999999</v>
      </c>
      <c r="AH206">
        <v>7.0000000000000001E-3</v>
      </c>
      <c r="AI206">
        <v>8.0024999999999995</v>
      </c>
      <c r="AJ206">
        <v>3.32E-2</v>
      </c>
      <c r="AK206">
        <v>0.52669999999999995</v>
      </c>
      <c r="AL206">
        <v>7.4000000000000003E-3</v>
      </c>
      <c r="AM206">
        <v>2.1899999999999999E-2</v>
      </c>
      <c r="AN206">
        <v>8.0000000000000002E-3</v>
      </c>
      <c r="AO206">
        <v>1.5100000000000001E-2</v>
      </c>
      <c r="AP206">
        <v>3.8999999999999998E-3</v>
      </c>
      <c r="AQ206" t="s">
        <v>2375</v>
      </c>
      <c r="AR206">
        <v>4.7000000000000002E-3</v>
      </c>
      <c r="AS206" t="s">
        <v>2376</v>
      </c>
      <c r="AT206">
        <v>2.5000000000000001E-2</v>
      </c>
      <c r="AU206" t="s">
        <v>330</v>
      </c>
      <c r="AV206">
        <v>3.5999999999999999E-3</v>
      </c>
      <c r="AW206" t="s">
        <v>808</v>
      </c>
      <c r="AX206">
        <v>1.2999999999999999E-3</v>
      </c>
      <c r="AY206" t="s">
        <v>429</v>
      </c>
      <c r="AZ206">
        <v>8.0000000000000004E-4</v>
      </c>
      <c r="BA206" t="s">
        <v>346</v>
      </c>
      <c r="BB206">
        <v>5.9999999999999995E-4</v>
      </c>
      <c r="BC206" t="s">
        <v>267</v>
      </c>
      <c r="BD206">
        <v>5.0000000000000001E-4</v>
      </c>
      <c r="BE206" t="s">
        <v>179</v>
      </c>
      <c r="BF206">
        <v>2.9999999999999997E-4</v>
      </c>
      <c r="BG206" t="s">
        <v>179</v>
      </c>
      <c r="BH206">
        <v>1E-4</v>
      </c>
      <c r="BI206" t="s">
        <v>246</v>
      </c>
      <c r="BJ206">
        <v>2.0000000000000001E-4</v>
      </c>
      <c r="BK206" t="s">
        <v>248</v>
      </c>
      <c r="BL206">
        <v>4.0000000000000002E-4</v>
      </c>
      <c r="BM206" t="s">
        <v>451</v>
      </c>
      <c r="BN206">
        <v>2.9999999999999997E-4</v>
      </c>
      <c r="BO206" t="s">
        <v>195</v>
      </c>
      <c r="BP206">
        <v>5.0000000000000001E-4</v>
      </c>
      <c r="BQ206" t="s">
        <v>179</v>
      </c>
      <c r="BR206">
        <v>2.9999999999999997E-4</v>
      </c>
      <c r="BS206" t="s">
        <v>179</v>
      </c>
      <c r="BT206">
        <v>2.9999999999999997E-4</v>
      </c>
      <c r="BU206" t="s">
        <v>179</v>
      </c>
      <c r="BV206">
        <v>6.9999999999999999E-4</v>
      </c>
      <c r="BW206" t="s">
        <v>18</v>
      </c>
      <c r="BY206" t="s">
        <v>179</v>
      </c>
      <c r="BZ206">
        <v>1.1000000000000001E-3</v>
      </c>
      <c r="CA206" t="s">
        <v>179</v>
      </c>
      <c r="CB206">
        <v>8.0000000000000004E-4</v>
      </c>
      <c r="CC206" t="s">
        <v>179</v>
      </c>
      <c r="CD206">
        <v>2E-3</v>
      </c>
      <c r="CE206" t="s">
        <v>179</v>
      </c>
      <c r="CF206">
        <v>2.3E-3</v>
      </c>
      <c r="CG206" t="s">
        <v>216</v>
      </c>
      <c r="CH206">
        <v>1E-4</v>
      </c>
      <c r="CI206" t="s">
        <v>179</v>
      </c>
      <c r="CJ206">
        <v>6.7999999999999996E-3</v>
      </c>
      <c r="CK206" t="s">
        <v>179</v>
      </c>
      <c r="CL206">
        <v>1.0800000000000001E-2</v>
      </c>
      <c r="CM206" t="s">
        <v>179</v>
      </c>
      <c r="CN206">
        <v>3.8999999999999998E-3</v>
      </c>
      <c r="CO206" t="s">
        <v>179</v>
      </c>
      <c r="CP206">
        <v>8.0000000000000004E-4</v>
      </c>
      <c r="CQ206" t="s">
        <v>179</v>
      </c>
      <c r="CR206">
        <v>3.3E-3</v>
      </c>
      <c r="CS206" t="s">
        <v>179</v>
      </c>
      <c r="CT206">
        <v>1.9E-3</v>
      </c>
      <c r="CU206" t="s">
        <v>179</v>
      </c>
      <c r="CV206">
        <v>8.0000000000000004E-4</v>
      </c>
      <c r="CW206" t="s">
        <v>18</v>
      </c>
      <c r="CY206" t="s">
        <v>179</v>
      </c>
      <c r="CZ206">
        <v>5.9999999999999995E-4</v>
      </c>
      <c r="DA206" t="s">
        <v>179</v>
      </c>
      <c r="DB206">
        <v>5.9999999999999995E-4</v>
      </c>
      <c r="DC206" t="s">
        <v>179</v>
      </c>
      <c r="DD206">
        <v>5.9999999999999995E-4</v>
      </c>
      <c r="DE206" t="s">
        <v>179</v>
      </c>
      <c r="DF206">
        <v>5.9999999999999995E-4</v>
      </c>
      <c r="DG206" t="s">
        <v>179</v>
      </c>
      <c r="DH206">
        <v>4.0000000000000002E-4</v>
      </c>
      <c r="DI206" t="s">
        <v>179</v>
      </c>
      <c r="DJ206">
        <v>4.0000000000000002E-4</v>
      </c>
      <c r="DK206" t="s">
        <v>5138</v>
      </c>
      <c r="DL206" t="s">
        <v>59</v>
      </c>
      <c r="DS206">
        <v>131</v>
      </c>
      <c r="DT206" t="s">
        <v>6022</v>
      </c>
      <c r="DW206" t="s">
        <v>4860</v>
      </c>
    </row>
    <row r="207" spans="1:127">
      <c r="A207">
        <v>577</v>
      </c>
      <c r="B207" s="14">
        <v>44743.020833333336</v>
      </c>
      <c r="C207" t="s">
        <v>52</v>
      </c>
      <c r="D207">
        <v>0</v>
      </c>
      <c r="E207">
        <v>0</v>
      </c>
      <c r="F207">
        <v>0</v>
      </c>
      <c r="G207" t="s">
        <v>54</v>
      </c>
      <c r="H207" t="s">
        <v>55</v>
      </c>
      <c r="I207" t="s">
        <v>55</v>
      </c>
      <c r="J207" t="s">
        <v>55</v>
      </c>
      <c r="K207" t="s">
        <v>18</v>
      </c>
      <c r="L207">
        <v>90</v>
      </c>
      <c r="M207" t="s">
        <v>173</v>
      </c>
      <c r="N207">
        <v>0</v>
      </c>
      <c r="O207" t="s">
        <v>173</v>
      </c>
      <c r="P207">
        <v>0</v>
      </c>
      <c r="Q207" t="s">
        <v>173</v>
      </c>
      <c r="R207">
        <v>0</v>
      </c>
      <c r="S207">
        <v>2</v>
      </c>
      <c r="T207" t="s">
        <v>174</v>
      </c>
      <c r="U207">
        <v>5.3578999999999999</v>
      </c>
      <c r="V207">
        <v>0.70589999999999997</v>
      </c>
      <c r="W207">
        <v>12.1858</v>
      </c>
      <c r="X207">
        <v>0.33189999999999997</v>
      </c>
      <c r="Y207">
        <v>39.935499999999998</v>
      </c>
      <c r="Z207">
        <v>0.3624</v>
      </c>
      <c r="AA207">
        <v>2.4799999999999999E-2</v>
      </c>
      <c r="AB207">
        <v>1.5299999999999999E-2</v>
      </c>
      <c r="AC207" t="s">
        <v>179</v>
      </c>
      <c r="AD207">
        <v>8.6E-3</v>
      </c>
      <c r="AE207" t="s">
        <v>179</v>
      </c>
      <c r="AF207">
        <v>1.67E-2</v>
      </c>
      <c r="AG207">
        <v>0.17530000000000001</v>
      </c>
      <c r="AH207">
        <v>7.9000000000000008E-3</v>
      </c>
      <c r="AI207">
        <v>8.1456999999999997</v>
      </c>
      <c r="AJ207">
        <v>3.3599999999999998E-2</v>
      </c>
      <c r="AK207">
        <v>0.51729999999999998</v>
      </c>
      <c r="AL207">
        <v>7.4000000000000003E-3</v>
      </c>
      <c r="AM207">
        <v>2.4500000000000001E-2</v>
      </c>
      <c r="AN207">
        <v>8.0000000000000002E-3</v>
      </c>
      <c r="AO207">
        <v>2.4400000000000002E-2</v>
      </c>
      <c r="AP207">
        <v>4.4000000000000003E-3</v>
      </c>
      <c r="AQ207" t="s">
        <v>2262</v>
      </c>
      <c r="AR207">
        <v>4.7999999999999996E-3</v>
      </c>
      <c r="AS207" t="s">
        <v>2377</v>
      </c>
      <c r="AT207">
        <v>2.69E-2</v>
      </c>
      <c r="AU207" t="s">
        <v>210</v>
      </c>
      <c r="AV207">
        <v>3.8E-3</v>
      </c>
      <c r="AW207" t="s">
        <v>992</v>
      </c>
      <c r="AX207">
        <v>1.1999999999999999E-3</v>
      </c>
      <c r="AY207" t="s">
        <v>190</v>
      </c>
      <c r="AZ207">
        <v>8.0000000000000004E-4</v>
      </c>
      <c r="BA207" t="s">
        <v>345</v>
      </c>
      <c r="BB207">
        <v>6.9999999999999999E-4</v>
      </c>
      <c r="BC207" t="s">
        <v>212</v>
      </c>
      <c r="BD207">
        <v>5.0000000000000001E-4</v>
      </c>
      <c r="BE207" t="s">
        <v>179</v>
      </c>
      <c r="BF207">
        <v>2.9999999999999997E-4</v>
      </c>
      <c r="BG207" t="s">
        <v>179</v>
      </c>
      <c r="BH207">
        <v>1E-4</v>
      </c>
      <c r="BI207" t="s">
        <v>318</v>
      </c>
      <c r="BJ207">
        <v>2.0000000000000001E-4</v>
      </c>
      <c r="BK207" t="s">
        <v>1135</v>
      </c>
      <c r="BL207">
        <v>5.0000000000000001E-4</v>
      </c>
      <c r="BM207" t="s">
        <v>250</v>
      </c>
      <c r="BN207">
        <v>2.9999999999999997E-4</v>
      </c>
      <c r="BO207" t="s">
        <v>537</v>
      </c>
      <c r="BP207">
        <v>5.0000000000000001E-4</v>
      </c>
      <c r="BQ207" t="s">
        <v>179</v>
      </c>
      <c r="BR207">
        <v>2.9999999999999997E-4</v>
      </c>
      <c r="BS207" t="s">
        <v>179</v>
      </c>
      <c r="BT207">
        <v>4.0000000000000002E-4</v>
      </c>
      <c r="BU207" t="s">
        <v>179</v>
      </c>
      <c r="BV207">
        <v>5.9999999999999995E-4</v>
      </c>
      <c r="BW207" t="s">
        <v>18</v>
      </c>
      <c r="BY207" t="s">
        <v>179</v>
      </c>
      <c r="BZ207">
        <v>1.1000000000000001E-3</v>
      </c>
      <c r="CA207" t="s">
        <v>179</v>
      </c>
      <c r="CB207">
        <v>8.0000000000000004E-4</v>
      </c>
      <c r="CC207" t="s">
        <v>179</v>
      </c>
      <c r="CD207">
        <v>2.0999999999999999E-3</v>
      </c>
      <c r="CE207" t="s">
        <v>179</v>
      </c>
      <c r="CF207">
        <v>2.2000000000000001E-3</v>
      </c>
      <c r="CG207" t="s">
        <v>216</v>
      </c>
      <c r="CH207">
        <v>1E-4</v>
      </c>
      <c r="CI207" t="s">
        <v>179</v>
      </c>
      <c r="CJ207">
        <v>7.0000000000000001E-3</v>
      </c>
      <c r="CK207" t="s">
        <v>179</v>
      </c>
      <c r="CL207">
        <v>1.1299999999999999E-2</v>
      </c>
      <c r="CM207" t="s">
        <v>179</v>
      </c>
      <c r="CN207">
        <v>3.8E-3</v>
      </c>
      <c r="CO207" t="s">
        <v>179</v>
      </c>
      <c r="CP207">
        <v>8.9999999999999998E-4</v>
      </c>
      <c r="CQ207" t="s">
        <v>179</v>
      </c>
      <c r="CR207">
        <v>3.2000000000000002E-3</v>
      </c>
      <c r="CS207" t="s">
        <v>179</v>
      </c>
      <c r="CT207">
        <v>1.9E-3</v>
      </c>
      <c r="CU207" t="s">
        <v>18</v>
      </c>
      <c r="CW207" t="s">
        <v>18</v>
      </c>
      <c r="CY207" t="s">
        <v>179</v>
      </c>
      <c r="CZ207">
        <v>5.0000000000000001E-4</v>
      </c>
      <c r="DA207" t="s">
        <v>179</v>
      </c>
      <c r="DB207">
        <v>5.0000000000000001E-4</v>
      </c>
      <c r="DC207" t="s">
        <v>179</v>
      </c>
      <c r="DD207">
        <v>5.9999999999999995E-4</v>
      </c>
      <c r="DE207" t="s">
        <v>179</v>
      </c>
      <c r="DF207">
        <v>5.9999999999999995E-4</v>
      </c>
      <c r="DG207" t="s">
        <v>179</v>
      </c>
      <c r="DH207">
        <v>4.0000000000000002E-4</v>
      </c>
      <c r="DI207" t="s">
        <v>179</v>
      </c>
      <c r="DJ207">
        <v>2.9999999999999997E-4</v>
      </c>
      <c r="DK207" t="s">
        <v>5139</v>
      </c>
      <c r="DL207" t="s">
        <v>59</v>
      </c>
      <c r="DS207">
        <v>15</v>
      </c>
      <c r="DT207" t="s">
        <v>6016</v>
      </c>
      <c r="DW207" t="s">
        <v>4861</v>
      </c>
    </row>
    <row r="208" spans="1:127">
      <c r="A208">
        <v>578</v>
      </c>
      <c r="B208" s="14">
        <v>44743.023611111108</v>
      </c>
      <c r="C208" t="s">
        <v>52</v>
      </c>
      <c r="D208">
        <v>0</v>
      </c>
      <c r="E208">
        <v>0</v>
      </c>
      <c r="F208">
        <v>0</v>
      </c>
      <c r="G208" t="s">
        <v>54</v>
      </c>
      <c r="H208" t="s">
        <v>55</v>
      </c>
      <c r="I208" t="s">
        <v>55</v>
      </c>
      <c r="J208" t="s">
        <v>55</v>
      </c>
      <c r="K208" t="s">
        <v>18</v>
      </c>
      <c r="L208">
        <v>90</v>
      </c>
      <c r="M208" t="s">
        <v>173</v>
      </c>
      <c r="N208">
        <v>0</v>
      </c>
      <c r="O208" t="s">
        <v>173</v>
      </c>
      <c r="P208">
        <v>0</v>
      </c>
      <c r="Q208" t="s">
        <v>173</v>
      </c>
      <c r="R208">
        <v>0</v>
      </c>
      <c r="S208">
        <v>2</v>
      </c>
      <c r="T208" t="s">
        <v>174</v>
      </c>
      <c r="U208">
        <v>4.5547000000000004</v>
      </c>
      <c r="V208">
        <v>0.70130000000000003</v>
      </c>
      <c r="W208">
        <v>12.3787</v>
      </c>
      <c r="X208">
        <v>0.33600000000000002</v>
      </c>
      <c r="Y208">
        <v>38.802399999999999</v>
      </c>
      <c r="Z208">
        <v>0.35649999999999998</v>
      </c>
      <c r="AA208">
        <v>1.84E-2</v>
      </c>
      <c r="AB208">
        <v>1.6400000000000001E-2</v>
      </c>
      <c r="AC208" t="s">
        <v>179</v>
      </c>
      <c r="AD208">
        <v>9.1000000000000004E-3</v>
      </c>
      <c r="AE208" t="s">
        <v>179</v>
      </c>
      <c r="AF208">
        <v>1.6799999999999999E-2</v>
      </c>
      <c r="AG208">
        <v>0.27639999999999998</v>
      </c>
      <c r="AH208">
        <v>9.1000000000000004E-3</v>
      </c>
      <c r="AI208">
        <v>9.4976000000000003</v>
      </c>
      <c r="AJ208">
        <v>3.6400000000000002E-2</v>
      </c>
      <c r="AK208">
        <v>0.53979999999999995</v>
      </c>
      <c r="AL208">
        <v>7.7000000000000002E-3</v>
      </c>
      <c r="AM208">
        <v>1.9199999999999998E-2</v>
      </c>
      <c r="AN208">
        <v>8.0000000000000002E-3</v>
      </c>
      <c r="AO208">
        <v>3.4700000000000002E-2</v>
      </c>
      <c r="AP208">
        <v>4.8999999999999998E-3</v>
      </c>
      <c r="AQ208" t="s">
        <v>690</v>
      </c>
      <c r="AR208">
        <v>5.1000000000000004E-3</v>
      </c>
      <c r="AS208" t="s">
        <v>2378</v>
      </c>
      <c r="AT208">
        <v>2.6499999999999999E-2</v>
      </c>
      <c r="AU208" t="s">
        <v>412</v>
      </c>
      <c r="AV208">
        <v>3.7000000000000002E-3</v>
      </c>
      <c r="AW208" t="s">
        <v>429</v>
      </c>
      <c r="AX208">
        <v>1.1000000000000001E-3</v>
      </c>
      <c r="AY208" t="s">
        <v>303</v>
      </c>
      <c r="AZ208">
        <v>6.9999999999999999E-4</v>
      </c>
      <c r="BA208" t="s">
        <v>210</v>
      </c>
      <c r="BB208">
        <v>6.9999999999999999E-4</v>
      </c>
      <c r="BC208" t="s">
        <v>212</v>
      </c>
      <c r="BD208">
        <v>4.0000000000000002E-4</v>
      </c>
      <c r="BE208" t="s">
        <v>179</v>
      </c>
      <c r="BF208">
        <v>2.9999999999999997E-4</v>
      </c>
      <c r="BG208" t="s">
        <v>179</v>
      </c>
      <c r="BH208">
        <v>1E-4</v>
      </c>
      <c r="BI208" t="s">
        <v>192</v>
      </c>
      <c r="BJ208">
        <v>2.0000000000000001E-4</v>
      </c>
      <c r="BK208" t="s">
        <v>431</v>
      </c>
      <c r="BL208">
        <v>4.0000000000000002E-4</v>
      </c>
      <c r="BM208" t="s">
        <v>250</v>
      </c>
      <c r="BN208">
        <v>2.9999999999999997E-4</v>
      </c>
      <c r="BO208" t="s">
        <v>301</v>
      </c>
      <c r="BP208">
        <v>5.0000000000000001E-4</v>
      </c>
      <c r="BQ208" t="s">
        <v>179</v>
      </c>
      <c r="BR208">
        <v>2.9999999999999997E-4</v>
      </c>
      <c r="BS208" t="s">
        <v>179</v>
      </c>
      <c r="BT208">
        <v>4.0000000000000002E-4</v>
      </c>
      <c r="BU208" t="s">
        <v>179</v>
      </c>
      <c r="BV208">
        <v>5.9999999999999995E-4</v>
      </c>
      <c r="BW208" t="s">
        <v>18</v>
      </c>
      <c r="BY208" t="s">
        <v>18</v>
      </c>
      <c r="CA208" t="s">
        <v>179</v>
      </c>
      <c r="CB208">
        <v>8.0000000000000004E-4</v>
      </c>
      <c r="CC208" t="s">
        <v>179</v>
      </c>
      <c r="CD208">
        <v>2.0999999999999999E-3</v>
      </c>
      <c r="CE208" t="s">
        <v>179</v>
      </c>
      <c r="CF208">
        <v>2.2000000000000001E-3</v>
      </c>
      <c r="CG208" t="s">
        <v>216</v>
      </c>
      <c r="CH208">
        <v>1E-4</v>
      </c>
      <c r="CI208" t="s">
        <v>179</v>
      </c>
      <c r="CJ208">
        <v>6.7999999999999996E-3</v>
      </c>
      <c r="CK208" t="s">
        <v>179</v>
      </c>
      <c r="CL208">
        <v>1.14E-2</v>
      </c>
      <c r="CM208" t="s">
        <v>179</v>
      </c>
      <c r="CN208">
        <v>4.4999999999999997E-3</v>
      </c>
      <c r="CO208" t="s">
        <v>179</v>
      </c>
      <c r="CP208">
        <v>8.0000000000000004E-4</v>
      </c>
      <c r="CQ208" t="s">
        <v>179</v>
      </c>
      <c r="CR208">
        <v>3.2000000000000002E-3</v>
      </c>
      <c r="CS208" t="s">
        <v>179</v>
      </c>
      <c r="CT208">
        <v>1.8E-3</v>
      </c>
      <c r="CU208" t="s">
        <v>18</v>
      </c>
      <c r="CW208" t="s">
        <v>18</v>
      </c>
      <c r="CY208" t="s">
        <v>179</v>
      </c>
      <c r="CZ208">
        <v>5.0000000000000001E-4</v>
      </c>
      <c r="DA208" t="s">
        <v>179</v>
      </c>
      <c r="DB208">
        <v>5.9999999999999995E-4</v>
      </c>
      <c r="DC208" t="s">
        <v>179</v>
      </c>
      <c r="DD208">
        <v>5.9999999999999995E-4</v>
      </c>
      <c r="DE208" t="s">
        <v>179</v>
      </c>
      <c r="DF208">
        <v>5.9999999999999995E-4</v>
      </c>
      <c r="DG208" t="s">
        <v>179</v>
      </c>
      <c r="DH208">
        <v>4.0000000000000002E-4</v>
      </c>
      <c r="DI208" t="s">
        <v>179</v>
      </c>
      <c r="DJ208">
        <v>2.9999999999999997E-4</v>
      </c>
      <c r="DK208" t="s">
        <v>5139</v>
      </c>
      <c r="DL208" t="s">
        <v>59</v>
      </c>
      <c r="DS208">
        <v>100</v>
      </c>
      <c r="DT208" t="s">
        <v>5993</v>
      </c>
      <c r="DW208" t="s">
        <v>4862</v>
      </c>
    </row>
    <row r="209" spans="1:127">
      <c r="A209">
        <v>579</v>
      </c>
      <c r="B209" s="14">
        <v>44743.035416666666</v>
      </c>
      <c r="C209" t="s">
        <v>52</v>
      </c>
      <c r="D209">
        <v>0</v>
      </c>
      <c r="E209">
        <v>0</v>
      </c>
      <c r="F209">
        <v>0</v>
      </c>
      <c r="G209" t="s">
        <v>54</v>
      </c>
      <c r="H209" t="s">
        <v>55</v>
      </c>
      <c r="I209" t="s">
        <v>55</v>
      </c>
      <c r="J209" t="s">
        <v>55</v>
      </c>
      <c r="K209" t="s">
        <v>18</v>
      </c>
      <c r="L209">
        <v>90</v>
      </c>
      <c r="M209" t="s">
        <v>173</v>
      </c>
      <c r="N209">
        <v>0</v>
      </c>
      <c r="O209" t="s">
        <v>173</v>
      </c>
      <c r="P209">
        <v>0</v>
      </c>
      <c r="Q209" t="s">
        <v>173</v>
      </c>
      <c r="R209">
        <v>0</v>
      </c>
      <c r="S209">
        <v>2</v>
      </c>
      <c r="T209" t="s">
        <v>174</v>
      </c>
      <c r="U209">
        <v>3.4228000000000001</v>
      </c>
      <c r="V209">
        <v>0.65169999999999995</v>
      </c>
      <c r="W209">
        <v>10.3192</v>
      </c>
      <c r="X209">
        <v>0.30769999999999997</v>
      </c>
      <c r="Y209">
        <v>35.488300000000002</v>
      </c>
      <c r="Z209">
        <v>0.33639999999999998</v>
      </c>
      <c r="AA209" t="s">
        <v>179</v>
      </c>
      <c r="AB209">
        <v>1.5699999999999999E-2</v>
      </c>
      <c r="AC209" t="s">
        <v>179</v>
      </c>
      <c r="AD209">
        <v>8.8000000000000005E-3</v>
      </c>
      <c r="AE209" t="s">
        <v>179</v>
      </c>
      <c r="AF209">
        <v>1.6400000000000001E-2</v>
      </c>
      <c r="AG209">
        <v>0.1409</v>
      </c>
      <c r="AH209">
        <v>7.3000000000000001E-3</v>
      </c>
      <c r="AI209">
        <v>8.6926000000000005</v>
      </c>
      <c r="AJ209">
        <v>3.4700000000000002E-2</v>
      </c>
      <c r="AK209">
        <v>0.50129999999999997</v>
      </c>
      <c r="AL209">
        <v>7.3000000000000001E-3</v>
      </c>
      <c r="AM209">
        <v>1.5299999999999999E-2</v>
      </c>
      <c r="AN209">
        <v>7.6E-3</v>
      </c>
      <c r="AO209">
        <v>1.9800000000000002E-2</v>
      </c>
      <c r="AP209">
        <v>4.0000000000000001E-3</v>
      </c>
      <c r="AQ209" t="s">
        <v>2379</v>
      </c>
      <c r="AR209">
        <v>5.1000000000000004E-3</v>
      </c>
      <c r="AS209" t="s">
        <v>2380</v>
      </c>
      <c r="AT209">
        <v>2.52E-2</v>
      </c>
      <c r="AU209" t="s">
        <v>412</v>
      </c>
      <c r="AV209">
        <v>3.5999999999999999E-3</v>
      </c>
      <c r="AW209" t="s">
        <v>347</v>
      </c>
      <c r="AX209">
        <v>1.1999999999999999E-3</v>
      </c>
      <c r="AY209" t="s">
        <v>195</v>
      </c>
      <c r="AZ209">
        <v>8.0000000000000004E-4</v>
      </c>
      <c r="BA209" t="s">
        <v>537</v>
      </c>
      <c r="BB209">
        <v>6.9999999999999999E-4</v>
      </c>
      <c r="BC209" t="s">
        <v>212</v>
      </c>
      <c r="BD209">
        <v>5.0000000000000001E-4</v>
      </c>
      <c r="BE209" t="s">
        <v>179</v>
      </c>
      <c r="BF209">
        <v>2.9999999999999997E-4</v>
      </c>
      <c r="BG209" t="s">
        <v>179</v>
      </c>
      <c r="BH209">
        <v>1E-4</v>
      </c>
      <c r="BI209" t="s">
        <v>179</v>
      </c>
      <c r="BJ209">
        <v>2.0000000000000001E-4</v>
      </c>
      <c r="BK209" t="s">
        <v>244</v>
      </c>
      <c r="BL209">
        <v>4.0000000000000002E-4</v>
      </c>
      <c r="BM209" t="s">
        <v>269</v>
      </c>
      <c r="BN209">
        <v>2.9999999999999997E-4</v>
      </c>
      <c r="BO209" t="s">
        <v>190</v>
      </c>
      <c r="BP209">
        <v>5.9999999999999995E-4</v>
      </c>
      <c r="BQ209" t="s">
        <v>179</v>
      </c>
      <c r="BR209">
        <v>2.9999999999999997E-4</v>
      </c>
      <c r="BS209" t="s">
        <v>179</v>
      </c>
      <c r="BT209">
        <v>4.0000000000000002E-4</v>
      </c>
      <c r="BU209" t="s">
        <v>179</v>
      </c>
      <c r="BV209">
        <v>5.9999999999999995E-4</v>
      </c>
      <c r="BW209" t="s">
        <v>179</v>
      </c>
      <c r="BX209">
        <v>8.9999999999999998E-4</v>
      </c>
      <c r="BY209" t="s">
        <v>179</v>
      </c>
      <c r="BZ209">
        <v>1.1999999999999999E-3</v>
      </c>
      <c r="CA209" t="s">
        <v>179</v>
      </c>
      <c r="CB209">
        <v>8.0000000000000004E-4</v>
      </c>
      <c r="CC209" t="s">
        <v>179</v>
      </c>
      <c r="CD209">
        <v>2.0999999999999999E-3</v>
      </c>
      <c r="CE209" t="s">
        <v>179</v>
      </c>
      <c r="CF209">
        <v>2.2000000000000001E-3</v>
      </c>
      <c r="CG209" t="s">
        <v>216</v>
      </c>
      <c r="CH209">
        <v>1E-4</v>
      </c>
      <c r="CI209" t="s">
        <v>179</v>
      </c>
      <c r="CJ209">
        <v>7.7999999999999996E-3</v>
      </c>
      <c r="CK209" t="s">
        <v>179</v>
      </c>
      <c r="CL209">
        <v>1.15E-2</v>
      </c>
      <c r="CM209" t="s">
        <v>179</v>
      </c>
      <c r="CN209">
        <v>6.0000000000000001E-3</v>
      </c>
      <c r="CO209" t="s">
        <v>179</v>
      </c>
      <c r="CP209">
        <v>8.9999999999999998E-4</v>
      </c>
      <c r="CQ209" t="s">
        <v>179</v>
      </c>
      <c r="CR209">
        <v>3.0999999999999999E-3</v>
      </c>
      <c r="CS209" t="s">
        <v>179</v>
      </c>
      <c r="CT209">
        <v>2E-3</v>
      </c>
      <c r="CU209" t="s">
        <v>179</v>
      </c>
      <c r="CV209">
        <v>8.0000000000000004E-4</v>
      </c>
      <c r="CW209" t="s">
        <v>179</v>
      </c>
      <c r="CX209">
        <v>5.9999999999999995E-4</v>
      </c>
      <c r="CY209" t="s">
        <v>179</v>
      </c>
      <c r="CZ209">
        <v>5.0000000000000001E-4</v>
      </c>
      <c r="DA209" t="s">
        <v>179</v>
      </c>
      <c r="DB209">
        <v>5.9999999999999995E-4</v>
      </c>
      <c r="DC209" t="s">
        <v>179</v>
      </c>
      <c r="DD209">
        <v>5.9999999999999995E-4</v>
      </c>
      <c r="DE209" t="s">
        <v>179</v>
      </c>
      <c r="DF209">
        <v>6.9999999999999999E-4</v>
      </c>
      <c r="DG209" t="s">
        <v>179</v>
      </c>
      <c r="DH209">
        <v>4.0000000000000002E-4</v>
      </c>
      <c r="DI209" t="s">
        <v>179</v>
      </c>
      <c r="DJ209">
        <v>4.0000000000000002E-4</v>
      </c>
      <c r="DK209" t="s">
        <v>5140</v>
      </c>
      <c r="DL209" t="s">
        <v>59</v>
      </c>
      <c r="DS209">
        <v>11</v>
      </c>
      <c r="DT209" t="s">
        <v>5981</v>
      </c>
      <c r="DW209" t="s">
        <v>4863</v>
      </c>
    </row>
    <row r="210" spans="1:127">
      <c r="A210">
        <v>580</v>
      </c>
      <c r="B210" s="14">
        <v>44743.037499999999</v>
      </c>
      <c r="C210" t="s">
        <v>52</v>
      </c>
      <c r="D210">
        <v>0</v>
      </c>
      <c r="E210">
        <v>0</v>
      </c>
      <c r="F210">
        <v>0</v>
      </c>
      <c r="G210" t="s">
        <v>54</v>
      </c>
      <c r="H210" t="s">
        <v>55</v>
      </c>
      <c r="I210" t="s">
        <v>55</v>
      </c>
      <c r="J210" t="s">
        <v>55</v>
      </c>
      <c r="K210" t="s">
        <v>18</v>
      </c>
      <c r="L210">
        <v>90</v>
      </c>
      <c r="M210" t="s">
        <v>173</v>
      </c>
      <c r="N210">
        <v>0</v>
      </c>
      <c r="O210" t="s">
        <v>173</v>
      </c>
      <c r="P210">
        <v>0</v>
      </c>
      <c r="Q210" t="s">
        <v>173</v>
      </c>
      <c r="R210">
        <v>0</v>
      </c>
      <c r="S210">
        <v>2</v>
      </c>
      <c r="T210" t="s">
        <v>174</v>
      </c>
      <c r="U210">
        <v>4.2054</v>
      </c>
      <c r="V210">
        <v>0.67989999999999995</v>
      </c>
      <c r="W210">
        <v>13.235200000000001</v>
      </c>
      <c r="X210">
        <v>0.34320000000000001</v>
      </c>
      <c r="Y210">
        <v>40.528399999999998</v>
      </c>
      <c r="Z210">
        <v>0.3659</v>
      </c>
      <c r="AA210">
        <v>2.41E-2</v>
      </c>
      <c r="AB210">
        <v>1.5599999999999999E-2</v>
      </c>
      <c r="AC210" t="s">
        <v>179</v>
      </c>
      <c r="AD210">
        <v>8.6E-3</v>
      </c>
      <c r="AE210" t="s">
        <v>179</v>
      </c>
      <c r="AF210">
        <v>1.66E-2</v>
      </c>
      <c r="AG210">
        <v>0.19850000000000001</v>
      </c>
      <c r="AH210">
        <v>8.3000000000000001E-3</v>
      </c>
      <c r="AI210">
        <v>8.4687000000000001</v>
      </c>
      <c r="AJ210">
        <v>3.4299999999999997E-2</v>
      </c>
      <c r="AK210">
        <v>0.55759999999999998</v>
      </c>
      <c r="AL210">
        <v>7.6E-3</v>
      </c>
      <c r="AM210">
        <v>2.1499999999999998E-2</v>
      </c>
      <c r="AN210">
        <v>8.2000000000000007E-3</v>
      </c>
      <c r="AO210">
        <v>1.5800000000000002E-2</v>
      </c>
      <c r="AP210">
        <v>4.1000000000000003E-3</v>
      </c>
      <c r="AQ210" t="s">
        <v>1342</v>
      </c>
      <c r="AR210">
        <v>4.8999999999999998E-3</v>
      </c>
      <c r="AS210" t="s">
        <v>2381</v>
      </c>
      <c r="AT210">
        <v>2.69E-2</v>
      </c>
      <c r="AU210" t="s">
        <v>711</v>
      </c>
      <c r="AV210">
        <v>3.8E-3</v>
      </c>
      <c r="AW210" t="s">
        <v>650</v>
      </c>
      <c r="AX210">
        <v>1E-3</v>
      </c>
      <c r="AY210" t="s">
        <v>266</v>
      </c>
      <c r="AZ210">
        <v>8.0000000000000004E-4</v>
      </c>
      <c r="BA210" t="s">
        <v>316</v>
      </c>
      <c r="BB210">
        <v>6.9999999999999999E-4</v>
      </c>
      <c r="BC210" t="s">
        <v>267</v>
      </c>
      <c r="BD210">
        <v>5.0000000000000001E-4</v>
      </c>
      <c r="BE210" t="s">
        <v>179</v>
      </c>
      <c r="BF210">
        <v>2.9999999999999997E-4</v>
      </c>
      <c r="BG210" t="s">
        <v>246</v>
      </c>
      <c r="BH210">
        <v>1E-4</v>
      </c>
      <c r="BI210" t="s">
        <v>192</v>
      </c>
      <c r="BJ210">
        <v>2.0000000000000001E-4</v>
      </c>
      <c r="BK210" t="s">
        <v>265</v>
      </c>
      <c r="BL210">
        <v>4.0000000000000002E-4</v>
      </c>
      <c r="BM210" t="s">
        <v>451</v>
      </c>
      <c r="BN210">
        <v>2.9999999999999997E-4</v>
      </c>
      <c r="BO210" t="s">
        <v>301</v>
      </c>
      <c r="BP210">
        <v>5.0000000000000001E-4</v>
      </c>
      <c r="BQ210" t="s">
        <v>179</v>
      </c>
      <c r="BR210">
        <v>2.9999999999999997E-4</v>
      </c>
      <c r="BS210" t="s">
        <v>179</v>
      </c>
      <c r="BT210">
        <v>2.9999999999999997E-4</v>
      </c>
      <c r="BU210" t="s">
        <v>179</v>
      </c>
      <c r="BV210">
        <v>6.9999999999999999E-4</v>
      </c>
      <c r="BW210" t="s">
        <v>18</v>
      </c>
      <c r="BY210" t="s">
        <v>179</v>
      </c>
      <c r="BZ210">
        <v>1.1000000000000001E-3</v>
      </c>
      <c r="CA210" t="s">
        <v>179</v>
      </c>
      <c r="CB210">
        <v>8.0000000000000004E-4</v>
      </c>
      <c r="CC210" t="s">
        <v>179</v>
      </c>
      <c r="CD210">
        <v>2E-3</v>
      </c>
      <c r="CE210" t="s">
        <v>179</v>
      </c>
      <c r="CF210">
        <v>2.3E-3</v>
      </c>
      <c r="CG210" t="s">
        <v>179</v>
      </c>
      <c r="CH210">
        <v>1E-4</v>
      </c>
      <c r="CI210" t="s">
        <v>179</v>
      </c>
      <c r="CJ210">
        <v>6.7000000000000002E-3</v>
      </c>
      <c r="CK210" t="s">
        <v>179</v>
      </c>
      <c r="CL210">
        <v>1.11E-2</v>
      </c>
      <c r="CM210" t="s">
        <v>179</v>
      </c>
      <c r="CN210">
        <v>3.7000000000000002E-3</v>
      </c>
      <c r="CO210" t="s">
        <v>179</v>
      </c>
      <c r="CP210">
        <v>8.9999999999999998E-4</v>
      </c>
      <c r="CQ210" t="s">
        <v>179</v>
      </c>
      <c r="CR210">
        <v>3.3E-3</v>
      </c>
      <c r="CS210" t="s">
        <v>179</v>
      </c>
      <c r="CT210">
        <v>1.9E-3</v>
      </c>
      <c r="CU210" t="s">
        <v>179</v>
      </c>
      <c r="CV210">
        <v>6.9999999999999999E-4</v>
      </c>
      <c r="CW210" t="s">
        <v>18</v>
      </c>
      <c r="CY210" t="s">
        <v>179</v>
      </c>
      <c r="CZ210">
        <v>5.9999999999999995E-4</v>
      </c>
      <c r="DA210" t="s">
        <v>179</v>
      </c>
      <c r="DB210">
        <v>5.9999999999999995E-4</v>
      </c>
      <c r="DC210" t="s">
        <v>179</v>
      </c>
      <c r="DD210">
        <v>5.9999999999999995E-4</v>
      </c>
      <c r="DE210" t="s">
        <v>179</v>
      </c>
      <c r="DF210">
        <v>5.9999999999999995E-4</v>
      </c>
      <c r="DG210" t="s">
        <v>179</v>
      </c>
      <c r="DH210">
        <v>4.0000000000000002E-4</v>
      </c>
      <c r="DI210" t="s">
        <v>179</v>
      </c>
      <c r="DJ210">
        <v>2.9999999999999997E-4</v>
      </c>
      <c r="DK210" t="s">
        <v>5140</v>
      </c>
      <c r="DL210" t="s">
        <v>59</v>
      </c>
      <c r="DS210">
        <v>24</v>
      </c>
      <c r="DT210" t="s">
        <v>5985</v>
      </c>
      <c r="DW210" t="s">
        <v>4864</v>
      </c>
    </row>
    <row r="211" spans="1:127">
      <c r="A211">
        <v>581</v>
      </c>
      <c r="B211" s="14">
        <v>44743.039583333331</v>
      </c>
      <c r="C211" t="s">
        <v>52</v>
      </c>
      <c r="D211">
        <v>0</v>
      </c>
      <c r="E211">
        <v>0</v>
      </c>
      <c r="F211">
        <v>0</v>
      </c>
      <c r="G211" t="s">
        <v>54</v>
      </c>
      <c r="H211" t="s">
        <v>55</v>
      </c>
      <c r="I211" t="s">
        <v>55</v>
      </c>
      <c r="J211" t="s">
        <v>55</v>
      </c>
      <c r="K211" t="s">
        <v>18</v>
      </c>
      <c r="L211">
        <v>90</v>
      </c>
      <c r="M211" t="s">
        <v>173</v>
      </c>
      <c r="N211">
        <v>0</v>
      </c>
      <c r="O211" t="s">
        <v>173</v>
      </c>
      <c r="P211">
        <v>0</v>
      </c>
      <c r="Q211" t="s">
        <v>173</v>
      </c>
      <c r="R211">
        <v>0</v>
      </c>
      <c r="S211">
        <v>2</v>
      </c>
      <c r="T211" t="s">
        <v>174</v>
      </c>
      <c r="U211">
        <v>3.7698999999999998</v>
      </c>
      <c r="V211">
        <v>0.6754</v>
      </c>
      <c r="W211">
        <v>11.9361</v>
      </c>
      <c r="X211">
        <v>0.33150000000000002</v>
      </c>
      <c r="Y211">
        <v>39.911200000000001</v>
      </c>
      <c r="Z211">
        <v>0.3644</v>
      </c>
      <c r="AA211">
        <v>3.9399999999999998E-2</v>
      </c>
      <c r="AB211">
        <v>1.55E-2</v>
      </c>
      <c r="AC211" t="s">
        <v>179</v>
      </c>
      <c r="AD211">
        <v>8.6999999999999994E-3</v>
      </c>
      <c r="AE211" t="s">
        <v>179</v>
      </c>
      <c r="AF211">
        <v>1.7299999999999999E-2</v>
      </c>
      <c r="AG211">
        <v>0.29170000000000001</v>
      </c>
      <c r="AH211">
        <v>9.2999999999999992E-3</v>
      </c>
      <c r="AI211">
        <v>7.8548</v>
      </c>
      <c r="AJ211">
        <v>3.32E-2</v>
      </c>
      <c r="AK211">
        <v>0.64429999999999998</v>
      </c>
      <c r="AL211">
        <v>8.0999999999999996E-3</v>
      </c>
      <c r="AM211">
        <v>1.83E-2</v>
      </c>
      <c r="AN211">
        <v>8.3000000000000001E-3</v>
      </c>
      <c r="AO211">
        <v>2.07E-2</v>
      </c>
      <c r="AP211">
        <v>4.4000000000000003E-3</v>
      </c>
      <c r="AQ211" t="s">
        <v>2382</v>
      </c>
      <c r="AR211">
        <v>5.0000000000000001E-3</v>
      </c>
      <c r="AS211" t="s">
        <v>2383</v>
      </c>
      <c r="AT211">
        <v>2.8500000000000001E-2</v>
      </c>
      <c r="AU211" t="s">
        <v>179</v>
      </c>
      <c r="AV211">
        <v>4.0000000000000001E-3</v>
      </c>
      <c r="AW211" t="s">
        <v>268</v>
      </c>
      <c r="AX211">
        <v>1E-3</v>
      </c>
      <c r="AY211" t="s">
        <v>268</v>
      </c>
      <c r="AZ211">
        <v>8.9999999999999998E-4</v>
      </c>
      <c r="BA211" t="s">
        <v>265</v>
      </c>
      <c r="BB211">
        <v>8.0000000000000004E-4</v>
      </c>
      <c r="BC211" t="s">
        <v>285</v>
      </c>
      <c r="BD211">
        <v>5.0000000000000001E-4</v>
      </c>
      <c r="BE211" t="s">
        <v>192</v>
      </c>
      <c r="BF211">
        <v>4.0000000000000002E-4</v>
      </c>
      <c r="BG211" t="s">
        <v>246</v>
      </c>
      <c r="BH211">
        <v>1E-4</v>
      </c>
      <c r="BI211" t="s">
        <v>192</v>
      </c>
      <c r="BJ211">
        <v>2.0000000000000001E-4</v>
      </c>
      <c r="BK211" t="s">
        <v>559</v>
      </c>
      <c r="BL211">
        <v>5.0000000000000001E-4</v>
      </c>
      <c r="BM211" t="s">
        <v>517</v>
      </c>
      <c r="BN211">
        <v>2.9999999999999997E-4</v>
      </c>
      <c r="BO211" t="s">
        <v>301</v>
      </c>
      <c r="BP211">
        <v>5.0000000000000001E-4</v>
      </c>
      <c r="BQ211" t="s">
        <v>179</v>
      </c>
      <c r="BR211">
        <v>2.9999999999999997E-4</v>
      </c>
      <c r="BS211" t="s">
        <v>179</v>
      </c>
      <c r="BT211">
        <v>4.0000000000000002E-4</v>
      </c>
      <c r="BU211" t="s">
        <v>179</v>
      </c>
      <c r="BV211">
        <v>6.9999999999999999E-4</v>
      </c>
      <c r="BW211" t="s">
        <v>18</v>
      </c>
      <c r="BY211" t="s">
        <v>18</v>
      </c>
      <c r="CA211" t="s">
        <v>179</v>
      </c>
      <c r="CB211">
        <v>8.0000000000000004E-4</v>
      </c>
      <c r="CC211" t="s">
        <v>179</v>
      </c>
      <c r="CD211">
        <v>2.0999999999999999E-3</v>
      </c>
      <c r="CE211" t="s">
        <v>179</v>
      </c>
      <c r="CF211">
        <v>2.3E-3</v>
      </c>
      <c r="CG211" t="s">
        <v>216</v>
      </c>
      <c r="CH211">
        <v>1E-4</v>
      </c>
      <c r="CI211" t="s">
        <v>179</v>
      </c>
      <c r="CJ211">
        <v>7.1000000000000004E-3</v>
      </c>
      <c r="CK211" t="s">
        <v>179</v>
      </c>
      <c r="CL211">
        <v>1.1299999999999999E-2</v>
      </c>
      <c r="CM211" t="s">
        <v>227</v>
      </c>
      <c r="CN211">
        <v>3.8999999999999998E-3</v>
      </c>
      <c r="CO211" t="s">
        <v>179</v>
      </c>
      <c r="CP211">
        <v>8.9999999999999998E-4</v>
      </c>
      <c r="CQ211" t="s">
        <v>179</v>
      </c>
      <c r="CR211">
        <v>3.2000000000000002E-3</v>
      </c>
      <c r="CS211" t="s">
        <v>179</v>
      </c>
      <c r="CT211">
        <v>1.9E-3</v>
      </c>
      <c r="CU211" t="s">
        <v>179</v>
      </c>
      <c r="CV211">
        <v>8.0000000000000004E-4</v>
      </c>
      <c r="CW211" t="s">
        <v>18</v>
      </c>
      <c r="CY211" t="s">
        <v>179</v>
      </c>
      <c r="CZ211">
        <v>5.9999999999999995E-4</v>
      </c>
      <c r="DA211" t="s">
        <v>179</v>
      </c>
      <c r="DB211">
        <v>5.0000000000000001E-4</v>
      </c>
      <c r="DC211" t="s">
        <v>179</v>
      </c>
      <c r="DD211">
        <v>5.9999999999999995E-4</v>
      </c>
      <c r="DE211" t="s">
        <v>179</v>
      </c>
      <c r="DF211">
        <v>5.9999999999999995E-4</v>
      </c>
      <c r="DG211" t="s">
        <v>179</v>
      </c>
      <c r="DH211">
        <v>4.0000000000000002E-4</v>
      </c>
      <c r="DI211" t="s">
        <v>179</v>
      </c>
      <c r="DJ211">
        <v>2.9999999999999997E-4</v>
      </c>
      <c r="DK211" t="s">
        <v>5140</v>
      </c>
      <c r="DL211" t="s">
        <v>59</v>
      </c>
      <c r="DS211">
        <v>56</v>
      </c>
      <c r="DT211" t="s">
        <v>919</v>
      </c>
      <c r="DW211" t="s">
        <v>4865</v>
      </c>
    </row>
    <row r="212" spans="1:127">
      <c r="A212">
        <v>582</v>
      </c>
      <c r="B212" s="14">
        <v>44743.040972222225</v>
      </c>
      <c r="C212" t="s">
        <v>52</v>
      </c>
      <c r="D212">
        <v>0</v>
      </c>
      <c r="E212">
        <v>0</v>
      </c>
      <c r="F212">
        <v>0</v>
      </c>
      <c r="G212" t="s">
        <v>54</v>
      </c>
      <c r="H212" t="s">
        <v>55</v>
      </c>
      <c r="I212" t="s">
        <v>55</v>
      </c>
      <c r="J212" t="s">
        <v>55</v>
      </c>
      <c r="K212" t="s">
        <v>18</v>
      </c>
      <c r="L212">
        <v>90</v>
      </c>
      <c r="M212" t="s">
        <v>173</v>
      </c>
      <c r="N212">
        <v>0</v>
      </c>
      <c r="O212" t="s">
        <v>173</v>
      </c>
      <c r="P212">
        <v>0</v>
      </c>
      <c r="Q212" t="s">
        <v>173</v>
      </c>
      <c r="R212">
        <v>0</v>
      </c>
      <c r="S212">
        <v>2</v>
      </c>
      <c r="T212" t="s">
        <v>174</v>
      </c>
      <c r="U212">
        <v>2.4076</v>
      </c>
      <c r="V212">
        <v>0.65439999999999998</v>
      </c>
      <c r="W212">
        <v>12.5924</v>
      </c>
      <c r="X212">
        <v>0.33789999999999998</v>
      </c>
      <c r="Y212">
        <v>36.192399999999999</v>
      </c>
      <c r="Z212">
        <v>0.34289999999999998</v>
      </c>
      <c r="AA212">
        <v>4.19E-2</v>
      </c>
      <c r="AB212">
        <v>1.7500000000000002E-2</v>
      </c>
      <c r="AC212" t="s">
        <v>179</v>
      </c>
      <c r="AD212">
        <v>9.5999999999999992E-3</v>
      </c>
      <c r="AE212" t="s">
        <v>179</v>
      </c>
      <c r="AF212">
        <v>1.8800000000000001E-2</v>
      </c>
      <c r="AG212">
        <v>0.3659</v>
      </c>
      <c r="AH212">
        <v>9.9000000000000008E-3</v>
      </c>
      <c r="AI212">
        <v>10.7378</v>
      </c>
      <c r="AJ212">
        <v>3.9E-2</v>
      </c>
      <c r="AK212">
        <v>0.52500000000000002</v>
      </c>
      <c r="AL212">
        <v>7.7000000000000002E-3</v>
      </c>
      <c r="AM212">
        <v>1.8100000000000002E-2</v>
      </c>
      <c r="AN212">
        <v>8.0000000000000002E-3</v>
      </c>
      <c r="AO212">
        <v>2.2499999999999999E-2</v>
      </c>
      <c r="AP212">
        <v>4.1999999999999997E-3</v>
      </c>
      <c r="AQ212" t="s">
        <v>1012</v>
      </c>
      <c r="AR212">
        <v>4.8999999999999998E-3</v>
      </c>
      <c r="AS212" t="s">
        <v>2384</v>
      </c>
      <c r="AT212">
        <v>2.6499999999999999E-2</v>
      </c>
      <c r="AU212" t="s">
        <v>1118</v>
      </c>
      <c r="AV212">
        <v>3.5999999999999999E-3</v>
      </c>
      <c r="AW212" t="s">
        <v>625</v>
      </c>
      <c r="AX212">
        <v>1E-3</v>
      </c>
      <c r="AY212" t="s">
        <v>213</v>
      </c>
      <c r="AZ212">
        <v>6.9999999999999999E-4</v>
      </c>
      <c r="BA212" t="s">
        <v>537</v>
      </c>
      <c r="BB212">
        <v>6.9999999999999999E-4</v>
      </c>
      <c r="BC212" t="s">
        <v>245</v>
      </c>
      <c r="BD212">
        <v>4.0000000000000002E-4</v>
      </c>
      <c r="BE212" t="s">
        <v>179</v>
      </c>
      <c r="BF212">
        <v>2.9999999999999997E-4</v>
      </c>
      <c r="BG212" t="s">
        <v>179</v>
      </c>
      <c r="BH212">
        <v>1E-4</v>
      </c>
      <c r="BI212" t="s">
        <v>192</v>
      </c>
      <c r="BJ212">
        <v>2.0000000000000001E-4</v>
      </c>
      <c r="BK212" t="s">
        <v>242</v>
      </c>
      <c r="BL212">
        <v>5.0000000000000001E-4</v>
      </c>
      <c r="BM212" t="s">
        <v>250</v>
      </c>
      <c r="BN212">
        <v>2.9999999999999997E-4</v>
      </c>
      <c r="BO212" t="s">
        <v>187</v>
      </c>
      <c r="BP212">
        <v>5.0000000000000001E-4</v>
      </c>
      <c r="BQ212" t="s">
        <v>179</v>
      </c>
      <c r="BR212">
        <v>2.9999999999999997E-4</v>
      </c>
      <c r="BS212" t="s">
        <v>179</v>
      </c>
      <c r="BT212">
        <v>4.0000000000000002E-4</v>
      </c>
      <c r="BU212" t="s">
        <v>179</v>
      </c>
      <c r="BV212">
        <v>5.9999999999999995E-4</v>
      </c>
      <c r="BW212" t="s">
        <v>18</v>
      </c>
      <c r="BY212" t="s">
        <v>179</v>
      </c>
      <c r="BZ212">
        <v>1.1000000000000001E-3</v>
      </c>
      <c r="CA212" t="s">
        <v>179</v>
      </c>
      <c r="CB212">
        <v>8.0000000000000004E-4</v>
      </c>
      <c r="CC212" t="s">
        <v>179</v>
      </c>
      <c r="CD212">
        <v>2E-3</v>
      </c>
      <c r="CE212" t="s">
        <v>179</v>
      </c>
      <c r="CF212">
        <v>2.2000000000000001E-3</v>
      </c>
      <c r="CG212" t="s">
        <v>179</v>
      </c>
      <c r="CH212">
        <v>1E-4</v>
      </c>
      <c r="CI212" t="s">
        <v>179</v>
      </c>
      <c r="CJ212">
        <v>6.4999999999999997E-3</v>
      </c>
      <c r="CK212" t="s">
        <v>179</v>
      </c>
      <c r="CL212">
        <v>1.0999999999999999E-2</v>
      </c>
      <c r="CM212" t="s">
        <v>179</v>
      </c>
      <c r="CN212">
        <v>5.8999999999999999E-3</v>
      </c>
      <c r="CO212" t="s">
        <v>179</v>
      </c>
      <c r="CP212">
        <v>8.0000000000000004E-4</v>
      </c>
      <c r="CQ212" t="s">
        <v>179</v>
      </c>
      <c r="CR212">
        <v>3.3E-3</v>
      </c>
      <c r="CS212" t="s">
        <v>179</v>
      </c>
      <c r="CT212">
        <v>1.8E-3</v>
      </c>
      <c r="CU212" t="s">
        <v>18</v>
      </c>
      <c r="CW212" t="s">
        <v>18</v>
      </c>
      <c r="CY212" t="s">
        <v>179</v>
      </c>
      <c r="CZ212">
        <v>5.0000000000000001E-4</v>
      </c>
      <c r="DA212" t="s">
        <v>179</v>
      </c>
      <c r="DB212">
        <v>5.9999999999999995E-4</v>
      </c>
      <c r="DC212" t="s">
        <v>179</v>
      </c>
      <c r="DD212">
        <v>5.9999999999999995E-4</v>
      </c>
      <c r="DE212" t="s">
        <v>179</v>
      </c>
      <c r="DF212">
        <v>5.9999999999999995E-4</v>
      </c>
      <c r="DG212" t="s">
        <v>179</v>
      </c>
      <c r="DH212">
        <v>4.0000000000000002E-4</v>
      </c>
      <c r="DI212" t="s">
        <v>179</v>
      </c>
      <c r="DJ212">
        <v>4.0000000000000002E-4</v>
      </c>
      <c r="DK212" t="s">
        <v>5140</v>
      </c>
      <c r="DL212" t="s">
        <v>59</v>
      </c>
      <c r="DS212">
        <v>78</v>
      </c>
      <c r="DT212" t="s">
        <v>1648</v>
      </c>
      <c r="DW212" t="s">
        <v>4866</v>
      </c>
    </row>
    <row r="213" spans="1:127">
      <c r="A213">
        <v>583</v>
      </c>
      <c r="B213" s="14">
        <v>44743.043055555558</v>
      </c>
      <c r="C213" t="s">
        <v>52</v>
      </c>
      <c r="D213">
        <v>0</v>
      </c>
      <c r="E213">
        <v>0</v>
      </c>
      <c r="F213">
        <v>0</v>
      </c>
      <c r="G213" t="s">
        <v>54</v>
      </c>
      <c r="H213" t="s">
        <v>55</v>
      </c>
      <c r="I213" t="s">
        <v>55</v>
      </c>
      <c r="J213" t="s">
        <v>55</v>
      </c>
      <c r="K213" t="s">
        <v>18</v>
      </c>
      <c r="L213">
        <v>90</v>
      </c>
      <c r="M213" t="s">
        <v>173</v>
      </c>
      <c r="N213">
        <v>0</v>
      </c>
      <c r="O213" t="s">
        <v>173</v>
      </c>
      <c r="P213">
        <v>0</v>
      </c>
      <c r="Q213" t="s">
        <v>173</v>
      </c>
      <c r="R213">
        <v>0</v>
      </c>
      <c r="S213">
        <v>2</v>
      </c>
      <c r="T213" t="s">
        <v>174</v>
      </c>
      <c r="U213">
        <v>5.4660000000000002</v>
      </c>
      <c r="V213">
        <v>0.72619999999999996</v>
      </c>
      <c r="W213">
        <v>11.642899999999999</v>
      </c>
      <c r="X213">
        <v>0.32919999999999999</v>
      </c>
      <c r="Y213">
        <v>41.236199999999997</v>
      </c>
      <c r="Z213">
        <v>0.36919999999999997</v>
      </c>
      <c r="AA213">
        <v>2.4299999999999999E-2</v>
      </c>
      <c r="AB213">
        <v>1.5900000000000001E-2</v>
      </c>
      <c r="AC213" t="s">
        <v>179</v>
      </c>
      <c r="AD213">
        <v>8.9999999999999993E-3</v>
      </c>
      <c r="AE213" t="s">
        <v>179</v>
      </c>
      <c r="AF213">
        <v>1.7100000000000001E-2</v>
      </c>
      <c r="AG213">
        <v>0.18110000000000001</v>
      </c>
      <c r="AH213">
        <v>8.0999999999999996E-3</v>
      </c>
      <c r="AI213">
        <v>8.4634999999999998</v>
      </c>
      <c r="AJ213">
        <v>3.4299999999999997E-2</v>
      </c>
      <c r="AK213">
        <v>0.60640000000000005</v>
      </c>
      <c r="AL213">
        <v>7.9000000000000008E-3</v>
      </c>
      <c r="AM213">
        <v>1.7600000000000001E-2</v>
      </c>
      <c r="AN213">
        <v>8.0000000000000002E-3</v>
      </c>
      <c r="AO213">
        <v>2.1100000000000001E-2</v>
      </c>
      <c r="AP213">
        <v>4.4000000000000003E-3</v>
      </c>
      <c r="AQ213" t="s">
        <v>1835</v>
      </c>
      <c r="AR213">
        <v>5.0000000000000001E-3</v>
      </c>
      <c r="AS213" t="s">
        <v>2385</v>
      </c>
      <c r="AT213">
        <v>2.7E-2</v>
      </c>
      <c r="AU213" t="s">
        <v>316</v>
      </c>
      <c r="AV213">
        <v>3.8E-3</v>
      </c>
      <c r="AW213" t="s">
        <v>564</v>
      </c>
      <c r="AX213">
        <v>1.6000000000000001E-3</v>
      </c>
      <c r="AY213" t="s">
        <v>1978</v>
      </c>
      <c r="AZ213">
        <v>8.9999999999999998E-4</v>
      </c>
      <c r="BA213" t="s">
        <v>210</v>
      </c>
      <c r="BB213">
        <v>6.9999999999999999E-4</v>
      </c>
      <c r="BC213" t="s">
        <v>285</v>
      </c>
      <c r="BD213">
        <v>4.0000000000000002E-4</v>
      </c>
      <c r="BE213" t="s">
        <v>179</v>
      </c>
      <c r="BF213">
        <v>2.9999999999999997E-4</v>
      </c>
      <c r="BG213" t="s">
        <v>179</v>
      </c>
      <c r="BH213">
        <v>1E-4</v>
      </c>
      <c r="BI213" t="s">
        <v>246</v>
      </c>
      <c r="BJ213">
        <v>2.0000000000000001E-4</v>
      </c>
      <c r="BK213" t="s">
        <v>248</v>
      </c>
      <c r="BL213">
        <v>4.0000000000000002E-4</v>
      </c>
      <c r="BM213" t="s">
        <v>250</v>
      </c>
      <c r="BN213">
        <v>2.9999999999999997E-4</v>
      </c>
      <c r="BO213" t="s">
        <v>301</v>
      </c>
      <c r="BP213">
        <v>5.0000000000000001E-4</v>
      </c>
      <c r="BQ213" t="s">
        <v>179</v>
      </c>
      <c r="BR213">
        <v>2.9999999999999997E-4</v>
      </c>
      <c r="BS213" t="s">
        <v>179</v>
      </c>
      <c r="BT213">
        <v>2.9999999999999997E-4</v>
      </c>
      <c r="BU213" t="s">
        <v>179</v>
      </c>
      <c r="BV213">
        <v>6.9999999999999999E-4</v>
      </c>
      <c r="BW213" t="s">
        <v>18</v>
      </c>
      <c r="BY213" t="s">
        <v>18</v>
      </c>
      <c r="CA213" t="s">
        <v>179</v>
      </c>
      <c r="CB213">
        <v>8.0000000000000004E-4</v>
      </c>
      <c r="CC213" t="s">
        <v>179</v>
      </c>
      <c r="CD213">
        <v>2E-3</v>
      </c>
      <c r="CE213" t="s">
        <v>179</v>
      </c>
      <c r="CF213">
        <v>2.3E-3</v>
      </c>
      <c r="CG213" t="s">
        <v>216</v>
      </c>
      <c r="CH213">
        <v>1E-4</v>
      </c>
      <c r="CI213" t="s">
        <v>179</v>
      </c>
      <c r="CJ213">
        <v>6.7999999999999996E-3</v>
      </c>
      <c r="CK213" t="s">
        <v>179</v>
      </c>
      <c r="CL213">
        <v>1.11E-2</v>
      </c>
      <c r="CM213" t="s">
        <v>179</v>
      </c>
      <c r="CN213">
        <v>3.0000000000000001E-3</v>
      </c>
      <c r="CO213" t="s">
        <v>179</v>
      </c>
      <c r="CP213">
        <v>8.0000000000000004E-4</v>
      </c>
      <c r="CQ213" t="s">
        <v>179</v>
      </c>
      <c r="CR213">
        <v>3.3E-3</v>
      </c>
      <c r="CS213" t="s">
        <v>179</v>
      </c>
      <c r="CT213">
        <v>1.8E-3</v>
      </c>
      <c r="CU213" t="s">
        <v>179</v>
      </c>
      <c r="CV213">
        <v>8.9999999999999998E-4</v>
      </c>
      <c r="CW213" t="s">
        <v>18</v>
      </c>
      <c r="CY213" t="s">
        <v>179</v>
      </c>
      <c r="CZ213">
        <v>5.9999999999999995E-4</v>
      </c>
      <c r="DA213" t="s">
        <v>179</v>
      </c>
      <c r="DB213">
        <v>5.9999999999999995E-4</v>
      </c>
      <c r="DC213" t="s">
        <v>179</v>
      </c>
      <c r="DD213">
        <v>5.9999999999999995E-4</v>
      </c>
      <c r="DE213" t="s">
        <v>179</v>
      </c>
      <c r="DF213">
        <v>6.9999999999999999E-4</v>
      </c>
      <c r="DG213" t="s">
        <v>179</v>
      </c>
      <c r="DH213">
        <v>5.0000000000000001E-4</v>
      </c>
      <c r="DI213" t="s">
        <v>179</v>
      </c>
      <c r="DJ213">
        <v>2.9999999999999997E-4</v>
      </c>
      <c r="DK213" t="s">
        <v>5140</v>
      </c>
      <c r="DL213" t="s">
        <v>59</v>
      </c>
      <c r="DS213">
        <v>91</v>
      </c>
      <c r="DT213" t="s">
        <v>6023</v>
      </c>
      <c r="DW213" t="s">
        <v>4867</v>
      </c>
    </row>
    <row r="214" spans="1:127">
      <c r="A214">
        <v>584</v>
      </c>
      <c r="B214" s="14">
        <v>44743.04583333333</v>
      </c>
      <c r="C214" t="s">
        <v>52</v>
      </c>
      <c r="D214">
        <v>0</v>
      </c>
      <c r="E214">
        <v>0</v>
      </c>
      <c r="F214">
        <v>0</v>
      </c>
      <c r="G214" t="s">
        <v>54</v>
      </c>
      <c r="H214" t="s">
        <v>55</v>
      </c>
      <c r="I214" t="s">
        <v>55</v>
      </c>
      <c r="J214" t="s">
        <v>55</v>
      </c>
      <c r="K214" t="s">
        <v>18</v>
      </c>
      <c r="L214">
        <v>90</v>
      </c>
      <c r="M214" t="s">
        <v>173</v>
      </c>
      <c r="N214">
        <v>0</v>
      </c>
      <c r="O214" t="s">
        <v>173</v>
      </c>
      <c r="P214">
        <v>0</v>
      </c>
      <c r="Q214" t="s">
        <v>173</v>
      </c>
      <c r="R214">
        <v>0</v>
      </c>
      <c r="S214">
        <v>2</v>
      </c>
      <c r="T214" t="s">
        <v>174</v>
      </c>
      <c r="U214">
        <v>5.4733000000000001</v>
      </c>
      <c r="V214">
        <v>0.70199999999999996</v>
      </c>
      <c r="W214">
        <v>13.091900000000001</v>
      </c>
      <c r="X214">
        <v>0.34060000000000001</v>
      </c>
      <c r="Y214">
        <v>40.954599999999999</v>
      </c>
      <c r="Z214">
        <v>0.3679</v>
      </c>
      <c r="AA214" t="s">
        <v>179</v>
      </c>
      <c r="AB214">
        <v>1.4999999999999999E-2</v>
      </c>
      <c r="AC214" t="s">
        <v>179</v>
      </c>
      <c r="AD214">
        <v>8.5000000000000006E-3</v>
      </c>
      <c r="AE214" t="s">
        <v>179</v>
      </c>
      <c r="AF214">
        <v>1.67E-2</v>
      </c>
      <c r="AG214">
        <v>0.1885</v>
      </c>
      <c r="AH214">
        <v>8.0000000000000002E-3</v>
      </c>
      <c r="AI214">
        <v>7.8574999999999999</v>
      </c>
      <c r="AJ214">
        <v>3.2899999999999999E-2</v>
      </c>
      <c r="AK214">
        <v>0.51549999999999996</v>
      </c>
      <c r="AL214">
        <v>7.3000000000000001E-3</v>
      </c>
      <c r="AM214">
        <v>0.02</v>
      </c>
      <c r="AN214">
        <v>7.9000000000000008E-3</v>
      </c>
      <c r="AO214">
        <v>2.2800000000000001E-2</v>
      </c>
      <c r="AP214">
        <v>4.4000000000000003E-3</v>
      </c>
      <c r="AQ214" t="s">
        <v>2304</v>
      </c>
      <c r="AR214">
        <v>4.5999999999999999E-3</v>
      </c>
      <c r="AS214" t="s">
        <v>2386</v>
      </c>
      <c r="AT214">
        <v>2.58E-2</v>
      </c>
      <c r="AU214" t="s">
        <v>179</v>
      </c>
      <c r="AV214">
        <v>3.5999999999999999E-3</v>
      </c>
      <c r="AW214" t="s">
        <v>268</v>
      </c>
      <c r="AX214">
        <v>1.1000000000000001E-3</v>
      </c>
      <c r="AY214" t="s">
        <v>429</v>
      </c>
      <c r="AZ214">
        <v>8.0000000000000004E-4</v>
      </c>
      <c r="BA214" t="s">
        <v>601</v>
      </c>
      <c r="BB214">
        <v>5.9999999999999995E-4</v>
      </c>
      <c r="BC214" t="s">
        <v>245</v>
      </c>
      <c r="BD214">
        <v>5.0000000000000001E-4</v>
      </c>
      <c r="BE214" t="s">
        <v>179</v>
      </c>
      <c r="BF214">
        <v>2.9999999999999997E-4</v>
      </c>
      <c r="BG214" t="s">
        <v>179</v>
      </c>
      <c r="BH214">
        <v>1E-4</v>
      </c>
      <c r="BI214" t="s">
        <v>318</v>
      </c>
      <c r="BJ214">
        <v>2.0000000000000001E-4</v>
      </c>
      <c r="BK214" t="s">
        <v>265</v>
      </c>
      <c r="BL214">
        <v>4.0000000000000002E-4</v>
      </c>
      <c r="BM214" t="s">
        <v>392</v>
      </c>
      <c r="BN214">
        <v>2.9999999999999997E-4</v>
      </c>
      <c r="BO214" t="s">
        <v>330</v>
      </c>
      <c r="BP214">
        <v>4.0000000000000002E-4</v>
      </c>
      <c r="BQ214" t="s">
        <v>179</v>
      </c>
      <c r="BR214">
        <v>2.9999999999999997E-4</v>
      </c>
      <c r="BS214" t="s">
        <v>179</v>
      </c>
      <c r="BT214">
        <v>2.9999999999999997E-4</v>
      </c>
      <c r="BU214" t="s">
        <v>179</v>
      </c>
      <c r="BV214">
        <v>6.9999999999999999E-4</v>
      </c>
      <c r="BW214" t="s">
        <v>18</v>
      </c>
      <c r="BY214" t="s">
        <v>179</v>
      </c>
      <c r="BZ214">
        <v>1.1000000000000001E-3</v>
      </c>
      <c r="CA214" t="s">
        <v>179</v>
      </c>
      <c r="CB214">
        <v>8.0000000000000004E-4</v>
      </c>
      <c r="CC214" t="s">
        <v>179</v>
      </c>
      <c r="CD214">
        <v>2E-3</v>
      </c>
      <c r="CE214" t="s">
        <v>179</v>
      </c>
      <c r="CF214">
        <v>2.3E-3</v>
      </c>
      <c r="CG214" t="s">
        <v>179</v>
      </c>
      <c r="CH214">
        <v>1E-4</v>
      </c>
      <c r="CI214" t="s">
        <v>179</v>
      </c>
      <c r="CJ214">
        <v>6.7999999999999996E-3</v>
      </c>
      <c r="CK214" t="s">
        <v>179</v>
      </c>
      <c r="CL214">
        <v>1.0800000000000001E-2</v>
      </c>
      <c r="CM214" t="s">
        <v>179</v>
      </c>
      <c r="CN214">
        <v>3.3999999999999998E-3</v>
      </c>
      <c r="CO214" t="s">
        <v>179</v>
      </c>
      <c r="CP214">
        <v>8.9999999999999998E-4</v>
      </c>
      <c r="CQ214" t="s">
        <v>179</v>
      </c>
      <c r="CR214">
        <v>3.2000000000000002E-3</v>
      </c>
      <c r="CS214" t="s">
        <v>179</v>
      </c>
      <c r="CT214">
        <v>1.8E-3</v>
      </c>
      <c r="CU214" t="s">
        <v>179</v>
      </c>
      <c r="CV214">
        <v>8.0000000000000004E-4</v>
      </c>
      <c r="CW214" t="s">
        <v>18</v>
      </c>
      <c r="CY214" t="s">
        <v>179</v>
      </c>
      <c r="CZ214">
        <v>5.0000000000000001E-4</v>
      </c>
      <c r="DA214" t="s">
        <v>179</v>
      </c>
      <c r="DB214">
        <v>5.9999999999999995E-4</v>
      </c>
      <c r="DC214" t="s">
        <v>179</v>
      </c>
      <c r="DD214">
        <v>5.0000000000000001E-4</v>
      </c>
      <c r="DE214" t="s">
        <v>179</v>
      </c>
      <c r="DF214">
        <v>5.9999999999999995E-4</v>
      </c>
      <c r="DG214" t="s">
        <v>179</v>
      </c>
      <c r="DH214">
        <v>4.0000000000000002E-4</v>
      </c>
      <c r="DI214" t="s">
        <v>179</v>
      </c>
      <c r="DJ214">
        <v>2.9999999999999997E-4</v>
      </c>
      <c r="DK214" t="s">
        <v>5140</v>
      </c>
      <c r="DL214" t="s">
        <v>59</v>
      </c>
      <c r="DS214">
        <v>147</v>
      </c>
      <c r="DT214" t="s">
        <v>6007</v>
      </c>
      <c r="DW214" t="s">
        <v>4868</v>
      </c>
    </row>
    <row r="215" spans="1:127">
      <c r="A215">
        <v>585</v>
      </c>
      <c r="B215" s="14">
        <v>44743.051388888889</v>
      </c>
      <c r="C215" t="s">
        <v>52</v>
      </c>
      <c r="D215">
        <v>0</v>
      </c>
      <c r="E215">
        <v>0</v>
      </c>
      <c r="F215">
        <v>0</v>
      </c>
      <c r="G215" t="s">
        <v>54</v>
      </c>
      <c r="H215" t="s">
        <v>55</v>
      </c>
      <c r="I215" t="s">
        <v>55</v>
      </c>
      <c r="J215" t="s">
        <v>55</v>
      </c>
      <c r="K215" t="s">
        <v>18</v>
      </c>
      <c r="L215">
        <v>90</v>
      </c>
      <c r="M215" t="s">
        <v>173</v>
      </c>
      <c r="N215">
        <v>0</v>
      </c>
      <c r="O215" t="s">
        <v>173</v>
      </c>
      <c r="P215">
        <v>0</v>
      </c>
      <c r="Q215" t="s">
        <v>173</v>
      </c>
      <c r="R215">
        <v>0</v>
      </c>
      <c r="S215">
        <v>2</v>
      </c>
      <c r="T215" t="s">
        <v>174</v>
      </c>
      <c r="U215">
        <v>4.1069000000000004</v>
      </c>
      <c r="V215">
        <v>0.68030000000000002</v>
      </c>
      <c r="W215">
        <v>13.0548</v>
      </c>
      <c r="X215">
        <v>0.34239999999999998</v>
      </c>
      <c r="Y215">
        <v>40.275399999999998</v>
      </c>
      <c r="Z215">
        <v>0.3654</v>
      </c>
      <c r="AA215">
        <v>2.07E-2</v>
      </c>
      <c r="AB215">
        <v>1.5800000000000002E-2</v>
      </c>
      <c r="AC215" t="s">
        <v>179</v>
      </c>
      <c r="AD215">
        <v>8.8000000000000005E-3</v>
      </c>
      <c r="AE215" t="s">
        <v>179</v>
      </c>
      <c r="AF215">
        <v>1.7299999999999999E-2</v>
      </c>
      <c r="AG215">
        <v>0.33250000000000002</v>
      </c>
      <c r="AH215">
        <v>9.5999999999999992E-3</v>
      </c>
      <c r="AI215">
        <v>8.6315000000000008</v>
      </c>
      <c r="AJ215">
        <v>3.4700000000000002E-2</v>
      </c>
      <c r="AK215">
        <v>0.57899999999999996</v>
      </c>
      <c r="AL215">
        <v>7.7999999999999996E-3</v>
      </c>
      <c r="AM215">
        <v>2.18E-2</v>
      </c>
      <c r="AN215">
        <v>8.2000000000000007E-3</v>
      </c>
      <c r="AO215">
        <v>1.7000000000000001E-2</v>
      </c>
      <c r="AP215">
        <v>4.1000000000000003E-3</v>
      </c>
      <c r="AQ215" t="s">
        <v>2387</v>
      </c>
      <c r="AR215">
        <v>4.7999999999999996E-3</v>
      </c>
      <c r="AS215" t="s">
        <v>2388</v>
      </c>
      <c r="AT215">
        <v>2.7E-2</v>
      </c>
      <c r="AU215" t="s">
        <v>316</v>
      </c>
      <c r="AV215">
        <v>3.8E-3</v>
      </c>
      <c r="AW215" t="s">
        <v>450</v>
      </c>
      <c r="AX215">
        <v>1E-3</v>
      </c>
      <c r="AY215" t="s">
        <v>537</v>
      </c>
      <c r="AZ215">
        <v>6.9999999999999999E-4</v>
      </c>
      <c r="BA215" t="s">
        <v>301</v>
      </c>
      <c r="BB215">
        <v>6.9999999999999999E-4</v>
      </c>
      <c r="BC215" t="s">
        <v>267</v>
      </c>
      <c r="BD215">
        <v>5.0000000000000001E-4</v>
      </c>
      <c r="BE215" t="s">
        <v>179</v>
      </c>
      <c r="BF215">
        <v>2.9999999999999997E-4</v>
      </c>
      <c r="BG215" t="s">
        <v>179</v>
      </c>
      <c r="BH215">
        <v>1E-4</v>
      </c>
      <c r="BI215" t="s">
        <v>192</v>
      </c>
      <c r="BJ215">
        <v>2.0000000000000001E-4</v>
      </c>
      <c r="BK215" t="s">
        <v>429</v>
      </c>
      <c r="BL215">
        <v>4.0000000000000002E-4</v>
      </c>
      <c r="BM215" t="s">
        <v>269</v>
      </c>
      <c r="BN215">
        <v>2.9999999999999997E-4</v>
      </c>
      <c r="BO215" t="s">
        <v>270</v>
      </c>
      <c r="BP215">
        <v>5.0000000000000001E-4</v>
      </c>
      <c r="BQ215" t="s">
        <v>179</v>
      </c>
      <c r="BR215">
        <v>2.9999999999999997E-4</v>
      </c>
      <c r="BS215" t="s">
        <v>179</v>
      </c>
      <c r="BT215">
        <v>2.9999999999999997E-4</v>
      </c>
      <c r="BU215" t="s">
        <v>179</v>
      </c>
      <c r="BV215">
        <v>6.9999999999999999E-4</v>
      </c>
      <c r="BW215" t="s">
        <v>179</v>
      </c>
      <c r="BX215">
        <v>8.9999999999999998E-4</v>
      </c>
      <c r="BY215" t="s">
        <v>179</v>
      </c>
      <c r="BZ215">
        <v>1.1000000000000001E-3</v>
      </c>
      <c r="CA215" t="s">
        <v>179</v>
      </c>
      <c r="CB215">
        <v>8.0000000000000004E-4</v>
      </c>
      <c r="CC215" t="s">
        <v>179</v>
      </c>
      <c r="CD215">
        <v>2E-3</v>
      </c>
      <c r="CE215" t="s">
        <v>179</v>
      </c>
      <c r="CF215">
        <v>2.3E-3</v>
      </c>
      <c r="CG215" t="s">
        <v>179</v>
      </c>
      <c r="CH215">
        <v>1E-4</v>
      </c>
      <c r="CI215" t="s">
        <v>244</v>
      </c>
      <c r="CJ215">
        <v>6.6E-3</v>
      </c>
      <c r="CK215" t="s">
        <v>179</v>
      </c>
      <c r="CL215">
        <v>1.0800000000000001E-2</v>
      </c>
      <c r="CM215" t="s">
        <v>179</v>
      </c>
      <c r="CN215">
        <v>3.7000000000000002E-3</v>
      </c>
      <c r="CO215" t="s">
        <v>179</v>
      </c>
      <c r="CP215">
        <v>8.0000000000000004E-4</v>
      </c>
      <c r="CQ215" t="s">
        <v>179</v>
      </c>
      <c r="CR215">
        <v>3.2000000000000002E-3</v>
      </c>
      <c r="CS215" t="s">
        <v>179</v>
      </c>
      <c r="CT215">
        <v>1.9E-3</v>
      </c>
      <c r="CU215" t="s">
        <v>18</v>
      </c>
      <c r="CW215" t="s">
        <v>18</v>
      </c>
      <c r="CY215" t="s">
        <v>179</v>
      </c>
      <c r="CZ215">
        <v>5.9999999999999995E-4</v>
      </c>
      <c r="DA215" t="s">
        <v>179</v>
      </c>
      <c r="DB215">
        <v>5.9999999999999995E-4</v>
      </c>
      <c r="DC215" t="s">
        <v>179</v>
      </c>
      <c r="DD215">
        <v>5.9999999999999995E-4</v>
      </c>
      <c r="DE215" t="s">
        <v>179</v>
      </c>
      <c r="DF215">
        <v>5.9999999999999995E-4</v>
      </c>
      <c r="DG215" t="s">
        <v>179</v>
      </c>
      <c r="DH215">
        <v>4.0000000000000002E-4</v>
      </c>
      <c r="DI215" t="s">
        <v>179</v>
      </c>
      <c r="DJ215">
        <v>2.9999999999999997E-4</v>
      </c>
      <c r="DK215" t="s">
        <v>5141</v>
      </c>
      <c r="DL215" t="s">
        <v>59</v>
      </c>
      <c r="DS215">
        <v>14</v>
      </c>
      <c r="DT215" t="s">
        <v>2334</v>
      </c>
      <c r="DW215" t="s">
        <v>4869</v>
      </c>
    </row>
    <row r="216" spans="1:127">
      <c r="A216">
        <v>586</v>
      </c>
      <c r="B216" s="14">
        <v>44743.053472222222</v>
      </c>
      <c r="C216" t="s">
        <v>52</v>
      </c>
      <c r="D216">
        <v>0</v>
      </c>
      <c r="E216">
        <v>0</v>
      </c>
      <c r="F216">
        <v>0</v>
      </c>
      <c r="G216" t="s">
        <v>54</v>
      </c>
      <c r="H216" t="s">
        <v>55</v>
      </c>
      <c r="I216" t="s">
        <v>55</v>
      </c>
      <c r="J216" t="s">
        <v>55</v>
      </c>
      <c r="K216" t="s">
        <v>18</v>
      </c>
      <c r="L216">
        <v>90</v>
      </c>
      <c r="M216" t="s">
        <v>173</v>
      </c>
      <c r="N216">
        <v>0</v>
      </c>
      <c r="O216" t="s">
        <v>173</v>
      </c>
      <c r="P216">
        <v>0</v>
      </c>
      <c r="Q216" t="s">
        <v>173</v>
      </c>
      <c r="R216">
        <v>0</v>
      </c>
      <c r="S216">
        <v>2</v>
      </c>
      <c r="T216" t="s">
        <v>174</v>
      </c>
      <c r="U216">
        <v>2.1922999999999999</v>
      </c>
      <c r="V216">
        <v>0.5716</v>
      </c>
      <c r="W216">
        <v>8.6521000000000008</v>
      </c>
      <c r="X216">
        <v>0.28039999999999998</v>
      </c>
      <c r="Y216">
        <v>30.1006</v>
      </c>
      <c r="Z216">
        <v>0.30769999999999997</v>
      </c>
      <c r="AA216">
        <v>2.8199999999999999E-2</v>
      </c>
      <c r="AB216">
        <v>1.4E-2</v>
      </c>
      <c r="AC216" t="s">
        <v>179</v>
      </c>
      <c r="AD216">
        <v>8.3000000000000001E-3</v>
      </c>
      <c r="AE216" t="s">
        <v>179</v>
      </c>
      <c r="AF216">
        <v>1.78E-2</v>
      </c>
      <c r="AG216">
        <v>0.47499999999999998</v>
      </c>
      <c r="AH216">
        <v>1.0500000000000001E-2</v>
      </c>
      <c r="AI216">
        <v>5.9962999999999997</v>
      </c>
      <c r="AJ216">
        <v>2.86E-2</v>
      </c>
      <c r="AK216">
        <v>0.50419999999999998</v>
      </c>
      <c r="AL216">
        <v>7.1000000000000004E-3</v>
      </c>
      <c r="AM216" t="s">
        <v>179</v>
      </c>
      <c r="AN216">
        <v>7.0000000000000001E-3</v>
      </c>
      <c r="AO216">
        <v>1.8599999999999998E-2</v>
      </c>
      <c r="AP216">
        <v>3.5000000000000001E-3</v>
      </c>
      <c r="AQ216" t="s">
        <v>413</v>
      </c>
      <c r="AR216">
        <v>5.5999999999999999E-3</v>
      </c>
      <c r="AS216" t="s">
        <v>2389</v>
      </c>
      <c r="AT216">
        <v>2.4299999999999999E-2</v>
      </c>
      <c r="AU216" t="s">
        <v>230</v>
      </c>
      <c r="AV216">
        <v>3.5999999999999999E-3</v>
      </c>
      <c r="AW216" t="s">
        <v>265</v>
      </c>
      <c r="AX216">
        <v>1.1999999999999999E-3</v>
      </c>
      <c r="AY216" t="s">
        <v>208</v>
      </c>
      <c r="AZ216">
        <v>8.9999999999999998E-4</v>
      </c>
      <c r="BA216" t="s">
        <v>213</v>
      </c>
      <c r="BB216">
        <v>6.9999999999999999E-4</v>
      </c>
      <c r="BC216" t="s">
        <v>211</v>
      </c>
      <c r="BD216">
        <v>5.0000000000000001E-4</v>
      </c>
      <c r="BE216" t="s">
        <v>245</v>
      </c>
      <c r="BF216">
        <v>4.0000000000000002E-4</v>
      </c>
      <c r="BG216" t="s">
        <v>179</v>
      </c>
      <c r="BH216">
        <v>1E-4</v>
      </c>
      <c r="BI216" t="s">
        <v>247</v>
      </c>
      <c r="BJ216">
        <v>2.0000000000000001E-4</v>
      </c>
      <c r="BK216" t="s">
        <v>265</v>
      </c>
      <c r="BL216">
        <v>5.0000000000000001E-4</v>
      </c>
      <c r="BM216" t="s">
        <v>733</v>
      </c>
      <c r="BN216">
        <v>2.9999999999999997E-4</v>
      </c>
      <c r="BO216" t="s">
        <v>229</v>
      </c>
      <c r="BP216">
        <v>5.9999999999999995E-4</v>
      </c>
      <c r="BQ216" t="s">
        <v>179</v>
      </c>
      <c r="BR216">
        <v>2.9999999999999997E-4</v>
      </c>
      <c r="BS216" t="s">
        <v>179</v>
      </c>
      <c r="BT216">
        <v>5.0000000000000001E-4</v>
      </c>
      <c r="BU216" t="s">
        <v>179</v>
      </c>
      <c r="BV216">
        <v>5.9999999999999995E-4</v>
      </c>
      <c r="BW216" t="s">
        <v>18</v>
      </c>
      <c r="BY216" t="s">
        <v>179</v>
      </c>
      <c r="BZ216">
        <v>1.1999999999999999E-3</v>
      </c>
      <c r="CA216" t="s">
        <v>179</v>
      </c>
      <c r="CB216">
        <v>8.9999999999999998E-4</v>
      </c>
      <c r="CC216" t="s">
        <v>179</v>
      </c>
      <c r="CD216">
        <v>2.3E-3</v>
      </c>
      <c r="CE216" t="s">
        <v>179</v>
      </c>
      <c r="CF216">
        <v>2E-3</v>
      </c>
      <c r="CG216" t="s">
        <v>216</v>
      </c>
      <c r="CH216">
        <v>1E-4</v>
      </c>
      <c r="CI216" t="s">
        <v>179</v>
      </c>
      <c r="CJ216">
        <v>9.7000000000000003E-3</v>
      </c>
      <c r="CK216" t="s">
        <v>179</v>
      </c>
      <c r="CL216">
        <v>1.21E-2</v>
      </c>
      <c r="CM216" t="s">
        <v>179</v>
      </c>
      <c r="CN216">
        <v>8.9999999999999993E-3</v>
      </c>
      <c r="CO216" t="s">
        <v>179</v>
      </c>
      <c r="CP216">
        <v>1E-3</v>
      </c>
      <c r="CQ216" t="s">
        <v>179</v>
      </c>
      <c r="CR216">
        <v>3.0999999999999999E-3</v>
      </c>
      <c r="CS216" t="s">
        <v>179</v>
      </c>
      <c r="CT216">
        <v>2E-3</v>
      </c>
      <c r="CU216" t="s">
        <v>179</v>
      </c>
      <c r="CV216">
        <v>8.0000000000000004E-4</v>
      </c>
      <c r="CW216" t="s">
        <v>18</v>
      </c>
      <c r="CY216" t="s">
        <v>179</v>
      </c>
      <c r="CZ216">
        <v>5.0000000000000001E-4</v>
      </c>
      <c r="DA216" t="s">
        <v>179</v>
      </c>
      <c r="DB216">
        <v>5.9999999999999995E-4</v>
      </c>
      <c r="DC216" t="s">
        <v>179</v>
      </c>
      <c r="DD216">
        <v>5.9999999999999995E-4</v>
      </c>
      <c r="DE216" t="s">
        <v>179</v>
      </c>
      <c r="DF216">
        <v>6.9999999999999999E-4</v>
      </c>
      <c r="DG216" t="s">
        <v>179</v>
      </c>
      <c r="DH216">
        <v>4.0000000000000002E-4</v>
      </c>
      <c r="DI216" t="s">
        <v>179</v>
      </c>
      <c r="DJ216">
        <v>5.9999999999999995E-4</v>
      </c>
      <c r="DK216" t="s">
        <v>5141</v>
      </c>
      <c r="DL216" t="s">
        <v>59</v>
      </c>
      <c r="DS216">
        <v>24</v>
      </c>
      <c r="DT216" t="s">
        <v>2390</v>
      </c>
      <c r="DW216" t="s">
        <v>4870</v>
      </c>
    </row>
    <row r="217" spans="1:127">
      <c r="A217">
        <v>587</v>
      </c>
      <c r="B217" s="14">
        <v>44743.056250000001</v>
      </c>
      <c r="C217" t="s">
        <v>52</v>
      </c>
      <c r="D217">
        <v>0</v>
      </c>
      <c r="E217">
        <v>0</v>
      </c>
      <c r="F217">
        <v>0</v>
      </c>
      <c r="G217" t="s">
        <v>54</v>
      </c>
      <c r="H217" t="s">
        <v>55</v>
      </c>
      <c r="I217" t="s">
        <v>55</v>
      </c>
      <c r="J217" t="s">
        <v>55</v>
      </c>
      <c r="K217" t="s">
        <v>18</v>
      </c>
      <c r="L217">
        <v>90</v>
      </c>
      <c r="M217" t="s">
        <v>173</v>
      </c>
      <c r="N217">
        <v>0</v>
      </c>
      <c r="O217" t="s">
        <v>173</v>
      </c>
      <c r="P217">
        <v>0</v>
      </c>
      <c r="Q217" t="s">
        <v>173</v>
      </c>
      <c r="R217">
        <v>0</v>
      </c>
      <c r="S217">
        <v>2</v>
      </c>
      <c r="T217" t="s">
        <v>174</v>
      </c>
      <c r="U217">
        <v>3.17</v>
      </c>
      <c r="V217">
        <v>0.63339999999999996</v>
      </c>
      <c r="W217">
        <v>11.4824</v>
      </c>
      <c r="X217">
        <v>0.32</v>
      </c>
      <c r="Y217">
        <v>36.055100000000003</v>
      </c>
      <c r="Z217">
        <v>0.34210000000000002</v>
      </c>
      <c r="AA217">
        <v>3.1300000000000001E-2</v>
      </c>
      <c r="AB217">
        <v>1.52E-2</v>
      </c>
      <c r="AC217" t="s">
        <v>179</v>
      </c>
      <c r="AD217">
        <v>8.6999999999999994E-3</v>
      </c>
      <c r="AE217" t="s">
        <v>179</v>
      </c>
      <c r="AF217">
        <v>1.7000000000000001E-2</v>
      </c>
      <c r="AG217">
        <v>0.35949999999999999</v>
      </c>
      <c r="AH217">
        <v>9.7999999999999997E-3</v>
      </c>
      <c r="AI217">
        <v>7.3769999999999998</v>
      </c>
      <c r="AJ217">
        <v>3.2000000000000001E-2</v>
      </c>
      <c r="AK217">
        <v>0.49659999999999999</v>
      </c>
      <c r="AL217">
        <v>7.1999999999999998E-3</v>
      </c>
      <c r="AM217">
        <v>1.37E-2</v>
      </c>
      <c r="AN217">
        <v>7.6E-3</v>
      </c>
      <c r="AO217">
        <v>2.5000000000000001E-2</v>
      </c>
      <c r="AP217">
        <v>4.4000000000000003E-3</v>
      </c>
      <c r="AQ217" t="s">
        <v>2391</v>
      </c>
      <c r="AR217">
        <v>4.4000000000000003E-3</v>
      </c>
      <c r="AS217" t="s">
        <v>2392</v>
      </c>
      <c r="AT217">
        <v>2.64E-2</v>
      </c>
      <c r="AU217" t="s">
        <v>179</v>
      </c>
      <c r="AV217">
        <v>3.8E-3</v>
      </c>
      <c r="AW217" t="s">
        <v>209</v>
      </c>
      <c r="AX217">
        <v>1E-3</v>
      </c>
      <c r="AY217" t="s">
        <v>195</v>
      </c>
      <c r="AZ217">
        <v>8.0000000000000004E-4</v>
      </c>
      <c r="BA217" t="s">
        <v>465</v>
      </c>
      <c r="BB217">
        <v>6.9999999999999999E-4</v>
      </c>
      <c r="BC217" t="s">
        <v>304</v>
      </c>
      <c r="BD217">
        <v>5.0000000000000001E-4</v>
      </c>
      <c r="BE217" t="s">
        <v>516</v>
      </c>
      <c r="BF217">
        <v>2.9999999999999997E-4</v>
      </c>
      <c r="BG217" t="s">
        <v>179</v>
      </c>
      <c r="BH217">
        <v>1E-4</v>
      </c>
      <c r="BI217" t="s">
        <v>192</v>
      </c>
      <c r="BJ217">
        <v>2.0000000000000001E-4</v>
      </c>
      <c r="BK217" t="s">
        <v>365</v>
      </c>
      <c r="BL217">
        <v>5.0000000000000001E-4</v>
      </c>
      <c r="BM217" t="s">
        <v>451</v>
      </c>
      <c r="BN217">
        <v>2.9999999999999997E-4</v>
      </c>
      <c r="BO217" t="s">
        <v>213</v>
      </c>
      <c r="BP217">
        <v>5.0000000000000001E-4</v>
      </c>
      <c r="BQ217" t="s">
        <v>179</v>
      </c>
      <c r="BR217">
        <v>2.9999999999999997E-4</v>
      </c>
      <c r="BS217" t="s">
        <v>179</v>
      </c>
      <c r="BT217">
        <v>4.0000000000000002E-4</v>
      </c>
      <c r="BU217" t="s">
        <v>179</v>
      </c>
      <c r="BV217">
        <v>5.9999999999999995E-4</v>
      </c>
      <c r="BW217" t="s">
        <v>179</v>
      </c>
      <c r="BX217">
        <v>8.9999999999999998E-4</v>
      </c>
      <c r="BY217" t="s">
        <v>179</v>
      </c>
      <c r="BZ217">
        <v>1.1000000000000001E-3</v>
      </c>
      <c r="CA217" t="s">
        <v>179</v>
      </c>
      <c r="CB217">
        <v>8.0000000000000004E-4</v>
      </c>
      <c r="CC217" t="s">
        <v>179</v>
      </c>
      <c r="CD217">
        <v>2.0999999999999999E-3</v>
      </c>
      <c r="CE217" t="s">
        <v>179</v>
      </c>
      <c r="CF217">
        <v>2.2000000000000001E-3</v>
      </c>
      <c r="CG217" t="s">
        <v>179</v>
      </c>
      <c r="CH217">
        <v>1E-4</v>
      </c>
      <c r="CI217" t="s">
        <v>179</v>
      </c>
      <c r="CJ217">
        <v>7.7999999999999996E-3</v>
      </c>
      <c r="CK217" t="s">
        <v>179</v>
      </c>
      <c r="CL217">
        <v>1.15E-2</v>
      </c>
      <c r="CM217" t="s">
        <v>266</v>
      </c>
      <c r="CN217">
        <v>5.8999999999999999E-3</v>
      </c>
      <c r="CO217" t="s">
        <v>179</v>
      </c>
      <c r="CP217">
        <v>8.9999999999999998E-4</v>
      </c>
      <c r="CQ217" t="s">
        <v>179</v>
      </c>
      <c r="CR217">
        <v>3.2000000000000002E-3</v>
      </c>
      <c r="CS217" t="s">
        <v>179</v>
      </c>
      <c r="CT217">
        <v>1.9E-3</v>
      </c>
      <c r="CU217" t="s">
        <v>179</v>
      </c>
      <c r="CV217">
        <v>8.0000000000000004E-4</v>
      </c>
      <c r="CW217" t="s">
        <v>179</v>
      </c>
      <c r="CX217">
        <v>5.9999999999999995E-4</v>
      </c>
      <c r="CY217" t="s">
        <v>179</v>
      </c>
      <c r="CZ217">
        <v>5.0000000000000001E-4</v>
      </c>
      <c r="DA217" t="s">
        <v>179</v>
      </c>
      <c r="DB217">
        <v>5.9999999999999995E-4</v>
      </c>
      <c r="DC217" t="s">
        <v>179</v>
      </c>
      <c r="DD217">
        <v>5.9999999999999995E-4</v>
      </c>
      <c r="DE217" t="s">
        <v>179</v>
      </c>
      <c r="DF217">
        <v>5.9999999999999995E-4</v>
      </c>
      <c r="DG217" t="s">
        <v>179</v>
      </c>
      <c r="DH217">
        <v>4.0000000000000002E-4</v>
      </c>
      <c r="DI217" t="s">
        <v>179</v>
      </c>
      <c r="DJ217">
        <v>4.0000000000000002E-4</v>
      </c>
      <c r="DK217" t="s">
        <v>5141</v>
      </c>
      <c r="DL217" t="s">
        <v>59</v>
      </c>
      <c r="DS217">
        <v>101</v>
      </c>
      <c r="DT217" t="s">
        <v>1613</v>
      </c>
      <c r="DW217" t="s">
        <v>4871</v>
      </c>
    </row>
    <row r="218" spans="1:127">
      <c r="A218">
        <v>588</v>
      </c>
      <c r="B218" s="14">
        <v>44743.058333333334</v>
      </c>
      <c r="C218" t="s">
        <v>52</v>
      </c>
      <c r="D218">
        <v>0</v>
      </c>
      <c r="E218">
        <v>0</v>
      </c>
      <c r="F218">
        <v>0</v>
      </c>
      <c r="G218" t="s">
        <v>54</v>
      </c>
      <c r="H218" t="s">
        <v>55</v>
      </c>
      <c r="I218" t="s">
        <v>55</v>
      </c>
      <c r="J218" t="s">
        <v>55</v>
      </c>
      <c r="K218" t="s">
        <v>18</v>
      </c>
      <c r="L218">
        <v>90</v>
      </c>
      <c r="M218" t="s">
        <v>173</v>
      </c>
      <c r="N218">
        <v>0</v>
      </c>
      <c r="O218" t="s">
        <v>173</v>
      </c>
      <c r="P218">
        <v>0</v>
      </c>
      <c r="Q218" t="s">
        <v>173</v>
      </c>
      <c r="R218">
        <v>0</v>
      </c>
      <c r="S218">
        <v>2</v>
      </c>
      <c r="T218" t="s">
        <v>174</v>
      </c>
      <c r="U218">
        <v>4.0621999999999998</v>
      </c>
      <c r="V218">
        <v>0.68679999999999997</v>
      </c>
      <c r="W218">
        <v>11.6159</v>
      </c>
      <c r="X218">
        <v>0.32740000000000002</v>
      </c>
      <c r="Y218">
        <v>40.225200000000001</v>
      </c>
      <c r="Z218">
        <v>0.3639</v>
      </c>
      <c r="AA218">
        <v>2.9499999999999998E-2</v>
      </c>
      <c r="AB218">
        <v>1.6E-2</v>
      </c>
      <c r="AC218" t="s">
        <v>179</v>
      </c>
      <c r="AD218">
        <v>9.1000000000000004E-3</v>
      </c>
      <c r="AE218" t="s">
        <v>179</v>
      </c>
      <c r="AF218">
        <v>1.6899999999999998E-2</v>
      </c>
      <c r="AG218">
        <v>0.19500000000000001</v>
      </c>
      <c r="AH218">
        <v>8.3000000000000001E-3</v>
      </c>
      <c r="AI218">
        <v>8.4240999999999993</v>
      </c>
      <c r="AJ218">
        <v>3.4299999999999997E-2</v>
      </c>
      <c r="AK218">
        <v>0.60150000000000003</v>
      </c>
      <c r="AL218">
        <v>7.9000000000000008E-3</v>
      </c>
      <c r="AM218">
        <v>2.4E-2</v>
      </c>
      <c r="AN218">
        <v>8.3999999999999995E-3</v>
      </c>
      <c r="AO218">
        <v>1.84E-2</v>
      </c>
      <c r="AP218">
        <v>4.1000000000000003E-3</v>
      </c>
      <c r="AQ218" t="s">
        <v>2393</v>
      </c>
      <c r="AR218">
        <v>5.1999999999999998E-3</v>
      </c>
      <c r="AS218" t="s">
        <v>2394</v>
      </c>
      <c r="AT218">
        <v>2.7300000000000001E-2</v>
      </c>
      <c r="AU218" t="s">
        <v>303</v>
      </c>
      <c r="AV218">
        <v>3.8E-3</v>
      </c>
      <c r="AW218" t="s">
        <v>242</v>
      </c>
      <c r="AX218">
        <v>1.1000000000000001E-3</v>
      </c>
      <c r="AY218" t="s">
        <v>303</v>
      </c>
      <c r="AZ218">
        <v>6.9999999999999999E-4</v>
      </c>
      <c r="BA218" t="s">
        <v>270</v>
      </c>
      <c r="BB218">
        <v>6.9999999999999999E-4</v>
      </c>
      <c r="BC218" t="s">
        <v>212</v>
      </c>
      <c r="BD218">
        <v>4.0000000000000002E-4</v>
      </c>
      <c r="BE218" t="s">
        <v>179</v>
      </c>
      <c r="BF218">
        <v>2.9999999999999997E-4</v>
      </c>
      <c r="BG218" t="s">
        <v>179</v>
      </c>
      <c r="BH218">
        <v>1E-4</v>
      </c>
      <c r="BI218" t="s">
        <v>286</v>
      </c>
      <c r="BJ218">
        <v>2.0000000000000001E-4</v>
      </c>
      <c r="BK218" t="s">
        <v>244</v>
      </c>
      <c r="BL218">
        <v>4.0000000000000002E-4</v>
      </c>
      <c r="BM218" t="s">
        <v>517</v>
      </c>
      <c r="BN218">
        <v>2.9999999999999997E-4</v>
      </c>
      <c r="BO218" t="s">
        <v>208</v>
      </c>
      <c r="BP218">
        <v>5.0000000000000001E-4</v>
      </c>
      <c r="BQ218" t="s">
        <v>179</v>
      </c>
      <c r="BR218">
        <v>2.9999999999999997E-4</v>
      </c>
      <c r="BS218" t="s">
        <v>179</v>
      </c>
      <c r="BT218">
        <v>4.0000000000000002E-4</v>
      </c>
      <c r="BU218" t="s">
        <v>179</v>
      </c>
      <c r="BV218">
        <v>6.9999999999999999E-4</v>
      </c>
      <c r="BW218" t="s">
        <v>179</v>
      </c>
      <c r="BX218">
        <v>8.9999999999999998E-4</v>
      </c>
      <c r="BY218" t="s">
        <v>179</v>
      </c>
      <c r="BZ218">
        <v>1.1000000000000001E-3</v>
      </c>
      <c r="CA218" t="s">
        <v>179</v>
      </c>
      <c r="CB218">
        <v>8.0000000000000004E-4</v>
      </c>
      <c r="CC218" t="s">
        <v>179</v>
      </c>
      <c r="CD218">
        <v>2.0999999999999999E-3</v>
      </c>
      <c r="CE218" t="s">
        <v>179</v>
      </c>
      <c r="CF218">
        <v>2.3E-3</v>
      </c>
      <c r="CG218" t="s">
        <v>179</v>
      </c>
      <c r="CH218">
        <v>1E-4</v>
      </c>
      <c r="CI218" t="s">
        <v>208</v>
      </c>
      <c r="CJ218">
        <v>6.8999999999999999E-3</v>
      </c>
      <c r="CK218" t="s">
        <v>179</v>
      </c>
      <c r="CL218">
        <v>1.11E-2</v>
      </c>
      <c r="CM218" t="s">
        <v>179</v>
      </c>
      <c r="CN218">
        <v>3.5000000000000001E-3</v>
      </c>
      <c r="CO218" t="s">
        <v>179</v>
      </c>
      <c r="CP218">
        <v>8.0000000000000004E-4</v>
      </c>
      <c r="CQ218" t="s">
        <v>179</v>
      </c>
      <c r="CR218">
        <v>3.3E-3</v>
      </c>
      <c r="CS218" t="s">
        <v>179</v>
      </c>
      <c r="CT218">
        <v>1.9E-3</v>
      </c>
      <c r="CU218" t="s">
        <v>179</v>
      </c>
      <c r="CV218">
        <v>8.0000000000000004E-4</v>
      </c>
      <c r="CW218" t="s">
        <v>179</v>
      </c>
      <c r="CX218">
        <v>5.9999999999999995E-4</v>
      </c>
      <c r="CY218" t="s">
        <v>179</v>
      </c>
      <c r="CZ218">
        <v>5.0000000000000001E-4</v>
      </c>
      <c r="DA218" t="s">
        <v>179</v>
      </c>
      <c r="DB218">
        <v>5.9999999999999995E-4</v>
      </c>
      <c r="DC218" t="s">
        <v>179</v>
      </c>
      <c r="DD218">
        <v>5.9999999999999995E-4</v>
      </c>
      <c r="DE218" t="s">
        <v>179</v>
      </c>
      <c r="DF218">
        <v>5.9999999999999995E-4</v>
      </c>
      <c r="DG218" t="s">
        <v>179</v>
      </c>
      <c r="DH218">
        <v>4.0000000000000002E-4</v>
      </c>
      <c r="DI218" t="s">
        <v>179</v>
      </c>
      <c r="DJ218">
        <v>4.0000000000000002E-4</v>
      </c>
      <c r="DK218" t="s">
        <v>5141</v>
      </c>
      <c r="DL218" t="s">
        <v>59</v>
      </c>
      <c r="DS218">
        <v>121</v>
      </c>
      <c r="DT218" t="s">
        <v>6008</v>
      </c>
      <c r="DW218" t="s">
        <v>4872</v>
      </c>
    </row>
    <row r="219" spans="1:127">
      <c r="A219">
        <v>589</v>
      </c>
      <c r="B219" s="14">
        <v>44743.060416666667</v>
      </c>
      <c r="C219" t="s">
        <v>52</v>
      </c>
      <c r="D219">
        <v>0</v>
      </c>
      <c r="E219">
        <v>0</v>
      </c>
      <c r="F219">
        <v>0</v>
      </c>
      <c r="G219" t="s">
        <v>54</v>
      </c>
      <c r="H219" t="s">
        <v>55</v>
      </c>
      <c r="I219" t="s">
        <v>55</v>
      </c>
      <c r="J219" t="s">
        <v>55</v>
      </c>
      <c r="K219" t="s">
        <v>18</v>
      </c>
      <c r="L219">
        <v>90</v>
      </c>
      <c r="M219" t="s">
        <v>173</v>
      </c>
      <c r="N219">
        <v>0</v>
      </c>
      <c r="O219" t="s">
        <v>173</v>
      </c>
      <c r="P219">
        <v>0</v>
      </c>
      <c r="Q219" t="s">
        <v>173</v>
      </c>
      <c r="R219">
        <v>0</v>
      </c>
      <c r="S219">
        <v>2</v>
      </c>
      <c r="T219" t="s">
        <v>174</v>
      </c>
      <c r="U219">
        <v>2.9094000000000002</v>
      </c>
      <c r="V219">
        <v>0.65800000000000003</v>
      </c>
      <c r="W219">
        <v>12.7178</v>
      </c>
      <c r="X219">
        <v>0.34179999999999999</v>
      </c>
      <c r="Y219">
        <v>38.0792</v>
      </c>
      <c r="Z219">
        <v>0.35859999999999997</v>
      </c>
      <c r="AA219">
        <v>4.7600000000000003E-2</v>
      </c>
      <c r="AB219">
        <v>1.5699999999999999E-2</v>
      </c>
      <c r="AC219" t="s">
        <v>179</v>
      </c>
      <c r="AD219">
        <v>8.9999999999999993E-3</v>
      </c>
      <c r="AE219" t="s">
        <v>179</v>
      </c>
      <c r="AF219">
        <v>1.84E-2</v>
      </c>
      <c r="AG219">
        <v>0.5615</v>
      </c>
      <c r="AH219">
        <v>1.1900000000000001E-2</v>
      </c>
      <c r="AI219">
        <v>7.2385000000000002</v>
      </c>
      <c r="AJ219">
        <v>3.2099999999999997E-2</v>
      </c>
      <c r="AK219">
        <v>0.56369999999999998</v>
      </c>
      <c r="AL219">
        <v>7.6E-3</v>
      </c>
      <c r="AM219">
        <v>2.8899999999999999E-2</v>
      </c>
      <c r="AN219">
        <v>8.3999999999999995E-3</v>
      </c>
      <c r="AO219">
        <v>6.5500000000000003E-2</v>
      </c>
      <c r="AP219">
        <v>6.1999999999999998E-3</v>
      </c>
      <c r="AQ219" t="s">
        <v>2395</v>
      </c>
      <c r="AR219">
        <v>4.7000000000000002E-3</v>
      </c>
      <c r="AS219" t="s">
        <v>2396</v>
      </c>
      <c r="AT219">
        <v>3.1099999999999999E-2</v>
      </c>
      <c r="AU219" t="s">
        <v>179</v>
      </c>
      <c r="AV219">
        <v>4.4000000000000003E-3</v>
      </c>
      <c r="AW219" t="s">
        <v>410</v>
      </c>
      <c r="AX219">
        <v>1.1000000000000001E-3</v>
      </c>
      <c r="AY219" t="s">
        <v>407</v>
      </c>
      <c r="AZ219">
        <v>1E-3</v>
      </c>
      <c r="BA219" t="s">
        <v>650</v>
      </c>
      <c r="BB219">
        <v>8.0000000000000004E-4</v>
      </c>
      <c r="BC219" t="s">
        <v>245</v>
      </c>
      <c r="BD219">
        <v>5.0000000000000001E-4</v>
      </c>
      <c r="BE219" t="s">
        <v>267</v>
      </c>
      <c r="BF219">
        <v>4.0000000000000002E-4</v>
      </c>
      <c r="BG219" t="s">
        <v>179</v>
      </c>
      <c r="BH219">
        <v>1E-4</v>
      </c>
      <c r="BI219" t="s">
        <v>212</v>
      </c>
      <c r="BJ219">
        <v>2.0000000000000001E-4</v>
      </c>
      <c r="BK219" t="s">
        <v>193</v>
      </c>
      <c r="BL219">
        <v>5.0000000000000001E-4</v>
      </c>
      <c r="BM219" t="s">
        <v>517</v>
      </c>
      <c r="BN219">
        <v>2.9999999999999997E-4</v>
      </c>
      <c r="BO219" t="s">
        <v>301</v>
      </c>
      <c r="BP219">
        <v>5.0000000000000001E-4</v>
      </c>
      <c r="BQ219" t="s">
        <v>179</v>
      </c>
      <c r="BR219">
        <v>2.9999999999999997E-4</v>
      </c>
      <c r="BS219" t="s">
        <v>516</v>
      </c>
      <c r="BT219">
        <v>4.0000000000000002E-4</v>
      </c>
      <c r="BU219" t="s">
        <v>179</v>
      </c>
      <c r="BV219">
        <v>6.9999999999999999E-4</v>
      </c>
      <c r="BW219" t="s">
        <v>18</v>
      </c>
      <c r="BY219" t="s">
        <v>179</v>
      </c>
      <c r="BZ219">
        <v>1.1000000000000001E-3</v>
      </c>
      <c r="CA219" t="s">
        <v>179</v>
      </c>
      <c r="CB219">
        <v>8.0000000000000004E-4</v>
      </c>
      <c r="CC219" t="s">
        <v>179</v>
      </c>
      <c r="CD219">
        <v>2.0999999999999999E-3</v>
      </c>
      <c r="CE219" t="s">
        <v>179</v>
      </c>
      <c r="CF219">
        <v>2.3E-3</v>
      </c>
      <c r="CG219" t="s">
        <v>216</v>
      </c>
      <c r="CH219">
        <v>1E-4</v>
      </c>
      <c r="CI219" t="s">
        <v>179</v>
      </c>
      <c r="CJ219">
        <v>7.1999999999999998E-3</v>
      </c>
      <c r="CK219" t="s">
        <v>179</v>
      </c>
      <c r="CL219">
        <v>1.15E-2</v>
      </c>
      <c r="CM219" t="s">
        <v>614</v>
      </c>
      <c r="CN219">
        <v>5.1000000000000004E-3</v>
      </c>
      <c r="CO219" t="s">
        <v>179</v>
      </c>
      <c r="CP219">
        <v>8.9999999999999998E-4</v>
      </c>
      <c r="CQ219" t="s">
        <v>179</v>
      </c>
      <c r="CR219">
        <v>3.3999999999999998E-3</v>
      </c>
      <c r="CS219" t="s">
        <v>179</v>
      </c>
      <c r="CT219">
        <v>1.9E-3</v>
      </c>
      <c r="CU219" t="s">
        <v>18</v>
      </c>
      <c r="CW219" t="s">
        <v>179</v>
      </c>
      <c r="CX219">
        <v>5.9999999999999995E-4</v>
      </c>
      <c r="CY219" t="s">
        <v>179</v>
      </c>
      <c r="CZ219">
        <v>5.0000000000000001E-4</v>
      </c>
      <c r="DA219" t="s">
        <v>179</v>
      </c>
      <c r="DB219">
        <v>5.9999999999999995E-4</v>
      </c>
      <c r="DC219" t="s">
        <v>179</v>
      </c>
      <c r="DD219">
        <v>5.9999999999999995E-4</v>
      </c>
      <c r="DE219" t="s">
        <v>179</v>
      </c>
      <c r="DF219">
        <v>5.9999999999999995E-4</v>
      </c>
      <c r="DG219" t="s">
        <v>179</v>
      </c>
      <c r="DH219">
        <v>4.0000000000000002E-4</v>
      </c>
      <c r="DI219" t="s">
        <v>179</v>
      </c>
      <c r="DJ219">
        <v>4.0000000000000002E-4</v>
      </c>
      <c r="DK219" t="s">
        <v>5141</v>
      </c>
      <c r="DL219" t="s">
        <v>59</v>
      </c>
      <c r="DS219">
        <v>144</v>
      </c>
      <c r="DT219" t="s">
        <v>901</v>
      </c>
      <c r="DW219" t="s">
        <v>4873</v>
      </c>
    </row>
    <row r="220" spans="1:127">
      <c r="A220">
        <v>590</v>
      </c>
      <c r="B220" s="14">
        <v>44743.072222222225</v>
      </c>
      <c r="C220" t="s">
        <v>52</v>
      </c>
      <c r="D220">
        <v>0</v>
      </c>
      <c r="E220">
        <v>0</v>
      </c>
      <c r="F220">
        <v>0</v>
      </c>
      <c r="G220" t="s">
        <v>54</v>
      </c>
      <c r="H220" t="s">
        <v>55</v>
      </c>
      <c r="I220" t="s">
        <v>55</v>
      </c>
      <c r="J220" t="s">
        <v>55</v>
      </c>
      <c r="K220" t="s">
        <v>18</v>
      </c>
      <c r="L220">
        <v>90</v>
      </c>
      <c r="M220" t="s">
        <v>173</v>
      </c>
      <c r="N220">
        <v>0</v>
      </c>
      <c r="O220" t="s">
        <v>173</v>
      </c>
      <c r="P220">
        <v>0</v>
      </c>
      <c r="Q220" t="s">
        <v>173</v>
      </c>
      <c r="R220">
        <v>0</v>
      </c>
      <c r="S220">
        <v>2</v>
      </c>
      <c r="T220" t="s">
        <v>174</v>
      </c>
      <c r="U220">
        <v>4.1529999999999996</v>
      </c>
      <c r="V220">
        <v>0.68100000000000005</v>
      </c>
      <c r="W220">
        <v>11.736800000000001</v>
      </c>
      <c r="X220">
        <v>0.32840000000000003</v>
      </c>
      <c r="Y220">
        <v>39.880200000000002</v>
      </c>
      <c r="Z220">
        <v>0.36309999999999998</v>
      </c>
      <c r="AA220">
        <v>2.8000000000000001E-2</v>
      </c>
      <c r="AB220">
        <v>1.5599999999999999E-2</v>
      </c>
      <c r="AC220" t="s">
        <v>179</v>
      </c>
      <c r="AD220">
        <v>8.8999999999999999E-3</v>
      </c>
      <c r="AE220" t="s">
        <v>179</v>
      </c>
      <c r="AF220">
        <v>1.7600000000000001E-2</v>
      </c>
      <c r="AG220">
        <v>0.26269999999999999</v>
      </c>
      <c r="AH220">
        <v>8.9999999999999993E-3</v>
      </c>
      <c r="AI220">
        <v>8.0870999999999995</v>
      </c>
      <c r="AJ220">
        <v>3.3599999999999998E-2</v>
      </c>
      <c r="AK220">
        <v>0.60419999999999996</v>
      </c>
      <c r="AL220">
        <v>7.9000000000000008E-3</v>
      </c>
      <c r="AM220">
        <v>1.7899999999999999E-2</v>
      </c>
      <c r="AN220">
        <v>8.0999999999999996E-3</v>
      </c>
      <c r="AO220">
        <v>2.1100000000000001E-2</v>
      </c>
      <c r="AP220">
        <v>4.3E-3</v>
      </c>
      <c r="AQ220" t="s">
        <v>420</v>
      </c>
      <c r="AR220">
        <v>5.1000000000000004E-3</v>
      </c>
      <c r="AS220" t="s">
        <v>2397</v>
      </c>
      <c r="AT220">
        <v>2.7699999999999999E-2</v>
      </c>
      <c r="AU220" t="s">
        <v>301</v>
      </c>
      <c r="AV220">
        <v>3.8999999999999998E-3</v>
      </c>
      <c r="AW220" t="s">
        <v>265</v>
      </c>
      <c r="AX220">
        <v>1E-3</v>
      </c>
      <c r="AY220" t="s">
        <v>450</v>
      </c>
      <c r="AZ220">
        <v>8.0000000000000004E-4</v>
      </c>
      <c r="BA220" t="s">
        <v>187</v>
      </c>
      <c r="BB220">
        <v>6.9999999999999999E-4</v>
      </c>
      <c r="BC220" t="s">
        <v>245</v>
      </c>
      <c r="BD220">
        <v>5.0000000000000001E-4</v>
      </c>
      <c r="BE220" t="s">
        <v>179</v>
      </c>
      <c r="BF220">
        <v>2.9999999999999997E-4</v>
      </c>
      <c r="BG220" t="s">
        <v>179</v>
      </c>
      <c r="BH220">
        <v>1E-4</v>
      </c>
      <c r="BI220" t="s">
        <v>286</v>
      </c>
      <c r="BJ220">
        <v>2.0000000000000001E-4</v>
      </c>
      <c r="BK220" t="s">
        <v>266</v>
      </c>
      <c r="BL220">
        <v>4.0000000000000002E-4</v>
      </c>
      <c r="BM220" t="s">
        <v>517</v>
      </c>
      <c r="BN220">
        <v>2.9999999999999997E-4</v>
      </c>
      <c r="BO220" t="s">
        <v>229</v>
      </c>
      <c r="BP220">
        <v>5.0000000000000001E-4</v>
      </c>
      <c r="BQ220" t="s">
        <v>179</v>
      </c>
      <c r="BR220">
        <v>2.9999999999999997E-4</v>
      </c>
      <c r="BS220" t="s">
        <v>179</v>
      </c>
      <c r="BT220">
        <v>4.0000000000000002E-4</v>
      </c>
      <c r="BU220" t="s">
        <v>179</v>
      </c>
      <c r="BV220">
        <v>5.9999999999999995E-4</v>
      </c>
      <c r="BW220" t="s">
        <v>18</v>
      </c>
      <c r="BY220" t="s">
        <v>18</v>
      </c>
      <c r="CA220" t="s">
        <v>179</v>
      </c>
      <c r="CB220">
        <v>8.0000000000000004E-4</v>
      </c>
      <c r="CC220" t="s">
        <v>269</v>
      </c>
      <c r="CD220">
        <v>2.0999999999999999E-3</v>
      </c>
      <c r="CE220" t="s">
        <v>179</v>
      </c>
      <c r="CF220">
        <v>2.3E-3</v>
      </c>
      <c r="CG220" t="s">
        <v>216</v>
      </c>
      <c r="CH220">
        <v>1E-4</v>
      </c>
      <c r="CI220" t="s">
        <v>179</v>
      </c>
      <c r="CJ220">
        <v>7.1000000000000004E-3</v>
      </c>
      <c r="CK220" t="s">
        <v>179</v>
      </c>
      <c r="CL220">
        <v>1.11E-2</v>
      </c>
      <c r="CM220" t="s">
        <v>638</v>
      </c>
      <c r="CN220">
        <v>3.7000000000000002E-3</v>
      </c>
      <c r="CO220" t="s">
        <v>179</v>
      </c>
      <c r="CP220">
        <v>8.9999999999999998E-4</v>
      </c>
      <c r="CQ220" t="s">
        <v>179</v>
      </c>
      <c r="CR220">
        <v>3.3E-3</v>
      </c>
      <c r="CS220" t="s">
        <v>179</v>
      </c>
      <c r="CT220">
        <v>1.9E-3</v>
      </c>
      <c r="CU220" t="s">
        <v>179</v>
      </c>
      <c r="CV220">
        <v>8.0000000000000004E-4</v>
      </c>
      <c r="CW220" t="s">
        <v>18</v>
      </c>
      <c r="CY220" t="s">
        <v>179</v>
      </c>
      <c r="CZ220">
        <v>5.0000000000000001E-4</v>
      </c>
      <c r="DA220" t="s">
        <v>179</v>
      </c>
      <c r="DB220">
        <v>5.9999999999999995E-4</v>
      </c>
      <c r="DC220" t="s">
        <v>179</v>
      </c>
      <c r="DD220">
        <v>5.9999999999999995E-4</v>
      </c>
      <c r="DE220" t="s">
        <v>179</v>
      </c>
      <c r="DF220">
        <v>5.9999999999999995E-4</v>
      </c>
      <c r="DG220" t="s">
        <v>179</v>
      </c>
      <c r="DH220">
        <v>4.0000000000000002E-4</v>
      </c>
      <c r="DI220" t="s">
        <v>179</v>
      </c>
      <c r="DJ220">
        <v>4.0000000000000002E-4</v>
      </c>
      <c r="DK220" t="s">
        <v>5142</v>
      </c>
      <c r="DL220" t="s">
        <v>59</v>
      </c>
      <c r="DS220">
        <v>11</v>
      </c>
      <c r="DT220" t="s">
        <v>5981</v>
      </c>
      <c r="DW220" t="s">
        <v>4874</v>
      </c>
    </row>
    <row r="221" spans="1:127">
      <c r="A221">
        <v>591</v>
      </c>
      <c r="B221" s="14">
        <v>44743.073611111111</v>
      </c>
      <c r="C221" t="s">
        <v>52</v>
      </c>
      <c r="D221">
        <v>0</v>
      </c>
      <c r="E221">
        <v>0</v>
      </c>
      <c r="F221">
        <v>0</v>
      </c>
      <c r="G221" t="s">
        <v>54</v>
      </c>
      <c r="H221" t="s">
        <v>55</v>
      </c>
      <c r="I221" t="s">
        <v>55</v>
      </c>
      <c r="J221" t="s">
        <v>55</v>
      </c>
      <c r="K221" t="s">
        <v>18</v>
      </c>
      <c r="L221">
        <v>90</v>
      </c>
      <c r="M221" t="s">
        <v>173</v>
      </c>
      <c r="N221">
        <v>0</v>
      </c>
      <c r="O221" t="s">
        <v>173</v>
      </c>
      <c r="P221">
        <v>0</v>
      </c>
      <c r="Q221" t="s">
        <v>173</v>
      </c>
      <c r="R221">
        <v>0</v>
      </c>
      <c r="S221">
        <v>2</v>
      </c>
      <c r="T221" t="s">
        <v>174</v>
      </c>
      <c r="U221">
        <v>4.2205000000000004</v>
      </c>
      <c r="V221">
        <v>0.68740000000000001</v>
      </c>
      <c r="W221">
        <v>12.1868</v>
      </c>
      <c r="X221">
        <v>0.33210000000000001</v>
      </c>
      <c r="Y221">
        <v>39.811100000000003</v>
      </c>
      <c r="Z221">
        <v>0.36220000000000002</v>
      </c>
      <c r="AA221" t="s">
        <v>179</v>
      </c>
      <c r="AB221">
        <v>1.5299999999999999E-2</v>
      </c>
      <c r="AC221" t="s">
        <v>179</v>
      </c>
      <c r="AD221">
        <v>8.8000000000000005E-3</v>
      </c>
      <c r="AE221" t="s">
        <v>179</v>
      </c>
      <c r="AF221">
        <v>1.7299999999999999E-2</v>
      </c>
      <c r="AG221">
        <v>0.2094</v>
      </c>
      <c r="AH221">
        <v>8.3000000000000001E-3</v>
      </c>
      <c r="AI221">
        <v>7.8463000000000003</v>
      </c>
      <c r="AJ221">
        <v>3.3000000000000002E-2</v>
      </c>
      <c r="AK221">
        <v>0.55969999999999998</v>
      </c>
      <c r="AL221">
        <v>7.6E-3</v>
      </c>
      <c r="AM221">
        <v>2.23E-2</v>
      </c>
      <c r="AN221">
        <v>8.0999999999999996E-3</v>
      </c>
      <c r="AO221">
        <v>1.7000000000000001E-2</v>
      </c>
      <c r="AP221">
        <v>4.3E-3</v>
      </c>
      <c r="AQ221" t="s">
        <v>2398</v>
      </c>
      <c r="AR221">
        <v>4.8999999999999998E-3</v>
      </c>
      <c r="AS221" t="s">
        <v>2399</v>
      </c>
      <c r="AT221">
        <v>2.6700000000000002E-2</v>
      </c>
      <c r="AU221" t="s">
        <v>418</v>
      </c>
      <c r="AV221">
        <v>3.8E-3</v>
      </c>
      <c r="AW221" t="s">
        <v>419</v>
      </c>
      <c r="AX221">
        <v>1.1000000000000001E-3</v>
      </c>
      <c r="AY221" t="s">
        <v>244</v>
      </c>
      <c r="AZ221">
        <v>8.0000000000000004E-4</v>
      </c>
      <c r="BA221" t="s">
        <v>301</v>
      </c>
      <c r="BB221">
        <v>6.9999999999999999E-4</v>
      </c>
      <c r="BC221" t="s">
        <v>245</v>
      </c>
      <c r="BD221">
        <v>5.0000000000000001E-4</v>
      </c>
      <c r="BE221" t="s">
        <v>179</v>
      </c>
      <c r="BF221">
        <v>2.9999999999999997E-4</v>
      </c>
      <c r="BG221" t="s">
        <v>179</v>
      </c>
      <c r="BH221">
        <v>1E-4</v>
      </c>
      <c r="BI221" t="s">
        <v>318</v>
      </c>
      <c r="BJ221">
        <v>2.0000000000000001E-4</v>
      </c>
      <c r="BK221" t="s">
        <v>244</v>
      </c>
      <c r="BL221">
        <v>4.0000000000000002E-4</v>
      </c>
      <c r="BM221" t="s">
        <v>269</v>
      </c>
      <c r="BN221">
        <v>2.9999999999999997E-4</v>
      </c>
      <c r="BO221" t="s">
        <v>213</v>
      </c>
      <c r="BP221">
        <v>5.0000000000000001E-4</v>
      </c>
      <c r="BQ221" t="s">
        <v>179</v>
      </c>
      <c r="BR221">
        <v>2.9999999999999997E-4</v>
      </c>
      <c r="BS221" t="s">
        <v>179</v>
      </c>
      <c r="BT221">
        <v>4.0000000000000002E-4</v>
      </c>
      <c r="BU221" t="s">
        <v>179</v>
      </c>
      <c r="BV221">
        <v>5.9999999999999995E-4</v>
      </c>
      <c r="BW221" t="s">
        <v>245</v>
      </c>
      <c r="BX221">
        <v>8.0000000000000004E-4</v>
      </c>
      <c r="BY221" t="s">
        <v>18</v>
      </c>
      <c r="CA221" t="s">
        <v>179</v>
      </c>
      <c r="CB221">
        <v>8.0000000000000004E-4</v>
      </c>
      <c r="CC221" t="s">
        <v>179</v>
      </c>
      <c r="CD221">
        <v>2E-3</v>
      </c>
      <c r="CE221" t="s">
        <v>179</v>
      </c>
      <c r="CF221">
        <v>2.3E-3</v>
      </c>
      <c r="CG221" t="s">
        <v>216</v>
      </c>
      <c r="CH221">
        <v>1E-4</v>
      </c>
      <c r="CI221" t="s">
        <v>179</v>
      </c>
      <c r="CJ221">
        <v>7.0000000000000001E-3</v>
      </c>
      <c r="CK221" t="s">
        <v>179</v>
      </c>
      <c r="CL221">
        <v>1.09E-2</v>
      </c>
      <c r="CM221" t="s">
        <v>215</v>
      </c>
      <c r="CN221">
        <v>3.8E-3</v>
      </c>
      <c r="CO221" t="s">
        <v>179</v>
      </c>
      <c r="CP221">
        <v>8.9999999999999998E-4</v>
      </c>
      <c r="CQ221" t="s">
        <v>179</v>
      </c>
      <c r="CR221">
        <v>3.2000000000000002E-3</v>
      </c>
      <c r="CS221" t="s">
        <v>179</v>
      </c>
      <c r="CT221">
        <v>1.9E-3</v>
      </c>
      <c r="CU221" t="s">
        <v>179</v>
      </c>
      <c r="CV221">
        <v>8.0000000000000004E-4</v>
      </c>
      <c r="CW221" t="s">
        <v>18</v>
      </c>
      <c r="CY221" t="s">
        <v>179</v>
      </c>
      <c r="CZ221">
        <v>5.9999999999999995E-4</v>
      </c>
      <c r="DA221" t="s">
        <v>179</v>
      </c>
      <c r="DB221">
        <v>5.9999999999999995E-4</v>
      </c>
      <c r="DC221" t="s">
        <v>179</v>
      </c>
      <c r="DD221">
        <v>5.9999999999999995E-4</v>
      </c>
      <c r="DE221" t="s">
        <v>179</v>
      </c>
      <c r="DF221">
        <v>5.9999999999999995E-4</v>
      </c>
      <c r="DG221" t="s">
        <v>179</v>
      </c>
      <c r="DH221">
        <v>4.0000000000000002E-4</v>
      </c>
      <c r="DI221" t="s">
        <v>179</v>
      </c>
      <c r="DJ221">
        <v>2.9999999999999997E-4</v>
      </c>
      <c r="DK221" t="s">
        <v>5142</v>
      </c>
      <c r="DL221" t="s">
        <v>59</v>
      </c>
      <c r="DS221">
        <v>58</v>
      </c>
      <c r="DT221" t="s">
        <v>5997</v>
      </c>
      <c r="DW221" t="s">
        <v>4875</v>
      </c>
    </row>
    <row r="222" spans="1:127">
      <c r="A222">
        <v>592</v>
      </c>
      <c r="B222" s="14">
        <v>44743.076388888891</v>
      </c>
      <c r="C222" t="s">
        <v>52</v>
      </c>
      <c r="D222">
        <v>0</v>
      </c>
      <c r="E222">
        <v>0</v>
      </c>
      <c r="F222">
        <v>0</v>
      </c>
      <c r="G222" t="s">
        <v>54</v>
      </c>
      <c r="H222" t="s">
        <v>55</v>
      </c>
      <c r="I222" t="s">
        <v>55</v>
      </c>
      <c r="J222" t="s">
        <v>55</v>
      </c>
      <c r="K222" t="s">
        <v>18</v>
      </c>
      <c r="L222">
        <v>90</v>
      </c>
      <c r="M222" t="s">
        <v>173</v>
      </c>
      <c r="N222">
        <v>0</v>
      </c>
      <c r="O222" t="s">
        <v>173</v>
      </c>
      <c r="P222">
        <v>0</v>
      </c>
      <c r="Q222" t="s">
        <v>173</v>
      </c>
      <c r="R222">
        <v>0</v>
      </c>
      <c r="S222">
        <v>2</v>
      </c>
      <c r="T222" t="s">
        <v>174</v>
      </c>
      <c r="U222">
        <v>4.3404999999999996</v>
      </c>
      <c r="V222">
        <v>0.70150000000000001</v>
      </c>
      <c r="W222">
        <v>11.7118</v>
      </c>
      <c r="X222">
        <v>0.33040000000000003</v>
      </c>
      <c r="Y222">
        <v>38.131700000000002</v>
      </c>
      <c r="Z222">
        <v>0.35349999999999998</v>
      </c>
      <c r="AA222" t="s">
        <v>179</v>
      </c>
      <c r="AB222">
        <v>1.6400000000000001E-2</v>
      </c>
      <c r="AC222" t="s">
        <v>179</v>
      </c>
      <c r="AD222">
        <v>8.9999999999999993E-3</v>
      </c>
      <c r="AE222" t="s">
        <v>179</v>
      </c>
      <c r="AF222">
        <v>1.6799999999999999E-2</v>
      </c>
      <c r="AG222">
        <v>0.1915</v>
      </c>
      <c r="AH222">
        <v>8.2000000000000007E-3</v>
      </c>
      <c r="AI222">
        <v>9.5222999999999995</v>
      </c>
      <c r="AJ222">
        <v>3.6600000000000001E-2</v>
      </c>
      <c r="AK222">
        <v>0.56489999999999996</v>
      </c>
      <c r="AL222">
        <v>7.9000000000000008E-3</v>
      </c>
      <c r="AM222">
        <v>1.9800000000000002E-2</v>
      </c>
      <c r="AN222">
        <v>8.3999999999999995E-3</v>
      </c>
      <c r="AO222">
        <v>1.66E-2</v>
      </c>
      <c r="AP222">
        <v>4.3E-3</v>
      </c>
      <c r="AQ222" t="s">
        <v>314</v>
      </c>
      <c r="AR222">
        <v>5.1999999999999998E-3</v>
      </c>
      <c r="AS222" t="s">
        <v>2400</v>
      </c>
      <c r="AT222">
        <v>2.81E-2</v>
      </c>
      <c r="AU222" t="s">
        <v>187</v>
      </c>
      <c r="AV222">
        <v>3.8999999999999998E-3</v>
      </c>
      <c r="AW222" t="s">
        <v>419</v>
      </c>
      <c r="AX222">
        <v>1.1000000000000001E-3</v>
      </c>
      <c r="AY222" t="s">
        <v>431</v>
      </c>
      <c r="AZ222">
        <v>8.0000000000000004E-4</v>
      </c>
      <c r="BA222" t="s">
        <v>301</v>
      </c>
      <c r="BB222">
        <v>6.9999999999999999E-4</v>
      </c>
      <c r="BC222" t="s">
        <v>211</v>
      </c>
      <c r="BD222">
        <v>5.0000000000000001E-4</v>
      </c>
      <c r="BE222" t="s">
        <v>179</v>
      </c>
      <c r="BF222">
        <v>2.9999999999999997E-4</v>
      </c>
      <c r="BG222" t="s">
        <v>179</v>
      </c>
      <c r="BH222">
        <v>1E-4</v>
      </c>
      <c r="BI222" t="s">
        <v>318</v>
      </c>
      <c r="BJ222">
        <v>2.0000000000000001E-4</v>
      </c>
      <c r="BK222" t="s">
        <v>559</v>
      </c>
      <c r="BL222">
        <v>5.0000000000000001E-4</v>
      </c>
      <c r="BM222" t="s">
        <v>269</v>
      </c>
      <c r="BN222">
        <v>2.9999999999999997E-4</v>
      </c>
      <c r="BO222" t="s">
        <v>301</v>
      </c>
      <c r="BP222">
        <v>5.0000000000000001E-4</v>
      </c>
      <c r="BQ222" t="s">
        <v>179</v>
      </c>
      <c r="BR222">
        <v>2.9999999999999997E-4</v>
      </c>
      <c r="BS222" t="s">
        <v>192</v>
      </c>
      <c r="BT222">
        <v>4.0000000000000002E-4</v>
      </c>
      <c r="BU222" t="s">
        <v>179</v>
      </c>
      <c r="BV222">
        <v>5.9999999999999995E-4</v>
      </c>
      <c r="BW222" t="s">
        <v>179</v>
      </c>
      <c r="BX222">
        <v>8.9999999999999998E-4</v>
      </c>
      <c r="BY222" t="s">
        <v>179</v>
      </c>
      <c r="BZ222">
        <v>1.1000000000000001E-3</v>
      </c>
      <c r="CA222" t="s">
        <v>179</v>
      </c>
      <c r="CB222">
        <v>8.0000000000000004E-4</v>
      </c>
      <c r="CC222" t="s">
        <v>179</v>
      </c>
      <c r="CD222">
        <v>2.0999999999999999E-3</v>
      </c>
      <c r="CE222" t="s">
        <v>179</v>
      </c>
      <c r="CF222">
        <v>2.3E-3</v>
      </c>
      <c r="CG222" t="s">
        <v>216</v>
      </c>
      <c r="CH222">
        <v>1E-4</v>
      </c>
      <c r="CI222" t="s">
        <v>179</v>
      </c>
      <c r="CJ222">
        <v>6.7999999999999996E-3</v>
      </c>
      <c r="CK222" t="s">
        <v>179</v>
      </c>
      <c r="CL222">
        <v>1.14E-2</v>
      </c>
      <c r="CM222" t="s">
        <v>179</v>
      </c>
      <c r="CN222">
        <v>4.7000000000000002E-3</v>
      </c>
      <c r="CO222" t="s">
        <v>179</v>
      </c>
      <c r="CP222">
        <v>8.0000000000000004E-4</v>
      </c>
      <c r="CQ222" t="s">
        <v>179</v>
      </c>
      <c r="CR222">
        <v>3.2000000000000002E-3</v>
      </c>
      <c r="CS222" t="s">
        <v>179</v>
      </c>
      <c r="CT222">
        <v>1.9E-3</v>
      </c>
      <c r="CU222" t="s">
        <v>179</v>
      </c>
      <c r="CV222">
        <v>8.9999999999999998E-4</v>
      </c>
      <c r="CW222" t="s">
        <v>18</v>
      </c>
      <c r="CY222" t="s">
        <v>179</v>
      </c>
      <c r="CZ222">
        <v>5.9999999999999995E-4</v>
      </c>
      <c r="DA222" t="s">
        <v>179</v>
      </c>
      <c r="DB222">
        <v>5.9999999999999995E-4</v>
      </c>
      <c r="DC222" t="s">
        <v>179</v>
      </c>
      <c r="DD222">
        <v>5.9999999999999995E-4</v>
      </c>
      <c r="DE222" t="s">
        <v>179</v>
      </c>
      <c r="DF222">
        <v>5.9999999999999995E-4</v>
      </c>
      <c r="DG222" t="s">
        <v>179</v>
      </c>
      <c r="DH222">
        <v>4.0000000000000002E-4</v>
      </c>
      <c r="DI222" t="s">
        <v>179</v>
      </c>
      <c r="DJ222">
        <v>4.0000000000000002E-4</v>
      </c>
      <c r="DK222" t="s">
        <v>5142</v>
      </c>
      <c r="DL222" t="s">
        <v>59</v>
      </c>
      <c r="DS222">
        <v>98</v>
      </c>
      <c r="DT222" t="s">
        <v>6005</v>
      </c>
      <c r="DW222" t="s">
        <v>4876</v>
      </c>
    </row>
    <row r="223" spans="1:127">
      <c r="A223">
        <v>593</v>
      </c>
      <c r="B223" s="14">
        <v>44743.078472222223</v>
      </c>
      <c r="C223" t="s">
        <v>52</v>
      </c>
      <c r="D223">
        <v>0</v>
      </c>
      <c r="E223">
        <v>0</v>
      </c>
      <c r="F223">
        <v>0</v>
      </c>
      <c r="G223" t="s">
        <v>54</v>
      </c>
      <c r="H223" t="s">
        <v>55</v>
      </c>
      <c r="I223" t="s">
        <v>55</v>
      </c>
      <c r="J223" t="s">
        <v>55</v>
      </c>
      <c r="K223" t="s">
        <v>18</v>
      </c>
      <c r="L223">
        <v>90</v>
      </c>
      <c r="M223" t="s">
        <v>173</v>
      </c>
      <c r="N223">
        <v>0</v>
      </c>
      <c r="O223" t="s">
        <v>173</v>
      </c>
      <c r="P223">
        <v>0</v>
      </c>
      <c r="Q223" t="s">
        <v>173</v>
      </c>
      <c r="R223">
        <v>0</v>
      </c>
      <c r="S223">
        <v>2</v>
      </c>
      <c r="T223" t="s">
        <v>174</v>
      </c>
      <c r="U223">
        <v>3.0297000000000001</v>
      </c>
      <c r="V223">
        <v>0.6522</v>
      </c>
      <c r="W223">
        <v>14.8565</v>
      </c>
      <c r="X223">
        <v>0.35630000000000001</v>
      </c>
      <c r="Y223">
        <v>40.052100000000003</v>
      </c>
      <c r="Z223">
        <v>0.3639</v>
      </c>
      <c r="AA223">
        <v>2.47E-2</v>
      </c>
      <c r="AB223">
        <v>1.55E-2</v>
      </c>
      <c r="AC223" t="s">
        <v>179</v>
      </c>
      <c r="AD223">
        <v>8.8000000000000005E-3</v>
      </c>
      <c r="AE223" t="s">
        <v>179</v>
      </c>
      <c r="AF223">
        <v>1.72E-2</v>
      </c>
      <c r="AG223">
        <v>0.36919999999999997</v>
      </c>
      <c r="AH223">
        <v>0.01</v>
      </c>
      <c r="AI223">
        <v>8.3803000000000001</v>
      </c>
      <c r="AJ223">
        <v>3.4099999999999998E-2</v>
      </c>
      <c r="AK223">
        <v>0.48720000000000002</v>
      </c>
      <c r="AL223">
        <v>7.1999999999999998E-3</v>
      </c>
      <c r="AM223">
        <v>1.4200000000000001E-2</v>
      </c>
      <c r="AN223">
        <v>7.6E-3</v>
      </c>
      <c r="AO223">
        <v>1.1599999999999999E-2</v>
      </c>
      <c r="AP223">
        <v>3.8E-3</v>
      </c>
      <c r="AQ223" t="s">
        <v>2379</v>
      </c>
      <c r="AR223">
        <v>4.7999999999999996E-3</v>
      </c>
      <c r="AS223" t="s">
        <v>2401</v>
      </c>
      <c r="AT223">
        <v>2.5000000000000001E-2</v>
      </c>
      <c r="AU223" t="s">
        <v>179</v>
      </c>
      <c r="AV223">
        <v>3.5999999999999999E-3</v>
      </c>
      <c r="AW223" t="s">
        <v>559</v>
      </c>
      <c r="AX223">
        <v>1E-3</v>
      </c>
      <c r="AY223" t="s">
        <v>229</v>
      </c>
      <c r="AZ223">
        <v>6.9999999999999999E-4</v>
      </c>
      <c r="BA223" t="s">
        <v>537</v>
      </c>
      <c r="BB223">
        <v>5.9999999999999995E-4</v>
      </c>
      <c r="BC223" t="s">
        <v>304</v>
      </c>
      <c r="BD223">
        <v>5.0000000000000001E-4</v>
      </c>
      <c r="BE223" t="s">
        <v>179</v>
      </c>
      <c r="BF223">
        <v>2.9999999999999997E-4</v>
      </c>
      <c r="BG223" t="s">
        <v>179</v>
      </c>
      <c r="BH223">
        <v>1E-4</v>
      </c>
      <c r="BI223" t="s">
        <v>516</v>
      </c>
      <c r="BJ223">
        <v>2.0000000000000001E-4</v>
      </c>
      <c r="BK223" t="s">
        <v>490</v>
      </c>
      <c r="BL223">
        <v>5.0000000000000001E-4</v>
      </c>
      <c r="BM223" t="s">
        <v>250</v>
      </c>
      <c r="BN223">
        <v>2.9999999999999997E-4</v>
      </c>
      <c r="BO223" t="s">
        <v>316</v>
      </c>
      <c r="BP223">
        <v>5.0000000000000001E-4</v>
      </c>
      <c r="BQ223" t="s">
        <v>179</v>
      </c>
      <c r="BR223">
        <v>2.9999999999999997E-4</v>
      </c>
      <c r="BS223" t="s">
        <v>179</v>
      </c>
      <c r="BT223">
        <v>2.9999999999999997E-4</v>
      </c>
      <c r="BU223" t="s">
        <v>179</v>
      </c>
      <c r="BV223">
        <v>6.9999999999999999E-4</v>
      </c>
      <c r="BW223" t="s">
        <v>179</v>
      </c>
      <c r="BX223">
        <v>8.0000000000000004E-4</v>
      </c>
      <c r="BY223" t="s">
        <v>179</v>
      </c>
      <c r="BZ223">
        <v>1.1000000000000001E-3</v>
      </c>
      <c r="CA223" t="s">
        <v>179</v>
      </c>
      <c r="CB223">
        <v>8.0000000000000004E-4</v>
      </c>
      <c r="CC223" t="s">
        <v>179</v>
      </c>
      <c r="CD223">
        <v>2E-3</v>
      </c>
      <c r="CE223" t="s">
        <v>179</v>
      </c>
      <c r="CF223">
        <v>2.2000000000000001E-3</v>
      </c>
      <c r="CG223" t="s">
        <v>216</v>
      </c>
      <c r="CH223">
        <v>1E-4</v>
      </c>
      <c r="CI223" t="s">
        <v>405</v>
      </c>
      <c r="CJ223">
        <v>6.7000000000000002E-3</v>
      </c>
      <c r="CK223" t="s">
        <v>730</v>
      </c>
      <c r="CL223">
        <v>1.0999999999999999E-2</v>
      </c>
      <c r="CM223" t="s">
        <v>179</v>
      </c>
      <c r="CN223">
        <v>4.1999999999999997E-3</v>
      </c>
      <c r="CO223" t="s">
        <v>179</v>
      </c>
      <c r="CP223">
        <v>8.0000000000000004E-4</v>
      </c>
      <c r="CQ223" t="s">
        <v>179</v>
      </c>
      <c r="CR223">
        <v>3.3E-3</v>
      </c>
      <c r="CS223" t="s">
        <v>179</v>
      </c>
      <c r="CT223">
        <v>1.9E-3</v>
      </c>
      <c r="CU223" t="s">
        <v>179</v>
      </c>
      <c r="CV223">
        <v>8.0000000000000004E-4</v>
      </c>
      <c r="CW223" t="s">
        <v>179</v>
      </c>
      <c r="CX223">
        <v>5.9999999999999995E-4</v>
      </c>
      <c r="CY223" t="s">
        <v>179</v>
      </c>
      <c r="CZ223">
        <v>5.9999999999999995E-4</v>
      </c>
      <c r="DA223" t="s">
        <v>179</v>
      </c>
      <c r="DB223">
        <v>5.0000000000000001E-4</v>
      </c>
      <c r="DC223" t="s">
        <v>179</v>
      </c>
      <c r="DD223">
        <v>5.9999999999999995E-4</v>
      </c>
      <c r="DE223" t="s">
        <v>179</v>
      </c>
      <c r="DF223">
        <v>5.9999999999999995E-4</v>
      </c>
      <c r="DG223" t="s">
        <v>179</v>
      </c>
      <c r="DH223">
        <v>4.0000000000000002E-4</v>
      </c>
      <c r="DI223" t="s">
        <v>179</v>
      </c>
      <c r="DJ223">
        <v>4.0000000000000002E-4</v>
      </c>
      <c r="DK223" t="s">
        <v>5142</v>
      </c>
      <c r="DL223" t="s">
        <v>59</v>
      </c>
      <c r="DS223">
        <v>136</v>
      </c>
      <c r="DT223" t="s">
        <v>2402</v>
      </c>
      <c r="DW223" t="s">
        <v>4877</v>
      </c>
    </row>
    <row r="224" spans="1:127">
      <c r="A224">
        <v>594</v>
      </c>
      <c r="B224" s="14">
        <v>44743.083333333336</v>
      </c>
      <c r="C224" t="s">
        <v>52</v>
      </c>
      <c r="D224">
        <v>0</v>
      </c>
      <c r="E224">
        <v>0</v>
      </c>
      <c r="F224">
        <v>0</v>
      </c>
      <c r="G224" t="s">
        <v>54</v>
      </c>
      <c r="H224" t="s">
        <v>55</v>
      </c>
      <c r="I224" t="s">
        <v>55</v>
      </c>
      <c r="J224" t="s">
        <v>55</v>
      </c>
      <c r="K224" t="s">
        <v>18</v>
      </c>
      <c r="L224">
        <v>90</v>
      </c>
      <c r="M224" t="s">
        <v>173</v>
      </c>
      <c r="N224">
        <v>0</v>
      </c>
      <c r="O224" t="s">
        <v>173</v>
      </c>
      <c r="P224">
        <v>0</v>
      </c>
      <c r="Q224" t="s">
        <v>173</v>
      </c>
      <c r="R224">
        <v>0</v>
      </c>
      <c r="S224">
        <v>2</v>
      </c>
      <c r="T224" t="s">
        <v>174</v>
      </c>
      <c r="U224">
        <v>5.5366999999999997</v>
      </c>
      <c r="V224">
        <v>0.71940000000000004</v>
      </c>
      <c r="W224">
        <v>12.9534</v>
      </c>
      <c r="X224">
        <v>0.3417</v>
      </c>
      <c r="Y224">
        <v>42.12</v>
      </c>
      <c r="Z224">
        <v>0.37480000000000002</v>
      </c>
      <c r="AA224">
        <v>3.2399999999999998E-2</v>
      </c>
      <c r="AB224">
        <v>1.5599999999999999E-2</v>
      </c>
      <c r="AC224" t="s">
        <v>179</v>
      </c>
      <c r="AD224">
        <v>8.6E-3</v>
      </c>
      <c r="AE224" t="s">
        <v>179</v>
      </c>
      <c r="AF224">
        <v>1.6899999999999998E-2</v>
      </c>
      <c r="AG224">
        <v>0.21809999999999999</v>
      </c>
      <c r="AH224">
        <v>8.6E-3</v>
      </c>
      <c r="AI224">
        <v>7.7953000000000001</v>
      </c>
      <c r="AJ224">
        <v>3.2800000000000003E-2</v>
      </c>
      <c r="AK224">
        <v>0.53300000000000003</v>
      </c>
      <c r="AL224">
        <v>7.4999999999999997E-3</v>
      </c>
      <c r="AM224">
        <v>2.1899999999999999E-2</v>
      </c>
      <c r="AN224">
        <v>7.7999999999999996E-3</v>
      </c>
      <c r="AO224">
        <v>1.8100000000000002E-2</v>
      </c>
      <c r="AP224">
        <v>4.3E-3</v>
      </c>
      <c r="AQ224" t="s">
        <v>2403</v>
      </c>
      <c r="AR224">
        <v>4.5999999999999999E-3</v>
      </c>
      <c r="AS224" t="s">
        <v>2404</v>
      </c>
      <c r="AT224">
        <v>2.69E-2</v>
      </c>
      <c r="AU224" t="s">
        <v>344</v>
      </c>
      <c r="AV224">
        <v>3.8E-3</v>
      </c>
      <c r="AW224" t="s">
        <v>1234</v>
      </c>
      <c r="AX224">
        <v>1.1999999999999999E-3</v>
      </c>
      <c r="AY224" t="s">
        <v>242</v>
      </c>
      <c r="AZ224">
        <v>8.9999999999999998E-4</v>
      </c>
      <c r="BA224" t="s">
        <v>330</v>
      </c>
      <c r="BB224">
        <v>6.9999999999999999E-4</v>
      </c>
      <c r="BC224" t="s">
        <v>245</v>
      </c>
      <c r="BD224">
        <v>5.0000000000000001E-4</v>
      </c>
      <c r="BE224" t="s">
        <v>179</v>
      </c>
      <c r="BF224">
        <v>2.9999999999999997E-4</v>
      </c>
      <c r="BG224" t="s">
        <v>179</v>
      </c>
      <c r="BH224">
        <v>1E-4</v>
      </c>
      <c r="BI224" t="s">
        <v>192</v>
      </c>
      <c r="BJ224">
        <v>2.0000000000000001E-4</v>
      </c>
      <c r="BK224" t="s">
        <v>650</v>
      </c>
      <c r="BL224">
        <v>4.0000000000000002E-4</v>
      </c>
      <c r="BM224" t="s">
        <v>250</v>
      </c>
      <c r="BN224">
        <v>2.9999999999999997E-4</v>
      </c>
      <c r="BO224" t="s">
        <v>345</v>
      </c>
      <c r="BP224">
        <v>4.0000000000000002E-4</v>
      </c>
      <c r="BQ224" t="s">
        <v>179</v>
      </c>
      <c r="BR224">
        <v>2.9999999999999997E-4</v>
      </c>
      <c r="BS224" t="s">
        <v>179</v>
      </c>
      <c r="BT224">
        <v>2.9999999999999997E-4</v>
      </c>
      <c r="BU224" t="s">
        <v>179</v>
      </c>
      <c r="BV224">
        <v>6.9999999999999999E-4</v>
      </c>
      <c r="BW224" t="s">
        <v>18</v>
      </c>
      <c r="BY224" t="s">
        <v>179</v>
      </c>
      <c r="BZ224">
        <v>1.1000000000000001E-3</v>
      </c>
      <c r="CA224" t="s">
        <v>179</v>
      </c>
      <c r="CB224">
        <v>8.0000000000000004E-4</v>
      </c>
      <c r="CC224" t="s">
        <v>179</v>
      </c>
      <c r="CD224">
        <v>2E-3</v>
      </c>
      <c r="CE224" t="s">
        <v>179</v>
      </c>
      <c r="CF224">
        <v>2.3E-3</v>
      </c>
      <c r="CG224" t="s">
        <v>216</v>
      </c>
      <c r="CH224">
        <v>1E-4</v>
      </c>
      <c r="CI224" t="s">
        <v>179</v>
      </c>
      <c r="CJ224">
        <v>6.7000000000000002E-3</v>
      </c>
      <c r="CK224" t="s">
        <v>179</v>
      </c>
      <c r="CL224">
        <v>1.09E-2</v>
      </c>
      <c r="CM224" t="s">
        <v>179</v>
      </c>
      <c r="CN224">
        <v>2.8E-3</v>
      </c>
      <c r="CO224" t="s">
        <v>179</v>
      </c>
      <c r="CP224">
        <v>8.9999999999999998E-4</v>
      </c>
      <c r="CQ224" t="s">
        <v>179</v>
      </c>
      <c r="CR224">
        <v>3.2000000000000002E-3</v>
      </c>
      <c r="CS224" t="s">
        <v>179</v>
      </c>
      <c r="CT224">
        <v>1.9E-3</v>
      </c>
      <c r="CU224" t="s">
        <v>179</v>
      </c>
      <c r="CV224">
        <v>6.9999999999999999E-4</v>
      </c>
      <c r="CW224" t="s">
        <v>18</v>
      </c>
      <c r="CY224" t="s">
        <v>179</v>
      </c>
      <c r="CZ224">
        <v>5.9999999999999995E-4</v>
      </c>
      <c r="DA224" t="s">
        <v>179</v>
      </c>
      <c r="DB224">
        <v>5.9999999999999995E-4</v>
      </c>
      <c r="DC224" t="s">
        <v>179</v>
      </c>
      <c r="DD224">
        <v>5.9999999999999995E-4</v>
      </c>
      <c r="DE224" t="s">
        <v>179</v>
      </c>
      <c r="DF224">
        <v>5.9999999999999995E-4</v>
      </c>
      <c r="DG224" t="s">
        <v>179</v>
      </c>
      <c r="DH224">
        <v>4.0000000000000002E-4</v>
      </c>
      <c r="DI224" t="s">
        <v>179</v>
      </c>
      <c r="DJ224">
        <v>2.9999999999999997E-4</v>
      </c>
      <c r="DK224" t="s">
        <v>5143</v>
      </c>
      <c r="DL224" t="s">
        <v>59</v>
      </c>
      <c r="DS224">
        <v>13</v>
      </c>
      <c r="DT224" t="s">
        <v>5984</v>
      </c>
      <c r="DW224" t="s">
        <v>4878</v>
      </c>
    </row>
    <row r="225" spans="1:127">
      <c r="A225">
        <v>595</v>
      </c>
      <c r="B225" s="14">
        <v>44743.085416666669</v>
      </c>
      <c r="C225" t="s">
        <v>52</v>
      </c>
      <c r="D225">
        <v>0</v>
      </c>
      <c r="E225">
        <v>0</v>
      </c>
      <c r="F225">
        <v>0</v>
      </c>
      <c r="G225" t="s">
        <v>54</v>
      </c>
      <c r="H225" t="s">
        <v>55</v>
      </c>
      <c r="I225" t="s">
        <v>55</v>
      </c>
      <c r="J225" t="s">
        <v>55</v>
      </c>
      <c r="K225" t="s">
        <v>18</v>
      </c>
      <c r="L225">
        <v>90</v>
      </c>
      <c r="M225" t="s">
        <v>173</v>
      </c>
      <c r="N225">
        <v>0</v>
      </c>
      <c r="O225" t="s">
        <v>173</v>
      </c>
      <c r="P225">
        <v>0</v>
      </c>
      <c r="Q225" t="s">
        <v>173</v>
      </c>
      <c r="R225">
        <v>0</v>
      </c>
      <c r="S225">
        <v>2</v>
      </c>
      <c r="T225" t="s">
        <v>174</v>
      </c>
      <c r="U225">
        <v>4.2462999999999997</v>
      </c>
      <c r="V225">
        <v>0.68079999999999996</v>
      </c>
      <c r="W225">
        <v>13.236499999999999</v>
      </c>
      <c r="X225">
        <v>0.34100000000000003</v>
      </c>
      <c r="Y225">
        <v>39.709699999999998</v>
      </c>
      <c r="Z225">
        <v>0.3609</v>
      </c>
      <c r="AA225">
        <v>2.87E-2</v>
      </c>
      <c r="AB225">
        <v>1.52E-2</v>
      </c>
      <c r="AC225" t="s">
        <v>179</v>
      </c>
      <c r="AD225">
        <v>8.5000000000000006E-3</v>
      </c>
      <c r="AE225" t="s">
        <v>179</v>
      </c>
      <c r="AF225">
        <v>1.6500000000000001E-2</v>
      </c>
      <c r="AG225">
        <v>0.1583</v>
      </c>
      <c r="AH225">
        <v>7.7000000000000002E-3</v>
      </c>
      <c r="AI225">
        <v>8.1204999999999998</v>
      </c>
      <c r="AJ225">
        <v>3.3500000000000002E-2</v>
      </c>
      <c r="AK225">
        <v>0.53339999999999999</v>
      </c>
      <c r="AL225">
        <v>7.4999999999999997E-3</v>
      </c>
      <c r="AM225">
        <v>1.7899999999999999E-2</v>
      </c>
      <c r="AN225">
        <v>7.7000000000000002E-3</v>
      </c>
      <c r="AO225">
        <v>1.6500000000000001E-2</v>
      </c>
      <c r="AP225">
        <v>3.8999999999999998E-3</v>
      </c>
      <c r="AQ225" t="s">
        <v>2405</v>
      </c>
      <c r="AR225">
        <v>4.7999999999999996E-3</v>
      </c>
      <c r="AS225" t="s">
        <v>2406</v>
      </c>
      <c r="AT225">
        <v>2.58E-2</v>
      </c>
      <c r="AU225" t="s">
        <v>208</v>
      </c>
      <c r="AV225">
        <v>3.7000000000000002E-3</v>
      </c>
      <c r="AW225" t="s">
        <v>1572</v>
      </c>
      <c r="AX225">
        <v>1.2999999999999999E-3</v>
      </c>
      <c r="AY225" t="s">
        <v>243</v>
      </c>
      <c r="AZ225">
        <v>8.0000000000000004E-4</v>
      </c>
      <c r="BA225" t="s">
        <v>330</v>
      </c>
      <c r="BB225">
        <v>5.9999999999999995E-4</v>
      </c>
      <c r="BC225" t="s">
        <v>304</v>
      </c>
      <c r="BD225">
        <v>5.0000000000000001E-4</v>
      </c>
      <c r="BE225" t="s">
        <v>179</v>
      </c>
      <c r="BF225">
        <v>2.9999999999999997E-4</v>
      </c>
      <c r="BG225" t="s">
        <v>179</v>
      </c>
      <c r="BH225">
        <v>1E-4</v>
      </c>
      <c r="BI225" t="s">
        <v>286</v>
      </c>
      <c r="BJ225">
        <v>2.0000000000000001E-4</v>
      </c>
      <c r="BK225" t="s">
        <v>248</v>
      </c>
      <c r="BL225">
        <v>4.0000000000000002E-4</v>
      </c>
      <c r="BM225" t="s">
        <v>451</v>
      </c>
      <c r="BN225">
        <v>2.9999999999999997E-4</v>
      </c>
      <c r="BO225" t="s">
        <v>302</v>
      </c>
      <c r="BP225">
        <v>5.0000000000000001E-4</v>
      </c>
      <c r="BQ225" t="s">
        <v>179</v>
      </c>
      <c r="BR225">
        <v>2.9999999999999997E-4</v>
      </c>
      <c r="BS225" t="s">
        <v>179</v>
      </c>
      <c r="BT225">
        <v>2.9999999999999997E-4</v>
      </c>
      <c r="BU225" t="s">
        <v>179</v>
      </c>
      <c r="BV225">
        <v>6.9999999999999999E-4</v>
      </c>
      <c r="BW225" t="s">
        <v>18</v>
      </c>
      <c r="BY225" t="s">
        <v>18</v>
      </c>
      <c r="CA225" t="s">
        <v>179</v>
      </c>
      <c r="CB225">
        <v>8.0000000000000004E-4</v>
      </c>
      <c r="CC225" t="s">
        <v>179</v>
      </c>
      <c r="CD225">
        <v>2E-3</v>
      </c>
      <c r="CE225" t="s">
        <v>451</v>
      </c>
      <c r="CF225">
        <v>2.3E-3</v>
      </c>
      <c r="CG225" t="s">
        <v>179</v>
      </c>
      <c r="CH225">
        <v>1E-4</v>
      </c>
      <c r="CI225" t="s">
        <v>179</v>
      </c>
      <c r="CJ225">
        <v>6.8999999999999999E-3</v>
      </c>
      <c r="CK225" t="s">
        <v>179</v>
      </c>
      <c r="CL225">
        <v>1.09E-2</v>
      </c>
      <c r="CM225" t="s">
        <v>179</v>
      </c>
      <c r="CN225">
        <v>4.1000000000000003E-3</v>
      </c>
      <c r="CO225" t="s">
        <v>179</v>
      </c>
      <c r="CP225">
        <v>8.0000000000000004E-4</v>
      </c>
      <c r="CQ225" t="s">
        <v>179</v>
      </c>
      <c r="CR225">
        <v>3.2000000000000002E-3</v>
      </c>
      <c r="CS225" t="s">
        <v>179</v>
      </c>
      <c r="CT225">
        <v>1.8E-3</v>
      </c>
      <c r="CU225" t="s">
        <v>18</v>
      </c>
      <c r="CW225" t="s">
        <v>18</v>
      </c>
      <c r="CY225" t="s">
        <v>179</v>
      </c>
      <c r="CZ225">
        <v>5.9999999999999995E-4</v>
      </c>
      <c r="DA225" t="s">
        <v>179</v>
      </c>
      <c r="DB225">
        <v>5.0000000000000001E-4</v>
      </c>
      <c r="DC225" t="s">
        <v>179</v>
      </c>
      <c r="DD225">
        <v>5.0000000000000001E-4</v>
      </c>
      <c r="DE225" t="s">
        <v>179</v>
      </c>
      <c r="DF225">
        <v>5.0000000000000001E-4</v>
      </c>
      <c r="DG225" t="s">
        <v>179</v>
      </c>
      <c r="DH225">
        <v>4.0000000000000002E-4</v>
      </c>
      <c r="DI225" t="s">
        <v>179</v>
      </c>
      <c r="DJ225">
        <v>2.9999999999999997E-4</v>
      </c>
      <c r="DK225" t="s">
        <v>5143</v>
      </c>
      <c r="DL225" t="s">
        <v>59</v>
      </c>
      <c r="DS225">
        <v>31</v>
      </c>
      <c r="DT225" t="s">
        <v>5981</v>
      </c>
      <c r="DW225" t="s">
        <v>4879</v>
      </c>
    </row>
    <row r="226" spans="1:127">
      <c r="A226">
        <v>596</v>
      </c>
      <c r="B226" s="14">
        <v>44743.090277777781</v>
      </c>
      <c r="C226" t="s">
        <v>52</v>
      </c>
      <c r="D226">
        <v>0</v>
      </c>
      <c r="E226">
        <v>0</v>
      </c>
      <c r="F226">
        <v>0</v>
      </c>
      <c r="G226" t="s">
        <v>54</v>
      </c>
      <c r="H226" t="s">
        <v>55</v>
      </c>
      <c r="I226" t="s">
        <v>55</v>
      </c>
      <c r="J226" t="s">
        <v>55</v>
      </c>
      <c r="K226" t="s">
        <v>18</v>
      </c>
      <c r="L226">
        <v>90</v>
      </c>
      <c r="M226" t="s">
        <v>173</v>
      </c>
      <c r="N226">
        <v>0</v>
      </c>
      <c r="O226" t="s">
        <v>173</v>
      </c>
      <c r="P226">
        <v>0</v>
      </c>
      <c r="Q226" t="s">
        <v>173</v>
      </c>
      <c r="R226">
        <v>0</v>
      </c>
      <c r="S226">
        <v>2</v>
      </c>
      <c r="T226" t="s">
        <v>174</v>
      </c>
      <c r="U226">
        <v>4.4345999999999997</v>
      </c>
      <c r="V226">
        <v>0.68759999999999999</v>
      </c>
      <c r="W226">
        <v>13.986700000000001</v>
      </c>
      <c r="X226">
        <v>0.3483</v>
      </c>
      <c r="Y226">
        <v>40.292499999999997</v>
      </c>
      <c r="Z226">
        <v>0.36380000000000001</v>
      </c>
      <c r="AA226">
        <v>2.2499999999999999E-2</v>
      </c>
      <c r="AB226">
        <v>1.5299999999999999E-2</v>
      </c>
      <c r="AC226" t="s">
        <v>179</v>
      </c>
      <c r="AD226">
        <v>8.8999999999999999E-3</v>
      </c>
      <c r="AE226" t="s">
        <v>179</v>
      </c>
      <c r="AF226">
        <v>1.6500000000000001E-2</v>
      </c>
      <c r="AG226">
        <v>0.1457</v>
      </c>
      <c r="AH226">
        <v>7.4999999999999997E-3</v>
      </c>
      <c r="AI226">
        <v>8.0724</v>
      </c>
      <c r="AJ226">
        <v>3.3300000000000003E-2</v>
      </c>
      <c r="AK226">
        <v>0.51629999999999998</v>
      </c>
      <c r="AL226">
        <v>7.3000000000000001E-3</v>
      </c>
      <c r="AM226">
        <v>1.78E-2</v>
      </c>
      <c r="AN226">
        <v>7.7999999999999996E-3</v>
      </c>
      <c r="AO226">
        <v>1.61E-2</v>
      </c>
      <c r="AP226">
        <v>4.0000000000000001E-3</v>
      </c>
      <c r="AQ226" t="s">
        <v>2407</v>
      </c>
      <c r="AR226">
        <v>4.5999999999999999E-3</v>
      </c>
      <c r="AS226" t="s">
        <v>2408</v>
      </c>
      <c r="AT226">
        <v>2.4899999999999999E-2</v>
      </c>
      <c r="AU226" t="s">
        <v>1357</v>
      </c>
      <c r="AV226">
        <v>3.5999999999999999E-3</v>
      </c>
      <c r="AW226" t="s">
        <v>1701</v>
      </c>
      <c r="AX226">
        <v>1.2999999999999999E-3</v>
      </c>
      <c r="AY226" t="s">
        <v>284</v>
      </c>
      <c r="AZ226">
        <v>8.0000000000000004E-4</v>
      </c>
      <c r="BA226" t="s">
        <v>601</v>
      </c>
      <c r="BB226">
        <v>5.9999999999999995E-4</v>
      </c>
      <c r="BC226" t="s">
        <v>212</v>
      </c>
      <c r="BD226">
        <v>5.0000000000000001E-4</v>
      </c>
      <c r="BE226" t="s">
        <v>179</v>
      </c>
      <c r="BF226">
        <v>2.9999999999999997E-4</v>
      </c>
      <c r="BG226" t="s">
        <v>179</v>
      </c>
      <c r="BH226">
        <v>1E-4</v>
      </c>
      <c r="BI226" t="s">
        <v>179</v>
      </c>
      <c r="BJ226">
        <v>2.0000000000000001E-4</v>
      </c>
      <c r="BK226" t="s">
        <v>429</v>
      </c>
      <c r="BL226">
        <v>4.0000000000000002E-4</v>
      </c>
      <c r="BM226" t="s">
        <v>451</v>
      </c>
      <c r="BN226">
        <v>2.9999999999999997E-4</v>
      </c>
      <c r="BO226" t="s">
        <v>229</v>
      </c>
      <c r="BP226">
        <v>5.0000000000000001E-4</v>
      </c>
      <c r="BQ226" t="s">
        <v>179</v>
      </c>
      <c r="BR226">
        <v>2.9999999999999997E-4</v>
      </c>
      <c r="BS226" t="s">
        <v>179</v>
      </c>
      <c r="BT226">
        <v>2.9999999999999997E-4</v>
      </c>
      <c r="BU226" t="s">
        <v>179</v>
      </c>
      <c r="BV226">
        <v>6.9999999999999999E-4</v>
      </c>
      <c r="BW226" t="s">
        <v>179</v>
      </c>
      <c r="BX226">
        <v>8.9999999999999998E-4</v>
      </c>
      <c r="BY226" t="s">
        <v>18</v>
      </c>
      <c r="CA226" t="s">
        <v>179</v>
      </c>
      <c r="CB226">
        <v>8.0000000000000004E-4</v>
      </c>
      <c r="CC226" t="s">
        <v>179</v>
      </c>
      <c r="CD226">
        <v>2E-3</v>
      </c>
      <c r="CE226" t="s">
        <v>179</v>
      </c>
      <c r="CF226">
        <v>2.3E-3</v>
      </c>
      <c r="CG226" t="s">
        <v>179</v>
      </c>
      <c r="CH226">
        <v>1E-4</v>
      </c>
      <c r="CI226" t="s">
        <v>179</v>
      </c>
      <c r="CJ226">
        <v>6.7000000000000002E-3</v>
      </c>
      <c r="CK226" t="s">
        <v>179</v>
      </c>
      <c r="CL226">
        <v>1.06E-2</v>
      </c>
      <c r="CM226" t="s">
        <v>179</v>
      </c>
      <c r="CN226">
        <v>3.8999999999999998E-3</v>
      </c>
      <c r="CO226" t="s">
        <v>179</v>
      </c>
      <c r="CP226">
        <v>8.9999999999999998E-4</v>
      </c>
      <c r="CQ226" t="s">
        <v>179</v>
      </c>
      <c r="CR226">
        <v>3.3999999999999998E-3</v>
      </c>
      <c r="CS226" t="s">
        <v>179</v>
      </c>
      <c r="CT226">
        <v>1.8E-3</v>
      </c>
      <c r="CU226" t="s">
        <v>179</v>
      </c>
      <c r="CV226">
        <v>8.0000000000000004E-4</v>
      </c>
      <c r="CW226" t="s">
        <v>179</v>
      </c>
      <c r="CX226">
        <v>5.9999999999999995E-4</v>
      </c>
      <c r="CY226" t="s">
        <v>179</v>
      </c>
      <c r="CZ226">
        <v>5.0000000000000001E-4</v>
      </c>
      <c r="DA226" t="s">
        <v>179</v>
      </c>
      <c r="DB226">
        <v>5.0000000000000001E-4</v>
      </c>
      <c r="DC226" t="s">
        <v>179</v>
      </c>
      <c r="DD226">
        <v>5.0000000000000001E-4</v>
      </c>
      <c r="DE226" t="s">
        <v>179</v>
      </c>
      <c r="DF226">
        <v>5.9999999999999995E-4</v>
      </c>
      <c r="DG226" t="s">
        <v>179</v>
      </c>
      <c r="DH226">
        <v>4.0000000000000002E-4</v>
      </c>
      <c r="DI226" t="s">
        <v>179</v>
      </c>
      <c r="DJ226">
        <v>2.9999999999999997E-4</v>
      </c>
      <c r="DK226" t="s">
        <v>5143</v>
      </c>
      <c r="DL226" t="s">
        <v>59</v>
      </c>
      <c r="DS226">
        <v>69</v>
      </c>
      <c r="DT226" t="s">
        <v>6024</v>
      </c>
      <c r="DW226" t="s">
        <v>4880</v>
      </c>
    </row>
    <row r="227" spans="1:127">
      <c r="A227">
        <v>597</v>
      </c>
      <c r="B227" s="14">
        <v>44743.091666666667</v>
      </c>
      <c r="C227" t="s">
        <v>52</v>
      </c>
      <c r="D227">
        <v>0</v>
      </c>
      <c r="E227">
        <v>0</v>
      </c>
      <c r="F227">
        <v>0</v>
      </c>
      <c r="G227" t="s">
        <v>54</v>
      </c>
      <c r="H227" t="s">
        <v>55</v>
      </c>
      <c r="I227" t="s">
        <v>55</v>
      </c>
      <c r="J227" t="s">
        <v>55</v>
      </c>
      <c r="K227" t="s">
        <v>18</v>
      </c>
      <c r="L227">
        <v>90</v>
      </c>
      <c r="M227" t="s">
        <v>173</v>
      </c>
      <c r="N227">
        <v>0</v>
      </c>
      <c r="O227" t="s">
        <v>173</v>
      </c>
      <c r="P227">
        <v>0</v>
      </c>
      <c r="Q227" t="s">
        <v>173</v>
      </c>
      <c r="R227">
        <v>0</v>
      </c>
      <c r="S227">
        <v>2</v>
      </c>
      <c r="T227" t="s">
        <v>174</v>
      </c>
      <c r="U227">
        <v>5.3719999999999999</v>
      </c>
      <c r="V227">
        <v>0.69840000000000002</v>
      </c>
      <c r="W227">
        <v>14.0589</v>
      </c>
      <c r="X227">
        <v>0.34939999999999999</v>
      </c>
      <c r="Y227">
        <v>40.755699999999997</v>
      </c>
      <c r="Z227">
        <v>0.36630000000000001</v>
      </c>
      <c r="AA227">
        <v>2.8199999999999999E-2</v>
      </c>
      <c r="AB227">
        <v>1.5299999999999999E-2</v>
      </c>
      <c r="AC227" t="s">
        <v>179</v>
      </c>
      <c r="AD227">
        <v>8.6E-3</v>
      </c>
      <c r="AE227" t="s">
        <v>179</v>
      </c>
      <c r="AF227">
        <v>1.6500000000000001E-2</v>
      </c>
      <c r="AG227">
        <v>0.12770000000000001</v>
      </c>
      <c r="AH227">
        <v>7.3000000000000001E-3</v>
      </c>
      <c r="AI227">
        <v>7.9526000000000003</v>
      </c>
      <c r="AJ227">
        <v>3.3000000000000002E-2</v>
      </c>
      <c r="AK227">
        <v>0.54269999999999996</v>
      </c>
      <c r="AL227">
        <v>7.4999999999999997E-3</v>
      </c>
      <c r="AM227">
        <v>2.18E-2</v>
      </c>
      <c r="AN227">
        <v>8.0000000000000002E-3</v>
      </c>
      <c r="AO227">
        <v>2.3400000000000001E-2</v>
      </c>
      <c r="AP227">
        <v>4.0000000000000001E-3</v>
      </c>
      <c r="AQ227" t="s">
        <v>2409</v>
      </c>
      <c r="AR227">
        <v>4.4999999999999997E-3</v>
      </c>
      <c r="AS227" t="s">
        <v>2410</v>
      </c>
      <c r="AT227">
        <v>2.5100000000000001E-2</v>
      </c>
      <c r="AU227" t="s">
        <v>288</v>
      </c>
      <c r="AV227">
        <v>3.5999999999999999E-3</v>
      </c>
      <c r="AW227" t="s">
        <v>698</v>
      </c>
      <c r="AX227">
        <v>1.2999999999999999E-3</v>
      </c>
      <c r="AY227" t="s">
        <v>248</v>
      </c>
      <c r="AZ227">
        <v>8.0000000000000004E-4</v>
      </c>
      <c r="BA227" t="s">
        <v>537</v>
      </c>
      <c r="BB227">
        <v>5.9999999999999995E-4</v>
      </c>
      <c r="BC227" t="s">
        <v>285</v>
      </c>
      <c r="BD227">
        <v>4.0000000000000002E-4</v>
      </c>
      <c r="BE227" t="s">
        <v>179</v>
      </c>
      <c r="BF227">
        <v>2.9999999999999997E-4</v>
      </c>
      <c r="BG227" t="s">
        <v>179</v>
      </c>
      <c r="BH227">
        <v>1E-4</v>
      </c>
      <c r="BI227" t="s">
        <v>318</v>
      </c>
      <c r="BJ227">
        <v>2.0000000000000001E-4</v>
      </c>
      <c r="BK227" t="s">
        <v>265</v>
      </c>
      <c r="BL227">
        <v>4.0000000000000002E-4</v>
      </c>
      <c r="BM227" t="s">
        <v>392</v>
      </c>
      <c r="BN227">
        <v>2.9999999999999997E-4</v>
      </c>
      <c r="BO227" t="s">
        <v>316</v>
      </c>
      <c r="BP227">
        <v>5.0000000000000001E-4</v>
      </c>
      <c r="BQ227" t="s">
        <v>179</v>
      </c>
      <c r="BR227">
        <v>2.9999999999999997E-4</v>
      </c>
      <c r="BS227" t="s">
        <v>179</v>
      </c>
      <c r="BT227">
        <v>2.9999999999999997E-4</v>
      </c>
      <c r="BU227" t="s">
        <v>179</v>
      </c>
      <c r="BV227">
        <v>6.9999999999999999E-4</v>
      </c>
      <c r="BW227" t="s">
        <v>179</v>
      </c>
      <c r="BX227">
        <v>8.9999999999999998E-4</v>
      </c>
      <c r="BY227" t="s">
        <v>179</v>
      </c>
      <c r="BZ227">
        <v>1.1000000000000001E-3</v>
      </c>
      <c r="CA227" t="s">
        <v>179</v>
      </c>
      <c r="CB227">
        <v>8.0000000000000004E-4</v>
      </c>
      <c r="CC227" t="s">
        <v>179</v>
      </c>
      <c r="CD227">
        <v>2E-3</v>
      </c>
      <c r="CE227" t="s">
        <v>179</v>
      </c>
      <c r="CF227">
        <v>2.3E-3</v>
      </c>
      <c r="CG227" t="s">
        <v>216</v>
      </c>
      <c r="CH227">
        <v>1E-4</v>
      </c>
      <c r="CI227" t="s">
        <v>179</v>
      </c>
      <c r="CJ227">
        <v>6.6E-3</v>
      </c>
      <c r="CK227" t="s">
        <v>179</v>
      </c>
      <c r="CL227">
        <v>1.06E-2</v>
      </c>
      <c r="CM227" t="s">
        <v>179</v>
      </c>
      <c r="CN227">
        <v>3.5999999999999999E-3</v>
      </c>
      <c r="CO227" t="s">
        <v>179</v>
      </c>
      <c r="CP227">
        <v>8.0000000000000004E-4</v>
      </c>
      <c r="CQ227" t="s">
        <v>179</v>
      </c>
      <c r="CR227">
        <v>3.0000000000000001E-3</v>
      </c>
      <c r="CS227" t="s">
        <v>179</v>
      </c>
      <c r="CT227">
        <v>1.9E-3</v>
      </c>
      <c r="CU227" t="s">
        <v>18</v>
      </c>
      <c r="CW227" t="s">
        <v>18</v>
      </c>
      <c r="CY227" t="s">
        <v>179</v>
      </c>
      <c r="CZ227">
        <v>5.9999999999999995E-4</v>
      </c>
      <c r="DA227" t="s">
        <v>179</v>
      </c>
      <c r="DB227">
        <v>5.9999999999999995E-4</v>
      </c>
      <c r="DC227" t="s">
        <v>179</v>
      </c>
      <c r="DD227">
        <v>5.9999999999999995E-4</v>
      </c>
      <c r="DE227" t="s">
        <v>179</v>
      </c>
      <c r="DF227">
        <v>5.9999999999999995E-4</v>
      </c>
      <c r="DG227" t="s">
        <v>179</v>
      </c>
      <c r="DH227">
        <v>4.0000000000000002E-4</v>
      </c>
      <c r="DI227" t="s">
        <v>179</v>
      </c>
      <c r="DJ227">
        <v>2.9999999999999997E-4</v>
      </c>
      <c r="DK227" t="s">
        <v>5143</v>
      </c>
      <c r="DL227" t="s">
        <v>59</v>
      </c>
      <c r="DS227">
        <v>105</v>
      </c>
      <c r="DT227" t="s">
        <v>5980</v>
      </c>
      <c r="DW227" t="s">
        <v>4881</v>
      </c>
    </row>
    <row r="228" spans="1:127">
      <c r="A228">
        <v>598</v>
      </c>
      <c r="B228" s="14">
        <v>44743.094444444447</v>
      </c>
      <c r="C228" t="s">
        <v>52</v>
      </c>
      <c r="D228">
        <v>0</v>
      </c>
      <c r="E228">
        <v>0</v>
      </c>
      <c r="F228">
        <v>0</v>
      </c>
      <c r="G228" t="s">
        <v>54</v>
      </c>
      <c r="H228" t="s">
        <v>55</v>
      </c>
      <c r="I228" t="s">
        <v>55</v>
      </c>
      <c r="J228" t="s">
        <v>55</v>
      </c>
      <c r="K228" t="s">
        <v>18</v>
      </c>
      <c r="L228">
        <v>90</v>
      </c>
      <c r="M228" t="s">
        <v>173</v>
      </c>
      <c r="N228">
        <v>0</v>
      </c>
      <c r="O228" t="s">
        <v>173</v>
      </c>
      <c r="P228">
        <v>0</v>
      </c>
      <c r="Q228" t="s">
        <v>173</v>
      </c>
      <c r="R228">
        <v>0</v>
      </c>
      <c r="S228">
        <v>2</v>
      </c>
      <c r="T228" t="s">
        <v>174</v>
      </c>
      <c r="U228">
        <v>5.1955</v>
      </c>
      <c r="V228">
        <v>0.68010000000000004</v>
      </c>
      <c r="W228">
        <v>11.523199999999999</v>
      </c>
      <c r="X228">
        <v>0.32300000000000001</v>
      </c>
      <c r="Y228">
        <v>38.828099999999999</v>
      </c>
      <c r="Z228">
        <v>0.35630000000000001</v>
      </c>
      <c r="AA228">
        <v>2.1399999999999999E-2</v>
      </c>
      <c r="AB228">
        <v>1.4999999999999999E-2</v>
      </c>
      <c r="AC228" t="s">
        <v>179</v>
      </c>
      <c r="AD228">
        <v>8.6E-3</v>
      </c>
      <c r="AE228" t="s">
        <v>179</v>
      </c>
      <c r="AF228">
        <v>1.67E-2</v>
      </c>
      <c r="AG228">
        <v>0.16450000000000001</v>
      </c>
      <c r="AH228">
        <v>7.7999999999999996E-3</v>
      </c>
      <c r="AI228">
        <v>7.7309000000000001</v>
      </c>
      <c r="AJ228">
        <v>3.27E-2</v>
      </c>
      <c r="AK228">
        <v>0.54059999999999997</v>
      </c>
      <c r="AL228">
        <v>7.4999999999999997E-3</v>
      </c>
      <c r="AM228">
        <v>2.3300000000000001E-2</v>
      </c>
      <c r="AN228">
        <v>8.0999999999999996E-3</v>
      </c>
      <c r="AO228">
        <v>2.4899999999999999E-2</v>
      </c>
      <c r="AP228">
        <v>4.4000000000000003E-3</v>
      </c>
      <c r="AQ228" t="s">
        <v>742</v>
      </c>
      <c r="AR228">
        <v>5.0000000000000001E-3</v>
      </c>
      <c r="AS228" t="s">
        <v>2411</v>
      </c>
      <c r="AT228">
        <v>2.69E-2</v>
      </c>
      <c r="AU228" t="s">
        <v>210</v>
      </c>
      <c r="AV228">
        <v>3.8E-3</v>
      </c>
      <c r="AW228" t="s">
        <v>1005</v>
      </c>
      <c r="AX228">
        <v>1.1000000000000001E-3</v>
      </c>
      <c r="AY228" t="s">
        <v>429</v>
      </c>
      <c r="AZ228">
        <v>8.0000000000000004E-4</v>
      </c>
      <c r="BA228" t="s">
        <v>215</v>
      </c>
      <c r="BB228">
        <v>6.9999999999999999E-4</v>
      </c>
      <c r="BC228" t="s">
        <v>211</v>
      </c>
      <c r="BD228">
        <v>5.0000000000000001E-4</v>
      </c>
      <c r="BE228" t="s">
        <v>179</v>
      </c>
      <c r="BF228">
        <v>2.9999999999999997E-4</v>
      </c>
      <c r="BG228" t="s">
        <v>179</v>
      </c>
      <c r="BH228">
        <v>1E-4</v>
      </c>
      <c r="BI228" t="s">
        <v>286</v>
      </c>
      <c r="BJ228">
        <v>2.0000000000000001E-4</v>
      </c>
      <c r="BK228" t="s">
        <v>230</v>
      </c>
      <c r="BL228">
        <v>4.0000000000000002E-4</v>
      </c>
      <c r="BM228" t="s">
        <v>451</v>
      </c>
      <c r="BN228">
        <v>2.9999999999999997E-4</v>
      </c>
      <c r="BO228" t="s">
        <v>213</v>
      </c>
      <c r="BP228">
        <v>5.0000000000000001E-4</v>
      </c>
      <c r="BQ228" t="s">
        <v>179</v>
      </c>
      <c r="BR228">
        <v>2.9999999999999997E-4</v>
      </c>
      <c r="BS228" t="s">
        <v>179</v>
      </c>
      <c r="BT228">
        <v>4.0000000000000002E-4</v>
      </c>
      <c r="BU228" t="s">
        <v>179</v>
      </c>
      <c r="BV228">
        <v>6.9999999999999999E-4</v>
      </c>
      <c r="BW228" t="s">
        <v>18</v>
      </c>
      <c r="BY228" t="s">
        <v>179</v>
      </c>
      <c r="BZ228">
        <v>1.1000000000000001E-3</v>
      </c>
      <c r="CA228" t="s">
        <v>179</v>
      </c>
      <c r="CB228">
        <v>8.0000000000000004E-4</v>
      </c>
      <c r="CC228" t="s">
        <v>179</v>
      </c>
      <c r="CD228">
        <v>2.0999999999999999E-3</v>
      </c>
      <c r="CE228" t="s">
        <v>179</v>
      </c>
      <c r="CF228">
        <v>2.2000000000000001E-3</v>
      </c>
      <c r="CG228" t="s">
        <v>216</v>
      </c>
      <c r="CH228">
        <v>1E-4</v>
      </c>
      <c r="CI228" t="s">
        <v>179</v>
      </c>
      <c r="CJ228">
        <v>7.4999999999999997E-3</v>
      </c>
      <c r="CK228" t="s">
        <v>179</v>
      </c>
      <c r="CL228">
        <v>1.14E-2</v>
      </c>
      <c r="CM228" t="s">
        <v>179</v>
      </c>
      <c r="CN228">
        <v>4.4000000000000003E-3</v>
      </c>
      <c r="CO228" t="s">
        <v>179</v>
      </c>
      <c r="CP228">
        <v>8.9999999999999998E-4</v>
      </c>
      <c r="CQ228" t="s">
        <v>179</v>
      </c>
      <c r="CR228">
        <v>3.0999999999999999E-3</v>
      </c>
      <c r="CS228" t="s">
        <v>179</v>
      </c>
      <c r="CT228">
        <v>1.9E-3</v>
      </c>
      <c r="CU228" t="s">
        <v>18</v>
      </c>
      <c r="CW228" t="s">
        <v>18</v>
      </c>
      <c r="CY228" t="s">
        <v>179</v>
      </c>
      <c r="CZ228">
        <v>5.0000000000000001E-4</v>
      </c>
      <c r="DA228" t="s">
        <v>179</v>
      </c>
      <c r="DB228">
        <v>5.9999999999999995E-4</v>
      </c>
      <c r="DC228" t="s">
        <v>179</v>
      </c>
      <c r="DD228">
        <v>5.9999999999999995E-4</v>
      </c>
      <c r="DE228" t="s">
        <v>179</v>
      </c>
      <c r="DF228">
        <v>6.9999999999999999E-4</v>
      </c>
      <c r="DG228" t="s">
        <v>179</v>
      </c>
      <c r="DH228">
        <v>4.0000000000000002E-4</v>
      </c>
      <c r="DI228" t="s">
        <v>179</v>
      </c>
      <c r="DJ228">
        <v>4.0000000000000002E-4</v>
      </c>
      <c r="DK228" t="s">
        <v>5143</v>
      </c>
      <c r="DL228" t="s">
        <v>59</v>
      </c>
      <c r="DS228">
        <v>128</v>
      </c>
      <c r="DT228" t="s">
        <v>5993</v>
      </c>
      <c r="DW228" t="s">
        <v>4882</v>
      </c>
    </row>
    <row r="229" spans="1:127">
      <c r="A229">
        <v>599</v>
      </c>
      <c r="B229" s="14">
        <v>44743.102083333331</v>
      </c>
      <c r="C229" t="s">
        <v>52</v>
      </c>
      <c r="D229">
        <v>0</v>
      </c>
      <c r="E229">
        <v>0</v>
      </c>
      <c r="F229">
        <v>0</v>
      </c>
      <c r="G229" t="s">
        <v>54</v>
      </c>
      <c r="H229" t="s">
        <v>55</v>
      </c>
      <c r="I229" t="s">
        <v>55</v>
      </c>
      <c r="J229" t="s">
        <v>55</v>
      </c>
      <c r="K229" t="s">
        <v>18</v>
      </c>
      <c r="L229">
        <v>90</v>
      </c>
      <c r="M229" t="s">
        <v>173</v>
      </c>
      <c r="N229">
        <v>0</v>
      </c>
      <c r="O229" t="s">
        <v>173</v>
      </c>
      <c r="P229">
        <v>0</v>
      </c>
      <c r="Q229" t="s">
        <v>173</v>
      </c>
      <c r="R229">
        <v>0</v>
      </c>
      <c r="S229">
        <v>2</v>
      </c>
      <c r="T229" t="s">
        <v>174</v>
      </c>
      <c r="U229">
        <v>4.0228999999999999</v>
      </c>
      <c r="V229">
        <v>0.66859999999999997</v>
      </c>
      <c r="W229">
        <v>11.2767</v>
      </c>
      <c r="X229">
        <v>0.3216</v>
      </c>
      <c r="Y229">
        <v>39.972000000000001</v>
      </c>
      <c r="Z229">
        <v>0.3644</v>
      </c>
      <c r="AA229">
        <v>4.0099999999999997E-2</v>
      </c>
      <c r="AB229">
        <v>1.52E-2</v>
      </c>
      <c r="AC229" t="s">
        <v>179</v>
      </c>
      <c r="AD229">
        <v>8.9999999999999993E-3</v>
      </c>
      <c r="AE229" t="s">
        <v>179</v>
      </c>
      <c r="AF229">
        <v>1.7500000000000002E-2</v>
      </c>
      <c r="AG229">
        <v>0.60580000000000001</v>
      </c>
      <c r="AH229">
        <v>1.21E-2</v>
      </c>
      <c r="AI229">
        <v>7.1581000000000001</v>
      </c>
      <c r="AJ229">
        <v>3.1600000000000003E-2</v>
      </c>
      <c r="AK229">
        <v>0.57189999999999996</v>
      </c>
      <c r="AL229">
        <v>7.7000000000000002E-3</v>
      </c>
      <c r="AM229">
        <v>1.29E-2</v>
      </c>
      <c r="AN229">
        <v>7.7000000000000002E-3</v>
      </c>
      <c r="AO229">
        <v>2.1999999999999999E-2</v>
      </c>
      <c r="AP229">
        <v>4.3E-3</v>
      </c>
      <c r="AQ229" t="s">
        <v>2412</v>
      </c>
      <c r="AR229">
        <v>5.7000000000000002E-3</v>
      </c>
      <c r="AS229" t="s">
        <v>2413</v>
      </c>
      <c r="AT229">
        <v>2.7E-2</v>
      </c>
      <c r="AU229" t="s">
        <v>210</v>
      </c>
      <c r="AV229">
        <v>3.8999999999999998E-3</v>
      </c>
      <c r="AW229" t="s">
        <v>363</v>
      </c>
      <c r="AX229">
        <v>1.1000000000000001E-3</v>
      </c>
      <c r="AY229" t="s">
        <v>187</v>
      </c>
      <c r="AZ229">
        <v>8.0000000000000004E-4</v>
      </c>
      <c r="BA229" t="s">
        <v>270</v>
      </c>
      <c r="BB229">
        <v>6.9999999999999999E-4</v>
      </c>
      <c r="BC229" t="s">
        <v>245</v>
      </c>
      <c r="BD229">
        <v>5.0000000000000001E-4</v>
      </c>
      <c r="BE229" t="s">
        <v>179</v>
      </c>
      <c r="BF229">
        <v>2.9999999999999997E-4</v>
      </c>
      <c r="BG229" t="s">
        <v>179</v>
      </c>
      <c r="BH229">
        <v>1E-4</v>
      </c>
      <c r="BI229" t="s">
        <v>516</v>
      </c>
      <c r="BJ229">
        <v>2.0000000000000001E-4</v>
      </c>
      <c r="BK229" t="s">
        <v>287</v>
      </c>
      <c r="BL229">
        <v>5.0000000000000001E-4</v>
      </c>
      <c r="BM229" t="s">
        <v>250</v>
      </c>
      <c r="BN229">
        <v>2.9999999999999997E-4</v>
      </c>
      <c r="BO229" t="s">
        <v>195</v>
      </c>
      <c r="BP229">
        <v>5.0000000000000001E-4</v>
      </c>
      <c r="BQ229" t="s">
        <v>179</v>
      </c>
      <c r="BR229">
        <v>2.9999999999999997E-4</v>
      </c>
      <c r="BS229" t="s">
        <v>179</v>
      </c>
      <c r="BT229">
        <v>4.0000000000000002E-4</v>
      </c>
      <c r="BU229" t="s">
        <v>179</v>
      </c>
      <c r="BV229">
        <v>5.9999999999999995E-4</v>
      </c>
      <c r="BW229" t="s">
        <v>18</v>
      </c>
      <c r="BY229" t="s">
        <v>18</v>
      </c>
      <c r="CA229" t="s">
        <v>179</v>
      </c>
      <c r="CB229">
        <v>8.0000000000000004E-4</v>
      </c>
      <c r="CC229" t="s">
        <v>179</v>
      </c>
      <c r="CD229">
        <v>2E-3</v>
      </c>
      <c r="CE229" t="s">
        <v>179</v>
      </c>
      <c r="CF229">
        <v>2.3E-3</v>
      </c>
      <c r="CG229" t="s">
        <v>216</v>
      </c>
      <c r="CH229">
        <v>1E-4</v>
      </c>
      <c r="CI229" t="s">
        <v>179</v>
      </c>
      <c r="CJ229">
        <v>7.1999999999999998E-3</v>
      </c>
      <c r="CK229" t="s">
        <v>179</v>
      </c>
      <c r="CL229">
        <v>1.0800000000000001E-2</v>
      </c>
      <c r="CM229" t="s">
        <v>179</v>
      </c>
      <c r="CN229">
        <v>3.5000000000000001E-3</v>
      </c>
      <c r="CO229" t="s">
        <v>179</v>
      </c>
      <c r="CP229">
        <v>8.0000000000000004E-4</v>
      </c>
      <c r="CQ229" t="s">
        <v>179</v>
      </c>
      <c r="CR229">
        <v>3.3E-3</v>
      </c>
      <c r="CS229" t="s">
        <v>179</v>
      </c>
      <c r="CT229">
        <v>1.9E-3</v>
      </c>
      <c r="CU229" t="s">
        <v>179</v>
      </c>
      <c r="CV229">
        <v>8.0000000000000004E-4</v>
      </c>
      <c r="CW229" t="s">
        <v>18</v>
      </c>
      <c r="CY229" t="s">
        <v>179</v>
      </c>
      <c r="CZ229">
        <v>5.0000000000000001E-4</v>
      </c>
      <c r="DA229" t="s">
        <v>179</v>
      </c>
      <c r="DB229">
        <v>5.0000000000000001E-4</v>
      </c>
      <c r="DC229" t="s">
        <v>179</v>
      </c>
      <c r="DD229">
        <v>5.9999999999999995E-4</v>
      </c>
      <c r="DE229" t="s">
        <v>179</v>
      </c>
      <c r="DF229">
        <v>5.9999999999999995E-4</v>
      </c>
      <c r="DG229" t="s">
        <v>179</v>
      </c>
      <c r="DH229">
        <v>4.0000000000000002E-4</v>
      </c>
      <c r="DI229" t="s">
        <v>179</v>
      </c>
      <c r="DJ229">
        <v>4.0000000000000002E-4</v>
      </c>
      <c r="DK229" t="s">
        <v>5144</v>
      </c>
      <c r="DL229" t="s">
        <v>59</v>
      </c>
      <c r="DS229">
        <v>6</v>
      </c>
      <c r="DT229" t="s">
        <v>1630</v>
      </c>
      <c r="DW229" t="s">
        <v>4883</v>
      </c>
    </row>
    <row r="230" spans="1:127">
      <c r="A230">
        <v>600</v>
      </c>
      <c r="B230" s="14">
        <v>44743.104166666664</v>
      </c>
      <c r="C230" t="s">
        <v>52</v>
      </c>
      <c r="D230">
        <v>0</v>
      </c>
      <c r="E230">
        <v>0</v>
      </c>
      <c r="F230">
        <v>0</v>
      </c>
      <c r="G230" t="s">
        <v>54</v>
      </c>
      <c r="H230" t="s">
        <v>55</v>
      </c>
      <c r="I230" t="s">
        <v>55</v>
      </c>
      <c r="J230" t="s">
        <v>55</v>
      </c>
      <c r="K230" t="s">
        <v>18</v>
      </c>
      <c r="L230">
        <v>90</v>
      </c>
      <c r="M230" t="s">
        <v>173</v>
      </c>
      <c r="N230">
        <v>0</v>
      </c>
      <c r="O230" t="s">
        <v>173</v>
      </c>
      <c r="P230">
        <v>0</v>
      </c>
      <c r="Q230" t="s">
        <v>173</v>
      </c>
      <c r="R230">
        <v>0</v>
      </c>
      <c r="S230">
        <v>2</v>
      </c>
      <c r="T230" t="s">
        <v>174</v>
      </c>
      <c r="U230">
        <v>5.0403000000000002</v>
      </c>
      <c r="V230">
        <v>0.71850000000000003</v>
      </c>
      <c r="W230">
        <v>12.014699999999999</v>
      </c>
      <c r="X230">
        <v>0.33450000000000002</v>
      </c>
      <c r="Y230">
        <v>41.310499999999998</v>
      </c>
      <c r="Z230">
        <v>0.37159999999999999</v>
      </c>
      <c r="AA230">
        <v>2.76E-2</v>
      </c>
      <c r="AB230">
        <v>1.5900000000000001E-2</v>
      </c>
      <c r="AC230" t="s">
        <v>179</v>
      </c>
      <c r="AD230">
        <v>8.9999999999999993E-3</v>
      </c>
      <c r="AE230" t="s">
        <v>179</v>
      </c>
      <c r="AF230">
        <v>1.7000000000000001E-2</v>
      </c>
      <c r="AG230">
        <v>0.32379999999999998</v>
      </c>
      <c r="AH230">
        <v>9.7000000000000003E-3</v>
      </c>
      <c r="AI230">
        <v>8.1778999999999993</v>
      </c>
      <c r="AJ230">
        <v>3.3799999999999997E-2</v>
      </c>
      <c r="AK230">
        <v>0.56999999999999995</v>
      </c>
      <c r="AL230">
        <v>7.7000000000000002E-3</v>
      </c>
      <c r="AM230">
        <v>1.9599999999999999E-2</v>
      </c>
      <c r="AN230">
        <v>8.0000000000000002E-3</v>
      </c>
      <c r="AO230">
        <v>2.35E-2</v>
      </c>
      <c r="AP230">
        <v>4.4999999999999997E-3</v>
      </c>
      <c r="AQ230" t="s">
        <v>2414</v>
      </c>
      <c r="AR230">
        <v>5.3E-3</v>
      </c>
      <c r="AS230" t="s">
        <v>2415</v>
      </c>
      <c r="AT230">
        <v>2.8400000000000002E-2</v>
      </c>
      <c r="AU230" t="s">
        <v>711</v>
      </c>
      <c r="AV230">
        <v>4.0000000000000001E-3</v>
      </c>
      <c r="AW230" t="s">
        <v>650</v>
      </c>
      <c r="AX230">
        <v>1E-3</v>
      </c>
      <c r="AY230" t="s">
        <v>301</v>
      </c>
      <c r="AZ230">
        <v>8.0000000000000004E-4</v>
      </c>
      <c r="BA230" t="s">
        <v>537</v>
      </c>
      <c r="BB230">
        <v>6.9999999999999999E-4</v>
      </c>
      <c r="BC230" t="s">
        <v>304</v>
      </c>
      <c r="BD230">
        <v>5.0000000000000001E-4</v>
      </c>
      <c r="BE230" t="s">
        <v>179</v>
      </c>
      <c r="BF230">
        <v>2.9999999999999997E-4</v>
      </c>
      <c r="BG230" t="s">
        <v>179</v>
      </c>
      <c r="BH230">
        <v>1E-4</v>
      </c>
      <c r="BI230" t="s">
        <v>211</v>
      </c>
      <c r="BJ230">
        <v>2.0000000000000001E-4</v>
      </c>
      <c r="BK230" t="s">
        <v>266</v>
      </c>
      <c r="BL230">
        <v>4.0000000000000002E-4</v>
      </c>
      <c r="BM230" t="s">
        <v>269</v>
      </c>
      <c r="BN230">
        <v>2.9999999999999997E-4</v>
      </c>
      <c r="BO230" t="s">
        <v>229</v>
      </c>
      <c r="BP230">
        <v>4.0000000000000002E-4</v>
      </c>
      <c r="BQ230" t="s">
        <v>179</v>
      </c>
      <c r="BR230">
        <v>2.9999999999999997E-4</v>
      </c>
      <c r="BS230" t="s">
        <v>179</v>
      </c>
      <c r="BT230">
        <v>2.9999999999999997E-4</v>
      </c>
      <c r="BU230" t="s">
        <v>179</v>
      </c>
      <c r="BV230">
        <v>5.9999999999999995E-4</v>
      </c>
      <c r="BW230" t="s">
        <v>18</v>
      </c>
      <c r="BY230" t="s">
        <v>18</v>
      </c>
      <c r="CA230" t="s">
        <v>179</v>
      </c>
      <c r="CB230">
        <v>8.0000000000000004E-4</v>
      </c>
      <c r="CC230" t="s">
        <v>179</v>
      </c>
      <c r="CD230">
        <v>2.0999999999999999E-3</v>
      </c>
      <c r="CE230" t="s">
        <v>179</v>
      </c>
      <c r="CF230">
        <v>2.3E-3</v>
      </c>
      <c r="CG230" t="s">
        <v>179</v>
      </c>
      <c r="CH230">
        <v>1E-4</v>
      </c>
      <c r="CI230" t="s">
        <v>317</v>
      </c>
      <c r="CJ230">
        <v>6.8999999999999999E-3</v>
      </c>
      <c r="CK230" t="s">
        <v>179</v>
      </c>
      <c r="CL230">
        <v>1.1299999999999999E-2</v>
      </c>
      <c r="CM230" t="s">
        <v>179</v>
      </c>
      <c r="CN230">
        <v>3.0999999999999999E-3</v>
      </c>
      <c r="CO230" t="s">
        <v>179</v>
      </c>
      <c r="CP230">
        <v>8.9999999999999998E-4</v>
      </c>
      <c r="CQ230" t="s">
        <v>179</v>
      </c>
      <c r="CR230">
        <v>3.3E-3</v>
      </c>
      <c r="CS230" t="s">
        <v>179</v>
      </c>
      <c r="CT230">
        <v>2E-3</v>
      </c>
      <c r="CU230" t="s">
        <v>18</v>
      </c>
      <c r="CW230" t="s">
        <v>18</v>
      </c>
      <c r="CY230" t="s">
        <v>179</v>
      </c>
      <c r="CZ230">
        <v>5.9999999999999995E-4</v>
      </c>
      <c r="DA230" t="s">
        <v>179</v>
      </c>
      <c r="DB230">
        <v>5.9999999999999995E-4</v>
      </c>
      <c r="DC230" t="s">
        <v>179</v>
      </c>
      <c r="DD230">
        <v>5.9999999999999995E-4</v>
      </c>
      <c r="DE230" t="s">
        <v>179</v>
      </c>
      <c r="DF230">
        <v>5.9999999999999995E-4</v>
      </c>
      <c r="DG230" t="s">
        <v>179</v>
      </c>
      <c r="DH230">
        <v>4.0000000000000002E-4</v>
      </c>
      <c r="DI230" t="s">
        <v>179</v>
      </c>
      <c r="DJ230">
        <v>2.9999999999999997E-4</v>
      </c>
      <c r="DK230" t="s">
        <v>5144</v>
      </c>
      <c r="DL230" t="s">
        <v>59</v>
      </c>
      <c r="DS230">
        <v>6</v>
      </c>
      <c r="DT230" t="s">
        <v>5984</v>
      </c>
      <c r="DW230" t="s">
        <v>4884</v>
      </c>
    </row>
    <row r="231" spans="1:127">
      <c r="A231">
        <v>601</v>
      </c>
      <c r="B231" s="14">
        <v>44743.106944444444</v>
      </c>
      <c r="C231" t="s">
        <v>52</v>
      </c>
      <c r="D231">
        <v>0</v>
      </c>
      <c r="E231">
        <v>0</v>
      </c>
      <c r="F231">
        <v>0</v>
      </c>
      <c r="G231" t="s">
        <v>54</v>
      </c>
      <c r="H231" t="s">
        <v>55</v>
      </c>
      <c r="I231" t="s">
        <v>55</v>
      </c>
      <c r="J231" t="s">
        <v>55</v>
      </c>
      <c r="K231" t="s">
        <v>18</v>
      </c>
      <c r="L231">
        <v>90</v>
      </c>
      <c r="M231" t="s">
        <v>173</v>
      </c>
      <c r="N231">
        <v>0</v>
      </c>
      <c r="O231" t="s">
        <v>173</v>
      </c>
      <c r="P231">
        <v>0</v>
      </c>
      <c r="Q231" t="s">
        <v>173</v>
      </c>
      <c r="R231">
        <v>0</v>
      </c>
      <c r="S231">
        <v>2</v>
      </c>
      <c r="T231" t="s">
        <v>174</v>
      </c>
      <c r="U231">
        <v>3.9318</v>
      </c>
      <c r="V231">
        <v>0.68079999999999996</v>
      </c>
      <c r="W231">
        <v>13.694000000000001</v>
      </c>
      <c r="X231">
        <v>0.34899999999999998</v>
      </c>
      <c r="Y231">
        <v>39.3063</v>
      </c>
      <c r="Z231">
        <v>0.35959999999999998</v>
      </c>
      <c r="AA231">
        <v>2.7300000000000001E-2</v>
      </c>
      <c r="AB231">
        <v>1.6500000000000001E-2</v>
      </c>
      <c r="AC231" t="s">
        <v>179</v>
      </c>
      <c r="AD231">
        <v>8.8999999999999999E-3</v>
      </c>
      <c r="AE231" t="s">
        <v>179</v>
      </c>
      <c r="AF231">
        <v>1.7000000000000001E-2</v>
      </c>
      <c r="AG231">
        <v>0.20899999999999999</v>
      </c>
      <c r="AH231">
        <v>8.3000000000000001E-3</v>
      </c>
      <c r="AI231">
        <v>9.6113</v>
      </c>
      <c r="AJ231">
        <v>3.6700000000000003E-2</v>
      </c>
      <c r="AK231">
        <v>0.53590000000000004</v>
      </c>
      <c r="AL231">
        <v>7.6E-3</v>
      </c>
      <c r="AM231">
        <v>2.2800000000000001E-2</v>
      </c>
      <c r="AN231">
        <v>8.2000000000000007E-3</v>
      </c>
      <c r="AO231">
        <v>2.1899999999999999E-2</v>
      </c>
      <c r="AP231">
        <v>4.4000000000000003E-3</v>
      </c>
      <c r="AQ231" t="s">
        <v>872</v>
      </c>
      <c r="AR231">
        <v>4.7999999999999996E-3</v>
      </c>
      <c r="AS231" t="s">
        <v>2416</v>
      </c>
      <c r="AT231">
        <v>2.6700000000000002E-2</v>
      </c>
      <c r="AU231" t="s">
        <v>179</v>
      </c>
      <c r="AV231">
        <v>3.7000000000000002E-3</v>
      </c>
      <c r="AW231" t="s">
        <v>363</v>
      </c>
      <c r="AX231">
        <v>1E-3</v>
      </c>
      <c r="AY231" t="s">
        <v>266</v>
      </c>
      <c r="AZ231">
        <v>8.0000000000000004E-4</v>
      </c>
      <c r="BA231" t="s">
        <v>638</v>
      </c>
      <c r="BB231">
        <v>6.9999999999999999E-4</v>
      </c>
      <c r="BC231" t="s">
        <v>245</v>
      </c>
      <c r="BD231">
        <v>5.0000000000000001E-4</v>
      </c>
      <c r="BE231" t="s">
        <v>179</v>
      </c>
      <c r="BF231">
        <v>2.9999999999999997E-4</v>
      </c>
      <c r="BG231" t="s">
        <v>246</v>
      </c>
      <c r="BH231">
        <v>1E-4</v>
      </c>
      <c r="BI231" t="s">
        <v>318</v>
      </c>
      <c r="BJ231">
        <v>2.0000000000000001E-4</v>
      </c>
      <c r="BK231" t="s">
        <v>429</v>
      </c>
      <c r="BL231">
        <v>4.0000000000000002E-4</v>
      </c>
      <c r="BM231" t="s">
        <v>517</v>
      </c>
      <c r="BN231">
        <v>2.9999999999999997E-4</v>
      </c>
      <c r="BO231" t="s">
        <v>215</v>
      </c>
      <c r="BP231">
        <v>5.0000000000000001E-4</v>
      </c>
      <c r="BQ231" t="s">
        <v>179</v>
      </c>
      <c r="BR231">
        <v>2.9999999999999997E-4</v>
      </c>
      <c r="BS231" t="s">
        <v>179</v>
      </c>
      <c r="BT231">
        <v>2.9999999999999997E-4</v>
      </c>
      <c r="BU231" t="s">
        <v>179</v>
      </c>
      <c r="BV231">
        <v>5.9999999999999995E-4</v>
      </c>
      <c r="BW231" t="s">
        <v>285</v>
      </c>
      <c r="BX231">
        <v>8.0000000000000004E-4</v>
      </c>
      <c r="BY231" t="s">
        <v>18</v>
      </c>
      <c r="CA231" t="s">
        <v>179</v>
      </c>
      <c r="CB231">
        <v>8.0000000000000004E-4</v>
      </c>
      <c r="CC231" t="s">
        <v>250</v>
      </c>
      <c r="CD231">
        <v>2E-3</v>
      </c>
      <c r="CE231" t="s">
        <v>348</v>
      </c>
      <c r="CF231">
        <v>2.3E-3</v>
      </c>
      <c r="CG231" t="s">
        <v>216</v>
      </c>
      <c r="CH231">
        <v>1E-4</v>
      </c>
      <c r="CI231" t="s">
        <v>179</v>
      </c>
      <c r="CJ231">
        <v>6.6E-3</v>
      </c>
      <c r="CK231" t="s">
        <v>179</v>
      </c>
      <c r="CL231">
        <v>1.1299999999999999E-2</v>
      </c>
      <c r="CM231" t="s">
        <v>179</v>
      </c>
      <c r="CN231">
        <v>4.5999999999999999E-3</v>
      </c>
      <c r="CO231" t="s">
        <v>179</v>
      </c>
      <c r="CP231">
        <v>8.9999999999999998E-4</v>
      </c>
      <c r="CQ231" t="s">
        <v>179</v>
      </c>
      <c r="CR231">
        <v>3.3E-3</v>
      </c>
      <c r="CS231" t="s">
        <v>179</v>
      </c>
      <c r="CT231">
        <v>1.8E-3</v>
      </c>
      <c r="CU231" t="s">
        <v>18</v>
      </c>
      <c r="CW231" t="s">
        <v>18</v>
      </c>
      <c r="CY231" t="s">
        <v>179</v>
      </c>
      <c r="CZ231">
        <v>5.9999999999999995E-4</v>
      </c>
      <c r="DA231" t="s">
        <v>179</v>
      </c>
      <c r="DB231">
        <v>5.9999999999999995E-4</v>
      </c>
      <c r="DC231" t="s">
        <v>179</v>
      </c>
      <c r="DD231">
        <v>5.9999999999999995E-4</v>
      </c>
      <c r="DE231" t="s">
        <v>179</v>
      </c>
      <c r="DF231">
        <v>5.9999999999999995E-4</v>
      </c>
      <c r="DG231" t="s">
        <v>179</v>
      </c>
      <c r="DH231">
        <v>4.0000000000000002E-4</v>
      </c>
      <c r="DI231" t="s">
        <v>179</v>
      </c>
      <c r="DJ231">
        <v>2.9999999999999997E-4</v>
      </c>
      <c r="DK231" t="s">
        <v>5144</v>
      </c>
      <c r="DL231" t="s">
        <v>59</v>
      </c>
      <c r="DS231">
        <v>34</v>
      </c>
      <c r="DT231" t="s">
        <v>5981</v>
      </c>
      <c r="DW231" t="s">
        <v>4885</v>
      </c>
    </row>
    <row r="232" spans="1:127">
      <c r="A232">
        <v>602</v>
      </c>
      <c r="B232" s="14">
        <v>44743.109722222223</v>
      </c>
      <c r="C232" t="s">
        <v>52</v>
      </c>
      <c r="D232">
        <v>0</v>
      </c>
      <c r="E232">
        <v>0</v>
      </c>
      <c r="F232">
        <v>0</v>
      </c>
      <c r="G232" t="s">
        <v>54</v>
      </c>
      <c r="H232" t="s">
        <v>55</v>
      </c>
      <c r="I232" t="s">
        <v>55</v>
      </c>
      <c r="J232" t="s">
        <v>55</v>
      </c>
      <c r="K232" t="s">
        <v>18</v>
      </c>
      <c r="L232">
        <v>90</v>
      </c>
      <c r="M232" t="s">
        <v>173</v>
      </c>
      <c r="N232">
        <v>0</v>
      </c>
      <c r="O232" t="s">
        <v>173</v>
      </c>
      <c r="P232">
        <v>0</v>
      </c>
      <c r="Q232" t="s">
        <v>173</v>
      </c>
      <c r="R232">
        <v>0</v>
      </c>
      <c r="S232">
        <v>2</v>
      </c>
      <c r="T232" t="s">
        <v>174</v>
      </c>
      <c r="U232">
        <v>4.5053999999999998</v>
      </c>
      <c r="V232">
        <v>0.66779999999999995</v>
      </c>
      <c r="W232">
        <v>9.6113999999999997</v>
      </c>
      <c r="X232">
        <v>0.29959999999999998</v>
      </c>
      <c r="Y232">
        <v>36.375700000000002</v>
      </c>
      <c r="Z232">
        <v>0.34239999999999998</v>
      </c>
      <c r="AA232">
        <v>2.5100000000000001E-2</v>
      </c>
      <c r="AB232">
        <v>1.4999999999999999E-2</v>
      </c>
      <c r="AC232" t="s">
        <v>179</v>
      </c>
      <c r="AD232">
        <v>8.6999999999999994E-3</v>
      </c>
      <c r="AE232" t="s">
        <v>179</v>
      </c>
      <c r="AF232">
        <v>1.6799999999999999E-2</v>
      </c>
      <c r="AG232">
        <v>0.2167</v>
      </c>
      <c r="AH232">
        <v>8.3000000000000001E-3</v>
      </c>
      <c r="AI232">
        <v>7.1805000000000003</v>
      </c>
      <c r="AJ232">
        <v>3.1399999999999997E-2</v>
      </c>
      <c r="AK232">
        <v>0.52480000000000004</v>
      </c>
      <c r="AL232">
        <v>7.4000000000000003E-3</v>
      </c>
      <c r="AM232">
        <v>8.8999999999999999E-3</v>
      </c>
      <c r="AN232">
        <v>7.4999999999999997E-3</v>
      </c>
      <c r="AO232">
        <v>0.02</v>
      </c>
      <c r="AP232">
        <v>4.0000000000000001E-3</v>
      </c>
      <c r="AQ232" t="s">
        <v>2417</v>
      </c>
      <c r="AR232">
        <v>4.8999999999999998E-3</v>
      </c>
      <c r="AS232" t="s">
        <v>2418</v>
      </c>
      <c r="AT232">
        <v>2.64E-2</v>
      </c>
      <c r="AU232" t="s">
        <v>179</v>
      </c>
      <c r="AV232">
        <v>3.7000000000000002E-3</v>
      </c>
      <c r="AW232" t="s">
        <v>431</v>
      </c>
      <c r="AX232">
        <v>1E-3</v>
      </c>
      <c r="AY232" t="s">
        <v>213</v>
      </c>
      <c r="AZ232">
        <v>8.0000000000000004E-4</v>
      </c>
      <c r="BA232" t="s">
        <v>270</v>
      </c>
      <c r="BB232">
        <v>6.9999999999999999E-4</v>
      </c>
      <c r="BC232" t="s">
        <v>267</v>
      </c>
      <c r="BD232">
        <v>5.0000000000000001E-4</v>
      </c>
      <c r="BE232" t="s">
        <v>179</v>
      </c>
      <c r="BF232">
        <v>2.9999999999999997E-4</v>
      </c>
      <c r="BG232" t="s">
        <v>179</v>
      </c>
      <c r="BH232">
        <v>1E-4</v>
      </c>
      <c r="BI232" t="s">
        <v>192</v>
      </c>
      <c r="BJ232">
        <v>2.0000000000000001E-4</v>
      </c>
      <c r="BK232" t="s">
        <v>450</v>
      </c>
      <c r="BL232">
        <v>4.0000000000000002E-4</v>
      </c>
      <c r="BM232" t="s">
        <v>517</v>
      </c>
      <c r="BN232">
        <v>2.9999999999999997E-4</v>
      </c>
      <c r="BO232" t="s">
        <v>229</v>
      </c>
      <c r="BP232">
        <v>5.0000000000000001E-4</v>
      </c>
      <c r="BQ232" t="s">
        <v>179</v>
      </c>
      <c r="BR232">
        <v>2.9999999999999997E-4</v>
      </c>
      <c r="BS232" t="s">
        <v>179</v>
      </c>
      <c r="BT232">
        <v>4.0000000000000002E-4</v>
      </c>
      <c r="BU232" t="s">
        <v>179</v>
      </c>
      <c r="BV232">
        <v>5.9999999999999995E-4</v>
      </c>
      <c r="BW232" t="s">
        <v>304</v>
      </c>
      <c r="BX232">
        <v>8.0000000000000004E-4</v>
      </c>
      <c r="BY232" t="s">
        <v>179</v>
      </c>
      <c r="BZ232">
        <v>1.1999999999999999E-3</v>
      </c>
      <c r="CA232" t="s">
        <v>179</v>
      </c>
      <c r="CB232">
        <v>8.9999999999999998E-4</v>
      </c>
      <c r="CC232" t="s">
        <v>269</v>
      </c>
      <c r="CD232">
        <v>2.2000000000000001E-3</v>
      </c>
      <c r="CE232" t="s">
        <v>894</v>
      </c>
      <c r="CF232">
        <v>2.0999999999999999E-3</v>
      </c>
      <c r="CG232" t="s">
        <v>216</v>
      </c>
      <c r="CH232">
        <v>1E-4</v>
      </c>
      <c r="CI232" t="s">
        <v>179</v>
      </c>
      <c r="CJ232">
        <v>8.3000000000000001E-3</v>
      </c>
      <c r="CK232" t="s">
        <v>179</v>
      </c>
      <c r="CL232">
        <v>1.18E-2</v>
      </c>
      <c r="CM232" t="s">
        <v>242</v>
      </c>
      <c r="CN232">
        <v>5.4999999999999997E-3</v>
      </c>
      <c r="CO232" t="s">
        <v>179</v>
      </c>
      <c r="CP232">
        <v>8.9999999999999998E-4</v>
      </c>
      <c r="CQ232" t="s">
        <v>179</v>
      </c>
      <c r="CR232">
        <v>2.8999999999999998E-3</v>
      </c>
      <c r="CS232" t="s">
        <v>179</v>
      </c>
      <c r="CT232">
        <v>2E-3</v>
      </c>
      <c r="CU232" t="s">
        <v>18</v>
      </c>
      <c r="CW232" t="s">
        <v>18</v>
      </c>
      <c r="CY232" t="s">
        <v>179</v>
      </c>
      <c r="CZ232">
        <v>5.0000000000000001E-4</v>
      </c>
      <c r="DA232" t="s">
        <v>179</v>
      </c>
      <c r="DB232">
        <v>6.9999999999999999E-4</v>
      </c>
      <c r="DC232" t="s">
        <v>179</v>
      </c>
      <c r="DD232">
        <v>5.9999999999999995E-4</v>
      </c>
      <c r="DE232" t="s">
        <v>179</v>
      </c>
      <c r="DF232">
        <v>6.9999999999999999E-4</v>
      </c>
      <c r="DG232" t="s">
        <v>179</v>
      </c>
      <c r="DH232">
        <v>4.0000000000000002E-4</v>
      </c>
      <c r="DI232" t="s">
        <v>179</v>
      </c>
      <c r="DJ232">
        <v>4.0000000000000002E-4</v>
      </c>
      <c r="DK232" t="s">
        <v>5144</v>
      </c>
      <c r="DL232" t="s">
        <v>59</v>
      </c>
      <c r="DS232">
        <v>60</v>
      </c>
      <c r="DT232" t="s">
        <v>5985</v>
      </c>
      <c r="DW232" t="s">
        <v>4886</v>
      </c>
    </row>
    <row r="233" spans="1:127">
      <c r="A233">
        <v>603</v>
      </c>
      <c r="B233" s="14">
        <v>44743.111805555556</v>
      </c>
      <c r="C233" t="s">
        <v>52</v>
      </c>
      <c r="D233">
        <v>0</v>
      </c>
      <c r="E233">
        <v>0</v>
      </c>
      <c r="F233">
        <v>0</v>
      </c>
      <c r="G233" t="s">
        <v>54</v>
      </c>
      <c r="H233" t="s">
        <v>55</v>
      </c>
      <c r="I233" t="s">
        <v>55</v>
      </c>
      <c r="J233" t="s">
        <v>55</v>
      </c>
      <c r="K233" t="s">
        <v>18</v>
      </c>
      <c r="L233">
        <v>90</v>
      </c>
      <c r="M233" t="s">
        <v>173</v>
      </c>
      <c r="N233">
        <v>0</v>
      </c>
      <c r="O233" t="s">
        <v>173</v>
      </c>
      <c r="P233">
        <v>0</v>
      </c>
      <c r="Q233" t="s">
        <v>173</v>
      </c>
      <c r="R233">
        <v>0</v>
      </c>
      <c r="S233">
        <v>2</v>
      </c>
      <c r="T233" t="s">
        <v>174</v>
      </c>
      <c r="U233">
        <v>3.9447999999999999</v>
      </c>
      <c r="V233">
        <v>0.67449999999999999</v>
      </c>
      <c r="W233">
        <v>11.4442</v>
      </c>
      <c r="X233">
        <v>0.32700000000000001</v>
      </c>
      <c r="Y233">
        <v>38.6922</v>
      </c>
      <c r="Z233">
        <v>0.35920000000000002</v>
      </c>
      <c r="AA233">
        <v>3.32E-2</v>
      </c>
      <c r="AB233">
        <v>1.5699999999999999E-2</v>
      </c>
      <c r="AC233" t="s">
        <v>179</v>
      </c>
      <c r="AD233">
        <v>8.9999999999999993E-3</v>
      </c>
      <c r="AE233" t="s">
        <v>179</v>
      </c>
      <c r="AF233">
        <v>1.7899999999999999E-2</v>
      </c>
      <c r="AG233">
        <v>0.4078</v>
      </c>
      <c r="AH233">
        <v>1.0500000000000001E-2</v>
      </c>
      <c r="AI233">
        <v>7.5278</v>
      </c>
      <c r="AJ233">
        <v>3.2599999999999997E-2</v>
      </c>
      <c r="AK233">
        <v>0.58240000000000003</v>
      </c>
      <c r="AL233">
        <v>7.7000000000000002E-3</v>
      </c>
      <c r="AM233">
        <v>2.4400000000000002E-2</v>
      </c>
      <c r="AN233">
        <v>8.2000000000000007E-3</v>
      </c>
      <c r="AO233">
        <v>4.2200000000000001E-2</v>
      </c>
      <c r="AP233">
        <v>5.4000000000000003E-3</v>
      </c>
      <c r="AQ233" t="s">
        <v>1338</v>
      </c>
      <c r="AR233">
        <v>5.1000000000000004E-3</v>
      </c>
      <c r="AS233" t="s">
        <v>2419</v>
      </c>
      <c r="AT233">
        <v>2.9700000000000001E-2</v>
      </c>
      <c r="AU233" t="s">
        <v>179</v>
      </c>
      <c r="AV233">
        <v>4.1999999999999997E-3</v>
      </c>
      <c r="AW233" t="s">
        <v>365</v>
      </c>
      <c r="AX233">
        <v>1.1000000000000001E-3</v>
      </c>
      <c r="AY233" t="s">
        <v>349</v>
      </c>
      <c r="AZ233">
        <v>8.9999999999999998E-4</v>
      </c>
      <c r="BA233" t="s">
        <v>625</v>
      </c>
      <c r="BB233">
        <v>8.0000000000000004E-4</v>
      </c>
      <c r="BC233" t="s">
        <v>191</v>
      </c>
      <c r="BD233">
        <v>5.0000000000000001E-4</v>
      </c>
      <c r="BE233" t="s">
        <v>247</v>
      </c>
      <c r="BF233">
        <v>2.9999999999999997E-4</v>
      </c>
      <c r="BG233" t="s">
        <v>179</v>
      </c>
      <c r="BH233">
        <v>1E-4</v>
      </c>
      <c r="BI233" t="s">
        <v>212</v>
      </c>
      <c r="BJ233">
        <v>2.0000000000000001E-4</v>
      </c>
      <c r="BK233" t="s">
        <v>363</v>
      </c>
      <c r="BL233">
        <v>5.0000000000000001E-4</v>
      </c>
      <c r="BM233" t="s">
        <v>249</v>
      </c>
      <c r="BN233">
        <v>2.9999999999999997E-4</v>
      </c>
      <c r="BO233" t="s">
        <v>195</v>
      </c>
      <c r="BP233">
        <v>5.0000000000000001E-4</v>
      </c>
      <c r="BQ233" t="s">
        <v>179</v>
      </c>
      <c r="BR233">
        <v>2.9999999999999997E-4</v>
      </c>
      <c r="BS233" t="s">
        <v>179</v>
      </c>
      <c r="BT233">
        <v>4.0000000000000002E-4</v>
      </c>
      <c r="BU233" t="s">
        <v>179</v>
      </c>
      <c r="BV233">
        <v>6.9999999999999999E-4</v>
      </c>
      <c r="BW233" t="s">
        <v>18</v>
      </c>
      <c r="BY233" t="s">
        <v>18</v>
      </c>
      <c r="CA233" t="s">
        <v>179</v>
      </c>
      <c r="CB233">
        <v>8.0000000000000004E-4</v>
      </c>
      <c r="CC233" t="s">
        <v>179</v>
      </c>
      <c r="CD233">
        <v>2.0999999999999999E-3</v>
      </c>
      <c r="CE233" t="s">
        <v>179</v>
      </c>
      <c r="CF233">
        <v>2.3E-3</v>
      </c>
      <c r="CG233" t="s">
        <v>216</v>
      </c>
      <c r="CH233">
        <v>1E-4</v>
      </c>
      <c r="CI233" t="s">
        <v>179</v>
      </c>
      <c r="CJ233">
        <v>7.3000000000000001E-3</v>
      </c>
      <c r="CK233" t="s">
        <v>179</v>
      </c>
      <c r="CL233">
        <v>1.1599999999999999E-2</v>
      </c>
      <c r="CM233" t="s">
        <v>179</v>
      </c>
      <c r="CN233">
        <v>4.4999999999999997E-3</v>
      </c>
      <c r="CO233" t="s">
        <v>179</v>
      </c>
      <c r="CP233">
        <v>8.9999999999999998E-4</v>
      </c>
      <c r="CQ233" t="s">
        <v>179</v>
      </c>
      <c r="CR233">
        <v>3.3E-3</v>
      </c>
      <c r="CS233" t="s">
        <v>179</v>
      </c>
      <c r="CT233">
        <v>1.9E-3</v>
      </c>
      <c r="CU233" t="s">
        <v>18</v>
      </c>
      <c r="CW233" t="s">
        <v>179</v>
      </c>
      <c r="CX233">
        <v>5.9999999999999995E-4</v>
      </c>
      <c r="CY233" t="s">
        <v>179</v>
      </c>
      <c r="CZ233">
        <v>5.9999999999999995E-4</v>
      </c>
      <c r="DA233" t="s">
        <v>179</v>
      </c>
      <c r="DB233">
        <v>5.9999999999999995E-4</v>
      </c>
      <c r="DC233" t="s">
        <v>179</v>
      </c>
      <c r="DD233">
        <v>5.9999999999999995E-4</v>
      </c>
      <c r="DE233" t="s">
        <v>179</v>
      </c>
      <c r="DF233">
        <v>5.9999999999999995E-4</v>
      </c>
      <c r="DG233" t="s">
        <v>179</v>
      </c>
      <c r="DH233">
        <v>4.0000000000000002E-4</v>
      </c>
      <c r="DI233" t="s">
        <v>179</v>
      </c>
      <c r="DJ233">
        <v>4.0000000000000002E-4</v>
      </c>
      <c r="DK233" t="s">
        <v>5144</v>
      </c>
      <c r="DL233" t="s">
        <v>59</v>
      </c>
      <c r="DS233">
        <v>71</v>
      </c>
      <c r="DT233" t="s">
        <v>5992</v>
      </c>
      <c r="DW233" t="s">
        <v>4887</v>
      </c>
    </row>
    <row r="234" spans="1:127">
      <c r="A234">
        <v>604</v>
      </c>
      <c r="B234" s="14">
        <v>44743.113888888889</v>
      </c>
      <c r="C234" t="s">
        <v>52</v>
      </c>
      <c r="D234">
        <v>0</v>
      </c>
      <c r="E234">
        <v>0</v>
      </c>
      <c r="F234">
        <v>0</v>
      </c>
      <c r="G234" t="s">
        <v>54</v>
      </c>
      <c r="H234" t="s">
        <v>55</v>
      </c>
      <c r="I234" t="s">
        <v>55</v>
      </c>
      <c r="J234" t="s">
        <v>55</v>
      </c>
      <c r="K234" t="s">
        <v>18</v>
      </c>
      <c r="L234">
        <v>90</v>
      </c>
      <c r="M234" t="s">
        <v>173</v>
      </c>
      <c r="N234">
        <v>0</v>
      </c>
      <c r="O234" t="s">
        <v>173</v>
      </c>
      <c r="P234">
        <v>0</v>
      </c>
      <c r="Q234" t="s">
        <v>173</v>
      </c>
      <c r="R234">
        <v>0</v>
      </c>
      <c r="S234">
        <v>2</v>
      </c>
      <c r="T234" t="s">
        <v>174</v>
      </c>
      <c r="U234">
        <v>3.4032</v>
      </c>
      <c r="V234">
        <v>0.64839999999999998</v>
      </c>
      <c r="W234">
        <v>14.9567</v>
      </c>
      <c r="X234">
        <v>0.35880000000000001</v>
      </c>
      <c r="Y234">
        <v>40.774900000000002</v>
      </c>
      <c r="Z234">
        <v>0.36840000000000001</v>
      </c>
      <c r="AA234">
        <v>2.24E-2</v>
      </c>
      <c r="AB234">
        <v>1.54E-2</v>
      </c>
      <c r="AC234" t="s">
        <v>179</v>
      </c>
      <c r="AD234">
        <v>8.6999999999999994E-3</v>
      </c>
      <c r="AE234" t="s">
        <v>179</v>
      </c>
      <c r="AF234">
        <v>1.66E-2</v>
      </c>
      <c r="AG234">
        <v>0.38569999999999999</v>
      </c>
      <c r="AH234">
        <v>1.0200000000000001E-2</v>
      </c>
      <c r="AI234">
        <v>8.5320999999999998</v>
      </c>
      <c r="AJ234">
        <v>3.4500000000000003E-2</v>
      </c>
      <c r="AK234">
        <v>0.48330000000000001</v>
      </c>
      <c r="AL234">
        <v>7.1999999999999998E-3</v>
      </c>
      <c r="AM234">
        <v>2.1600000000000001E-2</v>
      </c>
      <c r="AN234">
        <v>7.7999999999999996E-3</v>
      </c>
      <c r="AO234">
        <v>1.1900000000000001E-2</v>
      </c>
      <c r="AP234">
        <v>4.1000000000000003E-3</v>
      </c>
      <c r="AQ234" t="s">
        <v>2420</v>
      </c>
      <c r="AR234">
        <v>4.8999999999999998E-3</v>
      </c>
      <c r="AS234" t="s">
        <v>2421</v>
      </c>
      <c r="AT234">
        <v>2.64E-2</v>
      </c>
      <c r="AU234" t="s">
        <v>179</v>
      </c>
      <c r="AV234">
        <v>3.7000000000000002E-3</v>
      </c>
      <c r="AW234" t="s">
        <v>650</v>
      </c>
      <c r="AX234">
        <v>1E-3</v>
      </c>
      <c r="AY234" t="s">
        <v>390</v>
      </c>
      <c r="AZ234">
        <v>8.0000000000000004E-4</v>
      </c>
      <c r="BA234" t="s">
        <v>464</v>
      </c>
      <c r="BB234">
        <v>5.9999999999999995E-4</v>
      </c>
      <c r="BC234" t="s">
        <v>304</v>
      </c>
      <c r="BD234">
        <v>5.0000000000000001E-4</v>
      </c>
      <c r="BE234" t="s">
        <v>179</v>
      </c>
      <c r="BF234">
        <v>2.9999999999999997E-4</v>
      </c>
      <c r="BG234" t="s">
        <v>179</v>
      </c>
      <c r="BH234">
        <v>1E-4</v>
      </c>
      <c r="BI234" t="s">
        <v>406</v>
      </c>
      <c r="BJ234">
        <v>2.0000000000000001E-4</v>
      </c>
      <c r="BK234" t="s">
        <v>429</v>
      </c>
      <c r="BL234">
        <v>4.0000000000000002E-4</v>
      </c>
      <c r="BM234" t="s">
        <v>411</v>
      </c>
      <c r="BN234">
        <v>2.9999999999999997E-4</v>
      </c>
      <c r="BO234" t="s">
        <v>345</v>
      </c>
      <c r="BP234">
        <v>4.0000000000000002E-4</v>
      </c>
      <c r="BQ234" t="s">
        <v>179</v>
      </c>
      <c r="BR234">
        <v>2.9999999999999997E-4</v>
      </c>
      <c r="BS234" t="s">
        <v>179</v>
      </c>
      <c r="BT234">
        <v>2.9999999999999997E-4</v>
      </c>
      <c r="BU234" t="s">
        <v>179</v>
      </c>
      <c r="BV234">
        <v>6.9999999999999999E-4</v>
      </c>
      <c r="BW234" t="s">
        <v>18</v>
      </c>
      <c r="BY234" t="s">
        <v>179</v>
      </c>
      <c r="BZ234">
        <v>1.1000000000000001E-3</v>
      </c>
      <c r="CA234" t="s">
        <v>179</v>
      </c>
      <c r="CB234">
        <v>8.0000000000000004E-4</v>
      </c>
      <c r="CC234" t="s">
        <v>179</v>
      </c>
      <c r="CD234">
        <v>2E-3</v>
      </c>
      <c r="CE234" t="s">
        <v>179</v>
      </c>
      <c r="CF234">
        <v>2.2000000000000001E-3</v>
      </c>
      <c r="CG234" t="s">
        <v>216</v>
      </c>
      <c r="CH234">
        <v>1E-4</v>
      </c>
      <c r="CI234" t="s">
        <v>179</v>
      </c>
      <c r="CJ234">
        <v>6.4999999999999997E-3</v>
      </c>
      <c r="CK234" t="s">
        <v>179</v>
      </c>
      <c r="CL234">
        <v>1.11E-2</v>
      </c>
      <c r="CM234" t="s">
        <v>614</v>
      </c>
      <c r="CN234">
        <v>3.8999999999999998E-3</v>
      </c>
      <c r="CO234" t="s">
        <v>179</v>
      </c>
      <c r="CP234">
        <v>8.0000000000000004E-4</v>
      </c>
      <c r="CQ234" t="s">
        <v>179</v>
      </c>
      <c r="CR234">
        <v>3.0000000000000001E-3</v>
      </c>
      <c r="CS234" t="s">
        <v>179</v>
      </c>
      <c r="CT234">
        <v>1.9E-3</v>
      </c>
      <c r="CU234" t="s">
        <v>18</v>
      </c>
      <c r="CW234" t="s">
        <v>18</v>
      </c>
      <c r="CY234" t="s">
        <v>179</v>
      </c>
      <c r="CZ234">
        <v>5.0000000000000001E-4</v>
      </c>
      <c r="DA234" t="s">
        <v>179</v>
      </c>
      <c r="DB234">
        <v>5.9999999999999995E-4</v>
      </c>
      <c r="DC234" t="s">
        <v>179</v>
      </c>
      <c r="DD234">
        <v>5.9999999999999995E-4</v>
      </c>
      <c r="DE234" t="s">
        <v>179</v>
      </c>
      <c r="DF234">
        <v>5.9999999999999995E-4</v>
      </c>
      <c r="DG234" t="s">
        <v>179</v>
      </c>
      <c r="DH234">
        <v>4.0000000000000002E-4</v>
      </c>
      <c r="DI234" t="s">
        <v>179</v>
      </c>
      <c r="DJ234">
        <v>2.9999999999999997E-4</v>
      </c>
      <c r="DK234" t="s">
        <v>5145</v>
      </c>
      <c r="DL234" t="s">
        <v>59</v>
      </c>
      <c r="DS234">
        <v>17</v>
      </c>
      <c r="DT234" t="s">
        <v>5985</v>
      </c>
      <c r="DW234" t="s">
        <v>4888</v>
      </c>
    </row>
    <row r="235" spans="1:127">
      <c r="A235">
        <v>605</v>
      </c>
      <c r="B235" s="14">
        <v>44743.115972222222</v>
      </c>
      <c r="C235" t="s">
        <v>52</v>
      </c>
      <c r="D235">
        <v>0</v>
      </c>
      <c r="E235">
        <v>0</v>
      </c>
      <c r="F235">
        <v>0</v>
      </c>
      <c r="G235" t="s">
        <v>54</v>
      </c>
      <c r="H235" t="s">
        <v>55</v>
      </c>
      <c r="I235" t="s">
        <v>55</v>
      </c>
      <c r="J235" t="s">
        <v>55</v>
      </c>
      <c r="K235" t="s">
        <v>18</v>
      </c>
      <c r="L235">
        <v>90</v>
      </c>
      <c r="M235" t="s">
        <v>173</v>
      </c>
      <c r="N235">
        <v>0</v>
      </c>
      <c r="O235" t="s">
        <v>173</v>
      </c>
      <c r="P235">
        <v>0</v>
      </c>
      <c r="Q235" t="s">
        <v>173</v>
      </c>
      <c r="R235">
        <v>0</v>
      </c>
      <c r="S235">
        <v>2</v>
      </c>
      <c r="T235" t="s">
        <v>174</v>
      </c>
      <c r="U235">
        <v>3.4597000000000002</v>
      </c>
      <c r="V235">
        <v>0.66610000000000003</v>
      </c>
      <c r="W235">
        <v>15.8271</v>
      </c>
      <c r="X235">
        <v>0.36470000000000002</v>
      </c>
      <c r="Y235">
        <v>40.049399999999999</v>
      </c>
      <c r="Z235">
        <v>0.36149999999999999</v>
      </c>
      <c r="AA235">
        <v>1.7500000000000002E-2</v>
      </c>
      <c r="AB235">
        <v>1.6199999999999999E-2</v>
      </c>
      <c r="AC235" t="s">
        <v>179</v>
      </c>
      <c r="AD235">
        <v>8.8999999999999999E-3</v>
      </c>
      <c r="AE235" t="s">
        <v>179</v>
      </c>
      <c r="AF235">
        <v>1.6500000000000001E-2</v>
      </c>
      <c r="AG235">
        <v>0.1721</v>
      </c>
      <c r="AH235">
        <v>7.7000000000000002E-3</v>
      </c>
      <c r="AI235">
        <v>9.9048999999999996</v>
      </c>
      <c r="AJ235">
        <v>3.6999999999999998E-2</v>
      </c>
      <c r="AK235">
        <v>0.4163</v>
      </c>
      <c r="AL235">
        <v>6.7999999999999996E-3</v>
      </c>
      <c r="AM235">
        <v>1.44E-2</v>
      </c>
      <c r="AN235">
        <v>7.1999999999999998E-3</v>
      </c>
      <c r="AO235">
        <v>1.35E-2</v>
      </c>
      <c r="AP235">
        <v>3.8E-3</v>
      </c>
      <c r="AQ235" t="s">
        <v>2422</v>
      </c>
      <c r="AR235">
        <v>4.1999999999999997E-3</v>
      </c>
      <c r="AS235" t="s">
        <v>2423</v>
      </c>
      <c r="AT235">
        <v>2.2800000000000001E-2</v>
      </c>
      <c r="AU235" t="s">
        <v>179</v>
      </c>
      <c r="AV235">
        <v>3.2000000000000002E-3</v>
      </c>
      <c r="AW235" t="s">
        <v>450</v>
      </c>
      <c r="AX235">
        <v>1E-3</v>
      </c>
      <c r="AY235" t="s">
        <v>345</v>
      </c>
      <c r="AZ235">
        <v>6.9999999999999999E-4</v>
      </c>
      <c r="BA235" t="s">
        <v>548</v>
      </c>
      <c r="BB235">
        <v>5.9999999999999995E-4</v>
      </c>
      <c r="BC235" t="s">
        <v>304</v>
      </c>
      <c r="BD235">
        <v>4.0000000000000002E-4</v>
      </c>
      <c r="BE235" t="s">
        <v>179</v>
      </c>
      <c r="BF235">
        <v>2.9999999999999997E-4</v>
      </c>
      <c r="BG235" t="s">
        <v>179</v>
      </c>
      <c r="BH235">
        <v>1E-4</v>
      </c>
      <c r="BI235" t="s">
        <v>318</v>
      </c>
      <c r="BJ235">
        <v>2.0000000000000001E-4</v>
      </c>
      <c r="BK235" t="s">
        <v>363</v>
      </c>
      <c r="BL235">
        <v>4.0000000000000002E-4</v>
      </c>
      <c r="BM235" t="s">
        <v>392</v>
      </c>
      <c r="BN235">
        <v>2.9999999999999997E-4</v>
      </c>
      <c r="BO235" t="s">
        <v>638</v>
      </c>
      <c r="BP235">
        <v>5.0000000000000001E-4</v>
      </c>
      <c r="BQ235" t="s">
        <v>179</v>
      </c>
      <c r="BR235">
        <v>2.9999999999999997E-4</v>
      </c>
      <c r="BS235" t="s">
        <v>179</v>
      </c>
      <c r="BT235">
        <v>2.9999999999999997E-4</v>
      </c>
      <c r="BU235" t="s">
        <v>179</v>
      </c>
      <c r="BV235">
        <v>6.9999999999999999E-4</v>
      </c>
      <c r="BW235" t="s">
        <v>18</v>
      </c>
      <c r="BY235" t="s">
        <v>18</v>
      </c>
      <c r="CA235" t="s">
        <v>179</v>
      </c>
      <c r="CB235">
        <v>8.0000000000000004E-4</v>
      </c>
      <c r="CC235" t="s">
        <v>179</v>
      </c>
      <c r="CD235">
        <v>2E-3</v>
      </c>
      <c r="CE235" t="s">
        <v>179</v>
      </c>
      <c r="CF235">
        <v>2.2000000000000001E-3</v>
      </c>
      <c r="CG235" t="s">
        <v>216</v>
      </c>
      <c r="CH235">
        <v>1E-4</v>
      </c>
      <c r="CI235" t="s">
        <v>179</v>
      </c>
      <c r="CJ235">
        <v>6.1999999999999998E-3</v>
      </c>
      <c r="CK235" t="s">
        <v>179</v>
      </c>
      <c r="CL235">
        <v>1.0800000000000001E-2</v>
      </c>
      <c r="CM235" t="s">
        <v>179</v>
      </c>
      <c r="CN235">
        <v>4.4000000000000003E-3</v>
      </c>
      <c r="CO235" t="s">
        <v>179</v>
      </c>
      <c r="CP235">
        <v>8.0000000000000004E-4</v>
      </c>
      <c r="CQ235" t="s">
        <v>179</v>
      </c>
      <c r="CR235">
        <v>3.0999999999999999E-3</v>
      </c>
      <c r="CS235" t="s">
        <v>179</v>
      </c>
      <c r="CT235">
        <v>1.9E-3</v>
      </c>
      <c r="CU235" t="s">
        <v>179</v>
      </c>
      <c r="CV235">
        <v>8.0000000000000004E-4</v>
      </c>
      <c r="CW235" t="s">
        <v>179</v>
      </c>
      <c r="CX235">
        <v>5.9999999999999995E-4</v>
      </c>
      <c r="CY235" t="s">
        <v>179</v>
      </c>
      <c r="CZ235">
        <v>5.0000000000000001E-4</v>
      </c>
      <c r="DA235" t="s">
        <v>179</v>
      </c>
      <c r="DB235">
        <v>5.0000000000000001E-4</v>
      </c>
      <c r="DC235" t="s">
        <v>179</v>
      </c>
      <c r="DD235">
        <v>5.9999999999999995E-4</v>
      </c>
      <c r="DE235" t="s">
        <v>179</v>
      </c>
      <c r="DF235">
        <v>5.9999999999999995E-4</v>
      </c>
      <c r="DG235" t="s">
        <v>179</v>
      </c>
      <c r="DH235">
        <v>4.0000000000000002E-4</v>
      </c>
      <c r="DI235" t="s">
        <v>179</v>
      </c>
      <c r="DJ235">
        <v>2.9999999999999997E-4</v>
      </c>
      <c r="DK235" t="s">
        <v>5145</v>
      </c>
      <c r="DL235" t="s">
        <v>59</v>
      </c>
      <c r="DS235">
        <v>36</v>
      </c>
      <c r="DT235" t="s">
        <v>5992</v>
      </c>
      <c r="DW235" t="s">
        <v>4889</v>
      </c>
    </row>
    <row r="236" spans="1:127">
      <c r="A236">
        <v>606</v>
      </c>
      <c r="B236" s="14">
        <v>44743.223611111112</v>
      </c>
      <c r="C236" t="s">
        <v>52</v>
      </c>
      <c r="D236">
        <v>0</v>
      </c>
      <c r="E236">
        <v>0</v>
      </c>
      <c r="F236">
        <v>0</v>
      </c>
      <c r="G236" t="s">
        <v>54</v>
      </c>
      <c r="H236" t="s">
        <v>55</v>
      </c>
      <c r="I236" t="s">
        <v>55</v>
      </c>
      <c r="J236" t="s">
        <v>55</v>
      </c>
      <c r="K236" t="s">
        <v>18</v>
      </c>
      <c r="L236">
        <v>90</v>
      </c>
      <c r="M236" t="s">
        <v>173</v>
      </c>
      <c r="N236">
        <v>0</v>
      </c>
      <c r="O236" t="s">
        <v>173</v>
      </c>
      <c r="P236">
        <v>0</v>
      </c>
      <c r="Q236" t="s">
        <v>173</v>
      </c>
      <c r="R236">
        <v>0</v>
      </c>
      <c r="S236">
        <v>2</v>
      </c>
      <c r="T236" t="s">
        <v>174</v>
      </c>
      <c r="U236">
        <v>3.3563999999999998</v>
      </c>
      <c r="V236">
        <v>0.63549999999999995</v>
      </c>
      <c r="W236">
        <v>9.4664000000000001</v>
      </c>
      <c r="X236">
        <v>0.29409999999999997</v>
      </c>
      <c r="Y236">
        <v>32.279299999999999</v>
      </c>
      <c r="Z236">
        <v>0.31740000000000002</v>
      </c>
      <c r="AA236">
        <v>2.0299999999999999E-2</v>
      </c>
      <c r="AB236">
        <v>1.5699999999999999E-2</v>
      </c>
      <c r="AC236" t="s">
        <v>179</v>
      </c>
      <c r="AD236">
        <v>8.8999999999999999E-3</v>
      </c>
      <c r="AE236" t="s">
        <v>179</v>
      </c>
      <c r="AF236">
        <v>1.6199999999999999E-2</v>
      </c>
      <c r="AG236">
        <v>0.1502</v>
      </c>
      <c r="AH236">
        <v>7.1000000000000004E-3</v>
      </c>
      <c r="AI236">
        <v>8.4532000000000007</v>
      </c>
      <c r="AJ236">
        <v>3.4000000000000002E-2</v>
      </c>
      <c r="AK236">
        <v>0.47889999999999999</v>
      </c>
      <c r="AL236">
        <v>7.1000000000000004E-3</v>
      </c>
      <c r="AM236">
        <v>9.9000000000000008E-3</v>
      </c>
      <c r="AN236">
        <v>7.4000000000000003E-3</v>
      </c>
      <c r="AO236">
        <v>2.7400000000000001E-2</v>
      </c>
      <c r="AP236">
        <v>4.1999999999999997E-3</v>
      </c>
      <c r="AQ236" t="s">
        <v>2099</v>
      </c>
      <c r="AR236">
        <v>4.8999999999999998E-3</v>
      </c>
      <c r="AS236" t="s">
        <v>2424</v>
      </c>
      <c r="AT236">
        <v>2.35E-2</v>
      </c>
      <c r="AU236" t="s">
        <v>1118</v>
      </c>
      <c r="AV236">
        <v>3.3E-3</v>
      </c>
      <c r="AW236" t="s">
        <v>545</v>
      </c>
      <c r="AX236">
        <v>1.2999999999999999E-3</v>
      </c>
      <c r="AY236" t="s">
        <v>230</v>
      </c>
      <c r="AZ236">
        <v>8.0000000000000004E-4</v>
      </c>
      <c r="BA236" t="s">
        <v>346</v>
      </c>
      <c r="BB236">
        <v>6.9999999999999999E-4</v>
      </c>
      <c r="BC236" t="s">
        <v>211</v>
      </c>
      <c r="BD236">
        <v>5.0000000000000001E-4</v>
      </c>
      <c r="BE236" t="s">
        <v>179</v>
      </c>
      <c r="BF236">
        <v>2.9999999999999997E-4</v>
      </c>
      <c r="BG236" t="s">
        <v>179</v>
      </c>
      <c r="BH236">
        <v>1E-4</v>
      </c>
      <c r="BI236" t="s">
        <v>318</v>
      </c>
      <c r="BJ236">
        <v>2.0000000000000001E-4</v>
      </c>
      <c r="BK236" t="s">
        <v>265</v>
      </c>
      <c r="BL236">
        <v>4.0000000000000002E-4</v>
      </c>
      <c r="BM236" t="s">
        <v>451</v>
      </c>
      <c r="BN236">
        <v>2.9999999999999997E-4</v>
      </c>
      <c r="BO236" t="s">
        <v>317</v>
      </c>
      <c r="BP236">
        <v>5.9999999999999995E-4</v>
      </c>
      <c r="BQ236" t="s">
        <v>179</v>
      </c>
      <c r="BR236">
        <v>2.9999999999999997E-4</v>
      </c>
      <c r="BS236" t="s">
        <v>179</v>
      </c>
      <c r="BT236">
        <v>5.0000000000000001E-4</v>
      </c>
      <c r="BU236" t="s">
        <v>179</v>
      </c>
      <c r="BV236">
        <v>5.9999999999999995E-4</v>
      </c>
      <c r="BW236" t="s">
        <v>179</v>
      </c>
      <c r="BX236">
        <v>8.9999999999999998E-4</v>
      </c>
      <c r="BY236" t="s">
        <v>179</v>
      </c>
      <c r="BZ236">
        <v>1.1999999999999999E-3</v>
      </c>
      <c r="CA236" t="s">
        <v>179</v>
      </c>
      <c r="CB236">
        <v>8.9999999999999998E-4</v>
      </c>
      <c r="CC236" t="s">
        <v>179</v>
      </c>
      <c r="CD236">
        <v>2.2000000000000001E-3</v>
      </c>
      <c r="CE236" t="s">
        <v>179</v>
      </c>
      <c r="CF236">
        <v>2.0999999999999999E-3</v>
      </c>
      <c r="CG236" t="s">
        <v>216</v>
      </c>
      <c r="CH236">
        <v>1E-4</v>
      </c>
      <c r="CI236" t="s">
        <v>179</v>
      </c>
      <c r="CJ236">
        <v>8.3999999999999995E-3</v>
      </c>
      <c r="CK236" t="s">
        <v>179</v>
      </c>
      <c r="CL236">
        <v>1.14E-2</v>
      </c>
      <c r="CM236" t="s">
        <v>179</v>
      </c>
      <c r="CN236">
        <v>7.6E-3</v>
      </c>
      <c r="CO236" t="s">
        <v>179</v>
      </c>
      <c r="CP236">
        <v>8.9999999999999998E-4</v>
      </c>
      <c r="CQ236" t="s">
        <v>179</v>
      </c>
      <c r="CR236">
        <v>3.2000000000000002E-3</v>
      </c>
      <c r="CS236" t="s">
        <v>179</v>
      </c>
      <c r="CT236">
        <v>2E-3</v>
      </c>
      <c r="CU236" t="s">
        <v>18</v>
      </c>
      <c r="CW236" t="s">
        <v>18</v>
      </c>
      <c r="CY236" t="s">
        <v>179</v>
      </c>
      <c r="CZ236">
        <v>5.9999999999999995E-4</v>
      </c>
      <c r="DA236" t="s">
        <v>179</v>
      </c>
      <c r="DB236">
        <v>5.9999999999999995E-4</v>
      </c>
      <c r="DC236" t="s">
        <v>179</v>
      </c>
      <c r="DD236">
        <v>5.9999999999999995E-4</v>
      </c>
      <c r="DE236" t="s">
        <v>179</v>
      </c>
      <c r="DF236">
        <v>5.9999999999999995E-4</v>
      </c>
      <c r="DG236" t="s">
        <v>179</v>
      </c>
      <c r="DH236">
        <v>4.0000000000000002E-4</v>
      </c>
      <c r="DI236" t="s">
        <v>179</v>
      </c>
      <c r="DJ236">
        <v>4.0000000000000002E-4</v>
      </c>
      <c r="DK236" t="s">
        <v>5146</v>
      </c>
      <c r="DL236" t="s">
        <v>59</v>
      </c>
      <c r="DS236">
        <v>23</v>
      </c>
      <c r="DT236" t="s">
        <v>5984</v>
      </c>
      <c r="DW236" t="s">
        <v>4890</v>
      </c>
    </row>
    <row r="237" spans="1:127">
      <c r="A237">
        <v>607</v>
      </c>
      <c r="B237" s="14">
        <v>44743.226388888892</v>
      </c>
      <c r="C237" t="s">
        <v>52</v>
      </c>
      <c r="D237">
        <v>0</v>
      </c>
      <c r="E237">
        <v>0</v>
      </c>
      <c r="F237">
        <v>0</v>
      </c>
      <c r="G237" t="s">
        <v>54</v>
      </c>
      <c r="H237" t="s">
        <v>55</v>
      </c>
      <c r="I237" t="s">
        <v>55</v>
      </c>
      <c r="J237" t="s">
        <v>55</v>
      </c>
      <c r="K237" t="s">
        <v>18</v>
      </c>
      <c r="L237">
        <v>90</v>
      </c>
      <c r="M237" t="s">
        <v>173</v>
      </c>
      <c r="N237">
        <v>0</v>
      </c>
      <c r="O237" t="s">
        <v>173</v>
      </c>
      <c r="P237">
        <v>0</v>
      </c>
      <c r="Q237" t="s">
        <v>173</v>
      </c>
      <c r="R237">
        <v>0</v>
      </c>
      <c r="S237">
        <v>2</v>
      </c>
      <c r="T237" t="s">
        <v>174</v>
      </c>
      <c r="U237">
        <v>2.6640000000000001</v>
      </c>
      <c r="V237">
        <v>0.65700000000000003</v>
      </c>
      <c r="W237">
        <v>11.188000000000001</v>
      </c>
      <c r="X237">
        <v>0.32369999999999999</v>
      </c>
      <c r="Y237">
        <v>35.721200000000003</v>
      </c>
      <c r="Z237">
        <v>0.3453</v>
      </c>
      <c r="AA237">
        <v>5.1999999999999998E-2</v>
      </c>
      <c r="AB237">
        <v>1.5699999999999999E-2</v>
      </c>
      <c r="AC237" t="s">
        <v>179</v>
      </c>
      <c r="AD237">
        <v>9.4999999999999998E-3</v>
      </c>
      <c r="AE237">
        <v>2.7799999999999998E-2</v>
      </c>
      <c r="AF237">
        <v>1.9199999999999998E-2</v>
      </c>
      <c r="AG237">
        <v>0.61209999999999998</v>
      </c>
      <c r="AH237">
        <v>1.2200000000000001E-2</v>
      </c>
      <c r="AI237">
        <v>6.9332000000000003</v>
      </c>
      <c r="AJ237">
        <v>3.1399999999999997E-2</v>
      </c>
      <c r="AK237">
        <v>0.5343</v>
      </c>
      <c r="AL237">
        <v>7.4000000000000003E-3</v>
      </c>
      <c r="AM237">
        <v>2.29E-2</v>
      </c>
      <c r="AN237">
        <v>8.2000000000000007E-3</v>
      </c>
      <c r="AO237">
        <v>2.7300000000000001E-2</v>
      </c>
      <c r="AP237">
        <v>4.5999999999999999E-3</v>
      </c>
      <c r="AQ237" t="s">
        <v>2425</v>
      </c>
      <c r="AR237">
        <v>5.4999999999999997E-3</v>
      </c>
      <c r="AS237" t="s">
        <v>2426</v>
      </c>
      <c r="AT237">
        <v>3.0300000000000001E-2</v>
      </c>
      <c r="AU237" t="s">
        <v>179</v>
      </c>
      <c r="AV237">
        <v>4.3E-3</v>
      </c>
      <c r="AW237" t="s">
        <v>1179</v>
      </c>
      <c r="AX237">
        <v>1.1000000000000001E-3</v>
      </c>
      <c r="AY237" t="s">
        <v>891</v>
      </c>
      <c r="AZ237">
        <v>8.9999999999999998E-4</v>
      </c>
      <c r="BA237" t="s">
        <v>284</v>
      </c>
      <c r="BB237">
        <v>6.9999999999999999E-4</v>
      </c>
      <c r="BC237" t="s">
        <v>304</v>
      </c>
      <c r="BD237">
        <v>5.0000000000000001E-4</v>
      </c>
      <c r="BE237" t="s">
        <v>211</v>
      </c>
      <c r="BF237">
        <v>4.0000000000000002E-4</v>
      </c>
      <c r="BG237" t="s">
        <v>179</v>
      </c>
      <c r="BH237">
        <v>1E-4</v>
      </c>
      <c r="BI237" t="s">
        <v>211</v>
      </c>
      <c r="BJ237">
        <v>2.0000000000000001E-4</v>
      </c>
      <c r="BK237" t="s">
        <v>410</v>
      </c>
      <c r="BL237">
        <v>5.0000000000000001E-4</v>
      </c>
      <c r="BM237" t="s">
        <v>249</v>
      </c>
      <c r="BN237">
        <v>2.9999999999999997E-4</v>
      </c>
      <c r="BO237" t="s">
        <v>422</v>
      </c>
      <c r="BP237">
        <v>5.0000000000000001E-4</v>
      </c>
      <c r="BQ237" t="s">
        <v>179</v>
      </c>
      <c r="BR237">
        <v>2.9999999999999997E-4</v>
      </c>
      <c r="BS237" t="s">
        <v>179</v>
      </c>
      <c r="BT237">
        <v>5.0000000000000001E-4</v>
      </c>
      <c r="BU237" t="s">
        <v>179</v>
      </c>
      <c r="BV237">
        <v>6.9999999999999999E-4</v>
      </c>
      <c r="BW237" t="s">
        <v>179</v>
      </c>
      <c r="BX237">
        <v>8.9999999999999998E-4</v>
      </c>
      <c r="BY237" t="s">
        <v>179</v>
      </c>
      <c r="BZ237">
        <v>1.1000000000000001E-3</v>
      </c>
      <c r="CA237" t="s">
        <v>179</v>
      </c>
      <c r="CB237">
        <v>8.0000000000000004E-4</v>
      </c>
      <c r="CC237" t="s">
        <v>179</v>
      </c>
      <c r="CD237">
        <v>2.0999999999999999E-3</v>
      </c>
      <c r="CE237" t="s">
        <v>179</v>
      </c>
      <c r="CF237">
        <v>2.3E-3</v>
      </c>
      <c r="CG237" t="s">
        <v>216</v>
      </c>
      <c r="CH237">
        <v>1E-4</v>
      </c>
      <c r="CI237" t="s">
        <v>179</v>
      </c>
      <c r="CJ237">
        <v>7.6E-3</v>
      </c>
      <c r="CK237" t="s">
        <v>179</v>
      </c>
      <c r="CL237">
        <v>1.14E-2</v>
      </c>
      <c r="CM237" t="s">
        <v>179</v>
      </c>
      <c r="CN237">
        <v>6.1000000000000004E-3</v>
      </c>
      <c r="CO237" t="s">
        <v>179</v>
      </c>
      <c r="CP237">
        <v>8.9999999999999998E-4</v>
      </c>
      <c r="CQ237" t="s">
        <v>179</v>
      </c>
      <c r="CR237">
        <v>3.5000000000000001E-3</v>
      </c>
      <c r="CS237" t="s">
        <v>179</v>
      </c>
      <c r="CT237">
        <v>1.9E-3</v>
      </c>
      <c r="CU237" t="s">
        <v>179</v>
      </c>
      <c r="CV237">
        <v>8.0000000000000004E-4</v>
      </c>
      <c r="CW237" t="s">
        <v>18</v>
      </c>
      <c r="CY237" t="s">
        <v>179</v>
      </c>
      <c r="CZ237">
        <v>5.9999999999999995E-4</v>
      </c>
      <c r="DA237" t="s">
        <v>179</v>
      </c>
      <c r="DB237">
        <v>5.9999999999999995E-4</v>
      </c>
      <c r="DC237" t="s">
        <v>179</v>
      </c>
      <c r="DD237">
        <v>5.9999999999999995E-4</v>
      </c>
      <c r="DE237" t="s">
        <v>179</v>
      </c>
      <c r="DF237">
        <v>6.9999999999999999E-4</v>
      </c>
      <c r="DG237" t="s">
        <v>179</v>
      </c>
      <c r="DH237">
        <v>4.0000000000000002E-4</v>
      </c>
      <c r="DI237" t="s">
        <v>179</v>
      </c>
      <c r="DJ237">
        <v>4.0000000000000002E-4</v>
      </c>
      <c r="DK237" t="s">
        <v>5146</v>
      </c>
      <c r="DL237" t="s">
        <v>59</v>
      </c>
      <c r="DS237">
        <v>36</v>
      </c>
      <c r="DT237" t="s">
        <v>2334</v>
      </c>
      <c r="DW237" t="s">
        <v>4891</v>
      </c>
    </row>
    <row r="238" spans="1:127">
      <c r="A238">
        <v>608</v>
      </c>
      <c r="B238" s="14">
        <v>44743.228472222225</v>
      </c>
      <c r="C238" t="s">
        <v>52</v>
      </c>
      <c r="D238">
        <v>0</v>
      </c>
      <c r="E238">
        <v>0</v>
      </c>
      <c r="F238">
        <v>0</v>
      </c>
      <c r="G238" t="s">
        <v>54</v>
      </c>
      <c r="H238" t="s">
        <v>55</v>
      </c>
      <c r="I238" t="s">
        <v>55</v>
      </c>
      <c r="J238" t="s">
        <v>55</v>
      </c>
      <c r="K238" t="s">
        <v>18</v>
      </c>
      <c r="L238">
        <v>90</v>
      </c>
      <c r="M238" t="s">
        <v>173</v>
      </c>
      <c r="N238">
        <v>0</v>
      </c>
      <c r="O238" t="s">
        <v>173</v>
      </c>
      <c r="P238">
        <v>0</v>
      </c>
      <c r="Q238" t="s">
        <v>173</v>
      </c>
      <c r="R238">
        <v>0</v>
      </c>
      <c r="S238">
        <v>2</v>
      </c>
      <c r="T238" t="s">
        <v>174</v>
      </c>
      <c r="U238">
        <v>5.0106999999999999</v>
      </c>
      <c r="V238">
        <v>0.67200000000000004</v>
      </c>
      <c r="W238">
        <v>12.3993</v>
      </c>
      <c r="X238">
        <v>0.33129999999999998</v>
      </c>
      <c r="Y238">
        <v>39.151699999999998</v>
      </c>
      <c r="Z238">
        <v>0.35780000000000001</v>
      </c>
      <c r="AA238">
        <v>4.02E-2</v>
      </c>
      <c r="AB238">
        <v>1.52E-2</v>
      </c>
      <c r="AC238" t="s">
        <v>179</v>
      </c>
      <c r="AD238">
        <v>8.3999999999999995E-3</v>
      </c>
      <c r="AE238" t="s">
        <v>179</v>
      </c>
      <c r="AF238">
        <v>1.6500000000000001E-2</v>
      </c>
      <c r="AG238">
        <v>0.17169999999999999</v>
      </c>
      <c r="AH238">
        <v>7.7999999999999996E-3</v>
      </c>
      <c r="AI238">
        <v>7.7423999999999999</v>
      </c>
      <c r="AJ238">
        <v>3.2599999999999997E-2</v>
      </c>
      <c r="AK238">
        <v>0.57069999999999999</v>
      </c>
      <c r="AL238">
        <v>7.6E-3</v>
      </c>
      <c r="AM238">
        <v>1.52E-2</v>
      </c>
      <c r="AN238">
        <v>7.9000000000000008E-3</v>
      </c>
      <c r="AO238">
        <v>1.7100000000000001E-2</v>
      </c>
      <c r="AP238">
        <v>4.0000000000000001E-3</v>
      </c>
      <c r="AQ238" t="s">
        <v>2273</v>
      </c>
      <c r="AR238">
        <v>4.7999999999999996E-3</v>
      </c>
      <c r="AS238" t="s">
        <v>2427</v>
      </c>
      <c r="AT238">
        <v>2.6100000000000002E-2</v>
      </c>
      <c r="AU238" t="s">
        <v>301</v>
      </c>
      <c r="AV238">
        <v>3.7000000000000002E-3</v>
      </c>
      <c r="AW238" t="s">
        <v>789</v>
      </c>
      <c r="AX238">
        <v>1.1000000000000001E-3</v>
      </c>
      <c r="AY238" t="s">
        <v>244</v>
      </c>
      <c r="AZ238">
        <v>8.0000000000000004E-4</v>
      </c>
      <c r="BA238" t="s">
        <v>187</v>
      </c>
      <c r="BB238">
        <v>6.9999999999999999E-4</v>
      </c>
      <c r="BC238" t="s">
        <v>267</v>
      </c>
      <c r="BD238">
        <v>5.0000000000000001E-4</v>
      </c>
      <c r="BE238" t="s">
        <v>179</v>
      </c>
      <c r="BF238">
        <v>2.9999999999999997E-4</v>
      </c>
      <c r="BG238" t="s">
        <v>179</v>
      </c>
      <c r="BH238">
        <v>1E-4</v>
      </c>
      <c r="BI238" t="s">
        <v>286</v>
      </c>
      <c r="BJ238">
        <v>2.0000000000000001E-4</v>
      </c>
      <c r="BK238" t="s">
        <v>265</v>
      </c>
      <c r="BL238">
        <v>4.0000000000000002E-4</v>
      </c>
      <c r="BM238" t="s">
        <v>451</v>
      </c>
      <c r="BN238">
        <v>2.9999999999999997E-4</v>
      </c>
      <c r="BO238" t="s">
        <v>301</v>
      </c>
      <c r="BP238">
        <v>5.0000000000000001E-4</v>
      </c>
      <c r="BQ238" t="s">
        <v>179</v>
      </c>
      <c r="BR238">
        <v>2.9999999999999997E-4</v>
      </c>
      <c r="BS238" t="s">
        <v>179</v>
      </c>
      <c r="BT238">
        <v>4.0000000000000002E-4</v>
      </c>
      <c r="BU238" t="s">
        <v>179</v>
      </c>
      <c r="BV238">
        <v>5.9999999999999995E-4</v>
      </c>
      <c r="BW238" t="s">
        <v>18</v>
      </c>
      <c r="BY238" t="s">
        <v>179</v>
      </c>
      <c r="BZ238">
        <v>1.1000000000000001E-3</v>
      </c>
      <c r="CA238" t="s">
        <v>179</v>
      </c>
      <c r="CB238">
        <v>8.0000000000000004E-4</v>
      </c>
      <c r="CC238" t="s">
        <v>179</v>
      </c>
      <c r="CD238">
        <v>2E-3</v>
      </c>
      <c r="CE238" t="s">
        <v>179</v>
      </c>
      <c r="CF238">
        <v>2.3E-3</v>
      </c>
      <c r="CG238" t="s">
        <v>179</v>
      </c>
      <c r="CH238">
        <v>1E-4</v>
      </c>
      <c r="CI238" t="s">
        <v>179</v>
      </c>
      <c r="CJ238">
        <v>7.0000000000000001E-3</v>
      </c>
      <c r="CK238" t="s">
        <v>179</v>
      </c>
      <c r="CL238">
        <v>1.0999999999999999E-2</v>
      </c>
      <c r="CM238" t="s">
        <v>179</v>
      </c>
      <c r="CN238">
        <v>4.3E-3</v>
      </c>
      <c r="CO238" t="s">
        <v>179</v>
      </c>
      <c r="CP238">
        <v>8.0000000000000004E-4</v>
      </c>
      <c r="CQ238" t="s">
        <v>179</v>
      </c>
      <c r="CR238">
        <v>3.2000000000000002E-3</v>
      </c>
      <c r="CS238" t="s">
        <v>179</v>
      </c>
      <c r="CT238">
        <v>1.6999999999999999E-3</v>
      </c>
      <c r="CU238" t="s">
        <v>18</v>
      </c>
      <c r="CW238" t="s">
        <v>179</v>
      </c>
      <c r="CX238">
        <v>5.9999999999999995E-4</v>
      </c>
      <c r="CY238" t="s">
        <v>179</v>
      </c>
      <c r="CZ238">
        <v>5.0000000000000001E-4</v>
      </c>
      <c r="DA238" t="s">
        <v>179</v>
      </c>
      <c r="DB238">
        <v>5.9999999999999995E-4</v>
      </c>
      <c r="DC238" t="s">
        <v>179</v>
      </c>
      <c r="DD238">
        <v>5.9999999999999995E-4</v>
      </c>
      <c r="DE238" t="s">
        <v>179</v>
      </c>
      <c r="DF238">
        <v>5.9999999999999995E-4</v>
      </c>
      <c r="DG238" t="s">
        <v>179</v>
      </c>
      <c r="DH238">
        <v>4.0000000000000002E-4</v>
      </c>
      <c r="DI238" t="s">
        <v>179</v>
      </c>
      <c r="DJ238">
        <v>4.0000000000000002E-4</v>
      </c>
      <c r="DK238" t="s">
        <v>5146</v>
      </c>
      <c r="DL238" t="s">
        <v>59</v>
      </c>
      <c r="DS238">
        <v>74</v>
      </c>
      <c r="DT238" t="s">
        <v>6025</v>
      </c>
      <c r="DW238" t="s">
        <v>4892</v>
      </c>
    </row>
    <row r="239" spans="1:127">
      <c r="A239">
        <v>609</v>
      </c>
      <c r="B239" s="14">
        <v>44743.229861111111</v>
      </c>
      <c r="C239" t="s">
        <v>52</v>
      </c>
      <c r="D239">
        <v>0</v>
      </c>
      <c r="E239">
        <v>0</v>
      </c>
      <c r="F239">
        <v>0</v>
      </c>
      <c r="G239" t="s">
        <v>54</v>
      </c>
      <c r="H239" t="s">
        <v>55</v>
      </c>
      <c r="I239" t="s">
        <v>55</v>
      </c>
      <c r="J239" t="s">
        <v>55</v>
      </c>
      <c r="K239" t="s">
        <v>18</v>
      </c>
      <c r="L239">
        <v>90</v>
      </c>
      <c r="M239" t="s">
        <v>173</v>
      </c>
      <c r="N239">
        <v>0</v>
      </c>
      <c r="O239" t="s">
        <v>173</v>
      </c>
      <c r="P239">
        <v>0</v>
      </c>
      <c r="Q239" t="s">
        <v>173</v>
      </c>
      <c r="R239">
        <v>0</v>
      </c>
      <c r="S239">
        <v>2</v>
      </c>
      <c r="T239" t="s">
        <v>174</v>
      </c>
      <c r="U239">
        <v>4.1760000000000002</v>
      </c>
      <c r="V239">
        <v>0.67120000000000002</v>
      </c>
      <c r="W239">
        <v>11.6166</v>
      </c>
      <c r="X239">
        <v>0.32679999999999998</v>
      </c>
      <c r="Y239">
        <v>38.177399999999999</v>
      </c>
      <c r="Z239">
        <v>0.35449999999999998</v>
      </c>
      <c r="AA239">
        <v>3.5799999999999998E-2</v>
      </c>
      <c r="AB239">
        <v>1.6E-2</v>
      </c>
      <c r="AC239" t="s">
        <v>179</v>
      </c>
      <c r="AD239">
        <v>8.8000000000000005E-3</v>
      </c>
      <c r="AE239" t="s">
        <v>179</v>
      </c>
      <c r="AF239">
        <v>1.6899999999999998E-2</v>
      </c>
      <c r="AG239">
        <v>0.32219999999999999</v>
      </c>
      <c r="AH239">
        <v>9.4999999999999998E-3</v>
      </c>
      <c r="AI239">
        <v>8.1661999999999999</v>
      </c>
      <c r="AJ239">
        <v>3.3799999999999997E-2</v>
      </c>
      <c r="AK239">
        <v>0.61780000000000002</v>
      </c>
      <c r="AL239">
        <v>7.9000000000000008E-3</v>
      </c>
      <c r="AM239">
        <v>2.52E-2</v>
      </c>
      <c r="AN239">
        <v>8.5000000000000006E-3</v>
      </c>
      <c r="AO239">
        <v>2.0500000000000001E-2</v>
      </c>
      <c r="AP239">
        <v>4.1999999999999997E-3</v>
      </c>
      <c r="AQ239" t="s">
        <v>2428</v>
      </c>
      <c r="AR239">
        <v>5.1999999999999998E-3</v>
      </c>
      <c r="AS239" t="s">
        <v>2429</v>
      </c>
      <c r="AT239">
        <v>2.7699999999999999E-2</v>
      </c>
      <c r="AU239" t="s">
        <v>418</v>
      </c>
      <c r="AV239">
        <v>3.8999999999999998E-3</v>
      </c>
      <c r="AW239" t="s">
        <v>625</v>
      </c>
      <c r="AX239">
        <v>1E-3</v>
      </c>
      <c r="AY239" t="s">
        <v>209</v>
      </c>
      <c r="AZ239">
        <v>6.9999999999999999E-4</v>
      </c>
      <c r="BA239" t="s">
        <v>195</v>
      </c>
      <c r="BB239">
        <v>6.9999999999999999E-4</v>
      </c>
      <c r="BC239" t="s">
        <v>245</v>
      </c>
      <c r="BD239">
        <v>4.0000000000000002E-4</v>
      </c>
      <c r="BE239" t="s">
        <v>286</v>
      </c>
      <c r="BF239">
        <v>2.9999999999999997E-4</v>
      </c>
      <c r="BG239" t="s">
        <v>216</v>
      </c>
      <c r="BH239">
        <v>1E-4</v>
      </c>
      <c r="BI239" t="s">
        <v>516</v>
      </c>
      <c r="BJ239">
        <v>2.0000000000000001E-4</v>
      </c>
      <c r="BK239" t="s">
        <v>363</v>
      </c>
      <c r="BL239">
        <v>5.0000000000000001E-4</v>
      </c>
      <c r="BM239" t="s">
        <v>505</v>
      </c>
      <c r="BN239">
        <v>2.9999999999999997E-4</v>
      </c>
      <c r="BO239" t="s">
        <v>317</v>
      </c>
      <c r="BP239">
        <v>5.0000000000000001E-4</v>
      </c>
      <c r="BQ239" t="s">
        <v>179</v>
      </c>
      <c r="BR239">
        <v>2.9999999999999997E-4</v>
      </c>
      <c r="BS239" t="s">
        <v>179</v>
      </c>
      <c r="BT239">
        <v>4.0000000000000002E-4</v>
      </c>
      <c r="BU239" t="s">
        <v>179</v>
      </c>
      <c r="BV239">
        <v>6.9999999999999999E-4</v>
      </c>
      <c r="BW239" t="s">
        <v>18</v>
      </c>
      <c r="BY239" t="s">
        <v>179</v>
      </c>
      <c r="BZ239">
        <v>1.1000000000000001E-3</v>
      </c>
      <c r="CA239" t="s">
        <v>179</v>
      </c>
      <c r="CB239">
        <v>8.0000000000000004E-4</v>
      </c>
      <c r="CC239" t="s">
        <v>179</v>
      </c>
      <c r="CD239">
        <v>2E-3</v>
      </c>
      <c r="CE239" t="s">
        <v>179</v>
      </c>
      <c r="CF239">
        <v>2.3E-3</v>
      </c>
      <c r="CG239" t="s">
        <v>179</v>
      </c>
      <c r="CH239">
        <v>1E-4</v>
      </c>
      <c r="CI239" t="s">
        <v>179</v>
      </c>
      <c r="CJ239">
        <v>7.1000000000000004E-3</v>
      </c>
      <c r="CK239" t="s">
        <v>179</v>
      </c>
      <c r="CL239">
        <v>1.0999999999999999E-2</v>
      </c>
      <c r="CM239" t="s">
        <v>179</v>
      </c>
      <c r="CN239">
        <v>4.5999999999999999E-3</v>
      </c>
      <c r="CO239" t="s">
        <v>179</v>
      </c>
      <c r="CP239">
        <v>8.0000000000000004E-4</v>
      </c>
      <c r="CQ239" t="s">
        <v>179</v>
      </c>
      <c r="CR239">
        <v>3.3999999999999998E-3</v>
      </c>
      <c r="CS239" t="s">
        <v>179</v>
      </c>
      <c r="CT239">
        <v>1.8E-3</v>
      </c>
      <c r="CU239" t="s">
        <v>179</v>
      </c>
      <c r="CV239">
        <v>8.0000000000000004E-4</v>
      </c>
      <c r="CW239" t="s">
        <v>179</v>
      </c>
      <c r="CX239">
        <v>5.9999999999999995E-4</v>
      </c>
      <c r="CY239" t="s">
        <v>179</v>
      </c>
      <c r="CZ239">
        <v>5.9999999999999995E-4</v>
      </c>
      <c r="DA239" t="s">
        <v>179</v>
      </c>
      <c r="DB239">
        <v>5.9999999999999995E-4</v>
      </c>
      <c r="DC239" t="s">
        <v>179</v>
      </c>
      <c r="DD239">
        <v>5.9999999999999995E-4</v>
      </c>
      <c r="DE239" t="s">
        <v>179</v>
      </c>
      <c r="DF239">
        <v>5.9999999999999995E-4</v>
      </c>
      <c r="DG239" t="s">
        <v>179</v>
      </c>
      <c r="DH239">
        <v>4.0000000000000002E-4</v>
      </c>
      <c r="DI239" t="s">
        <v>179</v>
      </c>
      <c r="DJ239">
        <v>2.9999999999999997E-4</v>
      </c>
      <c r="DK239" t="s">
        <v>5146</v>
      </c>
      <c r="DL239" t="s">
        <v>59</v>
      </c>
      <c r="DS239">
        <v>99</v>
      </c>
      <c r="DT239" t="s">
        <v>2430</v>
      </c>
      <c r="DW239" t="s">
        <v>4893</v>
      </c>
    </row>
    <row r="240" spans="1:127">
      <c r="A240">
        <v>610</v>
      </c>
      <c r="B240" s="14">
        <v>44743.232638888891</v>
      </c>
      <c r="C240" t="s">
        <v>52</v>
      </c>
      <c r="D240">
        <v>0</v>
      </c>
      <c r="E240">
        <v>0</v>
      </c>
      <c r="F240">
        <v>0</v>
      </c>
      <c r="G240" t="s">
        <v>54</v>
      </c>
      <c r="H240" t="s">
        <v>55</v>
      </c>
      <c r="I240" t="s">
        <v>55</v>
      </c>
      <c r="J240" t="s">
        <v>55</v>
      </c>
      <c r="K240" t="s">
        <v>18</v>
      </c>
      <c r="L240">
        <v>90</v>
      </c>
      <c r="M240" t="s">
        <v>173</v>
      </c>
      <c r="N240">
        <v>0</v>
      </c>
      <c r="O240" t="s">
        <v>173</v>
      </c>
      <c r="P240">
        <v>0</v>
      </c>
      <c r="Q240" t="s">
        <v>173</v>
      </c>
      <c r="R240">
        <v>0</v>
      </c>
      <c r="S240">
        <v>2</v>
      </c>
      <c r="T240" t="s">
        <v>174</v>
      </c>
      <c r="U240">
        <v>3.5804999999999998</v>
      </c>
      <c r="V240">
        <v>0.66569999999999996</v>
      </c>
      <c r="W240">
        <v>11.7125</v>
      </c>
      <c r="X240">
        <v>0.32829999999999998</v>
      </c>
      <c r="Y240">
        <v>38.629300000000001</v>
      </c>
      <c r="Z240">
        <v>0.35780000000000001</v>
      </c>
      <c r="AA240">
        <v>3.3500000000000002E-2</v>
      </c>
      <c r="AB240">
        <v>1.5699999999999999E-2</v>
      </c>
      <c r="AC240" t="s">
        <v>179</v>
      </c>
      <c r="AD240">
        <v>8.8999999999999999E-3</v>
      </c>
      <c r="AE240" t="s">
        <v>179</v>
      </c>
      <c r="AF240">
        <v>1.7500000000000002E-2</v>
      </c>
      <c r="AG240">
        <v>0.4516</v>
      </c>
      <c r="AH240">
        <v>1.0800000000000001E-2</v>
      </c>
      <c r="AI240">
        <v>7.7944000000000004</v>
      </c>
      <c r="AJ240">
        <v>3.3000000000000002E-2</v>
      </c>
      <c r="AK240">
        <v>0.60619999999999996</v>
      </c>
      <c r="AL240">
        <v>7.9000000000000008E-3</v>
      </c>
      <c r="AM240">
        <v>2.2700000000000001E-2</v>
      </c>
      <c r="AN240">
        <v>8.3000000000000001E-3</v>
      </c>
      <c r="AO240">
        <v>3.5900000000000001E-2</v>
      </c>
      <c r="AP240">
        <v>4.7999999999999996E-3</v>
      </c>
      <c r="AQ240" t="s">
        <v>2431</v>
      </c>
      <c r="AR240">
        <v>5.5999999999999999E-3</v>
      </c>
      <c r="AS240" t="s">
        <v>2432</v>
      </c>
      <c r="AT240">
        <v>2.81E-2</v>
      </c>
      <c r="AU240" t="s">
        <v>537</v>
      </c>
      <c r="AV240">
        <v>4.0000000000000001E-3</v>
      </c>
      <c r="AW240" t="s">
        <v>242</v>
      </c>
      <c r="AX240">
        <v>1.1000000000000001E-3</v>
      </c>
      <c r="AY240" t="s">
        <v>284</v>
      </c>
      <c r="AZ240">
        <v>8.0000000000000004E-4</v>
      </c>
      <c r="BA240" t="s">
        <v>215</v>
      </c>
      <c r="BB240">
        <v>6.9999999999999999E-4</v>
      </c>
      <c r="BC240" t="s">
        <v>247</v>
      </c>
      <c r="BD240">
        <v>4.0000000000000002E-4</v>
      </c>
      <c r="BE240" t="s">
        <v>179</v>
      </c>
      <c r="BF240">
        <v>2.9999999999999997E-4</v>
      </c>
      <c r="BG240" t="s">
        <v>179</v>
      </c>
      <c r="BH240">
        <v>1E-4</v>
      </c>
      <c r="BI240" t="s">
        <v>192</v>
      </c>
      <c r="BJ240">
        <v>2.0000000000000001E-4</v>
      </c>
      <c r="BK240" t="s">
        <v>268</v>
      </c>
      <c r="BL240">
        <v>5.0000000000000001E-4</v>
      </c>
      <c r="BM240" t="s">
        <v>451</v>
      </c>
      <c r="BN240">
        <v>2.9999999999999997E-4</v>
      </c>
      <c r="BO240" t="s">
        <v>208</v>
      </c>
      <c r="BP240">
        <v>5.0000000000000001E-4</v>
      </c>
      <c r="BQ240" t="s">
        <v>179</v>
      </c>
      <c r="BR240">
        <v>2.9999999999999997E-4</v>
      </c>
      <c r="BS240" t="s">
        <v>179</v>
      </c>
      <c r="BT240">
        <v>4.0000000000000002E-4</v>
      </c>
      <c r="BU240" t="s">
        <v>179</v>
      </c>
      <c r="BV240">
        <v>6.9999999999999999E-4</v>
      </c>
      <c r="BW240" t="s">
        <v>179</v>
      </c>
      <c r="BX240">
        <v>8.9999999999999998E-4</v>
      </c>
      <c r="BY240" t="s">
        <v>179</v>
      </c>
      <c r="BZ240">
        <v>1.1000000000000001E-3</v>
      </c>
      <c r="CA240" t="s">
        <v>247</v>
      </c>
      <c r="CB240">
        <v>8.0000000000000004E-4</v>
      </c>
      <c r="CC240" t="s">
        <v>179</v>
      </c>
      <c r="CD240">
        <v>2E-3</v>
      </c>
      <c r="CE240" t="s">
        <v>179</v>
      </c>
      <c r="CF240">
        <v>2.3E-3</v>
      </c>
      <c r="CG240" t="s">
        <v>216</v>
      </c>
      <c r="CH240">
        <v>1E-4</v>
      </c>
      <c r="CI240" t="s">
        <v>179</v>
      </c>
      <c r="CJ240">
        <v>7.1999999999999998E-3</v>
      </c>
      <c r="CK240" t="s">
        <v>179</v>
      </c>
      <c r="CL240">
        <v>1.12E-2</v>
      </c>
      <c r="CM240" t="s">
        <v>179</v>
      </c>
      <c r="CN240">
        <v>4.4000000000000003E-3</v>
      </c>
      <c r="CO240" t="s">
        <v>179</v>
      </c>
      <c r="CP240">
        <v>8.0000000000000004E-4</v>
      </c>
      <c r="CQ240" t="s">
        <v>179</v>
      </c>
      <c r="CR240">
        <v>3.3999999999999998E-3</v>
      </c>
      <c r="CS240" t="s">
        <v>179</v>
      </c>
      <c r="CT240">
        <v>1.9E-3</v>
      </c>
      <c r="CU240" t="s">
        <v>18</v>
      </c>
      <c r="CW240" t="s">
        <v>179</v>
      </c>
      <c r="CX240">
        <v>5.9999999999999995E-4</v>
      </c>
      <c r="CY240" t="s">
        <v>179</v>
      </c>
      <c r="CZ240">
        <v>5.9999999999999995E-4</v>
      </c>
      <c r="DA240" t="s">
        <v>179</v>
      </c>
      <c r="DB240">
        <v>5.0000000000000001E-4</v>
      </c>
      <c r="DC240" t="s">
        <v>179</v>
      </c>
      <c r="DD240">
        <v>5.9999999999999995E-4</v>
      </c>
      <c r="DE240" t="s">
        <v>179</v>
      </c>
      <c r="DF240">
        <v>5.9999999999999995E-4</v>
      </c>
      <c r="DG240" t="s">
        <v>179</v>
      </c>
      <c r="DH240">
        <v>4.0000000000000002E-4</v>
      </c>
      <c r="DI240" t="s">
        <v>179</v>
      </c>
      <c r="DJ240">
        <v>4.0000000000000002E-4</v>
      </c>
      <c r="DK240" t="s">
        <v>5146</v>
      </c>
      <c r="DL240" t="s">
        <v>59</v>
      </c>
      <c r="DS240">
        <v>125</v>
      </c>
      <c r="DT240" t="s">
        <v>1648</v>
      </c>
      <c r="DW240" t="s">
        <v>4894</v>
      </c>
    </row>
    <row r="241" spans="1:127">
      <c r="A241">
        <v>674</v>
      </c>
      <c r="B241" s="14">
        <v>44743.792361111111</v>
      </c>
      <c r="C241" t="s">
        <v>52</v>
      </c>
      <c r="D241">
        <v>0</v>
      </c>
      <c r="E241">
        <v>0</v>
      </c>
      <c r="F241">
        <v>0</v>
      </c>
      <c r="G241" t="s">
        <v>54</v>
      </c>
      <c r="H241" t="s">
        <v>55</v>
      </c>
      <c r="I241" t="s">
        <v>55</v>
      </c>
      <c r="J241" t="s">
        <v>55</v>
      </c>
      <c r="K241" t="s">
        <v>18</v>
      </c>
      <c r="L241">
        <v>90</v>
      </c>
      <c r="M241" t="s">
        <v>173</v>
      </c>
      <c r="N241">
        <v>0</v>
      </c>
      <c r="O241" t="s">
        <v>173</v>
      </c>
      <c r="P241">
        <v>0</v>
      </c>
      <c r="Q241" t="s">
        <v>173</v>
      </c>
      <c r="R241">
        <v>0</v>
      </c>
      <c r="S241">
        <v>2</v>
      </c>
      <c r="T241" t="s">
        <v>174</v>
      </c>
      <c r="U241">
        <v>2.7846000000000002</v>
      </c>
      <c r="V241">
        <v>0.6472</v>
      </c>
      <c r="W241">
        <v>12.997199999999999</v>
      </c>
      <c r="X241">
        <v>0.34410000000000002</v>
      </c>
      <c r="Y241">
        <v>38.697299999999998</v>
      </c>
      <c r="Z241">
        <v>0.3604</v>
      </c>
      <c r="AA241">
        <v>3.95E-2</v>
      </c>
      <c r="AB241">
        <v>1.5900000000000001E-2</v>
      </c>
      <c r="AC241">
        <v>1.8100000000000002E-2</v>
      </c>
      <c r="AD241">
        <v>1.01E-2</v>
      </c>
      <c r="AE241">
        <v>6.3600000000000004E-2</v>
      </c>
      <c r="AF241">
        <v>1.9900000000000001E-2</v>
      </c>
      <c r="AG241">
        <v>0.46820000000000001</v>
      </c>
      <c r="AH241">
        <v>1.11E-2</v>
      </c>
      <c r="AI241">
        <v>8.0347000000000008</v>
      </c>
      <c r="AJ241">
        <v>3.3799999999999997E-2</v>
      </c>
      <c r="AK241">
        <v>0.67910000000000004</v>
      </c>
      <c r="AL241">
        <v>8.3000000000000001E-3</v>
      </c>
      <c r="AM241">
        <v>2.93E-2</v>
      </c>
      <c r="AN241">
        <v>8.8999999999999999E-3</v>
      </c>
      <c r="AO241">
        <v>3.0700000000000002E-2</v>
      </c>
      <c r="AP241">
        <v>4.8999999999999998E-3</v>
      </c>
      <c r="AQ241">
        <v>9.9099999999999994E-2</v>
      </c>
      <c r="AR241">
        <v>4.8999999999999998E-3</v>
      </c>
      <c r="AS241">
        <v>7.3509000000000002</v>
      </c>
      <c r="AT241">
        <v>2.93E-2</v>
      </c>
      <c r="AU241">
        <v>4.1999999999999997E-3</v>
      </c>
      <c r="AV241">
        <v>4.1000000000000003E-3</v>
      </c>
      <c r="AW241">
        <v>8.8000000000000005E-3</v>
      </c>
      <c r="AX241">
        <v>1.1000000000000001E-3</v>
      </c>
      <c r="AY241" t="s">
        <v>190</v>
      </c>
      <c r="AZ241">
        <v>8.0000000000000004E-4</v>
      </c>
      <c r="BA241" t="s">
        <v>625</v>
      </c>
      <c r="BB241">
        <v>8.0000000000000004E-4</v>
      </c>
      <c r="BC241" t="s">
        <v>651</v>
      </c>
      <c r="BD241">
        <v>5.0000000000000001E-4</v>
      </c>
      <c r="BE241" t="s">
        <v>286</v>
      </c>
      <c r="BF241">
        <v>2.9999999999999997E-4</v>
      </c>
      <c r="BG241" t="s">
        <v>179</v>
      </c>
      <c r="BH241">
        <v>1E-4</v>
      </c>
      <c r="BI241" t="s">
        <v>247</v>
      </c>
      <c r="BJ241">
        <v>2.0000000000000001E-4</v>
      </c>
      <c r="BK241" t="s">
        <v>365</v>
      </c>
      <c r="BL241">
        <v>5.0000000000000001E-4</v>
      </c>
      <c r="BM241" t="s">
        <v>194</v>
      </c>
      <c r="BN241">
        <v>2.9999999999999997E-4</v>
      </c>
      <c r="BO241" t="s">
        <v>209</v>
      </c>
      <c r="BP241">
        <v>5.0000000000000001E-4</v>
      </c>
      <c r="BQ241" t="s">
        <v>179</v>
      </c>
      <c r="BR241">
        <v>2.9999999999999997E-4</v>
      </c>
      <c r="BS241" t="s">
        <v>179</v>
      </c>
      <c r="BT241">
        <v>4.0000000000000002E-4</v>
      </c>
      <c r="BU241" t="s">
        <v>179</v>
      </c>
      <c r="BV241">
        <v>5.9999999999999995E-4</v>
      </c>
      <c r="BW241" t="s">
        <v>18</v>
      </c>
      <c r="BY241" t="s">
        <v>18</v>
      </c>
      <c r="CA241" t="s">
        <v>179</v>
      </c>
      <c r="CB241">
        <v>8.0000000000000004E-4</v>
      </c>
      <c r="CC241" t="s">
        <v>179</v>
      </c>
      <c r="CD241">
        <v>2.0999999999999999E-3</v>
      </c>
      <c r="CE241" t="s">
        <v>179</v>
      </c>
      <c r="CF241">
        <v>2.2000000000000001E-3</v>
      </c>
      <c r="CG241" t="s">
        <v>179</v>
      </c>
      <c r="CH241">
        <v>1E-4</v>
      </c>
      <c r="CI241" t="s">
        <v>179</v>
      </c>
      <c r="CJ241">
        <v>7.0000000000000001E-3</v>
      </c>
      <c r="CK241" t="s">
        <v>179</v>
      </c>
      <c r="CL241">
        <v>1.14E-2</v>
      </c>
      <c r="CM241" t="s">
        <v>179</v>
      </c>
      <c r="CN241">
        <v>4.7999999999999996E-3</v>
      </c>
      <c r="CO241" t="s">
        <v>179</v>
      </c>
      <c r="CP241">
        <v>8.9999999999999998E-4</v>
      </c>
      <c r="CQ241" t="s">
        <v>179</v>
      </c>
      <c r="CR241">
        <v>3.0999999999999999E-3</v>
      </c>
      <c r="CS241" t="s">
        <v>179</v>
      </c>
      <c r="CT241">
        <v>1.9E-3</v>
      </c>
      <c r="CU241" t="s">
        <v>179</v>
      </c>
      <c r="CV241">
        <v>8.0000000000000004E-4</v>
      </c>
      <c r="CW241" t="s">
        <v>18</v>
      </c>
      <c r="CY241" t="s">
        <v>179</v>
      </c>
      <c r="CZ241">
        <v>5.0000000000000001E-4</v>
      </c>
      <c r="DA241" t="s">
        <v>179</v>
      </c>
      <c r="DB241">
        <v>5.9999999999999995E-4</v>
      </c>
      <c r="DC241" t="s">
        <v>179</v>
      </c>
      <c r="DD241">
        <v>5.9999999999999995E-4</v>
      </c>
      <c r="DE241" t="s">
        <v>179</v>
      </c>
      <c r="DF241">
        <v>5.9999999999999995E-4</v>
      </c>
      <c r="DG241" t="s">
        <v>179</v>
      </c>
      <c r="DH241">
        <v>4.0000000000000002E-4</v>
      </c>
      <c r="DI241" t="s">
        <v>179</v>
      </c>
      <c r="DJ241">
        <v>2.9999999999999997E-4</v>
      </c>
      <c r="DK241" t="s">
        <v>2457</v>
      </c>
      <c r="DL241" t="s">
        <v>59</v>
      </c>
      <c r="DS241">
        <v>11</v>
      </c>
      <c r="DT241" t="s">
        <v>1596</v>
      </c>
      <c r="DW241" t="s">
        <v>4895</v>
      </c>
    </row>
    <row r="242" spans="1:127">
      <c r="A242">
        <v>678</v>
      </c>
      <c r="B242" s="14">
        <v>44743.804166666669</v>
      </c>
      <c r="C242" t="s">
        <v>52</v>
      </c>
      <c r="D242">
        <v>0</v>
      </c>
      <c r="E242">
        <v>0</v>
      </c>
      <c r="F242">
        <v>0</v>
      </c>
      <c r="G242" t="s">
        <v>54</v>
      </c>
      <c r="H242" t="s">
        <v>55</v>
      </c>
      <c r="I242" t="s">
        <v>55</v>
      </c>
      <c r="J242" t="s">
        <v>55</v>
      </c>
      <c r="K242" t="s">
        <v>18</v>
      </c>
      <c r="L242">
        <v>90</v>
      </c>
      <c r="M242" t="s">
        <v>173</v>
      </c>
      <c r="N242">
        <v>0</v>
      </c>
      <c r="O242" t="s">
        <v>173</v>
      </c>
      <c r="P242">
        <v>0</v>
      </c>
      <c r="Q242" t="s">
        <v>173</v>
      </c>
      <c r="R242">
        <v>0</v>
      </c>
      <c r="S242">
        <v>2</v>
      </c>
      <c r="T242" t="s">
        <v>174</v>
      </c>
      <c r="U242">
        <v>1.7388999999999999</v>
      </c>
      <c r="V242">
        <v>0.60850000000000004</v>
      </c>
      <c r="W242">
        <v>11.6762</v>
      </c>
      <c r="X242">
        <v>0.32429999999999998</v>
      </c>
      <c r="Y242">
        <v>33.767699999999998</v>
      </c>
      <c r="Z242">
        <v>0.33310000000000001</v>
      </c>
      <c r="AA242">
        <v>2.6499999999999999E-2</v>
      </c>
      <c r="AB242">
        <v>1.5299999999999999E-2</v>
      </c>
      <c r="AC242">
        <v>3.3599999999999998E-2</v>
      </c>
      <c r="AD242">
        <v>1.0200000000000001E-2</v>
      </c>
      <c r="AE242">
        <v>5.6899999999999999E-2</v>
      </c>
      <c r="AF242">
        <v>1.95E-2</v>
      </c>
      <c r="AG242">
        <v>0.66749999999999998</v>
      </c>
      <c r="AH242">
        <v>1.24E-2</v>
      </c>
      <c r="AI242">
        <v>7.1966999999999999</v>
      </c>
      <c r="AJ242">
        <v>3.1800000000000002E-2</v>
      </c>
      <c r="AK242">
        <v>0.59750000000000003</v>
      </c>
      <c r="AL242">
        <v>7.7999999999999996E-3</v>
      </c>
      <c r="AM242">
        <v>1.8700000000000001E-2</v>
      </c>
      <c r="AN242">
        <v>8.0999999999999996E-3</v>
      </c>
      <c r="AO242">
        <v>2.3300000000000001E-2</v>
      </c>
      <c r="AP242">
        <v>4.4000000000000003E-3</v>
      </c>
      <c r="AQ242">
        <v>0.13919999999999999</v>
      </c>
      <c r="AR242">
        <v>5.5999999999999999E-3</v>
      </c>
      <c r="AS242">
        <v>6.5210999999999997</v>
      </c>
      <c r="AT242">
        <v>2.7400000000000001E-2</v>
      </c>
      <c r="AU242" t="s">
        <v>179</v>
      </c>
      <c r="AV242">
        <v>3.8999999999999998E-3</v>
      </c>
      <c r="AW242">
        <v>1.41E-2</v>
      </c>
      <c r="AX242">
        <v>1.2999999999999999E-3</v>
      </c>
      <c r="AY242" t="s">
        <v>244</v>
      </c>
      <c r="AZ242">
        <v>8.9999999999999998E-4</v>
      </c>
      <c r="BA242" t="s">
        <v>650</v>
      </c>
      <c r="BB242">
        <v>8.0000000000000004E-4</v>
      </c>
      <c r="BC242" t="s">
        <v>304</v>
      </c>
      <c r="BD242">
        <v>5.0000000000000001E-4</v>
      </c>
      <c r="BE242" t="s">
        <v>245</v>
      </c>
      <c r="BF242">
        <v>4.0000000000000002E-4</v>
      </c>
      <c r="BG242" t="s">
        <v>179</v>
      </c>
      <c r="BH242">
        <v>1E-4</v>
      </c>
      <c r="BI242" t="s">
        <v>211</v>
      </c>
      <c r="BJ242">
        <v>2.0000000000000001E-4</v>
      </c>
      <c r="BK242" t="s">
        <v>407</v>
      </c>
      <c r="BL242">
        <v>5.0000000000000001E-4</v>
      </c>
      <c r="BM242" t="s">
        <v>451</v>
      </c>
      <c r="BN242">
        <v>2.9999999999999997E-4</v>
      </c>
      <c r="BO242" t="s">
        <v>230</v>
      </c>
      <c r="BP242">
        <v>5.9999999999999995E-4</v>
      </c>
      <c r="BQ242" t="s">
        <v>179</v>
      </c>
      <c r="BR242">
        <v>2.9999999999999997E-4</v>
      </c>
      <c r="BS242" t="s">
        <v>179</v>
      </c>
      <c r="BT242">
        <v>5.0000000000000001E-4</v>
      </c>
      <c r="BU242" t="s">
        <v>179</v>
      </c>
      <c r="BV242">
        <v>5.9999999999999995E-4</v>
      </c>
      <c r="BW242" t="s">
        <v>191</v>
      </c>
      <c r="BX242">
        <v>8.0000000000000004E-4</v>
      </c>
      <c r="BY242" t="s">
        <v>18</v>
      </c>
      <c r="CA242" t="s">
        <v>179</v>
      </c>
      <c r="CB242">
        <v>8.0000000000000004E-4</v>
      </c>
      <c r="CC242" t="s">
        <v>179</v>
      </c>
      <c r="CD242">
        <v>2.0999999999999999E-3</v>
      </c>
      <c r="CE242" t="s">
        <v>179</v>
      </c>
      <c r="CF242">
        <v>2.2000000000000001E-3</v>
      </c>
      <c r="CG242" t="s">
        <v>216</v>
      </c>
      <c r="CH242">
        <v>1E-4</v>
      </c>
      <c r="CI242" t="s">
        <v>179</v>
      </c>
      <c r="CJ242">
        <v>8.0000000000000002E-3</v>
      </c>
      <c r="CK242" t="s">
        <v>179</v>
      </c>
      <c r="CL242">
        <v>1.1599999999999999E-2</v>
      </c>
      <c r="CM242" t="s">
        <v>179</v>
      </c>
      <c r="CN242">
        <v>7.3000000000000001E-3</v>
      </c>
      <c r="CO242" t="s">
        <v>179</v>
      </c>
      <c r="CP242">
        <v>1E-3</v>
      </c>
      <c r="CQ242" t="s">
        <v>179</v>
      </c>
      <c r="CR242">
        <v>3.2000000000000002E-3</v>
      </c>
      <c r="CS242" t="s">
        <v>179</v>
      </c>
      <c r="CT242">
        <v>2E-3</v>
      </c>
      <c r="CU242" t="s">
        <v>179</v>
      </c>
      <c r="CV242">
        <v>8.0000000000000004E-4</v>
      </c>
      <c r="CW242" t="s">
        <v>18</v>
      </c>
      <c r="CY242" t="s">
        <v>179</v>
      </c>
      <c r="CZ242">
        <v>5.0000000000000001E-4</v>
      </c>
      <c r="DA242" t="s">
        <v>179</v>
      </c>
      <c r="DB242">
        <v>5.9999999999999995E-4</v>
      </c>
      <c r="DC242" t="s">
        <v>179</v>
      </c>
      <c r="DD242">
        <v>5.9999999999999995E-4</v>
      </c>
      <c r="DE242" t="s">
        <v>179</v>
      </c>
      <c r="DF242">
        <v>5.9999999999999995E-4</v>
      </c>
      <c r="DG242" t="s">
        <v>179</v>
      </c>
      <c r="DH242">
        <v>4.0000000000000002E-4</v>
      </c>
      <c r="DI242" t="s">
        <v>179</v>
      </c>
      <c r="DJ242">
        <v>5.0000000000000001E-4</v>
      </c>
      <c r="DK242" t="s">
        <v>2457</v>
      </c>
      <c r="DL242" t="s">
        <v>59</v>
      </c>
      <c r="DS242">
        <v>58</v>
      </c>
      <c r="DT242" t="s">
        <v>1752</v>
      </c>
      <c r="DW242" t="s">
        <v>4896</v>
      </c>
    </row>
    <row r="243" spans="1:127">
      <c r="A243">
        <v>679</v>
      </c>
      <c r="B243" s="14">
        <v>44743.806250000001</v>
      </c>
      <c r="C243" t="s">
        <v>52</v>
      </c>
      <c r="D243">
        <v>0</v>
      </c>
      <c r="E243">
        <v>0</v>
      </c>
      <c r="F243">
        <v>0</v>
      </c>
      <c r="G243" t="s">
        <v>54</v>
      </c>
      <c r="H243" t="s">
        <v>55</v>
      </c>
      <c r="I243" t="s">
        <v>55</v>
      </c>
      <c r="J243" t="s">
        <v>55</v>
      </c>
      <c r="K243" t="s">
        <v>18</v>
      </c>
      <c r="L243">
        <v>90</v>
      </c>
      <c r="M243" t="s">
        <v>173</v>
      </c>
      <c r="N243">
        <v>0</v>
      </c>
      <c r="O243" t="s">
        <v>173</v>
      </c>
      <c r="P243">
        <v>0</v>
      </c>
      <c r="Q243" t="s">
        <v>173</v>
      </c>
      <c r="R243">
        <v>0</v>
      </c>
      <c r="S243">
        <v>2</v>
      </c>
      <c r="T243" t="s">
        <v>174</v>
      </c>
      <c r="U243">
        <v>4.1098999999999997</v>
      </c>
      <c r="V243">
        <v>0.66100000000000003</v>
      </c>
      <c r="W243">
        <v>12.9604</v>
      </c>
      <c r="X243">
        <v>0.3397</v>
      </c>
      <c r="Y243">
        <v>37.979199999999999</v>
      </c>
      <c r="Z243">
        <v>0.3538</v>
      </c>
      <c r="AA243">
        <v>2.1700000000000001E-2</v>
      </c>
      <c r="AB243">
        <v>1.54E-2</v>
      </c>
      <c r="AC243" t="s">
        <v>179</v>
      </c>
      <c r="AD243">
        <v>8.5000000000000006E-3</v>
      </c>
      <c r="AE243" t="s">
        <v>179</v>
      </c>
      <c r="AF243">
        <v>1.7299999999999999E-2</v>
      </c>
      <c r="AG243">
        <v>0.224</v>
      </c>
      <c r="AH243">
        <v>8.5000000000000006E-3</v>
      </c>
      <c r="AI243">
        <v>8.0924999999999994</v>
      </c>
      <c r="AJ243">
        <v>3.3599999999999998E-2</v>
      </c>
      <c r="AK243">
        <v>0.58479999999999999</v>
      </c>
      <c r="AL243">
        <v>7.7999999999999996E-3</v>
      </c>
      <c r="AM243">
        <v>2.1600000000000001E-2</v>
      </c>
      <c r="AN243">
        <v>8.2000000000000007E-3</v>
      </c>
      <c r="AO243">
        <v>2.8299999999999999E-2</v>
      </c>
      <c r="AP243">
        <v>4.5999999999999999E-3</v>
      </c>
      <c r="AQ243">
        <v>0.1021</v>
      </c>
      <c r="AR243">
        <v>4.7999999999999996E-3</v>
      </c>
      <c r="AS243">
        <v>6.3818000000000001</v>
      </c>
      <c r="AT243">
        <v>2.7199999999999998E-2</v>
      </c>
      <c r="AU243">
        <v>1.0800000000000001E-2</v>
      </c>
      <c r="AV243">
        <v>3.8999999999999998E-3</v>
      </c>
      <c r="AW243">
        <v>8.3999999999999995E-3</v>
      </c>
      <c r="AX243">
        <v>1E-3</v>
      </c>
      <c r="AY243" t="s">
        <v>429</v>
      </c>
      <c r="AZ243">
        <v>8.0000000000000004E-4</v>
      </c>
      <c r="BA243" t="s">
        <v>209</v>
      </c>
      <c r="BB243">
        <v>6.9999999999999999E-4</v>
      </c>
      <c r="BC243" t="s">
        <v>245</v>
      </c>
      <c r="BD243">
        <v>5.0000000000000001E-4</v>
      </c>
      <c r="BE243" t="s">
        <v>286</v>
      </c>
      <c r="BF243">
        <v>2.9999999999999997E-4</v>
      </c>
      <c r="BG243" t="s">
        <v>179</v>
      </c>
      <c r="BH243">
        <v>1E-4</v>
      </c>
      <c r="BI243" t="s">
        <v>318</v>
      </c>
      <c r="BJ243">
        <v>2.0000000000000001E-4</v>
      </c>
      <c r="BK243" t="s">
        <v>429</v>
      </c>
      <c r="BL243">
        <v>4.0000000000000002E-4</v>
      </c>
      <c r="BM243" t="s">
        <v>269</v>
      </c>
      <c r="BN243">
        <v>2.9999999999999997E-4</v>
      </c>
      <c r="BO243" t="s">
        <v>208</v>
      </c>
      <c r="BP243">
        <v>5.0000000000000001E-4</v>
      </c>
      <c r="BQ243" t="s">
        <v>179</v>
      </c>
      <c r="BR243">
        <v>2.9999999999999997E-4</v>
      </c>
      <c r="BS243" t="s">
        <v>179</v>
      </c>
      <c r="BT243">
        <v>4.0000000000000002E-4</v>
      </c>
      <c r="BU243" t="s">
        <v>179</v>
      </c>
      <c r="BV243">
        <v>5.9999999999999995E-4</v>
      </c>
      <c r="BW243" t="s">
        <v>179</v>
      </c>
      <c r="BX243">
        <v>8.0000000000000004E-4</v>
      </c>
      <c r="BY243" t="s">
        <v>179</v>
      </c>
      <c r="BZ243">
        <v>1.1000000000000001E-3</v>
      </c>
      <c r="CA243" t="s">
        <v>179</v>
      </c>
      <c r="CB243">
        <v>8.0000000000000004E-4</v>
      </c>
      <c r="CC243" t="s">
        <v>179</v>
      </c>
      <c r="CD243">
        <v>2.0999999999999999E-3</v>
      </c>
      <c r="CE243" t="s">
        <v>179</v>
      </c>
      <c r="CF243">
        <v>2.2000000000000001E-3</v>
      </c>
      <c r="CG243" t="s">
        <v>216</v>
      </c>
      <c r="CH243">
        <v>1E-4</v>
      </c>
      <c r="CI243" t="s">
        <v>179</v>
      </c>
      <c r="CJ243">
        <v>7.1999999999999998E-3</v>
      </c>
      <c r="CK243" t="s">
        <v>179</v>
      </c>
      <c r="CL243">
        <v>1.1299999999999999E-2</v>
      </c>
      <c r="CM243" t="s">
        <v>179</v>
      </c>
      <c r="CN243">
        <v>5.1999999999999998E-3</v>
      </c>
      <c r="CO243" t="s">
        <v>179</v>
      </c>
      <c r="CP243">
        <v>8.9999999999999998E-4</v>
      </c>
      <c r="CQ243" t="s">
        <v>179</v>
      </c>
      <c r="CR243">
        <v>3.2000000000000002E-3</v>
      </c>
      <c r="CS243" t="s">
        <v>179</v>
      </c>
      <c r="CT243">
        <v>1.9E-3</v>
      </c>
      <c r="CU243" t="s">
        <v>179</v>
      </c>
      <c r="CV243">
        <v>8.0000000000000004E-4</v>
      </c>
      <c r="CW243" t="s">
        <v>18</v>
      </c>
      <c r="CY243" t="s">
        <v>179</v>
      </c>
      <c r="CZ243">
        <v>5.0000000000000001E-4</v>
      </c>
      <c r="DA243" t="s">
        <v>179</v>
      </c>
      <c r="DB243">
        <v>5.9999999999999995E-4</v>
      </c>
      <c r="DC243" t="s">
        <v>179</v>
      </c>
      <c r="DD243">
        <v>5.9999999999999995E-4</v>
      </c>
      <c r="DE243" t="s">
        <v>179</v>
      </c>
      <c r="DF243">
        <v>5.9999999999999995E-4</v>
      </c>
      <c r="DG243" t="s">
        <v>179</v>
      </c>
      <c r="DH243">
        <v>4.0000000000000002E-4</v>
      </c>
      <c r="DI243" t="s">
        <v>179</v>
      </c>
      <c r="DJ243">
        <v>4.0000000000000002E-4</v>
      </c>
      <c r="DK243" t="s">
        <v>2457</v>
      </c>
      <c r="DL243" t="s">
        <v>59</v>
      </c>
      <c r="DS243">
        <v>69</v>
      </c>
      <c r="DT243" t="s">
        <v>6026</v>
      </c>
      <c r="DW243" t="s">
        <v>4897</v>
      </c>
    </row>
    <row r="244" spans="1:127">
      <c r="A244">
        <v>680</v>
      </c>
      <c r="B244" s="14">
        <v>44743.808333333334</v>
      </c>
      <c r="C244" t="s">
        <v>52</v>
      </c>
      <c r="D244">
        <v>0</v>
      </c>
      <c r="E244">
        <v>0</v>
      </c>
      <c r="F244">
        <v>0</v>
      </c>
      <c r="G244" t="s">
        <v>54</v>
      </c>
      <c r="H244" t="s">
        <v>55</v>
      </c>
      <c r="I244" t="s">
        <v>55</v>
      </c>
      <c r="J244" t="s">
        <v>55</v>
      </c>
      <c r="K244" t="s">
        <v>18</v>
      </c>
      <c r="L244">
        <v>90</v>
      </c>
      <c r="M244" t="s">
        <v>173</v>
      </c>
      <c r="N244">
        <v>0</v>
      </c>
      <c r="O244" t="s">
        <v>173</v>
      </c>
      <c r="P244">
        <v>0</v>
      </c>
      <c r="Q244" t="s">
        <v>173</v>
      </c>
      <c r="R244">
        <v>0</v>
      </c>
      <c r="S244">
        <v>2</v>
      </c>
      <c r="T244" t="s">
        <v>174</v>
      </c>
      <c r="U244">
        <v>4.5453999999999999</v>
      </c>
      <c r="V244">
        <v>0.68230000000000002</v>
      </c>
      <c r="W244">
        <v>11.261900000000001</v>
      </c>
      <c r="X244">
        <v>0.31919999999999998</v>
      </c>
      <c r="Y244">
        <v>37.722200000000001</v>
      </c>
      <c r="Z244">
        <v>0.35060000000000002</v>
      </c>
      <c r="AA244">
        <v>0.03</v>
      </c>
      <c r="AB244">
        <v>1.49E-2</v>
      </c>
      <c r="AC244" t="s">
        <v>179</v>
      </c>
      <c r="AD244">
        <v>8.3999999999999995E-3</v>
      </c>
      <c r="AE244" t="s">
        <v>179</v>
      </c>
      <c r="AF244">
        <v>1.6500000000000001E-2</v>
      </c>
      <c r="AG244">
        <v>0.21429999999999999</v>
      </c>
      <c r="AH244">
        <v>8.3000000000000001E-3</v>
      </c>
      <c r="AI244">
        <v>7.234</v>
      </c>
      <c r="AJ244">
        <v>3.1600000000000003E-2</v>
      </c>
      <c r="AK244">
        <v>0.50980000000000003</v>
      </c>
      <c r="AL244">
        <v>7.3000000000000001E-3</v>
      </c>
      <c r="AM244">
        <v>1.06E-2</v>
      </c>
      <c r="AN244">
        <v>7.4999999999999997E-3</v>
      </c>
      <c r="AO244">
        <v>2.6800000000000001E-2</v>
      </c>
      <c r="AP244">
        <v>4.3E-3</v>
      </c>
      <c r="AQ244">
        <v>0.1007</v>
      </c>
      <c r="AR244">
        <v>4.8999999999999998E-3</v>
      </c>
      <c r="AS244">
        <v>6.0338000000000003</v>
      </c>
      <c r="AT244">
        <v>2.6200000000000001E-2</v>
      </c>
      <c r="AU244" t="s">
        <v>179</v>
      </c>
      <c r="AV244">
        <v>3.7000000000000002E-3</v>
      </c>
      <c r="AW244">
        <v>1.3299999999999999E-2</v>
      </c>
      <c r="AX244">
        <v>1.1999999999999999E-3</v>
      </c>
      <c r="AY244" t="s">
        <v>431</v>
      </c>
      <c r="AZ244">
        <v>8.0000000000000004E-4</v>
      </c>
      <c r="BA244" t="s">
        <v>303</v>
      </c>
      <c r="BB244">
        <v>6.9999999999999999E-4</v>
      </c>
      <c r="BC244" t="s">
        <v>247</v>
      </c>
      <c r="BD244">
        <v>5.0000000000000001E-4</v>
      </c>
      <c r="BE244" t="s">
        <v>179</v>
      </c>
      <c r="BF244">
        <v>2.9999999999999997E-4</v>
      </c>
      <c r="BG244" t="s">
        <v>179</v>
      </c>
      <c r="BH244">
        <v>1E-4</v>
      </c>
      <c r="BI244" t="s">
        <v>192</v>
      </c>
      <c r="BJ244">
        <v>2.0000000000000001E-4</v>
      </c>
      <c r="BK244" t="s">
        <v>435</v>
      </c>
      <c r="BL244">
        <v>5.0000000000000001E-4</v>
      </c>
      <c r="BM244" t="s">
        <v>517</v>
      </c>
      <c r="BN244">
        <v>2.9999999999999997E-4</v>
      </c>
      <c r="BO244" t="s">
        <v>187</v>
      </c>
      <c r="BP244">
        <v>5.0000000000000001E-4</v>
      </c>
      <c r="BQ244" t="s">
        <v>179</v>
      </c>
      <c r="BR244">
        <v>2.9999999999999997E-4</v>
      </c>
      <c r="BS244" t="s">
        <v>179</v>
      </c>
      <c r="BT244">
        <v>4.0000000000000002E-4</v>
      </c>
      <c r="BU244" t="s">
        <v>179</v>
      </c>
      <c r="BV244">
        <v>5.9999999999999995E-4</v>
      </c>
      <c r="BW244" t="s">
        <v>18</v>
      </c>
      <c r="BY244" t="s">
        <v>179</v>
      </c>
      <c r="BZ244">
        <v>1.1000000000000001E-3</v>
      </c>
      <c r="CA244" t="s">
        <v>179</v>
      </c>
      <c r="CB244">
        <v>8.0000000000000004E-4</v>
      </c>
      <c r="CC244" t="s">
        <v>179</v>
      </c>
      <c r="CD244">
        <v>2.0999999999999999E-3</v>
      </c>
      <c r="CE244" t="s">
        <v>179</v>
      </c>
      <c r="CF244">
        <v>2.2000000000000001E-3</v>
      </c>
      <c r="CG244" t="s">
        <v>179</v>
      </c>
      <c r="CH244">
        <v>1E-4</v>
      </c>
      <c r="CI244" t="s">
        <v>179</v>
      </c>
      <c r="CJ244">
        <v>7.7999999999999996E-3</v>
      </c>
      <c r="CK244" t="s">
        <v>179</v>
      </c>
      <c r="CL244">
        <v>1.15E-2</v>
      </c>
      <c r="CM244" t="s">
        <v>179</v>
      </c>
      <c r="CN244">
        <v>4.8999999999999998E-3</v>
      </c>
      <c r="CO244" t="s">
        <v>179</v>
      </c>
      <c r="CP244">
        <v>8.9999999999999998E-4</v>
      </c>
      <c r="CQ244" t="s">
        <v>179</v>
      </c>
      <c r="CR244">
        <v>3.2000000000000002E-3</v>
      </c>
      <c r="CS244" t="s">
        <v>179</v>
      </c>
      <c r="CT244">
        <v>2E-3</v>
      </c>
      <c r="CU244" t="s">
        <v>179</v>
      </c>
      <c r="CV244">
        <v>6.9999999999999999E-4</v>
      </c>
      <c r="CW244" t="s">
        <v>18</v>
      </c>
      <c r="CY244" t="s">
        <v>179</v>
      </c>
      <c r="CZ244">
        <v>5.0000000000000001E-4</v>
      </c>
      <c r="DA244" t="s">
        <v>179</v>
      </c>
      <c r="DB244">
        <v>5.9999999999999995E-4</v>
      </c>
      <c r="DC244" t="s">
        <v>179</v>
      </c>
      <c r="DD244">
        <v>5.9999999999999995E-4</v>
      </c>
      <c r="DE244" t="s">
        <v>179</v>
      </c>
      <c r="DF244">
        <v>5.9999999999999995E-4</v>
      </c>
      <c r="DG244" t="s">
        <v>179</v>
      </c>
      <c r="DH244">
        <v>4.0000000000000002E-4</v>
      </c>
      <c r="DI244" t="s">
        <v>179</v>
      </c>
      <c r="DJ244">
        <v>4.0000000000000002E-4</v>
      </c>
      <c r="DK244" t="s">
        <v>2457</v>
      </c>
      <c r="DL244" t="s">
        <v>59</v>
      </c>
      <c r="DS244">
        <v>86</v>
      </c>
      <c r="DT244" t="s">
        <v>5993</v>
      </c>
      <c r="DW244" t="s">
        <v>4898</v>
      </c>
    </row>
    <row r="245" spans="1:127">
      <c r="A245">
        <v>681</v>
      </c>
      <c r="B245" s="14">
        <v>44743.8125</v>
      </c>
      <c r="C245" t="s">
        <v>52</v>
      </c>
      <c r="D245">
        <v>0</v>
      </c>
      <c r="E245">
        <v>0</v>
      </c>
      <c r="F245">
        <v>0</v>
      </c>
      <c r="G245" t="s">
        <v>54</v>
      </c>
      <c r="H245" t="s">
        <v>55</v>
      </c>
      <c r="I245" t="s">
        <v>55</v>
      </c>
      <c r="J245" t="s">
        <v>55</v>
      </c>
      <c r="K245" t="s">
        <v>18</v>
      </c>
      <c r="L245">
        <v>90</v>
      </c>
      <c r="M245" t="s">
        <v>173</v>
      </c>
      <c r="N245">
        <v>0</v>
      </c>
      <c r="O245" t="s">
        <v>173</v>
      </c>
      <c r="P245">
        <v>0</v>
      </c>
      <c r="Q245" t="s">
        <v>173</v>
      </c>
      <c r="R245">
        <v>0</v>
      </c>
      <c r="S245">
        <v>2</v>
      </c>
      <c r="T245" t="s">
        <v>174</v>
      </c>
      <c r="U245">
        <v>3.0266999999999999</v>
      </c>
      <c r="V245">
        <v>0.67400000000000004</v>
      </c>
      <c r="W245">
        <v>12.7302</v>
      </c>
      <c r="X245">
        <v>0.34189999999999998</v>
      </c>
      <c r="Y245">
        <v>37.3673</v>
      </c>
      <c r="Z245">
        <v>0.35349999999999998</v>
      </c>
      <c r="AA245">
        <v>3.2899999999999999E-2</v>
      </c>
      <c r="AB245">
        <v>1.6199999999999999E-2</v>
      </c>
      <c r="AC245" t="s">
        <v>179</v>
      </c>
      <c r="AD245">
        <v>0.01</v>
      </c>
      <c r="AE245">
        <v>2.0899999999999998E-2</v>
      </c>
      <c r="AF245">
        <v>1.9099999999999999E-2</v>
      </c>
      <c r="AG245">
        <v>0.56469999999999998</v>
      </c>
      <c r="AH245">
        <v>1.1900000000000001E-2</v>
      </c>
      <c r="AI245">
        <v>8.3259000000000007</v>
      </c>
      <c r="AJ245">
        <v>3.44E-2</v>
      </c>
      <c r="AK245">
        <v>0.61939999999999995</v>
      </c>
      <c r="AL245">
        <v>8.0000000000000002E-3</v>
      </c>
      <c r="AM245">
        <v>2.6100000000000002E-2</v>
      </c>
      <c r="AN245">
        <v>8.6E-3</v>
      </c>
      <c r="AO245">
        <v>2.3099999999999999E-2</v>
      </c>
      <c r="AP245">
        <v>4.7999999999999996E-3</v>
      </c>
      <c r="AQ245">
        <v>0.16689999999999999</v>
      </c>
      <c r="AR245">
        <v>6.0000000000000001E-3</v>
      </c>
      <c r="AS245">
        <v>7.1222000000000003</v>
      </c>
      <c r="AT245">
        <v>2.9000000000000001E-2</v>
      </c>
      <c r="AU245">
        <v>6.7000000000000002E-3</v>
      </c>
      <c r="AV245">
        <v>4.1000000000000003E-3</v>
      </c>
      <c r="AW245">
        <v>1.17E-2</v>
      </c>
      <c r="AX245">
        <v>1.1999999999999999E-3</v>
      </c>
      <c r="AY245" t="s">
        <v>429</v>
      </c>
      <c r="AZ245">
        <v>8.9999999999999998E-4</v>
      </c>
      <c r="BA245" t="s">
        <v>284</v>
      </c>
      <c r="BB245">
        <v>6.9999999999999999E-4</v>
      </c>
      <c r="BC245" t="s">
        <v>212</v>
      </c>
      <c r="BD245">
        <v>5.0000000000000001E-4</v>
      </c>
      <c r="BE245" t="s">
        <v>179</v>
      </c>
      <c r="BF245">
        <v>4.0000000000000002E-4</v>
      </c>
      <c r="BG245" t="s">
        <v>179</v>
      </c>
      <c r="BH245">
        <v>1E-4</v>
      </c>
      <c r="BI245" t="s">
        <v>247</v>
      </c>
      <c r="BJ245">
        <v>2.0000000000000001E-4</v>
      </c>
      <c r="BK245" t="s">
        <v>1005</v>
      </c>
      <c r="BL245">
        <v>5.0000000000000001E-4</v>
      </c>
      <c r="BM245" t="s">
        <v>269</v>
      </c>
      <c r="BN245">
        <v>2.9999999999999997E-4</v>
      </c>
      <c r="BO245" t="s">
        <v>195</v>
      </c>
      <c r="BP245">
        <v>5.0000000000000001E-4</v>
      </c>
      <c r="BQ245" t="s">
        <v>179</v>
      </c>
      <c r="BR245">
        <v>2.9999999999999997E-4</v>
      </c>
      <c r="BS245" t="s">
        <v>179</v>
      </c>
      <c r="BT245">
        <v>4.0000000000000002E-4</v>
      </c>
      <c r="BU245" t="s">
        <v>179</v>
      </c>
      <c r="BV245">
        <v>6.9999999999999999E-4</v>
      </c>
      <c r="BW245" t="s">
        <v>18</v>
      </c>
      <c r="BY245" t="s">
        <v>18</v>
      </c>
      <c r="CA245" t="s">
        <v>179</v>
      </c>
      <c r="CB245">
        <v>8.0000000000000004E-4</v>
      </c>
      <c r="CC245" t="s">
        <v>179</v>
      </c>
      <c r="CD245">
        <v>2E-3</v>
      </c>
      <c r="CE245" t="s">
        <v>179</v>
      </c>
      <c r="CF245">
        <v>2.3E-3</v>
      </c>
      <c r="CG245" t="s">
        <v>179</v>
      </c>
      <c r="CH245">
        <v>1E-4</v>
      </c>
      <c r="CI245" t="s">
        <v>424</v>
      </c>
      <c r="CJ245">
        <v>6.8999999999999999E-3</v>
      </c>
      <c r="CK245" t="s">
        <v>179</v>
      </c>
      <c r="CL245">
        <v>1.1299999999999999E-2</v>
      </c>
      <c r="CM245" t="s">
        <v>179</v>
      </c>
      <c r="CN245">
        <v>5.4000000000000003E-3</v>
      </c>
      <c r="CO245" t="s">
        <v>179</v>
      </c>
      <c r="CP245">
        <v>8.9999999999999998E-4</v>
      </c>
      <c r="CQ245" t="s">
        <v>179</v>
      </c>
      <c r="CR245">
        <v>3.3E-3</v>
      </c>
      <c r="CS245" t="s">
        <v>179</v>
      </c>
      <c r="CT245">
        <v>1.9E-3</v>
      </c>
      <c r="CU245" t="s">
        <v>179</v>
      </c>
      <c r="CV245">
        <v>8.9999999999999998E-4</v>
      </c>
      <c r="CW245" t="s">
        <v>18</v>
      </c>
      <c r="CY245" t="s">
        <v>179</v>
      </c>
      <c r="CZ245">
        <v>5.9999999999999995E-4</v>
      </c>
      <c r="DA245" t="s">
        <v>179</v>
      </c>
      <c r="DB245">
        <v>5.0000000000000001E-4</v>
      </c>
      <c r="DC245" t="s">
        <v>179</v>
      </c>
      <c r="DD245">
        <v>5.9999999999999995E-4</v>
      </c>
      <c r="DE245" t="s">
        <v>179</v>
      </c>
      <c r="DF245">
        <v>5.9999999999999995E-4</v>
      </c>
      <c r="DG245" t="s">
        <v>179</v>
      </c>
      <c r="DH245">
        <v>4.0000000000000002E-4</v>
      </c>
      <c r="DI245" t="s">
        <v>179</v>
      </c>
      <c r="DJ245">
        <v>4.0000000000000002E-4</v>
      </c>
      <c r="DK245" t="s">
        <v>2459</v>
      </c>
      <c r="DL245" t="s">
        <v>59</v>
      </c>
      <c r="DS245">
        <v>16</v>
      </c>
      <c r="DT245" t="s">
        <v>1596</v>
      </c>
      <c r="DW245" t="s">
        <v>4899</v>
      </c>
    </row>
    <row r="246" spans="1:127">
      <c r="A246">
        <v>682</v>
      </c>
      <c r="B246" s="14">
        <v>44743.813888888886</v>
      </c>
      <c r="C246" t="s">
        <v>52</v>
      </c>
      <c r="D246">
        <v>0</v>
      </c>
      <c r="E246">
        <v>0</v>
      </c>
      <c r="F246">
        <v>0</v>
      </c>
      <c r="G246" t="s">
        <v>54</v>
      </c>
      <c r="H246" t="s">
        <v>55</v>
      </c>
      <c r="I246" t="s">
        <v>55</v>
      </c>
      <c r="J246" t="s">
        <v>55</v>
      </c>
      <c r="K246" t="s">
        <v>18</v>
      </c>
      <c r="L246">
        <v>90</v>
      </c>
      <c r="M246" t="s">
        <v>173</v>
      </c>
      <c r="N246">
        <v>0</v>
      </c>
      <c r="O246" t="s">
        <v>173</v>
      </c>
      <c r="P246">
        <v>0</v>
      </c>
      <c r="Q246" t="s">
        <v>173</v>
      </c>
      <c r="R246">
        <v>0</v>
      </c>
      <c r="S246">
        <v>2</v>
      </c>
      <c r="T246" t="s">
        <v>174</v>
      </c>
      <c r="U246">
        <v>4.5266000000000002</v>
      </c>
      <c r="V246">
        <v>0.68930000000000002</v>
      </c>
      <c r="W246">
        <v>12.185600000000001</v>
      </c>
      <c r="X246">
        <v>0.33350000000000002</v>
      </c>
      <c r="Y246">
        <v>39.844200000000001</v>
      </c>
      <c r="Z246">
        <v>0.36309999999999998</v>
      </c>
      <c r="AA246">
        <v>2.9399999999999999E-2</v>
      </c>
      <c r="AB246">
        <v>1.5599999999999999E-2</v>
      </c>
      <c r="AC246" t="s">
        <v>179</v>
      </c>
      <c r="AD246">
        <v>8.8999999999999999E-3</v>
      </c>
      <c r="AE246" t="s">
        <v>179</v>
      </c>
      <c r="AF246">
        <v>1.67E-2</v>
      </c>
      <c r="AG246">
        <v>0.23980000000000001</v>
      </c>
      <c r="AH246">
        <v>8.6999999999999994E-3</v>
      </c>
      <c r="AI246">
        <v>8.3079999999999998</v>
      </c>
      <c r="AJ246">
        <v>3.4099999999999998E-2</v>
      </c>
      <c r="AK246">
        <v>0.58630000000000004</v>
      </c>
      <c r="AL246">
        <v>7.7999999999999996E-3</v>
      </c>
      <c r="AM246">
        <v>2.06E-2</v>
      </c>
      <c r="AN246">
        <v>8.2000000000000007E-3</v>
      </c>
      <c r="AO246">
        <v>2.69E-2</v>
      </c>
      <c r="AP246">
        <v>4.7000000000000002E-3</v>
      </c>
      <c r="AQ246">
        <v>0.1227</v>
      </c>
      <c r="AR246">
        <v>5.1999999999999998E-3</v>
      </c>
      <c r="AS246">
        <v>6.5175000000000001</v>
      </c>
      <c r="AT246">
        <v>2.76E-2</v>
      </c>
      <c r="AU246">
        <v>8.2000000000000007E-3</v>
      </c>
      <c r="AV246">
        <v>3.8999999999999998E-3</v>
      </c>
      <c r="AW246">
        <v>1.2200000000000001E-2</v>
      </c>
      <c r="AX246">
        <v>1.1999999999999999E-3</v>
      </c>
      <c r="AY246" t="s">
        <v>265</v>
      </c>
      <c r="AZ246">
        <v>8.0000000000000004E-4</v>
      </c>
      <c r="BA246" t="s">
        <v>317</v>
      </c>
      <c r="BB246">
        <v>6.9999999999999999E-4</v>
      </c>
      <c r="BC246" t="s">
        <v>285</v>
      </c>
      <c r="BD246">
        <v>5.0000000000000001E-4</v>
      </c>
      <c r="BE246" t="s">
        <v>179</v>
      </c>
      <c r="BF246">
        <v>2.9999999999999997E-4</v>
      </c>
      <c r="BG246" t="s">
        <v>246</v>
      </c>
      <c r="BH246">
        <v>1E-4</v>
      </c>
      <c r="BI246" t="s">
        <v>192</v>
      </c>
      <c r="BJ246">
        <v>2.0000000000000001E-4</v>
      </c>
      <c r="BK246" t="s">
        <v>625</v>
      </c>
      <c r="BL246">
        <v>5.0000000000000001E-4</v>
      </c>
      <c r="BM246" t="s">
        <v>269</v>
      </c>
      <c r="BN246">
        <v>2.9999999999999997E-4</v>
      </c>
      <c r="BO246" t="s">
        <v>213</v>
      </c>
      <c r="BP246">
        <v>5.0000000000000001E-4</v>
      </c>
      <c r="BQ246" t="s">
        <v>179</v>
      </c>
      <c r="BR246">
        <v>2.9999999999999997E-4</v>
      </c>
      <c r="BS246" t="s">
        <v>179</v>
      </c>
      <c r="BT246">
        <v>4.0000000000000002E-4</v>
      </c>
      <c r="BU246" t="s">
        <v>179</v>
      </c>
      <c r="BV246">
        <v>6.9999999999999999E-4</v>
      </c>
      <c r="BW246" t="s">
        <v>18</v>
      </c>
      <c r="BY246" t="s">
        <v>18</v>
      </c>
      <c r="CA246" t="s">
        <v>179</v>
      </c>
      <c r="CB246">
        <v>8.0000000000000004E-4</v>
      </c>
      <c r="CC246" t="s">
        <v>179</v>
      </c>
      <c r="CD246">
        <v>2E-3</v>
      </c>
      <c r="CE246" t="s">
        <v>179</v>
      </c>
      <c r="CF246">
        <v>2.3E-3</v>
      </c>
      <c r="CG246" t="s">
        <v>216</v>
      </c>
      <c r="CH246">
        <v>1E-4</v>
      </c>
      <c r="CI246" t="s">
        <v>179</v>
      </c>
      <c r="CJ246">
        <v>6.8999999999999999E-3</v>
      </c>
      <c r="CK246" t="s">
        <v>179</v>
      </c>
      <c r="CL246">
        <v>1.11E-2</v>
      </c>
      <c r="CM246" t="s">
        <v>179</v>
      </c>
      <c r="CN246">
        <v>3.8999999999999998E-3</v>
      </c>
      <c r="CO246" t="s">
        <v>179</v>
      </c>
      <c r="CP246">
        <v>8.0000000000000004E-4</v>
      </c>
      <c r="CQ246" t="s">
        <v>179</v>
      </c>
      <c r="CR246">
        <v>3.3E-3</v>
      </c>
      <c r="CS246" t="s">
        <v>179</v>
      </c>
      <c r="CT246">
        <v>1.9E-3</v>
      </c>
      <c r="CU246" t="s">
        <v>179</v>
      </c>
      <c r="CV246">
        <v>8.0000000000000004E-4</v>
      </c>
      <c r="CW246" t="s">
        <v>179</v>
      </c>
      <c r="CX246">
        <v>5.9999999999999995E-4</v>
      </c>
      <c r="CY246" t="s">
        <v>179</v>
      </c>
      <c r="CZ246">
        <v>5.9999999999999995E-4</v>
      </c>
      <c r="DA246" t="s">
        <v>179</v>
      </c>
      <c r="DB246">
        <v>5.9999999999999995E-4</v>
      </c>
      <c r="DC246" t="s">
        <v>179</v>
      </c>
      <c r="DD246">
        <v>5.0000000000000001E-4</v>
      </c>
      <c r="DE246" t="s">
        <v>179</v>
      </c>
      <c r="DF246">
        <v>5.9999999999999995E-4</v>
      </c>
      <c r="DG246" t="s">
        <v>179</v>
      </c>
      <c r="DH246">
        <v>4.0000000000000002E-4</v>
      </c>
      <c r="DI246" t="s">
        <v>179</v>
      </c>
      <c r="DJ246">
        <v>2.9999999999999997E-4</v>
      </c>
      <c r="DK246" t="s">
        <v>2459</v>
      </c>
      <c r="DL246" t="s">
        <v>59</v>
      </c>
      <c r="DS246">
        <v>40</v>
      </c>
      <c r="DT246" t="s">
        <v>5992</v>
      </c>
      <c r="DW246" t="s">
        <v>4900</v>
      </c>
    </row>
    <row r="247" spans="1:127">
      <c r="A247">
        <v>683</v>
      </c>
      <c r="B247" s="14">
        <v>44743.819444444445</v>
      </c>
      <c r="C247" t="s">
        <v>52</v>
      </c>
      <c r="D247">
        <v>0</v>
      </c>
      <c r="E247">
        <v>0</v>
      </c>
      <c r="F247">
        <v>0</v>
      </c>
      <c r="G247" t="s">
        <v>54</v>
      </c>
      <c r="H247" t="s">
        <v>55</v>
      </c>
      <c r="I247" t="s">
        <v>55</v>
      </c>
      <c r="J247" t="s">
        <v>55</v>
      </c>
      <c r="K247" t="s">
        <v>18</v>
      </c>
      <c r="L247">
        <v>90</v>
      </c>
      <c r="M247" t="s">
        <v>173</v>
      </c>
      <c r="N247">
        <v>0</v>
      </c>
      <c r="O247" t="s">
        <v>173</v>
      </c>
      <c r="P247">
        <v>0</v>
      </c>
      <c r="Q247" t="s">
        <v>173</v>
      </c>
      <c r="R247">
        <v>0</v>
      </c>
      <c r="S247">
        <v>2</v>
      </c>
      <c r="T247" t="s">
        <v>174</v>
      </c>
      <c r="U247">
        <v>3.1951000000000001</v>
      </c>
      <c r="V247">
        <v>0.65759999999999996</v>
      </c>
      <c r="W247">
        <v>13.320499999999999</v>
      </c>
      <c r="X247">
        <v>0.34539999999999998</v>
      </c>
      <c r="Y247">
        <v>39.3765</v>
      </c>
      <c r="Z247">
        <v>0.36199999999999999</v>
      </c>
      <c r="AA247">
        <v>3.61E-2</v>
      </c>
      <c r="AB247">
        <v>1.5900000000000001E-2</v>
      </c>
      <c r="AC247" t="s">
        <v>179</v>
      </c>
      <c r="AD247">
        <v>9.1999999999999998E-3</v>
      </c>
      <c r="AE247" t="s">
        <v>179</v>
      </c>
      <c r="AF247">
        <v>1.8200000000000001E-2</v>
      </c>
      <c r="AG247">
        <v>0.33119999999999999</v>
      </c>
      <c r="AH247">
        <v>9.7000000000000003E-3</v>
      </c>
      <c r="AI247">
        <v>8.3431999999999995</v>
      </c>
      <c r="AJ247">
        <v>3.4299999999999997E-2</v>
      </c>
      <c r="AK247">
        <v>0.64710000000000001</v>
      </c>
      <c r="AL247">
        <v>8.0999999999999996E-3</v>
      </c>
      <c r="AM247">
        <v>2.06E-2</v>
      </c>
      <c r="AN247">
        <v>8.3999999999999995E-3</v>
      </c>
      <c r="AO247">
        <v>2.53E-2</v>
      </c>
      <c r="AP247">
        <v>4.7000000000000002E-3</v>
      </c>
      <c r="AQ247">
        <v>9.2200000000000004E-2</v>
      </c>
      <c r="AR247">
        <v>4.5999999999999999E-3</v>
      </c>
      <c r="AS247">
        <v>6.5606</v>
      </c>
      <c r="AT247">
        <v>2.7699999999999999E-2</v>
      </c>
      <c r="AU247">
        <v>5.8999999999999999E-3</v>
      </c>
      <c r="AV247">
        <v>3.8999999999999998E-3</v>
      </c>
      <c r="AW247">
        <v>7.4000000000000003E-3</v>
      </c>
      <c r="AX247">
        <v>1E-3</v>
      </c>
      <c r="AY247" t="s">
        <v>230</v>
      </c>
      <c r="AZ247">
        <v>8.0000000000000004E-4</v>
      </c>
      <c r="BA247" t="s">
        <v>1085</v>
      </c>
      <c r="BB247">
        <v>6.9999999999999999E-4</v>
      </c>
      <c r="BC247" t="s">
        <v>304</v>
      </c>
      <c r="BD247">
        <v>5.0000000000000001E-4</v>
      </c>
      <c r="BE247" t="s">
        <v>179</v>
      </c>
      <c r="BF247">
        <v>2.9999999999999997E-4</v>
      </c>
      <c r="BG247" t="s">
        <v>179</v>
      </c>
      <c r="BH247">
        <v>1E-4</v>
      </c>
      <c r="BI247" t="s">
        <v>192</v>
      </c>
      <c r="BJ247">
        <v>2.0000000000000001E-4</v>
      </c>
      <c r="BK247" t="s">
        <v>243</v>
      </c>
      <c r="BL247">
        <v>5.0000000000000001E-4</v>
      </c>
      <c r="BM247" t="s">
        <v>332</v>
      </c>
      <c r="BN247">
        <v>2.9999999999999997E-4</v>
      </c>
      <c r="BO247" t="s">
        <v>390</v>
      </c>
      <c r="BP247">
        <v>5.0000000000000001E-4</v>
      </c>
      <c r="BQ247" t="s">
        <v>179</v>
      </c>
      <c r="BR247">
        <v>2.9999999999999997E-4</v>
      </c>
      <c r="BS247" t="s">
        <v>179</v>
      </c>
      <c r="BT247">
        <v>4.0000000000000002E-4</v>
      </c>
      <c r="BU247" t="s">
        <v>179</v>
      </c>
      <c r="BV247">
        <v>5.9999999999999995E-4</v>
      </c>
      <c r="BW247" t="s">
        <v>18</v>
      </c>
      <c r="BY247" t="s">
        <v>18</v>
      </c>
      <c r="CA247" t="s">
        <v>179</v>
      </c>
      <c r="CB247">
        <v>8.0000000000000004E-4</v>
      </c>
      <c r="CC247" t="s">
        <v>179</v>
      </c>
      <c r="CD247">
        <v>2E-3</v>
      </c>
      <c r="CE247" t="s">
        <v>179</v>
      </c>
      <c r="CF247">
        <v>2.3E-3</v>
      </c>
      <c r="CG247" t="s">
        <v>216</v>
      </c>
      <c r="CH247">
        <v>1E-4</v>
      </c>
      <c r="CI247" t="s">
        <v>179</v>
      </c>
      <c r="CJ247">
        <v>6.8999999999999999E-3</v>
      </c>
      <c r="CK247" t="s">
        <v>179</v>
      </c>
      <c r="CL247">
        <v>1.0999999999999999E-2</v>
      </c>
      <c r="CM247" t="s">
        <v>179</v>
      </c>
      <c r="CN247">
        <v>4.4000000000000003E-3</v>
      </c>
      <c r="CO247" t="s">
        <v>179</v>
      </c>
      <c r="CP247">
        <v>8.0000000000000004E-4</v>
      </c>
      <c r="CQ247" t="s">
        <v>179</v>
      </c>
      <c r="CR247">
        <v>3.0999999999999999E-3</v>
      </c>
      <c r="CS247" t="s">
        <v>179</v>
      </c>
      <c r="CT247">
        <v>1.9E-3</v>
      </c>
      <c r="CU247" t="s">
        <v>18</v>
      </c>
      <c r="CW247" t="s">
        <v>18</v>
      </c>
      <c r="CY247" t="s">
        <v>179</v>
      </c>
      <c r="CZ247">
        <v>5.9999999999999995E-4</v>
      </c>
      <c r="DA247" t="s">
        <v>179</v>
      </c>
      <c r="DB247">
        <v>5.9999999999999995E-4</v>
      </c>
      <c r="DC247" t="s">
        <v>179</v>
      </c>
      <c r="DD247">
        <v>5.9999999999999995E-4</v>
      </c>
      <c r="DE247" t="s">
        <v>179</v>
      </c>
      <c r="DF247">
        <v>5.9999999999999995E-4</v>
      </c>
      <c r="DG247" t="s">
        <v>179</v>
      </c>
      <c r="DH247">
        <v>4.0000000000000002E-4</v>
      </c>
      <c r="DI247" t="s">
        <v>179</v>
      </c>
      <c r="DJ247">
        <v>4.0000000000000002E-4</v>
      </c>
      <c r="DK247" t="s">
        <v>2460</v>
      </c>
      <c r="DL247" t="s">
        <v>59</v>
      </c>
      <c r="DS247">
        <v>19</v>
      </c>
      <c r="DT247" t="s">
        <v>2461</v>
      </c>
      <c r="DW247" t="s">
        <v>4901</v>
      </c>
    </row>
    <row r="248" spans="1:127">
      <c r="A248">
        <v>685</v>
      </c>
      <c r="B248" s="14">
        <v>44743.824305555558</v>
      </c>
      <c r="C248" t="s">
        <v>52</v>
      </c>
      <c r="D248">
        <v>0</v>
      </c>
      <c r="E248">
        <v>0</v>
      </c>
      <c r="F248">
        <v>0</v>
      </c>
      <c r="G248" t="s">
        <v>54</v>
      </c>
      <c r="H248" t="s">
        <v>55</v>
      </c>
      <c r="I248" t="s">
        <v>55</v>
      </c>
      <c r="J248" t="s">
        <v>55</v>
      </c>
      <c r="K248" t="s">
        <v>18</v>
      </c>
      <c r="L248">
        <v>90</v>
      </c>
      <c r="M248" t="s">
        <v>173</v>
      </c>
      <c r="N248">
        <v>0</v>
      </c>
      <c r="O248" t="s">
        <v>173</v>
      </c>
      <c r="P248">
        <v>0</v>
      </c>
      <c r="Q248" t="s">
        <v>173</v>
      </c>
      <c r="R248">
        <v>0</v>
      </c>
      <c r="S248">
        <v>2</v>
      </c>
      <c r="T248" t="s">
        <v>174</v>
      </c>
      <c r="U248">
        <v>3.3732000000000002</v>
      </c>
      <c r="V248">
        <v>0.62719999999999998</v>
      </c>
      <c r="W248">
        <v>11.1373</v>
      </c>
      <c r="X248">
        <v>0.31630000000000003</v>
      </c>
      <c r="Y248">
        <v>35.684899999999999</v>
      </c>
      <c r="Z248">
        <v>0.34</v>
      </c>
      <c r="AA248">
        <v>1.8499999999999999E-2</v>
      </c>
      <c r="AB248">
        <v>1.4999999999999999E-2</v>
      </c>
      <c r="AC248" t="s">
        <v>179</v>
      </c>
      <c r="AD248">
        <v>8.6999999999999994E-3</v>
      </c>
      <c r="AE248" t="s">
        <v>179</v>
      </c>
      <c r="AF248">
        <v>1.7000000000000001E-2</v>
      </c>
      <c r="AG248">
        <v>0.41160000000000002</v>
      </c>
      <c r="AH248">
        <v>1.0200000000000001E-2</v>
      </c>
      <c r="AI248">
        <v>7.5948000000000002</v>
      </c>
      <c r="AJ248">
        <v>3.2399999999999998E-2</v>
      </c>
      <c r="AK248">
        <v>0.55130000000000001</v>
      </c>
      <c r="AL248">
        <v>7.4999999999999997E-3</v>
      </c>
      <c r="AM248" t="s">
        <v>179</v>
      </c>
      <c r="AN248">
        <v>7.4999999999999997E-3</v>
      </c>
      <c r="AO248">
        <v>2.8000000000000001E-2</v>
      </c>
      <c r="AP248">
        <v>4.3E-3</v>
      </c>
      <c r="AQ248">
        <v>0.1232</v>
      </c>
      <c r="AR248">
        <v>5.3E-3</v>
      </c>
      <c r="AS248">
        <v>5.9401999999999999</v>
      </c>
      <c r="AT248">
        <v>2.6200000000000001E-2</v>
      </c>
      <c r="AU248" t="s">
        <v>179</v>
      </c>
      <c r="AV248">
        <v>3.7000000000000002E-3</v>
      </c>
      <c r="AW248">
        <v>8.0999999999999996E-3</v>
      </c>
      <c r="AX248">
        <v>1.1000000000000001E-3</v>
      </c>
      <c r="AY248" t="s">
        <v>265</v>
      </c>
      <c r="AZ248">
        <v>8.9999999999999998E-4</v>
      </c>
      <c r="BA248" t="s">
        <v>465</v>
      </c>
      <c r="BB248">
        <v>6.9999999999999999E-4</v>
      </c>
      <c r="BC248" t="s">
        <v>247</v>
      </c>
      <c r="BD248">
        <v>5.0000000000000001E-4</v>
      </c>
      <c r="BE248" t="s">
        <v>179</v>
      </c>
      <c r="BF248">
        <v>2.9999999999999997E-4</v>
      </c>
      <c r="BG248" t="s">
        <v>179</v>
      </c>
      <c r="BH248">
        <v>1E-4</v>
      </c>
      <c r="BI248" t="s">
        <v>516</v>
      </c>
      <c r="BJ248">
        <v>2.0000000000000001E-4</v>
      </c>
      <c r="BK248" t="s">
        <v>349</v>
      </c>
      <c r="BL248">
        <v>5.0000000000000001E-4</v>
      </c>
      <c r="BM248" t="s">
        <v>214</v>
      </c>
      <c r="BN248">
        <v>2.9999999999999997E-4</v>
      </c>
      <c r="BO248" t="s">
        <v>210</v>
      </c>
      <c r="BP248">
        <v>5.0000000000000001E-4</v>
      </c>
      <c r="BQ248" t="s">
        <v>179</v>
      </c>
      <c r="BR248">
        <v>2.9999999999999997E-4</v>
      </c>
      <c r="BS248" t="s">
        <v>179</v>
      </c>
      <c r="BT248">
        <v>4.0000000000000002E-4</v>
      </c>
      <c r="BU248" t="s">
        <v>179</v>
      </c>
      <c r="BV248">
        <v>5.9999999999999995E-4</v>
      </c>
      <c r="BW248" t="s">
        <v>18</v>
      </c>
      <c r="BY248" t="s">
        <v>179</v>
      </c>
      <c r="BZ248">
        <v>1.1000000000000001E-3</v>
      </c>
      <c r="CA248" t="s">
        <v>179</v>
      </c>
      <c r="CB248">
        <v>8.0000000000000004E-4</v>
      </c>
      <c r="CC248" t="s">
        <v>179</v>
      </c>
      <c r="CD248">
        <v>2.0999999999999999E-3</v>
      </c>
      <c r="CE248" t="s">
        <v>179</v>
      </c>
      <c r="CF248">
        <v>2.0999999999999999E-3</v>
      </c>
      <c r="CG248" t="s">
        <v>216</v>
      </c>
      <c r="CH248">
        <v>1E-4</v>
      </c>
      <c r="CI248" t="s">
        <v>179</v>
      </c>
      <c r="CJ248">
        <v>7.9000000000000008E-3</v>
      </c>
      <c r="CK248" t="s">
        <v>179</v>
      </c>
      <c r="CL248">
        <v>1.14E-2</v>
      </c>
      <c r="CM248" t="s">
        <v>1376</v>
      </c>
      <c r="CN248">
        <v>6.1000000000000004E-3</v>
      </c>
      <c r="CO248" t="s">
        <v>179</v>
      </c>
      <c r="CP248">
        <v>8.9999999999999998E-4</v>
      </c>
      <c r="CQ248" t="s">
        <v>179</v>
      </c>
      <c r="CR248">
        <v>3.2000000000000002E-3</v>
      </c>
      <c r="CS248" t="s">
        <v>179</v>
      </c>
      <c r="CT248">
        <v>1.9E-3</v>
      </c>
      <c r="CU248" t="s">
        <v>179</v>
      </c>
      <c r="CV248">
        <v>8.0000000000000004E-4</v>
      </c>
      <c r="CW248" t="s">
        <v>18</v>
      </c>
      <c r="CY248" t="s">
        <v>179</v>
      </c>
      <c r="CZ248">
        <v>5.0000000000000001E-4</v>
      </c>
      <c r="DA248" t="s">
        <v>179</v>
      </c>
      <c r="DB248">
        <v>5.9999999999999995E-4</v>
      </c>
      <c r="DC248" t="s">
        <v>179</v>
      </c>
      <c r="DD248">
        <v>5.9999999999999995E-4</v>
      </c>
      <c r="DE248" t="s">
        <v>179</v>
      </c>
      <c r="DF248">
        <v>5.9999999999999995E-4</v>
      </c>
      <c r="DG248" t="s">
        <v>179</v>
      </c>
      <c r="DH248">
        <v>4.0000000000000002E-4</v>
      </c>
      <c r="DI248" t="s">
        <v>179</v>
      </c>
      <c r="DJ248">
        <v>4.0000000000000002E-4</v>
      </c>
      <c r="DK248" t="s">
        <v>2460</v>
      </c>
      <c r="DL248" t="s">
        <v>59</v>
      </c>
      <c r="DS248">
        <v>54</v>
      </c>
      <c r="DT248" t="s">
        <v>2463</v>
      </c>
      <c r="DW248" t="s">
        <v>4902</v>
      </c>
    </row>
    <row r="249" spans="1:127">
      <c r="A249">
        <v>686</v>
      </c>
      <c r="B249" s="14">
        <v>44743.825694444444</v>
      </c>
      <c r="C249" t="s">
        <v>52</v>
      </c>
      <c r="D249">
        <v>0</v>
      </c>
      <c r="E249">
        <v>0</v>
      </c>
      <c r="F249">
        <v>0</v>
      </c>
      <c r="G249" t="s">
        <v>54</v>
      </c>
      <c r="H249" t="s">
        <v>55</v>
      </c>
      <c r="I249" t="s">
        <v>55</v>
      </c>
      <c r="J249" t="s">
        <v>55</v>
      </c>
      <c r="K249" t="s">
        <v>18</v>
      </c>
      <c r="L249">
        <v>90</v>
      </c>
      <c r="M249" t="s">
        <v>173</v>
      </c>
      <c r="N249">
        <v>0</v>
      </c>
      <c r="O249" t="s">
        <v>173</v>
      </c>
      <c r="P249">
        <v>0</v>
      </c>
      <c r="Q249" t="s">
        <v>173</v>
      </c>
      <c r="R249">
        <v>0</v>
      </c>
      <c r="S249">
        <v>2</v>
      </c>
      <c r="T249" t="s">
        <v>174</v>
      </c>
      <c r="U249">
        <v>4.4236000000000004</v>
      </c>
      <c r="V249">
        <v>0.6794</v>
      </c>
      <c r="W249">
        <v>12.1008</v>
      </c>
      <c r="X249">
        <v>0.32969999999999999</v>
      </c>
      <c r="Y249">
        <v>39.131799999999998</v>
      </c>
      <c r="Z249">
        <v>0.35759999999999997</v>
      </c>
      <c r="AA249">
        <v>2.4400000000000002E-2</v>
      </c>
      <c r="AB249">
        <v>1.54E-2</v>
      </c>
      <c r="AC249" t="s">
        <v>179</v>
      </c>
      <c r="AD249">
        <v>8.6E-3</v>
      </c>
      <c r="AE249" t="s">
        <v>179</v>
      </c>
      <c r="AF249">
        <v>1.6500000000000001E-2</v>
      </c>
      <c r="AG249">
        <v>0.21729999999999999</v>
      </c>
      <c r="AH249">
        <v>8.3000000000000001E-3</v>
      </c>
      <c r="AI249">
        <v>8.1159999999999997</v>
      </c>
      <c r="AJ249">
        <v>3.3500000000000002E-2</v>
      </c>
      <c r="AK249">
        <v>0.63739999999999997</v>
      </c>
      <c r="AL249">
        <v>8.0000000000000002E-3</v>
      </c>
      <c r="AM249">
        <v>1.44E-2</v>
      </c>
      <c r="AN249">
        <v>8.0999999999999996E-3</v>
      </c>
      <c r="AO249">
        <v>3.1300000000000001E-2</v>
      </c>
      <c r="AP249">
        <v>4.4999999999999997E-3</v>
      </c>
      <c r="AQ249">
        <v>0.1051</v>
      </c>
      <c r="AR249">
        <v>4.8999999999999998E-3</v>
      </c>
      <c r="AS249">
        <v>5.6022999999999996</v>
      </c>
      <c r="AT249">
        <v>2.5600000000000001E-2</v>
      </c>
      <c r="AU249" t="s">
        <v>179</v>
      </c>
      <c r="AV249">
        <v>3.5999999999999999E-3</v>
      </c>
      <c r="AW249">
        <v>1.8100000000000002E-2</v>
      </c>
      <c r="AX249">
        <v>1.2999999999999999E-3</v>
      </c>
      <c r="AY249" t="s">
        <v>193</v>
      </c>
      <c r="AZ249">
        <v>8.0000000000000004E-4</v>
      </c>
      <c r="BA249" t="s">
        <v>390</v>
      </c>
      <c r="BB249">
        <v>6.9999999999999999E-4</v>
      </c>
      <c r="BC249" t="s">
        <v>406</v>
      </c>
      <c r="BD249">
        <v>5.0000000000000001E-4</v>
      </c>
      <c r="BE249" t="s">
        <v>179</v>
      </c>
      <c r="BF249">
        <v>2.9999999999999997E-4</v>
      </c>
      <c r="BG249" t="s">
        <v>179</v>
      </c>
      <c r="BH249">
        <v>1E-4</v>
      </c>
      <c r="BI249" t="s">
        <v>318</v>
      </c>
      <c r="BJ249">
        <v>2.0000000000000001E-4</v>
      </c>
      <c r="BK249" t="s">
        <v>559</v>
      </c>
      <c r="BL249">
        <v>4.0000000000000002E-4</v>
      </c>
      <c r="BM249" t="s">
        <v>249</v>
      </c>
      <c r="BN249">
        <v>2.9999999999999997E-4</v>
      </c>
      <c r="BO249" t="s">
        <v>1085</v>
      </c>
      <c r="BP249">
        <v>5.0000000000000001E-4</v>
      </c>
      <c r="BQ249" t="s">
        <v>179</v>
      </c>
      <c r="BR249">
        <v>2.9999999999999997E-4</v>
      </c>
      <c r="BS249" t="s">
        <v>179</v>
      </c>
      <c r="BT249">
        <v>4.0000000000000002E-4</v>
      </c>
      <c r="BU249" t="s">
        <v>179</v>
      </c>
      <c r="BV249">
        <v>6.9999999999999999E-4</v>
      </c>
      <c r="BW249" t="s">
        <v>18</v>
      </c>
      <c r="BY249" t="s">
        <v>179</v>
      </c>
      <c r="BZ249">
        <v>1.1000000000000001E-3</v>
      </c>
      <c r="CA249" t="s">
        <v>179</v>
      </c>
      <c r="CB249">
        <v>8.0000000000000004E-4</v>
      </c>
      <c r="CC249" t="s">
        <v>179</v>
      </c>
      <c r="CD249">
        <v>2E-3</v>
      </c>
      <c r="CE249" t="s">
        <v>179</v>
      </c>
      <c r="CF249">
        <v>2.3E-3</v>
      </c>
      <c r="CG249" t="s">
        <v>179</v>
      </c>
      <c r="CH249">
        <v>1E-4</v>
      </c>
      <c r="CI249" t="s">
        <v>179</v>
      </c>
      <c r="CJ249">
        <v>7.0000000000000001E-3</v>
      </c>
      <c r="CK249" t="s">
        <v>179</v>
      </c>
      <c r="CL249">
        <v>1.09E-2</v>
      </c>
      <c r="CM249" t="s">
        <v>229</v>
      </c>
      <c r="CN249">
        <v>4.1000000000000003E-3</v>
      </c>
      <c r="CO249" t="s">
        <v>179</v>
      </c>
      <c r="CP249">
        <v>8.0000000000000004E-4</v>
      </c>
      <c r="CQ249" t="s">
        <v>179</v>
      </c>
      <c r="CR249">
        <v>3.0999999999999999E-3</v>
      </c>
      <c r="CS249" t="s">
        <v>179</v>
      </c>
      <c r="CT249">
        <v>1.9E-3</v>
      </c>
      <c r="CU249" t="s">
        <v>18</v>
      </c>
      <c r="CW249" t="s">
        <v>18</v>
      </c>
      <c r="CY249" t="s">
        <v>179</v>
      </c>
      <c r="CZ249">
        <v>5.0000000000000001E-4</v>
      </c>
      <c r="DA249" t="s">
        <v>179</v>
      </c>
      <c r="DB249">
        <v>5.9999999999999995E-4</v>
      </c>
      <c r="DC249" t="s">
        <v>179</v>
      </c>
      <c r="DD249">
        <v>5.9999999999999995E-4</v>
      </c>
      <c r="DE249" t="s">
        <v>179</v>
      </c>
      <c r="DF249">
        <v>5.9999999999999995E-4</v>
      </c>
      <c r="DG249" t="s">
        <v>179</v>
      </c>
      <c r="DH249">
        <v>4.0000000000000002E-4</v>
      </c>
      <c r="DI249" t="s">
        <v>179</v>
      </c>
      <c r="DJ249">
        <v>4.0000000000000002E-4</v>
      </c>
      <c r="DK249" t="s">
        <v>2460</v>
      </c>
      <c r="DL249" t="s">
        <v>59</v>
      </c>
      <c r="DS249">
        <v>54</v>
      </c>
      <c r="DT249" t="s">
        <v>5992</v>
      </c>
      <c r="DW249" t="s">
        <v>4903</v>
      </c>
    </row>
    <row r="250" spans="1:127">
      <c r="A250">
        <v>687</v>
      </c>
      <c r="B250" s="14">
        <v>44743.827777777777</v>
      </c>
      <c r="C250" t="s">
        <v>52</v>
      </c>
      <c r="D250">
        <v>0</v>
      </c>
      <c r="E250">
        <v>0</v>
      </c>
      <c r="F250">
        <v>0</v>
      </c>
      <c r="G250" t="s">
        <v>54</v>
      </c>
      <c r="H250" t="s">
        <v>55</v>
      </c>
      <c r="I250" t="s">
        <v>55</v>
      </c>
      <c r="J250" t="s">
        <v>55</v>
      </c>
      <c r="K250" t="s">
        <v>18</v>
      </c>
      <c r="L250">
        <v>90</v>
      </c>
      <c r="M250" t="s">
        <v>173</v>
      </c>
      <c r="N250">
        <v>0</v>
      </c>
      <c r="O250" t="s">
        <v>173</v>
      </c>
      <c r="P250">
        <v>0</v>
      </c>
      <c r="Q250" t="s">
        <v>173</v>
      </c>
      <c r="R250">
        <v>0</v>
      </c>
      <c r="S250">
        <v>2</v>
      </c>
      <c r="T250" t="s">
        <v>174</v>
      </c>
      <c r="U250">
        <v>4.4217000000000004</v>
      </c>
      <c r="V250">
        <v>0.6633</v>
      </c>
      <c r="W250">
        <v>12.334099999999999</v>
      </c>
      <c r="X250">
        <v>0.33150000000000002</v>
      </c>
      <c r="Y250">
        <v>39.164999999999999</v>
      </c>
      <c r="Z250">
        <v>0.35870000000000002</v>
      </c>
      <c r="AA250">
        <v>2.3300000000000001E-2</v>
      </c>
      <c r="AB250">
        <v>1.52E-2</v>
      </c>
      <c r="AC250" t="s">
        <v>179</v>
      </c>
      <c r="AD250">
        <v>8.5000000000000006E-3</v>
      </c>
      <c r="AE250" t="s">
        <v>179</v>
      </c>
      <c r="AF250">
        <v>1.67E-2</v>
      </c>
      <c r="AG250">
        <v>0.2301</v>
      </c>
      <c r="AH250">
        <v>8.6E-3</v>
      </c>
      <c r="AI250">
        <v>7.6497000000000002</v>
      </c>
      <c r="AJ250">
        <v>3.2500000000000001E-2</v>
      </c>
      <c r="AK250">
        <v>0.55349999999999999</v>
      </c>
      <c r="AL250">
        <v>7.4999999999999997E-3</v>
      </c>
      <c r="AM250">
        <v>1.5699999999999999E-2</v>
      </c>
      <c r="AN250">
        <v>7.9000000000000008E-3</v>
      </c>
      <c r="AO250">
        <v>2.3099999999999999E-2</v>
      </c>
      <c r="AP250">
        <v>4.4999999999999997E-3</v>
      </c>
      <c r="AQ250">
        <v>9.4500000000000001E-2</v>
      </c>
      <c r="AR250">
        <v>4.7000000000000002E-3</v>
      </c>
      <c r="AS250">
        <v>6.0994000000000002</v>
      </c>
      <c r="AT250">
        <v>2.64E-2</v>
      </c>
      <c r="AU250" t="s">
        <v>179</v>
      </c>
      <c r="AV250">
        <v>3.8E-3</v>
      </c>
      <c r="AW250">
        <v>1.0999999999999999E-2</v>
      </c>
      <c r="AX250">
        <v>1.1000000000000001E-3</v>
      </c>
      <c r="AY250" t="s">
        <v>450</v>
      </c>
      <c r="AZ250">
        <v>8.0000000000000004E-4</v>
      </c>
      <c r="BA250" t="s">
        <v>302</v>
      </c>
      <c r="BB250">
        <v>6.9999999999999999E-4</v>
      </c>
      <c r="BC250" t="s">
        <v>285</v>
      </c>
      <c r="BD250">
        <v>5.0000000000000001E-4</v>
      </c>
      <c r="BE250" t="s">
        <v>179</v>
      </c>
      <c r="BF250">
        <v>2.9999999999999997E-4</v>
      </c>
      <c r="BG250" t="s">
        <v>179</v>
      </c>
      <c r="BH250">
        <v>1E-4</v>
      </c>
      <c r="BI250" t="s">
        <v>212</v>
      </c>
      <c r="BJ250">
        <v>2.0000000000000001E-4</v>
      </c>
      <c r="BK250" t="s">
        <v>431</v>
      </c>
      <c r="BL250">
        <v>4.0000000000000002E-4</v>
      </c>
      <c r="BM250" t="s">
        <v>451</v>
      </c>
      <c r="BN250">
        <v>2.9999999999999997E-4</v>
      </c>
      <c r="BO250" t="s">
        <v>422</v>
      </c>
      <c r="BP250">
        <v>5.0000000000000001E-4</v>
      </c>
      <c r="BQ250" t="s">
        <v>179</v>
      </c>
      <c r="BR250">
        <v>2.9999999999999997E-4</v>
      </c>
      <c r="BS250" t="s">
        <v>179</v>
      </c>
      <c r="BT250">
        <v>4.0000000000000002E-4</v>
      </c>
      <c r="BU250" t="s">
        <v>179</v>
      </c>
      <c r="BV250">
        <v>6.9999999999999999E-4</v>
      </c>
      <c r="BW250" t="s">
        <v>18</v>
      </c>
      <c r="BY250" t="s">
        <v>179</v>
      </c>
      <c r="BZ250">
        <v>1.1000000000000001E-3</v>
      </c>
      <c r="CA250" t="s">
        <v>179</v>
      </c>
      <c r="CB250">
        <v>8.0000000000000004E-4</v>
      </c>
      <c r="CC250" t="s">
        <v>179</v>
      </c>
      <c r="CD250">
        <v>2.0999999999999999E-3</v>
      </c>
      <c r="CE250" t="s">
        <v>179</v>
      </c>
      <c r="CF250">
        <v>2.3E-3</v>
      </c>
      <c r="CG250" t="s">
        <v>179</v>
      </c>
      <c r="CH250">
        <v>1E-4</v>
      </c>
      <c r="CI250" t="s">
        <v>179</v>
      </c>
      <c r="CJ250">
        <v>7.1999999999999998E-3</v>
      </c>
      <c r="CK250" t="s">
        <v>179</v>
      </c>
      <c r="CL250">
        <v>1.11E-2</v>
      </c>
      <c r="CM250" t="s">
        <v>179</v>
      </c>
      <c r="CN250">
        <v>4.3E-3</v>
      </c>
      <c r="CO250" t="s">
        <v>179</v>
      </c>
      <c r="CP250">
        <v>8.9999999999999998E-4</v>
      </c>
      <c r="CQ250" t="s">
        <v>179</v>
      </c>
      <c r="CR250">
        <v>3.0999999999999999E-3</v>
      </c>
      <c r="CS250" t="s">
        <v>179</v>
      </c>
      <c r="CT250">
        <v>1.9E-3</v>
      </c>
      <c r="CU250" t="s">
        <v>18</v>
      </c>
      <c r="CW250" t="s">
        <v>179</v>
      </c>
      <c r="CX250">
        <v>5.9999999999999995E-4</v>
      </c>
      <c r="CY250" t="s">
        <v>179</v>
      </c>
      <c r="CZ250">
        <v>5.9999999999999995E-4</v>
      </c>
      <c r="DA250" t="s">
        <v>179</v>
      </c>
      <c r="DB250">
        <v>5.9999999999999995E-4</v>
      </c>
      <c r="DC250" t="s">
        <v>179</v>
      </c>
      <c r="DD250">
        <v>5.9999999999999995E-4</v>
      </c>
      <c r="DE250" t="s">
        <v>179</v>
      </c>
      <c r="DF250">
        <v>5.9999999999999995E-4</v>
      </c>
      <c r="DG250" t="s">
        <v>179</v>
      </c>
      <c r="DH250">
        <v>4.0000000000000002E-4</v>
      </c>
      <c r="DI250" t="s">
        <v>179</v>
      </c>
      <c r="DJ250">
        <v>2.9999999999999997E-4</v>
      </c>
      <c r="DK250" t="s">
        <v>2460</v>
      </c>
      <c r="DL250" t="s">
        <v>59</v>
      </c>
      <c r="DS250">
        <v>125</v>
      </c>
      <c r="DT250" t="s">
        <v>6027</v>
      </c>
      <c r="DW250" t="s">
        <v>4904</v>
      </c>
    </row>
    <row r="251" spans="1:127">
      <c r="A251">
        <v>688</v>
      </c>
      <c r="B251" s="14">
        <v>44743.829861111109</v>
      </c>
      <c r="C251" t="s">
        <v>52</v>
      </c>
      <c r="D251">
        <v>0</v>
      </c>
      <c r="E251">
        <v>0</v>
      </c>
      <c r="F251">
        <v>0</v>
      </c>
      <c r="G251" t="s">
        <v>54</v>
      </c>
      <c r="H251" t="s">
        <v>55</v>
      </c>
      <c r="I251" t="s">
        <v>55</v>
      </c>
      <c r="J251" t="s">
        <v>55</v>
      </c>
      <c r="K251" t="s">
        <v>18</v>
      </c>
      <c r="L251">
        <v>90</v>
      </c>
      <c r="M251" t="s">
        <v>173</v>
      </c>
      <c r="N251">
        <v>0</v>
      </c>
      <c r="O251" t="s">
        <v>173</v>
      </c>
      <c r="P251">
        <v>0</v>
      </c>
      <c r="Q251" t="s">
        <v>173</v>
      </c>
      <c r="R251">
        <v>0</v>
      </c>
      <c r="S251">
        <v>2</v>
      </c>
      <c r="T251" t="s">
        <v>174</v>
      </c>
      <c r="U251">
        <v>4.5007000000000001</v>
      </c>
      <c r="V251">
        <v>0.66220000000000001</v>
      </c>
      <c r="W251">
        <v>11.7936</v>
      </c>
      <c r="X251">
        <v>0.32490000000000002</v>
      </c>
      <c r="Y251">
        <v>38.804099999999998</v>
      </c>
      <c r="Z251">
        <v>0.35610000000000003</v>
      </c>
      <c r="AA251">
        <v>1.77E-2</v>
      </c>
      <c r="AB251">
        <v>1.49E-2</v>
      </c>
      <c r="AC251" t="s">
        <v>179</v>
      </c>
      <c r="AD251">
        <v>8.6E-3</v>
      </c>
      <c r="AE251" t="s">
        <v>179</v>
      </c>
      <c r="AF251">
        <v>1.6899999999999998E-2</v>
      </c>
      <c r="AG251">
        <v>0.17979999999999999</v>
      </c>
      <c r="AH251">
        <v>7.9000000000000008E-3</v>
      </c>
      <c r="AI251">
        <v>7.4748999999999999</v>
      </c>
      <c r="AJ251">
        <v>3.2099999999999997E-2</v>
      </c>
      <c r="AK251">
        <v>0.57540000000000002</v>
      </c>
      <c r="AL251">
        <v>7.7000000000000002E-3</v>
      </c>
      <c r="AM251">
        <v>1.23E-2</v>
      </c>
      <c r="AN251">
        <v>7.7000000000000002E-3</v>
      </c>
      <c r="AO251">
        <v>2.7699999999999999E-2</v>
      </c>
      <c r="AP251">
        <v>4.4000000000000003E-3</v>
      </c>
      <c r="AQ251">
        <v>0.1008</v>
      </c>
      <c r="AR251">
        <v>4.7999999999999996E-3</v>
      </c>
      <c r="AS251">
        <v>5.9824999999999999</v>
      </c>
      <c r="AT251">
        <v>2.6200000000000001E-2</v>
      </c>
      <c r="AU251" t="s">
        <v>179</v>
      </c>
      <c r="AV251">
        <v>3.7000000000000002E-3</v>
      </c>
      <c r="AW251">
        <v>1.4E-2</v>
      </c>
      <c r="AX251">
        <v>1.2999999999999999E-3</v>
      </c>
      <c r="AY251" t="s">
        <v>559</v>
      </c>
      <c r="AZ251">
        <v>8.0000000000000004E-4</v>
      </c>
      <c r="BA251" t="s">
        <v>301</v>
      </c>
      <c r="BB251">
        <v>6.9999999999999999E-4</v>
      </c>
      <c r="BC251" t="s">
        <v>245</v>
      </c>
      <c r="BD251">
        <v>5.0000000000000001E-4</v>
      </c>
      <c r="BE251" t="s">
        <v>179</v>
      </c>
      <c r="BF251">
        <v>2.9999999999999997E-4</v>
      </c>
      <c r="BG251" t="s">
        <v>246</v>
      </c>
      <c r="BH251">
        <v>1E-4</v>
      </c>
      <c r="BI251" t="s">
        <v>286</v>
      </c>
      <c r="BJ251">
        <v>2.0000000000000001E-4</v>
      </c>
      <c r="BK251" t="s">
        <v>431</v>
      </c>
      <c r="BL251">
        <v>4.0000000000000002E-4</v>
      </c>
      <c r="BM251" t="s">
        <v>249</v>
      </c>
      <c r="BN251">
        <v>2.9999999999999997E-4</v>
      </c>
      <c r="BO251" t="s">
        <v>213</v>
      </c>
      <c r="BP251">
        <v>5.0000000000000001E-4</v>
      </c>
      <c r="BQ251" t="s">
        <v>179</v>
      </c>
      <c r="BR251">
        <v>2.9999999999999997E-4</v>
      </c>
      <c r="BS251" t="s">
        <v>179</v>
      </c>
      <c r="BT251">
        <v>4.0000000000000002E-4</v>
      </c>
      <c r="BU251" t="s">
        <v>179</v>
      </c>
      <c r="BV251">
        <v>6.9999999999999999E-4</v>
      </c>
      <c r="BW251" t="s">
        <v>18</v>
      </c>
      <c r="BY251" t="s">
        <v>18</v>
      </c>
      <c r="CA251" t="s">
        <v>179</v>
      </c>
      <c r="CB251">
        <v>8.0000000000000004E-4</v>
      </c>
      <c r="CC251" t="s">
        <v>179</v>
      </c>
      <c r="CD251">
        <v>2.0999999999999999E-3</v>
      </c>
      <c r="CE251" t="s">
        <v>179</v>
      </c>
      <c r="CF251">
        <v>2.2000000000000001E-3</v>
      </c>
      <c r="CG251" t="s">
        <v>216</v>
      </c>
      <c r="CH251">
        <v>1E-4</v>
      </c>
      <c r="CI251" t="s">
        <v>179</v>
      </c>
      <c r="CJ251">
        <v>7.4000000000000003E-3</v>
      </c>
      <c r="CK251" t="s">
        <v>179</v>
      </c>
      <c r="CL251">
        <v>1.12E-2</v>
      </c>
      <c r="CM251" t="s">
        <v>179</v>
      </c>
      <c r="CN251">
        <v>4.4000000000000003E-3</v>
      </c>
      <c r="CO251" t="s">
        <v>179</v>
      </c>
      <c r="CP251">
        <v>8.9999999999999998E-4</v>
      </c>
      <c r="CQ251" t="s">
        <v>179</v>
      </c>
      <c r="CR251">
        <v>3.3999999999999998E-3</v>
      </c>
      <c r="CS251" t="s">
        <v>179</v>
      </c>
      <c r="CT251">
        <v>2E-3</v>
      </c>
      <c r="CU251" t="s">
        <v>179</v>
      </c>
      <c r="CV251">
        <v>8.0000000000000004E-4</v>
      </c>
      <c r="CW251" t="s">
        <v>18</v>
      </c>
      <c r="CY251" t="s">
        <v>179</v>
      </c>
      <c r="CZ251">
        <v>5.9999999999999995E-4</v>
      </c>
      <c r="DA251" t="s">
        <v>179</v>
      </c>
      <c r="DB251">
        <v>5.0000000000000001E-4</v>
      </c>
      <c r="DC251" t="s">
        <v>179</v>
      </c>
      <c r="DD251">
        <v>5.9999999999999995E-4</v>
      </c>
      <c r="DE251" t="s">
        <v>179</v>
      </c>
      <c r="DF251">
        <v>5.9999999999999995E-4</v>
      </c>
      <c r="DG251" t="s">
        <v>179</v>
      </c>
      <c r="DH251">
        <v>4.0000000000000002E-4</v>
      </c>
      <c r="DI251" t="s">
        <v>179</v>
      </c>
      <c r="DJ251">
        <v>4.0000000000000002E-4</v>
      </c>
      <c r="DK251" t="s">
        <v>2460</v>
      </c>
      <c r="DL251" t="s">
        <v>59</v>
      </c>
      <c r="DS251">
        <v>18</v>
      </c>
      <c r="DT251" t="s">
        <v>6016</v>
      </c>
      <c r="DW251" t="s">
        <v>4905</v>
      </c>
    </row>
    <row r="252" spans="1:127">
      <c r="A252">
        <v>689</v>
      </c>
      <c r="B252" s="14">
        <v>44743.832638888889</v>
      </c>
      <c r="C252" t="s">
        <v>52</v>
      </c>
      <c r="D252">
        <v>0</v>
      </c>
      <c r="E252">
        <v>0</v>
      </c>
      <c r="F252">
        <v>0</v>
      </c>
      <c r="G252" t="s">
        <v>54</v>
      </c>
      <c r="H252" t="s">
        <v>55</v>
      </c>
      <c r="I252" t="s">
        <v>55</v>
      </c>
      <c r="J252" t="s">
        <v>55</v>
      </c>
      <c r="K252" t="s">
        <v>18</v>
      </c>
      <c r="L252">
        <v>90</v>
      </c>
      <c r="M252" t="s">
        <v>173</v>
      </c>
      <c r="N252">
        <v>0</v>
      </c>
      <c r="O252" t="s">
        <v>173</v>
      </c>
      <c r="P252">
        <v>0</v>
      </c>
      <c r="Q252" t="s">
        <v>173</v>
      </c>
      <c r="R252">
        <v>0</v>
      </c>
      <c r="S252">
        <v>2</v>
      </c>
      <c r="T252" t="s">
        <v>174</v>
      </c>
      <c r="U252">
        <v>3.1347999999999998</v>
      </c>
      <c r="V252">
        <v>0.6704</v>
      </c>
      <c r="W252">
        <v>11.1988</v>
      </c>
      <c r="X252">
        <v>0.32529999999999998</v>
      </c>
      <c r="Y252">
        <v>36.196300000000001</v>
      </c>
      <c r="Z252">
        <v>0.34470000000000001</v>
      </c>
      <c r="AA252">
        <v>3.4000000000000002E-2</v>
      </c>
      <c r="AB252">
        <v>1.6799999999999999E-2</v>
      </c>
      <c r="AC252" t="s">
        <v>179</v>
      </c>
      <c r="AD252">
        <v>9.1999999999999998E-3</v>
      </c>
      <c r="AE252" t="s">
        <v>179</v>
      </c>
      <c r="AF252">
        <v>1.7399999999999999E-2</v>
      </c>
      <c r="AG252">
        <v>0.3866</v>
      </c>
      <c r="AH252">
        <v>1.0200000000000001E-2</v>
      </c>
      <c r="AI252">
        <v>9.4672000000000001</v>
      </c>
      <c r="AJ252">
        <v>3.6700000000000003E-2</v>
      </c>
      <c r="AK252">
        <v>0.6089</v>
      </c>
      <c r="AL252">
        <v>8.0999999999999996E-3</v>
      </c>
      <c r="AM252">
        <v>1.4800000000000001E-2</v>
      </c>
      <c r="AN252">
        <v>8.3999999999999995E-3</v>
      </c>
      <c r="AO252">
        <v>2.9600000000000001E-2</v>
      </c>
      <c r="AP252">
        <v>4.7000000000000002E-3</v>
      </c>
      <c r="AQ252">
        <v>0.1177</v>
      </c>
      <c r="AR252">
        <v>5.3E-3</v>
      </c>
      <c r="AS252">
        <v>6.9413999999999998</v>
      </c>
      <c r="AT252">
        <v>2.9100000000000001E-2</v>
      </c>
      <c r="AU252">
        <v>4.1999999999999997E-3</v>
      </c>
      <c r="AV252">
        <v>4.0000000000000001E-3</v>
      </c>
      <c r="AW252">
        <v>8.3000000000000001E-3</v>
      </c>
      <c r="AX252">
        <v>1.1000000000000001E-3</v>
      </c>
      <c r="AY252" t="s">
        <v>270</v>
      </c>
      <c r="AZ252">
        <v>8.0000000000000004E-4</v>
      </c>
      <c r="BA252" t="s">
        <v>195</v>
      </c>
      <c r="BB252">
        <v>6.9999999999999999E-4</v>
      </c>
      <c r="BC252" t="s">
        <v>211</v>
      </c>
      <c r="BD252">
        <v>5.0000000000000001E-4</v>
      </c>
      <c r="BE252" t="s">
        <v>179</v>
      </c>
      <c r="BF252">
        <v>4.0000000000000002E-4</v>
      </c>
      <c r="BG252" t="s">
        <v>179</v>
      </c>
      <c r="BH252">
        <v>1E-4</v>
      </c>
      <c r="BI252" t="s">
        <v>304</v>
      </c>
      <c r="BJ252">
        <v>2.0000000000000001E-4</v>
      </c>
      <c r="BK252" t="s">
        <v>243</v>
      </c>
      <c r="BL252">
        <v>5.0000000000000001E-4</v>
      </c>
      <c r="BM252" t="s">
        <v>332</v>
      </c>
      <c r="BN252">
        <v>2.9999999999999997E-4</v>
      </c>
      <c r="BO252" t="s">
        <v>213</v>
      </c>
      <c r="BP252">
        <v>5.0000000000000001E-4</v>
      </c>
      <c r="BQ252" t="s">
        <v>179</v>
      </c>
      <c r="BR252">
        <v>2.9999999999999997E-4</v>
      </c>
      <c r="BS252" t="s">
        <v>179</v>
      </c>
      <c r="BT252">
        <v>4.0000000000000002E-4</v>
      </c>
      <c r="BU252" t="s">
        <v>179</v>
      </c>
      <c r="BV252">
        <v>5.9999999999999995E-4</v>
      </c>
      <c r="BW252" t="s">
        <v>18</v>
      </c>
      <c r="BY252" t="s">
        <v>18</v>
      </c>
      <c r="CA252" t="s">
        <v>179</v>
      </c>
      <c r="CB252">
        <v>8.0000000000000004E-4</v>
      </c>
      <c r="CC252" t="s">
        <v>179</v>
      </c>
      <c r="CD252">
        <v>2.2000000000000001E-3</v>
      </c>
      <c r="CE252" t="s">
        <v>179</v>
      </c>
      <c r="CF252">
        <v>2.2000000000000001E-3</v>
      </c>
      <c r="CG252" t="s">
        <v>216</v>
      </c>
      <c r="CH252">
        <v>1E-4</v>
      </c>
      <c r="CI252" t="s">
        <v>179</v>
      </c>
      <c r="CJ252">
        <v>7.3000000000000001E-3</v>
      </c>
      <c r="CK252" t="s">
        <v>179</v>
      </c>
      <c r="CL252">
        <v>1.17E-2</v>
      </c>
      <c r="CM252" t="s">
        <v>179</v>
      </c>
      <c r="CN252">
        <v>5.7999999999999996E-3</v>
      </c>
      <c r="CO252" t="s">
        <v>179</v>
      </c>
      <c r="CP252">
        <v>8.9999999999999998E-4</v>
      </c>
      <c r="CQ252" t="s">
        <v>179</v>
      </c>
      <c r="CR252">
        <v>3.3E-3</v>
      </c>
      <c r="CS252" t="s">
        <v>179</v>
      </c>
      <c r="CT252">
        <v>2E-3</v>
      </c>
      <c r="CU252" t="s">
        <v>18</v>
      </c>
      <c r="CW252" t="s">
        <v>18</v>
      </c>
      <c r="CY252" t="s">
        <v>179</v>
      </c>
      <c r="CZ252">
        <v>5.9999999999999995E-4</v>
      </c>
      <c r="DA252" t="s">
        <v>179</v>
      </c>
      <c r="DB252">
        <v>5.9999999999999995E-4</v>
      </c>
      <c r="DC252" t="s">
        <v>179</v>
      </c>
      <c r="DD252">
        <v>5.9999999999999995E-4</v>
      </c>
      <c r="DE252" t="s">
        <v>179</v>
      </c>
      <c r="DF252">
        <v>5.9999999999999995E-4</v>
      </c>
      <c r="DG252" t="s">
        <v>179</v>
      </c>
      <c r="DH252">
        <v>4.0000000000000002E-4</v>
      </c>
      <c r="DI252" t="s">
        <v>179</v>
      </c>
      <c r="DJ252">
        <v>4.0000000000000002E-4</v>
      </c>
      <c r="DK252" t="s">
        <v>2460</v>
      </c>
      <c r="DL252" t="s">
        <v>59</v>
      </c>
      <c r="DS252">
        <v>45</v>
      </c>
      <c r="DT252" t="s">
        <v>1596</v>
      </c>
      <c r="DW252" t="s">
        <v>4906</v>
      </c>
    </row>
    <row r="253" spans="1:127">
      <c r="A253">
        <v>691</v>
      </c>
      <c r="B253" s="14">
        <v>44743.835416666669</v>
      </c>
      <c r="C253" t="s">
        <v>52</v>
      </c>
      <c r="D253">
        <v>0</v>
      </c>
      <c r="E253">
        <v>0</v>
      </c>
      <c r="F253">
        <v>0</v>
      </c>
      <c r="G253" t="s">
        <v>54</v>
      </c>
      <c r="H253" t="s">
        <v>55</v>
      </c>
      <c r="I253" t="s">
        <v>55</v>
      </c>
      <c r="J253" t="s">
        <v>55</v>
      </c>
      <c r="K253" t="s">
        <v>18</v>
      </c>
      <c r="L253">
        <v>90</v>
      </c>
      <c r="M253" t="s">
        <v>173</v>
      </c>
      <c r="N253">
        <v>0</v>
      </c>
      <c r="O253" t="s">
        <v>173</v>
      </c>
      <c r="P253">
        <v>0</v>
      </c>
      <c r="Q253" t="s">
        <v>173</v>
      </c>
      <c r="R253">
        <v>0</v>
      </c>
      <c r="S253">
        <v>2</v>
      </c>
      <c r="T253" t="s">
        <v>174</v>
      </c>
      <c r="U253">
        <v>3.8153999999999999</v>
      </c>
      <c r="V253">
        <v>0.66690000000000005</v>
      </c>
      <c r="W253">
        <v>10.692</v>
      </c>
      <c r="X253">
        <v>0.3135</v>
      </c>
      <c r="Y253">
        <v>38.4758</v>
      </c>
      <c r="Z253">
        <v>0.35399999999999998</v>
      </c>
      <c r="AA253" t="s">
        <v>179</v>
      </c>
      <c r="AB253">
        <v>1.49E-2</v>
      </c>
      <c r="AC253" t="s">
        <v>179</v>
      </c>
      <c r="AD253">
        <v>8.6E-3</v>
      </c>
      <c r="AE253" t="s">
        <v>179</v>
      </c>
      <c r="AF253">
        <v>1.67E-2</v>
      </c>
      <c r="AG253">
        <v>0.2011</v>
      </c>
      <c r="AH253">
        <v>8.2000000000000007E-3</v>
      </c>
      <c r="AI253">
        <v>7.2445000000000004</v>
      </c>
      <c r="AJ253">
        <v>3.1600000000000003E-2</v>
      </c>
      <c r="AK253">
        <v>0.57899999999999996</v>
      </c>
      <c r="AL253">
        <v>7.7000000000000002E-3</v>
      </c>
      <c r="AM253">
        <v>1.7600000000000001E-2</v>
      </c>
      <c r="AN253">
        <v>7.9000000000000008E-3</v>
      </c>
      <c r="AO253">
        <v>2.6499999999999999E-2</v>
      </c>
      <c r="AP253">
        <v>4.4999999999999997E-3</v>
      </c>
      <c r="AQ253">
        <v>0.1108</v>
      </c>
      <c r="AR253">
        <v>5.0000000000000001E-3</v>
      </c>
      <c r="AS253">
        <v>6.0303000000000004</v>
      </c>
      <c r="AT253">
        <v>2.63E-2</v>
      </c>
      <c r="AU253">
        <v>4.7999999999999996E-3</v>
      </c>
      <c r="AV253">
        <v>3.8E-3</v>
      </c>
      <c r="AW253">
        <v>1.5599999999999999E-2</v>
      </c>
      <c r="AX253">
        <v>1.2999999999999999E-3</v>
      </c>
      <c r="AY253" t="s">
        <v>431</v>
      </c>
      <c r="AZ253">
        <v>8.9999999999999998E-4</v>
      </c>
      <c r="BA253" t="s">
        <v>301</v>
      </c>
      <c r="BB253">
        <v>6.9999999999999999E-4</v>
      </c>
      <c r="BC253" t="s">
        <v>267</v>
      </c>
      <c r="BD253">
        <v>5.0000000000000001E-4</v>
      </c>
      <c r="BE253" t="s">
        <v>179</v>
      </c>
      <c r="BF253">
        <v>2.9999999999999997E-4</v>
      </c>
      <c r="BG253" t="s">
        <v>179</v>
      </c>
      <c r="BH253">
        <v>1E-4</v>
      </c>
      <c r="BI253" t="s">
        <v>192</v>
      </c>
      <c r="BJ253">
        <v>2.0000000000000001E-4</v>
      </c>
      <c r="BK253" t="s">
        <v>190</v>
      </c>
      <c r="BL253">
        <v>4.0000000000000002E-4</v>
      </c>
      <c r="BM253" t="s">
        <v>517</v>
      </c>
      <c r="BN253">
        <v>2.9999999999999997E-4</v>
      </c>
      <c r="BO253" t="s">
        <v>317</v>
      </c>
      <c r="BP253">
        <v>5.0000000000000001E-4</v>
      </c>
      <c r="BQ253" t="s">
        <v>179</v>
      </c>
      <c r="BR253">
        <v>2.9999999999999997E-4</v>
      </c>
      <c r="BS253" t="s">
        <v>179</v>
      </c>
      <c r="BT253">
        <v>4.0000000000000002E-4</v>
      </c>
      <c r="BU253" t="s">
        <v>179</v>
      </c>
      <c r="BV253">
        <v>5.9999999999999995E-4</v>
      </c>
      <c r="BW253" t="s">
        <v>18</v>
      </c>
      <c r="BY253" t="s">
        <v>179</v>
      </c>
      <c r="BZ253">
        <v>1.1999999999999999E-3</v>
      </c>
      <c r="CA253" t="s">
        <v>179</v>
      </c>
      <c r="CB253">
        <v>8.0000000000000004E-4</v>
      </c>
      <c r="CC253" t="s">
        <v>179</v>
      </c>
      <c r="CD253">
        <v>2.0999999999999999E-3</v>
      </c>
      <c r="CE253" t="s">
        <v>179</v>
      </c>
      <c r="CF253">
        <v>2.2000000000000001E-3</v>
      </c>
      <c r="CG253" t="s">
        <v>216</v>
      </c>
      <c r="CH253">
        <v>1E-4</v>
      </c>
      <c r="CI253" t="s">
        <v>179</v>
      </c>
      <c r="CJ253">
        <v>7.9000000000000008E-3</v>
      </c>
      <c r="CK253" t="s">
        <v>179</v>
      </c>
      <c r="CL253">
        <v>1.1599999999999999E-2</v>
      </c>
      <c r="CM253" t="s">
        <v>179</v>
      </c>
      <c r="CN253">
        <v>4.4000000000000003E-3</v>
      </c>
      <c r="CO253" t="s">
        <v>179</v>
      </c>
      <c r="CP253">
        <v>8.9999999999999998E-4</v>
      </c>
      <c r="CQ253" t="s">
        <v>179</v>
      </c>
      <c r="CR253">
        <v>3.2000000000000002E-3</v>
      </c>
      <c r="CS253" t="s">
        <v>179</v>
      </c>
      <c r="CT253">
        <v>2E-3</v>
      </c>
      <c r="CU253" t="s">
        <v>179</v>
      </c>
      <c r="CV253">
        <v>6.9999999999999999E-4</v>
      </c>
      <c r="CW253" t="s">
        <v>18</v>
      </c>
      <c r="CY253" t="s">
        <v>179</v>
      </c>
      <c r="CZ253">
        <v>5.0000000000000001E-4</v>
      </c>
      <c r="DA253" t="s">
        <v>179</v>
      </c>
      <c r="DB253">
        <v>5.9999999999999995E-4</v>
      </c>
      <c r="DC253" t="s">
        <v>179</v>
      </c>
      <c r="DD253">
        <v>5.9999999999999995E-4</v>
      </c>
      <c r="DE253" t="s">
        <v>179</v>
      </c>
      <c r="DF253">
        <v>5.9999999999999995E-4</v>
      </c>
      <c r="DG253" t="s">
        <v>179</v>
      </c>
      <c r="DH253">
        <v>4.0000000000000002E-4</v>
      </c>
      <c r="DI253" t="s">
        <v>179</v>
      </c>
      <c r="DJ253">
        <v>4.0000000000000002E-4</v>
      </c>
      <c r="DK253" t="s">
        <v>2460</v>
      </c>
      <c r="DL253" t="s">
        <v>59</v>
      </c>
      <c r="DS253">
        <v>70</v>
      </c>
      <c r="DT253" t="s">
        <v>5985</v>
      </c>
      <c r="DW253" t="s">
        <v>4907</v>
      </c>
    </row>
    <row r="254" spans="1:127">
      <c r="A254">
        <v>692</v>
      </c>
      <c r="B254" s="14">
        <v>44743.838888888888</v>
      </c>
      <c r="C254" t="s">
        <v>52</v>
      </c>
      <c r="D254">
        <v>0</v>
      </c>
      <c r="E254">
        <v>0</v>
      </c>
      <c r="F254">
        <v>0</v>
      </c>
      <c r="G254" t="s">
        <v>54</v>
      </c>
      <c r="H254" t="s">
        <v>55</v>
      </c>
      <c r="I254" t="s">
        <v>55</v>
      </c>
      <c r="J254" t="s">
        <v>55</v>
      </c>
      <c r="K254" t="s">
        <v>18</v>
      </c>
      <c r="L254">
        <v>90</v>
      </c>
      <c r="M254" t="s">
        <v>173</v>
      </c>
      <c r="N254">
        <v>0</v>
      </c>
      <c r="O254" t="s">
        <v>173</v>
      </c>
      <c r="P254">
        <v>0</v>
      </c>
      <c r="Q254" t="s">
        <v>173</v>
      </c>
      <c r="R254">
        <v>0</v>
      </c>
      <c r="S254">
        <v>2</v>
      </c>
      <c r="T254" t="s">
        <v>174</v>
      </c>
      <c r="U254">
        <v>4.0346000000000002</v>
      </c>
      <c r="V254">
        <v>0.67330000000000001</v>
      </c>
      <c r="W254">
        <v>12.6457</v>
      </c>
      <c r="X254">
        <v>0.33850000000000002</v>
      </c>
      <c r="Y254">
        <v>39.576599999999999</v>
      </c>
      <c r="Z254">
        <v>0.36280000000000001</v>
      </c>
      <c r="AA254">
        <v>2.24E-2</v>
      </c>
      <c r="AB254">
        <v>1.55E-2</v>
      </c>
      <c r="AC254" t="s">
        <v>179</v>
      </c>
      <c r="AD254">
        <v>8.8999999999999999E-3</v>
      </c>
      <c r="AE254" t="s">
        <v>179</v>
      </c>
      <c r="AF254">
        <v>1.67E-2</v>
      </c>
      <c r="AG254">
        <v>0.3362</v>
      </c>
      <c r="AH254">
        <v>9.7999999999999997E-3</v>
      </c>
      <c r="AI254">
        <v>8.0911000000000008</v>
      </c>
      <c r="AJ254">
        <v>3.3700000000000001E-2</v>
      </c>
      <c r="AK254">
        <v>0.59409999999999996</v>
      </c>
      <c r="AL254">
        <v>7.7999999999999996E-3</v>
      </c>
      <c r="AM254">
        <v>1.7399999999999999E-2</v>
      </c>
      <c r="AN254">
        <v>8.2000000000000007E-3</v>
      </c>
      <c r="AO254">
        <v>2.4500000000000001E-2</v>
      </c>
      <c r="AP254">
        <v>4.5999999999999999E-3</v>
      </c>
      <c r="AQ254">
        <v>0.26619999999999999</v>
      </c>
      <c r="AR254">
        <v>7.4000000000000003E-3</v>
      </c>
      <c r="AS254">
        <v>6.7084000000000001</v>
      </c>
      <c r="AT254">
        <v>2.8000000000000001E-2</v>
      </c>
      <c r="AU254">
        <v>1.1299999999999999E-2</v>
      </c>
      <c r="AV254">
        <v>4.0000000000000001E-3</v>
      </c>
      <c r="AW254">
        <v>2.2200000000000001E-2</v>
      </c>
      <c r="AX254">
        <v>1.5E-3</v>
      </c>
      <c r="AY254" t="s">
        <v>312</v>
      </c>
      <c r="AZ254">
        <v>8.9999999999999998E-4</v>
      </c>
      <c r="BA254" t="s">
        <v>405</v>
      </c>
      <c r="BB254">
        <v>8.0000000000000004E-4</v>
      </c>
      <c r="BC254" t="s">
        <v>245</v>
      </c>
      <c r="BD254">
        <v>5.0000000000000001E-4</v>
      </c>
      <c r="BE254" t="s">
        <v>179</v>
      </c>
      <c r="BF254">
        <v>2.9999999999999997E-4</v>
      </c>
      <c r="BG254" t="s">
        <v>179</v>
      </c>
      <c r="BH254">
        <v>1E-4</v>
      </c>
      <c r="BI254" t="s">
        <v>212</v>
      </c>
      <c r="BJ254">
        <v>2.0000000000000001E-4</v>
      </c>
      <c r="BK254" t="s">
        <v>265</v>
      </c>
      <c r="BL254">
        <v>4.0000000000000002E-4</v>
      </c>
      <c r="BM254" t="s">
        <v>269</v>
      </c>
      <c r="BN254">
        <v>2.9999999999999997E-4</v>
      </c>
      <c r="BO254" t="s">
        <v>195</v>
      </c>
      <c r="BP254">
        <v>5.0000000000000001E-4</v>
      </c>
      <c r="BQ254" t="s">
        <v>179</v>
      </c>
      <c r="BR254">
        <v>2.9999999999999997E-4</v>
      </c>
      <c r="BS254" t="s">
        <v>179</v>
      </c>
      <c r="BT254">
        <v>4.0000000000000002E-4</v>
      </c>
      <c r="BU254" t="s">
        <v>179</v>
      </c>
      <c r="BV254">
        <v>6.9999999999999999E-4</v>
      </c>
      <c r="BW254" t="s">
        <v>18</v>
      </c>
      <c r="BY254" t="s">
        <v>179</v>
      </c>
      <c r="BZ254">
        <v>1.1000000000000001E-3</v>
      </c>
      <c r="CA254" t="s">
        <v>179</v>
      </c>
      <c r="CB254">
        <v>8.0000000000000004E-4</v>
      </c>
      <c r="CC254" t="s">
        <v>179</v>
      </c>
      <c r="CD254">
        <v>2.0999999999999999E-3</v>
      </c>
      <c r="CE254" t="s">
        <v>179</v>
      </c>
      <c r="CF254">
        <v>2.3E-3</v>
      </c>
      <c r="CG254" t="s">
        <v>216</v>
      </c>
      <c r="CH254">
        <v>1E-4</v>
      </c>
      <c r="CI254" t="s">
        <v>179</v>
      </c>
      <c r="CJ254">
        <v>7.0000000000000001E-3</v>
      </c>
      <c r="CK254" t="s">
        <v>179</v>
      </c>
      <c r="CL254">
        <v>1.14E-2</v>
      </c>
      <c r="CM254" t="s">
        <v>179</v>
      </c>
      <c r="CN254">
        <v>4.1000000000000003E-3</v>
      </c>
      <c r="CO254" t="s">
        <v>179</v>
      </c>
      <c r="CP254">
        <v>8.9999999999999998E-4</v>
      </c>
      <c r="CQ254" t="s">
        <v>179</v>
      </c>
      <c r="CR254">
        <v>3.3E-3</v>
      </c>
      <c r="CS254" t="s">
        <v>179</v>
      </c>
      <c r="CT254">
        <v>1.9E-3</v>
      </c>
      <c r="CU254" t="s">
        <v>18</v>
      </c>
      <c r="CW254" t="s">
        <v>18</v>
      </c>
      <c r="CY254" t="s">
        <v>179</v>
      </c>
      <c r="CZ254">
        <v>5.9999999999999995E-4</v>
      </c>
      <c r="DA254" t="s">
        <v>179</v>
      </c>
      <c r="DB254">
        <v>5.9999999999999995E-4</v>
      </c>
      <c r="DC254" t="s">
        <v>179</v>
      </c>
      <c r="DD254">
        <v>5.9999999999999995E-4</v>
      </c>
      <c r="DE254" t="s">
        <v>179</v>
      </c>
      <c r="DF254">
        <v>5.9999999999999995E-4</v>
      </c>
      <c r="DG254" t="s">
        <v>179</v>
      </c>
      <c r="DH254">
        <v>4.0000000000000002E-4</v>
      </c>
      <c r="DI254" t="s">
        <v>179</v>
      </c>
      <c r="DJ254">
        <v>2.9999999999999997E-4</v>
      </c>
      <c r="DK254" t="s">
        <v>2464</v>
      </c>
      <c r="DL254" t="s">
        <v>59</v>
      </c>
      <c r="DS254">
        <v>92</v>
      </c>
      <c r="DT254" t="s">
        <v>5992</v>
      </c>
      <c r="DW254" t="s">
        <v>4908</v>
      </c>
    </row>
    <row r="255" spans="1:127">
      <c r="A255">
        <v>693</v>
      </c>
      <c r="B255" s="14">
        <v>44743.844444444447</v>
      </c>
      <c r="C255" t="s">
        <v>52</v>
      </c>
      <c r="D255">
        <v>0</v>
      </c>
      <c r="E255">
        <v>0</v>
      </c>
      <c r="F255">
        <v>0</v>
      </c>
      <c r="G255" t="s">
        <v>54</v>
      </c>
      <c r="H255" t="s">
        <v>55</v>
      </c>
      <c r="I255" t="s">
        <v>55</v>
      </c>
      <c r="J255" t="s">
        <v>55</v>
      </c>
      <c r="K255" t="s">
        <v>18</v>
      </c>
      <c r="L255">
        <v>90</v>
      </c>
      <c r="M255" t="s">
        <v>173</v>
      </c>
      <c r="N255">
        <v>0</v>
      </c>
      <c r="O255" t="s">
        <v>173</v>
      </c>
      <c r="P255">
        <v>0</v>
      </c>
      <c r="Q255" t="s">
        <v>173</v>
      </c>
      <c r="R255">
        <v>0</v>
      </c>
      <c r="S255">
        <v>2</v>
      </c>
      <c r="T255" t="s">
        <v>174</v>
      </c>
      <c r="U255">
        <v>1.2930999999999999</v>
      </c>
      <c r="V255">
        <v>0.58140000000000003</v>
      </c>
      <c r="W255">
        <v>12.161899999999999</v>
      </c>
      <c r="X255">
        <v>0.32950000000000002</v>
      </c>
      <c r="Y255">
        <v>32.917099999999998</v>
      </c>
      <c r="Z255">
        <v>0.33179999999999998</v>
      </c>
      <c r="AA255">
        <v>0.1217</v>
      </c>
      <c r="AB255">
        <v>1.66E-2</v>
      </c>
      <c r="AC255" t="s">
        <v>179</v>
      </c>
      <c r="AD255">
        <v>8.8999999999999999E-3</v>
      </c>
      <c r="AE255">
        <v>2.7699999999999999E-2</v>
      </c>
      <c r="AF255">
        <v>1.9199999999999998E-2</v>
      </c>
      <c r="AG255">
        <v>0.90859999999999996</v>
      </c>
      <c r="AH255">
        <v>1.41E-2</v>
      </c>
      <c r="AI255">
        <v>5.8951000000000002</v>
      </c>
      <c r="AJ255">
        <v>2.8899999999999999E-2</v>
      </c>
      <c r="AK255">
        <v>0.63549999999999995</v>
      </c>
      <c r="AL255">
        <v>7.7999999999999996E-3</v>
      </c>
      <c r="AM255">
        <v>9.9000000000000008E-3</v>
      </c>
      <c r="AN255">
        <v>8.0999999999999996E-3</v>
      </c>
      <c r="AO255">
        <v>1.72E-2</v>
      </c>
      <c r="AP255">
        <v>4.4999999999999997E-3</v>
      </c>
      <c r="AQ255">
        <v>0.14879999999999999</v>
      </c>
      <c r="AR255">
        <v>5.7999999999999996E-3</v>
      </c>
      <c r="AS255">
        <v>7.1825000000000001</v>
      </c>
      <c r="AT255">
        <v>2.8299999999999999E-2</v>
      </c>
      <c r="AU255">
        <v>6.1000000000000004E-3</v>
      </c>
      <c r="AV255">
        <v>4.1999999999999997E-3</v>
      </c>
      <c r="AW255">
        <v>1.3599999999999999E-2</v>
      </c>
      <c r="AX255">
        <v>1.2999999999999999E-3</v>
      </c>
      <c r="AY255" t="s">
        <v>789</v>
      </c>
      <c r="AZ255">
        <v>8.9999999999999998E-4</v>
      </c>
      <c r="BA255" t="s">
        <v>283</v>
      </c>
      <c r="BB255">
        <v>8.0000000000000004E-4</v>
      </c>
      <c r="BC255" t="s">
        <v>651</v>
      </c>
      <c r="BD255">
        <v>5.0000000000000001E-4</v>
      </c>
      <c r="BE255" t="s">
        <v>438</v>
      </c>
      <c r="BF255">
        <v>5.0000000000000001E-4</v>
      </c>
      <c r="BG255" t="s">
        <v>179</v>
      </c>
      <c r="BH255">
        <v>1E-4</v>
      </c>
      <c r="BI255" t="s">
        <v>406</v>
      </c>
      <c r="BJ255">
        <v>2.0000000000000001E-4</v>
      </c>
      <c r="BK255" t="s">
        <v>2054</v>
      </c>
      <c r="BL255">
        <v>5.9999999999999995E-4</v>
      </c>
      <c r="BM255" t="s">
        <v>344</v>
      </c>
      <c r="BN255">
        <v>4.0000000000000002E-4</v>
      </c>
      <c r="BO255" t="s">
        <v>390</v>
      </c>
      <c r="BP255">
        <v>5.9999999999999995E-4</v>
      </c>
      <c r="BQ255" t="s">
        <v>179</v>
      </c>
      <c r="BR255">
        <v>2.9999999999999997E-4</v>
      </c>
      <c r="BS255" t="s">
        <v>179</v>
      </c>
      <c r="BT255">
        <v>5.0000000000000001E-4</v>
      </c>
      <c r="BU255" t="s">
        <v>179</v>
      </c>
      <c r="BV255">
        <v>5.9999999999999995E-4</v>
      </c>
      <c r="BW255" t="s">
        <v>245</v>
      </c>
      <c r="BX255">
        <v>8.9999999999999998E-4</v>
      </c>
      <c r="BY255" t="s">
        <v>179</v>
      </c>
      <c r="BZ255">
        <v>1.1000000000000001E-3</v>
      </c>
      <c r="CA255" t="s">
        <v>179</v>
      </c>
      <c r="CB255">
        <v>8.0000000000000004E-4</v>
      </c>
      <c r="CC255" t="s">
        <v>179</v>
      </c>
      <c r="CD255">
        <v>2.0999999999999999E-3</v>
      </c>
      <c r="CE255" t="s">
        <v>179</v>
      </c>
      <c r="CF255">
        <v>2.2000000000000001E-3</v>
      </c>
      <c r="CG255" t="s">
        <v>216</v>
      </c>
      <c r="CH255">
        <v>1E-4</v>
      </c>
      <c r="CI255" t="s">
        <v>179</v>
      </c>
      <c r="CJ255">
        <v>8.0000000000000002E-3</v>
      </c>
      <c r="CK255" t="s">
        <v>179</v>
      </c>
      <c r="CL255">
        <v>1.1299999999999999E-2</v>
      </c>
      <c r="CM255" t="s">
        <v>179</v>
      </c>
      <c r="CN255">
        <v>7.6E-3</v>
      </c>
      <c r="CO255" t="s">
        <v>179</v>
      </c>
      <c r="CP255">
        <v>8.0000000000000004E-4</v>
      </c>
      <c r="CQ255" t="s">
        <v>179</v>
      </c>
      <c r="CR255">
        <v>3.3E-3</v>
      </c>
      <c r="CS255" t="s">
        <v>179</v>
      </c>
      <c r="CT255">
        <v>1.9E-3</v>
      </c>
      <c r="CU255" t="s">
        <v>179</v>
      </c>
      <c r="CV255">
        <v>8.9999999999999998E-4</v>
      </c>
      <c r="CW255" t="s">
        <v>18</v>
      </c>
      <c r="CY255" t="s">
        <v>179</v>
      </c>
      <c r="CZ255">
        <v>5.0000000000000001E-4</v>
      </c>
      <c r="DA255" t="s">
        <v>179</v>
      </c>
      <c r="DB255">
        <v>5.9999999999999995E-4</v>
      </c>
      <c r="DC255" t="s">
        <v>179</v>
      </c>
      <c r="DD255">
        <v>5.9999999999999995E-4</v>
      </c>
      <c r="DE255" t="s">
        <v>179</v>
      </c>
      <c r="DF255">
        <v>5.9999999999999995E-4</v>
      </c>
      <c r="DG255" t="s">
        <v>179</v>
      </c>
      <c r="DH255">
        <v>4.0000000000000002E-4</v>
      </c>
      <c r="DI255" t="s">
        <v>179</v>
      </c>
      <c r="DJ255">
        <v>5.0000000000000001E-4</v>
      </c>
      <c r="DK255" t="s">
        <v>2465</v>
      </c>
      <c r="DL255" t="s">
        <v>59</v>
      </c>
      <c r="DS255">
        <v>10</v>
      </c>
      <c r="DT255" t="s">
        <v>2466</v>
      </c>
      <c r="DW255" t="s">
        <v>4909</v>
      </c>
    </row>
    <row r="256" spans="1:127">
      <c r="A256">
        <v>695</v>
      </c>
      <c r="B256" s="14">
        <v>44743.848611111112</v>
      </c>
      <c r="C256" t="s">
        <v>52</v>
      </c>
      <c r="D256">
        <v>0</v>
      </c>
      <c r="E256">
        <v>0</v>
      </c>
      <c r="F256">
        <v>0</v>
      </c>
      <c r="G256" t="s">
        <v>54</v>
      </c>
      <c r="H256" t="s">
        <v>55</v>
      </c>
      <c r="I256" t="s">
        <v>55</v>
      </c>
      <c r="J256" t="s">
        <v>55</v>
      </c>
      <c r="K256" t="s">
        <v>18</v>
      </c>
      <c r="L256">
        <v>90</v>
      </c>
      <c r="M256" t="s">
        <v>173</v>
      </c>
      <c r="N256">
        <v>0</v>
      </c>
      <c r="O256" t="s">
        <v>173</v>
      </c>
      <c r="P256">
        <v>0</v>
      </c>
      <c r="Q256" t="s">
        <v>173</v>
      </c>
      <c r="R256">
        <v>0</v>
      </c>
      <c r="S256">
        <v>2</v>
      </c>
      <c r="T256" t="s">
        <v>174</v>
      </c>
      <c r="U256">
        <v>1.6559999999999999</v>
      </c>
      <c r="V256">
        <v>0.621</v>
      </c>
      <c r="W256">
        <v>13.9869</v>
      </c>
      <c r="X256">
        <v>0.3538</v>
      </c>
      <c r="Y256">
        <v>37.807899999999997</v>
      </c>
      <c r="Z256">
        <v>0.35859999999999997</v>
      </c>
      <c r="AA256">
        <v>4.3299999999999998E-2</v>
      </c>
      <c r="AB256">
        <v>1.5800000000000002E-2</v>
      </c>
      <c r="AC256" t="s">
        <v>179</v>
      </c>
      <c r="AD256">
        <v>9.5999999999999992E-3</v>
      </c>
      <c r="AE256">
        <v>0.1153</v>
      </c>
      <c r="AF256">
        <v>2.0400000000000001E-2</v>
      </c>
      <c r="AG256">
        <v>0.90049999999999997</v>
      </c>
      <c r="AH256">
        <v>1.44E-2</v>
      </c>
      <c r="AI256">
        <v>7.6912000000000003</v>
      </c>
      <c r="AJ256">
        <v>3.32E-2</v>
      </c>
      <c r="AK256">
        <v>0.62460000000000004</v>
      </c>
      <c r="AL256">
        <v>8.0000000000000002E-3</v>
      </c>
      <c r="AM256">
        <v>2.35E-2</v>
      </c>
      <c r="AN256">
        <v>8.3999999999999995E-3</v>
      </c>
      <c r="AO256">
        <v>3.3300000000000003E-2</v>
      </c>
      <c r="AP256">
        <v>4.8999999999999998E-3</v>
      </c>
      <c r="AQ256">
        <v>5.8599999999999999E-2</v>
      </c>
      <c r="AR256">
        <v>3.8999999999999998E-3</v>
      </c>
      <c r="AS256">
        <v>7.3333000000000004</v>
      </c>
      <c r="AT256">
        <v>2.9100000000000001E-2</v>
      </c>
      <c r="AU256" t="s">
        <v>179</v>
      </c>
      <c r="AV256">
        <v>4.1999999999999997E-3</v>
      </c>
      <c r="AW256">
        <v>1.09E-2</v>
      </c>
      <c r="AX256">
        <v>1.1000000000000001E-3</v>
      </c>
      <c r="AY256" t="s">
        <v>559</v>
      </c>
      <c r="AZ256">
        <v>8.9999999999999998E-4</v>
      </c>
      <c r="BA256" t="s">
        <v>209</v>
      </c>
      <c r="BB256">
        <v>6.9999999999999999E-4</v>
      </c>
      <c r="BC256" t="s">
        <v>267</v>
      </c>
      <c r="BD256">
        <v>5.0000000000000001E-4</v>
      </c>
      <c r="BE256" t="s">
        <v>267</v>
      </c>
      <c r="BF256">
        <v>4.0000000000000002E-4</v>
      </c>
      <c r="BG256" t="s">
        <v>179</v>
      </c>
      <c r="BH256">
        <v>1E-4</v>
      </c>
      <c r="BI256" t="s">
        <v>211</v>
      </c>
      <c r="BJ256">
        <v>2.0000000000000001E-4</v>
      </c>
      <c r="BK256" t="s">
        <v>347</v>
      </c>
      <c r="BL256">
        <v>5.0000000000000001E-4</v>
      </c>
      <c r="BM256" t="s">
        <v>517</v>
      </c>
      <c r="BN256">
        <v>2.9999999999999997E-4</v>
      </c>
      <c r="BO256" t="s">
        <v>270</v>
      </c>
      <c r="BP256">
        <v>5.0000000000000001E-4</v>
      </c>
      <c r="BQ256" t="s">
        <v>179</v>
      </c>
      <c r="BR256">
        <v>2.9999999999999997E-4</v>
      </c>
      <c r="BS256" t="s">
        <v>179</v>
      </c>
      <c r="BT256">
        <v>4.0000000000000002E-4</v>
      </c>
      <c r="BU256" t="s">
        <v>179</v>
      </c>
      <c r="BV256">
        <v>6.9999999999999999E-4</v>
      </c>
      <c r="BW256" t="s">
        <v>179</v>
      </c>
      <c r="BX256">
        <v>8.0000000000000004E-4</v>
      </c>
      <c r="BY256" t="s">
        <v>179</v>
      </c>
      <c r="BZ256">
        <v>1.1000000000000001E-3</v>
      </c>
      <c r="CA256" t="s">
        <v>285</v>
      </c>
      <c r="CB256">
        <v>8.0000000000000004E-4</v>
      </c>
      <c r="CC256" t="s">
        <v>179</v>
      </c>
      <c r="CD256">
        <v>2E-3</v>
      </c>
      <c r="CE256" t="s">
        <v>179</v>
      </c>
      <c r="CF256">
        <v>2.3E-3</v>
      </c>
      <c r="CG256" t="s">
        <v>216</v>
      </c>
      <c r="CH256">
        <v>1E-4</v>
      </c>
      <c r="CI256" t="s">
        <v>179</v>
      </c>
      <c r="CJ256">
        <v>6.8999999999999999E-3</v>
      </c>
      <c r="CK256" t="s">
        <v>179</v>
      </c>
      <c r="CL256">
        <v>1.15E-2</v>
      </c>
      <c r="CM256" t="s">
        <v>179</v>
      </c>
      <c r="CN256">
        <v>5.4999999999999997E-3</v>
      </c>
      <c r="CO256" t="s">
        <v>179</v>
      </c>
      <c r="CP256">
        <v>8.9999999999999998E-4</v>
      </c>
      <c r="CQ256" t="s">
        <v>179</v>
      </c>
      <c r="CR256">
        <v>3.0999999999999999E-3</v>
      </c>
      <c r="CS256" t="s">
        <v>179</v>
      </c>
      <c r="CT256">
        <v>1.9E-3</v>
      </c>
      <c r="CU256" t="s">
        <v>179</v>
      </c>
      <c r="CV256">
        <v>8.0000000000000004E-4</v>
      </c>
      <c r="CW256" t="s">
        <v>18</v>
      </c>
      <c r="CY256" t="s">
        <v>179</v>
      </c>
      <c r="CZ256">
        <v>5.9999999999999995E-4</v>
      </c>
      <c r="DA256" t="s">
        <v>179</v>
      </c>
      <c r="DB256">
        <v>5.9999999999999995E-4</v>
      </c>
      <c r="DC256" t="s">
        <v>179</v>
      </c>
      <c r="DD256">
        <v>5.9999999999999995E-4</v>
      </c>
      <c r="DE256" t="s">
        <v>179</v>
      </c>
      <c r="DF256">
        <v>6.9999999999999999E-4</v>
      </c>
      <c r="DG256" t="s">
        <v>179</v>
      </c>
      <c r="DH256">
        <v>5.0000000000000001E-4</v>
      </c>
      <c r="DI256" t="s">
        <v>179</v>
      </c>
      <c r="DJ256">
        <v>4.0000000000000002E-4</v>
      </c>
      <c r="DK256" t="s">
        <v>2465</v>
      </c>
      <c r="DL256" t="s">
        <v>59</v>
      </c>
      <c r="DS256">
        <v>87</v>
      </c>
      <c r="DT256" t="s">
        <v>2468</v>
      </c>
      <c r="DW256" t="s">
        <v>4910</v>
      </c>
    </row>
    <row r="257" spans="1:127">
      <c r="A257">
        <v>696</v>
      </c>
      <c r="B257" s="14">
        <v>44743.850694444445</v>
      </c>
      <c r="C257" t="s">
        <v>52</v>
      </c>
      <c r="D257">
        <v>0</v>
      </c>
      <c r="E257">
        <v>0</v>
      </c>
      <c r="F257">
        <v>0</v>
      </c>
      <c r="G257" t="s">
        <v>54</v>
      </c>
      <c r="H257" t="s">
        <v>55</v>
      </c>
      <c r="I257" t="s">
        <v>55</v>
      </c>
      <c r="J257" t="s">
        <v>55</v>
      </c>
      <c r="K257" t="s">
        <v>18</v>
      </c>
      <c r="L257">
        <v>90</v>
      </c>
      <c r="M257" t="s">
        <v>173</v>
      </c>
      <c r="N257">
        <v>0</v>
      </c>
      <c r="O257" t="s">
        <v>173</v>
      </c>
      <c r="P257">
        <v>0</v>
      </c>
      <c r="Q257" t="s">
        <v>173</v>
      </c>
      <c r="R257">
        <v>0</v>
      </c>
      <c r="S257">
        <v>2</v>
      </c>
      <c r="T257" t="s">
        <v>174</v>
      </c>
      <c r="U257">
        <v>3.0937999999999999</v>
      </c>
      <c r="V257">
        <v>0.63460000000000005</v>
      </c>
      <c r="W257">
        <v>10.447100000000001</v>
      </c>
      <c r="X257">
        <v>0.30959999999999999</v>
      </c>
      <c r="Y257">
        <v>33.290500000000002</v>
      </c>
      <c r="Z257">
        <v>0.32569999999999999</v>
      </c>
      <c r="AA257" t="s">
        <v>179</v>
      </c>
      <c r="AB257">
        <v>1.6E-2</v>
      </c>
      <c r="AC257" t="s">
        <v>179</v>
      </c>
      <c r="AD257">
        <v>8.6E-3</v>
      </c>
      <c r="AE257" t="s">
        <v>179</v>
      </c>
      <c r="AF257">
        <v>1.6299999999999999E-2</v>
      </c>
      <c r="AG257">
        <v>0.26440000000000002</v>
      </c>
      <c r="AH257">
        <v>8.6E-3</v>
      </c>
      <c r="AI257">
        <v>9.3416999999999994</v>
      </c>
      <c r="AJ257">
        <v>3.61E-2</v>
      </c>
      <c r="AK257">
        <v>0.48159999999999997</v>
      </c>
      <c r="AL257">
        <v>7.3000000000000001E-3</v>
      </c>
      <c r="AM257">
        <v>1.35E-2</v>
      </c>
      <c r="AN257">
        <v>7.6E-3</v>
      </c>
      <c r="AO257">
        <v>2.9399999999999999E-2</v>
      </c>
      <c r="AP257">
        <v>4.4000000000000003E-3</v>
      </c>
      <c r="AQ257">
        <v>0.14430000000000001</v>
      </c>
      <c r="AR257">
        <v>5.7000000000000002E-3</v>
      </c>
      <c r="AS257">
        <v>5.7572999999999999</v>
      </c>
      <c r="AT257">
        <v>2.63E-2</v>
      </c>
      <c r="AU257">
        <v>5.3E-3</v>
      </c>
      <c r="AV257">
        <v>3.7000000000000002E-3</v>
      </c>
      <c r="AW257">
        <v>1.4E-2</v>
      </c>
      <c r="AX257">
        <v>1.2999999999999999E-3</v>
      </c>
      <c r="AY257" t="s">
        <v>431</v>
      </c>
      <c r="AZ257">
        <v>8.0000000000000004E-4</v>
      </c>
      <c r="BA257" t="s">
        <v>614</v>
      </c>
      <c r="BB257">
        <v>6.9999999999999999E-4</v>
      </c>
      <c r="BC257" t="s">
        <v>192</v>
      </c>
      <c r="BD257">
        <v>5.0000000000000001E-4</v>
      </c>
      <c r="BE257" t="s">
        <v>179</v>
      </c>
      <c r="BF257">
        <v>2.9999999999999997E-4</v>
      </c>
      <c r="BG257" t="s">
        <v>179</v>
      </c>
      <c r="BH257">
        <v>1E-4</v>
      </c>
      <c r="BI257" t="s">
        <v>516</v>
      </c>
      <c r="BJ257">
        <v>2.0000000000000001E-4</v>
      </c>
      <c r="BK257" t="s">
        <v>424</v>
      </c>
      <c r="BL257">
        <v>5.0000000000000001E-4</v>
      </c>
      <c r="BM257" t="s">
        <v>214</v>
      </c>
      <c r="BN257">
        <v>2.9999999999999997E-4</v>
      </c>
      <c r="BO257" t="s">
        <v>210</v>
      </c>
      <c r="BP257">
        <v>5.9999999999999995E-4</v>
      </c>
      <c r="BQ257" t="s">
        <v>179</v>
      </c>
      <c r="BR257">
        <v>2.9999999999999997E-4</v>
      </c>
      <c r="BS257" t="s">
        <v>179</v>
      </c>
      <c r="BT257">
        <v>5.0000000000000001E-4</v>
      </c>
      <c r="BU257" t="s">
        <v>179</v>
      </c>
      <c r="BV257">
        <v>5.9999999999999995E-4</v>
      </c>
      <c r="BW257" t="s">
        <v>179</v>
      </c>
      <c r="BX257">
        <v>8.9999999999999998E-4</v>
      </c>
      <c r="BY257" t="s">
        <v>179</v>
      </c>
      <c r="BZ257">
        <v>1.1999999999999999E-3</v>
      </c>
      <c r="CA257" t="s">
        <v>179</v>
      </c>
      <c r="CB257">
        <v>8.0000000000000004E-4</v>
      </c>
      <c r="CC257" t="s">
        <v>179</v>
      </c>
      <c r="CD257">
        <v>2.0999999999999999E-3</v>
      </c>
      <c r="CE257" t="s">
        <v>179</v>
      </c>
      <c r="CF257">
        <v>2.2000000000000001E-3</v>
      </c>
      <c r="CG257" t="s">
        <v>179</v>
      </c>
      <c r="CH257">
        <v>1E-4</v>
      </c>
      <c r="CI257" t="s">
        <v>248</v>
      </c>
      <c r="CJ257">
        <v>7.7000000000000002E-3</v>
      </c>
      <c r="CK257" t="s">
        <v>179</v>
      </c>
      <c r="CL257">
        <v>1.14E-2</v>
      </c>
      <c r="CM257" t="s">
        <v>179</v>
      </c>
      <c r="CN257">
        <v>7.1000000000000004E-3</v>
      </c>
      <c r="CO257" t="s">
        <v>179</v>
      </c>
      <c r="CP257">
        <v>8.9999999999999998E-4</v>
      </c>
      <c r="CQ257" t="s">
        <v>179</v>
      </c>
      <c r="CR257">
        <v>3.2000000000000002E-3</v>
      </c>
      <c r="CS257" t="s">
        <v>179</v>
      </c>
      <c r="CT257">
        <v>1.9E-3</v>
      </c>
      <c r="CU257" t="s">
        <v>179</v>
      </c>
      <c r="CV257">
        <v>8.0000000000000004E-4</v>
      </c>
      <c r="CW257" t="s">
        <v>179</v>
      </c>
      <c r="CX257">
        <v>5.9999999999999995E-4</v>
      </c>
      <c r="CY257" t="s">
        <v>179</v>
      </c>
      <c r="CZ257">
        <v>5.0000000000000001E-4</v>
      </c>
      <c r="DA257" t="s">
        <v>179</v>
      </c>
      <c r="DB257">
        <v>5.0000000000000001E-4</v>
      </c>
      <c r="DC257" t="s">
        <v>179</v>
      </c>
      <c r="DD257">
        <v>5.9999999999999995E-4</v>
      </c>
      <c r="DE257" t="s">
        <v>179</v>
      </c>
      <c r="DF257">
        <v>5.9999999999999995E-4</v>
      </c>
      <c r="DG257" t="s">
        <v>179</v>
      </c>
      <c r="DH257">
        <v>4.0000000000000002E-4</v>
      </c>
      <c r="DI257" t="s">
        <v>179</v>
      </c>
      <c r="DJ257">
        <v>4.0000000000000002E-4</v>
      </c>
      <c r="DK257" t="s">
        <v>2465</v>
      </c>
      <c r="DL257" t="s">
        <v>59</v>
      </c>
      <c r="DS257">
        <v>130</v>
      </c>
      <c r="DT257" t="s">
        <v>5987</v>
      </c>
      <c r="DW257" t="s">
        <v>4911</v>
      </c>
    </row>
    <row r="258" spans="1:127">
      <c r="A258">
        <v>697</v>
      </c>
      <c r="B258" s="14">
        <v>44743.856944444444</v>
      </c>
      <c r="C258" t="s">
        <v>52</v>
      </c>
      <c r="D258">
        <v>0</v>
      </c>
      <c r="E258">
        <v>0</v>
      </c>
      <c r="F258">
        <v>0</v>
      </c>
      <c r="G258" t="s">
        <v>54</v>
      </c>
      <c r="H258" t="s">
        <v>55</v>
      </c>
      <c r="I258" t="s">
        <v>55</v>
      </c>
      <c r="J258" t="s">
        <v>55</v>
      </c>
      <c r="K258" t="s">
        <v>18</v>
      </c>
      <c r="L258">
        <v>90</v>
      </c>
      <c r="M258" t="s">
        <v>173</v>
      </c>
      <c r="N258">
        <v>0</v>
      </c>
      <c r="O258" t="s">
        <v>173</v>
      </c>
      <c r="P258">
        <v>0</v>
      </c>
      <c r="Q258" t="s">
        <v>173</v>
      </c>
      <c r="R258">
        <v>0</v>
      </c>
      <c r="S258">
        <v>2</v>
      </c>
      <c r="T258" t="s">
        <v>174</v>
      </c>
      <c r="U258">
        <v>2.4361999999999999</v>
      </c>
      <c r="V258">
        <v>0.63819999999999999</v>
      </c>
      <c r="W258">
        <v>13.162699999999999</v>
      </c>
      <c r="X258">
        <v>0.34329999999999999</v>
      </c>
      <c r="Y258">
        <v>39.5715</v>
      </c>
      <c r="Z258">
        <v>0.36259999999999998</v>
      </c>
      <c r="AA258">
        <v>2.4899999999999999E-2</v>
      </c>
      <c r="AB258">
        <v>1.5800000000000002E-2</v>
      </c>
      <c r="AC258" t="s">
        <v>179</v>
      </c>
      <c r="AD258">
        <v>8.8999999999999999E-3</v>
      </c>
      <c r="AE258" t="s">
        <v>179</v>
      </c>
      <c r="AF258">
        <v>1.7399999999999999E-2</v>
      </c>
      <c r="AG258">
        <v>0.26960000000000001</v>
      </c>
      <c r="AH258">
        <v>9.1999999999999998E-3</v>
      </c>
      <c r="AI258">
        <v>8.6301000000000005</v>
      </c>
      <c r="AJ258">
        <v>3.5000000000000003E-2</v>
      </c>
      <c r="AK258">
        <v>0.56389999999999996</v>
      </c>
      <c r="AL258">
        <v>7.7999999999999996E-3</v>
      </c>
      <c r="AM258">
        <v>1.78E-2</v>
      </c>
      <c r="AN258">
        <v>8.0000000000000002E-3</v>
      </c>
      <c r="AO258">
        <v>2.9499999999999998E-2</v>
      </c>
      <c r="AP258">
        <v>4.5999999999999999E-3</v>
      </c>
      <c r="AQ258">
        <v>0.10829999999999999</v>
      </c>
      <c r="AR258">
        <v>5.0000000000000001E-3</v>
      </c>
      <c r="AS258">
        <v>6.6681999999999997</v>
      </c>
      <c r="AT258">
        <v>2.81E-2</v>
      </c>
      <c r="AU258">
        <v>4.4999999999999997E-3</v>
      </c>
      <c r="AV258">
        <v>4.0000000000000001E-3</v>
      </c>
      <c r="AW258">
        <v>1.4E-2</v>
      </c>
      <c r="AX258">
        <v>1.1999999999999999E-3</v>
      </c>
      <c r="AY258" t="s">
        <v>283</v>
      </c>
      <c r="AZ258">
        <v>8.9999999999999998E-4</v>
      </c>
      <c r="BA258" t="s">
        <v>213</v>
      </c>
      <c r="BB258">
        <v>6.9999999999999999E-4</v>
      </c>
      <c r="BC258" t="s">
        <v>285</v>
      </c>
      <c r="BD258">
        <v>5.0000000000000001E-4</v>
      </c>
      <c r="BE258" t="s">
        <v>179</v>
      </c>
      <c r="BF258">
        <v>2.9999999999999997E-4</v>
      </c>
      <c r="BG258" t="s">
        <v>179</v>
      </c>
      <c r="BH258">
        <v>1E-4</v>
      </c>
      <c r="BI258" t="s">
        <v>286</v>
      </c>
      <c r="BJ258">
        <v>2.0000000000000001E-4</v>
      </c>
      <c r="BK258" t="s">
        <v>242</v>
      </c>
      <c r="BL258">
        <v>5.0000000000000001E-4</v>
      </c>
      <c r="BM258" t="s">
        <v>451</v>
      </c>
      <c r="BN258">
        <v>2.9999999999999997E-4</v>
      </c>
      <c r="BO258" t="s">
        <v>229</v>
      </c>
      <c r="BP258">
        <v>5.0000000000000001E-4</v>
      </c>
      <c r="BQ258" t="s">
        <v>179</v>
      </c>
      <c r="BR258">
        <v>2.9999999999999997E-4</v>
      </c>
      <c r="BS258" t="s">
        <v>179</v>
      </c>
      <c r="BT258">
        <v>4.0000000000000002E-4</v>
      </c>
      <c r="BU258" t="s">
        <v>179</v>
      </c>
      <c r="BV258">
        <v>6.9999999999999999E-4</v>
      </c>
      <c r="BW258" t="s">
        <v>18</v>
      </c>
      <c r="BY258" t="s">
        <v>18</v>
      </c>
      <c r="CA258" t="s">
        <v>179</v>
      </c>
      <c r="CB258">
        <v>8.0000000000000004E-4</v>
      </c>
      <c r="CC258" t="s">
        <v>179</v>
      </c>
      <c r="CD258">
        <v>2E-3</v>
      </c>
      <c r="CE258" t="s">
        <v>179</v>
      </c>
      <c r="CF258">
        <v>2.3E-3</v>
      </c>
      <c r="CG258" t="s">
        <v>216</v>
      </c>
      <c r="CH258">
        <v>1E-4</v>
      </c>
      <c r="CI258" t="s">
        <v>179</v>
      </c>
      <c r="CJ258">
        <v>6.7999999999999996E-3</v>
      </c>
      <c r="CK258" t="s">
        <v>179</v>
      </c>
      <c r="CL258">
        <v>1.12E-2</v>
      </c>
      <c r="CM258" t="s">
        <v>179</v>
      </c>
      <c r="CN258">
        <v>4.3E-3</v>
      </c>
      <c r="CO258" t="s">
        <v>179</v>
      </c>
      <c r="CP258">
        <v>8.0000000000000004E-4</v>
      </c>
      <c r="CQ258" t="s">
        <v>179</v>
      </c>
      <c r="CR258">
        <v>3.2000000000000002E-3</v>
      </c>
      <c r="CS258" t="s">
        <v>179</v>
      </c>
      <c r="CT258">
        <v>1.8E-3</v>
      </c>
      <c r="CU258" t="s">
        <v>18</v>
      </c>
      <c r="CW258" t="s">
        <v>18</v>
      </c>
      <c r="CY258" t="s">
        <v>179</v>
      </c>
      <c r="CZ258">
        <v>5.0000000000000001E-4</v>
      </c>
      <c r="DA258" t="s">
        <v>179</v>
      </c>
      <c r="DB258">
        <v>5.9999999999999995E-4</v>
      </c>
      <c r="DC258" t="s">
        <v>179</v>
      </c>
      <c r="DD258">
        <v>5.9999999999999995E-4</v>
      </c>
      <c r="DE258" t="s">
        <v>179</v>
      </c>
      <c r="DF258">
        <v>5.9999999999999995E-4</v>
      </c>
      <c r="DG258" t="s">
        <v>179</v>
      </c>
      <c r="DH258">
        <v>4.0000000000000002E-4</v>
      </c>
      <c r="DI258" t="s">
        <v>179</v>
      </c>
      <c r="DJ258">
        <v>2.9999999999999997E-4</v>
      </c>
      <c r="DK258" t="s">
        <v>2469</v>
      </c>
      <c r="DL258" t="s">
        <v>59</v>
      </c>
      <c r="DS258">
        <v>12</v>
      </c>
      <c r="DT258" t="s">
        <v>6016</v>
      </c>
      <c r="DW258" t="s">
        <v>4912</v>
      </c>
    </row>
    <row r="259" spans="1:127">
      <c r="A259">
        <v>698</v>
      </c>
      <c r="B259" s="14">
        <v>44743.859027777777</v>
      </c>
      <c r="C259" t="s">
        <v>52</v>
      </c>
      <c r="D259">
        <v>0</v>
      </c>
      <c r="E259">
        <v>0</v>
      </c>
      <c r="F259">
        <v>0</v>
      </c>
      <c r="G259" t="s">
        <v>54</v>
      </c>
      <c r="H259" t="s">
        <v>55</v>
      </c>
      <c r="I259" t="s">
        <v>55</v>
      </c>
      <c r="J259" t="s">
        <v>55</v>
      </c>
      <c r="K259" t="s">
        <v>18</v>
      </c>
      <c r="L259">
        <v>90</v>
      </c>
      <c r="M259" t="s">
        <v>173</v>
      </c>
      <c r="N259">
        <v>0</v>
      </c>
      <c r="O259" t="s">
        <v>173</v>
      </c>
      <c r="P259">
        <v>0</v>
      </c>
      <c r="Q259" t="s">
        <v>173</v>
      </c>
      <c r="R259">
        <v>0</v>
      </c>
      <c r="S259">
        <v>2</v>
      </c>
      <c r="T259" t="s">
        <v>174</v>
      </c>
      <c r="U259">
        <v>2.6709000000000001</v>
      </c>
      <c r="V259">
        <v>0.6532</v>
      </c>
      <c r="W259">
        <v>13.668799999999999</v>
      </c>
      <c r="X259">
        <v>0.35089999999999999</v>
      </c>
      <c r="Y259">
        <v>39.410800000000002</v>
      </c>
      <c r="Z259">
        <v>0.36299999999999999</v>
      </c>
      <c r="AA259">
        <v>2.9000000000000001E-2</v>
      </c>
      <c r="AB259">
        <v>1.6400000000000001E-2</v>
      </c>
      <c r="AC259" t="s">
        <v>179</v>
      </c>
      <c r="AD259">
        <v>9.1000000000000004E-3</v>
      </c>
      <c r="AE259" t="s">
        <v>179</v>
      </c>
      <c r="AF259">
        <v>1.7899999999999999E-2</v>
      </c>
      <c r="AG259">
        <v>0.29449999999999998</v>
      </c>
      <c r="AH259">
        <v>9.4000000000000004E-3</v>
      </c>
      <c r="AI259">
        <v>8.8603000000000005</v>
      </c>
      <c r="AJ259">
        <v>3.5499999999999997E-2</v>
      </c>
      <c r="AK259">
        <v>0.58360000000000001</v>
      </c>
      <c r="AL259">
        <v>7.7999999999999996E-3</v>
      </c>
      <c r="AM259">
        <v>2.29E-2</v>
      </c>
      <c r="AN259">
        <v>8.3000000000000001E-3</v>
      </c>
      <c r="AO259">
        <v>3.4000000000000002E-2</v>
      </c>
      <c r="AP259">
        <v>4.7999999999999996E-3</v>
      </c>
      <c r="AQ259">
        <v>7.1099999999999997E-2</v>
      </c>
      <c r="AR259">
        <v>4.1999999999999997E-3</v>
      </c>
      <c r="AS259">
        <v>6.8939000000000004</v>
      </c>
      <c r="AT259">
        <v>2.86E-2</v>
      </c>
      <c r="AU259" t="s">
        <v>179</v>
      </c>
      <c r="AV259">
        <v>4.0000000000000001E-3</v>
      </c>
      <c r="AW259">
        <v>1.4500000000000001E-2</v>
      </c>
      <c r="AX259">
        <v>1.1999999999999999E-3</v>
      </c>
      <c r="AY259" t="s">
        <v>248</v>
      </c>
      <c r="AZ259">
        <v>8.0000000000000004E-4</v>
      </c>
      <c r="BA259" t="s">
        <v>317</v>
      </c>
      <c r="BB259">
        <v>6.9999999999999999E-4</v>
      </c>
      <c r="BC259" t="s">
        <v>192</v>
      </c>
      <c r="BD259">
        <v>5.0000000000000001E-4</v>
      </c>
      <c r="BE259" t="s">
        <v>516</v>
      </c>
      <c r="BF259">
        <v>2.9999999999999997E-4</v>
      </c>
      <c r="BG259" t="s">
        <v>179</v>
      </c>
      <c r="BH259">
        <v>1E-4</v>
      </c>
      <c r="BI259" t="s">
        <v>516</v>
      </c>
      <c r="BJ259">
        <v>2.0000000000000001E-4</v>
      </c>
      <c r="BK259" t="s">
        <v>419</v>
      </c>
      <c r="BL259">
        <v>5.0000000000000001E-4</v>
      </c>
      <c r="BM259" t="s">
        <v>392</v>
      </c>
      <c r="BN259">
        <v>2.9999999999999997E-4</v>
      </c>
      <c r="BO259" t="s">
        <v>465</v>
      </c>
      <c r="BP259">
        <v>5.0000000000000001E-4</v>
      </c>
      <c r="BQ259" t="s">
        <v>179</v>
      </c>
      <c r="BR259">
        <v>2.9999999999999997E-4</v>
      </c>
      <c r="BS259" t="s">
        <v>179</v>
      </c>
      <c r="BT259">
        <v>4.0000000000000002E-4</v>
      </c>
      <c r="BU259" t="s">
        <v>179</v>
      </c>
      <c r="BV259">
        <v>5.9999999999999995E-4</v>
      </c>
      <c r="BW259" t="s">
        <v>18</v>
      </c>
      <c r="BY259" t="s">
        <v>18</v>
      </c>
      <c r="CA259" t="s">
        <v>179</v>
      </c>
      <c r="CB259">
        <v>8.0000000000000004E-4</v>
      </c>
      <c r="CC259" t="s">
        <v>179</v>
      </c>
      <c r="CD259">
        <v>2E-3</v>
      </c>
      <c r="CE259" t="s">
        <v>451</v>
      </c>
      <c r="CF259">
        <v>2.2000000000000001E-3</v>
      </c>
      <c r="CG259" t="s">
        <v>216</v>
      </c>
      <c r="CH259">
        <v>1E-4</v>
      </c>
      <c r="CI259" t="s">
        <v>179</v>
      </c>
      <c r="CJ259">
        <v>6.4000000000000003E-3</v>
      </c>
      <c r="CK259" t="s">
        <v>179</v>
      </c>
      <c r="CL259">
        <v>1.0999999999999999E-2</v>
      </c>
      <c r="CM259" t="s">
        <v>179</v>
      </c>
      <c r="CN259">
        <v>4.3E-3</v>
      </c>
      <c r="CO259" t="s">
        <v>179</v>
      </c>
      <c r="CP259">
        <v>8.9999999999999998E-4</v>
      </c>
      <c r="CQ259" t="s">
        <v>179</v>
      </c>
      <c r="CR259">
        <v>3.3E-3</v>
      </c>
      <c r="CS259" t="s">
        <v>179</v>
      </c>
      <c r="CT259">
        <v>1.9E-3</v>
      </c>
      <c r="CU259" t="s">
        <v>18</v>
      </c>
      <c r="CW259" t="s">
        <v>18</v>
      </c>
      <c r="CY259" t="s">
        <v>179</v>
      </c>
      <c r="CZ259">
        <v>5.9999999999999995E-4</v>
      </c>
      <c r="DA259" t="s">
        <v>179</v>
      </c>
      <c r="DB259">
        <v>5.0000000000000001E-4</v>
      </c>
      <c r="DC259" t="s">
        <v>179</v>
      </c>
      <c r="DD259">
        <v>5.9999999999999995E-4</v>
      </c>
      <c r="DE259" t="s">
        <v>179</v>
      </c>
      <c r="DF259">
        <v>5.0000000000000001E-4</v>
      </c>
      <c r="DG259" t="s">
        <v>179</v>
      </c>
      <c r="DH259">
        <v>4.0000000000000002E-4</v>
      </c>
      <c r="DI259" t="s">
        <v>179</v>
      </c>
      <c r="DJ259">
        <v>2.9999999999999997E-4</v>
      </c>
      <c r="DK259" t="s">
        <v>2469</v>
      </c>
      <c r="DL259" t="s">
        <v>59</v>
      </c>
      <c r="DS259">
        <v>53</v>
      </c>
      <c r="DT259" t="s">
        <v>898</v>
      </c>
      <c r="DW259" t="s">
        <v>4913</v>
      </c>
    </row>
    <row r="260" spans="1:127">
      <c r="A260">
        <v>699</v>
      </c>
      <c r="B260" s="14">
        <v>44743.863888888889</v>
      </c>
      <c r="C260" t="s">
        <v>52</v>
      </c>
      <c r="D260">
        <v>0</v>
      </c>
      <c r="E260">
        <v>0</v>
      </c>
      <c r="F260">
        <v>0</v>
      </c>
      <c r="G260" t="s">
        <v>54</v>
      </c>
      <c r="H260" t="s">
        <v>55</v>
      </c>
      <c r="I260" t="s">
        <v>55</v>
      </c>
      <c r="J260" t="s">
        <v>55</v>
      </c>
      <c r="K260" t="s">
        <v>18</v>
      </c>
      <c r="L260">
        <v>90</v>
      </c>
      <c r="M260" t="s">
        <v>173</v>
      </c>
      <c r="N260">
        <v>0</v>
      </c>
      <c r="O260" t="s">
        <v>173</v>
      </c>
      <c r="P260">
        <v>0</v>
      </c>
      <c r="Q260" t="s">
        <v>173</v>
      </c>
      <c r="R260">
        <v>0</v>
      </c>
      <c r="S260">
        <v>2</v>
      </c>
      <c r="T260" t="s">
        <v>174</v>
      </c>
      <c r="U260">
        <v>2.4590000000000001</v>
      </c>
      <c r="V260">
        <v>0.61739999999999995</v>
      </c>
      <c r="W260">
        <v>10.5914</v>
      </c>
      <c r="X260">
        <v>0.30780000000000002</v>
      </c>
      <c r="Y260">
        <v>33.840800000000002</v>
      </c>
      <c r="Z260">
        <v>0.32829999999999998</v>
      </c>
      <c r="AA260" t="s">
        <v>179</v>
      </c>
      <c r="AB260">
        <v>1.49E-2</v>
      </c>
      <c r="AC260" t="s">
        <v>179</v>
      </c>
      <c r="AD260">
        <v>8.5000000000000006E-3</v>
      </c>
      <c r="AE260" t="s">
        <v>179</v>
      </c>
      <c r="AF260">
        <v>1.6500000000000001E-2</v>
      </c>
      <c r="AG260">
        <v>0.2001</v>
      </c>
      <c r="AH260">
        <v>8.0000000000000002E-3</v>
      </c>
      <c r="AI260">
        <v>7.5202999999999998</v>
      </c>
      <c r="AJ260">
        <v>3.2199999999999999E-2</v>
      </c>
      <c r="AK260">
        <v>0.45269999999999999</v>
      </c>
      <c r="AL260">
        <v>7.0000000000000001E-3</v>
      </c>
      <c r="AM260">
        <v>9.4000000000000004E-3</v>
      </c>
      <c r="AN260">
        <v>7.1999999999999998E-3</v>
      </c>
      <c r="AO260">
        <v>2.5499999999999998E-2</v>
      </c>
      <c r="AP260">
        <v>4.4000000000000003E-3</v>
      </c>
      <c r="AQ260">
        <v>7.4800000000000005E-2</v>
      </c>
      <c r="AR260">
        <v>4.3E-3</v>
      </c>
      <c r="AS260">
        <v>5.4889000000000001</v>
      </c>
      <c r="AT260">
        <v>2.5100000000000001E-2</v>
      </c>
      <c r="AU260">
        <v>6.8999999999999999E-3</v>
      </c>
      <c r="AV260">
        <v>3.7000000000000002E-3</v>
      </c>
      <c r="AW260">
        <v>1.2800000000000001E-2</v>
      </c>
      <c r="AX260">
        <v>1.1999999999999999E-3</v>
      </c>
      <c r="AY260" t="s">
        <v>363</v>
      </c>
      <c r="AZ260">
        <v>8.9999999999999998E-4</v>
      </c>
      <c r="BA260" t="s">
        <v>346</v>
      </c>
      <c r="BB260">
        <v>6.9999999999999999E-4</v>
      </c>
      <c r="BC260" t="s">
        <v>192</v>
      </c>
      <c r="BD260">
        <v>5.0000000000000001E-4</v>
      </c>
      <c r="BE260" t="s">
        <v>179</v>
      </c>
      <c r="BF260">
        <v>2.9999999999999997E-4</v>
      </c>
      <c r="BG260" t="s">
        <v>179</v>
      </c>
      <c r="BH260">
        <v>1E-4</v>
      </c>
      <c r="BI260" t="s">
        <v>286</v>
      </c>
      <c r="BJ260">
        <v>2.0000000000000001E-4</v>
      </c>
      <c r="BK260" t="s">
        <v>266</v>
      </c>
      <c r="BL260">
        <v>4.0000000000000002E-4</v>
      </c>
      <c r="BM260" t="s">
        <v>733</v>
      </c>
      <c r="BN260">
        <v>2.9999999999999997E-4</v>
      </c>
      <c r="BO260" t="s">
        <v>210</v>
      </c>
      <c r="BP260">
        <v>5.9999999999999995E-4</v>
      </c>
      <c r="BQ260" t="s">
        <v>179</v>
      </c>
      <c r="BR260">
        <v>2.9999999999999997E-4</v>
      </c>
      <c r="BS260" t="s">
        <v>179</v>
      </c>
      <c r="BT260">
        <v>4.0000000000000002E-4</v>
      </c>
      <c r="BU260" t="s">
        <v>179</v>
      </c>
      <c r="BV260">
        <v>5.9999999999999995E-4</v>
      </c>
      <c r="BW260" t="s">
        <v>245</v>
      </c>
      <c r="BX260">
        <v>8.0000000000000004E-4</v>
      </c>
      <c r="BY260" t="s">
        <v>18</v>
      </c>
      <c r="CA260" t="s">
        <v>179</v>
      </c>
      <c r="CB260">
        <v>8.9999999999999998E-4</v>
      </c>
      <c r="CC260" t="s">
        <v>179</v>
      </c>
      <c r="CD260">
        <v>2.2000000000000001E-3</v>
      </c>
      <c r="CE260" t="s">
        <v>179</v>
      </c>
      <c r="CF260">
        <v>2.0999999999999999E-3</v>
      </c>
      <c r="CG260" t="s">
        <v>216</v>
      </c>
      <c r="CH260">
        <v>1E-4</v>
      </c>
      <c r="CI260" t="s">
        <v>179</v>
      </c>
      <c r="CJ260">
        <v>8.3999999999999995E-3</v>
      </c>
      <c r="CK260" t="s">
        <v>179</v>
      </c>
      <c r="CL260">
        <v>1.1900000000000001E-2</v>
      </c>
      <c r="CM260" t="s">
        <v>179</v>
      </c>
      <c r="CN260">
        <v>7.1999999999999998E-3</v>
      </c>
      <c r="CO260" t="s">
        <v>179</v>
      </c>
      <c r="CP260">
        <v>8.9999999999999998E-4</v>
      </c>
      <c r="CQ260" t="s">
        <v>179</v>
      </c>
      <c r="CR260">
        <v>3.3E-3</v>
      </c>
      <c r="CS260" t="s">
        <v>179</v>
      </c>
      <c r="CT260">
        <v>2E-3</v>
      </c>
      <c r="CU260" t="s">
        <v>179</v>
      </c>
      <c r="CV260">
        <v>8.0000000000000004E-4</v>
      </c>
      <c r="CW260" t="s">
        <v>18</v>
      </c>
      <c r="CY260" t="s">
        <v>179</v>
      </c>
      <c r="CZ260">
        <v>5.0000000000000001E-4</v>
      </c>
      <c r="DA260" t="s">
        <v>179</v>
      </c>
      <c r="DB260">
        <v>5.9999999999999995E-4</v>
      </c>
      <c r="DC260" t="s">
        <v>179</v>
      </c>
      <c r="DD260">
        <v>5.9999999999999995E-4</v>
      </c>
      <c r="DE260" t="s">
        <v>179</v>
      </c>
      <c r="DF260">
        <v>6.9999999999999999E-4</v>
      </c>
      <c r="DG260" t="s">
        <v>179</v>
      </c>
      <c r="DH260">
        <v>4.0000000000000002E-4</v>
      </c>
      <c r="DI260" t="s">
        <v>179</v>
      </c>
      <c r="DJ260">
        <v>5.0000000000000001E-4</v>
      </c>
      <c r="DK260" t="s">
        <v>2469</v>
      </c>
      <c r="DL260" t="s">
        <v>59</v>
      </c>
      <c r="DS260">
        <v>82</v>
      </c>
      <c r="DT260" t="s">
        <v>6021</v>
      </c>
      <c r="DW260" t="s">
        <v>4914</v>
      </c>
    </row>
    <row r="261" spans="1:127">
      <c r="A261">
        <v>700</v>
      </c>
      <c r="B261" s="14">
        <v>44743.865277777775</v>
      </c>
      <c r="C261" t="s">
        <v>52</v>
      </c>
      <c r="D261">
        <v>0</v>
      </c>
      <c r="E261">
        <v>0</v>
      </c>
      <c r="F261">
        <v>0</v>
      </c>
      <c r="G261" t="s">
        <v>54</v>
      </c>
      <c r="H261" t="s">
        <v>55</v>
      </c>
      <c r="I261" t="s">
        <v>55</v>
      </c>
      <c r="J261" t="s">
        <v>55</v>
      </c>
      <c r="K261" t="s">
        <v>18</v>
      </c>
      <c r="L261">
        <v>90</v>
      </c>
      <c r="M261" t="s">
        <v>173</v>
      </c>
      <c r="N261">
        <v>0</v>
      </c>
      <c r="O261" t="s">
        <v>173</v>
      </c>
      <c r="P261">
        <v>0</v>
      </c>
      <c r="Q261" t="s">
        <v>173</v>
      </c>
      <c r="R261">
        <v>0</v>
      </c>
      <c r="S261">
        <v>2</v>
      </c>
      <c r="T261" t="s">
        <v>174</v>
      </c>
      <c r="U261">
        <v>3.4110999999999998</v>
      </c>
      <c r="V261">
        <v>0.61599999999999999</v>
      </c>
      <c r="W261">
        <v>8.7484999999999999</v>
      </c>
      <c r="X261">
        <v>0.28179999999999999</v>
      </c>
      <c r="Y261">
        <v>29.581299999999999</v>
      </c>
      <c r="Z261">
        <v>0.30249999999999999</v>
      </c>
      <c r="AA261" t="s">
        <v>179</v>
      </c>
      <c r="AB261">
        <v>1.4500000000000001E-2</v>
      </c>
      <c r="AC261" t="s">
        <v>179</v>
      </c>
      <c r="AD261">
        <v>8.0999999999999996E-3</v>
      </c>
      <c r="AE261" t="s">
        <v>179</v>
      </c>
      <c r="AF261">
        <v>1.61E-2</v>
      </c>
      <c r="AG261">
        <v>0.20200000000000001</v>
      </c>
      <c r="AH261">
        <v>7.7000000000000002E-3</v>
      </c>
      <c r="AI261">
        <v>7.4210000000000003</v>
      </c>
      <c r="AJ261">
        <v>3.1699999999999999E-2</v>
      </c>
      <c r="AK261">
        <v>0.4037</v>
      </c>
      <c r="AL261">
        <v>6.6E-3</v>
      </c>
      <c r="AM261">
        <v>8.6E-3</v>
      </c>
      <c r="AN261">
        <v>7.1000000000000004E-3</v>
      </c>
      <c r="AO261">
        <v>4.5699999999999998E-2</v>
      </c>
      <c r="AP261">
        <v>5.1000000000000004E-3</v>
      </c>
      <c r="AQ261">
        <v>7.7600000000000002E-2</v>
      </c>
      <c r="AR261">
        <v>4.4999999999999997E-3</v>
      </c>
      <c r="AS261">
        <v>4.6279000000000003</v>
      </c>
      <c r="AT261">
        <v>2.3E-2</v>
      </c>
      <c r="AU261" t="s">
        <v>179</v>
      </c>
      <c r="AV261">
        <v>3.3E-3</v>
      </c>
      <c r="AW261">
        <v>1.34E-2</v>
      </c>
      <c r="AX261">
        <v>1.2999999999999999E-3</v>
      </c>
      <c r="AY261" t="s">
        <v>429</v>
      </c>
      <c r="AZ261">
        <v>8.9999999999999998E-4</v>
      </c>
      <c r="BA261" t="s">
        <v>614</v>
      </c>
      <c r="BB261">
        <v>6.9999999999999999E-4</v>
      </c>
      <c r="BC261" t="s">
        <v>285</v>
      </c>
      <c r="BD261">
        <v>5.0000000000000001E-4</v>
      </c>
      <c r="BE261" t="s">
        <v>179</v>
      </c>
      <c r="BF261">
        <v>2.9999999999999997E-4</v>
      </c>
      <c r="BG261" t="s">
        <v>179</v>
      </c>
      <c r="BH261">
        <v>1E-4</v>
      </c>
      <c r="BI261" t="s">
        <v>286</v>
      </c>
      <c r="BJ261">
        <v>2.0000000000000001E-4</v>
      </c>
      <c r="BK261" t="s">
        <v>405</v>
      </c>
      <c r="BL261">
        <v>4.0000000000000002E-4</v>
      </c>
      <c r="BM261" t="s">
        <v>392</v>
      </c>
      <c r="BN261">
        <v>2.9999999999999997E-4</v>
      </c>
      <c r="BO261" t="s">
        <v>270</v>
      </c>
      <c r="BP261">
        <v>5.9999999999999995E-4</v>
      </c>
      <c r="BQ261" t="s">
        <v>179</v>
      </c>
      <c r="BR261">
        <v>2.9999999999999997E-4</v>
      </c>
      <c r="BS261" t="s">
        <v>179</v>
      </c>
      <c r="BT261">
        <v>5.0000000000000001E-4</v>
      </c>
      <c r="BU261" t="s">
        <v>179</v>
      </c>
      <c r="BV261">
        <v>5.9999999999999995E-4</v>
      </c>
      <c r="BW261" t="s">
        <v>18</v>
      </c>
      <c r="BY261" t="s">
        <v>18</v>
      </c>
      <c r="CA261" t="s">
        <v>179</v>
      </c>
      <c r="CB261">
        <v>8.9999999999999998E-4</v>
      </c>
      <c r="CC261" t="s">
        <v>179</v>
      </c>
      <c r="CD261">
        <v>2.3E-3</v>
      </c>
      <c r="CE261" t="s">
        <v>179</v>
      </c>
      <c r="CF261">
        <v>2E-3</v>
      </c>
      <c r="CG261" t="s">
        <v>216</v>
      </c>
      <c r="CH261">
        <v>1E-4</v>
      </c>
      <c r="CI261" t="s">
        <v>179</v>
      </c>
      <c r="CJ261">
        <v>9.4999999999999998E-3</v>
      </c>
      <c r="CK261" t="s">
        <v>179</v>
      </c>
      <c r="CL261">
        <v>1.21E-2</v>
      </c>
      <c r="CM261" t="s">
        <v>179</v>
      </c>
      <c r="CN261">
        <v>9.2999999999999992E-3</v>
      </c>
      <c r="CO261" t="s">
        <v>179</v>
      </c>
      <c r="CP261">
        <v>1E-3</v>
      </c>
      <c r="CQ261" t="s">
        <v>179</v>
      </c>
      <c r="CR261">
        <v>3.0999999999999999E-3</v>
      </c>
      <c r="CS261" t="s">
        <v>179</v>
      </c>
      <c r="CT261">
        <v>2.0999999999999999E-3</v>
      </c>
      <c r="CU261" t="s">
        <v>18</v>
      </c>
      <c r="CW261" t="s">
        <v>179</v>
      </c>
      <c r="CX261">
        <v>5.9999999999999995E-4</v>
      </c>
      <c r="CY261" t="s">
        <v>179</v>
      </c>
      <c r="CZ261">
        <v>5.0000000000000001E-4</v>
      </c>
      <c r="DA261" t="s">
        <v>179</v>
      </c>
      <c r="DB261">
        <v>5.9999999999999995E-4</v>
      </c>
      <c r="DC261" t="s">
        <v>179</v>
      </c>
      <c r="DD261">
        <v>5.9999999999999995E-4</v>
      </c>
      <c r="DE261" t="s">
        <v>179</v>
      </c>
      <c r="DF261">
        <v>6.9999999999999999E-4</v>
      </c>
      <c r="DG261" t="s">
        <v>179</v>
      </c>
      <c r="DH261">
        <v>4.0000000000000002E-4</v>
      </c>
      <c r="DI261" t="s">
        <v>179</v>
      </c>
      <c r="DJ261">
        <v>5.0000000000000001E-4</v>
      </c>
      <c r="DK261" t="s">
        <v>2469</v>
      </c>
      <c r="DL261" t="s">
        <v>59</v>
      </c>
      <c r="DS261">
        <v>118</v>
      </c>
      <c r="DT261" t="s">
        <v>5986</v>
      </c>
      <c r="DW261" t="s">
        <v>4915</v>
      </c>
    </row>
    <row r="262" spans="1:127">
      <c r="A262">
        <v>702</v>
      </c>
      <c r="B262" s="14">
        <v>44743.870138888888</v>
      </c>
      <c r="C262" t="s">
        <v>52</v>
      </c>
      <c r="D262">
        <v>0</v>
      </c>
      <c r="E262">
        <v>0</v>
      </c>
      <c r="F262">
        <v>0</v>
      </c>
      <c r="G262" t="s">
        <v>54</v>
      </c>
      <c r="H262" t="s">
        <v>55</v>
      </c>
      <c r="I262" t="s">
        <v>55</v>
      </c>
      <c r="J262" t="s">
        <v>55</v>
      </c>
      <c r="K262" t="s">
        <v>18</v>
      </c>
      <c r="L262">
        <v>90</v>
      </c>
      <c r="M262" t="s">
        <v>173</v>
      </c>
      <c r="N262">
        <v>0</v>
      </c>
      <c r="O262" t="s">
        <v>173</v>
      </c>
      <c r="P262">
        <v>0</v>
      </c>
      <c r="Q262" t="s">
        <v>173</v>
      </c>
      <c r="R262">
        <v>0</v>
      </c>
      <c r="S262">
        <v>2</v>
      </c>
      <c r="T262" t="s">
        <v>174</v>
      </c>
      <c r="U262">
        <v>2.4148000000000001</v>
      </c>
      <c r="V262">
        <v>0.65090000000000003</v>
      </c>
      <c r="W262">
        <v>12.879200000000001</v>
      </c>
      <c r="X262">
        <v>0.34239999999999998</v>
      </c>
      <c r="Y262">
        <v>37.176099999999998</v>
      </c>
      <c r="Z262">
        <v>0.35099999999999998</v>
      </c>
      <c r="AA262">
        <v>3.15E-2</v>
      </c>
      <c r="AB262">
        <v>1.6400000000000001E-2</v>
      </c>
      <c r="AC262" t="s">
        <v>179</v>
      </c>
      <c r="AD262">
        <v>9.1000000000000004E-3</v>
      </c>
      <c r="AE262" t="s">
        <v>179</v>
      </c>
      <c r="AF262">
        <v>1.77E-2</v>
      </c>
      <c r="AG262">
        <v>0.35670000000000002</v>
      </c>
      <c r="AH262">
        <v>0.01</v>
      </c>
      <c r="AI262">
        <v>9.0517000000000003</v>
      </c>
      <c r="AJ262">
        <v>3.5900000000000001E-2</v>
      </c>
      <c r="AK262">
        <v>0.56630000000000003</v>
      </c>
      <c r="AL262">
        <v>7.7999999999999996E-3</v>
      </c>
      <c r="AM262">
        <v>2.4500000000000001E-2</v>
      </c>
      <c r="AN262">
        <v>8.5000000000000006E-3</v>
      </c>
      <c r="AO262">
        <v>3.3300000000000003E-2</v>
      </c>
      <c r="AP262">
        <v>5.0000000000000001E-3</v>
      </c>
      <c r="AQ262">
        <v>8.7300000000000003E-2</v>
      </c>
      <c r="AR262">
        <v>4.7000000000000002E-3</v>
      </c>
      <c r="AS262">
        <v>6.9889000000000001</v>
      </c>
      <c r="AT262">
        <v>2.8899999999999999E-2</v>
      </c>
      <c r="AU262">
        <v>4.4000000000000003E-3</v>
      </c>
      <c r="AV262">
        <v>4.0000000000000001E-3</v>
      </c>
      <c r="AW262">
        <v>8.5000000000000006E-3</v>
      </c>
      <c r="AX262">
        <v>1.1000000000000001E-3</v>
      </c>
      <c r="AY262" t="s">
        <v>349</v>
      </c>
      <c r="AZ262">
        <v>8.9999999999999998E-4</v>
      </c>
      <c r="BA262" t="s">
        <v>208</v>
      </c>
      <c r="BB262">
        <v>8.0000000000000004E-4</v>
      </c>
      <c r="BC262" t="s">
        <v>267</v>
      </c>
      <c r="BD262">
        <v>5.0000000000000001E-4</v>
      </c>
      <c r="BE262" t="s">
        <v>212</v>
      </c>
      <c r="BF262">
        <v>4.0000000000000002E-4</v>
      </c>
      <c r="BG262" t="s">
        <v>179</v>
      </c>
      <c r="BH262">
        <v>1E-4</v>
      </c>
      <c r="BI262" t="s">
        <v>247</v>
      </c>
      <c r="BJ262">
        <v>2.0000000000000001E-4</v>
      </c>
      <c r="BK262" t="s">
        <v>312</v>
      </c>
      <c r="BL262">
        <v>5.0000000000000001E-4</v>
      </c>
      <c r="BM262" t="s">
        <v>451</v>
      </c>
      <c r="BN262">
        <v>2.9999999999999997E-4</v>
      </c>
      <c r="BO262" t="s">
        <v>302</v>
      </c>
      <c r="BP262">
        <v>5.0000000000000001E-4</v>
      </c>
      <c r="BQ262" t="s">
        <v>179</v>
      </c>
      <c r="BR262">
        <v>2.9999999999999997E-4</v>
      </c>
      <c r="BS262" t="s">
        <v>179</v>
      </c>
      <c r="BT262">
        <v>4.0000000000000002E-4</v>
      </c>
      <c r="BU262" t="s">
        <v>179</v>
      </c>
      <c r="BV262">
        <v>5.9999999999999995E-4</v>
      </c>
      <c r="BW262" t="s">
        <v>18</v>
      </c>
      <c r="BY262" t="s">
        <v>18</v>
      </c>
      <c r="CA262" t="s">
        <v>179</v>
      </c>
      <c r="CB262">
        <v>8.0000000000000004E-4</v>
      </c>
      <c r="CC262" t="s">
        <v>179</v>
      </c>
      <c r="CD262">
        <v>2.0999999999999999E-3</v>
      </c>
      <c r="CE262" t="s">
        <v>179</v>
      </c>
      <c r="CF262">
        <v>2.2000000000000001E-3</v>
      </c>
      <c r="CG262" t="s">
        <v>216</v>
      </c>
      <c r="CH262">
        <v>1E-4</v>
      </c>
      <c r="CI262" t="s">
        <v>179</v>
      </c>
      <c r="CJ262">
        <v>6.8999999999999999E-3</v>
      </c>
      <c r="CK262" t="s">
        <v>179</v>
      </c>
      <c r="CL262">
        <v>1.15E-2</v>
      </c>
      <c r="CM262" t="s">
        <v>179</v>
      </c>
      <c r="CN262">
        <v>5.7000000000000002E-3</v>
      </c>
      <c r="CO262" t="s">
        <v>179</v>
      </c>
      <c r="CP262">
        <v>8.9999999999999998E-4</v>
      </c>
      <c r="CQ262" t="s">
        <v>179</v>
      </c>
      <c r="CR262">
        <v>3.0999999999999999E-3</v>
      </c>
      <c r="CS262" t="s">
        <v>179</v>
      </c>
      <c r="CT262">
        <v>1.9E-3</v>
      </c>
      <c r="CU262" t="s">
        <v>18</v>
      </c>
      <c r="CW262" t="s">
        <v>18</v>
      </c>
      <c r="CY262" t="s">
        <v>179</v>
      </c>
      <c r="CZ262">
        <v>5.9999999999999995E-4</v>
      </c>
      <c r="DA262" t="s">
        <v>179</v>
      </c>
      <c r="DB262">
        <v>5.9999999999999995E-4</v>
      </c>
      <c r="DC262" t="s">
        <v>179</v>
      </c>
      <c r="DD262">
        <v>5.9999999999999995E-4</v>
      </c>
      <c r="DE262" t="s">
        <v>179</v>
      </c>
      <c r="DF262">
        <v>5.9999999999999995E-4</v>
      </c>
      <c r="DG262" t="s">
        <v>179</v>
      </c>
      <c r="DH262">
        <v>4.0000000000000002E-4</v>
      </c>
      <c r="DI262" t="s">
        <v>179</v>
      </c>
      <c r="DJ262">
        <v>4.0000000000000002E-4</v>
      </c>
      <c r="DK262" t="s">
        <v>2470</v>
      </c>
      <c r="DL262" t="s">
        <v>59</v>
      </c>
      <c r="DS262">
        <v>12</v>
      </c>
      <c r="DT262" t="s">
        <v>1596</v>
      </c>
      <c r="DW262" t="s">
        <v>4916</v>
      </c>
    </row>
    <row r="263" spans="1:127">
      <c r="A263">
        <v>703</v>
      </c>
      <c r="B263" s="14">
        <v>44743.871527777781</v>
      </c>
      <c r="C263" t="s">
        <v>52</v>
      </c>
      <c r="D263">
        <v>0</v>
      </c>
      <c r="E263">
        <v>0</v>
      </c>
      <c r="F263">
        <v>0</v>
      </c>
      <c r="G263" t="s">
        <v>54</v>
      </c>
      <c r="H263" t="s">
        <v>55</v>
      </c>
      <c r="I263" t="s">
        <v>55</v>
      </c>
      <c r="J263" t="s">
        <v>55</v>
      </c>
      <c r="K263" t="s">
        <v>18</v>
      </c>
      <c r="L263">
        <v>90</v>
      </c>
      <c r="M263" t="s">
        <v>173</v>
      </c>
      <c r="N263">
        <v>0</v>
      </c>
      <c r="O263" t="s">
        <v>173</v>
      </c>
      <c r="P263">
        <v>0</v>
      </c>
      <c r="Q263" t="s">
        <v>173</v>
      </c>
      <c r="R263">
        <v>0</v>
      </c>
      <c r="S263">
        <v>2</v>
      </c>
      <c r="T263" t="s">
        <v>174</v>
      </c>
      <c r="U263">
        <v>6.3057999999999996</v>
      </c>
      <c r="V263">
        <v>0.72850000000000004</v>
      </c>
      <c r="W263">
        <v>10.8369</v>
      </c>
      <c r="X263">
        <v>0.31890000000000002</v>
      </c>
      <c r="Y263">
        <v>40.641599999999997</v>
      </c>
      <c r="Z263">
        <v>0.36630000000000001</v>
      </c>
      <c r="AA263">
        <v>1.7000000000000001E-2</v>
      </c>
      <c r="AB263">
        <v>1.5299999999999999E-2</v>
      </c>
      <c r="AC263">
        <v>4.3400000000000001E-2</v>
      </c>
      <c r="AD263">
        <v>1.04E-2</v>
      </c>
      <c r="AE263" t="s">
        <v>179</v>
      </c>
      <c r="AF263">
        <v>1.72E-2</v>
      </c>
      <c r="AG263">
        <v>0.12989999999999999</v>
      </c>
      <c r="AH263">
        <v>7.4000000000000003E-3</v>
      </c>
      <c r="AI263">
        <v>7.6365999999999996</v>
      </c>
      <c r="AJ263">
        <v>3.2500000000000001E-2</v>
      </c>
      <c r="AK263">
        <v>0.55500000000000005</v>
      </c>
      <c r="AL263">
        <v>7.6E-3</v>
      </c>
      <c r="AM263">
        <v>1.52E-2</v>
      </c>
      <c r="AN263">
        <v>7.7999999999999996E-3</v>
      </c>
      <c r="AO263">
        <v>3.4299999999999997E-2</v>
      </c>
      <c r="AP263">
        <v>4.8999999999999998E-3</v>
      </c>
      <c r="AQ263">
        <v>0.1177</v>
      </c>
      <c r="AR263">
        <v>5.1000000000000004E-3</v>
      </c>
      <c r="AS263">
        <v>6.3582000000000001</v>
      </c>
      <c r="AT263">
        <v>2.7E-2</v>
      </c>
      <c r="AU263" t="s">
        <v>179</v>
      </c>
      <c r="AV263">
        <v>3.8E-3</v>
      </c>
      <c r="AW263">
        <v>1.4800000000000001E-2</v>
      </c>
      <c r="AX263">
        <v>1.1999999999999999E-3</v>
      </c>
      <c r="AY263" t="s">
        <v>424</v>
      </c>
      <c r="AZ263">
        <v>8.0000000000000004E-4</v>
      </c>
      <c r="BA263" t="s">
        <v>316</v>
      </c>
      <c r="BB263">
        <v>6.9999999999999999E-4</v>
      </c>
      <c r="BC263" t="s">
        <v>267</v>
      </c>
      <c r="BD263">
        <v>5.0000000000000001E-4</v>
      </c>
      <c r="BE263" t="s">
        <v>179</v>
      </c>
      <c r="BF263">
        <v>2.9999999999999997E-4</v>
      </c>
      <c r="BG263" t="s">
        <v>246</v>
      </c>
      <c r="BH263">
        <v>1E-4</v>
      </c>
      <c r="BI263" t="s">
        <v>179</v>
      </c>
      <c r="BJ263">
        <v>2.0000000000000001E-4</v>
      </c>
      <c r="BK263" t="s">
        <v>244</v>
      </c>
      <c r="BL263">
        <v>4.0000000000000002E-4</v>
      </c>
      <c r="BM263" t="s">
        <v>250</v>
      </c>
      <c r="BN263">
        <v>2.9999999999999997E-4</v>
      </c>
      <c r="BO263" t="s">
        <v>270</v>
      </c>
      <c r="BP263">
        <v>5.0000000000000001E-4</v>
      </c>
      <c r="BQ263" t="s">
        <v>179</v>
      </c>
      <c r="BR263">
        <v>2.9999999999999997E-4</v>
      </c>
      <c r="BS263" t="s">
        <v>179</v>
      </c>
      <c r="BT263">
        <v>4.0000000000000002E-4</v>
      </c>
      <c r="BU263" t="s">
        <v>179</v>
      </c>
      <c r="BV263">
        <v>6.9999999999999999E-4</v>
      </c>
      <c r="BW263" t="s">
        <v>18</v>
      </c>
      <c r="BY263" t="s">
        <v>179</v>
      </c>
      <c r="BZ263">
        <v>1.1000000000000001E-3</v>
      </c>
      <c r="CA263" t="s">
        <v>179</v>
      </c>
      <c r="CB263">
        <v>8.0000000000000004E-4</v>
      </c>
      <c r="CC263" t="s">
        <v>1059</v>
      </c>
      <c r="CD263">
        <v>2.0999999999999999E-3</v>
      </c>
      <c r="CE263" t="s">
        <v>1287</v>
      </c>
      <c r="CF263">
        <v>2.3E-3</v>
      </c>
      <c r="CG263" t="s">
        <v>216</v>
      </c>
      <c r="CH263">
        <v>1E-4</v>
      </c>
      <c r="CI263" t="s">
        <v>179</v>
      </c>
      <c r="CJ263">
        <v>7.1999999999999998E-3</v>
      </c>
      <c r="CK263" t="s">
        <v>179</v>
      </c>
      <c r="CL263">
        <v>1.11E-2</v>
      </c>
      <c r="CM263" t="s">
        <v>179</v>
      </c>
      <c r="CN263">
        <v>3.0999999999999999E-3</v>
      </c>
      <c r="CO263" t="s">
        <v>179</v>
      </c>
      <c r="CP263">
        <v>8.9999999999999998E-4</v>
      </c>
      <c r="CQ263" t="s">
        <v>179</v>
      </c>
      <c r="CR263">
        <v>3.3E-3</v>
      </c>
      <c r="CS263" t="s">
        <v>179</v>
      </c>
      <c r="CT263">
        <v>1.9E-3</v>
      </c>
      <c r="CU263" t="s">
        <v>18</v>
      </c>
      <c r="CW263" t="s">
        <v>18</v>
      </c>
      <c r="CY263" t="s">
        <v>179</v>
      </c>
      <c r="CZ263">
        <v>5.0000000000000001E-4</v>
      </c>
      <c r="DA263" t="s">
        <v>179</v>
      </c>
      <c r="DB263">
        <v>5.9999999999999995E-4</v>
      </c>
      <c r="DC263" t="s">
        <v>179</v>
      </c>
      <c r="DD263">
        <v>5.9999999999999995E-4</v>
      </c>
      <c r="DE263" t="s">
        <v>179</v>
      </c>
      <c r="DF263">
        <v>5.9999999999999995E-4</v>
      </c>
      <c r="DG263" t="s">
        <v>179</v>
      </c>
      <c r="DH263">
        <v>4.0000000000000002E-4</v>
      </c>
      <c r="DI263" t="s">
        <v>179</v>
      </c>
      <c r="DJ263">
        <v>2.9999999999999997E-4</v>
      </c>
      <c r="DK263" t="s">
        <v>2470</v>
      </c>
      <c r="DL263" t="s">
        <v>59</v>
      </c>
      <c r="DS263">
        <v>38</v>
      </c>
      <c r="DT263" t="s">
        <v>6028</v>
      </c>
      <c r="DW263" t="s">
        <v>4917</v>
      </c>
    </row>
    <row r="264" spans="1:127">
      <c r="A264">
        <v>704</v>
      </c>
      <c r="B264" s="14">
        <v>44743.873611111114</v>
      </c>
      <c r="C264" t="s">
        <v>52</v>
      </c>
      <c r="D264">
        <v>0</v>
      </c>
      <c r="E264">
        <v>0</v>
      </c>
      <c r="F264">
        <v>0</v>
      </c>
      <c r="G264" t="s">
        <v>54</v>
      </c>
      <c r="H264" t="s">
        <v>55</v>
      </c>
      <c r="I264" t="s">
        <v>55</v>
      </c>
      <c r="J264" t="s">
        <v>55</v>
      </c>
      <c r="K264" t="s">
        <v>18</v>
      </c>
      <c r="L264">
        <v>90</v>
      </c>
      <c r="M264" t="s">
        <v>173</v>
      </c>
      <c r="N264">
        <v>0</v>
      </c>
      <c r="O264" t="s">
        <v>173</v>
      </c>
      <c r="P264">
        <v>0</v>
      </c>
      <c r="Q264" t="s">
        <v>173</v>
      </c>
      <c r="R264">
        <v>0</v>
      </c>
      <c r="S264">
        <v>2</v>
      </c>
      <c r="T264" t="s">
        <v>174</v>
      </c>
      <c r="U264">
        <v>1.7816000000000001</v>
      </c>
      <c r="V264">
        <v>0.55220000000000002</v>
      </c>
      <c r="W264">
        <v>6.0595999999999997</v>
      </c>
      <c r="X264">
        <v>0.24249999999999999</v>
      </c>
      <c r="Y264">
        <v>22.715699999999998</v>
      </c>
      <c r="Z264">
        <v>0.26129999999999998</v>
      </c>
      <c r="AA264">
        <v>2.01E-2</v>
      </c>
      <c r="AB264">
        <v>1.43E-2</v>
      </c>
      <c r="AC264" t="s">
        <v>179</v>
      </c>
      <c r="AD264">
        <v>8.3000000000000001E-3</v>
      </c>
      <c r="AE264" t="s">
        <v>179</v>
      </c>
      <c r="AF264">
        <v>1.7500000000000002E-2</v>
      </c>
      <c r="AG264">
        <v>0.186</v>
      </c>
      <c r="AH264">
        <v>7.1999999999999998E-3</v>
      </c>
      <c r="AI264">
        <v>6.3864999999999998</v>
      </c>
      <c r="AJ264">
        <v>2.93E-2</v>
      </c>
      <c r="AK264">
        <v>0.37080000000000002</v>
      </c>
      <c r="AL264">
        <v>6.3E-3</v>
      </c>
      <c r="AM264" t="s">
        <v>179</v>
      </c>
      <c r="AN264">
        <v>6.3E-3</v>
      </c>
      <c r="AO264">
        <v>2.1499999999999998E-2</v>
      </c>
      <c r="AP264">
        <v>3.7000000000000002E-3</v>
      </c>
      <c r="AQ264">
        <v>8.2100000000000006E-2</v>
      </c>
      <c r="AR264">
        <v>4.5999999999999999E-3</v>
      </c>
      <c r="AS264">
        <v>4.3369</v>
      </c>
      <c r="AT264">
        <v>2.1999999999999999E-2</v>
      </c>
      <c r="AU264" t="s">
        <v>179</v>
      </c>
      <c r="AV264">
        <v>3.3E-3</v>
      </c>
      <c r="AW264">
        <v>1.1900000000000001E-2</v>
      </c>
      <c r="AX264">
        <v>1.4E-3</v>
      </c>
      <c r="AY264" t="s">
        <v>229</v>
      </c>
      <c r="AZ264">
        <v>8.9999999999999998E-4</v>
      </c>
      <c r="BA264" t="s">
        <v>270</v>
      </c>
      <c r="BB264">
        <v>8.0000000000000004E-4</v>
      </c>
      <c r="BC264" t="s">
        <v>245</v>
      </c>
      <c r="BD264">
        <v>5.9999999999999995E-4</v>
      </c>
      <c r="BE264" t="s">
        <v>179</v>
      </c>
      <c r="BF264">
        <v>4.0000000000000002E-4</v>
      </c>
      <c r="BG264" t="s">
        <v>179</v>
      </c>
      <c r="BH264">
        <v>1E-4</v>
      </c>
      <c r="BI264" t="s">
        <v>286</v>
      </c>
      <c r="BJ264">
        <v>2.0000000000000001E-4</v>
      </c>
      <c r="BK264" t="s">
        <v>195</v>
      </c>
      <c r="BL264">
        <v>4.0000000000000002E-4</v>
      </c>
      <c r="BM264" t="s">
        <v>391</v>
      </c>
      <c r="BN264">
        <v>2.9999999999999997E-4</v>
      </c>
      <c r="BO264" t="s">
        <v>537</v>
      </c>
      <c r="BP264">
        <v>6.9999999999999999E-4</v>
      </c>
      <c r="BQ264" t="s">
        <v>179</v>
      </c>
      <c r="BR264">
        <v>2.9999999999999997E-4</v>
      </c>
      <c r="BS264" t="s">
        <v>179</v>
      </c>
      <c r="BT264">
        <v>5.9999999999999995E-4</v>
      </c>
      <c r="BU264" t="s">
        <v>179</v>
      </c>
      <c r="BV264">
        <v>5.0000000000000001E-4</v>
      </c>
      <c r="BW264" t="s">
        <v>18</v>
      </c>
      <c r="BY264" t="s">
        <v>179</v>
      </c>
      <c r="BZ264">
        <v>1.4E-3</v>
      </c>
      <c r="CA264" t="s">
        <v>179</v>
      </c>
      <c r="CB264">
        <v>1E-3</v>
      </c>
      <c r="CC264" t="s">
        <v>179</v>
      </c>
      <c r="CD264">
        <v>2.5999999999999999E-3</v>
      </c>
      <c r="CE264" t="s">
        <v>179</v>
      </c>
      <c r="CF264">
        <v>1.8E-3</v>
      </c>
      <c r="CG264" t="s">
        <v>179</v>
      </c>
      <c r="CH264">
        <v>1E-4</v>
      </c>
      <c r="CI264" t="s">
        <v>179</v>
      </c>
      <c r="CJ264">
        <v>1.1599999999999999E-2</v>
      </c>
      <c r="CK264" t="s">
        <v>179</v>
      </c>
      <c r="CL264">
        <v>1.32E-2</v>
      </c>
      <c r="CM264" t="s">
        <v>179</v>
      </c>
      <c r="CN264">
        <v>1.4E-2</v>
      </c>
      <c r="CO264" t="s">
        <v>179</v>
      </c>
      <c r="CP264">
        <v>1E-3</v>
      </c>
      <c r="CQ264" t="s">
        <v>179</v>
      </c>
      <c r="CR264">
        <v>3.0999999999999999E-3</v>
      </c>
      <c r="CS264" t="s">
        <v>179</v>
      </c>
      <c r="CT264">
        <v>2.2000000000000001E-3</v>
      </c>
      <c r="CU264" t="s">
        <v>18</v>
      </c>
      <c r="CW264" t="s">
        <v>179</v>
      </c>
      <c r="CX264">
        <v>5.9999999999999995E-4</v>
      </c>
      <c r="CY264" t="s">
        <v>179</v>
      </c>
      <c r="CZ264">
        <v>4.0000000000000002E-4</v>
      </c>
      <c r="DA264" t="s">
        <v>179</v>
      </c>
      <c r="DB264">
        <v>5.9999999999999995E-4</v>
      </c>
      <c r="DC264" t="s">
        <v>179</v>
      </c>
      <c r="DD264">
        <v>6.9999999999999999E-4</v>
      </c>
      <c r="DE264" t="s">
        <v>179</v>
      </c>
      <c r="DF264">
        <v>8.0000000000000004E-4</v>
      </c>
      <c r="DG264" t="s">
        <v>179</v>
      </c>
      <c r="DH264">
        <v>4.0000000000000002E-4</v>
      </c>
      <c r="DI264" t="s">
        <v>179</v>
      </c>
      <c r="DJ264">
        <v>5.9999999999999995E-4</v>
      </c>
      <c r="DK264" t="s">
        <v>2470</v>
      </c>
      <c r="DL264" t="s">
        <v>59</v>
      </c>
      <c r="DS264">
        <v>74</v>
      </c>
      <c r="DT264" t="s">
        <v>2471</v>
      </c>
      <c r="DW264" t="s">
        <v>4918</v>
      </c>
    </row>
    <row r="265" spans="1:127">
      <c r="A265">
        <v>706</v>
      </c>
      <c r="B265" s="14">
        <v>44743.876388888886</v>
      </c>
      <c r="C265" t="s">
        <v>52</v>
      </c>
      <c r="D265">
        <v>0</v>
      </c>
      <c r="E265">
        <v>0</v>
      </c>
      <c r="F265">
        <v>0</v>
      </c>
      <c r="G265" t="s">
        <v>54</v>
      </c>
      <c r="H265" t="s">
        <v>55</v>
      </c>
      <c r="I265" t="s">
        <v>55</v>
      </c>
      <c r="J265" t="s">
        <v>55</v>
      </c>
      <c r="K265" t="s">
        <v>18</v>
      </c>
      <c r="L265">
        <v>90</v>
      </c>
      <c r="M265" t="s">
        <v>173</v>
      </c>
      <c r="N265">
        <v>0</v>
      </c>
      <c r="O265" t="s">
        <v>173</v>
      </c>
      <c r="P265">
        <v>0</v>
      </c>
      <c r="Q265" t="s">
        <v>173</v>
      </c>
      <c r="R265">
        <v>0</v>
      </c>
      <c r="S265">
        <v>2</v>
      </c>
      <c r="T265" t="s">
        <v>174</v>
      </c>
      <c r="U265">
        <v>2.2181999999999999</v>
      </c>
      <c r="V265">
        <v>0.63029999999999997</v>
      </c>
      <c r="W265">
        <v>13.6883</v>
      </c>
      <c r="X265">
        <v>0.34839999999999999</v>
      </c>
      <c r="Y265">
        <v>36.544699999999999</v>
      </c>
      <c r="Z265">
        <v>0.34849999999999998</v>
      </c>
      <c r="AA265">
        <v>3.32E-2</v>
      </c>
      <c r="AB265">
        <v>1.61E-2</v>
      </c>
      <c r="AC265" t="s">
        <v>179</v>
      </c>
      <c r="AD265">
        <v>9.2999999999999992E-3</v>
      </c>
      <c r="AE265" t="s">
        <v>179</v>
      </c>
      <c r="AF265">
        <v>1.9E-2</v>
      </c>
      <c r="AG265">
        <v>0.5796</v>
      </c>
      <c r="AH265">
        <v>1.18E-2</v>
      </c>
      <c r="AI265">
        <v>8.7028999999999996</v>
      </c>
      <c r="AJ265">
        <v>3.5099999999999999E-2</v>
      </c>
      <c r="AK265">
        <v>0.54390000000000005</v>
      </c>
      <c r="AL265">
        <v>7.6E-3</v>
      </c>
      <c r="AM265">
        <v>1.8700000000000001E-2</v>
      </c>
      <c r="AN265">
        <v>8.0999999999999996E-3</v>
      </c>
      <c r="AO265">
        <v>3.0300000000000001E-2</v>
      </c>
      <c r="AP265">
        <v>4.8999999999999998E-3</v>
      </c>
      <c r="AQ265">
        <v>6.08E-2</v>
      </c>
      <c r="AR265">
        <v>4.0000000000000001E-3</v>
      </c>
      <c r="AS265">
        <v>6.5975999999999999</v>
      </c>
      <c r="AT265">
        <v>2.7900000000000001E-2</v>
      </c>
      <c r="AU265">
        <v>5.0000000000000001E-3</v>
      </c>
      <c r="AV265">
        <v>3.8999999999999998E-3</v>
      </c>
      <c r="AW265">
        <v>7.4999999999999997E-3</v>
      </c>
      <c r="AX265">
        <v>1E-3</v>
      </c>
      <c r="AY265" t="s">
        <v>363</v>
      </c>
      <c r="AZ265">
        <v>8.0000000000000004E-4</v>
      </c>
      <c r="BA265" t="s">
        <v>422</v>
      </c>
      <c r="BB265">
        <v>6.9999999999999999E-4</v>
      </c>
      <c r="BC265" t="s">
        <v>304</v>
      </c>
      <c r="BD265">
        <v>5.0000000000000001E-4</v>
      </c>
      <c r="BE265" t="s">
        <v>304</v>
      </c>
      <c r="BF265">
        <v>4.0000000000000002E-4</v>
      </c>
      <c r="BG265" t="s">
        <v>179</v>
      </c>
      <c r="BH265">
        <v>1E-4</v>
      </c>
      <c r="BI265" t="s">
        <v>212</v>
      </c>
      <c r="BJ265">
        <v>2.0000000000000001E-4</v>
      </c>
      <c r="BK265" t="s">
        <v>283</v>
      </c>
      <c r="BL265">
        <v>5.0000000000000001E-4</v>
      </c>
      <c r="BM265" t="s">
        <v>214</v>
      </c>
      <c r="BN265">
        <v>2.9999999999999997E-4</v>
      </c>
      <c r="BO265" t="s">
        <v>229</v>
      </c>
      <c r="BP265">
        <v>5.0000000000000001E-4</v>
      </c>
      <c r="BQ265" t="s">
        <v>179</v>
      </c>
      <c r="BR265">
        <v>2.9999999999999997E-4</v>
      </c>
      <c r="BS265" t="s">
        <v>179</v>
      </c>
      <c r="BT265">
        <v>4.0000000000000002E-4</v>
      </c>
      <c r="BU265" t="s">
        <v>179</v>
      </c>
      <c r="BV265">
        <v>5.9999999999999995E-4</v>
      </c>
      <c r="BW265" t="s">
        <v>179</v>
      </c>
      <c r="BX265">
        <v>8.9999999999999998E-4</v>
      </c>
      <c r="BY265" t="s">
        <v>179</v>
      </c>
      <c r="BZ265">
        <v>1.1000000000000001E-3</v>
      </c>
      <c r="CA265" t="s">
        <v>179</v>
      </c>
      <c r="CB265">
        <v>8.0000000000000004E-4</v>
      </c>
      <c r="CC265" t="s">
        <v>179</v>
      </c>
      <c r="CD265">
        <v>2E-3</v>
      </c>
      <c r="CE265" t="s">
        <v>179</v>
      </c>
      <c r="CF265">
        <v>2.2000000000000001E-3</v>
      </c>
      <c r="CG265" t="s">
        <v>179</v>
      </c>
      <c r="CH265">
        <v>1E-4</v>
      </c>
      <c r="CI265" t="s">
        <v>179</v>
      </c>
      <c r="CJ265">
        <v>6.7999999999999996E-3</v>
      </c>
      <c r="CK265" t="s">
        <v>179</v>
      </c>
      <c r="CL265">
        <v>1.12E-2</v>
      </c>
      <c r="CM265" t="s">
        <v>187</v>
      </c>
      <c r="CN265">
        <v>6.1000000000000004E-3</v>
      </c>
      <c r="CO265" t="s">
        <v>179</v>
      </c>
      <c r="CP265">
        <v>8.9999999999999998E-4</v>
      </c>
      <c r="CQ265" t="s">
        <v>179</v>
      </c>
      <c r="CR265">
        <v>3.2000000000000002E-3</v>
      </c>
      <c r="CS265" t="s">
        <v>179</v>
      </c>
      <c r="CT265">
        <v>1.9E-3</v>
      </c>
      <c r="CU265" t="s">
        <v>18</v>
      </c>
      <c r="CW265" t="s">
        <v>18</v>
      </c>
      <c r="CY265" t="s">
        <v>179</v>
      </c>
      <c r="CZ265">
        <v>5.9999999999999995E-4</v>
      </c>
      <c r="DA265" t="s">
        <v>179</v>
      </c>
      <c r="DB265">
        <v>5.9999999999999995E-4</v>
      </c>
      <c r="DC265" t="s">
        <v>179</v>
      </c>
      <c r="DD265">
        <v>5.0000000000000001E-4</v>
      </c>
      <c r="DE265" t="s">
        <v>179</v>
      </c>
      <c r="DF265">
        <v>5.9999999999999995E-4</v>
      </c>
      <c r="DG265" t="s">
        <v>179</v>
      </c>
      <c r="DH265">
        <v>4.0000000000000002E-4</v>
      </c>
      <c r="DI265" t="s">
        <v>179</v>
      </c>
      <c r="DJ265">
        <v>4.0000000000000002E-4</v>
      </c>
      <c r="DK265" t="s">
        <v>2470</v>
      </c>
      <c r="DL265" t="s">
        <v>59</v>
      </c>
      <c r="DS265">
        <v>121</v>
      </c>
      <c r="DT265" t="s">
        <v>2472</v>
      </c>
      <c r="DW265" t="s">
        <v>4919</v>
      </c>
    </row>
    <row r="266" spans="1:127">
      <c r="A266">
        <v>707</v>
      </c>
      <c r="B266" s="14">
        <v>44743.879861111112</v>
      </c>
      <c r="C266" t="s">
        <v>52</v>
      </c>
      <c r="D266">
        <v>0</v>
      </c>
      <c r="E266">
        <v>0</v>
      </c>
      <c r="F266">
        <v>0</v>
      </c>
      <c r="G266" t="s">
        <v>54</v>
      </c>
      <c r="H266" t="s">
        <v>55</v>
      </c>
      <c r="I266" t="s">
        <v>55</v>
      </c>
      <c r="J266" t="s">
        <v>55</v>
      </c>
      <c r="K266" t="s">
        <v>18</v>
      </c>
      <c r="L266">
        <v>90</v>
      </c>
      <c r="M266" t="s">
        <v>173</v>
      </c>
      <c r="N266">
        <v>0</v>
      </c>
      <c r="O266" t="s">
        <v>173</v>
      </c>
      <c r="P266">
        <v>0</v>
      </c>
      <c r="Q266" t="s">
        <v>173</v>
      </c>
      <c r="R266">
        <v>0</v>
      </c>
      <c r="S266">
        <v>2</v>
      </c>
      <c r="T266" t="s">
        <v>174</v>
      </c>
      <c r="U266">
        <v>1.8728</v>
      </c>
      <c r="V266">
        <v>0.55830000000000002</v>
      </c>
      <c r="W266">
        <v>7.1505999999999998</v>
      </c>
      <c r="X266">
        <v>0.25800000000000001</v>
      </c>
      <c r="Y266">
        <v>24.911799999999999</v>
      </c>
      <c r="Z266">
        <v>0.27639999999999998</v>
      </c>
      <c r="AA266" t="s">
        <v>179</v>
      </c>
      <c r="AB266">
        <v>1.37E-2</v>
      </c>
      <c r="AC266" t="s">
        <v>179</v>
      </c>
      <c r="AD266">
        <v>8.3999999999999995E-3</v>
      </c>
      <c r="AE266" t="s">
        <v>179</v>
      </c>
      <c r="AF266">
        <v>1.77E-2</v>
      </c>
      <c r="AG266">
        <v>0.53149999999999997</v>
      </c>
      <c r="AH266">
        <v>1.06E-2</v>
      </c>
      <c r="AI266">
        <v>6.1787999999999998</v>
      </c>
      <c r="AJ266">
        <v>2.8899999999999999E-2</v>
      </c>
      <c r="AK266">
        <v>0.38600000000000001</v>
      </c>
      <c r="AL266">
        <v>6.4000000000000003E-3</v>
      </c>
      <c r="AM266" t="s">
        <v>179</v>
      </c>
      <c r="AN266">
        <v>6.6E-3</v>
      </c>
      <c r="AO266">
        <v>1.7999999999999999E-2</v>
      </c>
      <c r="AP266">
        <v>3.7000000000000002E-3</v>
      </c>
      <c r="AQ266">
        <v>0.1055</v>
      </c>
      <c r="AR266">
        <v>5.0000000000000001E-3</v>
      </c>
      <c r="AS266">
        <v>4.3895999999999997</v>
      </c>
      <c r="AT266">
        <v>2.2100000000000002E-2</v>
      </c>
      <c r="AU266">
        <v>3.3999999999999998E-3</v>
      </c>
      <c r="AV266">
        <v>3.3E-3</v>
      </c>
      <c r="AW266">
        <v>1.1599999999999999E-2</v>
      </c>
      <c r="AX266">
        <v>1.4E-3</v>
      </c>
      <c r="AY266" t="s">
        <v>650</v>
      </c>
      <c r="AZ266">
        <v>8.9999999999999998E-4</v>
      </c>
      <c r="BA266" t="s">
        <v>537</v>
      </c>
      <c r="BB266">
        <v>6.9999999999999999E-4</v>
      </c>
      <c r="BC266" t="s">
        <v>267</v>
      </c>
      <c r="BD266">
        <v>5.0000000000000001E-4</v>
      </c>
      <c r="BE266" t="s">
        <v>516</v>
      </c>
      <c r="BF266">
        <v>4.0000000000000002E-4</v>
      </c>
      <c r="BG266" t="s">
        <v>179</v>
      </c>
      <c r="BH266">
        <v>1E-4</v>
      </c>
      <c r="BI266" t="s">
        <v>516</v>
      </c>
      <c r="BJ266">
        <v>2.0000000000000001E-4</v>
      </c>
      <c r="BK266" t="s">
        <v>559</v>
      </c>
      <c r="BL266">
        <v>5.0000000000000001E-4</v>
      </c>
      <c r="BM266" t="s">
        <v>214</v>
      </c>
      <c r="BN266">
        <v>2.9999999999999997E-4</v>
      </c>
      <c r="BO266" t="s">
        <v>302</v>
      </c>
      <c r="BP266">
        <v>6.9999999999999999E-4</v>
      </c>
      <c r="BQ266" t="s">
        <v>179</v>
      </c>
      <c r="BR266">
        <v>2.9999999999999997E-4</v>
      </c>
      <c r="BS266" t="s">
        <v>179</v>
      </c>
      <c r="BT266">
        <v>5.9999999999999995E-4</v>
      </c>
      <c r="BU266" t="s">
        <v>179</v>
      </c>
      <c r="BV266">
        <v>5.9999999999999995E-4</v>
      </c>
      <c r="BW266" t="s">
        <v>18</v>
      </c>
      <c r="BY266" t="s">
        <v>179</v>
      </c>
      <c r="BZ266">
        <v>1.2999999999999999E-3</v>
      </c>
      <c r="CA266" t="s">
        <v>179</v>
      </c>
      <c r="CB266">
        <v>1E-3</v>
      </c>
      <c r="CC266" t="s">
        <v>179</v>
      </c>
      <c r="CD266">
        <v>2.3999999999999998E-3</v>
      </c>
      <c r="CE266" t="s">
        <v>179</v>
      </c>
      <c r="CF266">
        <v>1.9E-3</v>
      </c>
      <c r="CG266" t="s">
        <v>179</v>
      </c>
      <c r="CH266">
        <v>1E-4</v>
      </c>
      <c r="CI266" t="s">
        <v>179</v>
      </c>
      <c r="CJ266">
        <v>1.0999999999999999E-2</v>
      </c>
      <c r="CK266" t="s">
        <v>179</v>
      </c>
      <c r="CL266">
        <v>1.26E-2</v>
      </c>
      <c r="CM266" t="s">
        <v>179</v>
      </c>
      <c r="CN266">
        <v>1.2E-2</v>
      </c>
      <c r="CO266" t="s">
        <v>179</v>
      </c>
      <c r="CP266">
        <v>1E-3</v>
      </c>
      <c r="CQ266" t="s">
        <v>179</v>
      </c>
      <c r="CR266">
        <v>2.8999999999999998E-3</v>
      </c>
      <c r="CS266" t="s">
        <v>179</v>
      </c>
      <c r="CT266">
        <v>2.2000000000000001E-3</v>
      </c>
      <c r="CU266" t="s">
        <v>179</v>
      </c>
      <c r="CV266">
        <v>6.9999999999999999E-4</v>
      </c>
      <c r="CW266" t="s">
        <v>18</v>
      </c>
      <c r="CY266" t="s">
        <v>179</v>
      </c>
      <c r="CZ266">
        <v>5.0000000000000001E-4</v>
      </c>
      <c r="DA266" t="s">
        <v>179</v>
      </c>
      <c r="DB266">
        <v>6.9999999999999999E-4</v>
      </c>
      <c r="DC266" t="s">
        <v>179</v>
      </c>
      <c r="DD266">
        <v>6.9999999999999999E-4</v>
      </c>
      <c r="DE266" t="s">
        <v>179</v>
      </c>
      <c r="DF266">
        <v>6.9999999999999999E-4</v>
      </c>
      <c r="DG266" t="s">
        <v>179</v>
      </c>
      <c r="DH266">
        <v>4.0000000000000002E-4</v>
      </c>
      <c r="DI266" t="s">
        <v>179</v>
      </c>
      <c r="DJ266">
        <v>5.9999999999999995E-4</v>
      </c>
      <c r="DK266" t="s">
        <v>2473</v>
      </c>
      <c r="DL266" t="s">
        <v>59</v>
      </c>
      <c r="DS266">
        <v>8</v>
      </c>
      <c r="DT266" t="s">
        <v>1630</v>
      </c>
      <c r="DW266" t="s">
        <v>4920</v>
      </c>
    </row>
    <row r="267" spans="1:127">
      <c r="A267">
        <v>708</v>
      </c>
      <c r="B267" s="14">
        <v>44743.881944444445</v>
      </c>
      <c r="C267" t="s">
        <v>52</v>
      </c>
      <c r="D267">
        <v>0</v>
      </c>
      <c r="E267">
        <v>0</v>
      </c>
      <c r="F267">
        <v>0</v>
      </c>
      <c r="G267" t="s">
        <v>54</v>
      </c>
      <c r="H267" t="s">
        <v>55</v>
      </c>
      <c r="I267" t="s">
        <v>55</v>
      </c>
      <c r="J267" t="s">
        <v>55</v>
      </c>
      <c r="K267" t="s">
        <v>18</v>
      </c>
      <c r="L267">
        <v>90</v>
      </c>
      <c r="M267" t="s">
        <v>173</v>
      </c>
      <c r="N267">
        <v>0</v>
      </c>
      <c r="O267" t="s">
        <v>173</v>
      </c>
      <c r="P267">
        <v>0</v>
      </c>
      <c r="Q267" t="s">
        <v>173</v>
      </c>
      <c r="R267">
        <v>0</v>
      </c>
      <c r="S267">
        <v>2</v>
      </c>
      <c r="T267" t="s">
        <v>174</v>
      </c>
      <c r="U267">
        <v>0.90810000000000002</v>
      </c>
      <c r="V267">
        <v>0.40029999999999999</v>
      </c>
      <c r="W267">
        <v>1.6865000000000001</v>
      </c>
      <c r="X267">
        <v>0.15079999999999999</v>
      </c>
      <c r="Y267">
        <v>9.3660999999999994</v>
      </c>
      <c r="Z267">
        <v>0.16139999999999999</v>
      </c>
      <c r="AA267" t="s">
        <v>179</v>
      </c>
      <c r="AB267">
        <v>1.0200000000000001E-2</v>
      </c>
      <c r="AC267" t="s">
        <v>179</v>
      </c>
      <c r="AD267">
        <v>6.4000000000000003E-3</v>
      </c>
      <c r="AE267" t="s">
        <v>179</v>
      </c>
      <c r="AF267">
        <v>1.5699999999999999E-2</v>
      </c>
      <c r="AG267">
        <v>6.8199999999999997E-2</v>
      </c>
      <c r="AH267">
        <v>4.8999999999999998E-3</v>
      </c>
      <c r="AI267">
        <v>3.0282</v>
      </c>
      <c r="AJ267">
        <v>1.9599999999999999E-2</v>
      </c>
      <c r="AK267">
        <v>0.1515</v>
      </c>
      <c r="AL267">
        <v>4.1999999999999997E-3</v>
      </c>
      <c r="AM267" t="s">
        <v>179</v>
      </c>
      <c r="AN267">
        <v>4.1000000000000003E-3</v>
      </c>
      <c r="AO267">
        <v>9.9000000000000008E-3</v>
      </c>
      <c r="AP267">
        <v>2.3E-3</v>
      </c>
      <c r="AQ267">
        <v>2.9899999999999999E-2</v>
      </c>
      <c r="AR267">
        <v>2.8999999999999998E-3</v>
      </c>
      <c r="AS267">
        <v>1.8083</v>
      </c>
      <c r="AT267">
        <v>1.35E-2</v>
      </c>
      <c r="AU267" t="s">
        <v>179</v>
      </c>
      <c r="AV267">
        <v>2.2000000000000001E-3</v>
      </c>
      <c r="AW267">
        <v>8.2000000000000007E-3</v>
      </c>
      <c r="AX267">
        <v>1.6000000000000001E-3</v>
      </c>
      <c r="AY267" t="s">
        <v>287</v>
      </c>
      <c r="AZ267">
        <v>1.1999999999999999E-3</v>
      </c>
      <c r="BA267" t="s">
        <v>548</v>
      </c>
      <c r="BB267">
        <v>8.0000000000000004E-4</v>
      </c>
      <c r="BC267" t="s">
        <v>179</v>
      </c>
      <c r="BD267">
        <v>6.9999999999999999E-4</v>
      </c>
      <c r="BE267" t="s">
        <v>179</v>
      </c>
      <c r="BF267">
        <v>5.9999999999999995E-4</v>
      </c>
      <c r="BG267" t="s">
        <v>179</v>
      </c>
      <c r="BH267">
        <v>1E-4</v>
      </c>
      <c r="BI267" t="s">
        <v>179</v>
      </c>
      <c r="BJ267">
        <v>2.9999999999999997E-4</v>
      </c>
      <c r="BK267" t="s">
        <v>515</v>
      </c>
      <c r="BL267">
        <v>2.9999999999999997E-4</v>
      </c>
      <c r="BM267" t="s">
        <v>304</v>
      </c>
      <c r="BN267">
        <v>2.9999999999999997E-4</v>
      </c>
      <c r="BO267" t="s">
        <v>179</v>
      </c>
      <c r="BP267">
        <v>6.9999999999999999E-4</v>
      </c>
      <c r="BQ267" t="s">
        <v>179</v>
      </c>
      <c r="BR267">
        <v>2.0000000000000001E-4</v>
      </c>
      <c r="BS267" t="s">
        <v>179</v>
      </c>
      <c r="BT267">
        <v>5.9999999999999995E-4</v>
      </c>
      <c r="BU267" t="s">
        <v>179</v>
      </c>
      <c r="BV267">
        <v>4.0000000000000002E-4</v>
      </c>
      <c r="BW267" t="s">
        <v>18</v>
      </c>
      <c r="BY267" t="s">
        <v>179</v>
      </c>
      <c r="BZ267">
        <v>1.9E-3</v>
      </c>
      <c r="CA267" t="s">
        <v>179</v>
      </c>
      <c r="CB267">
        <v>1.4E-3</v>
      </c>
      <c r="CC267" t="s">
        <v>195</v>
      </c>
      <c r="CD267">
        <v>3.7000000000000002E-3</v>
      </c>
      <c r="CE267" t="s">
        <v>179</v>
      </c>
      <c r="CF267">
        <v>1.4E-3</v>
      </c>
      <c r="CG267" t="s">
        <v>179</v>
      </c>
      <c r="CH267">
        <v>1E-4</v>
      </c>
      <c r="CI267" t="s">
        <v>179</v>
      </c>
      <c r="CJ267">
        <v>1.9800000000000002E-2</v>
      </c>
      <c r="CK267" t="s">
        <v>179</v>
      </c>
      <c r="CL267">
        <v>1.7600000000000001E-2</v>
      </c>
      <c r="CM267" t="s">
        <v>179</v>
      </c>
      <c r="CN267">
        <v>2.8500000000000001E-2</v>
      </c>
      <c r="CO267" t="s">
        <v>179</v>
      </c>
      <c r="CP267">
        <v>1.4E-3</v>
      </c>
      <c r="CQ267" t="s">
        <v>179</v>
      </c>
      <c r="CR267">
        <v>2.3999999999999998E-3</v>
      </c>
      <c r="CS267" t="s">
        <v>179</v>
      </c>
      <c r="CT267">
        <v>3.2000000000000002E-3</v>
      </c>
      <c r="CU267" t="s">
        <v>18</v>
      </c>
      <c r="CW267" t="s">
        <v>18</v>
      </c>
      <c r="CY267" t="s">
        <v>179</v>
      </c>
      <c r="CZ267">
        <v>4.0000000000000002E-4</v>
      </c>
      <c r="DA267" t="s">
        <v>179</v>
      </c>
      <c r="DB267">
        <v>1.1000000000000001E-3</v>
      </c>
      <c r="DC267" t="s">
        <v>179</v>
      </c>
      <c r="DD267">
        <v>8.9999999999999998E-4</v>
      </c>
      <c r="DE267" t="s">
        <v>179</v>
      </c>
      <c r="DF267">
        <v>1.1000000000000001E-3</v>
      </c>
      <c r="DG267" t="s">
        <v>179</v>
      </c>
      <c r="DH267">
        <v>2.9999999999999997E-4</v>
      </c>
      <c r="DI267" t="s">
        <v>179</v>
      </c>
      <c r="DJ267">
        <v>8.0000000000000004E-4</v>
      </c>
      <c r="DK267" t="s">
        <v>2473</v>
      </c>
      <c r="DL267" t="s">
        <v>59</v>
      </c>
      <c r="DS267">
        <v>25</v>
      </c>
      <c r="DT267" t="s">
        <v>1596</v>
      </c>
      <c r="DW267" t="s">
        <v>4921</v>
      </c>
    </row>
    <row r="268" spans="1:127">
      <c r="A268">
        <v>709</v>
      </c>
      <c r="B268" s="14">
        <v>44743.884027777778</v>
      </c>
      <c r="C268" t="s">
        <v>52</v>
      </c>
      <c r="D268">
        <v>0</v>
      </c>
      <c r="E268">
        <v>0</v>
      </c>
      <c r="F268">
        <v>0</v>
      </c>
      <c r="G268" t="s">
        <v>54</v>
      </c>
      <c r="H268" t="s">
        <v>55</v>
      </c>
      <c r="I268" t="s">
        <v>55</v>
      </c>
      <c r="J268" t="s">
        <v>55</v>
      </c>
      <c r="K268" t="s">
        <v>18</v>
      </c>
      <c r="L268">
        <v>90</v>
      </c>
      <c r="M268" t="s">
        <v>173</v>
      </c>
      <c r="N268">
        <v>0</v>
      </c>
      <c r="O268" t="s">
        <v>173</v>
      </c>
      <c r="P268">
        <v>0</v>
      </c>
      <c r="Q268" t="s">
        <v>173</v>
      </c>
      <c r="R268">
        <v>0</v>
      </c>
      <c r="S268">
        <v>2</v>
      </c>
      <c r="T268" t="s">
        <v>174</v>
      </c>
      <c r="U268">
        <v>2.9651999999999998</v>
      </c>
      <c r="V268">
        <v>0.65259999999999996</v>
      </c>
      <c r="W268">
        <v>11.520899999999999</v>
      </c>
      <c r="X268">
        <v>0.32479999999999998</v>
      </c>
      <c r="Y268">
        <v>36.1997</v>
      </c>
      <c r="Z268">
        <v>0.34300000000000003</v>
      </c>
      <c r="AA268">
        <v>1.6199999999999999E-2</v>
      </c>
      <c r="AB268">
        <v>1.61E-2</v>
      </c>
      <c r="AC268" t="s">
        <v>179</v>
      </c>
      <c r="AD268">
        <v>8.8999999999999999E-3</v>
      </c>
      <c r="AE268" t="s">
        <v>179</v>
      </c>
      <c r="AF268">
        <v>1.7000000000000001E-2</v>
      </c>
      <c r="AG268">
        <v>0.24979999999999999</v>
      </c>
      <c r="AH268">
        <v>8.6999999999999994E-3</v>
      </c>
      <c r="AI268">
        <v>9.2516999999999996</v>
      </c>
      <c r="AJ268">
        <v>3.61E-2</v>
      </c>
      <c r="AK268">
        <v>0.50729999999999997</v>
      </c>
      <c r="AL268">
        <v>7.4999999999999997E-3</v>
      </c>
      <c r="AM268">
        <v>9.9000000000000008E-3</v>
      </c>
      <c r="AN268">
        <v>7.6E-3</v>
      </c>
      <c r="AO268">
        <v>3.0800000000000001E-2</v>
      </c>
      <c r="AP268">
        <v>4.5999999999999999E-3</v>
      </c>
      <c r="AQ268">
        <v>7.8E-2</v>
      </c>
      <c r="AR268">
        <v>4.4000000000000003E-3</v>
      </c>
      <c r="AS268">
        <v>6.1224999999999996</v>
      </c>
      <c r="AT268">
        <v>2.7099999999999999E-2</v>
      </c>
      <c r="AU268" t="s">
        <v>179</v>
      </c>
      <c r="AV268">
        <v>3.7000000000000002E-3</v>
      </c>
      <c r="AW268">
        <v>1.1299999999999999E-2</v>
      </c>
      <c r="AX268">
        <v>1.1000000000000001E-3</v>
      </c>
      <c r="AY268" t="s">
        <v>431</v>
      </c>
      <c r="AZ268">
        <v>8.0000000000000004E-4</v>
      </c>
      <c r="BA268" t="s">
        <v>301</v>
      </c>
      <c r="BB268">
        <v>6.9999999999999999E-4</v>
      </c>
      <c r="BC268" t="s">
        <v>267</v>
      </c>
      <c r="BD268">
        <v>5.0000000000000001E-4</v>
      </c>
      <c r="BE268" t="s">
        <v>179</v>
      </c>
      <c r="BF268">
        <v>2.9999999999999997E-4</v>
      </c>
      <c r="BG268" t="s">
        <v>179</v>
      </c>
      <c r="BH268">
        <v>1E-4</v>
      </c>
      <c r="BI268" t="s">
        <v>286</v>
      </c>
      <c r="BJ268">
        <v>2.0000000000000001E-4</v>
      </c>
      <c r="BK268" t="s">
        <v>363</v>
      </c>
      <c r="BL268">
        <v>5.0000000000000001E-4</v>
      </c>
      <c r="BM268" t="s">
        <v>214</v>
      </c>
      <c r="BN268">
        <v>2.9999999999999997E-4</v>
      </c>
      <c r="BO268" t="s">
        <v>270</v>
      </c>
      <c r="BP268">
        <v>5.0000000000000001E-4</v>
      </c>
      <c r="BQ268" t="s">
        <v>179</v>
      </c>
      <c r="BR268">
        <v>2.9999999999999997E-4</v>
      </c>
      <c r="BS268" t="s">
        <v>179</v>
      </c>
      <c r="BT268">
        <v>4.0000000000000002E-4</v>
      </c>
      <c r="BU268" t="s">
        <v>179</v>
      </c>
      <c r="BV268">
        <v>5.9999999999999995E-4</v>
      </c>
      <c r="BW268" t="s">
        <v>18</v>
      </c>
      <c r="BY268" t="s">
        <v>179</v>
      </c>
      <c r="BZ268">
        <v>1.1000000000000001E-3</v>
      </c>
      <c r="CA268" t="s">
        <v>179</v>
      </c>
      <c r="CB268">
        <v>8.0000000000000004E-4</v>
      </c>
      <c r="CC268" t="s">
        <v>179</v>
      </c>
      <c r="CD268">
        <v>2.0999999999999999E-3</v>
      </c>
      <c r="CE268" t="s">
        <v>179</v>
      </c>
      <c r="CF268">
        <v>2.2000000000000001E-3</v>
      </c>
      <c r="CG268" t="s">
        <v>179</v>
      </c>
      <c r="CH268">
        <v>1E-4</v>
      </c>
      <c r="CI268" t="s">
        <v>179</v>
      </c>
      <c r="CJ268">
        <v>7.0000000000000001E-3</v>
      </c>
      <c r="CK268" t="s">
        <v>179</v>
      </c>
      <c r="CL268">
        <v>1.1299999999999999E-2</v>
      </c>
      <c r="CM268" t="s">
        <v>179</v>
      </c>
      <c r="CN268">
        <v>5.7999999999999996E-3</v>
      </c>
      <c r="CO268" t="s">
        <v>179</v>
      </c>
      <c r="CP268">
        <v>8.9999999999999998E-4</v>
      </c>
      <c r="CQ268" t="s">
        <v>179</v>
      </c>
      <c r="CR268">
        <v>3.2000000000000002E-3</v>
      </c>
      <c r="CS268" t="s">
        <v>179</v>
      </c>
      <c r="CT268">
        <v>1.9E-3</v>
      </c>
      <c r="CU268" t="s">
        <v>18</v>
      </c>
      <c r="CW268" t="s">
        <v>18</v>
      </c>
      <c r="CY268" t="s">
        <v>179</v>
      </c>
      <c r="CZ268">
        <v>5.0000000000000001E-4</v>
      </c>
      <c r="DA268" t="s">
        <v>179</v>
      </c>
      <c r="DB268">
        <v>5.0000000000000001E-4</v>
      </c>
      <c r="DC268" t="s">
        <v>179</v>
      </c>
      <c r="DD268">
        <v>5.9999999999999995E-4</v>
      </c>
      <c r="DE268" t="s">
        <v>179</v>
      </c>
      <c r="DF268">
        <v>5.9999999999999995E-4</v>
      </c>
      <c r="DG268" t="s">
        <v>179</v>
      </c>
      <c r="DH268">
        <v>4.0000000000000002E-4</v>
      </c>
      <c r="DI268" t="s">
        <v>179</v>
      </c>
      <c r="DJ268">
        <v>4.0000000000000002E-4</v>
      </c>
      <c r="DK268" t="s">
        <v>2473</v>
      </c>
      <c r="DL268" t="s">
        <v>59</v>
      </c>
      <c r="DS268">
        <v>48</v>
      </c>
      <c r="DT268" t="s">
        <v>1613</v>
      </c>
      <c r="DW268" t="s">
        <v>4922</v>
      </c>
    </row>
    <row r="269" spans="1:127">
      <c r="A269">
        <v>710</v>
      </c>
      <c r="B269" s="14">
        <v>44743.886111111111</v>
      </c>
      <c r="C269" t="s">
        <v>52</v>
      </c>
      <c r="D269">
        <v>0</v>
      </c>
      <c r="E269">
        <v>0</v>
      </c>
      <c r="F269">
        <v>0</v>
      </c>
      <c r="G269" t="s">
        <v>54</v>
      </c>
      <c r="H269" t="s">
        <v>55</v>
      </c>
      <c r="I269" t="s">
        <v>55</v>
      </c>
      <c r="J269" t="s">
        <v>55</v>
      </c>
      <c r="K269" t="s">
        <v>18</v>
      </c>
      <c r="L269">
        <v>90</v>
      </c>
      <c r="M269" t="s">
        <v>173</v>
      </c>
      <c r="N269">
        <v>0</v>
      </c>
      <c r="O269" t="s">
        <v>173</v>
      </c>
      <c r="P269">
        <v>0</v>
      </c>
      <c r="Q269" t="s">
        <v>173</v>
      </c>
      <c r="R269">
        <v>0</v>
      </c>
      <c r="S269">
        <v>2</v>
      </c>
      <c r="T269" t="s">
        <v>174</v>
      </c>
      <c r="U269">
        <v>4.9400000000000004</v>
      </c>
      <c r="V269">
        <v>0.68269999999999997</v>
      </c>
      <c r="W269">
        <v>11.5563</v>
      </c>
      <c r="X269">
        <v>0.3236</v>
      </c>
      <c r="Y269">
        <v>37.941200000000002</v>
      </c>
      <c r="Z269">
        <v>0.3513</v>
      </c>
      <c r="AA269">
        <v>2.9000000000000001E-2</v>
      </c>
      <c r="AB269">
        <v>1.5800000000000002E-2</v>
      </c>
      <c r="AC269" t="s">
        <v>179</v>
      </c>
      <c r="AD269">
        <v>8.6999999999999994E-3</v>
      </c>
      <c r="AE269" t="s">
        <v>179</v>
      </c>
      <c r="AF269">
        <v>1.6400000000000001E-2</v>
      </c>
      <c r="AG269">
        <v>0.1933</v>
      </c>
      <c r="AH269">
        <v>8.0000000000000002E-3</v>
      </c>
      <c r="AI269">
        <v>8.5027000000000008</v>
      </c>
      <c r="AJ269">
        <v>3.4299999999999997E-2</v>
      </c>
      <c r="AK269">
        <v>0.49419999999999997</v>
      </c>
      <c r="AL269">
        <v>7.3000000000000001E-3</v>
      </c>
      <c r="AM269">
        <v>1.26E-2</v>
      </c>
      <c r="AN269">
        <v>7.4000000000000003E-3</v>
      </c>
      <c r="AO269">
        <v>3.8699999999999998E-2</v>
      </c>
      <c r="AP269">
        <v>4.8999999999999998E-3</v>
      </c>
      <c r="AQ269">
        <v>0.1016</v>
      </c>
      <c r="AR269">
        <v>4.7999999999999996E-3</v>
      </c>
      <c r="AS269">
        <v>5.7691999999999997</v>
      </c>
      <c r="AT269">
        <v>2.5999999999999999E-2</v>
      </c>
      <c r="AU269" t="s">
        <v>179</v>
      </c>
      <c r="AV269">
        <v>3.5999999999999999E-3</v>
      </c>
      <c r="AW269">
        <v>1.6299999999999999E-2</v>
      </c>
      <c r="AX269">
        <v>1.2999999999999999E-3</v>
      </c>
      <c r="AY269" t="s">
        <v>363</v>
      </c>
      <c r="AZ269">
        <v>8.0000000000000004E-4</v>
      </c>
      <c r="BA269" t="s">
        <v>346</v>
      </c>
      <c r="BB269">
        <v>6.9999999999999999E-4</v>
      </c>
      <c r="BC269" t="s">
        <v>192</v>
      </c>
      <c r="BD269">
        <v>5.0000000000000001E-4</v>
      </c>
      <c r="BE269" t="s">
        <v>179</v>
      </c>
      <c r="BF269">
        <v>2.9999999999999997E-4</v>
      </c>
      <c r="BG269" t="s">
        <v>179</v>
      </c>
      <c r="BH269">
        <v>1E-4</v>
      </c>
      <c r="BI269" t="s">
        <v>212</v>
      </c>
      <c r="BJ269">
        <v>2.0000000000000001E-4</v>
      </c>
      <c r="BK269" t="s">
        <v>243</v>
      </c>
      <c r="BL269">
        <v>5.0000000000000001E-4</v>
      </c>
      <c r="BM269" t="s">
        <v>451</v>
      </c>
      <c r="BN269">
        <v>2.9999999999999997E-4</v>
      </c>
      <c r="BO269" t="s">
        <v>210</v>
      </c>
      <c r="BP269">
        <v>5.0000000000000001E-4</v>
      </c>
      <c r="BQ269" t="s">
        <v>179</v>
      </c>
      <c r="BR269">
        <v>2.9999999999999997E-4</v>
      </c>
      <c r="BS269" t="s">
        <v>179</v>
      </c>
      <c r="BT269">
        <v>4.0000000000000002E-4</v>
      </c>
      <c r="BU269" t="s">
        <v>179</v>
      </c>
      <c r="BV269">
        <v>6.9999999999999999E-4</v>
      </c>
      <c r="BW269" t="s">
        <v>18</v>
      </c>
      <c r="BY269" t="s">
        <v>18</v>
      </c>
      <c r="CA269" t="s">
        <v>179</v>
      </c>
      <c r="CB269">
        <v>8.0000000000000004E-4</v>
      </c>
      <c r="CC269" t="s">
        <v>179</v>
      </c>
      <c r="CD269">
        <v>2E-3</v>
      </c>
      <c r="CE269" t="s">
        <v>179</v>
      </c>
      <c r="CF269">
        <v>2.3E-3</v>
      </c>
      <c r="CG269" t="s">
        <v>179</v>
      </c>
      <c r="CH269">
        <v>1E-4</v>
      </c>
      <c r="CI269" t="s">
        <v>179</v>
      </c>
      <c r="CJ269">
        <v>7.0000000000000001E-3</v>
      </c>
      <c r="CK269" t="s">
        <v>179</v>
      </c>
      <c r="CL269">
        <v>1.09E-2</v>
      </c>
      <c r="CM269" t="s">
        <v>179</v>
      </c>
      <c r="CN269">
        <v>4.7000000000000002E-3</v>
      </c>
      <c r="CO269" t="s">
        <v>179</v>
      </c>
      <c r="CP269">
        <v>8.9999999999999998E-4</v>
      </c>
      <c r="CQ269" t="s">
        <v>179</v>
      </c>
      <c r="CR269">
        <v>3.3E-3</v>
      </c>
      <c r="CS269" t="s">
        <v>179</v>
      </c>
      <c r="CT269">
        <v>1.9E-3</v>
      </c>
      <c r="CU269" t="s">
        <v>179</v>
      </c>
      <c r="CV269">
        <v>8.0000000000000004E-4</v>
      </c>
      <c r="CW269" t="s">
        <v>18</v>
      </c>
      <c r="CY269" t="s">
        <v>179</v>
      </c>
      <c r="CZ269">
        <v>5.9999999999999995E-4</v>
      </c>
      <c r="DA269" t="s">
        <v>179</v>
      </c>
      <c r="DB269">
        <v>5.0000000000000001E-4</v>
      </c>
      <c r="DC269" t="s">
        <v>179</v>
      </c>
      <c r="DD269">
        <v>5.9999999999999995E-4</v>
      </c>
      <c r="DE269" t="s">
        <v>179</v>
      </c>
      <c r="DF269">
        <v>5.9999999999999995E-4</v>
      </c>
      <c r="DG269" t="s">
        <v>192</v>
      </c>
      <c r="DH269">
        <v>5.0000000000000001E-4</v>
      </c>
      <c r="DI269" t="s">
        <v>179</v>
      </c>
      <c r="DJ269">
        <v>2.9999999999999997E-4</v>
      </c>
      <c r="DK269" t="s">
        <v>2473</v>
      </c>
      <c r="DL269" t="s">
        <v>59</v>
      </c>
      <c r="DS269">
        <v>94</v>
      </c>
      <c r="DT269" t="s">
        <v>5999</v>
      </c>
      <c r="DW269" t="s">
        <v>4923</v>
      </c>
    </row>
    <row r="270" spans="1:127">
      <c r="A270">
        <v>711</v>
      </c>
      <c r="B270" s="14">
        <v>44743.896527777775</v>
      </c>
      <c r="C270" t="s">
        <v>52</v>
      </c>
      <c r="D270">
        <v>0</v>
      </c>
      <c r="E270">
        <v>0</v>
      </c>
      <c r="F270">
        <v>0</v>
      </c>
      <c r="G270" t="s">
        <v>54</v>
      </c>
      <c r="H270" t="s">
        <v>55</v>
      </c>
      <c r="I270" t="s">
        <v>55</v>
      </c>
      <c r="J270" t="s">
        <v>55</v>
      </c>
      <c r="K270" t="s">
        <v>18</v>
      </c>
      <c r="L270">
        <v>90</v>
      </c>
      <c r="M270" t="s">
        <v>173</v>
      </c>
      <c r="N270">
        <v>0</v>
      </c>
      <c r="O270" t="s">
        <v>173</v>
      </c>
      <c r="P270">
        <v>0</v>
      </c>
      <c r="Q270" t="s">
        <v>173</v>
      </c>
      <c r="R270">
        <v>0</v>
      </c>
      <c r="S270">
        <v>2</v>
      </c>
      <c r="T270" t="s">
        <v>174</v>
      </c>
      <c r="U270">
        <v>2.6589</v>
      </c>
      <c r="V270">
        <v>0.56789999999999996</v>
      </c>
      <c r="W270">
        <v>7.2225000000000001</v>
      </c>
      <c r="X270">
        <v>0.2651</v>
      </c>
      <c r="Y270">
        <v>32.007800000000003</v>
      </c>
      <c r="Z270">
        <v>0.3261</v>
      </c>
      <c r="AA270" t="s">
        <v>179</v>
      </c>
      <c r="AB270">
        <v>1.23E-2</v>
      </c>
      <c r="AC270" t="s">
        <v>179</v>
      </c>
      <c r="AD270">
        <v>8.3000000000000001E-3</v>
      </c>
      <c r="AE270">
        <v>2.53E-2</v>
      </c>
      <c r="AF270">
        <v>1.95E-2</v>
      </c>
      <c r="AG270">
        <v>2.2582</v>
      </c>
      <c r="AH270">
        <v>2.0799999999999999E-2</v>
      </c>
      <c r="AI270">
        <v>4.3181000000000003</v>
      </c>
      <c r="AJ270">
        <v>2.47E-2</v>
      </c>
      <c r="AK270">
        <v>0.51829999999999998</v>
      </c>
      <c r="AL270">
        <v>7.1999999999999998E-3</v>
      </c>
      <c r="AM270" t="s">
        <v>179</v>
      </c>
      <c r="AN270">
        <v>6.4000000000000003E-3</v>
      </c>
      <c r="AO270">
        <v>1.5699999999999999E-2</v>
      </c>
      <c r="AP270">
        <v>3.5000000000000001E-3</v>
      </c>
      <c r="AQ270">
        <v>0.1764</v>
      </c>
      <c r="AR270">
        <v>6.3E-3</v>
      </c>
      <c r="AS270">
        <v>5.3498000000000001</v>
      </c>
      <c r="AT270">
        <v>2.4199999999999999E-2</v>
      </c>
      <c r="AU270">
        <v>4.1999999999999997E-3</v>
      </c>
      <c r="AV270">
        <v>3.5999999999999999E-3</v>
      </c>
      <c r="AW270">
        <v>1.9699999999999999E-2</v>
      </c>
      <c r="AX270">
        <v>1.2999999999999999E-3</v>
      </c>
      <c r="AY270" t="s">
        <v>1085</v>
      </c>
      <c r="AZ270">
        <v>6.9999999999999999E-4</v>
      </c>
      <c r="BA270" t="s">
        <v>390</v>
      </c>
      <c r="BB270">
        <v>5.9999999999999995E-4</v>
      </c>
      <c r="BC270" t="s">
        <v>192</v>
      </c>
      <c r="BD270">
        <v>4.0000000000000002E-4</v>
      </c>
      <c r="BE270" t="s">
        <v>179</v>
      </c>
      <c r="BF270">
        <v>2.0000000000000001E-4</v>
      </c>
      <c r="BG270" t="s">
        <v>216</v>
      </c>
      <c r="BH270">
        <v>1E-4</v>
      </c>
      <c r="BI270" t="s">
        <v>548</v>
      </c>
      <c r="BJ270">
        <v>2.9999999999999997E-4</v>
      </c>
      <c r="BK270" t="s">
        <v>195</v>
      </c>
      <c r="BL270">
        <v>4.0000000000000002E-4</v>
      </c>
      <c r="BM270" t="s">
        <v>332</v>
      </c>
      <c r="BN270">
        <v>4.0000000000000002E-4</v>
      </c>
      <c r="BO270" t="s">
        <v>1085</v>
      </c>
      <c r="BP270">
        <v>6.9999999999999999E-4</v>
      </c>
      <c r="BQ270" t="s">
        <v>179</v>
      </c>
      <c r="BR270">
        <v>2.9999999999999997E-4</v>
      </c>
      <c r="BS270" t="s">
        <v>179</v>
      </c>
      <c r="BT270">
        <v>5.9999999999999995E-4</v>
      </c>
      <c r="BU270" t="s">
        <v>179</v>
      </c>
      <c r="BV270">
        <v>6.9999999999999999E-4</v>
      </c>
      <c r="BW270" t="s">
        <v>391</v>
      </c>
      <c r="BX270">
        <v>1E-3</v>
      </c>
      <c r="BY270" t="s">
        <v>18</v>
      </c>
      <c r="CA270" t="s">
        <v>179</v>
      </c>
      <c r="CB270">
        <v>6.9999999999999999E-4</v>
      </c>
      <c r="CC270" t="s">
        <v>179</v>
      </c>
      <c r="CD270">
        <v>1.8E-3</v>
      </c>
      <c r="CE270" t="s">
        <v>179</v>
      </c>
      <c r="CF270">
        <v>2.5000000000000001E-3</v>
      </c>
      <c r="CG270" t="s">
        <v>216</v>
      </c>
      <c r="CH270">
        <v>0</v>
      </c>
      <c r="CI270" t="s">
        <v>179</v>
      </c>
      <c r="CJ270">
        <v>7.4999999999999997E-3</v>
      </c>
      <c r="CK270" t="s">
        <v>179</v>
      </c>
      <c r="CL270">
        <v>8.9999999999999993E-3</v>
      </c>
      <c r="CM270" t="s">
        <v>179</v>
      </c>
      <c r="CN270">
        <v>5.5999999999999999E-3</v>
      </c>
      <c r="CO270" t="s">
        <v>179</v>
      </c>
      <c r="CP270">
        <v>6.9999999999999999E-4</v>
      </c>
      <c r="CQ270" t="s">
        <v>179</v>
      </c>
      <c r="CR270">
        <v>3.5000000000000001E-3</v>
      </c>
      <c r="CS270" t="s">
        <v>179</v>
      </c>
      <c r="CT270">
        <v>1.6000000000000001E-3</v>
      </c>
      <c r="CU270" t="s">
        <v>179</v>
      </c>
      <c r="CV270">
        <v>8.0000000000000004E-4</v>
      </c>
      <c r="CW270" t="s">
        <v>18</v>
      </c>
      <c r="CY270" t="s">
        <v>179</v>
      </c>
      <c r="CZ270">
        <v>5.9999999999999995E-4</v>
      </c>
      <c r="DA270" t="s">
        <v>179</v>
      </c>
      <c r="DB270">
        <v>4.0000000000000002E-4</v>
      </c>
      <c r="DC270" t="s">
        <v>179</v>
      </c>
      <c r="DD270">
        <v>5.0000000000000001E-4</v>
      </c>
      <c r="DE270" t="s">
        <v>179</v>
      </c>
      <c r="DF270">
        <v>4.0000000000000002E-4</v>
      </c>
      <c r="DG270" t="s">
        <v>179</v>
      </c>
      <c r="DH270">
        <v>4.0000000000000002E-4</v>
      </c>
      <c r="DI270" t="s">
        <v>179</v>
      </c>
      <c r="DJ270">
        <v>6.9999999999999999E-4</v>
      </c>
      <c r="DK270" t="s">
        <v>2469</v>
      </c>
      <c r="DL270" t="s">
        <v>59</v>
      </c>
      <c r="DS270">
        <v>27</v>
      </c>
      <c r="DT270" t="s">
        <v>2476</v>
      </c>
      <c r="DW270" t="s">
        <v>4924</v>
      </c>
    </row>
    <row r="271" spans="1:127">
      <c r="A271">
        <v>712</v>
      </c>
      <c r="B271" s="14">
        <v>44743.897916666669</v>
      </c>
      <c r="C271" t="s">
        <v>52</v>
      </c>
      <c r="D271">
        <v>0</v>
      </c>
      <c r="E271">
        <v>0</v>
      </c>
      <c r="F271">
        <v>0</v>
      </c>
      <c r="G271" t="s">
        <v>54</v>
      </c>
      <c r="H271" t="s">
        <v>55</v>
      </c>
      <c r="I271" t="s">
        <v>55</v>
      </c>
      <c r="J271" t="s">
        <v>55</v>
      </c>
      <c r="K271" t="s">
        <v>18</v>
      </c>
      <c r="L271">
        <v>90</v>
      </c>
      <c r="M271" t="s">
        <v>173</v>
      </c>
      <c r="N271">
        <v>0</v>
      </c>
      <c r="O271" t="s">
        <v>173</v>
      </c>
      <c r="P271">
        <v>0</v>
      </c>
      <c r="Q271" t="s">
        <v>173</v>
      </c>
      <c r="R271">
        <v>0</v>
      </c>
      <c r="S271">
        <v>2</v>
      </c>
      <c r="T271" t="s">
        <v>174</v>
      </c>
      <c r="U271">
        <v>3.4249999999999998</v>
      </c>
      <c r="V271">
        <v>0.6018</v>
      </c>
      <c r="W271">
        <v>7.7659000000000002</v>
      </c>
      <c r="X271">
        <v>0.27560000000000001</v>
      </c>
      <c r="Y271">
        <v>33.903799999999997</v>
      </c>
      <c r="Z271">
        <v>0.33950000000000002</v>
      </c>
      <c r="AA271" t="s">
        <v>179</v>
      </c>
      <c r="AB271">
        <v>1.12E-2</v>
      </c>
      <c r="AC271" t="s">
        <v>179</v>
      </c>
      <c r="AD271">
        <v>8.5000000000000006E-3</v>
      </c>
      <c r="AE271">
        <v>8.5500000000000007E-2</v>
      </c>
      <c r="AF271">
        <v>2.0400000000000001E-2</v>
      </c>
      <c r="AG271">
        <v>2.133</v>
      </c>
      <c r="AH271">
        <v>2.06E-2</v>
      </c>
      <c r="AI271">
        <v>2.8826000000000001</v>
      </c>
      <c r="AJ271">
        <v>2.0400000000000001E-2</v>
      </c>
      <c r="AK271">
        <v>0.63129999999999997</v>
      </c>
      <c r="AL271">
        <v>7.7000000000000002E-3</v>
      </c>
      <c r="AM271" t="s">
        <v>179</v>
      </c>
      <c r="AN271">
        <v>6.7000000000000002E-3</v>
      </c>
      <c r="AO271">
        <v>1.43E-2</v>
      </c>
      <c r="AP271">
        <v>4.0000000000000001E-3</v>
      </c>
      <c r="AQ271">
        <v>0.23680000000000001</v>
      </c>
      <c r="AR271">
        <v>7.1000000000000004E-3</v>
      </c>
      <c r="AS271">
        <v>6.8144</v>
      </c>
      <c r="AT271">
        <v>2.6800000000000001E-2</v>
      </c>
      <c r="AU271">
        <v>8.3000000000000001E-3</v>
      </c>
      <c r="AV271">
        <v>4.1000000000000003E-3</v>
      </c>
      <c r="AW271">
        <v>1.7600000000000001E-2</v>
      </c>
      <c r="AX271">
        <v>1.1999999999999999E-3</v>
      </c>
      <c r="AY271" t="s">
        <v>209</v>
      </c>
      <c r="AZ271">
        <v>6.9999999999999999E-4</v>
      </c>
      <c r="BA271" t="s">
        <v>190</v>
      </c>
      <c r="BB271">
        <v>5.9999999999999995E-4</v>
      </c>
      <c r="BC271" t="s">
        <v>212</v>
      </c>
      <c r="BD271">
        <v>4.0000000000000002E-4</v>
      </c>
      <c r="BE271" t="s">
        <v>179</v>
      </c>
      <c r="BF271">
        <v>2.0000000000000001E-4</v>
      </c>
      <c r="BG271" t="s">
        <v>179</v>
      </c>
      <c r="BH271">
        <v>1E-4</v>
      </c>
      <c r="BI271" t="s">
        <v>548</v>
      </c>
      <c r="BJ271">
        <v>2.9999999999999997E-4</v>
      </c>
      <c r="BK271" t="s">
        <v>346</v>
      </c>
      <c r="BL271">
        <v>4.0000000000000002E-4</v>
      </c>
      <c r="BM271" t="s">
        <v>516</v>
      </c>
      <c r="BN271">
        <v>2.9999999999999997E-4</v>
      </c>
      <c r="BO271" t="s">
        <v>248</v>
      </c>
      <c r="BP271">
        <v>5.9999999999999995E-4</v>
      </c>
      <c r="BQ271" t="s">
        <v>179</v>
      </c>
      <c r="BR271">
        <v>2.9999999999999997E-4</v>
      </c>
      <c r="BS271" t="s">
        <v>179</v>
      </c>
      <c r="BT271">
        <v>5.9999999999999995E-4</v>
      </c>
      <c r="BU271" t="s">
        <v>179</v>
      </c>
      <c r="BV271">
        <v>6.9999999999999999E-4</v>
      </c>
      <c r="BW271" t="s">
        <v>391</v>
      </c>
      <c r="BX271">
        <v>1E-3</v>
      </c>
      <c r="BY271" t="s">
        <v>179</v>
      </c>
      <c r="BZ271">
        <v>8.9999999999999998E-4</v>
      </c>
      <c r="CA271" t="s">
        <v>179</v>
      </c>
      <c r="CB271">
        <v>6.9999999999999999E-4</v>
      </c>
      <c r="CC271" t="s">
        <v>179</v>
      </c>
      <c r="CD271">
        <v>1.6999999999999999E-3</v>
      </c>
      <c r="CE271" t="s">
        <v>179</v>
      </c>
      <c r="CF271">
        <v>2.5000000000000001E-3</v>
      </c>
      <c r="CG271" t="s">
        <v>216</v>
      </c>
      <c r="CH271">
        <v>0</v>
      </c>
      <c r="CI271" t="s">
        <v>179</v>
      </c>
      <c r="CJ271">
        <v>7.3000000000000001E-3</v>
      </c>
      <c r="CK271" t="s">
        <v>179</v>
      </c>
      <c r="CL271">
        <v>8.6999999999999994E-3</v>
      </c>
      <c r="CM271" t="s">
        <v>179</v>
      </c>
      <c r="CN271">
        <v>4.7999999999999996E-3</v>
      </c>
      <c r="CO271" t="s">
        <v>179</v>
      </c>
      <c r="CP271">
        <v>6.9999999999999999E-4</v>
      </c>
      <c r="CQ271" t="s">
        <v>179</v>
      </c>
      <c r="CR271">
        <v>3.5000000000000001E-3</v>
      </c>
      <c r="CS271" t="s">
        <v>179</v>
      </c>
      <c r="CT271">
        <v>1.6000000000000001E-3</v>
      </c>
      <c r="CU271" t="s">
        <v>179</v>
      </c>
      <c r="CV271">
        <v>8.9999999999999998E-4</v>
      </c>
      <c r="CW271" t="s">
        <v>18</v>
      </c>
      <c r="CY271" t="s">
        <v>179</v>
      </c>
      <c r="CZ271">
        <v>5.9999999999999995E-4</v>
      </c>
      <c r="DA271" t="s">
        <v>179</v>
      </c>
      <c r="DB271">
        <v>4.0000000000000002E-4</v>
      </c>
      <c r="DC271" t="s">
        <v>179</v>
      </c>
      <c r="DD271">
        <v>4.0000000000000002E-4</v>
      </c>
      <c r="DE271" t="s">
        <v>179</v>
      </c>
      <c r="DF271">
        <v>4.0000000000000002E-4</v>
      </c>
      <c r="DG271" t="s">
        <v>179</v>
      </c>
      <c r="DH271">
        <v>5.0000000000000001E-4</v>
      </c>
      <c r="DI271" t="s">
        <v>179</v>
      </c>
      <c r="DJ271">
        <v>6.9999999999999999E-4</v>
      </c>
      <c r="DK271" t="s">
        <v>2469</v>
      </c>
      <c r="DL271" t="s">
        <v>59</v>
      </c>
      <c r="DS271">
        <v>24</v>
      </c>
      <c r="DT271" t="s">
        <v>2475</v>
      </c>
      <c r="DW271" t="s">
        <v>4925</v>
      </c>
    </row>
    <row r="272" spans="1:127">
      <c r="A272">
        <v>714</v>
      </c>
      <c r="B272" s="14">
        <v>44743.918749999997</v>
      </c>
      <c r="C272" t="s">
        <v>52</v>
      </c>
      <c r="D272">
        <v>0</v>
      </c>
      <c r="E272">
        <v>0</v>
      </c>
      <c r="F272">
        <v>0</v>
      </c>
      <c r="G272" t="s">
        <v>54</v>
      </c>
      <c r="H272" t="s">
        <v>55</v>
      </c>
      <c r="I272" t="s">
        <v>55</v>
      </c>
      <c r="J272" t="s">
        <v>55</v>
      </c>
      <c r="K272" t="s">
        <v>18</v>
      </c>
      <c r="L272">
        <v>90</v>
      </c>
      <c r="M272" t="s">
        <v>173</v>
      </c>
      <c r="N272">
        <v>0</v>
      </c>
      <c r="O272" t="s">
        <v>173</v>
      </c>
      <c r="P272">
        <v>0</v>
      </c>
      <c r="Q272" t="s">
        <v>173</v>
      </c>
      <c r="R272">
        <v>0</v>
      </c>
      <c r="S272">
        <v>2</v>
      </c>
      <c r="T272" t="s">
        <v>174</v>
      </c>
      <c r="U272">
        <v>1.1660999999999999</v>
      </c>
      <c r="V272">
        <v>0.59709999999999996</v>
      </c>
      <c r="W272">
        <v>13.535</v>
      </c>
      <c r="X272">
        <v>0.34660000000000002</v>
      </c>
      <c r="Y272">
        <v>35.482900000000001</v>
      </c>
      <c r="Z272">
        <v>0.34489999999999998</v>
      </c>
      <c r="AA272">
        <v>6.6400000000000001E-2</v>
      </c>
      <c r="AB272">
        <v>1.61E-2</v>
      </c>
      <c r="AC272" t="s">
        <v>179</v>
      </c>
      <c r="AD272">
        <v>8.8000000000000005E-3</v>
      </c>
      <c r="AE272" t="s">
        <v>179</v>
      </c>
      <c r="AF272">
        <v>1.8100000000000002E-2</v>
      </c>
      <c r="AG272">
        <v>0.56520000000000004</v>
      </c>
      <c r="AH272">
        <v>1.18E-2</v>
      </c>
      <c r="AI272">
        <v>6.8738999999999999</v>
      </c>
      <c r="AJ272">
        <v>3.1300000000000001E-2</v>
      </c>
      <c r="AK272">
        <v>0.63649999999999995</v>
      </c>
      <c r="AL272">
        <v>7.9000000000000008E-3</v>
      </c>
      <c r="AM272">
        <v>1.03E-2</v>
      </c>
      <c r="AN272">
        <v>8.0000000000000002E-3</v>
      </c>
      <c r="AO272">
        <v>2.87E-2</v>
      </c>
      <c r="AP272">
        <v>4.5999999999999999E-3</v>
      </c>
      <c r="AQ272">
        <v>0.15409999999999999</v>
      </c>
      <c r="AR272">
        <v>5.7999999999999996E-3</v>
      </c>
      <c r="AS272">
        <v>7.4268000000000001</v>
      </c>
      <c r="AT272">
        <v>2.9000000000000001E-2</v>
      </c>
      <c r="AU272" t="s">
        <v>179</v>
      </c>
      <c r="AV272">
        <v>4.1999999999999997E-3</v>
      </c>
      <c r="AW272">
        <v>1.2E-2</v>
      </c>
      <c r="AX272">
        <v>1.1999999999999999E-3</v>
      </c>
      <c r="AY272" t="s">
        <v>410</v>
      </c>
      <c r="AZ272">
        <v>8.9999999999999998E-4</v>
      </c>
      <c r="BA272" t="s">
        <v>891</v>
      </c>
      <c r="BB272">
        <v>8.9999999999999998E-4</v>
      </c>
      <c r="BC272" t="s">
        <v>304</v>
      </c>
      <c r="BD272">
        <v>5.0000000000000001E-4</v>
      </c>
      <c r="BE272" t="s">
        <v>332</v>
      </c>
      <c r="BF272">
        <v>5.0000000000000001E-4</v>
      </c>
      <c r="BG272" t="s">
        <v>179</v>
      </c>
      <c r="BH272">
        <v>1E-4</v>
      </c>
      <c r="BI272" t="s">
        <v>245</v>
      </c>
      <c r="BJ272">
        <v>2.0000000000000001E-4</v>
      </c>
      <c r="BK272" t="s">
        <v>985</v>
      </c>
      <c r="BL272">
        <v>5.0000000000000001E-4</v>
      </c>
      <c r="BM272" t="s">
        <v>438</v>
      </c>
      <c r="BN272">
        <v>2.9999999999999997E-4</v>
      </c>
      <c r="BO272" t="s">
        <v>284</v>
      </c>
      <c r="BP272">
        <v>5.0000000000000001E-4</v>
      </c>
      <c r="BQ272" t="s">
        <v>179</v>
      </c>
      <c r="BR272">
        <v>2.9999999999999997E-4</v>
      </c>
      <c r="BS272" t="s">
        <v>179</v>
      </c>
      <c r="BT272">
        <v>4.0000000000000002E-4</v>
      </c>
      <c r="BU272" t="s">
        <v>179</v>
      </c>
      <c r="BV272">
        <v>5.9999999999999995E-4</v>
      </c>
      <c r="BW272" t="s">
        <v>18</v>
      </c>
      <c r="BY272" t="s">
        <v>18</v>
      </c>
      <c r="CA272" t="s">
        <v>179</v>
      </c>
      <c r="CB272">
        <v>8.0000000000000004E-4</v>
      </c>
      <c r="CC272" t="s">
        <v>179</v>
      </c>
      <c r="CD272">
        <v>2E-3</v>
      </c>
      <c r="CE272" t="s">
        <v>179</v>
      </c>
      <c r="CF272">
        <v>2.2000000000000001E-3</v>
      </c>
      <c r="CG272" t="s">
        <v>216</v>
      </c>
      <c r="CH272">
        <v>1E-4</v>
      </c>
      <c r="CI272" t="s">
        <v>559</v>
      </c>
      <c r="CJ272">
        <v>7.3000000000000001E-3</v>
      </c>
      <c r="CK272" t="s">
        <v>179</v>
      </c>
      <c r="CL272">
        <v>1.1299999999999999E-2</v>
      </c>
      <c r="CM272" t="s">
        <v>450</v>
      </c>
      <c r="CN272">
        <v>6.4000000000000003E-3</v>
      </c>
      <c r="CO272" t="s">
        <v>179</v>
      </c>
      <c r="CP272">
        <v>8.9999999999999998E-4</v>
      </c>
      <c r="CQ272" t="s">
        <v>179</v>
      </c>
      <c r="CR272">
        <v>3.2000000000000002E-3</v>
      </c>
      <c r="CS272" t="s">
        <v>179</v>
      </c>
      <c r="CT272">
        <v>2E-3</v>
      </c>
      <c r="CU272" t="s">
        <v>179</v>
      </c>
      <c r="CV272">
        <v>6.9999999999999999E-4</v>
      </c>
      <c r="CW272" t="s">
        <v>18</v>
      </c>
      <c r="CY272" t="s">
        <v>179</v>
      </c>
      <c r="CZ272">
        <v>5.0000000000000001E-4</v>
      </c>
      <c r="DA272" t="s">
        <v>179</v>
      </c>
      <c r="DB272">
        <v>5.9999999999999995E-4</v>
      </c>
      <c r="DC272" t="s">
        <v>179</v>
      </c>
      <c r="DD272">
        <v>5.9999999999999995E-4</v>
      </c>
      <c r="DE272" t="s">
        <v>179</v>
      </c>
      <c r="DF272">
        <v>5.9999999999999995E-4</v>
      </c>
      <c r="DG272" t="s">
        <v>179</v>
      </c>
      <c r="DH272">
        <v>4.0000000000000002E-4</v>
      </c>
      <c r="DI272" t="s">
        <v>179</v>
      </c>
      <c r="DJ272">
        <v>4.0000000000000002E-4</v>
      </c>
      <c r="DK272" t="s">
        <v>2477</v>
      </c>
      <c r="DL272" t="s">
        <v>59</v>
      </c>
      <c r="DS272">
        <v>2</v>
      </c>
      <c r="DT272" t="s">
        <v>1630</v>
      </c>
      <c r="DW272" t="s">
        <v>4926</v>
      </c>
    </row>
    <row r="273" spans="1:127">
      <c r="A273">
        <v>715</v>
      </c>
      <c r="B273" s="14">
        <v>44743.921527777777</v>
      </c>
      <c r="C273" t="s">
        <v>52</v>
      </c>
      <c r="D273">
        <v>0</v>
      </c>
      <c r="E273">
        <v>0</v>
      </c>
      <c r="F273">
        <v>0</v>
      </c>
      <c r="G273" t="s">
        <v>54</v>
      </c>
      <c r="H273" t="s">
        <v>55</v>
      </c>
      <c r="I273" t="s">
        <v>55</v>
      </c>
      <c r="J273" t="s">
        <v>55</v>
      </c>
      <c r="K273" t="s">
        <v>18</v>
      </c>
      <c r="L273">
        <v>90</v>
      </c>
      <c r="M273" t="s">
        <v>173</v>
      </c>
      <c r="N273">
        <v>0</v>
      </c>
      <c r="O273" t="s">
        <v>173</v>
      </c>
      <c r="P273">
        <v>0</v>
      </c>
      <c r="Q273" t="s">
        <v>173</v>
      </c>
      <c r="R273">
        <v>0</v>
      </c>
      <c r="S273">
        <v>2</v>
      </c>
      <c r="T273" t="s">
        <v>174</v>
      </c>
      <c r="U273">
        <v>2.6579999999999999</v>
      </c>
      <c r="V273">
        <v>0.6431</v>
      </c>
      <c r="W273">
        <v>11.9778</v>
      </c>
      <c r="X273">
        <v>0.33069999999999999</v>
      </c>
      <c r="Y273">
        <v>37.295999999999999</v>
      </c>
      <c r="Z273">
        <v>0.34939999999999999</v>
      </c>
      <c r="AA273">
        <v>2.8899999999999999E-2</v>
      </c>
      <c r="AB273">
        <v>1.6400000000000001E-2</v>
      </c>
      <c r="AC273" t="s">
        <v>179</v>
      </c>
      <c r="AD273">
        <v>8.9999999999999993E-3</v>
      </c>
      <c r="AE273" t="s">
        <v>179</v>
      </c>
      <c r="AF273">
        <v>1.6799999999999999E-2</v>
      </c>
      <c r="AG273">
        <v>0.24940000000000001</v>
      </c>
      <c r="AH273">
        <v>8.8000000000000005E-3</v>
      </c>
      <c r="AI273">
        <v>9.3206000000000007</v>
      </c>
      <c r="AJ273">
        <v>3.6299999999999999E-2</v>
      </c>
      <c r="AK273">
        <v>0.5302</v>
      </c>
      <c r="AL273">
        <v>7.7000000000000002E-3</v>
      </c>
      <c r="AM273">
        <v>2.1399999999999999E-2</v>
      </c>
      <c r="AN273">
        <v>8.0999999999999996E-3</v>
      </c>
      <c r="AO273">
        <v>3.61E-2</v>
      </c>
      <c r="AP273">
        <v>4.8999999999999998E-3</v>
      </c>
      <c r="AQ273">
        <v>0.1249</v>
      </c>
      <c r="AR273">
        <v>5.4000000000000003E-3</v>
      </c>
      <c r="AS273">
        <v>6.343</v>
      </c>
      <c r="AT273">
        <v>2.7699999999999999E-2</v>
      </c>
      <c r="AU273">
        <v>6.0000000000000001E-3</v>
      </c>
      <c r="AV273">
        <v>3.8999999999999998E-3</v>
      </c>
      <c r="AW273">
        <v>1.38E-2</v>
      </c>
      <c r="AX273">
        <v>1.1999999999999999E-3</v>
      </c>
      <c r="AY273" t="s">
        <v>242</v>
      </c>
      <c r="AZ273">
        <v>8.9999999999999998E-4</v>
      </c>
      <c r="BA273" t="s">
        <v>210</v>
      </c>
      <c r="BB273">
        <v>6.9999999999999999E-4</v>
      </c>
      <c r="BC273" t="s">
        <v>245</v>
      </c>
      <c r="BD273">
        <v>5.0000000000000001E-4</v>
      </c>
      <c r="BE273" t="s">
        <v>179</v>
      </c>
      <c r="BF273">
        <v>2.9999999999999997E-4</v>
      </c>
      <c r="BG273" t="s">
        <v>179</v>
      </c>
      <c r="BH273">
        <v>1E-4</v>
      </c>
      <c r="BI273" t="s">
        <v>286</v>
      </c>
      <c r="BJ273">
        <v>2.0000000000000001E-4</v>
      </c>
      <c r="BK273" t="s">
        <v>312</v>
      </c>
      <c r="BL273">
        <v>5.0000000000000001E-4</v>
      </c>
      <c r="BM273" t="s">
        <v>517</v>
      </c>
      <c r="BN273">
        <v>2.9999999999999997E-4</v>
      </c>
      <c r="BO273" t="s">
        <v>187</v>
      </c>
      <c r="BP273">
        <v>5.0000000000000001E-4</v>
      </c>
      <c r="BQ273" t="s">
        <v>179</v>
      </c>
      <c r="BR273">
        <v>2.9999999999999997E-4</v>
      </c>
      <c r="BS273" t="s">
        <v>179</v>
      </c>
      <c r="BT273">
        <v>4.0000000000000002E-4</v>
      </c>
      <c r="BU273" t="s">
        <v>179</v>
      </c>
      <c r="BV273">
        <v>6.9999999999999999E-4</v>
      </c>
      <c r="BW273" t="s">
        <v>179</v>
      </c>
      <c r="BX273">
        <v>8.9999999999999998E-4</v>
      </c>
      <c r="BY273" t="s">
        <v>179</v>
      </c>
      <c r="BZ273">
        <v>1.1000000000000001E-3</v>
      </c>
      <c r="CA273" t="s">
        <v>179</v>
      </c>
      <c r="CB273">
        <v>8.0000000000000004E-4</v>
      </c>
      <c r="CC273" t="s">
        <v>179</v>
      </c>
      <c r="CD273">
        <v>2E-3</v>
      </c>
      <c r="CE273" t="s">
        <v>179</v>
      </c>
      <c r="CF273">
        <v>2.2000000000000001E-3</v>
      </c>
      <c r="CG273" t="s">
        <v>216</v>
      </c>
      <c r="CH273">
        <v>1E-4</v>
      </c>
      <c r="CI273" t="s">
        <v>208</v>
      </c>
      <c r="CJ273">
        <v>6.8999999999999999E-3</v>
      </c>
      <c r="CK273" t="s">
        <v>179</v>
      </c>
      <c r="CL273">
        <v>1.12E-2</v>
      </c>
      <c r="CM273" t="s">
        <v>179</v>
      </c>
      <c r="CN273">
        <v>5.1999999999999998E-3</v>
      </c>
      <c r="CO273" t="s">
        <v>179</v>
      </c>
      <c r="CP273">
        <v>8.9999999999999998E-4</v>
      </c>
      <c r="CQ273" t="s">
        <v>179</v>
      </c>
      <c r="CR273">
        <v>3.3999999999999998E-3</v>
      </c>
      <c r="CS273" t="s">
        <v>179</v>
      </c>
      <c r="CT273">
        <v>1.9E-3</v>
      </c>
      <c r="CU273" t="s">
        <v>18</v>
      </c>
      <c r="CW273" t="s">
        <v>18</v>
      </c>
      <c r="CY273" t="s">
        <v>179</v>
      </c>
      <c r="CZ273">
        <v>5.9999999999999995E-4</v>
      </c>
      <c r="DA273" t="s">
        <v>179</v>
      </c>
      <c r="DB273">
        <v>5.9999999999999995E-4</v>
      </c>
      <c r="DC273" t="s">
        <v>179</v>
      </c>
      <c r="DD273">
        <v>5.9999999999999995E-4</v>
      </c>
      <c r="DE273" t="s">
        <v>179</v>
      </c>
      <c r="DF273">
        <v>5.9999999999999995E-4</v>
      </c>
      <c r="DG273" t="s">
        <v>179</v>
      </c>
      <c r="DH273">
        <v>4.0000000000000002E-4</v>
      </c>
      <c r="DI273" t="s">
        <v>179</v>
      </c>
      <c r="DJ273">
        <v>4.0000000000000002E-4</v>
      </c>
      <c r="DK273" t="s">
        <v>2477</v>
      </c>
      <c r="DL273" t="s">
        <v>59</v>
      </c>
      <c r="DS273">
        <v>48</v>
      </c>
      <c r="DT273" t="s">
        <v>2478</v>
      </c>
      <c r="DW273" t="s">
        <v>4927</v>
      </c>
    </row>
    <row r="274" spans="1:127">
      <c r="A274">
        <v>717</v>
      </c>
      <c r="B274" s="14">
        <v>44743.924305555556</v>
      </c>
      <c r="C274" t="s">
        <v>52</v>
      </c>
      <c r="D274">
        <v>0</v>
      </c>
      <c r="E274">
        <v>0</v>
      </c>
      <c r="F274">
        <v>0</v>
      </c>
      <c r="G274" t="s">
        <v>54</v>
      </c>
      <c r="H274" t="s">
        <v>55</v>
      </c>
      <c r="I274" t="s">
        <v>55</v>
      </c>
      <c r="J274" t="s">
        <v>55</v>
      </c>
      <c r="K274" t="s">
        <v>18</v>
      </c>
      <c r="L274">
        <v>90</v>
      </c>
      <c r="M274" t="s">
        <v>173</v>
      </c>
      <c r="N274">
        <v>0</v>
      </c>
      <c r="O274" t="s">
        <v>173</v>
      </c>
      <c r="P274">
        <v>0</v>
      </c>
      <c r="Q274" t="s">
        <v>173</v>
      </c>
      <c r="R274">
        <v>0</v>
      </c>
      <c r="S274">
        <v>2</v>
      </c>
      <c r="T274" t="s">
        <v>174</v>
      </c>
      <c r="U274">
        <v>3.1307</v>
      </c>
      <c r="V274">
        <v>0.66539999999999999</v>
      </c>
      <c r="W274">
        <v>13.0007</v>
      </c>
      <c r="X274">
        <v>0.34350000000000003</v>
      </c>
      <c r="Y274">
        <v>37.781599999999997</v>
      </c>
      <c r="Z274">
        <v>0.35339999999999999</v>
      </c>
      <c r="AA274">
        <v>3.2899999999999999E-2</v>
      </c>
      <c r="AB274">
        <v>1.67E-2</v>
      </c>
      <c r="AC274" t="s">
        <v>179</v>
      </c>
      <c r="AD274">
        <v>8.9999999999999993E-3</v>
      </c>
      <c r="AE274" t="s">
        <v>179</v>
      </c>
      <c r="AF274">
        <v>1.7000000000000001E-2</v>
      </c>
      <c r="AG274">
        <v>0.26690000000000003</v>
      </c>
      <c r="AH274">
        <v>8.9999999999999993E-3</v>
      </c>
      <c r="AI274">
        <v>9.3239000000000001</v>
      </c>
      <c r="AJ274">
        <v>3.6299999999999999E-2</v>
      </c>
      <c r="AK274">
        <v>0.53449999999999998</v>
      </c>
      <c r="AL274">
        <v>7.6E-3</v>
      </c>
      <c r="AM274">
        <v>1.89E-2</v>
      </c>
      <c r="AN274">
        <v>8.0999999999999996E-3</v>
      </c>
      <c r="AO274">
        <v>3.0099999999999998E-2</v>
      </c>
      <c r="AP274">
        <v>4.7999999999999996E-3</v>
      </c>
      <c r="AQ274">
        <v>0.13769999999999999</v>
      </c>
      <c r="AR274">
        <v>5.4999999999999997E-3</v>
      </c>
      <c r="AS274">
        <v>6.6688999999999998</v>
      </c>
      <c r="AT274">
        <v>2.8299999999999999E-2</v>
      </c>
      <c r="AU274">
        <v>4.4000000000000003E-3</v>
      </c>
      <c r="AV274">
        <v>3.8999999999999998E-3</v>
      </c>
      <c r="AW274">
        <v>1.8100000000000002E-2</v>
      </c>
      <c r="AX274">
        <v>1.4E-3</v>
      </c>
      <c r="AY274" t="s">
        <v>268</v>
      </c>
      <c r="AZ274">
        <v>8.9999999999999998E-4</v>
      </c>
      <c r="BA274" t="s">
        <v>210</v>
      </c>
      <c r="BB274">
        <v>6.9999999999999999E-4</v>
      </c>
      <c r="BC274" t="s">
        <v>245</v>
      </c>
      <c r="BD274">
        <v>5.0000000000000001E-4</v>
      </c>
      <c r="BE274" t="s">
        <v>179</v>
      </c>
      <c r="BF274">
        <v>2.9999999999999997E-4</v>
      </c>
      <c r="BG274" t="s">
        <v>179</v>
      </c>
      <c r="BH274">
        <v>1E-4</v>
      </c>
      <c r="BI274" t="s">
        <v>192</v>
      </c>
      <c r="BJ274">
        <v>2.0000000000000001E-4</v>
      </c>
      <c r="BK274" t="s">
        <v>312</v>
      </c>
      <c r="BL274">
        <v>5.0000000000000001E-4</v>
      </c>
      <c r="BM274" t="s">
        <v>250</v>
      </c>
      <c r="BN274">
        <v>2.9999999999999997E-4</v>
      </c>
      <c r="BO274" t="s">
        <v>270</v>
      </c>
      <c r="BP274">
        <v>5.0000000000000001E-4</v>
      </c>
      <c r="BQ274" t="s">
        <v>179</v>
      </c>
      <c r="BR274">
        <v>2.9999999999999997E-4</v>
      </c>
      <c r="BS274" t="s">
        <v>179</v>
      </c>
      <c r="BT274">
        <v>4.0000000000000002E-4</v>
      </c>
      <c r="BU274" t="s">
        <v>179</v>
      </c>
      <c r="BV274">
        <v>5.9999999999999995E-4</v>
      </c>
      <c r="BW274" t="s">
        <v>179</v>
      </c>
      <c r="BX274">
        <v>8.0000000000000004E-4</v>
      </c>
      <c r="BY274" t="s">
        <v>179</v>
      </c>
      <c r="BZ274">
        <v>1.1000000000000001E-3</v>
      </c>
      <c r="CA274" t="s">
        <v>179</v>
      </c>
      <c r="CB274">
        <v>8.0000000000000004E-4</v>
      </c>
      <c r="CC274" t="s">
        <v>179</v>
      </c>
      <c r="CD274">
        <v>2E-3</v>
      </c>
      <c r="CE274" t="s">
        <v>179</v>
      </c>
      <c r="CF274">
        <v>2.3E-3</v>
      </c>
      <c r="CG274" t="s">
        <v>216</v>
      </c>
      <c r="CH274">
        <v>1E-4</v>
      </c>
      <c r="CI274" t="s">
        <v>179</v>
      </c>
      <c r="CJ274">
        <v>6.7000000000000002E-3</v>
      </c>
      <c r="CK274" t="s">
        <v>179</v>
      </c>
      <c r="CL274">
        <v>1.1299999999999999E-2</v>
      </c>
      <c r="CM274" t="s">
        <v>179</v>
      </c>
      <c r="CN274">
        <v>5.3E-3</v>
      </c>
      <c r="CO274" t="s">
        <v>179</v>
      </c>
      <c r="CP274">
        <v>8.9999999999999998E-4</v>
      </c>
      <c r="CQ274" t="s">
        <v>179</v>
      </c>
      <c r="CR274">
        <v>3.2000000000000002E-3</v>
      </c>
      <c r="CS274" t="s">
        <v>179</v>
      </c>
      <c r="CT274">
        <v>1.9E-3</v>
      </c>
      <c r="CU274" t="s">
        <v>18</v>
      </c>
      <c r="CW274" t="s">
        <v>179</v>
      </c>
      <c r="CX274">
        <v>5.9999999999999995E-4</v>
      </c>
      <c r="CY274" t="s">
        <v>179</v>
      </c>
      <c r="CZ274">
        <v>5.0000000000000001E-4</v>
      </c>
      <c r="DA274" t="s">
        <v>179</v>
      </c>
      <c r="DB274">
        <v>5.9999999999999995E-4</v>
      </c>
      <c r="DC274" t="s">
        <v>179</v>
      </c>
      <c r="DD274">
        <v>5.9999999999999995E-4</v>
      </c>
      <c r="DE274" t="s">
        <v>179</v>
      </c>
      <c r="DF274">
        <v>5.9999999999999995E-4</v>
      </c>
      <c r="DG274" t="s">
        <v>179</v>
      </c>
      <c r="DH274">
        <v>4.0000000000000002E-4</v>
      </c>
      <c r="DI274" t="s">
        <v>179</v>
      </c>
      <c r="DJ274">
        <v>2.9999999999999997E-4</v>
      </c>
      <c r="DK274" t="s">
        <v>2477</v>
      </c>
      <c r="DL274" t="s">
        <v>59</v>
      </c>
      <c r="DS274">
        <v>94</v>
      </c>
      <c r="DT274" t="s">
        <v>2479</v>
      </c>
      <c r="DW274" t="s">
        <v>4928</v>
      </c>
    </row>
    <row r="275" spans="1:127">
      <c r="A275">
        <v>718</v>
      </c>
      <c r="B275" s="14">
        <v>44743.927777777775</v>
      </c>
      <c r="C275" t="s">
        <v>52</v>
      </c>
      <c r="D275">
        <v>0</v>
      </c>
      <c r="E275">
        <v>0</v>
      </c>
      <c r="F275">
        <v>0</v>
      </c>
      <c r="G275" t="s">
        <v>54</v>
      </c>
      <c r="H275" t="s">
        <v>55</v>
      </c>
      <c r="I275" t="s">
        <v>55</v>
      </c>
      <c r="J275" t="s">
        <v>55</v>
      </c>
      <c r="K275" t="s">
        <v>18</v>
      </c>
      <c r="L275">
        <v>90</v>
      </c>
      <c r="M275" t="s">
        <v>173</v>
      </c>
      <c r="N275">
        <v>0</v>
      </c>
      <c r="O275" t="s">
        <v>173</v>
      </c>
      <c r="P275">
        <v>0</v>
      </c>
      <c r="Q275" t="s">
        <v>173</v>
      </c>
      <c r="R275">
        <v>0</v>
      </c>
      <c r="S275">
        <v>2</v>
      </c>
      <c r="T275" t="s">
        <v>174</v>
      </c>
      <c r="U275">
        <v>4.3239999999999998</v>
      </c>
      <c r="V275">
        <v>0.67820000000000003</v>
      </c>
      <c r="W275">
        <v>11.649800000000001</v>
      </c>
      <c r="X275">
        <v>0.3246</v>
      </c>
      <c r="Y275">
        <v>37.380400000000002</v>
      </c>
      <c r="Z275">
        <v>0.34799999999999998</v>
      </c>
      <c r="AA275">
        <v>2.7099999999999999E-2</v>
      </c>
      <c r="AB275">
        <v>1.5900000000000001E-2</v>
      </c>
      <c r="AC275" t="s">
        <v>179</v>
      </c>
      <c r="AD275">
        <v>8.6E-3</v>
      </c>
      <c r="AE275" t="s">
        <v>179</v>
      </c>
      <c r="AF275">
        <v>1.6799999999999999E-2</v>
      </c>
      <c r="AG275">
        <v>0.2006</v>
      </c>
      <c r="AH275">
        <v>8.0999999999999996E-3</v>
      </c>
      <c r="AI275">
        <v>8.8615999999999993</v>
      </c>
      <c r="AJ275">
        <v>3.5099999999999999E-2</v>
      </c>
      <c r="AK275">
        <v>0.51500000000000001</v>
      </c>
      <c r="AL275">
        <v>7.4999999999999997E-3</v>
      </c>
      <c r="AM275">
        <v>1.9199999999999998E-2</v>
      </c>
      <c r="AN275">
        <v>7.7999999999999996E-3</v>
      </c>
      <c r="AO275">
        <v>2.81E-2</v>
      </c>
      <c r="AP275">
        <v>4.5999999999999999E-3</v>
      </c>
      <c r="AQ275">
        <v>9.3299999999999994E-2</v>
      </c>
      <c r="AR275">
        <v>4.7000000000000002E-3</v>
      </c>
      <c r="AS275">
        <v>5.5946999999999996</v>
      </c>
      <c r="AT275">
        <v>2.58E-2</v>
      </c>
      <c r="AU275">
        <v>4.8999999999999998E-3</v>
      </c>
      <c r="AV275">
        <v>3.5999999999999999E-3</v>
      </c>
      <c r="AW275">
        <v>1.37E-2</v>
      </c>
      <c r="AX275">
        <v>1.1999999999999999E-3</v>
      </c>
      <c r="AY275" t="s">
        <v>450</v>
      </c>
      <c r="AZ275">
        <v>8.0000000000000004E-4</v>
      </c>
      <c r="BA275" t="s">
        <v>301</v>
      </c>
      <c r="BB275">
        <v>6.9999999999999999E-4</v>
      </c>
      <c r="BC275" t="s">
        <v>245</v>
      </c>
      <c r="BD275">
        <v>4.0000000000000002E-4</v>
      </c>
      <c r="BE275" t="s">
        <v>179</v>
      </c>
      <c r="BF275">
        <v>2.9999999999999997E-4</v>
      </c>
      <c r="BG275" t="s">
        <v>179</v>
      </c>
      <c r="BH275">
        <v>1E-4</v>
      </c>
      <c r="BI275" t="s">
        <v>318</v>
      </c>
      <c r="BJ275">
        <v>2.0000000000000001E-4</v>
      </c>
      <c r="BK275" t="s">
        <v>881</v>
      </c>
      <c r="BL275">
        <v>5.9999999999999995E-4</v>
      </c>
      <c r="BM275" t="s">
        <v>517</v>
      </c>
      <c r="BN275">
        <v>2.9999999999999997E-4</v>
      </c>
      <c r="BO275" t="s">
        <v>270</v>
      </c>
      <c r="BP275">
        <v>5.0000000000000001E-4</v>
      </c>
      <c r="BQ275" t="s">
        <v>179</v>
      </c>
      <c r="BR275">
        <v>2.9999999999999997E-4</v>
      </c>
      <c r="BS275" t="s">
        <v>179</v>
      </c>
      <c r="BT275">
        <v>4.0000000000000002E-4</v>
      </c>
      <c r="BU275" t="s">
        <v>179</v>
      </c>
      <c r="BV275">
        <v>5.9999999999999995E-4</v>
      </c>
      <c r="BW275" t="s">
        <v>18</v>
      </c>
      <c r="BY275" t="s">
        <v>18</v>
      </c>
      <c r="CA275" t="s">
        <v>179</v>
      </c>
      <c r="CB275">
        <v>8.0000000000000004E-4</v>
      </c>
      <c r="CC275" t="s">
        <v>179</v>
      </c>
      <c r="CD275">
        <v>2E-3</v>
      </c>
      <c r="CE275" t="s">
        <v>179</v>
      </c>
      <c r="CF275">
        <v>2.3E-3</v>
      </c>
      <c r="CG275" t="s">
        <v>179</v>
      </c>
      <c r="CH275">
        <v>1E-4</v>
      </c>
      <c r="CI275" t="s">
        <v>179</v>
      </c>
      <c r="CJ275">
        <v>7.0000000000000001E-3</v>
      </c>
      <c r="CK275" t="s">
        <v>179</v>
      </c>
      <c r="CL275">
        <v>1.09E-2</v>
      </c>
      <c r="CM275" t="s">
        <v>179</v>
      </c>
      <c r="CN275">
        <v>5.0000000000000001E-3</v>
      </c>
      <c r="CO275" t="s">
        <v>179</v>
      </c>
      <c r="CP275">
        <v>8.0000000000000004E-4</v>
      </c>
      <c r="CQ275" t="s">
        <v>179</v>
      </c>
      <c r="CR275">
        <v>3.3E-3</v>
      </c>
      <c r="CS275" t="s">
        <v>179</v>
      </c>
      <c r="CT275">
        <v>1.8E-3</v>
      </c>
      <c r="CU275" t="s">
        <v>18</v>
      </c>
      <c r="CW275" t="s">
        <v>18</v>
      </c>
      <c r="CY275" t="s">
        <v>179</v>
      </c>
      <c r="CZ275">
        <v>5.9999999999999995E-4</v>
      </c>
      <c r="DA275" t="s">
        <v>179</v>
      </c>
      <c r="DB275">
        <v>5.0000000000000001E-4</v>
      </c>
      <c r="DC275" t="s">
        <v>179</v>
      </c>
      <c r="DD275">
        <v>5.9999999999999995E-4</v>
      </c>
      <c r="DE275" t="s">
        <v>179</v>
      </c>
      <c r="DF275">
        <v>5.9999999999999995E-4</v>
      </c>
      <c r="DG275" t="s">
        <v>179</v>
      </c>
      <c r="DH275">
        <v>4.0000000000000002E-4</v>
      </c>
      <c r="DI275" t="s">
        <v>179</v>
      </c>
      <c r="DJ275">
        <v>4.0000000000000002E-4</v>
      </c>
      <c r="DK275" t="s">
        <v>2477</v>
      </c>
      <c r="DL275" t="s">
        <v>59</v>
      </c>
      <c r="DS275">
        <v>110</v>
      </c>
      <c r="DT275" t="s">
        <v>5987</v>
      </c>
      <c r="DW275" t="s">
        <v>4929</v>
      </c>
    </row>
    <row r="276" spans="1:127">
      <c r="A276">
        <v>719</v>
      </c>
      <c r="B276" s="14">
        <v>44743.931944444441</v>
      </c>
      <c r="C276" t="s">
        <v>52</v>
      </c>
      <c r="D276">
        <v>0</v>
      </c>
      <c r="E276">
        <v>0</v>
      </c>
      <c r="F276">
        <v>0</v>
      </c>
      <c r="G276" t="s">
        <v>54</v>
      </c>
      <c r="H276" t="s">
        <v>55</v>
      </c>
      <c r="I276" t="s">
        <v>55</v>
      </c>
      <c r="J276" t="s">
        <v>55</v>
      </c>
      <c r="K276" t="s">
        <v>18</v>
      </c>
      <c r="L276">
        <v>90</v>
      </c>
      <c r="M276" t="s">
        <v>173</v>
      </c>
      <c r="N276">
        <v>0</v>
      </c>
      <c r="O276" t="s">
        <v>173</v>
      </c>
      <c r="P276">
        <v>0</v>
      </c>
      <c r="Q276" t="s">
        <v>173</v>
      </c>
      <c r="R276">
        <v>0</v>
      </c>
      <c r="S276">
        <v>2</v>
      </c>
      <c r="T276" t="s">
        <v>174</v>
      </c>
      <c r="U276">
        <v>2.2726999999999999</v>
      </c>
      <c r="V276">
        <v>0.63170000000000004</v>
      </c>
      <c r="W276">
        <v>13.2803</v>
      </c>
      <c r="X276">
        <v>0.34560000000000002</v>
      </c>
      <c r="Y276">
        <v>38.051499999999997</v>
      </c>
      <c r="Z276">
        <v>0.3574</v>
      </c>
      <c r="AA276">
        <v>3.6299999999999999E-2</v>
      </c>
      <c r="AB276">
        <v>1.5800000000000002E-2</v>
      </c>
      <c r="AC276" t="s">
        <v>179</v>
      </c>
      <c r="AD276">
        <v>9.1000000000000004E-3</v>
      </c>
      <c r="AE276" t="s">
        <v>179</v>
      </c>
      <c r="AF276">
        <v>1.8499999999999999E-2</v>
      </c>
      <c r="AG276">
        <v>0.56220000000000003</v>
      </c>
      <c r="AH276">
        <v>1.18E-2</v>
      </c>
      <c r="AI276">
        <v>7.9268999999999998</v>
      </c>
      <c r="AJ276">
        <v>3.3599999999999998E-2</v>
      </c>
      <c r="AK276">
        <v>0.59150000000000003</v>
      </c>
      <c r="AL276">
        <v>7.7999999999999996E-3</v>
      </c>
      <c r="AM276">
        <v>2.0799999999999999E-2</v>
      </c>
      <c r="AN276">
        <v>8.2000000000000007E-3</v>
      </c>
      <c r="AO276">
        <v>3.3399999999999999E-2</v>
      </c>
      <c r="AP276">
        <v>5.1000000000000004E-3</v>
      </c>
      <c r="AQ276">
        <v>6.2899999999999998E-2</v>
      </c>
      <c r="AR276">
        <v>4.1000000000000003E-3</v>
      </c>
      <c r="AS276">
        <v>7.2442000000000002</v>
      </c>
      <c r="AT276">
        <v>2.9000000000000001E-2</v>
      </c>
      <c r="AU276" t="s">
        <v>179</v>
      </c>
      <c r="AV276">
        <v>4.1000000000000003E-3</v>
      </c>
      <c r="AW276">
        <v>1.21E-2</v>
      </c>
      <c r="AX276">
        <v>1.1999999999999999E-3</v>
      </c>
      <c r="AY276" t="s">
        <v>432</v>
      </c>
      <c r="AZ276">
        <v>8.9999999999999998E-4</v>
      </c>
      <c r="BA276" t="s">
        <v>405</v>
      </c>
      <c r="BB276">
        <v>8.0000000000000004E-4</v>
      </c>
      <c r="BC276" t="s">
        <v>304</v>
      </c>
      <c r="BD276">
        <v>5.0000000000000001E-4</v>
      </c>
      <c r="BE276" t="s">
        <v>245</v>
      </c>
      <c r="BF276">
        <v>4.0000000000000002E-4</v>
      </c>
      <c r="BG276" t="s">
        <v>246</v>
      </c>
      <c r="BH276">
        <v>1E-4</v>
      </c>
      <c r="BI276" t="s">
        <v>247</v>
      </c>
      <c r="BJ276">
        <v>2.0000000000000001E-4</v>
      </c>
      <c r="BK276" t="s">
        <v>242</v>
      </c>
      <c r="BL276">
        <v>5.0000000000000001E-4</v>
      </c>
      <c r="BM276" t="s">
        <v>517</v>
      </c>
      <c r="BN276">
        <v>2.9999999999999997E-4</v>
      </c>
      <c r="BO276" t="s">
        <v>301</v>
      </c>
      <c r="BP276">
        <v>5.0000000000000001E-4</v>
      </c>
      <c r="BQ276" t="s">
        <v>179</v>
      </c>
      <c r="BR276">
        <v>2.9999999999999997E-4</v>
      </c>
      <c r="BS276" t="s">
        <v>179</v>
      </c>
      <c r="BT276">
        <v>4.0000000000000002E-4</v>
      </c>
      <c r="BU276" t="s">
        <v>179</v>
      </c>
      <c r="BV276">
        <v>6.9999999999999999E-4</v>
      </c>
      <c r="BW276" t="s">
        <v>18</v>
      </c>
      <c r="BY276" t="s">
        <v>18</v>
      </c>
      <c r="CA276" t="s">
        <v>179</v>
      </c>
      <c r="CB276">
        <v>8.0000000000000004E-4</v>
      </c>
      <c r="CC276" t="s">
        <v>179</v>
      </c>
      <c r="CD276">
        <v>2E-3</v>
      </c>
      <c r="CE276" t="s">
        <v>179</v>
      </c>
      <c r="CF276">
        <v>2.2000000000000001E-3</v>
      </c>
      <c r="CG276" t="s">
        <v>216</v>
      </c>
      <c r="CH276">
        <v>1E-4</v>
      </c>
      <c r="CI276" t="s">
        <v>179</v>
      </c>
      <c r="CJ276">
        <v>6.8999999999999999E-3</v>
      </c>
      <c r="CK276" t="s">
        <v>179</v>
      </c>
      <c r="CL276">
        <v>1.12E-2</v>
      </c>
      <c r="CM276" t="s">
        <v>179</v>
      </c>
      <c r="CN276">
        <v>5.1999999999999998E-3</v>
      </c>
      <c r="CO276" t="s">
        <v>179</v>
      </c>
      <c r="CP276">
        <v>8.9999999999999998E-4</v>
      </c>
      <c r="CQ276" t="s">
        <v>179</v>
      </c>
      <c r="CR276">
        <v>3.3999999999999998E-3</v>
      </c>
      <c r="CS276" t="s">
        <v>179</v>
      </c>
      <c r="CT276">
        <v>1.9E-3</v>
      </c>
      <c r="CU276" t="s">
        <v>18</v>
      </c>
      <c r="CW276" t="s">
        <v>18</v>
      </c>
      <c r="CY276" t="s">
        <v>179</v>
      </c>
      <c r="CZ276">
        <v>5.9999999999999995E-4</v>
      </c>
      <c r="DA276" t="s">
        <v>179</v>
      </c>
      <c r="DB276">
        <v>5.9999999999999995E-4</v>
      </c>
      <c r="DC276" t="s">
        <v>179</v>
      </c>
      <c r="DD276">
        <v>5.9999999999999995E-4</v>
      </c>
      <c r="DE276" t="s">
        <v>179</v>
      </c>
      <c r="DF276">
        <v>5.9999999999999995E-4</v>
      </c>
      <c r="DG276" t="s">
        <v>179</v>
      </c>
      <c r="DH276">
        <v>4.0000000000000002E-4</v>
      </c>
      <c r="DI276" t="s">
        <v>179</v>
      </c>
      <c r="DJ276">
        <v>4.0000000000000002E-4</v>
      </c>
      <c r="DK276" t="s">
        <v>2480</v>
      </c>
      <c r="DL276" t="s">
        <v>59</v>
      </c>
      <c r="DS276">
        <v>12</v>
      </c>
      <c r="DT276" t="s">
        <v>5981</v>
      </c>
      <c r="DW276" t="s">
        <v>4930</v>
      </c>
    </row>
    <row r="277" spans="1:127">
      <c r="A277">
        <v>720</v>
      </c>
      <c r="B277" s="14">
        <v>44743.934027777781</v>
      </c>
      <c r="C277" t="s">
        <v>52</v>
      </c>
      <c r="D277">
        <v>0</v>
      </c>
      <c r="E277">
        <v>0</v>
      </c>
      <c r="F277">
        <v>0</v>
      </c>
      <c r="G277" t="s">
        <v>54</v>
      </c>
      <c r="H277" t="s">
        <v>55</v>
      </c>
      <c r="I277" t="s">
        <v>55</v>
      </c>
      <c r="J277" t="s">
        <v>55</v>
      </c>
      <c r="K277" t="s">
        <v>18</v>
      </c>
      <c r="L277">
        <v>90</v>
      </c>
      <c r="M277" t="s">
        <v>173</v>
      </c>
      <c r="N277">
        <v>0</v>
      </c>
      <c r="O277" t="s">
        <v>173</v>
      </c>
      <c r="P277">
        <v>0</v>
      </c>
      <c r="Q277" t="s">
        <v>173</v>
      </c>
      <c r="R277">
        <v>0</v>
      </c>
      <c r="S277">
        <v>2</v>
      </c>
      <c r="T277" t="s">
        <v>174</v>
      </c>
      <c r="U277">
        <v>4.4653</v>
      </c>
      <c r="V277">
        <v>0.65090000000000003</v>
      </c>
      <c r="W277">
        <v>11.056800000000001</v>
      </c>
      <c r="X277">
        <v>0.31219999999999998</v>
      </c>
      <c r="Y277">
        <v>36.085999999999999</v>
      </c>
      <c r="Z277">
        <v>0.3392</v>
      </c>
      <c r="AA277">
        <v>2.7400000000000001E-2</v>
      </c>
      <c r="AB277">
        <v>1.49E-2</v>
      </c>
      <c r="AC277" t="s">
        <v>179</v>
      </c>
      <c r="AD277">
        <v>8.3000000000000001E-3</v>
      </c>
      <c r="AE277" t="s">
        <v>179</v>
      </c>
      <c r="AF277">
        <v>1.6400000000000001E-2</v>
      </c>
      <c r="AG277">
        <v>0.14449999999999999</v>
      </c>
      <c r="AH277">
        <v>7.3000000000000001E-3</v>
      </c>
      <c r="AI277">
        <v>7.6497999999999999</v>
      </c>
      <c r="AJ277">
        <v>3.2300000000000002E-2</v>
      </c>
      <c r="AK277">
        <v>0.47539999999999999</v>
      </c>
      <c r="AL277">
        <v>7.1000000000000004E-3</v>
      </c>
      <c r="AM277">
        <v>1.4E-2</v>
      </c>
      <c r="AN277">
        <v>7.3000000000000001E-3</v>
      </c>
      <c r="AO277">
        <v>2.7099999999999999E-2</v>
      </c>
      <c r="AP277">
        <v>4.4000000000000003E-3</v>
      </c>
      <c r="AQ277">
        <v>9.11E-2</v>
      </c>
      <c r="AR277">
        <v>4.5999999999999999E-3</v>
      </c>
      <c r="AS277">
        <v>4.8365999999999998</v>
      </c>
      <c r="AT277">
        <v>2.35E-2</v>
      </c>
      <c r="AU277" t="s">
        <v>179</v>
      </c>
      <c r="AV277">
        <v>3.3999999999999998E-3</v>
      </c>
      <c r="AW277">
        <v>1.49E-2</v>
      </c>
      <c r="AX277">
        <v>1.2999999999999999E-3</v>
      </c>
      <c r="AY277" t="s">
        <v>266</v>
      </c>
      <c r="AZ277">
        <v>8.0000000000000004E-4</v>
      </c>
      <c r="BA277" t="s">
        <v>302</v>
      </c>
      <c r="BB277">
        <v>6.9999999999999999E-4</v>
      </c>
      <c r="BC277" t="s">
        <v>179</v>
      </c>
      <c r="BD277">
        <v>4.0000000000000002E-4</v>
      </c>
      <c r="BE277" t="s">
        <v>179</v>
      </c>
      <c r="BF277">
        <v>2.9999999999999997E-4</v>
      </c>
      <c r="BG277" t="s">
        <v>179</v>
      </c>
      <c r="BH277">
        <v>1E-4</v>
      </c>
      <c r="BI277" t="s">
        <v>318</v>
      </c>
      <c r="BJ277">
        <v>2.0000000000000001E-4</v>
      </c>
      <c r="BK277" t="s">
        <v>266</v>
      </c>
      <c r="BL277">
        <v>4.0000000000000002E-4</v>
      </c>
      <c r="BM277" t="s">
        <v>214</v>
      </c>
      <c r="BN277">
        <v>2.9999999999999997E-4</v>
      </c>
      <c r="BO277" t="s">
        <v>195</v>
      </c>
      <c r="BP277">
        <v>5.9999999999999995E-4</v>
      </c>
      <c r="BQ277" t="s">
        <v>179</v>
      </c>
      <c r="BR277">
        <v>2.9999999999999997E-4</v>
      </c>
      <c r="BS277" t="s">
        <v>179</v>
      </c>
      <c r="BT277">
        <v>4.0000000000000002E-4</v>
      </c>
      <c r="BU277" t="s">
        <v>179</v>
      </c>
      <c r="BV277">
        <v>5.9999999999999995E-4</v>
      </c>
      <c r="BW277" t="s">
        <v>18</v>
      </c>
      <c r="BY277" t="s">
        <v>179</v>
      </c>
      <c r="BZ277">
        <v>1.1000000000000001E-3</v>
      </c>
      <c r="CA277" t="s">
        <v>179</v>
      </c>
      <c r="CB277">
        <v>8.0000000000000004E-4</v>
      </c>
      <c r="CC277" t="s">
        <v>179</v>
      </c>
      <c r="CD277">
        <v>2.0999999999999999E-3</v>
      </c>
      <c r="CE277" t="s">
        <v>179</v>
      </c>
      <c r="CF277">
        <v>2.2000000000000001E-3</v>
      </c>
      <c r="CG277" t="s">
        <v>216</v>
      </c>
      <c r="CH277">
        <v>1E-4</v>
      </c>
      <c r="CI277" t="s">
        <v>179</v>
      </c>
      <c r="CJ277">
        <v>7.7000000000000002E-3</v>
      </c>
      <c r="CK277" t="s">
        <v>179</v>
      </c>
      <c r="CL277">
        <v>1.12E-2</v>
      </c>
      <c r="CM277" t="s">
        <v>179</v>
      </c>
      <c r="CN277">
        <v>5.7000000000000002E-3</v>
      </c>
      <c r="CO277" t="s">
        <v>179</v>
      </c>
      <c r="CP277">
        <v>8.9999999999999998E-4</v>
      </c>
      <c r="CQ277" t="s">
        <v>179</v>
      </c>
      <c r="CR277">
        <v>3.0999999999999999E-3</v>
      </c>
      <c r="CS277" t="s">
        <v>179</v>
      </c>
      <c r="CT277">
        <v>1.9E-3</v>
      </c>
      <c r="CU277" t="s">
        <v>18</v>
      </c>
      <c r="CW277" t="s">
        <v>18</v>
      </c>
      <c r="CY277" t="s">
        <v>179</v>
      </c>
      <c r="CZ277">
        <v>5.0000000000000001E-4</v>
      </c>
      <c r="DA277" t="s">
        <v>179</v>
      </c>
      <c r="DB277">
        <v>5.9999999999999995E-4</v>
      </c>
      <c r="DC277" t="s">
        <v>179</v>
      </c>
      <c r="DD277">
        <v>5.0000000000000001E-4</v>
      </c>
      <c r="DE277" t="s">
        <v>179</v>
      </c>
      <c r="DF277">
        <v>5.9999999999999995E-4</v>
      </c>
      <c r="DG277" t="s">
        <v>179</v>
      </c>
      <c r="DH277">
        <v>4.0000000000000002E-4</v>
      </c>
      <c r="DI277" t="s">
        <v>179</v>
      </c>
      <c r="DJ277">
        <v>4.0000000000000002E-4</v>
      </c>
      <c r="DK277" t="s">
        <v>2480</v>
      </c>
      <c r="DL277" t="s">
        <v>59</v>
      </c>
      <c r="DS277">
        <v>32</v>
      </c>
      <c r="DT277" t="s">
        <v>5997</v>
      </c>
      <c r="DW277" t="s">
        <v>4931</v>
      </c>
    </row>
    <row r="278" spans="1:127">
      <c r="A278">
        <v>721</v>
      </c>
      <c r="B278" s="14">
        <v>44743.938194444447</v>
      </c>
      <c r="C278" t="s">
        <v>52</v>
      </c>
      <c r="D278">
        <v>0</v>
      </c>
      <c r="E278">
        <v>0</v>
      </c>
      <c r="F278">
        <v>0</v>
      </c>
      <c r="G278" t="s">
        <v>54</v>
      </c>
      <c r="H278" t="s">
        <v>55</v>
      </c>
      <c r="I278" t="s">
        <v>55</v>
      </c>
      <c r="J278" t="s">
        <v>55</v>
      </c>
      <c r="K278" t="s">
        <v>18</v>
      </c>
      <c r="L278">
        <v>90</v>
      </c>
      <c r="M278" t="s">
        <v>173</v>
      </c>
      <c r="N278">
        <v>0</v>
      </c>
      <c r="O278" t="s">
        <v>173</v>
      </c>
      <c r="P278">
        <v>0</v>
      </c>
      <c r="Q278" t="s">
        <v>173</v>
      </c>
      <c r="R278">
        <v>0</v>
      </c>
      <c r="S278">
        <v>2</v>
      </c>
      <c r="T278" t="s">
        <v>174</v>
      </c>
      <c r="U278">
        <v>4.5168999999999997</v>
      </c>
      <c r="V278">
        <v>0.66080000000000005</v>
      </c>
      <c r="W278">
        <v>10.293900000000001</v>
      </c>
      <c r="X278">
        <v>0.30459999999999998</v>
      </c>
      <c r="Y278">
        <v>35.357100000000003</v>
      </c>
      <c r="Z278">
        <v>0.33600000000000002</v>
      </c>
      <c r="AA278">
        <v>1.6500000000000001E-2</v>
      </c>
      <c r="AB278">
        <v>1.46E-2</v>
      </c>
      <c r="AC278" t="s">
        <v>179</v>
      </c>
      <c r="AD278">
        <v>8.3000000000000001E-3</v>
      </c>
      <c r="AE278" t="s">
        <v>179</v>
      </c>
      <c r="AF278">
        <v>1.66E-2</v>
      </c>
      <c r="AG278">
        <v>0.159</v>
      </c>
      <c r="AH278">
        <v>7.4999999999999997E-3</v>
      </c>
      <c r="AI278">
        <v>7.2298</v>
      </c>
      <c r="AJ278">
        <v>3.1399999999999997E-2</v>
      </c>
      <c r="AK278">
        <v>0.44879999999999998</v>
      </c>
      <c r="AL278">
        <v>6.8999999999999999E-3</v>
      </c>
      <c r="AM278">
        <v>1.12E-2</v>
      </c>
      <c r="AN278">
        <v>7.1999999999999998E-3</v>
      </c>
      <c r="AO278">
        <v>2.6800000000000001E-2</v>
      </c>
      <c r="AP278">
        <v>4.1999999999999997E-3</v>
      </c>
      <c r="AQ278">
        <v>9.3399999999999997E-2</v>
      </c>
      <c r="AR278">
        <v>4.7000000000000002E-3</v>
      </c>
      <c r="AS278">
        <v>5.4485000000000001</v>
      </c>
      <c r="AT278">
        <v>2.4799999999999999E-2</v>
      </c>
      <c r="AU278">
        <v>6.7000000000000002E-3</v>
      </c>
      <c r="AV278">
        <v>3.5999999999999999E-3</v>
      </c>
      <c r="AW278">
        <v>1.3899999999999999E-2</v>
      </c>
      <c r="AX278">
        <v>1.1999999999999999E-3</v>
      </c>
      <c r="AY278" t="s">
        <v>490</v>
      </c>
      <c r="AZ278">
        <v>8.9999999999999998E-4</v>
      </c>
      <c r="BA278" t="s">
        <v>638</v>
      </c>
      <c r="BB278">
        <v>5.9999999999999995E-4</v>
      </c>
      <c r="BC278" t="s">
        <v>245</v>
      </c>
      <c r="BD278">
        <v>5.0000000000000001E-4</v>
      </c>
      <c r="BE278" t="s">
        <v>179</v>
      </c>
      <c r="BF278">
        <v>2.9999999999999997E-4</v>
      </c>
      <c r="BG278" t="s">
        <v>179</v>
      </c>
      <c r="BH278">
        <v>1E-4</v>
      </c>
      <c r="BI278" t="s">
        <v>318</v>
      </c>
      <c r="BJ278">
        <v>2.0000000000000001E-4</v>
      </c>
      <c r="BK278" t="s">
        <v>450</v>
      </c>
      <c r="BL278">
        <v>4.0000000000000002E-4</v>
      </c>
      <c r="BM278" t="s">
        <v>517</v>
      </c>
      <c r="BN278">
        <v>2.9999999999999997E-4</v>
      </c>
      <c r="BO278" t="s">
        <v>270</v>
      </c>
      <c r="BP278">
        <v>5.0000000000000001E-4</v>
      </c>
      <c r="BQ278" t="s">
        <v>179</v>
      </c>
      <c r="BR278">
        <v>2.9999999999999997E-4</v>
      </c>
      <c r="BS278" t="s">
        <v>179</v>
      </c>
      <c r="BT278">
        <v>4.0000000000000002E-4</v>
      </c>
      <c r="BU278" t="s">
        <v>179</v>
      </c>
      <c r="BV278">
        <v>5.9999999999999995E-4</v>
      </c>
      <c r="BW278" t="s">
        <v>18</v>
      </c>
      <c r="BY278" t="s">
        <v>18</v>
      </c>
      <c r="CA278" t="s">
        <v>304</v>
      </c>
      <c r="CB278">
        <v>8.9999999999999998E-4</v>
      </c>
      <c r="CC278" t="s">
        <v>179</v>
      </c>
      <c r="CD278">
        <v>2.2000000000000001E-3</v>
      </c>
      <c r="CE278" t="s">
        <v>179</v>
      </c>
      <c r="CF278">
        <v>2.2000000000000001E-3</v>
      </c>
      <c r="CG278" t="s">
        <v>179</v>
      </c>
      <c r="CH278">
        <v>1E-4</v>
      </c>
      <c r="CI278" t="s">
        <v>179</v>
      </c>
      <c r="CJ278">
        <v>8.2000000000000007E-3</v>
      </c>
      <c r="CK278" t="s">
        <v>179</v>
      </c>
      <c r="CL278">
        <v>1.1599999999999999E-2</v>
      </c>
      <c r="CM278" t="s">
        <v>179</v>
      </c>
      <c r="CN278">
        <v>6.1000000000000004E-3</v>
      </c>
      <c r="CO278" t="s">
        <v>179</v>
      </c>
      <c r="CP278">
        <v>8.9999999999999998E-4</v>
      </c>
      <c r="CQ278" t="s">
        <v>179</v>
      </c>
      <c r="CR278">
        <v>3.3E-3</v>
      </c>
      <c r="CS278" t="s">
        <v>179</v>
      </c>
      <c r="CT278">
        <v>1.9E-3</v>
      </c>
      <c r="CU278" t="s">
        <v>18</v>
      </c>
      <c r="CW278" t="s">
        <v>18</v>
      </c>
      <c r="CY278" t="s">
        <v>179</v>
      </c>
      <c r="CZ278">
        <v>5.0000000000000001E-4</v>
      </c>
      <c r="DA278" t="s">
        <v>179</v>
      </c>
      <c r="DB278">
        <v>5.9999999999999995E-4</v>
      </c>
      <c r="DC278" t="s">
        <v>179</v>
      </c>
      <c r="DD278">
        <v>5.9999999999999995E-4</v>
      </c>
      <c r="DE278" t="s">
        <v>179</v>
      </c>
      <c r="DF278">
        <v>5.9999999999999995E-4</v>
      </c>
      <c r="DG278" t="s">
        <v>179</v>
      </c>
      <c r="DH278">
        <v>4.0000000000000002E-4</v>
      </c>
      <c r="DI278" t="s">
        <v>179</v>
      </c>
      <c r="DJ278">
        <v>4.0000000000000002E-4</v>
      </c>
      <c r="DK278" t="s">
        <v>2480</v>
      </c>
      <c r="DL278" t="s">
        <v>59</v>
      </c>
      <c r="DS278">
        <v>46</v>
      </c>
      <c r="DT278" t="s">
        <v>6006</v>
      </c>
      <c r="DW278" t="s">
        <v>4932</v>
      </c>
    </row>
    <row r="279" spans="1:127">
      <c r="A279">
        <v>722</v>
      </c>
      <c r="B279" s="14">
        <v>44743.94027777778</v>
      </c>
      <c r="C279" t="s">
        <v>52</v>
      </c>
      <c r="D279">
        <v>0</v>
      </c>
      <c r="E279">
        <v>0</v>
      </c>
      <c r="F279">
        <v>0</v>
      </c>
      <c r="G279" t="s">
        <v>54</v>
      </c>
      <c r="H279" t="s">
        <v>55</v>
      </c>
      <c r="I279" t="s">
        <v>55</v>
      </c>
      <c r="J279" t="s">
        <v>55</v>
      </c>
      <c r="K279" t="s">
        <v>18</v>
      </c>
      <c r="L279">
        <v>90</v>
      </c>
      <c r="M279" t="s">
        <v>173</v>
      </c>
      <c r="N279">
        <v>0</v>
      </c>
      <c r="O279" t="s">
        <v>173</v>
      </c>
      <c r="P279">
        <v>0</v>
      </c>
      <c r="Q279" t="s">
        <v>173</v>
      </c>
      <c r="R279">
        <v>0</v>
      </c>
      <c r="S279">
        <v>2</v>
      </c>
      <c r="T279" t="s">
        <v>174</v>
      </c>
      <c r="U279">
        <v>3.5903</v>
      </c>
      <c r="V279">
        <v>0.66020000000000001</v>
      </c>
      <c r="W279">
        <v>12.611599999999999</v>
      </c>
      <c r="X279">
        <v>0.33629999999999999</v>
      </c>
      <c r="Y279">
        <v>37.641500000000001</v>
      </c>
      <c r="Z279">
        <v>0.3503</v>
      </c>
      <c r="AA279">
        <v>3.1300000000000001E-2</v>
      </c>
      <c r="AB279">
        <v>1.6400000000000001E-2</v>
      </c>
      <c r="AC279" t="s">
        <v>179</v>
      </c>
      <c r="AD279">
        <v>8.8000000000000005E-3</v>
      </c>
      <c r="AE279" t="s">
        <v>179</v>
      </c>
      <c r="AF279">
        <v>1.6500000000000001E-2</v>
      </c>
      <c r="AG279">
        <v>0.23169999999999999</v>
      </c>
      <c r="AH279">
        <v>8.6E-3</v>
      </c>
      <c r="AI279">
        <v>9.7758000000000003</v>
      </c>
      <c r="AJ279">
        <v>3.7100000000000001E-2</v>
      </c>
      <c r="AK279">
        <v>0.49740000000000001</v>
      </c>
      <c r="AL279">
        <v>7.4999999999999997E-3</v>
      </c>
      <c r="AM279">
        <v>1.7399999999999999E-2</v>
      </c>
      <c r="AN279">
        <v>7.7999999999999996E-3</v>
      </c>
      <c r="AO279">
        <v>3.2099999999999997E-2</v>
      </c>
      <c r="AP279">
        <v>4.7999999999999996E-3</v>
      </c>
      <c r="AQ279">
        <v>8.09E-2</v>
      </c>
      <c r="AR279">
        <v>4.4999999999999997E-3</v>
      </c>
      <c r="AS279">
        <v>5.8940999999999999</v>
      </c>
      <c r="AT279">
        <v>2.6700000000000002E-2</v>
      </c>
      <c r="AU279">
        <v>5.1999999999999998E-3</v>
      </c>
      <c r="AV279">
        <v>3.7000000000000002E-3</v>
      </c>
      <c r="AW279">
        <v>1.0500000000000001E-2</v>
      </c>
      <c r="AX279">
        <v>1.1000000000000001E-3</v>
      </c>
      <c r="AY279" t="s">
        <v>248</v>
      </c>
      <c r="AZ279">
        <v>8.0000000000000004E-4</v>
      </c>
      <c r="BA279" t="s">
        <v>346</v>
      </c>
      <c r="BB279">
        <v>5.9999999999999995E-4</v>
      </c>
      <c r="BC279" t="s">
        <v>285</v>
      </c>
      <c r="BD279">
        <v>4.0000000000000002E-4</v>
      </c>
      <c r="BE279" t="s">
        <v>179</v>
      </c>
      <c r="BF279">
        <v>2.9999999999999997E-4</v>
      </c>
      <c r="BG279" t="s">
        <v>179</v>
      </c>
      <c r="BH279">
        <v>1E-4</v>
      </c>
      <c r="BI279" t="s">
        <v>286</v>
      </c>
      <c r="BJ279">
        <v>2.0000000000000001E-4</v>
      </c>
      <c r="BK279" t="s">
        <v>268</v>
      </c>
      <c r="BL279">
        <v>5.0000000000000001E-4</v>
      </c>
      <c r="BM279" t="s">
        <v>250</v>
      </c>
      <c r="BN279">
        <v>2.9999999999999997E-4</v>
      </c>
      <c r="BO279" t="s">
        <v>270</v>
      </c>
      <c r="BP279">
        <v>5.0000000000000001E-4</v>
      </c>
      <c r="BQ279" t="s">
        <v>179</v>
      </c>
      <c r="BR279">
        <v>2.9999999999999997E-4</v>
      </c>
      <c r="BS279" t="s">
        <v>179</v>
      </c>
      <c r="BT279">
        <v>4.0000000000000002E-4</v>
      </c>
      <c r="BU279" t="s">
        <v>179</v>
      </c>
      <c r="BV279">
        <v>6.9999999999999999E-4</v>
      </c>
      <c r="BW279" t="s">
        <v>18</v>
      </c>
      <c r="BY279" t="s">
        <v>179</v>
      </c>
      <c r="BZ279">
        <v>1.1000000000000001E-3</v>
      </c>
      <c r="CA279" t="s">
        <v>179</v>
      </c>
      <c r="CB279">
        <v>8.0000000000000004E-4</v>
      </c>
      <c r="CC279" t="s">
        <v>179</v>
      </c>
      <c r="CD279">
        <v>2E-3</v>
      </c>
      <c r="CE279" t="s">
        <v>179</v>
      </c>
      <c r="CF279">
        <v>2.3E-3</v>
      </c>
      <c r="CG279" t="s">
        <v>179</v>
      </c>
      <c r="CH279">
        <v>1E-4</v>
      </c>
      <c r="CI279" t="s">
        <v>179</v>
      </c>
      <c r="CJ279">
        <v>6.7000000000000002E-3</v>
      </c>
      <c r="CK279" t="s">
        <v>179</v>
      </c>
      <c r="CL279">
        <v>1.11E-2</v>
      </c>
      <c r="CM279" t="s">
        <v>179</v>
      </c>
      <c r="CN279">
        <v>5.1999999999999998E-3</v>
      </c>
      <c r="CO279" t="s">
        <v>179</v>
      </c>
      <c r="CP279">
        <v>8.0000000000000004E-4</v>
      </c>
      <c r="CQ279" t="s">
        <v>179</v>
      </c>
      <c r="CR279">
        <v>3.0999999999999999E-3</v>
      </c>
      <c r="CS279" t="s">
        <v>179</v>
      </c>
      <c r="CT279">
        <v>1.8E-3</v>
      </c>
      <c r="CU279" t="s">
        <v>18</v>
      </c>
      <c r="CW279" t="s">
        <v>179</v>
      </c>
      <c r="CX279">
        <v>5.9999999999999995E-4</v>
      </c>
      <c r="CY279" t="s">
        <v>179</v>
      </c>
      <c r="CZ279">
        <v>5.9999999999999995E-4</v>
      </c>
      <c r="DA279" t="s">
        <v>179</v>
      </c>
      <c r="DB279">
        <v>5.0000000000000001E-4</v>
      </c>
      <c r="DC279" t="s">
        <v>179</v>
      </c>
      <c r="DD279">
        <v>5.9999999999999995E-4</v>
      </c>
      <c r="DE279" t="s">
        <v>179</v>
      </c>
      <c r="DF279">
        <v>5.9999999999999995E-4</v>
      </c>
      <c r="DG279" t="s">
        <v>179</v>
      </c>
      <c r="DH279">
        <v>4.0000000000000002E-4</v>
      </c>
      <c r="DI279" t="s">
        <v>179</v>
      </c>
      <c r="DJ279">
        <v>2.9999999999999997E-4</v>
      </c>
      <c r="DK279" t="s">
        <v>2480</v>
      </c>
      <c r="DL279" t="s">
        <v>59</v>
      </c>
      <c r="DS279">
        <v>86</v>
      </c>
      <c r="DT279" t="s">
        <v>5980</v>
      </c>
      <c r="DW279" t="s">
        <v>4933</v>
      </c>
    </row>
    <row r="280" spans="1:127">
      <c r="A280">
        <v>723</v>
      </c>
      <c r="B280" s="14">
        <v>44743.942361111112</v>
      </c>
      <c r="C280" t="s">
        <v>52</v>
      </c>
      <c r="D280">
        <v>0</v>
      </c>
      <c r="E280">
        <v>0</v>
      </c>
      <c r="F280">
        <v>0</v>
      </c>
      <c r="G280" t="s">
        <v>54</v>
      </c>
      <c r="H280" t="s">
        <v>55</v>
      </c>
      <c r="I280" t="s">
        <v>55</v>
      </c>
      <c r="J280" t="s">
        <v>55</v>
      </c>
      <c r="K280" t="s">
        <v>18</v>
      </c>
      <c r="L280">
        <v>90</v>
      </c>
      <c r="M280" t="s">
        <v>173</v>
      </c>
      <c r="N280">
        <v>0</v>
      </c>
      <c r="O280" t="s">
        <v>173</v>
      </c>
      <c r="P280">
        <v>0</v>
      </c>
      <c r="Q280" t="s">
        <v>173</v>
      </c>
      <c r="R280">
        <v>0</v>
      </c>
      <c r="S280">
        <v>2</v>
      </c>
      <c r="T280" t="s">
        <v>174</v>
      </c>
      <c r="U280">
        <v>2.8614999999999999</v>
      </c>
      <c r="V280">
        <v>0.64549999999999996</v>
      </c>
      <c r="W280">
        <v>11.672499999999999</v>
      </c>
      <c r="X280">
        <v>0.32590000000000002</v>
      </c>
      <c r="Y280">
        <v>36.6601</v>
      </c>
      <c r="Z280">
        <v>0.34689999999999999</v>
      </c>
      <c r="AA280">
        <v>3.8399999999999997E-2</v>
      </c>
      <c r="AB280">
        <v>1.5900000000000001E-2</v>
      </c>
      <c r="AC280" t="s">
        <v>179</v>
      </c>
      <c r="AD280">
        <v>8.9999999999999993E-3</v>
      </c>
      <c r="AE280" t="s">
        <v>179</v>
      </c>
      <c r="AF280">
        <v>1.7899999999999999E-2</v>
      </c>
      <c r="AG280">
        <v>0.40989999999999999</v>
      </c>
      <c r="AH280">
        <v>1.04E-2</v>
      </c>
      <c r="AI280">
        <v>8.0739000000000001</v>
      </c>
      <c r="AJ280">
        <v>3.3700000000000001E-2</v>
      </c>
      <c r="AK280">
        <v>0.55720000000000003</v>
      </c>
      <c r="AL280">
        <v>7.7000000000000002E-3</v>
      </c>
      <c r="AM280">
        <v>9.2999999999999992E-3</v>
      </c>
      <c r="AN280">
        <v>7.6E-3</v>
      </c>
      <c r="AO280">
        <v>2.9100000000000001E-2</v>
      </c>
      <c r="AP280">
        <v>4.4999999999999997E-3</v>
      </c>
      <c r="AQ280">
        <v>7.0199999999999999E-2</v>
      </c>
      <c r="AR280">
        <v>4.1999999999999997E-3</v>
      </c>
      <c r="AS280">
        <v>6.3967999999999998</v>
      </c>
      <c r="AT280">
        <v>2.7300000000000001E-2</v>
      </c>
      <c r="AU280" t="s">
        <v>179</v>
      </c>
      <c r="AV280">
        <v>3.8999999999999998E-3</v>
      </c>
      <c r="AW280">
        <v>1.37E-2</v>
      </c>
      <c r="AX280">
        <v>1.1999999999999999E-3</v>
      </c>
      <c r="AY280" t="s">
        <v>559</v>
      </c>
      <c r="AZ280">
        <v>8.0000000000000004E-4</v>
      </c>
      <c r="BA280" t="s">
        <v>317</v>
      </c>
      <c r="BB280">
        <v>6.9999999999999999E-4</v>
      </c>
      <c r="BC280" t="s">
        <v>267</v>
      </c>
      <c r="BD280">
        <v>5.0000000000000001E-4</v>
      </c>
      <c r="BE280" t="s">
        <v>516</v>
      </c>
      <c r="BF280">
        <v>4.0000000000000002E-4</v>
      </c>
      <c r="BG280" t="s">
        <v>179</v>
      </c>
      <c r="BH280">
        <v>1E-4</v>
      </c>
      <c r="BI280" t="s">
        <v>516</v>
      </c>
      <c r="BJ280">
        <v>2.0000000000000001E-4</v>
      </c>
      <c r="BK280" t="s">
        <v>419</v>
      </c>
      <c r="BL280">
        <v>5.0000000000000001E-4</v>
      </c>
      <c r="BM280" t="s">
        <v>250</v>
      </c>
      <c r="BN280">
        <v>2.9999999999999997E-4</v>
      </c>
      <c r="BO280" t="s">
        <v>301</v>
      </c>
      <c r="BP280">
        <v>5.0000000000000001E-4</v>
      </c>
      <c r="BQ280" t="s">
        <v>179</v>
      </c>
      <c r="BR280">
        <v>2.9999999999999997E-4</v>
      </c>
      <c r="BS280" t="s">
        <v>179</v>
      </c>
      <c r="BT280">
        <v>4.0000000000000002E-4</v>
      </c>
      <c r="BU280" t="s">
        <v>179</v>
      </c>
      <c r="BV280">
        <v>5.9999999999999995E-4</v>
      </c>
      <c r="BW280" t="s">
        <v>18</v>
      </c>
      <c r="BY280" t="s">
        <v>179</v>
      </c>
      <c r="BZ280">
        <v>1.1000000000000001E-3</v>
      </c>
      <c r="CA280" t="s">
        <v>179</v>
      </c>
      <c r="CB280">
        <v>8.0000000000000004E-4</v>
      </c>
      <c r="CC280" t="s">
        <v>179</v>
      </c>
      <c r="CD280">
        <v>2.0999999999999999E-3</v>
      </c>
      <c r="CE280" t="s">
        <v>179</v>
      </c>
      <c r="CF280">
        <v>2.2000000000000001E-3</v>
      </c>
      <c r="CG280" t="s">
        <v>216</v>
      </c>
      <c r="CH280">
        <v>1E-4</v>
      </c>
      <c r="CI280" t="s">
        <v>265</v>
      </c>
      <c r="CJ280">
        <v>7.3000000000000001E-3</v>
      </c>
      <c r="CK280" t="s">
        <v>179</v>
      </c>
      <c r="CL280">
        <v>1.1299999999999999E-2</v>
      </c>
      <c r="CM280" t="s">
        <v>230</v>
      </c>
      <c r="CN280">
        <v>5.4999999999999997E-3</v>
      </c>
      <c r="CO280" t="s">
        <v>179</v>
      </c>
      <c r="CP280">
        <v>8.9999999999999998E-4</v>
      </c>
      <c r="CQ280" t="s">
        <v>179</v>
      </c>
      <c r="CR280">
        <v>3.0999999999999999E-3</v>
      </c>
      <c r="CS280" t="s">
        <v>179</v>
      </c>
      <c r="CT280">
        <v>2E-3</v>
      </c>
      <c r="CU280" t="s">
        <v>179</v>
      </c>
      <c r="CV280">
        <v>8.0000000000000004E-4</v>
      </c>
      <c r="CW280" t="s">
        <v>18</v>
      </c>
      <c r="CY280" t="s">
        <v>179</v>
      </c>
      <c r="CZ280">
        <v>5.0000000000000001E-4</v>
      </c>
      <c r="DA280" t="s">
        <v>179</v>
      </c>
      <c r="DB280">
        <v>5.9999999999999995E-4</v>
      </c>
      <c r="DC280" t="s">
        <v>179</v>
      </c>
      <c r="DD280">
        <v>5.9999999999999995E-4</v>
      </c>
      <c r="DE280" t="s">
        <v>179</v>
      </c>
      <c r="DF280">
        <v>5.9999999999999995E-4</v>
      </c>
      <c r="DG280" t="s">
        <v>179</v>
      </c>
      <c r="DH280">
        <v>4.0000000000000002E-4</v>
      </c>
      <c r="DI280" t="s">
        <v>179</v>
      </c>
      <c r="DJ280">
        <v>4.0000000000000002E-4</v>
      </c>
      <c r="DK280" t="s">
        <v>2480</v>
      </c>
      <c r="DL280" t="s">
        <v>59</v>
      </c>
      <c r="DS280">
        <v>100</v>
      </c>
      <c r="DT280" t="s">
        <v>907</v>
      </c>
      <c r="DW280" t="s">
        <v>4934</v>
      </c>
    </row>
    <row r="281" spans="1:127">
      <c r="A281">
        <v>724</v>
      </c>
      <c r="B281" s="14">
        <v>44743.948611111111</v>
      </c>
      <c r="C281" t="s">
        <v>52</v>
      </c>
      <c r="D281">
        <v>0</v>
      </c>
      <c r="E281">
        <v>0</v>
      </c>
      <c r="F281">
        <v>0</v>
      </c>
      <c r="G281" t="s">
        <v>54</v>
      </c>
      <c r="H281" t="s">
        <v>55</v>
      </c>
      <c r="I281" t="s">
        <v>55</v>
      </c>
      <c r="J281" t="s">
        <v>55</v>
      </c>
      <c r="K281" t="s">
        <v>18</v>
      </c>
      <c r="L281">
        <v>90</v>
      </c>
      <c r="M281" t="s">
        <v>173</v>
      </c>
      <c r="N281">
        <v>0</v>
      </c>
      <c r="O281" t="s">
        <v>173</v>
      </c>
      <c r="P281">
        <v>0</v>
      </c>
      <c r="Q281" t="s">
        <v>173</v>
      </c>
      <c r="R281">
        <v>0</v>
      </c>
      <c r="S281">
        <v>2</v>
      </c>
      <c r="T281" t="s">
        <v>174</v>
      </c>
      <c r="U281">
        <v>3.0371999999999999</v>
      </c>
      <c r="V281">
        <v>0.65590000000000004</v>
      </c>
      <c r="W281">
        <v>12.650600000000001</v>
      </c>
      <c r="X281">
        <v>0.33839999999999998</v>
      </c>
      <c r="Y281">
        <v>37.621400000000001</v>
      </c>
      <c r="Z281">
        <v>0.35270000000000001</v>
      </c>
      <c r="AA281">
        <v>4.41E-2</v>
      </c>
      <c r="AB281">
        <v>1.6400000000000001E-2</v>
      </c>
      <c r="AC281" t="s">
        <v>179</v>
      </c>
      <c r="AD281">
        <v>8.8000000000000005E-3</v>
      </c>
      <c r="AE281" t="s">
        <v>179</v>
      </c>
      <c r="AF281">
        <v>1.7399999999999999E-2</v>
      </c>
      <c r="AG281">
        <v>0.39169999999999999</v>
      </c>
      <c r="AH281">
        <v>1.0200000000000001E-2</v>
      </c>
      <c r="AI281">
        <v>8.6738</v>
      </c>
      <c r="AJ281">
        <v>3.5000000000000003E-2</v>
      </c>
      <c r="AK281">
        <v>0.56510000000000005</v>
      </c>
      <c r="AL281">
        <v>7.7000000000000002E-3</v>
      </c>
      <c r="AM281">
        <v>1.8800000000000001E-2</v>
      </c>
      <c r="AN281">
        <v>8.0999999999999996E-3</v>
      </c>
      <c r="AO281">
        <v>3.0800000000000001E-2</v>
      </c>
      <c r="AP281">
        <v>5.0000000000000001E-3</v>
      </c>
      <c r="AQ281">
        <v>0.1341</v>
      </c>
      <c r="AR281">
        <v>5.4999999999999997E-3</v>
      </c>
      <c r="AS281">
        <v>6.6348000000000003</v>
      </c>
      <c r="AT281">
        <v>2.8000000000000001E-2</v>
      </c>
      <c r="AU281">
        <v>4.5999999999999999E-3</v>
      </c>
      <c r="AV281">
        <v>3.8999999999999998E-3</v>
      </c>
      <c r="AW281">
        <v>1.03E-2</v>
      </c>
      <c r="AX281">
        <v>1.1000000000000001E-3</v>
      </c>
      <c r="AY281" t="s">
        <v>431</v>
      </c>
      <c r="AZ281">
        <v>8.0000000000000004E-4</v>
      </c>
      <c r="BA281" t="s">
        <v>266</v>
      </c>
      <c r="BB281">
        <v>8.0000000000000004E-4</v>
      </c>
      <c r="BC281" t="s">
        <v>304</v>
      </c>
      <c r="BD281">
        <v>5.0000000000000001E-4</v>
      </c>
      <c r="BE281" t="s">
        <v>247</v>
      </c>
      <c r="BF281">
        <v>2.9999999999999997E-4</v>
      </c>
      <c r="BG281" t="s">
        <v>179</v>
      </c>
      <c r="BH281">
        <v>1E-4</v>
      </c>
      <c r="BI281" t="s">
        <v>212</v>
      </c>
      <c r="BJ281">
        <v>2.0000000000000001E-4</v>
      </c>
      <c r="BK281" t="s">
        <v>365</v>
      </c>
      <c r="BL281">
        <v>5.0000000000000001E-4</v>
      </c>
      <c r="BM281" t="s">
        <v>505</v>
      </c>
      <c r="BN281">
        <v>2.9999999999999997E-4</v>
      </c>
      <c r="BO281" t="s">
        <v>229</v>
      </c>
      <c r="BP281">
        <v>5.0000000000000001E-4</v>
      </c>
      <c r="BQ281" t="s">
        <v>179</v>
      </c>
      <c r="BR281">
        <v>2.9999999999999997E-4</v>
      </c>
      <c r="BS281" t="s">
        <v>179</v>
      </c>
      <c r="BT281">
        <v>4.0000000000000002E-4</v>
      </c>
      <c r="BU281" t="s">
        <v>179</v>
      </c>
      <c r="BV281">
        <v>6.9999999999999999E-4</v>
      </c>
      <c r="BW281" t="s">
        <v>18</v>
      </c>
      <c r="BY281" t="s">
        <v>18</v>
      </c>
      <c r="CA281" t="s">
        <v>179</v>
      </c>
      <c r="CB281">
        <v>8.0000000000000004E-4</v>
      </c>
      <c r="CC281" t="s">
        <v>179</v>
      </c>
      <c r="CD281">
        <v>2E-3</v>
      </c>
      <c r="CE281" t="s">
        <v>179</v>
      </c>
      <c r="CF281">
        <v>2.3E-3</v>
      </c>
      <c r="CG281" t="s">
        <v>216</v>
      </c>
      <c r="CH281">
        <v>1E-4</v>
      </c>
      <c r="CI281" t="s">
        <v>179</v>
      </c>
      <c r="CJ281">
        <v>6.8999999999999999E-3</v>
      </c>
      <c r="CK281" t="s">
        <v>179</v>
      </c>
      <c r="CL281">
        <v>1.12E-2</v>
      </c>
      <c r="CM281" t="s">
        <v>179</v>
      </c>
      <c r="CN281">
        <v>5.1999999999999998E-3</v>
      </c>
      <c r="CO281" t="s">
        <v>179</v>
      </c>
      <c r="CP281">
        <v>8.0000000000000004E-4</v>
      </c>
      <c r="CQ281" t="s">
        <v>179</v>
      </c>
      <c r="CR281">
        <v>3.3999999999999998E-3</v>
      </c>
      <c r="CS281" t="s">
        <v>179</v>
      </c>
      <c r="CT281">
        <v>1.9E-3</v>
      </c>
      <c r="CU281" t="s">
        <v>179</v>
      </c>
      <c r="CV281">
        <v>8.0000000000000004E-4</v>
      </c>
      <c r="CW281" t="s">
        <v>18</v>
      </c>
      <c r="CY281" t="s">
        <v>179</v>
      </c>
      <c r="CZ281">
        <v>5.0000000000000001E-4</v>
      </c>
      <c r="DA281" t="s">
        <v>179</v>
      </c>
      <c r="DB281">
        <v>5.9999999999999995E-4</v>
      </c>
      <c r="DC281" t="s">
        <v>179</v>
      </c>
      <c r="DD281">
        <v>5.9999999999999995E-4</v>
      </c>
      <c r="DE281" t="s">
        <v>179</v>
      </c>
      <c r="DF281">
        <v>5.9999999999999995E-4</v>
      </c>
      <c r="DG281" t="s">
        <v>179</v>
      </c>
      <c r="DH281">
        <v>4.0000000000000002E-4</v>
      </c>
      <c r="DI281" t="s">
        <v>179</v>
      </c>
      <c r="DJ281">
        <v>2.9999999999999997E-4</v>
      </c>
      <c r="DK281" t="s">
        <v>2481</v>
      </c>
      <c r="DL281" t="s">
        <v>59</v>
      </c>
      <c r="DS281">
        <v>16</v>
      </c>
      <c r="DT281" t="s">
        <v>898</v>
      </c>
      <c r="DW281" t="s">
        <v>4935</v>
      </c>
    </row>
    <row r="282" spans="1:127">
      <c r="A282">
        <v>725</v>
      </c>
      <c r="B282" s="14">
        <v>44743.950694444444</v>
      </c>
      <c r="C282" t="s">
        <v>52</v>
      </c>
      <c r="D282">
        <v>0</v>
      </c>
      <c r="E282">
        <v>0</v>
      </c>
      <c r="F282">
        <v>0</v>
      </c>
      <c r="G282" t="s">
        <v>54</v>
      </c>
      <c r="H282" t="s">
        <v>55</v>
      </c>
      <c r="I282" t="s">
        <v>55</v>
      </c>
      <c r="J282" t="s">
        <v>55</v>
      </c>
      <c r="K282" t="s">
        <v>18</v>
      </c>
      <c r="L282">
        <v>90</v>
      </c>
      <c r="M282" t="s">
        <v>173</v>
      </c>
      <c r="N282">
        <v>0</v>
      </c>
      <c r="O282" t="s">
        <v>173</v>
      </c>
      <c r="P282">
        <v>0</v>
      </c>
      <c r="Q282" t="s">
        <v>173</v>
      </c>
      <c r="R282">
        <v>0</v>
      </c>
      <c r="S282">
        <v>2</v>
      </c>
      <c r="T282" t="s">
        <v>174</v>
      </c>
      <c r="U282">
        <v>2.2162999999999999</v>
      </c>
      <c r="V282">
        <v>0.61399999999999999</v>
      </c>
      <c r="W282">
        <v>12.902900000000001</v>
      </c>
      <c r="X282">
        <v>0.34089999999999998</v>
      </c>
      <c r="Y282">
        <v>38.792400000000001</v>
      </c>
      <c r="Z282">
        <v>0.35980000000000001</v>
      </c>
      <c r="AA282">
        <v>2.75E-2</v>
      </c>
      <c r="AB282">
        <v>1.5699999999999999E-2</v>
      </c>
      <c r="AC282">
        <v>0.16370000000000001</v>
      </c>
      <c r="AD282">
        <v>1.23E-2</v>
      </c>
      <c r="AE282" t="s">
        <v>179</v>
      </c>
      <c r="AF282">
        <v>1.7899999999999999E-2</v>
      </c>
      <c r="AG282">
        <v>0.38879999999999998</v>
      </c>
      <c r="AH282">
        <v>1.03E-2</v>
      </c>
      <c r="AI282">
        <v>8.2768999999999995</v>
      </c>
      <c r="AJ282">
        <v>3.4299999999999997E-2</v>
      </c>
      <c r="AK282">
        <v>0.60489999999999999</v>
      </c>
      <c r="AL282">
        <v>7.9000000000000008E-3</v>
      </c>
      <c r="AM282">
        <v>1.7399999999999999E-2</v>
      </c>
      <c r="AN282">
        <v>8.0999999999999996E-3</v>
      </c>
      <c r="AO282">
        <v>4.5199999999999997E-2</v>
      </c>
      <c r="AP282">
        <v>5.3E-3</v>
      </c>
      <c r="AQ282">
        <v>7.1800000000000003E-2</v>
      </c>
      <c r="AR282">
        <v>4.3E-3</v>
      </c>
      <c r="AS282">
        <v>7.0769000000000002</v>
      </c>
      <c r="AT282">
        <v>2.8799999999999999E-2</v>
      </c>
      <c r="AU282">
        <v>5.4999999999999997E-3</v>
      </c>
      <c r="AV282">
        <v>4.1000000000000003E-3</v>
      </c>
      <c r="AW282">
        <v>1.04E-2</v>
      </c>
      <c r="AX282">
        <v>1.1000000000000001E-3</v>
      </c>
      <c r="AY282" t="s">
        <v>312</v>
      </c>
      <c r="AZ282">
        <v>8.9999999999999998E-4</v>
      </c>
      <c r="BA282" t="s">
        <v>190</v>
      </c>
      <c r="BB282">
        <v>8.0000000000000004E-4</v>
      </c>
      <c r="BC282" t="s">
        <v>285</v>
      </c>
      <c r="BD282">
        <v>5.0000000000000001E-4</v>
      </c>
      <c r="BE282" t="s">
        <v>212</v>
      </c>
      <c r="BF282">
        <v>4.0000000000000002E-4</v>
      </c>
      <c r="BG282" t="s">
        <v>179</v>
      </c>
      <c r="BH282">
        <v>1E-4</v>
      </c>
      <c r="BI282" t="s">
        <v>212</v>
      </c>
      <c r="BJ282">
        <v>2.0000000000000001E-4</v>
      </c>
      <c r="BK282" t="s">
        <v>312</v>
      </c>
      <c r="BL282">
        <v>5.0000000000000001E-4</v>
      </c>
      <c r="BM282" t="s">
        <v>451</v>
      </c>
      <c r="BN282">
        <v>2.9999999999999997E-4</v>
      </c>
      <c r="BO282" t="s">
        <v>209</v>
      </c>
      <c r="BP282">
        <v>5.0000000000000001E-4</v>
      </c>
      <c r="BQ282" t="s">
        <v>179</v>
      </c>
      <c r="BR282">
        <v>2.9999999999999997E-4</v>
      </c>
      <c r="BS282" t="s">
        <v>179</v>
      </c>
      <c r="BT282">
        <v>4.0000000000000002E-4</v>
      </c>
      <c r="BU282" t="s">
        <v>179</v>
      </c>
      <c r="BV282">
        <v>5.9999999999999995E-4</v>
      </c>
      <c r="BW282" t="s">
        <v>18</v>
      </c>
      <c r="BY282" t="s">
        <v>179</v>
      </c>
      <c r="BZ282">
        <v>1.1000000000000001E-3</v>
      </c>
      <c r="CA282" t="s">
        <v>179</v>
      </c>
      <c r="CB282">
        <v>8.0000000000000004E-4</v>
      </c>
      <c r="CC282" t="s">
        <v>179</v>
      </c>
      <c r="CD282">
        <v>2E-3</v>
      </c>
      <c r="CE282" t="s">
        <v>179</v>
      </c>
      <c r="CF282">
        <v>2.3E-3</v>
      </c>
      <c r="CG282" t="s">
        <v>216</v>
      </c>
      <c r="CH282">
        <v>1E-4</v>
      </c>
      <c r="CI282" t="s">
        <v>179</v>
      </c>
      <c r="CJ282">
        <v>6.8999999999999999E-3</v>
      </c>
      <c r="CK282" t="s">
        <v>179</v>
      </c>
      <c r="CL282">
        <v>1.0999999999999999E-2</v>
      </c>
      <c r="CM282" t="s">
        <v>179</v>
      </c>
      <c r="CN282">
        <v>4.5999999999999999E-3</v>
      </c>
      <c r="CO282" t="s">
        <v>179</v>
      </c>
      <c r="CP282">
        <v>8.9999999999999998E-4</v>
      </c>
      <c r="CQ282" t="s">
        <v>179</v>
      </c>
      <c r="CR282">
        <v>3.0999999999999999E-3</v>
      </c>
      <c r="CS282" t="s">
        <v>179</v>
      </c>
      <c r="CT282">
        <v>2E-3</v>
      </c>
      <c r="CU282" t="s">
        <v>18</v>
      </c>
      <c r="CW282" t="s">
        <v>18</v>
      </c>
      <c r="CY282" t="s">
        <v>179</v>
      </c>
      <c r="CZ282">
        <v>5.9999999999999995E-4</v>
      </c>
      <c r="DA282" t="s">
        <v>179</v>
      </c>
      <c r="DB282">
        <v>5.9999999999999995E-4</v>
      </c>
      <c r="DC282" t="s">
        <v>179</v>
      </c>
      <c r="DD282">
        <v>5.9999999999999995E-4</v>
      </c>
      <c r="DE282" t="s">
        <v>179</v>
      </c>
      <c r="DF282">
        <v>5.0000000000000001E-4</v>
      </c>
      <c r="DG282" t="s">
        <v>179</v>
      </c>
      <c r="DH282">
        <v>4.0000000000000002E-4</v>
      </c>
      <c r="DI282" t="s">
        <v>179</v>
      </c>
      <c r="DJ282">
        <v>2.9999999999999997E-4</v>
      </c>
      <c r="DK282" t="s">
        <v>2481</v>
      </c>
      <c r="DL282" t="s">
        <v>59</v>
      </c>
      <c r="DS282">
        <v>30</v>
      </c>
      <c r="DT282" t="s">
        <v>2482</v>
      </c>
      <c r="DW282" t="s">
        <v>4936</v>
      </c>
    </row>
    <row r="283" spans="1:127">
      <c r="A283">
        <v>726</v>
      </c>
      <c r="B283" s="14">
        <v>44743.953472222223</v>
      </c>
      <c r="C283" t="s">
        <v>52</v>
      </c>
      <c r="D283">
        <v>0</v>
      </c>
      <c r="E283">
        <v>0</v>
      </c>
      <c r="F283">
        <v>0</v>
      </c>
      <c r="G283" t="s">
        <v>54</v>
      </c>
      <c r="H283" t="s">
        <v>55</v>
      </c>
      <c r="I283" t="s">
        <v>55</v>
      </c>
      <c r="J283" t="s">
        <v>55</v>
      </c>
      <c r="K283" t="s">
        <v>18</v>
      </c>
      <c r="L283">
        <v>90</v>
      </c>
      <c r="M283" t="s">
        <v>173</v>
      </c>
      <c r="N283">
        <v>0</v>
      </c>
      <c r="O283" t="s">
        <v>173</v>
      </c>
      <c r="P283">
        <v>0</v>
      </c>
      <c r="Q283" t="s">
        <v>173</v>
      </c>
      <c r="R283">
        <v>0</v>
      </c>
      <c r="S283">
        <v>2</v>
      </c>
      <c r="T283" t="s">
        <v>174</v>
      </c>
      <c r="U283">
        <v>2.5196000000000001</v>
      </c>
      <c r="V283">
        <v>0.60199999999999998</v>
      </c>
      <c r="W283">
        <v>10.2485</v>
      </c>
      <c r="X283">
        <v>0.30409999999999998</v>
      </c>
      <c r="Y283">
        <v>33.136899999999997</v>
      </c>
      <c r="Z283">
        <v>0.32429999999999998</v>
      </c>
      <c r="AA283" t="s">
        <v>179</v>
      </c>
      <c r="AB283">
        <v>1.52E-2</v>
      </c>
      <c r="AC283" t="s">
        <v>179</v>
      </c>
      <c r="AD283">
        <v>8.3000000000000001E-3</v>
      </c>
      <c r="AE283" t="s">
        <v>179</v>
      </c>
      <c r="AF283">
        <v>1.6400000000000001E-2</v>
      </c>
      <c r="AG283">
        <v>0.18</v>
      </c>
      <c r="AH283">
        <v>7.7000000000000002E-3</v>
      </c>
      <c r="AI283">
        <v>8.1095000000000006</v>
      </c>
      <c r="AJ283">
        <v>3.3500000000000002E-2</v>
      </c>
      <c r="AK283">
        <v>0.47289999999999999</v>
      </c>
      <c r="AL283">
        <v>7.1999999999999998E-3</v>
      </c>
      <c r="AM283">
        <v>8.5000000000000006E-3</v>
      </c>
      <c r="AN283">
        <v>7.3000000000000001E-3</v>
      </c>
      <c r="AO283">
        <v>3.15E-2</v>
      </c>
      <c r="AP283">
        <v>4.4999999999999997E-3</v>
      </c>
      <c r="AQ283">
        <v>9.1999999999999998E-2</v>
      </c>
      <c r="AR283">
        <v>4.7000000000000002E-3</v>
      </c>
      <c r="AS283">
        <v>5.5213999999999999</v>
      </c>
      <c r="AT283">
        <v>2.5399999999999999E-2</v>
      </c>
      <c r="AU283">
        <v>3.7000000000000002E-3</v>
      </c>
      <c r="AV283">
        <v>3.5999999999999999E-3</v>
      </c>
      <c r="AW283">
        <v>1.2500000000000001E-2</v>
      </c>
      <c r="AX283">
        <v>1.2999999999999999E-3</v>
      </c>
      <c r="AY283" t="s">
        <v>265</v>
      </c>
      <c r="AZ283">
        <v>8.9999999999999998E-4</v>
      </c>
      <c r="BA283" t="s">
        <v>316</v>
      </c>
      <c r="BB283">
        <v>6.9999999999999999E-4</v>
      </c>
      <c r="BC283" t="s">
        <v>191</v>
      </c>
      <c r="BD283">
        <v>5.0000000000000001E-4</v>
      </c>
      <c r="BE283" t="s">
        <v>179</v>
      </c>
      <c r="BF283">
        <v>2.9999999999999997E-4</v>
      </c>
      <c r="BG283" t="s">
        <v>179</v>
      </c>
      <c r="BH283">
        <v>1E-4</v>
      </c>
      <c r="BI283" t="s">
        <v>318</v>
      </c>
      <c r="BJ283">
        <v>2.0000000000000001E-4</v>
      </c>
      <c r="BK283" t="s">
        <v>244</v>
      </c>
      <c r="BL283">
        <v>4.0000000000000002E-4</v>
      </c>
      <c r="BM283" t="s">
        <v>451</v>
      </c>
      <c r="BN283">
        <v>2.9999999999999997E-4</v>
      </c>
      <c r="BO283" t="s">
        <v>213</v>
      </c>
      <c r="BP283">
        <v>5.9999999999999995E-4</v>
      </c>
      <c r="BQ283" t="s">
        <v>179</v>
      </c>
      <c r="BR283">
        <v>2.9999999999999997E-4</v>
      </c>
      <c r="BS283" t="s">
        <v>179</v>
      </c>
      <c r="BT283">
        <v>5.0000000000000001E-4</v>
      </c>
      <c r="BU283" t="s">
        <v>179</v>
      </c>
      <c r="BV283">
        <v>5.9999999999999995E-4</v>
      </c>
      <c r="BW283" t="s">
        <v>18</v>
      </c>
      <c r="BY283" t="s">
        <v>179</v>
      </c>
      <c r="BZ283">
        <v>1.1999999999999999E-3</v>
      </c>
      <c r="CA283" t="s">
        <v>179</v>
      </c>
      <c r="CB283">
        <v>8.9999999999999998E-4</v>
      </c>
      <c r="CC283" t="s">
        <v>179</v>
      </c>
      <c r="CD283">
        <v>2.2000000000000001E-3</v>
      </c>
      <c r="CE283" t="s">
        <v>179</v>
      </c>
      <c r="CF283">
        <v>2.0999999999999999E-3</v>
      </c>
      <c r="CG283" t="s">
        <v>216</v>
      </c>
      <c r="CH283">
        <v>1E-4</v>
      </c>
      <c r="CI283" t="s">
        <v>179</v>
      </c>
      <c r="CJ283">
        <v>8.3000000000000001E-3</v>
      </c>
      <c r="CK283" t="s">
        <v>179</v>
      </c>
      <c r="CL283">
        <v>1.17E-2</v>
      </c>
      <c r="CM283" t="s">
        <v>179</v>
      </c>
      <c r="CN283">
        <v>7.4999999999999997E-3</v>
      </c>
      <c r="CO283" t="s">
        <v>179</v>
      </c>
      <c r="CP283">
        <v>8.0000000000000004E-4</v>
      </c>
      <c r="CQ283" t="s">
        <v>179</v>
      </c>
      <c r="CR283">
        <v>3.0000000000000001E-3</v>
      </c>
      <c r="CS283" t="s">
        <v>179</v>
      </c>
      <c r="CT283">
        <v>2E-3</v>
      </c>
      <c r="CU283" t="s">
        <v>18</v>
      </c>
      <c r="CW283" t="s">
        <v>179</v>
      </c>
      <c r="CX283">
        <v>5.9999999999999995E-4</v>
      </c>
      <c r="CY283" t="s">
        <v>179</v>
      </c>
      <c r="CZ283">
        <v>5.0000000000000001E-4</v>
      </c>
      <c r="DA283" t="s">
        <v>179</v>
      </c>
      <c r="DB283">
        <v>6.9999999999999999E-4</v>
      </c>
      <c r="DC283" t="s">
        <v>179</v>
      </c>
      <c r="DD283">
        <v>5.9999999999999995E-4</v>
      </c>
      <c r="DE283" t="s">
        <v>179</v>
      </c>
      <c r="DF283">
        <v>6.9999999999999999E-4</v>
      </c>
      <c r="DG283" t="s">
        <v>179</v>
      </c>
      <c r="DH283">
        <v>4.0000000000000002E-4</v>
      </c>
      <c r="DI283" t="s">
        <v>179</v>
      </c>
      <c r="DJ283">
        <v>4.0000000000000002E-4</v>
      </c>
      <c r="DK283" t="s">
        <v>2481</v>
      </c>
      <c r="DL283" t="s">
        <v>59</v>
      </c>
      <c r="DS283">
        <v>50</v>
      </c>
      <c r="DT283" t="s">
        <v>2483</v>
      </c>
      <c r="DW283" t="s">
        <v>4937</v>
      </c>
    </row>
    <row r="284" spans="1:127">
      <c r="A284">
        <v>728</v>
      </c>
      <c r="B284" s="14">
        <v>44743.957638888889</v>
      </c>
      <c r="C284" t="s">
        <v>52</v>
      </c>
      <c r="D284">
        <v>0</v>
      </c>
      <c r="E284">
        <v>0</v>
      </c>
      <c r="F284">
        <v>0</v>
      </c>
      <c r="G284" t="s">
        <v>54</v>
      </c>
      <c r="H284" t="s">
        <v>55</v>
      </c>
      <c r="I284" t="s">
        <v>55</v>
      </c>
      <c r="J284" t="s">
        <v>55</v>
      </c>
      <c r="K284" t="s">
        <v>18</v>
      </c>
      <c r="L284">
        <v>90</v>
      </c>
      <c r="M284" t="s">
        <v>173</v>
      </c>
      <c r="N284">
        <v>0</v>
      </c>
      <c r="O284" t="s">
        <v>173</v>
      </c>
      <c r="P284">
        <v>0</v>
      </c>
      <c r="Q284" t="s">
        <v>173</v>
      </c>
      <c r="R284">
        <v>0</v>
      </c>
      <c r="S284">
        <v>2</v>
      </c>
      <c r="T284" t="s">
        <v>174</v>
      </c>
      <c r="U284">
        <v>2.6928999999999998</v>
      </c>
      <c r="V284">
        <v>0.64780000000000004</v>
      </c>
      <c r="W284">
        <v>11.598100000000001</v>
      </c>
      <c r="X284">
        <v>0.3276</v>
      </c>
      <c r="Y284">
        <v>34.115000000000002</v>
      </c>
      <c r="Z284">
        <v>0.33250000000000002</v>
      </c>
      <c r="AA284">
        <v>5.0099999999999999E-2</v>
      </c>
      <c r="AB284">
        <v>1.7600000000000001E-2</v>
      </c>
      <c r="AC284" t="s">
        <v>179</v>
      </c>
      <c r="AD284">
        <v>9.2999999999999992E-3</v>
      </c>
      <c r="AE284" t="s">
        <v>179</v>
      </c>
      <c r="AF284">
        <v>1.7600000000000001E-2</v>
      </c>
      <c r="AG284">
        <v>0.33029999999999998</v>
      </c>
      <c r="AH284">
        <v>9.4000000000000004E-3</v>
      </c>
      <c r="AI284">
        <v>10.4597</v>
      </c>
      <c r="AJ284">
        <v>3.8600000000000002E-2</v>
      </c>
      <c r="AK284">
        <v>0.51980000000000004</v>
      </c>
      <c r="AL284">
        <v>7.7000000000000002E-3</v>
      </c>
      <c r="AM284">
        <v>9.7000000000000003E-3</v>
      </c>
      <c r="AN284">
        <v>7.9000000000000008E-3</v>
      </c>
      <c r="AO284">
        <v>5.04E-2</v>
      </c>
      <c r="AP284">
        <v>5.4999999999999997E-3</v>
      </c>
      <c r="AQ284">
        <v>0.1497</v>
      </c>
      <c r="AR284">
        <v>5.8999999999999999E-3</v>
      </c>
      <c r="AS284">
        <v>6.3064999999999998</v>
      </c>
      <c r="AT284">
        <v>2.8000000000000001E-2</v>
      </c>
      <c r="AU284">
        <v>5.7999999999999996E-3</v>
      </c>
      <c r="AV284">
        <v>3.8999999999999998E-3</v>
      </c>
      <c r="AW284">
        <v>1.23E-2</v>
      </c>
      <c r="AX284">
        <v>1.1999999999999999E-3</v>
      </c>
      <c r="AY284" t="s">
        <v>230</v>
      </c>
      <c r="AZ284">
        <v>8.0000000000000004E-4</v>
      </c>
      <c r="BA284" t="s">
        <v>270</v>
      </c>
      <c r="BB284">
        <v>6.9999999999999999E-4</v>
      </c>
      <c r="BC284" t="s">
        <v>191</v>
      </c>
      <c r="BD284">
        <v>5.0000000000000001E-4</v>
      </c>
      <c r="BE284" t="s">
        <v>179</v>
      </c>
      <c r="BF284">
        <v>2.9999999999999997E-4</v>
      </c>
      <c r="BG284" t="s">
        <v>179</v>
      </c>
      <c r="BH284">
        <v>1E-4</v>
      </c>
      <c r="BI284" t="s">
        <v>247</v>
      </c>
      <c r="BJ284">
        <v>2.0000000000000001E-4</v>
      </c>
      <c r="BK284" t="s">
        <v>331</v>
      </c>
      <c r="BL284">
        <v>5.0000000000000001E-4</v>
      </c>
      <c r="BM284" t="s">
        <v>451</v>
      </c>
      <c r="BN284">
        <v>2.9999999999999997E-4</v>
      </c>
      <c r="BO284" t="s">
        <v>195</v>
      </c>
      <c r="BP284">
        <v>5.0000000000000001E-4</v>
      </c>
      <c r="BQ284" t="s">
        <v>179</v>
      </c>
      <c r="BR284">
        <v>2.9999999999999997E-4</v>
      </c>
      <c r="BS284" t="s">
        <v>179</v>
      </c>
      <c r="BT284">
        <v>4.0000000000000002E-4</v>
      </c>
      <c r="BU284" t="s">
        <v>179</v>
      </c>
      <c r="BV284">
        <v>5.9999999999999995E-4</v>
      </c>
      <c r="BW284" t="s">
        <v>304</v>
      </c>
      <c r="BX284">
        <v>8.9999999999999998E-4</v>
      </c>
      <c r="BY284" t="s">
        <v>18</v>
      </c>
      <c r="CA284" t="s">
        <v>179</v>
      </c>
      <c r="CB284">
        <v>8.0000000000000004E-4</v>
      </c>
      <c r="CC284" t="s">
        <v>179</v>
      </c>
      <c r="CD284">
        <v>2.0999999999999999E-3</v>
      </c>
      <c r="CE284" t="s">
        <v>179</v>
      </c>
      <c r="CF284">
        <v>2.2000000000000001E-3</v>
      </c>
      <c r="CG284" t="s">
        <v>179</v>
      </c>
      <c r="CH284">
        <v>1E-4</v>
      </c>
      <c r="CI284" t="s">
        <v>179</v>
      </c>
      <c r="CJ284">
        <v>6.8999999999999999E-3</v>
      </c>
      <c r="CK284" t="s">
        <v>179</v>
      </c>
      <c r="CL284">
        <v>1.14E-2</v>
      </c>
      <c r="CM284" t="s">
        <v>179</v>
      </c>
      <c r="CN284">
        <v>6.8999999999999999E-3</v>
      </c>
      <c r="CO284" t="s">
        <v>179</v>
      </c>
      <c r="CP284">
        <v>8.0000000000000004E-4</v>
      </c>
      <c r="CQ284" t="s">
        <v>179</v>
      </c>
      <c r="CR284">
        <v>3.2000000000000002E-3</v>
      </c>
      <c r="CS284" t="s">
        <v>179</v>
      </c>
      <c r="CT284">
        <v>1.9E-3</v>
      </c>
      <c r="CU284" t="s">
        <v>18</v>
      </c>
      <c r="CW284" t="s">
        <v>18</v>
      </c>
      <c r="CY284" t="s">
        <v>179</v>
      </c>
      <c r="CZ284">
        <v>5.0000000000000001E-4</v>
      </c>
      <c r="DA284" t="s">
        <v>179</v>
      </c>
      <c r="DB284">
        <v>5.9999999999999995E-4</v>
      </c>
      <c r="DC284" t="s">
        <v>179</v>
      </c>
      <c r="DD284">
        <v>5.9999999999999995E-4</v>
      </c>
      <c r="DE284" t="s">
        <v>179</v>
      </c>
      <c r="DF284">
        <v>5.9999999999999995E-4</v>
      </c>
      <c r="DG284" t="s">
        <v>179</v>
      </c>
      <c r="DH284">
        <v>4.0000000000000002E-4</v>
      </c>
      <c r="DI284" t="s">
        <v>179</v>
      </c>
      <c r="DJ284">
        <v>4.0000000000000002E-4</v>
      </c>
      <c r="DK284" t="s">
        <v>2481</v>
      </c>
      <c r="DL284" t="s">
        <v>59</v>
      </c>
      <c r="DS284">
        <v>77</v>
      </c>
      <c r="DT284" t="s">
        <v>5982</v>
      </c>
      <c r="DW284" t="s">
        <v>4938</v>
      </c>
    </row>
    <row r="285" spans="1:127">
      <c r="A285">
        <v>729</v>
      </c>
      <c r="B285" s="14">
        <v>44743.959722222222</v>
      </c>
      <c r="C285" t="s">
        <v>52</v>
      </c>
      <c r="D285">
        <v>0</v>
      </c>
      <c r="E285">
        <v>0</v>
      </c>
      <c r="F285">
        <v>0</v>
      </c>
      <c r="G285" t="s">
        <v>54</v>
      </c>
      <c r="H285" t="s">
        <v>55</v>
      </c>
      <c r="I285" t="s">
        <v>55</v>
      </c>
      <c r="J285" t="s">
        <v>55</v>
      </c>
      <c r="K285" t="s">
        <v>18</v>
      </c>
      <c r="L285">
        <v>90</v>
      </c>
      <c r="M285" t="s">
        <v>173</v>
      </c>
      <c r="N285">
        <v>0</v>
      </c>
      <c r="O285" t="s">
        <v>173</v>
      </c>
      <c r="P285">
        <v>0</v>
      </c>
      <c r="Q285" t="s">
        <v>173</v>
      </c>
      <c r="R285">
        <v>0</v>
      </c>
      <c r="S285">
        <v>2</v>
      </c>
      <c r="T285" t="s">
        <v>174</v>
      </c>
      <c r="U285">
        <v>2.3205</v>
      </c>
      <c r="V285">
        <v>0.63580000000000003</v>
      </c>
      <c r="W285">
        <v>13.355600000000001</v>
      </c>
      <c r="X285">
        <v>0.34410000000000002</v>
      </c>
      <c r="Y285">
        <v>37.593299999999999</v>
      </c>
      <c r="Z285">
        <v>0.35210000000000002</v>
      </c>
      <c r="AA285">
        <v>2.41E-2</v>
      </c>
      <c r="AB285">
        <v>1.5699999999999999E-2</v>
      </c>
      <c r="AC285" t="s">
        <v>179</v>
      </c>
      <c r="AD285">
        <v>8.8999999999999999E-3</v>
      </c>
      <c r="AE285" t="s">
        <v>179</v>
      </c>
      <c r="AF285">
        <v>1.77E-2</v>
      </c>
      <c r="AG285">
        <v>0.32740000000000002</v>
      </c>
      <c r="AH285">
        <v>9.5999999999999992E-3</v>
      </c>
      <c r="AI285">
        <v>8.7768999999999995</v>
      </c>
      <c r="AJ285">
        <v>3.5200000000000002E-2</v>
      </c>
      <c r="AK285">
        <v>0.54500000000000004</v>
      </c>
      <c r="AL285">
        <v>7.6E-3</v>
      </c>
      <c r="AM285">
        <v>1.7299999999999999E-2</v>
      </c>
      <c r="AN285">
        <v>8.0000000000000002E-3</v>
      </c>
      <c r="AO285">
        <v>3.85E-2</v>
      </c>
      <c r="AP285">
        <v>4.7999999999999996E-3</v>
      </c>
      <c r="AQ285">
        <v>7.5499999999999998E-2</v>
      </c>
      <c r="AR285">
        <v>4.3E-3</v>
      </c>
      <c r="AS285">
        <v>6.4275000000000002</v>
      </c>
      <c r="AT285">
        <v>2.76E-2</v>
      </c>
      <c r="AU285" t="s">
        <v>179</v>
      </c>
      <c r="AV285">
        <v>3.8999999999999998E-3</v>
      </c>
      <c r="AW285">
        <v>9.1000000000000004E-3</v>
      </c>
      <c r="AX285">
        <v>1E-3</v>
      </c>
      <c r="AY285" t="s">
        <v>268</v>
      </c>
      <c r="AZ285">
        <v>8.0000000000000004E-4</v>
      </c>
      <c r="BA285" t="s">
        <v>228</v>
      </c>
      <c r="BB285">
        <v>6.9999999999999999E-4</v>
      </c>
      <c r="BC285" t="s">
        <v>245</v>
      </c>
      <c r="BD285">
        <v>5.0000000000000001E-4</v>
      </c>
      <c r="BE285" t="s">
        <v>516</v>
      </c>
      <c r="BF285">
        <v>2.9999999999999997E-4</v>
      </c>
      <c r="BG285" t="s">
        <v>179</v>
      </c>
      <c r="BH285">
        <v>1E-4</v>
      </c>
      <c r="BI285" t="s">
        <v>286</v>
      </c>
      <c r="BJ285">
        <v>2.0000000000000001E-4</v>
      </c>
      <c r="BK285" t="s">
        <v>193</v>
      </c>
      <c r="BL285">
        <v>5.0000000000000001E-4</v>
      </c>
      <c r="BM285" t="s">
        <v>517</v>
      </c>
      <c r="BN285">
        <v>2.9999999999999997E-4</v>
      </c>
      <c r="BO285" t="s">
        <v>270</v>
      </c>
      <c r="BP285">
        <v>5.0000000000000001E-4</v>
      </c>
      <c r="BQ285" t="s">
        <v>179</v>
      </c>
      <c r="BR285">
        <v>2.9999999999999997E-4</v>
      </c>
      <c r="BS285" t="s">
        <v>179</v>
      </c>
      <c r="BT285">
        <v>4.0000000000000002E-4</v>
      </c>
      <c r="BU285" t="s">
        <v>179</v>
      </c>
      <c r="BV285">
        <v>6.9999999999999999E-4</v>
      </c>
      <c r="BW285" t="s">
        <v>18</v>
      </c>
      <c r="BY285" t="s">
        <v>179</v>
      </c>
      <c r="BZ285">
        <v>1.1000000000000001E-3</v>
      </c>
      <c r="CA285" t="s">
        <v>179</v>
      </c>
      <c r="CB285">
        <v>8.0000000000000004E-4</v>
      </c>
      <c r="CC285" t="s">
        <v>179</v>
      </c>
      <c r="CD285">
        <v>2E-3</v>
      </c>
      <c r="CE285" t="s">
        <v>179</v>
      </c>
      <c r="CF285">
        <v>2.3E-3</v>
      </c>
      <c r="CG285" t="s">
        <v>179</v>
      </c>
      <c r="CH285">
        <v>1E-4</v>
      </c>
      <c r="CI285" t="s">
        <v>179</v>
      </c>
      <c r="CJ285">
        <v>6.8999999999999999E-3</v>
      </c>
      <c r="CK285" t="s">
        <v>179</v>
      </c>
      <c r="CL285">
        <v>1.1299999999999999E-2</v>
      </c>
      <c r="CM285" t="s">
        <v>179</v>
      </c>
      <c r="CN285">
        <v>5.4000000000000003E-3</v>
      </c>
      <c r="CO285" t="s">
        <v>179</v>
      </c>
      <c r="CP285">
        <v>8.9999999999999998E-4</v>
      </c>
      <c r="CQ285" t="s">
        <v>179</v>
      </c>
      <c r="CR285">
        <v>3.3E-3</v>
      </c>
      <c r="CS285" t="s">
        <v>179</v>
      </c>
      <c r="CT285">
        <v>1.9E-3</v>
      </c>
      <c r="CU285" t="s">
        <v>179</v>
      </c>
      <c r="CV285">
        <v>8.0000000000000004E-4</v>
      </c>
      <c r="CW285" t="s">
        <v>18</v>
      </c>
      <c r="CY285" t="s">
        <v>179</v>
      </c>
      <c r="CZ285">
        <v>5.9999999999999995E-4</v>
      </c>
      <c r="DA285" t="s">
        <v>179</v>
      </c>
      <c r="DB285">
        <v>5.9999999999999995E-4</v>
      </c>
      <c r="DC285" t="s">
        <v>179</v>
      </c>
      <c r="DD285">
        <v>5.9999999999999995E-4</v>
      </c>
      <c r="DE285" t="s">
        <v>179</v>
      </c>
      <c r="DF285">
        <v>5.9999999999999995E-4</v>
      </c>
      <c r="DG285" t="s">
        <v>179</v>
      </c>
      <c r="DH285">
        <v>4.0000000000000002E-4</v>
      </c>
      <c r="DI285" t="s">
        <v>179</v>
      </c>
      <c r="DJ285">
        <v>4.0000000000000002E-4</v>
      </c>
      <c r="DK285" t="s">
        <v>2481</v>
      </c>
      <c r="DL285" t="s">
        <v>59</v>
      </c>
      <c r="DS285">
        <v>97</v>
      </c>
      <c r="DT285" t="s">
        <v>2472</v>
      </c>
      <c r="DW285" t="s">
        <v>4939</v>
      </c>
    </row>
    <row r="286" spans="1:127">
      <c r="A286">
        <v>730</v>
      </c>
      <c r="B286" s="14">
        <v>44743.963888888888</v>
      </c>
      <c r="C286" t="s">
        <v>52</v>
      </c>
      <c r="D286">
        <v>0</v>
      </c>
      <c r="E286">
        <v>0</v>
      </c>
      <c r="F286">
        <v>0</v>
      </c>
      <c r="G286" t="s">
        <v>54</v>
      </c>
      <c r="H286" t="s">
        <v>55</v>
      </c>
      <c r="I286" t="s">
        <v>55</v>
      </c>
      <c r="J286" t="s">
        <v>55</v>
      </c>
      <c r="K286" t="s">
        <v>18</v>
      </c>
      <c r="L286">
        <v>90</v>
      </c>
      <c r="M286" t="s">
        <v>173</v>
      </c>
      <c r="N286">
        <v>0</v>
      </c>
      <c r="O286" t="s">
        <v>173</v>
      </c>
      <c r="P286">
        <v>0</v>
      </c>
      <c r="Q286" t="s">
        <v>173</v>
      </c>
      <c r="R286">
        <v>0</v>
      </c>
      <c r="S286">
        <v>2</v>
      </c>
      <c r="T286" t="s">
        <v>174</v>
      </c>
      <c r="U286">
        <v>2.4716999999999998</v>
      </c>
      <c r="V286">
        <v>0.63980000000000004</v>
      </c>
      <c r="W286">
        <v>13.007300000000001</v>
      </c>
      <c r="X286">
        <v>0.34250000000000003</v>
      </c>
      <c r="Y286">
        <v>38.2791</v>
      </c>
      <c r="Z286">
        <v>0.35599999999999998</v>
      </c>
      <c r="AA286" t="s">
        <v>179</v>
      </c>
      <c r="AB286">
        <v>1.5900000000000001E-2</v>
      </c>
      <c r="AC286" t="s">
        <v>179</v>
      </c>
      <c r="AD286">
        <v>8.9999999999999993E-3</v>
      </c>
      <c r="AE286" t="s">
        <v>179</v>
      </c>
      <c r="AF286">
        <v>1.7399999999999999E-2</v>
      </c>
      <c r="AG286">
        <v>0.27750000000000002</v>
      </c>
      <c r="AH286">
        <v>9.1000000000000004E-3</v>
      </c>
      <c r="AI286">
        <v>9.0078999999999994</v>
      </c>
      <c r="AJ286">
        <v>3.5799999999999998E-2</v>
      </c>
      <c r="AK286">
        <v>0.5645</v>
      </c>
      <c r="AL286">
        <v>7.7999999999999996E-3</v>
      </c>
      <c r="AM286">
        <v>1.61E-2</v>
      </c>
      <c r="AN286">
        <v>8.0000000000000002E-3</v>
      </c>
      <c r="AO286">
        <v>3.0599999999999999E-2</v>
      </c>
      <c r="AP286">
        <v>4.7999999999999996E-3</v>
      </c>
      <c r="AQ286">
        <v>8.2600000000000007E-2</v>
      </c>
      <c r="AR286">
        <v>4.4999999999999997E-3</v>
      </c>
      <c r="AS286">
        <v>6.7542</v>
      </c>
      <c r="AT286">
        <v>2.8400000000000002E-2</v>
      </c>
      <c r="AU286" t="s">
        <v>179</v>
      </c>
      <c r="AV286">
        <v>3.8999999999999998E-3</v>
      </c>
      <c r="AW286">
        <v>1.0699999999999999E-2</v>
      </c>
      <c r="AX286">
        <v>1.1000000000000001E-3</v>
      </c>
      <c r="AY286" t="s">
        <v>287</v>
      </c>
      <c r="AZ286">
        <v>8.9999999999999998E-4</v>
      </c>
      <c r="BA286" t="s">
        <v>317</v>
      </c>
      <c r="BB286">
        <v>6.9999999999999999E-4</v>
      </c>
      <c r="BC286" t="s">
        <v>304</v>
      </c>
      <c r="BD286">
        <v>5.0000000000000001E-4</v>
      </c>
      <c r="BE286" t="s">
        <v>179</v>
      </c>
      <c r="BF286">
        <v>2.9999999999999997E-4</v>
      </c>
      <c r="BG286" t="s">
        <v>179</v>
      </c>
      <c r="BH286">
        <v>1E-4</v>
      </c>
      <c r="BI286" t="s">
        <v>516</v>
      </c>
      <c r="BJ286">
        <v>2.0000000000000001E-4</v>
      </c>
      <c r="BK286" t="s">
        <v>625</v>
      </c>
      <c r="BL286">
        <v>5.0000000000000001E-4</v>
      </c>
      <c r="BM286" t="s">
        <v>517</v>
      </c>
      <c r="BN286">
        <v>2.9999999999999997E-4</v>
      </c>
      <c r="BO286" t="s">
        <v>215</v>
      </c>
      <c r="BP286">
        <v>5.0000000000000001E-4</v>
      </c>
      <c r="BQ286" t="s">
        <v>179</v>
      </c>
      <c r="BR286">
        <v>2.9999999999999997E-4</v>
      </c>
      <c r="BS286" t="s">
        <v>179</v>
      </c>
      <c r="BT286">
        <v>4.0000000000000002E-4</v>
      </c>
      <c r="BU286" t="s">
        <v>179</v>
      </c>
      <c r="BV286">
        <v>5.9999999999999995E-4</v>
      </c>
      <c r="BW286" t="s">
        <v>18</v>
      </c>
      <c r="BY286" t="s">
        <v>179</v>
      </c>
      <c r="BZ286">
        <v>1.1000000000000001E-3</v>
      </c>
      <c r="CA286" t="s">
        <v>179</v>
      </c>
      <c r="CB286">
        <v>8.0000000000000004E-4</v>
      </c>
      <c r="CC286" t="s">
        <v>179</v>
      </c>
      <c r="CD286">
        <v>2.0999999999999999E-3</v>
      </c>
      <c r="CE286" t="s">
        <v>179</v>
      </c>
      <c r="CF286">
        <v>2.2000000000000001E-3</v>
      </c>
      <c r="CG286" t="s">
        <v>216</v>
      </c>
      <c r="CH286">
        <v>1E-4</v>
      </c>
      <c r="CI286" t="s">
        <v>179</v>
      </c>
      <c r="CJ286">
        <v>6.7000000000000002E-3</v>
      </c>
      <c r="CK286" t="s">
        <v>179</v>
      </c>
      <c r="CL286">
        <v>1.1299999999999999E-2</v>
      </c>
      <c r="CM286" t="s">
        <v>179</v>
      </c>
      <c r="CN286">
        <v>5.0000000000000001E-3</v>
      </c>
      <c r="CO286" t="s">
        <v>179</v>
      </c>
      <c r="CP286">
        <v>8.9999999999999998E-4</v>
      </c>
      <c r="CQ286" t="s">
        <v>179</v>
      </c>
      <c r="CR286">
        <v>3.0999999999999999E-3</v>
      </c>
      <c r="CS286" t="s">
        <v>179</v>
      </c>
      <c r="CT286">
        <v>1.9E-3</v>
      </c>
      <c r="CU286" t="s">
        <v>179</v>
      </c>
      <c r="CV286">
        <v>8.9999999999999998E-4</v>
      </c>
      <c r="CW286" t="s">
        <v>18</v>
      </c>
      <c r="CY286" t="s">
        <v>179</v>
      </c>
      <c r="CZ286">
        <v>5.9999999999999995E-4</v>
      </c>
      <c r="DA286" t="s">
        <v>179</v>
      </c>
      <c r="DB286">
        <v>5.9999999999999995E-4</v>
      </c>
      <c r="DC286" t="s">
        <v>179</v>
      </c>
      <c r="DD286">
        <v>5.9999999999999995E-4</v>
      </c>
      <c r="DE286" t="s">
        <v>179</v>
      </c>
      <c r="DF286">
        <v>5.9999999999999995E-4</v>
      </c>
      <c r="DG286" t="s">
        <v>179</v>
      </c>
      <c r="DH286">
        <v>4.0000000000000002E-4</v>
      </c>
      <c r="DI286" t="s">
        <v>179</v>
      </c>
      <c r="DJ286">
        <v>2.9999999999999997E-4</v>
      </c>
      <c r="DK286" t="s">
        <v>2484</v>
      </c>
      <c r="DL286" t="s">
        <v>59</v>
      </c>
      <c r="DS286">
        <v>7</v>
      </c>
      <c r="DT286" t="s">
        <v>1630</v>
      </c>
      <c r="DW286" t="s">
        <v>4940</v>
      </c>
    </row>
    <row r="287" spans="1:127">
      <c r="A287">
        <v>731</v>
      </c>
      <c r="B287" s="14">
        <v>44743.965277777781</v>
      </c>
      <c r="C287" t="s">
        <v>52</v>
      </c>
      <c r="D287">
        <v>0</v>
      </c>
      <c r="E287">
        <v>0</v>
      </c>
      <c r="F287">
        <v>0</v>
      </c>
      <c r="G287" t="s">
        <v>54</v>
      </c>
      <c r="H287" t="s">
        <v>55</v>
      </c>
      <c r="I287" t="s">
        <v>55</v>
      </c>
      <c r="J287" t="s">
        <v>55</v>
      </c>
      <c r="K287" t="s">
        <v>18</v>
      </c>
      <c r="L287">
        <v>90</v>
      </c>
      <c r="M287" t="s">
        <v>173</v>
      </c>
      <c r="N287">
        <v>0</v>
      </c>
      <c r="O287" t="s">
        <v>173</v>
      </c>
      <c r="P287">
        <v>0</v>
      </c>
      <c r="Q287" t="s">
        <v>173</v>
      </c>
      <c r="R287">
        <v>0</v>
      </c>
      <c r="S287">
        <v>2</v>
      </c>
      <c r="T287" t="s">
        <v>174</v>
      </c>
      <c r="U287">
        <v>2.5084</v>
      </c>
      <c r="V287">
        <v>0.65920000000000001</v>
      </c>
      <c r="W287">
        <v>13.9009</v>
      </c>
      <c r="X287">
        <v>0.35349999999999998</v>
      </c>
      <c r="Y287">
        <v>39.241</v>
      </c>
      <c r="Z287">
        <v>0.3619</v>
      </c>
      <c r="AA287">
        <v>2.6599999999999999E-2</v>
      </c>
      <c r="AB287">
        <v>1.67E-2</v>
      </c>
      <c r="AC287" t="s">
        <v>179</v>
      </c>
      <c r="AD287">
        <v>9.2999999999999992E-3</v>
      </c>
      <c r="AE287" t="s">
        <v>179</v>
      </c>
      <c r="AF287">
        <v>1.7399999999999999E-2</v>
      </c>
      <c r="AG287">
        <v>0.34429999999999999</v>
      </c>
      <c r="AH287">
        <v>9.9000000000000008E-3</v>
      </c>
      <c r="AI287">
        <v>9.3569999999999993</v>
      </c>
      <c r="AJ287">
        <v>3.6499999999999998E-2</v>
      </c>
      <c r="AK287">
        <v>0.55569999999999997</v>
      </c>
      <c r="AL287">
        <v>7.7999999999999996E-3</v>
      </c>
      <c r="AM287">
        <v>1.84E-2</v>
      </c>
      <c r="AN287">
        <v>8.0999999999999996E-3</v>
      </c>
      <c r="AO287">
        <v>3.1199999999999999E-2</v>
      </c>
      <c r="AP287">
        <v>4.7999999999999996E-3</v>
      </c>
      <c r="AQ287">
        <v>7.0400000000000004E-2</v>
      </c>
      <c r="AR287">
        <v>4.1999999999999997E-3</v>
      </c>
      <c r="AS287">
        <v>6.6127000000000002</v>
      </c>
      <c r="AT287">
        <v>2.8199999999999999E-2</v>
      </c>
      <c r="AU287" t="s">
        <v>179</v>
      </c>
      <c r="AV287">
        <v>3.8999999999999998E-3</v>
      </c>
      <c r="AW287">
        <v>1.17E-2</v>
      </c>
      <c r="AX287">
        <v>1.1000000000000001E-3</v>
      </c>
      <c r="AY287" t="s">
        <v>349</v>
      </c>
      <c r="AZ287">
        <v>8.9999999999999998E-4</v>
      </c>
      <c r="BA287" t="s">
        <v>215</v>
      </c>
      <c r="BB287">
        <v>6.9999999999999999E-4</v>
      </c>
      <c r="BC287" t="s">
        <v>247</v>
      </c>
      <c r="BD287">
        <v>5.0000000000000001E-4</v>
      </c>
      <c r="BE287" t="s">
        <v>192</v>
      </c>
      <c r="BF287">
        <v>2.9999999999999997E-4</v>
      </c>
      <c r="BG287" t="s">
        <v>179</v>
      </c>
      <c r="BH287">
        <v>1E-4</v>
      </c>
      <c r="BI287" t="s">
        <v>192</v>
      </c>
      <c r="BJ287">
        <v>2.0000000000000001E-4</v>
      </c>
      <c r="BK287" t="s">
        <v>365</v>
      </c>
      <c r="BL287">
        <v>5.0000000000000001E-4</v>
      </c>
      <c r="BM287" t="s">
        <v>250</v>
      </c>
      <c r="BN287">
        <v>2.9999999999999997E-4</v>
      </c>
      <c r="BO287" t="s">
        <v>301</v>
      </c>
      <c r="BP287">
        <v>5.0000000000000001E-4</v>
      </c>
      <c r="BQ287" t="s">
        <v>179</v>
      </c>
      <c r="BR287">
        <v>2.9999999999999997E-4</v>
      </c>
      <c r="BS287" t="s">
        <v>179</v>
      </c>
      <c r="BT287">
        <v>4.0000000000000002E-4</v>
      </c>
      <c r="BU287" t="s">
        <v>179</v>
      </c>
      <c r="BV287">
        <v>5.9999999999999995E-4</v>
      </c>
      <c r="BW287" t="s">
        <v>18</v>
      </c>
      <c r="BY287" t="s">
        <v>18</v>
      </c>
      <c r="CA287" t="s">
        <v>179</v>
      </c>
      <c r="CB287">
        <v>8.0000000000000004E-4</v>
      </c>
      <c r="CC287" t="s">
        <v>179</v>
      </c>
      <c r="CD287">
        <v>2E-3</v>
      </c>
      <c r="CE287" t="s">
        <v>179</v>
      </c>
      <c r="CF287">
        <v>2.2000000000000001E-3</v>
      </c>
      <c r="CG287" t="s">
        <v>216</v>
      </c>
      <c r="CH287">
        <v>1E-4</v>
      </c>
      <c r="CI287" t="s">
        <v>229</v>
      </c>
      <c r="CJ287">
        <v>6.4000000000000003E-3</v>
      </c>
      <c r="CK287" t="s">
        <v>179</v>
      </c>
      <c r="CL287">
        <v>1.12E-2</v>
      </c>
      <c r="CM287" t="s">
        <v>179</v>
      </c>
      <c r="CN287">
        <v>4.5999999999999999E-3</v>
      </c>
      <c r="CO287" t="s">
        <v>179</v>
      </c>
      <c r="CP287">
        <v>8.9999999999999998E-4</v>
      </c>
      <c r="CQ287" t="s">
        <v>179</v>
      </c>
      <c r="CR287">
        <v>3.0999999999999999E-3</v>
      </c>
      <c r="CS287" t="s">
        <v>179</v>
      </c>
      <c r="CT287">
        <v>1.9E-3</v>
      </c>
      <c r="CU287" t="s">
        <v>179</v>
      </c>
      <c r="CV287">
        <v>8.0000000000000004E-4</v>
      </c>
      <c r="CW287" t="s">
        <v>179</v>
      </c>
      <c r="CX287">
        <v>5.9999999999999995E-4</v>
      </c>
      <c r="CY287" t="s">
        <v>179</v>
      </c>
      <c r="CZ287">
        <v>5.9999999999999995E-4</v>
      </c>
      <c r="DA287" t="s">
        <v>179</v>
      </c>
      <c r="DB287">
        <v>5.9999999999999995E-4</v>
      </c>
      <c r="DC287" t="s">
        <v>179</v>
      </c>
      <c r="DD287">
        <v>5.9999999999999995E-4</v>
      </c>
      <c r="DE287" t="s">
        <v>179</v>
      </c>
      <c r="DF287">
        <v>5.9999999999999995E-4</v>
      </c>
      <c r="DG287" t="s">
        <v>179</v>
      </c>
      <c r="DH287">
        <v>4.0000000000000002E-4</v>
      </c>
      <c r="DI287" t="s">
        <v>179</v>
      </c>
      <c r="DJ287">
        <v>2.9999999999999997E-4</v>
      </c>
      <c r="DK287" t="s">
        <v>2484</v>
      </c>
      <c r="DL287" t="s">
        <v>59</v>
      </c>
      <c r="DS287">
        <v>36</v>
      </c>
      <c r="DT287" t="s">
        <v>898</v>
      </c>
      <c r="DW287" t="s">
        <v>4941</v>
      </c>
    </row>
    <row r="288" spans="1:127">
      <c r="A288">
        <v>732</v>
      </c>
      <c r="B288" s="14">
        <v>44743.967361111114</v>
      </c>
      <c r="C288" t="s">
        <v>52</v>
      </c>
      <c r="D288">
        <v>0</v>
      </c>
      <c r="E288">
        <v>0</v>
      </c>
      <c r="F288">
        <v>0</v>
      </c>
      <c r="G288" t="s">
        <v>54</v>
      </c>
      <c r="H288" t="s">
        <v>55</v>
      </c>
      <c r="I288" t="s">
        <v>55</v>
      </c>
      <c r="J288" t="s">
        <v>55</v>
      </c>
      <c r="K288" t="s">
        <v>18</v>
      </c>
      <c r="L288">
        <v>90</v>
      </c>
      <c r="M288" t="s">
        <v>173</v>
      </c>
      <c r="N288">
        <v>0</v>
      </c>
      <c r="O288" t="s">
        <v>173</v>
      </c>
      <c r="P288">
        <v>0</v>
      </c>
      <c r="Q288" t="s">
        <v>173</v>
      </c>
      <c r="R288">
        <v>0</v>
      </c>
      <c r="S288">
        <v>2</v>
      </c>
      <c r="T288" t="s">
        <v>174</v>
      </c>
      <c r="U288">
        <v>2.6951999999999998</v>
      </c>
      <c r="V288">
        <v>0.64580000000000004</v>
      </c>
      <c r="W288">
        <v>12.364100000000001</v>
      </c>
      <c r="X288">
        <v>0.33539999999999998</v>
      </c>
      <c r="Y288">
        <v>37.258899999999997</v>
      </c>
      <c r="Z288">
        <v>0.34970000000000001</v>
      </c>
      <c r="AA288">
        <v>1.6299999999999999E-2</v>
      </c>
      <c r="AB288">
        <v>1.6299999999999999E-2</v>
      </c>
      <c r="AC288" t="s">
        <v>179</v>
      </c>
      <c r="AD288">
        <v>8.9999999999999993E-3</v>
      </c>
      <c r="AE288" t="s">
        <v>179</v>
      </c>
      <c r="AF288">
        <v>1.7100000000000001E-2</v>
      </c>
      <c r="AG288">
        <v>0.24890000000000001</v>
      </c>
      <c r="AH288">
        <v>8.8000000000000005E-3</v>
      </c>
      <c r="AI288">
        <v>9.2828999999999997</v>
      </c>
      <c r="AJ288">
        <v>3.6299999999999999E-2</v>
      </c>
      <c r="AK288">
        <v>0.51900000000000002</v>
      </c>
      <c r="AL288">
        <v>7.6E-3</v>
      </c>
      <c r="AM288">
        <v>1.41E-2</v>
      </c>
      <c r="AN288">
        <v>7.9000000000000008E-3</v>
      </c>
      <c r="AO288">
        <v>0.03</v>
      </c>
      <c r="AP288">
        <v>4.7999999999999996E-3</v>
      </c>
      <c r="AQ288">
        <v>9.64E-2</v>
      </c>
      <c r="AR288">
        <v>4.8999999999999998E-3</v>
      </c>
      <c r="AS288">
        <v>6.5495000000000001</v>
      </c>
      <c r="AT288">
        <v>2.81E-2</v>
      </c>
      <c r="AU288" t="s">
        <v>179</v>
      </c>
      <c r="AV288">
        <v>3.8999999999999998E-3</v>
      </c>
      <c r="AW288">
        <v>1.15E-2</v>
      </c>
      <c r="AX288">
        <v>1.1999999999999999E-3</v>
      </c>
      <c r="AY288" t="s">
        <v>244</v>
      </c>
      <c r="AZ288">
        <v>8.0000000000000004E-4</v>
      </c>
      <c r="BA288" t="s">
        <v>302</v>
      </c>
      <c r="BB288">
        <v>6.9999999999999999E-4</v>
      </c>
      <c r="BC288" t="s">
        <v>285</v>
      </c>
      <c r="BD288">
        <v>5.0000000000000001E-4</v>
      </c>
      <c r="BE288" t="s">
        <v>179</v>
      </c>
      <c r="BF288">
        <v>2.9999999999999997E-4</v>
      </c>
      <c r="BG288" t="s">
        <v>179</v>
      </c>
      <c r="BH288">
        <v>1E-4</v>
      </c>
      <c r="BI288" t="s">
        <v>212</v>
      </c>
      <c r="BJ288">
        <v>2.0000000000000001E-4</v>
      </c>
      <c r="BK288" t="s">
        <v>625</v>
      </c>
      <c r="BL288">
        <v>5.0000000000000001E-4</v>
      </c>
      <c r="BM288" t="s">
        <v>451</v>
      </c>
      <c r="BN288">
        <v>2.9999999999999997E-4</v>
      </c>
      <c r="BO288" t="s">
        <v>208</v>
      </c>
      <c r="BP288">
        <v>5.0000000000000001E-4</v>
      </c>
      <c r="BQ288" t="s">
        <v>179</v>
      </c>
      <c r="BR288">
        <v>2.9999999999999997E-4</v>
      </c>
      <c r="BS288" t="s">
        <v>179</v>
      </c>
      <c r="BT288">
        <v>4.0000000000000002E-4</v>
      </c>
      <c r="BU288" t="s">
        <v>179</v>
      </c>
      <c r="BV288">
        <v>5.9999999999999995E-4</v>
      </c>
      <c r="BW288" t="s">
        <v>285</v>
      </c>
      <c r="BX288">
        <v>8.9999999999999998E-4</v>
      </c>
      <c r="BY288" t="s">
        <v>179</v>
      </c>
      <c r="BZ288">
        <v>1.1000000000000001E-3</v>
      </c>
      <c r="CA288" t="s">
        <v>179</v>
      </c>
      <c r="CB288">
        <v>8.0000000000000004E-4</v>
      </c>
      <c r="CC288" t="s">
        <v>179</v>
      </c>
      <c r="CD288">
        <v>2E-3</v>
      </c>
      <c r="CE288" t="s">
        <v>179</v>
      </c>
      <c r="CF288">
        <v>2.3E-3</v>
      </c>
      <c r="CG288" t="s">
        <v>216</v>
      </c>
      <c r="CH288">
        <v>1E-4</v>
      </c>
      <c r="CI288" t="s">
        <v>179</v>
      </c>
      <c r="CJ288">
        <v>6.8999999999999999E-3</v>
      </c>
      <c r="CK288" t="s">
        <v>179</v>
      </c>
      <c r="CL288">
        <v>1.12E-2</v>
      </c>
      <c r="CM288" t="s">
        <v>537</v>
      </c>
      <c r="CN288">
        <v>5.3E-3</v>
      </c>
      <c r="CO288" t="s">
        <v>179</v>
      </c>
      <c r="CP288">
        <v>8.9999999999999998E-4</v>
      </c>
      <c r="CQ288" t="s">
        <v>179</v>
      </c>
      <c r="CR288">
        <v>3.3E-3</v>
      </c>
      <c r="CS288" t="s">
        <v>179</v>
      </c>
      <c r="CT288">
        <v>1.9E-3</v>
      </c>
      <c r="CU288" t="s">
        <v>179</v>
      </c>
      <c r="CV288">
        <v>8.9999999999999998E-4</v>
      </c>
      <c r="CW288" t="s">
        <v>18</v>
      </c>
      <c r="CY288" t="s">
        <v>179</v>
      </c>
      <c r="CZ288">
        <v>5.9999999999999995E-4</v>
      </c>
      <c r="DA288" t="s">
        <v>179</v>
      </c>
      <c r="DB288">
        <v>5.9999999999999995E-4</v>
      </c>
      <c r="DC288" t="s">
        <v>179</v>
      </c>
      <c r="DD288">
        <v>5.9999999999999995E-4</v>
      </c>
      <c r="DE288" t="s">
        <v>179</v>
      </c>
      <c r="DF288">
        <v>5.0000000000000001E-4</v>
      </c>
      <c r="DG288" t="s">
        <v>179</v>
      </c>
      <c r="DH288">
        <v>4.0000000000000002E-4</v>
      </c>
      <c r="DI288" t="s">
        <v>179</v>
      </c>
      <c r="DJ288">
        <v>4.0000000000000002E-4</v>
      </c>
      <c r="DK288" t="s">
        <v>2484</v>
      </c>
      <c r="DL288" t="s">
        <v>59</v>
      </c>
      <c r="DS288">
        <v>52</v>
      </c>
      <c r="DT288" t="s">
        <v>2485</v>
      </c>
      <c r="DW288" t="s">
        <v>4942</v>
      </c>
    </row>
    <row r="289" spans="1:127">
      <c r="A289">
        <v>733</v>
      </c>
      <c r="B289" s="14">
        <v>44744.033333333333</v>
      </c>
      <c r="C289" t="s">
        <v>52</v>
      </c>
      <c r="D289">
        <v>0</v>
      </c>
      <c r="E289">
        <v>0</v>
      </c>
      <c r="F289">
        <v>0</v>
      </c>
      <c r="G289" t="s">
        <v>54</v>
      </c>
      <c r="H289" t="s">
        <v>55</v>
      </c>
      <c r="I289" t="s">
        <v>55</v>
      </c>
      <c r="J289" t="s">
        <v>55</v>
      </c>
      <c r="K289" t="s">
        <v>18</v>
      </c>
      <c r="L289">
        <v>90</v>
      </c>
      <c r="M289" t="s">
        <v>173</v>
      </c>
      <c r="N289">
        <v>0</v>
      </c>
      <c r="O289" t="s">
        <v>173</v>
      </c>
      <c r="P289">
        <v>0</v>
      </c>
      <c r="Q289" t="s">
        <v>173</v>
      </c>
      <c r="R289">
        <v>0</v>
      </c>
      <c r="S289">
        <v>2</v>
      </c>
      <c r="T289" t="s">
        <v>174</v>
      </c>
      <c r="U289">
        <v>1.0156000000000001</v>
      </c>
      <c r="V289">
        <v>0.56520000000000004</v>
      </c>
      <c r="W289">
        <v>12.4476</v>
      </c>
      <c r="X289">
        <v>0.3322</v>
      </c>
      <c r="Y289">
        <v>33.720799999999997</v>
      </c>
      <c r="Z289">
        <v>0.3352</v>
      </c>
      <c r="AA289">
        <v>5.6099999999999997E-2</v>
      </c>
      <c r="AB289">
        <v>1.52E-2</v>
      </c>
      <c r="AC289" t="s">
        <v>179</v>
      </c>
      <c r="AD289">
        <v>8.6999999999999994E-3</v>
      </c>
      <c r="AE289" t="s">
        <v>179</v>
      </c>
      <c r="AF289">
        <v>1.9E-2</v>
      </c>
      <c r="AG289">
        <v>0.65890000000000004</v>
      </c>
      <c r="AH289">
        <v>1.2500000000000001E-2</v>
      </c>
      <c r="AI289">
        <v>6.1272000000000002</v>
      </c>
      <c r="AJ289">
        <v>2.9499999999999998E-2</v>
      </c>
      <c r="AK289">
        <v>0.64470000000000005</v>
      </c>
      <c r="AL289">
        <v>7.9000000000000008E-3</v>
      </c>
      <c r="AM289" t="s">
        <v>179</v>
      </c>
      <c r="AN289">
        <v>7.7999999999999996E-3</v>
      </c>
      <c r="AO289">
        <v>3.4700000000000002E-2</v>
      </c>
      <c r="AP289">
        <v>4.5999999999999999E-3</v>
      </c>
      <c r="AQ289">
        <v>3.9300000000000002E-2</v>
      </c>
      <c r="AR289">
        <v>3.5000000000000001E-3</v>
      </c>
      <c r="AS289">
        <v>7.3930999999999996</v>
      </c>
      <c r="AT289">
        <v>2.87E-2</v>
      </c>
      <c r="AU289">
        <v>6.3E-3</v>
      </c>
      <c r="AV289">
        <v>4.1999999999999997E-3</v>
      </c>
      <c r="AW289">
        <v>1.04E-2</v>
      </c>
      <c r="AX289">
        <v>1.1000000000000001E-3</v>
      </c>
      <c r="AY289" t="s">
        <v>429</v>
      </c>
      <c r="AZ289">
        <v>8.0000000000000004E-4</v>
      </c>
      <c r="BA289" t="s">
        <v>429</v>
      </c>
      <c r="BB289">
        <v>6.9999999999999999E-4</v>
      </c>
      <c r="BC289" t="s">
        <v>406</v>
      </c>
      <c r="BD289">
        <v>5.0000000000000001E-4</v>
      </c>
      <c r="BE289" t="s">
        <v>505</v>
      </c>
      <c r="BF289">
        <v>5.0000000000000001E-4</v>
      </c>
      <c r="BG289" t="s">
        <v>179</v>
      </c>
      <c r="BH289">
        <v>1E-4</v>
      </c>
      <c r="BI289" t="s">
        <v>211</v>
      </c>
      <c r="BJ289">
        <v>2.0000000000000001E-4</v>
      </c>
      <c r="BK289" t="s">
        <v>648</v>
      </c>
      <c r="BL289">
        <v>5.9999999999999995E-4</v>
      </c>
      <c r="BM289" t="s">
        <v>249</v>
      </c>
      <c r="BN289">
        <v>2.9999999999999997E-4</v>
      </c>
      <c r="BO289" t="s">
        <v>405</v>
      </c>
      <c r="BP289">
        <v>5.9999999999999995E-4</v>
      </c>
      <c r="BQ289" t="s">
        <v>179</v>
      </c>
      <c r="BR289">
        <v>2.9999999999999997E-4</v>
      </c>
      <c r="BS289" t="s">
        <v>179</v>
      </c>
      <c r="BT289">
        <v>5.0000000000000001E-4</v>
      </c>
      <c r="BU289" t="s">
        <v>179</v>
      </c>
      <c r="BV289">
        <v>6.9999999999999999E-4</v>
      </c>
      <c r="BW289" t="s">
        <v>18</v>
      </c>
      <c r="BY289" t="s">
        <v>179</v>
      </c>
      <c r="BZ289">
        <v>1.1000000000000001E-3</v>
      </c>
      <c r="CA289" t="s">
        <v>179</v>
      </c>
      <c r="CB289">
        <v>8.0000000000000004E-4</v>
      </c>
      <c r="CC289" t="s">
        <v>179</v>
      </c>
      <c r="CD289">
        <v>2E-3</v>
      </c>
      <c r="CE289" t="s">
        <v>179</v>
      </c>
      <c r="CF289">
        <v>2.3E-3</v>
      </c>
      <c r="CG289" t="s">
        <v>179</v>
      </c>
      <c r="CH289">
        <v>1E-4</v>
      </c>
      <c r="CI289" t="s">
        <v>559</v>
      </c>
      <c r="CJ289">
        <v>7.6E-3</v>
      </c>
      <c r="CK289" t="s">
        <v>179</v>
      </c>
      <c r="CL289">
        <v>1.0999999999999999E-2</v>
      </c>
      <c r="CM289" t="s">
        <v>179</v>
      </c>
      <c r="CN289">
        <v>7.1999999999999998E-3</v>
      </c>
      <c r="CO289" t="s">
        <v>179</v>
      </c>
      <c r="CP289">
        <v>8.0000000000000004E-4</v>
      </c>
      <c r="CQ289" t="s">
        <v>179</v>
      </c>
      <c r="CR289">
        <v>3.2000000000000002E-3</v>
      </c>
      <c r="CS289" t="s">
        <v>179</v>
      </c>
      <c r="CT289">
        <v>1.9E-3</v>
      </c>
      <c r="CU289" t="s">
        <v>18</v>
      </c>
      <c r="CW289" t="s">
        <v>18</v>
      </c>
      <c r="CY289" t="s">
        <v>179</v>
      </c>
      <c r="CZ289">
        <v>5.9999999999999995E-4</v>
      </c>
      <c r="DA289" t="s">
        <v>179</v>
      </c>
      <c r="DB289">
        <v>5.9999999999999995E-4</v>
      </c>
      <c r="DC289" t="s">
        <v>212</v>
      </c>
      <c r="DD289">
        <v>5.9999999999999995E-4</v>
      </c>
      <c r="DE289" t="s">
        <v>179</v>
      </c>
      <c r="DF289">
        <v>5.0000000000000001E-4</v>
      </c>
      <c r="DG289" t="s">
        <v>179</v>
      </c>
      <c r="DH289">
        <v>4.0000000000000002E-4</v>
      </c>
      <c r="DI289" t="s">
        <v>179</v>
      </c>
      <c r="DJ289">
        <v>5.0000000000000001E-4</v>
      </c>
      <c r="DK289" t="s">
        <v>2486</v>
      </c>
      <c r="DL289" t="s">
        <v>59</v>
      </c>
      <c r="DS289">
        <v>3</v>
      </c>
      <c r="DT289" t="s">
        <v>1630</v>
      </c>
      <c r="DW289" t="s">
        <v>4943</v>
      </c>
    </row>
    <row r="290" spans="1:127">
      <c r="A290">
        <v>734</v>
      </c>
      <c r="B290" s="14">
        <v>44744.034722222219</v>
      </c>
      <c r="C290" t="s">
        <v>52</v>
      </c>
      <c r="D290">
        <v>0</v>
      </c>
      <c r="E290">
        <v>0</v>
      </c>
      <c r="F290">
        <v>0</v>
      </c>
      <c r="G290" t="s">
        <v>54</v>
      </c>
      <c r="H290" t="s">
        <v>55</v>
      </c>
      <c r="I290" t="s">
        <v>55</v>
      </c>
      <c r="J290" t="s">
        <v>55</v>
      </c>
      <c r="K290" t="s">
        <v>18</v>
      </c>
      <c r="L290">
        <v>90</v>
      </c>
      <c r="M290" t="s">
        <v>173</v>
      </c>
      <c r="N290">
        <v>0</v>
      </c>
      <c r="O290" t="s">
        <v>173</v>
      </c>
      <c r="P290">
        <v>0</v>
      </c>
      <c r="Q290" t="s">
        <v>173</v>
      </c>
      <c r="R290">
        <v>0</v>
      </c>
      <c r="S290">
        <v>2</v>
      </c>
      <c r="T290" t="s">
        <v>174</v>
      </c>
      <c r="U290">
        <v>1.5792999999999999</v>
      </c>
      <c r="V290">
        <v>0.62109999999999999</v>
      </c>
      <c r="W290">
        <v>14.021699999999999</v>
      </c>
      <c r="X290">
        <v>0.35360000000000003</v>
      </c>
      <c r="Y290">
        <v>38.487900000000003</v>
      </c>
      <c r="Z290">
        <v>0.36020000000000002</v>
      </c>
      <c r="AA290">
        <v>4.6800000000000001E-2</v>
      </c>
      <c r="AB290">
        <v>1.61E-2</v>
      </c>
      <c r="AC290" t="s">
        <v>179</v>
      </c>
      <c r="AD290">
        <v>9.4999999999999998E-3</v>
      </c>
      <c r="AE290">
        <v>8.6400000000000005E-2</v>
      </c>
      <c r="AF290">
        <v>1.9900000000000001E-2</v>
      </c>
      <c r="AG290">
        <v>0.5292</v>
      </c>
      <c r="AH290">
        <v>1.1599999999999999E-2</v>
      </c>
      <c r="AI290">
        <v>8.1534999999999993</v>
      </c>
      <c r="AJ290">
        <v>3.4099999999999998E-2</v>
      </c>
      <c r="AK290">
        <v>0.60819999999999996</v>
      </c>
      <c r="AL290">
        <v>7.9000000000000008E-3</v>
      </c>
      <c r="AM290">
        <v>1.5699999999999999E-2</v>
      </c>
      <c r="AN290">
        <v>8.3000000000000001E-3</v>
      </c>
      <c r="AO290">
        <v>2.8400000000000002E-2</v>
      </c>
      <c r="AP290">
        <v>4.7999999999999996E-3</v>
      </c>
      <c r="AQ290">
        <v>6.4899999999999999E-2</v>
      </c>
      <c r="AR290">
        <v>4.1000000000000003E-3</v>
      </c>
      <c r="AS290">
        <v>7.2824</v>
      </c>
      <c r="AT290">
        <v>2.92E-2</v>
      </c>
      <c r="AU290" t="s">
        <v>179</v>
      </c>
      <c r="AV290">
        <v>4.1000000000000003E-3</v>
      </c>
      <c r="AW290">
        <v>9.4999999999999998E-3</v>
      </c>
      <c r="AX290">
        <v>1.1000000000000001E-3</v>
      </c>
      <c r="AY290" t="s">
        <v>268</v>
      </c>
      <c r="AZ290">
        <v>8.9999999999999998E-4</v>
      </c>
      <c r="BA290" t="s">
        <v>559</v>
      </c>
      <c r="BB290">
        <v>8.0000000000000004E-4</v>
      </c>
      <c r="BC290" t="s">
        <v>304</v>
      </c>
      <c r="BD290">
        <v>5.0000000000000001E-4</v>
      </c>
      <c r="BE290" t="s">
        <v>406</v>
      </c>
      <c r="BF290">
        <v>4.0000000000000002E-4</v>
      </c>
      <c r="BG290" t="s">
        <v>179</v>
      </c>
      <c r="BH290">
        <v>1E-4</v>
      </c>
      <c r="BI290" t="s">
        <v>516</v>
      </c>
      <c r="BJ290">
        <v>2.0000000000000001E-4</v>
      </c>
      <c r="BK290" t="s">
        <v>432</v>
      </c>
      <c r="BL290">
        <v>5.0000000000000001E-4</v>
      </c>
      <c r="BM290" t="s">
        <v>249</v>
      </c>
      <c r="BN290">
        <v>2.9999999999999997E-4</v>
      </c>
      <c r="BO290" t="s">
        <v>195</v>
      </c>
      <c r="BP290">
        <v>5.0000000000000001E-4</v>
      </c>
      <c r="BQ290" t="s">
        <v>179</v>
      </c>
      <c r="BR290">
        <v>2.9999999999999997E-4</v>
      </c>
      <c r="BS290" t="s">
        <v>179</v>
      </c>
      <c r="BT290">
        <v>4.0000000000000002E-4</v>
      </c>
      <c r="BU290" t="s">
        <v>179</v>
      </c>
      <c r="BV290">
        <v>6.9999999999999999E-4</v>
      </c>
      <c r="BW290" t="s">
        <v>285</v>
      </c>
      <c r="BX290">
        <v>8.0000000000000004E-4</v>
      </c>
      <c r="BY290" t="s">
        <v>179</v>
      </c>
      <c r="BZ290">
        <v>1.1000000000000001E-3</v>
      </c>
      <c r="CA290" t="s">
        <v>179</v>
      </c>
      <c r="CB290">
        <v>8.0000000000000004E-4</v>
      </c>
      <c r="CC290" t="s">
        <v>451</v>
      </c>
      <c r="CD290">
        <v>2E-3</v>
      </c>
      <c r="CE290" t="s">
        <v>179</v>
      </c>
      <c r="CF290">
        <v>2.3E-3</v>
      </c>
      <c r="CG290" t="s">
        <v>216</v>
      </c>
      <c r="CH290">
        <v>1E-4</v>
      </c>
      <c r="CI290" t="s">
        <v>179</v>
      </c>
      <c r="CJ290">
        <v>6.7000000000000002E-3</v>
      </c>
      <c r="CK290" t="s">
        <v>179</v>
      </c>
      <c r="CL290">
        <v>1.12E-2</v>
      </c>
      <c r="CM290" t="s">
        <v>179</v>
      </c>
      <c r="CN290">
        <v>5.1000000000000004E-3</v>
      </c>
      <c r="CO290" t="s">
        <v>179</v>
      </c>
      <c r="CP290">
        <v>8.9999999999999998E-4</v>
      </c>
      <c r="CQ290" t="s">
        <v>179</v>
      </c>
      <c r="CR290">
        <v>3.2000000000000002E-3</v>
      </c>
      <c r="CS290" t="s">
        <v>179</v>
      </c>
      <c r="CT290">
        <v>2E-3</v>
      </c>
      <c r="CU290" t="s">
        <v>18</v>
      </c>
      <c r="CW290" t="s">
        <v>18</v>
      </c>
      <c r="CY290" t="s">
        <v>179</v>
      </c>
      <c r="CZ290">
        <v>5.9999999999999995E-4</v>
      </c>
      <c r="DA290" t="s">
        <v>179</v>
      </c>
      <c r="DB290">
        <v>5.9999999999999995E-4</v>
      </c>
      <c r="DC290" t="s">
        <v>192</v>
      </c>
      <c r="DD290">
        <v>5.9999999999999995E-4</v>
      </c>
      <c r="DE290" t="s">
        <v>179</v>
      </c>
      <c r="DF290">
        <v>5.9999999999999995E-4</v>
      </c>
      <c r="DG290" t="s">
        <v>179</v>
      </c>
      <c r="DH290">
        <v>4.0000000000000002E-4</v>
      </c>
      <c r="DI290" t="s">
        <v>179</v>
      </c>
      <c r="DJ290">
        <v>2.9999999999999997E-4</v>
      </c>
      <c r="DK290" t="s">
        <v>2486</v>
      </c>
      <c r="DL290" t="s">
        <v>59</v>
      </c>
      <c r="DS290">
        <v>24</v>
      </c>
      <c r="DT290" t="s">
        <v>2487</v>
      </c>
      <c r="DW290" t="s">
        <v>4944</v>
      </c>
    </row>
    <row r="291" spans="1:127">
      <c r="A291">
        <v>735</v>
      </c>
      <c r="B291" s="14">
        <v>44744.037499999999</v>
      </c>
      <c r="C291" t="s">
        <v>52</v>
      </c>
      <c r="D291">
        <v>0</v>
      </c>
      <c r="E291">
        <v>0</v>
      </c>
      <c r="F291">
        <v>0</v>
      </c>
      <c r="G291" t="s">
        <v>54</v>
      </c>
      <c r="H291" t="s">
        <v>55</v>
      </c>
      <c r="I291" t="s">
        <v>55</v>
      </c>
      <c r="J291" t="s">
        <v>55</v>
      </c>
      <c r="K291" t="s">
        <v>18</v>
      </c>
      <c r="L291">
        <v>90</v>
      </c>
      <c r="M291" t="s">
        <v>173</v>
      </c>
      <c r="N291">
        <v>0</v>
      </c>
      <c r="O291" t="s">
        <v>173</v>
      </c>
      <c r="P291">
        <v>0</v>
      </c>
      <c r="Q291" t="s">
        <v>173</v>
      </c>
      <c r="R291">
        <v>0</v>
      </c>
      <c r="S291">
        <v>2</v>
      </c>
      <c r="T291" t="s">
        <v>174</v>
      </c>
      <c r="U291">
        <v>5.1139999999999999</v>
      </c>
      <c r="V291">
        <v>0.68689999999999996</v>
      </c>
      <c r="W291">
        <v>11.506500000000001</v>
      </c>
      <c r="X291">
        <v>0.32229999999999998</v>
      </c>
      <c r="Y291">
        <v>38.6098</v>
      </c>
      <c r="Z291">
        <v>0.35439999999999999</v>
      </c>
      <c r="AA291">
        <v>2.3400000000000001E-2</v>
      </c>
      <c r="AB291">
        <v>1.54E-2</v>
      </c>
      <c r="AC291" t="s">
        <v>179</v>
      </c>
      <c r="AD291">
        <v>8.6E-3</v>
      </c>
      <c r="AE291" t="s">
        <v>179</v>
      </c>
      <c r="AF291">
        <v>1.6500000000000001E-2</v>
      </c>
      <c r="AG291">
        <v>0.20050000000000001</v>
      </c>
      <c r="AH291">
        <v>8.2000000000000007E-3</v>
      </c>
      <c r="AI291">
        <v>8.2081</v>
      </c>
      <c r="AJ291">
        <v>3.3599999999999998E-2</v>
      </c>
      <c r="AK291">
        <v>0.48449999999999999</v>
      </c>
      <c r="AL291">
        <v>7.1999999999999998E-3</v>
      </c>
      <c r="AM291">
        <v>1.7399999999999999E-2</v>
      </c>
      <c r="AN291">
        <v>7.7999999999999996E-3</v>
      </c>
      <c r="AO291">
        <v>2.5100000000000001E-2</v>
      </c>
      <c r="AP291">
        <v>4.5999999999999999E-3</v>
      </c>
      <c r="AQ291">
        <v>0.1231</v>
      </c>
      <c r="AR291">
        <v>5.3E-3</v>
      </c>
      <c r="AS291">
        <v>5.6616</v>
      </c>
      <c r="AT291">
        <v>2.5700000000000001E-2</v>
      </c>
      <c r="AU291">
        <v>8.6E-3</v>
      </c>
      <c r="AV291">
        <v>3.7000000000000002E-3</v>
      </c>
      <c r="AW291">
        <v>1.6199999999999999E-2</v>
      </c>
      <c r="AX291">
        <v>1.2999999999999999E-3</v>
      </c>
      <c r="AY291" t="s">
        <v>244</v>
      </c>
      <c r="AZ291">
        <v>8.0000000000000004E-4</v>
      </c>
      <c r="BA291" t="s">
        <v>229</v>
      </c>
      <c r="BB291">
        <v>6.9999999999999999E-4</v>
      </c>
      <c r="BC291" t="s">
        <v>192</v>
      </c>
      <c r="BD291">
        <v>4.0000000000000002E-4</v>
      </c>
      <c r="BE291" t="s">
        <v>179</v>
      </c>
      <c r="BF291">
        <v>2.9999999999999997E-4</v>
      </c>
      <c r="BG291" t="s">
        <v>179</v>
      </c>
      <c r="BH291">
        <v>1E-4</v>
      </c>
      <c r="BI291" t="s">
        <v>318</v>
      </c>
      <c r="BJ291">
        <v>2.0000000000000001E-4</v>
      </c>
      <c r="BK291" t="s">
        <v>363</v>
      </c>
      <c r="BL291">
        <v>5.0000000000000001E-4</v>
      </c>
      <c r="BM291" t="s">
        <v>214</v>
      </c>
      <c r="BN291">
        <v>2.9999999999999997E-4</v>
      </c>
      <c r="BO291" t="s">
        <v>187</v>
      </c>
      <c r="BP291">
        <v>5.0000000000000001E-4</v>
      </c>
      <c r="BQ291" t="s">
        <v>179</v>
      </c>
      <c r="BR291">
        <v>2.9999999999999997E-4</v>
      </c>
      <c r="BS291" t="s">
        <v>179</v>
      </c>
      <c r="BT291">
        <v>4.0000000000000002E-4</v>
      </c>
      <c r="BU291" t="s">
        <v>179</v>
      </c>
      <c r="BV291">
        <v>6.9999999999999999E-4</v>
      </c>
      <c r="BW291" t="s">
        <v>179</v>
      </c>
      <c r="BX291">
        <v>8.9999999999999998E-4</v>
      </c>
      <c r="BY291" t="s">
        <v>179</v>
      </c>
      <c r="BZ291">
        <v>1.1000000000000001E-3</v>
      </c>
      <c r="CA291" t="s">
        <v>179</v>
      </c>
      <c r="CB291">
        <v>8.0000000000000004E-4</v>
      </c>
      <c r="CC291" t="s">
        <v>179</v>
      </c>
      <c r="CD291">
        <v>2.0999999999999999E-3</v>
      </c>
      <c r="CE291" t="s">
        <v>179</v>
      </c>
      <c r="CF291">
        <v>2.3E-3</v>
      </c>
      <c r="CG291" t="s">
        <v>216</v>
      </c>
      <c r="CH291">
        <v>1E-4</v>
      </c>
      <c r="CI291" t="s">
        <v>284</v>
      </c>
      <c r="CJ291">
        <v>7.3000000000000001E-3</v>
      </c>
      <c r="CK291" t="s">
        <v>179</v>
      </c>
      <c r="CL291">
        <v>1.12E-2</v>
      </c>
      <c r="CM291" t="s">
        <v>179</v>
      </c>
      <c r="CN291">
        <v>4.4000000000000003E-3</v>
      </c>
      <c r="CO291" t="s">
        <v>179</v>
      </c>
      <c r="CP291">
        <v>8.0000000000000004E-4</v>
      </c>
      <c r="CQ291" t="s">
        <v>179</v>
      </c>
      <c r="CR291">
        <v>3.3E-3</v>
      </c>
      <c r="CS291" t="s">
        <v>179</v>
      </c>
      <c r="CT291">
        <v>1.8E-3</v>
      </c>
      <c r="CU291" t="s">
        <v>18</v>
      </c>
      <c r="CW291" t="s">
        <v>18</v>
      </c>
      <c r="CY291" t="s">
        <v>179</v>
      </c>
      <c r="CZ291">
        <v>5.9999999999999995E-4</v>
      </c>
      <c r="DA291" t="s">
        <v>179</v>
      </c>
      <c r="DB291">
        <v>5.0000000000000001E-4</v>
      </c>
      <c r="DC291" t="s">
        <v>179</v>
      </c>
      <c r="DD291">
        <v>5.0000000000000001E-4</v>
      </c>
      <c r="DE291" t="s">
        <v>179</v>
      </c>
      <c r="DF291">
        <v>5.9999999999999995E-4</v>
      </c>
      <c r="DG291" t="s">
        <v>179</v>
      </c>
      <c r="DH291">
        <v>4.0000000000000002E-4</v>
      </c>
      <c r="DI291" t="s">
        <v>179</v>
      </c>
      <c r="DJ291">
        <v>4.0000000000000002E-4</v>
      </c>
      <c r="DK291" t="s">
        <v>2486</v>
      </c>
      <c r="DL291" t="s">
        <v>59</v>
      </c>
      <c r="DS291">
        <v>68</v>
      </c>
      <c r="DT291" t="s">
        <v>6004</v>
      </c>
      <c r="DW291" t="s">
        <v>4945</v>
      </c>
    </row>
    <row r="292" spans="1:127">
      <c r="A292">
        <v>736</v>
      </c>
      <c r="B292" s="14">
        <v>44744.038888888892</v>
      </c>
      <c r="C292" t="s">
        <v>52</v>
      </c>
      <c r="D292">
        <v>0</v>
      </c>
      <c r="E292">
        <v>0</v>
      </c>
      <c r="F292">
        <v>0</v>
      </c>
      <c r="G292" t="s">
        <v>54</v>
      </c>
      <c r="H292" t="s">
        <v>55</v>
      </c>
      <c r="I292" t="s">
        <v>55</v>
      </c>
      <c r="J292" t="s">
        <v>55</v>
      </c>
      <c r="K292" t="s">
        <v>18</v>
      </c>
      <c r="L292">
        <v>90</v>
      </c>
      <c r="M292" t="s">
        <v>173</v>
      </c>
      <c r="N292">
        <v>0</v>
      </c>
      <c r="O292" t="s">
        <v>173</v>
      </c>
      <c r="P292">
        <v>0</v>
      </c>
      <c r="Q292" t="s">
        <v>173</v>
      </c>
      <c r="R292">
        <v>0</v>
      </c>
      <c r="S292">
        <v>2</v>
      </c>
      <c r="T292" t="s">
        <v>174</v>
      </c>
      <c r="U292">
        <v>2.6507999999999998</v>
      </c>
      <c r="V292">
        <v>0.65110000000000001</v>
      </c>
      <c r="W292">
        <v>12.295999999999999</v>
      </c>
      <c r="X292">
        <v>0.33479999999999999</v>
      </c>
      <c r="Y292">
        <v>37.008099999999999</v>
      </c>
      <c r="Z292">
        <v>0.34849999999999998</v>
      </c>
      <c r="AA292">
        <v>3.09E-2</v>
      </c>
      <c r="AB292">
        <v>1.6299999999999999E-2</v>
      </c>
      <c r="AC292" t="s">
        <v>179</v>
      </c>
      <c r="AD292">
        <v>9.1000000000000004E-3</v>
      </c>
      <c r="AE292" t="s">
        <v>179</v>
      </c>
      <c r="AF292">
        <v>1.77E-2</v>
      </c>
      <c r="AG292">
        <v>0.25</v>
      </c>
      <c r="AH292">
        <v>8.6999999999999994E-3</v>
      </c>
      <c r="AI292">
        <v>9.2227999999999994</v>
      </c>
      <c r="AJ292">
        <v>3.6200000000000003E-2</v>
      </c>
      <c r="AK292">
        <v>0.57379999999999998</v>
      </c>
      <c r="AL292">
        <v>7.7999999999999996E-3</v>
      </c>
      <c r="AM292">
        <v>1.29E-2</v>
      </c>
      <c r="AN292">
        <v>8.0000000000000002E-3</v>
      </c>
      <c r="AO292">
        <v>3.15E-2</v>
      </c>
      <c r="AP292">
        <v>4.8999999999999998E-3</v>
      </c>
      <c r="AQ292">
        <v>8.77E-2</v>
      </c>
      <c r="AR292">
        <v>4.5999999999999999E-3</v>
      </c>
      <c r="AS292">
        <v>6.5517000000000003</v>
      </c>
      <c r="AT292">
        <v>2.81E-2</v>
      </c>
      <c r="AU292">
        <v>6.0000000000000001E-3</v>
      </c>
      <c r="AV292">
        <v>3.8999999999999998E-3</v>
      </c>
      <c r="AW292">
        <v>1.23E-2</v>
      </c>
      <c r="AX292">
        <v>1.1999999999999999E-3</v>
      </c>
      <c r="AY292" t="s">
        <v>431</v>
      </c>
      <c r="AZ292">
        <v>8.0000000000000004E-4</v>
      </c>
      <c r="BA292" t="s">
        <v>422</v>
      </c>
      <c r="BB292">
        <v>6.9999999999999999E-4</v>
      </c>
      <c r="BC292" t="s">
        <v>285</v>
      </c>
      <c r="BD292">
        <v>5.0000000000000001E-4</v>
      </c>
      <c r="BE292" t="s">
        <v>179</v>
      </c>
      <c r="BF292">
        <v>2.9999999999999997E-4</v>
      </c>
      <c r="BG292" t="s">
        <v>179</v>
      </c>
      <c r="BH292">
        <v>1E-4</v>
      </c>
      <c r="BI292" t="s">
        <v>318</v>
      </c>
      <c r="BJ292">
        <v>2.0000000000000001E-4</v>
      </c>
      <c r="BK292" t="s">
        <v>490</v>
      </c>
      <c r="BL292">
        <v>5.0000000000000001E-4</v>
      </c>
      <c r="BM292" t="s">
        <v>250</v>
      </c>
      <c r="BN292">
        <v>2.9999999999999997E-4</v>
      </c>
      <c r="BO292" t="s">
        <v>213</v>
      </c>
      <c r="BP292">
        <v>5.0000000000000001E-4</v>
      </c>
      <c r="BQ292" t="s">
        <v>179</v>
      </c>
      <c r="BR292">
        <v>2.9999999999999997E-4</v>
      </c>
      <c r="BS292" t="s">
        <v>179</v>
      </c>
      <c r="BT292">
        <v>4.0000000000000002E-4</v>
      </c>
      <c r="BU292" t="s">
        <v>179</v>
      </c>
      <c r="BV292">
        <v>5.9999999999999995E-4</v>
      </c>
      <c r="BW292" t="s">
        <v>18</v>
      </c>
      <c r="BY292" t="s">
        <v>179</v>
      </c>
      <c r="BZ292">
        <v>1.1000000000000001E-3</v>
      </c>
      <c r="CA292" t="s">
        <v>179</v>
      </c>
      <c r="CB292">
        <v>8.0000000000000004E-4</v>
      </c>
      <c r="CC292" t="s">
        <v>179</v>
      </c>
      <c r="CD292">
        <v>2E-3</v>
      </c>
      <c r="CE292" t="s">
        <v>179</v>
      </c>
      <c r="CF292">
        <v>2.2000000000000001E-3</v>
      </c>
      <c r="CG292" t="s">
        <v>179</v>
      </c>
      <c r="CH292">
        <v>1E-4</v>
      </c>
      <c r="CI292" t="s">
        <v>179</v>
      </c>
      <c r="CJ292">
        <v>6.7999999999999996E-3</v>
      </c>
      <c r="CK292" t="s">
        <v>179</v>
      </c>
      <c r="CL292">
        <v>1.11E-2</v>
      </c>
      <c r="CM292" t="s">
        <v>179</v>
      </c>
      <c r="CN292">
        <v>5.4000000000000003E-3</v>
      </c>
      <c r="CO292" t="s">
        <v>179</v>
      </c>
      <c r="CP292">
        <v>8.9999999999999998E-4</v>
      </c>
      <c r="CQ292" t="s">
        <v>179</v>
      </c>
      <c r="CR292">
        <v>3.3E-3</v>
      </c>
      <c r="CS292" t="s">
        <v>179</v>
      </c>
      <c r="CT292">
        <v>2E-3</v>
      </c>
      <c r="CU292" t="s">
        <v>18</v>
      </c>
      <c r="CW292" t="s">
        <v>18</v>
      </c>
      <c r="CY292" t="s">
        <v>179</v>
      </c>
      <c r="CZ292">
        <v>5.9999999999999995E-4</v>
      </c>
      <c r="DA292" t="s">
        <v>179</v>
      </c>
      <c r="DB292">
        <v>5.9999999999999995E-4</v>
      </c>
      <c r="DC292" t="s">
        <v>179</v>
      </c>
      <c r="DD292">
        <v>5.9999999999999995E-4</v>
      </c>
      <c r="DE292" t="s">
        <v>179</v>
      </c>
      <c r="DF292">
        <v>5.9999999999999995E-4</v>
      </c>
      <c r="DG292" t="s">
        <v>179</v>
      </c>
      <c r="DH292">
        <v>4.0000000000000002E-4</v>
      </c>
      <c r="DI292" t="s">
        <v>179</v>
      </c>
      <c r="DJ292">
        <v>2.9999999999999997E-4</v>
      </c>
      <c r="DK292" t="s">
        <v>2486</v>
      </c>
      <c r="DL292" t="s">
        <v>59</v>
      </c>
      <c r="DS292">
        <v>117</v>
      </c>
      <c r="DT292" t="s">
        <v>1752</v>
      </c>
      <c r="DW292" t="s">
        <v>4946</v>
      </c>
    </row>
    <row r="293" spans="1:127">
      <c r="A293">
        <v>737</v>
      </c>
      <c r="B293" s="14">
        <v>44744.044444444444</v>
      </c>
      <c r="C293" t="s">
        <v>52</v>
      </c>
      <c r="D293">
        <v>0</v>
      </c>
      <c r="E293">
        <v>0</v>
      </c>
      <c r="F293">
        <v>0</v>
      </c>
      <c r="G293" t="s">
        <v>54</v>
      </c>
      <c r="H293" t="s">
        <v>55</v>
      </c>
      <c r="I293" t="s">
        <v>55</v>
      </c>
      <c r="J293" t="s">
        <v>55</v>
      </c>
      <c r="K293" t="s">
        <v>18</v>
      </c>
      <c r="L293">
        <v>90</v>
      </c>
      <c r="M293" t="s">
        <v>173</v>
      </c>
      <c r="N293">
        <v>0</v>
      </c>
      <c r="O293" t="s">
        <v>173</v>
      </c>
      <c r="P293">
        <v>0</v>
      </c>
      <c r="Q293" t="s">
        <v>173</v>
      </c>
      <c r="R293">
        <v>0</v>
      </c>
      <c r="S293">
        <v>2</v>
      </c>
      <c r="T293" t="s">
        <v>174</v>
      </c>
      <c r="U293">
        <v>6.2263000000000002</v>
      </c>
      <c r="V293">
        <v>0.70379999999999998</v>
      </c>
      <c r="W293">
        <v>12.305400000000001</v>
      </c>
      <c r="X293">
        <v>0.33029999999999998</v>
      </c>
      <c r="Y293">
        <v>38.607399999999998</v>
      </c>
      <c r="Z293">
        <v>0.35499999999999998</v>
      </c>
      <c r="AA293">
        <v>2.7E-2</v>
      </c>
      <c r="AB293">
        <v>1.4999999999999999E-2</v>
      </c>
      <c r="AC293" t="s">
        <v>179</v>
      </c>
      <c r="AD293">
        <v>8.3000000000000001E-3</v>
      </c>
      <c r="AE293" t="s">
        <v>179</v>
      </c>
      <c r="AF293">
        <v>1.6400000000000001E-2</v>
      </c>
      <c r="AG293">
        <v>0.19339999999999999</v>
      </c>
      <c r="AH293">
        <v>8.0000000000000002E-3</v>
      </c>
      <c r="AI293">
        <v>7.6837999999999997</v>
      </c>
      <c r="AJ293">
        <v>3.2399999999999998E-2</v>
      </c>
      <c r="AK293">
        <v>0.47820000000000001</v>
      </c>
      <c r="AL293">
        <v>7.1000000000000004E-3</v>
      </c>
      <c r="AM293">
        <v>1.9400000000000001E-2</v>
      </c>
      <c r="AN293">
        <v>7.6E-3</v>
      </c>
      <c r="AO293">
        <v>2.63E-2</v>
      </c>
      <c r="AP293">
        <v>4.4000000000000003E-3</v>
      </c>
      <c r="AQ293">
        <v>9.35E-2</v>
      </c>
      <c r="AR293">
        <v>4.5999999999999999E-3</v>
      </c>
      <c r="AS293">
        <v>5.6254999999999997</v>
      </c>
      <c r="AT293">
        <v>2.53E-2</v>
      </c>
      <c r="AU293">
        <v>4.1999999999999997E-3</v>
      </c>
      <c r="AV293">
        <v>3.5999999999999999E-3</v>
      </c>
      <c r="AW293">
        <v>1.67E-2</v>
      </c>
      <c r="AX293">
        <v>1.2999999999999999E-3</v>
      </c>
      <c r="AY293" t="s">
        <v>283</v>
      </c>
      <c r="AZ293">
        <v>8.0000000000000004E-4</v>
      </c>
      <c r="BA293" t="s">
        <v>537</v>
      </c>
      <c r="BB293">
        <v>5.9999999999999995E-4</v>
      </c>
      <c r="BC293" t="s">
        <v>245</v>
      </c>
      <c r="BD293">
        <v>4.0000000000000002E-4</v>
      </c>
      <c r="BE293" t="s">
        <v>179</v>
      </c>
      <c r="BF293">
        <v>2.9999999999999997E-4</v>
      </c>
      <c r="BG293" t="s">
        <v>179</v>
      </c>
      <c r="BH293">
        <v>1E-4</v>
      </c>
      <c r="BI293" t="s">
        <v>286</v>
      </c>
      <c r="BJ293">
        <v>2.0000000000000001E-4</v>
      </c>
      <c r="BK293" t="s">
        <v>248</v>
      </c>
      <c r="BL293">
        <v>4.0000000000000002E-4</v>
      </c>
      <c r="BM293" t="s">
        <v>214</v>
      </c>
      <c r="BN293">
        <v>2.9999999999999997E-4</v>
      </c>
      <c r="BO293" t="s">
        <v>303</v>
      </c>
      <c r="BP293">
        <v>5.0000000000000001E-4</v>
      </c>
      <c r="BQ293" t="s">
        <v>179</v>
      </c>
      <c r="BR293">
        <v>2.9999999999999997E-4</v>
      </c>
      <c r="BS293" t="s">
        <v>179</v>
      </c>
      <c r="BT293">
        <v>4.0000000000000002E-4</v>
      </c>
      <c r="BU293" t="s">
        <v>179</v>
      </c>
      <c r="BV293">
        <v>6.9999999999999999E-4</v>
      </c>
      <c r="BW293" t="s">
        <v>179</v>
      </c>
      <c r="BX293">
        <v>8.9999999999999998E-4</v>
      </c>
      <c r="BY293" t="s">
        <v>18</v>
      </c>
      <c r="CA293" t="s">
        <v>179</v>
      </c>
      <c r="CB293">
        <v>8.0000000000000004E-4</v>
      </c>
      <c r="CC293" t="s">
        <v>179</v>
      </c>
      <c r="CD293">
        <v>2E-3</v>
      </c>
      <c r="CE293" t="s">
        <v>179</v>
      </c>
      <c r="CF293">
        <v>2.3E-3</v>
      </c>
      <c r="CG293" t="s">
        <v>179</v>
      </c>
      <c r="CH293">
        <v>1E-4</v>
      </c>
      <c r="CI293" t="s">
        <v>179</v>
      </c>
      <c r="CJ293">
        <v>7.1999999999999998E-3</v>
      </c>
      <c r="CK293" t="s">
        <v>179</v>
      </c>
      <c r="CL293">
        <v>1.0800000000000001E-2</v>
      </c>
      <c r="CM293" t="s">
        <v>179</v>
      </c>
      <c r="CN293">
        <v>4.4999999999999997E-3</v>
      </c>
      <c r="CO293" t="s">
        <v>179</v>
      </c>
      <c r="CP293">
        <v>8.0000000000000004E-4</v>
      </c>
      <c r="CQ293" t="s">
        <v>179</v>
      </c>
      <c r="CR293">
        <v>3.3E-3</v>
      </c>
      <c r="CS293" t="s">
        <v>179</v>
      </c>
      <c r="CT293">
        <v>1.9E-3</v>
      </c>
      <c r="CU293" t="s">
        <v>18</v>
      </c>
      <c r="CW293" t="s">
        <v>18</v>
      </c>
      <c r="CY293" t="s">
        <v>179</v>
      </c>
      <c r="CZ293">
        <v>5.9999999999999995E-4</v>
      </c>
      <c r="DA293" t="s">
        <v>179</v>
      </c>
      <c r="DB293">
        <v>5.0000000000000001E-4</v>
      </c>
      <c r="DC293" t="s">
        <v>179</v>
      </c>
      <c r="DD293">
        <v>5.9999999999999995E-4</v>
      </c>
      <c r="DE293" t="s">
        <v>179</v>
      </c>
      <c r="DF293">
        <v>5.9999999999999995E-4</v>
      </c>
      <c r="DG293" t="s">
        <v>179</v>
      </c>
      <c r="DH293">
        <v>4.0000000000000002E-4</v>
      </c>
      <c r="DI293" t="s">
        <v>179</v>
      </c>
      <c r="DJ293">
        <v>4.0000000000000002E-4</v>
      </c>
      <c r="DK293" t="s">
        <v>2488</v>
      </c>
      <c r="DL293" t="s">
        <v>59</v>
      </c>
      <c r="DS293">
        <v>36</v>
      </c>
      <c r="DT293" t="s">
        <v>6013</v>
      </c>
      <c r="DW293" t="s">
        <v>4947</v>
      </c>
    </row>
    <row r="294" spans="1:127">
      <c r="A294">
        <v>738</v>
      </c>
      <c r="B294" s="14">
        <v>44744.04583333333</v>
      </c>
      <c r="C294" t="s">
        <v>52</v>
      </c>
      <c r="D294">
        <v>0</v>
      </c>
      <c r="E294">
        <v>0</v>
      </c>
      <c r="F294">
        <v>0</v>
      </c>
      <c r="G294" t="s">
        <v>54</v>
      </c>
      <c r="H294" t="s">
        <v>55</v>
      </c>
      <c r="I294" t="s">
        <v>55</v>
      </c>
      <c r="J294" t="s">
        <v>55</v>
      </c>
      <c r="K294" t="s">
        <v>18</v>
      </c>
      <c r="L294">
        <v>90</v>
      </c>
      <c r="M294" t="s">
        <v>173</v>
      </c>
      <c r="N294">
        <v>0</v>
      </c>
      <c r="O294" t="s">
        <v>173</v>
      </c>
      <c r="P294">
        <v>0</v>
      </c>
      <c r="Q294" t="s">
        <v>173</v>
      </c>
      <c r="R294">
        <v>0</v>
      </c>
      <c r="S294">
        <v>2</v>
      </c>
      <c r="T294" t="s">
        <v>174</v>
      </c>
      <c r="U294">
        <v>5.1093000000000002</v>
      </c>
      <c r="V294">
        <v>0.68510000000000004</v>
      </c>
      <c r="W294">
        <v>11.8385</v>
      </c>
      <c r="X294">
        <v>0.32479999999999998</v>
      </c>
      <c r="Y294">
        <v>37.976799999999997</v>
      </c>
      <c r="Z294">
        <v>0.35120000000000001</v>
      </c>
      <c r="AA294">
        <v>2.4799999999999999E-2</v>
      </c>
      <c r="AB294">
        <v>1.5100000000000001E-2</v>
      </c>
      <c r="AC294" t="s">
        <v>179</v>
      </c>
      <c r="AD294">
        <v>8.3000000000000001E-3</v>
      </c>
      <c r="AE294" t="s">
        <v>179</v>
      </c>
      <c r="AF294">
        <v>1.6400000000000001E-2</v>
      </c>
      <c r="AG294">
        <v>0.16</v>
      </c>
      <c r="AH294">
        <v>7.4999999999999997E-3</v>
      </c>
      <c r="AI294">
        <v>7.7096</v>
      </c>
      <c r="AJ294">
        <v>3.2500000000000001E-2</v>
      </c>
      <c r="AK294">
        <v>0.49320000000000003</v>
      </c>
      <c r="AL294">
        <v>7.1999999999999998E-3</v>
      </c>
      <c r="AM294">
        <v>1.4200000000000001E-2</v>
      </c>
      <c r="AN294">
        <v>7.3000000000000001E-3</v>
      </c>
      <c r="AO294">
        <v>2.7699999999999999E-2</v>
      </c>
      <c r="AP294">
        <v>4.4999999999999997E-3</v>
      </c>
      <c r="AQ294">
        <v>9.8400000000000001E-2</v>
      </c>
      <c r="AR294">
        <v>4.7000000000000002E-3</v>
      </c>
      <c r="AS294">
        <v>5.6182999999999996</v>
      </c>
      <c r="AT294">
        <v>2.53E-2</v>
      </c>
      <c r="AU294">
        <v>3.8999999999999998E-3</v>
      </c>
      <c r="AV294">
        <v>3.5999999999999999E-3</v>
      </c>
      <c r="AW294">
        <v>1.4E-2</v>
      </c>
      <c r="AX294">
        <v>1.1999999999999999E-3</v>
      </c>
      <c r="AY294" t="s">
        <v>429</v>
      </c>
      <c r="AZ294">
        <v>8.0000000000000004E-4</v>
      </c>
      <c r="BA294" t="s">
        <v>187</v>
      </c>
      <c r="BB294">
        <v>6.9999999999999999E-4</v>
      </c>
      <c r="BC294" t="s">
        <v>211</v>
      </c>
      <c r="BD294">
        <v>5.0000000000000001E-4</v>
      </c>
      <c r="BE294" t="s">
        <v>179</v>
      </c>
      <c r="BF294">
        <v>2.9999999999999997E-4</v>
      </c>
      <c r="BG294" t="s">
        <v>179</v>
      </c>
      <c r="BH294">
        <v>1E-4</v>
      </c>
      <c r="BI294" t="s">
        <v>318</v>
      </c>
      <c r="BJ294">
        <v>2.0000000000000001E-4</v>
      </c>
      <c r="BK294" t="s">
        <v>429</v>
      </c>
      <c r="BL294">
        <v>4.0000000000000002E-4</v>
      </c>
      <c r="BM294" t="s">
        <v>517</v>
      </c>
      <c r="BN294">
        <v>2.9999999999999997E-4</v>
      </c>
      <c r="BO294" t="s">
        <v>210</v>
      </c>
      <c r="BP294">
        <v>5.0000000000000001E-4</v>
      </c>
      <c r="BQ294" t="s">
        <v>179</v>
      </c>
      <c r="BR294">
        <v>2.9999999999999997E-4</v>
      </c>
      <c r="BS294" t="s">
        <v>516</v>
      </c>
      <c r="BT294">
        <v>4.0000000000000002E-4</v>
      </c>
      <c r="BU294" t="s">
        <v>179</v>
      </c>
      <c r="BV294">
        <v>5.9999999999999995E-4</v>
      </c>
      <c r="BW294" t="s">
        <v>733</v>
      </c>
      <c r="BX294">
        <v>8.0000000000000004E-4</v>
      </c>
      <c r="BY294" t="s">
        <v>18</v>
      </c>
      <c r="CA294" t="s">
        <v>211</v>
      </c>
      <c r="CB294">
        <v>8.0000000000000004E-4</v>
      </c>
      <c r="CC294" t="s">
        <v>179</v>
      </c>
      <c r="CD294">
        <v>2.0999999999999999E-3</v>
      </c>
      <c r="CE294" t="s">
        <v>179</v>
      </c>
      <c r="CF294">
        <v>2.3E-3</v>
      </c>
      <c r="CG294" t="s">
        <v>179</v>
      </c>
      <c r="CH294">
        <v>1E-4</v>
      </c>
      <c r="CI294" t="s">
        <v>179</v>
      </c>
      <c r="CJ294">
        <v>7.4999999999999997E-3</v>
      </c>
      <c r="CK294" t="s">
        <v>179</v>
      </c>
      <c r="CL294">
        <v>1.11E-2</v>
      </c>
      <c r="CM294" t="s">
        <v>179</v>
      </c>
      <c r="CN294">
        <v>4.7999999999999996E-3</v>
      </c>
      <c r="CO294" t="s">
        <v>179</v>
      </c>
      <c r="CP294">
        <v>8.0000000000000004E-4</v>
      </c>
      <c r="CQ294" t="s">
        <v>179</v>
      </c>
      <c r="CR294">
        <v>3.0999999999999999E-3</v>
      </c>
      <c r="CS294" t="s">
        <v>179</v>
      </c>
      <c r="CT294">
        <v>1.9E-3</v>
      </c>
      <c r="CU294" t="s">
        <v>179</v>
      </c>
      <c r="CV294">
        <v>8.0000000000000004E-4</v>
      </c>
      <c r="CW294" t="s">
        <v>18</v>
      </c>
      <c r="CY294" t="s">
        <v>179</v>
      </c>
      <c r="CZ294">
        <v>5.9999999999999995E-4</v>
      </c>
      <c r="DA294" t="s">
        <v>179</v>
      </c>
      <c r="DB294">
        <v>5.9999999999999995E-4</v>
      </c>
      <c r="DC294" t="s">
        <v>179</v>
      </c>
      <c r="DD294">
        <v>5.9999999999999995E-4</v>
      </c>
      <c r="DE294" t="s">
        <v>179</v>
      </c>
      <c r="DF294">
        <v>5.9999999999999995E-4</v>
      </c>
      <c r="DG294" t="s">
        <v>179</v>
      </c>
      <c r="DH294">
        <v>4.0000000000000002E-4</v>
      </c>
      <c r="DI294" t="s">
        <v>179</v>
      </c>
      <c r="DJ294">
        <v>4.0000000000000002E-4</v>
      </c>
      <c r="DK294" t="s">
        <v>2488</v>
      </c>
      <c r="DL294" t="s">
        <v>59</v>
      </c>
      <c r="DS294">
        <v>69</v>
      </c>
      <c r="DT294" t="s">
        <v>6018</v>
      </c>
      <c r="DW294" t="s">
        <v>4948</v>
      </c>
    </row>
    <row r="295" spans="1:127">
      <c r="A295">
        <v>739</v>
      </c>
      <c r="B295" s="14">
        <v>44744.048611111109</v>
      </c>
      <c r="C295" t="s">
        <v>52</v>
      </c>
      <c r="D295">
        <v>0</v>
      </c>
      <c r="E295">
        <v>0</v>
      </c>
      <c r="F295">
        <v>0</v>
      </c>
      <c r="G295" t="s">
        <v>54</v>
      </c>
      <c r="H295" t="s">
        <v>55</v>
      </c>
      <c r="I295" t="s">
        <v>55</v>
      </c>
      <c r="J295" t="s">
        <v>55</v>
      </c>
      <c r="K295" t="s">
        <v>18</v>
      </c>
      <c r="L295">
        <v>90</v>
      </c>
      <c r="M295" t="s">
        <v>173</v>
      </c>
      <c r="N295">
        <v>0</v>
      </c>
      <c r="O295" t="s">
        <v>173</v>
      </c>
      <c r="P295">
        <v>0</v>
      </c>
      <c r="Q295" t="s">
        <v>173</v>
      </c>
      <c r="R295">
        <v>0</v>
      </c>
      <c r="S295">
        <v>2</v>
      </c>
      <c r="T295" t="s">
        <v>174</v>
      </c>
      <c r="U295">
        <v>2.1432000000000002</v>
      </c>
      <c r="V295">
        <v>0.62690000000000001</v>
      </c>
      <c r="W295">
        <v>13.6366</v>
      </c>
      <c r="X295">
        <v>0.34760000000000002</v>
      </c>
      <c r="Y295">
        <v>36.495699999999999</v>
      </c>
      <c r="Z295">
        <v>0.3473</v>
      </c>
      <c r="AA295">
        <v>4.5999999999999999E-2</v>
      </c>
      <c r="AB295">
        <v>1.6400000000000001E-2</v>
      </c>
      <c r="AC295" t="s">
        <v>179</v>
      </c>
      <c r="AD295">
        <v>9.2999999999999992E-3</v>
      </c>
      <c r="AE295">
        <v>4.5400000000000003E-2</v>
      </c>
      <c r="AF295">
        <v>1.9099999999999999E-2</v>
      </c>
      <c r="AG295">
        <v>0.42749999999999999</v>
      </c>
      <c r="AH295">
        <v>1.06E-2</v>
      </c>
      <c r="AI295">
        <v>9.0038</v>
      </c>
      <c r="AJ295">
        <v>3.5799999999999998E-2</v>
      </c>
      <c r="AK295">
        <v>0.53510000000000002</v>
      </c>
      <c r="AL295">
        <v>7.6E-3</v>
      </c>
      <c r="AM295">
        <v>1.8200000000000001E-2</v>
      </c>
      <c r="AN295">
        <v>8.2000000000000007E-3</v>
      </c>
      <c r="AO295">
        <v>3.1699999999999999E-2</v>
      </c>
      <c r="AP295">
        <v>4.7999999999999996E-3</v>
      </c>
      <c r="AQ295">
        <v>0.1242</v>
      </c>
      <c r="AR295">
        <v>5.3E-3</v>
      </c>
      <c r="AS295">
        <v>6.4470999999999998</v>
      </c>
      <c r="AT295">
        <v>2.7699999999999999E-2</v>
      </c>
      <c r="AU295">
        <v>6.7000000000000002E-3</v>
      </c>
      <c r="AV295">
        <v>3.8999999999999998E-3</v>
      </c>
      <c r="AW295">
        <v>1.11E-2</v>
      </c>
      <c r="AX295">
        <v>1.1999999999999999E-3</v>
      </c>
      <c r="AY295" t="s">
        <v>429</v>
      </c>
      <c r="AZ295">
        <v>8.0000000000000004E-4</v>
      </c>
      <c r="BA295" t="s">
        <v>270</v>
      </c>
      <c r="BB295">
        <v>6.9999999999999999E-4</v>
      </c>
      <c r="BC295" t="s">
        <v>267</v>
      </c>
      <c r="BD295">
        <v>5.0000000000000001E-4</v>
      </c>
      <c r="BE295" t="s">
        <v>406</v>
      </c>
      <c r="BF295">
        <v>4.0000000000000002E-4</v>
      </c>
      <c r="BG295" t="s">
        <v>179</v>
      </c>
      <c r="BH295">
        <v>1E-4</v>
      </c>
      <c r="BI295" t="s">
        <v>192</v>
      </c>
      <c r="BJ295">
        <v>2.0000000000000001E-4</v>
      </c>
      <c r="BK295" t="s">
        <v>1005</v>
      </c>
      <c r="BL295">
        <v>5.0000000000000001E-4</v>
      </c>
      <c r="BM295" t="s">
        <v>214</v>
      </c>
      <c r="BN295">
        <v>2.9999999999999997E-4</v>
      </c>
      <c r="BO295" t="s">
        <v>270</v>
      </c>
      <c r="BP295">
        <v>5.0000000000000001E-4</v>
      </c>
      <c r="BQ295" t="s">
        <v>179</v>
      </c>
      <c r="BR295">
        <v>2.9999999999999997E-4</v>
      </c>
      <c r="BS295" t="s">
        <v>179</v>
      </c>
      <c r="BT295">
        <v>4.0000000000000002E-4</v>
      </c>
      <c r="BU295" t="s">
        <v>179</v>
      </c>
      <c r="BV295">
        <v>5.9999999999999995E-4</v>
      </c>
      <c r="BW295" t="s">
        <v>18</v>
      </c>
      <c r="BY295" t="s">
        <v>179</v>
      </c>
      <c r="BZ295">
        <v>1.1000000000000001E-3</v>
      </c>
      <c r="CA295" t="s">
        <v>179</v>
      </c>
      <c r="CB295">
        <v>8.0000000000000004E-4</v>
      </c>
      <c r="CC295" t="s">
        <v>179</v>
      </c>
      <c r="CD295">
        <v>2.0999999999999999E-3</v>
      </c>
      <c r="CE295" t="s">
        <v>179</v>
      </c>
      <c r="CF295">
        <v>2.3E-3</v>
      </c>
      <c r="CG295" t="s">
        <v>179</v>
      </c>
      <c r="CH295">
        <v>1E-4</v>
      </c>
      <c r="CI295" t="s">
        <v>179</v>
      </c>
      <c r="CJ295">
        <v>6.7999999999999996E-3</v>
      </c>
      <c r="CK295" t="s">
        <v>179</v>
      </c>
      <c r="CL295">
        <v>1.12E-2</v>
      </c>
      <c r="CM295" t="s">
        <v>179</v>
      </c>
      <c r="CN295">
        <v>6.0000000000000001E-3</v>
      </c>
      <c r="CO295" t="s">
        <v>179</v>
      </c>
      <c r="CP295">
        <v>8.0000000000000004E-4</v>
      </c>
      <c r="CQ295" t="s">
        <v>179</v>
      </c>
      <c r="CR295">
        <v>3.3E-3</v>
      </c>
      <c r="CS295" t="s">
        <v>179</v>
      </c>
      <c r="CT295">
        <v>1.8E-3</v>
      </c>
      <c r="CU295" t="s">
        <v>179</v>
      </c>
      <c r="CV295">
        <v>8.0000000000000004E-4</v>
      </c>
      <c r="CW295" t="s">
        <v>18</v>
      </c>
      <c r="CY295" t="s">
        <v>179</v>
      </c>
      <c r="CZ295">
        <v>5.9999999999999995E-4</v>
      </c>
      <c r="DA295" t="s">
        <v>179</v>
      </c>
      <c r="DB295">
        <v>5.9999999999999995E-4</v>
      </c>
      <c r="DC295" t="s">
        <v>179</v>
      </c>
      <c r="DD295">
        <v>5.9999999999999995E-4</v>
      </c>
      <c r="DE295" t="s">
        <v>179</v>
      </c>
      <c r="DF295">
        <v>5.9999999999999995E-4</v>
      </c>
      <c r="DG295" t="s">
        <v>179</v>
      </c>
      <c r="DH295">
        <v>4.0000000000000002E-4</v>
      </c>
      <c r="DI295" t="s">
        <v>179</v>
      </c>
      <c r="DJ295">
        <v>4.0000000000000002E-4</v>
      </c>
      <c r="DK295" t="s">
        <v>2488</v>
      </c>
      <c r="DL295" t="s">
        <v>59</v>
      </c>
      <c r="DS295">
        <v>110</v>
      </c>
      <c r="DT295" t="s">
        <v>919</v>
      </c>
      <c r="DW295" t="s">
        <v>4949</v>
      </c>
    </row>
    <row r="296" spans="1:127">
      <c r="A296">
        <v>740</v>
      </c>
      <c r="B296" s="14">
        <v>44744.05</v>
      </c>
      <c r="C296" t="s">
        <v>52</v>
      </c>
      <c r="D296">
        <v>0</v>
      </c>
      <c r="E296">
        <v>0</v>
      </c>
      <c r="F296">
        <v>0</v>
      </c>
      <c r="G296" t="s">
        <v>54</v>
      </c>
      <c r="H296" t="s">
        <v>55</v>
      </c>
      <c r="I296" t="s">
        <v>55</v>
      </c>
      <c r="J296" t="s">
        <v>55</v>
      </c>
      <c r="K296" t="s">
        <v>18</v>
      </c>
      <c r="L296">
        <v>90</v>
      </c>
      <c r="M296" t="s">
        <v>173</v>
      </c>
      <c r="N296">
        <v>0</v>
      </c>
      <c r="O296" t="s">
        <v>173</v>
      </c>
      <c r="P296">
        <v>0</v>
      </c>
      <c r="Q296" t="s">
        <v>173</v>
      </c>
      <c r="R296">
        <v>0</v>
      </c>
      <c r="S296">
        <v>2</v>
      </c>
      <c r="T296" t="s">
        <v>174</v>
      </c>
      <c r="U296">
        <v>2.9388000000000001</v>
      </c>
      <c r="V296">
        <v>0.65539999999999998</v>
      </c>
      <c r="W296">
        <v>13.0931</v>
      </c>
      <c r="X296">
        <v>0.34189999999999998</v>
      </c>
      <c r="Y296">
        <v>38.299100000000003</v>
      </c>
      <c r="Z296">
        <v>0.35449999999999998</v>
      </c>
      <c r="AA296">
        <v>1.6400000000000001E-2</v>
      </c>
      <c r="AB296">
        <v>1.61E-2</v>
      </c>
      <c r="AC296" t="s">
        <v>179</v>
      </c>
      <c r="AD296">
        <v>8.9999999999999993E-3</v>
      </c>
      <c r="AE296" t="s">
        <v>179</v>
      </c>
      <c r="AF296">
        <v>1.7000000000000001E-2</v>
      </c>
      <c r="AG296">
        <v>0.1608</v>
      </c>
      <c r="AH296">
        <v>7.7999999999999996E-3</v>
      </c>
      <c r="AI296">
        <v>9.1148000000000007</v>
      </c>
      <c r="AJ296">
        <v>3.5799999999999998E-2</v>
      </c>
      <c r="AK296">
        <v>0.5081</v>
      </c>
      <c r="AL296">
        <v>7.4999999999999997E-3</v>
      </c>
      <c r="AM296">
        <v>1.83E-2</v>
      </c>
      <c r="AN296">
        <v>7.9000000000000008E-3</v>
      </c>
      <c r="AO296">
        <v>2.7300000000000001E-2</v>
      </c>
      <c r="AP296">
        <v>4.7999999999999996E-3</v>
      </c>
      <c r="AQ296">
        <v>0.10349999999999999</v>
      </c>
      <c r="AR296">
        <v>4.8999999999999998E-3</v>
      </c>
      <c r="AS296">
        <v>6.2088999999999999</v>
      </c>
      <c r="AT296">
        <v>2.7199999999999998E-2</v>
      </c>
      <c r="AU296">
        <v>4.1999999999999997E-3</v>
      </c>
      <c r="AV296">
        <v>3.8E-3</v>
      </c>
      <c r="AW296">
        <v>1.04E-2</v>
      </c>
      <c r="AX296">
        <v>1.1000000000000001E-3</v>
      </c>
      <c r="AY296" t="s">
        <v>265</v>
      </c>
      <c r="AZ296">
        <v>8.9999999999999998E-4</v>
      </c>
      <c r="BA296" t="s">
        <v>302</v>
      </c>
      <c r="BB296">
        <v>6.9999999999999999E-4</v>
      </c>
      <c r="BC296" t="s">
        <v>304</v>
      </c>
      <c r="BD296">
        <v>5.0000000000000001E-4</v>
      </c>
      <c r="BE296" t="s">
        <v>179</v>
      </c>
      <c r="BF296">
        <v>2.9999999999999997E-4</v>
      </c>
      <c r="BG296" t="s">
        <v>179</v>
      </c>
      <c r="BH296">
        <v>1E-4</v>
      </c>
      <c r="BI296" t="s">
        <v>318</v>
      </c>
      <c r="BJ296">
        <v>2.0000000000000001E-4</v>
      </c>
      <c r="BK296" t="s">
        <v>287</v>
      </c>
      <c r="BL296">
        <v>5.0000000000000001E-4</v>
      </c>
      <c r="BM296" t="s">
        <v>250</v>
      </c>
      <c r="BN296">
        <v>2.9999999999999997E-4</v>
      </c>
      <c r="BO296" t="s">
        <v>270</v>
      </c>
      <c r="BP296">
        <v>5.0000000000000001E-4</v>
      </c>
      <c r="BQ296" t="s">
        <v>179</v>
      </c>
      <c r="BR296">
        <v>2.9999999999999997E-4</v>
      </c>
      <c r="BS296" t="s">
        <v>179</v>
      </c>
      <c r="BT296">
        <v>4.0000000000000002E-4</v>
      </c>
      <c r="BU296" t="s">
        <v>179</v>
      </c>
      <c r="BV296">
        <v>6.9999999999999999E-4</v>
      </c>
      <c r="BW296" t="s">
        <v>179</v>
      </c>
      <c r="BX296">
        <v>8.9999999999999998E-4</v>
      </c>
      <c r="BY296" t="s">
        <v>179</v>
      </c>
      <c r="BZ296">
        <v>1.1000000000000001E-3</v>
      </c>
      <c r="CA296" t="s">
        <v>179</v>
      </c>
      <c r="CB296">
        <v>8.0000000000000004E-4</v>
      </c>
      <c r="CC296" t="s">
        <v>179</v>
      </c>
      <c r="CD296">
        <v>2E-3</v>
      </c>
      <c r="CE296" t="s">
        <v>179</v>
      </c>
      <c r="CF296">
        <v>2.3E-3</v>
      </c>
      <c r="CG296" t="s">
        <v>179</v>
      </c>
      <c r="CH296">
        <v>1E-4</v>
      </c>
      <c r="CI296" t="s">
        <v>179</v>
      </c>
      <c r="CJ296">
        <v>6.7000000000000002E-3</v>
      </c>
      <c r="CK296" t="s">
        <v>179</v>
      </c>
      <c r="CL296">
        <v>1.0999999999999999E-2</v>
      </c>
      <c r="CM296" t="s">
        <v>422</v>
      </c>
      <c r="CN296">
        <v>4.8999999999999998E-3</v>
      </c>
      <c r="CO296" t="s">
        <v>179</v>
      </c>
      <c r="CP296">
        <v>8.0000000000000004E-4</v>
      </c>
      <c r="CQ296" t="s">
        <v>179</v>
      </c>
      <c r="CR296">
        <v>3.3999999999999998E-3</v>
      </c>
      <c r="CS296" t="s">
        <v>179</v>
      </c>
      <c r="CT296">
        <v>1.8E-3</v>
      </c>
      <c r="CU296" t="s">
        <v>179</v>
      </c>
      <c r="CV296">
        <v>8.0000000000000004E-4</v>
      </c>
      <c r="CW296" t="s">
        <v>18</v>
      </c>
      <c r="CY296" t="s">
        <v>179</v>
      </c>
      <c r="CZ296">
        <v>5.9999999999999995E-4</v>
      </c>
      <c r="DA296" t="s">
        <v>179</v>
      </c>
      <c r="DB296">
        <v>5.9999999999999995E-4</v>
      </c>
      <c r="DC296" t="s">
        <v>179</v>
      </c>
      <c r="DD296">
        <v>5.9999999999999995E-4</v>
      </c>
      <c r="DE296" t="s">
        <v>179</v>
      </c>
      <c r="DF296">
        <v>5.9999999999999995E-4</v>
      </c>
      <c r="DG296" t="s">
        <v>179</v>
      </c>
      <c r="DH296">
        <v>4.0000000000000002E-4</v>
      </c>
      <c r="DI296" t="s">
        <v>179</v>
      </c>
      <c r="DJ296">
        <v>2.9999999999999997E-4</v>
      </c>
      <c r="DK296" t="s">
        <v>2488</v>
      </c>
      <c r="DL296" t="s">
        <v>59</v>
      </c>
      <c r="DS296">
        <v>117</v>
      </c>
      <c r="DT296" t="s">
        <v>2489</v>
      </c>
      <c r="DW296" t="s">
        <v>4950</v>
      </c>
    </row>
    <row r="297" spans="1:127">
      <c r="A297">
        <v>741</v>
      </c>
      <c r="B297" s="14">
        <v>44744.052777777775</v>
      </c>
      <c r="C297" t="s">
        <v>52</v>
      </c>
      <c r="D297">
        <v>0</v>
      </c>
      <c r="E297">
        <v>0</v>
      </c>
      <c r="F297">
        <v>0</v>
      </c>
      <c r="G297" t="s">
        <v>54</v>
      </c>
      <c r="H297" t="s">
        <v>55</v>
      </c>
      <c r="I297" t="s">
        <v>55</v>
      </c>
      <c r="J297" t="s">
        <v>55</v>
      </c>
      <c r="K297" t="s">
        <v>18</v>
      </c>
      <c r="L297">
        <v>90</v>
      </c>
      <c r="M297" t="s">
        <v>173</v>
      </c>
      <c r="N297">
        <v>0</v>
      </c>
      <c r="O297" t="s">
        <v>173</v>
      </c>
      <c r="P297">
        <v>0</v>
      </c>
      <c r="Q297" t="s">
        <v>173</v>
      </c>
      <c r="R297">
        <v>0</v>
      </c>
      <c r="S297">
        <v>2</v>
      </c>
      <c r="T297" t="s">
        <v>174</v>
      </c>
      <c r="U297">
        <v>2.9845000000000002</v>
      </c>
      <c r="V297">
        <v>0.63319999999999999</v>
      </c>
      <c r="W297">
        <v>12.927899999999999</v>
      </c>
      <c r="X297">
        <v>0.33860000000000001</v>
      </c>
      <c r="Y297">
        <v>36.976700000000001</v>
      </c>
      <c r="Z297">
        <v>0.3483</v>
      </c>
      <c r="AA297">
        <v>1.67E-2</v>
      </c>
      <c r="AB297">
        <v>1.5699999999999999E-2</v>
      </c>
      <c r="AC297" t="s">
        <v>179</v>
      </c>
      <c r="AD297">
        <v>8.8000000000000005E-3</v>
      </c>
      <c r="AE297" t="s">
        <v>179</v>
      </c>
      <c r="AF297">
        <v>1.7100000000000001E-2</v>
      </c>
      <c r="AG297">
        <v>0.28489999999999999</v>
      </c>
      <c r="AH297">
        <v>9.1000000000000004E-3</v>
      </c>
      <c r="AI297">
        <v>8.4895999999999994</v>
      </c>
      <c r="AJ297">
        <v>3.4500000000000003E-2</v>
      </c>
      <c r="AK297">
        <v>0.51619999999999999</v>
      </c>
      <c r="AL297">
        <v>7.4000000000000003E-3</v>
      </c>
      <c r="AM297">
        <v>1.9E-2</v>
      </c>
      <c r="AN297">
        <v>8.0000000000000002E-3</v>
      </c>
      <c r="AO297">
        <v>2.5700000000000001E-2</v>
      </c>
      <c r="AP297">
        <v>4.7000000000000002E-3</v>
      </c>
      <c r="AQ297">
        <v>8.5999999999999993E-2</v>
      </c>
      <c r="AR297">
        <v>4.5999999999999999E-3</v>
      </c>
      <c r="AS297">
        <v>6.3266999999999998</v>
      </c>
      <c r="AT297">
        <v>2.7199999999999998E-2</v>
      </c>
      <c r="AU297">
        <v>8.3999999999999995E-3</v>
      </c>
      <c r="AV297">
        <v>3.8999999999999998E-3</v>
      </c>
      <c r="AW297">
        <v>1.15E-2</v>
      </c>
      <c r="AX297">
        <v>1.1999999999999999E-3</v>
      </c>
      <c r="AY297" t="s">
        <v>244</v>
      </c>
      <c r="AZ297">
        <v>8.0000000000000004E-4</v>
      </c>
      <c r="BA297" t="s">
        <v>270</v>
      </c>
      <c r="BB297">
        <v>6.9999999999999999E-4</v>
      </c>
      <c r="BC297" t="s">
        <v>211</v>
      </c>
      <c r="BD297">
        <v>5.0000000000000001E-4</v>
      </c>
      <c r="BE297" t="s">
        <v>179</v>
      </c>
      <c r="BF297">
        <v>2.9999999999999997E-4</v>
      </c>
      <c r="BG297" t="s">
        <v>179</v>
      </c>
      <c r="BH297">
        <v>1E-4</v>
      </c>
      <c r="BI297" t="s">
        <v>212</v>
      </c>
      <c r="BJ297">
        <v>2.0000000000000001E-4</v>
      </c>
      <c r="BK297" t="s">
        <v>363</v>
      </c>
      <c r="BL297">
        <v>5.0000000000000001E-4</v>
      </c>
      <c r="BM297" t="s">
        <v>269</v>
      </c>
      <c r="BN297">
        <v>2.9999999999999997E-4</v>
      </c>
      <c r="BO297" t="s">
        <v>537</v>
      </c>
      <c r="BP297">
        <v>5.0000000000000001E-4</v>
      </c>
      <c r="BQ297" t="s">
        <v>179</v>
      </c>
      <c r="BR297">
        <v>2.9999999999999997E-4</v>
      </c>
      <c r="BS297" t="s">
        <v>179</v>
      </c>
      <c r="BT297">
        <v>4.0000000000000002E-4</v>
      </c>
      <c r="BU297" t="s">
        <v>179</v>
      </c>
      <c r="BV297">
        <v>5.9999999999999995E-4</v>
      </c>
      <c r="BW297" t="s">
        <v>18</v>
      </c>
      <c r="BY297" t="s">
        <v>18</v>
      </c>
      <c r="CA297" t="s">
        <v>179</v>
      </c>
      <c r="CB297">
        <v>8.0000000000000004E-4</v>
      </c>
      <c r="CC297" t="s">
        <v>179</v>
      </c>
      <c r="CD297">
        <v>2E-3</v>
      </c>
      <c r="CE297" t="s">
        <v>179</v>
      </c>
      <c r="CF297">
        <v>2.2000000000000001E-3</v>
      </c>
      <c r="CG297" t="s">
        <v>179</v>
      </c>
      <c r="CH297">
        <v>1E-4</v>
      </c>
      <c r="CI297" t="s">
        <v>179</v>
      </c>
      <c r="CJ297">
        <v>7.1000000000000004E-3</v>
      </c>
      <c r="CK297" t="s">
        <v>179</v>
      </c>
      <c r="CL297">
        <v>1.12E-2</v>
      </c>
      <c r="CM297" t="s">
        <v>179</v>
      </c>
      <c r="CN297">
        <v>5.7000000000000002E-3</v>
      </c>
      <c r="CO297" t="s">
        <v>179</v>
      </c>
      <c r="CP297">
        <v>8.9999999999999998E-4</v>
      </c>
      <c r="CQ297" t="s">
        <v>179</v>
      </c>
      <c r="CR297">
        <v>3.2000000000000002E-3</v>
      </c>
      <c r="CS297" t="s">
        <v>179</v>
      </c>
      <c r="CT297">
        <v>1.9E-3</v>
      </c>
      <c r="CU297" t="s">
        <v>18</v>
      </c>
      <c r="CW297" t="s">
        <v>18</v>
      </c>
      <c r="CY297" t="s">
        <v>179</v>
      </c>
      <c r="CZ297">
        <v>5.0000000000000001E-4</v>
      </c>
      <c r="DA297" t="s">
        <v>179</v>
      </c>
      <c r="DB297">
        <v>5.0000000000000001E-4</v>
      </c>
      <c r="DC297" t="s">
        <v>179</v>
      </c>
      <c r="DD297">
        <v>5.9999999999999995E-4</v>
      </c>
      <c r="DE297" t="s">
        <v>179</v>
      </c>
      <c r="DF297">
        <v>5.9999999999999995E-4</v>
      </c>
      <c r="DG297" t="s">
        <v>286</v>
      </c>
      <c r="DH297">
        <v>4.0000000000000002E-4</v>
      </c>
      <c r="DI297" t="s">
        <v>179</v>
      </c>
      <c r="DJ297">
        <v>4.0000000000000002E-4</v>
      </c>
      <c r="DK297" t="s">
        <v>2488</v>
      </c>
      <c r="DL297" t="s">
        <v>59</v>
      </c>
      <c r="DS297">
        <v>134</v>
      </c>
      <c r="DT297" t="s">
        <v>1613</v>
      </c>
      <c r="DW297" t="s">
        <v>4951</v>
      </c>
    </row>
    <row r="298" spans="1:127">
      <c r="A298">
        <v>742</v>
      </c>
      <c r="B298" s="14">
        <v>44744.055555555555</v>
      </c>
      <c r="C298" t="s">
        <v>52</v>
      </c>
      <c r="D298">
        <v>0</v>
      </c>
      <c r="E298">
        <v>0</v>
      </c>
      <c r="F298">
        <v>0</v>
      </c>
      <c r="G298" t="s">
        <v>54</v>
      </c>
      <c r="H298" t="s">
        <v>55</v>
      </c>
      <c r="I298" t="s">
        <v>55</v>
      </c>
      <c r="J298" t="s">
        <v>55</v>
      </c>
      <c r="K298" t="s">
        <v>18</v>
      </c>
      <c r="L298">
        <v>90</v>
      </c>
      <c r="M298" t="s">
        <v>173</v>
      </c>
      <c r="N298">
        <v>0</v>
      </c>
      <c r="O298" t="s">
        <v>173</v>
      </c>
      <c r="P298">
        <v>0</v>
      </c>
      <c r="Q298" t="s">
        <v>173</v>
      </c>
      <c r="R298">
        <v>0</v>
      </c>
      <c r="S298">
        <v>2</v>
      </c>
      <c r="T298" t="s">
        <v>174</v>
      </c>
      <c r="U298">
        <v>1.5091000000000001</v>
      </c>
      <c r="V298">
        <v>0.61750000000000005</v>
      </c>
      <c r="W298">
        <v>13.81</v>
      </c>
      <c r="X298">
        <v>0.35099999999999998</v>
      </c>
      <c r="Y298">
        <v>37.465400000000002</v>
      </c>
      <c r="Z298">
        <v>0.3538</v>
      </c>
      <c r="AA298">
        <v>2.93E-2</v>
      </c>
      <c r="AB298">
        <v>1.61E-2</v>
      </c>
      <c r="AC298" t="s">
        <v>179</v>
      </c>
      <c r="AD298">
        <v>9.1999999999999998E-3</v>
      </c>
      <c r="AE298" t="s">
        <v>179</v>
      </c>
      <c r="AF298">
        <v>1.8800000000000001E-2</v>
      </c>
      <c r="AG298">
        <v>0.50849999999999995</v>
      </c>
      <c r="AH298">
        <v>1.14E-2</v>
      </c>
      <c r="AI298">
        <v>8.76</v>
      </c>
      <c r="AJ298">
        <v>3.5400000000000001E-2</v>
      </c>
      <c r="AK298">
        <v>0.59130000000000005</v>
      </c>
      <c r="AL298">
        <v>7.9000000000000008E-3</v>
      </c>
      <c r="AM298">
        <v>1.9099999999999999E-2</v>
      </c>
      <c r="AN298">
        <v>8.0999999999999996E-3</v>
      </c>
      <c r="AO298">
        <v>3.9300000000000002E-2</v>
      </c>
      <c r="AP298">
        <v>5.0000000000000001E-3</v>
      </c>
      <c r="AQ298">
        <v>7.6399999999999996E-2</v>
      </c>
      <c r="AR298">
        <v>4.3E-3</v>
      </c>
      <c r="AS298">
        <v>6.9965999999999999</v>
      </c>
      <c r="AT298">
        <v>2.8799999999999999E-2</v>
      </c>
      <c r="AU298" t="s">
        <v>179</v>
      </c>
      <c r="AV298">
        <v>4.0000000000000001E-3</v>
      </c>
      <c r="AW298">
        <v>1.14E-2</v>
      </c>
      <c r="AX298">
        <v>1.1000000000000001E-3</v>
      </c>
      <c r="AY298" t="s">
        <v>625</v>
      </c>
      <c r="AZ298">
        <v>8.9999999999999998E-4</v>
      </c>
      <c r="BA298" t="s">
        <v>317</v>
      </c>
      <c r="BB298">
        <v>6.9999999999999999E-4</v>
      </c>
      <c r="BC298" t="s">
        <v>285</v>
      </c>
      <c r="BD298">
        <v>5.0000000000000001E-4</v>
      </c>
      <c r="BE298" t="s">
        <v>211</v>
      </c>
      <c r="BF298">
        <v>2.9999999999999997E-4</v>
      </c>
      <c r="BG298" t="s">
        <v>179</v>
      </c>
      <c r="BH298">
        <v>1E-4</v>
      </c>
      <c r="BI298" t="s">
        <v>192</v>
      </c>
      <c r="BJ298">
        <v>2.0000000000000001E-4</v>
      </c>
      <c r="BK298" t="s">
        <v>432</v>
      </c>
      <c r="BL298">
        <v>5.0000000000000001E-4</v>
      </c>
      <c r="BM298" t="s">
        <v>451</v>
      </c>
      <c r="BN298">
        <v>2.9999999999999997E-4</v>
      </c>
      <c r="BO298" t="s">
        <v>270</v>
      </c>
      <c r="BP298">
        <v>5.0000000000000001E-4</v>
      </c>
      <c r="BQ298" t="s">
        <v>179</v>
      </c>
      <c r="BR298">
        <v>2.9999999999999997E-4</v>
      </c>
      <c r="BS298" t="s">
        <v>179</v>
      </c>
      <c r="BT298">
        <v>4.0000000000000002E-4</v>
      </c>
      <c r="BU298" t="s">
        <v>179</v>
      </c>
      <c r="BV298">
        <v>5.9999999999999995E-4</v>
      </c>
      <c r="BW298" t="s">
        <v>18</v>
      </c>
      <c r="BY298" t="s">
        <v>179</v>
      </c>
      <c r="BZ298">
        <v>1.1000000000000001E-3</v>
      </c>
      <c r="CA298" t="s">
        <v>179</v>
      </c>
      <c r="CB298">
        <v>8.0000000000000004E-4</v>
      </c>
      <c r="CC298" t="s">
        <v>179</v>
      </c>
      <c r="CD298">
        <v>2.0999999999999999E-3</v>
      </c>
      <c r="CE298" t="s">
        <v>179</v>
      </c>
      <c r="CF298">
        <v>2.2000000000000001E-3</v>
      </c>
      <c r="CG298" t="s">
        <v>179</v>
      </c>
      <c r="CH298">
        <v>1E-4</v>
      </c>
      <c r="CI298" t="s">
        <v>179</v>
      </c>
      <c r="CJ298">
        <v>6.8999999999999999E-3</v>
      </c>
      <c r="CK298" t="s">
        <v>179</v>
      </c>
      <c r="CL298">
        <v>1.14E-2</v>
      </c>
      <c r="CM298" t="s">
        <v>179</v>
      </c>
      <c r="CN298">
        <v>5.7000000000000002E-3</v>
      </c>
      <c r="CO298" t="s">
        <v>179</v>
      </c>
      <c r="CP298">
        <v>8.9999999999999998E-4</v>
      </c>
      <c r="CQ298" t="s">
        <v>179</v>
      </c>
      <c r="CR298">
        <v>3.0999999999999999E-3</v>
      </c>
      <c r="CS298" t="s">
        <v>179</v>
      </c>
      <c r="CT298">
        <v>1.9E-3</v>
      </c>
      <c r="CU298" t="s">
        <v>18</v>
      </c>
      <c r="CW298" t="s">
        <v>18</v>
      </c>
      <c r="CY298" t="s">
        <v>179</v>
      </c>
      <c r="CZ298">
        <v>5.9999999999999995E-4</v>
      </c>
      <c r="DA298" t="s">
        <v>179</v>
      </c>
      <c r="DB298">
        <v>5.9999999999999995E-4</v>
      </c>
      <c r="DC298" t="s">
        <v>179</v>
      </c>
      <c r="DD298">
        <v>5.9999999999999995E-4</v>
      </c>
      <c r="DE298" t="s">
        <v>179</v>
      </c>
      <c r="DF298">
        <v>5.9999999999999995E-4</v>
      </c>
      <c r="DG298" t="s">
        <v>179</v>
      </c>
      <c r="DH298">
        <v>4.0000000000000002E-4</v>
      </c>
      <c r="DI298" t="s">
        <v>179</v>
      </c>
      <c r="DJ298">
        <v>4.0000000000000002E-4</v>
      </c>
      <c r="DK298" t="s">
        <v>2490</v>
      </c>
      <c r="DL298" t="s">
        <v>59</v>
      </c>
      <c r="DS298">
        <v>4</v>
      </c>
      <c r="DT298" t="s">
        <v>1630</v>
      </c>
      <c r="DW298" t="s">
        <v>4952</v>
      </c>
    </row>
    <row r="299" spans="1:127">
      <c r="A299">
        <v>743</v>
      </c>
      <c r="B299" s="14">
        <v>44744.061805555553</v>
      </c>
      <c r="C299" t="s">
        <v>52</v>
      </c>
      <c r="D299">
        <v>0</v>
      </c>
      <c r="E299">
        <v>0</v>
      </c>
      <c r="F299">
        <v>0</v>
      </c>
      <c r="G299" t="s">
        <v>54</v>
      </c>
      <c r="H299" t="s">
        <v>55</v>
      </c>
      <c r="I299" t="s">
        <v>55</v>
      </c>
      <c r="J299" t="s">
        <v>55</v>
      </c>
      <c r="K299" t="s">
        <v>18</v>
      </c>
      <c r="L299">
        <v>90</v>
      </c>
      <c r="M299" t="s">
        <v>173</v>
      </c>
      <c r="N299">
        <v>0</v>
      </c>
      <c r="O299" t="s">
        <v>173</v>
      </c>
      <c r="P299">
        <v>0</v>
      </c>
      <c r="Q299" t="s">
        <v>173</v>
      </c>
      <c r="R299">
        <v>0</v>
      </c>
      <c r="S299">
        <v>2</v>
      </c>
      <c r="T299" t="s">
        <v>174</v>
      </c>
      <c r="U299">
        <v>3.8121</v>
      </c>
      <c r="V299">
        <v>0.66810000000000003</v>
      </c>
      <c r="W299">
        <v>12.3696</v>
      </c>
      <c r="X299">
        <v>0.33510000000000001</v>
      </c>
      <c r="Y299">
        <v>38.877099999999999</v>
      </c>
      <c r="Z299">
        <v>0.35780000000000001</v>
      </c>
      <c r="AA299">
        <v>3.1699999999999999E-2</v>
      </c>
      <c r="AB299">
        <v>1.6199999999999999E-2</v>
      </c>
      <c r="AC299" t="s">
        <v>179</v>
      </c>
      <c r="AD299">
        <v>8.8000000000000005E-3</v>
      </c>
      <c r="AE299" t="s">
        <v>179</v>
      </c>
      <c r="AF299">
        <v>1.72E-2</v>
      </c>
      <c r="AG299">
        <v>0.20480000000000001</v>
      </c>
      <c r="AH299">
        <v>8.3000000000000001E-3</v>
      </c>
      <c r="AI299">
        <v>8.8467000000000002</v>
      </c>
      <c r="AJ299">
        <v>3.5200000000000002E-2</v>
      </c>
      <c r="AK299">
        <v>0.5514</v>
      </c>
      <c r="AL299">
        <v>7.7000000000000002E-3</v>
      </c>
      <c r="AM299">
        <v>2.3300000000000001E-2</v>
      </c>
      <c r="AN299">
        <v>8.0999999999999996E-3</v>
      </c>
      <c r="AO299">
        <v>3.2599999999999997E-2</v>
      </c>
      <c r="AP299">
        <v>5.0000000000000001E-3</v>
      </c>
      <c r="AQ299">
        <v>0.1017</v>
      </c>
      <c r="AR299">
        <v>4.8999999999999998E-3</v>
      </c>
      <c r="AS299">
        <v>6.4065000000000003</v>
      </c>
      <c r="AT299">
        <v>2.76E-2</v>
      </c>
      <c r="AU299">
        <v>5.7999999999999996E-3</v>
      </c>
      <c r="AV299">
        <v>3.8999999999999998E-3</v>
      </c>
      <c r="AW299">
        <v>1.2500000000000001E-2</v>
      </c>
      <c r="AX299">
        <v>1.1999999999999999E-3</v>
      </c>
      <c r="AY299" t="s">
        <v>268</v>
      </c>
      <c r="AZ299">
        <v>8.0000000000000004E-4</v>
      </c>
      <c r="BA299" t="s">
        <v>215</v>
      </c>
      <c r="BB299">
        <v>6.9999999999999999E-4</v>
      </c>
      <c r="BC299" t="s">
        <v>285</v>
      </c>
      <c r="BD299">
        <v>5.0000000000000001E-4</v>
      </c>
      <c r="BE299" t="s">
        <v>179</v>
      </c>
      <c r="BF299">
        <v>2.9999999999999997E-4</v>
      </c>
      <c r="BG299" t="s">
        <v>246</v>
      </c>
      <c r="BH299">
        <v>1E-4</v>
      </c>
      <c r="BI299" t="s">
        <v>516</v>
      </c>
      <c r="BJ299">
        <v>2.0000000000000001E-4</v>
      </c>
      <c r="BK299" t="s">
        <v>268</v>
      </c>
      <c r="BL299">
        <v>5.0000000000000001E-4</v>
      </c>
      <c r="BM299" t="s">
        <v>451</v>
      </c>
      <c r="BN299">
        <v>2.9999999999999997E-4</v>
      </c>
      <c r="BO299" t="s">
        <v>215</v>
      </c>
      <c r="BP299">
        <v>5.0000000000000001E-4</v>
      </c>
      <c r="BQ299" t="s">
        <v>179</v>
      </c>
      <c r="BR299">
        <v>2.9999999999999997E-4</v>
      </c>
      <c r="BS299" t="s">
        <v>179</v>
      </c>
      <c r="BT299">
        <v>4.0000000000000002E-4</v>
      </c>
      <c r="BU299" t="s">
        <v>179</v>
      </c>
      <c r="BV299">
        <v>6.9999999999999999E-4</v>
      </c>
      <c r="BW299" t="s">
        <v>179</v>
      </c>
      <c r="BX299">
        <v>8.9999999999999998E-4</v>
      </c>
      <c r="BY299" t="s">
        <v>179</v>
      </c>
      <c r="BZ299">
        <v>1.1000000000000001E-3</v>
      </c>
      <c r="CA299" t="s">
        <v>211</v>
      </c>
      <c r="CB299">
        <v>8.0000000000000004E-4</v>
      </c>
      <c r="CC299" t="s">
        <v>179</v>
      </c>
      <c r="CD299">
        <v>2E-3</v>
      </c>
      <c r="CE299" t="s">
        <v>179</v>
      </c>
      <c r="CF299">
        <v>2.3E-3</v>
      </c>
      <c r="CG299" t="s">
        <v>216</v>
      </c>
      <c r="CH299">
        <v>1E-4</v>
      </c>
      <c r="CI299" t="s">
        <v>179</v>
      </c>
      <c r="CJ299">
        <v>6.7999999999999996E-3</v>
      </c>
      <c r="CK299" t="s">
        <v>179</v>
      </c>
      <c r="CL299">
        <v>1.11E-2</v>
      </c>
      <c r="CM299" t="s">
        <v>179</v>
      </c>
      <c r="CN299">
        <v>4.4000000000000003E-3</v>
      </c>
      <c r="CO299" t="s">
        <v>179</v>
      </c>
      <c r="CP299">
        <v>8.9999999999999998E-4</v>
      </c>
      <c r="CQ299" t="s">
        <v>179</v>
      </c>
      <c r="CR299">
        <v>3.2000000000000002E-3</v>
      </c>
      <c r="CS299" t="s">
        <v>179</v>
      </c>
      <c r="CT299">
        <v>1.8E-3</v>
      </c>
      <c r="CU299" t="s">
        <v>179</v>
      </c>
      <c r="CV299">
        <v>8.0000000000000004E-4</v>
      </c>
      <c r="CW299" t="s">
        <v>18</v>
      </c>
      <c r="CY299" t="s">
        <v>179</v>
      </c>
      <c r="CZ299">
        <v>5.9999999999999995E-4</v>
      </c>
      <c r="DA299" t="s">
        <v>179</v>
      </c>
      <c r="DB299">
        <v>5.9999999999999995E-4</v>
      </c>
      <c r="DC299" t="s">
        <v>179</v>
      </c>
      <c r="DD299">
        <v>5.9999999999999995E-4</v>
      </c>
      <c r="DE299" t="s">
        <v>179</v>
      </c>
      <c r="DF299">
        <v>5.9999999999999995E-4</v>
      </c>
      <c r="DG299" t="s">
        <v>179</v>
      </c>
      <c r="DH299">
        <v>4.0000000000000002E-4</v>
      </c>
      <c r="DI299" t="s">
        <v>179</v>
      </c>
      <c r="DJ299">
        <v>2.9999999999999997E-4</v>
      </c>
      <c r="DK299" t="s">
        <v>2490</v>
      </c>
      <c r="DL299" t="s">
        <v>59</v>
      </c>
      <c r="DS299">
        <v>23</v>
      </c>
      <c r="DT299" t="s">
        <v>2491</v>
      </c>
      <c r="DW299" t="s">
        <v>4953</v>
      </c>
    </row>
    <row r="300" spans="1:127">
      <c r="A300">
        <v>744</v>
      </c>
      <c r="B300" s="14">
        <v>44744.064583333333</v>
      </c>
      <c r="C300" t="s">
        <v>52</v>
      </c>
      <c r="D300">
        <v>0</v>
      </c>
      <c r="E300">
        <v>0</v>
      </c>
      <c r="F300">
        <v>0</v>
      </c>
      <c r="G300" t="s">
        <v>54</v>
      </c>
      <c r="H300" t="s">
        <v>55</v>
      </c>
      <c r="I300" t="s">
        <v>55</v>
      </c>
      <c r="J300" t="s">
        <v>55</v>
      </c>
      <c r="K300" t="s">
        <v>18</v>
      </c>
      <c r="L300">
        <v>90</v>
      </c>
      <c r="M300" t="s">
        <v>173</v>
      </c>
      <c r="N300">
        <v>0</v>
      </c>
      <c r="O300" t="s">
        <v>173</v>
      </c>
      <c r="P300">
        <v>0</v>
      </c>
      <c r="Q300" t="s">
        <v>173</v>
      </c>
      <c r="R300">
        <v>0</v>
      </c>
      <c r="S300">
        <v>2</v>
      </c>
      <c r="T300" t="s">
        <v>174</v>
      </c>
      <c r="U300">
        <v>2.3811</v>
      </c>
      <c r="V300">
        <v>0.66180000000000005</v>
      </c>
      <c r="W300">
        <v>13.0549</v>
      </c>
      <c r="X300">
        <v>0.34489999999999998</v>
      </c>
      <c r="Y300">
        <v>38.218800000000002</v>
      </c>
      <c r="Z300">
        <v>0.35699999999999998</v>
      </c>
      <c r="AA300">
        <v>1.61E-2</v>
      </c>
      <c r="AB300">
        <v>1.6E-2</v>
      </c>
      <c r="AC300" t="s">
        <v>179</v>
      </c>
      <c r="AD300">
        <v>9.2999999999999992E-3</v>
      </c>
      <c r="AE300" t="s">
        <v>179</v>
      </c>
      <c r="AF300">
        <v>1.8499999999999999E-2</v>
      </c>
      <c r="AG300">
        <v>0.39700000000000002</v>
      </c>
      <c r="AH300">
        <v>1.04E-2</v>
      </c>
      <c r="AI300">
        <v>8.7647999999999993</v>
      </c>
      <c r="AJ300">
        <v>3.5299999999999998E-2</v>
      </c>
      <c r="AK300">
        <v>0.59860000000000002</v>
      </c>
      <c r="AL300">
        <v>7.9000000000000008E-3</v>
      </c>
      <c r="AM300">
        <v>1.66E-2</v>
      </c>
      <c r="AN300">
        <v>8.0999999999999996E-3</v>
      </c>
      <c r="AO300">
        <v>3.56E-2</v>
      </c>
      <c r="AP300">
        <v>4.8999999999999998E-3</v>
      </c>
      <c r="AQ300">
        <v>7.1599999999999997E-2</v>
      </c>
      <c r="AR300">
        <v>4.1999999999999997E-3</v>
      </c>
      <c r="AS300">
        <v>6.8947000000000003</v>
      </c>
      <c r="AT300">
        <v>2.86E-2</v>
      </c>
      <c r="AU300">
        <v>5.5999999999999999E-3</v>
      </c>
      <c r="AV300">
        <v>4.0000000000000001E-3</v>
      </c>
      <c r="AW300">
        <v>1.06E-2</v>
      </c>
      <c r="AX300">
        <v>1.1000000000000001E-3</v>
      </c>
      <c r="AY300" t="s">
        <v>243</v>
      </c>
      <c r="AZ300">
        <v>8.9999999999999998E-4</v>
      </c>
      <c r="BA300" t="s">
        <v>1085</v>
      </c>
      <c r="BB300">
        <v>8.0000000000000004E-4</v>
      </c>
      <c r="BC300" t="s">
        <v>247</v>
      </c>
      <c r="BD300">
        <v>5.0000000000000001E-4</v>
      </c>
      <c r="BE300" t="s">
        <v>179</v>
      </c>
      <c r="BF300">
        <v>2.9999999999999997E-4</v>
      </c>
      <c r="BG300" t="s">
        <v>179</v>
      </c>
      <c r="BH300">
        <v>1E-4</v>
      </c>
      <c r="BI300" t="s">
        <v>212</v>
      </c>
      <c r="BJ300">
        <v>2.0000000000000001E-4</v>
      </c>
      <c r="BK300" t="s">
        <v>891</v>
      </c>
      <c r="BL300">
        <v>5.0000000000000001E-4</v>
      </c>
      <c r="BM300" t="s">
        <v>517</v>
      </c>
      <c r="BN300">
        <v>2.9999999999999997E-4</v>
      </c>
      <c r="BO300" t="s">
        <v>229</v>
      </c>
      <c r="BP300">
        <v>5.0000000000000001E-4</v>
      </c>
      <c r="BQ300" t="s">
        <v>179</v>
      </c>
      <c r="BR300">
        <v>2.9999999999999997E-4</v>
      </c>
      <c r="BS300" t="s">
        <v>179</v>
      </c>
      <c r="BT300">
        <v>4.0000000000000002E-4</v>
      </c>
      <c r="BU300" t="s">
        <v>179</v>
      </c>
      <c r="BV300">
        <v>5.9999999999999995E-4</v>
      </c>
      <c r="BW300" t="s">
        <v>18</v>
      </c>
      <c r="BY300" t="s">
        <v>18</v>
      </c>
      <c r="CA300" t="s">
        <v>179</v>
      </c>
      <c r="CB300">
        <v>8.0000000000000004E-4</v>
      </c>
      <c r="CC300" t="s">
        <v>179</v>
      </c>
      <c r="CD300">
        <v>2.0999999999999999E-3</v>
      </c>
      <c r="CE300" t="s">
        <v>179</v>
      </c>
      <c r="CF300">
        <v>2.3E-3</v>
      </c>
      <c r="CG300" t="s">
        <v>216</v>
      </c>
      <c r="CH300">
        <v>1E-4</v>
      </c>
      <c r="CI300" t="s">
        <v>179</v>
      </c>
      <c r="CJ300">
        <v>6.8999999999999999E-3</v>
      </c>
      <c r="CK300" t="s">
        <v>179</v>
      </c>
      <c r="CL300">
        <v>1.1299999999999999E-2</v>
      </c>
      <c r="CM300" t="s">
        <v>179</v>
      </c>
      <c r="CN300">
        <v>5.1000000000000004E-3</v>
      </c>
      <c r="CO300" t="s">
        <v>179</v>
      </c>
      <c r="CP300">
        <v>8.9999999999999998E-4</v>
      </c>
      <c r="CQ300" t="s">
        <v>179</v>
      </c>
      <c r="CR300">
        <v>3.3E-3</v>
      </c>
      <c r="CS300" t="s">
        <v>179</v>
      </c>
      <c r="CT300">
        <v>1.9E-3</v>
      </c>
      <c r="CU300" t="s">
        <v>179</v>
      </c>
      <c r="CV300">
        <v>8.0000000000000004E-4</v>
      </c>
      <c r="CW300" t="s">
        <v>18</v>
      </c>
      <c r="CY300" t="s">
        <v>179</v>
      </c>
      <c r="CZ300">
        <v>5.0000000000000001E-4</v>
      </c>
      <c r="DA300" t="s">
        <v>179</v>
      </c>
      <c r="DB300">
        <v>5.0000000000000001E-4</v>
      </c>
      <c r="DC300" t="s">
        <v>179</v>
      </c>
      <c r="DD300">
        <v>5.9999999999999995E-4</v>
      </c>
      <c r="DE300" t="s">
        <v>192</v>
      </c>
      <c r="DF300">
        <v>5.9999999999999995E-4</v>
      </c>
      <c r="DG300" t="s">
        <v>179</v>
      </c>
      <c r="DH300">
        <v>4.0000000000000002E-4</v>
      </c>
      <c r="DI300" t="s">
        <v>179</v>
      </c>
      <c r="DJ300">
        <v>2.9999999999999997E-4</v>
      </c>
      <c r="DK300" t="s">
        <v>2490</v>
      </c>
      <c r="DL300" t="s">
        <v>59</v>
      </c>
      <c r="DS300">
        <v>46</v>
      </c>
      <c r="DT300" t="s">
        <v>1613</v>
      </c>
      <c r="DW300" t="s">
        <v>4954</v>
      </c>
    </row>
    <row r="301" spans="1:127">
      <c r="A301">
        <v>745</v>
      </c>
      <c r="B301" s="14">
        <v>44744.23541666667</v>
      </c>
      <c r="C301" t="s">
        <v>52</v>
      </c>
      <c r="D301">
        <v>0</v>
      </c>
      <c r="E301">
        <v>0</v>
      </c>
      <c r="F301">
        <v>0</v>
      </c>
      <c r="G301" t="s">
        <v>54</v>
      </c>
      <c r="H301" t="s">
        <v>55</v>
      </c>
      <c r="I301" t="s">
        <v>55</v>
      </c>
      <c r="J301" t="s">
        <v>55</v>
      </c>
      <c r="K301" t="s">
        <v>18</v>
      </c>
      <c r="L301">
        <v>90</v>
      </c>
      <c r="M301" t="s">
        <v>173</v>
      </c>
      <c r="N301">
        <v>0</v>
      </c>
      <c r="O301" t="s">
        <v>173</v>
      </c>
      <c r="P301">
        <v>0</v>
      </c>
      <c r="Q301" t="s">
        <v>173</v>
      </c>
      <c r="R301">
        <v>0</v>
      </c>
      <c r="S301">
        <v>2</v>
      </c>
      <c r="T301" t="s">
        <v>174</v>
      </c>
      <c r="U301">
        <v>2.2058</v>
      </c>
      <c r="V301">
        <v>0.61860000000000004</v>
      </c>
      <c r="W301">
        <v>11.034000000000001</v>
      </c>
      <c r="X301">
        <v>0.31669999999999998</v>
      </c>
      <c r="Y301">
        <v>34.229999999999997</v>
      </c>
      <c r="Z301">
        <v>0.33239999999999997</v>
      </c>
      <c r="AA301">
        <v>2.9499999999999998E-2</v>
      </c>
      <c r="AB301">
        <v>1.5800000000000002E-2</v>
      </c>
      <c r="AC301" t="s">
        <v>179</v>
      </c>
      <c r="AD301">
        <v>8.8000000000000005E-3</v>
      </c>
      <c r="AE301" t="s">
        <v>179</v>
      </c>
      <c r="AF301">
        <v>1.7600000000000001E-2</v>
      </c>
      <c r="AG301">
        <v>0.25340000000000001</v>
      </c>
      <c r="AH301">
        <v>8.6999999999999994E-3</v>
      </c>
      <c r="AI301">
        <v>8.2614000000000001</v>
      </c>
      <c r="AJ301">
        <v>3.4000000000000002E-2</v>
      </c>
      <c r="AK301">
        <v>0.52639999999999998</v>
      </c>
      <c r="AL301">
        <v>7.4999999999999997E-3</v>
      </c>
      <c r="AM301">
        <v>1.03E-2</v>
      </c>
      <c r="AN301">
        <v>7.7999999999999996E-3</v>
      </c>
      <c r="AO301">
        <v>3.0099999999999998E-2</v>
      </c>
      <c r="AP301">
        <v>4.5999999999999999E-3</v>
      </c>
      <c r="AQ301">
        <v>7.9299999999999995E-2</v>
      </c>
      <c r="AR301">
        <v>4.4999999999999997E-3</v>
      </c>
      <c r="AS301">
        <v>6.2160000000000002</v>
      </c>
      <c r="AT301">
        <v>2.7E-2</v>
      </c>
      <c r="AU301" t="s">
        <v>179</v>
      </c>
      <c r="AV301">
        <v>3.8E-3</v>
      </c>
      <c r="AW301">
        <v>1.2699999999999999E-2</v>
      </c>
      <c r="AX301">
        <v>1.2999999999999999E-3</v>
      </c>
      <c r="AY301" t="s">
        <v>193</v>
      </c>
      <c r="AZ301">
        <v>8.9999999999999998E-4</v>
      </c>
      <c r="BA301" t="s">
        <v>301</v>
      </c>
      <c r="BB301">
        <v>6.9999999999999999E-4</v>
      </c>
      <c r="BC301" t="s">
        <v>245</v>
      </c>
      <c r="BD301">
        <v>5.0000000000000001E-4</v>
      </c>
      <c r="BE301" t="s">
        <v>516</v>
      </c>
      <c r="BF301">
        <v>2.9999999999999997E-4</v>
      </c>
      <c r="BG301" t="s">
        <v>179</v>
      </c>
      <c r="BH301">
        <v>1E-4</v>
      </c>
      <c r="BI301" t="s">
        <v>516</v>
      </c>
      <c r="BJ301">
        <v>2.0000000000000001E-4</v>
      </c>
      <c r="BK301" t="s">
        <v>287</v>
      </c>
      <c r="BL301">
        <v>5.0000000000000001E-4</v>
      </c>
      <c r="BM301" t="s">
        <v>250</v>
      </c>
      <c r="BN301">
        <v>2.9999999999999997E-4</v>
      </c>
      <c r="BO301" t="s">
        <v>301</v>
      </c>
      <c r="BP301">
        <v>5.9999999999999995E-4</v>
      </c>
      <c r="BQ301" t="s">
        <v>179</v>
      </c>
      <c r="BR301">
        <v>2.9999999999999997E-4</v>
      </c>
      <c r="BS301" t="s">
        <v>179</v>
      </c>
      <c r="BT301">
        <v>4.0000000000000002E-4</v>
      </c>
      <c r="BU301" t="s">
        <v>179</v>
      </c>
      <c r="BV301">
        <v>5.9999999999999995E-4</v>
      </c>
      <c r="BW301" t="s">
        <v>18</v>
      </c>
      <c r="BY301" t="s">
        <v>179</v>
      </c>
      <c r="BZ301">
        <v>1.1999999999999999E-3</v>
      </c>
      <c r="CA301" t="s">
        <v>179</v>
      </c>
      <c r="CB301">
        <v>8.9999999999999998E-4</v>
      </c>
      <c r="CC301" t="s">
        <v>179</v>
      </c>
      <c r="CD301">
        <v>2.2000000000000001E-3</v>
      </c>
      <c r="CE301" t="s">
        <v>179</v>
      </c>
      <c r="CF301">
        <v>2.2000000000000001E-3</v>
      </c>
      <c r="CG301" t="s">
        <v>179</v>
      </c>
      <c r="CH301">
        <v>1E-4</v>
      </c>
      <c r="CI301" t="s">
        <v>179</v>
      </c>
      <c r="CJ301">
        <v>8.0000000000000002E-3</v>
      </c>
      <c r="CK301" t="s">
        <v>179</v>
      </c>
      <c r="CL301">
        <v>1.17E-2</v>
      </c>
      <c r="CM301" t="s">
        <v>179</v>
      </c>
      <c r="CN301">
        <v>7.0000000000000001E-3</v>
      </c>
      <c r="CO301" t="s">
        <v>179</v>
      </c>
      <c r="CP301">
        <v>8.9999999999999998E-4</v>
      </c>
      <c r="CQ301" t="s">
        <v>179</v>
      </c>
      <c r="CR301">
        <v>3.0000000000000001E-3</v>
      </c>
      <c r="CS301" t="s">
        <v>179</v>
      </c>
      <c r="CT301">
        <v>2E-3</v>
      </c>
      <c r="CU301" t="s">
        <v>179</v>
      </c>
      <c r="CV301">
        <v>6.9999999999999999E-4</v>
      </c>
      <c r="CW301" t="s">
        <v>18</v>
      </c>
      <c r="CY301" t="s">
        <v>179</v>
      </c>
      <c r="CZ301">
        <v>5.0000000000000001E-4</v>
      </c>
      <c r="DA301" t="s">
        <v>179</v>
      </c>
      <c r="DB301">
        <v>5.9999999999999995E-4</v>
      </c>
      <c r="DC301" t="s">
        <v>179</v>
      </c>
      <c r="DD301">
        <v>5.9999999999999995E-4</v>
      </c>
      <c r="DE301" t="s">
        <v>179</v>
      </c>
      <c r="DF301">
        <v>5.9999999999999995E-4</v>
      </c>
      <c r="DG301" t="s">
        <v>179</v>
      </c>
      <c r="DH301">
        <v>4.0000000000000002E-4</v>
      </c>
      <c r="DI301" t="s">
        <v>179</v>
      </c>
      <c r="DJ301">
        <v>4.0000000000000002E-4</v>
      </c>
      <c r="DK301" t="s">
        <v>2492</v>
      </c>
      <c r="DL301" t="s">
        <v>59</v>
      </c>
      <c r="DS301">
        <v>20</v>
      </c>
      <c r="DT301" t="s">
        <v>2493</v>
      </c>
      <c r="DW301" t="s">
        <v>4955</v>
      </c>
    </row>
    <row r="302" spans="1:127">
      <c r="A302">
        <v>746</v>
      </c>
      <c r="B302" s="14">
        <v>44744.237500000003</v>
      </c>
      <c r="C302" t="s">
        <v>52</v>
      </c>
      <c r="D302">
        <v>0</v>
      </c>
      <c r="E302">
        <v>0</v>
      </c>
      <c r="F302">
        <v>0</v>
      </c>
      <c r="G302" t="s">
        <v>54</v>
      </c>
      <c r="H302" t="s">
        <v>55</v>
      </c>
      <c r="I302" t="s">
        <v>55</v>
      </c>
      <c r="J302" t="s">
        <v>55</v>
      </c>
      <c r="K302" t="s">
        <v>18</v>
      </c>
      <c r="L302">
        <v>90</v>
      </c>
      <c r="M302" t="s">
        <v>173</v>
      </c>
      <c r="N302">
        <v>0</v>
      </c>
      <c r="O302" t="s">
        <v>173</v>
      </c>
      <c r="P302">
        <v>0</v>
      </c>
      <c r="Q302" t="s">
        <v>173</v>
      </c>
      <c r="R302">
        <v>0</v>
      </c>
      <c r="S302">
        <v>2</v>
      </c>
      <c r="T302" t="s">
        <v>174</v>
      </c>
      <c r="U302">
        <v>1.8537999999999999</v>
      </c>
      <c r="V302">
        <v>0.61029999999999995</v>
      </c>
      <c r="W302">
        <v>14.074400000000001</v>
      </c>
      <c r="X302">
        <v>0.35220000000000001</v>
      </c>
      <c r="Y302">
        <v>37.755800000000001</v>
      </c>
      <c r="Z302">
        <v>0.35520000000000002</v>
      </c>
      <c r="AA302">
        <v>3.6600000000000001E-2</v>
      </c>
      <c r="AB302">
        <v>1.5900000000000001E-2</v>
      </c>
      <c r="AC302" t="s">
        <v>179</v>
      </c>
      <c r="AD302">
        <v>9.4999999999999998E-3</v>
      </c>
      <c r="AE302">
        <v>7.2599999999999998E-2</v>
      </c>
      <c r="AF302">
        <v>1.95E-2</v>
      </c>
      <c r="AG302">
        <v>0.51529999999999998</v>
      </c>
      <c r="AH302">
        <v>1.14E-2</v>
      </c>
      <c r="AI302">
        <v>8.3712</v>
      </c>
      <c r="AJ302">
        <v>3.4500000000000003E-2</v>
      </c>
      <c r="AK302">
        <v>0.56489999999999996</v>
      </c>
      <c r="AL302">
        <v>7.7000000000000002E-3</v>
      </c>
      <c r="AM302">
        <v>2.35E-2</v>
      </c>
      <c r="AN302">
        <v>8.3000000000000001E-3</v>
      </c>
      <c r="AO302">
        <v>2.9000000000000001E-2</v>
      </c>
      <c r="AP302">
        <v>4.8999999999999998E-3</v>
      </c>
      <c r="AQ302">
        <v>9.1399999999999995E-2</v>
      </c>
      <c r="AR302">
        <v>4.7000000000000002E-3</v>
      </c>
      <c r="AS302">
        <v>6.8667999999999996</v>
      </c>
      <c r="AT302">
        <v>2.8400000000000002E-2</v>
      </c>
      <c r="AU302">
        <v>6.3E-3</v>
      </c>
      <c r="AV302">
        <v>4.0000000000000001E-3</v>
      </c>
      <c r="AW302">
        <v>9.7999999999999997E-3</v>
      </c>
      <c r="AX302">
        <v>1.1000000000000001E-3</v>
      </c>
      <c r="AY302" t="s">
        <v>349</v>
      </c>
      <c r="AZ302">
        <v>8.9999999999999998E-4</v>
      </c>
      <c r="BA302" t="s">
        <v>405</v>
      </c>
      <c r="BB302">
        <v>6.9999999999999999E-4</v>
      </c>
      <c r="BC302" t="s">
        <v>192</v>
      </c>
      <c r="BD302">
        <v>5.0000000000000001E-4</v>
      </c>
      <c r="BE302" t="s">
        <v>267</v>
      </c>
      <c r="BF302">
        <v>4.0000000000000002E-4</v>
      </c>
      <c r="BG302" t="s">
        <v>179</v>
      </c>
      <c r="BH302">
        <v>1E-4</v>
      </c>
      <c r="BI302" t="s">
        <v>212</v>
      </c>
      <c r="BJ302">
        <v>2.0000000000000001E-4</v>
      </c>
      <c r="BK302" t="s">
        <v>331</v>
      </c>
      <c r="BL302">
        <v>5.0000000000000001E-4</v>
      </c>
      <c r="BM302" t="s">
        <v>194</v>
      </c>
      <c r="BN302">
        <v>2.9999999999999997E-4</v>
      </c>
      <c r="BO302" t="s">
        <v>208</v>
      </c>
      <c r="BP302">
        <v>5.0000000000000001E-4</v>
      </c>
      <c r="BQ302" t="s">
        <v>179</v>
      </c>
      <c r="BR302">
        <v>2.9999999999999997E-4</v>
      </c>
      <c r="BS302" t="s">
        <v>179</v>
      </c>
      <c r="BT302">
        <v>4.0000000000000002E-4</v>
      </c>
      <c r="BU302" t="s">
        <v>179</v>
      </c>
      <c r="BV302">
        <v>5.9999999999999995E-4</v>
      </c>
      <c r="BW302" t="s">
        <v>18</v>
      </c>
      <c r="BY302" t="s">
        <v>18</v>
      </c>
      <c r="CA302" t="s">
        <v>179</v>
      </c>
      <c r="CB302">
        <v>8.0000000000000004E-4</v>
      </c>
      <c r="CC302" t="s">
        <v>179</v>
      </c>
      <c r="CD302">
        <v>2E-3</v>
      </c>
      <c r="CE302" t="s">
        <v>179</v>
      </c>
      <c r="CF302">
        <v>2.2000000000000001E-3</v>
      </c>
      <c r="CG302" t="s">
        <v>179</v>
      </c>
      <c r="CH302">
        <v>1E-4</v>
      </c>
      <c r="CI302" t="s">
        <v>179</v>
      </c>
      <c r="CJ302">
        <v>6.4999999999999997E-3</v>
      </c>
      <c r="CK302" t="s">
        <v>179</v>
      </c>
      <c r="CL302">
        <v>1.09E-2</v>
      </c>
      <c r="CM302" t="s">
        <v>179</v>
      </c>
      <c r="CN302">
        <v>5.4000000000000003E-3</v>
      </c>
      <c r="CO302" t="s">
        <v>179</v>
      </c>
      <c r="CP302">
        <v>8.9999999999999998E-4</v>
      </c>
      <c r="CQ302" t="s">
        <v>179</v>
      </c>
      <c r="CR302">
        <v>3.3999999999999998E-3</v>
      </c>
      <c r="CS302" t="s">
        <v>179</v>
      </c>
      <c r="CT302">
        <v>2E-3</v>
      </c>
      <c r="CU302" t="s">
        <v>18</v>
      </c>
      <c r="CW302" t="s">
        <v>18</v>
      </c>
      <c r="CY302" t="s">
        <v>179</v>
      </c>
      <c r="CZ302">
        <v>5.9999999999999995E-4</v>
      </c>
      <c r="DA302" t="s">
        <v>179</v>
      </c>
      <c r="DB302">
        <v>5.9999999999999995E-4</v>
      </c>
      <c r="DC302" t="s">
        <v>179</v>
      </c>
      <c r="DD302">
        <v>5.9999999999999995E-4</v>
      </c>
      <c r="DE302" t="s">
        <v>179</v>
      </c>
      <c r="DF302">
        <v>5.9999999999999995E-4</v>
      </c>
      <c r="DG302" t="s">
        <v>179</v>
      </c>
      <c r="DH302">
        <v>4.0000000000000002E-4</v>
      </c>
      <c r="DI302" t="s">
        <v>179</v>
      </c>
      <c r="DJ302">
        <v>4.0000000000000002E-4</v>
      </c>
      <c r="DK302" t="s">
        <v>2492</v>
      </c>
      <c r="DL302" t="s">
        <v>59</v>
      </c>
      <c r="DS302">
        <v>45</v>
      </c>
      <c r="DT302" t="s">
        <v>898</v>
      </c>
      <c r="DW302" t="s">
        <v>4956</v>
      </c>
    </row>
    <row r="303" spans="1:127">
      <c r="A303">
        <v>747</v>
      </c>
      <c r="B303" s="14">
        <v>44744.239583333336</v>
      </c>
      <c r="C303" t="s">
        <v>52</v>
      </c>
      <c r="D303">
        <v>0</v>
      </c>
      <c r="E303">
        <v>0</v>
      </c>
      <c r="F303">
        <v>0</v>
      </c>
      <c r="G303" t="s">
        <v>54</v>
      </c>
      <c r="H303" t="s">
        <v>55</v>
      </c>
      <c r="I303" t="s">
        <v>55</v>
      </c>
      <c r="J303" t="s">
        <v>55</v>
      </c>
      <c r="K303" t="s">
        <v>18</v>
      </c>
      <c r="L303">
        <v>90</v>
      </c>
      <c r="M303" t="s">
        <v>173</v>
      </c>
      <c r="N303">
        <v>0</v>
      </c>
      <c r="O303" t="s">
        <v>173</v>
      </c>
      <c r="P303">
        <v>0</v>
      </c>
      <c r="Q303" t="s">
        <v>173</v>
      </c>
      <c r="R303">
        <v>0</v>
      </c>
      <c r="S303">
        <v>2</v>
      </c>
      <c r="T303" t="s">
        <v>174</v>
      </c>
      <c r="U303">
        <v>2.1930000000000001</v>
      </c>
      <c r="V303">
        <v>0.64</v>
      </c>
      <c r="W303">
        <v>12.3683</v>
      </c>
      <c r="X303">
        <v>0.33389999999999997</v>
      </c>
      <c r="Y303">
        <v>36.4268</v>
      </c>
      <c r="Z303">
        <v>0.34570000000000001</v>
      </c>
      <c r="AA303">
        <v>2.2800000000000001E-2</v>
      </c>
      <c r="AB303">
        <v>1.5900000000000001E-2</v>
      </c>
      <c r="AC303" t="s">
        <v>179</v>
      </c>
      <c r="AD303">
        <v>8.8999999999999999E-3</v>
      </c>
      <c r="AE303" t="s">
        <v>179</v>
      </c>
      <c r="AF303">
        <v>1.78E-2</v>
      </c>
      <c r="AG303">
        <v>0.32090000000000002</v>
      </c>
      <c r="AH303">
        <v>9.4000000000000004E-3</v>
      </c>
      <c r="AI303">
        <v>8.5462000000000007</v>
      </c>
      <c r="AJ303">
        <v>3.4700000000000002E-2</v>
      </c>
      <c r="AK303">
        <v>0.53349999999999997</v>
      </c>
      <c r="AL303">
        <v>7.4999999999999997E-3</v>
      </c>
      <c r="AM303">
        <v>2.2499999999999999E-2</v>
      </c>
      <c r="AN303">
        <v>8.2000000000000007E-3</v>
      </c>
      <c r="AO303">
        <v>3.2500000000000001E-2</v>
      </c>
      <c r="AP303">
        <v>4.8999999999999998E-3</v>
      </c>
      <c r="AQ303">
        <v>8.3699999999999997E-2</v>
      </c>
      <c r="AR303">
        <v>4.5999999999999999E-3</v>
      </c>
      <c r="AS303">
        <v>6.4432999999999998</v>
      </c>
      <c r="AT303">
        <v>2.76E-2</v>
      </c>
      <c r="AU303" t="s">
        <v>179</v>
      </c>
      <c r="AV303">
        <v>3.8999999999999998E-3</v>
      </c>
      <c r="AW303">
        <v>1.2E-2</v>
      </c>
      <c r="AX303">
        <v>1.1999999999999999E-3</v>
      </c>
      <c r="AY303" t="s">
        <v>193</v>
      </c>
      <c r="AZ303">
        <v>8.9999999999999998E-4</v>
      </c>
      <c r="BA303" t="s">
        <v>208</v>
      </c>
      <c r="BB303">
        <v>6.9999999999999999E-4</v>
      </c>
      <c r="BC303" t="s">
        <v>285</v>
      </c>
      <c r="BD303">
        <v>5.0000000000000001E-4</v>
      </c>
      <c r="BE303" t="s">
        <v>516</v>
      </c>
      <c r="BF303">
        <v>2.9999999999999997E-4</v>
      </c>
      <c r="BG303" t="s">
        <v>179</v>
      </c>
      <c r="BH303">
        <v>1E-4</v>
      </c>
      <c r="BI303" t="s">
        <v>247</v>
      </c>
      <c r="BJ303">
        <v>2.0000000000000001E-4</v>
      </c>
      <c r="BK303" t="s">
        <v>193</v>
      </c>
      <c r="BL303">
        <v>5.0000000000000001E-4</v>
      </c>
      <c r="BM303" t="s">
        <v>214</v>
      </c>
      <c r="BN303">
        <v>2.9999999999999997E-4</v>
      </c>
      <c r="BO303" t="s">
        <v>213</v>
      </c>
      <c r="BP303">
        <v>5.0000000000000001E-4</v>
      </c>
      <c r="BQ303" t="s">
        <v>179</v>
      </c>
      <c r="BR303">
        <v>2.9999999999999997E-4</v>
      </c>
      <c r="BS303" t="s">
        <v>179</v>
      </c>
      <c r="BT303">
        <v>4.0000000000000002E-4</v>
      </c>
      <c r="BU303" t="s">
        <v>179</v>
      </c>
      <c r="BV303">
        <v>5.9999999999999995E-4</v>
      </c>
      <c r="BW303" t="s">
        <v>18</v>
      </c>
      <c r="BY303" t="s">
        <v>179</v>
      </c>
      <c r="BZ303">
        <v>1.1000000000000001E-3</v>
      </c>
      <c r="CA303" t="s">
        <v>179</v>
      </c>
      <c r="CB303">
        <v>8.0000000000000004E-4</v>
      </c>
      <c r="CC303" t="s">
        <v>179</v>
      </c>
      <c r="CD303">
        <v>2E-3</v>
      </c>
      <c r="CE303" t="s">
        <v>179</v>
      </c>
      <c r="CF303">
        <v>2.3E-3</v>
      </c>
      <c r="CG303" t="s">
        <v>179</v>
      </c>
      <c r="CH303">
        <v>1E-4</v>
      </c>
      <c r="CI303" t="s">
        <v>179</v>
      </c>
      <c r="CJ303">
        <v>6.8999999999999999E-3</v>
      </c>
      <c r="CK303" t="s">
        <v>179</v>
      </c>
      <c r="CL303">
        <v>1.11E-2</v>
      </c>
      <c r="CM303" t="s">
        <v>179</v>
      </c>
      <c r="CN303">
        <v>5.7999999999999996E-3</v>
      </c>
      <c r="CO303" t="s">
        <v>179</v>
      </c>
      <c r="CP303">
        <v>8.9999999999999998E-4</v>
      </c>
      <c r="CQ303" t="s">
        <v>179</v>
      </c>
      <c r="CR303">
        <v>3.2000000000000002E-3</v>
      </c>
      <c r="CS303" t="s">
        <v>179</v>
      </c>
      <c r="CT303">
        <v>1.9E-3</v>
      </c>
      <c r="CU303" t="s">
        <v>18</v>
      </c>
      <c r="CW303" t="s">
        <v>18</v>
      </c>
      <c r="CY303" t="s">
        <v>179</v>
      </c>
      <c r="CZ303">
        <v>5.9999999999999995E-4</v>
      </c>
      <c r="DA303" t="s">
        <v>179</v>
      </c>
      <c r="DB303">
        <v>5.9999999999999995E-4</v>
      </c>
      <c r="DC303" t="s">
        <v>179</v>
      </c>
      <c r="DD303">
        <v>5.9999999999999995E-4</v>
      </c>
      <c r="DE303" t="s">
        <v>179</v>
      </c>
      <c r="DF303">
        <v>5.9999999999999995E-4</v>
      </c>
      <c r="DG303" t="s">
        <v>179</v>
      </c>
      <c r="DH303">
        <v>4.0000000000000002E-4</v>
      </c>
      <c r="DI303" t="s">
        <v>179</v>
      </c>
      <c r="DJ303">
        <v>4.0000000000000002E-4</v>
      </c>
      <c r="DK303" t="s">
        <v>2492</v>
      </c>
      <c r="DL303" t="s">
        <v>59</v>
      </c>
      <c r="DS303">
        <v>61</v>
      </c>
      <c r="DT303" t="s">
        <v>1613</v>
      </c>
      <c r="DW303" t="s">
        <v>4957</v>
      </c>
    </row>
    <row r="304" spans="1:127">
      <c r="A304">
        <v>748</v>
      </c>
      <c r="B304" s="14">
        <v>44744.241666666669</v>
      </c>
      <c r="C304" t="s">
        <v>52</v>
      </c>
      <c r="D304">
        <v>0</v>
      </c>
      <c r="E304">
        <v>0</v>
      </c>
      <c r="F304">
        <v>0</v>
      </c>
      <c r="G304" t="s">
        <v>54</v>
      </c>
      <c r="H304" t="s">
        <v>55</v>
      </c>
      <c r="I304" t="s">
        <v>55</v>
      </c>
      <c r="J304" t="s">
        <v>55</v>
      </c>
      <c r="K304" t="s">
        <v>18</v>
      </c>
      <c r="L304">
        <v>90</v>
      </c>
      <c r="M304" t="s">
        <v>173</v>
      </c>
      <c r="N304">
        <v>0</v>
      </c>
      <c r="O304" t="s">
        <v>173</v>
      </c>
      <c r="P304">
        <v>0</v>
      </c>
      <c r="Q304" t="s">
        <v>173</v>
      </c>
      <c r="R304">
        <v>0</v>
      </c>
      <c r="S304">
        <v>2</v>
      </c>
      <c r="T304" t="s">
        <v>174</v>
      </c>
      <c r="U304">
        <v>1.6249</v>
      </c>
      <c r="V304">
        <v>0.60319999999999996</v>
      </c>
      <c r="W304">
        <v>13.180199999999999</v>
      </c>
      <c r="X304">
        <v>0.34279999999999999</v>
      </c>
      <c r="Y304">
        <v>36.424900000000001</v>
      </c>
      <c r="Z304">
        <v>0.34810000000000002</v>
      </c>
      <c r="AA304" t="s">
        <v>179</v>
      </c>
      <c r="AB304">
        <v>1.55E-2</v>
      </c>
      <c r="AC304" t="s">
        <v>179</v>
      </c>
      <c r="AD304">
        <v>9.1000000000000004E-3</v>
      </c>
      <c r="AE304">
        <v>7.4099999999999999E-2</v>
      </c>
      <c r="AF304">
        <v>1.9400000000000001E-2</v>
      </c>
      <c r="AG304">
        <v>0.59360000000000002</v>
      </c>
      <c r="AH304">
        <v>1.1900000000000001E-2</v>
      </c>
      <c r="AI304">
        <v>8.2735000000000003</v>
      </c>
      <c r="AJ304">
        <v>3.4299999999999997E-2</v>
      </c>
      <c r="AK304">
        <v>0.57210000000000005</v>
      </c>
      <c r="AL304">
        <v>7.7000000000000002E-3</v>
      </c>
      <c r="AM304">
        <v>2.0199999999999999E-2</v>
      </c>
      <c r="AN304">
        <v>8.0999999999999996E-3</v>
      </c>
      <c r="AO304">
        <v>3.7400000000000003E-2</v>
      </c>
      <c r="AP304">
        <v>4.7999999999999996E-3</v>
      </c>
      <c r="AQ304">
        <v>9.5200000000000007E-2</v>
      </c>
      <c r="AR304">
        <v>4.7000000000000002E-3</v>
      </c>
      <c r="AS304">
        <v>6.9916999999999998</v>
      </c>
      <c r="AT304">
        <v>2.87E-2</v>
      </c>
      <c r="AU304">
        <v>6.4000000000000003E-3</v>
      </c>
      <c r="AV304">
        <v>4.1000000000000003E-3</v>
      </c>
      <c r="AW304">
        <v>0.01</v>
      </c>
      <c r="AX304">
        <v>1.1000000000000001E-3</v>
      </c>
      <c r="AY304" t="s">
        <v>650</v>
      </c>
      <c r="AZ304">
        <v>8.0000000000000004E-4</v>
      </c>
      <c r="BA304" t="s">
        <v>405</v>
      </c>
      <c r="BB304">
        <v>6.9999999999999999E-4</v>
      </c>
      <c r="BC304" t="s">
        <v>245</v>
      </c>
      <c r="BD304">
        <v>5.0000000000000001E-4</v>
      </c>
      <c r="BE304" t="s">
        <v>192</v>
      </c>
      <c r="BF304">
        <v>2.9999999999999997E-4</v>
      </c>
      <c r="BG304" t="s">
        <v>179</v>
      </c>
      <c r="BH304">
        <v>1E-4</v>
      </c>
      <c r="BI304" t="s">
        <v>192</v>
      </c>
      <c r="BJ304">
        <v>2.0000000000000001E-4</v>
      </c>
      <c r="BK304" t="s">
        <v>419</v>
      </c>
      <c r="BL304">
        <v>5.0000000000000001E-4</v>
      </c>
      <c r="BM304" t="s">
        <v>517</v>
      </c>
      <c r="BN304">
        <v>2.9999999999999997E-4</v>
      </c>
      <c r="BO304" t="s">
        <v>229</v>
      </c>
      <c r="BP304">
        <v>5.0000000000000001E-4</v>
      </c>
      <c r="BQ304" t="s">
        <v>179</v>
      </c>
      <c r="BR304">
        <v>2.9999999999999997E-4</v>
      </c>
      <c r="BS304" t="s">
        <v>179</v>
      </c>
      <c r="BT304">
        <v>4.0000000000000002E-4</v>
      </c>
      <c r="BU304" t="s">
        <v>179</v>
      </c>
      <c r="BV304">
        <v>5.9999999999999995E-4</v>
      </c>
      <c r="BW304" t="s">
        <v>18</v>
      </c>
      <c r="BY304" t="s">
        <v>18</v>
      </c>
      <c r="CA304" t="s">
        <v>179</v>
      </c>
      <c r="CB304">
        <v>8.0000000000000004E-4</v>
      </c>
      <c r="CC304" t="s">
        <v>179</v>
      </c>
      <c r="CD304">
        <v>2.0999999999999999E-3</v>
      </c>
      <c r="CE304" t="s">
        <v>179</v>
      </c>
      <c r="CF304">
        <v>2.2000000000000001E-3</v>
      </c>
      <c r="CG304" t="s">
        <v>216</v>
      </c>
      <c r="CH304">
        <v>1E-4</v>
      </c>
      <c r="CI304" t="s">
        <v>179</v>
      </c>
      <c r="CJ304">
        <v>7.0000000000000001E-3</v>
      </c>
      <c r="CK304" t="s">
        <v>179</v>
      </c>
      <c r="CL304">
        <v>1.1299999999999999E-2</v>
      </c>
      <c r="CM304" t="s">
        <v>179</v>
      </c>
      <c r="CN304">
        <v>6.0000000000000001E-3</v>
      </c>
      <c r="CO304" t="s">
        <v>179</v>
      </c>
      <c r="CP304">
        <v>8.9999999999999998E-4</v>
      </c>
      <c r="CQ304" t="s">
        <v>179</v>
      </c>
      <c r="CR304">
        <v>3.0999999999999999E-3</v>
      </c>
      <c r="CS304" t="s">
        <v>179</v>
      </c>
      <c r="CT304">
        <v>1.9E-3</v>
      </c>
      <c r="CU304" t="s">
        <v>179</v>
      </c>
      <c r="CV304">
        <v>8.0000000000000004E-4</v>
      </c>
      <c r="CW304" t="s">
        <v>18</v>
      </c>
      <c r="CY304" t="s">
        <v>179</v>
      </c>
      <c r="CZ304">
        <v>5.0000000000000001E-4</v>
      </c>
      <c r="DA304" t="s">
        <v>179</v>
      </c>
      <c r="DB304">
        <v>5.9999999999999995E-4</v>
      </c>
      <c r="DC304" t="s">
        <v>179</v>
      </c>
      <c r="DD304">
        <v>5.9999999999999995E-4</v>
      </c>
      <c r="DE304" t="s">
        <v>179</v>
      </c>
      <c r="DF304">
        <v>5.9999999999999995E-4</v>
      </c>
      <c r="DG304" t="s">
        <v>179</v>
      </c>
      <c r="DH304">
        <v>4.0000000000000002E-4</v>
      </c>
      <c r="DI304" t="s">
        <v>179</v>
      </c>
      <c r="DJ304">
        <v>4.0000000000000002E-4</v>
      </c>
      <c r="DK304" t="s">
        <v>2492</v>
      </c>
      <c r="DL304" t="s">
        <v>59</v>
      </c>
      <c r="DS304">
        <v>100</v>
      </c>
      <c r="DT304" t="s">
        <v>2494</v>
      </c>
      <c r="DW304" t="s">
        <v>4958</v>
      </c>
    </row>
    <row r="305" spans="1:127">
      <c r="A305">
        <v>749</v>
      </c>
      <c r="B305" s="14">
        <v>44744.25</v>
      </c>
      <c r="C305" t="s">
        <v>52</v>
      </c>
      <c r="D305">
        <v>0</v>
      </c>
      <c r="E305">
        <v>0</v>
      </c>
      <c r="F305">
        <v>0</v>
      </c>
      <c r="G305" t="s">
        <v>54</v>
      </c>
      <c r="H305" t="s">
        <v>55</v>
      </c>
      <c r="I305" t="s">
        <v>55</v>
      </c>
      <c r="J305" t="s">
        <v>55</v>
      </c>
      <c r="K305" t="s">
        <v>18</v>
      </c>
      <c r="L305">
        <v>90</v>
      </c>
      <c r="M305" t="s">
        <v>173</v>
      </c>
      <c r="N305">
        <v>0</v>
      </c>
      <c r="O305" t="s">
        <v>173</v>
      </c>
      <c r="P305">
        <v>0</v>
      </c>
      <c r="Q305" t="s">
        <v>173</v>
      </c>
      <c r="R305">
        <v>0</v>
      </c>
      <c r="S305">
        <v>2</v>
      </c>
      <c r="T305" t="s">
        <v>174</v>
      </c>
      <c r="U305">
        <v>3.0922000000000001</v>
      </c>
      <c r="V305">
        <v>0.64410000000000001</v>
      </c>
      <c r="W305">
        <v>13.5023</v>
      </c>
      <c r="X305">
        <v>0.34760000000000002</v>
      </c>
      <c r="Y305">
        <v>39.893099999999997</v>
      </c>
      <c r="Z305">
        <v>0.3649</v>
      </c>
      <c r="AA305">
        <v>2.3099999999999999E-2</v>
      </c>
      <c r="AB305">
        <v>1.5699999999999999E-2</v>
      </c>
      <c r="AC305" t="s">
        <v>179</v>
      </c>
      <c r="AD305">
        <v>8.8000000000000005E-3</v>
      </c>
      <c r="AE305" t="s">
        <v>179</v>
      </c>
      <c r="AF305">
        <v>1.7299999999999999E-2</v>
      </c>
      <c r="AG305">
        <v>0.2762</v>
      </c>
      <c r="AH305">
        <v>9.1999999999999998E-3</v>
      </c>
      <c r="AI305">
        <v>8.6227999999999998</v>
      </c>
      <c r="AJ305">
        <v>3.49E-2</v>
      </c>
      <c r="AK305">
        <v>0.58479999999999999</v>
      </c>
      <c r="AL305">
        <v>7.7999999999999996E-3</v>
      </c>
      <c r="AM305">
        <v>2.0199999999999999E-2</v>
      </c>
      <c r="AN305">
        <v>8.3999999999999995E-3</v>
      </c>
      <c r="AO305">
        <v>3.3399999999999999E-2</v>
      </c>
      <c r="AP305">
        <v>5.1000000000000004E-3</v>
      </c>
      <c r="AQ305">
        <v>8.0699999999999994E-2</v>
      </c>
      <c r="AR305">
        <v>4.4999999999999997E-3</v>
      </c>
      <c r="AS305">
        <v>6.8707000000000003</v>
      </c>
      <c r="AT305">
        <v>2.8500000000000001E-2</v>
      </c>
      <c r="AU305">
        <v>6.4000000000000003E-3</v>
      </c>
      <c r="AV305">
        <v>4.0000000000000001E-3</v>
      </c>
      <c r="AW305">
        <v>1.1900000000000001E-2</v>
      </c>
      <c r="AX305">
        <v>1.1000000000000001E-3</v>
      </c>
      <c r="AY305" t="s">
        <v>559</v>
      </c>
      <c r="AZ305">
        <v>8.0000000000000004E-4</v>
      </c>
      <c r="BA305" t="s">
        <v>301</v>
      </c>
      <c r="BB305">
        <v>6.9999999999999999E-4</v>
      </c>
      <c r="BC305" t="s">
        <v>304</v>
      </c>
      <c r="BD305">
        <v>5.0000000000000001E-4</v>
      </c>
      <c r="BE305" t="s">
        <v>179</v>
      </c>
      <c r="BF305">
        <v>2.9999999999999997E-4</v>
      </c>
      <c r="BG305" t="s">
        <v>179</v>
      </c>
      <c r="BH305">
        <v>1E-4</v>
      </c>
      <c r="BI305" t="s">
        <v>286</v>
      </c>
      <c r="BJ305">
        <v>2.0000000000000001E-4</v>
      </c>
      <c r="BK305" t="s">
        <v>242</v>
      </c>
      <c r="BL305">
        <v>5.0000000000000001E-4</v>
      </c>
      <c r="BM305" t="s">
        <v>214</v>
      </c>
      <c r="BN305">
        <v>2.9999999999999997E-4</v>
      </c>
      <c r="BO305" t="s">
        <v>270</v>
      </c>
      <c r="BP305">
        <v>5.0000000000000001E-4</v>
      </c>
      <c r="BQ305" t="s">
        <v>179</v>
      </c>
      <c r="BR305">
        <v>2.9999999999999997E-4</v>
      </c>
      <c r="BS305" t="s">
        <v>179</v>
      </c>
      <c r="BT305">
        <v>4.0000000000000002E-4</v>
      </c>
      <c r="BU305" t="s">
        <v>179</v>
      </c>
      <c r="BV305">
        <v>6.9999999999999999E-4</v>
      </c>
      <c r="BW305" t="s">
        <v>18</v>
      </c>
      <c r="BY305" t="s">
        <v>179</v>
      </c>
      <c r="BZ305">
        <v>1.1000000000000001E-3</v>
      </c>
      <c r="CA305" t="s">
        <v>179</v>
      </c>
      <c r="CB305">
        <v>8.0000000000000004E-4</v>
      </c>
      <c r="CC305" t="s">
        <v>179</v>
      </c>
      <c r="CD305">
        <v>2E-3</v>
      </c>
      <c r="CE305" t="s">
        <v>179</v>
      </c>
      <c r="CF305">
        <v>2.3E-3</v>
      </c>
      <c r="CG305" t="s">
        <v>216</v>
      </c>
      <c r="CH305">
        <v>1E-4</v>
      </c>
      <c r="CI305" t="s">
        <v>179</v>
      </c>
      <c r="CJ305">
        <v>6.6E-3</v>
      </c>
      <c r="CK305" t="s">
        <v>179</v>
      </c>
      <c r="CL305">
        <v>1.0999999999999999E-2</v>
      </c>
      <c r="CM305" t="s">
        <v>179</v>
      </c>
      <c r="CN305">
        <v>4.1000000000000003E-3</v>
      </c>
      <c r="CO305" t="s">
        <v>179</v>
      </c>
      <c r="CP305">
        <v>8.0000000000000004E-4</v>
      </c>
      <c r="CQ305" t="s">
        <v>179</v>
      </c>
      <c r="CR305">
        <v>3.0999999999999999E-3</v>
      </c>
      <c r="CS305" t="s">
        <v>179</v>
      </c>
      <c r="CT305">
        <v>1.8E-3</v>
      </c>
      <c r="CU305" t="s">
        <v>179</v>
      </c>
      <c r="CV305">
        <v>6.9999999999999999E-4</v>
      </c>
      <c r="CW305" t="s">
        <v>18</v>
      </c>
      <c r="CY305" t="s">
        <v>179</v>
      </c>
      <c r="CZ305">
        <v>5.9999999999999995E-4</v>
      </c>
      <c r="DA305" t="s">
        <v>179</v>
      </c>
      <c r="DB305">
        <v>5.9999999999999995E-4</v>
      </c>
      <c r="DC305" t="s">
        <v>179</v>
      </c>
      <c r="DD305">
        <v>5.9999999999999995E-4</v>
      </c>
      <c r="DE305" t="s">
        <v>179</v>
      </c>
      <c r="DF305">
        <v>5.9999999999999995E-4</v>
      </c>
      <c r="DG305" t="s">
        <v>179</v>
      </c>
      <c r="DH305">
        <v>4.0000000000000002E-4</v>
      </c>
      <c r="DI305" t="s">
        <v>179</v>
      </c>
      <c r="DJ305">
        <v>2.9999999999999997E-4</v>
      </c>
      <c r="DK305" t="s">
        <v>2492</v>
      </c>
      <c r="DL305" t="s">
        <v>59</v>
      </c>
      <c r="DS305">
        <v>125</v>
      </c>
      <c r="DT305" t="s">
        <v>5999</v>
      </c>
      <c r="DW305" t="s">
        <v>4959</v>
      </c>
    </row>
    <row r="306" spans="1:127">
      <c r="A306">
        <v>755</v>
      </c>
      <c r="B306" s="14">
        <v>44744.881944444445</v>
      </c>
      <c r="C306" t="s">
        <v>52</v>
      </c>
      <c r="D306">
        <v>0</v>
      </c>
      <c r="E306">
        <v>0</v>
      </c>
      <c r="F306">
        <v>0</v>
      </c>
      <c r="G306" t="s">
        <v>54</v>
      </c>
      <c r="H306" t="s">
        <v>55</v>
      </c>
      <c r="I306" t="s">
        <v>55</v>
      </c>
      <c r="J306" t="s">
        <v>55</v>
      </c>
      <c r="K306" t="s">
        <v>18</v>
      </c>
      <c r="L306">
        <v>90</v>
      </c>
      <c r="M306" t="s">
        <v>173</v>
      </c>
      <c r="N306">
        <v>0</v>
      </c>
      <c r="O306" t="s">
        <v>173</v>
      </c>
      <c r="P306">
        <v>0</v>
      </c>
      <c r="Q306" t="s">
        <v>173</v>
      </c>
      <c r="R306">
        <v>0</v>
      </c>
      <c r="S306">
        <v>2</v>
      </c>
      <c r="T306" t="s">
        <v>174</v>
      </c>
      <c r="U306">
        <v>2.2155</v>
      </c>
      <c r="V306">
        <v>0.60980000000000001</v>
      </c>
      <c r="W306">
        <v>10.4671</v>
      </c>
      <c r="X306">
        <v>0.3075</v>
      </c>
      <c r="Y306">
        <v>33.756700000000002</v>
      </c>
      <c r="Z306">
        <v>0.32719999999999999</v>
      </c>
      <c r="AA306">
        <v>2.0299999999999999E-2</v>
      </c>
      <c r="AB306">
        <v>1.5800000000000002E-2</v>
      </c>
      <c r="AC306" t="s">
        <v>179</v>
      </c>
      <c r="AD306">
        <v>8.6999999999999994E-3</v>
      </c>
      <c r="AE306" t="s">
        <v>179</v>
      </c>
      <c r="AF306">
        <v>1.66E-2</v>
      </c>
      <c r="AG306">
        <v>0.2175</v>
      </c>
      <c r="AH306">
        <v>8.2000000000000007E-3</v>
      </c>
      <c r="AI306">
        <v>8.9242000000000008</v>
      </c>
      <c r="AJ306">
        <v>3.5200000000000002E-2</v>
      </c>
      <c r="AK306">
        <v>0.4486</v>
      </c>
      <c r="AL306">
        <v>7.1000000000000004E-3</v>
      </c>
      <c r="AM306">
        <v>1.38E-2</v>
      </c>
      <c r="AN306">
        <v>7.4999999999999997E-3</v>
      </c>
      <c r="AO306">
        <v>2.8799999999999999E-2</v>
      </c>
      <c r="AP306">
        <v>4.4000000000000003E-3</v>
      </c>
      <c r="AQ306">
        <v>7.7899999999999997E-2</v>
      </c>
      <c r="AR306">
        <v>4.4999999999999997E-3</v>
      </c>
      <c r="AS306">
        <v>5.3524000000000003</v>
      </c>
      <c r="AT306">
        <v>2.53E-2</v>
      </c>
      <c r="AU306" t="s">
        <v>179</v>
      </c>
      <c r="AV306">
        <v>3.5000000000000001E-3</v>
      </c>
      <c r="AW306">
        <v>1.26E-2</v>
      </c>
      <c r="AX306">
        <v>1.1999999999999999E-3</v>
      </c>
      <c r="AY306" t="s">
        <v>284</v>
      </c>
      <c r="AZ306">
        <v>8.0000000000000004E-4</v>
      </c>
      <c r="BA306" t="s">
        <v>638</v>
      </c>
      <c r="BB306">
        <v>6.9999999999999999E-4</v>
      </c>
      <c r="BC306" t="s">
        <v>245</v>
      </c>
      <c r="BD306">
        <v>5.0000000000000001E-4</v>
      </c>
      <c r="BE306" t="s">
        <v>179</v>
      </c>
      <c r="BF306">
        <v>2.9999999999999997E-4</v>
      </c>
      <c r="BG306" t="s">
        <v>179</v>
      </c>
      <c r="BH306">
        <v>1E-4</v>
      </c>
      <c r="BI306" t="s">
        <v>516</v>
      </c>
      <c r="BJ306">
        <v>2.0000000000000001E-4</v>
      </c>
      <c r="BK306" t="s">
        <v>568</v>
      </c>
      <c r="BL306">
        <v>5.9999999999999995E-4</v>
      </c>
      <c r="BM306" t="s">
        <v>392</v>
      </c>
      <c r="BN306">
        <v>2.9999999999999997E-4</v>
      </c>
      <c r="BO306" t="s">
        <v>345</v>
      </c>
      <c r="BP306">
        <v>5.9999999999999995E-4</v>
      </c>
      <c r="BQ306" t="s">
        <v>179</v>
      </c>
      <c r="BR306">
        <v>2.9999999999999997E-4</v>
      </c>
      <c r="BS306" t="s">
        <v>179</v>
      </c>
      <c r="BT306">
        <v>4.0000000000000002E-4</v>
      </c>
      <c r="BU306" t="s">
        <v>179</v>
      </c>
      <c r="BV306">
        <v>5.9999999999999995E-4</v>
      </c>
      <c r="BW306" t="s">
        <v>179</v>
      </c>
      <c r="BX306">
        <v>8.9999999999999998E-4</v>
      </c>
      <c r="BY306" t="s">
        <v>179</v>
      </c>
      <c r="BZ306">
        <v>1.1999999999999999E-3</v>
      </c>
      <c r="CA306" t="s">
        <v>179</v>
      </c>
      <c r="CB306">
        <v>8.9999999999999998E-4</v>
      </c>
      <c r="CC306" t="s">
        <v>179</v>
      </c>
      <c r="CD306">
        <v>2.2000000000000001E-3</v>
      </c>
      <c r="CE306" t="s">
        <v>179</v>
      </c>
      <c r="CF306">
        <v>2.2000000000000001E-3</v>
      </c>
      <c r="CG306" t="s">
        <v>216</v>
      </c>
      <c r="CH306">
        <v>1E-4</v>
      </c>
      <c r="CI306" t="s">
        <v>179</v>
      </c>
      <c r="CJ306">
        <v>7.9000000000000008E-3</v>
      </c>
      <c r="CK306" t="s">
        <v>179</v>
      </c>
      <c r="CL306">
        <v>1.1599999999999999E-2</v>
      </c>
      <c r="CM306" t="s">
        <v>545</v>
      </c>
      <c r="CN306">
        <v>6.8999999999999999E-3</v>
      </c>
      <c r="CO306" t="s">
        <v>179</v>
      </c>
      <c r="CP306">
        <v>8.9999999999999998E-4</v>
      </c>
      <c r="CQ306" t="s">
        <v>179</v>
      </c>
      <c r="CR306">
        <v>3.0000000000000001E-3</v>
      </c>
      <c r="CS306" t="s">
        <v>179</v>
      </c>
      <c r="CT306">
        <v>2E-3</v>
      </c>
      <c r="CU306" t="s">
        <v>179</v>
      </c>
      <c r="CV306">
        <v>8.0000000000000004E-4</v>
      </c>
      <c r="CW306" t="s">
        <v>18</v>
      </c>
      <c r="CY306" t="s">
        <v>179</v>
      </c>
      <c r="CZ306">
        <v>5.0000000000000001E-4</v>
      </c>
      <c r="DA306" t="s">
        <v>179</v>
      </c>
      <c r="DB306">
        <v>5.9999999999999995E-4</v>
      </c>
      <c r="DC306" t="s">
        <v>179</v>
      </c>
      <c r="DD306">
        <v>5.9999999999999995E-4</v>
      </c>
      <c r="DE306" t="s">
        <v>179</v>
      </c>
      <c r="DF306">
        <v>6.9999999999999999E-4</v>
      </c>
      <c r="DG306" t="s">
        <v>179</v>
      </c>
      <c r="DH306">
        <v>4.0000000000000002E-4</v>
      </c>
      <c r="DI306" t="s">
        <v>179</v>
      </c>
      <c r="DJ306">
        <v>5.0000000000000001E-4</v>
      </c>
      <c r="DK306" t="s">
        <v>5967</v>
      </c>
      <c r="DL306" t="s">
        <v>59</v>
      </c>
      <c r="DS306">
        <v>9</v>
      </c>
      <c r="DT306" t="s">
        <v>5984</v>
      </c>
      <c r="DW306" t="s">
        <v>4960</v>
      </c>
    </row>
    <row r="307" spans="1:127">
      <c r="A307">
        <v>756</v>
      </c>
      <c r="B307" s="14">
        <v>44744.884027777778</v>
      </c>
      <c r="C307" t="s">
        <v>52</v>
      </c>
      <c r="D307">
        <v>0</v>
      </c>
      <c r="E307">
        <v>0</v>
      </c>
      <c r="F307">
        <v>0</v>
      </c>
      <c r="G307" t="s">
        <v>54</v>
      </c>
      <c r="H307" t="s">
        <v>55</v>
      </c>
      <c r="I307" t="s">
        <v>55</v>
      </c>
      <c r="J307" t="s">
        <v>55</v>
      </c>
      <c r="K307" t="s">
        <v>18</v>
      </c>
      <c r="L307">
        <v>90</v>
      </c>
      <c r="M307" t="s">
        <v>173</v>
      </c>
      <c r="N307">
        <v>0</v>
      </c>
      <c r="O307" t="s">
        <v>173</v>
      </c>
      <c r="P307">
        <v>0</v>
      </c>
      <c r="Q307" t="s">
        <v>173</v>
      </c>
      <c r="R307">
        <v>0</v>
      </c>
      <c r="S307">
        <v>2</v>
      </c>
      <c r="T307" t="s">
        <v>174</v>
      </c>
      <c r="U307">
        <v>3.5022000000000002</v>
      </c>
      <c r="V307">
        <v>0.65639999999999998</v>
      </c>
      <c r="W307">
        <v>10.5296</v>
      </c>
      <c r="X307">
        <v>0.31159999999999999</v>
      </c>
      <c r="Y307">
        <v>34.155099999999997</v>
      </c>
      <c r="Z307">
        <v>0.3301</v>
      </c>
      <c r="AA307">
        <v>2.3599999999999999E-2</v>
      </c>
      <c r="AB307">
        <v>1.6199999999999999E-2</v>
      </c>
      <c r="AC307" t="s">
        <v>179</v>
      </c>
      <c r="AD307">
        <v>8.8000000000000005E-3</v>
      </c>
      <c r="AE307" t="s">
        <v>179</v>
      </c>
      <c r="AF307">
        <v>1.67E-2</v>
      </c>
      <c r="AG307">
        <v>0.1961</v>
      </c>
      <c r="AH307">
        <v>7.9000000000000008E-3</v>
      </c>
      <c r="AI307">
        <v>9.5190000000000001</v>
      </c>
      <c r="AJ307">
        <v>3.6499999999999998E-2</v>
      </c>
      <c r="AK307">
        <v>0.49059999999999998</v>
      </c>
      <c r="AL307">
        <v>7.4000000000000003E-3</v>
      </c>
      <c r="AM307">
        <v>1.2E-2</v>
      </c>
      <c r="AN307">
        <v>7.6E-3</v>
      </c>
      <c r="AO307">
        <v>3.2000000000000001E-2</v>
      </c>
      <c r="AP307">
        <v>4.5999999999999999E-3</v>
      </c>
      <c r="AQ307">
        <v>0.1041</v>
      </c>
      <c r="AR307">
        <v>5.0000000000000001E-3</v>
      </c>
      <c r="AS307">
        <v>5.8018999999999998</v>
      </c>
      <c r="AT307">
        <v>2.6499999999999999E-2</v>
      </c>
      <c r="AU307">
        <v>3.7000000000000002E-3</v>
      </c>
      <c r="AV307">
        <v>3.7000000000000002E-3</v>
      </c>
      <c r="AW307">
        <v>0.01</v>
      </c>
      <c r="AX307">
        <v>1.1000000000000001E-3</v>
      </c>
      <c r="AY307" t="s">
        <v>244</v>
      </c>
      <c r="AZ307">
        <v>8.0000000000000004E-4</v>
      </c>
      <c r="BA307" t="s">
        <v>301</v>
      </c>
      <c r="BB307">
        <v>6.9999999999999999E-4</v>
      </c>
      <c r="BC307" t="s">
        <v>245</v>
      </c>
      <c r="BD307">
        <v>5.0000000000000001E-4</v>
      </c>
      <c r="BE307" t="s">
        <v>179</v>
      </c>
      <c r="BF307">
        <v>2.9999999999999997E-4</v>
      </c>
      <c r="BG307" t="s">
        <v>179</v>
      </c>
      <c r="BH307">
        <v>1E-4</v>
      </c>
      <c r="BI307" t="s">
        <v>286</v>
      </c>
      <c r="BJ307">
        <v>2.0000000000000001E-4</v>
      </c>
      <c r="BK307" t="s">
        <v>424</v>
      </c>
      <c r="BL307">
        <v>5.0000000000000001E-4</v>
      </c>
      <c r="BM307" t="s">
        <v>250</v>
      </c>
      <c r="BN307">
        <v>2.9999999999999997E-4</v>
      </c>
      <c r="BO307" t="s">
        <v>270</v>
      </c>
      <c r="BP307">
        <v>5.0000000000000001E-4</v>
      </c>
      <c r="BQ307" t="s">
        <v>179</v>
      </c>
      <c r="BR307">
        <v>2.9999999999999997E-4</v>
      </c>
      <c r="BS307" t="s">
        <v>179</v>
      </c>
      <c r="BT307">
        <v>4.0000000000000002E-4</v>
      </c>
      <c r="BU307" t="s">
        <v>179</v>
      </c>
      <c r="BV307">
        <v>5.9999999999999995E-4</v>
      </c>
      <c r="BW307" t="s">
        <v>179</v>
      </c>
      <c r="BX307">
        <v>8.0000000000000004E-4</v>
      </c>
      <c r="BY307" t="s">
        <v>18</v>
      </c>
      <c r="CA307" t="s">
        <v>179</v>
      </c>
      <c r="CB307">
        <v>8.0000000000000004E-4</v>
      </c>
      <c r="CC307" t="s">
        <v>179</v>
      </c>
      <c r="CD307">
        <v>2.0999999999999999E-3</v>
      </c>
      <c r="CE307" t="s">
        <v>179</v>
      </c>
      <c r="CF307">
        <v>2.2000000000000001E-3</v>
      </c>
      <c r="CG307" t="s">
        <v>179</v>
      </c>
      <c r="CH307">
        <v>1E-4</v>
      </c>
      <c r="CI307" t="s">
        <v>179</v>
      </c>
      <c r="CJ307">
        <v>7.4999999999999997E-3</v>
      </c>
      <c r="CK307" t="s">
        <v>179</v>
      </c>
      <c r="CL307">
        <v>1.14E-2</v>
      </c>
      <c r="CM307" t="s">
        <v>179</v>
      </c>
      <c r="CN307">
        <v>6.7000000000000002E-3</v>
      </c>
      <c r="CO307" t="s">
        <v>179</v>
      </c>
      <c r="CP307">
        <v>8.9999999999999998E-4</v>
      </c>
      <c r="CQ307" t="s">
        <v>179</v>
      </c>
      <c r="CR307">
        <v>3.3999999999999998E-3</v>
      </c>
      <c r="CS307" t="s">
        <v>179</v>
      </c>
      <c r="CT307">
        <v>1.9E-3</v>
      </c>
      <c r="CU307" t="s">
        <v>179</v>
      </c>
      <c r="CV307">
        <v>8.0000000000000004E-4</v>
      </c>
      <c r="CW307" t="s">
        <v>18</v>
      </c>
      <c r="CY307" t="s">
        <v>179</v>
      </c>
      <c r="CZ307">
        <v>5.0000000000000001E-4</v>
      </c>
      <c r="DA307" t="s">
        <v>247</v>
      </c>
      <c r="DB307">
        <v>5.9999999999999995E-4</v>
      </c>
      <c r="DC307" t="s">
        <v>179</v>
      </c>
      <c r="DD307">
        <v>5.0000000000000001E-4</v>
      </c>
      <c r="DE307" t="s">
        <v>179</v>
      </c>
      <c r="DF307">
        <v>5.9999999999999995E-4</v>
      </c>
      <c r="DG307" t="s">
        <v>179</v>
      </c>
      <c r="DH307">
        <v>4.0000000000000002E-4</v>
      </c>
      <c r="DI307" t="s">
        <v>179</v>
      </c>
      <c r="DJ307">
        <v>4.0000000000000002E-4</v>
      </c>
      <c r="DK307" t="s">
        <v>5967</v>
      </c>
      <c r="DL307" t="s">
        <v>59</v>
      </c>
      <c r="DS307">
        <v>27</v>
      </c>
      <c r="DT307" t="s">
        <v>6016</v>
      </c>
      <c r="DW307" t="s">
        <v>4961</v>
      </c>
    </row>
    <row r="308" spans="1:127">
      <c r="A308">
        <v>757</v>
      </c>
      <c r="B308" s="14">
        <v>44744.886111111111</v>
      </c>
      <c r="C308" t="s">
        <v>52</v>
      </c>
      <c r="D308">
        <v>0</v>
      </c>
      <c r="E308">
        <v>0</v>
      </c>
      <c r="F308">
        <v>0</v>
      </c>
      <c r="G308" t="s">
        <v>54</v>
      </c>
      <c r="H308" t="s">
        <v>55</v>
      </c>
      <c r="I308" t="s">
        <v>55</v>
      </c>
      <c r="J308" t="s">
        <v>55</v>
      </c>
      <c r="K308" t="s">
        <v>18</v>
      </c>
      <c r="L308">
        <v>90</v>
      </c>
      <c r="M308" t="s">
        <v>173</v>
      </c>
      <c r="N308">
        <v>0</v>
      </c>
      <c r="O308" t="s">
        <v>173</v>
      </c>
      <c r="P308">
        <v>0</v>
      </c>
      <c r="Q308" t="s">
        <v>173</v>
      </c>
      <c r="R308">
        <v>0</v>
      </c>
      <c r="S308">
        <v>2</v>
      </c>
      <c r="T308" t="s">
        <v>174</v>
      </c>
      <c r="U308">
        <v>3.9980000000000002</v>
      </c>
      <c r="V308">
        <v>0.6704</v>
      </c>
      <c r="W308">
        <v>11.5975</v>
      </c>
      <c r="X308">
        <v>0.32450000000000001</v>
      </c>
      <c r="Y308">
        <v>37.749699999999997</v>
      </c>
      <c r="Z308">
        <v>0.35089999999999999</v>
      </c>
      <c r="AA308">
        <v>1.9E-2</v>
      </c>
      <c r="AB308">
        <v>1.5599999999999999E-2</v>
      </c>
      <c r="AC308" t="s">
        <v>179</v>
      </c>
      <c r="AD308">
        <v>8.6999999999999994E-3</v>
      </c>
      <c r="AE308" t="s">
        <v>179</v>
      </c>
      <c r="AF308">
        <v>1.6299999999999999E-2</v>
      </c>
      <c r="AG308">
        <v>0.21920000000000001</v>
      </c>
      <c r="AH308">
        <v>8.3000000000000001E-3</v>
      </c>
      <c r="AI308">
        <v>8.2990999999999993</v>
      </c>
      <c r="AJ308">
        <v>3.4000000000000002E-2</v>
      </c>
      <c r="AK308">
        <v>0.4914</v>
      </c>
      <c r="AL308">
        <v>7.3000000000000001E-3</v>
      </c>
      <c r="AM308">
        <v>9.7000000000000003E-3</v>
      </c>
      <c r="AN308">
        <v>7.4000000000000003E-3</v>
      </c>
      <c r="AO308">
        <v>3.1699999999999999E-2</v>
      </c>
      <c r="AP308">
        <v>4.7000000000000002E-3</v>
      </c>
      <c r="AQ308">
        <v>0.10100000000000001</v>
      </c>
      <c r="AR308">
        <v>4.8999999999999998E-3</v>
      </c>
      <c r="AS308">
        <v>6.0674999999999999</v>
      </c>
      <c r="AT308">
        <v>2.6599999999999999E-2</v>
      </c>
      <c r="AU308">
        <v>4.8999999999999998E-3</v>
      </c>
      <c r="AV308">
        <v>3.8E-3</v>
      </c>
      <c r="AW308">
        <v>1.3899999999999999E-2</v>
      </c>
      <c r="AX308">
        <v>1.1999999999999999E-3</v>
      </c>
      <c r="AY308" t="s">
        <v>625</v>
      </c>
      <c r="AZ308">
        <v>8.9999999999999998E-4</v>
      </c>
      <c r="BA308" t="s">
        <v>600</v>
      </c>
      <c r="BB308">
        <v>5.9999999999999995E-4</v>
      </c>
      <c r="BC308" t="s">
        <v>247</v>
      </c>
      <c r="BD308">
        <v>5.0000000000000001E-4</v>
      </c>
      <c r="BE308" t="s">
        <v>179</v>
      </c>
      <c r="BF308">
        <v>2.9999999999999997E-4</v>
      </c>
      <c r="BG308" t="s">
        <v>179</v>
      </c>
      <c r="BH308">
        <v>1E-4</v>
      </c>
      <c r="BI308" t="s">
        <v>318</v>
      </c>
      <c r="BJ308">
        <v>2.0000000000000001E-4</v>
      </c>
      <c r="BK308" t="s">
        <v>365</v>
      </c>
      <c r="BL308">
        <v>5.0000000000000001E-4</v>
      </c>
      <c r="BM308" t="s">
        <v>451</v>
      </c>
      <c r="BN308">
        <v>2.9999999999999997E-4</v>
      </c>
      <c r="BO308" t="s">
        <v>270</v>
      </c>
      <c r="BP308">
        <v>5.0000000000000001E-4</v>
      </c>
      <c r="BQ308" t="s">
        <v>179</v>
      </c>
      <c r="BR308">
        <v>2.9999999999999997E-4</v>
      </c>
      <c r="BS308" t="s">
        <v>179</v>
      </c>
      <c r="BT308">
        <v>4.0000000000000002E-4</v>
      </c>
      <c r="BU308" t="s">
        <v>179</v>
      </c>
      <c r="BV308">
        <v>6.9999999999999999E-4</v>
      </c>
      <c r="BW308" t="s">
        <v>18</v>
      </c>
      <c r="BY308" t="s">
        <v>179</v>
      </c>
      <c r="BZ308">
        <v>1.1000000000000001E-3</v>
      </c>
      <c r="CA308" t="s">
        <v>179</v>
      </c>
      <c r="CB308">
        <v>8.0000000000000004E-4</v>
      </c>
      <c r="CC308" t="s">
        <v>179</v>
      </c>
      <c r="CD308">
        <v>2.0999999999999999E-3</v>
      </c>
      <c r="CE308" t="s">
        <v>179</v>
      </c>
      <c r="CF308">
        <v>2.3E-3</v>
      </c>
      <c r="CG308" t="s">
        <v>179</v>
      </c>
      <c r="CH308">
        <v>1E-4</v>
      </c>
      <c r="CI308" t="s">
        <v>179</v>
      </c>
      <c r="CJ308">
        <v>7.1999999999999998E-3</v>
      </c>
      <c r="CK308" t="s">
        <v>179</v>
      </c>
      <c r="CL308">
        <v>1.12E-2</v>
      </c>
      <c r="CM308" t="s">
        <v>179</v>
      </c>
      <c r="CN308">
        <v>4.8999999999999998E-3</v>
      </c>
      <c r="CO308" t="s">
        <v>179</v>
      </c>
      <c r="CP308">
        <v>8.9999999999999998E-4</v>
      </c>
      <c r="CQ308" t="s">
        <v>179</v>
      </c>
      <c r="CR308">
        <v>3.3E-3</v>
      </c>
      <c r="CS308" t="s">
        <v>179</v>
      </c>
      <c r="CT308">
        <v>1.9E-3</v>
      </c>
      <c r="CU308" t="s">
        <v>179</v>
      </c>
      <c r="CV308">
        <v>8.9999999999999998E-4</v>
      </c>
      <c r="CW308" t="s">
        <v>18</v>
      </c>
      <c r="CY308" t="s">
        <v>179</v>
      </c>
      <c r="CZ308">
        <v>5.9999999999999995E-4</v>
      </c>
      <c r="DA308" t="s">
        <v>179</v>
      </c>
      <c r="DB308">
        <v>5.9999999999999995E-4</v>
      </c>
      <c r="DC308" t="s">
        <v>179</v>
      </c>
      <c r="DD308">
        <v>5.9999999999999995E-4</v>
      </c>
      <c r="DE308" t="s">
        <v>179</v>
      </c>
      <c r="DF308">
        <v>5.9999999999999995E-4</v>
      </c>
      <c r="DG308" t="s">
        <v>179</v>
      </c>
      <c r="DH308">
        <v>4.0000000000000002E-4</v>
      </c>
      <c r="DI308" t="s">
        <v>179</v>
      </c>
      <c r="DJ308">
        <v>4.0000000000000002E-4</v>
      </c>
      <c r="DK308" t="s">
        <v>5967</v>
      </c>
      <c r="DL308" t="s">
        <v>59</v>
      </c>
      <c r="DS308">
        <v>45</v>
      </c>
      <c r="DT308" t="s">
        <v>5985</v>
      </c>
      <c r="DW308" t="s">
        <v>4962</v>
      </c>
    </row>
    <row r="309" spans="1:127">
      <c r="A309">
        <v>758</v>
      </c>
      <c r="B309" s="14">
        <v>44744.888194444444</v>
      </c>
      <c r="C309" t="s">
        <v>52</v>
      </c>
      <c r="D309">
        <v>0</v>
      </c>
      <c r="E309">
        <v>0</v>
      </c>
      <c r="F309">
        <v>0</v>
      </c>
      <c r="G309" t="s">
        <v>54</v>
      </c>
      <c r="H309" t="s">
        <v>55</v>
      </c>
      <c r="I309" t="s">
        <v>55</v>
      </c>
      <c r="J309" t="s">
        <v>55</v>
      </c>
      <c r="K309" t="s">
        <v>18</v>
      </c>
      <c r="L309">
        <v>90</v>
      </c>
      <c r="M309" t="s">
        <v>173</v>
      </c>
      <c r="N309">
        <v>0</v>
      </c>
      <c r="O309" t="s">
        <v>173</v>
      </c>
      <c r="P309">
        <v>0</v>
      </c>
      <c r="Q309" t="s">
        <v>173</v>
      </c>
      <c r="R309">
        <v>0</v>
      </c>
      <c r="S309">
        <v>2</v>
      </c>
      <c r="T309" t="s">
        <v>174</v>
      </c>
      <c r="U309">
        <v>2.4056999999999999</v>
      </c>
      <c r="V309">
        <v>0.61890000000000001</v>
      </c>
      <c r="W309">
        <v>10.47</v>
      </c>
      <c r="X309">
        <v>0.30830000000000002</v>
      </c>
      <c r="Y309">
        <v>33.734999999999999</v>
      </c>
      <c r="Z309">
        <v>0.32829999999999998</v>
      </c>
      <c r="AA309">
        <v>3.6600000000000001E-2</v>
      </c>
      <c r="AB309">
        <v>1.5800000000000002E-2</v>
      </c>
      <c r="AC309" t="s">
        <v>179</v>
      </c>
      <c r="AD309">
        <v>8.6999999999999994E-3</v>
      </c>
      <c r="AE309" t="s">
        <v>179</v>
      </c>
      <c r="AF309">
        <v>1.6899999999999998E-2</v>
      </c>
      <c r="AG309">
        <v>0.20349999999999999</v>
      </c>
      <c r="AH309">
        <v>8.0999999999999996E-3</v>
      </c>
      <c r="AI309">
        <v>8.0434000000000001</v>
      </c>
      <c r="AJ309">
        <v>3.3399999999999999E-2</v>
      </c>
      <c r="AK309">
        <v>0.49070000000000003</v>
      </c>
      <c r="AL309">
        <v>7.1999999999999998E-3</v>
      </c>
      <c r="AM309">
        <v>1.15E-2</v>
      </c>
      <c r="AN309">
        <v>7.4000000000000003E-3</v>
      </c>
      <c r="AO309">
        <v>2.7900000000000001E-2</v>
      </c>
      <c r="AP309">
        <v>4.4000000000000003E-3</v>
      </c>
      <c r="AQ309">
        <v>7.1099999999999997E-2</v>
      </c>
      <c r="AR309">
        <v>4.1999999999999997E-3</v>
      </c>
      <c r="AS309">
        <v>5.7110000000000003</v>
      </c>
      <c r="AT309">
        <v>2.58E-2</v>
      </c>
      <c r="AU309">
        <v>3.7000000000000002E-3</v>
      </c>
      <c r="AV309">
        <v>3.7000000000000002E-3</v>
      </c>
      <c r="AW309">
        <v>1.4E-2</v>
      </c>
      <c r="AX309">
        <v>1.2999999999999999E-3</v>
      </c>
      <c r="AY309" t="s">
        <v>429</v>
      </c>
      <c r="AZ309">
        <v>8.9999999999999998E-4</v>
      </c>
      <c r="BA309" t="s">
        <v>302</v>
      </c>
      <c r="BB309">
        <v>6.9999999999999999E-4</v>
      </c>
      <c r="BC309" t="s">
        <v>245</v>
      </c>
      <c r="BD309">
        <v>5.0000000000000001E-4</v>
      </c>
      <c r="BE309" t="s">
        <v>516</v>
      </c>
      <c r="BF309">
        <v>4.0000000000000002E-4</v>
      </c>
      <c r="BG309" t="s">
        <v>179</v>
      </c>
      <c r="BH309">
        <v>1E-4</v>
      </c>
      <c r="BI309" t="s">
        <v>318</v>
      </c>
      <c r="BJ309">
        <v>2.0000000000000001E-4</v>
      </c>
      <c r="BK309" t="s">
        <v>559</v>
      </c>
      <c r="BL309">
        <v>5.0000000000000001E-4</v>
      </c>
      <c r="BM309" t="s">
        <v>451</v>
      </c>
      <c r="BN309">
        <v>2.9999999999999997E-4</v>
      </c>
      <c r="BO309" t="s">
        <v>209</v>
      </c>
      <c r="BP309">
        <v>5.9999999999999995E-4</v>
      </c>
      <c r="BQ309" t="s">
        <v>179</v>
      </c>
      <c r="BR309">
        <v>2.9999999999999997E-4</v>
      </c>
      <c r="BS309" t="s">
        <v>179</v>
      </c>
      <c r="BT309">
        <v>5.0000000000000001E-4</v>
      </c>
      <c r="BU309" t="s">
        <v>179</v>
      </c>
      <c r="BV309">
        <v>5.9999999999999995E-4</v>
      </c>
      <c r="BW309" t="s">
        <v>18</v>
      </c>
      <c r="BY309" t="s">
        <v>18</v>
      </c>
      <c r="CA309" t="s">
        <v>179</v>
      </c>
      <c r="CB309">
        <v>8.9999999999999998E-4</v>
      </c>
      <c r="CC309" t="s">
        <v>179</v>
      </c>
      <c r="CD309">
        <v>2.2000000000000001E-3</v>
      </c>
      <c r="CE309" t="s">
        <v>179</v>
      </c>
      <c r="CF309">
        <v>2.0999999999999999E-3</v>
      </c>
      <c r="CG309" t="s">
        <v>216</v>
      </c>
      <c r="CH309">
        <v>1E-4</v>
      </c>
      <c r="CI309" t="s">
        <v>179</v>
      </c>
      <c r="CJ309">
        <v>8.3000000000000001E-3</v>
      </c>
      <c r="CK309" t="s">
        <v>179</v>
      </c>
      <c r="CL309">
        <v>1.1900000000000001E-2</v>
      </c>
      <c r="CM309" t="s">
        <v>179</v>
      </c>
      <c r="CN309">
        <v>7.3000000000000001E-3</v>
      </c>
      <c r="CO309" t="s">
        <v>179</v>
      </c>
      <c r="CP309">
        <v>8.9999999999999998E-4</v>
      </c>
      <c r="CQ309" t="s">
        <v>179</v>
      </c>
      <c r="CR309">
        <v>3.0000000000000001E-3</v>
      </c>
      <c r="CS309" t="s">
        <v>179</v>
      </c>
      <c r="CT309">
        <v>1.9E-3</v>
      </c>
      <c r="CU309" t="s">
        <v>18</v>
      </c>
      <c r="CW309" t="s">
        <v>18</v>
      </c>
      <c r="CY309" t="s">
        <v>179</v>
      </c>
      <c r="CZ309">
        <v>5.0000000000000001E-4</v>
      </c>
      <c r="DA309" t="s">
        <v>179</v>
      </c>
      <c r="DB309">
        <v>5.9999999999999995E-4</v>
      </c>
      <c r="DC309" t="s">
        <v>179</v>
      </c>
      <c r="DD309">
        <v>5.9999999999999995E-4</v>
      </c>
      <c r="DE309" t="s">
        <v>179</v>
      </c>
      <c r="DF309">
        <v>6.9999999999999999E-4</v>
      </c>
      <c r="DG309" t="s">
        <v>179</v>
      </c>
      <c r="DH309">
        <v>4.0000000000000002E-4</v>
      </c>
      <c r="DI309" t="s">
        <v>179</v>
      </c>
      <c r="DJ309">
        <v>5.0000000000000001E-4</v>
      </c>
      <c r="DK309" t="s">
        <v>5967</v>
      </c>
      <c r="DL309" t="s">
        <v>59</v>
      </c>
      <c r="DS309">
        <v>45</v>
      </c>
      <c r="DT309" t="s">
        <v>1837</v>
      </c>
      <c r="DW309" t="s">
        <v>4963</v>
      </c>
    </row>
    <row r="310" spans="1:127">
      <c r="A310">
        <v>759</v>
      </c>
      <c r="B310" s="14">
        <v>44744.893750000003</v>
      </c>
      <c r="C310" t="s">
        <v>52</v>
      </c>
      <c r="D310">
        <v>0</v>
      </c>
      <c r="E310">
        <v>0</v>
      </c>
      <c r="F310">
        <v>0</v>
      </c>
      <c r="G310" t="s">
        <v>54</v>
      </c>
      <c r="H310" t="s">
        <v>55</v>
      </c>
      <c r="I310" t="s">
        <v>55</v>
      </c>
      <c r="J310" t="s">
        <v>55</v>
      </c>
      <c r="K310" t="s">
        <v>18</v>
      </c>
      <c r="L310">
        <v>90</v>
      </c>
      <c r="M310" t="s">
        <v>173</v>
      </c>
      <c r="N310">
        <v>0</v>
      </c>
      <c r="O310" t="s">
        <v>173</v>
      </c>
      <c r="P310">
        <v>0</v>
      </c>
      <c r="Q310" t="s">
        <v>173</v>
      </c>
      <c r="R310">
        <v>0</v>
      </c>
      <c r="S310">
        <v>2</v>
      </c>
      <c r="T310" t="s">
        <v>174</v>
      </c>
      <c r="U310">
        <v>2.9977</v>
      </c>
      <c r="V310">
        <v>0.63300000000000001</v>
      </c>
      <c r="W310">
        <v>11.4968</v>
      </c>
      <c r="X310">
        <v>0.3175</v>
      </c>
      <c r="Y310">
        <v>32.931800000000003</v>
      </c>
      <c r="Z310">
        <v>0.32340000000000002</v>
      </c>
      <c r="AA310">
        <v>2.6700000000000002E-2</v>
      </c>
      <c r="AB310">
        <v>1.55E-2</v>
      </c>
      <c r="AC310" t="s">
        <v>179</v>
      </c>
      <c r="AD310">
        <v>8.5000000000000006E-3</v>
      </c>
      <c r="AE310" t="s">
        <v>179</v>
      </c>
      <c r="AF310">
        <v>1.67E-2</v>
      </c>
      <c r="AG310">
        <v>0.21060000000000001</v>
      </c>
      <c r="AH310">
        <v>8.0999999999999996E-3</v>
      </c>
      <c r="AI310">
        <v>8.1943999999999999</v>
      </c>
      <c r="AJ310">
        <v>3.3599999999999998E-2</v>
      </c>
      <c r="AK310">
        <v>0.40679999999999999</v>
      </c>
      <c r="AL310">
        <v>6.7000000000000002E-3</v>
      </c>
      <c r="AM310">
        <v>1.2800000000000001E-2</v>
      </c>
      <c r="AN310">
        <v>7.1999999999999998E-3</v>
      </c>
      <c r="AO310">
        <v>2.24E-2</v>
      </c>
      <c r="AP310">
        <v>4.3E-3</v>
      </c>
      <c r="AQ310">
        <v>0.20280000000000001</v>
      </c>
      <c r="AR310">
        <v>6.6E-3</v>
      </c>
      <c r="AS310">
        <v>4.9752999999999998</v>
      </c>
      <c r="AT310">
        <v>2.4E-2</v>
      </c>
      <c r="AU310">
        <v>6.4000000000000003E-3</v>
      </c>
      <c r="AV310">
        <v>3.5000000000000001E-3</v>
      </c>
      <c r="AW310">
        <v>1.5699999999999999E-2</v>
      </c>
      <c r="AX310">
        <v>1.2999999999999999E-3</v>
      </c>
      <c r="AY310" t="s">
        <v>244</v>
      </c>
      <c r="AZ310">
        <v>8.0000000000000004E-4</v>
      </c>
      <c r="BA310" t="s">
        <v>601</v>
      </c>
      <c r="BB310">
        <v>5.9999999999999995E-4</v>
      </c>
      <c r="BC310" t="s">
        <v>245</v>
      </c>
      <c r="BD310">
        <v>5.0000000000000001E-4</v>
      </c>
      <c r="BE310" t="s">
        <v>179</v>
      </c>
      <c r="BF310">
        <v>2.9999999999999997E-4</v>
      </c>
      <c r="BG310" t="s">
        <v>179</v>
      </c>
      <c r="BH310">
        <v>1E-4</v>
      </c>
      <c r="BI310" t="s">
        <v>286</v>
      </c>
      <c r="BJ310">
        <v>2.0000000000000001E-4</v>
      </c>
      <c r="BK310" t="s">
        <v>559</v>
      </c>
      <c r="BL310">
        <v>5.0000000000000001E-4</v>
      </c>
      <c r="BM310" t="s">
        <v>392</v>
      </c>
      <c r="BN310">
        <v>2.9999999999999997E-4</v>
      </c>
      <c r="BO310" t="s">
        <v>346</v>
      </c>
      <c r="BP310">
        <v>5.9999999999999995E-4</v>
      </c>
      <c r="BQ310" t="s">
        <v>179</v>
      </c>
      <c r="BR310">
        <v>2.9999999999999997E-4</v>
      </c>
      <c r="BS310" t="s">
        <v>179</v>
      </c>
      <c r="BT310">
        <v>4.0000000000000002E-4</v>
      </c>
      <c r="BU310" t="s">
        <v>179</v>
      </c>
      <c r="BV310">
        <v>5.9999999999999995E-4</v>
      </c>
      <c r="BW310" t="s">
        <v>18</v>
      </c>
      <c r="BY310" t="s">
        <v>18</v>
      </c>
      <c r="CA310" t="s">
        <v>179</v>
      </c>
      <c r="CB310">
        <v>8.0000000000000004E-4</v>
      </c>
      <c r="CC310" t="s">
        <v>179</v>
      </c>
      <c r="CD310">
        <v>2.0999999999999999E-3</v>
      </c>
      <c r="CE310" t="s">
        <v>179</v>
      </c>
      <c r="CF310">
        <v>2.0999999999999999E-3</v>
      </c>
      <c r="CG310" t="s">
        <v>179</v>
      </c>
      <c r="CH310">
        <v>1E-4</v>
      </c>
      <c r="CI310" t="s">
        <v>179</v>
      </c>
      <c r="CJ310">
        <v>8.0000000000000002E-3</v>
      </c>
      <c r="CK310" t="s">
        <v>179</v>
      </c>
      <c r="CL310">
        <v>1.14E-2</v>
      </c>
      <c r="CM310" t="s">
        <v>179</v>
      </c>
      <c r="CN310">
        <v>7.6E-3</v>
      </c>
      <c r="CO310" t="s">
        <v>179</v>
      </c>
      <c r="CP310">
        <v>8.9999999999999998E-4</v>
      </c>
      <c r="CQ310" t="s">
        <v>179</v>
      </c>
      <c r="CR310">
        <v>3.0000000000000001E-3</v>
      </c>
      <c r="CS310" t="s">
        <v>179</v>
      </c>
      <c r="CT310">
        <v>1.9E-3</v>
      </c>
      <c r="CU310" t="s">
        <v>18</v>
      </c>
      <c r="CW310" t="s">
        <v>18</v>
      </c>
      <c r="CY310" t="s">
        <v>179</v>
      </c>
      <c r="CZ310">
        <v>5.9999999999999995E-4</v>
      </c>
      <c r="DA310" t="s">
        <v>179</v>
      </c>
      <c r="DB310">
        <v>5.9999999999999995E-4</v>
      </c>
      <c r="DC310" t="s">
        <v>179</v>
      </c>
      <c r="DD310">
        <v>5.9999999999999995E-4</v>
      </c>
      <c r="DE310" t="s">
        <v>179</v>
      </c>
      <c r="DF310">
        <v>5.9999999999999995E-4</v>
      </c>
      <c r="DG310" t="s">
        <v>179</v>
      </c>
      <c r="DH310">
        <v>4.0000000000000002E-4</v>
      </c>
      <c r="DI310" t="s">
        <v>179</v>
      </c>
      <c r="DJ310">
        <v>5.0000000000000001E-4</v>
      </c>
      <c r="DK310" t="s">
        <v>5968</v>
      </c>
      <c r="DL310" t="s">
        <v>59</v>
      </c>
      <c r="DS310">
        <v>19</v>
      </c>
      <c r="DT310" t="s">
        <v>1596</v>
      </c>
      <c r="DW310" t="s">
        <v>4964</v>
      </c>
    </row>
    <row r="311" spans="1:127">
      <c r="A311">
        <v>760</v>
      </c>
      <c r="B311" s="14">
        <v>44744.898611111108</v>
      </c>
      <c r="C311" t="s">
        <v>52</v>
      </c>
      <c r="D311">
        <v>0</v>
      </c>
      <c r="E311">
        <v>0</v>
      </c>
      <c r="F311">
        <v>0</v>
      </c>
      <c r="G311" t="s">
        <v>54</v>
      </c>
      <c r="H311" t="s">
        <v>55</v>
      </c>
      <c r="I311" t="s">
        <v>55</v>
      </c>
      <c r="J311" t="s">
        <v>55</v>
      </c>
      <c r="K311" t="s">
        <v>18</v>
      </c>
      <c r="L311">
        <v>90</v>
      </c>
      <c r="M311" t="s">
        <v>173</v>
      </c>
      <c r="N311">
        <v>0</v>
      </c>
      <c r="O311" t="s">
        <v>173</v>
      </c>
      <c r="P311">
        <v>0</v>
      </c>
      <c r="Q311" t="s">
        <v>173</v>
      </c>
      <c r="R311">
        <v>0</v>
      </c>
      <c r="S311">
        <v>2</v>
      </c>
      <c r="T311" t="s">
        <v>174</v>
      </c>
      <c r="U311">
        <v>1.6120000000000001</v>
      </c>
      <c r="V311">
        <v>0.61929999999999996</v>
      </c>
      <c r="W311">
        <v>12.7949</v>
      </c>
      <c r="X311">
        <v>0.33860000000000001</v>
      </c>
      <c r="Y311">
        <v>35.244900000000001</v>
      </c>
      <c r="Z311">
        <v>0.34079999999999999</v>
      </c>
      <c r="AA311">
        <v>3.0599999999999999E-2</v>
      </c>
      <c r="AB311">
        <v>1.6299999999999999E-2</v>
      </c>
      <c r="AC311">
        <v>0.249</v>
      </c>
      <c r="AD311">
        <v>1.37E-2</v>
      </c>
      <c r="AE311">
        <v>0.17100000000000001</v>
      </c>
      <c r="AF311">
        <v>2.06E-2</v>
      </c>
      <c r="AG311">
        <v>0.52429999999999999</v>
      </c>
      <c r="AH311">
        <v>1.1299999999999999E-2</v>
      </c>
      <c r="AI311">
        <v>8.7571999999999992</v>
      </c>
      <c r="AJ311">
        <v>3.5200000000000002E-2</v>
      </c>
      <c r="AK311">
        <v>0.5393</v>
      </c>
      <c r="AL311">
        <v>7.6E-3</v>
      </c>
      <c r="AM311">
        <v>2.4500000000000001E-2</v>
      </c>
      <c r="AN311">
        <v>8.0999999999999996E-3</v>
      </c>
      <c r="AO311">
        <v>2.9000000000000001E-2</v>
      </c>
      <c r="AP311">
        <v>4.7000000000000002E-3</v>
      </c>
      <c r="AQ311">
        <v>8.2000000000000003E-2</v>
      </c>
      <c r="AR311">
        <v>4.4000000000000003E-3</v>
      </c>
      <c r="AS311">
        <v>6.4992000000000001</v>
      </c>
      <c r="AT311">
        <v>2.7799999999999998E-2</v>
      </c>
      <c r="AU311">
        <v>5.7000000000000002E-3</v>
      </c>
      <c r="AV311">
        <v>3.8999999999999998E-3</v>
      </c>
      <c r="AW311">
        <v>1.1900000000000001E-2</v>
      </c>
      <c r="AX311">
        <v>1.1000000000000001E-3</v>
      </c>
      <c r="AY311" t="s">
        <v>429</v>
      </c>
      <c r="AZ311">
        <v>8.0000000000000004E-4</v>
      </c>
      <c r="BA311" t="s">
        <v>390</v>
      </c>
      <c r="BB311">
        <v>6.9999999999999999E-4</v>
      </c>
      <c r="BC311" t="s">
        <v>406</v>
      </c>
      <c r="BD311">
        <v>5.0000000000000001E-4</v>
      </c>
      <c r="BE311" t="s">
        <v>179</v>
      </c>
      <c r="BF311">
        <v>2.9999999999999997E-4</v>
      </c>
      <c r="BG311" t="s">
        <v>179</v>
      </c>
      <c r="BH311">
        <v>1E-4</v>
      </c>
      <c r="BI311" t="s">
        <v>192</v>
      </c>
      <c r="BJ311">
        <v>2.0000000000000001E-4</v>
      </c>
      <c r="BK311" t="s">
        <v>364</v>
      </c>
      <c r="BL311">
        <v>5.0000000000000001E-4</v>
      </c>
      <c r="BM311" t="s">
        <v>194</v>
      </c>
      <c r="BN311">
        <v>2.9999999999999997E-4</v>
      </c>
      <c r="BO311" t="s">
        <v>422</v>
      </c>
      <c r="BP311">
        <v>5.0000000000000001E-4</v>
      </c>
      <c r="BQ311" t="s">
        <v>179</v>
      </c>
      <c r="BR311">
        <v>2.9999999999999997E-4</v>
      </c>
      <c r="BS311" t="s">
        <v>179</v>
      </c>
      <c r="BT311">
        <v>4.0000000000000002E-4</v>
      </c>
      <c r="BU311" t="s">
        <v>179</v>
      </c>
      <c r="BV311">
        <v>5.9999999999999995E-4</v>
      </c>
      <c r="BW311" t="s">
        <v>179</v>
      </c>
      <c r="BX311">
        <v>8.9999999999999998E-4</v>
      </c>
      <c r="BY311" t="s">
        <v>179</v>
      </c>
      <c r="BZ311">
        <v>1.1000000000000001E-3</v>
      </c>
      <c r="CA311" t="s">
        <v>179</v>
      </c>
      <c r="CB311">
        <v>8.0000000000000004E-4</v>
      </c>
      <c r="CC311" t="s">
        <v>179</v>
      </c>
      <c r="CD311">
        <v>2.0999999999999999E-3</v>
      </c>
      <c r="CE311" t="s">
        <v>179</v>
      </c>
      <c r="CF311">
        <v>2.2000000000000001E-3</v>
      </c>
      <c r="CG311" t="s">
        <v>179</v>
      </c>
      <c r="CH311">
        <v>1E-4</v>
      </c>
      <c r="CI311" t="s">
        <v>284</v>
      </c>
      <c r="CJ311">
        <v>7.3000000000000001E-3</v>
      </c>
      <c r="CK311" t="s">
        <v>179</v>
      </c>
      <c r="CL311">
        <v>1.15E-2</v>
      </c>
      <c r="CM311" t="s">
        <v>248</v>
      </c>
      <c r="CN311">
        <v>6.7000000000000002E-3</v>
      </c>
      <c r="CO311" t="s">
        <v>179</v>
      </c>
      <c r="CP311">
        <v>8.9999999999999998E-4</v>
      </c>
      <c r="CQ311" t="s">
        <v>179</v>
      </c>
      <c r="CR311">
        <v>3.2000000000000002E-3</v>
      </c>
      <c r="CS311" t="s">
        <v>179</v>
      </c>
      <c r="CT311">
        <v>1.9E-3</v>
      </c>
      <c r="CU311" t="s">
        <v>18</v>
      </c>
      <c r="CW311" t="s">
        <v>179</v>
      </c>
      <c r="CX311">
        <v>5.9999999999999995E-4</v>
      </c>
      <c r="CY311" t="s">
        <v>179</v>
      </c>
      <c r="CZ311">
        <v>5.0000000000000001E-4</v>
      </c>
      <c r="DA311" t="s">
        <v>179</v>
      </c>
      <c r="DB311">
        <v>5.9999999999999995E-4</v>
      </c>
      <c r="DC311" t="s">
        <v>179</v>
      </c>
      <c r="DD311">
        <v>5.9999999999999995E-4</v>
      </c>
      <c r="DE311" t="s">
        <v>179</v>
      </c>
      <c r="DF311">
        <v>6.9999999999999999E-4</v>
      </c>
      <c r="DG311" t="s">
        <v>179</v>
      </c>
      <c r="DH311">
        <v>4.0000000000000002E-4</v>
      </c>
      <c r="DI311" t="s">
        <v>179</v>
      </c>
      <c r="DJ311">
        <v>4.0000000000000002E-4</v>
      </c>
      <c r="DK311" t="s">
        <v>5968</v>
      </c>
      <c r="DL311" t="s">
        <v>59</v>
      </c>
      <c r="DS311">
        <v>45</v>
      </c>
      <c r="DT311" t="s">
        <v>2496</v>
      </c>
      <c r="DW311" t="s">
        <v>4965</v>
      </c>
    </row>
    <row r="312" spans="1:127">
      <c r="A312">
        <v>761</v>
      </c>
      <c r="B312" s="14">
        <v>44744.900694444441</v>
      </c>
      <c r="C312" t="s">
        <v>52</v>
      </c>
      <c r="D312">
        <v>0</v>
      </c>
      <c r="E312">
        <v>0</v>
      </c>
      <c r="F312">
        <v>0</v>
      </c>
      <c r="G312" t="s">
        <v>54</v>
      </c>
      <c r="H312" t="s">
        <v>55</v>
      </c>
      <c r="I312" t="s">
        <v>55</v>
      </c>
      <c r="J312" t="s">
        <v>55</v>
      </c>
      <c r="K312" t="s">
        <v>18</v>
      </c>
      <c r="L312">
        <v>90</v>
      </c>
      <c r="M312" t="s">
        <v>173</v>
      </c>
      <c r="N312">
        <v>0</v>
      </c>
      <c r="O312" t="s">
        <v>173</v>
      </c>
      <c r="P312">
        <v>0</v>
      </c>
      <c r="Q312" t="s">
        <v>173</v>
      </c>
      <c r="R312">
        <v>0</v>
      </c>
      <c r="S312">
        <v>2</v>
      </c>
      <c r="T312" t="s">
        <v>174</v>
      </c>
      <c r="U312">
        <v>1.4965999999999999</v>
      </c>
      <c r="V312">
        <v>0.61439999999999995</v>
      </c>
      <c r="W312">
        <v>10.6957</v>
      </c>
      <c r="X312">
        <v>0.31230000000000002</v>
      </c>
      <c r="Y312">
        <v>31.3384</v>
      </c>
      <c r="Z312">
        <v>0.31680000000000003</v>
      </c>
      <c r="AA312" t="s">
        <v>179</v>
      </c>
      <c r="AB312">
        <v>1.5699999999999999E-2</v>
      </c>
      <c r="AC312">
        <v>0.3488</v>
      </c>
      <c r="AD312">
        <v>1.47E-2</v>
      </c>
      <c r="AE312">
        <v>0.32990000000000003</v>
      </c>
      <c r="AF312">
        <v>2.23E-2</v>
      </c>
      <c r="AG312">
        <v>0.45490000000000003</v>
      </c>
      <c r="AH312">
        <v>1.0500000000000001E-2</v>
      </c>
      <c r="AI312">
        <v>8.6516000000000002</v>
      </c>
      <c r="AJ312">
        <v>3.49E-2</v>
      </c>
      <c r="AK312">
        <v>0.48039999999999999</v>
      </c>
      <c r="AL312">
        <v>7.3000000000000001E-3</v>
      </c>
      <c r="AM312">
        <v>2.1499999999999998E-2</v>
      </c>
      <c r="AN312">
        <v>7.7999999999999996E-3</v>
      </c>
      <c r="AO312">
        <v>3.0300000000000001E-2</v>
      </c>
      <c r="AP312">
        <v>4.4999999999999997E-3</v>
      </c>
      <c r="AQ312">
        <v>6.4000000000000001E-2</v>
      </c>
      <c r="AR312">
        <v>4.1000000000000003E-3</v>
      </c>
      <c r="AS312">
        <v>5.8704000000000001</v>
      </c>
      <c r="AT312">
        <v>2.64E-2</v>
      </c>
      <c r="AU312">
        <v>7.1999999999999998E-3</v>
      </c>
      <c r="AV312">
        <v>3.8E-3</v>
      </c>
      <c r="AW312">
        <v>8.0999999999999996E-3</v>
      </c>
      <c r="AX312">
        <v>1.1000000000000001E-3</v>
      </c>
      <c r="AY312" t="s">
        <v>405</v>
      </c>
      <c r="AZ312">
        <v>8.9999999999999998E-4</v>
      </c>
      <c r="BA312" t="s">
        <v>208</v>
      </c>
      <c r="BB312">
        <v>6.9999999999999999E-4</v>
      </c>
      <c r="BC312" t="s">
        <v>211</v>
      </c>
      <c r="BD312">
        <v>5.0000000000000001E-4</v>
      </c>
      <c r="BE312" t="s">
        <v>211</v>
      </c>
      <c r="BF312">
        <v>4.0000000000000002E-4</v>
      </c>
      <c r="BG312" t="s">
        <v>179</v>
      </c>
      <c r="BH312">
        <v>1E-4</v>
      </c>
      <c r="BI312" t="s">
        <v>192</v>
      </c>
      <c r="BJ312">
        <v>2.0000000000000001E-4</v>
      </c>
      <c r="BK312" t="s">
        <v>193</v>
      </c>
      <c r="BL312">
        <v>5.0000000000000001E-4</v>
      </c>
      <c r="BM312" t="s">
        <v>214</v>
      </c>
      <c r="BN312">
        <v>2.9999999999999997E-4</v>
      </c>
      <c r="BO312" t="s">
        <v>208</v>
      </c>
      <c r="BP312">
        <v>5.9999999999999995E-4</v>
      </c>
      <c r="BQ312" t="s">
        <v>179</v>
      </c>
      <c r="BR312">
        <v>2.9999999999999997E-4</v>
      </c>
      <c r="BS312" t="s">
        <v>179</v>
      </c>
      <c r="BT312">
        <v>5.0000000000000001E-4</v>
      </c>
      <c r="BU312" t="s">
        <v>179</v>
      </c>
      <c r="BV312">
        <v>5.9999999999999995E-4</v>
      </c>
      <c r="BW312" t="s">
        <v>406</v>
      </c>
      <c r="BX312">
        <v>8.0000000000000004E-4</v>
      </c>
      <c r="BY312" t="s">
        <v>18</v>
      </c>
      <c r="CA312" t="s">
        <v>179</v>
      </c>
      <c r="CB312">
        <v>8.9999999999999998E-4</v>
      </c>
      <c r="CC312" t="s">
        <v>179</v>
      </c>
      <c r="CD312">
        <v>2.2000000000000001E-3</v>
      </c>
      <c r="CE312" t="s">
        <v>269</v>
      </c>
      <c r="CF312">
        <v>2.0999999999999999E-3</v>
      </c>
      <c r="CG312" t="s">
        <v>216</v>
      </c>
      <c r="CH312">
        <v>1E-4</v>
      </c>
      <c r="CI312" t="s">
        <v>242</v>
      </c>
      <c r="CJ312">
        <v>8.0999999999999996E-3</v>
      </c>
      <c r="CK312" t="s">
        <v>179</v>
      </c>
      <c r="CL312">
        <v>1.17E-2</v>
      </c>
      <c r="CM312" t="s">
        <v>179</v>
      </c>
      <c r="CN312">
        <v>8.5000000000000006E-3</v>
      </c>
      <c r="CO312" t="s">
        <v>179</v>
      </c>
      <c r="CP312">
        <v>1E-3</v>
      </c>
      <c r="CQ312" t="s">
        <v>179</v>
      </c>
      <c r="CR312">
        <v>3.2000000000000002E-3</v>
      </c>
      <c r="CS312" t="s">
        <v>179</v>
      </c>
      <c r="CT312">
        <v>2.0999999999999999E-3</v>
      </c>
      <c r="CU312" t="s">
        <v>18</v>
      </c>
      <c r="CW312" t="s">
        <v>18</v>
      </c>
      <c r="CY312" t="s">
        <v>179</v>
      </c>
      <c r="CZ312">
        <v>5.0000000000000001E-4</v>
      </c>
      <c r="DA312" t="s">
        <v>179</v>
      </c>
      <c r="DB312">
        <v>5.9999999999999995E-4</v>
      </c>
      <c r="DC312" t="s">
        <v>179</v>
      </c>
      <c r="DD312">
        <v>5.9999999999999995E-4</v>
      </c>
      <c r="DE312" t="s">
        <v>179</v>
      </c>
      <c r="DF312">
        <v>6.9999999999999999E-4</v>
      </c>
      <c r="DG312" t="s">
        <v>179</v>
      </c>
      <c r="DH312">
        <v>5.0000000000000001E-4</v>
      </c>
      <c r="DI312" t="s">
        <v>179</v>
      </c>
      <c r="DJ312">
        <v>4.0000000000000002E-4</v>
      </c>
      <c r="DK312" t="s">
        <v>5968</v>
      </c>
      <c r="DL312" t="s">
        <v>59</v>
      </c>
      <c r="DS312">
        <v>75</v>
      </c>
      <c r="DT312" t="s">
        <v>2461</v>
      </c>
      <c r="DW312" t="s">
        <v>4966</v>
      </c>
    </row>
    <row r="313" spans="1:127">
      <c r="A313">
        <v>762</v>
      </c>
      <c r="B313" s="14">
        <v>44744.902777777781</v>
      </c>
      <c r="C313" t="s">
        <v>52</v>
      </c>
      <c r="D313">
        <v>0</v>
      </c>
      <c r="E313">
        <v>0</v>
      </c>
      <c r="F313">
        <v>0</v>
      </c>
      <c r="G313" t="s">
        <v>54</v>
      </c>
      <c r="H313" t="s">
        <v>55</v>
      </c>
      <c r="I313" t="s">
        <v>55</v>
      </c>
      <c r="J313" t="s">
        <v>55</v>
      </c>
      <c r="K313" t="s">
        <v>18</v>
      </c>
      <c r="L313">
        <v>90</v>
      </c>
      <c r="M313" t="s">
        <v>173</v>
      </c>
      <c r="N313">
        <v>0</v>
      </c>
      <c r="O313" t="s">
        <v>173</v>
      </c>
      <c r="P313">
        <v>0</v>
      </c>
      <c r="Q313" t="s">
        <v>173</v>
      </c>
      <c r="R313">
        <v>0</v>
      </c>
      <c r="S313">
        <v>2</v>
      </c>
      <c r="T313" t="s">
        <v>174</v>
      </c>
      <c r="U313">
        <v>6.1045999999999996</v>
      </c>
      <c r="V313">
        <v>0.72360000000000002</v>
      </c>
      <c r="W313">
        <v>10.8705</v>
      </c>
      <c r="X313">
        <v>0.31819999999999998</v>
      </c>
      <c r="Y313">
        <v>40.128100000000003</v>
      </c>
      <c r="Z313">
        <v>0.36330000000000001</v>
      </c>
      <c r="AA313" t="s">
        <v>179</v>
      </c>
      <c r="AB313">
        <v>1.52E-2</v>
      </c>
      <c r="AC313">
        <v>4.0599999999999997E-2</v>
      </c>
      <c r="AD313">
        <v>1.04E-2</v>
      </c>
      <c r="AE313" t="s">
        <v>179</v>
      </c>
      <c r="AF313">
        <v>1.6899999999999998E-2</v>
      </c>
      <c r="AG313">
        <v>0.15060000000000001</v>
      </c>
      <c r="AH313">
        <v>7.7000000000000002E-3</v>
      </c>
      <c r="AI313">
        <v>7.5429000000000004</v>
      </c>
      <c r="AJ313">
        <v>3.2199999999999999E-2</v>
      </c>
      <c r="AK313">
        <v>0.52859999999999996</v>
      </c>
      <c r="AL313">
        <v>7.4999999999999997E-3</v>
      </c>
      <c r="AM313">
        <v>1.8499999999999999E-2</v>
      </c>
      <c r="AN313">
        <v>7.7999999999999996E-3</v>
      </c>
      <c r="AO313">
        <v>2.9399999999999999E-2</v>
      </c>
      <c r="AP313">
        <v>4.5999999999999999E-3</v>
      </c>
      <c r="AQ313">
        <v>0.12</v>
      </c>
      <c r="AR313">
        <v>5.1000000000000004E-3</v>
      </c>
      <c r="AS313">
        <v>6.0982000000000003</v>
      </c>
      <c r="AT313">
        <v>2.64E-2</v>
      </c>
      <c r="AU313" t="s">
        <v>179</v>
      </c>
      <c r="AV313">
        <v>3.7000000000000002E-3</v>
      </c>
      <c r="AW313">
        <v>1.4200000000000001E-2</v>
      </c>
      <c r="AX313">
        <v>1.1999999999999999E-3</v>
      </c>
      <c r="AY313" t="s">
        <v>243</v>
      </c>
      <c r="AZ313">
        <v>8.0000000000000004E-4</v>
      </c>
      <c r="BA313" t="s">
        <v>465</v>
      </c>
      <c r="BB313">
        <v>6.9999999999999999E-4</v>
      </c>
      <c r="BC313" t="s">
        <v>211</v>
      </c>
      <c r="BD313">
        <v>5.0000000000000001E-4</v>
      </c>
      <c r="BE313" t="s">
        <v>179</v>
      </c>
      <c r="BF313">
        <v>2.9999999999999997E-4</v>
      </c>
      <c r="BG313" t="s">
        <v>179</v>
      </c>
      <c r="BH313">
        <v>1E-4</v>
      </c>
      <c r="BI313" t="s">
        <v>318</v>
      </c>
      <c r="BJ313">
        <v>2.0000000000000001E-4</v>
      </c>
      <c r="BK313" t="s">
        <v>650</v>
      </c>
      <c r="BL313">
        <v>4.0000000000000002E-4</v>
      </c>
      <c r="BM313" t="s">
        <v>250</v>
      </c>
      <c r="BN313">
        <v>2.9999999999999997E-4</v>
      </c>
      <c r="BO313" t="s">
        <v>215</v>
      </c>
      <c r="BP313">
        <v>5.0000000000000001E-4</v>
      </c>
      <c r="BQ313" t="s">
        <v>179</v>
      </c>
      <c r="BR313">
        <v>2.9999999999999997E-4</v>
      </c>
      <c r="BS313" t="s">
        <v>179</v>
      </c>
      <c r="BT313">
        <v>4.0000000000000002E-4</v>
      </c>
      <c r="BU313" t="s">
        <v>179</v>
      </c>
      <c r="BV313">
        <v>6.9999999999999999E-4</v>
      </c>
      <c r="BW313" t="s">
        <v>18</v>
      </c>
      <c r="BY313" t="s">
        <v>18</v>
      </c>
      <c r="CA313" t="s">
        <v>179</v>
      </c>
      <c r="CB313">
        <v>8.0000000000000004E-4</v>
      </c>
      <c r="CC313" t="s">
        <v>179</v>
      </c>
      <c r="CD313">
        <v>2.0999999999999999E-3</v>
      </c>
      <c r="CE313" t="s">
        <v>179</v>
      </c>
      <c r="CF313">
        <v>2.3E-3</v>
      </c>
      <c r="CG313" t="s">
        <v>179</v>
      </c>
      <c r="CH313">
        <v>1E-4</v>
      </c>
      <c r="CI313" t="s">
        <v>179</v>
      </c>
      <c r="CJ313">
        <v>7.4000000000000003E-3</v>
      </c>
      <c r="CK313" t="s">
        <v>179</v>
      </c>
      <c r="CL313">
        <v>1.11E-2</v>
      </c>
      <c r="CM313" t="s">
        <v>179</v>
      </c>
      <c r="CN313">
        <v>3.3999999999999998E-3</v>
      </c>
      <c r="CO313" t="s">
        <v>179</v>
      </c>
      <c r="CP313">
        <v>8.9999999999999998E-4</v>
      </c>
      <c r="CQ313" t="s">
        <v>179</v>
      </c>
      <c r="CR313">
        <v>3.2000000000000002E-3</v>
      </c>
      <c r="CS313" t="s">
        <v>179</v>
      </c>
      <c r="CT313">
        <v>1.8E-3</v>
      </c>
      <c r="CU313" t="s">
        <v>179</v>
      </c>
      <c r="CV313">
        <v>8.0000000000000004E-4</v>
      </c>
      <c r="CW313" t="s">
        <v>18</v>
      </c>
      <c r="CY313" t="s">
        <v>179</v>
      </c>
      <c r="CZ313">
        <v>5.0000000000000001E-4</v>
      </c>
      <c r="DA313" t="s">
        <v>179</v>
      </c>
      <c r="DB313">
        <v>5.9999999999999995E-4</v>
      </c>
      <c r="DC313" t="s">
        <v>179</v>
      </c>
      <c r="DD313">
        <v>5.9999999999999995E-4</v>
      </c>
      <c r="DE313" t="s">
        <v>179</v>
      </c>
      <c r="DF313">
        <v>5.9999999999999995E-4</v>
      </c>
      <c r="DG313" t="s">
        <v>179</v>
      </c>
      <c r="DH313">
        <v>4.0000000000000002E-4</v>
      </c>
      <c r="DI313" t="s">
        <v>179</v>
      </c>
      <c r="DJ313">
        <v>2.9999999999999997E-4</v>
      </c>
      <c r="DK313" t="s">
        <v>5968</v>
      </c>
      <c r="DL313" t="s">
        <v>59</v>
      </c>
      <c r="DS313">
        <v>108</v>
      </c>
      <c r="DT313" t="s">
        <v>2497</v>
      </c>
      <c r="DW313" t="s">
        <v>4967</v>
      </c>
    </row>
    <row r="314" spans="1:127">
      <c r="A314">
        <v>763</v>
      </c>
      <c r="B314" s="14">
        <v>44744.922222222223</v>
      </c>
      <c r="C314" t="s">
        <v>52</v>
      </c>
      <c r="D314">
        <v>0</v>
      </c>
      <c r="E314">
        <v>0</v>
      </c>
      <c r="F314">
        <v>0</v>
      </c>
      <c r="G314" t="s">
        <v>54</v>
      </c>
      <c r="H314" t="s">
        <v>55</v>
      </c>
      <c r="I314" t="s">
        <v>55</v>
      </c>
      <c r="J314" t="s">
        <v>55</v>
      </c>
      <c r="K314" t="s">
        <v>18</v>
      </c>
      <c r="L314">
        <v>90</v>
      </c>
      <c r="M314" t="s">
        <v>173</v>
      </c>
      <c r="N314">
        <v>0</v>
      </c>
      <c r="O314" t="s">
        <v>173</v>
      </c>
      <c r="P314">
        <v>0</v>
      </c>
      <c r="Q314" t="s">
        <v>173</v>
      </c>
      <c r="R314">
        <v>0</v>
      </c>
      <c r="S314">
        <v>2</v>
      </c>
      <c r="T314" t="s">
        <v>174</v>
      </c>
      <c r="U314">
        <v>1.6618999999999999</v>
      </c>
      <c r="V314">
        <v>0.5968</v>
      </c>
      <c r="W314">
        <v>9.8751999999999995</v>
      </c>
      <c r="X314">
        <v>0.30059999999999998</v>
      </c>
      <c r="Y314">
        <v>30.975899999999999</v>
      </c>
      <c r="Z314">
        <v>0.31319999999999998</v>
      </c>
      <c r="AA314">
        <v>4.2999999999999997E-2</v>
      </c>
      <c r="AB314">
        <v>1.61E-2</v>
      </c>
      <c r="AC314" t="s">
        <v>179</v>
      </c>
      <c r="AD314">
        <v>9.4000000000000004E-3</v>
      </c>
      <c r="AE314" t="s">
        <v>179</v>
      </c>
      <c r="AF314">
        <v>1.83E-2</v>
      </c>
      <c r="AG314">
        <v>0.32540000000000002</v>
      </c>
      <c r="AH314">
        <v>9.1999999999999998E-3</v>
      </c>
      <c r="AI314">
        <v>8.4320000000000004</v>
      </c>
      <c r="AJ314">
        <v>3.4299999999999997E-2</v>
      </c>
      <c r="AK314">
        <v>0.46100000000000002</v>
      </c>
      <c r="AL314">
        <v>7.1000000000000004E-3</v>
      </c>
      <c r="AM314">
        <v>9.7000000000000003E-3</v>
      </c>
      <c r="AN314">
        <v>7.4000000000000003E-3</v>
      </c>
      <c r="AO314">
        <v>2.9100000000000001E-2</v>
      </c>
      <c r="AP314">
        <v>4.4999999999999997E-3</v>
      </c>
      <c r="AQ314">
        <v>9.5100000000000004E-2</v>
      </c>
      <c r="AR314">
        <v>4.8999999999999998E-3</v>
      </c>
      <c r="AS314">
        <v>5.7615999999999996</v>
      </c>
      <c r="AT314">
        <v>2.6100000000000002E-2</v>
      </c>
      <c r="AU314">
        <v>4.4000000000000003E-3</v>
      </c>
      <c r="AV314">
        <v>3.7000000000000002E-3</v>
      </c>
      <c r="AW314">
        <v>1.23E-2</v>
      </c>
      <c r="AX314">
        <v>1.2999999999999999E-3</v>
      </c>
      <c r="AY314" t="s">
        <v>390</v>
      </c>
      <c r="AZ314">
        <v>8.9999999999999998E-4</v>
      </c>
      <c r="BA314" t="s">
        <v>215</v>
      </c>
      <c r="BB314">
        <v>6.9999999999999999E-4</v>
      </c>
      <c r="BC314" t="s">
        <v>304</v>
      </c>
      <c r="BD314">
        <v>5.0000000000000001E-4</v>
      </c>
      <c r="BE314" t="s">
        <v>179</v>
      </c>
      <c r="BF314">
        <v>4.0000000000000002E-4</v>
      </c>
      <c r="BG314" t="s">
        <v>179</v>
      </c>
      <c r="BH314">
        <v>1E-4</v>
      </c>
      <c r="BI314" t="s">
        <v>212</v>
      </c>
      <c r="BJ314">
        <v>2.0000000000000001E-4</v>
      </c>
      <c r="BK314" t="s">
        <v>625</v>
      </c>
      <c r="BL314">
        <v>5.0000000000000001E-4</v>
      </c>
      <c r="BM314" t="s">
        <v>451</v>
      </c>
      <c r="BN314">
        <v>2.9999999999999997E-4</v>
      </c>
      <c r="BO314" t="s">
        <v>270</v>
      </c>
      <c r="BP314">
        <v>5.9999999999999995E-4</v>
      </c>
      <c r="BQ314" t="s">
        <v>179</v>
      </c>
      <c r="BR314">
        <v>2.9999999999999997E-4</v>
      </c>
      <c r="BS314" t="s">
        <v>179</v>
      </c>
      <c r="BT314">
        <v>5.0000000000000001E-4</v>
      </c>
      <c r="BU314" t="s">
        <v>179</v>
      </c>
      <c r="BV314">
        <v>5.9999999999999995E-4</v>
      </c>
      <c r="BW314" t="s">
        <v>18</v>
      </c>
      <c r="BY314" t="s">
        <v>18</v>
      </c>
      <c r="CA314" t="s">
        <v>179</v>
      </c>
      <c r="CB314">
        <v>8.9999999999999998E-4</v>
      </c>
      <c r="CC314" t="s">
        <v>179</v>
      </c>
      <c r="CD314">
        <v>2.2000000000000001E-3</v>
      </c>
      <c r="CE314" t="s">
        <v>179</v>
      </c>
      <c r="CF314">
        <v>2.0999999999999999E-3</v>
      </c>
      <c r="CG314" t="s">
        <v>179</v>
      </c>
      <c r="CH314">
        <v>1E-4</v>
      </c>
      <c r="CI314" t="s">
        <v>179</v>
      </c>
      <c r="CJ314">
        <v>8.5000000000000006E-3</v>
      </c>
      <c r="CK314" t="s">
        <v>179</v>
      </c>
      <c r="CL314">
        <v>1.2E-2</v>
      </c>
      <c r="CM314" t="s">
        <v>179</v>
      </c>
      <c r="CN314">
        <v>8.8000000000000005E-3</v>
      </c>
      <c r="CO314" t="s">
        <v>179</v>
      </c>
      <c r="CP314">
        <v>8.9999999999999998E-4</v>
      </c>
      <c r="CQ314" t="s">
        <v>179</v>
      </c>
      <c r="CR314">
        <v>3.0999999999999999E-3</v>
      </c>
      <c r="CS314" t="s">
        <v>179</v>
      </c>
      <c r="CT314">
        <v>2.0999999999999999E-3</v>
      </c>
      <c r="CU314" t="s">
        <v>179</v>
      </c>
      <c r="CV314">
        <v>8.0000000000000004E-4</v>
      </c>
      <c r="CW314" t="s">
        <v>18</v>
      </c>
      <c r="CY314" t="s">
        <v>179</v>
      </c>
      <c r="CZ314">
        <v>5.0000000000000001E-4</v>
      </c>
      <c r="DA314" t="s">
        <v>179</v>
      </c>
      <c r="DB314">
        <v>6.9999999999999999E-4</v>
      </c>
      <c r="DC314" t="s">
        <v>179</v>
      </c>
      <c r="DD314">
        <v>5.9999999999999995E-4</v>
      </c>
      <c r="DE314" t="s">
        <v>179</v>
      </c>
      <c r="DF314">
        <v>6.9999999999999999E-4</v>
      </c>
      <c r="DG314" t="s">
        <v>286</v>
      </c>
      <c r="DH314">
        <v>4.0000000000000002E-4</v>
      </c>
      <c r="DI314" t="s">
        <v>179</v>
      </c>
      <c r="DJ314">
        <v>5.0000000000000001E-4</v>
      </c>
      <c r="DK314" t="s">
        <v>5969</v>
      </c>
      <c r="DL314" t="s">
        <v>59</v>
      </c>
      <c r="DS314">
        <v>13</v>
      </c>
      <c r="DT314" t="s">
        <v>1630</v>
      </c>
      <c r="DW314" t="s">
        <v>4968</v>
      </c>
    </row>
    <row r="315" spans="1:127">
      <c r="A315">
        <v>764</v>
      </c>
      <c r="B315" s="14">
        <v>44744.924305555556</v>
      </c>
      <c r="C315" t="s">
        <v>52</v>
      </c>
      <c r="D315">
        <v>0</v>
      </c>
      <c r="E315">
        <v>0</v>
      </c>
      <c r="F315">
        <v>0</v>
      </c>
      <c r="G315" t="s">
        <v>54</v>
      </c>
      <c r="H315" t="s">
        <v>55</v>
      </c>
      <c r="I315" t="s">
        <v>55</v>
      </c>
      <c r="J315" t="s">
        <v>55</v>
      </c>
      <c r="K315" t="s">
        <v>18</v>
      </c>
      <c r="L315">
        <v>90</v>
      </c>
      <c r="M315" t="s">
        <v>173</v>
      </c>
      <c r="N315">
        <v>0</v>
      </c>
      <c r="O315" t="s">
        <v>173</v>
      </c>
      <c r="P315">
        <v>0</v>
      </c>
      <c r="Q315" t="s">
        <v>173</v>
      </c>
      <c r="R315">
        <v>0</v>
      </c>
      <c r="S315">
        <v>2</v>
      </c>
      <c r="T315" t="s">
        <v>174</v>
      </c>
      <c r="U315">
        <v>2.6366999999999998</v>
      </c>
      <c r="V315">
        <v>0.65839999999999999</v>
      </c>
      <c r="W315">
        <v>12.2933</v>
      </c>
      <c r="X315">
        <v>0.33479999999999999</v>
      </c>
      <c r="Y315">
        <v>37.470599999999997</v>
      </c>
      <c r="Z315">
        <v>0.35110000000000002</v>
      </c>
      <c r="AA315">
        <v>2.98E-2</v>
      </c>
      <c r="AB315">
        <v>1.6299999999999999E-2</v>
      </c>
      <c r="AC315" t="s">
        <v>179</v>
      </c>
      <c r="AD315">
        <v>9.1000000000000004E-3</v>
      </c>
      <c r="AE315" t="s">
        <v>179</v>
      </c>
      <c r="AF315">
        <v>1.8100000000000002E-2</v>
      </c>
      <c r="AG315">
        <v>0.28649999999999998</v>
      </c>
      <c r="AH315">
        <v>9.2999999999999992E-3</v>
      </c>
      <c r="AI315">
        <v>8.8518000000000008</v>
      </c>
      <c r="AJ315">
        <v>3.5400000000000001E-2</v>
      </c>
      <c r="AK315">
        <v>0.54220000000000002</v>
      </c>
      <c r="AL315">
        <v>7.7000000000000002E-3</v>
      </c>
      <c r="AM315">
        <v>1.1599999999999999E-2</v>
      </c>
      <c r="AN315">
        <v>7.9000000000000008E-3</v>
      </c>
      <c r="AO315">
        <v>3.7600000000000001E-2</v>
      </c>
      <c r="AP315">
        <v>4.8999999999999998E-3</v>
      </c>
      <c r="AQ315">
        <v>0.1217</v>
      </c>
      <c r="AR315">
        <v>5.3E-3</v>
      </c>
      <c r="AS315">
        <v>6.5829000000000004</v>
      </c>
      <c r="AT315">
        <v>2.8000000000000001E-2</v>
      </c>
      <c r="AU315">
        <v>5.1000000000000004E-3</v>
      </c>
      <c r="AV315">
        <v>3.8999999999999998E-3</v>
      </c>
      <c r="AW315">
        <v>1.5900000000000001E-2</v>
      </c>
      <c r="AX315">
        <v>1.2999999999999999E-3</v>
      </c>
      <c r="AY315" t="s">
        <v>268</v>
      </c>
      <c r="AZ315">
        <v>8.0000000000000004E-4</v>
      </c>
      <c r="BA315" t="s">
        <v>208</v>
      </c>
      <c r="BB315">
        <v>6.9999999999999999E-4</v>
      </c>
      <c r="BC315" t="s">
        <v>285</v>
      </c>
      <c r="BD315">
        <v>5.0000000000000001E-4</v>
      </c>
      <c r="BE315" t="s">
        <v>179</v>
      </c>
      <c r="BF315">
        <v>2.9999999999999997E-4</v>
      </c>
      <c r="BG315" t="s">
        <v>179</v>
      </c>
      <c r="BH315">
        <v>1E-4</v>
      </c>
      <c r="BI315" t="s">
        <v>192</v>
      </c>
      <c r="BJ315">
        <v>2.0000000000000001E-4</v>
      </c>
      <c r="BK315" t="s">
        <v>363</v>
      </c>
      <c r="BL315">
        <v>5.0000000000000001E-4</v>
      </c>
      <c r="BM315" t="s">
        <v>451</v>
      </c>
      <c r="BN315">
        <v>2.9999999999999997E-4</v>
      </c>
      <c r="BO315" t="s">
        <v>301</v>
      </c>
      <c r="BP315">
        <v>5.0000000000000001E-4</v>
      </c>
      <c r="BQ315" t="s">
        <v>179</v>
      </c>
      <c r="BR315">
        <v>2.9999999999999997E-4</v>
      </c>
      <c r="BS315" t="s">
        <v>179</v>
      </c>
      <c r="BT315">
        <v>4.0000000000000002E-4</v>
      </c>
      <c r="BU315" t="s">
        <v>179</v>
      </c>
      <c r="BV315">
        <v>5.9999999999999995E-4</v>
      </c>
      <c r="BW315" t="s">
        <v>18</v>
      </c>
      <c r="BY315" t="s">
        <v>18</v>
      </c>
      <c r="CA315" t="s">
        <v>211</v>
      </c>
      <c r="CB315">
        <v>8.0000000000000004E-4</v>
      </c>
      <c r="CC315" t="s">
        <v>179</v>
      </c>
      <c r="CD315">
        <v>2.0999999999999999E-3</v>
      </c>
      <c r="CE315" t="s">
        <v>179</v>
      </c>
      <c r="CF315">
        <v>2.2000000000000001E-3</v>
      </c>
      <c r="CG315" t="s">
        <v>179</v>
      </c>
      <c r="CH315">
        <v>1E-4</v>
      </c>
      <c r="CI315" t="s">
        <v>179</v>
      </c>
      <c r="CJ315">
        <v>7.1000000000000004E-3</v>
      </c>
      <c r="CK315" t="s">
        <v>179</v>
      </c>
      <c r="CL315">
        <v>1.14E-2</v>
      </c>
      <c r="CM315" t="s">
        <v>179</v>
      </c>
      <c r="CN315">
        <v>5.3E-3</v>
      </c>
      <c r="CO315" t="s">
        <v>179</v>
      </c>
      <c r="CP315">
        <v>8.9999999999999998E-4</v>
      </c>
      <c r="CQ315" t="s">
        <v>179</v>
      </c>
      <c r="CR315">
        <v>3.2000000000000002E-3</v>
      </c>
      <c r="CS315" t="s">
        <v>179</v>
      </c>
      <c r="CT315">
        <v>1.9E-3</v>
      </c>
      <c r="CU315" t="s">
        <v>179</v>
      </c>
      <c r="CV315">
        <v>8.0000000000000004E-4</v>
      </c>
      <c r="CW315" t="s">
        <v>18</v>
      </c>
      <c r="CY315" t="s">
        <v>179</v>
      </c>
      <c r="CZ315">
        <v>5.9999999999999995E-4</v>
      </c>
      <c r="DA315" t="s">
        <v>179</v>
      </c>
      <c r="DB315">
        <v>5.9999999999999995E-4</v>
      </c>
      <c r="DC315" t="s">
        <v>179</v>
      </c>
      <c r="DD315">
        <v>5.9999999999999995E-4</v>
      </c>
      <c r="DE315" t="s">
        <v>179</v>
      </c>
      <c r="DF315">
        <v>5.9999999999999995E-4</v>
      </c>
      <c r="DG315" t="s">
        <v>179</v>
      </c>
      <c r="DH315">
        <v>4.0000000000000002E-4</v>
      </c>
      <c r="DI315" t="s">
        <v>179</v>
      </c>
      <c r="DJ315">
        <v>2.9999999999999997E-4</v>
      </c>
      <c r="DK315" t="s">
        <v>5969</v>
      </c>
      <c r="DL315" t="s">
        <v>59</v>
      </c>
      <c r="DS315">
        <v>58</v>
      </c>
      <c r="DT315" t="s">
        <v>6006</v>
      </c>
      <c r="DW315" t="s">
        <v>4969</v>
      </c>
    </row>
    <row r="316" spans="1:127">
      <c r="A316">
        <v>765</v>
      </c>
      <c r="B316" s="14">
        <v>44744.926388888889</v>
      </c>
      <c r="C316" t="s">
        <v>52</v>
      </c>
      <c r="D316">
        <v>0</v>
      </c>
      <c r="E316">
        <v>0</v>
      </c>
      <c r="F316">
        <v>0</v>
      </c>
      <c r="G316" t="s">
        <v>54</v>
      </c>
      <c r="H316" t="s">
        <v>55</v>
      </c>
      <c r="I316" t="s">
        <v>55</v>
      </c>
      <c r="J316" t="s">
        <v>55</v>
      </c>
      <c r="K316" t="s">
        <v>18</v>
      </c>
      <c r="L316">
        <v>90</v>
      </c>
      <c r="M316" t="s">
        <v>173</v>
      </c>
      <c r="N316">
        <v>0</v>
      </c>
      <c r="O316" t="s">
        <v>173</v>
      </c>
      <c r="P316">
        <v>0</v>
      </c>
      <c r="Q316" t="s">
        <v>173</v>
      </c>
      <c r="R316">
        <v>0</v>
      </c>
      <c r="S316">
        <v>2</v>
      </c>
      <c r="T316" t="s">
        <v>174</v>
      </c>
      <c r="U316">
        <v>1.2938000000000001</v>
      </c>
      <c r="V316">
        <v>0.62670000000000003</v>
      </c>
      <c r="W316">
        <v>12.851000000000001</v>
      </c>
      <c r="X316">
        <v>0.34260000000000002</v>
      </c>
      <c r="Y316">
        <v>36.7256</v>
      </c>
      <c r="Z316">
        <v>0.35120000000000001</v>
      </c>
      <c r="AA316">
        <v>4.1099999999999998E-2</v>
      </c>
      <c r="AB316">
        <v>1.6500000000000001E-2</v>
      </c>
      <c r="AC316">
        <v>0.65859999999999996</v>
      </c>
      <c r="AD316">
        <v>1.83E-2</v>
      </c>
      <c r="AE316">
        <v>0.53510000000000002</v>
      </c>
      <c r="AF316">
        <v>2.4799999999999999E-2</v>
      </c>
      <c r="AG316">
        <v>0.68769999999999998</v>
      </c>
      <c r="AH316">
        <v>1.2800000000000001E-2</v>
      </c>
      <c r="AI316">
        <v>8.3539999999999992</v>
      </c>
      <c r="AJ316">
        <v>3.4599999999999999E-2</v>
      </c>
      <c r="AK316">
        <v>0.59630000000000005</v>
      </c>
      <c r="AL316">
        <v>7.9000000000000008E-3</v>
      </c>
      <c r="AM316">
        <v>2.0199999999999999E-2</v>
      </c>
      <c r="AN316">
        <v>8.2000000000000007E-3</v>
      </c>
      <c r="AO316">
        <v>2.4500000000000001E-2</v>
      </c>
      <c r="AP316">
        <v>4.7999999999999996E-3</v>
      </c>
      <c r="AQ316">
        <v>8.1799999999999998E-2</v>
      </c>
      <c r="AR316">
        <v>4.4999999999999997E-3</v>
      </c>
      <c r="AS316">
        <v>7.1784999999999997</v>
      </c>
      <c r="AT316">
        <v>2.9100000000000001E-2</v>
      </c>
      <c r="AU316" t="s">
        <v>179</v>
      </c>
      <c r="AV316">
        <v>4.1000000000000003E-3</v>
      </c>
      <c r="AW316">
        <v>1.18E-2</v>
      </c>
      <c r="AX316">
        <v>1.1999999999999999E-3</v>
      </c>
      <c r="AY316" t="s">
        <v>243</v>
      </c>
      <c r="AZ316">
        <v>8.9999999999999998E-4</v>
      </c>
      <c r="BA316" t="s">
        <v>190</v>
      </c>
      <c r="BB316">
        <v>6.9999999999999999E-4</v>
      </c>
      <c r="BC316" t="s">
        <v>285</v>
      </c>
      <c r="BD316">
        <v>5.0000000000000001E-4</v>
      </c>
      <c r="BE316" t="s">
        <v>191</v>
      </c>
      <c r="BF316">
        <v>4.0000000000000002E-4</v>
      </c>
      <c r="BG316" t="s">
        <v>179</v>
      </c>
      <c r="BH316">
        <v>1E-4</v>
      </c>
      <c r="BI316" t="s">
        <v>211</v>
      </c>
      <c r="BJ316">
        <v>2.0000000000000001E-4</v>
      </c>
      <c r="BK316" t="s">
        <v>1376</v>
      </c>
      <c r="BL316">
        <v>5.0000000000000001E-4</v>
      </c>
      <c r="BM316" t="s">
        <v>517</v>
      </c>
      <c r="BN316">
        <v>2.9999999999999997E-4</v>
      </c>
      <c r="BO316" t="s">
        <v>317</v>
      </c>
      <c r="BP316">
        <v>5.0000000000000001E-4</v>
      </c>
      <c r="BQ316" t="s">
        <v>179</v>
      </c>
      <c r="BR316">
        <v>2.9999999999999997E-4</v>
      </c>
      <c r="BS316" t="s">
        <v>179</v>
      </c>
      <c r="BT316">
        <v>4.0000000000000002E-4</v>
      </c>
      <c r="BU316" t="s">
        <v>179</v>
      </c>
      <c r="BV316">
        <v>5.9999999999999995E-4</v>
      </c>
      <c r="BW316" t="s">
        <v>18</v>
      </c>
      <c r="BY316" t="s">
        <v>179</v>
      </c>
      <c r="BZ316">
        <v>1.1000000000000001E-3</v>
      </c>
      <c r="CA316" t="s">
        <v>179</v>
      </c>
      <c r="CB316">
        <v>8.0000000000000004E-4</v>
      </c>
      <c r="CC316" t="s">
        <v>269</v>
      </c>
      <c r="CD316">
        <v>2.0999999999999999E-3</v>
      </c>
      <c r="CE316" t="s">
        <v>269</v>
      </c>
      <c r="CF316">
        <v>2.3E-3</v>
      </c>
      <c r="CG316" t="s">
        <v>216</v>
      </c>
      <c r="CH316">
        <v>1E-4</v>
      </c>
      <c r="CI316" t="s">
        <v>179</v>
      </c>
      <c r="CJ316">
        <v>7.1000000000000004E-3</v>
      </c>
      <c r="CK316" t="s">
        <v>179</v>
      </c>
      <c r="CL316">
        <v>1.15E-2</v>
      </c>
      <c r="CM316" t="s">
        <v>179</v>
      </c>
      <c r="CN316">
        <v>5.8999999999999999E-3</v>
      </c>
      <c r="CO316" t="s">
        <v>179</v>
      </c>
      <c r="CP316">
        <v>8.9999999999999998E-4</v>
      </c>
      <c r="CQ316" t="s">
        <v>179</v>
      </c>
      <c r="CR316">
        <v>3.3E-3</v>
      </c>
      <c r="CS316" t="s">
        <v>179</v>
      </c>
      <c r="CT316">
        <v>1.9E-3</v>
      </c>
      <c r="CU316" t="s">
        <v>179</v>
      </c>
      <c r="CV316">
        <v>8.0000000000000004E-4</v>
      </c>
      <c r="CW316" t="s">
        <v>18</v>
      </c>
      <c r="CY316" t="s">
        <v>179</v>
      </c>
      <c r="CZ316">
        <v>5.9999999999999995E-4</v>
      </c>
      <c r="DA316" t="s">
        <v>179</v>
      </c>
      <c r="DB316">
        <v>5.9999999999999995E-4</v>
      </c>
      <c r="DC316" t="s">
        <v>179</v>
      </c>
      <c r="DD316">
        <v>5.9999999999999995E-4</v>
      </c>
      <c r="DE316" t="s">
        <v>179</v>
      </c>
      <c r="DF316">
        <v>5.9999999999999995E-4</v>
      </c>
      <c r="DG316" t="s">
        <v>179</v>
      </c>
      <c r="DH316">
        <v>4.0000000000000002E-4</v>
      </c>
      <c r="DI316" t="s">
        <v>179</v>
      </c>
      <c r="DJ316">
        <v>4.0000000000000002E-4</v>
      </c>
      <c r="DK316" t="s">
        <v>5969</v>
      </c>
      <c r="DL316" t="s">
        <v>59</v>
      </c>
      <c r="DS316">
        <v>68</v>
      </c>
      <c r="DT316" t="s">
        <v>1752</v>
      </c>
      <c r="DW316" t="s">
        <v>4970</v>
      </c>
    </row>
    <row r="317" spans="1:127">
      <c r="A317">
        <v>766</v>
      </c>
      <c r="B317" s="14">
        <v>44744.93472222222</v>
      </c>
      <c r="C317" t="s">
        <v>52</v>
      </c>
      <c r="D317">
        <v>0</v>
      </c>
      <c r="E317">
        <v>0</v>
      </c>
      <c r="F317">
        <v>0</v>
      </c>
      <c r="G317" t="s">
        <v>54</v>
      </c>
      <c r="H317" t="s">
        <v>55</v>
      </c>
      <c r="I317" t="s">
        <v>55</v>
      </c>
      <c r="J317" t="s">
        <v>55</v>
      </c>
      <c r="K317" t="s">
        <v>18</v>
      </c>
      <c r="L317">
        <v>90</v>
      </c>
      <c r="M317" t="s">
        <v>173</v>
      </c>
      <c r="N317">
        <v>0</v>
      </c>
      <c r="O317" t="s">
        <v>173</v>
      </c>
      <c r="P317">
        <v>0</v>
      </c>
      <c r="Q317" t="s">
        <v>173</v>
      </c>
      <c r="R317">
        <v>0</v>
      </c>
      <c r="S317">
        <v>2</v>
      </c>
      <c r="T317" t="s">
        <v>174</v>
      </c>
      <c r="U317">
        <v>0.76249999999999996</v>
      </c>
      <c r="V317">
        <v>0.62809999999999999</v>
      </c>
      <c r="W317">
        <v>12.44</v>
      </c>
      <c r="X317">
        <v>0.3377</v>
      </c>
      <c r="Y317">
        <v>34.933100000000003</v>
      </c>
      <c r="Z317">
        <v>0.34179999999999999</v>
      </c>
      <c r="AA317">
        <v>2.7699999999999999E-2</v>
      </c>
      <c r="AB317">
        <v>1.61E-2</v>
      </c>
      <c r="AC317">
        <v>0.78300000000000003</v>
      </c>
      <c r="AD317">
        <v>1.95E-2</v>
      </c>
      <c r="AE317">
        <v>0.56159999999999999</v>
      </c>
      <c r="AF317">
        <v>2.5100000000000001E-2</v>
      </c>
      <c r="AG317">
        <v>0.66149999999999998</v>
      </c>
      <c r="AH317">
        <v>1.26E-2</v>
      </c>
      <c r="AI317">
        <v>7.7267000000000001</v>
      </c>
      <c r="AJ317">
        <v>3.3300000000000003E-2</v>
      </c>
      <c r="AK317">
        <v>0.5948</v>
      </c>
      <c r="AL317">
        <v>7.9000000000000008E-3</v>
      </c>
      <c r="AM317">
        <v>1.5900000000000001E-2</v>
      </c>
      <c r="AN317">
        <v>8.0999999999999996E-3</v>
      </c>
      <c r="AO317">
        <v>3.1899999999999998E-2</v>
      </c>
      <c r="AP317">
        <v>4.8999999999999998E-3</v>
      </c>
      <c r="AQ317">
        <v>0.16259999999999999</v>
      </c>
      <c r="AR317">
        <v>6.0000000000000001E-3</v>
      </c>
      <c r="AS317">
        <v>7.2297000000000002</v>
      </c>
      <c r="AT317">
        <v>2.9100000000000001E-2</v>
      </c>
      <c r="AU317" t="s">
        <v>179</v>
      </c>
      <c r="AV317">
        <v>4.1999999999999997E-3</v>
      </c>
      <c r="AW317">
        <v>1.47E-2</v>
      </c>
      <c r="AX317">
        <v>1.2999999999999999E-3</v>
      </c>
      <c r="AY317" t="s">
        <v>283</v>
      </c>
      <c r="AZ317">
        <v>8.9999999999999998E-4</v>
      </c>
      <c r="BA317" t="s">
        <v>431</v>
      </c>
      <c r="BB317">
        <v>8.0000000000000004E-4</v>
      </c>
      <c r="BC317" t="s">
        <v>304</v>
      </c>
      <c r="BD317">
        <v>5.0000000000000001E-4</v>
      </c>
      <c r="BE317" t="s">
        <v>250</v>
      </c>
      <c r="BF317">
        <v>4.0000000000000002E-4</v>
      </c>
      <c r="BG317" t="s">
        <v>246</v>
      </c>
      <c r="BH317">
        <v>1E-4</v>
      </c>
      <c r="BI317" t="s">
        <v>211</v>
      </c>
      <c r="BJ317">
        <v>2.0000000000000001E-4</v>
      </c>
      <c r="BK317" t="s">
        <v>730</v>
      </c>
      <c r="BL317">
        <v>5.0000000000000001E-4</v>
      </c>
      <c r="BM317" t="s">
        <v>505</v>
      </c>
      <c r="BN317">
        <v>2.9999999999999997E-4</v>
      </c>
      <c r="BO317" t="s">
        <v>228</v>
      </c>
      <c r="BP317">
        <v>5.9999999999999995E-4</v>
      </c>
      <c r="BQ317" t="s">
        <v>179</v>
      </c>
      <c r="BR317">
        <v>2.9999999999999997E-4</v>
      </c>
      <c r="BS317" t="s">
        <v>179</v>
      </c>
      <c r="BT317">
        <v>4.0000000000000002E-4</v>
      </c>
      <c r="BU317" t="s">
        <v>179</v>
      </c>
      <c r="BV317">
        <v>5.9999999999999995E-4</v>
      </c>
      <c r="BW317" t="s">
        <v>18</v>
      </c>
      <c r="BY317" t="s">
        <v>18</v>
      </c>
      <c r="CA317" t="s">
        <v>179</v>
      </c>
      <c r="CB317">
        <v>8.0000000000000004E-4</v>
      </c>
      <c r="CC317" t="s">
        <v>179</v>
      </c>
      <c r="CD317">
        <v>2.0999999999999999E-3</v>
      </c>
      <c r="CE317" t="s">
        <v>179</v>
      </c>
      <c r="CF317">
        <v>2.2000000000000001E-3</v>
      </c>
      <c r="CG317" t="s">
        <v>179</v>
      </c>
      <c r="CH317">
        <v>1E-4</v>
      </c>
      <c r="CI317" t="s">
        <v>179</v>
      </c>
      <c r="CJ317">
        <v>7.3000000000000001E-3</v>
      </c>
      <c r="CK317" t="s">
        <v>179</v>
      </c>
      <c r="CL317">
        <v>1.12E-2</v>
      </c>
      <c r="CM317" t="s">
        <v>179</v>
      </c>
      <c r="CN317">
        <v>6.6E-3</v>
      </c>
      <c r="CO317" t="s">
        <v>179</v>
      </c>
      <c r="CP317">
        <v>8.9999999999999998E-4</v>
      </c>
      <c r="CQ317" t="s">
        <v>179</v>
      </c>
      <c r="CR317">
        <v>3.3E-3</v>
      </c>
      <c r="CS317" t="s">
        <v>179</v>
      </c>
      <c r="CT317">
        <v>2E-3</v>
      </c>
      <c r="CU317" t="s">
        <v>179</v>
      </c>
      <c r="CV317">
        <v>6.9999999999999999E-4</v>
      </c>
      <c r="CW317" t="s">
        <v>179</v>
      </c>
      <c r="CX317">
        <v>5.9999999999999995E-4</v>
      </c>
      <c r="CY317" t="s">
        <v>179</v>
      </c>
      <c r="CZ317">
        <v>5.9999999999999995E-4</v>
      </c>
      <c r="DA317" t="s">
        <v>179</v>
      </c>
      <c r="DB317">
        <v>5.9999999999999995E-4</v>
      </c>
      <c r="DC317" t="s">
        <v>179</v>
      </c>
      <c r="DD317">
        <v>5.9999999999999995E-4</v>
      </c>
      <c r="DE317" t="s">
        <v>179</v>
      </c>
      <c r="DF317">
        <v>5.9999999999999995E-4</v>
      </c>
      <c r="DG317" t="s">
        <v>179</v>
      </c>
      <c r="DH317">
        <v>4.0000000000000002E-4</v>
      </c>
      <c r="DI317" t="s">
        <v>179</v>
      </c>
      <c r="DJ317">
        <v>4.0000000000000002E-4</v>
      </c>
      <c r="DK317" t="s">
        <v>5970</v>
      </c>
      <c r="DL317" t="s">
        <v>59</v>
      </c>
      <c r="DS317">
        <v>11</v>
      </c>
      <c r="DT317" t="s">
        <v>1596</v>
      </c>
      <c r="DW317" t="s">
        <v>4971</v>
      </c>
    </row>
    <row r="318" spans="1:127">
      <c r="A318">
        <v>768</v>
      </c>
      <c r="B318" s="14">
        <v>44744.9375</v>
      </c>
      <c r="C318" t="s">
        <v>52</v>
      </c>
      <c r="D318">
        <v>0</v>
      </c>
      <c r="E318">
        <v>0</v>
      </c>
      <c r="F318">
        <v>0</v>
      </c>
      <c r="G318" t="s">
        <v>54</v>
      </c>
      <c r="H318" t="s">
        <v>55</v>
      </c>
      <c r="I318" t="s">
        <v>55</v>
      </c>
      <c r="J318" t="s">
        <v>55</v>
      </c>
      <c r="K318" t="s">
        <v>18</v>
      </c>
      <c r="L318">
        <v>90</v>
      </c>
      <c r="M318" t="s">
        <v>173</v>
      </c>
      <c r="N318">
        <v>0</v>
      </c>
      <c r="O318" t="s">
        <v>173</v>
      </c>
      <c r="P318">
        <v>0</v>
      </c>
      <c r="Q318" t="s">
        <v>173</v>
      </c>
      <c r="R318">
        <v>0</v>
      </c>
      <c r="S318">
        <v>2</v>
      </c>
      <c r="T318" t="s">
        <v>174</v>
      </c>
      <c r="U318">
        <v>2.0375000000000001</v>
      </c>
      <c r="V318">
        <v>0.64239999999999997</v>
      </c>
      <c r="W318">
        <v>12.891999999999999</v>
      </c>
      <c r="X318">
        <v>0.3422</v>
      </c>
      <c r="Y318">
        <v>37.9925</v>
      </c>
      <c r="Z318">
        <v>0.35520000000000002</v>
      </c>
      <c r="AA318">
        <v>2.0799999999999999E-2</v>
      </c>
      <c r="AB318">
        <v>1.6199999999999999E-2</v>
      </c>
      <c r="AC318">
        <v>9.3200000000000005E-2</v>
      </c>
      <c r="AD318">
        <v>1.15E-2</v>
      </c>
      <c r="AE318">
        <v>9.01E-2</v>
      </c>
      <c r="AF318">
        <v>1.9699999999999999E-2</v>
      </c>
      <c r="AG318">
        <v>0.372</v>
      </c>
      <c r="AH318">
        <v>1.01E-2</v>
      </c>
      <c r="AI318">
        <v>8.9481000000000002</v>
      </c>
      <c r="AJ318">
        <v>3.5700000000000003E-2</v>
      </c>
      <c r="AK318">
        <v>0.57199999999999995</v>
      </c>
      <c r="AL318">
        <v>7.7999999999999996E-3</v>
      </c>
      <c r="AM318">
        <v>1.8200000000000001E-2</v>
      </c>
      <c r="AN318">
        <v>8.3000000000000001E-3</v>
      </c>
      <c r="AO318">
        <v>3.2899999999999999E-2</v>
      </c>
      <c r="AP318">
        <v>4.8999999999999998E-3</v>
      </c>
      <c r="AQ318">
        <v>7.5999999999999998E-2</v>
      </c>
      <c r="AR318">
        <v>4.4000000000000003E-3</v>
      </c>
      <c r="AS318">
        <v>6.9569000000000001</v>
      </c>
      <c r="AT318">
        <v>2.8799999999999999E-2</v>
      </c>
      <c r="AU318" t="s">
        <v>179</v>
      </c>
      <c r="AV318">
        <v>4.0000000000000001E-3</v>
      </c>
      <c r="AW318">
        <v>1.23E-2</v>
      </c>
      <c r="AX318">
        <v>1.1999999999999999E-3</v>
      </c>
      <c r="AY318" t="s">
        <v>243</v>
      </c>
      <c r="AZ318">
        <v>8.9999999999999998E-4</v>
      </c>
      <c r="BA318" t="s">
        <v>195</v>
      </c>
      <c r="BB318">
        <v>6.9999999999999999E-4</v>
      </c>
      <c r="BC318" t="s">
        <v>247</v>
      </c>
      <c r="BD318">
        <v>5.0000000000000001E-4</v>
      </c>
      <c r="BE318" t="s">
        <v>318</v>
      </c>
      <c r="BF318">
        <v>2.9999999999999997E-4</v>
      </c>
      <c r="BG318" t="s">
        <v>179</v>
      </c>
      <c r="BH318">
        <v>1E-4</v>
      </c>
      <c r="BI318" t="s">
        <v>192</v>
      </c>
      <c r="BJ318">
        <v>2.0000000000000001E-4</v>
      </c>
      <c r="BK318" t="s">
        <v>377</v>
      </c>
      <c r="BL318">
        <v>5.0000000000000001E-4</v>
      </c>
      <c r="BM318" t="s">
        <v>214</v>
      </c>
      <c r="BN318">
        <v>2.9999999999999997E-4</v>
      </c>
      <c r="BO318" t="s">
        <v>187</v>
      </c>
      <c r="BP318">
        <v>5.0000000000000001E-4</v>
      </c>
      <c r="BQ318" t="s">
        <v>179</v>
      </c>
      <c r="BR318">
        <v>2.9999999999999997E-4</v>
      </c>
      <c r="BS318" t="s">
        <v>179</v>
      </c>
      <c r="BT318">
        <v>4.0000000000000002E-4</v>
      </c>
      <c r="BU318" t="s">
        <v>179</v>
      </c>
      <c r="BV318">
        <v>5.9999999999999995E-4</v>
      </c>
      <c r="BW318" t="s">
        <v>285</v>
      </c>
      <c r="BX318">
        <v>8.9999999999999998E-4</v>
      </c>
      <c r="BY318" t="s">
        <v>179</v>
      </c>
      <c r="BZ318">
        <v>1.1000000000000001E-3</v>
      </c>
      <c r="CA318" t="s">
        <v>179</v>
      </c>
      <c r="CB318">
        <v>8.0000000000000004E-4</v>
      </c>
      <c r="CC318" t="s">
        <v>179</v>
      </c>
      <c r="CD318">
        <v>2.0999999999999999E-3</v>
      </c>
      <c r="CE318" t="s">
        <v>179</v>
      </c>
      <c r="CF318">
        <v>2.3E-3</v>
      </c>
      <c r="CG318" t="s">
        <v>179</v>
      </c>
      <c r="CH318">
        <v>1E-4</v>
      </c>
      <c r="CI318" t="s">
        <v>179</v>
      </c>
      <c r="CJ318">
        <v>6.7999999999999996E-3</v>
      </c>
      <c r="CK318" t="s">
        <v>179</v>
      </c>
      <c r="CL318">
        <v>1.1299999999999999E-2</v>
      </c>
      <c r="CM318" t="s">
        <v>179</v>
      </c>
      <c r="CN318">
        <v>5.1000000000000004E-3</v>
      </c>
      <c r="CO318" t="s">
        <v>179</v>
      </c>
      <c r="CP318">
        <v>8.9999999999999998E-4</v>
      </c>
      <c r="CQ318" t="s">
        <v>179</v>
      </c>
      <c r="CR318">
        <v>3.3E-3</v>
      </c>
      <c r="CS318" t="s">
        <v>179</v>
      </c>
      <c r="CT318">
        <v>1.8E-3</v>
      </c>
      <c r="CU318" t="s">
        <v>18</v>
      </c>
      <c r="CW318" t="s">
        <v>18</v>
      </c>
      <c r="CY318" t="s">
        <v>179</v>
      </c>
      <c r="CZ318">
        <v>5.9999999999999995E-4</v>
      </c>
      <c r="DA318" t="s">
        <v>179</v>
      </c>
      <c r="DB318">
        <v>5.9999999999999995E-4</v>
      </c>
      <c r="DC318" t="s">
        <v>179</v>
      </c>
      <c r="DD318">
        <v>5.9999999999999995E-4</v>
      </c>
      <c r="DE318" t="s">
        <v>179</v>
      </c>
      <c r="DF318">
        <v>5.9999999999999995E-4</v>
      </c>
      <c r="DG318" t="s">
        <v>179</v>
      </c>
      <c r="DH318">
        <v>4.0000000000000002E-4</v>
      </c>
      <c r="DI318" t="s">
        <v>179</v>
      </c>
      <c r="DJ318">
        <v>4.0000000000000002E-4</v>
      </c>
      <c r="DK318" t="s">
        <v>5970</v>
      </c>
      <c r="DL318" t="s">
        <v>59</v>
      </c>
      <c r="DS318">
        <v>36</v>
      </c>
      <c r="DT318" t="s">
        <v>898</v>
      </c>
      <c r="DW318" t="s">
        <v>4972</v>
      </c>
    </row>
    <row r="319" spans="1:127">
      <c r="A319">
        <v>769</v>
      </c>
      <c r="B319" s="14">
        <v>44744.940972222219</v>
      </c>
      <c r="C319" t="s">
        <v>52</v>
      </c>
      <c r="D319">
        <v>0</v>
      </c>
      <c r="E319">
        <v>0</v>
      </c>
      <c r="F319">
        <v>0</v>
      </c>
      <c r="G319" t="s">
        <v>54</v>
      </c>
      <c r="H319" t="s">
        <v>55</v>
      </c>
      <c r="I319" t="s">
        <v>55</v>
      </c>
      <c r="J319" t="s">
        <v>55</v>
      </c>
      <c r="K319" t="s">
        <v>18</v>
      </c>
      <c r="L319">
        <v>90</v>
      </c>
      <c r="M319" t="s">
        <v>173</v>
      </c>
      <c r="N319">
        <v>0</v>
      </c>
      <c r="O319" t="s">
        <v>173</v>
      </c>
      <c r="P319">
        <v>0</v>
      </c>
      <c r="Q319" t="s">
        <v>173</v>
      </c>
      <c r="R319">
        <v>0</v>
      </c>
      <c r="S319">
        <v>2</v>
      </c>
      <c r="T319" t="s">
        <v>174</v>
      </c>
      <c r="U319">
        <v>4.4987000000000004</v>
      </c>
      <c r="V319">
        <v>0.66810000000000003</v>
      </c>
      <c r="W319">
        <v>10.168100000000001</v>
      </c>
      <c r="X319">
        <v>0.30599999999999999</v>
      </c>
      <c r="Y319">
        <v>35.662700000000001</v>
      </c>
      <c r="Z319">
        <v>0.33910000000000001</v>
      </c>
      <c r="AA319">
        <v>2.93E-2</v>
      </c>
      <c r="AB319">
        <v>1.52E-2</v>
      </c>
      <c r="AC319" t="s">
        <v>179</v>
      </c>
      <c r="AD319">
        <v>8.3999999999999995E-3</v>
      </c>
      <c r="AE319" t="s">
        <v>179</v>
      </c>
      <c r="AF319">
        <v>1.6299999999999999E-2</v>
      </c>
      <c r="AG319">
        <v>0.222</v>
      </c>
      <c r="AH319">
        <v>8.3000000000000001E-3</v>
      </c>
      <c r="AI319">
        <v>7.5490000000000004</v>
      </c>
      <c r="AJ319">
        <v>3.2300000000000002E-2</v>
      </c>
      <c r="AK319">
        <v>0.47139999999999999</v>
      </c>
      <c r="AL319">
        <v>7.1000000000000004E-3</v>
      </c>
      <c r="AM319">
        <v>1.0200000000000001E-2</v>
      </c>
      <c r="AN319">
        <v>7.1999999999999998E-3</v>
      </c>
      <c r="AO319">
        <v>2.5499999999999998E-2</v>
      </c>
      <c r="AP319">
        <v>4.4000000000000003E-3</v>
      </c>
      <c r="AQ319">
        <v>0.1014</v>
      </c>
      <c r="AR319">
        <v>4.8999999999999998E-3</v>
      </c>
      <c r="AS319">
        <v>5.9699</v>
      </c>
      <c r="AT319">
        <v>2.6200000000000001E-2</v>
      </c>
      <c r="AU319">
        <v>4.7000000000000002E-3</v>
      </c>
      <c r="AV319">
        <v>3.7000000000000002E-3</v>
      </c>
      <c r="AW319">
        <v>1.77E-2</v>
      </c>
      <c r="AX319">
        <v>1.4E-3</v>
      </c>
      <c r="AY319" t="s">
        <v>431</v>
      </c>
      <c r="AZ319">
        <v>8.0000000000000004E-4</v>
      </c>
      <c r="BA319" t="s">
        <v>345</v>
      </c>
      <c r="BB319">
        <v>5.9999999999999995E-4</v>
      </c>
      <c r="BC319" t="s">
        <v>192</v>
      </c>
      <c r="BD319">
        <v>5.0000000000000001E-4</v>
      </c>
      <c r="BE319" t="s">
        <v>179</v>
      </c>
      <c r="BF319">
        <v>2.9999999999999997E-4</v>
      </c>
      <c r="BG319" t="s">
        <v>179</v>
      </c>
      <c r="BH319">
        <v>1E-4</v>
      </c>
      <c r="BI319" t="s">
        <v>516</v>
      </c>
      <c r="BJ319">
        <v>2.0000000000000001E-4</v>
      </c>
      <c r="BK319" t="s">
        <v>248</v>
      </c>
      <c r="BL319">
        <v>5.0000000000000001E-4</v>
      </c>
      <c r="BM319" t="s">
        <v>214</v>
      </c>
      <c r="BN319">
        <v>2.9999999999999997E-4</v>
      </c>
      <c r="BO319" t="s">
        <v>187</v>
      </c>
      <c r="BP319">
        <v>5.0000000000000001E-4</v>
      </c>
      <c r="BQ319" t="s">
        <v>179</v>
      </c>
      <c r="BR319">
        <v>2.9999999999999997E-4</v>
      </c>
      <c r="BS319" t="s">
        <v>179</v>
      </c>
      <c r="BT319">
        <v>4.0000000000000002E-4</v>
      </c>
      <c r="BU319" t="s">
        <v>179</v>
      </c>
      <c r="BV319">
        <v>5.9999999999999995E-4</v>
      </c>
      <c r="BW319" t="s">
        <v>18</v>
      </c>
      <c r="BY319" t="s">
        <v>18</v>
      </c>
      <c r="CA319" t="s">
        <v>179</v>
      </c>
      <c r="CB319">
        <v>8.0000000000000004E-4</v>
      </c>
      <c r="CC319" t="s">
        <v>179</v>
      </c>
      <c r="CD319">
        <v>2.0999999999999999E-3</v>
      </c>
      <c r="CE319" t="s">
        <v>179</v>
      </c>
      <c r="CF319">
        <v>2.2000000000000001E-3</v>
      </c>
      <c r="CG319" t="s">
        <v>179</v>
      </c>
      <c r="CH319">
        <v>1E-4</v>
      </c>
      <c r="CI319" t="s">
        <v>1759</v>
      </c>
      <c r="CJ319">
        <v>7.9000000000000008E-3</v>
      </c>
      <c r="CK319" t="s">
        <v>179</v>
      </c>
      <c r="CL319">
        <v>1.12E-2</v>
      </c>
      <c r="CM319" t="s">
        <v>179</v>
      </c>
      <c r="CN319">
        <v>5.5999999999999999E-3</v>
      </c>
      <c r="CO319" t="s">
        <v>179</v>
      </c>
      <c r="CP319">
        <v>8.9999999999999998E-4</v>
      </c>
      <c r="CQ319" t="s">
        <v>179</v>
      </c>
      <c r="CR319">
        <v>3.3E-3</v>
      </c>
      <c r="CS319" t="s">
        <v>179</v>
      </c>
      <c r="CT319">
        <v>1.9E-3</v>
      </c>
      <c r="CU319" t="s">
        <v>18</v>
      </c>
      <c r="CW319" t="s">
        <v>18</v>
      </c>
      <c r="CY319" t="s">
        <v>179</v>
      </c>
      <c r="CZ319">
        <v>5.9999999999999995E-4</v>
      </c>
      <c r="DA319" t="s">
        <v>179</v>
      </c>
      <c r="DB319">
        <v>5.9999999999999995E-4</v>
      </c>
      <c r="DC319" t="s">
        <v>179</v>
      </c>
      <c r="DD319">
        <v>5.9999999999999995E-4</v>
      </c>
      <c r="DE319" t="s">
        <v>179</v>
      </c>
      <c r="DF319">
        <v>5.9999999999999995E-4</v>
      </c>
      <c r="DG319" t="s">
        <v>179</v>
      </c>
      <c r="DH319">
        <v>4.0000000000000002E-4</v>
      </c>
      <c r="DI319" t="s">
        <v>179</v>
      </c>
      <c r="DJ319">
        <v>4.0000000000000002E-4</v>
      </c>
      <c r="DK319" t="s">
        <v>5970</v>
      </c>
      <c r="DL319" t="s">
        <v>59</v>
      </c>
      <c r="DS319">
        <v>90</v>
      </c>
      <c r="DT319" t="s">
        <v>6008</v>
      </c>
      <c r="DW319" t="s">
        <v>4973</v>
      </c>
    </row>
    <row r="320" spans="1:127">
      <c r="A320">
        <v>770</v>
      </c>
      <c r="B320" s="14">
        <v>44744.943055555559</v>
      </c>
      <c r="C320" t="s">
        <v>52</v>
      </c>
      <c r="D320">
        <v>0</v>
      </c>
      <c r="E320">
        <v>0</v>
      </c>
      <c r="F320">
        <v>0</v>
      </c>
      <c r="G320" t="s">
        <v>54</v>
      </c>
      <c r="H320" t="s">
        <v>55</v>
      </c>
      <c r="I320" t="s">
        <v>55</v>
      </c>
      <c r="J320" t="s">
        <v>55</v>
      </c>
      <c r="K320" t="s">
        <v>18</v>
      </c>
      <c r="L320">
        <v>90</v>
      </c>
      <c r="M320" t="s">
        <v>173</v>
      </c>
      <c r="N320">
        <v>0</v>
      </c>
      <c r="O320" t="s">
        <v>173</v>
      </c>
      <c r="P320">
        <v>0</v>
      </c>
      <c r="Q320" t="s">
        <v>173</v>
      </c>
      <c r="R320">
        <v>0</v>
      </c>
      <c r="S320">
        <v>2</v>
      </c>
      <c r="T320" t="s">
        <v>174</v>
      </c>
      <c r="U320">
        <v>2.6541000000000001</v>
      </c>
      <c r="V320">
        <v>0.63470000000000004</v>
      </c>
      <c r="W320">
        <v>12.383900000000001</v>
      </c>
      <c r="X320">
        <v>0.33389999999999997</v>
      </c>
      <c r="Y320">
        <v>36.212699999999998</v>
      </c>
      <c r="Z320">
        <v>0.34379999999999999</v>
      </c>
      <c r="AA320">
        <v>3.2800000000000003E-2</v>
      </c>
      <c r="AB320">
        <v>1.6299999999999999E-2</v>
      </c>
      <c r="AC320" t="s">
        <v>179</v>
      </c>
      <c r="AD320">
        <v>9.7999999999999997E-3</v>
      </c>
      <c r="AE320">
        <v>4.2799999999999998E-2</v>
      </c>
      <c r="AF320">
        <v>1.9099999999999999E-2</v>
      </c>
      <c r="AG320">
        <v>0.21110000000000001</v>
      </c>
      <c r="AH320">
        <v>8.3000000000000001E-3</v>
      </c>
      <c r="AI320">
        <v>9.1570999999999998</v>
      </c>
      <c r="AJ320">
        <v>3.5999999999999997E-2</v>
      </c>
      <c r="AK320">
        <v>0.54069999999999996</v>
      </c>
      <c r="AL320">
        <v>7.6E-3</v>
      </c>
      <c r="AM320">
        <v>2.1700000000000001E-2</v>
      </c>
      <c r="AN320">
        <v>8.0999999999999996E-3</v>
      </c>
      <c r="AO320">
        <v>2.3199999999999998E-2</v>
      </c>
      <c r="AP320">
        <v>4.5999999999999999E-3</v>
      </c>
      <c r="AQ320">
        <v>8.2699999999999996E-2</v>
      </c>
      <c r="AR320">
        <v>4.4999999999999997E-3</v>
      </c>
      <c r="AS320">
        <v>6.4002999999999997</v>
      </c>
      <c r="AT320">
        <v>2.7699999999999999E-2</v>
      </c>
      <c r="AU320" t="s">
        <v>179</v>
      </c>
      <c r="AV320">
        <v>3.8E-3</v>
      </c>
      <c r="AW320">
        <v>9.9000000000000008E-3</v>
      </c>
      <c r="AX320">
        <v>1.1000000000000001E-3</v>
      </c>
      <c r="AY320" t="s">
        <v>559</v>
      </c>
      <c r="AZ320">
        <v>8.0000000000000004E-4</v>
      </c>
      <c r="BA320" t="s">
        <v>213</v>
      </c>
      <c r="BB320">
        <v>6.9999999999999999E-4</v>
      </c>
      <c r="BC320" t="s">
        <v>304</v>
      </c>
      <c r="BD320">
        <v>5.0000000000000001E-4</v>
      </c>
      <c r="BE320" t="s">
        <v>179</v>
      </c>
      <c r="BF320">
        <v>2.9999999999999997E-4</v>
      </c>
      <c r="BG320" t="s">
        <v>179</v>
      </c>
      <c r="BH320">
        <v>1E-4</v>
      </c>
      <c r="BI320" t="s">
        <v>318</v>
      </c>
      <c r="BJ320">
        <v>2.0000000000000001E-4</v>
      </c>
      <c r="BK320" t="s">
        <v>419</v>
      </c>
      <c r="BL320">
        <v>5.0000000000000001E-4</v>
      </c>
      <c r="BM320" t="s">
        <v>517</v>
      </c>
      <c r="BN320">
        <v>2.9999999999999997E-4</v>
      </c>
      <c r="BO320" t="s">
        <v>422</v>
      </c>
      <c r="BP320">
        <v>5.0000000000000001E-4</v>
      </c>
      <c r="BQ320" t="s">
        <v>179</v>
      </c>
      <c r="BR320">
        <v>2.9999999999999997E-4</v>
      </c>
      <c r="BS320" t="s">
        <v>179</v>
      </c>
      <c r="BT320">
        <v>4.0000000000000002E-4</v>
      </c>
      <c r="BU320" t="s">
        <v>179</v>
      </c>
      <c r="BV320">
        <v>5.9999999999999995E-4</v>
      </c>
      <c r="BW320" t="s">
        <v>179</v>
      </c>
      <c r="BX320">
        <v>8.0000000000000004E-4</v>
      </c>
      <c r="BY320" t="s">
        <v>179</v>
      </c>
      <c r="BZ320">
        <v>1.1999999999999999E-3</v>
      </c>
      <c r="CA320" t="s">
        <v>179</v>
      </c>
      <c r="CB320">
        <v>8.0000000000000004E-4</v>
      </c>
      <c r="CC320" t="s">
        <v>179</v>
      </c>
      <c r="CD320">
        <v>2.0999999999999999E-3</v>
      </c>
      <c r="CE320" t="s">
        <v>179</v>
      </c>
      <c r="CF320">
        <v>2.2000000000000001E-3</v>
      </c>
      <c r="CG320" t="s">
        <v>179</v>
      </c>
      <c r="CH320">
        <v>1E-4</v>
      </c>
      <c r="CI320" t="s">
        <v>179</v>
      </c>
      <c r="CJ320">
        <v>7.3000000000000001E-3</v>
      </c>
      <c r="CK320" t="s">
        <v>179</v>
      </c>
      <c r="CL320">
        <v>1.17E-2</v>
      </c>
      <c r="CM320" t="s">
        <v>490</v>
      </c>
      <c r="CN320">
        <v>6.1000000000000004E-3</v>
      </c>
      <c r="CO320" t="s">
        <v>179</v>
      </c>
      <c r="CP320">
        <v>8.9999999999999998E-4</v>
      </c>
      <c r="CQ320" t="s">
        <v>179</v>
      </c>
      <c r="CR320">
        <v>3.2000000000000002E-3</v>
      </c>
      <c r="CS320" t="s">
        <v>179</v>
      </c>
      <c r="CT320">
        <v>1.9E-3</v>
      </c>
      <c r="CU320" t="s">
        <v>179</v>
      </c>
      <c r="CV320">
        <v>8.0000000000000004E-4</v>
      </c>
      <c r="CW320" t="s">
        <v>18</v>
      </c>
      <c r="CY320" t="s">
        <v>179</v>
      </c>
      <c r="CZ320">
        <v>5.9999999999999995E-4</v>
      </c>
      <c r="DA320" t="s">
        <v>179</v>
      </c>
      <c r="DB320">
        <v>5.9999999999999995E-4</v>
      </c>
      <c r="DC320" t="s">
        <v>179</v>
      </c>
      <c r="DD320">
        <v>5.9999999999999995E-4</v>
      </c>
      <c r="DE320" t="s">
        <v>179</v>
      </c>
      <c r="DF320">
        <v>5.9999999999999995E-4</v>
      </c>
      <c r="DG320" t="s">
        <v>179</v>
      </c>
      <c r="DH320">
        <v>4.0000000000000002E-4</v>
      </c>
      <c r="DI320" t="s">
        <v>179</v>
      </c>
      <c r="DJ320">
        <v>4.0000000000000002E-4</v>
      </c>
      <c r="DK320" t="s">
        <v>5970</v>
      </c>
      <c r="DL320" t="s">
        <v>59</v>
      </c>
      <c r="DS320">
        <v>143</v>
      </c>
      <c r="DT320" t="s">
        <v>2494</v>
      </c>
      <c r="DW320" t="s">
        <v>4974</v>
      </c>
    </row>
    <row r="321" spans="1:127">
      <c r="A321">
        <v>771</v>
      </c>
      <c r="B321" s="14">
        <v>44744.947222222225</v>
      </c>
      <c r="C321" t="s">
        <v>52</v>
      </c>
      <c r="D321">
        <v>0</v>
      </c>
      <c r="E321">
        <v>0</v>
      </c>
      <c r="F321">
        <v>0</v>
      </c>
      <c r="G321" t="s">
        <v>54</v>
      </c>
      <c r="H321" t="s">
        <v>55</v>
      </c>
      <c r="I321" t="s">
        <v>55</v>
      </c>
      <c r="J321" t="s">
        <v>55</v>
      </c>
      <c r="K321" t="s">
        <v>18</v>
      </c>
      <c r="L321">
        <v>90</v>
      </c>
      <c r="M321" t="s">
        <v>173</v>
      </c>
      <c r="N321">
        <v>0</v>
      </c>
      <c r="O321" t="s">
        <v>173</v>
      </c>
      <c r="P321">
        <v>0</v>
      </c>
      <c r="Q321" t="s">
        <v>173</v>
      </c>
      <c r="R321">
        <v>0</v>
      </c>
      <c r="S321">
        <v>2</v>
      </c>
      <c r="T321" t="s">
        <v>174</v>
      </c>
      <c r="U321">
        <v>3.9605000000000001</v>
      </c>
      <c r="V321">
        <v>0.66379999999999995</v>
      </c>
      <c r="W321">
        <v>10.839399999999999</v>
      </c>
      <c r="X321">
        <v>0.31540000000000001</v>
      </c>
      <c r="Y321">
        <v>36.409300000000002</v>
      </c>
      <c r="Z321">
        <v>0.34320000000000001</v>
      </c>
      <c r="AA321">
        <v>2.8899999999999999E-2</v>
      </c>
      <c r="AB321">
        <v>1.5800000000000002E-2</v>
      </c>
      <c r="AC321" t="s">
        <v>179</v>
      </c>
      <c r="AD321">
        <v>8.5000000000000006E-3</v>
      </c>
      <c r="AE321" t="s">
        <v>179</v>
      </c>
      <c r="AF321">
        <v>1.7299999999999999E-2</v>
      </c>
      <c r="AG321">
        <v>0.253</v>
      </c>
      <c r="AH321">
        <v>8.6999999999999994E-3</v>
      </c>
      <c r="AI321">
        <v>8.6187000000000005</v>
      </c>
      <c r="AJ321">
        <v>3.4599999999999999E-2</v>
      </c>
      <c r="AK321">
        <v>0.49690000000000001</v>
      </c>
      <c r="AL321">
        <v>7.3000000000000001E-3</v>
      </c>
      <c r="AM321">
        <v>1.7000000000000001E-2</v>
      </c>
      <c r="AN321">
        <v>7.9000000000000008E-3</v>
      </c>
      <c r="AO321">
        <v>3.0300000000000001E-2</v>
      </c>
      <c r="AP321">
        <v>4.7000000000000002E-3</v>
      </c>
      <c r="AQ321">
        <v>0.11260000000000001</v>
      </c>
      <c r="AR321">
        <v>5.1000000000000004E-3</v>
      </c>
      <c r="AS321">
        <v>5.9766000000000004</v>
      </c>
      <c r="AT321">
        <v>2.6599999999999999E-2</v>
      </c>
      <c r="AU321" t="s">
        <v>179</v>
      </c>
      <c r="AV321">
        <v>3.7000000000000002E-3</v>
      </c>
      <c r="AW321">
        <v>1.35E-2</v>
      </c>
      <c r="AX321">
        <v>1.1999999999999999E-3</v>
      </c>
      <c r="AY321" t="s">
        <v>268</v>
      </c>
      <c r="AZ321">
        <v>8.0000000000000004E-4</v>
      </c>
      <c r="BA321" t="s">
        <v>302</v>
      </c>
      <c r="BB321">
        <v>6.9999999999999999E-4</v>
      </c>
      <c r="BC321" t="s">
        <v>211</v>
      </c>
      <c r="BD321">
        <v>5.0000000000000001E-4</v>
      </c>
      <c r="BE321" t="s">
        <v>179</v>
      </c>
      <c r="BF321">
        <v>2.9999999999999997E-4</v>
      </c>
      <c r="BG321" t="s">
        <v>179</v>
      </c>
      <c r="BH321">
        <v>1E-4</v>
      </c>
      <c r="BI321" t="s">
        <v>318</v>
      </c>
      <c r="BJ321">
        <v>2.0000000000000001E-4</v>
      </c>
      <c r="BK321" t="s">
        <v>424</v>
      </c>
      <c r="BL321">
        <v>5.0000000000000001E-4</v>
      </c>
      <c r="BM321" t="s">
        <v>517</v>
      </c>
      <c r="BN321">
        <v>2.9999999999999997E-4</v>
      </c>
      <c r="BO321" t="s">
        <v>301</v>
      </c>
      <c r="BP321">
        <v>5.0000000000000001E-4</v>
      </c>
      <c r="BQ321" t="s">
        <v>179</v>
      </c>
      <c r="BR321">
        <v>2.9999999999999997E-4</v>
      </c>
      <c r="BS321" t="s">
        <v>192</v>
      </c>
      <c r="BT321">
        <v>4.0000000000000002E-4</v>
      </c>
      <c r="BU321" t="s">
        <v>179</v>
      </c>
      <c r="BV321">
        <v>5.9999999999999995E-4</v>
      </c>
      <c r="BW321" t="s">
        <v>18</v>
      </c>
      <c r="BY321" t="s">
        <v>179</v>
      </c>
      <c r="BZ321">
        <v>1.1000000000000001E-3</v>
      </c>
      <c r="CA321" t="s">
        <v>179</v>
      </c>
      <c r="CB321">
        <v>8.0000000000000004E-4</v>
      </c>
      <c r="CC321" t="s">
        <v>179</v>
      </c>
      <c r="CD321">
        <v>2.0999999999999999E-3</v>
      </c>
      <c r="CE321" t="s">
        <v>179</v>
      </c>
      <c r="CF321">
        <v>2.2000000000000001E-3</v>
      </c>
      <c r="CG321" t="s">
        <v>216</v>
      </c>
      <c r="CH321">
        <v>1E-4</v>
      </c>
      <c r="CI321" t="s">
        <v>179</v>
      </c>
      <c r="CJ321">
        <v>7.4000000000000003E-3</v>
      </c>
      <c r="CK321" t="s">
        <v>179</v>
      </c>
      <c r="CL321">
        <v>1.1299999999999999E-2</v>
      </c>
      <c r="CM321" t="s">
        <v>179</v>
      </c>
      <c r="CN321">
        <v>5.4999999999999997E-3</v>
      </c>
      <c r="CO321" t="s">
        <v>179</v>
      </c>
      <c r="CP321">
        <v>8.9999999999999998E-4</v>
      </c>
      <c r="CQ321" t="s">
        <v>179</v>
      </c>
      <c r="CR321">
        <v>3.3E-3</v>
      </c>
      <c r="CS321" t="s">
        <v>179</v>
      </c>
      <c r="CT321">
        <v>1.9E-3</v>
      </c>
      <c r="CU321" t="s">
        <v>179</v>
      </c>
      <c r="CV321">
        <v>8.0000000000000004E-4</v>
      </c>
      <c r="CW321" t="s">
        <v>18</v>
      </c>
      <c r="CY321" t="s">
        <v>179</v>
      </c>
      <c r="CZ321">
        <v>5.9999999999999995E-4</v>
      </c>
      <c r="DA321" t="s">
        <v>179</v>
      </c>
      <c r="DB321">
        <v>5.9999999999999995E-4</v>
      </c>
      <c r="DC321" t="s">
        <v>179</v>
      </c>
      <c r="DD321">
        <v>5.9999999999999995E-4</v>
      </c>
      <c r="DE321" t="s">
        <v>179</v>
      </c>
      <c r="DF321">
        <v>5.9999999999999995E-4</v>
      </c>
      <c r="DG321" t="s">
        <v>179</v>
      </c>
      <c r="DH321">
        <v>5.0000000000000001E-4</v>
      </c>
      <c r="DI321" t="s">
        <v>179</v>
      </c>
      <c r="DJ321">
        <v>4.0000000000000002E-4</v>
      </c>
      <c r="DK321" t="s">
        <v>5971</v>
      </c>
      <c r="DL321" t="s">
        <v>59</v>
      </c>
      <c r="DS321">
        <v>14</v>
      </c>
      <c r="DT321" t="s">
        <v>5984</v>
      </c>
      <c r="DW321" t="s">
        <v>4975</v>
      </c>
    </row>
    <row r="322" spans="1:127">
      <c r="A322">
        <v>772</v>
      </c>
      <c r="B322" s="14">
        <v>44744.949305555558</v>
      </c>
      <c r="C322" t="s">
        <v>52</v>
      </c>
      <c r="D322">
        <v>0</v>
      </c>
      <c r="E322">
        <v>0</v>
      </c>
      <c r="F322">
        <v>0</v>
      </c>
      <c r="G322" t="s">
        <v>54</v>
      </c>
      <c r="H322" t="s">
        <v>55</v>
      </c>
      <c r="I322" t="s">
        <v>55</v>
      </c>
      <c r="J322" t="s">
        <v>55</v>
      </c>
      <c r="K322" t="s">
        <v>18</v>
      </c>
      <c r="L322">
        <v>90</v>
      </c>
      <c r="M322" t="s">
        <v>173</v>
      </c>
      <c r="N322">
        <v>0</v>
      </c>
      <c r="O322" t="s">
        <v>173</v>
      </c>
      <c r="P322">
        <v>0</v>
      </c>
      <c r="Q322" t="s">
        <v>173</v>
      </c>
      <c r="R322">
        <v>0</v>
      </c>
      <c r="S322">
        <v>2</v>
      </c>
      <c r="T322" t="s">
        <v>174</v>
      </c>
      <c r="U322">
        <v>2.4798</v>
      </c>
      <c r="V322">
        <v>0.60419999999999996</v>
      </c>
      <c r="W322">
        <v>9.4015000000000004</v>
      </c>
      <c r="X322">
        <v>0.29370000000000002</v>
      </c>
      <c r="Y322">
        <v>31.373999999999999</v>
      </c>
      <c r="Z322">
        <v>0.31469999999999998</v>
      </c>
      <c r="AA322">
        <v>2.6100000000000002E-2</v>
      </c>
      <c r="AB322">
        <v>1.52E-2</v>
      </c>
      <c r="AC322" t="s">
        <v>179</v>
      </c>
      <c r="AD322">
        <v>8.6999999999999994E-3</v>
      </c>
      <c r="AE322" t="s">
        <v>179</v>
      </c>
      <c r="AF322">
        <v>1.83E-2</v>
      </c>
      <c r="AG322">
        <v>0.2472</v>
      </c>
      <c r="AH322">
        <v>8.3999999999999995E-3</v>
      </c>
      <c r="AI322">
        <v>7.7389000000000001</v>
      </c>
      <c r="AJ322">
        <v>3.27E-2</v>
      </c>
      <c r="AK322">
        <v>0.47710000000000002</v>
      </c>
      <c r="AL322">
        <v>7.1000000000000004E-3</v>
      </c>
      <c r="AM322">
        <v>7.7000000000000002E-3</v>
      </c>
      <c r="AN322">
        <v>7.4999999999999997E-3</v>
      </c>
      <c r="AO322">
        <v>2.8899999999999999E-2</v>
      </c>
      <c r="AP322">
        <v>4.4000000000000003E-3</v>
      </c>
      <c r="AQ322">
        <v>6.8500000000000005E-2</v>
      </c>
      <c r="AR322">
        <v>4.3E-3</v>
      </c>
      <c r="AS322">
        <v>5.6826999999999996</v>
      </c>
      <c r="AT322">
        <v>2.5700000000000001E-2</v>
      </c>
      <c r="AU322" t="s">
        <v>179</v>
      </c>
      <c r="AV322">
        <v>3.7000000000000002E-3</v>
      </c>
      <c r="AW322">
        <v>1.4999999999999999E-2</v>
      </c>
      <c r="AX322">
        <v>1.4E-3</v>
      </c>
      <c r="AY322" t="s">
        <v>312</v>
      </c>
      <c r="AZ322">
        <v>1E-3</v>
      </c>
      <c r="BA322" t="s">
        <v>270</v>
      </c>
      <c r="BB322">
        <v>6.9999999999999999E-4</v>
      </c>
      <c r="BC322" t="s">
        <v>192</v>
      </c>
      <c r="BD322">
        <v>5.0000000000000001E-4</v>
      </c>
      <c r="BE322" t="s">
        <v>179</v>
      </c>
      <c r="BF322">
        <v>4.0000000000000002E-4</v>
      </c>
      <c r="BG322" t="s">
        <v>179</v>
      </c>
      <c r="BH322">
        <v>1E-4</v>
      </c>
      <c r="BI322" t="s">
        <v>516</v>
      </c>
      <c r="BJ322">
        <v>2.0000000000000001E-4</v>
      </c>
      <c r="BK322" t="s">
        <v>243</v>
      </c>
      <c r="BL322">
        <v>5.0000000000000001E-4</v>
      </c>
      <c r="BM322" t="s">
        <v>250</v>
      </c>
      <c r="BN322">
        <v>2.9999999999999997E-4</v>
      </c>
      <c r="BO322" t="s">
        <v>208</v>
      </c>
      <c r="BP322">
        <v>5.9999999999999995E-4</v>
      </c>
      <c r="BQ322" t="s">
        <v>179</v>
      </c>
      <c r="BR322">
        <v>2.9999999999999997E-4</v>
      </c>
      <c r="BS322" t="s">
        <v>179</v>
      </c>
      <c r="BT322">
        <v>5.0000000000000001E-4</v>
      </c>
      <c r="BU322" t="s">
        <v>179</v>
      </c>
      <c r="BV322">
        <v>5.9999999999999995E-4</v>
      </c>
      <c r="BW322" t="s">
        <v>18</v>
      </c>
      <c r="BY322" t="s">
        <v>18</v>
      </c>
      <c r="CA322" t="s">
        <v>179</v>
      </c>
      <c r="CB322">
        <v>8.9999999999999998E-4</v>
      </c>
      <c r="CC322" t="s">
        <v>179</v>
      </c>
      <c r="CD322">
        <v>2.3E-3</v>
      </c>
      <c r="CE322" t="s">
        <v>179</v>
      </c>
      <c r="CF322">
        <v>2E-3</v>
      </c>
      <c r="CG322" t="s">
        <v>179</v>
      </c>
      <c r="CH322">
        <v>1E-4</v>
      </c>
      <c r="CI322" t="s">
        <v>179</v>
      </c>
      <c r="CJ322">
        <v>8.8000000000000005E-3</v>
      </c>
      <c r="CK322" t="s">
        <v>179</v>
      </c>
      <c r="CL322">
        <v>1.21E-2</v>
      </c>
      <c r="CM322" t="s">
        <v>1376</v>
      </c>
      <c r="CN322">
        <v>8.3999999999999995E-3</v>
      </c>
      <c r="CO322" t="s">
        <v>179</v>
      </c>
      <c r="CP322">
        <v>1E-3</v>
      </c>
      <c r="CQ322" t="s">
        <v>179</v>
      </c>
      <c r="CR322">
        <v>3.0999999999999999E-3</v>
      </c>
      <c r="CS322" t="s">
        <v>179</v>
      </c>
      <c r="CT322">
        <v>2.0999999999999999E-3</v>
      </c>
      <c r="CU322" t="s">
        <v>179</v>
      </c>
      <c r="CV322">
        <v>8.0000000000000004E-4</v>
      </c>
      <c r="CW322" t="s">
        <v>18</v>
      </c>
      <c r="CY322" t="s">
        <v>179</v>
      </c>
      <c r="CZ322">
        <v>5.0000000000000001E-4</v>
      </c>
      <c r="DA322" t="s">
        <v>179</v>
      </c>
      <c r="DB322">
        <v>5.9999999999999995E-4</v>
      </c>
      <c r="DC322" t="s">
        <v>179</v>
      </c>
      <c r="DD322">
        <v>5.9999999999999995E-4</v>
      </c>
      <c r="DE322" t="s">
        <v>179</v>
      </c>
      <c r="DF322">
        <v>5.9999999999999995E-4</v>
      </c>
      <c r="DG322" t="s">
        <v>179</v>
      </c>
      <c r="DH322">
        <v>4.0000000000000002E-4</v>
      </c>
      <c r="DI322" t="s">
        <v>179</v>
      </c>
      <c r="DJ322">
        <v>5.0000000000000001E-4</v>
      </c>
      <c r="DK322" t="s">
        <v>5971</v>
      </c>
      <c r="DL322" t="s">
        <v>59</v>
      </c>
      <c r="DS322">
        <v>29</v>
      </c>
      <c r="DT322" t="s">
        <v>2498</v>
      </c>
      <c r="DW322" t="s">
        <v>4976</v>
      </c>
    </row>
    <row r="323" spans="1:127">
      <c r="A323">
        <v>773</v>
      </c>
      <c r="B323" s="14">
        <v>44744.951388888891</v>
      </c>
      <c r="C323" t="s">
        <v>52</v>
      </c>
      <c r="D323">
        <v>0</v>
      </c>
      <c r="E323">
        <v>0</v>
      </c>
      <c r="F323">
        <v>0</v>
      </c>
      <c r="G323" t="s">
        <v>54</v>
      </c>
      <c r="H323" t="s">
        <v>55</v>
      </c>
      <c r="I323" t="s">
        <v>55</v>
      </c>
      <c r="J323" t="s">
        <v>55</v>
      </c>
      <c r="K323" t="s">
        <v>18</v>
      </c>
      <c r="L323">
        <v>90</v>
      </c>
      <c r="M323" t="s">
        <v>173</v>
      </c>
      <c r="N323">
        <v>0</v>
      </c>
      <c r="O323" t="s">
        <v>173</v>
      </c>
      <c r="P323">
        <v>0</v>
      </c>
      <c r="Q323" t="s">
        <v>173</v>
      </c>
      <c r="R323">
        <v>0</v>
      </c>
      <c r="S323">
        <v>2</v>
      </c>
      <c r="T323" t="s">
        <v>174</v>
      </c>
      <c r="U323">
        <v>2.3382000000000001</v>
      </c>
      <c r="V323">
        <v>0.59570000000000001</v>
      </c>
      <c r="W323">
        <v>9.8009000000000004</v>
      </c>
      <c r="X323">
        <v>0.29470000000000002</v>
      </c>
      <c r="Y323">
        <v>30.1906</v>
      </c>
      <c r="Z323">
        <v>0.30630000000000002</v>
      </c>
      <c r="AA323">
        <v>1.77E-2</v>
      </c>
      <c r="AB323">
        <v>1.49E-2</v>
      </c>
      <c r="AC323" t="s">
        <v>179</v>
      </c>
      <c r="AD323">
        <v>8.3000000000000001E-3</v>
      </c>
      <c r="AE323" t="s">
        <v>179</v>
      </c>
      <c r="AF323">
        <v>1.72E-2</v>
      </c>
      <c r="AG323">
        <v>0.1573</v>
      </c>
      <c r="AH323">
        <v>7.1999999999999998E-3</v>
      </c>
      <c r="AI323">
        <v>7.7851999999999997</v>
      </c>
      <c r="AJ323">
        <v>3.2599999999999997E-2</v>
      </c>
      <c r="AK323">
        <v>0.40129999999999999</v>
      </c>
      <c r="AL323">
        <v>6.6E-3</v>
      </c>
      <c r="AM323" t="s">
        <v>179</v>
      </c>
      <c r="AN323">
        <v>6.7999999999999996E-3</v>
      </c>
      <c r="AO323">
        <v>2.4799999999999999E-2</v>
      </c>
      <c r="AP323">
        <v>4.1000000000000003E-3</v>
      </c>
      <c r="AQ323">
        <v>9.0300000000000005E-2</v>
      </c>
      <c r="AR323">
        <v>4.5999999999999999E-3</v>
      </c>
      <c r="AS323">
        <v>4.8010000000000002</v>
      </c>
      <c r="AT323">
        <v>2.35E-2</v>
      </c>
      <c r="AU323" t="s">
        <v>179</v>
      </c>
      <c r="AV323">
        <v>3.3999999999999998E-3</v>
      </c>
      <c r="AW323">
        <v>1.15E-2</v>
      </c>
      <c r="AX323">
        <v>1.1999999999999999E-3</v>
      </c>
      <c r="AY323" t="s">
        <v>266</v>
      </c>
      <c r="AZ323">
        <v>8.0000000000000004E-4</v>
      </c>
      <c r="BA323" t="s">
        <v>601</v>
      </c>
      <c r="BB323">
        <v>6.9999999999999999E-4</v>
      </c>
      <c r="BC323" t="s">
        <v>211</v>
      </c>
      <c r="BD323">
        <v>5.0000000000000001E-4</v>
      </c>
      <c r="BE323" t="s">
        <v>179</v>
      </c>
      <c r="BF323">
        <v>2.9999999999999997E-4</v>
      </c>
      <c r="BG323" t="s">
        <v>179</v>
      </c>
      <c r="BH323">
        <v>1E-4</v>
      </c>
      <c r="BI323" t="s">
        <v>286</v>
      </c>
      <c r="BJ323">
        <v>2.0000000000000001E-4</v>
      </c>
      <c r="BK323" t="s">
        <v>287</v>
      </c>
      <c r="BL323">
        <v>5.0000000000000001E-4</v>
      </c>
      <c r="BM323" t="s">
        <v>411</v>
      </c>
      <c r="BN323">
        <v>2.9999999999999997E-4</v>
      </c>
      <c r="BO323" t="s">
        <v>302</v>
      </c>
      <c r="BP323">
        <v>5.9999999999999995E-4</v>
      </c>
      <c r="BQ323" t="s">
        <v>179</v>
      </c>
      <c r="BR323">
        <v>2.9999999999999997E-4</v>
      </c>
      <c r="BS323" t="s">
        <v>179</v>
      </c>
      <c r="BT323">
        <v>5.0000000000000001E-4</v>
      </c>
      <c r="BU323" t="s">
        <v>179</v>
      </c>
      <c r="BV323">
        <v>5.9999999999999995E-4</v>
      </c>
      <c r="BW323" t="s">
        <v>18</v>
      </c>
      <c r="BY323" t="s">
        <v>179</v>
      </c>
      <c r="BZ323">
        <v>1.1999999999999999E-3</v>
      </c>
      <c r="CA323" t="s">
        <v>179</v>
      </c>
      <c r="CB323">
        <v>8.9999999999999998E-4</v>
      </c>
      <c r="CC323" t="s">
        <v>179</v>
      </c>
      <c r="CD323">
        <v>2.2000000000000001E-3</v>
      </c>
      <c r="CE323" t="s">
        <v>179</v>
      </c>
      <c r="CF323">
        <v>2.0999999999999999E-3</v>
      </c>
      <c r="CG323" t="s">
        <v>216</v>
      </c>
      <c r="CH323">
        <v>1E-4</v>
      </c>
      <c r="CI323" t="s">
        <v>179</v>
      </c>
      <c r="CJ323">
        <v>8.6999999999999994E-3</v>
      </c>
      <c r="CK323" t="s">
        <v>179</v>
      </c>
      <c r="CL323">
        <v>1.1599999999999999E-2</v>
      </c>
      <c r="CM323" t="s">
        <v>419</v>
      </c>
      <c r="CN323">
        <v>8.8000000000000005E-3</v>
      </c>
      <c r="CO323" t="s">
        <v>179</v>
      </c>
      <c r="CP323">
        <v>8.9999999999999998E-4</v>
      </c>
      <c r="CQ323" t="s">
        <v>179</v>
      </c>
      <c r="CR323">
        <v>3.0999999999999999E-3</v>
      </c>
      <c r="CS323" t="s">
        <v>179</v>
      </c>
      <c r="CT323">
        <v>2E-3</v>
      </c>
      <c r="CU323" t="s">
        <v>18</v>
      </c>
      <c r="CW323" t="s">
        <v>18</v>
      </c>
      <c r="CY323" t="s">
        <v>179</v>
      </c>
      <c r="CZ323">
        <v>5.0000000000000001E-4</v>
      </c>
      <c r="DA323" t="s">
        <v>179</v>
      </c>
      <c r="DB323">
        <v>5.9999999999999995E-4</v>
      </c>
      <c r="DC323" t="s">
        <v>179</v>
      </c>
      <c r="DD323">
        <v>5.9999999999999995E-4</v>
      </c>
      <c r="DE323" t="s">
        <v>179</v>
      </c>
      <c r="DF323">
        <v>5.9999999999999995E-4</v>
      </c>
      <c r="DG323" t="s">
        <v>179</v>
      </c>
      <c r="DH323">
        <v>4.0000000000000002E-4</v>
      </c>
      <c r="DI323" t="s">
        <v>179</v>
      </c>
      <c r="DJ323">
        <v>5.0000000000000001E-4</v>
      </c>
      <c r="DK323" t="s">
        <v>5971</v>
      </c>
      <c r="DL323" t="s">
        <v>59</v>
      </c>
      <c r="DS323">
        <v>40</v>
      </c>
      <c r="DT323" t="s">
        <v>6013</v>
      </c>
      <c r="DW323" t="s">
        <v>4977</v>
      </c>
    </row>
    <row r="324" spans="1:127">
      <c r="A324">
        <v>774</v>
      </c>
      <c r="B324" s="14">
        <v>44744.953472222223</v>
      </c>
      <c r="C324" t="s">
        <v>52</v>
      </c>
      <c r="D324">
        <v>0</v>
      </c>
      <c r="E324">
        <v>0</v>
      </c>
      <c r="F324">
        <v>0</v>
      </c>
      <c r="G324" t="s">
        <v>54</v>
      </c>
      <c r="H324" t="s">
        <v>55</v>
      </c>
      <c r="I324" t="s">
        <v>55</v>
      </c>
      <c r="J324" t="s">
        <v>55</v>
      </c>
      <c r="K324" t="s">
        <v>18</v>
      </c>
      <c r="L324">
        <v>90</v>
      </c>
      <c r="M324" t="s">
        <v>173</v>
      </c>
      <c r="N324">
        <v>0</v>
      </c>
      <c r="O324" t="s">
        <v>173</v>
      </c>
      <c r="P324">
        <v>0</v>
      </c>
      <c r="Q324" t="s">
        <v>173</v>
      </c>
      <c r="R324">
        <v>0</v>
      </c>
      <c r="S324">
        <v>2</v>
      </c>
      <c r="T324" t="s">
        <v>174</v>
      </c>
      <c r="U324">
        <v>2.4975000000000001</v>
      </c>
      <c r="V324">
        <v>0.64910000000000001</v>
      </c>
      <c r="W324">
        <v>12.8201</v>
      </c>
      <c r="X324">
        <v>0.3412</v>
      </c>
      <c r="Y324">
        <v>37.955800000000004</v>
      </c>
      <c r="Z324">
        <v>0.35399999999999998</v>
      </c>
      <c r="AA324">
        <v>3.1300000000000001E-2</v>
      </c>
      <c r="AB324">
        <v>1.6500000000000001E-2</v>
      </c>
      <c r="AC324" t="s">
        <v>179</v>
      </c>
      <c r="AD324">
        <v>9.2999999999999992E-3</v>
      </c>
      <c r="AE324">
        <v>4.58E-2</v>
      </c>
      <c r="AF324">
        <v>1.9300000000000001E-2</v>
      </c>
      <c r="AG324">
        <v>0.28310000000000002</v>
      </c>
      <c r="AH324">
        <v>9.1999999999999998E-3</v>
      </c>
      <c r="AI324">
        <v>9.4819999999999993</v>
      </c>
      <c r="AJ324">
        <v>3.6700000000000003E-2</v>
      </c>
      <c r="AK324">
        <v>0.55489999999999995</v>
      </c>
      <c r="AL324">
        <v>7.7999999999999996E-3</v>
      </c>
      <c r="AM324">
        <v>2.4299999999999999E-2</v>
      </c>
      <c r="AN324">
        <v>8.3000000000000001E-3</v>
      </c>
      <c r="AO324">
        <v>2.8299999999999999E-2</v>
      </c>
      <c r="AP324">
        <v>4.7000000000000002E-3</v>
      </c>
      <c r="AQ324">
        <v>7.8100000000000003E-2</v>
      </c>
      <c r="AR324">
        <v>4.3E-3</v>
      </c>
      <c r="AS324">
        <v>6.6508000000000003</v>
      </c>
      <c r="AT324">
        <v>2.8299999999999999E-2</v>
      </c>
      <c r="AU324" t="s">
        <v>179</v>
      </c>
      <c r="AV324">
        <v>3.8999999999999998E-3</v>
      </c>
      <c r="AW324">
        <v>1.2200000000000001E-2</v>
      </c>
      <c r="AX324">
        <v>1.1000000000000001E-3</v>
      </c>
      <c r="AY324" t="s">
        <v>429</v>
      </c>
      <c r="AZ324">
        <v>8.9999999999999998E-4</v>
      </c>
      <c r="BA324" t="s">
        <v>208</v>
      </c>
      <c r="BB324">
        <v>8.0000000000000004E-4</v>
      </c>
      <c r="BC324" t="s">
        <v>247</v>
      </c>
      <c r="BD324">
        <v>5.0000000000000001E-4</v>
      </c>
      <c r="BE324" t="s">
        <v>318</v>
      </c>
      <c r="BF324">
        <v>2.9999999999999997E-4</v>
      </c>
      <c r="BG324" t="s">
        <v>179</v>
      </c>
      <c r="BH324">
        <v>1E-4</v>
      </c>
      <c r="BI324" t="s">
        <v>516</v>
      </c>
      <c r="BJ324">
        <v>2.0000000000000001E-4</v>
      </c>
      <c r="BK324" t="s">
        <v>312</v>
      </c>
      <c r="BL324">
        <v>5.0000000000000001E-4</v>
      </c>
      <c r="BM324" t="s">
        <v>214</v>
      </c>
      <c r="BN324">
        <v>2.9999999999999997E-4</v>
      </c>
      <c r="BO324" t="s">
        <v>213</v>
      </c>
      <c r="BP324">
        <v>5.0000000000000001E-4</v>
      </c>
      <c r="BQ324" t="s">
        <v>179</v>
      </c>
      <c r="BR324">
        <v>2.9999999999999997E-4</v>
      </c>
      <c r="BS324" t="s">
        <v>179</v>
      </c>
      <c r="BT324">
        <v>4.0000000000000002E-4</v>
      </c>
      <c r="BU324" t="s">
        <v>179</v>
      </c>
      <c r="BV324">
        <v>5.9999999999999995E-4</v>
      </c>
      <c r="BW324" t="s">
        <v>179</v>
      </c>
      <c r="BX324">
        <v>8.0000000000000004E-4</v>
      </c>
      <c r="BY324" t="s">
        <v>179</v>
      </c>
      <c r="BZ324">
        <v>1.1000000000000001E-3</v>
      </c>
      <c r="CA324" t="s">
        <v>179</v>
      </c>
      <c r="CB324">
        <v>8.0000000000000004E-4</v>
      </c>
      <c r="CC324" t="s">
        <v>179</v>
      </c>
      <c r="CD324">
        <v>2.0999999999999999E-3</v>
      </c>
      <c r="CE324" t="s">
        <v>179</v>
      </c>
      <c r="CF324">
        <v>2.2000000000000001E-3</v>
      </c>
      <c r="CG324" t="s">
        <v>216</v>
      </c>
      <c r="CH324">
        <v>1E-4</v>
      </c>
      <c r="CI324" t="s">
        <v>179</v>
      </c>
      <c r="CJ324">
        <v>6.7000000000000002E-3</v>
      </c>
      <c r="CK324" t="s">
        <v>179</v>
      </c>
      <c r="CL324">
        <v>1.14E-2</v>
      </c>
      <c r="CM324" t="s">
        <v>179</v>
      </c>
      <c r="CN324">
        <v>5.1000000000000004E-3</v>
      </c>
      <c r="CO324" t="s">
        <v>179</v>
      </c>
      <c r="CP324">
        <v>8.9999999999999998E-4</v>
      </c>
      <c r="CQ324" t="s">
        <v>179</v>
      </c>
      <c r="CR324">
        <v>3.0999999999999999E-3</v>
      </c>
      <c r="CS324" t="s">
        <v>179</v>
      </c>
      <c r="CT324">
        <v>1.9E-3</v>
      </c>
      <c r="CU324" t="s">
        <v>18</v>
      </c>
      <c r="CW324" t="s">
        <v>18</v>
      </c>
      <c r="CY324" t="s">
        <v>179</v>
      </c>
      <c r="CZ324">
        <v>5.0000000000000001E-4</v>
      </c>
      <c r="DA324" t="s">
        <v>179</v>
      </c>
      <c r="DB324">
        <v>5.9999999999999995E-4</v>
      </c>
      <c r="DC324" t="s">
        <v>179</v>
      </c>
      <c r="DD324">
        <v>5.9999999999999995E-4</v>
      </c>
      <c r="DE324" t="s">
        <v>179</v>
      </c>
      <c r="DF324">
        <v>6.9999999999999999E-4</v>
      </c>
      <c r="DG324" t="s">
        <v>179</v>
      </c>
      <c r="DH324">
        <v>4.0000000000000002E-4</v>
      </c>
      <c r="DI324" t="s">
        <v>179</v>
      </c>
      <c r="DJ324">
        <v>4.0000000000000002E-4</v>
      </c>
      <c r="DK324" t="s">
        <v>5971</v>
      </c>
      <c r="DL324" t="s">
        <v>59</v>
      </c>
      <c r="DS324">
        <v>85</v>
      </c>
      <c r="DT324" t="s">
        <v>2499</v>
      </c>
      <c r="DW324" t="s">
        <v>4978</v>
      </c>
    </row>
    <row r="325" spans="1:127">
      <c r="A325">
        <v>775</v>
      </c>
      <c r="B325" s="14">
        <v>44744.960416666669</v>
      </c>
      <c r="C325" t="s">
        <v>52</v>
      </c>
      <c r="D325">
        <v>0</v>
      </c>
      <c r="E325">
        <v>0</v>
      </c>
      <c r="F325">
        <v>0</v>
      </c>
      <c r="G325" t="s">
        <v>54</v>
      </c>
      <c r="H325" t="s">
        <v>55</v>
      </c>
      <c r="I325" t="s">
        <v>55</v>
      </c>
      <c r="J325" t="s">
        <v>55</v>
      </c>
      <c r="K325" t="s">
        <v>18</v>
      </c>
      <c r="L325">
        <v>90</v>
      </c>
      <c r="M325" t="s">
        <v>173</v>
      </c>
      <c r="N325">
        <v>0</v>
      </c>
      <c r="O325" t="s">
        <v>173</v>
      </c>
      <c r="P325">
        <v>0</v>
      </c>
      <c r="Q325" t="s">
        <v>173</v>
      </c>
      <c r="R325">
        <v>0</v>
      </c>
      <c r="S325">
        <v>2</v>
      </c>
      <c r="T325" t="s">
        <v>174</v>
      </c>
      <c r="U325">
        <v>1.1687000000000001</v>
      </c>
      <c r="V325">
        <v>0.57640000000000002</v>
      </c>
      <c r="W325">
        <v>13.010999999999999</v>
      </c>
      <c r="X325">
        <v>0.33960000000000001</v>
      </c>
      <c r="Y325">
        <v>37.603999999999999</v>
      </c>
      <c r="Z325">
        <v>0.35880000000000001</v>
      </c>
      <c r="AA325">
        <v>2.3199999999999998E-2</v>
      </c>
      <c r="AB325">
        <v>1.4200000000000001E-2</v>
      </c>
      <c r="AC325">
        <v>2.0899999999999998E-2</v>
      </c>
      <c r="AD325">
        <v>9.9000000000000008E-3</v>
      </c>
      <c r="AE325">
        <v>0.1145</v>
      </c>
      <c r="AF325">
        <v>2.0299999999999999E-2</v>
      </c>
      <c r="AG325">
        <v>1.4028</v>
      </c>
      <c r="AH325">
        <v>1.7399999999999999E-2</v>
      </c>
      <c r="AI325">
        <v>5.6767000000000003</v>
      </c>
      <c r="AJ325">
        <v>2.8500000000000001E-2</v>
      </c>
      <c r="AK325">
        <v>0.61939999999999995</v>
      </c>
      <c r="AL325">
        <v>7.7999999999999996E-3</v>
      </c>
      <c r="AM325">
        <v>1.0800000000000001E-2</v>
      </c>
      <c r="AN325">
        <v>7.7999999999999996E-3</v>
      </c>
      <c r="AO325">
        <v>3.15E-2</v>
      </c>
      <c r="AP325">
        <v>4.7000000000000002E-3</v>
      </c>
      <c r="AQ325">
        <v>5.7200000000000001E-2</v>
      </c>
      <c r="AR325">
        <v>3.8999999999999998E-3</v>
      </c>
      <c r="AS325">
        <v>7.1767000000000003</v>
      </c>
      <c r="AT325">
        <v>2.8199999999999999E-2</v>
      </c>
      <c r="AU325" t="s">
        <v>179</v>
      </c>
      <c r="AV325">
        <v>4.1000000000000003E-3</v>
      </c>
      <c r="AW325">
        <v>1.21E-2</v>
      </c>
      <c r="AX325">
        <v>1.1999999999999999E-3</v>
      </c>
      <c r="AY325" t="s">
        <v>490</v>
      </c>
      <c r="AZ325">
        <v>8.9999999999999998E-4</v>
      </c>
      <c r="BA325" t="s">
        <v>431</v>
      </c>
      <c r="BB325">
        <v>8.0000000000000004E-4</v>
      </c>
      <c r="BC325" t="s">
        <v>733</v>
      </c>
      <c r="BD325">
        <v>5.0000000000000001E-4</v>
      </c>
      <c r="BE325" t="s">
        <v>639</v>
      </c>
      <c r="BF325">
        <v>5.0000000000000001E-4</v>
      </c>
      <c r="BG325" t="s">
        <v>179</v>
      </c>
      <c r="BH325">
        <v>1E-4</v>
      </c>
      <c r="BI325" t="s">
        <v>191</v>
      </c>
      <c r="BJ325">
        <v>2.9999999999999997E-4</v>
      </c>
      <c r="BK325" t="s">
        <v>992</v>
      </c>
      <c r="BL325">
        <v>5.9999999999999995E-4</v>
      </c>
      <c r="BM325" t="s">
        <v>651</v>
      </c>
      <c r="BN325">
        <v>2.9999999999999997E-4</v>
      </c>
      <c r="BO325" t="s">
        <v>405</v>
      </c>
      <c r="BP325">
        <v>5.0000000000000001E-4</v>
      </c>
      <c r="BQ325" t="s">
        <v>179</v>
      </c>
      <c r="BR325">
        <v>2.9999999999999997E-4</v>
      </c>
      <c r="BS325" t="s">
        <v>179</v>
      </c>
      <c r="BT325">
        <v>4.0000000000000002E-4</v>
      </c>
      <c r="BU325" t="s">
        <v>179</v>
      </c>
      <c r="BV325">
        <v>6.9999999999999999E-4</v>
      </c>
      <c r="BW325" t="s">
        <v>179</v>
      </c>
      <c r="BX325">
        <v>8.0000000000000004E-4</v>
      </c>
      <c r="BY325" t="s">
        <v>179</v>
      </c>
      <c r="BZ325">
        <v>1.1000000000000001E-3</v>
      </c>
      <c r="CA325" t="s">
        <v>179</v>
      </c>
      <c r="CB325">
        <v>8.0000000000000004E-4</v>
      </c>
      <c r="CC325" t="s">
        <v>179</v>
      </c>
      <c r="CD325">
        <v>2E-3</v>
      </c>
      <c r="CE325" t="s">
        <v>179</v>
      </c>
      <c r="CF325">
        <v>2.2000000000000001E-3</v>
      </c>
      <c r="CG325" t="s">
        <v>216</v>
      </c>
      <c r="CH325">
        <v>1E-4</v>
      </c>
      <c r="CI325" t="s">
        <v>625</v>
      </c>
      <c r="CJ325">
        <v>7.4000000000000003E-3</v>
      </c>
      <c r="CK325" t="s">
        <v>179</v>
      </c>
      <c r="CL325">
        <v>1.09E-2</v>
      </c>
      <c r="CM325" t="s">
        <v>179</v>
      </c>
      <c r="CN325">
        <v>5.1999999999999998E-3</v>
      </c>
      <c r="CO325" t="s">
        <v>179</v>
      </c>
      <c r="CP325">
        <v>8.9999999999999998E-4</v>
      </c>
      <c r="CQ325" t="s">
        <v>179</v>
      </c>
      <c r="CR325">
        <v>3.2000000000000002E-3</v>
      </c>
      <c r="CS325" t="s">
        <v>179</v>
      </c>
      <c r="CT325">
        <v>1.9E-3</v>
      </c>
      <c r="CU325" t="s">
        <v>179</v>
      </c>
      <c r="CV325">
        <v>8.0000000000000004E-4</v>
      </c>
      <c r="CW325" t="s">
        <v>18</v>
      </c>
      <c r="CY325" t="s">
        <v>179</v>
      </c>
      <c r="CZ325">
        <v>5.0000000000000001E-4</v>
      </c>
      <c r="DA325" t="s">
        <v>179</v>
      </c>
      <c r="DB325">
        <v>5.0000000000000001E-4</v>
      </c>
      <c r="DC325" t="s">
        <v>179</v>
      </c>
      <c r="DD325">
        <v>5.9999999999999995E-4</v>
      </c>
      <c r="DE325" t="s">
        <v>179</v>
      </c>
      <c r="DF325">
        <v>5.9999999999999995E-4</v>
      </c>
      <c r="DG325" t="s">
        <v>179</v>
      </c>
      <c r="DH325">
        <v>4.0000000000000002E-4</v>
      </c>
      <c r="DI325" t="s">
        <v>179</v>
      </c>
      <c r="DJ325">
        <v>4.0000000000000002E-4</v>
      </c>
      <c r="DK325" t="s">
        <v>5972</v>
      </c>
      <c r="DL325" t="s">
        <v>59</v>
      </c>
      <c r="DS325">
        <v>10</v>
      </c>
      <c r="DT325" t="s">
        <v>2500</v>
      </c>
      <c r="DW325" t="s">
        <v>4979</v>
      </c>
    </row>
    <row r="326" spans="1:127">
      <c r="A326">
        <v>777</v>
      </c>
      <c r="B326" s="14">
        <v>44744.966666666667</v>
      </c>
      <c r="C326" t="s">
        <v>52</v>
      </c>
      <c r="D326">
        <v>0</v>
      </c>
      <c r="E326">
        <v>0</v>
      </c>
      <c r="F326">
        <v>0</v>
      </c>
      <c r="G326" t="s">
        <v>54</v>
      </c>
      <c r="H326" t="s">
        <v>55</v>
      </c>
      <c r="I326" t="s">
        <v>55</v>
      </c>
      <c r="J326" t="s">
        <v>55</v>
      </c>
      <c r="K326" t="s">
        <v>18</v>
      </c>
      <c r="L326">
        <v>90</v>
      </c>
      <c r="M326" t="s">
        <v>173</v>
      </c>
      <c r="N326">
        <v>0</v>
      </c>
      <c r="O326" t="s">
        <v>173</v>
      </c>
      <c r="P326">
        <v>0</v>
      </c>
      <c r="Q326" t="s">
        <v>173</v>
      </c>
      <c r="R326">
        <v>0</v>
      </c>
      <c r="S326">
        <v>2</v>
      </c>
      <c r="T326" t="s">
        <v>174</v>
      </c>
      <c r="U326">
        <v>2.6533000000000002</v>
      </c>
      <c r="V326">
        <v>0.64849999999999997</v>
      </c>
      <c r="W326">
        <v>13.224</v>
      </c>
      <c r="X326">
        <v>0.34560000000000002</v>
      </c>
      <c r="Y326">
        <v>39.298099999999998</v>
      </c>
      <c r="Z326">
        <v>0.36230000000000001</v>
      </c>
      <c r="AA326">
        <v>2.0799999999999999E-2</v>
      </c>
      <c r="AB326">
        <v>1.5800000000000002E-2</v>
      </c>
      <c r="AC326" t="s">
        <v>179</v>
      </c>
      <c r="AD326">
        <v>9.9000000000000008E-3</v>
      </c>
      <c r="AE326">
        <v>5.3600000000000002E-2</v>
      </c>
      <c r="AF326">
        <v>1.9400000000000001E-2</v>
      </c>
      <c r="AG326">
        <v>0.35730000000000001</v>
      </c>
      <c r="AH326">
        <v>0.01</v>
      </c>
      <c r="AI326">
        <v>8.6454000000000004</v>
      </c>
      <c r="AJ326">
        <v>3.5000000000000003E-2</v>
      </c>
      <c r="AK326">
        <v>0.58230000000000004</v>
      </c>
      <c r="AL326">
        <v>7.7999999999999996E-3</v>
      </c>
      <c r="AM326">
        <v>2.01E-2</v>
      </c>
      <c r="AN326">
        <v>8.2000000000000007E-3</v>
      </c>
      <c r="AO326">
        <v>3.7199999999999997E-2</v>
      </c>
      <c r="AP326">
        <v>5.1000000000000004E-3</v>
      </c>
      <c r="AQ326">
        <v>7.7700000000000005E-2</v>
      </c>
      <c r="AR326">
        <v>4.4000000000000003E-3</v>
      </c>
      <c r="AS326">
        <v>6.9768999999999997</v>
      </c>
      <c r="AT326">
        <v>2.87E-2</v>
      </c>
      <c r="AU326" t="s">
        <v>179</v>
      </c>
      <c r="AV326">
        <v>4.0000000000000001E-3</v>
      </c>
      <c r="AW326">
        <v>1.1299999999999999E-2</v>
      </c>
      <c r="AX326">
        <v>1.1000000000000001E-3</v>
      </c>
      <c r="AY326" t="s">
        <v>248</v>
      </c>
      <c r="AZ326">
        <v>8.9999999999999998E-4</v>
      </c>
      <c r="BA326" t="s">
        <v>1085</v>
      </c>
      <c r="BB326">
        <v>8.0000000000000004E-4</v>
      </c>
      <c r="BC326" t="s">
        <v>285</v>
      </c>
      <c r="BD326">
        <v>5.0000000000000001E-4</v>
      </c>
      <c r="BE326" t="s">
        <v>286</v>
      </c>
      <c r="BF326">
        <v>2.9999999999999997E-4</v>
      </c>
      <c r="BG326" t="s">
        <v>179</v>
      </c>
      <c r="BH326">
        <v>1E-4</v>
      </c>
      <c r="BI326" t="s">
        <v>212</v>
      </c>
      <c r="BJ326">
        <v>2.0000000000000001E-4</v>
      </c>
      <c r="BK326" t="s">
        <v>193</v>
      </c>
      <c r="BL326">
        <v>5.0000000000000001E-4</v>
      </c>
      <c r="BM326" t="s">
        <v>269</v>
      </c>
      <c r="BN326">
        <v>2.9999999999999997E-4</v>
      </c>
      <c r="BO326" t="s">
        <v>301</v>
      </c>
      <c r="BP326">
        <v>5.0000000000000001E-4</v>
      </c>
      <c r="BQ326" t="s">
        <v>179</v>
      </c>
      <c r="BR326">
        <v>2.9999999999999997E-4</v>
      </c>
      <c r="BS326" t="s">
        <v>179</v>
      </c>
      <c r="BT326">
        <v>4.0000000000000002E-4</v>
      </c>
      <c r="BU326" t="s">
        <v>179</v>
      </c>
      <c r="BV326">
        <v>5.9999999999999995E-4</v>
      </c>
      <c r="BW326" t="s">
        <v>18</v>
      </c>
      <c r="BY326" t="s">
        <v>179</v>
      </c>
      <c r="BZ326">
        <v>1.1000000000000001E-3</v>
      </c>
      <c r="CA326" t="s">
        <v>179</v>
      </c>
      <c r="CB326">
        <v>8.0000000000000004E-4</v>
      </c>
      <c r="CC326" t="s">
        <v>249</v>
      </c>
      <c r="CD326">
        <v>2.0999999999999999E-3</v>
      </c>
      <c r="CE326" t="s">
        <v>179</v>
      </c>
      <c r="CF326">
        <v>2.2000000000000001E-3</v>
      </c>
      <c r="CG326" t="s">
        <v>179</v>
      </c>
      <c r="CH326">
        <v>1E-4</v>
      </c>
      <c r="CI326" t="s">
        <v>179</v>
      </c>
      <c r="CJ326">
        <v>6.8999999999999999E-3</v>
      </c>
      <c r="CK326" t="s">
        <v>179</v>
      </c>
      <c r="CL326">
        <v>1.14E-2</v>
      </c>
      <c r="CM326" t="s">
        <v>179</v>
      </c>
      <c r="CN326">
        <v>4.5999999999999999E-3</v>
      </c>
      <c r="CO326" t="s">
        <v>179</v>
      </c>
      <c r="CP326">
        <v>8.9999999999999998E-4</v>
      </c>
      <c r="CQ326" t="s">
        <v>179</v>
      </c>
      <c r="CR326">
        <v>3.3E-3</v>
      </c>
      <c r="CS326" t="s">
        <v>179</v>
      </c>
      <c r="CT326">
        <v>1.9E-3</v>
      </c>
      <c r="CU326" t="s">
        <v>18</v>
      </c>
      <c r="CW326" t="s">
        <v>18</v>
      </c>
      <c r="CY326" t="s">
        <v>179</v>
      </c>
      <c r="CZ326">
        <v>5.0000000000000001E-4</v>
      </c>
      <c r="DA326" t="s">
        <v>179</v>
      </c>
      <c r="DB326">
        <v>5.9999999999999995E-4</v>
      </c>
      <c r="DC326" t="s">
        <v>179</v>
      </c>
      <c r="DD326">
        <v>5.9999999999999995E-4</v>
      </c>
      <c r="DE326" t="s">
        <v>179</v>
      </c>
      <c r="DF326">
        <v>5.9999999999999995E-4</v>
      </c>
      <c r="DG326" t="s">
        <v>179</v>
      </c>
      <c r="DH326">
        <v>4.0000000000000002E-4</v>
      </c>
      <c r="DI326" t="s">
        <v>179</v>
      </c>
      <c r="DJ326">
        <v>2.9999999999999997E-4</v>
      </c>
      <c r="DK326" t="s">
        <v>5972</v>
      </c>
      <c r="DL326" t="s">
        <v>59</v>
      </c>
      <c r="DS326">
        <v>21</v>
      </c>
      <c r="DT326" t="s">
        <v>1801</v>
      </c>
      <c r="DW326" t="s">
        <v>4980</v>
      </c>
    </row>
    <row r="327" spans="1:127">
      <c r="A327">
        <v>778</v>
      </c>
      <c r="B327" s="14">
        <v>44744.96875</v>
      </c>
      <c r="C327" t="s">
        <v>52</v>
      </c>
      <c r="D327">
        <v>0</v>
      </c>
      <c r="E327">
        <v>0</v>
      </c>
      <c r="F327">
        <v>0</v>
      </c>
      <c r="G327" t="s">
        <v>54</v>
      </c>
      <c r="H327" t="s">
        <v>55</v>
      </c>
      <c r="I327" t="s">
        <v>55</v>
      </c>
      <c r="J327" t="s">
        <v>55</v>
      </c>
      <c r="K327" t="s">
        <v>18</v>
      </c>
      <c r="L327">
        <v>90</v>
      </c>
      <c r="M327" t="s">
        <v>173</v>
      </c>
      <c r="N327">
        <v>0</v>
      </c>
      <c r="O327" t="s">
        <v>173</v>
      </c>
      <c r="P327">
        <v>0</v>
      </c>
      <c r="Q327" t="s">
        <v>173</v>
      </c>
      <c r="R327">
        <v>0</v>
      </c>
      <c r="S327">
        <v>2</v>
      </c>
      <c r="T327" t="s">
        <v>174</v>
      </c>
      <c r="U327">
        <v>1.8751</v>
      </c>
      <c r="V327">
        <v>0.61219999999999997</v>
      </c>
      <c r="W327">
        <v>10.715199999999999</v>
      </c>
      <c r="X327">
        <v>0.31169999999999998</v>
      </c>
      <c r="Y327">
        <v>33.0246</v>
      </c>
      <c r="Z327">
        <v>0.3251</v>
      </c>
      <c r="AA327" t="s">
        <v>179</v>
      </c>
      <c r="AB327">
        <v>1.54E-2</v>
      </c>
      <c r="AC327">
        <v>8.1199999999999994E-2</v>
      </c>
      <c r="AD327">
        <v>1.09E-2</v>
      </c>
      <c r="AE327">
        <v>6.08E-2</v>
      </c>
      <c r="AF327">
        <v>1.9300000000000001E-2</v>
      </c>
      <c r="AG327">
        <v>0.27260000000000001</v>
      </c>
      <c r="AH327">
        <v>8.8000000000000005E-3</v>
      </c>
      <c r="AI327">
        <v>8.2956000000000003</v>
      </c>
      <c r="AJ327">
        <v>3.4000000000000002E-2</v>
      </c>
      <c r="AK327">
        <v>0.49120000000000003</v>
      </c>
      <c r="AL327">
        <v>7.3000000000000001E-3</v>
      </c>
      <c r="AM327">
        <v>1.47E-2</v>
      </c>
      <c r="AN327">
        <v>7.7999999999999996E-3</v>
      </c>
      <c r="AO327">
        <v>3.1600000000000003E-2</v>
      </c>
      <c r="AP327">
        <v>4.8999999999999998E-3</v>
      </c>
      <c r="AQ327">
        <v>7.3200000000000001E-2</v>
      </c>
      <c r="AR327">
        <v>4.4000000000000003E-3</v>
      </c>
      <c r="AS327">
        <v>5.9737</v>
      </c>
      <c r="AT327">
        <v>2.6499999999999999E-2</v>
      </c>
      <c r="AU327" t="s">
        <v>179</v>
      </c>
      <c r="AV327">
        <v>3.7000000000000002E-3</v>
      </c>
      <c r="AW327">
        <v>1.14E-2</v>
      </c>
      <c r="AX327">
        <v>1.1999999999999999E-3</v>
      </c>
      <c r="AY327" t="s">
        <v>424</v>
      </c>
      <c r="AZ327">
        <v>8.9999999999999998E-4</v>
      </c>
      <c r="BA327" t="s">
        <v>422</v>
      </c>
      <c r="BB327">
        <v>6.9999999999999999E-4</v>
      </c>
      <c r="BC327" t="s">
        <v>211</v>
      </c>
      <c r="BD327">
        <v>5.0000000000000001E-4</v>
      </c>
      <c r="BE327" t="s">
        <v>318</v>
      </c>
      <c r="BF327">
        <v>2.9999999999999997E-4</v>
      </c>
      <c r="BG327" t="s">
        <v>179</v>
      </c>
      <c r="BH327">
        <v>1E-4</v>
      </c>
      <c r="BI327" t="s">
        <v>247</v>
      </c>
      <c r="BJ327">
        <v>2.0000000000000001E-4</v>
      </c>
      <c r="BK327" t="s">
        <v>349</v>
      </c>
      <c r="BL327">
        <v>5.0000000000000001E-4</v>
      </c>
      <c r="BM327" t="s">
        <v>214</v>
      </c>
      <c r="BN327">
        <v>2.9999999999999997E-4</v>
      </c>
      <c r="BO327" t="s">
        <v>422</v>
      </c>
      <c r="BP327">
        <v>5.9999999999999995E-4</v>
      </c>
      <c r="BQ327" t="s">
        <v>179</v>
      </c>
      <c r="BR327">
        <v>2.9999999999999997E-4</v>
      </c>
      <c r="BS327" t="s">
        <v>179</v>
      </c>
      <c r="BT327">
        <v>5.0000000000000001E-4</v>
      </c>
      <c r="BU327" t="s">
        <v>179</v>
      </c>
      <c r="BV327">
        <v>5.9999999999999995E-4</v>
      </c>
      <c r="BW327" t="s">
        <v>651</v>
      </c>
      <c r="BX327">
        <v>8.0000000000000004E-4</v>
      </c>
      <c r="BY327" t="s">
        <v>179</v>
      </c>
      <c r="BZ327">
        <v>1.1999999999999999E-3</v>
      </c>
      <c r="CA327" t="s">
        <v>179</v>
      </c>
      <c r="CB327">
        <v>8.9999999999999998E-4</v>
      </c>
      <c r="CC327" t="s">
        <v>179</v>
      </c>
      <c r="CD327">
        <v>2.2000000000000001E-3</v>
      </c>
      <c r="CE327" t="s">
        <v>179</v>
      </c>
      <c r="CF327">
        <v>2.0999999999999999E-3</v>
      </c>
      <c r="CG327" t="s">
        <v>179</v>
      </c>
      <c r="CH327">
        <v>1E-4</v>
      </c>
      <c r="CI327" t="s">
        <v>179</v>
      </c>
      <c r="CJ327">
        <v>8.0999999999999996E-3</v>
      </c>
      <c r="CK327" t="s">
        <v>179</v>
      </c>
      <c r="CL327">
        <v>1.1900000000000001E-2</v>
      </c>
      <c r="CM327" t="s">
        <v>179</v>
      </c>
      <c r="CN327">
        <v>7.6E-3</v>
      </c>
      <c r="CO327" t="s">
        <v>179</v>
      </c>
      <c r="CP327">
        <v>1E-3</v>
      </c>
      <c r="CQ327" t="s">
        <v>179</v>
      </c>
      <c r="CR327">
        <v>3.0999999999999999E-3</v>
      </c>
      <c r="CS327" t="s">
        <v>179</v>
      </c>
      <c r="CT327">
        <v>2E-3</v>
      </c>
      <c r="CU327" t="s">
        <v>179</v>
      </c>
      <c r="CV327">
        <v>8.0000000000000004E-4</v>
      </c>
      <c r="CW327" t="s">
        <v>18</v>
      </c>
      <c r="CY327" t="s">
        <v>179</v>
      </c>
      <c r="CZ327">
        <v>5.0000000000000001E-4</v>
      </c>
      <c r="DA327" t="s">
        <v>179</v>
      </c>
      <c r="DB327">
        <v>6.9999999999999999E-4</v>
      </c>
      <c r="DC327" t="s">
        <v>179</v>
      </c>
      <c r="DD327">
        <v>5.9999999999999995E-4</v>
      </c>
      <c r="DE327" t="s">
        <v>179</v>
      </c>
      <c r="DF327">
        <v>5.9999999999999995E-4</v>
      </c>
      <c r="DG327" t="s">
        <v>179</v>
      </c>
      <c r="DH327">
        <v>4.0000000000000002E-4</v>
      </c>
      <c r="DI327" t="s">
        <v>179</v>
      </c>
      <c r="DJ327">
        <v>4.0000000000000002E-4</v>
      </c>
      <c r="DK327" t="s">
        <v>5972</v>
      </c>
      <c r="DL327" t="s">
        <v>59</v>
      </c>
      <c r="DS327">
        <v>58</v>
      </c>
      <c r="DT327" t="s">
        <v>2501</v>
      </c>
      <c r="DW327" t="s">
        <v>4981</v>
      </c>
    </row>
    <row r="328" spans="1:127">
      <c r="A328">
        <v>779</v>
      </c>
      <c r="B328" s="14">
        <v>44744.970833333333</v>
      </c>
      <c r="C328" t="s">
        <v>52</v>
      </c>
      <c r="D328">
        <v>0</v>
      </c>
      <c r="E328">
        <v>0</v>
      </c>
      <c r="F328">
        <v>0</v>
      </c>
      <c r="G328" t="s">
        <v>54</v>
      </c>
      <c r="H328" t="s">
        <v>55</v>
      </c>
      <c r="I328" t="s">
        <v>55</v>
      </c>
      <c r="J328" t="s">
        <v>55</v>
      </c>
      <c r="K328" t="s">
        <v>18</v>
      </c>
      <c r="L328">
        <v>90</v>
      </c>
      <c r="M328" t="s">
        <v>173</v>
      </c>
      <c r="N328">
        <v>0</v>
      </c>
      <c r="O328" t="s">
        <v>173</v>
      </c>
      <c r="P328">
        <v>0</v>
      </c>
      <c r="Q328" t="s">
        <v>173</v>
      </c>
      <c r="R328">
        <v>0</v>
      </c>
      <c r="S328">
        <v>2</v>
      </c>
      <c r="T328" t="s">
        <v>174</v>
      </c>
      <c r="U328">
        <v>0.98440000000000005</v>
      </c>
      <c r="V328">
        <v>0.61639999999999995</v>
      </c>
      <c r="W328">
        <v>9.8274000000000008</v>
      </c>
      <c r="X328">
        <v>0.30380000000000001</v>
      </c>
      <c r="Y328">
        <v>29.634899999999998</v>
      </c>
      <c r="Z328">
        <v>0.31059999999999999</v>
      </c>
      <c r="AA328" t="s">
        <v>179</v>
      </c>
      <c r="AB328">
        <v>1.55E-2</v>
      </c>
      <c r="AC328">
        <v>0.24759999999999999</v>
      </c>
      <c r="AD328">
        <v>1.4200000000000001E-2</v>
      </c>
      <c r="AE328">
        <v>3.7524000000000002</v>
      </c>
      <c r="AF328">
        <v>4.6399999999999997E-2</v>
      </c>
      <c r="AG328">
        <v>0.60260000000000002</v>
      </c>
      <c r="AH328">
        <v>1.17E-2</v>
      </c>
      <c r="AI328">
        <v>7.0179999999999998</v>
      </c>
      <c r="AJ328">
        <v>3.15E-2</v>
      </c>
      <c r="AK328">
        <v>0.4713</v>
      </c>
      <c r="AL328">
        <v>7.1000000000000004E-3</v>
      </c>
      <c r="AM328">
        <v>1.24E-2</v>
      </c>
      <c r="AN328">
        <v>7.4000000000000003E-3</v>
      </c>
      <c r="AO328">
        <v>2.9100000000000001E-2</v>
      </c>
      <c r="AP328">
        <v>4.4999999999999997E-3</v>
      </c>
      <c r="AQ328">
        <v>6.3100000000000003E-2</v>
      </c>
      <c r="AR328">
        <v>4.1999999999999997E-3</v>
      </c>
      <c r="AS328">
        <v>6.3513999999999999</v>
      </c>
      <c r="AT328">
        <v>2.7E-2</v>
      </c>
      <c r="AU328" t="s">
        <v>179</v>
      </c>
      <c r="AV328">
        <v>3.8999999999999998E-3</v>
      </c>
      <c r="AW328">
        <v>1.0500000000000001E-2</v>
      </c>
      <c r="AX328">
        <v>1.1999999999999999E-3</v>
      </c>
      <c r="AY328" t="s">
        <v>242</v>
      </c>
      <c r="AZ328">
        <v>8.9999999999999998E-4</v>
      </c>
      <c r="BA328" t="s">
        <v>422</v>
      </c>
      <c r="BB328">
        <v>6.9999999999999999E-4</v>
      </c>
      <c r="BC328" t="s">
        <v>285</v>
      </c>
      <c r="BD328">
        <v>5.0000000000000001E-4</v>
      </c>
      <c r="BE328" t="s">
        <v>212</v>
      </c>
      <c r="BF328">
        <v>4.0000000000000002E-4</v>
      </c>
      <c r="BG328" t="s">
        <v>179</v>
      </c>
      <c r="BH328">
        <v>1E-4</v>
      </c>
      <c r="BI328" t="s">
        <v>211</v>
      </c>
      <c r="BJ328">
        <v>2.0000000000000001E-4</v>
      </c>
      <c r="BK328" t="s">
        <v>331</v>
      </c>
      <c r="BL328">
        <v>5.0000000000000001E-4</v>
      </c>
      <c r="BM328" t="s">
        <v>392</v>
      </c>
      <c r="BN328">
        <v>2.9999999999999997E-4</v>
      </c>
      <c r="BO328" t="s">
        <v>230</v>
      </c>
      <c r="BP328">
        <v>5.9999999999999995E-4</v>
      </c>
      <c r="BQ328" t="s">
        <v>179</v>
      </c>
      <c r="BR328">
        <v>2.9999999999999997E-4</v>
      </c>
      <c r="BS328" t="s">
        <v>179</v>
      </c>
      <c r="BT328">
        <v>5.0000000000000001E-4</v>
      </c>
      <c r="BU328" t="s">
        <v>179</v>
      </c>
      <c r="BV328">
        <v>5.9999999999999995E-4</v>
      </c>
      <c r="BW328" t="s">
        <v>179</v>
      </c>
      <c r="BX328">
        <v>8.9999999999999998E-4</v>
      </c>
      <c r="BY328" t="s">
        <v>179</v>
      </c>
      <c r="BZ328">
        <v>1.1999999999999999E-3</v>
      </c>
      <c r="CA328" t="s">
        <v>179</v>
      </c>
      <c r="CB328">
        <v>8.0000000000000004E-4</v>
      </c>
      <c r="CC328" t="s">
        <v>179</v>
      </c>
      <c r="CD328">
        <v>2.2000000000000001E-3</v>
      </c>
      <c r="CE328" t="s">
        <v>179</v>
      </c>
      <c r="CF328">
        <v>2.2000000000000001E-3</v>
      </c>
      <c r="CG328" t="s">
        <v>179</v>
      </c>
      <c r="CH328">
        <v>1E-4</v>
      </c>
      <c r="CI328" t="s">
        <v>891</v>
      </c>
      <c r="CJ328">
        <v>8.6E-3</v>
      </c>
      <c r="CK328" t="s">
        <v>179</v>
      </c>
      <c r="CL328">
        <v>1.17E-2</v>
      </c>
      <c r="CM328" t="s">
        <v>179</v>
      </c>
      <c r="CN328">
        <v>9.2999999999999992E-3</v>
      </c>
      <c r="CO328" t="s">
        <v>179</v>
      </c>
      <c r="CP328">
        <v>8.9999999999999998E-4</v>
      </c>
      <c r="CQ328" t="s">
        <v>179</v>
      </c>
      <c r="CR328">
        <v>3.3999999999999998E-3</v>
      </c>
      <c r="CS328" t="s">
        <v>179</v>
      </c>
      <c r="CT328">
        <v>2.0999999999999999E-3</v>
      </c>
      <c r="CU328" t="s">
        <v>179</v>
      </c>
      <c r="CV328">
        <v>8.9999999999999998E-4</v>
      </c>
      <c r="CW328" t="s">
        <v>18</v>
      </c>
      <c r="CY328" t="s">
        <v>179</v>
      </c>
      <c r="CZ328">
        <v>5.0000000000000001E-4</v>
      </c>
      <c r="DA328" t="s">
        <v>179</v>
      </c>
      <c r="DB328">
        <v>5.9999999999999995E-4</v>
      </c>
      <c r="DC328" t="s">
        <v>179</v>
      </c>
      <c r="DD328">
        <v>5.9999999999999995E-4</v>
      </c>
      <c r="DE328" t="s">
        <v>179</v>
      </c>
      <c r="DF328">
        <v>6.9999999999999999E-4</v>
      </c>
      <c r="DG328" t="s">
        <v>179</v>
      </c>
      <c r="DH328">
        <v>4.0000000000000002E-4</v>
      </c>
      <c r="DI328" t="s">
        <v>179</v>
      </c>
      <c r="DJ328">
        <v>5.0000000000000001E-4</v>
      </c>
      <c r="DK328" t="s">
        <v>5972</v>
      </c>
      <c r="DL328" t="s">
        <v>59</v>
      </c>
      <c r="DS328">
        <v>116</v>
      </c>
      <c r="DT328" t="s">
        <v>2502</v>
      </c>
      <c r="DW328" t="s">
        <v>4982</v>
      </c>
    </row>
    <row r="329" spans="1:127">
      <c r="A329">
        <v>780</v>
      </c>
      <c r="B329" s="14">
        <v>44744.973611111112</v>
      </c>
      <c r="C329" t="s">
        <v>52</v>
      </c>
      <c r="D329">
        <v>0</v>
      </c>
      <c r="E329">
        <v>0</v>
      </c>
      <c r="F329">
        <v>0</v>
      </c>
      <c r="G329" t="s">
        <v>54</v>
      </c>
      <c r="H329" t="s">
        <v>55</v>
      </c>
      <c r="I329" t="s">
        <v>55</v>
      </c>
      <c r="J329" t="s">
        <v>55</v>
      </c>
      <c r="K329" t="s">
        <v>18</v>
      </c>
      <c r="L329">
        <v>90</v>
      </c>
      <c r="M329" t="s">
        <v>173</v>
      </c>
      <c r="N329">
        <v>0</v>
      </c>
      <c r="O329" t="s">
        <v>173</v>
      </c>
      <c r="P329">
        <v>0</v>
      </c>
      <c r="Q329" t="s">
        <v>173</v>
      </c>
      <c r="R329">
        <v>0</v>
      </c>
      <c r="S329">
        <v>2</v>
      </c>
      <c r="T329" t="s">
        <v>174</v>
      </c>
      <c r="U329">
        <v>2.2974999999999999</v>
      </c>
      <c r="V329">
        <v>0.58540000000000003</v>
      </c>
      <c r="W329">
        <v>10.373900000000001</v>
      </c>
      <c r="X329">
        <v>0.3034</v>
      </c>
      <c r="Y329">
        <v>31.255700000000001</v>
      </c>
      <c r="Z329">
        <v>0.3135</v>
      </c>
      <c r="AA329">
        <v>1.5299999999999999E-2</v>
      </c>
      <c r="AB329">
        <v>1.52E-2</v>
      </c>
      <c r="AC329" t="s">
        <v>179</v>
      </c>
      <c r="AD329">
        <v>8.6999999999999994E-3</v>
      </c>
      <c r="AE329" t="s">
        <v>179</v>
      </c>
      <c r="AF329">
        <v>1.7600000000000001E-2</v>
      </c>
      <c r="AG329">
        <v>0.23569999999999999</v>
      </c>
      <c r="AH329">
        <v>8.0999999999999996E-3</v>
      </c>
      <c r="AI329">
        <v>8.2705000000000002</v>
      </c>
      <c r="AJ329">
        <v>3.3799999999999997E-2</v>
      </c>
      <c r="AK329">
        <v>0.4501</v>
      </c>
      <c r="AL329">
        <v>7.0000000000000001E-3</v>
      </c>
      <c r="AM329">
        <v>9.7999999999999997E-3</v>
      </c>
      <c r="AN329">
        <v>7.1999999999999998E-3</v>
      </c>
      <c r="AO329">
        <v>2.5499999999999998E-2</v>
      </c>
      <c r="AP329">
        <v>4.4000000000000003E-3</v>
      </c>
      <c r="AQ329">
        <v>7.6399999999999996E-2</v>
      </c>
      <c r="AR329">
        <v>4.4000000000000003E-3</v>
      </c>
      <c r="AS329">
        <v>5.2344999999999997</v>
      </c>
      <c r="AT329">
        <v>2.47E-2</v>
      </c>
      <c r="AU329" t="s">
        <v>179</v>
      </c>
      <c r="AV329">
        <v>3.5000000000000001E-3</v>
      </c>
      <c r="AW329">
        <v>9.2999999999999992E-3</v>
      </c>
      <c r="AX329">
        <v>1.1000000000000001E-3</v>
      </c>
      <c r="AY329" t="s">
        <v>390</v>
      </c>
      <c r="AZ329">
        <v>8.9999999999999998E-4</v>
      </c>
      <c r="BA329" t="s">
        <v>345</v>
      </c>
      <c r="BB329">
        <v>6.9999999999999999E-4</v>
      </c>
      <c r="BC329" t="s">
        <v>285</v>
      </c>
      <c r="BD329">
        <v>5.0000000000000001E-4</v>
      </c>
      <c r="BE329" t="s">
        <v>179</v>
      </c>
      <c r="BF329">
        <v>2.9999999999999997E-4</v>
      </c>
      <c r="BG329" t="s">
        <v>216</v>
      </c>
      <c r="BH329">
        <v>1E-4</v>
      </c>
      <c r="BI329" t="s">
        <v>286</v>
      </c>
      <c r="BJ329">
        <v>2.0000000000000001E-4</v>
      </c>
      <c r="BK329" t="s">
        <v>450</v>
      </c>
      <c r="BL329">
        <v>4.0000000000000002E-4</v>
      </c>
      <c r="BM329" t="s">
        <v>451</v>
      </c>
      <c r="BN329">
        <v>2.9999999999999997E-4</v>
      </c>
      <c r="BO329" t="s">
        <v>301</v>
      </c>
      <c r="BP329">
        <v>5.9999999999999995E-4</v>
      </c>
      <c r="BQ329" t="s">
        <v>179</v>
      </c>
      <c r="BR329">
        <v>2.9999999999999997E-4</v>
      </c>
      <c r="BS329" t="s">
        <v>179</v>
      </c>
      <c r="BT329">
        <v>5.0000000000000001E-4</v>
      </c>
      <c r="BU329" t="s">
        <v>179</v>
      </c>
      <c r="BV329">
        <v>5.9999999999999995E-4</v>
      </c>
      <c r="BW329" t="s">
        <v>285</v>
      </c>
      <c r="BX329">
        <v>8.0000000000000004E-4</v>
      </c>
      <c r="BY329" t="s">
        <v>179</v>
      </c>
      <c r="BZ329">
        <v>1.1999999999999999E-3</v>
      </c>
      <c r="CA329" t="s">
        <v>179</v>
      </c>
      <c r="CB329">
        <v>8.9999999999999998E-4</v>
      </c>
      <c r="CC329" t="s">
        <v>505</v>
      </c>
      <c r="CD329">
        <v>2.2000000000000001E-3</v>
      </c>
      <c r="CE329" t="s">
        <v>179</v>
      </c>
      <c r="CF329">
        <v>2.0999999999999999E-3</v>
      </c>
      <c r="CG329" t="s">
        <v>179</v>
      </c>
      <c r="CH329">
        <v>1E-4</v>
      </c>
      <c r="CI329" t="s">
        <v>179</v>
      </c>
      <c r="CJ329">
        <v>8.6E-3</v>
      </c>
      <c r="CK329" t="s">
        <v>179</v>
      </c>
      <c r="CL329">
        <v>1.1900000000000001E-2</v>
      </c>
      <c r="CM329" t="s">
        <v>179</v>
      </c>
      <c r="CN329">
        <v>8.6999999999999994E-3</v>
      </c>
      <c r="CO329" t="s">
        <v>179</v>
      </c>
      <c r="CP329">
        <v>8.9999999999999998E-4</v>
      </c>
      <c r="CQ329" t="s">
        <v>179</v>
      </c>
      <c r="CR329">
        <v>3.2000000000000002E-3</v>
      </c>
      <c r="CS329" t="s">
        <v>179</v>
      </c>
      <c r="CT329">
        <v>1.9E-3</v>
      </c>
      <c r="CU329" t="s">
        <v>18</v>
      </c>
      <c r="CW329" t="s">
        <v>179</v>
      </c>
      <c r="CX329">
        <v>5.9999999999999995E-4</v>
      </c>
      <c r="CY329" t="s">
        <v>179</v>
      </c>
      <c r="CZ329">
        <v>5.0000000000000001E-4</v>
      </c>
      <c r="DA329" t="s">
        <v>179</v>
      </c>
      <c r="DB329">
        <v>5.9999999999999995E-4</v>
      </c>
      <c r="DC329" t="s">
        <v>179</v>
      </c>
      <c r="DD329">
        <v>5.0000000000000001E-4</v>
      </c>
      <c r="DE329" t="s">
        <v>179</v>
      </c>
      <c r="DF329">
        <v>5.9999999999999995E-4</v>
      </c>
      <c r="DG329" t="s">
        <v>179</v>
      </c>
      <c r="DH329">
        <v>4.0000000000000002E-4</v>
      </c>
      <c r="DI329" t="s">
        <v>179</v>
      </c>
      <c r="DJ329">
        <v>5.0000000000000001E-4</v>
      </c>
      <c r="DK329" t="s">
        <v>5972</v>
      </c>
      <c r="DL329" t="s">
        <v>59</v>
      </c>
      <c r="DS329">
        <v>127</v>
      </c>
      <c r="DT329" t="s">
        <v>6029</v>
      </c>
      <c r="DW329" t="s">
        <v>4983</v>
      </c>
    </row>
    <row r="330" spans="1:127">
      <c r="A330">
        <v>782</v>
      </c>
      <c r="B330" s="14">
        <v>44745.010416666664</v>
      </c>
      <c r="C330" t="s">
        <v>52</v>
      </c>
      <c r="D330">
        <v>0</v>
      </c>
      <c r="E330">
        <v>0</v>
      </c>
      <c r="F330">
        <v>0</v>
      </c>
      <c r="G330" t="s">
        <v>54</v>
      </c>
      <c r="H330" t="s">
        <v>55</v>
      </c>
      <c r="I330" t="s">
        <v>55</v>
      </c>
      <c r="J330" t="s">
        <v>55</v>
      </c>
      <c r="K330" t="s">
        <v>18</v>
      </c>
      <c r="L330">
        <v>90</v>
      </c>
      <c r="M330" t="s">
        <v>173</v>
      </c>
      <c r="N330">
        <v>0</v>
      </c>
      <c r="O330" t="s">
        <v>173</v>
      </c>
      <c r="P330">
        <v>0</v>
      </c>
      <c r="Q330" t="s">
        <v>173</v>
      </c>
      <c r="R330">
        <v>0</v>
      </c>
      <c r="S330">
        <v>2</v>
      </c>
      <c r="T330" t="s">
        <v>174</v>
      </c>
      <c r="U330">
        <v>2.3005</v>
      </c>
      <c r="V330">
        <v>0.64119999999999999</v>
      </c>
      <c r="W330">
        <v>12.4053</v>
      </c>
      <c r="X330">
        <v>0.3352</v>
      </c>
      <c r="Y330">
        <v>36.400500000000001</v>
      </c>
      <c r="Z330">
        <v>0.34599999999999997</v>
      </c>
      <c r="AA330">
        <v>2.8400000000000002E-2</v>
      </c>
      <c r="AB330">
        <v>1.6299999999999999E-2</v>
      </c>
      <c r="AC330" t="s">
        <v>179</v>
      </c>
      <c r="AD330">
        <v>9.2999999999999992E-3</v>
      </c>
      <c r="AE330" t="s">
        <v>179</v>
      </c>
      <c r="AF330">
        <v>1.84E-2</v>
      </c>
      <c r="AG330">
        <v>0.40550000000000003</v>
      </c>
      <c r="AH330">
        <v>1.04E-2</v>
      </c>
      <c r="AI330">
        <v>8.7156000000000002</v>
      </c>
      <c r="AJ330">
        <v>3.5099999999999999E-2</v>
      </c>
      <c r="AK330">
        <v>0.52649999999999997</v>
      </c>
      <c r="AL330">
        <v>7.6E-3</v>
      </c>
      <c r="AM330">
        <v>1.61E-2</v>
      </c>
      <c r="AN330">
        <v>7.7999999999999996E-3</v>
      </c>
      <c r="AO330">
        <v>6.8699999999999997E-2</v>
      </c>
      <c r="AP330">
        <v>6.1999999999999998E-3</v>
      </c>
      <c r="AQ330">
        <v>8.9300000000000004E-2</v>
      </c>
      <c r="AR330">
        <v>4.7000000000000002E-3</v>
      </c>
      <c r="AS330">
        <v>6.569</v>
      </c>
      <c r="AT330">
        <v>2.7900000000000001E-2</v>
      </c>
      <c r="AU330" t="s">
        <v>179</v>
      </c>
      <c r="AV330">
        <v>3.8999999999999998E-3</v>
      </c>
      <c r="AW330">
        <v>8.3000000000000001E-3</v>
      </c>
      <c r="AX330">
        <v>1E-3</v>
      </c>
      <c r="AY330" t="s">
        <v>559</v>
      </c>
      <c r="AZ330">
        <v>8.9999999999999998E-4</v>
      </c>
      <c r="BA330" t="s">
        <v>422</v>
      </c>
      <c r="BB330">
        <v>6.9999999999999999E-4</v>
      </c>
      <c r="BC330" t="s">
        <v>245</v>
      </c>
      <c r="BD330">
        <v>5.0000000000000001E-4</v>
      </c>
      <c r="BE330" t="s">
        <v>179</v>
      </c>
      <c r="BF330">
        <v>2.9999999999999997E-4</v>
      </c>
      <c r="BG330" t="s">
        <v>179</v>
      </c>
      <c r="BH330">
        <v>1E-4</v>
      </c>
      <c r="BI330" t="s">
        <v>192</v>
      </c>
      <c r="BJ330">
        <v>2.0000000000000001E-4</v>
      </c>
      <c r="BK330" t="s">
        <v>424</v>
      </c>
      <c r="BL330">
        <v>5.0000000000000001E-4</v>
      </c>
      <c r="BM330" t="s">
        <v>214</v>
      </c>
      <c r="BN330">
        <v>2.9999999999999997E-4</v>
      </c>
      <c r="BO330" t="s">
        <v>187</v>
      </c>
      <c r="BP330">
        <v>5.0000000000000001E-4</v>
      </c>
      <c r="BQ330" t="s">
        <v>179</v>
      </c>
      <c r="BR330">
        <v>2.9999999999999997E-4</v>
      </c>
      <c r="BS330" t="s">
        <v>179</v>
      </c>
      <c r="BT330">
        <v>4.0000000000000002E-4</v>
      </c>
      <c r="BU330" t="s">
        <v>179</v>
      </c>
      <c r="BV330">
        <v>5.9999999999999995E-4</v>
      </c>
      <c r="BW330" t="s">
        <v>304</v>
      </c>
      <c r="BX330">
        <v>8.0000000000000004E-4</v>
      </c>
      <c r="BY330" t="s">
        <v>18</v>
      </c>
      <c r="CA330" t="s">
        <v>179</v>
      </c>
      <c r="CB330">
        <v>8.0000000000000004E-4</v>
      </c>
      <c r="CC330" t="s">
        <v>179</v>
      </c>
      <c r="CD330">
        <v>2.0999999999999999E-3</v>
      </c>
      <c r="CE330" t="s">
        <v>179</v>
      </c>
      <c r="CF330">
        <v>2.2000000000000001E-3</v>
      </c>
      <c r="CG330" t="s">
        <v>179</v>
      </c>
      <c r="CH330">
        <v>1E-4</v>
      </c>
      <c r="CI330" t="s">
        <v>179</v>
      </c>
      <c r="CJ330">
        <v>7.1999999999999998E-3</v>
      </c>
      <c r="CK330" t="s">
        <v>179</v>
      </c>
      <c r="CL330">
        <v>1.14E-2</v>
      </c>
      <c r="CM330" t="s">
        <v>301</v>
      </c>
      <c r="CN330">
        <v>5.8999999999999999E-3</v>
      </c>
      <c r="CO330" t="s">
        <v>179</v>
      </c>
      <c r="CP330">
        <v>8.9999999999999998E-4</v>
      </c>
      <c r="CQ330" t="s">
        <v>179</v>
      </c>
      <c r="CR330">
        <v>3.0999999999999999E-3</v>
      </c>
      <c r="CS330" t="s">
        <v>179</v>
      </c>
      <c r="CT330">
        <v>1.9E-3</v>
      </c>
      <c r="CU330" t="s">
        <v>179</v>
      </c>
      <c r="CV330">
        <v>8.0000000000000004E-4</v>
      </c>
      <c r="CW330" t="s">
        <v>18</v>
      </c>
      <c r="CY330" t="s">
        <v>179</v>
      </c>
      <c r="CZ330">
        <v>5.0000000000000001E-4</v>
      </c>
      <c r="DA330" t="s">
        <v>179</v>
      </c>
      <c r="DB330">
        <v>5.9999999999999995E-4</v>
      </c>
      <c r="DC330" t="s">
        <v>179</v>
      </c>
      <c r="DD330">
        <v>5.9999999999999995E-4</v>
      </c>
      <c r="DE330" t="s">
        <v>179</v>
      </c>
      <c r="DF330">
        <v>5.9999999999999995E-4</v>
      </c>
      <c r="DG330" t="s">
        <v>179</v>
      </c>
      <c r="DH330">
        <v>4.0000000000000002E-4</v>
      </c>
      <c r="DI330" t="s">
        <v>179</v>
      </c>
      <c r="DJ330">
        <v>4.0000000000000002E-4</v>
      </c>
      <c r="DK330" t="s">
        <v>5973</v>
      </c>
      <c r="DL330" t="s">
        <v>59</v>
      </c>
      <c r="DS330">
        <v>3</v>
      </c>
      <c r="DT330" t="s">
        <v>2503</v>
      </c>
      <c r="DW330" t="s">
        <v>4984</v>
      </c>
    </row>
    <row r="331" spans="1:127">
      <c r="A331">
        <v>783</v>
      </c>
      <c r="B331" s="14">
        <v>44745.012499999997</v>
      </c>
      <c r="C331" t="s">
        <v>52</v>
      </c>
      <c r="D331">
        <v>0</v>
      </c>
      <c r="E331">
        <v>0</v>
      </c>
      <c r="F331">
        <v>0</v>
      </c>
      <c r="G331" t="s">
        <v>54</v>
      </c>
      <c r="H331" t="s">
        <v>55</v>
      </c>
      <c r="I331" t="s">
        <v>55</v>
      </c>
      <c r="J331" t="s">
        <v>55</v>
      </c>
      <c r="K331" t="s">
        <v>18</v>
      </c>
      <c r="L331">
        <v>90</v>
      </c>
      <c r="M331" t="s">
        <v>173</v>
      </c>
      <c r="N331">
        <v>0</v>
      </c>
      <c r="O331" t="s">
        <v>173</v>
      </c>
      <c r="P331">
        <v>0</v>
      </c>
      <c r="Q331" t="s">
        <v>173</v>
      </c>
      <c r="R331">
        <v>0</v>
      </c>
      <c r="S331">
        <v>2</v>
      </c>
      <c r="T331" t="s">
        <v>174</v>
      </c>
      <c r="U331">
        <v>1.6588000000000001</v>
      </c>
      <c r="V331">
        <v>0.59799999999999998</v>
      </c>
      <c r="W331">
        <v>8.8980999999999995</v>
      </c>
      <c r="X331">
        <v>0.28970000000000001</v>
      </c>
      <c r="Y331">
        <v>27.970400000000001</v>
      </c>
      <c r="Z331">
        <v>0.29849999999999999</v>
      </c>
      <c r="AA331" t="s">
        <v>179</v>
      </c>
      <c r="AB331">
        <v>1.5599999999999999E-2</v>
      </c>
      <c r="AC331">
        <v>0.20469999999999999</v>
      </c>
      <c r="AD331">
        <v>1.3100000000000001E-2</v>
      </c>
      <c r="AE331">
        <v>1.1735</v>
      </c>
      <c r="AF331">
        <v>3.0099999999999998E-2</v>
      </c>
      <c r="AG331">
        <v>0.44869999999999999</v>
      </c>
      <c r="AH331">
        <v>1.04E-2</v>
      </c>
      <c r="AI331">
        <v>7.3318000000000003</v>
      </c>
      <c r="AJ331">
        <v>3.2000000000000001E-2</v>
      </c>
      <c r="AK331">
        <v>0.42449999999999999</v>
      </c>
      <c r="AL331">
        <v>6.8999999999999999E-3</v>
      </c>
      <c r="AM331">
        <v>1.3899999999999999E-2</v>
      </c>
      <c r="AN331">
        <v>7.3000000000000001E-3</v>
      </c>
      <c r="AO331">
        <v>3.0800000000000001E-2</v>
      </c>
      <c r="AP331">
        <v>4.5999999999999999E-3</v>
      </c>
      <c r="AQ331">
        <v>6.4699999999999994E-2</v>
      </c>
      <c r="AR331">
        <v>4.1999999999999997E-3</v>
      </c>
      <c r="AS331">
        <v>6.2374000000000001</v>
      </c>
      <c r="AT331">
        <v>2.6800000000000001E-2</v>
      </c>
      <c r="AU331" t="s">
        <v>179</v>
      </c>
      <c r="AV331">
        <v>3.8E-3</v>
      </c>
      <c r="AW331">
        <v>1.2699999999999999E-2</v>
      </c>
      <c r="AX331">
        <v>1.2999999999999999E-3</v>
      </c>
      <c r="AY331" t="s">
        <v>244</v>
      </c>
      <c r="AZ331">
        <v>8.9999999999999998E-4</v>
      </c>
      <c r="BA331" t="s">
        <v>209</v>
      </c>
      <c r="BB331">
        <v>6.9999999999999999E-4</v>
      </c>
      <c r="BC331" t="s">
        <v>267</v>
      </c>
      <c r="BD331">
        <v>5.0000000000000001E-4</v>
      </c>
      <c r="BE331" t="s">
        <v>179</v>
      </c>
      <c r="BF331">
        <v>2.9999999999999997E-4</v>
      </c>
      <c r="BG331" t="s">
        <v>179</v>
      </c>
      <c r="BH331">
        <v>1E-4</v>
      </c>
      <c r="BI331" t="s">
        <v>212</v>
      </c>
      <c r="BJ331">
        <v>2.0000000000000001E-4</v>
      </c>
      <c r="BK331" t="s">
        <v>268</v>
      </c>
      <c r="BL331">
        <v>5.0000000000000001E-4</v>
      </c>
      <c r="BM331" t="s">
        <v>250</v>
      </c>
      <c r="BN331">
        <v>2.9999999999999997E-4</v>
      </c>
      <c r="BO331" t="s">
        <v>187</v>
      </c>
      <c r="BP331">
        <v>5.9999999999999995E-4</v>
      </c>
      <c r="BQ331" t="s">
        <v>179</v>
      </c>
      <c r="BR331">
        <v>2.9999999999999997E-4</v>
      </c>
      <c r="BS331" t="s">
        <v>179</v>
      </c>
      <c r="BT331">
        <v>5.0000000000000001E-4</v>
      </c>
      <c r="BU331" t="s">
        <v>179</v>
      </c>
      <c r="BV331">
        <v>5.9999999999999995E-4</v>
      </c>
      <c r="BW331" t="s">
        <v>18</v>
      </c>
      <c r="BY331" t="s">
        <v>179</v>
      </c>
      <c r="BZ331">
        <v>1.1999999999999999E-3</v>
      </c>
      <c r="CA331" t="s">
        <v>179</v>
      </c>
      <c r="CB331">
        <v>8.9999999999999998E-4</v>
      </c>
      <c r="CC331" t="s">
        <v>179</v>
      </c>
      <c r="CD331">
        <v>2.2000000000000001E-3</v>
      </c>
      <c r="CE331" t="s">
        <v>179</v>
      </c>
      <c r="CF331">
        <v>2.0999999999999999E-3</v>
      </c>
      <c r="CG331" t="s">
        <v>179</v>
      </c>
      <c r="CH331">
        <v>1E-4</v>
      </c>
      <c r="CI331" t="s">
        <v>179</v>
      </c>
      <c r="CJ331">
        <v>8.9999999999999993E-3</v>
      </c>
      <c r="CK331" t="s">
        <v>179</v>
      </c>
      <c r="CL331">
        <v>1.1900000000000001E-2</v>
      </c>
      <c r="CM331" t="s">
        <v>1051</v>
      </c>
      <c r="CN331">
        <v>1.01E-2</v>
      </c>
      <c r="CO331" t="s">
        <v>179</v>
      </c>
      <c r="CP331">
        <v>8.9999999999999998E-4</v>
      </c>
      <c r="CQ331" t="s">
        <v>179</v>
      </c>
      <c r="CR331">
        <v>3.0999999999999999E-3</v>
      </c>
      <c r="CS331" t="s">
        <v>179</v>
      </c>
      <c r="CT331">
        <v>2.0999999999999999E-3</v>
      </c>
      <c r="CU331" t="s">
        <v>18</v>
      </c>
      <c r="CW331" t="s">
        <v>18</v>
      </c>
      <c r="CY331" t="s">
        <v>179</v>
      </c>
      <c r="CZ331">
        <v>5.0000000000000001E-4</v>
      </c>
      <c r="DA331" t="s">
        <v>179</v>
      </c>
      <c r="DB331">
        <v>5.0000000000000001E-4</v>
      </c>
      <c r="DC331" t="s">
        <v>179</v>
      </c>
      <c r="DD331">
        <v>5.9999999999999995E-4</v>
      </c>
      <c r="DE331" t="s">
        <v>179</v>
      </c>
      <c r="DF331">
        <v>5.9999999999999995E-4</v>
      </c>
      <c r="DG331" t="s">
        <v>179</v>
      </c>
      <c r="DH331">
        <v>4.0000000000000002E-4</v>
      </c>
      <c r="DI331" t="s">
        <v>179</v>
      </c>
      <c r="DJ331">
        <v>5.0000000000000001E-4</v>
      </c>
      <c r="DK331" t="s">
        <v>5973</v>
      </c>
      <c r="DL331" t="s">
        <v>59</v>
      </c>
      <c r="DS331">
        <v>12</v>
      </c>
      <c r="DT331" t="s">
        <v>2504</v>
      </c>
      <c r="DW331" t="s">
        <v>4985</v>
      </c>
    </row>
    <row r="332" spans="1:127">
      <c r="A332">
        <v>784</v>
      </c>
      <c r="B332" s="14">
        <v>44745.01458333333</v>
      </c>
      <c r="C332" t="s">
        <v>52</v>
      </c>
      <c r="D332">
        <v>0</v>
      </c>
      <c r="E332">
        <v>0</v>
      </c>
      <c r="F332">
        <v>0</v>
      </c>
      <c r="G332" t="s">
        <v>54</v>
      </c>
      <c r="H332" t="s">
        <v>55</v>
      </c>
      <c r="I332" t="s">
        <v>55</v>
      </c>
      <c r="J332" t="s">
        <v>55</v>
      </c>
      <c r="K332" t="s">
        <v>18</v>
      </c>
      <c r="L332">
        <v>90</v>
      </c>
      <c r="M332" t="s">
        <v>173</v>
      </c>
      <c r="N332">
        <v>0</v>
      </c>
      <c r="O332" t="s">
        <v>173</v>
      </c>
      <c r="P332">
        <v>0</v>
      </c>
      <c r="Q332" t="s">
        <v>173</v>
      </c>
      <c r="R332">
        <v>0</v>
      </c>
      <c r="S332">
        <v>2</v>
      </c>
      <c r="T332" t="s">
        <v>174</v>
      </c>
      <c r="U332">
        <v>2.1126999999999998</v>
      </c>
      <c r="V332">
        <v>0.63500000000000001</v>
      </c>
      <c r="W332">
        <v>11.8934</v>
      </c>
      <c r="X332">
        <v>0.32790000000000002</v>
      </c>
      <c r="Y332">
        <v>35.183500000000002</v>
      </c>
      <c r="Z332">
        <v>0.33989999999999998</v>
      </c>
      <c r="AA332">
        <v>2.1600000000000001E-2</v>
      </c>
      <c r="AB332">
        <v>1.5699999999999999E-2</v>
      </c>
      <c r="AC332">
        <v>0.28310000000000002</v>
      </c>
      <c r="AD332">
        <v>1.4E-2</v>
      </c>
      <c r="AE332">
        <v>0.2165</v>
      </c>
      <c r="AF332">
        <v>2.12E-2</v>
      </c>
      <c r="AG332">
        <v>0.66059999999999997</v>
      </c>
      <c r="AH332">
        <v>1.24E-2</v>
      </c>
      <c r="AI332">
        <v>8.2919</v>
      </c>
      <c r="AJ332">
        <v>3.4200000000000001E-2</v>
      </c>
      <c r="AK332">
        <v>0.50170000000000003</v>
      </c>
      <c r="AL332">
        <v>7.4000000000000003E-3</v>
      </c>
      <c r="AM332">
        <v>1.18E-2</v>
      </c>
      <c r="AN332">
        <v>7.7000000000000002E-3</v>
      </c>
      <c r="AO332">
        <v>2.7900000000000001E-2</v>
      </c>
      <c r="AP332">
        <v>4.5999999999999999E-3</v>
      </c>
      <c r="AQ332">
        <v>7.0599999999999996E-2</v>
      </c>
      <c r="AR332">
        <v>4.3E-3</v>
      </c>
      <c r="AS332">
        <v>6.1620999999999997</v>
      </c>
      <c r="AT332">
        <v>2.69E-2</v>
      </c>
      <c r="AU332" t="s">
        <v>179</v>
      </c>
      <c r="AV332">
        <v>3.8E-3</v>
      </c>
      <c r="AW332">
        <v>1.21E-2</v>
      </c>
      <c r="AX332">
        <v>1.1999999999999999E-3</v>
      </c>
      <c r="AY332" t="s">
        <v>193</v>
      </c>
      <c r="AZ332">
        <v>8.9999999999999998E-4</v>
      </c>
      <c r="BA332" t="s">
        <v>422</v>
      </c>
      <c r="BB332">
        <v>6.9999999999999999E-4</v>
      </c>
      <c r="BC332" t="s">
        <v>285</v>
      </c>
      <c r="BD332">
        <v>5.0000000000000001E-4</v>
      </c>
      <c r="BE332" t="s">
        <v>211</v>
      </c>
      <c r="BF332">
        <v>4.0000000000000002E-4</v>
      </c>
      <c r="BG332" t="s">
        <v>179</v>
      </c>
      <c r="BH332">
        <v>1E-4</v>
      </c>
      <c r="BI332" t="s">
        <v>212</v>
      </c>
      <c r="BJ332">
        <v>2.0000000000000001E-4</v>
      </c>
      <c r="BK332" t="s">
        <v>419</v>
      </c>
      <c r="BL332">
        <v>5.0000000000000001E-4</v>
      </c>
      <c r="BM332" t="s">
        <v>451</v>
      </c>
      <c r="BN332">
        <v>2.9999999999999997E-4</v>
      </c>
      <c r="BO332" t="s">
        <v>422</v>
      </c>
      <c r="BP332">
        <v>5.0000000000000001E-4</v>
      </c>
      <c r="BQ332" t="s">
        <v>179</v>
      </c>
      <c r="BR332">
        <v>2.9999999999999997E-4</v>
      </c>
      <c r="BS332" t="s">
        <v>179</v>
      </c>
      <c r="BT332">
        <v>4.0000000000000002E-4</v>
      </c>
      <c r="BU332" t="s">
        <v>179</v>
      </c>
      <c r="BV332">
        <v>5.9999999999999995E-4</v>
      </c>
      <c r="BW332" t="s">
        <v>18</v>
      </c>
      <c r="BY332" t="s">
        <v>179</v>
      </c>
      <c r="BZ332">
        <v>1.1000000000000001E-3</v>
      </c>
      <c r="CA332" t="s">
        <v>179</v>
      </c>
      <c r="CB332">
        <v>8.0000000000000004E-4</v>
      </c>
      <c r="CC332" t="s">
        <v>179</v>
      </c>
      <c r="CD332">
        <v>2.0999999999999999E-3</v>
      </c>
      <c r="CE332" t="s">
        <v>179</v>
      </c>
      <c r="CF332">
        <v>2.2000000000000001E-3</v>
      </c>
      <c r="CG332" t="s">
        <v>216</v>
      </c>
      <c r="CH332">
        <v>1E-4</v>
      </c>
      <c r="CI332" t="s">
        <v>189</v>
      </c>
      <c r="CJ332">
        <v>7.4999999999999997E-3</v>
      </c>
      <c r="CK332" t="s">
        <v>179</v>
      </c>
      <c r="CL332">
        <v>1.15E-2</v>
      </c>
      <c r="CM332" t="s">
        <v>179</v>
      </c>
      <c r="CN332">
        <v>6.4999999999999997E-3</v>
      </c>
      <c r="CO332" t="s">
        <v>179</v>
      </c>
      <c r="CP332">
        <v>1E-3</v>
      </c>
      <c r="CQ332" t="s">
        <v>179</v>
      </c>
      <c r="CR332">
        <v>3.0999999999999999E-3</v>
      </c>
      <c r="CS332" t="s">
        <v>179</v>
      </c>
      <c r="CT332">
        <v>2E-3</v>
      </c>
      <c r="CU332" t="s">
        <v>18</v>
      </c>
      <c r="CW332" t="s">
        <v>179</v>
      </c>
      <c r="CX332">
        <v>5.9999999999999995E-4</v>
      </c>
      <c r="CY332" t="s">
        <v>179</v>
      </c>
      <c r="CZ332">
        <v>5.0000000000000001E-4</v>
      </c>
      <c r="DA332" t="s">
        <v>179</v>
      </c>
      <c r="DB332">
        <v>5.9999999999999995E-4</v>
      </c>
      <c r="DC332" t="s">
        <v>179</v>
      </c>
      <c r="DD332">
        <v>5.0000000000000001E-4</v>
      </c>
      <c r="DE332" t="s">
        <v>179</v>
      </c>
      <c r="DF332">
        <v>6.9999999999999999E-4</v>
      </c>
      <c r="DG332" t="s">
        <v>179</v>
      </c>
      <c r="DH332">
        <v>4.0000000000000002E-4</v>
      </c>
      <c r="DI332" t="s">
        <v>179</v>
      </c>
      <c r="DJ332">
        <v>4.0000000000000002E-4</v>
      </c>
      <c r="DK332" t="s">
        <v>5973</v>
      </c>
      <c r="DL332" t="s">
        <v>59</v>
      </c>
      <c r="DS332">
        <v>80</v>
      </c>
      <c r="DT332" t="s">
        <v>907</v>
      </c>
      <c r="DW332" t="s">
        <v>4986</v>
      </c>
    </row>
    <row r="333" spans="1:127">
      <c r="A333">
        <v>786</v>
      </c>
      <c r="B333" s="14">
        <v>44745.018055555556</v>
      </c>
      <c r="C333" t="s">
        <v>52</v>
      </c>
      <c r="D333">
        <v>0</v>
      </c>
      <c r="E333">
        <v>0</v>
      </c>
      <c r="F333">
        <v>0</v>
      </c>
      <c r="G333" t="s">
        <v>54</v>
      </c>
      <c r="H333" t="s">
        <v>55</v>
      </c>
      <c r="I333" t="s">
        <v>55</v>
      </c>
      <c r="J333" t="s">
        <v>55</v>
      </c>
      <c r="K333" t="s">
        <v>18</v>
      </c>
      <c r="L333">
        <v>90</v>
      </c>
      <c r="M333" t="s">
        <v>173</v>
      </c>
      <c r="N333">
        <v>0</v>
      </c>
      <c r="O333" t="s">
        <v>173</v>
      </c>
      <c r="P333">
        <v>0</v>
      </c>
      <c r="Q333" t="s">
        <v>173</v>
      </c>
      <c r="R333">
        <v>0</v>
      </c>
      <c r="S333">
        <v>2</v>
      </c>
      <c r="T333" t="s">
        <v>174</v>
      </c>
      <c r="U333">
        <v>4.8933</v>
      </c>
      <c r="V333">
        <v>0.67969999999999997</v>
      </c>
      <c r="W333">
        <v>11.4003</v>
      </c>
      <c r="X333">
        <v>0.31909999999999999</v>
      </c>
      <c r="Y333">
        <v>37.108400000000003</v>
      </c>
      <c r="Z333">
        <v>0.3458</v>
      </c>
      <c r="AA333">
        <v>2.6200000000000001E-2</v>
      </c>
      <c r="AB333">
        <v>1.5299999999999999E-2</v>
      </c>
      <c r="AC333" t="s">
        <v>179</v>
      </c>
      <c r="AD333">
        <v>8.3999999999999995E-3</v>
      </c>
      <c r="AE333" t="s">
        <v>179</v>
      </c>
      <c r="AF333">
        <v>1.7500000000000002E-2</v>
      </c>
      <c r="AG333">
        <v>0.1638</v>
      </c>
      <c r="AH333">
        <v>7.6E-3</v>
      </c>
      <c r="AI333">
        <v>7.9733000000000001</v>
      </c>
      <c r="AJ333">
        <v>3.3099999999999997E-2</v>
      </c>
      <c r="AK333">
        <v>0.45069999999999999</v>
      </c>
      <c r="AL333">
        <v>7.0000000000000001E-3</v>
      </c>
      <c r="AM333">
        <v>1.09E-2</v>
      </c>
      <c r="AN333">
        <v>7.1999999999999998E-3</v>
      </c>
      <c r="AO333">
        <v>3.2500000000000001E-2</v>
      </c>
      <c r="AP333">
        <v>4.4999999999999997E-3</v>
      </c>
      <c r="AQ333">
        <v>0.1076</v>
      </c>
      <c r="AR333">
        <v>5.0000000000000001E-3</v>
      </c>
      <c r="AS333">
        <v>5.4130000000000003</v>
      </c>
      <c r="AT333">
        <v>2.5000000000000001E-2</v>
      </c>
      <c r="AU333" t="s">
        <v>179</v>
      </c>
      <c r="AV333">
        <v>3.5000000000000001E-3</v>
      </c>
      <c r="AW333">
        <v>1.2500000000000001E-2</v>
      </c>
      <c r="AX333">
        <v>1.1999999999999999E-3</v>
      </c>
      <c r="AY333" t="s">
        <v>349</v>
      </c>
      <c r="AZ333">
        <v>8.9999999999999998E-4</v>
      </c>
      <c r="BA333" t="s">
        <v>316</v>
      </c>
      <c r="BB333">
        <v>6.9999999999999999E-4</v>
      </c>
      <c r="BC333" t="s">
        <v>406</v>
      </c>
      <c r="BD333">
        <v>5.0000000000000001E-4</v>
      </c>
      <c r="BE333" t="s">
        <v>179</v>
      </c>
      <c r="BF333">
        <v>2.9999999999999997E-4</v>
      </c>
      <c r="BG333" t="s">
        <v>179</v>
      </c>
      <c r="BH333">
        <v>1E-4</v>
      </c>
      <c r="BI333" t="s">
        <v>286</v>
      </c>
      <c r="BJ333">
        <v>2.0000000000000001E-4</v>
      </c>
      <c r="BK333" t="s">
        <v>287</v>
      </c>
      <c r="BL333">
        <v>5.0000000000000001E-4</v>
      </c>
      <c r="BM333" t="s">
        <v>451</v>
      </c>
      <c r="BN333">
        <v>2.9999999999999997E-4</v>
      </c>
      <c r="BO333" t="s">
        <v>270</v>
      </c>
      <c r="BP333">
        <v>5.0000000000000001E-4</v>
      </c>
      <c r="BQ333" t="s">
        <v>179</v>
      </c>
      <c r="BR333">
        <v>2.9999999999999997E-4</v>
      </c>
      <c r="BS333" t="s">
        <v>179</v>
      </c>
      <c r="BT333">
        <v>4.0000000000000002E-4</v>
      </c>
      <c r="BU333" t="s">
        <v>179</v>
      </c>
      <c r="BV333">
        <v>5.9999999999999995E-4</v>
      </c>
      <c r="BW333" t="s">
        <v>18</v>
      </c>
      <c r="BY333" t="s">
        <v>179</v>
      </c>
      <c r="BZ333">
        <v>1.1000000000000001E-3</v>
      </c>
      <c r="CA333" t="s">
        <v>179</v>
      </c>
      <c r="CB333">
        <v>8.0000000000000004E-4</v>
      </c>
      <c r="CC333" t="s">
        <v>179</v>
      </c>
      <c r="CD333">
        <v>2E-3</v>
      </c>
      <c r="CE333" t="s">
        <v>179</v>
      </c>
      <c r="CF333">
        <v>2.2000000000000001E-3</v>
      </c>
      <c r="CG333" t="s">
        <v>179</v>
      </c>
      <c r="CH333">
        <v>1E-4</v>
      </c>
      <c r="CI333" t="s">
        <v>179</v>
      </c>
      <c r="CJ333">
        <v>7.3000000000000001E-3</v>
      </c>
      <c r="CK333" t="s">
        <v>179</v>
      </c>
      <c r="CL333">
        <v>1.0800000000000001E-2</v>
      </c>
      <c r="CM333" t="s">
        <v>317</v>
      </c>
      <c r="CN333">
        <v>5.1000000000000004E-3</v>
      </c>
      <c r="CO333" t="s">
        <v>179</v>
      </c>
      <c r="CP333">
        <v>8.9999999999999998E-4</v>
      </c>
      <c r="CQ333" t="s">
        <v>179</v>
      </c>
      <c r="CR333">
        <v>3.3E-3</v>
      </c>
      <c r="CS333" t="s">
        <v>179</v>
      </c>
      <c r="CT333">
        <v>2E-3</v>
      </c>
      <c r="CU333" t="s">
        <v>18</v>
      </c>
      <c r="CW333" t="s">
        <v>18</v>
      </c>
      <c r="CY333" t="s">
        <v>179</v>
      </c>
      <c r="CZ333">
        <v>5.9999999999999995E-4</v>
      </c>
      <c r="DA333" t="s">
        <v>179</v>
      </c>
      <c r="DB333">
        <v>5.9999999999999995E-4</v>
      </c>
      <c r="DC333" t="s">
        <v>179</v>
      </c>
      <c r="DD333">
        <v>5.9999999999999995E-4</v>
      </c>
      <c r="DE333" t="s">
        <v>179</v>
      </c>
      <c r="DF333">
        <v>5.9999999999999995E-4</v>
      </c>
      <c r="DG333" t="s">
        <v>179</v>
      </c>
      <c r="DH333">
        <v>4.0000000000000002E-4</v>
      </c>
      <c r="DI333" t="s">
        <v>179</v>
      </c>
      <c r="DJ333">
        <v>4.0000000000000002E-4</v>
      </c>
      <c r="DK333" t="s">
        <v>5973</v>
      </c>
      <c r="DL333" t="s">
        <v>59</v>
      </c>
      <c r="DS333">
        <v>97</v>
      </c>
      <c r="DT333" t="s">
        <v>6027</v>
      </c>
      <c r="DW333" t="s">
        <v>4987</v>
      </c>
    </row>
    <row r="334" spans="1:127">
      <c r="A334">
        <v>787</v>
      </c>
      <c r="B334" s="14">
        <v>44745.030555555553</v>
      </c>
      <c r="C334" t="s">
        <v>52</v>
      </c>
      <c r="D334">
        <v>0</v>
      </c>
      <c r="E334">
        <v>0</v>
      </c>
      <c r="F334">
        <v>0</v>
      </c>
      <c r="G334" t="s">
        <v>54</v>
      </c>
      <c r="H334" t="s">
        <v>55</v>
      </c>
      <c r="I334" t="s">
        <v>55</v>
      </c>
      <c r="J334" t="s">
        <v>55</v>
      </c>
      <c r="K334" t="s">
        <v>18</v>
      </c>
      <c r="L334">
        <v>90</v>
      </c>
      <c r="M334" t="s">
        <v>173</v>
      </c>
      <c r="N334">
        <v>0</v>
      </c>
      <c r="O334" t="s">
        <v>173</v>
      </c>
      <c r="P334">
        <v>0</v>
      </c>
      <c r="Q334" t="s">
        <v>173</v>
      </c>
      <c r="R334">
        <v>0</v>
      </c>
      <c r="S334">
        <v>2</v>
      </c>
      <c r="T334" t="s">
        <v>174</v>
      </c>
      <c r="U334">
        <v>3.1915</v>
      </c>
      <c r="V334">
        <v>0.66479999999999995</v>
      </c>
      <c r="W334">
        <v>12.7277</v>
      </c>
      <c r="X334">
        <v>0.3392</v>
      </c>
      <c r="Y334">
        <v>36.4801</v>
      </c>
      <c r="Z334">
        <v>0.34599999999999997</v>
      </c>
      <c r="AA334">
        <v>3.0499999999999999E-2</v>
      </c>
      <c r="AB334">
        <v>1.6400000000000001E-2</v>
      </c>
      <c r="AC334" t="s">
        <v>179</v>
      </c>
      <c r="AD334">
        <v>9.2999999999999992E-3</v>
      </c>
      <c r="AE334" t="s">
        <v>179</v>
      </c>
      <c r="AF334">
        <v>1.83E-2</v>
      </c>
      <c r="AG334">
        <v>0.34610000000000002</v>
      </c>
      <c r="AH334">
        <v>9.7000000000000003E-3</v>
      </c>
      <c r="AI334">
        <v>9.3828999999999994</v>
      </c>
      <c r="AJ334">
        <v>3.6400000000000002E-2</v>
      </c>
      <c r="AK334">
        <v>0.52210000000000001</v>
      </c>
      <c r="AL334">
        <v>7.6E-3</v>
      </c>
      <c r="AM334">
        <v>0.02</v>
      </c>
      <c r="AN334">
        <v>8.0000000000000002E-3</v>
      </c>
      <c r="AO334">
        <v>3.7100000000000001E-2</v>
      </c>
      <c r="AP334">
        <v>4.7999999999999996E-3</v>
      </c>
      <c r="AQ334">
        <v>9.0300000000000005E-2</v>
      </c>
      <c r="AR334">
        <v>4.5999999999999999E-3</v>
      </c>
      <c r="AS334">
        <v>6.3987999999999996</v>
      </c>
      <c r="AT334">
        <v>2.7699999999999999E-2</v>
      </c>
      <c r="AU334" t="s">
        <v>179</v>
      </c>
      <c r="AV334">
        <v>3.8E-3</v>
      </c>
      <c r="AW334">
        <v>7.7000000000000002E-3</v>
      </c>
      <c r="AX334">
        <v>8.9999999999999998E-4</v>
      </c>
      <c r="AY334" t="s">
        <v>284</v>
      </c>
      <c r="AZ334">
        <v>8.0000000000000004E-4</v>
      </c>
      <c r="BA334" t="s">
        <v>210</v>
      </c>
      <c r="BB334">
        <v>6.9999999999999999E-4</v>
      </c>
      <c r="BC334" t="s">
        <v>304</v>
      </c>
      <c r="BD334">
        <v>5.0000000000000001E-4</v>
      </c>
      <c r="BE334" t="s">
        <v>286</v>
      </c>
      <c r="BF334">
        <v>2.9999999999999997E-4</v>
      </c>
      <c r="BG334" t="s">
        <v>179</v>
      </c>
      <c r="BH334">
        <v>1E-4</v>
      </c>
      <c r="BI334" t="s">
        <v>212</v>
      </c>
      <c r="BJ334">
        <v>2.0000000000000001E-4</v>
      </c>
      <c r="BK334" t="s">
        <v>268</v>
      </c>
      <c r="BL334">
        <v>5.0000000000000001E-4</v>
      </c>
      <c r="BM334" t="s">
        <v>517</v>
      </c>
      <c r="BN334">
        <v>2.9999999999999997E-4</v>
      </c>
      <c r="BO334" t="s">
        <v>301</v>
      </c>
      <c r="BP334">
        <v>5.0000000000000001E-4</v>
      </c>
      <c r="BQ334" t="s">
        <v>179</v>
      </c>
      <c r="BR334">
        <v>2.9999999999999997E-4</v>
      </c>
      <c r="BS334" t="s">
        <v>179</v>
      </c>
      <c r="BT334">
        <v>4.0000000000000002E-4</v>
      </c>
      <c r="BU334" t="s">
        <v>179</v>
      </c>
      <c r="BV334">
        <v>5.9999999999999995E-4</v>
      </c>
      <c r="BW334" t="s">
        <v>18</v>
      </c>
      <c r="BY334" t="s">
        <v>179</v>
      </c>
      <c r="BZ334">
        <v>1.1000000000000001E-3</v>
      </c>
      <c r="CA334" t="s">
        <v>179</v>
      </c>
      <c r="CB334">
        <v>8.0000000000000004E-4</v>
      </c>
      <c r="CC334" t="s">
        <v>179</v>
      </c>
      <c r="CD334">
        <v>2.0999999999999999E-3</v>
      </c>
      <c r="CE334" t="s">
        <v>179</v>
      </c>
      <c r="CF334">
        <v>2.2000000000000001E-3</v>
      </c>
      <c r="CG334" t="s">
        <v>179</v>
      </c>
      <c r="CH334">
        <v>1E-4</v>
      </c>
      <c r="CI334" t="s">
        <v>179</v>
      </c>
      <c r="CJ334">
        <v>7.0000000000000001E-3</v>
      </c>
      <c r="CK334" t="s">
        <v>179</v>
      </c>
      <c r="CL334">
        <v>1.15E-2</v>
      </c>
      <c r="CM334" t="s">
        <v>179</v>
      </c>
      <c r="CN334">
        <v>6.0000000000000001E-3</v>
      </c>
      <c r="CO334" t="s">
        <v>179</v>
      </c>
      <c r="CP334">
        <v>8.0000000000000004E-4</v>
      </c>
      <c r="CQ334" t="s">
        <v>179</v>
      </c>
      <c r="CR334">
        <v>3.2000000000000002E-3</v>
      </c>
      <c r="CS334" t="s">
        <v>179</v>
      </c>
      <c r="CT334">
        <v>1.9E-3</v>
      </c>
      <c r="CU334" t="s">
        <v>179</v>
      </c>
      <c r="CV334">
        <v>8.0000000000000004E-4</v>
      </c>
      <c r="CW334" t="s">
        <v>18</v>
      </c>
      <c r="CY334" t="s">
        <v>179</v>
      </c>
      <c r="CZ334">
        <v>5.0000000000000001E-4</v>
      </c>
      <c r="DA334" t="s">
        <v>179</v>
      </c>
      <c r="DB334">
        <v>5.9999999999999995E-4</v>
      </c>
      <c r="DC334" t="s">
        <v>179</v>
      </c>
      <c r="DD334">
        <v>5.9999999999999995E-4</v>
      </c>
      <c r="DE334" t="s">
        <v>179</v>
      </c>
      <c r="DF334">
        <v>5.9999999999999995E-4</v>
      </c>
      <c r="DG334" t="s">
        <v>179</v>
      </c>
      <c r="DH334">
        <v>4.0000000000000002E-4</v>
      </c>
      <c r="DI334" t="s">
        <v>179</v>
      </c>
      <c r="DJ334">
        <v>4.0000000000000002E-4</v>
      </c>
      <c r="DK334" t="s">
        <v>5974</v>
      </c>
      <c r="DL334" t="s">
        <v>59</v>
      </c>
      <c r="DS334">
        <v>12</v>
      </c>
      <c r="DT334" t="s">
        <v>5981</v>
      </c>
      <c r="DW334" t="s">
        <v>4988</v>
      </c>
    </row>
    <row r="335" spans="1:127">
      <c r="A335">
        <v>788</v>
      </c>
      <c r="B335" s="14">
        <v>44745.032638888886</v>
      </c>
      <c r="C335" t="s">
        <v>52</v>
      </c>
      <c r="D335">
        <v>0</v>
      </c>
      <c r="E335">
        <v>0</v>
      </c>
      <c r="F335">
        <v>0</v>
      </c>
      <c r="G335" t="s">
        <v>54</v>
      </c>
      <c r="H335" t="s">
        <v>55</v>
      </c>
      <c r="I335" t="s">
        <v>55</v>
      </c>
      <c r="J335" t="s">
        <v>55</v>
      </c>
      <c r="K335" t="s">
        <v>18</v>
      </c>
      <c r="L335">
        <v>90</v>
      </c>
      <c r="M335" t="s">
        <v>173</v>
      </c>
      <c r="N335">
        <v>0</v>
      </c>
      <c r="O335" t="s">
        <v>173</v>
      </c>
      <c r="P335">
        <v>0</v>
      </c>
      <c r="Q335" t="s">
        <v>173</v>
      </c>
      <c r="R335">
        <v>0</v>
      </c>
      <c r="S335">
        <v>2</v>
      </c>
      <c r="T335" t="s">
        <v>174</v>
      </c>
      <c r="U335">
        <v>4.6166</v>
      </c>
      <c r="V335">
        <v>0.66769999999999996</v>
      </c>
      <c r="W335">
        <v>12.393599999999999</v>
      </c>
      <c r="X335">
        <v>0.33210000000000001</v>
      </c>
      <c r="Y335">
        <v>39.003900000000002</v>
      </c>
      <c r="Z335">
        <v>0.35759999999999997</v>
      </c>
      <c r="AA335">
        <v>2.2200000000000001E-2</v>
      </c>
      <c r="AB335">
        <v>1.52E-2</v>
      </c>
      <c r="AC335" t="s">
        <v>179</v>
      </c>
      <c r="AD335">
        <v>8.3999999999999995E-3</v>
      </c>
      <c r="AE335" t="s">
        <v>179</v>
      </c>
      <c r="AF335">
        <v>1.6799999999999999E-2</v>
      </c>
      <c r="AG335">
        <v>0.2271</v>
      </c>
      <c r="AH335">
        <v>8.5000000000000006E-3</v>
      </c>
      <c r="AI335">
        <v>8.3287999999999993</v>
      </c>
      <c r="AJ335">
        <v>3.4000000000000002E-2</v>
      </c>
      <c r="AK335">
        <v>0.47739999999999999</v>
      </c>
      <c r="AL335">
        <v>7.1999999999999998E-3</v>
      </c>
      <c r="AM335">
        <v>1.7899999999999999E-2</v>
      </c>
      <c r="AN335">
        <v>7.6E-3</v>
      </c>
      <c r="AO335">
        <v>2.8500000000000001E-2</v>
      </c>
      <c r="AP335">
        <v>4.4999999999999997E-3</v>
      </c>
      <c r="AQ335">
        <v>9.5000000000000001E-2</v>
      </c>
      <c r="AR335">
        <v>4.7000000000000002E-3</v>
      </c>
      <c r="AS335">
        <v>5.9882999999999997</v>
      </c>
      <c r="AT335">
        <v>2.64E-2</v>
      </c>
      <c r="AU335">
        <v>5.8999999999999999E-3</v>
      </c>
      <c r="AV335">
        <v>3.7000000000000002E-3</v>
      </c>
      <c r="AW335">
        <v>1.21E-2</v>
      </c>
      <c r="AX335">
        <v>1.1000000000000001E-3</v>
      </c>
      <c r="AY335" t="s">
        <v>193</v>
      </c>
      <c r="AZ335">
        <v>8.0000000000000004E-4</v>
      </c>
      <c r="BA335" t="s">
        <v>465</v>
      </c>
      <c r="BB335">
        <v>6.9999999999999999E-4</v>
      </c>
      <c r="BC335" t="s">
        <v>304</v>
      </c>
      <c r="BD335">
        <v>5.0000000000000001E-4</v>
      </c>
      <c r="BE335" t="s">
        <v>179</v>
      </c>
      <c r="BF335">
        <v>2.9999999999999997E-4</v>
      </c>
      <c r="BG335" t="s">
        <v>179</v>
      </c>
      <c r="BH335">
        <v>1E-4</v>
      </c>
      <c r="BI335" t="s">
        <v>516</v>
      </c>
      <c r="BJ335">
        <v>2.0000000000000001E-4</v>
      </c>
      <c r="BK335" t="s">
        <v>429</v>
      </c>
      <c r="BL335">
        <v>4.0000000000000002E-4</v>
      </c>
      <c r="BM335" t="s">
        <v>392</v>
      </c>
      <c r="BN335">
        <v>2.9999999999999997E-4</v>
      </c>
      <c r="BO335" t="s">
        <v>316</v>
      </c>
      <c r="BP335">
        <v>5.0000000000000001E-4</v>
      </c>
      <c r="BQ335" t="s">
        <v>179</v>
      </c>
      <c r="BR335">
        <v>2.9999999999999997E-4</v>
      </c>
      <c r="BS335" t="s">
        <v>179</v>
      </c>
      <c r="BT335">
        <v>4.0000000000000002E-4</v>
      </c>
      <c r="BU335" t="s">
        <v>179</v>
      </c>
      <c r="BV335">
        <v>6.9999999999999999E-4</v>
      </c>
      <c r="BW335" t="s">
        <v>267</v>
      </c>
      <c r="BX335">
        <v>8.9999999999999998E-4</v>
      </c>
      <c r="BY335" t="s">
        <v>18</v>
      </c>
      <c r="CA335" t="s">
        <v>179</v>
      </c>
      <c r="CB335">
        <v>8.0000000000000004E-4</v>
      </c>
      <c r="CC335" t="s">
        <v>179</v>
      </c>
      <c r="CD335">
        <v>2E-3</v>
      </c>
      <c r="CE335" t="s">
        <v>179</v>
      </c>
      <c r="CF335">
        <v>2.2000000000000001E-3</v>
      </c>
      <c r="CG335" t="s">
        <v>216</v>
      </c>
      <c r="CH335">
        <v>1E-4</v>
      </c>
      <c r="CI335" t="s">
        <v>179</v>
      </c>
      <c r="CJ335">
        <v>6.8999999999999999E-3</v>
      </c>
      <c r="CK335" t="s">
        <v>179</v>
      </c>
      <c r="CL335">
        <v>1.09E-2</v>
      </c>
      <c r="CM335" t="s">
        <v>179</v>
      </c>
      <c r="CN335">
        <v>4.3E-3</v>
      </c>
      <c r="CO335" t="s">
        <v>179</v>
      </c>
      <c r="CP335">
        <v>8.0000000000000004E-4</v>
      </c>
      <c r="CQ335" t="s">
        <v>179</v>
      </c>
      <c r="CR335">
        <v>3.3E-3</v>
      </c>
      <c r="CS335" t="s">
        <v>179</v>
      </c>
      <c r="CT335">
        <v>1.9E-3</v>
      </c>
      <c r="CU335" t="s">
        <v>179</v>
      </c>
      <c r="CV335">
        <v>8.0000000000000004E-4</v>
      </c>
      <c r="CW335" t="s">
        <v>18</v>
      </c>
      <c r="CY335" t="s">
        <v>179</v>
      </c>
      <c r="CZ335">
        <v>5.0000000000000001E-4</v>
      </c>
      <c r="DA335" t="s">
        <v>179</v>
      </c>
      <c r="DB335">
        <v>5.0000000000000001E-4</v>
      </c>
      <c r="DC335" t="s">
        <v>179</v>
      </c>
      <c r="DD335">
        <v>5.9999999999999995E-4</v>
      </c>
      <c r="DE335" t="s">
        <v>179</v>
      </c>
      <c r="DF335">
        <v>5.9999999999999995E-4</v>
      </c>
      <c r="DG335" t="s">
        <v>179</v>
      </c>
      <c r="DH335">
        <v>4.0000000000000002E-4</v>
      </c>
      <c r="DI335" t="s">
        <v>179</v>
      </c>
      <c r="DJ335">
        <v>4.0000000000000002E-4</v>
      </c>
      <c r="DK335" t="s">
        <v>5974</v>
      </c>
      <c r="DL335" t="s">
        <v>59</v>
      </c>
      <c r="DS335">
        <v>41</v>
      </c>
      <c r="DT335" t="s">
        <v>5992</v>
      </c>
      <c r="DW335" t="s">
        <v>4989</v>
      </c>
    </row>
    <row r="336" spans="1:127">
      <c r="A336">
        <v>789</v>
      </c>
      <c r="B336" s="14">
        <v>44745.034722222219</v>
      </c>
      <c r="C336" t="s">
        <v>52</v>
      </c>
      <c r="D336">
        <v>0</v>
      </c>
      <c r="E336">
        <v>0</v>
      </c>
      <c r="F336">
        <v>0</v>
      </c>
      <c r="G336" t="s">
        <v>54</v>
      </c>
      <c r="H336" t="s">
        <v>55</v>
      </c>
      <c r="I336" t="s">
        <v>55</v>
      </c>
      <c r="J336" t="s">
        <v>55</v>
      </c>
      <c r="K336" t="s">
        <v>18</v>
      </c>
      <c r="L336">
        <v>90</v>
      </c>
      <c r="M336" t="s">
        <v>173</v>
      </c>
      <c r="N336">
        <v>0</v>
      </c>
      <c r="O336" t="s">
        <v>173</v>
      </c>
      <c r="P336">
        <v>0</v>
      </c>
      <c r="Q336" t="s">
        <v>173</v>
      </c>
      <c r="R336">
        <v>0</v>
      </c>
      <c r="S336">
        <v>2</v>
      </c>
      <c r="T336" t="s">
        <v>174</v>
      </c>
      <c r="U336">
        <v>3.6533000000000002</v>
      </c>
      <c r="V336">
        <v>0.67030000000000001</v>
      </c>
      <c r="W336">
        <v>12.5002</v>
      </c>
      <c r="X336">
        <v>0.33389999999999997</v>
      </c>
      <c r="Y336">
        <v>39.864199999999997</v>
      </c>
      <c r="Z336">
        <v>0.36209999999999998</v>
      </c>
      <c r="AA336">
        <v>3.9800000000000002E-2</v>
      </c>
      <c r="AB336">
        <v>1.55E-2</v>
      </c>
      <c r="AC336" t="s">
        <v>179</v>
      </c>
      <c r="AD336">
        <v>8.9999999999999993E-3</v>
      </c>
      <c r="AE336">
        <v>0.1588</v>
      </c>
      <c r="AF336">
        <v>2.0500000000000001E-2</v>
      </c>
      <c r="AG336">
        <v>0.32369999999999999</v>
      </c>
      <c r="AH336">
        <v>9.5999999999999992E-3</v>
      </c>
      <c r="AI336">
        <v>7.8228999999999997</v>
      </c>
      <c r="AJ336">
        <v>3.2899999999999999E-2</v>
      </c>
      <c r="AK336">
        <v>0.63700000000000001</v>
      </c>
      <c r="AL336">
        <v>8.0000000000000002E-3</v>
      </c>
      <c r="AM336">
        <v>0.02</v>
      </c>
      <c r="AN336">
        <v>8.2000000000000007E-3</v>
      </c>
      <c r="AO336">
        <v>0.02</v>
      </c>
      <c r="AP336">
        <v>4.1999999999999997E-3</v>
      </c>
      <c r="AQ336">
        <v>9.8400000000000001E-2</v>
      </c>
      <c r="AR336">
        <v>4.7000000000000002E-3</v>
      </c>
      <c r="AS336">
        <v>5.6117999999999997</v>
      </c>
      <c r="AT336">
        <v>2.5399999999999999E-2</v>
      </c>
      <c r="AU336" t="s">
        <v>179</v>
      </c>
      <c r="AV336">
        <v>3.5999999999999999E-3</v>
      </c>
      <c r="AW336">
        <v>8.8000000000000005E-3</v>
      </c>
      <c r="AX336">
        <v>1.1000000000000001E-3</v>
      </c>
      <c r="AY336" t="s">
        <v>405</v>
      </c>
      <c r="AZ336">
        <v>8.0000000000000004E-4</v>
      </c>
      <c r="BA336" t="s">
        <v>270</v>
      </c>
      <c r="BB336">
        <v>6.9999999999999999E-4</v>
      </c>
      <c r="BC336" t="s">
        <v>285</v>
      </c>
      <c r="BD336">
        <v>5.0000000000000001E-4</v>
      </c>
      <c r="BE336" t="s">
        <v>179</v>
      </c>
      <c r="BF336">
        <v>2.9999999999999997E-4</v>
      </c>
      <c r="BG336" t="s">
        <v>179</v>
      </c>
      <c r="BH336">
        <v>1E-4</v>
      </c>
      <c r="BI336" t="s">
        <v>212</v>
      </c>
      <c r="BJ336">
        <v>2.0000000000000001E-4</v>
      </c>
      <c r="BK336" t="s">
        <v>431</v>
      </c>
      <c r="BL336">
        <v>4.0000000000000002E-4</v>
      </c>
      <c r="BM336" t="s">
        <v>194</v>
      </c>
      <c r="BN336">
        <v>2.9999999999999997E-4</v>
      </c>
      <c r="BO336" t="s">
        <v>429</v>
      </c>
      <c r="BP336">
        <v>5.0000000000000001E-4</v>
      </c>
      <c r="BQ336" t="s">
        <v>179</v>
      </c>
      <c r="BR336">
        <v>2.9999999999999997E-4</v>
      </c>
      <c r="BS336" t="s">
        <v>179</v>
      </c>
      <c r="BT336">
        <v>2.9999999999999997E-4</v>
      </c>
      <c r="BU336" t="s">
        <v>179</v>
      </c>
      <c r="BV336">
        <v>6.9999999999999999E-4</v>
      </c>
      <c r="BW336" t="s">
        <v>18</v>
      </c>
      <c r="BY336" t="s">
        <v>179</v>
      </c>
      <c r="BZ336">
        <v>1.1000000000000001E-3</v>
      </c>
      <c r="CA336" t="s">
        <v>179</v>
      </c>
      <c r="CB336">
        <v>8.0000000000000004E-4</v>
      </c>
      <c r="CC336" t="s">
        <v>179</v>
      </c>
      <c r="CD336">
        <v>2E-3</v>
      </c>
      <c r="CE336" t="s">
        <v>179</v>
      </c>
      <c r="CF336">
        <v>2.3E-3</v>
      </c>
      <c r="CG336" t="s">
        <v>179</v>
      </c>
      <c r="CH336">
        <v>1E-4</v>
      </c>
      <c r="CI336" t="s">
        <v>179</v>
      </c>
      <c r="CJ336">
        <v>7.1999999999999998E-3</v>
      </c>
      <c r="CK336" t="s">
        <v>179</v>
      </c>
      <c r="CL336">
        <v>1.11E-2</v>
      </c>
      <c r="CM336" t="s">
        <v>179</v>
      </c>
      <c r="CN336">
        <v>3.8999999999999998E-3</v>
      </c>
      <c r="CO336" t="s">
        <v>179</v>
      </c>
      <c r="CP336">
        <v>8.9999999999999998E-4</v>
      </c>
      <c r="CQ336" t="s">
        <v>179</v>
      </c>
      <c r="CR336">
        <v>3.2000000000000002E-3</v>
      </c>
      <c r="CS336" t="s">
        <v>179</v>
      </c>
      <c r="CT336">
        <v>1.9E-3</v>
      </c>
      <c r="CU336" t="s">
        <v>179</v>
      </c>
      <c r="CV336">
        <v>8.0000000000000004E-4</v>
      </c>
      <c r="CW336" t="s">
        <v>18</v>
      </c>
      <c r="CY336" t="s">
        <v>179</v>
      </c>
      <c r="CZ336">
        <v>5.9999999999999995E-4</v>
      </c>
      <c r="DA336" t="s">
        <v>179</v>
      </c>
      <c r="DB336">
        <v>5.9999999999999995E-4</v>
      </c>
      <c r="DC336" t="s">
        <v>179</v>
      </c>
      <c r="DD336">
        <v>5.9999999999999995E-4</v>
      </c>
      <c r="DE336" t="s">
        <v>179</v>
      </c>
      <c r="DF336">
        <v>5.9999999999999995E-4</v>
      </c>
      <c r="DG336" t="s">
        <v>179</v>
      </c>
      <c r="DH336">
        <v>4.0000000000000002E-4</v>
      </c>
      <c r="DI336" t="s">
        <v>179</v>
      </c>
      <c r="DJ336">
        <v>2.9999999999999997E-4</v>
      </c>
      <c r="DK336" t="s">
        <v>5974</v>
      </c>
      <c r="DL336" t="s">
        <v>59</v>
      </c>
      <c r="DS336">
        <v>59</v>
      </c>
      <c r="DT336" t="s">
        <v>6006</v>
      </c>
      <c r="DW336" t="s">
        <v>4990</v>
      </c>
    </row>
    <row r="337" spans="1:127">
      <c r="A337">
        <v>790</v>
      </c>
      <c r="B337" s="14">
        <v>44745.184027777781</v>
      </c>
      <c r="C337" t="s">
        <v>52</v>
      </c>
      <c r="D337">
        <v>0</v>
      </c>
      <c r="E337">
        <v>0</v>
      </c>
      <c r="F337">
        <v>0</v>
      </c>
      <c r="G337" t="s">
        <v>54</v>
      </c>
      <c r="H337" t="s">
        <v>55</v>
      </c>
      <c r="I337" t="s">
        <v>55</v>
      </c>
      <c r="J337" t="s">
        <v>55</v>
      </c>
      <c r="K337" t="s">
        <v>18</v>
      </c>
      <c r="L337">
        <v>90</v>
      </c>
      <c r="M337" t="s">
        <v>173</v>
      </c>
      <c r="N337">
        <v>0</v>
      </c>
      <c r="O337" t="s">
        <v>173</v>
      </c>
      <c r="P337">
        <v>0</v>
      </c>
      <c r="Q337" t="s">
        <v>173</v>
      </c>
      <c r="R337">
        <v>0</v>
      </c>
      <c r="S337">
        <v>2</v>
      </c>
      <c r="T337" t="s">
        <v>174</v>
      </c>
      <c r="U337">
        <v>4.3559999999999999</v>
      </c>
      <c r="V337">
        <v>0.67810000000000004</v>
      </c>
      <c r="W337">
        <v>13.1813</v>
      </c>
      <c r="X337">
        <v>0.34100000000000003</v>
      </c>
      <c r="Y337">
        <v>39.3675</v>
      </c>
      <c r="Z337">
        <v>0.35880000000000001</v>
      </c>
      <c r="AA337">
        <v>2.8400000000000002E-2</v>
      </c>
      <c r="AB337">
        <v>1.5800000000000002E-2</v>
      </c>
      <c r="AC337" t="s">
        <v>179</v>
      </c>
      <c r="AD337">
        <v>8.8999999999999999E-3</v>
      </c>
      <c r="AE337" t="s">
        <v>179</v>
      </c>
      <c r="AF337">
        <v>1.72E-2</v>
      </c>
      <c r="AG337">
        <v>0.1772</v>
      </c>
      <c r="AH337">
        <v>8.0000000000000002E-3</v>
      </c>
      <c r="AI337">
        <v>8.5428999999999995</v>
      </c>
      <c r="AJ337">
        <v>3.44E-2</v>
      </c>
      <c r="AK337">
        <v>0.63339999999999996</v>
      </c>
      <c r="AL337">
        <v>8.0999999999999996E-3</v>
      </c>
      <c r="AM337">
        <v>2.2100000000000002E-2</v>
      </c>
      <c r="AN337">
        <v>8.3999999999999995E-3</v>
      </c>
      <c r="AO337">
        <v>1.8499999999999999E-2</v>
      </c>
      <c r="AP337">
        <v>4.1999999999999997E-3</v>
      </c>
      <c r="AQ337">
        <v>0.11119999999999999</v>
      </c>
      <c r="AR337">
        <v>4.8999999999999998E-3</v>
      </c>
      <c r="AS337">
        <v>5.3444000000000003</v>
      </c>
      <c r="AT337">
        <v>2.5000000000000001E-2</v>
      </c>
      <c r="AU337" t="s">
        <v>179</v>
      </c>
      <c r="AV337">
        <v>3.5000000000000001E-3</v>
      </c>
      <c r="AW337">
        <v>1.1599999999999999E-2</v>
      </c>
      <c r="AX337">
        <v>1.1000000000000001E-3</v>
      </c>
      <c r="AY337" t="s">
        <v>270</v>
      </c>
      <c r="AZ337">
        <v>6.9999999999999999E-4</v>
      </c>
      <c r="BA337" t="s">
        <v>1085</v>
      </c>
      <c r="BB337">
        <v>6.9999999999999999E-4</v>
      </c>
      <c r="BC337" t="s">
        <v>304</v>
      </c>
      <c r="BD337">
        <v>4.0000000000000002E-4</v>
      </c>
      <c r="BE337" t="s">
        <v>179</v>
      </c>
      <c r="BF337">
        <v>2.9999999999999997E-4</v>
      </c>
      <c r="BG337" t="s">
        <v>179</v>
      </c>
      <c r="BH337">
        <v>1E-4</v>
      </c>
      <c r="BI337" t="s">
        <v>246</v>
      </c>
      <c r="BJ337">
        <v>2.0000000000000001E-4</v>
      </c>
      <c r="BK337" t="s">
        <v>429</v>
      </c>
      <c r="BL337">
        <v>4.0000000000000002E-4</v>
      </c>
      <c r="BM337" t="s">
        <v>348</v>
      </c>
      <c r="BN337">
        <v>2.9999999999999997E-4</v>
      </c>
      <c r="BO337" t="s">
        <v>209</v>
      </c>
      <c r="BP337">
        <v>5.0000000000000001E-4</v>
      </c>
      <c r="BQ337" t="s">
        <v>179</v>
      </c>
      <c r="BR337">
        <v>2.9999999999999997E-4</v>
      </c>
      <c r="BS337" t="s">
        <v>179</v>
      </c>
      <c r="BT337">
        <v>2.9999999999999997E-4</v>
      </c>
      <c r="BU337" t="s">
        <v>179</v>
      </c>
      <c r="BV337">
        <v>5.9999999999999995E-4</v>
      </c>
      <c r="BW337" t="s">
        <v>18</v>
      </c>
      <c r="BY337" t="s">
        <v>18</v>
      </c>
      <c r="CA337" t="s">
        <v>179</v>
      </c>
      <c r="CB337">
        <v>8.0000000000000004E-4</v>
      </c>
      <c r="CC337" t="s">
        <v>179</v>
      </c>
      <c r="CD337">
        <v>2E-3</v>
      </c>
      <c r="CE337" t="s">
        <v>179</v>
      </c>
      <c r="CF337">
        <v>2.2000000000000001E-3</v>
      </c>
      <c r="CG337" t="s">
        <v>216</v>
      </c>
      <c r="CH337">
        <v>1E-4</v>
      </c>
      <c r="CI337" t="s">
        <v>365</v>
      </c>
      <c r="CJ337">
        <v>6.7999999999999996E-3</v>
      </c>
      <c r="CK337" t="s">
        <v>179</v>
      </c>
      <c r="CL337">
        <v>1.09E-2</v>
      </c>
      <c r="CM337" t="s">
        <v>179</v>
      </c>
      <c r="CN337">
        <v>4.3E-3</v>
      </c>
      <c r="CO337" t="s">
        <v>179</v>
      </c>
      <c r="CP337">
        <v>8.0000000000000004E-4</v>
      </c>
      <c r="CQ337" t="s">
        <v>179</v>
      </c>
      <c r="CR337">
        <v>3.0999999999999999E-3</v>
      </c>
      <c r="CS337" t="s">
        <v>179</v>
      </c>
      <c r="CT337">
        <v>1.8E-3</v>
      </c>
      <c r="CU337" t="s">
        <v>18</v>
      </c>
      <c r="CW337" t="s">
        <v>179</v>
      </c>
      <c r="CX337">
        <v>5.9999999999999995E-4</v>
      </c>
      <c r="CY337" t="s">
        <v>179</v>
      </c>
      <c r="CZ337">
        <v>5.9999999999999995E-4</v>
      </c>
      <c r="DA337" t="s">
        <v>179</v>
      </c>
      <c r="DB337">
        <v>5.9999999999999995E-4</v>
      </c>
      <c r="DC337" t="s">
        <v>179</v>
      </c>
      <c r="DD337">
        <v>5.0000000000000001E-4</v>
      </c>
      <c r="DE337" t="s">
        <v>179</v>
      </c>
      <c r="DF337">
        <v>5.9999999999999995E-4</v>
      </c>
      <c r="DG337" t="s">
        <v>179</v>
      </c>
      <c r="DH337">
        <v>4.0000000000000002E-4</v>
      </c>
      <c r="DI337" t="s">
        <v>179</v>
      </c>
      <c r="DJ337">
        <v>4.0000000000000002E-4</v>
      </c>
      <c r="DK337" t="s">
        <v>5975</v>
      </c>
      <c r="DL337" t="s">
        <v>59</v>
      </c>
      <c r="DS337">
        <v>12</v>
      </c>
      <c r="DT337" t="s">
        <v>5981</v>
      </c>
      <c r="DW337" t="s">
        <v>4991</v>
      </c>
    </row>
    <row r="338" spans="1:127">
      <c r="A338">
        <v>791</v>
      </c>
      <c r="B338" s="14">
        <v>44745.186111111114</v>
      </c>
      <c r="C338" t="s">
        <v>52</v>
      </c>
      <c r="D338">
        <v>0</v>
      </c>
      <c r="E338">
        <v>0</v>
      </c>
      <c r="F338">
        <v>0</v>
      </c>
      <c r="G338" t="s">
        <v>54</v>
      </c>
      <c r="H338" t="s">
        <v>55</v>
      </c>
      <c r="I338" t="s">
        <v>55</v>
      </c>
      <c r="J338" t="s">
        <v>55</v>
      </c>
      <c r="K338" t="s">
        <v>18</v>
      </c>
      <c r="L338">
        <v>90</v>
      </c>
      <c r="M338" t="s">
        <v>173</v>
      </c>
      <c r="N338">
        <v>0</v>
      </c>
      <c r="O338" t="s">
        <v>173</v>
      </c>
      <c r="P338">
        <v>0</v>
      </c>
      <c r="Q338" t="s">
        <v>173</v>
      </c>
      <c r="R338">
        <v>0</v>
      </c>
      <c r="S338">
        <v>2</v>
      </c>
      <c r="T338" t="s">
        <v>174</v>
      </c>
      <c r="U338">
        <v>2.6259000000000001</v>
      </c>
      <c r="V338">
        <v>0.63290000000000002</v>
      </c>
      <c r="W338">
        <v>12.1715</v>
      </c>
      <c r="X338">
        <v>0.33079999999999998</v>
      </c>
      <c r="Y338">
        <v>38.182099999999998</v>
      </c>
      <c r="Z338">
        <v>0.35270000000000001</v>
      </c>
      <c r="AA338">
        <v>3.8600000000000002E-2</v>
      </c>
      <c r="AB338">
        <v>1.6299999999999999E-2</v>
      </c>
      <c r="AC338" t="s">
        <v>179</v>
      </c>
      <c r="AD338">
        <v>8.8000000000000005E-3</v>
      </c>
      <c r="AE338" t="s">
        <v>179</v>
      </c>
      <c r="AF338">
        <v>1.72E-2</v>
      </c>
      <c r="AG338">
        <v>0.26329999999999998</v>
      </c>
      <c r="AH338">
        <v>8.8999999999999999E-3</v>
      </c>
      <c r="AI338">
        <v>9.2132000000000005</v>
      </c>
      <c r="AJ338">
        <v>3.5999999999999997E-2</v>
      </c>
      <c r="AK338">
        <v>0.63880000000000003</v>
      </c>
      <c r="AL338">
        <v>8.2000000000000007E-3</v>
      </c>
      <c r="AM338">
        <v>1.6E-2</v>
      </c>
      <c r="AN338">
        <v>8.3999999999999995E-3</v>
      </c>
      <c r="AO338">
        <v>2.2800000000000001E-2</v>
      </c>
      <c r="AP338">
        <v>4.4000000000000003E-3</v>
      </c>
      <c r="AQ338">
        <v>0.13619999999999999</v>
      </c>
      <c r="AR338">
        <v>5.5999999999999999E-3</v>
      </c>
      <c r="AS338">
        <v>5.7605000000000004</v>
      </c>
      <c r="AT338">
        <v>2.63E-2</v>
      </c>
      <c r="AU338">
        <v>6.7999999999999996E-3</v>
      </c>
      <c r="AV338">
        <v>3.7000000000000002E-3</v>
      </c>
      <c r="AW338">
        <v>1.46E-2</v>
      </c>
      <c r="AX338">
        <v>1.2999999999999999E-3</v>
      </c>
      <c r="AY338" t="s">
        <v>377</v>
      </c>
      <c r="AZ338">
        <v>8.9999999999999998E-4</v>
      </c>
      <c r="BA338" t="s">
        <v>431</v>
      </c>
      <c r="BB338">
        <v>8.0000000000000004E-4</v>
      </c>
      <c r="BC338" t="s">
        <v>406</v>
      </c>
      <c r="BD338">
        <v>5.0000000000000001E-4</v>
      </c>
      <c r="BE338" t="s">
        <v>179</v>
      </c>
      <c r="BF338">
        <v>2.9999999999999997E-4</v>
      </c>
      <c r="BG338" t="s">
        <v>179</v>
      </c>
      <c r="BH338">
        <v>1E-4</v>
      </c>
      <c r="BI338" t="s">
        <v>286</v>
      </c>
      <c r="BJ338">
        <v>2.0000000000000001E-4</v>
      </c>
      <c r="BK338" t="s">
        <v>349</v>
      </c>
      <c r="BL338">
        <v>5.0000000000000001E-4</v>
      </c>
      <c r="BM338" t="s">
        <v>194</v>
      </c>
      <c r="BN338">
        <v>2.9999999999999997E-4</v>
      </c>
      <c r="BO338" t="s">
        <v>429</v>
      </c>
      <c r="BP338">
        <v>5.9999999999999995E-4</v>
      </c>
      <c r="BQ338" t="s">
        <v>179</v>
      </c>
      <c r="BR338">
        <v>2.9999999999999997E-4</v>
      </c>
      <c r="BS338" t="s">
        <v>179</v>
      </c>
      <c r="BT338">
        <v>4.0000000000000002E-4</v>
      </c>
      <c r="BU338" t="s">
        <v>179</v>
      </c>
      <c r="BV338">
        <v>5.9999999999999995E-4</v>
      </c>
      <c r="BW338" t="s">
        <v>18</v>
      </c>
      <c r="BY338" t="s">
        <v>179</v>
      </c>
      <c r="BZ338">
        <v>1.1000000000000001E-3</v>
      </c>
      <c r="CA338" t="s">
        <v>179</v>
      </c>
      <c r="CB338">
        <v>8.0000000000000004E-4</v>
      </c>
      <c r="CC338" t="s">
        <v>179</v>
      </c>
      <c r="CD338">
        <v>2.0999999999999999E-3</v>
      </c>
      <c r="CE338" t="s">
        <v>179</v>
      </c>
      <c r="CF338">
        <v>2.2000000000000001E-3</v>
      </c>
      <c r="CG338" t="s">
        <v>216</v>
      </c>
      <c r="CH338">
        <v>1E-4</v>
      </c>
      <c r="CI338" t="s">
        <v>179</v>
      </c>
      <c r="CJ338">
        <v>7.0000000000000001E-3</v>
      </c>
      <c r="CK338" t="s">
        <v>179</v>
      </c>
      <c r="CL338">
        <v>1.1299999999999999E-2</v>
      </c>
      <c r="CM338" t="s">
        <v>179</v>
      </c>
      <c r="CN338">
        <v>4.7999999999999996E-3</v>
      </c>
      <c r="CO338" t="s">
        <v>179</v>
      </c>
      <c r="CP338">
        <v>8.9999999999999998E-4</v>
      </c>
      <c r="CQ338" t="s">
        <v>179</v>
      </c>
      <c r="CR338">
        <v>3.3999999999999998E-3</v>
      </c>
      <c r="CS338" t="s">
        <v>179</v>
      </c>
      <c r="CT338">
        <v>1.9E-3</v>
      </c>
      <c r="CU338" t="s">
        <v>18</v>
      </c>
      <c r="CW338" t="s">
        <v>18</v>
      </c>
      <c r="CY338" t="s">
        <v>179</v>
      </c>
      <c r="CZ338">
        <v>5.9999999999999995E-4</v>
      </c>
      <c r="DA338" t="s">
        <v>179</v>
      </c>
      <c r="DB338">
        <v>5.9999999999999995E-4</v>
      </c>
      <c r="DC338" t="s">
        <v>179</v>
      </c>
      <c r="DD338">
        <v>5.9999999999999995E-4</v>
      </c>
      <c r="DE338" t="s">
        <v>179</v>
      </c>
      <c r="DF338">
        <v>5.9999999999999995E-4</v>
      </c>
      <c r="DG338" t="s">
        <v>179</v>
      </c>
      <c r="DH338">
        <v>4.0000000000000002E-4</v>
      </c>
      <c r="DI338" t="s">
        <v>179</v>
      </c>
      <c r="DJ338">
        <v>4.0000000000000002E-4</v>
      </c>
      <c r="DK338" t="s">
        <v>5975</v>
      </c>
      <c r="DL338" t="s">
        <v>59</v>
      </c>
      <c r="DS338">
        <v>38</v>
      </c>
      <c r="DT338" t="s">
        <v>6025</v>
      </c>
      <c r="DW338" t="s">
        <v>4992</v>
      </c>
    </row>
    <row r="339" spans="1:127">
      <c r="A339">
        <v>792</v>
      </c>
      <c r="B339" s="14">
        <v>44745.188888888886</v>
      </c>
      <c r="C339" t="s">
        <v>52</v>
      </c>
      <c r="D339">
        <v>0</v>
      </c>
      <c r="E339">
        <v>0</v>
      </c>
      <c r="F339">
        <v>0</v>
      </c>
      <c r="G339" t="s">
        <v>54</v>
      </c>
      <c r="H339" t="s">
        <v>55</v>
      </c>
      <c r="I339" t="s">
        <v>55</v>
      </c>
      <c r="J339" t="s">
        <v>55</v>
      </c>
      <c r="K339" t="s">
        <v>18</v>
      </c>
      <c r="L339">
        <v>90</v>
      </c>
      <c r="M339" t="s">
        <v>173</v>
      </c>
      <c r="N339">
        <v>0</v>
      </c>
      <c r="O339" t="s">
        <v>173</v>
      </c>
      <c r="P339">
        <v>0</v>
      </c>
      <c r="Q339" t="s">
        <v>173</v>
      </c>
      <c r="R339">
        <v>0</v>
      </c>
      <c r="S339">
        <v>2</v>
      </c>
      <c r="T339" t="s">
        <v>174</v>
      </c>
      <c r="U339">
        <v>3.4409000000000001</v>
      </c>
      <c r="V339">
        <v>0.66859999999999997</v>
      </c>
      <c r="W339">
        <v>12.2165</v>
      </c>
      <c r="X339">
        <v>0.33639999999999998</v>
      </c>
      <c r="Y339">
        <v>38.614600000000003</v>
      </c>
      <c r="Z339">
        <v>0.3599</v>
      </c>
      <c r="AA339">
        <v>5.2999999999999999E-2</v>
      </c>
      <c r="AB339">
        <v>1.5900000000000001E-2</v>
      </c>
      <c r="AC339" t="s">
        <v>179</v>
      </c>
      <c r="AD339">
        <v>8.9999999999999993E-3</v>
      </c>
      <c r="AE339" t="s">
        <v>179</v>
      </c>
      <c r="AF339">
        <v>1.83E-2</v>
      </c>
      <c r="AG339">
        <v>0.4304</v>
      </c>
      <c r="AH339">
        <v>1.0699999999999999E-2</v>
      </c>
      <c r="AI339">
        <v>7.5644999999999998</v>
      </c>
      <c r="AJ339">
        <v>3.27E-2</v>
      </c>
      <c r="AK339">
        <v>0.72150000000000003</v>
      </c>
      <c r="AL339">
        <v>8.3999999999999995E-3</v>
      </c>
      <c r="AM339">
        <v>2.2100000000000002E-2</v>
      </c>
      <c r="AN339">
        <v>8.6999999999999994E-3</v>
      </c>
      <c r="AO339">
        <v>2.3E-2</v>
      </c>
      <c r="AP339">
        <v>4.7000000000000002E-3</v>
      </c>
      <c r="AQ339">
        <v>0.1009</v>
      </c>
      <c r="AR339">
        <v>4.8999999999999998E-3</v>
      </c>
      <c r="AS339">
        <v>7.5994000000000002</v>
      </c>
      <c r="AT339">
        <v>2.9700000000000001E-2</v>
      </c>
      <c r="AU339" t="s">
        <v>179</v>
      </c>
      <c r="AV339">
        <v>4.1999999999999997E-3</v>
      </c>
      <c r="AW339">
        <v>8.3000000000000001E-3</v>
      </c>
      <c r="AX339">
        <v>1E-3</v>
      </c>
      <c r="AY339" t="s">
        <v>559</v>
      </c>
      <c r="AZ339">
        <v>8.9999999999999998E-4</v>
      </c>
      <c r="BA339" t="s">
        <v>243</v>
      </c>
      <c r="BB339">
        <v>8.0000000000000004E-4</v>
      </c>
      <c r="BC339" t="s">
        <v>406</v>
      </c>
      <c r="BD339">
        <v>5.0000000000000001E-4</v>
      </c>
      <c r="BE339" t="s">
        <v>516</v>
      </c>
      <c r="BF339">
        <v>4.0000000000000002E-4</v>
      </c>
      <c r="BG339" t="s">
        <v>179</v>
      </c>
      <c r="BH339">
        <v>1E-4</v>
      </c>
      <c r="BI339" t="s">
        <v>212</v>
      </c>
      <c r="BJ339">
        <v>2.0000000000000001E-4</v>
      </c>
      <c r="BK339" t="s">
        <v>363</v>
      </c>
      <c r="BL339">
        <v>5.0000000000000001E-4</v>
      </c>
      <c r="BM339" t="s">
        <v>425</v>
      </c>
      <c r="BN339">
        <v>2.9999999999999997E-4</v>
      </c>
      <c r="BO339" t="s">
        <v>244</v>
      </c>
      <c r="BP339">
        <v>5.0000000000000001E-4</v>
      </c>
      <c r="BQ339" t="s">
        <v>179</v>
      </c>
      <c r="BR339">
        <v>2.9999999999999997E-4</v>
      </c>
      <c r="BS339" t="s">
        <v>179</v>
      </c>
      <c r="BT339">
        <v>4.0000000000000002E-4</v>
      </c>
      <c r="BU339" t="s">
        <v>179</v>
      </c>
      <c r="BV339">
        <v>5.9999999999999995E-4</v>
      </c>
      <c r="BW339" t="s">
        <v>18</v>
      </c>
      <c r="BY339" t="s">
        <v>179</v>
      </c>
      <c r="BZ339">
        <v>1.1000000000000001E-3</v>
      </c>
      <c r="CA339" t="s">
        <v>179</v>
      </c>
      <c r="CB339">
        <v>8.0000000000000004E-4</v>
      </c>
      <c r="CC339" t="s">
        <v>179</v>
      </c>
      <c r="CD339">
        <v>2E-3</v>
      </c>
      <c r="CE339" t="s">
        <v>179</v>
      </c>
      <c r="CF339">
        <v>2.3E-3</v>
      </c>
      <c r="CG339" t="s">
        <v>216</v>
      </c>
      <c r="CH339">
        <v>1E-4</v>
      </c>
      <c r="CI339" t="s">
        <v>179</v>
      </c>
      <c r="CJ339">
        <v>7.0000000000000001E-3</v>
      </c>
      <c r="CK339" t="s">
        <v>179</v>
      </c>
      <c r="CL339">
        <v>1.12E-2</v>
      </c>
      <c r="CM339" t="s">
        <v>179</v>
      </c>
      <c r="CN339">
        <v>4.5999999999999999E-3</v>
      </c>
      <c r="CO339" t="s">
        <v>179</v>
      </c>
      <c r="CP339">
        <v>8.9999999999999998E-4</v>
      </c>
      <c r="CQ339" t="s">
        <v>179</v>
      </c>
      <c r="CR339">
        <v>3.3E-3</v>
      </c>
      <c r="CS339" t="s">
        <v>179</v>
      </c>
      <c r="CT339">
        <v>1.9E-3</v>
      </c>
      <c r="CU339" t="s">
        <v>179</v>
      </c>
      <c r="CV339">
        <v>8.9999999999999998E-4</v>
      </c>
      <c r="CW339" t="s">
        <v>18</v>
      </c>
      <c r="CY339" t="s">
        <v>179</v>
      </c>
      <c r="CZ339">
        <v>5.9999999999999995E-4</v>
      </c>
      <c r="DA339" t="s">
        <v>179</v>
      </c>
      <c r="DB339">
        <v>5.9999999999999995E-4</v>
      </c>
      <c r="DC339" t="s">
        <v>179</v>
      </c>
      <c r="DD339">
        <v>5.9999999999999995E-4</v>
      </c>
      <c r="DE339" t="s">
        <v>179</v>
      </c>
      <c r="DF339">
        <v>5.9999999999999995E-4</v>
      </c>
      <c r="DG339" t="s">
        <v>179</v>
      </c>
      <c r="DH339">
        <v>4.0000000000000002E-4</v>
      </c>
      <c r="DI339" t="s">
        <v>179</v>
      </c>
      <c r="DJ339">
        <v>2.9999999999999997E-4</v>
      </c>
      <c r="DK339" t="s">
        <v>5975</v>
      </c>
      <c r="DL339" t="s">
        <v>59</v>
      </c>
      <c r="DS339">
        <v>64</v>
      </c>
      <c r="DT339" t="s">
        <v>898</v>
      </c>
      <c r="DW339" t="s">
        <v>4993</v>
      </c>
    </row>
    <row r="340" spans="1:127">
      <c r="A340">
        <v>793</v>
      </c>
      <c r="B340" s="14">
        <v>44745.190972222219</v>
      </c>
      <c r="C340" t="s">
        <v>52</v>
      </c>
      <c r="D340">
        <v>0</v>
      </c>
      <c r="E340">
        <v>0</v>
      </c>
      <c r="F340">
        <v>0</v>
      </c>
      <c r="G340" t="s">
        <v>54</v>
      </c>
      <c r="H340" t="s">
        <v>55</v>
      </c>
      <c r="I340" t="s">
        <v>55</v>
      </c>
      <c r="J340" t="s">
        <v>55</v>
      </c>
      <c r="K340" t="s">
        <v>18</v>
      </c>
      <c r="L340">
        <v>90</v>
      </c>
      <c r="M340" t="s">
        <v>173</v>
      </c>
      <c r="N340">
        <v>0</v>
      </c>
      <c r="O340" t="s">
        <v>173</v>
      </c>
      <c r="P340">
        <v>0</v>
      </c>
      <c r="Q340" t="s">
        <v>173</v>
      </c>
      <c r="R340">
        <v>0</v>
      </c>
      <c r="S340">
        <v>2</v>
      </c>
      <c r="T340" t="s">
        <v>174</v>
      </c>
      <c r="U340">
        <v>4.9127999999999998</v>
      </c>
      <c r="V340">
        <v>0.68710000000000004</v>
      </c>
      <c r="W340">
        <v>12.301600000000001</v>
      </c>
      <c r="X340">
        <v>0.33389999999999997</v>
      </c>
      <c r="Y340">
        <v>41.6646</v>
      </c>
      <c r="Z340">
        <v>0.3715</v>
      </c>
      <c r="AA340">
        <v>3.9300000000000002E-2</v>
      </c>
      <c r="AB340">
        <v>1.55E-2</v>
      </c>
      <c r="AC340" t="s">
        <v>179</v>
      </c>
      <c r="AD340">
        <v>8.8000000000000005E-3</v>
      </c>
      <c r="AE340" t="s">
        <v>179</v>
      </c>
      <c r="AF340">
        <v>1.7299999999999999E-2</v>
      </c>
      <c r="AG340">
        <v>0.13900000000000001</v>
      </c>
      <c r="AH340">
        <v>7.6E-3</v>
      </c>
      <c r="AI340">
        <v>8.0256000000000007</v>
      </c>
      <c r="AJ340">
        <v>3.3399999999999999E-2</v>
      </c>
      <c r="AK340">
        <v>0.69689999999999996</v>
      </c>
      <c r="AL340">
        <v>8.3999999999999995E-3</v>
      </c>
      <c r="AM340">
        <v>2.5499999999999998E-2</v>
      </c>
      <c r="AN340">
        <v>8.6999999999999994E-3</v>
      </c>
      <c r="AO340">
        <v>1.9400000000000001E-2</v>
      </c>
      <c r="AP340">
        <v>4.5999999999999999E-3</v>
      </c>
      <c r="AQ340">
        <v>0.1258</v>
      </c>
      <c r="AR340">
        <v>5.3E-3</v>
      </c>
      <c r="AS340">
        <v>6.1935000000000002</v>
      </c>
      <c r="AT340">
        <v>2.6800000000000001E-2</v>
      </c>
      <c r="AU340">
        <v>5.0000000000000001E-3</v>
      </c>
      <c r="AV340">
        <v>3.8E-3</v>
      </c>
      <c r="AW340">
        <v>1.0699999999999999E-2</v>
      </c>
      <c r="AX340">
        <v>1.1000000000000001E-3</v>
      </c>
      <c r="AY340" t="s">
        <v>244</v>
      </c>
      <c r="AZ340">
        <v>8.0000000000000004E-4</v>
      </c>
      <c r="BA340" t="s">
        <v>213</v>
      </c>
      <c r="BB340">
        <v>6.9999999999999999E-4</v>
      </c>
      <c r="BC340" t="s">
        <v>245</v>
      </c>
      <c r="BD340">
        <v>5.0000000000000001E-4</v>
      </c>
      <c r="BE340" t="s">
        <v>179</v>
      </c>
      <c r="BF340">
        <v>2.9999999999999997E-4</v>
      </c>
      <c r="BG340" t="s">
        <v>179</v>
      </c>
      <c r="BH340">
        <v>1E-4</v>
      </c>
      <c r="BI340" t="s">
        <v>179</v>
      </c>
      <c r="BJ340">
        <v>2.0000000000000001E-4</v>
      </c>
      <c r="BK340" t="s">
        <v>287</v>
      </c>
      <c r="BL340">
        <v>4.0000000000000002E-4</v>
      </c>
      <c r="BM340" t="s">
        <v>348</v>
      </c>
      <c r="BN340">
        <v>2.9999999999999997E-4</v>
      </c>
      <c r="BO340" t="s">
        <v>650</v>
      </c>
      <c r="BP340">
        <v>5.0000000000000001E-4</v>
      </c>
      <c r="BQ340" t="s">
        <v>179</v>
      </c>
      <c r="BR340">
        <v>2.9999999999999997E-4</v>
      </c>
      <c r="BS340" t="s">
        <v>179</v>
      </c>
      <c r="BT340">
        <v>2.9999999999999997E-4</v>
      </c>
      <c r="BU340" t="s">
        <v>179</v>
      </c>
      <c r="BV340">
        <v>6.9999999999999999E-4</v>
      </c>
      <c r="BW340" t="s">
        <v>179</v>
      </c>
      <c r="BX340">
        <v>8.0000000000000004E-4</v>
      </c>
      <c r="BY340" t="s">
        <v>18</v>
      </c>
      <c r="CA340" t="s">
        <v>179</v>
      </c>
      <c r="CB340">
        <v>8.0000000000000004E-4</v>
      </c>
      <c r="CC340" t="s">
        <v>179</v>
      </c>
      <c r="CD340">
        <v>2E-3</v>
      </c>
      <c r="CE340" t="s">
        <v>179</v>
      </c>
      <c r="CF340">
        <v>2.3E-3</v>
      </c>
      <c r="CG340" t="s">
        <v>179</v>
      </c>
      <c r="CH340">
        <v>1E-4</v>
      </c>
      <c r="CI340" t="s">
        <v>179</v>
      </c>
      <c r="CJ340">
        <v>6.8999999999999999E-3</v>
      </c>
      <c r="CK340" t="s">
        <v>179</v>
      </c>
      <c r="CL340">
        <v>1.0999999999999999E-2</v>
      </c>
      <c r="CM340" t="s">
        <v>179</v>
      </c>
      <c r="CN340">
        <v>2.8E-3</v>
      </c>
      <c r="CO340" t="s">
        <v>179</v>
      </c>
      <c r="CP340">
        <v>8.9999999999999998E-4</v>
      </c>
      <c r="CQ340" t="s">
        <v>179</v>
      </c>
      <c r="CR340">
        <v>3.2000000000000002E-3</v>
      </c>
      <c r="CS340" t="s">
        <v>179</v>
      </c>
      <c r="CT340">
        <v>1.8E-3</v>
      </c>
      <c r="CU340" t="s">
        <v>18</v>
      </c>
      <c r="CW340" t="s">
        <v>18</v>
      </c>
      <c r="CY340" t="s">
        <v>179</v>
      </c>
      <c r="CZ340">
        <v>5.9999999999999995E-4</v>
      </c>
      <c r="DA340" t="s">
        <v>179</v>
      </c>
      <c r="DB340">
        <v>5.9999999999999995E-4</v>
      </c>
      <c r="DC340" t="s">
        <v>179</v>
      </c>
      <c r="DD340">
        <v>5.9999999999999995E-4</v>
      </c>
      <c r="DE340" t="s">
        <v>179</v>
      </c>
      <c r="DF340">
        <v>5.9999999999999995E-4</v>
      </c>
      <c r="DG340" t="s">
        <v>179</v>
      </c>
      <c r="DH340">
        <v>4.0000000000000002E-4</v>
      </c>
      <c r="DI340" t="s">
        <v>179</v>
      </c>
      <c r="DJ340">
        <v>2.9999999999999997E-4</v>
      </c>
      <c r="DK340" t="s">
        <v>5975</v>
      </c>
      <c r="DL340" t="s">
        <v>59</v>
      </c>
      <c r="DS340">
        <v>94</v>
      </c>
      <c r="DT340" t="s">
        <v>5993</v>
      </c>
      <c r="DW340" t="s">
        <v>4994</v>
      </c>
    </row>
    <row r="341" spans="1:127">
      <c r="A341">
        <v>794</v>
      </c>
      <c r="B341" s="14">
        <v>44745.197916666664</v>
      </c>
      <c r="C341" t="s">
        <v>52</v>
      </c>
      <c r="D341">
        <v>0</v>
      </c>
      <c r="E341">
        <v>0</v>
      </c>
      <c r="F341">
        <v>0</v>
      </c>
      <c r="G341" t="s">
        <v>54</v>
      </c>
      <c r="H341" t="s">
        <v>55</v>
      </c>
      <c r="I341" t="s">
        <v>55</v>
      </c>
      <c r="J341" t="s">
        <v>55</v>
      </c>
      <c r="K341" t="s">
        <v>18</v>
      </c>
      <c r="L341">
        <v>90</v>
      </c>
      <c r="M341" t="s">
        <v>173</v>
      </c>
      <c r="N341">
        <v>0</v>
      </c>
      <c r="O341" t="s">
        <v>173</v>
      </c>
      <c r="P341">
        <v>0</v>
      </c>
      <c r="Q341" t="s">
        <v>173</v>
      </c>
      <c r="R341">
        <v>0</v>
      </c>
      <c r="S341">
        <v>2</v>
      </c>
      <c r="T341" t="s">
        <v>174</v>
      </c>
      <c r="U341">
        <v>3.2644000000000002</v>
      </c>
      <c r="V341">
        <v>0.66700000000000004</v>
      </c>
      <c r="W341">
        <v>12.040699999999999</v>
      </c>
      <c r="X341">
        <v>0.33289999999999997</v>
      </c>
      <c r="Y341">
        <v>37.976199999999999</v>
      </c>
      <c r="Z341">
        <v>0.35470000000000002</v>
      </c>
      <c r="AA341">
        <v>2.5000000000000001E-2</v>
      </c>
      <c r="AB341">
        <v>1.5699999999999999E-2</v>
      </c>
      <c r="AC341" t="s">
        <v>179</v>
      </c>
      <c r="AD341">
        <v>9.1999999999999998E-3</v>
      </c>
      <c r="AE341" t="s">
        <v>179</v>
      </c>
      <c r="AF341">
        <v>1.8499999999999999E-2</v>
      </c>
      <c r="AG341">
        <v>0.30740000000000001</v>
      </c>
      <c r="AH341">
        <v>9.4999999999999998E-3</v>
      </c>
      <c r="AI341">
        <v>7.7110000000000003</v>
      </c>
      <c r="AJ341">
        <v>3.2899999999999999E-2</v>
      </c>
      <c r="AK341">
        <v>0.66790000000000005</v>
      </c>
      <c r="AL341">
        <v>8.2000000000000007E-3</v>
      </c>
      <c r="AM341">
        <v>2.2499999999999999E-2</v>
      </c>
      <c r="AN341">
        <v>8.5000000000000006E-3</v>
      </c>
      <c r="AO341">
        <v>2.23E-2</v>
      </c>
      <c r="AP341">
        <v>4.4000000000000003E-3</v>
      </c>
      <c r="AQ341">
        <v>0.1051</v>
      </c>
      <c r="AR341">
        <v>4.8999999999999998E-3</v>
      </c>
      <c r="AS341">
        <v>7.0519999999999996</v>
      </c>
      <c r="AT341">
        <v>2.86E-2</v>
      </c>
      <c r="AU341" t="s">
        <v>179</v>
      </c>
      <c r="AV341">
        <v>4.0000000000000001E-3</v>
      </c>
      <c r="AW341">
        <v>1.11E-2</v>
      </c>
      <c r="AX341">
        <v>1.1999999999999999E-3</v>
      </c>
      <c r="AY341" t="s">
        <v>283</v>
      </c>
      <c r="AZ341">
        <v>8.9999999999999998E-4</v>
      </c>
      <c r="BA341" t="s">
        <v>266</v>
      </c>
      <c r="BB341">
        <v>8.0000000000000004E-4</v>
      </c>
      <c r="BC341" t="s">
        <v>391</v>
      </c>
      <c r="BD341">
        <v>5.0000000000000001E-4</v>
      </c>
      <c r="BE341" t="s">
        <v>179</v>
      </c>
      <c r="BF341">
        <v>2.9999999999999997E-4</v>
      </c>
      <c r="BG341" t="s">
        <v>179</v>
      </c>
      <c r="BH341">
        <v>1E-4</v>
      </c>
      <c r="BI341" t="s">
        <v>247</v>
      </c>
      <c r="BJ341">
        <v>2.0000000000000001E-4</v>
      </c>
      <c r="BK341" t="s">
        <v>243</v>
      </c>
      <c r="BL341">
        <v>5.0000000000000001E-4</v>
      </c>
      <c r="BM341" t="s">
        <v>332</v>
      </c>
      <c r="BN341">
        <v>2.9999999999999997E-4</v>
      </c>
      <c r="BO341" t="s">
        <v>405</v>
      </c>
      <c r="BP341">
        <v>5.0000000000000001E-4</v>
      </c>
      <c r="BQ341" t="s">
        <v>179</v>
      </c>
      <c r="BR341">
        <v>2.9999999999999997E-4</v>
      </c>
      <c r="BS341" t="s">
        <v>179</v>
      </c>
      <c r="BT341">
        <v>4.0000000000000002E-4</v>
      </c>
      <c r="BU341" t="s">
        <v>179</v>
      </c>
      <c r="BV341">
        <v>5.9999999999999995E-4</v>
      </c>
      <c r="BW341" t="s">
        <v>18</v>
      </c>
      <c r="BY341" t="s">
        <v>179</v>
      </c>
      <c r="BZ341">
        <v>1.1000000000000001E-3</v>
      </c>
      <c r="CA341" t="s">
        <v>179</v>
      </c>
      <c r="CB341">
        <v>8.0000000000000004E-4</v>
      </c>
      <c r="CC341" t="s">
        <v>179</v>
      </c>
      <c r="CD341">
        <v>2.0999999999999999E-3</v>
      </c>
      <c r="CE341" t="s">
        <v>179</v>
      </c>
      <c r="CF341">
        <v>2.3E-3</v>
      </c>
      <c r="CG341" t="s">
        <v>216</v>
      </c>
      <c r="CH341">
        <v>1E-4</v>
      </c>
      <c r="CI341" t="s">
        <v>179</v>
      </c>
      <c r="CJ341">
        <v>7.3000000000000001E-3</v>
      </c>
      <c r="CK341" t="s">
        <v>179</v>
      </c>
      <c r="CL341">
        <v>1.14E-2</v>
      </c>
      <c r="CM341" t="s">
        <v>179</v>
      </c>
      <c r="CN341">
        <v>5.0000000000000001E-3</v>
      </c>
      <c r="CO341" t="s">
        <v>179</v>
      </c>
      <c r="CP341">
        <v>8.9999999999999998E-4</v>
      </c>
      <c r="CQ341" t="s">
        <v>179</v>
      </c>
      <c r="CR341">
        <v>3.0999999999999999E-3</v>
      </c>
      <c r="CS341" t="s">
        <v>179</v>
      </c>
      <c r="CT341">
        <v>2E-3</v>
      </c>
      <c r="CU341" t="s">
        <v>179</v>
      </c>
      <c r="CV341">
        <v>8.0000000000000004E-4</v>
      </c>
      <c r="CW341" t="s">
        <v>18</v>
      </c>
      <c r="CY341" t="s">
        <v>179</v>
      </c>
      <c r="CZ341">
        <v>5.0000000000000001E-4</v>
      </c>
      <c r="DA341" t="s">
        <v>179</v>
      </c>
      <c r="DB341">
        <v>5.9999999999999995E-4</v>
      </c>
      <c r="DC341" t="s">
        <v>179</v>
      </c>
      <c r="DD341">
        <v>5.9999999999999995E-4</v>
      </c>
      <c r="DE341" t="s">
        <v>179</v>
      </c>
      <c r="DF341">
        <v>5.9999999999999995E-4</v>
      </c>
      <c r="DG341" t="s">
        <v>179</v>
      </c>
      <c r="DH341">
        <v>4.0000000000000002E-4</v>
      </c>
      <c r="DI341" t="s">
        <v>179</v>
      </c>
      <c r="DJ341">
        <v>4.0000000000000002E-4</v>
      </c>
      <c r="DK341" t="s">
        <v>5975</v>
      </c>
      <c r="DL341" t="s">
        <v>59</v>
      </c>
      <c r="DS341">
        <v>137</v>
      </c>
      <c r="DT341" t="s">
        <v>2505</v>
      </c>
      <c r="DW341" t="s">
        <v>4995</v>
      </c>
    </row>
    <row r="342" spans="1:127">
      <c r="A342">
        <v>795</v>
      </c>
      <c r="B342" s="14">
        <v>44745.201388888891</v>
      </c>
      <c r="C342" t="s">
        <v>52</v>
      </c>
      <c r="D342">
        <v>0</v>
      </c>
      <c r="E342">
        <v>0</v>
      </c>
      <c r="F342">
        <v>0</v>
      </c>
      <c r="G342" t="s">
        <v>54</v>
      </c>
      <c r="H342" t="s">
        <v>55</v>
      </c>
      <c r="I342" t="s">
        <v>55</v>
      </c>
      <c r="J342" t="s">
        <v>55</v>
      </c>
      <c r="K342" t="s">
        <v>18</v>
      </c>
      <c r="L342">
        <v>90</v>
      </c>
      <c r="M342" t="s">
        <v>173</v>
      </c>
      <c r="N342">
        <v>0</v>
      </c>
      <c r="O342" t="s">
        <v>173</v>
      </c>
      <c r="P342">
        <v>0</v>
      </c>
      <c r="Q342" t="s">
        <v>173</v>
      </c>
      <c r="R342">
        <v>0</v>
      </c>
      <c r="S342">
        <v>2</v>
      </c>
      <c r="T342" t="s">
        <v>174</v>
      </c>
      <c r="U342">
        <v>4.3959000000000001</v>
      </c>
      <c r="V342">
        <v>0.69110000000000005</v>
      </c>
      <c r="W342">
        <v>12.3414</v>
      </c>
      <c r="X342">
        <v>0.3377</v>
      </c>
      <c r="Y342">
        <v>40.303199999999997</v>
      </c>
      <c r="Z342">
        <v>0.36749999999999999</v>
      </c>
      <c r="AA342">
        <v>1.89E-2</v>
      </c>
      <c r="AB342">
        <v>1.54E-2</v>
      </c>
      <c r="AC342" t="s">
        <v>179</v>
      </c>
      <c r="AD342">
        <v>8.8000000000000005E-3</v>
      </c>
      <c r="AE342" t="s">
        <v>179</v>
      </c>
      <c r="AF342">
        <v>1.7100000000000001E-2</v>
      </c>
      <c r="AG342">
        <v>0.37730000000000002</v>
      </c>
      <c r="AH342">
        <v>1.03E-2</v>
      </c>
      <c r="AI342">
        <v>8.1326999999999998</v>
      </c>
      <c r="AJ342">
        <v>3.3799999999999997E-2</v>
      </c>
      <c r="AK342">
        <v>0.62490000000000001</v>
      </c>
      <c r="AL342">
        <v>8.0000000000000002E-3</v>
      </c>
      <c r="AM342">
        <v>2.24E-2</v>
      </c>
      <c r="AN342">
        <v>8.3999999999999995E-3</v>
      </c>
      <c r="AO342">
        <v>2.3199999999999998E-2</v>
      </c>
      <c r="AP342">
        <v>4.4999999999999997E-3</v>
      </c>
      <c r="AQ342">
        <v>0.1111</v>
      </c>
      <c r="AR342">
        <v>5.0000000000000001E-3</v>
      </c>
      <c r="AS342">
        <v>7.2697000000000003</v>
      </c>
      <c r="AT342">
        <v>2.9100000000000001E-2</v>
      </c>
      <c r="AU342" t="s">
        <v>179</v>
      </c>
      <c r="AV342">
        <v>4.0000000000000001E-3</v>
      </c>
      <c r="AW342">
        <v>8.5000000000000006E-3</v>
      </c>
      <c r="AX342">
        <v>1E-3</v>
      </c>
      <c r="AY342" t="s">
        <v>317</v>
      </c>
      <c r="AZ342">
        <v>8.0000000000000004E-4</v>
      </c>
      <c r="BA342" t="s">
        <v>210</v>
      </c>
      <c r="BB342">
        <v>6.9999999999999999E-4</v>
      </c>
      <c r="BC342" t="s">
        <v>304</v>
      </c>
      <c r="BD342">
        <v>5.0000000000000001E-4</v>
      </c>
      <c r="BE342" t="s">
        <v>179</v>
      </c>
      <c r="BF342">
        <v>2.9999999999999997E-4</v>
      </c>
      <c r="BG342" t="s">
        <v>179</v>
      </c>
      <c r="BH342">
        <v>1E-4</v>
      </c>
      <c r="BI342" t="s">
        <v>285</v>
      </c>
      <c r="BJ342">
        <v>2.0000000000000001E-4</v>
      </c>
      <c r="BK342" t="s">
        <v>244</v>
      </c>
      <c r="BL342">
        <v>4.0000000000000002E-4</v>
      </c>
      <c r="BM342" t="s">
        <v>517</v>
      </c>
      <c r="BN342">
        <v>2.9999999999999997E-4</v>
      </c>
      <c r="BO342" t="s">
        <v>301</v>
      </c>
      <c r="BP342">
        <v>4.0000000000000002E-4</v>
      </c>
      <c r="BQ342" t="s">
        <v>179</v>
      </c>
      <c r="BR342">
        <v>2.9999999999999997E-4</v>
      </c>
      <c r="BS342" t="s">
        <v>179</v>
      </c>
      <c r="BT342">
        <v>4.0000000000000002E-4</v>
      </c>
      <c r="BU342" t="s">
        <v>179</v>
      </c>
      <c r="BV342">
        <v>6.9999999999999999E-4</v>
      </c>
      <c r="BW342" t="s">
        <v>179</v>
      </c>
      <c r="BX342">
        <v>8.0000000000000004E-4</v>
      </c>
      <c r="BY342" t="s">
        <v>179</v>
      </c>
      <c r="BZ342">
        <v>1.1000000000000001E-3</v>
      </c>
      <c r="CA342" t="s">
        <v>179</v>
      </c>
      <c r="CB342">
        <v>8.0000000000000004E-4</v>
      </c>
      <c r="CC342" t="s">
        <v>179</v>
      </c>
      <c r="CD342">
        <v>2.0999999999999999E-3</v>
      </c>
      <c r="CE342" t="s">
        <v>179</v>
      </c>
      <c r="CF342">
        <v>2.3E-3</v>
      </c>
      <c r="CG342" t="s">
        <v>179</v>
      </c>
      <c r="CH342">
        <v>1E-4</v>
      </c>
      <c r="CI342" t="s">
        <v>179</v>
      </c>
      <c r="CJ342">
        <v>6.8999999999999999E-3</v>
      </c>
      <c r="CK342" t="s">
        <v>179</v>
      </c>
      <c r="CL342">
        <v>1.14E-2</v>
      </c>
      <c r="CM342" t="s">
        <v>179</v>
      </c>
      <c r="CN342">
        <v>3.7000000000000002E-3</v>
      </c>
      <c r="CO342" t="s">
        <v>179</v>
      </c>
      <c r="CP342">
        <v>8.0000000000000004E-4</v>
      </c>
      <c r="CQ342" t="s">
        <v>179</v>
      </c>
      <c r="CR342">
        <v>3.0999999999999999E-3</v>
      </c>
      <c r="CS342" t="s">
        <v>179</v>
      </c>
      <c r="CT342">
        <v>1.9E-3</v>
      </c>
      <c r="CU342" t="s">
        <v>18</v>
      </c>
      <c r="CW342" t="s">
        <v>179</v>
      </c>
      <c r="CX342">
        <v>5.9999999999999995E-4</v>
      </c>
      <c r="CY342" t="s">
        <v>179</v>
      </c>
      <c r="CZ342">
        <v>5.0000000000000001E-4</v>
      </c>
      <c r="DA342" t="s">
        <v>179</v>
      </c>
      <c r="DB342">
        <v>5.0000000000000001E-4</v>
      </c>
      <c r="DC342" t="s">
        <v>179</v>
      </c>
      <c r="DD342">
        <v>5.9999999999999995E-4</v>
      </c>
      <c r="DE342" t="s">
        <v>179</v>
      </c>
      <c r="DF342">
        <v>5.9999999999999995E-4</v>
      </c>
      <c r="DG342" t="s">
        <v>179</v>
      </c>
      <c r="DH342">
        <v>4.0000000000000002E-4</v>
      </c>
      <c r="DI342" t="s">
        <v>179</v>
      </c>
      <c r="DJ342">
        <v>2.9999999999999997E-4</v>
      </c>
      <c r="DK342" t="s">
        <v>5976</v>
      </c>
      <c r="DL342" t="s">
        <v>59</v>
      </c>
      <c r="DS342">
        <v>11</v>
      </c>
      <c r="DT342" t="s">
        <v>5984</v>
      </c>
      <c r="DW342" t="s">
        <v>4996</v>
      </c>
    </row>
    <row r="343" spans="1:127">
      <c r="A343">
        <v>796</v>
      </c>
      <c r="B343" s="14">
        <v>44745.203472222223</v>
      </c>
      <c r="C343" t="s">
        <v>52</v>
      </c>
      <c r="D343">
        <v>0</v>
      </c>
      <c r="E343">
        <v>0</v>
      </c>
      <c r="F343">
        <v>0</v>
      </c>
      <c r="G343" t="s">
        <v>54</v>
      </c>
      <c r="H343" t="s">
        <v>55</v>
      </c>
      <c r="I343" t="s">
        <v>55</v>
      </c>
      <c r="J343" t="s">
        <v>55</v>
      </c>
      <c r="K343" t="s">
        <v>18</v>
      </c>
      <c r="L343">
        <v>90</v>
      </c>
      <c r="M343" t="s">
        <v>173</v>
      </c>
      <c r="N343">
        <v>0</v>
      </c>
      <c r="O343" t="s">
        <v>173</v>
      </c>
      <c r="P343">
        <v>0</v>
      </c>
      <c r="Q343" t="s">
        <v>173</v>
      </c>
      <c r="R343">
        <v>0</v>
      </c>
      <c r="S343">
        <v>2</v>
      </c>
      <c r="T343" t="s">
        <v>174</v>
      </c>
      <c r="U343">
        <v>3.9167000000000001</v>
      </c>
      <c r="V343">
        <v>0.67349999999999999</v>
      </c>
      <c r="W343">
        <v>13.2851</v>
      </c>
      <c r="X343">
        <v>0.34339999999999998</v>
      </c>
      <c r="Y343">
        <v>39.748699999999999</v>
      </c>
      <c r="Z343">
        <v>0.3619</v>
      </c>
      <c r="AA343">
        <v>3.3599999999999998E-2</v>
      </c>
      <c r="AB343">
        <v>1.5800000000000002E-2</v>
      </c>
      <c r="AC343" t="s">
        <v>179</v>
      </c>
      <c r="AD343">
        <v>8.8000000000000005E-3</v>
      </c>
      <c r="AE343" t="s">
        <v>179</v>
      </c>
      <c r="AF343">
        <v>1.77E-2</v>
      </c>
      <c r="AG343">
        <v>0.2873</v>
      </c>
      <c r="AH343">
        <v>9.1999999999999998E-3</v>
      </c>
      <c r="AI343">
        <v>8.6339000000000006</v>
      </c>
      <c r="AJ343">
        <v>3.4700000000000002E-2</v>
      </c>
      <c r="AK343">
        <v>0.64249999999999996</v>
      </c>
      <c r="AL343">
        <v>8.0999999999999996E-3</v>
      </c>
      <c r="AM343">
        <v>2.12E-2</v>
      </c>
      <c r="AN343">
        <v>8.3999999999999995E-3</v>
      </c>
      <c r="AO343">
        <v>1.6899999999999998E-2</v>
      </c>
      <c r="AP343">
        <v>4.1000000000000003E-3</v>
      </c>
      <c r="AQ343">
        <v>0.10920000000000001</v>
      </c>
      <c r="AR343">
        <v>4.8999999999999998E-3</v>
      </c>
      <c r="AS343">
        <v>5.8045999999999998</v>
      </c>
      <c r="AT343">
        <v>2.6100000000000002E-2</v>
      </c>
      <c r="AU343">
        <v>4.0000000000000001E-3</v>
      </c>
      <c r="AV343">
        <v>3.7000000000000002E-3</v>
      </c>
      <c r="AW343">
        <v>8.2000000000000007E-3</v>
      </c>
      <c r="AX343">
        <v>1E-3</v>
      </c>
      <c r="AY343" t="s">
        <v>208</v>
      </c>
      <c r="AZ343">
        <v>8.0000000000000004E-4</v>
      </c>
      <c r="BA343" t="s">
        <v>302</v>
      </c>
      <c r="BB343">
        <v>6.9999999999999999E-4</v>
      </c>
      <c r="BC343" t="s">
        <v>285</v>
      </c>
      <c r="BD343">
        <v>5.0000000000000001E-4</v>
      </c>
      <c r="BE343" t="s">
        <v>179</v>
      </c>
      <c r="BF343">
        <v>2.9999999999999997E-4</v>
      </c>
      <c r="BG343" t="s">
        <v>179</v>
      </c>
      <c r="BH343">
        <v>1E-4</v>
      </c>
      <c r="BI343" t="s">
        <v>318</v>
      </c>
      <c r="BJ343">
        <v>2.0000000000000001E-4</v>
      </c>
      <c r="BK343" t="s">
        <v>559</v>
      </c>
      <c r="BL343">
        <v>4.0000000000000002E-4</v>
      </c>
      <c r="BM343" t="s">
        <v>639</v>
      </c>
      <c r="BN343">
        <v>2.9999999999999997E-4</v>
      </c>
      <c r="BO343" t="s">
        <v>1085</v>
      </c>
      <c r="BP343">
        <v>5.0000000000000001E-4</v>
      </c>
      <c r="BQ343" t="s">
        <v>179</v>
      </c>
      <c r="BR343">
        <v>2.9999999999999997E-4</v>
      </c>
      <c r="BS343" t="s">
        <v>179</v>
      </c>
      <c r="BT343">
        <v>2.9999999999999997E-4</v>
      </c>
      <c r="BU343" t="s">
        <v>179</v>
      </c>
      <c r="BV343">
        <v>6.9999999999999999E-4</v>
      </c>
      <c r="BW343" t="s">
        <v>18</v>
      </c>
      <c r="BY343" t="s">
        <v>18</v>
      </c>
      <c r="CA343" t="s">
        <v>179</v>
      </c>
      <c r="CB343">
        <v>8.0000000000000004E-4</v>
      </c>
      <c r="CC343" t="s">
        <v>179</v>
      </c>
      <c r="CD343">
        <v>2E-3</v>
      </c>
      <c r="CE343" t="s">
        <v>179</v>
      </c>
      <c r="CF343">
        <v>2.3E-3</v>
      </c>
      <c r="CG343" t="s">
        <v>179</v>
      </c>
      <c r="CH343">
        <v>1E-4</v>
      </c>
      <c r="CI343" t="s">
        <v>179</v>
      </c>
      <c r="CJ343">
        <v>6.7999999999999996E-3</v>
      </c>
      <c r="CK343" t="s">
        <v>179</v>
      </c>
      <c r="CL343">
        <v>1.11E-2</v>
      </c>
      <c r="CM343" t="s">
        <v>601</v>
      </c>
      <c r="CN343">
        <v>4.1000000000000003E-3</v>
      </c>
      <c r="CO343" t="s">
        <v>179</v>
      </c>
      <c r="CP343">
        <v>8.9999999999999998E-4</v>
      </c>
      <c r="CQ343" t="s">
        <v>179</v>
      </c>
      <c r="CR343">
        <v>3.3E-3</v>
      </c>
      <c r="CS343" t="s">
        <v>179</v>
      </c>
      <c r="CT343">
        <v>1.8E-3</v>
      </c>
      <c r="CU343" t="s">
        <v>179</v>
      </c>
      <c r="CV343">
        <v>8.0000000000000004E-4</v>
      </c>
      <c r="CW343" t="s">
        <v>18</v>
      </c>
      <c r="CY343" t="s">
        <v>179</v>
      </c>
      <c r="CZ343">
        <v>5.9999999999999995E-4</v>
      </c>
      <c r="DA343" t="s">
        <v>179</v>
      </c>
      <c r="DB343">
        <v>5.9999999999999995E-4</v>
      </c>
      <c r="DC343" t="s">
        <v>179</v>
      </c>
      <c r="DD343">
        <v>5.9999999999999995E-4</v>
      </c>
      <c r="DE343" t="s">
        <v>179</v>
      </c>
      <c r="DF343">
        <v>5.9999999999999995E-4</v>
      </c>
      <c r="DG343" t="s">
        <v>179</v>
      </c>
      <c r="DH343">
        <v>4.0000000000000002E-4</v>
      </c>
      <c r="DI343" t="s">
        <v>179</v>
      </c>
      <c r="DJ343">
        <v>2.9999999999999997E-4</v>
      </c>
      <c r="DK343" t="s">
        <v>5976</v>
      </c>
      <c r="DL343" t="s">
        <v>59</v>
      </c>
      <c r="DS343">
        <v>43</v>
      </c>
      <c r="DT343" t="s">
        <v>5985</v>
      </c>
      <c r="DW343" t="s">
        <v>4997</v>
      </c>
    </row>
    <row r="344" spans="1:127">
      <c r="A344">
        <v>797</v>
      </c>
      <c r="B344" s="14">
        <v>44745.205555555556</v>
      </c>
      <c r="C344" t="s">
        <v>52</v>
      </c>
      <c r="D344">
        <v>0</v>
      </c>
      <c r="E344">
        <v>0</v>
      </c>
      <c r="F344">
        <v>0</v>
      </c>
      <c r="G344" t="s">
        <v>54</v>
      </c>
      <c r="H344" t="s">
        <v>55</v>
      </c>
      <c r="I344" t="s">
        <v>55</v>
      </c>
      <c r="J344" t="s">
        <v>55</v>
      </c>
      <c r="K344" t="s">
        <v>18</v>
      </c>
      <c r="L344">
        <v>90</v>
      </c>
      <c r="M344" t="s">
        <v>173</v>
      </c>
      <c r="N344">
        <v>0</v>
      </c>
      <c r="O344" t="s">
        <v>173</v>
      </c>
      <c r="P344">
        <v>0</v>
      </c>
      <c r="Q344" t="s">
        <v>173</v>
      </c>
      <c r="R344">
        <v>0</v>
      </c>
      <c r="S344">
        <v>2</v>
      </c>
      <c r="T344" t="s">
        <v>174</v>
      </c>
      <c r="U344">
        <v>2.7004000000000001</v>
      </c>
      <c r="V344">
        <v>0.64190000000000003</v>
      </c>
      <c r="W344">
        <v>11.980499999999999</v>
      </c>
      <c r="X344">
        <v>0.32890000000000003</v>
      </c>
      <c r="Y344">
        <v>37.381100000000004</v>
      </c>
      <c r="Z344">
        <v>0.3508</v>
      </c>
      <c r="AA344">
        <v>5.0200000000000002E-2</v>
      </c>
      <c r="AB344">
        <v>1.5800000000000002E-2</v>
      </c>
      <c r="AC344" t="s">
        <v>179</v>
      </c>
      <c r="AD344">
        <v>8.8000000000000005E-3</v>
      </c>
      <c r="AE344" t="s">
        <v>179</v>
      </c>
      <c r="AF344">
        <v>1.8200000000000001E-2</v>
      </c>
      <c r="AG344">
        <v>0.39550000000000002</v>
      </c>
      <c r="AH344">
        <v>1.0200000000000001E-2</v>
      </c>
      <c r="AI344">
        <v>7.4717000000000002</v>
      </c>
      <c r="AJ344">
        <v>3.2300000000000002E-2</v>
      </c>
      <c r="AK344">
        <v>0.63080000000000003</v>
      </c>
      <c r="AL344">
        <v>8.0000000000000002E-3</v>
      </c>
      <c r="AM344">
        <v>2.8199999999999999E-2</v>
      </c>
      <c r="AN344">
        <v>8.3999999999999995E-3</v>
      </c>
      <c r="AO344">
        <v>2.8400000000000002E-2</v>
      </c>
      <c r="AP344">
        <v>4.4000000000000003E-3</v>
      </c>
      <c r="AQ344">
        <v>9.8400000000000001E-2</v>
      </c>
      <c r="AR344">
        <v>4.7000000000000002E-3</v>
      </c>
      <c r="AS344">
        <v>6.4949000000000003</v>
      </c>
      <c r="AT344">
        <v>2.7300000000000001E-2</v>
      </c>
      <c r="AU344" t="s">
        <v>179</v>
      </c>
      <c r="AV344">
        <v>3.8999999999999998E-3</v>
      </c>
      <c r="AW344">
        <v>7.4000000000000003E-3</v>
      </c>
      <c r="AX344">
        <v>1E-3</v>
      </c>
      <c r="AY344" t="s">
        <v>266</v>
      </c>
      <c r="AZ344">
        <v>8.0000000000000004E-4</v>
      </c>
      <c r="BA344" t="s">
        <v>405</v>
      </c>
      <c r="BB344">
        <v>6.9999999999999999E-4</v>
      </c>
      <c r="BC344" t="s">
        <v>211</v>
      </c>
      <c r="BD344">
        <v>5.0000000000000001E-4</v>
      </c>
      <c r="BE344" t="s">
        <v>179</v>
      </c>
      <c r="BF344">
        <v>2.9999999999999997E-4</v>
      </c>
      <c r="BG344" t="s">
        <v>179</v>
      </c>
      <c r="BH344">
        <v>1E-4</v>
      </c>
      <c r="BI344" t="s">
        <v>211</v>
      </c>
      <c r="BJ344">
        <v>2.0000000000000001E-4</v>
      </c>
      <c r="BK344" t="s">
        <v>243</v>
      </c>
      <c r="BL344">
        <v>5.0000000000000001E-4</v>
      </c>
      <c r="BM344" t="s">
        <v>332</v>
      </c>
      <c r="BN344">
        <v>2.9999999999999997E-4</v>
      </c>
      <c r="BO344" t="s">
        <v>450</v>
      </c>
      <c r="BP344">
        <v>5.0000000000000001E-4</v>
      </c>
      <c r="BQ344" t="s">
        <v>179</v>
      </c>
      <c r="BR344">
        <v>2.9999999999999997E-4</v>
      </c>
      <c r="BS344" t="s">
        <v>179</v>
      </c>
      <c r="BT344">
        <v>4.0000000000000002E-4</v>
      </c>
      <c r="BU344" t="s">
        <v>179</v>
      </c>
      <c r="BV344">
        <v>5.9999999999999995E-4</v>
      </c>
      <c r="BW344" t="s">
        <v>214</v>
      </c>
      <c r="BX344">
        <v>8.0000000000000004E-4</v>
      </c>
      <c r="BY344" t="s">
        <v>18</v>
      </c>
      <c r="CA344" t="s">
        <v>179</v>
      </c>
      <c r="CB344">
        <v>8.0000000000000004E-4</v>
      </c>
      <c r="CC344" t="s">
        <v>179</v>
      </c>
      <c r="CD344">
        <v>2E-3</v>
      </c>
      <c r="CE344" t="s">
        <v>179</v>
      </c>
      <c r="CF344">
        <v>2.2000000000000001E-3</v>
      </c>
      <c r="CG344" t="s">
        <v>179</v>
      </c>
      <c r="CH344">
        <v>1E-4</v>
      </c>
      <c r="CI344" t="s">
        <v>179</v>
      </c>
      <c r="CJ344">
        <v>7.4999999999999997E-3</v>
      </c>
      <c r="CK344" t="s">
        <v>179</v>
      </c>
      <c r="CL344">
        <v>1.12E-2</v>
      </c>
      <c r="CM344" t="s">
        <v>537</v>
      </c>
      <c r="CN344">
        <v>5.1999999999999998E-3</v>
      </c>
      <c r="CO344" t="s">
        <v>179</v>
      </c>
      <c r="CP344">
        <v>8.9999999999999998E-4</v>
      </c>
      <c r="CQ344" t="s">
        <v>179</v>
      </c>
      <c r="CR344">
        <v>3.3E-3</v>
      </c>
      <c r="CS344" t="s">
        <v>179</v>
      </c>
      <c r="CT344">
        <v>1.9E-3</v>
      </c>
      <c r="CU344" t="s">
        <v>179</v>
      </c>
      <c r="CV344">
        <v>8.0000000000000004E-4</v>
      </c>
      <c r="CW344" t="s">
        <v>18</v>
      </c>
      <c r="CY344" t="s">
        <v>179</v>
      </c>
      <c r="CZ344">
        <v>5.9999999999999995E-4</v>
      </c>
      <c r="DA344" t="s">
        <v>179</v>
      </c>
      <c r="DB344">
        <v>5.9999999999999995E-4</v>
      </c>
      <c r="DC344" t="s">
        <v>179</v>
      </c>
      <c r="DD344">
        <v>5.0000000000000001E-4</v>
      </c>
      <c r="DE344" t="s">
        <v>179</v>
      </c>
      <c r="DF344">
        <v>5.9999999999999995E-4</v>
      </c>
      <c r="DG344" t="s">
        <v>179</v>
      </c>
      <c r="DH344">
        <v>4.0000000000000002E-4</v>
      </c>
      <c r="DI344" t="s">
        <v>179</v>
      </c>
      <c r="DJ344">
        <v>4.0000000000000002E-4</v>
      </c>
      <c r="DK344" t="s">
        <v>5976</v>
      </c>
      <c r="DL344" t="s">
        <v>59</v>
      </c>
      <c r="DS344">
        <v>67</v>
      </c>
      <c r="DT344" t="s">
        <v>1752</v>
      </c>
      <c r="DW344" t="s">
        <v>4998</v>
      </c>
    </row>
    <row r="345" spans="1:127">
      <c r="A345">
        <v>798</v>
      </c>
      <c r="B345" s="14">
        <v>44745.210416666669</v>
      </c>
      <c r="C345" t="s">
        <v>52</v>
      </c>
      <c r="D345">
        <v>0</v>
      </c>
      <c r="E345">
        <v>0</v>
      </c>
      <c r="F345">
        <v>0</v>
      </c>
      <c r="G345" t="s">
        <v>54</v>
      </c>
      <c r="H345" t="s">
        <v>55</v>
      </c>
      <c r="I345" t="s">
        <v>55</v>
      </c>
      <c r="J345" t="s">
        <v>55</v>
      </c>
      <c r="K345" t="s">
        <v>18</v>
      </c>
      <c r="L345">
        <v>90</v>
      </c>
      <c r="M345" t="s">
        <v>173</v>
      </c>
      <c r="N345">
        <v>0</v>
      </c>
      <c r="O345" t="s">
        <v>173</v>
      </c>
      <c r="P345">
        <v>0</v>
      </c>
      <c r="Q345" t="s">
        <v>173</v>
      </c>
      <c r="R345">
        <v>0</v>
      </c>
      <c r="S345">
        <v>2</v>
      </c>
      <c r="T345" t="s">
        <v>174</v>
      </c>
      <c r="U345">
        <v>3.6246</v>
      </c>
      <c r="V345">
        <v>0.66700000000000004</v>
      </c>
      <c r="W345">
        <v>11.9359</v>
      </c>
      <c r="X345">
        <v>0.33029999999999998</v>
      </c>
      <c r="Y345">
        <v>38.402799999999999</v>
      </c>
      <c r="Z345">
        <v>0.35580000000000001</v>
      </c>
      <c r="AA345">
        <v>3.85E-2</v>
      </c>
      <c r="AB345">
        <v>1.5900000000000001E-2</v>
      </c>
      <c r="AC345" t="s">
        <v>179</v>
      </c>
      <c r="AD345">
        <v>9.1999999999999998E-3</v>
      </c>
      <c r="AE345" t="s">
        <v>179</v>
      </c>
      <c r="AF345">
        <v>1.83E-2</v>
      </c>
      <c r="AG345">
        <v>0.22689999999999999</v>
      </c>
      <c r="AH345">
        <v>8.6E-3</v>
      </c>
      <c r="AI345">
        <v>7.8642000000000003</v>
      </c>
      <c r="AJ345">
        <v>3.32E-2</v>
      </c>
      <c r="AK345">
        <v>0.66690000000000005</v>
      </c>
      <c r="AL345">
        <v>8.2000000000000007E-3</v>
      </c>
      <c r="AM345">
        <v>2.2599999999999999E-2</v>
      </c>
      <c r="AN345">
        <v>8.5000000000000006E-3</v>
      </c>
      <c r="AO345">
        <v>2.1000000000000001E-2</v>
      </c>
      <c r="AP345">
        <v>4.1999999999999997E-3</v>
      </c>
      <c r="AQ345">
        <v>0.1071</v>
      </c>
      <c r="AR345">
        <v>4.8999999999999998E-3</v>
      </c>
      <c r="AS345">
        <v>6.4835000000000003</v>
      </c>
      <c r="AT345">
        <v>2.7400000000000001E-2</v>
      </c>
      <c r="AU345">
        <v>4.1999999999999997E-3</v>
      </c>
      <c r="AV345">
        <v>3.8999999999999998E-3</v>
      </c>
      <c r="AW345">
        <v>1.29E-2</v>
      </c>
      <c r="AX345">
        <v>1.1999999999999999E-3</v>
      </c>
      <c r="AY345" t="s">
        <v>429</v>
      </c>
      <c r="AZ345">
        <v>8.0000000000000004E-4</v>
      </c>
      <c r="BA345" t="s">
        <v>195</v>
      </c>
      <c r="BB345">
        <v>6.9999999999999999E-4</v>
      </c>
      <c r="BC345" t="s">
        <v>285</v>
      </c>
      <c r="BD345">
        <v>5.0000000000000001E-4</v>
      </c>
      <c r="BE345" t="s">
        <v>179</v>
      </c>
      <c r="BF345">
        <v>2.9999999999999997E-4</v>
      </c>
      <c r="BG345" t="s">
        <v>179</v>
      </c>
      <c r="BH345">
        <v>1E-4</v>
      </c>
      <c r="BI345" t="s">
        <v>318</v>
      </c>
      <c r="BJ345">
        <v>2.0000000000000001E-4</v>
      </c>
      <c r="BK345" t="s">
        <v>266</v>
      </c>
      <c r="BL345">
        <v>4.0000000000000002E-4</v>
      </c>
      <c r="BM345" t="s">
        <v>269</v>
      </c>
      <c r="BN345">
        <v>2.9999999999999997E-4</v>
      </c>
      <c r="BO345" t="s">
        <v>650</v>
      </c>
      <c r="BP345">
        <v>5.0000000000000001E-4</v>
      </c>
      <c r="BQ345" t="s">
        <v>179</v>
      </c>
      <c r="BR345">
        <v>2.9999999999999997E-4</v>
      </c>
      <c r="BS345" t="s">
        <v>179</v>
      </c>
      <c r="BT345">
        <v>4.0000000000000002E-4</v>
      </c>
      <c r="BU345" t="s">
        <v>179</v>
      </c>
      <c r="BV345">
        <v>5.9999999999999995E-4</v>
      </c>
      <c r="BW345" t="s">
        <v>651</v>
      </c>
      <c r="BX345">
        <v>8.0000000000000004E-4</v>
      </c>
      <c r="BY345" t="s">
        <v>18</v>
      </c>
      <c r="CA345" t="s">
        <v>179</v>
      </c>
      <c r="CB345">
        <v>8.0000000000000004E-4</v>
      </c>
      <c r="CC345" t="s">
        <v>179</v>
      </c>
      <c r="CD345">
        <v>2E-3</v>
      </c>
      <c r="CE345" t="s">
        <v>179</v>
      </c>
      <c r="CF345">
        <v>2.2000000000000001E-3</v>
      </c>
      <c r="CG345" t="s">
        <v>179</v>
      </c>
      <c r="CH345">
        <v>1E-4</v>
      </c>
      <c r="CI345" t="s">
        <v>179</v>
      </c>
      <c r="CJ345">
        <v>7.3000000000000001E-3</v>
      </c>
      <c r="CK345" t="s">
        <v>179</v>
      </c>
      <c r="CL345">
        <v>1.12E-2</v>
      </c>
      <c r="CM345" t="s">
        <v>179</v>
      </c>
      <c r="CN345">
        <v>4.5999999999999999E-3</v>
      </c>
      <c r="CO345" t="s">
        <v>179</v>
      </c>
      <c r="CP345">
        <v>8.9999999999999998E-4</v>
      </c>
      <c r="CQ345" t="s">
        <v>179</v>
      </c>
      <c r="CR345">
        <v>3.3E-3</v>
      </c>
      <c r="CS345" t="s">
        <v>179</v>
      </c>
      <c r="CT345">
        <v>2E-3</v>
      </c>
      <c r="CU345" t="s">
        <v>179</v>
      </c>
      <c r="CV345">
        <v>8.9999999999999998E-4</v>
      </c>
      <c r="CW345" t="s">
        <v>18</v>
      </c>
      <c r="CY345" t="s">
        <v>179</v>
      </c>
      <c r="CZ345">
        <v>5.0000000000000001E-4</v>
      </c>
      <c r="DA345" t="s">
        <v>179</v>
      </c>
      <c r="DB345">
        <v>5.9999999999999995E-4</v>
      </c>
      <c r="DC345" t="s">
        <v>179</v>
      </c>
      <c r="DD345">
        <v>5.9999999999999995E-4</v>
      </c>
      <c r="DE345" t="s">
        <v>179</v>
      </c>
      <c r="DF345">
        <v>5.9999999999999995E-4</v>
      </c>
      <c r="DG345" t="s">
        <v>179</v>
      </c>
      <c r="DH345">
        <v>4.0000000000000002E-4</v>
      </c>
      <c r="DI345" t="s">
        <v>179</v>
      </c>
      <c r="DJ345">
        <v>4.0000000000000002E-4</v>
      </c>
      <c r="DK345" t="s">
        <v>5977</v>
      </c>
      <c r="DL345" t="s">
        <v>59</v>
      </c>
      <c r="DS345">
        <v>4</v>
      </c>
      <c r="DT345" t="s">
        <v>5984</v>
      </c>
      <c r="DW345" t="s">
        <v>4999</v>
      </c>
    </row>
    <row r="346" spans="1:127">
      <c r="A346">
        <v>799</v>
      </c>
      <c r="B346" s="14">
        <v>44745.211805555555</v>
      </c>
      <c r="C346" t="s">
        <v>52</v>
      </c>
      <c r="D346">
        <v>0</v>
      </c>
      <c r="E346">
        <v>0</v>
      </c>
      <c r="F346">
        <v>0</v>
      </c>
      <c r="G346" t="s">
        <v>54</v>
      </c>
      <c r="H346" t="s">
        <v>55</v>
      </c>
      <c r="I346" t="s">
        <v>55</v>
      </c>
      <c r="J346" t="s">
        <v>55</v>
      </c>
      <c r="K346" t="s">
        <v>18</v>
      </c>
      <c r="L346">
        <v>90</v>
      </c>
      <c r="M346" t="s">
        <v>173</v>
      </c>
      <c r="N346">
        <v>0</v>
      </c>
      <c r="O346" t="s">
        <v>173</v>
      </c>
      <c r="P346">
        <v>0</v>
      </c>
      <c r="Q346" t="s">
        <v>173</v>
      </c>
      <c r="R346">
        <v>0</v>
      </c>
      <c r="S346">
        <v>2</v>
      </c>
      <c r="T346" t="s">
        <v>174</v>
      </c>
      <c r="U346">
        <v>4.0209000000000001</v>
      </c>
      <c r="V346">
        <v>0.68020000000000003</v>
      </c>
      <c r="W346">
        <v>11.2182</v>
      </c>
      <c r="X346">
        <v>0.32419999999999999</v>
      </c>
      <c r="Y346">
        <v>39.742899999999999</v>
      </c>
      <c r="Z346">
        <v>0.36280000000000001</v>
      </c>
      <c r="AA346">
        <v>2.7099999999999999E-2</v>
      </c>
      <c r="AB346">
        <v>1.5800000000000002E-2</v>
      </c>
      <c r="AC346" t="s">
        <v>179</v>
      </c>
      <c r="AD346">
        <v>9.1000000000000004E-3</v>
      </c>
      <c r="AE346" t="s">
        <v>179</v>
      </c>
      <c r="AF346">
        <v>1.78E-2</v>
      </c>
      <c r="AG346">
        <v>0.2394</v>
      </c>
      <c r="AH346">
        <v>8.6999999999999994E-3</v>
      </c>
      <c r="AI346">
        <v>7.9166999999999996</v>
      </c>
      <c r="AJ346">
        <v>3.3300000000000003E-2</v>
      </c>
      <c r="AK346">
        <v>0.68110000000000004</v>
      </c>
      <c r="AL346">
        <v>8.3000000000000001E-3</v>
      </c>
      <c r="AM346">
        <v>1.4800000000000001E-2</v>
      </c>
      <c r="AN346">
        <v>8.3000000000000001E-3</v>
      </c>
      <c r="AO346">
        <v>2.7799999999999998E-2</v>
      </c>
      <c r="AP346">
        <v>4.4999999999999997E-3</v>
      </c>
      <c r="AQ346">
        <v>0.1163</v>
      </c>
      <c r="AR346">
        <v>5.1999999999999998E-3</v>
      </c>
      <c r="AS346">
        <v>6.8787000000000003</v>
      </c>
      <c r="AT346">
        <v>2.8299999999999999E-2</v>
      </c>
      <c r="AU346">
        <v>5.0000000000000001E-3</v>
      </c>
      <c r="AV346">
        <v>4.0000000000000001E-3</v>
      </c>
      <c r="AW346">
        <v>7.6E-3</v>
      </c>
      <c r="AX346">
        <v>1E-3</v>
      </c>
      <c r="AY346" t="s">
        <v>265</v>
      </c>
      <c r="AZ346">
        <v>8.0000000000000004E-4</v>
      </c>
      <c r="BA346" t="s">
        <v>317</v>
      </c>
      <c r="BB346">
        <v>6.9999999999999999E-4</v>
      </c>
      <c r="BC346" t="s">
        <v>211</v>
      </c>
      <c r="BD346">
        <v>5.0000000000000001E-4</v>
      </c>
      <c r="BE346" t="s">
        <v>179</v>
      </c>
      <c r="BF346">
        <v>2.9999999999999997E-4</v>
      </c>
      <c r="BG346" t="s">
        <v>179</v>
      </c>
      <c r="BH346">
        <v>1E-4</v>
      </c>
      <c r="BI346" t="s">
        <v>286</v>
      </c>
      <c r="BJ346">
        <v>2.0000000000000001E-4</v>
      </c>
      <c r="BK346" t="s">
        <v>265</v>
      </c>
      <c r="BL346">
        <v>4.0000000000000002E-4</v>
      </c>
      <c r="BM346" t="s">
        <v>249</v>
      </c>
      <c r="BN346">
        <v>2.9999999999999997E-4</v>
      </c>
      <c r="BO346" t="s">
        <v>284</v>
      </c>
      <c r="BP346">
        <v>5.0000000000000001E-4</v>
      </c>
      <c r="BQ346" t="s">
        <v>179</v>
      </c>
      <c r="BR346">
        <v>2.9999999999999997E-4</v>
      </c>
      <c r="BS346" t="s">
        <v>179</v>
      </c>
      <c r="BT346">
        <v>4.0000000000000002E-4</v>
      </c>
      <c r="BU346" t="s">
        <v>179</v>
      </c>
      <c r="BV346">
        <v>6.9999999999999999E-4</v>
      </c>
      <c r="BW346" t="s">
        <v>179</v>
      </c>
      <c r="BX346">
        <v>8.0000000000000004E-4</v>
      </c>
      <c r="BY346" t="s">
        <v>179</v>
      </c>
      <c r="BZ346">
        <v>1.1000000000000001E-3</v>
      </c>
      <c r="CA346" t="s">
        <v>179</v>
      </c>
      <c r="CB346">
        <v>8.0000000000000004E-4</v>
      </c>
      <c r="CC346" t="s">
        <v>179</v>
      </c>
      <c r="CD346">
        <v>2.0999999999999999E-3</v>
      </c>
      <c r="CE346" t="s">
        <v>179</v>
      </c>
      <c r="CF346">
        <v>2.3E-3</v>
      </c>
      <c r="CG346" t="s">
        <v>216</v>
      </c>
      <c r="CH346">
        <v>1E-4</v>
      </c>
      <c r="CI346" t="s">
        <v>179</v>
      </c>
      <c r="CJ346">
        <v>7.1000000000000004E-3</v>
      </c>
      <c r="CK346" t="s">
        <v>179</v>
      </c>
      <c r="CL346">
        <v>1.1299999999999999E-2</v>
      </c>
      <c r="CM346" t="s">
        <v>179</v>
      </c>
      <c r="CN346">
        <v>3.7000000000000002E-3</v>
      </c>
      <c r="CO346" t="s">
        <v>179</v>
      </c>
      <c r="CP346">
        <v>8.9999999999999998E-4</v>
      </c>
      <c r="CQ346" t="s">
        <v>179</v>
      </c>
      <c r="CR346">
        <v>3.3E-3</v>
      </c>
      <c r="CS346" t="s">
        <v>179</v>
      </c>
      <c r="CT346">
        <v>1.8E-3</v>
      </c>
      <c r="CU346" t="s">
        <v>179</v>
      </c>
      <c r="CV346">
        <v>8.9999999999999998E-4</v>
      </c>
      <c r="CW346" t="s">
        <v>18</v>
      </c>
      <c r="CY346" t="s">
        <v>179</v>
      </c>
      <c r="CZ346">
        <v>5.9999999999999995E-4</v>
      </c>
      <c r="DA346" t="s">
        <v>179</v>
      </c>
      <c r="DB346">
        <v>5.9999999999999995E-4</v>
      </c>
      <c r="DC346" t="s">
        <v>179</v>
      </c>
      <c r="DD346">
        <v>5.9999999999999995E-4</v>
      </c>
      <c r="DE346" t="s">
        <v>179</v>
      </c>
      <c r="DF346">
        <v>6.9999999999999999E-4</v>
      </c>
      <c r="DG346" t="s">
        <v>179</v>
      </c>
      <c r="DH346">
        <v>4.0000000000000002E-4</v>
      </c>
      <c r="DI346" t="s">
        <v>179</v>
      </c>
      <c r="DJ346">
        <v>2.9999999999999997E-4</v>
      </c>
      <c r="DK346" t="s">
        <v>5977</v>
      </c>
      <c r="DL346" t="s">
        <v>59</v>
      </c>
      <c r="DS346">
        <v>26</v>
      </c>
      <c r="DT346" t="s">
        <v>5992</v>
      </c>
      <c r="DW346" t="s">
        <v>5000</v>
      </c>
    </row>
    <row r="347" spans="1:127">
      <c r="A347">
        <v>800</v>
      </c>
      <c r="B347" s="14">
        <v>44745.215277777781</v>
      </c>
      <c r="C347" t="s">
        <v>52</v>
      </c>
      <c r="D347">
        <v>0</v>
      </c>
      <c r="E347">
        <v>0</v>
      </c>
      <c r="F347">
        <v>0</v>
      </c>
      <c r="G347" t="s">
        <v>54</v>
      </c>
      <c r="H347" t="s">
        <v>55</v>
      </c>
      <c r="I347" t="s">
        <v>55</v>
      </c>
      <c r="J347" t="s">
        <v>55</v>
      </c>
      <c r="K347" t="s">
        <v>18</v>
      </c>
      <c r="L347">
        <v>90</v>
      </c>
      <c r="M347" t="s">
        <v>173</v>
      </c>
      <c r="N347">
        <v>0</v>
      </c>
      <c r="O347" t="s">
        <v>173</v>
      </c>
      <c r="P347">
        <v>0</v>
      </c>
      <c r="Q347" t="s">
        <v>173</v>
      </c>
      <c r="R347">
        <v>0</v>
      </c>
      <c r="S347">
        <v>2</v>
      </c>
      <c r="T347" t="s">
        <v>174</v>
      </c>
      <c r="U347">
        <v>2.867</v>
      </c>
      <c r="V347">
        <v>0.68359999999999999</v>
      </c>
      <c r="W347">
        <v>11.844900000000001</v>
      </c>
      <c r="X347">
        <v>0.33119999999999999</v>
      </c>
      <c r="Y347">
        <v>37.039000000000001</v>
      </c>
      <c r="Z347">
        <v>0.34739999999999999</v>
      </c>
      <c r="AA347">
        <v>3.8399999999999997E-2</v>
      </c>
      <c r="AB347">
        <v>1.7000000000000001E-2</v>
      </c>
      <c r="AC347" t="s">
        <v>179</v>
      </c>
      <c r="AD347">
        <v>9.1000000000000004E-3</v>
      </c>
      <c r="AE347" t="s">
        <v>179</v>
      </c>
      <c r="AF347">
        <v>1.7600000000000001E-2</v>
      </c>
      <c r="AG347">
        <v>0.29830000000000001</v>
      </c>
      <c r="AH347">
        <v>9.2999999999999992E-3</v>
      </c>
      <c r="AI347">
        <v>9.6513000000000009</v>
      </c>
      <c r="AJ347">
        <v>3.6900000000000002E-2</v>
      </c>
      <c r="AK347">
        <v>0.63600000000000001</v>
      </c>
      <c r="AL347">
        <v>8.3000000000000001E-3</v>
      </c>
      <c r="AM347">
        <v>3.2800000000000003E-2</v>
      </c>
      <c r="AN347">
        <v>8.9999999999999993E-3</v>
      </c>
      <c r="AO347">
        <v>2.07E-2</v>
      </c>
      <c r="AP347">
        <v>4.4000000000000003E-3</v>
      </c>
      <c r="AQ347">
        <v>0.128</v>
      </c>
      <c r="AR347">
        <v>5.4000000000000003E-3</v>
      </c>
      <c r="AS347">
        <v>5.9118000000000004</v>
      </c>
      <c r="AT347">
        <v>2.6800000000000001E-2</v>
      </c>
      <c r="AU347" t="s">
        <v>179</v>
      </c>
      <c r="AV347">
        <v>3.7000000000000002E-3</v>
      </c>
      <c r="AW347">
        <v>1.04E-2</v>
      </c>
      <c r="AX347">
        <v>1.1000000000000001E-3</v>
      </c>
      <c r="AY347" t="s">
        <v>312</v>
      </c>
      <c r="AZ347">
        <v>8.9999999999999998E-4</v>
      </c>
      <c r="BA347" t="s">
        <v>270</v>
      </c>
      <c r="BB347">
        <v>6.9999999999999999E-4</v>
      </c>
      <c r="BC347" t="s">
        <v>304</v>
      </c>
      <c r="BD347">
        <v>5.0000000000000001E-4</v>
      </c>
      <c r="BE347" t="s">
        <v>179</v>
      </c>
      <c r="BF347">
        <v>2.9999999999999997E-4</v>
      </c>
      <c r="BG347" t="s">
        <v>179</v>
      </c>
      <c r="BH347">
        <v>1E-4</v>
      </c>
      <c r="BI347" t="s">
        <v>192</v>
      </c>
      <c r="BJ347">
        <v>2.0000000000000001E-4</v>
      </c>
      <c r="BK347" t="s">
        <v>424</v>
      </c>
      <c r="BL347">
        <v>5.0000000000000001E-4</v>
      </c>
      <c r="BM347" t="s">
        <v>194</v>
      </c>
      <c r="BN347">
        <v>2.9999999999999997E-4</v>
      </c>
      <c r="BO347" t="s">
        <v>1085</v>
      </c>
      <c r="BP347">
        <v>5.0000000000000001E-4</v>
      </c>
      <c r="BQ347" t="s">
        <v>179</v>
      </c>
      <c r="BR347">
        <v>2.9999999999999997E-4</v>
      </c>
      <c r="BS347" t="s">
        <v>179</v>
      </c>
      <c r="BT347">
        <v>4.0000000000000002E-4</v>
      </c>
      <c r="BU347" t="s">
        <v>179</v>
      </c>
      <c r="BV347">
        <v>5.9999999999999995E-4</v>
      </c>
      <c r="BW347" t="s">
        <v>179</v>
      </c>
      <c r="BX347">
        <v>8.9999999999999998E-4</v>
      </c>
      <c r="BY347" t="s">
        <v>179</v>
      </c>
      <c r="BZ347">
        <v>1.1000000000000001E-3</v>
      </c>
      <c r="CA347" t="s">
        <v>179</v>
      </c>
      <c r="CB347">
        <v>8.0000000000000004E-4</v>
      </c>
      <c r="CC347" t="s">
        <v>179</v>
      </c>
      <c r="CD347">
        <v>2.0999999999999999E-3</v>
      </c>
      <c r="CE347" t="s">
        <v>179</v>
      </c>
      <c r="CF347">
        <v>2.3E-3</v>
      </c>
      <c r="CG347" t="s">
        <v>216</v>
      </c>
      <c r="CH347">
        <v>1E-4</v>
      </c>
      <c r="CI347" t="s">
        <v>179</v>
      </c>
      <c r="CJ347">
        <v>6.8999999999999999E-3</v>
      </c>
      <c r="CK347" t="s">
        <v>179</v>
      </c>
      <c r="CL347">
        <v>1.1299999999999999E-2</v>
      </c>
      <c r="CM347" t="s">
        <v>179</v>
      </c>
      <c r="CN347">
        <v>5.4000000000000003E-3</v>
      </c>
      <c r="CO347" t="s">
        <v>179</v>
      </c>
      <c r="CP347">
        <v>8.9999999999999998E-4</v>
      </c>
      <c r="CQ347" t="s">
        <v>179</v>
      </c>
      <c r="CR347">
        <v>3.3E-3</v>
      </c>
      <c r="CS347" t="s">
        <v>179</v>
      </c>
      <c r="CT347">
        <v>1.9E-3</v>
      </c>
      <c r="CU347" t="s">
        <v>179</v>
      </c>
      <c r="CV347">
        <v>8.0000000000000004E-4</v>
      </c>
      <c r="CW347" t="s">
        <v>18</v>
      </c>
      <c r="CY347" t="s">
        <v>179</v>
      </c>
      <c r="CZ347">
        <v>5.9999999999999995E-4</v>
      </c>
      <c r="DA347" t="s">
        <v>179</v>
      </c>
      <c r="DB347">
        <v>5.9999999999999995E-4</v>
      </c>
      <c r="DC347" t="s">
        <v>179</v>
      </c>
      <c r="DD347">
        <v>5.9999999999999995E-4</v>
      </c>
      <c r="DE347" t="s">
        <v>179</v>
      </c>
      <c r="DF347">
        <v>5.9999999999999995E-4</v>
      </c>
      <c r="DG347" t="s">
        <v>179</v>
      </c>
      <c r="DH347">
        <v>4.0000000000000002E-4</v>
      </c>
      <c r="DI347" t="s">
        <v>179</v>
      </c>
      <c r="DJ347">
        <v>2.9999999999999997E-4</v>
      </c>
      <c r="DK347" t="s">
        <v>5977</v>
      </c>
      <c r="DL347" t="s">
        <v>59</v>
      </c>
      <c r="DS347">
        <v>48</v>
      </c>
      <c r="DT347" t="s">
        <v>5993</v>
      </c>
      <c r="DW347" t="s">
        <v>5001</v>
      </c>
    </row>
    <row r="348" spans="1:127">
      <c r="A348">
        <v>801</v>
      </c>
      <c r="B348" s="14">
        <v>44745.217361111114</v>
      </c>
      <c r="C348" t="s">
        <v>52</v>
      </c>
      <c r="D348">
        <v>0</v>
      </c>
      <c r="E348">
        <v>0</v>
      </c>
      <c r="F348">
        <v>0</v>
      </c>
      <c r="G348" t="s">
        <v>54</v>
      </c>
      <c r="H348" t="s">
        <v>55</v>
      </c>
      <c r="I348" t="s">
        <v>55</v>
      </c>
      <c r="J348" t="s">
        <v>55</v>
      </c>
      <c r="K348" t="s">
        <v>18</v>
      </c>
      <c r="L348">
        <v>90</v>
      </c>
      <c r="M348" t="s">
        <v>173</v>
      </c>
      <c r="N348">
        <v>0</v>
      </c>
      <c r="O348" t="s">
        <v>173</v>
      </c>
      <c r="P348">
        <v>0</v>
      </c>
      <c r="Q348" t="s">
        <v>173</v>
      </c>
      <c r="R348">
        <v>0</v>
      </c>
      <c r="S348">
        <v>2</v>
      </c>
      <c r="T348" t="s">
        <v>174</v>
      </c>
      <c r="U348">
        <v>3.5316000000000001</v>
      </c>
      <c r="V348">
        <v>0.62909999999999999</v>
      </c>
      <c r="W348">
        <v>11.1823</v>
      </c>
      <c r="X348">
        <v>0.31490000000000001</v>
      </c>
      <c r="Y348">
        <v>36.052700000000002</v>
      </c>
      <c r="Z348">
        <v>0.33989999999999998</v>
      </c>
      <c r="AA348">
        <v>2.4E-2</v>
      </c>
      <c r="AB348">
        <v>1.4999999999999999E-2</v>
      </c>
      <c r="AC348" t="s">
        <v>179</v>
      </c>
      <c r="AD348">
        <v>8.3999999999999995E-3</v>
      </c>
      <c r="AE348" t="s">
        <v>179</v>
      </c>
      <c r="AF348">
        <v>1.6899999999999998E-2</v>
      </c>
      <c r="AG348">
        <v>0.20380000000000001</v>
      </c>
      <c r="AH348">
        <v>8.0999999999999996E-3</v>
      </c>
      <c r="AI348">
        <v>7.4943999999999997</v>
      </c>
      <c r="AJ348">
        <v>3.2000000000000001E-2</v>
      </c>
      <c r="AK348">
        <v>0.60099999999999998</v>
      </c>
      <c r="AL348">
        <v>7.7999999999999996E-3</v>
      </c>
      <c r="AM348">
        <v>1.3299999999999999E-2</v>
      </c>
      <c r="AN348">
        <v>8.0000000000000002E-3</v>
      </c>
      <c r="AO348">
        <v>2.01E-2</v>
      </c>
      <c r="AP348">
        <v>4.0000000000000001E-3</v>
      </c>
      <c r="AQ348">
        <v>0.1072</v>
      </c>
      <c r="AR348">
        <v>5.0000000000000001E-3</v>
      </c>
      <c r="AS348">
        <v>5.2508999999999997</v>
      </c>
      <c r="AT348">
        <v>2.4500000000000001E-2</v>
      </c>
      <c r="AU348" t="s">
        <v>179</v>
      </c>
      <c r="AV348">
        <v>3.5000000000000001E-3</v>
      </c>
      <c r="AW348">
        <v>0.01</v>
      </c>
      <c r="AX348">
        <v>1.1000000000000001E-3</v>
      </c>
      <c r="AY348" t="s">
        <v>429</v>
      </c>
      <c r="AZ348">
        <v>8.0000000000000004E-4</v>
      </c>
      <c r="BA348" t="s">
        <v>422</v>
      </c>
      <c r="BB348">
        <v>6.9999999999999999E-4</v>
      </c>
      <c r="BC348" t="s">
        <v>191</v>
      </c>
      <c r="BD348">
        <v>5.0000000000000001E-4</v>
      </c>
      <c r="BE348" t="s">
        <v>179</v>
      </c>
      <c r="BF348">
        <v>2.9999999999999997E-4</v>
      </c>
      <c r="BG348" t="s">
        <v>179</v>
      </c>
      <c r="BH348">
        <v>1E-4</v>
      </c>
      <c r="BI348" t="s">
        <v>516</v>
      </c>
      <c r="BJ348">
        <v>2.0000000000000001E-4</v>
      </c>
      <c r="BK348" t="s">
        <v>244</v>
      </c>
      <c r="BL348">
        <v>4.0000000000000002E-4</v>
      </c>
      <c r="BM348" t="s">
        <v>505</v>
      </c>
      <c r="BN348">
        <v>2.9999999999999997E-4</v>
      </c>
      <c r="BO348" t="s">
        <v>650</v>
      </c>
      <c r="BP348">
        <v>5.9999999999999995E-4</v>
      </c>
      <c r="BQ348" t="s">
        <v>179</v>
      </c>
      <c r="BR348">
        <v>2.9999999999999997E-4</v>
      </c>
      <c r="BS348" t="s">
        <v>179</v>
      </c>
      <c r="BT348">
        <v>4.0000000000000002E-4</v>
      </c>
      <c r="BU348" t="s">
        <v>179</v>
      </c>
      <c r="BV348">
        <v>5.9999999999999995E-4</v>
      </c>
      <c r="BW348" t="s">
        <v>18</v>
      </c>
      <c r="BY348" t="s">
        <v>179</v>
      </c>
      <c r="BZ348">
        <v>1.1000000000000001E-3</v>
      </c>
      <c r="CA348" t="s">
        <v>179</v>
      </c>
      <c r="CB348">
        <v>8.0000000000000004E-4</v>
      </c>
      <c r="CC348" t="s">
        <v>179</v>
      </c>
      <c r="CD348">
        <v>2.0999999999999999E-3</v>
      </c>
      <c r="CE348" t="s">
        <v>179</v>
      </c>
      <c r="CF348">
        <v>2.2000000000000001E-3</v>
      </c>
      <c r="CG348" t="s">
        <v>179</v>
      </c>
      <c r="CH348">
        <v>1E-4</v>
      </c>
      <c r="CI348" t="s">
        <v>179</v>
      </c>
      <c r="CJ348">
        <v>7.9000000000000008E-3</v>
      </c>
      <c r="CK348" t="s">
        <v>179</v>
      </c>
      <c r="CL348">
        <v>1.15E-2</v>
      </c>
      <c r="CM348" t="s">
        <v>179</v>
      </c>
      <c r="CN348">
        <v>5.7999999999999996E-3</v>
      </c>
      <c r="CO348" t="s">
        <v>179</v>
      </c>
      <c r="CP348">
        <v>8.9999999999999998E-4</v>
      </c>
      <c r="CQ348" t="s">
        <v>179</v>
      </c>
      <c r="CR348">
        <v>3.3999999999999998E-3</v>
      </c>
      <c r="CS348" t="s">
        <v>179</v>
      </c>
      <c r="CT348">
        <v>2E-3</v>
      </c>
      <c r="CU348" t="s">
        <v>179</v>
      </c>
      <c r="CV348">
        <v>8.0000000000000004E-4</v>
      </c>
      <c r="CW348" t="s">
        <v>18</v>
      </c>
      <c r="CY348" t="s">
        <v>179</v>
      </c>
      <c r="CZ348">
        <v>5.0000000000000001E-4</v>
      </c>
      <c r="DA348" t="s">
        <v>179</v>
      </c>
      <c r="DB348">
        <v>5.9999999999999995E-4</v>
      </c>
      <c r="DC348" t="s">
        <v>179</v>
      </c>
      <c r="DD348">
        <v>5.9999999999999995E-4</v>
      </c>
      <c r="DE348" t="s">
        <v>179</v>
      </c>
      <c r="DF348">
        <v>5.9999999999999995E-4</v>
      </c>
      <c r="DG348" t="s">
        <v>179</v>
      </c>
      <c r="DH348">
        <v>4.0000000000000002E-4</v>
      </c>
      <c r="DI348" t="s">
        <v>179</v>
      </c>
      <c r="DJ348">
        <v>4.0000000000000002E-4</v>
      </c>
      <c r="DK348" t="s">
        <v>5977</v>
      </c>
      <c r="DL348" t="s">
        <v>59</v>
      </c>
      <c r="DS348">
        <v>81</v>
      </c>
      <c r="DT348" t="s">
        <v>5994</v>
      </c>
      <c r="DW348" t="s">
        <v>5002</v>
      </c>
    </row>
    <row r="349" spans="1:127">
      <c r="A349">
        <v>802</v>
      </c>
      <c r="B349" s="14">
        <v>44745.220833333333</v>
      </c>
      <c r="C349" t="s">
        <v>52</v>
      </c>
      <c r="D349">
        <v>0</v>
      </c>
      <c r="E349">
        <v>0</v>
      </c>
      <c r="F349">
        <v>0</v>
      </c>
      <c r="G349" t="s">
        <v>54</v>
      </c>
      <c r="H349" t="s">
        <v>55</v>
      </c>
      <c r="I349" t="s">
        <v>55</v>
      </c>
      <c r="J349" t="s">
        <v>55</v>
      </c>
      <c r="K349" t="s">
        <v>18</v>
      </c>
      <c r="L349">
        <v>90</v>
      </c>
      <c r="M349" t="s">
        <v>173</v>
      </c>
      <c r="N349">
        <v>0</v>
      </c>
      <c r="O349" t="s">
        <v>173</v>
      </c>
      <c r="P349">
        <v>0</v>
      </c>
      <c r="Q349" t="s">
        <v>173</v>
      </c>
      <c r="R349">
        <v>0</v>
      </c>
      <c r="S349">
        <v>2</v>
      </c>
      <c r="T349" t="s">
        <v>174</v>
      </c>
      <c r="U349">
        <v>3.7225999999999999</v>
      </c>
      <c r="V349">
        <v>0.66920000000000002</v>
      </c>
      <c r="W349">
        <v>12.1883</v>
      </c>
      <c r="X349">
        <v>0.33410000000000001</v>
      </c>
      <c r="Y349">
        <v>39.376600000000003</v>
      </c>
      <c r="Z349">
        <v>0.3619</v>
      </c>
      <c r="AA349">
        <v>3.3700000000000001E-2</v>
      </c>
      <c r="AB349">
        <v>1.5800000000000002E-2</v>
      </c>
      <c r="AC349" t="s">
        <v>179</v>
      </c>
      <c r="AD349">
        <v>9.1999999999999998E-3</v>
      </c>
      <c r="AE349" t="s">
        <v>179</v>
      </c>
      <c r="AF349">
        <v>1.8800000000000001E-2</v>
      </c>
      <c r="AG349">
        <v>0.35449999999999998</v>
      </c>
      <c r="AH349">
        <v>9.9000000000000008E-3</v>
      </c>
      <c r="AI349">
        <v>7.6749000000000001</v>
      </c>
      <c r="AJ349">
        <v>3.2800000000000003E-2</v>
      </c>
      <c r="AK349">
        <v>0.69610000000000005</v>
      </c>
      <c r="AL349">
        <v>8.3000000000000001E-3</v>
      </c>
      <c r="AM349">
        <v>2.24E-2</v>
      </c>
      <c r="AN349">
        <v>8.6E-3</v>
      </c>
      <c r="AO349">
        <v>2.53E-2</v>
      </c>
      <c r="AP349">
        <v>4.4999999999999997E-3</v>
      </c>
      <c r="AQ349">
        <v>0.1023</v>
      </c>
      <c r="AR349">
        <v>4.8999999999999998E-3</v>
      </c>
      <c r="AS349">
        <v>6.6611000000000002</v>
      </c>
      <c r="AT349">
        <v>2.7799999999999998E-2</v>
      </c>
      <c r="AU349" t="s">
        <v>179</v>
      </c>
      <c r="AV349">
        <v>3.8999999999999998E-3</v>
      </c>
      <c r="AW349">
        <v>9.5999999999999992E-3</v>
      </c>
      <c r="AX349">
        <v>1.1000000000000001E-3</v>
      </c>
      <c r="AY349" t="s">
        <v>625</v>
      </c>
      <c r="AZ349">
        <v>8.9999999999999998E-4</v>
      </c>
      <c r="BA349" t="s">
        <v>208</v>
      </c>
      <c r="BB349">
        <v>6.9999999999999999E-4</v>
      </c>
      <c r="BC349" t="s">
        <v>406</v>
      </c>
      <c r="BD349">
        <v>5.0000000000000001E-4</v>
      </c>
      <c r="BE349" t="s">
        <v>192</v>
      </c>
      <c r="BF349">
        <v>2.9999999999999997E-4</v>
      </c>
      <c r="BG349" t="s">
        <v>179</v>
      </c>
      <c r="BH349">
        <v>1E-4</v>
      </c>
      <c r="BI349" t="s">
        <v>247</v>
      </c>
      <c r="BJ349">
        <v>2.0000000000000001E-4</v>
      </c>
      <c r="BK349" t="s">
        <v>365</v>
      </c>
      <c r="BL349">
        <v>5.0000000000000001E-4</v>
      </c>
      <c r="BM349" t="s">
        <v>194</v>
      </c>
      <c r="BN349">
        <v>2.9999999999999997E-4</v>
      </c>
      <c r="BO349" t="s">
        <v>230</v>
      </c>
      <c r="BP349">
        <v>5.0000000000000001E-4</v>
      </c>
      <c r="BQ349" t="s">
        <v>179</v>
      </c>
      <c r="BR349">
        <v>2.9999999999999997E-4</v>
      </c>
      <c r="BS349" t="s">
        <v>179</v>
      </c>
      <c r="BT349">
        <v>4.0000000000000002E-4</v>
      </c>
      <c r="BU349" t="s">
        <v>179</v>
      </c>
      <c r="BV349">
        <v>6.9999999999999999E-4</v>
      </c>
      <c r="BW349" t="s">
        <v>18</v>
      </c>
      <c r="BY349" t="s">
        <v>18</v>
      </c>
      <c r="CA349" t="s">
        <v>179</v>
      </c>
      <c r="CB349">
        <v>8.0000000000000004E-4</v>
      </c>
      <c r="CC349" t="s">
        <v>179</v>
      </c>
      <c r="CD349">
        <v>2E-3</v>
      </c>
      <c r="CE349" t="s">
        <v>179</v>
      </c>
      <c r="CF349">
        <v>2.3E-3</v>
      </c>
      <c r="CG349" t="s">
        <v>216</v>
      </c>
      <c r="CH349">
        <v>1E-4</v>
      </c>
      <c r="CI349" t="s">
        <v>179</v>
      </c>
      <c r="CJ349">
        <v>6.8999999999999999E-3</v>
      </c>
      <c r="CK349" t="s">
        <v>179</v>
      </c>
      <c r="CL349">
        <v>1.0999999999999999E-2</v>
      </c>
      <c r="CM349" t="s">
        <v>179</v>
      </c>
      <c r="CN349">
        <v>4.1000000000000003E-3</v>
      </c>
      <c r="CO349" t="s">
        <v>179</v>
      </c>
      <c r="CP349">
        <v>8.9999999999999998E-4</v>
      </c>
      <c r="CQ349" t="s">
        <v>179</v>
      </c>
      <c r="CR349">
        <v>3.3999999999999998E-3</v>
      </c>
      <c r="CS349" t="s">
        <v>179</v>
      </c>
      <c r="CT349">
        <v>1.9E-3</v>
      </c>
      <c r="CU349" t="s">
        <v>179</v>
      </c>
      <c r="CV349">
        <v>8.0000000000000004E-4</v>
      </c>
      <c r="CW349" t="s">
        <v>18</v>
      </c>
      <c r="CY349" t="s">
        <v>179</v>
      </c>
      <c r="CZ349">
        <v>5.9999999999999995E-4</v>
      </c>
      <c r="DA349" t="s">
        <v>179</v>
      </c>
      <c r="DB349">
        <v>5.9999999999999995E-4</v>
      </c>
      <c r="DC349" t="s">
        <v>179</v>
      </c>
      <c r="DD349">
        <v>5.0000000000000001E-4</v>
      </c>
      <c r="DE349" t="s">
        <v>179</v>
      </c>
      <c r="DF349">
        <v>5.9999999999999995E-4</v>
      </c>
      <c r="DG349" t="s">
        <v>179</v>
      </c>
      <c r="DH349">
        <v>4.0000000000000002E-4</v>
      </c>
      <c r="DI349" t="s">
        <v>179</v>
      </c>
      <c r="DJ349">
        <v>4.0000000000000002E-4</v>
      </c>
      <c r="DK349" t="s">
        <v>5977</v>
      </c>
      <c r="DL349" t="s">
        <v>59</v>
      </c>
      <c r="DS349">
        <v>124</v>
      </c>
      <c r="DT349" t="s">
        <v>5998</v>
      </c>
      <c r="DW349" t="s">
        <v>5003</v>
      </c>
    </row>
    <row r="350" spans="1:127">
      <c r="A350">
        <v>4</v>
      </c>
      <c r="B350" s="14">
        <v>44745.861111111109</v>
      </c>
      <c r="C350" t="s">
        <v>52</v>
      </c>
      <c r="D350">
        <v>0</v>
      </c>
      <c r="E350">
        <v>0</v>
      </c>
      <c r="F350">
        <v>0</v>
      </c>
      <c r="G350" t="s">
        <v>54</v>
      </c>
      <c r="H350" t="s">
        <v>55</v>
      </c>
      <c r="I350" t="s">
        <v>55</v>
      </c>
      <c r="J350" t="s">
        <v>55</v>
      </c>
      <c r="K350" t="s">
        <v>18</v>
      </c>
      <c r="L350">
        <v>90</v>
      </c>
      <c r="M350" t="s">
        <v>173</v>
      </c>
      <c r="N350">
        <v>0</v>
      </c>
      <c r="O350" t="s">
        <v>173</v>
      </c>
      <c r="P350">
        <v>0</v>
      </c>
      <c r="Q350" t="s">
        <v>173</v>
      </c>
      <c r="R350">
        <v>0</v>
      </c>
      <c r="S350">
        <v>2</v>
      </c>
      <c r="T350" t="s">
        <v>174</v>
      </c>
      <c r="U350">
        <v>4.1269</v>
      </c>
      <c r="V350">
        <v>0.67720000000000002</v>
      </c>
      <c r="W350">
        <v>12.026300000000001</v>
      </c>
      <c r="X350">
        <v>0.3322</v>
      </c>
      <c r="Y350">
        <v>39.527099999999997</v>
      </c>
      <c r="Z350">
        <v>0.36230000000000001</v>
      </c>
      <c r="AA350">
        <v>3.3500000000000002E-2</v>
      </c>
      <c r="AB350">
        <v>1.54E-2</v>
      </c>
      <c r="AC350" t="s">
        <v>179</v>
      </c>
      <c r="AD350">
        <v>8.6999999999999994E-3</v>
      </c>
      <c r="AE350" t="s">
        <v>179</v>
      </c>
      <c r="AF350">
        <v>1.7000000000000001E-2</v>
      </c>
      <c r="AG350">
        <v>0.23719999999999999</v>
      </c>
      <c r="AH350">
        <v>8.8000000000000005E-3</v>
      </c>
      <c r="AI350">
        <v>7.6379000000000001</v>
      </c>
      <c r="AJ350">
        <v>3.27E-2</v>
      </c>
      <c r="AK350">
        <v>0.69220000000000004</v>
      </c>
      <c r="AL350">
        <v>8.3000000000000001E-3</v>
      </c>
      <c r="AM350">
        <v>2.23E-2</v>
      </c>
      <c r="AN350">
        <v>8.6E-3</v>
      </c>
      <c r="AO350">
        <v>2.5899999999999999E-2</v>
      </c>
      <c r="AP350">
        <v>4.5999999999999999E-3</v>
      </c>
      <c r="AQ350">
        <v>0.1087</v>
      </c>
      <c r="AR350">
        <v>5.0000000000000001E-3</v>
      </c>
      <c r="AS350">
        <v>6.9493999999999998</v>
      </c>
      <c r="AT350">
        <v>2.8299999999999999E-2</v>
      </c>
      <c r="AU350">
        <v>8.2000000000000007E-3</v>
      </c>
      <c r="AV350">
        <v>4.0000000000000001E-3</v>
      </c>
      <c r="AW350">
        <v>1.0500000000000001E-2</v>
      </c>
      <c r="AX350">
        <v>1.1999999999999999E-3</v>
      </c>
      <c r="AY350">
        <v>7.9000000000000008E-3</v>
      </c>
      <c r="AZ350">
        <v>8.0000000000000004E-4</v>
      </c>
      <c r="BA350">
        <v>1.01E-2</v>
      </c>
      <c r="BB350">
        <v>8.0000000000000004E-4</v>
      </c>
      <c r="BC350" t="s">
        <v>211</v>
      </c>
      <c r="BD350">
        <v>5.0000000000000001E-4</v>
      </c>
      <c r="BE350" t="s">
        <v>192</v>
      </c>
      <c r="BF350">
        <v>2.9999999999999997E-4</v>
      </c>
      <c r="BG350" t="s">
        <v>179</v>
      </c>
      <c r="BH350">
        <v>1E-4</v>
      </c>
      <c r="BI350" t="s">
        <v>286</v>
      </c>
      <c r="BJ350">
        <v>2.0000000000000001E-4</v>
      </c>
      <c r="BK350">
        <v>8.6999999999999994E-3</v>
      </c>
      <c r="BL350">
        <v>5.0000000000000001E-4</v>
      </c>
      <c r="BM350">
        <v>2.8E-3</v>
      </c>
      <c r="BN350">
        <v>2.9999999999999997E-4</v>
      </c>
      <c r="BO350">
        <v>7.7000000000000002E-3</v>
      </c>
      <c r="BP350">
        <v>5.0000000000000001E-4</v>
      </c>
      <c r="BQ350" t="s">
        <v>179</v>
      </c>
      <c r="BR350">
        <v>2.9999999999999997E-4</v>
      </c>
      <c r="BS350" t="s">
        <v>179</v>
      </c>
      <c r="BT350">
        <v>4.0000000000000002E-4</v>
      </c>
      <c r="BU350" t="s">
        <v>179</v>
      </c>
      <c r="BV350">
        <v>6.9999999999999999E-4</v>
      </c>
      <c r="BW350" t="s">
        <v>18</v>
      </c>
      <c r="BY350" t="s">
        <v>179</v>
      </c>
      <c r="BZ350">
        <v>1.1000000000000001E-3</v>
      </c>
      <c r="CA350" t="s">
        <v>179</v>
      </c>
      <c r="CB350">
        <v>8.0000000000000004E-4</v>
      </c>
      <c r="CC350" t="s">
        <v>179</v>
      </c>
      <c r="CD350">
        <v>2E-3</v>
      </c>
      <c r="CE350" t="s">
        <v>179</v>
      </c>
      <c r="CF350">
        <v>2.3E-3</v>
      </c>
      <c r="CG350" t="s">
        <v>216</v>
      </c>
      <c r="CH350">
        <v>1E-4</v>
      </c>
      <c r="CI350" t="s">
        <v>179</v>
      </c>
      <c r="CJ350">
        <v>7.0000000000000001E-3</v>
      </c>
      <c r="CK350" t="s">
        <v>179</v>
      </c>
      <c r="CL350">
        <v>1.12E-2</v>
      </c>
      <c r="CM350" t="s">
        <v>179</v>
      </c>
      <c r="CN350">
        <v>4.0000000000000001E-3</v>
      </c>
      <c r="CO350" t="s">
        <v>179</v>
      </c>
      <c r="CP350">
        <v>1E-3</v>
      </c>
      <c r="CQ350" t="s">
        <v>179</v>
      </c>
      <c r="CR350">
        <v>3.2000000000000002E-3</v>
      </c>
      <c r="CS350" t="s">
        <v>179</v>
      </c>
      <c r="CT350">
        <v>2E-3</v>
      </c>
      <c r="CU350" t="s">
        <v>18</v>
      </c>
      <c r="CW350" t="s">
        <v>18</v>
      </c>
      <c r="CY350" t="s">
        <v>179</v>
      </c>
      <c r="CZ350">
        <v>5.9999999999999995E-4</v>
      </c>
      <c r="DA350" t="s">
        <v>179</v>
      </c>
      <c r="DB350">
        <v>5.9999999999999995E-4</v>
      </c>
      <c r="DC350" t="s">
        <v>179</v>
      </c>
      <c r="DD350">
        <v>5.0000000000000001E-4</v>
      </c>
      <c r="DE350" t="s">
        <v>179</v>
      </c>
      <c r="DF350">
        <v>5.9999999999999995E-4</v>
      </c>
      <c r="DG350" t="s">
        <v>179</v>
      </c>
      <c r="DH350">
        <v>4.0000000000000002E-4</v>
      </c>
      <c r="DI350" t="s">
        <v>179</v>
      </c>
      <c r="DJ350">
        <v>4.0000000000000002E-4</v>
      </c>
      <c r="DK350" t="s">
        <v>2506</v>
      </c>
      <c r="DL350" t="s">
        <v>59</v>
      </c>
      <c r="DS350" t="s">
        <v>2507</v>
      </c>
      <c r="DT350" t="s">
        <v>2508</v>
      </c>
      <c r="DW350" t="s">
        <v>5004</v>
      </c>
    </row>
    <row r="351" spans="1:127">
      <c r="A351">
        <v>5</v>
      </c>
      <c r="B351" s="14">
        <v>44745.863194444442</v>
      </c>
      <c r="C351" t="s">
        <v>52</v>
      </c>
      <c r="D351">
        <v>0</v>
      </c>
      <c r="E351">
        <v>0</v>
      </c>
      <c r="F351">
        <v>0</v>
      </c>
      <c r="G351" t="s">
        <v>54</v>
      </c>
      <c r="H351" t="s">
        <v>55</v>
      </c>
      <c r="I351" t="s">
        <v>55</v>
      </c>
      <c r="J351" t="s">
        <v>55</v>
      </c>
      <c r="K351" t="s">
        <v>18</v>
      </c>
      <c r="L351">
        <v>90</v>
      </c>
      <c r="M351" t="s">
        <v>173</v>
      </c>
      <c r="N351">
        <v>0</v>
      </c>
      <c r="O351" t="s">
        <v>173</v>
      </c>
      <c r="P351">
        <v>0</v>
      </c>
      <c r="Q351" t="s">
        <v>173</v>
      </c>
      <c r="R351">
        <v>0</v>
      </c>
      <c r="S351">
        <v>2</v>
      </c>
      <c r="T351" t="s">
        <v>174</v>
      </c>
      <c r="U351">
        <v>3.6276000000000002</v>
      </c>
      <c r="V351">
        <v>0.65290000000000004</v>
      </c>
      <c r="W351">
        <v>11.7179</v>
      </c>
      <c r="X351">
        <v>0.32619999999999999</v>
      </c>
      <c r="Y351">
        <v>36.357399999999998</v>
      </c>
      <c r="Z351">
        <v>0.34639999999999999</v>
      </c>
      <c r="AA351">
        <v>3.8300000000000001E-2</v>
      </c>
      <c r="AB351">
        <v>1.52E-2</v>
      </c>
      <c r="AC351" t="s">
        <v>179</v>
      </c>
      <c r="AD351">
        <v>8.8000000000000005E-3</v>
      </c>
      <c r="AE351" t="s">
        <v>179</v>
      </c>
      <c r="AF351">
        <v>1.7399999999999999E-2</v>
      </c>
      <c r="AG351">
        <v>0.43149999999999999</v>
      </c>
      <c r="AH351">
        <v>1.0500000000000001E-2</v>
      </c>
      <c r="AI351">
        <v>7.0826000000000002</v>
      </c>
      <c r="AJ351">
        <v>3.15E-2</v>
      </c>
      <c r="AK351">
        <v>0.56440000000000001</v>
      </c>
      <c r="AL351">
        <v>7.6E-3</v>
      </c>
      <c r="AM351">
        <v>1.34E-2</v>
      </c>
      <c r="AN351">
        <v>7.7999999999999996E-3</v>
      </c>
      <c r="AO351">
        <v>2.12E-2</v>
      </c>
      <c r="AP351">
        <v>4.3E-3</v>
      </c>
      <c r="AQ351">
        <v>0.14610000000000001</v>
      </c>
      <c r="AR351">
        <v>5.7000000000000002E-3</v>
      </c>
      <c r="AS351">
        <v>7.0242000000000004</v>
      </c>
      <c r="AT351">
        <v>2.8199999999999999E-2</v>
      </c>
      <c r="AU351" t="s">
        <v>179</v>
      </c>
      <c r="AV351">
        <v>4.0000000000000001E-3</v>
      </c>
      <c r="AW351">
        <v>9.1000000000000004E-3</v>
      </c>
      <c r="AX351">
        <v>1.1000000000000001E-3</v>
      </c>
      <c r="AY351">
        <v>8.6999999999999994E-3</v>
      </c>
      <c r="AZ351">
        <v>8.9999999999999998E-4</v>
      </c>
      <c r="BA351">
        <v>7.3000000000000001E-3</v>
      </c>
      <c r="BB351">
        <v>6.9999999999999999E-4</v>
      </c>
      <c r="BC351" t="s">
        <v>211</v>
      </c>
      <c r="BD351">
        <v>5.0000000000000001E-4</v>
      </c>
      <c r="BE351" t="s">
        <v>212</v>
      </c>
      <c r="BF351">
        <v>2.9999999999999997E-4</v>
      </c>
      <c r="BG351" t="s">
        <v>179</v>
      </c>
      <c r="BH351">
        <v>1E-4</v>
      </c>
      <c r="BI351" t="s">
        <v>516</v>
      </c>
      <c r="BJ351">
        <v>2.0000000000000001E-4</v>
      </c>
      <c r="BK351">
        <v>9.2999999999999992E-3</v>
      </c>
      <c r="BL351">
        <v>5.0000000000000001E-4</v>
      </c>
      <c r="BM351">
        <v>2.7000000000000001E-3</v>
      </c>
      <c r="BN351">
        <v>2.9999999999999997E-4</v>
      </c>
      <c r="BO351">
        <v>7.1000000000000004E-3</v>
      </c>
      <c r="BP351">
        <v>5.0000000000000001E-4</v>
      </c>
      <c r="BQ351" t="s">
        <v>179</v>
      </c>
      <c r="BR351">
        <v>2.9999999999999997E-4</v>
      </c>
      <c r="BS351" t="s">
        <v>179</v>
      </c>
      <c r="BT351">
        <v>4.0000000000000002E-4</v>
      </c>
      <c r="BU351" t="s">
        <v>179</v>
      </c>
      <c r="BV351">
        <v>5.9999999999999995E-4</v>
      </c>
      <c r="BW351" t="s">
        <v>18</v>
      </c>
      <c r="BY351" t="s">
        <v>179</v>
      </c>
      <c r="BZ351">
        <v>1.1000000000000001E-3</v>
      </c>
      <c r="CA351" t="s">
        <v>179</v>
      </c>
      <c r="CB351">
        <v>8.0000000000000004E-4</v>
      </c>
      <c r="CC351" t="s">
        <v>179</v>
      </c>
      <c r="CD351">
        <v>2.0999999999999999E-3</v>
      </c>
      <c r="CE351" t="s">
        <v>332</v>
      </c>
      <c r="CF351">
        <v>2.3E-3</v>
      </c>
      <c r="CG351" t="s">
        <v>216</v>
      </c>
      <c r="CH351">
        <v>1E-4</v>
      </c>
      <c r="CI351" t="s">
        <v>179</v>
      </c>
      <c r="CJ351">
        <v>7.6E-3</v>
      </c>
      <c r="CK351" t="s">
        <v>179</v>
      </c>
      <c r="CL351">
        <v>1.14E-2</v>
      </c>
      <c r="CM351" t="s">
        <v>179</v>
      </c>
      <c r="CN351">
        <v>5.7999999999999996E-3</v>
      </c>
      <c r="CO351" t="s">
        <v>179</v>
      </c>
      <c r="CP351">
        <v>8.0000000000000004E-4</v>
      </c>
      <c r="CQ351" t="s">
        <v>179</v>
      </c>
      <c r="CR351">
        <v>3.2000000000000002E-3</v>
      </c>
      <c r="CS351" t="s">
        <v>179</v>
      </c>
      <c r="CT351">
        <v>1.9E-3</v>
      </c>
      <c r="CU351" t="s">
        <v>18</v>
      </c>
      <c r="CW351" t="s">
        <v>18</v>
      </c>
      <c r="CY351" t="s">
        <v>179</v>
      </c>
      <c r="CZ351">
        <v>5.0000000000000001E-4</v>
      </c>
      <c r="DA351" t="s">
        <v>179</v>
      </c>
      <c r="DB351">
        <v>5.9999999999999995E-4</v>
      </c>
      <c r="DC351" t="s">
        <v>179</v>
      </c>
      <c r="DD351">
        <v>5.9999999999999995E-4</v>
      </c>
      <c r="DE351" t="s">
        <v>179</v>
      </c>
      <c r="DF351">
        <v>5.9999999999999995E-4</v>
      </c>
      <c r="DG351" t="s">
        <v>179</v>
      </c>
      <c r="DH351">
        <v>4.0000000000000002E-4</v>
      </c>
      <c r="DI351" t="s">
        <v>179</v>
      </c>
      <c r="DJ351">
        <v>4.0000000000000002E-4</v>
      </c>
      <c r="DK351" t="s">
        <v>2506</v>
      </c>
      <c r="DL351" t="s">
        <v>59</v>
      </c>
      <c r="DS351" t="s">
        <v>2509</v>
      </c>
      <c r="DT351" t="s">
        <v>2510</v>
      </c>
      <c r="DW351" t="s">
        <v>5005</v>
      </c>
    </row>
    <row r="352" spans="1:127">
      <c r="A352">
        <v>6</v>
      </c>
      <c r="B352" s="14">
        <v>44745.865277777775</v>
      </c>
      <c r="C352" t="s">
        <v>52</v>
      </c>
      <c r="D352">
        <v>0</v>
      </c>
      <c r="E352">
        <v>0</v>
      </c>
      <c r="F352">
        <v>0</v>
      </c>
      <c r="G352" t="s">
        <v>54</v>
      </c>
      <c r="H352" t="s">
        <v>55</v>
      </c>
      <c r="I352" t="s">
        <v>55</v>
      </c>
      <c r="J352" t="s">
        <v>55</v>
      </c>
      <c r="K352" t="s">
        <v>18</v>
      </c>
      <c r="L352">
        <v>90</v>
      </c>
      <c r="M352" t="s">
        <v>173</v>
      </c>
      <c r="N352">
        <v>0</v>
      </c>
      <c r="O352" t="s">
        <v>173</v>
      </c>
      <c r="P352">
        <v>0</v>
      </c>
      <c r="Q352" t="s">
        <v>173</v>
      </c>
      <c r="R352">
        <v>0</v>
      </c>
      <c r="S352">
        <v>2</v>
      </c>
      <c r="T352" t="s">
        <v>174</v>
      </c>
      <c r="U352">
        <v>4.8540999999999999</v>
      </c>
      <c r="V352">
        <v>0.67290000000000005</v>
      </c>
      <c r="W352">
        <v>10.8842</v>
      </c>
      <c r="X352">
        <v>0.31490000000000001</v>
      </c>
      <c r="Y352">
        <v>38.276499999999999</v>
      </c>
      <c r="Z352">
        <v>0.35249999999999998</v>
      </c>
      <c r="AA352">
        <v>2.2700000000000001E-2</v>
      </c>
      <c r="AB352">
        <v>1.5100000000000001E-2</v>
      </c>
      <c r="AC352" t="s">
        <v>179</v>
      </c>
      <c r="AD352">
        <v>8.3999999999999995E-3</v>
      </c>
      <c r="AE352" t="s">
        <v>179</v>
      </c>
      <c r="AF352">
        <v>1.67E-2</v>
      </c>
      <c r="AG352">
        <v>0.17330000000000001</v>
      </c>
      <c r="AH352">
        <v>7.7000000000000002E-3</v>
      </c>
      <c r="AI352">
        <v>7.7469000000000001</v>
      </c>
      <c r="AJ352">
        <v>3.27E-2</v>
      </c>
      <c r="AK352">
        <v>0.59499999999999997</v>
      </c>
      <c r="AL352">
        <v>7.7999999999999996E-3</v>
      </c>
      <c r="AM352">
        <v>2.07E-2</v>
      </c>
      <c r="AN352">
        <v>8.0999999999999996E-3</v>
      </c>
      <c r="AO352">
        <v>1.9699999999999999E-2</v>
      </c>
      <c r="AP352">
        <v>4.1000000000000003E-3</v>
      </c>
      <c r="AQ352">
        <v>0.11020000000000001</v>
      </c>
      <c r="AR352">
        <v>5.0000000000000001E-3</v>
      </c>
      <c r="AS352">
        <v>5.7537000000000003</v>
      </c>
      <c r="AT352">
        <v>2.5700000000000001E-2</v>
      </c>
      <c r="AU352">
        <v>8.9999999999999993E-3</v>
      </c>
      <c r="AV352">
        <v>3.7000000000000002E-3</v>
      </c>
      <c r="AW352">
        <v>2.9499999999999998E-2</v>
      </c>
      <c r="AX352">
        <v>1.6999999999999999E-3</v>
      </c>
      <c r="AY352">
        <v>8.8000000000000005E-3</v>
      </c>
      <c r="AZ352">
        <v>8.0000000000000004E-4</v>
      </c>
      <c r="BA352">
        <v>6.4000000000000003E-3</v>
      </c>
      <c r="BB352">
        <v>6.9999999999999999E-4</v>
      </c>
      <c r="BC352" t="s">
        <v>211</v>
      </c>
      <c r="BD352">
        <v>5.0000000000000001E-4</v>
      </c>
      <c r="BE352" t="s">
        <v>179</v>
      </c>
      <c r="BF352">
        <v>2.9999999999999997E-4</v>
      </c>
      <c r="BG352" t="s">
        <v>179</v>
      </c>
      <c r="BH352">
        <v>1E-4</v>
      </c>
      <c r="BI352" t="s">
        <v>286</v>
      </c>
      <c r="BJ352">
        <v>2.0000000000000001E-4</v>
      </c>
      <c r="BK352">
        <v>7.7999999999999996E-3</v>
      </c>
      <c r="BL352">
        <v>4.0000000000000002E-4</v>
      </c>
      <c r="BM352">
        <v>2.5000000000000001E-3</v>
      </c>
      <c r="BN352">
        <v>2.9999999999999997E-4</v>
      </c>
      <c r="BO352">
        <v>7.3000000000000001E-3</v>
      </c>
      <c r="BP352">
        <v>5.0000000000000001E-4</v>
      </c>
      <c r="BQ352" t="s">
        <v>179</v>
      </c>
      <c r="BR352">
        <v>2.9999999999999997E-4</v>
      </c>
      <c r="BS352" t="s">
        <v>179</v>
      </c>
      <c r="BT352">
        <v>4.0000000000000002E-4</v>
      </c>
      <c r="BU352" t="s">
        <v>179</v>
      </c>
      <c r="BV352">
        <v>5.9999999999999995E-4</v>
      </c>
      <c r="BW352" t="s">
        <v>18</v>
      </c>
      <c r="BY352" t="s">
        <v>18</v>
      </c>
      <c r="CA352" t="s">
        <v>179</v>
      </c>
      <c r="CB352">
        <v>8.0000000000000004E-4</v>
      </c>
      <c r="CC352" t="s">
        <v>179</v>
      </c>
      <c r="CD352">
        <v>2.0999999999999999E-3</v>
      </c>
      <c r="CE352" t="s">
        <v>179</v>
      </c>
      <c r="CF352">
        <v>2.2000000000000001E-3</v>
      </c>
      <c r="CG352" t="s">
        <v>179</v>
      </c>
      <c r="CH352">
        <v>1E-4</v>
      </c>
      <c r="CI352" t="s">
        <v>179</v>
      </c>
      <c r="CJ352">
        <v>7.7000000000000002E-3</v>
      </c>
      <c r="CK352" t="s">
        <v>179</v>
      </c>
      <c r="CL352">
        <v>1.1599999999999999E-2</v>
      </c>
      <c r="CM352" t="s">
        <v>179</v>
      </c>
      <c r="CN352">
        <v>4.5999999999999999E-3</v>
      </c>
      <c r="CO352" t="s">
        <v>179</v>
      </c>
      <c r="CP352">
        <v>8.9999999999999998E-4</v>
      </c>
      <c r="CQ352" t="s">
        <v>179</v>
      </c>
      <c r="CR352">
        <v>3.0000000000000001E-3</v>
      </c>
      <c r="CS352" t="s">
        <v>179</v>
      </c>
      <c r="CT352">
        <v>1.9E-3</v>
      </c>
      <c r="CU352" t="s">
        <v>179</v>
      </c>
      <c r="CV352">
        <v>8.0000000000000004E-4</v>
      </c>
      <c r="CW352" t="s">
        <v>18</v>
      </c>
      <c r="CY352" t="s">
        <v>179</v>
      </c>
      <c r="CZ352">
        <v>5.0000000000000001E-4</v>
      </c>
      <c r="DA352" t="s">
        <v>179</v>
      </c>
      <c r="DB352">
        <v>5.9999999999999995E-4</v>
      </c>
      <c r="DC352" t="s">
        <v>179</v>
      </c>
      <c r="DD352">
        <v>5.9999999999999995E-4</v>
      </c>
      <c r="DE352" t="s">
        <v>179</v>
      </c>
      <c r="DF352">
        <v>5.9999999999999995E-4</v>
      </c>
      <c r="DG352" t="s">
        <v>179</v>
      </c>
      <c r="DH352">
        <v>4.0000000000000002E-4</v>
      </c>
      <c r="DI352" t="s">
        <v>179</v>
      </c>
      <c r="DJ352">
        <v>4.0000000000000002E-4</v>
      </c>
      <c r="DK352" t="s">
        <v>2506</v>
      </c>
      <c r="DL352" t="s">
        <v>59</v>
      </c>
      <c r="DS352" t="s">
        <v>2511</v>
      </c>
      <c r="DT352" t="s">
        <v>6006</v>
      </c>
      <c r="DW352" t="s">
        <v>5006</v>
      </c>
    </row>
    <row r="353" spans="1:127">
      <c r="A353">
        <v>7</v>
      </c>
      <c r="B353" s="14">
        <v>44745.869444444441</v>
      </c>
      <c r="C353" t="s">
        <v>52</v>
      </c>
      <c r="D353">
        <v>0</v>
      </c>
      <c r="E353">
        <v>0</v>
      </c>
      <c r="F353">
        <v>0</v>
      </c>
      <c r="G353" t="s">
        <v>54</v>
      </c>
      <c r="H353" t="s">
        <v>55</v>
      </c>
      <c r="I353" t="s">
        <v>55</v>
      </c>
      <c r="J353" t="s">
        <v>55</v>
      </c>
      <c r="K353" t="s">
        <v>18</v>
      </c>
      <c r="L353">
        <v>90</v>
      </c>
      <c r="M353" t="s">
        <v>173</v>
      </c>
      <c r="N353">
        <v>0</v>
      </c>
      <c r="O353" t="s">
        <v>173</v>
      </c>
      <c r="P353">
        <v>0</v>
      </c>
      <c r="Q353" t="s">
        <v>173</v>
      </c>
      <c r="R353">
        <v>0</v>
      </c>
      <c r="S353">
        <v>2</v>
      </c>
      <c r="T353" t="s">
        <v>174</v>
      </c>
      <c r="U353">
        <v>1.9317</v>
      </c>
      <c r="V353">
        <v>0.63039999999999996</v>
      </c>
      <c r="W353">
        <v>11.3775</v>
      </c>
      <c r="X353">
        <v>0.32279999999999998</v>
      </c>
      <c r="Y353">
        <v>36.243600000000001</v>
      </c>
      <c r="Z353">
        <v>0.34539999999999998</v>
      </c>
      <c r="AA353">
        <v>5.3600000000000002E-2</v>
      </c>
      <c r="AB353">
        <v>1.5699999999999999E-2</v>
      </c>
      <c r="AC353" t="s">
        <v>179</v>
      </c>
      <c r="AD353">
        <v>8.6999999999999994E-3</v>
      </c>
      <c r="AE353" t="s">
        <v>179</v>
      </c>
      <c r="AF353">
        <v>1.8200000000000001E-2</v>
      </c>
      <c r="AG353">
        <v>0.45050000000000001</v>
      </c>
      <c r="AH353">
        <v>1.0699999999999999E-2</v>
      </c>
      <c r="AI353">
        <v>7.0434999999999999</v>
      </c>
      <c r="AJ353">
        <v>3.1399999999999997E-2</v>
      </c>
      <c r="AK353">
        <v>0.67059999999999997</v>
      </c>
      <c r="AL353">
        <v>8.0999999999999996E-3</v>
      </c>
      <c r="AM353">
        <v>1.4E-2</v>
      </c>
      <c r="AN353">
        <v>8.3000000000000001E-3</v>
      </c>
      <c r="AO353">
        <v>2.1100000000000001E-2</v>
      </c>
      <c r="AP353">
        <v>4.3E-3</v>
      </c>
      <c r="AQ353">
        <v>7.9600000000000004E-2</v>
      </c>
      <c r="AR353">
        <v>4.4999999999999997E-3</v>
      </c>
      <c r="AS353">
        <v>6.8529999999999998</v>
      </c>
      <c r="AT353">
        <v>2.8000000000000001E-2</v>
      </c>
      <c r="AU353" t="s">
        <v>179</v>
      </c>
      <c r="AV353">
        <v>4.0000000000000001E-3</v>
      </c>
      <c r="AW353">
        <v>7.1000000000000004E-3</v>
      </c>
      <c r="AX353">
        <v>1E-3</v>
      </c>
      <c r="AY353">
        <v>6.8999999999999999E-3</v>
      </c>
      <c r="AZ353">
        <v>8.0000000000000004E-4</v>
      </c>
      <c r="BA353">
        <v>8.3000000000000001E-3</v>
      </c>
      <c r="BB353">
        <v>8.0000000000000004E-4</v>
      </c>
      <c r="BC353" t="s">
        <v>304</v>
      </c>
      <c r="BD353">
        <v>5.0000000000000001E-4</v>
      </c>
      <c r="BE353" t="s">
        <v>304</v>
      </c>
      <c r="BF353">
        <v>4.0000000000000002E-4</v>
      </c>
      <c r="BG353" t="s">
        <v>179</v>
      </c>
      <c r="BH353">
        <v>1E-4</v>
      </c>
      <c r="BI353" t="s">
        <v>211</v>
      </c>
      <c r="BJ353">
        <v>2.0000000000000001E-4</v>
      </c>
      <c r="BK353">
        <v>9.5999999999999992E-3</v>
      </c>
      <c r="BL353">
        <v>5.0000000000000001E-4</v>
      </c>
      <c r="BM353">
        <v>2.5999999999999999E-3</v>
      </c>
      <c r="BN353">
        <v>2.9999999999999997E-4</v>
      </c>
      <c r="BO353">
        <v>7.7999999999999996E-3</v>
      </c>
      <c r="BP353">
        <v>5.9999999999999995E-4</v>
      </c>
      <c r="BQ353" t="s">
        <v>179</v>
      </c>
      <c r="BR353">
        <v>2.9999999999999997E-4</v>
      </c>
      <c r="BS353" t="s">
        <v>179</v>
      </c>
      <c r="BT353">
        <v>4.0000000000000002E-4</v>
      </c>
      <c r="BU353" t="s">
        <v>179</v>
      </c>
      <c r="BV353">
        <v>5.9999999999999995E-4</v>
      </c>
      <c r="BW353" t="s">
        <v>18</v>
      </c>
      <c r="BY353" t="s">
        <v>179</v>
      </c>
      <c r="BZ353">
        <v>1.1999999999999999E-3</v>
      </c>
      <c r="CA353" t="s">
        <v>179</v>
      </c>
      <c r="CB353">
        <v>8.0000000000000004E-4</v>
      </c>
      <c r="CC353" t="s">
        <v>179</v>
      </c>
      <c r="CD353">
        <v>2.2000000000000001E-3</v>
      </c>
      <c r="CE353" t="s">
        <v>179</v>
      </c>
      <c r="CF353">
        <v>2.2000000000000001E-3</v>
      </c>
      <c r="CG353" t="s">
        <v>216</v>
      </c>
      <c r="CH353">
        <v>1E-4</v>
      </c>
      <c r="CI353" t="s">
        <v>179</v>
      </c>
      <c r="CJ353">
        <v>7.7999999999999996E-3</v>
      </c>
      <c r="CK353" t="s">
        <v>179</v>
      </c>
      <c r="CL353">
        <v>1.17E-2</v>
      </c>
      <c r="CM353" t="s">
        <v>179</v>
      </c>
      <c r="CN353">
        <v>5.8999999999999999E-3</v>
      </c>
      <c r="CO353" t="s">
        <v>179</v>
      </c>
      <c r="CP353">
        <v>8.9999999999999998E-4</v>
      </c>
      <c r="CQ353" t="s">
        <v>179</v>
      </c>
      <c r="CR353">
        <v>3.3E-3</v>
      </c>
      <c r="CS353" t="s">
        <v>179</v>
      </c>
      <c r="CT353">
        <v>1.9E-3</v>
      </c>
      <c r="CU353" t="s">
        <v>179</v>
      </c>
      <c r="CV353">
        <v>8.0000000000000004E-4</v>
      </c>
      <c r="CW353" t="s">
        <v>179</v>
      </c>
      <c r="CX353">
        <v>5.9999999999999995E-4</v>
      </c>
      <c r="CY353" t="s">
        <v>179</v>
      </c>
      <c r="CZ353">
        <v>5.9999999999999995E-4</v>
      </c>
      <c r="DA353" t="s">
        <v>179</v>
      </c>
      <c r="DB353">
        <v>5.9999999999999995E-4</v>
      </c>
      <c r="DC353" t="s">
        <v>179</v>
      </c>
      <c r="DD353">
        <v>5.9999999999999995E-4</v>
      </c>
      <c r="DE353" t="s">
        <v>179</v>
      </c>
      <c r="DF353">
        <v>5.9999999999999995E-4</v>
      </c>
      <c r="DG353" t="s">
        <v>179</v>
      </c>
      <c r="DH353">
        <v>4.0000000000000002E-4</v>
      </c>
      <c r="DI353" t="s">
        <v>179</v>
      </c>
      <c r="DJ353">
        <v>4.0000000000000002E-4</v>
      </c>
      <c r="DK353" t="s">
        <v>2512</v>
      </c>
      <c r="DL353" t="s">
        <v>59</v>
      </c>
      <c r="DS353" t="s">
        <v>2513</v>
      </c>
      <c r="DT353" t="s">
        <v>1596</v>
      </c>
      <c r="DW353" t="s">
        <v>5007</v>
      </c>
    </row>
    <row r="354" spans="1:127">
      <c r="A354">
        <v>8</v>
      </c>
      <c r="B354" s="14">
        <v>44745.871527777781</v>
      </c>
      <c r="C354" t="s">
        <v>52</v>
      </c>
      <c r="D354">
        <v>0</v>
      </c>
      <c r="E354">
        <v>0</v>
      </c>
      <c r="F354">
        <v>0</v>
      </c>
      <c r="G354" t="s">
        <v>54</v>
      </c>
      <c r="H354" t="s">
        <v>55</v>
      </c>
      <c r="I354" t="s">
        <v>55</v>
      </c>
      <c r="J354" t="s">
        <v>55</v>
      </c>
      <c r="K354" t="s">
        <v>18</v>
      </c>
      <c r="L354">
        <v>90</v>
      </c>
      <c r="M354" t="s">
        <v>173</v>
      </c>
      <c r="N354">
        <v>0</v>
      </c>
      <c r="O354" t="s">
        <v>173</v>
      </c>
      <c r="P354">
        <v>0</v>
      </c>
      <c r="Q354" t="s">
        <v>173</v>
      </c>
      <c r="R354">
        <v>0</v>
      </c>
      <c r="S354">
        <v>2</v>
      </c>
      <c r="T354" t="s">
        <v>174</v>
      </c>
      <c r="U354">
        <v>3.4262000000000001</v>
      </c>
      <c r="V354">
        <v>0.64780000000000004</v>
      </c>
      <c r="W354">
        <v>12.734400000000001</v>
      </c>
      <c r="X354">
        <v>0.3392</v>
      </c>
      <c r="Y354">
        <v>39.863500000000002</v>
      </c>
      <c r="Z354">
        <v>0.3644</v>
      </c>
      <c r="AA354">
        <v>3.9399999999999998E-2</v>
      </c>
      <c r="AB354">
        <v>1.5699999999999999E-2</v>
      </c>
      <c r="AC354" t="s">
        <v>179</v>
      </c>
      <c r="AD354">
        <v>8.8999999999999999E-3</v>
      </c>
      <c r="AE354" t="s">
        <v>179</v>
      </c>
      <c r="AF354">
        <v>1.7500000000000002E-2</v>
      </c>
      <c r="AG354">
        <v>0.31030000000000002</v>
      </c>
      <c r="AH354">
        <v>9.5999999999999992E-3</v>
      </c>
      <c r="AI354">
        <v>7.8853</v>
      </c>
      <c r="AJ354">
        <v>3.3300000000000003E-2</v>
      </c>
      <c r="AK354">
        <v>0.6673</v>
      </c>
      <c r="AL354">
        <v>8.2000000000000007E-3</v>
      </c>
      <c r="AM354">
        <v>2.58E-2</v>
      </c>
      <c r="AN354">
        <v>8.6999999999999994E-3</v>
      </c>
      <c r="AO354">
        <v>1.9099999999999999E-2</v>
      </c>
      <c r="AP354">
        <v>4.4000000000000003E-3</v>
      </c>
      <c r="AQ354">
        <v>0.13619999999999999</v>
      </c>
      <c r="AR354">
        <v>5.4999999999999997E-3</v>
      </c>
      <c r="AS354">
        <v>6.9154</v>
      </c>
      <c r="AT354">
        <v>2.8299999999999999E-2</v>
      </c>
      <c r="AU354">
        <v>5.8999999999999999E-3</v>
      </c>
      <c r="AV354">
        <v>4.0000000000000001E-3</v>
      </c>
      <c r="AW354">
        <v>7.1999999999999998E-3</v>
      </c>
      <c r="AX354">
        <v>1E-3</v>
      </c>
      <c r="AY354">
        <v>8.6E-3</v>
      </c>
      <c r="AZ354">
        <v>8.0000000000000004E-4</v>
      </c>
      <c r="BA354">
        <v>7.7000000000000002E-3</v>
      </c>
      <c r="BB354">
        <v>6.9999999999999999E-4</v>
      </c>
      <c r="BC354" t="s">
        <v>267</v>
      </c>
      <c r="BD354">
        <v>5.0000000000000001E-4</v>
      </c>
      <c r="BE354" t="s">
        <v>179</v>
      </c>
      <c r="BF354">
        <v>2.9999999999999997E-4</v>
      </c>
      <c r="BG354" t="s">
        <v>179</v>
      </c>
      <c r="BH354">
        <v>1E-4</v>
      </c>
      <c r="BI354" t="s">
        <v>212</v>
      </c>
      <c r="BJ354">
        <v>2.0000000000000001E-4</v>
      </c>
      <c r="BK354">
        <v>8.8999999999999999E-3</v>
      </c>
      <c r="BL354">
        <v>5.0000000000000001E-4</v>
      </c>
      <c r="BM354">
        <v>2.7000000000000001E-3</v>
      </c>
      <c r="BN354">
        <v>2.9999999999999997E-4</v>
      </c>
      <c r="BO354">
        <v>7.6E-3</v>
      </c>
      <c r="BP354">
        <v>5.0000000000000001E-4</v>
      </c>
      <c r="BQ354" t="s">
        <v>179</v>
      </c>
      <c r="BR354">
        <v>2.9999999999999997E-4</v>
      </c>
      <c r="BS354" t="s">
        <v>179</v>
      </c>
      <c r="BT354">
        <v>4.0000000000000002E-4</v>
      </c>
      <c r="BU354" t="s">
        <v>179</v>
      </c>
      <c r="BV354">
        <v>6.9999999999999999E-4</v>
      </c>
      <c r="BW354" t="s">
        <v>179</v>
      </c>
      <c r="BX354">
        <v>8.0000000000000004E-4</v>
      </c>
      <c r="BY354" t="s">
        <v>179</v>
      </c>
      <c r="BZ354">
        <v>1.1000000000000001E-3</v>
      </c>
      <c r="CA354" t="s">
        <v>179</v>
      </c>
      <c r="CB354">
        <v>8.0000000000000004E-4</v>
      </c>
      <c r="CC354" t="s">
        <v>179</v>
      </c>
      <c r="CD354">
        <v>2E-3</v>
      </c>
      <c r="CE354" t="s">
        <v>179</v>
      </c>
      <c r="CF354">
        <v>2.3E-3</v>
      </c>
      <c r="CG354" t="s">
        <v>179</v>
      </c>
      <c r="CH354">
        <v>1E-4</v>
      </c>
      <c r="CI354" t="s">
        <v>179</v>
      </c>
      <c r="CJ354">
        <v>6.7999999999999996E-3</v>
      </c>
      <c r="CK354" t="s">
        <v>179</v>
      </c>
      <c r="CL354">
        <v>1.1299999999999999E-2</v>
      </c>
      <c r="CM354" t="s">
        <v>179</v>
      </c>
      <c r="CN354">
        <v>4.0000000000000001E-3</v>
      </c>
      <c r="CO354" t="s">
        <v>179</v>
      </c>
      <c r="CP354">
        <v>8.0000000000000004E-4</v>
      </c>
      <c r="CQ354" t="s">
        <v>179</v>
      </c>
      <c r="CR354">
        <v>3.0999999999999999E-3</v>
      </c>
      <c r="CS354" t="s">
        <v>179</v>
      </c>
      <c r="CT354">
        <v>1.9E-3</v>
      </c>
      <c r="CU354" t="s">
        <v>179</v>
      </c>
      <c r="CV354">
        <v>8.0000000000000004E-4</v>
      </c>
      <c r="CW354" t="s">
        <v>18</v>
      </c>
      <c r="CY354" t="s">
        <v>179</v>
      </c>
      <c r="CZ354">
        <v>5.0000000000000001E-4</v>
      </c>
      <c r="DA354" t="s">
        <v>192</v>
      </c>
      <c r="DB354">
        <v>5.9999999999999995E-4</v>
      </c>
      <c r="DC354" t="s">
        <v>179</v>
      </c>
      <c r="DD354">
        <v>5.0000000000000001E-4</v>
      </c>
      <c r="DE354" t="s">
        <v>179</v>
      </c>
      <c r="DF354">
        <v>5.9999999999999995E-4</v>
      </c>
      <c r="DG354" t="s">
        <v>179</v>
      </c>
      <c r="DH354">
        <v>4.0000000000000002E-4</v>
      </c>
      <c r="DI354" t="s">
        <v>179</v>
      </c>
      <c r="DJ354">
        <v>2.9999999999999997E-4</v>
      </c>
      <c r="DK354" t="s">
        <v>2512</v>
      </c>
      <c r="DL354" t="s">
        <v>59</v>
      </c>
      <c r="DS354" t="s">
        <v>2514</v>
      </c>
      <c r="DT354" t="s">
        <v>898</v>
      </c>
      <c r="DW354" t="s">
        <v>5008</v>
      </c>
    </row>
    <row r="355" spans="1:127">
      <c r="A355">
        <v>9</v>
      </c>
      <c r="B355" s="14">
        <v>44745.873611111114</v>
      </c>
      <c r="C355" t="s">
        <v>52</v>
      </c>
      <c r="D355">
        <v>0</v>
      </c>
      <c r="E355">
        <v>0</v>
      </c>
      <c r="F355">
        <v>0</v>
      </c>
      <c r="G355" t="s">
        <v>54</v>
      </c>
      <c r="H355" t="s">
        <v>55</v>
      </c>
      <c r="I355" t="s">
        <v>55</v>
      </c>
      <c r="J355" t="s">
        <v>55</v>
      </c>
      <c r="K355" t="s">
        <v>18</v>
      </c>
      <c r="L355">
        <v>90</v>
      </c>
      <c r="M355" t="s">
        <v>173</v>
      </c>
      <c r="N355">
        <v>0</v>
      </c>
      <c r="O355" t="s">
        <v>173</v>
      </c>
      <c r="P355">
        <v>0</v>
      </c>
      <c r="Q355" t="s">
        <v>173</v>
      </c>
      <c r="R355">
        <v>0</v>
      </c>
      <c r="S355">
        <v>2</v>
      </c>
      <c r="T355" t="s">
        <v>174</v>
      </c>
      <c r="U355">
        <v>4.1292999999999997</v>
      </c>
      <c r="V355">
        <v>0.67230000000000001</v>
      </c>
      <c r="W355">
        <v>11.7547</v>
      </c>
      <c r="X355">
        <v>0.32800000000000001</v>
      </c>
      <c r="Y355">
        <v>39.464399999999998</v>
      </c>
      <c r="Z355">
        <v>0.36130000000000001</v>
      </c>
      <c r="AA355">
        <v>2.81E-2</v>
      </c>
      <c r="AB355">
        <v>1.54E-2</v>
      </c>
      <c r="AC355" t="s">
        <v>179</v>
      </c>
      <c r="AD355">
        <v>8.5000000000000006E-3</v>
      </c>
      <c r="AE355" t="s">
        <v>179</v>
      </c>
      <c r="AF355">
        <v>1.6799999999999999E-2</v>
      </c>
      <c r="AG355">
        <v>0.2742</v>
      </c>
      <c r="AH355">
        <v>9.1000000000000004E-3</v>
      </c>
      <c r="AI355">
        <v>7.6384999999999996</v>
      </c>
      <c r="AJ355">
        <v>3.2599999999999997E-2</v>
      </c>
      <c r="AK355">
        <v>0.61040000000000005</v>
      </c>
      <c r="AL355">
        <v>7.9000000000000008E-3</v>
      </c>
      <c r="AM355">
        <v>2.0299999999999999E-2</v>
      </c>
      <c r="AN355">
        <v>8.0999999999999996E-3</v>
      </c>
      <c r="AO355">
        <v>2.24E-2</v>
      </c>
      <c r="AP355">
        <v>4.3E-3</v>
      </c>
      <c r="AQ355">
        <v>0.11269999999999999</v>
      </c>
      <c r="AR355">
        <v>5.0000000000000001E-3</v>
      </c>
      <c r="AS355">
        <v>6.7263999999999999</v>
      </c>
      <c r="AT355">
        <v>2.7799999999999998E-2</v>
      </c>
      <c r="AU355">
        <v>4.4999999999999997E-3</v>
      </c>
      <c r="AV355">
        <v>3.8999999999999998E-3</v>
      </c>
      <c r="AW355">
        <v>7.1999999999999998E-3</v>
      </c>
      <c r="AX355">
        <v>1E-3</v>
      </c>
      <c r="AY355">
        <v>7.6E-3</v>
      </c>
      <c r="AZ355">
        <v>8.0000000000000004E-4</v>
      </c>
      <c r="BA355">
        <v>6.4000000000000003E-3</v>
      </c>
      <c r="BB355">
        <v>6.9999999999999999E-4</v>
      </c>
      <c r="BC355" t="s">
        <v>304</v>
      </c>
      <c r="BD355">
        <v>5.0000000000000001E-4</v>
      </c>
      <c r="BE355" t="s">
        <v>179</v>
      </c>
      <c r="BF355">
        <v>2.9999999999999997E-4</v>
      </c>
      <c r="BG355" t="s">
        <v>179</v>
      </c>
      <c r="BH355">
        <v>1E-4</v>
      </c>
      <c r="BI355" t="s">
        <v>247</v>
      </c>
      <c r="BJ355">
        <v>2.0000000000000001E-4</v>
      </c>
      <c r="BK355">
        <v>8.3000000000000001E-3</v>
      </c>
      <c r="BL355">
        <v>4.0000000000000002E-4</v>
      </c>
      <c r="BM355">
        <v>2.8E-3</v>
      </c>
      <c r="BN355">
        <v>2.9999999999999997E-4</v>
      </c>
      <c r="BO355">
        <v>7.0000000000000001E-3</v>
      </c>
      <c r="BP355">
        <v>5.0000000000000001E-4</v>
      </c>
      <c r="BQ355" t="s">
        <v>179</v>
      </c>
      <c r="BR355">
        <v>2.9999999999999997E-4</v>
      </c>
      <c r="BS355" t="s">
        <v>179</v>
      </c>
      <c r="BT355">
        <v>4.0000000000000002E-4</v>
      </c>
      <c r="BU355" t="s">
        <v>179</v>
      </c>
      <c r="BV355">
        <v>5.9999999999999995E-4</v>
      </c>
      <c r="BW355" t="s">
        <v>18</v>
      </c>
      <c r="BY355" t="s">
        <v>18</v>
      </c>
      <c r="CA355" t="s">
        <v>179</v>
      </c>
      <c r="CB355">
        <v>8.0000000000000004E-4</v>
      </c>
      <c r="CC355" t="s">
        <v>179</v>
      </c>
      <c r="CD355">
        <v>2.0999999999999999E-3</v>
      </c>
      <c r="CE355" t="s">
        <v>179</v>
      </c>
      <c r="CF355">
        <v>2.2000000000000001E-3</v>
      </c>
      <c r="CG355" t="s">
        <v>179</v>
      </c>
      <c r="CH355">
        <v>1E-4</v>
      </c>
      <c r="CI355" t="s">
        <v>179</v>
      </c>
      <c r="CJ355">
        <v>7.3000000000000001E-3</v>
      </c>
      <c r="CK355" t="s">
        <v>179</v>
      </c>
      <c r="CL355">
        <v>1.15E-2</v>
      </c>
      <c r="CM355" t="s">
        <v>345</v>
      </c>
      <c r="CN355">
        <v>4.1000000000000003E-3</v>
      </c>
      <c r="CO355" t="s">
        <v>179</v>
      </c>
      <c r="CP355">
        <v>8.9999999999999998E-4</v>
      </c>
      <c r="CQ355" t="s">
        <v>179</v>
      </c>
      <c r="CR355">
        <v>3.2000000000000002E-3</v>
      </c>
      <c r="CS355" t="s">
        <v>179</v>
      </c>
      <c r="CT355">
        <v>2E-3</v>
      </c>
      <c r="CU355" t="s">
        <v>18</v>
      </c>
      <c r="CW355" t="s">
        <v>18</v>
      </c>
      <c r="CY355" t="s">
        <v>179</v>
      </c>
      <c r="CZ355">
        <v>5.0000000000000001E-4</v>
      </c>
      <c r="DA355" t="s">
        <v>179</v>
      </c>
      <c r="DB355">
        <v>5.9999999999999995E-4</v>
      </c>
      <c r="DC355" t="s">
        <v>179</v>
      </c>
      <c r="DD355">
        <v>5.9999999999999995E-4</v>
      </c>
      <c r="DE355" t="s">
        <v>179</v>
      </c>
      <c r="DF355">
        <v>5.9999999999999995E-4</v>
      </c>
      <c r="DG355" t="s">
        <v>179</v>
      </c>
      <c r="DH355">
        <v>4.0000000000000002E-4</v>
      </c>
      <c r="DI355" t="s">
        <v>179</v>
      </c>
      <c r="DJ355">
        <v>2.9999999999999997E-4</v>
      </c>
      <c r="DK355" t="s">
        <v>2512</v>
      </c>
      <c r="DL355" t="s">
        <v>59</v>
      </c>
      <c r="DS355" t="s">
        <v>2515</v>
      </c>
      <c r="DT355" t="s">
        <v>5992</v>
      </c>
      <c r="DW355" t="s">
        <v>5009</v>
      </c>
    </row>
    <row r="356" spans="1:127">
      <c r="A356">
        <v>10</v>
      </c>
      <c r="B356" s="14">
        <v>44745.875</v>
      </c>
      <c r="C356" t="s">
        <v>52</v>
      </c>
      <c r="D356">
        <v>0</v>
      </c>
      <c r="E356">
        <v>0</v>
      </c>
      <c r="F356">
        <v>0</v>
      </c>
      <c r="G356" t="s">
        <v>54</v>
      </c>
      <c r="H356" t="s">
        <v>55</v>
      </c>
      <c r="I356" t="s">
        <v>55</v>
      </c>
      <c r="J356" t="s">
        <v>55</v>
      </c>
      <c r="K356" t="s">
        <v>18</v>
      </c>
      <c r="L356">
        <v>90</v>
      </c>
      <c r="M356" t="s">
        <v>173</v>
      </c>
      <c r="N356">
        <v>0</v>
      </c>
      <c r="O356" t="s">
        <v>173</v>
      </c>
      <c r="P356">
        <v>0</v>
      </c>
      <c r="Q356" t="s">
        <v>173</v>
      </c>
      <c r="R356">
        <v>0</v>
      </c>
      <c r="S356">
        <v>2</v>
      </c>
      <c r="T356" t="s">
        <v>174</v>
      </c>
      <c r="U356">
        <v>3.7839999999999998</v>
      </c>
      <c r="V356">
        <v>0.65769999999999995</v>
      </c>
      <c r="W356">
        <v>11.3939</v>
      </c>
      <c r="X356">
        <v>0.31950000000000001</v>
      </c>
      <c r="Y356">
        <v>36.700899999999997</v>
      </c>
      <c r="Z356">
        <v>0.34420000000000001</v>
      </c>
      <c r="AA356">
        <v>1.9900000000000001E-2</v>
      </c>
      <c r="AB356">
        <v>1.52E-2</v>
      </c>
      <c r="AC356" t="s">
        <v>179</v>
      </c>
      <c r="AD356">
        <v>8.6999999999999994E-3</v>
      </c>
      <c r="AE356" t="s">
        <v>179</v>
      </c>
      <c r="AF356">
        <v>1.7299999999999999E-2</v>
      </c>
      <c r="AG356">
        <v>0.29310000000000003</v>
      </c>
      <c r="AH356">
        <v>9.1000000000000004E-3</v>
      </c>
      <c r="AI356">
        <v>7.8353999999999999</v>
      </c>
      <c r="AJ356">
        <v>3.2800000000000003E-2</v>
      </c>
      <c r="AK356">
        <v>0.58509999999999995</v>
      </c>
      <c r="AL356">
        <v>7.7000000000000002E-3</v>
      </c>
      <c r="AM356">
        <v>1.26E-2</v>
      </c>
      <c r="AN356">
        <v>7.7999999999999996E-3</v>
      </c>
      <c r="AO356">
        <v>1.54E-2</v>
      </c>
      <c r="AP356">
        <v>3.8999999999999998E-3</v>
      </c>
      <c r="AQ356">
        <v>9.6500000000000002E-2</v>
      </c>
      <c r="AR356">
        <v>4.7999999999999996E-3</v>
      </c>
      <c r="AS356">
        <v>5.4351000000000003</v>
      </c>
      <c r="AT356">
        <v>2.5000000000000001E-2</v>
      </c>
      <c r="AU356" t="s">
        <v>179</v>
      </c>
      <c r="AV356">
        <v>3.5999999999999999E-3</v>
      </c>
      <c r="AW356">
        <v>1.2200000000000001E-2</v>
      </c>
      <c r="AX356">
        <v>1.1999999999999999E-3</v>
      </c>
      <c r="AY356">
        <v>1.04E-2</v>
      </c>
      <c r="AZ356">
        <v>8.9999999999999998E-4</v>
      </c>
      <c r="BA356">
        <v>6.4000000000000003E-3</v>
      </c>
      <c r="BB356">
        <v>6.9999999999999999E-4</v>
      </c>
      <c r="BC356" t="s">
        <v>406</v>
      </c>
      <c r="BD356">
        <v>5.0000000000000001E-4</v>
      </c>
      <c r="BE356" t="s">
        <v>179</v>
      </c>
      <c r="BF356">
        <v>2.9999999999999997E-4</v>
      </c>
      <c r="BG356" t="s">
        <v>179</v>
      </c>
      <c r="BH356">
        <v>1E-4</v>
      </c>
      <c r="BI356" t="s">
        <v>516</v>
      </c>
      <c r="BJ356">
        <v>2.0000000000000001E-4</v>
      </c>
      <c r="BK356">
        <v>8.6E-3</v>
      </c>
      <c r="BL356">
        <v>4.0000000000000002E-4</v>
      </c>
      <c r="BM356">
        <v>2.2000000000000001E-3</v>
      </c>
      <c r="BN356">
        <v>2.9999999999999997E-4</v>
      </c>
      <c r="BO356">
        <v>7.7000000000000002E-3</v>
      </c>
      <c r="BP356">
        <v>5.9999999999999995E-4</v>
      </c>
      <c r="BQ356" t="s">
        <v>179</v>
      </c>
      <c r="BR356">
        <v>2.9999999999999997E-4</v>
      </c>
      <c r="BS356" t="s">
        <v>179</v>
      </c>
      <c r="BT356">
        <v>4.0000000000000002E-4</v>
      </c>
      <c r="BU356" t="s">
        <v>179</v>
      </c>
      <c r="BV356">
        <v>5.9999999999999995E-4</v>
      </c>
      <c r="BW356" t="s">
        <v>18</v>
      </c>
      <c r="BY356" t="s">
        <v>179</v>
      </c>
      <c r="BZ356">
        <v>1.1000000000000001E-3</v>
      </c>
      <c r="CA356" t="s">
        <v>179</v>
      </c>
      <c r="CB356">
        <v>8.0000000000000004E-4</v>
      </c>
      <c r="CC356" t="s">
        <v>179</v>
      </c>
      <c r="CD356">
        <v>2.0999999999999999E-3</v>
      </c>
      <c r="CE356" t="s">
        <v>179</v>
      </c>
      <c r="CF356">
        <v>2.2000000000000001E-3</v>
      </c>
      <c r="CG356" t="s">
        <v>179</v>
      </c>
      <c r="CH356">
        <v>1E-4</v>
      </c>
      <c r="CI356" t="s">
        <v>179</v>
      </c>
      <c r="CJ356">
        <v>7.7000000000000002E-3</v>
      </c>
      <c r="CK356" t="s">
        <v>179</v>
      </c>
      <c r="CL356">
        <v>1.1299999999999999E-2</v>
      </c>
      <c r="CM356" t="s">
        <v>179</v>
      </c>
      <c r="CN356">
        <v>5.4000000000000003E-3</v>
      </c>
      <c r="CO356" t="s">
        <v>179</v>
      </c>
      <c r="CP356">
        <v>8.9999999999999998E-4</v>
      </c>
      <c r="CQ356" t="s">
        <v>179</v>
      </c>
      <c r="CR356">
        <v>3.3999999999999998E-3</v>
      </c>
      <c r="CS356" t="s">
        <v>179</v>
      </c>
      <c r="CT356">
        <v>1.9E-3</v>
      </c>
      <c r="CU356" t="s">
        <v>179</v>
      </c>
      <c r="CV356">
        <v>8.0000000000000004E-4</v>
      </c>
      <c r="CW356" t="s">
        <v>18</v>
      </c>
      <c r="CY356" t="s">
        <v>179</v>
      </c>
      <c r="CZ356">
        <v>5.9999999999999995E-4</v>
      </c>
      <c r="DA356" t="s">
        <v>179</v>
      </c>
      <c r="DB356">
        <v>5.9999999999999995E-4</v>
      </c>
      <c r="DC356" t="s">
        <v>179</v>
      </c>
      <c r="DD356">
        <v>5.9999999999999995E-4</v>
      </c>
      <c r="DE356" t="s">
        <v>179</v>
      </c>
      <c r="DF356">
        <v>5.9999999999999995E-4</v>
      </c>
      <c r="DG356" t="s">
        <v>179</v>
      </c>
      <c r="DH356">
        <v>4.0000000000000002E-4</v>
      </c>
      <c r="DI356" t="s">
        <v>179</v>
      </c>
      <c r="DJ356">
        <v>4.0000000000000002E-4</v>
      </c>
      <c r="DK356" t="s">
        <v>2512</v>
      </c>
      <c r="DL356" t="s">
        <v>59</v>
      </c>
      <c r="DS356" t="s">
        <v>2516</v>
      </c>
      <c r="DT356" t="s">
        <v>6029</v>
      </c>
      <c r="DW356" t="s">
        <v>5010</v>
      </c>
    </row>
    <row r="357" spans="1:127">
      <c r="A357">
        <v>11</v>
      </c>
      <c r="B357" s="14">
        <v>44745.880555555559</v>
      </c>
      <c r="C357" t="s">
        <v>52</v>
      </c>
      <c r="D357">
        <v>0</v>
      </c>
      <c r="E357">
        <v>0</v>
      </c>
      <c r="F357">
        <v>0</v>
      </c>
      <c r="G357" t="s">
        <v>54</v>
      </c>
      <c r="H357" t="s">
        <v>55</v>
      </c>
      <c r="I357" t="s">
        <v>55</v>
      </c>
      <c r="J357" t="s">
        <v>55</v>
      </c>
      <c r="K357" t="s">
        <v>18</v>
      </c>
      <c r="L357">
        <v>90</v>
      </c>
      <c r="M357" t="s">
        <v>173</v>
      </c>
      <c r="N357">
        <v>0</v>
      </c>
      <c r="O357" t="s">
        <v>173</v>
      </c>
      <c r="P357">
        <v>0</v>
      </c>
      <c r="Q357" t="s">
        <v>173</v>
      </c>
      <c r="R357">
        <v>0</v>
      </c>
      <c r="S357">
        <v>2</v>
      </c>
      <c r="T357" t="s">
        <v>174</v>
      </c>
      <c r="U357">
        <v>4.0331999999999999</v>
      </c>
      <c r="V357">
        <v>0.67379999999999995</v>
      </c>
      <c r="W357">
        <v>12.8209</v>
      </c>
      <c r="X357">
        <v>0.33839999999999998</v>
      </c>
      <c r="Y357">
        <v>39.035200000000003</v>
      </c>
      <c r="Z357">
        <v>0.35699999999999998</v>
      </c>
      <c r="AA357">
        <v>2.47E-2</v>
      </c>
      <c r="AB357">
        <v>1.61E-2</v>
      </c>
      <c r="AC357" t="s">
        <v>179</v>
      </c>
      <c r="AD357">
        <v>8.9999999999999993E-3</v>
      </c>
      <c r="AE357" t="s">
        <v>179</v>
      </c>
      <c r="AF357">
        <v>1.7000000000000001E-2</v>
      </c>
      <c r="AG357">
        <v>0.26119999999999999</v>
      </c>
      <c r="AH357">
        <v>8.8000000000000005E-3</v>
      </c>
      <c r="AI357">
        <v>9.5612999999999992</v>
      </c>
      <c r="AJ357">
        <v>3.6499999999999998E-2</v>
      </c>
      <c r="AK357">
        <v>0.58660000000000001</v>
      </c>
      <c r="AL357">
        <v>7.9000000000000008E-3</v>
      </c>
      <c r="AM357">
        <v>2.8199999999999999E-2</v>
      </c>
      <c r="AN357">
        <v>8.5000000000000006E-3</v>
      </c>
      <c r="AO357">
        <v>2.3099999999999999E-2</v>
      </c>
      <c r="AP357">
        <v>4.4000000000000003E-3</v>
      </c>
      <c r="AQ357">
        <v>0.1042</v>
      </c>
      <c r="AR357">
        <v>4.8999999999999998E-3</v>
      </c>
      <c r="AS357">
        <v>5.508</v>
      </c>
      <c r="AT357">
        <v>2.5700000000000001E-2</v>
      </c>
      <c r="AU357" t="s">
        <v>179</v>
      </c>
      <c r="AV357">
        <v>3.5999999999999999E-3</v>
      </c>
      <c r="AW357">
        <v>1.52E-2</v>
      </c>
      <c r="AX357">
        <v>1.2999999999999999E-3</v>
      </c>
      <c r="AY357">
        <v>1.61E-2</v>
      </c>
      <c r="AZ357">
        <v>1.1000000000000001E-3</v>
      </c>
      <c r="BA357">
        <v>5.7000000000000002E-3</v>
      </c>
      <c r="BB357">
        <v>6.9999999999999999E-4</v>
      </c>
      <c r="BC357" t="s">
        <v>304</v>
      </c>
      <c r="BD357">
        <v>5.0000000000000001E-4</v>
      </c>
      <c r="BE357" t="s">
        <v>179</v>
      </c>
      <c r="BF357">
        <v>2.9999999999999997E-4</v>
      </c>
      <c r="BG357" t="s">
        <v>179</v>
      </c>
      <c r="BH357">
        <v>1E-4</v>
      </c>
      <c r="BI357" t="s">
        <v>286</v>
      </c>
      <c r="BJ357">
        <v>2.0000000000000001E-4</v>
      </c>
      <c r="BK357">
        <v>8.8999999999999999E-3</v>
      </c>
      <c r="BL357">
        <v>4.0000000000000002E-4</v>
      </c>
      <c r="BM357">
        <v>2.5999999999999999E-3</v>
      </c>
      <c r="BN357">
        <v>2.9999999999999997E-4</v>
      </c>
      <c r="BO357">
        <v>6.8999999999999999E-3</v>
      </c>
      <c r="BP357">
        <v>5.0000000000000001E-4</v>
      </c>
      <c r="BQ357" t="s">
        <v>179</v>
      </c>
      <c r="BR357">
        <v>2.9999999999999997E-4</v>
      </c>
      <c r="BS357" t="s">
        <v>179</v>
      </c>
      <c r="BT357">
        <v>4.0000000000000002E-4</v>
      </c>
      <c r="BU357" t="s">
        <v>179</v>
      </c>
      <c r="BV357">
        <v>6.9999999999999999E-4</v>
      </c>
      <c r="BW357" t="s">
        <v>179</v>
      </c>
      <c r="BX357">
        <v>8.9999999999999998E-4</v>
      </c>
      <c r="BY357" t="s">
        <v>179</v>
      </c>
      <c r="BZ357">
        <v>1.1000000000000001E-3</v>
      </c>
      <c r="CA357" t="s">
        <v>179</v>
      </c>
      <c r="CB357">
        <v>8.0000000000000004E-4</v>
      </c>
      <c r="CC357" t="s">
        <v>179</v>
      </c>
      <c r="CD357">
        <v>2E-3</v>
      </c>
      <c r="CE357" t="s">
        <v>179</v>
      </c>
      <c r="CF357">
        <v>2.3E-3</v>
      </c>
      <c r="CG357" t="s">
        <v>179</v>
      </c>
      <c r="CH357">
        <v>1E-4</v>
      </c>
      <c r="CI357" t="s">
        <v>208</v>
      </c>
      <c r="CJ357">
        <v>6.7999999999999996E-3</v>
      </c>
      <c r="CK357" t="s">
        <v>179</v>
      </c>
      <c r="CL357">
        <v>1.11E-2</v>
      </c>
      <c r="CM357" t="s">
        <v>179</v>
      </c>
      <c r="CN357">
        <v>4.4000000000000003E-3</v>
      </c>
      <c r="CO357" t="s">
        <v>179</v>
      </c>
      <c r="CP357">
        <v>8.9999999999999998E-4</v>
      </c>
      <c r="CQ357" t="s">
        <v>179</v>
      </c>
      <c r="CR357">
        <v>3.2000000000000002E-3</v>
      </c>
      <c r="CS357" t="s">
        <v>179</v>
      </c>
      <c r="CT357">
        <v>1.8E-3</v>
      </c>
      <c r="CU357" t="s">
        <v>179</v>
      </c>
      <c r="CV357">
        <v>8.0000000000000004E-4</v>
      </c>
      <c r="CW357" t="s">
        <v>18</v>
      </c>
      <c r="CY357" t="s">
        <v>179</v>
      </c>
      <c r="CZ357">
        <v>5.9999999999999995E-4</v>
      </c>
      <c r="DA357" t="s">
        <v>179</v>
      </c>
      <c r="DB357">
        <v>5.9999999999999995E-4</v>
      </c>
      <c r="DC357" t="s">
        <v>179</v>
      </c>
      <c r="DD357">
        <v>5.0000000000000001E-4</v>
      </c>
      <c r="DE357" t="s">
        <v>179</v>
      </c>
      <c r="DF357">
        <v>5.9999999999999995E-4</v>
      </c>
      <c r="DG357" t="s">
        <v>179</v>
      </c>
      <c r="DH357">
        <v>4.0000000000000002E-4</v>
      </c>
      <c r="DI357" t="s">
        <v>179</v>
      </c>
      <c r="DJ357">
        <v>2.9999999999999997E-4</v>
      </c>
      <c r="DK357" t="s">
        <v>2517</v>
      </c>
      <c r="DL357" t="s">
        <v>59</v>
      </c>
      <c r="DS357" t="s">
        <v>2518</v>
      </c>
      <c r="DT357" t="s">
        <v>5984</v>
      </c>
      <c r="DW357" t="s">
        <v>5011</v>
      </c>
    </row>
    <row r="358" spans="1:127">
      <c r="A358">
        <v>12</v>
      </c>
      <c r="B358" s="14">
        <v>44745.881944444445</v>
      </c>
      <c r="C358" t="s">
        <v>52</v>
      </c>
      <c r="D358">
        <v>0</v>
      </c>
      <c r="E358">
        <v>0</v>
      </c>
      <c r="F358">
        <v>0</v>
      </c>
      <c r="G358" t="s">
        <v>54</v>
      </c>
      <c r="H358" t="s">
        <v>55</v>
      </c>
      <c r="I358" t="s">
        <v>55</v>
      </c>
      <c r="J358" t="s">
        <v>55</v>
      </c>
      <c r="K358" t="s">
        <v>18</v>
      </c>
      <c r="L358">
        <v>90</v>
      </c>
      <c r="M358" t="s">
        <v>173</v>
      </c>
      <c r="N358">
        <v>0</v>
      </c>
      <c r="O358" t="s">
        <v>173</v>
      </c>
      <c r="P358">
        <v>0</v>
      </c>
      <c r="Q358" t="s">
        <v>173</v>
      </c>
      <c r="R358">
        <v>0</v>
      </c>
      <c r="S358">
        <v>2</v>
      </c>
      <c r="T358" t="s">
        <v>174</v>
      </c>
      <c r="U358">
        <v>5.4378000000000002</v>
      </c>
      <c r="V358">
        <v>0.69910000000000005</v>
      </c>
      <c r="W358">
        <v>11.7159</v>
      </c>
      <c r="X358">
        <v>0.32600000000000001</v>
      </c>
      <c r="Y358">
        <v>40.816400000000002</v>
      </c>
      <c r="Z358">
        <v>0.36659999999999998</v>
      </c>
      <c r="AA358">
        <v>2.5899999999999999E-2</v>
      </c>
      <c r="AB358">
        <v>1.4999999999999999E-2</v>
      </c>
      <c r="AC358" t="s">
        <v>179</v>
      </c>
      <c r="AD358">
        <v>8.5000000000000006E-3</v>
      </c>
      <c r="AE358" t="s">
        <v>179</v>
      </c>
      <c r="AF358">
        <v>1.67E-2</v>
      </c>
      <c r="AG358">
        <v>0.19750000000000001</v>
      </c>
      <c r="AH358">
        <v>8.2000000000000007E-3</v>
      </c>
      <c r="AI358">
        <v>7.5472999999999999</v>
      </c>
      <c r="AJ358">
        <v>3.2199999999999999E-2</v>
      </c>
      <c r="AK358">
        <v>0.60589999999999999</v>
      </c>
      <c r="AL358">
        <v>7.7999999999999996E-3</v>
      </c>
      <c r="AM358">
        <v>2.0799999999999999E-2</v>
      </c>
      <c r="AN358">
        <v>8.0999999999999996E-3</v>
      </c>
      <c r="AO358">
        <v>1.9699999999999999E-2</v>
      </c>
      <c r="AP358">
        <v>4.1999999999999997E-3</v>
      </c>
      <c r="AQ358">
        <v>9.8599999999999993E-2</v>
      </c>
      <c r="AR358">
        <v>4.7000000000000002E-3</v>
      </c>
      <c r="AS358">
        <v>5.9002999999999997</v>
      </c>
      <c r="AT358">
        <v>2.5999999999999999E-2</v>
      </c>
      <c r="AU358">
        <v>6.1999999999999998E-3</v>
      </c>
      <c r="AV358">
        <v>3.7000000000000002E-3</v>
      </c>
      <c r="AW358">
        <v>5.33E-2</v>
      </c>
      <c r="AX358">
        <v>2.2000000000000001E-3</v>
      </c>
      <c r="AY358">
        <v>1.2200000000000001E-2</v>
      </c>
      <c r="AZ358">
        <v>8.9999999999999998E-4</v>
      </c>
      <c r="BA358">
        <v>7.1000000000000004E-3</v>
      </c>
      <c r="BB358">
        <v>6.9999999999999999E-4</v>
      </c>
      <c r="BC358" t="s">
        <v>304</v>
      </c>
      <c r="BD358">
        <v>5.0000000000000001E-4</v>
      </c>
      <c r="BE358" t="s">
        <v>179</v>
      </c>
      <c r="BF358">
        <v>2.9999999999999997E-4</v>
      </c>
      <c r="BG358" t="s">
        <v>179</v>
      </c>
      <c r="BH358">
        <v>1E-4</v>
      </c>
      <c r="BI358" t="s">
        <v>286</v>
      </c>
      <c r="BJ358">
        <v>2.0000000000000001E-4</v>
      </c>
      <c r="BK358">
        <v>7.9000000000000008E-3</v>
      </c>
      <c r="BL358">
        <v>4.0000000000000002E-4</v>
      </c>
      <c r="BM358">
        <v>2.8E-3</v>
      </c>
      <c r="BN358">
        <v>2.9999999999999997E-4</v>
      </c>
      <c r="BO358">
        <v>7.6E-3</v>
      </c>
      <c r="BP358">
        <v>5.0000000000000001E-4</v>
      </c>
      <c r="BQ358" t="s">
        <v>179</v>
      </c>
      <c r="BR358">
        <v>2.9999999999999997E-4</v>
      </c>
      <c r="BS358" t="s">
        <v>179</v>
      </c>
      <c r="BT358">
        <v>2.9999999999999997E-4</v>
      </c>
      <c r="BU358" t="s">
        <v>179</v>
      </c>
      <c r="BV358">
        <v>6.9999999999999999E-4</v>
      </c>
      <c r="BW358" t="s">
        <v>18</v>
      </c>
      <c r="BY358" t="s">
        <v>18</v>
      </c>
      <c r="CA358" t="s">
        <v>179</v>
      </c>
      <c r="CB358">
        <v>8.0000000000000004E-4</v>
      </c>
      <c r="CC358" t="s">
        <v>179</v>
      </c>
      <c r="CD358">
        <v>2E-3</v>
      </c>
      <c r="CE358" t="s">
        <v>179</v>
      </c>
      <c r="CF358">
        <v>2.3E-3</v>
      </c>
      <c r="CG358" t="s">
        <v>179</v>
      </c>
      <c r="CH358">
        <v>1E-4</v>
      </c>
      <c r="CI358" t="s">
        <v>179</v>
      </c>
      <c r="CJ358">
        <v>7.0000000000000001E-3</v>
      </c>
      <c r="CK358" t="s">
        <v>179</v>
      </c>
      <c r="CL358">
        <v>1.0699999999999999E-2</v>
      </c>
      <c r="CM358" t="s">
        <v>179</v>
      </c>
      <c r="CN358">
        <v>3.0999999999999999E-3</v>
      </c>
      <c r="CO358" t="s">
        <v>179</v>
      </c>
      <c r="CP358">
        <v>8.9999999999999998E-4</v>
      </c>
      <c r="CQ358" t="s">
        <v>179</v>
      </c>
      <c r="CR358">
        <v>3.3E-3</v>
      </c>
      <c r="CS358" t="s">
        <v>179</v>
      </c>
      <c r="CT358">
        <v>1.8E-3</v>
      </c>
      <c r="CU358" t="s">
        <v>179</v>
      </c>
      <c r="CV358">
        <v>8.0000000000000004E-4</v>
      </c>
      <c r="CW358" t="s">
        <v>18</v>
      </c>
      <c r="CY358" t="s">
        <v>179</v>
      </c>
      <c r="CZ358">
        <v>5.9999999999999995E-4</v>
      </c>
      <c r="DA358" t="s">
        <v>179</v>
      </c>
      <c r="DB358">
        <v>5.0000000000000001E-4</v>
      </c>
      <c r="DC358" t="s">
        <v>179</v>
      </c>
      <c r="DD358">
        <v>5.0000000000000001E-4</v>
      </c>
      <c r="DE358" t="s">
        <v>179</v>
      </c>
      <c r="DF358">
        <v>5.9999999999999995E-4</v>
      </c>
      <c r="DG358" t="s">
        <v>179</v>
      </c>
      <c r="DH358">
        <v>4.0000000000000002E-4</v>
      </c>
      <c r="DI358" t="s">
        <v>179</v>
      </c>
      <c r="DJ358">
        <v>2.9999999999999997E-4</v>
      </c>
      <c r="DK358" t="s">
        <v>2517</v>
      </c>
      <c r="DL358" t="s">
        <v>59</v>
      </c>
      <c r="DS358" t="s">
        <v>2519</v>
      </c>
      <c r="DT358" t="s">
        <v>2520</v>
      </c>
      <c r="DW358" t="s">
        <v>5012</v>
      </c>
    </row>
    <row r="359" spans="1:127">
      <c r="A359">
        <v>13</v>
      </c>
      <c r="B359" s="14">
        <v>44745.913888888892</v>
      </c>
      <c r="C359" t="s">
        <v>52</v>
      </c>
      <c r="D359">
        <v>0</v>
      </c>
      <c r="E359">
        <v>0</v>
      </c>
      <c r="F359">
        <v>0</v>
      </c>
      <c r="G359" t="s">
        <v>54</v>
      </c>
      <c r="H359" t="s">
        <v>55</v>
      </c>
      <c r="I359" t="s">
        <v>55</v>
      </c>
      <c r="J359" t="s">
        <v>55</v>
      </c>
      <c r="K359" t="s">
        <v>18</v>
      </c>
      <c r="L359">
        <v>90</v>
      </c>
      <c r="M359" t="s">
        <v>173</v>
      </c>
      <c r="N359">
        <v>0</v>
      </c>
      <c r="O359" t="s">
        <v>173</v>
      </c>
      <c r="P359">
        <v>0</v>
      </c>
      <c r="Q359" t="s">
        <v>173</v>
      </c>
      <c r="R359">
        <v>0</v>
      </c>
      <c r="S359">
        <v>2</v>
      </c>
      <c r="T359" t="s">
        <v>174</v>
      </c>
      <c r="U359">
        <v>3.0209000000000001</v>
      </c>
      <c r="V359">
        <v>0.6371</v>
      </c>
      <c r="W359">
        <v>11.888199999999999</v>
      </c>
      <c r="X359">
        <v>0.33040000000000003</v>
      </c>
      <c r="Y359">
        <v>38.820300000000003</v>
      </c>
      <c r="Z359">
        <v>0.36020000000000002</v>
      </c>
      <c r="AA359">
        <v>4.2900000000000001E-2</v>
      </c>
      <c r="AB359">
        <v>1.54E-2</v>
      </c>
      <c r="AC359" t="s">
        <v>179</v>
      </c>
      <c r="AD359">
        <v>8.8000000000000005E-3</v>
      </c>
      <c r="AE359" t="s">
        <v>179</v>
      </c>
      <c r="AF359">
        <v>1.8100000000000002E-2</v>
      </c>
      <c r="AG359">
        <v>0.48349999999999999</v>
      </c>
      <c r="AH359">
        <v>1.12E-2</v>
      </c>
      <c r="AI359">
        <v>7.2518000000000002</v>
      </c>
      <c r="AJ359">
        <v>3.2000000000000001E-2</v>
      </c>
      <c r="AK359">
        <v>0.69499999999999995</v>
      </c>
      <c r="AL359">
        <v>8.3000000000000001E-3</v>
      </c>
      <c r="AM359">
        <v>2.5499999999999998E-2</v>
      </c>
      <c r="AN359">
        <v>8.6E-3</v>
      </c>
      <c r="AO359">
        <v>2.7400000000000001E-2</v>
      </c>
      <c r="AP359">
        <v>4.5999999999999999E-3</v>
      </c>
      <c r="AQ359">
        <v>9.8100000000000007E-2</v>
      </c>
      <c r="AR359">
        <v>4.7999999999999996E-3</v>
      </c>
      <c r="AS359">
        <v>7.4748000000000001</v>
      </c>
      <c r="AT359">
        <v>2.93E-2</v>
      </c>
      <c r="AU359">
        <v>4.1999999999999997E-3</v>
      </c>
      <c r="AV359">
        <v>4.1999999999999997E-3</v>
      </c>
      <c r="AW359">
        <v>8.5000000000000006E-3</v>
      </c>
      <c r="AX359">
        <v>1E-3</v>
      </c>
      <c r="AY359">
        <v>9.1000000000000004E-3</v>
      </c>
      <c r="AZ359">
        <v>8.9999999999999998E-4</v>
      </c>
      <c r="BA359">
        <v>8.0999999999999996E-3</v>
      </c>
      <c r="BB359">
        <v>8.0000000000000004E-4</v>
      </c>
      <c r="BC359" t="s">
        <v>391</v>
      </c>
      <c r="BD359">
        <v>5.0000000000000001E-4</v>
      </c>
      <c r="BE359" t="s">
        <v>304</v>
      </c>
      <c r="BF359">
        <v>4.0000000000000002E-4</v>
      </c>
      <c r="BG359" t="s">
        <v>179</v>
      </c>
      <c r="BH359">
        <v>1E-4</v>
      </c>
      <c r="BI359" t="s">
        <v>211</v>
      </c>
      <c r="BJ359">
        <v>2.0000000000000001E-4</v>
      </c>
      <c r="BK359">
        <v>9.2999999999999992E-3</v>
      </c>
      <c r="BL359">
        <v>5.0000000000000001E-4</v>
      </c>
      <c r="BM359">
        <v>2.7000000000000001E-3</v>
      </c>
      <c r="BN359">
        <v>2.9999999999999997E-4</v>
      </c>
      <c r="BO359">
        <v>8.3000000000000001E-3</v>
      </c>
      <c r="BP359">
        <v>5.0000000000000001E-4</v>
      </c>
      <c r="BQ359" t="s">
        <v>179</v>
      </c>
      <c r="BR359">
        <v>2.9999999999999997E-4</v>
      </c>
      <c r="BS359" t="s">
        <v>179</v>
      </c>
      <c r="BT359">
        <v>4.0000000000000002E-4</v>
      </c>
      <c r="BU359" t="s">
        <v>179</v>
      </c>
      <c r="BV359">
        <v>5.9999999999999995E-4</v>
      </c>
      <c r="BW359" t="s">
        <v>18</v>
      </c>
      <c r="BY359" t="s">
        <v>179</v>
      </c>
      <c r="BZ359">
        <v>1.1000000000000001E-3</v>
      </c>
      <c r="CA359" t="s">
        <v>179</v>
      </c>
      <c r="CB359">
        <v>8.0000000000000004E-4</v>
      </c>
      <c r="CC359" t="s">
        <v>179</v>
      </c>
      <c r="CD359">
        <v>2.0999999999999999E-3</v>
      </c>
      <c r="CE359" t="s">
        <v>249</v>
      </c>
      <c r="CF359">
        <v>2.3E-3</v>
      </c>
      <c r="CG359" t="s">
        <v>179</v>
      </c>
      <c r="CH359">
        <v>1E-4</v>
      </c>
      <c r="CI359" t="s">
        <v>179</v>
      </c>
      <c r="CJ359">
        <v>7.1999999999999998E-3</v>
      </c>
      <c r="CK359" t="s">
        <v>179</v>
      </c>
      <c r="CL359">
        <v>1.12E-2</v>
      </c>
      <c r="CM359" t="s">
        <v>179</v>
      </c>
      <c r="CN359">
        <v>4.4000000000000003E-3</v>
      </c>
      <c r="CO359" t="s">
        <v>179</v>
      </c>
      <c r="CP359">
        <v>8.9999999999999998E-4</v>
      </c>
      <c r="CQ359" t="s">
        <v>179</v>
      </c>
      <c r="CR359">
        <v>3.2000000000000002E-3</v>
      </c>
      <c r="CS359" t="s">
        <v>179</v>
      </c>
      <c r="CT359">
        <v>1.9E-3</v>
      </c>
      <c r="CU359" t="s">
        <v>179</v>
      </c>
      <c r="CV359">
        <v>8.9999999999999998E-4</v>
      </c>
      <c r="CW359" t="s">
        <v>18</v>
      </c>
      <c r="CY359" t="s">
        <v>179</v>
      </c>
      <c r="CZ359">
        <v>5.9999999999999995E-4</v>
      </c>
      <c r="DA359" t="s">
        <v>179</v>
      </c>
      <c r="DB359">
        <v>5.9999999999999995E-4</v>
      </c>
      <c r="DC359" t="s">
        <v>179</v>
      </c>
      <c r="DD359">
        <v>5.9999999999999995E-4</v>
      </c>
      <c r="DE359" t="s">
        <v>179</v>
      </c>
      <c r="DF359">
        <v>5.9999999999999995E-4</v>
      </c>
      <c r="DG359" t="s">
        <v>179</v>
      </c>
      <c r="DH359">
        <v>4.0000000000000002E-4</v>
      </c>
      <c r="DI359" t="s">
        <v>179</v>
      </c>
      <c r="DJ359">
        <v>4.0000000000000002E-4</v>
      </c>
      <c r="DK359" t="s">
        <v>2517</v>
      </c>
      <c r="DL359" t="s">
        <v>59</v>
      </c>
      <c r="DS359" t="s">
        <v>2521</v>
      </c>
      <c r="DT359" t="s">
        <v>2522</v>
      </c>
      <c r="DW359" t="s">
        <v>5013</v>
      </c>
    </row>
    <row r="360" spans="1:127">
      <c r="A360">
        <v>14</v>
      </c>
      <c r="B360" s="14">
        <v>44745.916666666664</v>
      </c>
      <c r="C360" t="s">
        <v>52</v>
      </c>
      <c r="D360">
        <v>0</v>
      </c>
      <c r="E360">
        <v>0</v>
      </c>
      <c r="F360">
        <v>0</v>
      </c>
      <c r="G360" t="s">
        <v>54</v>
      </c>
      <c r="H360" t="s">
        <v>55</v>
      </c>
      <c r="I360" t="s">
        <v>55</v>
      </c>
      <c r="J360" t="s">
        <v>55</v>
      </c>
      <c r="K360" t="s">
        <v>18</v>
      </c>
      <c r="L360">
        <v>90</v>
      </c>
      <c r="M360" t="s">
        <v>173</v>
      </c>
      <c r="N360">
        <v>0</v>
      </c>
      <c r="O360" t="s">
        <v>173</v>
      </c>
      <c r="P360">
        <v>0</v>
      </c>
      <c r="Q360" t="s">
        <v>173</v>
      </c>
      <c r="R360">
        <v>0</v>
      </c>
      <c r="S360">
        <v>2</v>
      </c>
      <c r="T360" t="s">
        <v>174</v>
      </c>
      <c r="U360">
        <v>4.3673000000000002</v>
      </c>
      <c r="V360">
        <v>0.66979999999999995</v>
      </c>
      <c r="W360">
        <v>12.3942</v>
      </c>
      <c r="X360">
        <v>0.33350000000000002</v>
      </c>
      <c r="Y360">
        <v>39.969099999999997</v>
      </c>
      <c r="Z360">
        <v>0.36309999999999998</v>
      </c>
      <c r="AA360">
        <v>2.7300000000000001E-2</v>
      </c>
      <c r="AB360">
        <v>1.54E-2</v>
      </c>
      <c r="AC360" t="s">
        <v>179</v>
      </c>
      <c r="AD360">
        <v>8.6E-3</v>
      </c>
      <c r="AE360" t="s">
        <v>179</v>
      </c>
      <c r="AF360">
        <v>1.7000000000000001E-2</v>
      </c>
      <c r="AG360">
        <v>0.28620000000000001</v>
      </c>
      <c r="AH360">
        <v>9.1000000000000004E-3</v>
      </c>
      <c r="AI360">
        <v>7.7946</v>
      </c>
      <c r="AJ360">
        <v>3.2899999999999999E-2</v>
      </c>
      <c r="AK360">
        <v>0.64690000000000003</v>
      </c>
      <c r="AL360">
        <v>8.0999999999999996E-3</v>
      </c>
      <c r="AM360">
        <v>1.89E-2</v>
      </c>
      <c r="AN360">
        <v>8.0999999999999996E-3</v>
      </c>
      <c r="AO360">
        <v>2.5700000000000001E-2</v>
      </c>
      <c r="AP360">
        <v>4.4000000000000003E-3</v>
      </c>
      <c r="AQ360">
        <v>0.1123</v>
      </c>
      <c r="AR360">
        <v>4.8999999999999998E-3</v>
      </c>
      <c r="AS360">
        <v>5.9874999999999998</v>
      </c>
      <c r="AT360">
        <v>2.63E-2</v>
      </c>
      <c r="AU360">
        <v>6.3E-3</v>
      </c>
      <c r="AV360">
        <v>3.7000000000000002E-3</v>
      </c>
      <c r="AW360">
        <v>1.4500000000000001E-2</v>
      </c>
      <c r="AX360">
        <v>1.1999999999999999E-3</v>
      </c>
      <c r="AY360">
        <v>1.4800000000000001E-2</v>
      </c>
      <c r="AZ360">
        <v>1E-3</v>
      </c>
      <c r="BA360">
        <v>7.3000000000000001E-3</v>
      </c>
      <c r="BB360">
        <v>6.9999999999999999E-4</v>
      </c>
      <c r="BC360" t="s">
        <v>191</v>
      </c>
      <c r="BD360">
        <v>5.0000000000000001E-4</v>
      </c>
      <c r="BE360" t="s">
        <v>179</v>
      </c>
      <c r="BF360">
        <v>2.9999999999999997E-4</v>
      </c>
      <c r="BG360" t="s">
        <v>179</v>
      </c>
      <c r="BH360">
        <v>1E-4</v>
      </c>
      <c r="BI360" t="s">
        <v>192</v>
      </c>
      <c r="BJ360">
        <v>2.0000000000000001E-4</v>
      </c>
      <c r="BK360">
        <v>9.7000000000000003E-3</v>
      </c>
      <c r="BL360">
        <v>5.0000000000000001E-4</v>
      </c>
      <c r="BM360">
        <v>3.2000000000000002E-3</v>
      </c>
      <c r="BN360">
        <v>2.9999999999999997E-4</v>
      </c>
      <c r="BO360">
        <v>7.6E-3</v>
      </c>
      <c r="BP360">
        <v>5.0000000000000001E-4</v>
      </c>
      <c r="BQ360" t="s">
        <v>179</v>
      </c>
      <c r="BR360">
        <v>2.9999999999999997E-4</v>
      </c>
      <c r="BS360" t="s">
        <v>179</v>
      </c>
      <c r="BT360">
        <v>4.0000000000000002E-4</v>
      </c>
      <c r="BU360" t="s">
        <v>179</v>
      </c>
      <c r="BV360">
        <v>6.9999999999999999E-4</v>
      </c>
      <c r="BW360" t="s">
        <v>18</v>
      </c>
      <c r="BY360" t="s">
        <v>18</v>
      </c>
      <c r="CA360" t="s">
        <v>179</v>
      </c>
      <c r="CB360">
        <v>8.0000000000000004E-4</v>
      </c>
      <c r="CC360" t="s">
        <v>348</v>
      </c>
      <c r="CD360">
        <v>2E-3</v>
      </c>
      <c r="CE360" t="s">
        <v>179</v>
      </c>
      <c r="CF360">
        <v>2.3E-3</v>
      </c>
      <c r="CG360" t="s">
        <v>216</v>
      </c>
      <c r="CH360">
        <v>1E-4</v>
      </c>
      <c r="CI360" t="s">
        <v>179</v>
      </c>
      <c r="CJ360">
        <v>7.1000000000000004E-3</v>
      </c>
      <c r="CK360" t="s">
        <v>1179</v>
      </c>
      <c r="CL360">
        <v>1.11E-2</v>
      </c>
      <c r="CM360" t="s">
        <v>179</v>
      </c>
      <c r="CN360">
        <v>3.8E-3</v>
      </c>
      <c r="CO360" t="s">
        <v>179</v>
      </c>
      <c r="CP360">
        <v>8.9999999999999998E-4</v>
      </c>
      <c r="CQ360" t="s">
        <v>179</v>
      </c>
      <c r="CR360">
        <v>3.3999999999999998E-3</v>
      </c>
      <c r="CS360" t="s">
        <v>179</v>
      </c>
      <c r="CT360">
        <v>1.9E-3</v>
      </c>
      <c r="CU360" t="s">
        <v>179</v>
      </c>
      <c r="CV360">
        <v>6.9999999999999999E-4</v>
      </c>
      <c r="CW360" t="s">
        <v>18</v>
      </c>
      <c r="CY360" t="s">
        <v>179</v>
      </c>
      <c r="CZ360">
        <v>5.9999999999999995E-4</v>
      </c>
      <c r="DA360" t="s">
        <v>179</v>
      </c>
      <c r="DB360">
        <v>5.9999999999999995E-4</v>
      </c>
      <c r="DC360" t="s">
        <v>179</v>
      </c>
      <c r="DD360">
        <v>5.9999999999999995E-4</v>
      </c>
      <c r="DE360" t="s">
        <v>179</v>
      </c>
      <c r="DF360">
        <v>5.9999999999999995E-4</v>
      </c>
      <c r="DG360" t="s">
        <v>179</v>
      </c>
      <c r="DH360">
        <v>4.0000000000000002E-4</v>
      </c>
      <c r="DI360" t="s">
        <v>179</v>
      </c>
      <c r="DJ360">
        <v>2.9999999999999997E-4</v>
      </c>
      <c r="DK360" t="s">
        <v>2517</v>
      </c>
      <c r="DL360" t="s">
        <v>59</v>
      </c>
      <c r="DS360" t="s">
        <v>2523</v>
      </c>
      <c r="DT360" t="s">
        <v>2471</v>
      </c>
      <c r="DW360" t="s">
        <v>5014</v>
      </c>
    </row>
    <row r="361" spans="1:127">
      <c r="A361">
        <v>15</v>
      </c>
      <c r="B361" s="14">
        <v>44745.918749999997</v>
      </c>
      <c r="C361" t="s">
        <v>52</v>
      </c>
      <c r="D361">
        <v>0</v>
      </c>
      <c r="E361">
        <v>0</v>
      </c>
      <c r="F361">
        <v>0</v>
      </c>
      <c r="G361" t="s">
        <v>54</v>
      </c>
      <c r="H361" t="s">
        <v>55</v>
      </c>
      <c r="I361" t="s">
        <v>55</v>
      </c>
      <c r="J361" t="s">
        <v>55</v>
      </c>
      <c r="K361" t="s">
        <v>18</v>
      </c>
      <c r="L361">
        <v>90</v>
      </c>
      <c r="M361" t="s">
        <v>173</v>
      </c>
      <c r="N361">
        <v>0</v>
      </c>
      <c r="O361" t="s">
        <v>173</v>
      </c>
      <c r="P361">
        <v>0</v>
      </c>
      <c r="Q361" t="s">
        <v>173</v>
      </c>
      <c r="R361">
        <v>0</v>
      </c>
      <c r="S361">
        <v>2</v>
      </c>
      <c r="T361" t="s">
        <v>174</v>
      </c>
      <c r="U361">
        <v>2.9344000000000001</v>
      </c>
      <c r="V361">
        <v>0.67559999999999998</v>
      </c>
      <c r="W361">
        <v>11.659700000000001</v>
      </c>
      <c r="X361">
        <v>0.33279999999999998</v>
      </c>
      <c r="Y361">
        <v>33.530999999999999</v>
      </c>
      <c r="Z361">
        <v>0.33050000000000002</v>
      </c>
      <c r="AA361">
        <v>3.2000000000000001E-2</v>
      </c>
      <c r="AB361">
        <v>1.7899999999999999E-2</v>
      </c>
      <c r="AC361">
        <v>1.47E-2</v>
      </c>
      <c r="AD361">
        <v>1.0500000000000001E-2</v>
      </c>
      <c r="AE361" t="s">
        <v>179</v>
      </c>
      <c r="AF361">
        <v>1.8100000000000002E-2</v>
      </c>
      <c r="AG361">
        <v>0.30709999999999998</v>
      </c>
      <c r="AH361">
        <v>9.2999999999999992E-3</v>
      </c>
      <c r="AI361">
        <v>11.040100000000001</v>
      </c>
      <c r="AJ361">
        <v>3.9800000000000002E-2</v>
      </c>
      <c r="AK361">
        <v>0.62429999999999997</v>
      </c>
      <c r="AL361">
        <v>8.3000000000000001E-3</v>
      </c>
      <c r="AM361">
        <v>1.95E-2</v>
      </c>
      <c r="AN361">
        <v>8.6E-3</v>
      </c>
      <c r="AO361">
        <v>1.46E-2</v>
      </c>
      <c r="AP361">
        <v>4.3E-3</v>
      </c>
      <c r="AQ361">
        <v>0.12039999999999999</v>
      </c>
      <c r="AR361">
        <v>5.4000000000000003E-3</v>
      </c>
      <c r="AS361">
        <v>7.0228000000000002</v>
      </c>
      <c r="AT361">
        <v>2.9700000000000001E-2</v>
      </c>
      <c r="AU361">
        <v>4.4999999999999997E-3</v>
      </c>
      <c r="AV361">
        <v>4.0000000000000001E-3</v>
      </c>
      <c r="AW361">
        <v>9.1999999999999998E-3</v>
      </c>
      <c r="AX361">
        <v>1.1000000000000001E-3</v>
      </c>
      <c r="AY361">
        <v>8.3999999999999995E-3</v>
      </c>
      <c r="AZ361">
        <v>8.9999999999999998E-4</v>
      </c>
      <c r="BA361">
        <v>6.1000000000000004E-3</v>
      </c>
      <c r="BB361">
        <v>6.9999999999999999E-4</v>
      </c>
      <c r="BC361" t="s">
        <v>247</v>
      </c>
      <c r="BD361">
        <v>5.0000000000000001E-4</v>
      </c>
      <c r="BE361" t="s">
        <v>179</v>
      </c>
      <c r="BF361">
        <v>2.9999999999999997E-4</v>
      </c>
      <c r="BG361" t="s">
        <v>179</v>
      </c>
      <c r="BH361">
        <v>1E-4</v>
      </c>
      <c r="BI361" t="s">
        <v>192</v>
      </c>
      <c r="BJ361">
        <v>2.0000000000000001E-4</v>
      </c>
      <c r="BK361">
        <v>1.01E-2</v>
      </c>
      <c r="BL361">
        <v>5.0000000000000001E-4</v>
      </c>
      <c r="BM361">
        <v>2.3E-3</v>
      </c>
      <c r="BN361">
        <v>2.9999999999999997E-4</v>
      </c>
      <c r="BO361">
        <v>8.2000000000000007E-3</v>
      </c>
      <c r="BP361">
        <v>5.0000000000000001E-4</v>
      </c>
      <c r="BQ361" t="s">
        <v>179</v>
      </c>
      <c r="BR361">
        <v>2.9999999999999997E-4</v>
      </c>
      <c r="BS361" t="s">
        <v>179</v>
      </c>
      <c r="BT361">
        <v>4.0000000000000002E-4</v>
      </c>
      <c r="BU361" t="s">
        <v>179</v>
      </c>
      <c r="BV361">
        <v>5.9999999999999995E-4</v>
      </c>
      <c r="BW361" t="s">
        <v>304</v>
      </c>
      <c r="BX361">
        <v>8.0000000000000004E-4</v>
      </c>
      <c r="BY361" t="s">
        <v>18</v>
      </c>
      <c r="CA361" t="s">
        <v>179</v>
      </c>
      <c r="CB361">
        <v>8.0000000000000004E-4</v>
      </c>
      <c r="CC361" t="s">
        <v>179</v>
      </c>
      <c r="CD361">
        <v>2.0999999999999999E-3</v>
      </c>
      <c r="CE361" t="s">
        <v>179</v>
      </c>
      <c r="CF361">
        <v>2.2000000000000001E-3</v>
      </c>
      <c r="CG361" t="s">
        <v>216</v>
      </c>
      <c r="CH361">
        <v>1E-4</v>
      </c>
      <c r="CI361" t="s">
        <v>179</v>
      </c>
      <c r="CJ361">
        <v>6.7000000000000002E-3</v>
      </c>
      <c r="CK361" t="s">
        <v>179</v>
      </c>
      <c r="CL361">
        <v>1.1299999999999999E-2</v>
      </c>
      <c r="CM361" t="s">
        <v>179</v>
      </c>
      <c r="CN361">
        <v>7.3000000000000001E-3</v>
      </c>
      <c r="CO361" t="s">
        <v>179</v>
      </c>
      <c r="CP361">
        <v>8.9999999999999998E-4</v>
      </c>
      <c r="CQ361" t="s">
        <v>179</v>
      </c>
      <c r="CR361">
        <v>3.3E-3</v>
      </c>
      <c r="CS361" t="s">
        <v>179</v>
      </c>
      <c r="CT361">
        <v>1.9E-3</v>
      </c>
      <c r="CU361" t="s">
        <v>18</v>
      </c>
      <c r="CW361" t="s">
        <v>18</v>
      </c>
      <c r="CY361" t="s">
        <v>179</v>
      </c>
      <c r="CZ361">
        <v>5.9999999999999995E-4</v>
      </c>
      <c r="DA361" t="s">
        <v>179</v>
      </c>
      <c r="DB361">
        <v>5.9999999999999995E-4</v>
      </c>
      <c r="DC361" t="s">
        <v>179</v>
      </c>
      <c r="DD361">
        <v>5.9999999999999995E-4</v>
      </c>
      <c r="DE361" t="s">
        <v>179</v>
      </c>
      <c r="DF361">
        <v>5.9999999999999995E-4</v>
      </c>
      <c r="DG361" t="s">
        <v>179</v>
      </c>
      <c r="DH361">
        <v>4.0000000000000002E-4</v>
      </c>
      <c r="DI361" t="s">
        <v>179</v>
      </c>
      <c r="DJ361">
        <v>4.0000000000000002E-4</v>
      </c>
      <c r="DK361" t="s">
        <v>2517</v>
      </c>
      <c r="DL361" t="s">
        <v>59</v>
      </c>
      <c r="DS361" t="s">
        <v>2524</v>
      </c>
      <c r="DT361" t="s">
        <v>2525</v>
      </c>
      <c r="DW361" t="s">
        <v>5015</v>
      </c>
    </row>
    <row r="362" spans="1:127">
      <c r="A362">
        <v>16</v>
      </c>
      <c r="B362" s="14">
        <v>44745.92083333333</v>
      </c>
      <c r="C362" t="s">
        <v>52</v>
      </c>
      <c r="D362">
        <v>0</v>
      </c>
      <c r="E362">
        <v>0</v>
      </c>
      <c r="F362">
        <v>0</v>
      </c>
      <c r="G362" t="s">
        <v>54</v>
      </c>
      <c r="H362" t="s">
        <v>55</v>
      </c>
      <c r="I362" t="s">
        <v>55</v>
      </c>
      <c r="J362" t="s">
        <v>55</v>
      </c>
      <c r="K362" t="s">
        <v>18</v>
      </c>
      <c r="L362">
        <v>90</v>
      </c>
      <c r="M362" t="s">
        <v>173</v>
      </c>
      <c r="N362">
        <v>0</v>
      </c>
      <c r="O362" t="s">
        <v>173</v>
      </c>
      <c r="P362">
        <v>0</v>
      </c>
      <c r="Q362" t="s">
        <v>173</v>
      </c>
      <c r="R362">
        <v>0</v>
      </c>
      <c r="S362">
        <v>2</v>
      </c>
      <c r="T362" t="s">
        <v>174</v>
      </c>
      <c r="U362">
        <v>4.4362000000000004</v>
      </c>
      <c r="V362">
        <v>0.67649999999999999</v>
      </c>
      <c r="W362">
        <v>12.5283</v>
      </c>
      <c r="X362">
        <v>0.33500000000000002</v>
      </c>
      <c r="Y362">
        <v>39.8904</v>
      </c>
      <c r="Z362">
        <v>0.36249999999999999</v>
      </c>
      <c r="AA362">
        <v>3.2500000000000001E-2</v>
      </c>
      <c r="AB362">
        <v>1.54E-2</v>
      </c>
      <c r="AC362" t="s">
        <v>179</v>
      </c>
      <c r="AD362">
        <v>8.6999999999999994E-3</v>
      </c>
      <c r="AE362" t="s">
        <v>179</v>
      </c>
      <c r="AF362">
        <v>1.72E-2</v>
      </c>
      <c r="AG362">
        <v>0.1983</v>
      </c>
      <c r="AH362">
        <v>8.2000000000000007E-3</v>
      </c>
      <c r="AI362">
        <v>7.8502000000000001</v>
      </c>
      <c r="AJ362">
        <v>3.3000000000000002E-2</v>
      </c>
      <c r="AK362">
        <v>0.61670000000000003</v>
      </c>
      <c r="AL362">
        <v>7.9000000000000008E-3</v>
      </c>
      <c r="AM362">
        <v>1.55E-2</v>
      </c>
      <c r="AN362">
        <v>8.0000000000000002E-3</v>
      </c>
      <c r="AO362">
        <v>2.0299999999999999E-2</v>
      </c>
      <c r="AP362">
        <v>4.3E-3</v>
      </c>
      <c r="AQ362">
        <v>0.1232</v>
      </c>
      <c r="AR362">
        <v>5.1999999999999998E-3</v>
      </c>
      <c r="AS362">
        <v>6.2618</v>
      </c>
      <c r="AT362">
        <v>2.6800000000000001E-2</v>
      </c>
      <c r="AU362" t="s">
        <v>179</v>
      </c>
      <c r="AV362">
        <v>3.8E-3</v>
      </c>
      <c r="AW362">
        <v>1.01E-2</v>
      </c>
      <c r="AX362">
        <v>1E-3</v>
      </c>
      <c r="AY362">
        <v>8.8999999999999999E-3</v>
      </c>
      <c r="AZ362">
        <v>8.0000000000000004E-4</v>
      </c>
      <c r="BA362">
        <v>6.3E-3</v>
      </c>
      <c r="BB362">
        <v>6.9999999999999999E-4</v>
      </c>
      <c r="BC362" t="s">
        <v>304</v>
      </c>
      <c r="BD362">
        <v>5.0000000000000001E-4</v>
      </c>
      <c r="BE362" t="s">
        <v>179</v>
      </c>
      <c r="BF362">
        <v>2.9999999999999997E-4</v>
      </c>
      <c r="BG362" t="s">
        <v>179</v>
      </c>
      <c r="BH362">
        <v>1E-4</v>
      </c>
      <c r="BI362" t="s">
        <v>286</v>
      </c>
      <c r="BJ362">
        <v>2.0000000000000001E-4</v>
      </c>
      <c r="BK362">
        <v>8.6999999999999994E-3</v>
      </c>
      <c r="BL362">
        <v>4.0000000000000002E-4</v>
      </c>
      <c r="BM362">
        <v>2.8E-3</v>
      </c>
      <c r="BN362">
        <v>2.9999999999999997E-4</v>
      </c>
      <c r="BO362">
        <v>7.1999999999999998E-3</v>
      </c>
      <c r="BP362">
        <v>5.0000000000000001E-4</v>
      </c>
      <c r="BQ362" t="s">
        <v>179</v>
      </c>
      <c r="BR362">
        <v>2.9999999999999997E-4</v>
      </c>
      <c r="BS362" t="s">
        <v>179</v>
      </c>
      <c r="BT362">
        <v>4.0000000000000002E-4</v>
      </c>
      <c r="BU362" t="s">
        <v>179</v>
      </c>
      <c r="BV362">
        <v>6.9999999999999999E-4</v>
      </c>
      <c r="BW362" t="s">
        <v>18</v>
      </c>
      <c r="BY362" t="s">
        <v>18</v>
      </c>
      <c r="CA362" t="s">
        <v>179</v>
      </c>
      <c r="CB362">
        <v>8.0000000000000004E-4</v>
      </c>
      <c r="CC362" t="s">
        <v>194</v>
      </c>
      <c r="CD362">
        <v>2E-3</v>
      </c>
      <c r="CE362" t="s">
        <v>179</v>
      </c>
      <c r="CF362">
        <v>2.3E-3</v>
      </c>
      <c r="CG362" t="s">
        <v>179</v>
      </c>
      <c r="CH362">
        <v>1E-4</v>
      </c>
      <c r="CI362" t="s">
        <v>228</v>
      </c>
      <c r="CJ362">
        <v>7.0000000000000001E-3</v>
      </c>
      <c r="CK362" t="s">
        <v>179</v>
      </c>
      <c r="CL362">
        <v>1.1299999999999999E-2</v>
      </c>
      <c r="CM362" t="s">
        <v>179</v>
      </c>
      <c r="CN362">
        <v>3.8999999999999998E-3</v>
      </c>
      <c r="CO362" t="s">
        <v>179</v>
      </c>
      <c r="CP362">
        <v>8.9999999999999998E-4</v>
      </c>
      <c r="CQ362" t="s">
        <v>179</v>
      </c>
      <c r="CR362">
        <v>3.0999999999999999E-3</v>
      </c>
      <c r="CS362" t="s">
        <v>179</v>
      </c>
      <c r="CT362">
        <v>2E-3</v>
      </c>
      <c r="CU362" t="s">
        <v>179</v>
      </c>
      <c r="CV362">
        <v>8.0000000000000004E-4</v>
      </c>
      <c r="CW362" t="s">
        <v>18</v>
      </c>
      <c r="CY362" t="s">
        <v>179</v>
      </c>
      <c r="CZ362">
        <v>5.9999999999999995E-4</v>
      </c>
      <c r="DA362" t="s">
        <v>179</v>
      </c>
      <c r="DB362">
        <v>5.9999999999999995E-4</v>
      </c>
      <c r="DC362" t="s">
        <v>179</v>
      </c>
      <c r="DD362">
        <v>5.9999999999999995E-4</v>
      </c>
      <c r="DE362" t="s">
        <v>179</v>
      </c>
      <c r="DF362">
        <v>5.9999999999999995E-4</v>
      </c>
      <c r="DG362" t="s">
        <v>179</v>
      </c>
      <c r="DH362">
        <v>4.0000000000000002E-4</v>
      </c>
      <c r="DI362" t="s">
        <v>179</v>
      </c>
      <c r="DJ362">
        <v>4.0000000000000002E-4</v>
      </c>
      <c r="DK362" t="s">
        <v>2517</v>
      </c>
      <c r="DL362" t="s">
        <v>59</v>
      </c>
      <c r="DS362" t="s">
        <v>2526</v>
      </c>
      <c r="DT362" t="s">
        <v>6030</v>
      </c>
      <c r="DW362" t="s">
        <v>5016</v>
      </c>
    </row>
    <row r="363" spans="1:127">
      <c r="A363">
        <v>17</v>
      </c>
      <c r="B363" s="14">
        <v>44745.923611111109</v>
      </c>
      <c r="C363" t="s">
        <v>52</v>
      </c>
      <c r="D363">
        <v>0</v>
      </c>
      <c r="E363">
        <v>0</v>
      </c>
      <c r="F363">
        <v>0</v>
      </c>
      <c r="G363" t="s">
        <v>54</v>
      </c>
      <c r="H363" t="s">
        <v>55</v>
      </c>
      <c r="I363" t="s">
        <v>55</v>
      </c>
      <c r="J363" t="s">
        <v>55</v>
      </c>
      <c r="K363" t="s">
        <v>18</v>
      </c>
      <c r="L363">
        <v>90</v>
      </c>
      <c r="M363" t="s">
        <v>173</v>
      </c>
      <c r="N363">
        <v>0</v>
      </c>
      <c r="O363" t="s">
        <v>173</v>
      </c>
      <c r="P363">
        <v>0</v>
      </c>
      <c r="Q363" t="s">
        <v>173</v>
      </c>
      <c r="R363">
        <v>0</v>
      </c>
      <c r="S363">
        <v>2</v>
      </c>
      <c r="T363" t="s">
        <v>174</v>
      </c>
      <c r="U363">
        <v>4.8968999999999996</v>
      </c>
      <c r="V363">
        <v>0.67479999999999996</v>
      </c>
      <c r="W363">
        <v>11.166600000000001</v>
      </c>
      <c r="X363">
        <v>0.317</v>
      </c>
      <c r="Y363">
        <v>38.475499999999997</v>
      </c>
      <c r="Z363">
        <v>0.35339999999999999</v>
      </c>
      <c r="AA363">
        <v>2.1899999999999999E-2</v>
      </c>
      <c r="AB363">
        <v>1.4800000000000001E-2</v>
      </c>
      <c r="AC363" t="s">
        <v>179</v>
      </c>
      <c r="AD363">
        <v>8.3999999999999995E-3</v>
      </c>
      <c r="AE363" t="s">
        <v>179</v>
      </c>
      <c r="AF363">
        <v>1.6299999999999999E-2</v>
      </c>
      <c r="AG363">
        <v>0.1641</v>
      </c>
      <c r="AH363">
        <v>7.7000000000000002E-3</v>
      </c>
      <c r="AI363">
        <v>7.2497999999999996</v>
      </c>
      <c r="AJ363">
        <v>3.15E-2</v>
      </c>
      <c r="AK363">
        <v>0.56330000000000002</v>
      </c>
      <c r="AL363">
        <v>7.6E-3</v>
      </c>
      <c r="AM363">
        <v>1.4500000000000001E-2</v>
      </c>
      <c r="AN363">
        <v>7.7000000000000002E-3</v>
      </c>
      <c r="AO363">
        <v>2.1700000000000001E-2</v>
      </c>
      <c r="AP363">
        <v>4.1999999999999997E-3</v>
      </c>
      <c r="AQ363">
        <v>0.1074</v>
      </c>
      <c r="AR363">
        <v>4.8999999999999998E-3</v>
      </c>
      <c r="AS363">
        <v>5.5911999999999997</v>
      </c>
      <c r="AT363">
        <v>2.52E-2</v>
      </c>
      <c r="AU363">
        <v>8.2000000000000007E-3</v>
      </c>
      <c r="AV363">
        <v>3.5999999999999999E-3</v>
      </c>
      <c r="AW363">
        <v>1.9E-2</v>
      </c>
      <c r="AX363">
        <v>1.4E-3</v>
      </c>
      <c r="AY363">
        <v>9.9000000000000008E-3</v>
      </c>
      <c r="AZ363">
        <v>8.9999999999999998E-4</v>
      </c>
      <c r="BA363">
        <v>5.4999999999999997E-3</v>
      </c>
      <c r="BB363">
        <v>6.9999999999999999E-4</v>
      </c>
      <c r="BC363" t="s">
        <v>304</v>
      </c>
      <c r="BD363">
        <v>5.0000000000000001E-4</v>
      </c>
      <c r="BE363" t="s">
        <v>179</v>
      </c>
      <c r="BF363">
        <v>2.9999999999999997E-4</v>
      </c>
      <c r="BG363" t="s">
        <v>179</v>
      </c>
      <c r="BH363">
        <v>1E-4</v>
      </c>
      <c r="BI363" t="s">
        <v>286</v>
      </c>
      <c r="BJ363">
        <v>2.0000000000000001E-4</v>
      </c>
      <c r="BK363">
        <v>8.3000000000000001E-3</v>
      </c>
      <c r="BL363">
        <v>4.0000000000000002E-4</v>
      </c>
      <c r="BM363">
        <v>2.5000000000000001E-3</v>
      </c>
      <c r="BN363">
        <v>2.9999999999999997E-4</v>
      </c>
      <c r="BO363">
        <v>7.3000000000000001E-3</v>
      </c>
      <c r="BP363">
        <v>5.0000000000000001E-4</v>
      </c>
      <c r="BQ363" t="s">
        <v>179</v>
      </c>
      <c r="BR363">
        <v>2.9999999999999997E-4</v>
      </c>
      <c r="BS363" t="s">
        <v>179</v>
      </c>
      <c r="BT363">
        <v>4.0000000000000002E-4</v>
      </c>
      <c r="BU363" t="s">
        <v>179</v>
      </c>
      <c r="BV363">
        <v>5.9999999999999995E-4</v>
      </c>
      <c r="BW363" t="s">
        <v>406</v>
      </c>
      <c r="BX363">
        <v>8.0000000000000004E-4</v>
      </c>
      <c r="BY363" t="s">
        <v>18</v>
      </c>
      <c r="CA363" t="s">
        <v>179</v>
      </c>
      <c r="CB363">
        <v>8.0000000000000004E-4</v>
      </c>
      <c r="CC363" t="s">
        <v>179</v>
      </c>
      <c r="CD363">
        <v>2.0999999999999999E-3</v>
      </c>
      <c r="CE363" t="s">
        <v>179</v>
      </c>
      <c r="CF363">
        <v>2.2000000000000001E-3</v>
      </c>
      <c r="CG363" t="s">
        <v>179</v>
      </c>
      <c r="CH363">
        <v>1E-4</v>
      </c>
      <c r="CI363" t="s">
        <v>179</v>
      </c>
      <c r="CJ363">
        <v>7.6E-3</v>
      </c>
      <c r="CK363" t="s">
        <v>179</v>
      </c>
      <c r="CL363">
        <v>1.0999999999999999E-2</v>
      </c>
      <c r="CM363" t="s">
        <v>179</v>
      </c>
      <c r="CN363">
        <v>4.4000000000000003E-3</v>
      </c>
      <c r="CO363" t="s">
        <v>179</v>
      </c>
      <c r="CP363">
        <v>8.9999999999999998E-4</v>
      </c>
      <c r="CQ363" t="s">
        <v>179</v>
      </c>
      <c r="CR363">
        <v>3.3999999999999998E-3</v>
      </c>
      <c r="CS363" t="s">
        <v>179</v>
      </c>
      <c r="CT363">
        <v>1.9E-3</v>
      </c>
      <c r="CU363" t="s">
        <v>18</v>
      </c>
      <c r="CW363" t="s">
        <v>18</v>
      </c>
      <c r="CY363" t="s">
        <v>179</v>
      </c>
      <c r="CZ363">
        <v>5.9999999999999995E-4</v>
      </c>
      <c r="DA363" t="s">
        <v>179</v>
      </c>
      <c r="DB363">
        <v>5.9999999999999995E-4</v>
      </c>
      <c r="DC363" t="s">
        <v>179</v>
      </c>
      <c r="DD363">
        <v>5.9999999999999995E-4</v>
      </c>
      <c r="DE363" t="s">
        <v>179</v>
      </c>
      <c r="DF363">
        <v>5.9999999999999995E-4</v>
      </c>
      <c r="DG363" t="s">
        <v>179</v>
      </c>
      <c r="DH363">
        <v>4.0000000000000002E-4</v>
      </c>
      <c r="DI363" t="s">
        <v>179</v>
      </c>
      <c r="DJ363">
        <v>4.0000000000000002E-4</v>
      </c>
      <c r="DK363" t="s">
        <v>2527</v>
      </c>
      <c r="DL363" t="s">
        <v>59</v>
      </c>
      <c r="DS363" t="s">
        <v>2528</v>
      </c>
      <c r="DT363" t="s">
        <v>5981</v>
      </c>
      <c r="DW363" t="s">
        <v>5017</v>
      </c>
    </row>
    <row r="364" spans="1:127">
      <c r="A364">
        <v>18</v>
      </c>
      <c r="B364" s="14">
        <v>44745.925000000003</v>
      </c>
      <c r="C364" t="s">
        <v>52</v>
      </c>
      <c r="D364">
        <v>0</v>
      </c>
      <c r="E364">
        <v>0</v>
      </c>
      <c r="F364">
        <v>0</v>
      </c>
      <c r="G364" t="s">
        <v>54</v>
      </c>
      <c r="H364" t="s">
        <v>55</v>
      </c>
      <c r="I364" t="s">
        <v>55</v>
      </c>
      <c r="J364" t="s">
        <v>55</v>
      </c>
      <c r="K364" t="s">
        <v>18</v>
      </c>
      <c r="L364">
        <v>90</v>
      </c>
      <c r="M364" t="s">
        <v>173</v>
      </c>
      <c r="N364">
        <v>0</v>
      </c>
      <c r="O364" t="s">
        <v>173</v>
      </c>
      <c r="P364">
        <v>0</v>
      </c>
      <c r="Q364" t="s">
        <v>173</v>
      </c>
      <c r="R364">
        <v>0</v>
      </c>
      <c r="S364">
        <v>2</v>
      </c>
      <c r="T364" t="s">
        <v>174</v>
      </c>
      <c r="U364">
        <v>4.8677000000000001</v>
      </c>
      <c r="V364">
        <v>0.69010000000000005</v>
      </c>
      <c r="W364">
        <v>13.273999999999999</v>
      </c>
      <c r="X364">
        <v>0.34350000000000003</v>
      </c>
      <c r="Y364">
        <v>40.648000000000003</v>
      </c>
      <c r="Z364">
        <v>0.36659999999999998</v>
      </c>
      <c r="AA364">
        <v>3.3099999999999997E-2</v>
      </c>
      <c r="AB364">
        <v>1.5599999999999999E-2</v>
      </c>
      <c r="AC364" t="s">
        <v>179</v>
      </c>
      <c r="AD364">
        <v>8.6E-3</v>
      </c>
      <c r="AE364" t="s">
        <v>179</v>
      </c>
      <c r="AF364">
        <v>1.7100000000000001E-2</v>
      </c>
      <c r="AG364">
        <v>0.23949999999999999</v>
      </c>
      <c r="AH364">
        <v>8.6999999999999994E-3</v>
      </c>
      <c r="AI364">
        <v>8.1248000000000005</v>
      </c>
      <c r="AJ364">
        <v>3.3500000000000002E-2</v>
      </c>
      <c r="AK364">
        <v>0.66710000000000003</v>
      </c>
      <c r="AL364">
        <v>8.2000000000000007E-3</v>
      </c>
      <c r="AM364">
        <v>2.6499999999999999E-2</v>
      </c>
      <c r="AN364">
        <v>8.6E-3</v>
      </c>
      <c r="AO364">
        <v>2.6599999999999999E-2</v>
      </c>
      <c r="AP364">
        <v>4.1999999999999997E-3</v>
      </c>
      <c r="AQ364">
        <v>9.6500000000000002E-2</v>
      </c>
      <c r="AR364">
        <v>4.5999999999999999E-3</v>
      </c>
      <c r="AS364">
        <v>5.7736000000000001</v>
      </c>
      <c r="AT364">
        <v>2.58E-2</v>
      </c>
      <c r="AU364" t="s">
        <v>179</v>
      </c>
      <c r="AV364">
        <v>3.5999999999999999E-3</v>
      </c>
      <c r="AW364">
        <v>0.01</v>
      </c>
      <c r="AX364">
        <v>1.1000000000000001E-3</v>
      </c>
      <c r="AY364">
        <v>1.04E-2</v>
      </c>
      <c r="AZ364">
        <v>8.9999999999999998E-4</v>
      </c>
      <c r="BA364">
        <v>7.1000000000000004E-3</v>
      </c>
      <c r="BB364">
        <v>6.9999999999999999E-4</v>
      </c>
      <c r="BC364" t="s">
        <v>406</v>
      </c>
      <c r="BD364">
        <v>4.0000000000000002E-4</v>
      </c>
      <c r="BE364" t="s">
        <v>286</v>
      </c>
      <c r="BF364">
        <v>2.9999999999999997E-4</v>
      </c>
      <c r="BG364" t="s">
        <v>179</v>
      </c>
      <c r="BH364">
        <v>1E-4</v>
      </c>
      <c r="BI364" t="s">
        <v>516</v>
      </c>
      <c r="BJ364">
        <v>2.0000000000000001E-4</v>
      </c>
      <c r="BK364">
        <v>9.1000000000000004E-3</v>
      </c>
      <c r="BL364">
        <v>4.0000000000000002E-4</v>
      </c>
      <c r="BM364">
        <v>2.8999999999999998E-3</v>
      </c>
      <c r="BN364">
        <v>2.9999999999999997E-4</v>
      </c>
      <c r="BO364">
        <v>8.0000000000000002E-3</v>
      </c>
      <c r="BP364">
        <v>5.0000000000000001E-4</v>
      </c>
      <c r="BQ364" t="s">
        <v>179</v>
      </c>
      <c r="BR364">
        <v>2.9999999999999997E-4</v>
      </c>
      <c r="BS364" t="s">
        <v>179</v>
      </c>
      <c r="BT364">
        <v>2.9999999999999997E-4</v>
      </c>
      <c r="BU364" t="s">
        <v>179</v>
      </c>
      <c r="BV364">
        <v>6.9999999999999999E-4</v>
      </c>
      <c r="BW364" t="s">
        <v>179</v>
      </c>
      <c r="BX364">
        <v>8.0000000000000004E-4</v>
      </c>
      <c r="BY364" t="s">
        <v>18</v>
      </c>
      <c r="CA364" t="s">
        <v>179</v>
      </c>
      <c r="CB364">
        <v>8.0000000000000004E-4</v>
      </c>
      <c r="CC364" t="s">
        <v>179</v>
      </c>
      <c r="CD364">
        <v>2E-3</v>
      </c>
      <c r="CE364" t="s">
        <v>179</v>
      </c>
      <c r="CF364">
        <v>2.2000000000000001E-3</v>
      </c>
      <c r="CG364" t="s">
        <v>179</v>
      </c>
      <c r="CH364">
        <v>1E-4</v>
      </c>
      <c r="CI364" t="s">
        <v>179</v>
      </c>
      <c r="CJ364">
        <v>6.7999999999999996E-3</v>
      </c>
      <c r="CK364" t="s">
        <v>179</v>
      </c>
      <c r="CL364">
        <v>1.11E-2</v>
      </c>
      <c r="CM364" t="s">
        <v>179</v>
      </c>
      <c r="CN364">
        <v>3.7000000000000002E-3</v>
      </c>
      <c r="CO364" t="s">
        <v>179</v>
      </c>
      <c r="CP364">
        <v>8.0000000000000004E-4</v>
      </c>
      <c r="CQ364" t="s">
        <v>179</v>
      </c>
      <c r="CR364">
        <v>3.3E-3</v>
      </c>
      <c r="CS364" t="s">
        <v>179</v>
      </c>
      <c r="CT364">
        <v>1.8E-3</v>
      </c>
      <c r="CU364" t="s">
        <v>18</v>
      </c>
      <c r="CW364" t="s">
        <v>18</v>
      </c>
      <c r="CY364" t="s">
        <v>179</v>
      </c>
      <c r="CZ364">
        <v>5.9999999999999995E-4</v>
      </c>
      <c r="DA364" t="s">
        <v>179</v>
      </c>
      <c r="DB364">
        <v>5.0000000000000001E-4</v>
      </c>
      <c r="DC364" t="s">
        <v>179</v>
      </c>
      <c r="DD364">
        <v>5.9999999999999995E-4</v>
      </c>
      <c r="DE364" t="s">
        <v>179</v>
      </c>
      <c r="DF364">
        <v>5.0000000000000001E-4</v>
      </c>
      <c r="DG364" t="s">
        <v>179</v>
      </c>
      <c r="DH364">
        <v>4.0000000000000002E-4</v>
      </c>
      <c r="DI364" t="s">
        <v>318</v>
      </c>
      <c r="DJ364">
        <v>2.9999999999999997E-4</v>
      </c>
      <c r="DK364" t="s">
        <v>2527</v>
      </c>
      <c r="DL364" t="s">
        <v>59</v>
      </c>
      <c r="DS364" t="s">
        <v>2529</v>
      </c>
      <c r="DT364" t="s">
        <v>5992</v>
      </c>
      <c r="DW364" t="s">
        <v>5018</v>
      </c>
    </row>
    <row r="365" spans="1:127">
      <c r="A365">
        <v>19</v>
      </c>
      <c r="B365" s="14">
        <v>44745.927083333336</v>
      </c>
      <c r="C365" t="s">
        <v>52</v>
      </c>
      <c r="D365">
        <v>0</v>
      </c>
      <c r="E365">
        <v>0</v>
      </c>
      <c r="F365">
        <v>0</v>
      </c>
      <c r="G365" t="s">
        <v>54</v>
      </c>
      <c r="H365" t="s">
        <v>55</v>
      </c>
      <c r="I365" t="s">
        <v>55</v>
      </c>
      <c r="J365" t="s">
        <v>55</v>
      </c>
      <c r="K365" t="s">
        <v>18</v>
      </c>
      <c r="L365">
        <v>90</v>
      </c>
      <c r="M365" t="s">
        <v>173</v>
      </c>
      <c r="N365">
        <v>0</v>
      </c>
      <c r="O365" t="s">
        <v>173</v>
      </c>
      <c r="P365">
        <v>0</v>
      </c>
      <c r="Q365" t="s">
        <v>173</v>
      </c>
      <c r="R365">
        <v>0</v>
      </c>
      <c r="S365">
        <v>2</v>
      </c>
      <c r="T365" t="s">
        <v>174</v>
      </c>
      <c r="U365">
        <v>3.8464</v>
      </c>
      <c r="V365">
        <v>0.68089999999999995</v>
      </c>
      <c r="W365">
        <v>12.651400000000001</v>
      </c>
      <c r="X365">
        <v>0.33800000000000002</v>
      </c>
      <c r="Y365">
        <v>38.401000000000003</v>
      </c>
      <c r="Z365">
        <v>0.3548</v>
      </c>
      <c r="AA365">
        <v>3.0099999999999998E-2</v>
      </c>
      <c r="AB365">
        <v>1.6400000000000001E-2</v>
      </c>
      <c r="AC365" t="s">
        <v>179</v>
      </c>
      <c r="AD365">
        <v>9.1999999999999998E-3</v>
      </c>
      <c r="AE365" t="s">
        <v>179</v>
      </c>
      <c r="AF365">
        <v>1.7100000000000001E-2</v>
      </c>
      <c r="AG365">
        <v>0.29599999999999999</v>
      </c>
      <c r="AH365">
        <v>9.1999999999999998E-3</v>
      </c>
      <c r="AI365">
        <v>9.0909999999999993</v>
      </c>
      <c r="AJ365">
        <v>3.56E-2</v>
      </c>
      <c r="AK365">
        <v>0.60619999999999996</v>
      </c>
      <c r="AL365">
        <v>8.0000000000000002E-3</v>
      </c>
      <c r="AM365">
        <v>1.9099999999999999E-2</v>
      </c>
      <c r="AN365">
        <v>8.2000000000000007E-3</v>
      </c>
      <c r="AO365">
        <v>2.8000000000000001E-2</v>
      </c>
      <c r="AP365">
        <v>4.1999999999999997E-3</v>
      </c>
      <c r="AQ365">
        <v>0.10249999999999999</v>
      </c>
      <c r="AR365">
        <v>4.7999999999999996E-3</v>
      </c>
      <c r="AS365">
        <v>5.8510999999999997</v>
      </c>
      <c r="AT365">
        <v>2.64E-2</v>
      </c>
      <c r="AU365" t="s">
        <v>179</v>
      </c>
      <c r="AV365">
        <v>3.5999999999999999E-3</v>
      </c>
      <c r="AW365">
        <v>8.2000000000000007E-3</v>
      </c>
      <c r="AX365">
        <v>1E-3</v>
      </c>
      <c r="AY365">
        <v>7.4999999999999997E-3</v>
      </c>
      <c r="AZ365">
        <v>8.0000000000000004E-4</v>
      </c>
      <c r="BA365">
        <v>6.6E-3</v>
      </c>
      <c r="BB365">
        <v>6.9999999999999999E-4</v>
      </c>
      <c r="BC365" t="s">
        <v>406</v>
      </c>
      <c r="BD365">
        <v>5.0000000000000001E-4</v>
      </c>
      <c r="BE365" t="s">
        <v>179</v>
      </c>
      <c r="BF365">
        <v>2.9999999999999997E-4</v>
      </c>
      <c r="BG365" t="s">
        <v>179</v>
      </c>
      <c r="BH365">
        <v>1E-4</v>
      </c>
      <c r="BI365" t="s">
        <v>516</v>
      </c>
      <c r="BJ365">
        <v>2.0000000000000001E-4</v>
      </c>
      <c r="BK365">
        <v>8.8000000000000005E-3</v>
      </c>
      <c r="BL365">
        <v>4.0000000000000002E-4</v>
      </c>
      <c r="BM365">
        <v>2.5000000000000001E-3</v>
      </c>
      <c r="BN365">
        <v>2.9999999999999997E-4</v>
      </c>
      <c r="BO365">
        <v>7.7000000000000002E-3</v>
      </c>
      <c r="BP365">
        <v>5.0000000000000001E-4</v>
      </c>
      <c r="BQ365" t="s">
        <v>179</v>
      </c>
      <c r="BR365">
        <v>2.9999999999999997E-4</v>
      </c>
      <c r="BS365" t="s">
        <v>179</v>
      </c>
      <c r="BT365">
        <v>4.0000000000000002E-4</v>
      </c>
      <c r="BU365" t="s">
        <v>179</v>
      </c>
      <c r="BV365">
        <v>6.9999999999999999E-4</v>
      </c>
      <c r="BW365" t="s">
        <v>179</v>
      </c>
      <c r="BX365">
        <v>8.9999999999999998E-4</v>
      </c>
      <c r="BY365" t="s">
        <v>179</v>
      </c>
      <c r="BZ365">
        <v>1.1000000000000001E-3</v>
      </c>
      <c r="CA365" t="s">
        <v>179</v>
      </c>
      <c r="CB365">
        <v>8.0000000000000004E-4</v>
      </c>
      <c r="CC365" t="s">
        <v>179</v>
      </c>
      <c r="CD365">
        <v>2.0999999999999999E-3</v>
      </c>
      <c r="CE365" t="s">
        <v>179</v>
      </c>
      <c r="CF365">
        <v>2.2000000000000001E-3</v>
      </c>
      <c r="CG365" t="s">
        <v>216</v>
      </c>
      <c r="CH365">
        <v>1E-4</v>
      </c>
      <c r="CI365" t="s">
        <v>179</v>
      </c>
      <c r="CJ365">
        <v>7.0000000000000001E-3</v>
      </c>
      <c r="CK365" t="s">
        <v>179</v>
      </c>
      <c r="CL365">
        <v>1.1299999999999999E-2</v>
      </c>
      <c r="CM365" t="s">
        <v>179</v>
      </c>
      <c r="CN365">
        <v>4.8999999999999998E-3</v>
      </c>
      <c r="CO365" t="s">
        <v>179</v>
      </c>
      <c r="CP365">
        <v>8.0000000000000004E-4</v>
      </c>
      <c r="CQ365" t="s">
        <v>179</v>
      </c>
      <c r="CR365">
        <v>3.5000000000000001E-3</v>
      </c>
      <c r="CS365" t="s">
        <v>179</v>
      </c>
      <c r="CT365">
        <v>1.9E-3</v>
      </c>
      <c r="CU365" t="s">
        <v>179</v>
      </c>
      <c r="CV365">
        <v>8.0000000000000004E-4</v>
      </c>
      <c r="CW365" t="s">
        <v>18</v>
      </c>
      <c r="CY365" t="s">
        <v>179</v>
      </c>
      <c r="CZ365">
        <v>5.9999999999999995E-4</v>
      </c>
      <c r="DA365" t="s">
        <v>179</v>
      </c>
      <c r="DB365">
        <v>5.9999999999999995E-4</v>
      </c>
      <c r="DC365" t="s">
        <v>179</v>
      </c>
      <c r="DD365">
        <v>5.9999999999999995E-4</v>
      </c>
      <c r="DE365" t="s">
        <v>179</v>
      </c>
      <c r="DF365">
        <v>5.9999999999999995E-4</v>
      </c>
      <c r="DG365" t="s">
        <v>179</v>
      </c>
      <c r="DH365">
        <v>4.0000000000000002E-4</v>
      </c>
      <c r="DI365" t="s">
        <v>179</v>
      </c>
      <c r="DJ365">
        <v>4.0000000000000002E-4</v>
      </c>
      <c r="DK365" t="s">
        <v>2527</v>
      </c>
      <c r="DL365" t="s">
        <v>59</v>
      </c>
      <c r="DS365" t="s">
        <v>2530</v>
      </c>
      <c r="DT365" t="s">
        <v>5987</v>
      </c>
      <c r="DW365" t="s">
        <v>5019</v>
      </c>
    </row>
    <row r="366" spans="1:127">
      <c r="A366">
        <v>20</v>
      </c>
      <c r="B366" s="14">
        <v>44745.929166666669</v>
      </c>
      <c r="C366" t="s">
        <v>52</v>
      </c>
      <c r="D366">
        <v>0</v>
      </c>
      <c r="E366">
        <v>0</v>
      </c>
      <c r="F366">
        <v>0</v>
      </c>
      <c r="G366" t="s">
        <v>54</v>
      </c>
      <c r="H366" t="s">
        <v>55</v>
      </c>
      <c r="I366" t="s">
        <v>55</v>
      </c>
      <c r="J366" t="s">
        <v>55</v>
      </c>
      <c r="K366" t="s">
        <v>18</v>
      </c>
      <c r="L366">
        <v>90</v>
      </c>
      <c r="M366" t="s">
        <v>173</v>
      </c>
      <c r="N366">
        <v>0</v>
      </c>
      <c r="O366" t="s">
        <v>173</v>
      </c>
      <c r="P366">
        <v>0</v>
      </c>
      <c r="Q366" t="s">
        <v>173</v>
      </c>
      <c r="R366">
        <v>0</v>
      </c>
      <c r="S366">
        <v>2</v>
      </c>
      <c r="T366" t="s">
        <v>174</v>
      </c>
      <c r="U366">
        <v>4.7205000000000004</v>
      </c>
      <c r="V366">
        <v>0.67869999999999997</v>
      </c>
      <c r="W366">
        <v>11.9964</v>
      </c>
      <c r="X366">
        <v>0.32850000000000001</v>
      </c>
      <c r="Y366">
        <v>38.9099</v>
      </c>
      <c r="Z366">
        <v>0.3569</v>
      </c>
      <c r="AA366">
        <v>3.5499999999999997E-2</v>
      </c>
      <c r="AB366">
        <v>1.55E-2</v>
      </c>
      <c r="AC366" t="s">
        <v>179</v>
      </c>
      <c r="AD366">
        <v>8.5000000000000006E-3</v>
      </c>
      <c r="AE366" t="s">
        <v>179</v>
      </c>
      <c r="AF366">
        <v>1.67E-2</v>
      </c>
      <c r="AG366">
        <v>0.23</v>
      </c>
      <c r="AH366">
        <v>8.5000000000000006E-3</v>
      </c>
      <c r="AI366">
        <v>7.7262000000000004</v>
      </c>
      <c r="AJ366">
        <v>3.2599999999999997E-2</v>
      </c>
      <c r="AK366">
        <v>0.62870000000000004</v>
      </c>
      <c r="AL366">
        <v>7.9000000000000008E-3</v>
      </c>
      <c r="AM366">
        <v>1.8599999999999998E-2</v>
      </c>
      <c r="AN366">
        <v>7.9000000000000008E-3</v>
      </c>
      <c r="AO366">
        <v>2.41E-2</v>
      </c>
      <c r="AP366">
        <v>4.1000000000000003E-3</v>
      </c>
      <c r="AQ366">
        <v>0.14710000000000001</v>
      </c>
      <c r="AR366">
        <v>5.5999999999999999E-3</v>
      </c>
      <c r="AS366">
        <v>5.7888000000000002</v>
      </c>
      <c r="AT366">
        <v>2.58E-2</v>
      </c>
      <c r="AU366" t="s">
        <v>179</v>
      </c>
      <c r="AV366">
        <v>3.5999999999999999E-3</v>
      </c>
      <c r="AW366">
        <v>1.9599999999999999E-2</v>
      </c>
      <c r="AX366">
        <v>1.4E-3</v>
      </c>
      <c r="AY366">
        <v>1.21E-2</v>
      </c>
      <c r="AZ366">
        <v>8.9999999999999998E-4</v>
      </c>
      <c r="BA366">
        <v>6.3E-3</v>
      </c>
      <c r="BB366">
        <v>6.9999999999999999E-4</v>
      </c>
      <c r="BC366" t="s">
        <v>285</v>
      </c>
      <c r="BD366">
        <v>5.0000000000000001E-4</v>
      </c>
      <c r="BE366" t="s">
        <v>179</v>
      </c>
      <c r="BF366">
        <v>2.9999999999999997E-4</v>
      </c>
      <c r="BG366" t="s">
        <v>179</v>
      </c>
      <c r="BH366">
        <v>1E-4</v>
      </c>
      <c r="BI366" t="s">
        <v>246</v>
      </c>
      <c r="BJ366">
        <v>2.0000000000000001E-4</v>
      </c>
      <c r="BK366">
        <v>8.8000000000000005E-3</v>
      </c>
      <c r="BL366">
        <v>4.0000000000000002E-4</v>
      </c>
      <c r="BM366">
        <v>2.8E-3</v>
      </c>
      <c r="BN366">
        <v>2.9999999999999997E-4</v>
      </c>
      <c r="BO366">
        <v>8.5000000000000006E-3</v>
      </c>
      <c r="BP366">
        <v>5.0000000000000001E-4</v>
      </c>
      <c r="BQ366" t="s">
        <v>179</v>
      </c>
      <c r="BR366">
        <v>2.9999999999999997E-4</v>
      </c>
      <c r="BS366" t="s">
        <v>179</v>
      </c>
      <c r="BT366">
        <v>4.0000000000000002E-4</v>
      </c>
      <c r="BU366" t="s">
        <v>179</v>
      </c>
      <c r="BV366">
        <v>6.9999999999999999E-4</v>
      </c>
      <c r="BW366" t="s">
        <v>179</v>
      </c>
      <c r="BX366">
        <v>8.9999999999999998E-4</v>
      </c>
      <c r="BY366" t="s">
        <v>179</v>
      </c>
      <c r="BZ366">
        <v>1.1000000000000001E-3</v>
      </c>
      <c r="CA366" t="s">
        <v>179</v>
      </c>
      <c r="CB366">
        <v>8.0000000000000004E-4</v>
      </c>
      <c r="CC366" t="s">
        <v>179</v>
      </c>
      <c r="CD366">
        <v>2E-3</v>
      </c>
      <c r="CE366" t="s">
        <v>179</v>
      </c>
      <c r="CF366">
        <v>2.3E-3</v>
      </c>
      <c r="CG366" t="s">
        <v>216</v>
      </c>
      <c r="CH366">
        <v>1E-4</v>
      </c>
      <c r="CI366" t="s">
        <v>179</v>
      </c>
      <c r="CJ366">
        <v>7.3000000000000001E-3</v>
      </c>
      <c r="CK366" t="s">
        <v>179</v>
      </c>
      <c r="CL366">
        <v>1.0999999999999999E-2</v>
      </c>
      <c r="CM366" t="s">
        <v>227</v>
      </c>
      <c r="CN366">
        <v>4.1999999999999997E-3</v>
      </c>
      <c r="CO366" t="s">
        <v>179</v>
      </c>
      <c r="CP366">
        <v>8.9999999999999998E-4</v>
      </c>
      <c r="CQ366" t="s">
        <v>179</v>
      </c>
      <c r="CR366">
        <v>3.2000000000000002E-3</v>
      </c>
      <c r="CS366" t="s">
        <v>179</v>
      </c>
      <c r="CT366">
        <v>1.9E-3</v>
      </c>
      <c r="CU366" t="s">
        <v>179</v>
      </c>
      <c r="CV366">
        <v>8.9999999999999998E-4</v>
      </c>
      <c r="CW366" t="s">
        <v>18</v>
      </c>
      <c r="CY366" t="s">
        <v>179</v>
      </c>
      <c r="CZ366">
        <v>5.9999999999999995E-4</v>
      </c>
      <c r="DA366" t="s">
        <v>179</v>
      </c>
      <c r="DB366">
        <v>5.9999999999999995E-4</v>
      </c>
      <c r="DC366" t="s">
        <v>179</v>
      </c>
      <c r="DD366">
        <v>5.0000000000000001E-4</v>
      </c>
      <c r="DE366" t="s">
        <v>179</v>
      </c>
      <c r="DF366">
        <v>5.9999999999999995E-4</v>
      </c>
      <c r="DG366" t="s">
        <v>179</v>
      </c>
      <c r="DH366">
        <v>4.0000000000000002E-4</v>
      </c>
      <c r="DI366" t="s">
        <v>179</v>
      </c>
      <c r="DJ366">
        <v>4.0000000000000002E-4</v>
      </c>
      <c r="DK366" t="s">
        <v>2527</v>
      </c>
      <c r="DL366" t="s">
        <v>59</v>
      </c>
      <c r="DS366" t="s">
        <v>2531</v>
      </c>
      <c r="DT366" t="s">
        <v>5982</v>
      </c>
      <c r="DW366" t="s">
        <v>5020</v>
      </c>
    </row>
    <row r="367" spans="1:127">
      <c r="A367">
        <v>21</v>
      </c>
      <c r="B367" s="14">
        <v>44745.931250000001</v>
      </c>
      <c r="C367" t="s">
        <v>52</v>
      </c>
      <c r="D367">
        <v>0</v>
      </c>
      <c r="E367">
        <v>0</v>
      </c>
      <c r="F367">
        <v>0</v>
      </c>
      <c r="G367" t="s">
        <v>54</v>
      </c>
      <c r="H367" t="s">
        <v>55</v>
      </c>
      <c r="I367" t="s">
        <v>55</v>
      </c>
      <c r="J367" t="s">
        <v>55</v>
      </c>
      <c r="K367" t="s">
        <v>18</v>
      </c>
      <c r="L367">
        <v>90</v>
      </c>
      <c r="M367" t="s">
        <v>173</v>
      </c>
      <c r="N367">
        <v>0</v>
      </c>
      <c r="O367" t="s">
        <v>173</v>
      </c>
      <c r="P367">
        <v>0</v>
      </c>
      <c r="Q367" t="s">
        <v>173</v>
      </c>
      <c r="R367">
        <v>0</v>
      </c>
      <c r="S367">
        <v>2</v>
      </c>
      <c r="T367" t="s">
        <v>174</v>
      </c>
      <c r="U367">
        <v>2.1400999999999999</v>
      </c>
      <c r="V367">
        <v>0.64680000000000004</v>
      </c>
      <c r="W367">
        <v>12.9191</v>
      </c>
      <c r="X367">
        <v>0.34460000000000002</v>
      </c>
      <c r="Y367">
        <v>39.138399999999997</v>
      </c>
      <c r="Z367">
        <v>0.36449999999999999</v>
      </c>
      <c r="AA367">
        <v>4.2099999999999999E-2</v>
      </c>
      <c r="AB367">
        <v>1.5800000000000002E-2</v>
      </c>
      <c r="AC367" t="s">
        <v>179</v>
      </c>
      <c r="AD367">
        <v>9.2999999999999992E-3</v>
      </c>
      <c r="AE367" t="s">
        <v>179</v>
      </c>
      <c r="AF367">
        <v>1.8800000000000001E-2</v>
      </c>
      <c r="AG367">
        <v>0.63170000000000004</v>
      </c>
      <c r="AH367">
        <v>1.2699999999999999E-2</v>
      </c>
      <c r="AI367">
        <v>7.1657999999999999</v>
      </c>
      <c r="AJ367">
        <v>3.2000000000000001E-2</v>
      </c>
      <c r="AK367">
        <v>0.71879999999999999</v>
      </c>
      <c r="AL367">
        <v>8.5000000000000006E-3</v>
      </c>
      <c r="AM367">
        <v>2.07E-2</v>
      </c>
      <c r="AN367">
        <v>8.6999999999999994E-3</v>
      </c>
      <c r="AO367">
        <v>2.5499999999999998E-2</v>
      </c>
      <c r="AP367">
        <v>4.5999999999999999E-3</v>
      </c>
      <c r="AQ367">
        <v>0.13469999999999999</v>
      </c>
      <c r="AR367">
        <v>5.4999999999999997E-3</v>
      </c>
      <c r="AS367">
        <v>7.819</v>
      </c>
      <c r="AT367">
        <v>2.9899999999999999E-2</v>
      </c>
      <c r="AU367" t="s">
        <v>179</v>
      </c>
      <c r="AV367">
        <v>4.3E-3</v>
      </c>
      <c r="AW367">
        <v>8.3999999999999995E-3</v>
      </c>
      <c r="AX367">
        <v>1E-3</v>
      </c>
      <c r="AY367">
        <v>8.5000000000000006E-3</v>
      </c>
      <c r="AZ367">
        <v>8.0000000000000004E-4</v>
      </c>
      <c r="BA367">
        <v>8.8999999999999999E-3</v>
      </c>
      <c r="BB367">
        <v>8.0000000000000004E-4</v>
      </c>
      <c r="BC367" t="s">
        <v>191</v>
      </c>
      <c r="BD367">
        <v>5.0000000000000001E-4</v>
      </c>
      <c r="BE367" t="s">
        <v>392</v>
      </c>
      <c r="BF367">
        <v>4.0000000000000002E-4</v>
      </c>
      <c r="BG367" t="s">
        <v>179</v>
      </c>
      <c r="BH367">
        <v>1E-4</v>
      </c>
      <c r="BI367" t="s">
        <v>245</v>
      </c>
      <c r="BJ367">
        <v>2.0000000000000001E-4</v>
      </c>
      <c r="BK367">
        <v>1.0800000000000001E-2</v>
      </c>
      <c r="BL367">
        <v>5.0000000000000001E-4</v>
      </c>
      <c r="BM367">
        <v>2.8999999999999998E-3</v>
      </c>
      <c r="BN367">
        <v>2.9999999999999997E-4</v>
      </c>
      <c r="BO367">
        <v>8.2000000000000007E-3</v>
      </c>
      <c r="BP367">
        <v>5.0000000000000001E-4</v>
      </c>
      <c r="BQ367" t="s">
        <v>179</v>
      </c>
      <c r="BR367">
        <v>2.9999999999999997E-4</v>
      </c>
      <c r="BS367" t="s">
        <v>179</v>
      </c>
      <c r="BT367">
        <v>4.0000000000000002E-4</v>
      </c>
      <c r="BU367" t="s">
        <v>179</v>
      </c>
      <c r="BV367">
        <v>6.9999999999999999E-4</v>
      </c>
      <c r="BW367" t="s">
        <v>179</v>
      </c>
      <c r="BX367">
        <v>8.0000000000000004E-4</v>
      </c>
      <c r="BY367" t="s">
        <v>179</v>
      </c>
      <c r="BZ367">
        <v>1.1000000000000001E-3</v>
      </c>
      <c r="CA367" t="s">
        <v>179</v>
      </c>
      <c r="CB367">
        <v>8.0000000000000004E-4</v>
      </c>
      <c r="CC367" t="s">
        <v>179</v>
      </c>
      <c r="CD367">
        <v>2E-3</v>
      </c>
      <c r="CE367" t="s">
        <v>179</v>
      </c>
      <c r="CF367">
        <v>2.2000000000000001E-3</v>
      </c>
      <c r="CG367" t="s">
        <v>179</v>
      </c>
      <c r="CH367">
        <v>1E-4</v>
      </c>
      <c r="CI367" t="s">
        <v>209</v>
      </c>
      <c r="CJ367">
        <v>7.0000000000000001E-3</v>
      </c>
      <c r="CK367" t="s">
        <v>179</v>
      </c>
      <c r="CL367">
        <v>1.1299999999999999E-2</v>
      </c>
      <c r="CM367" t="s">
        <v>638</v>
      </c>
      <c r="CN367">
        <v>4.4999999999999997E-3</v>
      </c>
      <c r="CO367" t="s">
        <v>179</v>
      </c>
      <c r="CP367">
        <v>8.9999999999999998E-4</v>
      </c>
      <c r="CQ367" t="s">
        <v>179</v>
      </c>
      <c r="CR367">
        <v>3.3999999999999998E-3</v>
      </c>
      <c r="CS367" t="s">
        <v>179</v>
      </c>
      <c r="CT367">
        <v>2E-3</v>
      </c>
      <c r="CU367" t="s">
        <v>179</v>
      </c>
      <c r="CV367">
        <v>8.0000000000000004E-4</v>
      </c>
      <c r="CW367" t="s">
        <v>18</v>
      </c>
      <c r="CY367" t="s">
        <v>179</v>
      </c>
      <c r="CZ367">
        <v>5.9999999999999995E-4</v>
      </c>
      <c r="DA367" t="s">
        <v>179</v>
      </c>
      <c r="DB367">
        <v>5.9999999999999995E-4</v>
      </c>
      <c r="DC367" t="s">
        <v>179</v>
      </c>
      <c r="DD367">
        <v>5.9999999999999995E-4</v>
      </c>
      <c r="DE367" t="s">
        <v>179</v>
      </c>
      <c r="DF367">
        <v>6.9999999999999999E-4</v>
      </c>
      <c r="DG367" t="s">
        <v>179</v>
      </c>
      <c r="DH367">
        <v>4.0000000000000002E-4</v>
      </c>
      <c r="DI367" t="s">
        <v>179</v>
      </c>
      <c r="DJ367">
        <v>4.0000000000000002E-4</v>
      </c>
      <c r="DK367" t="s">
        <v>2527</v>
      </c>
      <c r="DL367" t="s">
        <v>59</v>
      </c>
      <c r="DS367" t="s">
        <v>2532</v>
      </c>
      <c r="DT367" t="s">
        <v>2472</v>
      </c>
      <c r="DW367" t="s">
        <v>5021</v>
      </c>
    </row>
    <row r="368" spans="1:127">
      <c r="A368">
        <v>22</v>
      </c>
      <c r="B368" s="14">
        <v>44745.938194444447</v>
      </c>
      <c r="C368" t="s">
        <v>52</v>
      </c>
      <c r="D368">
        <v>0</v>
      </c>
      <c r="E368">
        <v>0</v>
      </c>
      <c r="F368">
        <v>0</v>
      </c>
      <c r="G368" t="s">
        <v>54</v>
      </c>
      <c r="H368" t="s">
        <v>55</v>
      </c>
      <c r="I368" t="s">
        <v>55</v>
      </c>
      <c r="J368" t="s">
        <v>55</v>
      </c>
      <c r="K368" t="s">
        <v>18</v>
      </c>
      <c r="L368">
        <v>90</v>
      </c>
      <c r="M368" t="s">
        <v>173</v>
      </c>
      <c r="N368">
        <v>0</v>
      </c>
      <c r="O368" t="s">
        <v>173</v>
      </c>
      <c r="P368">
        <v>0</v>
      </c>
      <c r="Q368" t="s">
        <v>173</v>
      </c>
      <c r="R368">
        <v>0</v>
      </c>
      <c r="S368">
        <v>2</v>
      </c>
      <c r="T368" t="s">
        <v>174</v>
      </c>
      <c r="U368">
        <v>4.4785000000000004</v>
      </c>
      <c r="V368">
        <v>0.67059999999999997</v>
      </c>
      <c r="W368">
        <v>12.8612</v>
      </c>
      <c r="X368">
        <v>0.33729999999999999</v>
      </c>
      <c r="Y368">
        <v>40.327599999999997</v>
      </c>
      <c r="Z368">
        <v>0.36420000000000002</v>
      </c>
      <c r="AA368">
        <v>2.4299999999999999E-2</v>
      </c>
      <c r="AB368">
        <v>1.52E-2</v>
      </c>
      <c r="AC368" t="s">
        <v>179</v>
      </c>
      <c r="AD368">
        <v>8.5000000000000006E-3</v>
      </c>
      <c r="AE368" t="s">
        <v>179</v>
      </c>
      <c r="AF368">
        <v>1.6799999999999999E-2</v>
      </c>
      <c r="AG368">
        <v>0.1966</v>
      </c>
      <c r="AH368">
        <v>8.2000000000000007E-3</v>
      </c>
      <c r="AI368">
        <v>7.7983000000000002</v>
      </c>
      <c r="AJ368">
        <v>3.2800000000000003E-2</v>
      </c>
      <c r="AK368">
        <v>0.62539999999999996</v>
      </c>
      <c r="AL368">
        <v>7.9000000000000008E-3</v>
      </c>
      <c r="AM368">
        <v>2.41E-2</v>
      </c>
      <c r="AN368">
        <v>8.2000000000000007E-3</v>
      </c>
      <c r="AO368">
        <v>2.63E-2</v>
      </c>
      <c r="AP368">
        <v>4.1999999999999997E-3</v>
      </c>
      <c r="AQ368">
        <v>0.1</v>
      </c>
      <c r="AR368">
        <v>4.7000000000000002E-3</v>
      </c>
      <c r="AS368">
        <v>5.7294</v>
      </c>
      <c r="AT368">
        <v>2.5600000000000001E-2</v>
      </c>
      <c r="AU368" t="s">
        <v>179</v>
      </c>
      <c r="AV368">
        <v>3.5999999999999999E-3</v>
      </c>
      <c r="AW368">
        <v>3.1099999999999999E-2</v>
      </c>
      <c r="AX368">
        <v>1.6999999999999999E-3</v>
      </c>
      <c r="AY368">
        <v>9.5999999999999992E-3</v>
      </c>
      <c r="AZ368">
        <v>8.0000000000000004E-4</v>
      </c>
      <c r="BA368">
        <v>7.1999999999999998E-3</v>
      </c>
      <c r="BB368">
        <v>6.9999999999999999E-4</v>
      </c>
      <c r="BC368" t="s">
        <v>285</v>
      </c>
      <c r="BD368">
        <v>5.0000000000000001E-4</v>
      </c>
      <c r="BE368" t="s">
        <v>179</v>
      </c>
      <c r="BF368">
        <v>2.9999999999999997E-4</v>
      </c>
      <c r="BG368" t="s">
        <v>179</v>
      </c>
      <c r="BH368">
        <v>1E-4</v>
      </c>
      <c r="BI368" t="s">
        <v>516</v>
      </c>
      <c r="BJ368">
        <v>2.0000000000000001E-4</v>
      </c>
      <c r="BK368">
        <v>8.9999999999999993E-3</v>
      </c>
      <c r="BL368">
        <v>4.0000000000000002E-4</v>
      </c>
      <c r="BM368">
        <v>2.3999999999999998E-3</v>
      </c>
      <c r="BN368">
        <v>2.9999999999999997E-4</v>
      </c>
      <c r="BO368">
        <v>7.4000000000000003E-3</v>
      </c>
      <c r="BP368">
        <v>5.0000000000000001E-4</v>
      </c>
      <c r="BQ368" t="s">
        <v>179</v>
      </c>
      <c r="BR368">
        <v>2.9999999999999997E-4</v>
      </c>
      <c r="BS368" t="s">
        <v>179</v>
      </c>
      <c r="BT368">
        <v>2.9999999999999997E-4</v>
      </c>
      <c r="BU368" t="s">
        <v>179</v>
      </c>
      <c r="BV368">
        <v>6.9999999999999999E-4</v>
      </c>
      <c r="BW368" t="s">
        <v>179</v>
      </c>
      <c r="BX368">
        <v>8.9999999999999998E-4</v>
      </c>
      <c r="BY368" t="s">
        <v>179</v>
      </c>
      <c r="BZ368">
        <v>1.1000000000000001E-3</v>
      </c>
      <c r="CA368" t="s">
        <v>179</v>
      </c>
      <c r="CB368">
        <v>8.0000000000000004E-4</v>
      </c>
      <c r="CC368" t="s">
        <v>179</v>
      </c>
      <c r="CD368">
        <v>2E-3</v>
      </c>
      <c r="CE368" t="s">
        <v>179</v>
      </c>
      <c r="CF368">
        <v>2.3E-3</v>
      </c>
      <c r="CG368" t="s">
        <v>216</v>
      </c>
      <c r="CH368">
        <v>1E-4</v>
      </c>
      <c r="CI368" t="s">
        <v>179</v>
      </c>
      <c r="CJ368">
        <v>6.8999999999999999E-3</v>
      </c>
      <c r="CK368" t="s">
        <v>179</v>
      </c>
      <c r="CL368">
        <v>1.09E-2</v>
      </c>
      <c r="CM368" t="s">
        <v>179</v>
      </c>
      <c r="CN368">
        <v>3.5999999999999999E-3</v>
      </c>
      <c r="CO368" t="s">
        <v>179</v>
      </c>
      <c r="CP368">
        <v>8.9999999999999998E-4</v>
      </c>
      <c r="CQ368" t="s">
        <v>179</v>
      </c>
      <c r="CR368">
        <v>3.0999999999999999E-3</v>
      </c>
      <c r="CS368" t="s">
        <v>179</v>
      </c>
      <c r="CT368">
        <v>1.8E-3</v>
      </c>
      <c r="CU368" t="s">
        <v>179</v>
      </c>
      <c r="CV368">
        <v>8.0000000000000004E-4</v>
      </c>
      <c r="CW368" t="s">
        <v>18</v>
      </c>
      <c r="CY368" t="s">
        <v>179</v>
      </c>
      <c r="CZ368">
        <v>5.9999999999999995E-4</v>
      </c>
      <c r="DA368" t="s">
        <v>179</v>
      </c>
      <c r="DB368">
        <v>5.9999999999999995E-4</v>
      </c>
      <c r="DC368" t="s">
        <v>179</v>
      </c>
      <c r="DD368">
        <v>5.9999999999999995E-4</v>
      </c>
      <c r="DE368" t="s">
        <v>179</v>
      </c>
      <c r="DF368">
        <v>5.9999999999999995E-4</v>
      </c>
      <c r="DG368" t="s">
        <v>179</v>
      </c>
      <c r="DH368">
        <v>4.0000000000000002E-4</v>
      </c>
      <c r="DI368" t="s">
        <v>179</v>
      </c>
      <c r="DJ368">
        <v>2.9999999999999997E-4</v>
      </c>
      <c r="DK368" t="s">
        <v>2533</v>
      </c>
      <c r="DL368" t="s">
        <v>59</v>
      </c>
      <c r="DS368" t="s">
        <v>2534</v>
      </c>
      <c r="DT368" t="s">
        <v>2535</v>
      </c>
      <c r="DW368" t="s">
        <v>5022</v>
      </c>
    </row>
    <row r="369" spans="1:127">
      <c r="A369">
        <v>23</v>
      </c>
      <c r="B369" s="14">
        <v>44745.947222222225</v>
      </c>
      <c r="C369" t="s">
        <v>52</v>
      </c>
      <c r="D369">
        <v>0</v>
      </c>
      <c r="E369">
        <v>0</v>
      </c>
      <c r="F369">
        <v>0</v>
      </c>
      <c r="G369" t="s">
        <v>54</v>
      </c>
      <c r="H369" t="s">
        <v>55</v>
      </c>
      <c r="I369" t="s">
        <v>55</v>
      </c>
      <c r="J369" t="s">
        <v>55</v>
      </c>
      <c r="K369" t="s">
        <v>18</v>
      </c>
      <c r="L369">
        <v>90</v>
      </c>
      <c r="M369" t="s">
        <v>173</v>
      </c>
      <c r="N369">
        <v>0</v>
      </c>
      <c r="O369" t="s">
        <v>173</v>
      </c>
      <c r="P369">
        <v>0</v>
      </c>
      <c r="Q369" t="s">
        <v>173</v>
      </c>
      <c r="R369">
        <v>0</v>
      </c>
      <c r="S369">
        <v>2</v>
      </c>
      <c r="T369" t="s">
        <v>174</v>
      </c>
      <c r="U369">
        <v>4.4009</v>
      </c>
      <c r="V369">
        <v>0.68659999999999999</v>
      </c>
      <c r="W369">
        <v>12.5327</v>
      </c>
      <c r="X369">
        <v>0.33700000000000002</v>
      </c>
      <c r="Y369">
        <v>40.213900000000002</v>
      </c>
      <c r="Z369">
        <v>0.36570000000000003</v>
      </c>
      <c r="AA369">
        <v>4.8500000000000001E-2</v>
      </c>
      <c r="AB369">
        <v>1.5699999999999999E-2</v>
      </c>
      <c r="AC369" t="s">
        <v>179</v>
      </c>
      <c r="AD369">
        <v>8.8000000000000005E-3</v>
      </c>
      <c r="AE369" t="s">
        <v>179</v>
      </c>
      <c r="AF369">
        <v>1.7399999999999999E-2</v>
      </c>
      <c r="AG369">
        <v>0.27689999999999998</v>
      </c>
      <c r="AH369">
        <v>9.1999999999999998E-3</v>
      </c>
      <c r="AI369">
        <v>7.5858999999999996</v>
      </c>
      <c r="AJ369">
        <v>3.2500000000000001E-2</v>
      </c>
      <c r="AK369">
        <v>0.66969999999999996</v>
      </c>
      <c r="AL369">
        <v>8.2000000000000007E-3</v>
      </c>
      <c r="AM369">
        <v>3.1099999999999999E-2</v>
      </c>
      <c r="AN369">
        <v>8.8000000000000005E-3</v>
      </c>
      <c r="AO369">
        <v>1.9599999999999999E-2</v>
      </c>
      <c r="AP369">
        <v>4.1999999999999997E-3</v>
      </c>
      <c r="AQ369">
        <v>0.11899999999999999</v>
      </c>
      <c r="AR369">
        <v>5.1000000000000004E-3</v>
      </c>
      <c r="AS369">
        <v>6.5385</v>
      </c>
      <c r="AT369">
        <v>2.7400000000000001E-2</v>
      </c>
      <c r="AU369" t="s">
        <v>179</v>
      </c>
      <c r="AV369">
        <v>3.8E-3</v>
      </c>
      <c r="AW369">
        <v>1.84E-2</v>
      </c>
      <c r="AX369">
        <v>1.4E-3</v>
      </c>
      <c r="AY369">
        <v>8.3999999999999995E-3</v>
      </c>
      <c r="AZ369">
        <v>8.0000000000000004E-4</v>
      </c>
      <c r="BA369">
        <v>9.4999999999999998E-3</v>
      </c>
      <c r="BB369">
        <v>8.0000000000000004E-4</v>
      </c>
      <c r="BC369" t="s">
        <v>267</v>
      </c>
      <c r="BD369">
        <v>5.0000000000000001E-4</v>
      </c>
      <c r="BE369" t="s">
        <v>247</v>
      </c>
      <c r="BF369">
        <v>2.9999999999999997E-4</v>
      </c>
      <c r="BG369" t="s">
        <v>246</v>
      </c>
      <c r="BH369">
        <v>1E-4</v>
      </c>
      <c r="BI369" t="s">
        <v>212</v>
      </c>
      <c r="BJ369">
        <v>2.0000000000000001E-4</v>
      </c>
      <c r="BK369">
        <v>9.4000000000000004E-3</v>
      </c>
      <c r="BL369">
        <v>5.0000000000000001E-4</v>
      </c>
      <c r="BM369">
        <v>3.0999999999999999E-3</v>
      </c>
      <c r="BN369">
        <v>2.9999999999999997E-4</v>
      </c>
      <c r="BO369">
        <v>7.4999999999999997E-3</v>
      </c>
      <c r="BP369">
        <v>5.0000000000000001E-4</v>
      </c>
      <c r="BQ369" t="s">
        <v>179</v>
      </c>
      <c r="BR369">
        <v>2.9999999999999997E-4</v>
      </c>
      <c r="BS369" t="s">
        <v>179</v>
      </c>
      <c r="BT369">
        <v>4.0000000000000002E-4</v>
      </c>
      <c r="BU369" t="s">
        <v>179</v>
      </c>
      <c r="BV369">
        <v>6.9999999999999999E-4</v>
      </c>
      <c r="BW369" t="s">
        <v>18</v>
      </c>
      <c r="BY369" t="s">
        <v>18</v>
      </c>
      <c r="CA369" t="s">
        <v>179</v>
      </c>
      <c r="CB369">
        <v>8.0000000000000004E-4</v>
      </c>
      <c r="CC369" t="s">
        <v>179</v>
      </c>
      <c r="CD369">
        <v>2E-3</v>
      </c>
      <c r="CE369" t="s">
        <v>179</v>
      </c>
      <c r="CF369">
        <v>2.3E-3</v>
      </c>
      <c r="CG369" t="s">
        <v>216</v>
      </c>
      <c r="CH369">
        <v>1E-4</v>
      </c>
      <c r="CI369" t="s">
        <v>179</v>
      </c>
      <c r="CJ369">
        <v>6.8999999999999999E-3</v>
      </c>
      <c r="CK369" t="s">
        <v>179</v>
      </c>
      <c r="CL369">
        <v>1.0999999999999999E-2</v>
      </c>
      <c r="CM369" t="s">
        <v>179</v>
      </c>
      <c r="CN369">
        <v>3.7000000000000002E-3</v>
      </c>
      <c r="CO369" t="s">
        <v>179</v>
      </c>
      <c r="CP369">
        <v>8.9999999999999998E-4</v>
      </c>
      <c r="CQ369" t="s">
        <v>179</v>
      </c>
      <c r="CR369">
        <v>3.3999999999999998E-3</v>
      </c>
      <c r="CS369" t="s">
        <v>179</v>
      </c>
      <c r="CT369">
        <v>1.8E-3</v>
      </c>
      <c r="CU369" t="s">
        <v>18</v>
      </c>
      <c r="CW369" t="s">
        <v>179</v>
      </c>
      <c r="CX369">
        <v>5.9999999999999995E-4</v>
      </c>
      <c r="CY369" t="s">
        <v>179</v>
      </c>
      <c r="CZ369">
        <v>5.9999999999999995E-4</v>
      </c>
      <c r="DA369" t="s">
        <v>179</v>
      </c>
      <c r="DB369">
        <v>5.0000000000000001E-4</v>
      </c>
      <c r="DC369" t="s">
        <v>179</v>
      </c>
      <c r="DD369">
        <v>5.9999999999999995E-4</v>
      </c>
      <c r="DE369" t="s">
        <v>179</v>
      </c>
      <c r="DF369">
        <v>5.9999999999999995E-4</v>
      </c>
      <c r="DG369" t="s">
        <v>179</v>
      </c>
      <c r="DH369">
        <v>4.0000000000000002E-4</v>
      </c>
      <c r="DI369" t="s">
        <v>179</v>
      </c>
      <c r="DJ369">
        <v>4.0000000000000002E-4</v>
      </c>
      <c r="DK369" t="s">
        <v>2533</v>
      </c>
      <c r="DL369" t="s">
        <v>59</v>
      </c>
      <c r="DS369" t="s">
        <v>2536</v>
      </c>
      <c r="DT369" t="s">
        <v>2537</v>
      </c>
      <c r="DW369" t="s">
        <v>5023</v>
      </c>
    </row>
    <row r="370" spans="1:127">
      <c r="A370">
        <v>24</v>
      </c>
      <c r="B370" s="14">
        <v>44745.95</v>
      </c>
      <c r="C370" t="s">
        <v>52</v>
      </c>
      <c r="D370">
        <v>0</v>
      </c>
      <c r="E370">
        <v>0</v>
      </c>
      <c r="F370">
        <v>0</v>
      </c>
      <c r="G370" t="s">
        <v>54</v>
      </c>
      <c r="H370" t="s">
        <v>55</v>
      </c>
      <c r="I370" t="s">
        <v>55</v>
      </c>
      <c r="J370" t="s">
        <v>55</v>
      </c>
      <c r="K370" t="s">
        <v>18</v>
      </c>
      <c r="L370">
        <v>90</v>
      </c>
      <c r="M370" t="s">
        <v>173</v>
      </c>
      <c r="N370">
        <v>0</v>
      </c>
      <c r="O370" t="s">
        <v>173</v>
      </c>
      <c r="P370">
        <v>0</v>
      </c>
      <c r="Q370" t="s">
        <v>173</v>
      </c>
      <c r="R370">
        <v>0</v>
      </c>
      <c r="S370">
        <v>2</v>
      </c>
      <c r="T370" t="s">
        <v>174</v>
      </c>
      <c r="U370">
        <v>2.4474</v>
      </c>
      <c r="V370">
        <v>0.64690000000000003</v>
      </c>
      <c r="W370">
        <v>12.2088</v>
      </c>
      <c r="X370">
        <v>0.33539999999999998</v>
      </c>
      <c r="Y370">
        <v>38.110199999999999</v>
      </c>
      <c r="Z370">
        <v>0.35809999999999997</v>
      </c>
      <c r="AA370">
        <v>4.9700000000000001E-2</v>
      </c>
      <c r="AB370">
        <v>1.5699999999999999E-2</v>
      </c>
      <c r="AC370" t="s">
        <v>179</v>
      </c>
      <c r="AD370">
        <v>9.1999999999999998E-3</v>
      </c>
      <c r="AE370" t="s">
        <v>179</v>
      </c>
      <c r="AF370">
        <v>1.8800000000000001E-2</v>
      </c>
      <c r="AG370">
        <v>0.58830000000000005</v>
      </c>
      <c r="AH370">
        <v>1.21E-2</v>
      </c>
      <c r="AI370">
        <v>6.899</v>
      </c>
      <c r="AJ370">
        <v>3.1300000000000001E-2</v>
      </c>
      <c r="AK370">
        <v>0.7389</v>
      </c>
      <c r="AL370">
        <v>8.5000000000000006E-3</v>
      </c>
      <c r="AM370">
        <v>1.8599999999999998E-2</v>
      </c>
      <c r="AN370">
        <v>8.6E-3</v>
      </c>
      <c r="AO370">
        <v>2.5399999999999999E-2</v>
      </c>
      <c r="AP370">
        <v>4.5999999999999999E-3</v>
      </c>
      <c r="AQ370">
        <v>0.1066</v>
      </c>
      <c r="AR370">
        <v>5.0000000000000001E-3</v>
      </c>
      <c r="AS370">
        <v>7.4454000000000002</v>
      </c>
      <c r="AT370">
        <v>2.9100000000000001E-2</v>
      </c>
      <c r="AU370">
        <v>6.1000000000000004E-3</v>
      </c>
      <c r="AV370">
        <v>4.1999999999999997E-3</v>
      </c>
      <c r="AW370">
        <v>8.2000000000000007E-3</v>
      </c>
      <c r="AX370">
        <v>1E-3</v>
      </c>
      <c r="AY370">
        <v>8.3999999999999995E-3</v>
      </c>
      <c r="AZ370">
        <v>8.9999999999999998E-4</v>
      </c>
      <c r="BA370">
        <v>9.4000000000000004E-3</v>
      </c>
      <c r="BB370">
        <v>8.0000000000000004E-4</v>
      </c>
      <c r="BC370" t="s">
        <v>406</v>
      </c>
      <c r="BD370">
        <v>5.0000000000000001E-4</v>
      </c>
      <c r="BE370" t="s">
        <v>191</v>
      </c>
      <c r="BF370">
        <v>4.0000000000000002E-4</v>
      </c>
      <c r="BG370" t="s">
        <v>179</v>
      </c>
      <c r="BH370">
        <v>1E-4</v>
      </c>
      <c r="BI370" t="s">
        <v>285</v>
      </c>
      <c r="BJ370">
        <v>2.0000000000000001E-4</v>
      </c>
      <c r="BK370">
        <v>1.06E-2</v>
      </c>
      <c r="BL370">
        <v>5.0000000000000001E-4</v>
      </c>
      <c r="BM370">
        <v>3.3E-3</v>
      </c>
      <c r="BN370">
        <v>2.9999999999999997E-4</v>
      </c>
      <c r="BO370">
        <v>8.0999999999999996E-3</v>
      </c>
      <c r="BP370">
        <v>5.0000000000000001E-4</v>
      </c>
      <c r="BQ370" t="s">
        <v>179</v>
      </c>
      <c r="BR370">
        <v>2.9999999999999997E-4</v>
      </c>
      <c r="BS370" t="s">
        <v>179</v>
      </c>
      <c r="BT370">
        <v>4.0000000000000002E-4</v>
      </c>
      <c r="BU370" t="s">
        <v>179</v>
      </c>
      <c r="BV370">
        <v>5.9999999999999995E-4</v>
      </c>
      <c r="BW370" t="s">
        <v>18</v>
      </c>
      <c r="BY370" t="s">
        <v>18</v>
      </c>
      <c r="CA370" t="s">
        <v>179</v>
      </c>
      <c r="CB370">
        <v>8.0000000000000004E-4</v>
      </c>
      <c r="CC370" t="s">
        <v>179</v>
      </c>
      <c r="CD370">
        <v>2.0999999999999999E-3</v>
      </c>
      <c r="CE370" t="s">
        <v>179</v>
      </c>
      <c r="CF370">
        <v>2.2000000000000001E-3</v>
      </c>
      <c r="CG370" t="s">
        <v>179</v>
      </c>
      <c r="CH370">
        <v>1E-4</v>
      </c>
      <c r="CI370" t="s">
        <v>179</v>
      </c>
      <c r="CJ370">
        <v>7.4000000000000003E-3</v>
      </c>
      <c r="CK370" t="s">
        <v>179</v>
      </c>
      <c r="CL370">
        <v>1.12E-2</v>
      </c>
      <c r="CM370" t="s">
        <v>179</v>
      </c>
      <c r="CN370">
        <v>4.8999999999999998E-3</v>
      </c>
      <c r="CO370" t="s">
        <v>179</v>
      </c>
      <c r="CP370">
        <v>8.9999999999999998E-4</v>
      </c>
      <c r="CQ370" t="s">
        <v>179</v>
      </c>
      <c r="CR370">
        <v>3.2000000000000002E-3</v>
      </c>
      <c r="CS370" t="s">
        <v>179</v>
      </c>
      <c r="CT370">
        <v>2E-3</v>
      </c>
      <c r="CU370" t="s">
        <v>18</v>
      </c>
      <c r="CW370" t="s">
        <v>18</v>
      </c>
      <c r="CY370" t="s">
        <v>179</v>
      </c>
      <c r="CZ370">
        <v>5.0000000000000001E-4</v>
      </c>
      <c r="DA370" t="s">
        <v>179</v>
      </c>
      <c r="DB370">
        <v>5.9999999999999995E-4</v>
      </c>
      <c r="DC370" t="s">
        <v>179</v>
      </c>
      <c r="DD370">
        <v>5.9999999999999995E-4</v>
      </c>
      <c r="DE370" t="s">
        <v>179</v>
      </c>
      <c r="DF370">
        <v>5.9999999999999995E-4</v>
      </c>
      <c r="DG370" t="s">
        <v>179</v>
      </c>
      <c r="DH370">
        <v>4.0000000000000002E-4</v>
      </c>
      <c r="DI370" t="s">
        <v>179</v>
      </c>
      <c r="DJ370">
        <v>4.0000000000000002E-4</v>
      </c>
      <c r="DK370" t="s">
        <v>2533</v>
      </c>
      <c r="DL370" t="s">
        <v>59</v>
      </c>
      <c r="DS370" t="s">
        <v>2511</v>
      </c>
      <c r="DT370" t="s">
        <v>2538</v>
      </c>
      <c r="DW370" t="s">
        <v>5024</v>
      </c>
    </row>
    <row r="371" spans="1:127">
      <c r="A371">
        <v>25</v>
      </c>
      <c r="B371" s="14">
        <v>44745.95208333333</v>
      </c>
      <c r="C371" t="s">
        <v>52</v>
      </c>
      <c r="D371">
        <v>0</v>
      </c>
      <c r="E371">
        <v>0</v>
      </c>
      <c r="F371">
        <v>0</v>
      </c>
      <c r="G371" t="s">
        <v>54</v>
      </c>
      <c r="H371" t="s">
        <v>55</v>
      </c>
      <c r="I371" t="s">
        <v>55</v>
      </c>
      <c r="J371" t="s">
        <v>55</v>
      </c>
      <c r="K371" t="s">
        <v>18</v>
      </c>
      <c r="L371">
        <v>90</v>
      </c>
      <c r="M371" t="s">
        <v>173</v>
      </c>
      <c r="N371">
        <v>0</v>
      </c>
      <c r="O371" t="s">
        <v>173</v>
      </c>
      <c r="P371">
        <v>0</v>
      </c>
      <c r="Q371" t="s">
        <v>173</v>
      </c>
      <c r="R371">
        <v>0</v>
      </c>
      <c r="S371">
        <v>2</v>
      </c>
      <c r="T371" t="s">
        <v>174</v>
      </c>
      <c r="U371">
        <v>3.7054999999999998</v>
      </c>
      <c r="V371">
        <v>0.6613</v>
      </c>
      <c r="W371">
        <v>11.6526</v>
      </c>
      <c r="X371">
        <v>0.32450000000000001</v>
      </c>
      <c r="Y371">
        <v>38.933999999999997</v>
      </c>
      <c r="Z371">
        <v>0.35699999999999998</v>
      </c>
      <c r="AA371">
        <v>3.4700000000000002E-2</v>
      </c>
      <c r="AB371">
        <v>1.5299999999999999E-2</v>
      </c>
      <c r="AC371" t="s">
        <v>179</v>
      </c>
      <c r="AD371">
        <v>8.6999999999999994E-3</v>
      </c>
      <c r="AE371" t="s">
        <v>179</v>
      </c>
      <c r="AF371">
        <v>1.7399999999999999E-2</v>
      </c>
      <c r="AG371">
        <v>0.2616</v>
      </c>
      <c r="AH371">
        <v>8.8999999999999999E-3</v>
      </c>
      <c r="AI371">
        <v>7.4107000000000003</v>
      </c>
      <c r="AJ371">
        <v>3.2000000000000001E-2</v>
      </c>
      <c r="AK371">
        <v>0.70930000000000004</v>
      </c>
      <c r="AL371">
        <v>8.3000000000000001E-3</v>
      </c>
      <c r="AM371">
        <v>2.3199999999999998E-2</v>
      </c>
      <c r="AN371">
        <v>8.5000000000000006E-3</v>
      </c>
      <c r="AO371">
        <v>2.1399999999999999E-2</v>
      </c>
      <c r="AP371">
        <v>4.1999999999999997E-3</v>
      </c>
      <c r="AQ371">
        <v>0.104</v>
      </c>
      <c r="AR371">
        <v>4.8999999999999998E-3</v>
      </c>
      <c r="AS371">
        <v>5.8452000000000002</v>
      </c>
      <c r="AT371">
        <v>2.5899999999999999E-2</v>
      </c>
      <c r="AU371">
        <v>5.8999999999999999E-3</v>
      </c>
      <c r="AV371">
        <v>3.7000000000000002E-3</v>
      </c>
      <c r="AW371">
        <v>2.1899999999999999E-2</v>
      </c>
      <c r="AX371">
        <v>1.4E-3</v>
      </c>
      <c r="AY371">
        <v>1.23E-2</v>
      </c>
      <c r="AZ371">
        <v>8.9999999999999998E-4</v>
      </c>
      <c r="BA371">
        <v>7.7000000000000002E-3</v>
      </c>
      <c r="BB371">
        <v>6.9999999999999999E-4</v>
      </c>
      <c r="BC371" t="s">
        <v>267</v>
      </c>
      <c r="BD371">
        <v>5.0000000000000001E-4</v>
      </c>
      <c r="BE371" t="s">
        <v>179</v>
      </c>
      <c r="BF371">
        <v>2.9999999999999997E-4</v>
      </c>
      <c r="BG371" t="s">
        <v>179</v>
      </c>
      <c r="BH371">
        <v>1E-4</v>
      </c>
      <c r="BI371" t="s">
        <v>286</v>
      </c>
      <c r="BJ371">
        <v>2.0000000000000001E-4</v>
      </c>
      <c r="BK371">
        <v>9.5999999999999992E-3</v>
      </c>
      <c r="BL371">
        <v>5.0000000000000001E-4</v>
      </c>
      <c r="BM371">
        <v>3.0000000000000001E-3</v>
      </c>
      <c r="BN371">
        <v>2.9999999999999997E-4</v>
      </c>
      <c r="BO371">
        <v>8.8000000000000005E-3</v>
      </c>
      <c r="BP371">
        <v>5.9999999999999995E-4</v>
      </c>
      <c r="BQ371" t="s">
        <v>179</v>
      </c>
      <c r="BR371">
        <v>2.9999999999999997E-4</v>
      </c>
      <c r="BS371" t="s">
        <v>179</v>
      </c>
      <c r="BT371">
        <v>4.0000000000000002E-4</v>
      </c>
      <c r="BU371" t="s">
        <v>179</v>
      </c>
      <c r="BV371">
        <v>6.9999999999999999E-4</v>
      </c>
      <c r="BW371" t="s">
        <v>179</v>
      </c>
      <c r="BX371">
        <v>8.9999999999999998E-4</v>
      </c>
      <c r="BY371" t="s">
        <v>18</v>
      </c>
      <c r="CA371" t="s">
        <v>179</v>
      </c>
      <c r="CB371">
        <v>8.0000000000000004E-4</v>
      </c>
      <c r="CC371" t="s">
        <v>179</v>
      </c>
      <c r="CD371">
        <v>2E-3</v>
      </c>
      <c r="CE371" t="s">
        <v>179</v>
      </c>
      <c r="CF371">
        <v>2.3E-3</v>
      </c>
      <c r="CG371" t="s">
        <v>179</v>
      </c>
      <c r="CH371">
        <v>1E-4</v>
      </c>
      <c r="CI371" t="s">
        <v>179</v>
      </c>
      <c r="CJ371">
        <v>7.1999999999999998E-3</v>
      </c>
      <c r="CK371" t="s">
        <v>179</v>
      </c>
      <c r="CL371">
        <v>1.06E-2</v>
      </c>
      <c r="CM371" t="s">
        <v>288</v>
      </c>
      <c r="CN371">
        <v>4.1000000000000003E-3</v>
      </c>
      <c r="CO371" t="s">
        <v>179</v>
      </c>
      <c r="CP371">
        <v>8.9999999999999998E-4</v>
      </c>
      <c r="CQ371" t="s">
        <v>179</v>
      </c>
      <c r="CR371">
        <v>3.2000000000000002E-3</v>
      </c>
      <c r="CS371" t="s">
        <v>179</v>
      </c>
      <c r="CT371">
        <v>1.9E-3</v>
      </c>
      <c r="CU371" t="s">
        <v>18</v>
      </c>
      <c r="CW371" t="s">
        <v>18</v>
      </c>
      <c r="CY371" t="s">
        <v>179</v>
      </c>
      <c r="CZ371">
        <v>5.9999999999999995E-4</v>
      </c>
      <c r="DA371" t="s">
        <v>179</v>
      </c>
      <c r="DB371">
        <v>5.0000000000000001E-4</v>
      </c>
      <c r="DC371" t="s">
        <v>179</v>
      </c>
      <c r="DD371">
        <v>5.9999999999999995E-4</v>
      </c>
      <c r="DE371" t="s">
        <v>179</v>
      </c>
      <c r="DF371">
        <v>5.9999999999999995E-4</v>
      </c>
      <c r="DG371" t="s">
        <v>179</v>
      </c>
      <c r="DH371">
        <v>4.0000000000000002E-4</v>
      </c>
      <c r="DI371" t="s">
        <v>179</v>
      </c>
      <c r="DJ371">
        <v>4.0000000000000002E-4</v>
      </c>
      <c r="DK371" t="s">
        <v>2533</v>
      </c>
      <c r="DL371" t="s">
        <v>59</v>
      </c>
      <c r="DS371" t="s">
        <v>2539</v>
      </c>
      <c r="DT371" t="s">
        <v>5987</v>
      </c>
      <c r="DW371" t="s">
        <v>5025</v>
      </c>
    </row>
    <row r="372" spans="1:127">
      <c r="A372">
        <v>26</v>
      </c>
      <c r="B372" s="14">
        <v>44745.957638888889</v>
      </c>
      <c r="C372" t="s">
        <v>52</v>
      </c>
      <c r="D372">
        <v>0</v>
      </c>
      <c r="E372">
        <v>0</v>
      </c>
      <c r="F372">
        <v>0</v>
      </c>
      <c r="G372" t="s">
        <v>54</v>
      </c>
      <c r="H372" t="s">
        <v>55</v>
      </c>
      <c r="I372" t="s">
        <v>55</v>
      </c>
      <c r="J372" t="s">
        <v>55</v>
      </c>
      <c r="K372" t="s">
        <v>18</v>
      </c>
      <c r="L372">
        <v>90</v>
      </c>
      <c r="M372" t="s">
        <v>173</v>
      </c>
      <c r="N372">
        <v>0</v>
      </c>
      <c r="O372" t="s">
        <v>173</v>
      </c>
      <c r="P372">
        <v>0</v>
      </c>
      <c r="Q372" t="s">
        <v>173</v>
      </c>
      <c r="R372">
        <v>0</v>
      </c>
      <c r="S372">
        <v>2</v>
      </c>
      <c r="T372" t="s">
        <v>174</v>
      </c>
      <c r="U372">
        <v>3</v>
      </c>
      <c r="V372">
        <v>0.64510000000000001</v>
      </c>
      <c r="W372">
        <v>12.6265</v>
      </c>
      <c r="X372">
        <v>0.34089999999999998</v>
      </c>
      <c r="Y372">
        <v>38.525599999999997</v>
      </c>
      <c r="Z372">
        <v>0.36209999999999998</v>
      </c>
      <c r="AA372">
        <v>7.6499999999999999E-2</v>
      </c>
      <c r="AB372">
        <v>1.61E-2</v>
      </c>
      <c r="AC372" t="s">
        <v>179</v>
      </c>
      <c r="AD372">
        <v>8.9999999999999993E-3</v>
      </c>
      <c r="AE372" t="s">
        <v>179</v>
      </c>
      <c r="AF372">
        <v>1.8100000000000002E-2</v>
      </c>
      <c r="AG372">
        <v>0.7873</v>
      </c>
      <c r="AH372">
        <v>1.3599999999999999E-2</v>
      </c>
      <c r="AI372">
        <v>6.7309000000000001</v>
      </c>
      <c r="AJ372">
        <v>3.09E-2</v>
      </c>
      <c r="AK372">
        <v>0.7611</v>
      </c>
      <c r="AL372">
        <v>8.6E-3</v>
      </c>
      <c r="AM372">
        <v>2.2499999999999999E-2</v>
      </c>
      <c r="AN372">
        <v>8.6999999999999994E-3</v>
      </c>
      <c r="AO372">
        <v>2.3E-2</v>
      </c>
      <c r="AP372">
        <v>4.3E-3</v>
      </c>
      <c r="AQ372">
        <v>8.8700000000000001E-2</v>
      </c>
      <c r="AR372">
        <v>4.4999999999999997E-3</v>
      </c>
      <c r="AS372">
        <v>7.7961</v>
      </c>
      <c r="AT372">
        <v>2.9700000000000001E-2</v>
      </c>
      <c r="AU372" t="s">
        <v>179</v>
      </c>
      <c r="AV372">
        <v>4.1999999999999997E-3</v>
      </c>
      <c r="AW372">
        <v>8.2000000000000007E-3</v>
      </c>
      <c r="AX372">
        <v>1E-3</v>
      </c>
      <c r="AY372">
        <v>8.6999999999999994E-3</v>
      </c>
      <c r="AZ372">
        <v>8.0000000000000004E-4</v>
      </c>
      <c r="BA372">
        <v>9.7999999999999997E-3</v>
      </c>
      <c r="BB372">
        <v>8.0000000000000004E-4</v>
      </c>
      <c r="BC372" t="s">
        <v>304</v>
      </c>
      <c r="BD372">
        <v>5.0000000000000001E-4</v>
      </c>
      <c r="BE372" t="s">
        <v>392</v>
      </c>
      <c r="BF372">
        <v>4.0000000000000002E-4</v>
      </c>
      <c r="BG372" t="s">
        <v>179</v>
      </c>
      <c r="BH372">
        <v>1E-4</v>
      </c>
      <c r="BI372" t="s">
        <v>285</v>
      </c>
      <c r="BJ372">
        <v>2.0000000000000001E-4</v>
      </c>
      <c r="BK372">
        <v>1.17E-2</v>
      </c>
      <c r="BL372">
        <v>5.0000000000000001E-4</v>
      </c>
      <c r="BM372">
        <v>3.2000000000000002E-3</v>
      </c>
      <c r="BN372">
        <v>2.9999999999999997E-4</v>
      </c>
      <c r="BO372">
        <v>8.5000000000000006E-3</v>
      </c>
      <c r="BP372">
        <v>5.0000000000000001E-4</v>
      </c>
      <c r="BQ372" t="s">
        <v>179</v>
      </c>
      <c r="BR372">
        <v>2.9999999999999997E-4</v>
      </c>
      <c r="BS372" t="s">
        <v>179</v>
      </c>
      <c r="BT372">
        <v>4.0000000000000002E-4</v>
      </c>
      <c r="BU372" t="s">
        <v>179</v>
      </c>
      <c r="BV372">
        <v>6.9999999999999999E-4</v>
      </c>
      <c r="BW372" t="s">
        <v>18</v>
      </c>
      <c r="BY372" t="s">
        <v>179</v>
      </c>
      <c r="BZ372">
        <v>1.1000000000000001E-3</v>
      </c>
      <c r="CA372" t="s">
        <v>179</v>
      </c>
      <c r="CB372">
        <v>8.0000000000000004E-4</v>
      </c>
      <c r="CC372" t="s">
        <v>179</v>
      </c>
      <c r="CD372">
        <v>2.0999999999999999E-3</v>
      </c>
      <c r="CE372" t="s">
        <v>179</v>
      </c>
      <c r="CF372">
        <v>2.3E-3</v>
      </c>
      <c r="CG372" t="s">
        <v>216</v>
      </c>
      <c r="CH372">
        <v>1E-4</v>
      </c>
      <c r="CI372" t="s">
        <v>179</v>
      </c>
      <c r="CJ372">
        <v>7.4000000000000003E-3</v>
      </c>
      <c r="CK372" t="s">
        <v>179</v>
      </c>
      <c r="CL372">
        <v>1.15E-2</v>
      </c>
      <c r="CM372" t="s">
        <v>179</v>
      </c>
      <c r="CN372">
        <v>4.8999999999999998E-3</v>
      </c>
      <c r="CO372" t="s">
        <v>179</v>
      </c>
      <c r="CP372">
        <v>8.9999999999999998E-4</v>
      </c>
      <c r="CQ372" t="s">
        <v>179</v>
      </c>
      <c r="CR372">
        <v>3.3999999999999998E-3</v>
      </c>
      <c r="CS372" t="s">
        <v>179</v>
      </c>
      <c r="CT372">
        <v>2E-3</v>
      </c>
      <c r="CU372" t="s">
        <v>179</v>
      </c>
      <c r="CV372">
        <v>8.0000000000000004E-4</v>
      </c>
      <c r="CW372" t="s">
        <v>18</v>
      </c>
      <c r="CY372" t="s">
        <v>179</v>
      </c>
      <c r="CZ372">
        <v>5.9999999999999995E-4</v>
      </c>
      <c r="DA372" t="s">
        <v>179</v>
      </c>
      <c r="DB372">
        <v>5.9999999999999995E-4</v>
      </c>
      <c r="DC372" t="s">
        <v>179</v>
      </c>
      <c r="DD372">
        <v>5.9999999999999995E-4</v>
      </c>
      <c r="DE372" t="s">
        <v>179</v>
      </c>
      <c r="DF372">
        <v>5.9999999999999995E-4</v>
      </c>
      <c r="DG372" t="s">
        <v>179</v>
      </c>
      <c r="DH372">
        <v>4.0000000000000002E-4</v>
      </c>
      <c r="DI372" t="s">
        <v>179</v>
      </c>
      <c r="DJ372">
        <v>4.0000000000000002E-4</v>
      </c>
      <c r="DK372" t="s">
        <v>2540</v>
      </c>
      <c r="DL372" t="s">
        <v>59</v>
      </c>
      <c r="DS372" t="s">
        <v>2541</v>
      </c>
      <c r="DT372" t="s">
        <v>898</v>
      </c>
      <c r="DW372" t="s">
        <v>5026</v>
      </c>
    </row>
    <row r="373" spans="1:127">
      <c r="A373">
        <v>27</v>
      </c>
      <c r="B373" s="14">
        <v>44745.959722222222</v>
      </c>
      <c r="C373" t="s">
        <v>52</v>
      </c>
      <c r="D373">
        <v>0</v>
      </c>
      <c r="E373">
        <v>0</v>
      </c>
      <c r="F373">
        <v>0</v>
      </c>
      <c r="G373" t="s">
        <v>54</v>
      </c>
      <c r="H373" t="s">
        <v>55</v>
      </c>
      <c r="I373" t="s">
        <v>55</v>
      </c>
      <c r="J373" t="s">
        <v>55</v>
      </c>
      <c r="K373" t="s">
        <v>18</v>
      </c>
      <c r="L373">
        <v>90</v>
      </c>
      <c r="M373" t="s">
        <v>173</v>
      </c>
      <c r="N373">
        <v>0</v>
      </c>
      <c r="O373" t="s">
        <v>173</v>
      </c>
      <c r="P373">
        <v>0</v>
      </c>
      <c r="Q373" t="s">
        <v>173</v>
      </c>
      <c r="R373">
        <v>0</v>
      </c>
      <c r="S373">
        <v>2</v>
      </c>
      <c r="T373" t="s">
        <v>174</v>
      </c>
      <c r="U373">
        <v>3.7313000000000001</v>
      </c>
      <c r="V373">
        <v>0.66830000000000001</v>
      </c>
      <c r="W373">
        <v>12.1288</v>
      </c>
      <c r="X373">
        <v>0.33239999999999997</v>
      </c>
      <c r="Y373">
        <v>39.846299999999999</v>
      </c>
      <c r="Z373">
        <v>0.36359999999999998</v>
      </c>
      <c r="AA373">
        <v>4.7100000000000003E-2</v>
      </c>
      <c r="AB373">
        <v>1.5699999999999999E-2</v>
      </c>
      <c r="AC373" t="s">
        <v>179</v>
      </c>
      <c r="AD373">
        <v>8.8000000000000005E-3</v>
      </c>
      <c r="AE373" t="s">
        <v>179</v>
      </c>
      <c r="AF373">
        <v>1.7899999999999999E-2</v>
      </c>
      <c r="AG373">
        <v>0.31340000000000001</v>
      </c>
      <c r="AH373">
        <v>9.4999999999999998E-3</v>
      </c>
      <c r="AI373">
        <v>7.6207000000000003</v>
      </c>
      <c r="AJ373">
        <v>3.2599999999999997E-2</v>
      </c>
      <c r="AK373">
        <v>0.69040000000000001</v>
      </c>
      <c r="AL373">
        <v>8.3000000000000001E-3</v>
      </c>
      <c r="AM373">
        <v>1.95E-2</v>
      </c>
      <c r="AN373">
        <v>8.3999999999999995E-3</v>
      </c>
      <c r="AO373">
        <v>2.8299999999999999E-2</v>
      </c>
      <c r="AP373">
        <v>4.4000000000000003E-3</v>
      </c>
      <c r="AQ373">
        <v>9.1499999999999998E-2</v>
      </c>
      <c r="AR373">
        <v>4.7000000000000002E-3</v>
      </c>
      <c r="AS373">
        <v>6.5170000000000003</v>
      </c>
      <c r="AT373">
        <v>2.7400000000000001E-2</v>
      </c>
      <c r="AU373">
        <v>6.1999999999999998E-3</v>
      </c>
      <c r="AV373">
        <v>3.8999999999999998E-3</v>
      </c>
      <c r="AW373">
        <v>1.7899999999999999E-2</v>
      </c>
      <c r="AX373">
        <v>1.4E-3</v>
      </c>
      <c r="AY373">
        <v>1.0200000000000001E-2</v>
      </c>
      <c r="AZ373">
        <v>8.9999999999999998E-4</v>
      </c>
      <c r="BA373">
        <v>9.2999999999999992E-3</v>
      </c>
      <c r="BB373">
        <v>8.0000000000000004E-4</v>
      </c>
      <c r="BC373" t="s">
        <v>267</v>
      </c>
      <c r="BD373">
        <v>5.0000000000000001E-4</v>
      </c>
      <c r="BE373" t="s">
        <v>516</v>
      </c>
      <c r="BF373">
        <v>2.9999999999999997E-4</v>
      </c>
      <c r="BG373" t="s">
        <v>179</v>
      </c>
      <c r="BH373">
        <v>1E-4</v>
      </c>
      <c r="BI373" t="s">
        <v>192</v>
      </c>
      <c r="BJ373">
        <v>2.0000000000000001E-4</v>
      </c>
      <c r="BK373">
        <v>9.1000000000000004E-3</v>
      </c>
      <c r="BL373">
        <v>5.0000000000000001E-4</v>
      </c>
      <c r="BM373">
        <v>2.8999999999999998E-3</v>
      </c>
      <c r="BN373">
        <v>2.9999999999999997E-4</v>
      </c>
      <c r="BO373">
        <v>8.2000000000000007E-3</v>
      </c>
      <c r="BP373">
        <v>5.0000000000000001E-4</v>
      </c>
      <c r="BQ373" t="s">
        <v>179</v>
      </c>
      <c r="BR373">
        <v>2.9999999999999997E-4</v>
      </c>
      <c r="BS373" t="s">
        <v>179</v>
      </c>
      <c r="BT373">
        <v>4.0000000000000002E-4</v>
      </c>
      <c r="BU373" t="s">
        <v>179</v>
      </c>
      <c r="BV373">
        <v>6.9999999999999999E-4</v>
      </c>
      <c r="BW373" t="s">
        <v>18</v>
      </c>
      <c r="BY373" t="s">
        <v>18</v>
      </c>
      <c r="CA373" t="s">
        <v>179</v>
      </c>
      <c r="CB373">
        <v>8.0000000000000004E-4</v>
      </c>
      <c r="CC373" t="s">
        <v>179</v>
      </c>
      <c r="CD373">
        <v>2E-3</v>
      </c>
      <c r="CE373" t="s">
        <v>179</v>
      </c>
      <c r="CF373">
        <v>2.3E-3</v>
      </c>
      <c r="CG373" t="s">
        <v>179</v>
      </c>
      <c r="CH373">
        <v>1E-4</v>
      </c>
      <c r="CI373" t="s">
        <v>179</v>
      </c>
      <c r="CJ373">
        <v>7.0000000000000001E-3</v>
      </c>
      <c r="CK373" t="s">
        <v>179</v>
      </c>
      <c r="CL373">
        <v>1.11E-2</v>
      </c>
      <c r="CM373" t="s">
        <v>412</v>
      </c>
      <c r="CN373">
        <v>3.8E-3</v>
      </c>
      <c r="CO373" t="s">
        <v>179</v>
      </c>
      <c r="CP373">
        <v>8.9999999999999998E-4</v>
      </c>
      <c r="CQ373" t="s">
        <v>179</v>
      </c>
      <c r="CR373">
        <v>3.3E-3</v>
      </c>
      <c r="CS373" t="s">
        <v>179</v>
      </c>
      <c r="CT373">
        <v>1.9E-3</v>
      </c>
      <c r="CU373" t="s">
        <v>179</v>
      </c>
      <c r="CV373">
        <v>8.0000000000000004E-4</v>
      </c>
      <c r="CW373" t="s">
        <v>18</v>
      </c>
      <c r="CY373" t="s">
        <v>179</v>
      </c>
      <c r="CZ373">
        <v>5.9999999999999995E-4</v>
      </c>
      <c r="DA373" t="s">
        <v>179</v>
      </c>
      <c r="DB373">
        <v>5.9999999999999995E-4</v>
      </c>
      <c r="DC373" t="s">
        <v>179</v>
      </c>
      <c r="DD373">
        <v>5.9999999999999995E-4</v>
      </c>
      <c r="DE373" t="s">
        <v>179</v>
      </c>
      <c r="DF373">
        <v>5.9999999999999995E-4</v>
      </c>
      <c r="DG373" t="s">
        <v>179</v>
      </c>
      <c r="DH373">
        <v>4.0000000000000002E-4</v>
      </c>
      <c r="DI373" t="s">
        <v>179</v>
      </c>
      <c r="DJ373">
        <v>4.0000000000000002E-4</v>
      </c>
      <c r="DK373" t="s">
        <v>2540</v>
      </c>
      <c r="DL373" t="s">
        <v>59</v>
      </c>
      <c r="DS373" t="s">
        <v>2542</v>
      </c>
      <c r="DT373" t="s">
        <v>1837</v>
      </c>
      <c r="DW373" t="s">
        <v>5027</v>
      </c>
    </row>
    <row r="374" spans="1:127">
      <c r="A374">
        <v>28</v>
      </c>
      <c r="B374" s="14">
        <v>44745.961805555555</v>
      </c>
      <c r="C374" t="s">
        <v>52</v>
      </c>
      <c r="D374">
        <v>0</v>
      </c>
      <c r="E374">
        <v>0</v>
      </c>
      <c r="F374">
        <v>0</v>
      </c>
      <c r="G374" t="s">
        <v>54</v>
      </c>
      <c r="H374" t="s">
        <v>55</v>
      </c>
      <c r="I374" t="s">
        <v>55</v>
      </c>
      <c r="J374" t="s">
        <v>55</v>
      </c>
      <c r="K374" t="s">
        <v>18</v>
      </c>
      <c r="L374">
        <v>90</v>
      </c>
      <c r="M374" t="s">
        <v>173</v>
      </c>
      <c r="N374">
        <v>0</v>
      </c>
      <c r="O374" t="s">
        <v>173</v>
      </c>
      <c r="P374">
        <v>0</v>
      </c>
      <c r="Q374" t="s">
        <v>173</v>
      </c>
      <c r="R374">
        <v>0</v>
      </c>
      <c r="S374">
        <v>2</v>
      </c>
      <c r="T374" t="s">
        <v>174</v>
      </c>
      <c r="U374">
        <v>4.2549000000000001</v>
      </c>
      <c r="V374">
        <v>0.67879999999999996</v>
      </c>
      <c r="W374">
        <v>12.5428</v>
      </c>
      <c r="X374">
        <v>0.33629999999999999</v>
      </c>
      <c r="Y374">
        <v>40.269799999999996</v>
      </c>
      <c r="Z374">
        <v>0.36530000000000001</v>
      </c>
      <c r="AA374">
        <v>3.3599999999999998E-2</v>
      </c>
      <c r="AB374">
        <v>1.5599999999999999E-2</v>
      </c>
      <c r="AC374" t="s">
        <v>179</v>
      </c>
      <c r="AD374">
        <v>8.6999999999999994E-3</v>
      </c>
      <c r="AE374" t="s">
        <v>179</v>
      </c>
      <c r="AF374">
        <v>1.6799999999999999E-2</v>
      </c>
      <c r="AG374">
        <v>0.2319</v>
      </c>
      <c r="AH374">
        <v>8.6E-3</v>
      </c>
      <c r="AI374">
        <v>7.8794000000000004</v>
      </c>
      <c r="AJ374">
        <v>3.3099999999999997E-2</v>
      </c>
      <c r="AK374">
        <v>0.61360000000000003</v>
      </c>
      <c r="AL374">
        <v>7.9000000000000008E-3</v>
      </c>
      <c r="AM374">
        <v>1.9800000000000002E-2</v>
      </c>
      <c r="AN374">
        <v>8.2000000000000007E-3</v>
      </c>
      <c r="AO374">
        <v>2.4E-2</v>
      </c>
      <c r="AP374">
        <v>4.4000000000000003E-3</v>
      </c>
      <c r="AQ374">
        <v>0.1031</v>
      </c>
      <c r="AR374">
        <v>4.7999999999999996E-3</v>
      </c>
      <c r="AS374">
        <v>6.3532000000000002</v>
      </c>
      <c r="AT374">
        <v>2.7099999999999999E-2</v>
      </c>
      <c r="AU374">
        <v>4.7999999999999996E-3</v>
      </c>
      <c r="AV374">
        <v>3.8E-3</v>
      </c>
      <c r="AW374">
        <v>1.89E-2</v>
      </c>
      <c r="AX374">
        <v>1.4E-3</v>
      </c>
      <c r="AY374">
        <v>1.0200000000000001E-2</v>
      </c>
      <c r="AZ374">
        <v>8.9999999999999998E-4</v>
      </c>
      <c r="BA374">
        <v>7.7999999999999996E-3</v>
      </c>
      <c r="BB374">
        <v>6.9999999999999999E-4</v>
      </c>
      <c r="BC374" t="s">
        <v>245</v>
      </c>
      <c r="BD374">
        <v>5.0000000000000001E-4</v>
      </c>
      <c r="BE374" t="s">
        <v>179</v>
      </c>
      <c r="BF374">
        <v>2.9999999999999997E-4</v>
      </c>
      <c r="BG374" t="s">
        <v>179</v>
      </c>
      <c r="BH374">
        <v>1E-4</v>
      </c>
      <c r="BI374" t="s">
        <v>286</v>
      </c>
      <c r="BJ374">
        <v>2.0000000000000001E-4</v>
      </c>
      <c r="BK374">
        <v>8.9999999999999993E-3</v>
      </c>
      <c r="BL374">
        <v>5.0000000000000001E-4</v>
      </c>
      <c r="BM374">
        <v>3.0000000000000001E-3</v>
      </c>
      <c r="BN374">
        <v>2.9999999999999997E-4</v>
      </c>
      <c r="BO374">
        <v>7.7000000000000002E-3</v>
      </c>
      <c r="BP374">
        <v>5.0000000000000001E-4</v>
      </c>
      <c r="BQ374" t="s">
        <v>179</v>
      </c>
      <c r="BR374">
        <v>2.9999999999999997E-4</v>
      </c>
      <c r="BS374" t="s">
        <v>179</v>
      </c>
      <c r="BT374">
        <v>4.0000000000000002E-4</v>
      </c>
      <c r="BU374" t="s">
        <v>179</v>
      </c>
      <c r="BV374">
        <v>6.9999999999999999E-4</v>
      </c>
      <c r="BW374" t="s">
        <v>18</v>
      </c>
      <c r="BY374" t="s">
        <v>18</v>
      </c>
      <c r="CA374" t="s">
        <v>179</v>
      </c>
      <c r="CB374">
        <v>8.0000000000000004E-4</v>
      </c>
      <c r="CC374" t="s">
        <v>179</v>
      </c>
      <c r="CD374">
        <v>2E-3</v>
      </c>
      <c r="CE374" t="s">
        <v>179</v>
      </c>
      <c r="CF374">
        <v>2.3E-3</v>
      </c>
      <c r="CG374" t="s">
        <v>179</v>
      </c>
      <c r="CH374">
        <v>1E-4</v>
      </c>
      <c r="CI374" t="s">
        <v>179</v>
      </c>
      <c r="CJ374">
        <v>7.0000000000000001E-3</v>
      </c>
      <c r="CK374" t="s">
        <v>179</v>
      </c>
      <c r="CL374">
        <v>1.09E-2</v>
      </c>
      <c r="CM374" t="s">
        <v>179</v>
      </c>
      <c r="CN374">
        <v>3.7000000000000002E-3</v>
      </c>
      <c r="CO374" t="s">
        <v>179</v>
      </c>
      <c r="CP374">
        <v>8.0000000000000004E-4</v>
      </c>
      <c r="CQ374" t="s">
        <v>179</v>
      </c>
      <c r="CR374">
        <v>3.2000000000000002E-3</v>
      </c>
      <c r="CS374" t="s">
        <v>179</v>
      </c>
      <c r="CT374">
        <v>1.9E-3</v>
      </c>
      <c r="CU374" t="s">
        <v>179</v>
      </c>
      <c r="CV374">
        <v>8.0000000000000004E-4</v>
      </c>
      <c r="CW374" t="s">
        <v>18</v>
      </c>
      <c r="CY374" t="s">
        <v>179</v>
      </c>
      <c r="CZ374">
        <v>5.9999999999999995E-4</v>
      </c>
      <c r="DA374" t="s">
        <v>179</v>
      </c>
      <c r="DB374">
        <v>5.9999999999999995E-4</v>
      </c>
      <c r="DC374" t="s">
        <v>179</v>
      </c>
      <c r="DD374">
        <v>5.9999999999999995E-4</v>
      </c>
      <c r="DE374" t="s">
        <v>179</v>
      </c>
      <c r="DF374">
        <v>5.9999999999999995E-4</v>
      </c>
      <c r="DG374" t="s">
        <v>179</v>
      </c>
      <c r="DH374">
        <v>4.0000000000000002E-4</v>
      </c>
      <c r="DI374" t="s">
        <v>179</v>
      </c>
      <c r="DJ374">
        <v>2.9999999999999997E-4</v>
      </c>
      <c r="DK374" t="s">
        <v>2540</v>
      </c>
      <c r="DL374" t="s">
        <v>59</v>
      </c>
      <c r="DS374" t="s">
        <v>2543</v>
      </c>
      <c r="DT374" t="s">
        <v>901</v>
      </c>
      <c r="DW374" t="s">
        <v>5028</v>
      </c>
    </row>
    <row r="375" spans="1:127">
      <c r="A375">
        <v>29</v>
      </c>
      <c r="B375" s="14">
        <v>44745.963888888888</v>
      </c>
      <c r="C375" t="s">
        <v>52</v>
      </c>
      <c r="D375">
        <v>0</v>
      </c>
      <c r="E375">
        <v>0</v>
      </c>
      <c r="F375">
        <v>0</v>
      </c>
      <c r="G375" t="s">
        <v>54</v>
      </c>
      <c r="H375" t="s">
        <v>55</v>
      </c>
      <c r="I375" t="s">
        <v>55</v>
      </c>
      <c r="J375" t="s">
        <v>55</v>
      </c>
      <c r="K375" t="s">
        <v>18</v>
      </c>
      <c r="L375">
        <v>90</v>
      </c>
      <c r="M375" t="s">
        <v>173</v>
      </c>
      <c r="N375">
        <v>0</v>
      </c>
      <c r="O375" t="s">
        <v>173</v>
      </c>
      <c r="P375">
        <v>0</v>
      </c>
      <c r="Q375" t="s">
        <v>173</v>
      </c>
      <c r="R375">
        <v>0</v>
      </c>
      <c r="S375">
        <v>2</v>
      </c>
      <c r="T375" t="s">
        <v>174</v>
      </c>
      <c r="U375">
        <v>2.8130000000000002</v>
      </c>
      <c r="V375">
        <v>0.64510000000000001</v>
      </c>
      <c r="W375">
        <v>12.075799999999999</v>
      </c>
      <c r="X375">
        <v>0.33460000000000001</v>
      </c>
      <c r="Y375">
        <v>39.177700000000002</v>
      </c>
      <c r="Z375">
        <v>0.3629</v>
      </c>
      <c r="AA375">
        <v>5.2400000000000002E-2</v>
      </c>
      <c r="AB375">
        <v>1.5900000000000001E-2</v>
      </c>
      <c r="AC375" t="s">
        <v>179</v>
      </c>
      <c r="AD375">
        <v>8.8000000000000005E-3</v>
      </c>
      <c r="AE375" t="s">
        <v>179</v>
      </c>
      <c r="AF375">
        <v>1.7600000000000001E-2</v>
      </c>
      <c r="AG375">
        <v>0.48959999999999998</v>
      </c>
      <c r="AH375">
        <v>1.1299999999999999E-2</v>
      </c>
      <c r="AI375">
        <v>7.4321999999999999</v>
      </c>
      <c r="AJ375">
        <v>3.2500000000000001E-2</v>
      </c>
      <c r="AK375">
        <v>0.77900000000000003</v>
      </c>
      <c r="AL375">
        <v>8.6999999999999994E-3</v>
      </c>
      <c r="AM375">
        <v>2.4199999999999999E-2</v>
      </c>
      <c r="AN375">
        <v>8.8000000000000005E-3</v>
      </c>
      <c r="AO375">
        <v>2.41E-2</v>
      </c>
      <c r="AP375">
        <v>4.7000000000000002E-3</v>
      </c>
      <c r="AQ375">
        <v>9.9199999999999997E-2</v>
      </c>
      <c r="AR375">
        <v>4.7999999999999996E-3</v>
      </c>
      <c r="AS375">
        <v>7.5242000000000004</v>
      </c>
      <c r="AT375">
        <v>2.9499999999999998E-2</v>
      </c>
      <c r="AU375">
        <v>9.1000000000000004E-3</v>
      </c>
      <c r="AV375">
        <v>4.1999999999999997E-3</v>
      </c>
      <c r="AW375">
        <v>9.7000000000000003E-3</v>
      </c>
      <c r="AX375">
        <v>1.1000000000000001E-3</v>
      </c>
      <c r="AY375">
        <v>9.7999999999999997E-3</v>
      </c>
      <c r="AZ375">
        <v>8.9999999999999998E-4</v>
      </c>
      <c r="BA375">
        <v>9.4999999999999998E-3</v>
      </c>
      <c r="BB375">
        <v>8.0000000000000004E-4</v>
      </c>
      <c r="BC375" t="s">
        <v>267</v>
      </c>
      <c r="BD375">
        <v>5.0000000000000001E-4</v>
      </c>
      <c r="BE375" t="s">
        <v>285</v>
      </c>
      <c r="BF375">
        <v>4.0000000000000002E-4</v>
      </c>
      <c r="BG375" t="s">
        <v>179</v>
      </c>
      <c r="BH375">
        <v>1E-4</v>
      </c>
      <c r="BI375" t="s">
        <v>211</v>
      </c>
      <c r="BJ375">
        <v>2.0000000000000001E-4</v>
      </c>
      <c r="BK375">
        <v>9.5999999999999992E-3</v>
      </c>
      <c r="BL375">
        <v>5.0000000000000001E-4</v>
      </c>
      <c r="BM375">
        <v>2.8E-3</v>
      </c>
      <c r="BN375">
        <v>2.9999999999999997E-4</v>
      </c>
      <c r="BO375">
        <v>7.7000000000000002E-3</v>
      </c>
      <c r="BP375">
        <v>5.0000000000000001E-4</v>
      </c>
      <c r="BQ375" t="s">
        <v>179</v>
      </c>
      <c r="BR375">
        <v>2.9999999999999997E-4</v>
      </c>
      <c r="BS375" t="s">
        <v>179</v>
      </c>
      <c r="BT375">
        <v>4.0000000000000002E-4</v>
      </c>
      <c r="BU375" t="s">
        <v>179</v>
      </c>
      <c r="BV375">
        <v>5.9999999999999995E-4</v>
      </c>
      <c r="BW375" t="s">
        <v>18</v>
      </c>
      <c r="BY375" t="s">
        <v>18</v>
      </c>
      <c r="CA375" t="s">
        <v>179</v>
      </c>
      <c r="CB375">
        <v>8.0000000000000004E-4</v>
      </c>
      <c r="CC375" t="s">
        <v>179</v>
      </c>
      <c r="CD375">
        <v>2.0999999999999999E-3</v>
      </c>
      <c r="CE375" t="s">
        <v>179</v>
      </c>
      <c r="CF375">
        <v>2.3E-3</v>
      </c>
      <c r="CG375" t="s">
        <v>216</v>
      </c>
      <c r="CH375">
        <v>1E-4</v>
      </c>
      <c r="CI375" t="s">
        <v>179</v>
      </c>
      <c r="CJ375">
        <v>7.1000000000000004E-3</v>
      </c>
      <c r="CK375" t="s">
        <v>179</v>
      </c>
      <c r="CL375">
        <v>1.14E-2</v>
      </c>
      <c r="CM375" t="s">
        <v>179</v>
      </c>
      <c r="CN375">
        <v>4.3E-3</v>
      </c>
      <c r="CO375" t="s">
        <v>179</v>
      </c>
      <c r="CP375">
        <v>8.9999999999999998E-4</v>
      </c>
      <c r="CQ375" t="s">
        <v>179</v>
      </c>
      <c r="CR375">
        <v>3.2000000000000002E-3</v>
      </c>
      <c r="CS375" t="s">
        <v>179</v>
      </c>
      <c r="CT375">
        <v>2E-3</v>
      </c>
      <c r="CU375" t="s">
        <v>179</v>
      </c>
      <c r="CV375">
        <v>8.0000000000000004E-4</v>
      </c>
      <c r="CW375" t="s">
        <v>18</v>
      </c>
      <c r="CY375" t="s">
        <v>179</v>
      </c>
      <c r="CZ375">
        <v>5.9999999999999995E-4</v>
      </c>
      <c r="DA375" t="s">
        <v>179</v>
      </c>
      <c r="DB375">
        <v>5.9999999999999995E-4</v>
      </c>
      <c r="DC375" t="s">
        <v>179</v>
      </c>
      <c r="DD375">
        <v>5.9999999999999995E-4</v>
      </c>
      <c r="DE375" t="s">
        <v>179</v>
      </c>
      <c r="DF375">
        <v>5.9999999999999995E-4</v>
      </c>
      <c r="DG375" t="s">
        <v>179</v>
      </c>
      <c r="DH375">
        <v>4.0000000000000002E-4</v>
      </c>
      <c r="DI375" t="s">
        <v>179</v>
      </c>
      <c r="DJ375">
        <v>4.0000000000000002E-4</v>
      </c>
      <c r="DK375" t="s">
        <v>2540</v>
      </c>
      <c r="DL375" t="s">
        <v>59</v>
      </c>
      <c r="DS375" t="s">
        <v>2523</v>
      </c>
      <c r="DT375" t="s">
        <v>2471</v>
      </c>
      <c r="DW375" t="s">
        <v>5029</v>
      </c>
    </row>
    <row r="376" spans="1:127">
      <c r="A376">
        <v>30</v>
      </c>
      <c r="B376" s="14">
        <v>44745.965277777781</v>
      </c>
      <c r="C376" t="s">
        <v>52</v>
      </c>
      <c r="D376">
        <v>0</v>
      </c>
      <c r="E376">
        <v>0</v>
      </c>
      <c r="F376">
        <v>0</v>
      </c>
      <c r="G376" t="s">
        <v>54</v>
      </c>
      <c r="H376" t="s">
        <v>55</v>
      </c>
      <c r="I376" t="s">
        <v>55</v>
      </c>
      <c r="J376" t="s">
        <v>55</v>
      </c>
      <c r="K376" t="s">
        <v>18</v>
      </c>
      <c r="L376">
        <v>90</v>
      </c>
      <c r="M376" t="s">
        <v>173</v>
      </c>
      <c r="N376">
        <v>0</v>
      </c>
      <c r="O376" t="s">
        <v>173</v>
      </c>
      <c r="P376">
        <v>0</v>
      </c>
      <c r="Q376" t="s">
        <v>173</v>
      </c>
      <c r="R376">
        <v>0</v>
      </c>
      <c r="S376">
        <v>2</v>
      </c>
      <c r="T376" t="s">
        <v>174</v>
      </c>
      <c r="U376">
        <v>2.7911999999999999</v>
      </c>
      <c r="V376">
        <v>0.64959999999999996</v>
      </c>
      <c r="W376">
        <v>11.812900000000001</v>
      </c>
      <c r="X376">
        <v>0.33250000000000002</v>
      </c>
      <c r="Y376">
        <v>36.908000000000001</v>
      </c>
      <c r="Z376">
        <v>0.35110000000000002</v>
      </c>
      <c r="AA376">
        <v>7.46E-2</v>
      </c>
      <c r="AB376">
        <v>1.7000000000000001E-2</v>
      </c>
      <c r="AC376" t="s">
        <v>179</v>
      </c>
      <c r="AD376">
        <v>8.8999999999999999E-3</v>
      </c>
      <c r="AE376" t="s">
        <v>179</v>
      </c>
      <c r="AF376">
        <v>1.7899999999999999E-2</v>
      </c>
      <c r="AG376">
        <v>0.43459999999999999</v>
      </c>
      <c r="AH376">
        <v>1.0699999999999999E-2</v>
      </c>
      <c r="AI376">
        <v>7.9231999999999996</v>
      </c>
      <c r="AJ376">
        <v>3.3599999999999998E-2</v>
      </c>
      <c r="AK376">
        <v>0.70620000000000005</v>
      </c>
      <c r="AL376">
        <v>8.3999999999999995E-3</v>
      </c>
      <c r="AM376">
        <v>2.4799999999999999E-2</v>
      </c>
      <c r="AN376">
        <v>8.8999999999999999E-3</v>
      </c>
      <c r="AO376">
        <v>1.95E-2</v>
      </c>
      <c r="AP376">
        <v>4.5999999999999999E-3</v>
      </c>
      <c r="AQ376">
        <v>8.8300000000000003E-2</v>
      </c>
      <c r="AR376">
        <v>4.7000000000000002E-3</v>
      </c>
      <c r="AS376">
        <v>7.7514000000000003</v>
      </c>
      <c r="AT376">
        <v>3.0099999999999998E-2</v>
      </c>
      <c r="AU376" t="s">
        <v>179</v>
      </c>
      <c r="AV376">
        <v>4.1999999999999997E-3</v>
      </c>
      <c r="AW376">
        <v>8.8999999999999999E-3</v>
      </c>
      <c r="AX376">
        <v>1.1000000000000001E-3</v>
      </c>
      <c r="AY376">
        <v>8.6E-3</v>
      </c>
      <c r="AZ376">
        <v>8.9999999999999998E-4</v>
      </c>
      <c r="BA376">
        <v>1.09E-2</v>
      </c>
      <c r="BB376">
        <v>8.0000000000000004E-4</v>
      </c>
      <c r="BC376" t="s">
        <v>406</v>
      </c>
      <c r="BD376">
        <v>5.0000000000000001E-4</v>
      </c>
      <c r="BE376" t="s">
        <v>391</v>
      </c>
      <c r="BF376">
        <v>4.0000000000000002E-4</v>
      </c>
      <c r="BG376" t="s">
        <v>179</v>
      </c>
      <c r="BH376">
        <v>1E-4</v>
      </c>
      <c r="BI376" t="s">
        <v>212</v>
      </c>
      <c r="BJ376">
        <v>2.0000000000000001E-4</v>
      </c>
      <c r="BK376">
        <v>9.9000000000000008E-3</v>
      </c>
      <c r="BL376">
        <v>5.0000000000000001E-4</v>
      </c>
      <c r="BM376">
        <v>2.8999999999999998E-3</v>
      </c>
      <c r="BN376">
        <v>2.9999999999999997E-4</v>
      </c>
      <c r="BO376">
        <v>7.6E-3</v>
      </c>
      <c r="BP376">
        <v>5.0000000000000001E-4</v>
      </c>
      <c r="BQ376" t="s">
        <v>179</v>
      </c>
      <c r="BR376">
        <v>2.9999999999999997E-4</v>
      </c>
      <c r="BS376" t="s">
        <v>179</v>
      </c>
      <c r="BT376">
        <v>4.0000000000000002E-4</v>
      </c>
      <c r="BU376" t="s">
        <v>179</v>
      </c>
      <c r="BV376">
        <v>5.9999999999999995E-4</v>
      </c>
      <c r="BW376" t="s">
        <v>18</v>
      </c>
      <c r="BY376" t="s">
        <v>179</v>
      </c>
      <c r="BZ376">
        <v>1.1000000000000001E-3</v>
      </c>
      <c r="CA376" t="s">
        <v>247</v>
      </c>
      <c r="CB376">
        <v>8.0000000000000004E-4</v>
      </c>
      <c r="CC376" t="s">
        <v>179</v>
      </c>
      <c r="CD376">
        <v>2.0999999999999999E-3</v>
      </c>
      <c r="CE376" t="s">
        <v>179</v>
      </c>
      <c r="CF376">
        <v>2.3E-3</v>
      </c>
      <c r="CG376" t="s">
        <v>216</v>
      </c>
      <c r="CH376">
        <v>1E-4</v>
      </c>
      <c r="CI376" t="s">
        <v>179</v>
      </c>
      <c r="CJ376">
        <v>7.1999999999999998E-3</v>
      </c>
      <c r="CK376" t="s">
        <v>179</v>
      </c>
      <c r="CL376">
        <v>1.14E-2</v>
      </c>
      <c r="CM376" t="s">
        <v>179</v>
      </c>
      <c r="CN376">
        <v>5.5999999999999999E-3</v>
      </c>
      <c r="CO376" t="s">
        <v>179</v>
      </c>
      <c r="CP376">
        <v>8.9999999999999998E-4</v>
      </c>
      <c r="CQ376" t="s">
        <v>179</v>
      </c>
      <c r="CR376">
        <v>3.3E-3</v>
      </c>
      <c r="CS376" t="s">
        <v>179</v>
      </c>
      <c r="CT376">
        <v>2E-3</v>
      </c>
      <c r="CU376" t="s">
        <v>18</v>
      </c>
      <c r="CW376" t="s">
        <v>18</v>
      </c>
      <c r="CY376" t="s">
        <v>179</v>
      </c>
      <c r="CZ376">
        <v>5.0000000000000001E-4</v>
      </c>
      <c r="DA376" t="s">
        <v>179</v>
      </c>
      <c r="DB376">
        <v>5.9999999999999995E-4</v>
      </c>
      <c r="DC376" t="s">
        <v>179</v>
      </c>
      <c r="DD376">
        <v>5.9999999999999995E-4</v>
      </c>
      <c r="DE376" t="s">
        <v>179</v>
      </c>
      <c r="DF376">
        <v>6.9999999999999999E-4</v>
      </c>
      <c r="DG376" t="s">
        <v>179</v>
      </c>
      <c r="DH376">
        <v>5.0000000000000001E-4</v>
      </c>
      <c r="DI376" t="s">
        <v>179</v>
      </c>
      <c r="DJ376">
        <v>4.0000000000000002E-4</v>
      </c>
      <c r="DK376" t="s">
        <v>2540</v>
      </c>
      <c r="DL376" t="s">
        <v>59</v>
      </c>
      <c r="DS376" t="s">
        <v>2544</v>
      </c>
      <c r="DT376" t="s">
        <v>2545</v>
      </c>
      <c r="DW376" t="s">
        <v>5030</v>
      </c>
    </row>
    <row r="377" spans="1:127">
      <c r="A377">
        <v>31</v>
      </c>
      <c r="B377" s="14">
        <v>44745.96875</v>
      </c>
      <c r="C377" t="s">
        <v>52</v>
      </c>
      <c r="D377">
        <v>0</v>
      </c>
      <c r="E377">
        <v>0</v>
      </c>
      <c r="F377">
        <v>0</v>
      </c>
      <c r="G377" t="s">
        <v>54</v>
      </c>
      <c r="H377" t="s">
        <v>55</v>
      </c>
      <c r="I377" t="s">
        <v>55</v>
      </c>
      <c r="J377" t="s">
        <v>55</v>
      </c>
      <c r="K377" t="s">
        <v>18</v>
      </c>
      <c r="L377">
        <v>90</v>
      </c>
      <c r="M377" t="s">
        <v>173</v>
      </c>
      <c r="N377">
        <v>0</v>
      </c>
      <c r="O377" t="s">
        <v>173</v>
      </c>
      <c r="P377">
        <v>0</v>
      </c>
      <c r="Q377" t="s">
        <v>173</v>
      </c>
      <c r="R377">
        <v>0</v>
      </c>
      <c r="S377">
        <v>2</v>
      </c>
      <c r="T377" t="s">
        <v>174</v>
      </c>
      <c r="U377">
        <v>3.3677999999999999</v>
      </c>
      <c r="V377">
        <v>0.6411</v>
      </c>
      <c r="W377">
        <v>11.9214</v>
      </c>
      <c r="X377">
        <v>0.32929999999999998</v>
      </c>
      <c r="Y377">
        <v>38.944099999999999</v>
      </c>
      <c r="Z377">
        <v>0.3594</v>
      </c>
      <c r="AA377">
        <v>5.5899999999999998E-2</v>
      </c>
      <c r="AB377">
        <v>1.5800000000000002E-2</v>
      </c>
      <c r="AC377" t="s">
        <v>179</v>
      </c>
      <c r="AD377">
        <v>8.6E-3</v>
      </c>
      <c r="AE377" t="s">
        <v>179</v>
      </c>
      <c r="AF377">
        <v>1.7600000000000001E-2</v>
      </c>
      <c r="AG377">
        <v>0.42809999999999998</v>
      </c>
      <c r="AH377">
        <v>1.06E-2</v>
      </c>
      <c r="AI377">
        <v>7.4461000000000004</v>
      </c>
      <c r="AJ377">
        <v>3.2300000000000002E-2</v>
      </c>
      <c r="AK377">
        <v>0.70020000000000004</v>
      </c>
      <c r="AL377">
        <v>8.3000000000000001E-3</v>
      </c>
      <c r="AM377">
        <v>2.0500000000000001E-2</v>
      </c>
      <c r="AN377">
        <v>8.6E-3</v>
      </c>
      <c r="AO377">
        <v>2.69E-2</v>
      </c>
      <c r="AP377">
        <v>4.4000000000000003E-3</v>
      </c>
      <c r="AQ377">
        <v>9.98E-2</v>
      </c>
      <c r="AR377">
        <v>4.7999999999999996E-3</v>
      </c>
      <c r="AS377">
        <v>6.7777000000000003</v>
      </c>
      <c r="AT377">
        <v>2.7900000000000001E-2</v>
      </c>
      <c r="AU377" t="s">
        <v>179</v>
      </c>
      <c r="AV377">
        <v>3.8999999999999998E-3</v>
      </c>
      <c r="AW377">
        <v>9.4999999999999998E-3</v>
      </c>
      <c r="AX377">
        <v>1E-3</v>
      </c>
      <c r="AY377">
        <v>8.6999999999999994E-3</v>
      </c>
      <c r="AZ377">
        <v>8.0000000000000004E-4</v>
      </c>
      <c r="BA377">
        <v>8.0000000000000002E-3</v>
      </c>
      <c r="BB377">
        <v>6.9999999999999999E-4</v>
      </c>
      <c r="BC377" t="s">
        <v>191</v>
      </c>
      <c r="BD377">
        <v>5.0000000000000001E-4</v>
      </c>
      <c r="BE377" t="s">
        <v>179</v>
      </c>
      <c r="BF377">
        <v>2.9999999999999997E-4</v>
      </c>
      <c r="BG377" t="s">
        <v>179</v>
      </c>
      <c r="BH377">
        <v>1E-4</v>
      </c>
      <c r="BI377" t="s">
        <v>211</v>
      </c>
      <c r="BJ377">
        <v>2.0000000000000001E-4</v>
      </c>
      <c r="BK377">
        <v>9.1000000000000004E-3</v>
      </c>
      <c r="BL377">
        <v>5.0000000000000001E-4</v>
      </c>
      <c r="BM377">
        <v>3.0999999999999999E-3</v>
      </c>
      <c r="BN377">
        <v>2.9999999999999997E-4</v>
      </c>
      <c r="BO377">
        <v>8.8999999999999999E-3</v>
      </c>
      <c r="BP377">
        <v>5.0000000000000001E-4</v>
      </c>
      <c r="BQ377" t="s">
        <v>179</v>
      </c>
      <c r="BR377">
        <v>2.9999999999999997E-4</v>
      </c>
      <c r="BS377" t="s">
        <v>179</v>
      </c>
      <c r="BT377">
        <v>4.0000000000000002E-4</v>
      </c>
      <c r="BU377" t="s">
        <v>179</v>
      </c>
      <c r="BV377">
        <v>6.9999999999999999E-4</v>
      </c>
      <c r="BW377" t="s">
        <v>18</v>
      </c>
      <c r="BY377" t="s">
        <v>179</v>
      </c>
      <c r="BZ377">
        <v>1.1000000000000001E-3</v>
      </c>
      <c r="CA377" t="s">
        <v>179</v>
      </c>
      <c r="CB377">
        <v>8.0000000000000004E-4</v>
      </c>
      <c r="CC377" t="s">
        <v>179</v>
      </c>
      <c r="CD377">
        <v>2E-3</v>
      </c>
      <c r="CE377" t="s">
        <v>179</v>
      </c>
      <c r="CF377">
        <v>2.3E-3</v>
      </c>
      <c r="CG377" t="s">
        <v>216</v>
      </c>
      <c r="CH377">
        <v>1E-4</v>
      </c>
      <c r="CI377" t="s">
        <v>230</v>
      </c>
      <c r="CJ377">
        <v>7.1999999999999998E-3</v>
      </c>
      <c r="CK377" t="s">
        <v>179</v>
      </c>
      <c r="CL377">
        <v>1.11E-2</v>
      </c>
      <c r="CM377" t="s">
        <v>179</v>
      </c>
      <c r="CN377">
        <v>4.3E-3</v>
      </c>
      <c r="CO377" t="s">
        <v>179</v>
      </c>
      <c r="CP377">
        <v>8.0000000000000004E-4</v>
      </c>
      <c r="CQ377" t="s">
        <v>179</v>
      </c>
      <c r="CR377">
        <v>3.3E-3</v>
      </c>
      <c r="CS377" t="s">
        <v>179</v>
      </c>
      <c r="CT377">
        <v>1.9E-3</v>
      </c>
      <c r="CU377" t="s">
        <v>18</v>
      </c>
      <c r="CW377" t="s">
        <v>18</v>
      </c>
      <c r="CY377" t="s">
        <v>179</v>
      </c>
      <c r="CZ377">
        <v>5.9999999999999995E-4</v>
      </c>
      <c r="DA377" t="s">
        <v>179</v>
      </c>
      <c r="DB377">
        <v>5.0000000000000001E-4</v>
      </c>
      <c r="DC377" t="s">
        <v>179</v>
      </c>
      <c r="DD377">
        <v>5.9999999999999995E-4</v>
      </c>
      <c r="DE377" t="s">
        <v>179</v>
      </c>
      <c r="DF377">
        <v>5.9999999999999995E-4</v>
      </c>
      <c r="DG377" t="s">
        <v>179</v>
      </c>
      <c r="DH377">
        <v>4.0000000000000002E-4</v>
      </c>
      <c r="DI377" t="s">
        <v>179</v>
      </c>
      <c r="DJ377">
        <v>4.0000000000000002E-4</v>
      </c>
      <c r="DK377" t="s">
        <v>2546</v>
      </c>
      <c r="DL377" t="s">
        <v>59</v>
      </c>
      <c r="DS377" t="s">
        <v>2547</v>
      </c>
      <c r="DT377" t="s">
        <v>1596</v>
      </c>
      <c r="DW377" t="s">
        <v>5031</v>
      </c>
    </row>
    <row r="378" spans="1:127">
      <c r="A378">
        <v>32</v>
      </c>
      <c r="B378" s="14">
        <v>44745.970833333333</v>
      </c>
      <c r="C378" t="s">
        <v>52</v>
      </c>
      <c r="D378">
        <v>0</v>
      </c>
      <c r="E378">
        <v>0</v>
      </c>
      <c r="F378">
        <v>0</v>
      </c>
      <c r="G378" t="s">
        <v>54</v>
      </c>
      <c r="H378" t="s">
        <v>55</v>
      </c>
      <c r="I378" t="s">
        <v>55</v>
      </c>
      <c r="J378" t="s">
        <v>55</v>
      </c>
      <c r="K378" t="s">
        <v>18</v>
      </c>
      <c r="L378">
        <v>90</v>
      </c>
      <c r="M378" t="s">
        <v>173</v>
      </c>
      <c r="N378">
        <v>0</v>
      </c>
      <c r="O378" t="s">
        <v>173</v>
      </c>
      <c r="P378">
        <v>0</v>
      </c>
      <c r="Q378" t="s">
        <v>173</v>
      </c>
      <c r="R378">
        <v>0</v>
      </c>
      <c r="S378">
        <v>2</v>
      </c>
      <c r="T378" t="s">
        <v>174</v>
      </c>
      <c r="U378">
        <v>1.4966999999999999</v>
      </c>
      <c r="V378">
        <v>0.62639999999999996</v>
      </c>
      <c r="W378">
        <v>13.1524</v>
      </c>
      <c r="X378">
        <v>0.34620000000000001</v>
      </c>
      <c r="Y378">
        <v>37.270200000000003</v>
      </c>
      <c r="Z378">
        <v>0.35560000000000003</v>
      </c>
      <c r="AA378">
        <v>0.10630000000000001</v>
      </c>
      <c r="AB378">
        <v>1.6799999999999999E-2</v>
      </c>
      <c r="AC378" t="s">
        <v>179</v>
      </c>
      <c r="AD378">
        <v>8.8999999999999999E-3</v>
      </c>
      <c r="AE378" t="s">
        <v>179</v>
      </c>
      <c r="AF378">
        <v>1.78E-2</v>
      </c>
      <c r="AG378">
        <v>0.64500000000000002</v>
      </c>
      <c r="AH378">
        <v>1.26E-2</v>
      </c>
      <c r="AI378">
        <v>6.7732999999999999</v>
      </c>
      <c r="AJ378">
        <v>3.1099999999999999E-2</v>
      </c>
      <c r="AK378">
        <v>0.75490000000000002</v>
      </c>
      <c r="AL378">
        <v>8.5000000000000006E-3</v>
      </c>
      <c r="AM378">
        <v>1.9199999999999998E-2</v>
      </c>
      <c r="AN378">
        <v>8.8000000000000005E-3</v>
      </c>
      <c r="AO378">
        <v>3.1199999999999999E-2</v>
      </c>
      <c r="AP378">
        <v>4.5999999999999999E-3</v>
      </c>
      <c r="AQ378">
        <v>7.3200000000000001E-2</v>
      </c>
      <c r="AR378">
        <v>4.3E-3</v>
      </c>
      <c r="AS378">
        <v>8.0349000000000004</v>
      </c>
      <c r="AT378">
        <v>3.0200000000000001E-2</v>
      </c>
      <c r="AU378" t="s">
        <v>179</v>
      </c>
      <c r="AV378">
        <v>4.3E-3</v>
      </c>
      <c r="AW378">
        <v>9.4000000000000004E-3</v>
      </c>
      <c r="AX378">
        <v>1E-3</v>
      </c>
      <c r="AY378">
        <v>9.2999999999999992E-3</v>
      </c>
      <c r="AZ378">
        <v>8.9999999999999998E-4</v>
      </c>
      <c r="BA378">
        <v>9.4000000000000004E-3</v>
      </c>
      <c r="BB378">
        <v>8.0000000000000004E-4</v>
      </c>
      <c r="BC378" t="s">
        <v>304</v>
      </c>
      <c r="BD378">
        <v>5.0000000000000001E-4</v>
      </c>
      <c r="BE378" t="s">
        <v>269</v>
      </c>
      <c r="BF378">
        <v>5.0000000000000001E-4</v>
      </c>
      <c r="BG378" t="s">
        <v>179</v>
      </c>
      <c r="BH378">
        <v>1E-4</v>
      </c>
      <c r="BI378" t="s">
        <v>285</v>
      </c>
      <c r="BJ378">
        <v>2.0000000000000001E-4</v>
      </c>
      <c r="BK378">
        <v>1.23E-2</v>
      </c>
      <c r="BL378">
        <v>5.0000000000000001E-4</v>
      </c>
      <c r="BM378">
        <v>3.0000000000000001E-3</v>
      </c>
      <c r="BN378">
        <v>2.9999999999999997E-4</v>
      </c>
      <c r="BO378">
        <v>8.3000000000000001E-3</v>
      </c>
      <c r="BP378">
        <v>5.0000000000000001E-4</v>
      </c>
      <c r="BQ378" t="s">
        <v>179</v>
      </c>
      <c r="BR378">
        <v>2.9999999999999997E-4</v>
      </c>
      <c r="BS378" t="s">
        <v>179</v>
      </c>
      <c r="BT378">
        <v>4.0000000000000002E-4</v>
      </c>
      <c r="BU378" t="s">
        <v>179</v>
      </c>
      <c r="BV378">
        <v>6.9999999999999999E-4</v>
      </c>
      <c r="BW378" t="s">
        <v>18</v>
      </c>
      <c r="BY378" t="s">
        <v>18</v>
      </c>
      <c r="CA378" t="s">
        <v>179</v>
      </c>
      <c r="CB378">
        <v>8.0000000000000004E-4</v>
      </c>
      <c r="CC378" t="s">
        <v>179</v>
      </c>
      <c r="CD378">
        <v>2.0999999999999999E-3</v>
      </c>
      <c r="CE378" t="s">
        <v>179</v>
      </c>
      <c r="CF378">
        <v>2.3E-3</v>
      </c>
      <c r="CG378" t="s">
        <v>216</v>
      </c>
      <c r="CH378">
        <v>1E-4</v>
      </c>
      <c r="CI378" t="s">
        <v>179</v>
      </c>
      <c r="CJ378">
        <v>7.3000000000000001E-3</v>
      </c>
      <c r="CK378" t="s">
        <v>460</v>
      </c>
      <c r="CL378">
        <v>1.15E-2</v>
      </c>
      <c r="CM378" t="s">
        <v>179</v>
      </c>
      <c r="CN378">
        <v>5.5999999999999999E-3</v>
      </c>
      <c r="CO378" t="s">
        <v>179</v>
      </c>
      <c r="CP378">
        <v>8.9999999999999998E-4</v>
      </c>
      <c r="CQ378" t="s">
        <v>179</v>
      </c>
      <c r="CR378">
        <v>3.3999999999999998E-3</v>
      </c>
      <c r="CS378" t="s">
        <v>179</v>
      </c>
      <c r="CT378">
        <v>1.9E-3</v>
      </c>
      <c r="CU378" t="s">
        <v>18</v>
      </c>
      <c r="CW378" t="s">
        <v>179</v>
      </c>
      <c r="CX378">
        <v>5.9999999999999995E-4</v>
      </c>
      <c r="CY378" t="s">
        <v>179</v>
      </c>
      <c r="CZ378">
        <v>5.9999999999999995E-4</v>
      </c>
      <c r="DA378" t="s">
        <v>179</v>
      </c>
      <c r="DB378">
        <v>5.9999999999999995E-4</v>
      </c>
      <c r="DC378" t="s">
        <v>211</v>
      </c>
      <c r="DD378">
        <v>5.9999999999999995E-4</v>
      </c>
      <c r="DE378" t="s">
        <v>179</v>
      </c>
      <c r="DF378">
        <v>5.9999999999999995E-4</v>
      </c>
      <c r="DG378" t="s">
        <v>179</v>
      </c>
      <c r="DH378">
        <v>4.0000000000000002E-4</v>
      </c>
      <c r="DI378" t="s">
        <v>179</v>
      </c>
      <c r="DJ378">
        <v>4.0000000000000002E-4</v>
      </c>
      <c r="DK378" t="s">
        <v>2546</v>
      </c>
      <c r="DL378" t="s">
        <v>59</v>
      </c>
      <c r="DS378" t="s">
        <v>2541</v>
      </c>
      <c r="DT378" t="s">
        <v>898</v>
      </c>
      <c r="DW378" t="s">
        <v>5032</v>
      </c>
    </row>
    <row r="379" spans="1:127">
      <c r="A379">
        <v>33</v>
      </c>
      <c r="B379" s="14">
        <v>44745.972916666666</v>
      </c>
      <c r="C379" t="s">
        <v>52</v>
      </c>
      <c r="D379">
        <v>0</v>
      </c>
      <c r="E379">
        <v>0</v>
      </c>
      <c r="F379">
        <v>0</v>
      </c>
      <c r="G379" t="s">
        <v>54</v>
      </c>
      <c r="H379" t="s">
        <v>55</v>
      </c>
      <c r="I379" t="s">
        <v>55</v>
      </c>
      <c r="J379" t="s">
        <v>55</v>
      </c>
      <c r="K379" t="s">
        <v>18</v>
      </c>
      <c r="L379">
        <v>90</v>
      </c>
      <c r="M379" t="s">
        <v>173</v>
      </c>
      <c r="N379">
        <v>0</v>
      </c>
      <c r="O379" t="s">
        <v>173</v>
      </c>
      <c r="P379">
        <v>0</v>
      </c>
      <c r="Q379" t="s">
        <v>173</v>
      </c>
      <c r="R379">
        <v>0</v>
      </c>
      <c r="S379">
        <v>2</v>
      </c>
      <c r="T379" t="s">
        <v>174</v>
      </c>
      <c r="U379">
        <v>2.5619000000000001</v>
      </c>
      <c r="V379">
        <v>0.64029999999999998</v>
      </c>
      <c r="W379">
        <v>11.496700000000001</v>
      </c>
      <c r="X379">
        <v>0.32640000000000002</v>
      </c>
      <c r="Y379">
        <v>37.767299999999999</v>
      </c>
      <c r="Z379">
        <v>0.35399999999999998</v>
      </c>
      <c r="AA379">
        <v>6.0199999999999997E-2</v>
      </c>
      <c r="AB379">
        <v>1.6199999999999999E-2</v>
      </c>
      <c r="AC379" t="s">
        <v>179</v>
      </c>
      <c r="AD379">
        <v>8.8000000000000005E-3</v>
      </c>
      <c r="AE379" t="s">
        <v>179</v>
      </c>
      <c r="AF379">
        <v>1.7500000000000002E-2</v>
      </c>
      <c r="AG379">
        <v>0.43380000000000002</v>
      </c>
      <c r="AH379">
        <v>1.0699999999999999E-2</v>
      </c>
      <c r="AI379">
        <v>7.5667999999999997</v>
      </c>
      <c r="AJ379">
        <v>3.27E-2</v>
      </c>
      <c r="AK379">
        <v>0.68500000000000005</v>
      </c>
      <c r="AL379">
        <v>8.3000000000000001E-3</v>
      </c>
      <c r="AM379">
        <v>2.35E-2</v>
      </c>
      <c r="AN379">
        <v>8.6999999999999994E-3</v>
      </c>
      <c r="AO379">
        <v>2.3300000000000001E-2</v>
      </c>
      <c r="AP379">
        <v>4.4999999999999997E-3</v>
      </c>
      <c r="AQ379">
        <v>0.16900000000000001</v>
      </c>
      <c r="AR379">
        <v>6.1000000000000004E-3</v>
      </c>
      <c r="AS379">
        <v>7.2005999999999997</v>
      </c>
      <c r="AT379">
        <v>2.8899999999999999E-2</v>
      </c>
      <c r="AU379">
        <v>4.7000000000000002E-3</v>
      </c>
      <c r="AV379">
        <v>4.1000000000000003E-3</v>
      </c>
      <c r="AW379">
        <v>1.0500000000000001E-2</v>
      </c>
      <c r="AX379">
        <v>1.1000000000000001E-3</v>
      </c>
      <c r="AY379">
        <v>8.5000000000000006E-3</v>
      </c>
      <c r="AZ379">
        <v>8.0000000000000004E-4</v>
      </c>
      <c r="BA379">
        <v>8.6E-3</v>
      </c>
      <c r="BB379">
        <v>8.0000000000000004E-4</v>
      </c>
      <c r="BC379" t="s">
        <v>245</v>
      </c>
      <c r="BD379">
        <v>5.0000000000000001E-4</v>
      </c>
      <c r="BE379" t="s">
        <v>212</v>
      </c>
      <c r="BF379">
        <v>4.0000000000000002E-4</v>
      </c>
      <c r="BG379" t="s">
        <v>179</v>
      </c>
      <c r="BH379">
        <v>1E-4</v>
      </c>
      <c r="BI379" t="s">
        <v>245</v>
      </c>
      <c r="BJ379">
        <v>2.0000000000000001E-4</v>
      </c>
      <c r="BK379">
        <v>9.4999999999999998E-3</v>
      </c>
      <c r="BL379">
        <v>5.0000000000000001E-4</v>
      </c>
      <c r="BM379">
        <v>2.8E-3</v>
      </c>
      <c r="BN379">
        <v>2.9999999999999997E-4</v>
      </c>
      <c r="BO379">
        <v>8.2000000000000007E-3</v>
      </c>
      <c r="BP379">
        <v>5.0000000000000001E-4</v>
      </c>
      <c r="BQ379" t="s">
        <v>179</v>
      </c>
      <c r="BR379">
        <v>2.9999999999999997E-4</v>
      </c>
      <c r="BS379" t="s">
        <v>179</v>
      </c>
      <c r="BT379">
        <v>4.0000000000000002E-4</v>
      </c>
      <c r="BU379" t="s">
        <v>179</v>
      </c>
      <c r="BV379">
        <v>6.9999999999999999E-4</v>
      </c>
      <c r="BW379" t="s">
        <v>18</v>
      </c>
      <c r="BY379" t="s">
        <v>18</v>
      </c>
      <c r="CA379" t="s">
        <v>179</v>
      </c>
      <c r="CB379">
        <v>8.0000000000000004E-4</v>
      </c>
      <c r="CC379" t="s">
        <v>179</v>
      </c>
      <c r="CD379">
        <v>2.0999999999999999E-3</v>
      </c>
      <c r="CE379" t="s">
        <v>179</v>
      </c>
      <c r="CF379">
        <v>2.3E-3</v>
      </c>
      <c r="CG379" t="s">
        <v>216</v>
      </c>
      <c r="CH379">
        <v>1E-4</v>
      </c>
      <c r="CI379" t="s">
        <v>179</v>
      </c>
      <c r="CJ379">
        <v>7.3000000000000001E-3</v>
      </c>
      <c r="CK379" t="s">
        <v>179</v>
      </c>
      <c r="CL379">
        <v>1.14E-2</v>
      </c>
      <c r="CM379" t="s">
        <v>179</v>
      </c>
      <c r="CN379">
        <v>4.8999999999999998E-3</v>
      </c>
      <c r="CO379" t="s">
        <v>179</v>
      </c>
      <c r="CP379">
        <v>8.9999999999999998E-4</v>
      </c>
      <c r="CQ379" t="s">
        <v>179</v>
      </c>
      <c r="CR379">
        <v>3.2000000000000002E-3</v>
      </c>
      <c r="CS379" t="s">
        <v>179</v>
      </c>
      <c r="CT379">
        <v>1.9E-3</v>
      </c>
      <c r="CU379" t="s">
        <v>179</v>
      </c>
      <c r="CV379">
        <v>8.9999999999999998E-4</v>
      </c>
      <c r="CW379" t="s">
        <v>18</v>
      </c>
      <c r="CY379" t="s">
        <v>179</v>
      </c>
      <c r="CZ379">
        <v>5.9999999999999995E-4</v>
      </c>
      <c r="DA379" t="s">
        <v>179</v>
      </c>
      <c r="DB379">
        <v>5.9999999999999995E-4</v>
      </c>
      <c r="DC379" t="s">
        <v>179</v>
      </c>
      <c r="DD379">
        <v>5.9999999999999995E-4</v>
      </c>
      <c r="DE379" t="s">
        <v>179</v>
      </c>
      <c r="DF379">
        <v>5.9999999999999995E-4</v>
      </c>
      <c r="DG379" t="s">
        <v>179</v>
      </c>
      <c r="DH379">
        <v>4.0000000000000002E-4</v>
      </c>
      <c r="DI379" t="s">
        <v>179</v>
      </c>
      <c r="DJ379">
        <v>4.0000000000000002E-4</v>
      </c>
      <c r="DK379" t="s">
        <v>2546</v>
      </c>
      <c r="DL379" t="s">
        <v>59</v>
      </c>
      <c r="DS379" t="s">
        <v>2548</v>
      </c>
      <c r="DT379" t="s">
        <v>901</v>
      </c>
      <c r="DW379" t="s">
        <v>5033</v>
      </c>
    </row>
    <row r="380" spans="1:127">
      <c r="A380">
        <v>34</v>
      </c>
      <c r="B380" s="14">
        <v>44745.974305555559</v>
      </c>
      <c r="C380" t="s">
        <v>52</v>
      </c>
      <c r="D380">
        <v>0</v>
      </c>
      <c r="E380">
        <v>0</v>
      </c>
      <c r="F380">
        <v>0</v>
      </c>
      <c r="G380" t="s">
        <v>54</v>
      </c>
      <c r="H380" t="s">
        <v>55</v>
      </c>
      <c r="I380" t="s">
        <v>55</v>
      </c>
      <c r="J380" t="s">
        <v>55</v>
      </c>
      <c r="K380" t="s">
        <v>18</v>
      </c>
      <c r="L380">
        <v>90</v>
      </c>
      <c r="M380" t="s">
        <v>173</v>
      </c>
      <c r="N380">
        <v>0</v>
      </c>
      <c r="O380" t="s">
        <v>173</v>
      </c>
      <c r="P380">
        <v>0</v>
      </c>
      <c r="Q380" t="s">
        <v>173</v>
      </c>
      <c r="R380">
        <v>0</v>
      </c>
      <c r="S380">
        <v>2</v>
      </c>
      <c r="T380" t="s">
        <v>174</v>
      </c>
      <c r="U380">
        <v>3.4028</v>
      </c>
      <c r="V380">
        <v>0.65490000000000004</v>
      </c>
      <c r="W380">
        <v>12.2682</v>
      </c>
      <c r="X380">
        <v>0.33350000000000002</v>
      </c>
      <c r="Y380">
        <v>39.113700000000001</v>
      </c>
      <c r="Z380">
        <v>0.35980000000000001</v>
      </c>
      <c r="AA380">
        <v>3.4599999999999999E-2</v>
      </c>
      <c r="AB380">
        <v>1.55E-2</v>
      </c>
      <c r="AC380" t="s">
        <v>179</v>
      </c>
      <c r="AD380">
        <v>8.5000000000000006E-3</v>
      </c>
      <c r="AE380" t="s">
        <v>179</v>
      </c>
      <c r="AF380">
        <v>1.7000000000000001E-2</v>
      </c>
      <c r="AG380">
        <v>0.27360000000000001</v>
      </c>
      <c r="AH380">
        <v>9.1000000000000004E-3</v>
      </c>
      <c r="AI380">
        <v>7.7234999999999996</v>
      </c>
      <c r="AJ380">
        <v>3.2899999999999999E-2</v>
      </c>
      <c r="AK380">
        <v>0.67689999999999995</v>
      </c>
      <c r="AL380">
        <v>8.2000000000000007E-3</v>
      </c>
      <c r="AM380">
        <v>1.9099999999999999E-2</v>
      </c>
      <c r="AN380">
        <v>8.5000000000000006E-3</v>
      </c>
      <c r="AO380">
        <v>1.9099999999999999E-2</v>
      </c>
      <c r="AP380">
        <v>4.4000000000000003E-3</v>
      </c>
      <c r="AQ380">
        <v>9.8900000000000002E-2</v>
      </c>
      <c r="AR380">
        <v>4.7999999999999996E-3</v>
      </c>
      <c r="AS380">
        <v>6.7880000000000003</v>
      </c>
      <c r="AT380">
        <v>2.8000000000000001E-2</v>
      </c>
      <c r="AU380">
        <v>4.3E-3</v>
      </c>
      <c r="AV380">
        <v>4.0000000000000001E-3</v>
      </c>
      <c r="AW380">
        <v>9.5999999999999992E-3</v>
      </c>
      <c r="AX380">
        <v>1.1000000000000001E-3</v>
      </c>
      <c r="AY380">
        <v>8.8000000000000005E-3</v>
      </c>
      <c r="AZ380">
        <v>8.0000000000000004E-4</v>
      </c>
      <c r="BA380">
        <v>8.9999999999999993E-3</v>
      </c>
      <c r="BB380">
        <v>8.0000000000000004E-4</v>
      </c>
      <c r="BC380" t="s">
        <v>304</v>
      </c>
      <c r="BD380">
        <v>5.0000000000000001E-4</v>
      </c>
      <c r="BE380" t="s">
        <v>286</v>
      </c>
      <c r="BF380">
        <v>2.9999999999999997E-4</v>
      </c>
      <c r="BG380" t="s">
        <v>179</v>
      </c>
      <c r="BH380">
        <v>1E-4</v>
      </c>
      <c r="BI380" t="s">
        <v>192</v>
      </c>
      <c r="BJ380">
        <v>2.0000000000000001E-4</v>
      </c>
      <c r="BK380">
        <v>8.9999999999999993E-3</v>
      </c>
      <c r="BL380">
        <v>5.0000000000000001E-4</v>
      </c>
      <c r="BM380">
        <v>2.5999999999999999E-3</v>
      </c>
      <c r="BN380">
        <v>2.9999999999999997E-4</v>
      </c>
      <c r="BO380">
        <v>7.7000000000000002E-3</v>
      </c>
      <c r="BP380">
        <v>5.0000000000000001E-4</v>
      </c>
      <c r="BQ380" t="s">
        <v>179</v>
      </c>
      <c r="BR380">
        <v>2.9999999999999997E-4</v>
      </c>
      <c r="BS380" t="s">
        <v>179</v>
      </c>
      <c r="BT380">
        <v>4.0000000000000002E-4</v>
      </c>
      <c r="BU380" t="s">
        <v>179</v>
      </c>
      <c r="BV380">
        <v>6.9999999999999999E-4</v>
      </c>
      <c r="BW380" t="s">
        <v>179</v>
      </c>
      <c r="BX380">
        <v>8.0000000000000004E-4</v>
      </c>
      <c r="BY380" t="s">
        <v>179</v>
      </c>
      <c r="BZ380">
        <v>1.1000000000000001E-3</v>
      </c>
      <c r="CA380" t="s">
        <v>179</v>
      </c>
      <c r="CB380">
        <v>8.0000000000000004E-4</v>
      </c>
      <c r="CC380" t="s">
        <v>179</v>
      </c>
      <c r="CD380">
        <v>2.0999999999999999E-3</v>
      </c>
      <c r="CE380" t="s">
        <v>179</v>
      </c>
      <c r="CF380">
        <v>2.3E-3</v>
      </c>
      <c r="CG380" t="s">
        <v>179</v>
      </c>
      <c r="CH380">
        <v>1E-4</v>
      </c>
      <c r="CI380" t="s">
        <v>179</v>
      </c>
      <c r="CJ380">
        <v>7.1000000000000004E-3</v>
      </c>
      <c r="CK380" t="s">
        <v>179</v>
      </c>
      <c r="CL380">
        <v>1.14E-2</v>
      </c>
      <c r="CM380" t="s">
        <v>179</v>
      </c>
      <c r="CN380">
        <v>4.4000000000000003E-3</v>
      </c>
      <c r="CO380" t="s">
        <v>179</v>
      </c>
      <c r="CP380">
        <v>8.9999999999999998E-4</v>
      </c>
      <c r="CQ380" t="s">
        <v>179</v>
      </c>
      <c r="CR380">
        <v>3.3E-3</v>
      </c>
      <c r="CS380" t="s">
        <v>179</v>
      </c>
      <c r="CT380">
        <v>1.8E-3</v>
      </c>
      <c r="CU380" t="s">
        <v>18</v>
      </c>
      <c r="CW380" t="s">
        <v>18</v>
      </c>
      <c r="CY380" t="s">
        <v>179</v>
      </c>
      <c r="CZ380">
        <v>5.9999999999999995E-4</v>
      </c>
      <c r="DA380" t="s">
        <v>179</v>
      </c>
      <c r="DB380">
        <v>5.9999999999999995E-4</v>
      </c>
      <c r="DC380" t="s">
        <v>179</v>
      </c>
      <c r="DD380">
        <v>5.9999999999999995E-4</v>
      </c>
      <c r="DE380" t="s">
        <v>179</v>
      </c>
      <c r="DF380">
        <v>5.9999999999999995E-4</v>
      </c>
      <c r="DG380" t="s">
        <v>179</v>
      </c>
      <c r="DH380">
        <v>4.0000000000000002E-4</v>
      </c>
      <c r="DI380" t="s">
        <v>179</v>
      </c>
      <c r="DJ380">
        <v>4.0000000000000002E-4</v>
      </c>
      <c r="DK380" t="s">
        <v>2546</v>
      </c>
      <c r="DL380" t="s">
        <v>59</v>
      </c>
      <c r="DS380" t="s">
        <v>2549</v>
      </c>
      <c r="DT380" t="s">
        <v>2502</v>
      </c>
      <c r="DW380" t="s">
        <v>5034</v>
      </c>
    </row>
    <row r="381" spans="1:127">
      <c r="A381">
        <v>35</v>
      </c>
      <c r="B381" s="14">
        <v>44746.015972222223</v>
      </c>
      <c r="C381" t="s">
        <v>52</v>
      </c>
      <c r="D381">
        <v>0</v>
      </c>
      <c r="E381">
        <v>0</v>
      </c>
      <c r="F381">
        <v>0</v>
      </c>
      <c r="G381" t="s">
        <v>54</v>
      </c>
      <c r="H381" t="s">
        <v>55</v>
      </c>
      <c r="I381" t="s">
        <v>55</v>
      </c>
      <c r="J381" t="s">
        <v>55</v>
      </c>
      <c r="K381" t="s">
        <v>18</v>
      </c>
      <c r="L381">
        <v>90</v>
      </c>
      <c r="M381" t="s">
        <v>173</v>
      </c>
      <c r="N381">
        <v>0</v>
      </c>
      <c r="O381" t="s">
        <v>173</v>
      </c>
      <c r="P381">
        <v>0</v>
      </c>
      <c r="Q381" t="s">
        <v>173</v>
      </c>
      <c r="R381">
        <v>0</v>
      </c>
      <c r="S381">
        <v>2</v>
      </c>
      <c r="T381" t="s">
        <v>174</v>
      </c>
      <c r="U381">
        <v>1.3637999999999999</v>
      </c>
      <c r="V381">
        <v>0.62350000000000005</v>
      </c>
      <c r="W381">
        <v>12.5869</v>
      </c>
      <c r="X381">
        <v>0.3407</v>
      </c>
      <c r="Y381">
        <v>36.346499999999999</v>
      </c>
      <c r="Z381">
        <v>0.35099999999999998</v>
      </c>
      <c r="AA381">
        <v>8.6099999999999996E-2</v>
      </c>
      <c r="AB381">
        <v>1.66E-2</v>
      </c>
      <c r="AC381" t="s">
        <v>179</v>
      </c>
      <c r="AD381">
        <v>8.8999999999999999E-3</v>
      </c>
      <c r="AE381" t="s">
        <v>179</v>
      </c>
      <c r="AF381">
        <v>1.8100000000000002E-2</v>
      </c>
      <c r="AG381">
        <v>0.59670000000000001</v>
      </c>
      <c r="AH381">
        <v>1.2200000000000001E-2</v>
      </c>
      <c r="AI381">
        <v>6.3114999999999997</v>
      </c>
      <c r="AJ381">
        <v>3.0099999999999998E-2</v>
      </c>
      <c r="AK381">
        <v>0.7863</v>
      </c>
      <c r="AL381">
        <v>8.6E-3</v>
      </c>
      <c r="AM381">
        <v>1.5100000000000001E-2</v>
      </c>
      <c r="AN381">
        <v>8.6E-3</v>
      </c>
      <c r="AO381">
        <v>2.5999999999999999E-2</v>
      </c>
      <c r="AP381">
        <v>4.4999999999999997E-3</v>
      </c>
      <c r="AQ381">
        <v>9.3399999999999997E-2</v>
      </c>
      <c r="AR381">
        <v>4.7000000000000002E-3</v>
      </c>
      <c r="AS381">
        <v>8.1623999999999999</v>
      </c>
      <c r="AT381">
        <v>3.0300000000000001E-2</v>
      </c>
      <c r="AU381" t="s">
        <v>179</v>
      </c>
      <c r="AV381">
        <v>4.4000000000000003E-3</v>
      </c>
      <c r="AW381">
        <v>0.01</v>
      </c>
      <c r="AX381">
        <v>1.1000000000000001E-3</v>
      </c>
      <c r="AY381">
        <v>1.04E-2</v>
      </c>
      <c r="AZ381">
        <v>8.9999999999999998E-4</v>
      </c>
      <c r="BA381">
        <v>1.0800000000000001E-2</v>
      </c>
      <c r="BB381">
        <v>8.0000000000000004E-4</v>
      </c>
      <c r="BC381" t="s">
        <v>267</v>
      </c>
      <c r="BD381">
        <v>5.0000000000000001E-4</v>
      </c>
      <c r="BE381" t="s">
        <v>269</v>
      </c>
      <c r="BF381">
        <v>5.0000000000000001E-4</v>
      </c>
      <c r="BG381" t="s">
        <v>179</v>
      </c>
      <c r="BH381">
        <v>1E-4</v>
      </c>
      <c r="BI381" t="s">
        <v>285</v>
      </c>
      <c r="BJ381">
        <v>2.0000000000000001E-4</v>
      </c>
      <c r="BK381">
        <v>1.2200000000000001E-2</v>
      </c>
      <c r="BL381">
        <v>5.0000000000000001E-4</v>
      </c>
      <c r="BM381">
        <v>3.0000000000000001E-3</v>
      </c>
      <c r="BN381">
        <v>2.9999999999999997E-4</v>
      </c>
      <c r="BO381">
        <v>8.5000000000000006E-3</v>
      </c>
      <c r="BP381">
        <v>5.0000000000000001E-4</v>
      </c>
      <c r="BQ381" t="s">
        <v>179</v>
      </c>
      <c r="BR381">
        <v>2.9999999999999997E-4</v>
      </c>
      <c r="BS381" t="s">
        <v>179</v>
      </c>
      <c r="BT381">
        <v>4.0000000000000002E-4</v>
      </c>
      <c r="BU381" t="s">
        <v>179</v>
      </c>
      <c r="BV381">
        <v>5.9999999999999995E-4</v>
      </c>
      <c r="BW381" t="s">
        <v>18</v>
      </c>
      <c r="BY381" t="s">
        <v>179</v>
      </c>
      <c r="BZ381">
        <v>1.1000000000000001E-3</v>
      </c>
      <c r="CA381" t="s">
        <v>179</v>
      </c>
      <c r="CB381">
        <v>8.0000000000000004E-4</v>
      </c>
      <c r="CC381" t="s">
        <v>179</v>
      </c>
      <c r="CD381">
        <v>2E-3</v>
      </c>
      <c r="CE381" t="s">
        <v>179</v>
      </c>
      <c r="CF381">
        <v>2.3E-3</v>
      </c>
      <c r="CG381" t="s">
        <v>179</v>
      </c>
      <c r="CH381">
        <v>1E-4</v>
      </c>
      <c r="CI381" t="s">
        <v>1085</v>
      </c>
      <c r="CJ381">
        <v>7.4999999999999997E-3</v>
      </c>
      <c r="CK381" t="s">
        <v>179</v>
      </c>
      <c r="CL381">
        <v>1.1299999999999999E-2</v>
      </c>
      <c r="CM381" t="s">
        <v>270</v>
      </c>
      <c r="CN381">
        <v>5.8999999999999999E-3</v>
      </c>
      <c r="CO381" t="s">
        <v>179</v>
      </c>
      <c r="CP381">
        <v>8.9999999999999998E-4</v>
      </c>
      <c r="CQ381" t="s">
        <v>179</v>
      </c>
      <c r="CR381">
        <v>3.3E-3</v>
      </c>
      <c r="CS381" t="s">
        <v>179</v>
      </c>
      <c r="CT381">
        <v>1.9E-3</v>
      </c>
      <c r="CU381" t="s">
        <v>179</v>
      </c>
      <c r="CV381">
        <v>8.9999999999999998E-4</v>
      </c>
      <c r="CW381" t="s">
        <v>18</v>
      </c>
      <c r="CY381" t="s">
        <v>179</v>
      </c>
      <c r="CZ381">
        <v>5.0000000000000001E-4</v>
      </c>
      <c r="DA381" t="s">
        <v>179</v>
      </c>
      <c r="DB381">
        <v>5.9999999999999995E-4</v>
      </c>
      <c r="DC381" t="s">
        <v>179</v>
      </c>
      <c r="DD381">
        <v>5.9999999999999995E-4</v>
      </c>
      <c r="DE381" t="s">
        <v>179</v>
      </c>
      <c r="DF381">
        <v>5.9999999999999995E-4</v>
      </c>
      <c r="DG381" t="s">
        <v>179</v>
      </c>
      <c r="DH381">
        <v>5.0000000000000001E-4</v>
      </c>
      <c r="DI381" t="s">
        <v>179</v>
      </c>
      <c r="DJ381">
        <v>5.0000000000000001E-4</v>
      </c>
      <c r="DK381" t="s">
        <v>2550</v>
      </c>
      <c r="DL381" t="s">
        <v>59</v>
      </c>
      <c r="DS381" t="s">
        <v>2551</v>
      </c>
      <c r="DT381" t="s">
        <v>1613</v>
      </c>
      <c r="DW381" t="s">
        <v>5035</v>
      </c>
    </row>
    <row r="382" spans="1:127">
      <c r="A382">
        <v>36</v>
      </c>
      <c r="B382" s="14">
        <v>44746.018055555556</v>
      </c>
      <c r="C382" t="s">
        <v>52</v>
      </c>
      <c r="D382">
        <v>0</v>
      </c>
      <c r="E382">
        <v>0</v>
      </c>
      <c r="F382">
        <v>0</v>
      </c>
      <c r="G382" t="s">
        <v>54</v>
      </c>
      <c r="H382" t="s">
        <v>55</v>
      </c>
      <c r="I382" t="s">
        <v>55</v>
      </c>
      <c r="J382" t="s">
        <v>55</v>
      </c>
      <c r="K382" t="s">
        <v>18</v>
      </c>
      <c r="L382">
        <v>90</v>
      </c>
      <c r="M382" t="s">
        <v>173</v>
      </c>
      <c r="N382">
        <v>0</v>
      </c>
      <c r="O382" t="s">
        <v>173</v>
      </c>
      <c r="P382">
        <v>0</v>
      </c>
      <c r="Q382" t="s">
        <v>173</v>
      </c>
      <c r="R382">
        <v>0</v>
      </c>
      <c r="S382">
        <v>2</v>
      </c>
      <c r="T382" t="s">
        <v>174</v>
      </c>
      <c r="U382">
        <v>3.4119999999999999</v>
      </c>
      <c r="V382">
        <v>0.63329999999999997</v>
      </c>
      <c r="W382">
        <v>11.914</v>
      </c>
      <c r="X382">
        <v>0.32800000000000001</v>
      </c>
      <c r="Y382">
        <v>38.523000000000003</v>
      </c>
      <c r="Z382">
        <v>0.35639999999999999</v>
      </c>
      <c r="AA382">
        <v>5.1400000000000001E-2</v>
      </c>
      <c r="AB382">
        <v>1.5599999999999999E-2</v>
      </c>
      <c r="AC382" t="s">
        <v>179</v>
      </c>
      <c r="AD382">
        <v>8.3999999999999995E-3</v>
      </c>
      <c r="AE382" t="s">
        <v>179</v>
      </c>
      <c r="AF382">
        <v>1.7000000000000001E-2</v>
      </c>
      <c r="AG382">
        <v>0.33610000000000001</v>
      </c>
      <c r="AH382">
        <v>9.7000000000000003E-3</v>
      </c>
      <c r="AI382">
        <v>7.6679000000000004</v>
      </c>
      <c r="AJ382">
        <v>3.27E-2</v>
      </c>
      <c r="AK382">
        <v>0.65780000000000005</v>
      </c>
      <c r="AL382">
        <v>8.0999999999999996E-3</v>
      </c>
      <c r="AM382">
        <v>2.3599999999999999E-2</v>
      </c>
      <c r="AN382">
        <v>8.3999999999999995E-3</v>
      </c>
      <c r="AO382">
        <v>1.8599999999999998E-2</v>
      </c>
      <c r="AP382">
        <v>4.3E-3</v>
      </c>
      <c r="AQ382">
        <v>0.1084</v>
      </c>
      <c r="AR382">
        <v>5.0000000000000001E-3</v>
      </c>
      <c r="AS382">
        <v>6.6863999999999999</v>
      </c>
      <c r="AT382">
        <v>2.7799999999999998E-2</v>
      </c>
      <c r="AU382" t="s">
        <v>179</v>
      </c>
      <c r="AV382">
        <v>3.8999999999999998E-3</v>
      </c>
      <c r="AW382">
        <v>8.9999999999999993E-3</v>
      </c>
      <c r="AX382">
        <v>1.1000000000000001E-3</v>
      </c>
      <c r="AY382">
        <v>8.5000000000000006E-3</v>
      </c>
      <c r="AZ382">
        <v>8.0000000000000004E-4</v>
      </c>
      <c r="BA382">
        <v>1.0500000000000001E-2</v>
      </c>
      <c r="BB382">
        <v>8.0000000000000004E-4</v>
      </c>
      <c r="BC382" t="s">
        <v>267</v>
      </c>
      <c r="BD382">
        <v>5.0000000000000001E-4</v>
      </c>
      <c r="BE382" t="s">
        <v>247</v>
      </c>
      <c r="BF382">
        <v>2.9999999999999997E-4</v>
      </c>
      <c r="BG382" t="s">
        <v>179</v>
      </c>
      <c r="BH382">
        <v>1E-4</v>
      </c>
      <c r="BI382" t="s">
        <v>192</v>
      </c>
      <c r="BJ382">
        <v>2.0000000000000001E-4</v>
      </c>
      <c r="BK382">
        <v>8.8000000000000005E-3</v>
      </c>
      <c r="BL382">
        <v>5.0000000000000001E-4</v>
      </c>
      <c r="BM382">
        <v>2.8999999999999998E-3</v>
      </c>
      <c r="BN382">
        <v>2.9999999999999997E-4</v>
      </c>
      <c r="BO382">
        <v>8.2000000000000007E-3</v>
      </c>
      <c r="BP382">
        <v>5.0000000000000001E-4</v>
      </c>
      <c r="BQ382" t="s">
        <v>179</v>
      </c>
      <c r="BR382">
        <v>2.9999999999999997E-4</v>
      </c>
      <c r="BS382" t="s">
        <v>179</v>
      </c>
      <c r="BT382">
        <v>4.0000000000000002E-4</v>
      </c>
      <c r="BU382" t="s">
        <v>179</v>
      </c>
      <c r="BV382">
        <v>6.9999999999999999E-4</v>
      </c>
      <c r="BW382" t="s">
        <v>179</v>
      </c>
      <c r="BX382">
        <v>8.0000000000000004E-4</v>
      </c>
      <c r="BY382" t="s">
        <v>179</v>
      </c>
      <c r="BZ382">
        <v>1.1000000000000001E-3</v>
      </c>
      <c r="CA382" t="s">
        <v>179</v>
      </c>
      <c r="CB382">
        <v>8.0000000000000004E-4</v>
      </c>
      <c r="CC382" t="s">
        <v>179</v>
      </c>
      <c r="CD382">
        <v>2.0999999999999999E-3</v>
      </c>
      <c r="CE382" t="s">
        <v>179</v>
      </c>
      <c r="CF382">
        <v>2.3E-3</v>
      </c>
      <c r="CG382" t="s">
        <v>179</v>
      </c>
      <c r="CH382">
        <v>1E-4</v>
      </c>
      <c r="CI382" t="s">
        <v>179</v>
      </c>
      <c r="CJ382">
        <v>7.3000000000000001E-3</v>
      </c>
      <c r="CK382" t="s">
        <v>179</v>
      </c>
      <c r="CL382">
        <v>1.14E-2</v>
      </c>
      <c r="CM382" t="s">
        <v>179</v>
      </c>
      <c r="CN382">
        <v>4.5999999999999999E-3</v>
      </c>
      <c r="CO382" t="s">
        <v>179</v>
      </c>
      <c r="CP382">
        <v>8.9999999999999998E-4</v>
      </c>
      <c r="CQ382" t="s">
        <v>179</v>
      </c>
      <c r="CR382">
        <v>3.3E-3</v>
      </c>
      <c r="CS382" t="s">
        <v>179</v>
      </c>
      <c r="CT382">
        <v>2E-3</v>
      </c>
      <c r="CU382" t="s">
        <v>18</v>
      </c>
      <c r="CW382" t="s">
        <v>18</v>
      </c>
      <c r="CY382" t="s">
        <v>179</v>
      </c>
      <c r="CZ382">
        <v>5.0000000000000001E-4</v>
      </c>
      <c r="DA382" t="s">
        <v>179</v>
      </c>
      <c r="DB382">
        <v>5.9999999999999995E-4</v>
      </c>
      <c r="DC382" t="s">
        <v>179</v>
      </c>
      <c r="DD382">
        <v>5.9999999999999995E-4</v>
      </c>
      <c r="DE382" t="s">
        <v>179</v>
      </c>
      <c r="DF382">
        <v>5.9999999999999995E-4</v>
      </c>
      <c r="DG382" t="s">
        <v>179</v>
      </c>
      <c r="DH382">
        <v>4.0000000000000002E-4</v>
      </c>
      <c r="DI382" t="s">
        <v>179</v>
      </c>
      <c r="DJ382">
        <v>4.0000000000000002E-4</v>
      </c>
      <c r="DK382" t="s">
        <v>2550</v>
      </c>
      <c r="DL382" t="s">
        <v>59</v>
      </c>
      <c r="DS382" t="s">
        <v>2536</v>
      </c>
      <c r="DT382" t="s">
        <v>907</v>
      </c>
      <c r="DW382" t="s">
        <v>5036</v>
      </c>
    </row>
    <row r="383" spans="1:127">
      <c r="A383">
        <v>37</v>
      </c>
      <c r="B383" s="14">
        <v>44746.020138888889</v>
      </c>
      <c r="C383" t="s">
        <v>52</v>
      </c>
      <c r="D383">
        <v>0</v>
      </c>
      <c r="E383">
        <v>0</v>
      </c>
      <c r="F383">
        <v>0</v>
      </c>
      <c r="G383" t="s">
        <v>54</v>
      </c>
      <c r="H383" t="s">
        <v>55</v>
      </c>
      <c r="I383" t="s">
        <v>55</v>
      </c>
      <c r="J383" t="s">
        <v>55</v>
      </c>
      <c r="K383" t="s">
        <v>18</v>
      </c>
      <c r="L383">
        <v>90</v>
      </c>
      <c r="M383" t="s">
        <v>173</v>
      </c>
      <c r="N383">
        <v>0</v>
      </c>
      <c r="O383" t="s">
        <v>173</v>
      </c>
      <c r="P383">
        <v>0</v>
      </c>
      <c r="Q383" t="s">
        <v>173</v>
      </c>
      <c r="R383">
        <v>0</v>
      </c>
      <c r="S383">
        <v>2</v>
      </c>
      <c r="T383" t="s">
        <v>174</v>
      </c>
      <c r="U383">
        <v>3.0204</v>
      </c>
      <c r="V383">
        <v>0.63270000000000004</v>
      </c>
      <c r="W383">
        <v>12.0032</v>
      </c>
      <c r="X383">
        <v>0.33150000000000002</v>
      </c>
      <c r="Y383">
        <v>38.347000000000001</v>
      </c>
      <c r="Z383">
        <v>0.35780000000000001</v>
      </c>
      <c r="AA383">
        <v>5.0099999999999999E-2</v>
      </c>
      <c r="AB383">
        <v>1.55E-2</v>
      </c>
      <c r="AC383" t="s">
        <v>179</v>
      </c>
      <c r="AD383">
        <v>8.6E-3</v>
      </c>
      <c r="AE383" t="s">
        <v>179</v>
      </c>
      <c r="AF383">
        <v>1.7500000000000002E-2</v>
      </c>
      <c r="AG383">
        <v>0.43559999999999999</v>
      </c>
      <c r="AH383">
        <v>1.0699999999999999E-2</v>
      </c>
      <c r="AI383">
        <v>7.3033000000000001</v>
      </c>
      <c r="AJ383">
        <v>3.2099999999999997E-2</v>
      </c>
      <c r="AK383">
        <v>0.72570000000000001</v>
      </c>
      <c r="AL383">
        <v>8.3999999999999995E-3</v>
      </c>
      <c r="AM383">
        <v>2.1700000000000001E-2</v>
      </c>
      <c r="AN383">
        <v>8.6E-3</v>
      </c>
      <c r="AO383">
        <v>2.1299999999999999E-2</v>
      </c>
      <c r="AP383">
        <v>4.4999999999999997E-3</v>
      </c>
      <c r="AQ383">
        <v>8.9099999999999999E-2</v>
      </c>
      <c r="AR383">
        <v>4.7000000000000002E-3</v>
      </c>
      <c r="AS383">
        <v>7.3571999999999997</v>
      </c>
      <c r="AT383">
        <v>2.9100000000000001E-2</v>
      </c>
      <c r="AU383">
        <v>5.3E-3</v>
      </c>
      <c r="AV383">
        <v>4.1000000000000003E-3</v>
      </c>
      <c r="AW383">
        <v>7.3000000000000001E-3</v>
      </c>
      <c r="AX383">
        <v>1E-3</v>
      </c>
      <c r="AY383">
        <v>8.3000000000000001E-3</v>
      </c>
      <c r="AZ383">
        <v>8.0000000000000004E-4</v>
      </c>
      <c r="BA383">
        <v>8.9999999999999993E-3</v>
      </c>
      <c r="BB383">
        <v>8.0000000000000004E-4</v>
      </c>
      <c r="BC383" t="s">
        <v>406</v>
      </c>
      <c r="BD383">
        <v>5.0000000000000001E-4</v>
      </c>
      <c r="BE383" t="s">
        <v>267</v>
      </c>
      <c r="BF383">
        <v>4.0000000000000002E-4</v>
      </c>
      <c r="BG383" t="s">
        <v>179</v>
      </c>
      <c r="BH383">
        <v>1E-4</v>
      </c>
      <c r="BI383" t="s">
        <v>211</v>
      </c>
      <c r="BJ383">
        <v>2.0000000000000001E-4</v>
      </c>
      <c r="BK383">
        <v>9.4000000000000004E-3</v>
      </c>
      <c r="BL383">
        <v>5.0000000000000001E-4</v>
      </c>
      <c r="BM383">
        <v>3.0000000000000001E-3</v>
      </c>
      <c r="BN383">
        <v>2.9999999999999997E-4</v>
      </c>
      <c r="BO383">
        <v>8.0000000000000002E-3</v>
      </c>
      <c r="BP383">
        <v>5.0000000000000001E-4</v>
      </c>
      <c r="BQ383" t="s">
        <v>179</v>
      </c>
      <c r="BR383">
        <v>2.9999999999999997E-4</v>
      </c>
      <c r="BS383" t="s">
        <v>179</v>
      </c>
      <c r="BT383">
        <v>4.0000000000000002E-4</v>
      </c>
      <c r="BU383" t="s">
        <v>179</v>
      </c>
      <c r="BV383">
        <v>5.9999999999999995E-4</v>
      </c>
      <c r="BW383" t="s">
        <v>179</v>
      </c>
      <c r="BX383">
        <v>8.0000000000000004E-4</v>
      </c>
      <c r="BY383" t="s">
        <v>179</v>
      </c>
      <c r="BZ383">
        <v>1.1000000000000001E-3</v>
      </c>
      <c r="CA383" t="s">
        <v>179</v>
      </c>
      <c r="CB383">
        <v>8.0000000000000004E-4</v>
      </c>
      <c r="CC383" t="s">
        <v>179</v>
      </c>
      <c r="CD383">
        <v>2.0999999999999999E-3</v>
      </c>
      <c r="CE383" t="s">
        <v>179</v>
      </c>
      <c r="CF383">
        <v>2.2000000000000001E-3</v>
      </c>
      <c r="CG383" t="s">
        <v>216</v>
      </c>
      <c r="CH383">
        <v>1E-4</v>
      </c>
      <c r="CI383" t="s">
        <v>179</v>
      </c>
      <c r="CJ383">
        <v>7.3000000000000001E-3</v>
      </c>
      <c r="CK383" t="s">
        <v>179</v>
      </c>
      <c r="CL383">
        <v>1.1299999999999999E-2</v>
      </c>
      <c r="CM383" t="s">
        <v>179</v>
      </c>
      <c r="CN383">
        <v>4.7000000000000002E-3</v>
      </c>
      <c r="CO383" t="s">
        <v>179</v>
      </c>
      <c r="CP383">
        <v>8.0000000000000004E-4</v>
      </c>
      <c r="CQ383" t="s">
        <v>179</v>
      </c>
      <c r="CR383">
        <v>3.2000000000000002E-3</v>
      </c>
      <c r="CS383" t="s">
        <v>179</v>
      </c>
      <c r="CT383">
        <v>2E-3</v>
      </c>
      <c r="CU383" t="s">
        <v>179</v>
      </c>
      <c r="CV383">
        <v>8.0000000000000004E-4</v>
      </c>
      <c r="CW383" t="s">
        <v>179</v>
      </c>
      <c r="CX383">
        <v>5.9999999999999995E-4</v>
      </c>
      <c r="CY383" t="s">
        <v>179</v>
      </c>
      <c r="CZ383">
        <v>5.0000000000000001E-4</v>
      </c>
      <c r="DA383" t="s">
        <v>179</v>
      </c>
      <c r="DB383">
        <v>5.9999999999999995E-4</v>
      </c>
      <c r="DC383" t="s">
        <v>179</v>
      </c>
      <c r="DD383">
        <v>5.9999999999999995E-4</v>
      </c>
      <c r="DE383" t="s">
        <v>179</v>
      </c>
      <c r="DF383">
        <v>5.9999999999999995E-4</v>
      </c>
      <c r="DG383" t="s">
        <v>179</v>
      </c>
      <c r="DH383">
        <v>4.0000000000000002E-4</v>
      </c>
      <c r="DI383" t="s">
        <v>179</v>
      </c>
      <c r="DJ383">
        <v>4.0000000000000002E-4</v>
      </c>
      <c r="DK383" t="s">
        <v>2550</v>
      </c>
      <c r="DL383" t="s">
        <v>59</v>
      </c>
      <c r="DS383" t="s">
        <v>2539</v>
      </c>
      <c r="DT383" t="s">
        <v>2552</v>
      </c>
      <c r="DW383" t="s">
        <v>5037</v>
      </c>
    </row>
    <row r="384" spans="1:127">
      <c r="A384">
        <v>38</v>
      </c>
      <c r="B384" s="14">
        <v>44746.021527777775</v>
      </c>
      <c r="C384" t="s">
        <v>52</v>
      </c>
      <c r="D384">
        <v>0</v>
      </c>
      <c r="E384">
        <v>0</v>
      </c>
      <c r="F384">
        <v>0</v>
      </c>
      <c r="G384" t="s">
        <v>54</v>
      </c>
      <c r="H384" t="s">
        <v>55</v>
      </c>
      <c r="I384" t="s">
        <v>55</v>
      </c>
      <c r="J384" t="s">
        <v>55</v>
      </c>
      <c r="K384" t="s">
        <v>18</v>
      </c>
      <c r="L384">
        <v>90</v>
      </c>
      <c r="M384" t="s">
        <v>173</v>
      </c>
      <c r="N384">
        <v>0</v>
      </c>
      <c r="O384" t="s">
        <v>173</v>
      </c>
      <c r="P384">
        <v>0</v>
      </c>
      <c r="Q384" t="s">
        <v>173</v>
      </c>
      <c r="R384">
        <v>0</v>
      </c>
      <c r="S384">
        <v>2</v>
      </c>
      <c r="T384" t="s">
        <v>174</v>
      </c>
      <c r="U384">
        <v>4.5566000000000004</v>
      </c>
      <c r="V384">
        <v>0.68930000000000002</v>
      </c>
      <c r="W384">
        <v>12.079499999999999</v>
      </c>
      <c r="X384">
        <v>0.33050000000000002</v>
      </c>
      <c r="Y384">
        <v>39.351199999999999</v>
      </c>
      <c r="Z384">
        <v>0.35980000000000001</v>
      </c>
      <c r="AA384">
        <v>1.54E-2</v>
      </c>
      <c r="AB384">
        <v>1.4999999999999999E-2</v>
      </c>
      <c r="AC384" t="s">
        <v>179</v>
      </c>
      <c r="AD384">
        <v>8.6E-3</v>
      </c>
      <c r="AE384" t="s">
        <v>179</v>
      </c>
      <c r="AF384">
        <v>1.7299999999999999E-2</v>
      </c>
      <c r="AG384">
        <v>0.2261</v>
      </c>
      <c r="AH384">
        <v>8.6E-3</v>
      </c>
      <c r="AI384">
        <v>7.5072999999999999</v>
      </c>
      <c r="AJ384">
        <v>3.2199999999999999E-2</v>
      </c>
      <c r="AK384">
        <v>0.64200000000000002</v>
      </c>
      <c r="AL384">
        <v>8.0000000000000002E-3</v>
      </c>
      <c r="AM384">
        <v>2.75E-2</v>
      </c>
      <c r="AN384">
        <v>8.5000000000000006E-3</v>
      </c>
      <c r="AO384">
        <v>1.89E-2</v>
      </c>
      <c r="AP384">
        <v>4.1999999999999997E-3</v>
      </c>
      <c r="AQ384">
        <v>9.8299999999999998E-2</v>
      </c>
      <c r="AR384">
        <v>4.7000000000000002E-3</v>
      </c>
      <c r="AS384">
        <v>6.1143999999999998</v>
      </c>
      <c r="AT384">
        <v>2.6499999999999999E-2</v>
      </c>
      <c r="AU384" t="s">
        <v>179</v>
      </c>
      <c r="AV384">
        <v>3.7000000000000002E-3</v>
      </c>
      <c r="AW384">
        <v>2.1000000000000001E-2</v>
      </c>
      <c r="AX384">
        <v>1.4E-3</v>
      </c>
      <c r="AY384">
        <v>1.1599999999999999E-2</v>
      </c>
      <c r="AZ384">
        <v>8.9999999999999998E-4</v>
      </c>
      <c r="BA384">
        <v>8.5000000000000006E-3</v>
      </c>
      <c r="BB384">
        <v>6.9999999999999999E-4</v>
      </c>
      <c r="BC384" t="s">
        <v>406</v>
      </c>
      <c r="BD384">
        <v>5.0000000000000001E-4</v>
      </c>
      <c r="BE384" t="s">
        <v>516</v>
      </c>
      <c r="BF384">
        <v>2.9999999999999997E-4</v>
      </c>
      <c r="BG384" t="s">
        <v>179</v>
      </c>
      <c r="BH384">
        <v>1E-4</v>
      </c>
      <c r="BI384" t="s">
        <v>212</v>
      </c>
      <c r="BJ384">
        <v>2.0000000000000001E-4</v>
      </c>
      <c r="BK384">
        <v>9.1000000000000004E-3</v>
      </c>
      <c r="BL384">
        <v>5.0000000000000001E-4</v>
      </c>
      <c r="BM384">
        <v>2.7000000000000001E-3</v>
      </c>
      <c r="BN384">
        <v>2.9999999999999997E-4</v>
      </c>
      <c r="BO384">
        <v>8.0000000000000002E-3</v>
      </c>
      <c r="BP384">
        <v>5.0000000000000001E-4</v>
      </c>
      <c r="BQ384" t="s">
        <v>179</v>
      </c>
      <c r="BR384">
        <v>2.9999999999999997E-4</v>
      </c>
      <c r="BS384" t="s">
        <v>179</v>
      </c>
      <c r="BT384">
        <v>4.0000000000000002E-4</v>
      </c>
      <c r="BU384" t="s">
        <v>179</v>
      </c>
      <c r="BV384">
        <v>6.9999999999999999E-4</v>
      </c>
      <c r="BW384" t="s">
        <v>267</v>
      </c>
      <c r="BX384">
        <v>8.9999999999999998E-4</v>
      </c>
      <c r="BY384" t="s">
        <v>18</v>
      </c>
      <c r="CA384" t="s">
        <v>179</v>
      </c>
      <c r="CB384">
        <v>8.0000000000000004E-4</v>
      </c>
      <c r="CC384" t="s">
        <v>517</v>
      </c>
      <c r="CD384">
        <v>2E-3</v>
      </c>
      <c r="CE384" t="s">
        <v>179</v>
      </c>
      <c r="CF384">
        <v>2.3E-3</v>
      </c>
      <c r="CG384" t="s">
        <v>179</v>
      </c>
      <c r="CH384">
        <v>1E-4</v>
      </c>
      <c r="CI384" t="s">
        <v>179</v>
      </c>
      <c r="CJ384">
        <v>7.1999999999999998E-3</v>
      </c>
      <c r="CK384" t="s">
        <v>179</v>
      </c>
      <c r="CL384">
        <v>1.09E-2</v>
      </c>
      <c r="CM384" t="s">
        <v>179</v>
      </c>
      <c r="CN384">
        <v>4.1000000000000003E-3</v>
      </c>
      <c r="CO384" t="s">
        <v>179</v>
      </c>
      <c r="CP384">
        <v>8.0000000000000004E-4</v>
      </c>
      <c r="CQ384" t="s">
        <v>179</v>
      </c>
      <c r="CR384">
        <v>3.0999999999999999E-3</v>
      </c>
      <c r="CS384" t="s">
        <v>179</v>
      </c>
      <c r="CT384">
        <v>1.9E-3</v>
      </c>
      <c r="CU384" t="s">
        <v>18</v>
      </c>
      <c r="CW384" t="s">
        <v>18</v>
      </c>
      <c r="CY384" t="s">
        <v>179</v>
      </c>
      <c r="CZ384">
        <v>5.0000000000000001E-4</v>
      </c>
      <c r="DA384" t="s">
        <v>179</v>
      </c>
      <c r="DB384">
        <v>5.9999999999999995E-4</v>
      </c>
      <c r="DC384" t="s">
        <v>179</v>
      </c>
      <c r="DD384">
        <v>5.0000000000000001E-4</v>
      </c>
      <c r="DE384" t="s">
        <v>179</v>
      </c>
      <c r="DF384">
        <v>5.0000000000000001E-4</v>
      </c>
      <c r="DG384" t="s">
        <v>179</v>
      </c>
      <c r="DH384">
        <v>4.0000000000000002E-4</v>
      </c>
      <c r="DI384" t="s">
        <v>179</v>
      </c>
      <c r="DJ384">
        <v>4.0000000000000002E-4</v>
      </c>
      <c r="DK384" t="s">
        <v>2550</v>
      </c>
      <c r="DL384" t="s">
        <v>59</v>
      </c>
      <c r="DS384" t="s">
        <v>2516</v>
      </c>
      <c r="DT384" t="s">
        <v>2472</v>
      </c>
      <c r="DW384" t="s">
        <v>5038</v>
      </c>
    </row>
    <row r="385" spans="1:127">
      <c r="A385">
        <v>39</v>
      </c>
      <c r="B385" s="14">
        <v>44746.025694444441</v>
      </c>
      <c r="C385" t="s">
        <v>52</v>
      </c>
      <c r="D385">
        <v>0</v>
      </c>
      <c r="E385">
        <v>0</v>
      </c>
      <c r="F385">
        <v>0</v>
      </c>
      <c r="G385" t="s">
        <v>54</v>
      </c>
      <c r="H385" t="s">
        <v>55</v>
      </c>
      <c r="I385" t="s">
        <v>55</v>
      </c>
      <c r="J385" t="s">
        <v>55</v>
      </c>
      <c r="K385" t="s">
        <v>18</v>
      </c>
      <c r="L385">
        <v>90</v>
      </c>
      <c r="M385" t="s">
        <v>173</v>
      </c>
      <c r="N385">
        <v>0</v>
      </c>
      <c r="O385" t="s">
        <v>173</v>
      </c>
      <c r="P385">
        <v>0</v>
      </c>
      <c r="Q385" t="s">
        <v>173</v>
      </c>
      <c r="R385">
        <v>0</v>
      </c>
      <c r="S385">
        <v>2</v>
      </c>
      <c r="T385" t="s">
        <v>174</v>
      </c>
      <c r="U385">
        <v>4.6422999999999996</v>
      </c>
      <c r="V385">
        <v>0.68730000000000002</v>
      </c>
      <c r="W385">
        <v>12.0345</v>
      </c>
      <c r="X385">
        <v>0.33179999999999998</v>
      </c>
      <c r="Y385">
        <v>39.068100000000001</v>
      </c>
      <c r="Z385">
        <v>0.35970000000000002</v>
      </c>
      <c r="AA385">
        <v>3.4500000000000003E-2</v>
      </c>
      <c r="AB385">
        <v>1.55E-2</v>
      </c>
      <c r="AC385" t="s">
        <v>179</v>
      </c>
      <c r="AD385">
        <v>8.6E-3</v>
      </c>
      <c r="AE385" t="s">
        <v>179</v>
      </c>
      <c r="AF385">
        <v>1.6799999999999999E-2</v>
      </c>
      <c r="AG385">
        <v>0.30609999999999998</v>
      </c>
      <c r="AH385">
        <v>9.4999999999999998E-3</v>
      </c>
      <c r="AI385">
        <v>7.6265999999999998</v>
      </c>
      <c r="AJ385">
        <v>3.2599999999999997E-2</v>
      </c>
      <c r="AK385">
        <v>0.66359999999999997</v>
      </c>
      <c r="AL385">
        <v>8.0999999999999996E-3</v>
      </c>
      <c r="AM385">
        <v>2.5999999999999999E-2</v>
      </c>
      <c r="AN385">
        <v>8.6E-3</v>
      </c>
      <c r="AO385">
        <v>1.78E-2</v>
      </c>
      <c r="AP385">
        <v>4.1000000000000003E-3</v>
      </c>
      <c r="AQ385">
        <v>0.2046</v>
      </c>
      <c r="AR385">
        <v>6.4999999999999997E-3</v>
      </c>
      <c r="AS385">
        <v>6.8154000000000003</v>
      </c>
      <c r="AT385">
        <v>2.8000000000000001E-2</v>
      </c>
      <c r="AU385">
        <v>5.7999999999999996E-3</v>
      </c>
      <c r="AV385">
        <v>4.0000000000000001E-3</v>
      </c>
      <c r="AW385">
        <v>1.03E-2</v>
      </c>
      <c r="AX385">
        <v>1.1000000000000001E-3</v>
      </c>
      <c r="AY385">
        <v>7.9000000000000008E-3</v>
      </c>
      <c r="AZ385">
        <v>8.0000000000000004E-4</v>
      </c>
      <c r="BA385">
        <v>8.3999999999999995E-3</v>
      </c>
      <c r="BB385">
        <v>8.0000000000000004E-4</v>
      </c>
      <c r="BC385" t="s">
        <v>304</v>
      </c>
      <c r="BD385">
        <v>5.0000000000000001E-4</v>
      </c>
      <c r="BE385" t="s">
        <v>179</v>
      </c>
      <c r="BF385">
        <v>2.9999999999999997E-4</v>
      </c>
      <c r="BG385" t="s">
        <v>179</v>
      </c>
      <c r="BH385">
        <v>1E-4</v>
      </c>
      <c r="BI385" t="s">
        <v>192</v>
      </c>
      <c r="BJ385">
        <v>2.0000000000000001E-4</v>
      </c>
      <c r="BK385">
        <v>8.9999999999999993E-3</v>
      </c>
      <c r="BL385">
        <v>5.0000000000000001E-4</v>
      </c>
      <c r="BM385">
        <v>2.7000000000000001E-3</v>
      </c>
      <c r="BN385">
        <v>2.9999999999999997E-4</v>
      </c>
      <c r="BO385">
        <v>7.4000000000000003E-3</v>
      </c>
      <c r="BP385">
        <v>5.0000000000000001E-4</v>
      </c>
      <c r="BQ385" t="s">
        <v>179</v>
      </c>
      <c r="BR385">
        <v>2.9999999999999997E-4</v>
      </c>
      <c r="BS385" t="s">
        <v>179</v>
      </c>
      <c r="BT385">
        <v>4.0000000000000002E-4</v>
      </c>
      <c r="BU385" t="s">
        <v>179</v>
      </c>
      <c r="BV385">
        <v>6.9999999999999999E-4</v>
      </c>
      <c r="BW385" t="s">
        <v>18</v>
      </c>
      <c r="BY385" t="s">
        <v>18</v>
      </c>
      <c r="CA385" t="s">
        <v>179</v>
      </c>
      <c r="CB385">
        <v>8.0000000000000004E-4</v>
      </c>
      <c r="CC385" t="s">
        <v>179</v>
      </c>
      <c r="CD385">
        <v>2.0999999999999999E-3</v>
      </c>
      <c r="CE385" t="s">
        <v>179</v>
      </c>
      <c r="CF385">
        <v>2.3E-3</v>
      </c>
      <c r="CG385" t="s">
        <v>179</v>
      </c>
      <c r="CH385">
        <v>1E-4</v>
      </c>
      <c r="CI385" t="s">
        <v>179</v>
      </c>
      <c r="CJ385">
        <v>7.1999999999999998E-3</v>
      </c>
      <c r="CK385" t="s">
        <v>179</v>
      </c>
      <c r="CL385">
        <v>1.11E-2</v>
      </c>
      <c r="CM385" t="s">
        <v>209</v>
      </c>
      <c r="CN385">
        <v>4.1999999999999997E-3</v>
      </c>
      <c r="CO385" t="s">
        <v>179</v>
      </c>
      <c r="CP385">
        <v>8.9999999999999998E-4</v>
      </c>
      <c r="CQ385" t="s">
        <v>179</v>
      </c>
      <c r="CR385">
        <v>3.3E-3</v>
      </c>
      <c r="CS385" t="s">
        <v>179</v>
      </c>
      <c r="CT385">
        <v>1.9E-3</v>
      </c>
      <c r="CU385" t="s">
        <v>179</v>
      </c>
      <c r="CV385">
        <v>8.9999999999999998E-4</v>
      </c>
      <c r="CW385" t="s">
        <v>18</v>
      </c>
      <c r="CY385" t="s">
        <v>179</v>
      </c>
      <c r="CZ385">
        <v>5.0000000000000001E-4</v>
      </c>
      <c r="DA385" t="s">
        <v>179</v>
      </c>
      <c r="DB385">
        <v>5.9999999999999995E-4</v>
      </c>
      <c r="DC385" t="s">
        <v>179</v>
      </c>
      <c r="DD385">
        <v>5.9999999999999995E-4</v>
      </c>
      <c r="DE385" t="s">
        <v>179</v>
      </c>
      <c r="DF385">
        <v>5.9999999999999995E-4</v>
      </c>
      <c r="DG385" t="s">
        <v>179</v>
      </c>
      <c r="DH385">
        <v>4.0000000000000002E-4</v>
      </c>
      <c r="DI385" t="s">
        <v>179</v>
      </c>
      <c r="DJ385">
        <v>4.0000000000000002E-4</v>
      </c>
      <c r="DK385" t="s">
        <v>2550</v>
      </c>
      <c r="DL385" t="s">
        <v>59</v>
      </c>
      <c r="DS385" t="s">
        <v>2553</v>
      </c>
      <c r="DT385" t="s">
        <v>2554</v>
      </c>
      <c r="DW385" t="s">
        <v>5039</v>
      </c>
    </row>
    <row r="386" spans="1:127">
      <c r="A386">
        <v>40</v>
      </c>
      <c r="B386" s="14">
        <v>44746.038888888892</v>
      </c>
      <c r="C386" t="s">
        <v>52</v>
      </c>
      <c r="D386">
        <v>0</v>
      </c>
      <c r="E386">
        <v>0</v>
      </c>
      <c r="F386">
        <v>0</v>
      </c>
      <c r="G386" t="s">
        <v>54</v>
      </c>
      <c r="H386" t="s">
        <v>55</v>
      </c>
      <c r="I386" t="s">
        <v>55</v>
      </c>
      <c r="J386" t="s">
        <v>55</v>
      </c>
      <c r="K386" t="s">
        <v>18</v>
      </c>
      <c r="L386">
        <v>90</v>
      </c>
      <c r="M386" t="s">
        <v>173</v>
      </c>
      <c r="N386">
        <v>0</v>
      </c>
      <c r="O386" t="s">
        <v>173</v>
      </c>
      <c r="P386">
        <v>0</v>
      </c>
      <c r="Q386" t="s">
        <v>173</v>
      </c>
      <c r="R386">
        <v>0</v>
      </c>
      <c r="S386">
        <v>2</v>
      </c>
      <c r="T386" t="s">
        <v>174</v>
      </c>
      <c r="U386">
        <v>4.3543000000000003</v>
      </c>
      <c r="V386">
        <v>0.6643</v>
      </c>
      <c r="W386">
        <v>11.719900000000001</v>
      </c>
      <c r="X386">
        <v>0.32419999999999999</v>
      </c>
      <c r="Y386">
        <v>38.359000000000002</v>
      </c>
      <c r="Z386">
        <v>0.35349999999999998</v>
      </c>
      <c r="AA386">
        <v>2.2499999999999999E-2</v>
      </c>
      <c r="AB386">
        <v>1.4999999999999999E-2</v>
      </c>
      <c r="AC386" t="s">
        <v>179</v>
      </c>
      <c r="AD386">
        <v>8.3999999999999995E-3</v>
      </c>
      <c r="AE386" t="s">
        <v>179</v>
      </c>
      <c r="AF386">
        <v>1.6400000000000001E-2</v>
      </c>
      <c r="AG386">
        <v>0.23710000000000001</v>
      </c>
      <c r="AH386">
        <v>8.6E-3</v>
      </c>
      <c r="AI386">
        <v>7.5759999999999996</v>
      </c>
      <c r="AJ386">
        <v>3.2300000000000002E-2</v>
      </c>
      <c r="AK386">
        <v>0.63780000000000003</v>
      </c>
      <c r="AL386">
        <v>8.0000000000000002E-3</v>
      </c>
      <c r="AM386">
        <v>1.3599999999999999E-2</v>
      </c>
      <c r="AN386">
        <v>7.9000000000000008E-3</v>
      </c>
      <c r="AO386">
        <v>2.3800000000000002E-2</v>
      </c>
      <c r="AP386">
        <v>4.1000000000000003E-3</v>
      </c>
      <c r="AQ386">
        <v>0.1182</v>
      </c>
      <c r="AR386">
        <v>5.1000000000000004E-3</v>
      </c>
      <c r="AS386">
        <v>5.8009000000000004</v>
      </c>
      <c r="AT386">
        <v>2.58E-2</v>
      </c>
      <c r="AU386">
        <v>6.7000000000000002E-3</v>
      </c>
      <c r="AV386">
        <v>3.7000000000000002E-3</v>
      </c>
      <c r="AW386">
        <v>1.1599999999999999E-2</v>
      </c>
      <c r="AX386">
        <v>1.1000000000000001E-3</v>
      </c>
      <c r="AY386">
        <v>9.4000000000000004E-3</v>
      </c>
      <c r="AZ386">
        <v>8.0000000000000004E-4</v>
      </c>
      <c r="BA386">
        <v>6.4999999999999997E-3</v>
      </c>
      <c r="BB386">
        <v>6.9999999999999999E-4</v>
      </c>
      <c r="BC386" t="s">
        <v>211</v>
      </c>
      <c r="BD386">
        <v>5.0000000000000001E-4</v>
      </c>
      <c r="BE386" t="s">
        <v>179</v>
      </c>
      <c r="BF386">
        <v>2.9999999999999997E-4</v>
      </c>
      <c r="BG386" t="s">
        <v>216</v>
      </c>
      <c r="BH386">
        <v>1E-4</v>
      </c>
      <c r="BI386" t="s">
        <v>516</v>
      </c>
      <c r="BJ386">
        <v>2.0000000000000001E-4</v>
      </c>
      <c r="BK386">
        <v>8.9999999999999993E-3</v>
      </c>
      <c r="BL386">
        <v>5.0000000000000001E-4</v>
      </c>
      <c r="BM386">
        <v>2.8999999999999998E-3</v>
      </c>
      <c r="BN386">
        <v>2.9999999999999997E-4</v>
      </c>
      <c r="BO386">
        <v>8.6E-3</v>
      </c>
      <c r="BP386">
        <v>5.0000000000000001E-4</v>
      </c>
      <c r="BQ386" t="s">
        <v>179</v>
      </c>
      <c r="BR386">
        <v>2.9999999999999997E-4</v>
      </c>
      <c r="BS386" t="s">
        <v>179</v>
      </c>
      <c r="BT386">
        <v>4.0000000000000002E-4</v>
      </c>
      <c r="BU386" t="s">
        <v>179</v>
      </c>
      <c r="BV386">
        <v>6.9999999999999999E-4</v>
      </c>
      <c r="BW386" t="s">
        <v>18</v>
      </c>
      <c r="BY386" t="s">
        <v>179</v>
      </c>
      <c r="BZ386">
        <v>1.1000000000000001E-3</v>
      </c>
      <c r="CA386" t="s">
        <v>179</v>
      </c>
      <c r="CB386">
        <v>8.0000000000000004E-4</v>
      </c>
      <c r="CC386" t="s">
        <v>179</v>
      </c>
      <c r="CD386">
        <v>2E-3</v>
      </c>
      <c r="CE386" t="s">
        <v>179</v>
      </c>
      <c r="CF386">
        <v>2.3E-3</v>
      </c>
      <c r="CG386" t="s">
        <v>216</v>
      </c>
      <c r="CH386">
        <v>1E-4</v>
      </c>
      <c r="CI386" t="s">
        <v>349</v>
      </c>
      <c r="CJ386">
        <v>7.4000000000000003E-3</v>
      </c>
      <c r="CK386" t="s">
        <v>179</v>
      </c>
      <c r="CL386">
        <v>1.11E-2</v>
      </c>
      <c r="CM386" t="s">
        <v>179</v>
      </c>
      <c r="CN386">
        <v>4.4999999999999997E-3</v>
      </c>
      <c r="CO386" t="s">
        <v>179</v>
      </c>
      <c r="CP386">
        <v>8.9999999999999998E-4</v>
      </c>
      <c r="CQ386" t="s">
        <v>179</v>
      </c>
      <c r="CR386">
        <v>3.5000000000000001E-3</v>
      </c>
      <c r="CS386" t="s">
        <v>179</v>
      </c>
      <c r="CT386">
        <v>1.8E-3</v>
      </c>
      <c r="CU386" t="s">
        <v>179</v>
      </c>
      <c r="CV386">
        <v>8.0000000000000004E-4</v>
      </c>
      <c r="CW386" t="s">
        <v>18</v>
      </c>
      <c r="CY386" t="s">
        <v>179</v>
      </c>
      <c r="CZ386">
        <v>5.9999999999999995E-4</v>
      </c>
      <c r="DA386" t="s">
        <v>179</v>
      </c>
      <c r="DB386">
        <v>5.9999999999999995E-4</v>
      </c>
      <c r="DC386" t="s">
        <v>179</v>
      </c>
      <c r="DD386">
        <v>5.0000000000000001E-4</v>
      </c>
      <c r="DE386" t="s">
        <v>179</v>
      </c>
      <c r="DF386">
        <v>5.9999999999999995E-4</v>
      </c>
      <c r="DG386" t="s">
        <v>179</v>
      </c>
      <c r="DH386">
        <v>4.0000000000000002E-4</v>
      </c>
      <c r="DI386" t="s">
        <v>179</v>
      </c>
      <c r="DJ386">
        <v>4.0000000000000002E-4</v>
      </c>
      <c r="DK386" t="s">
        <v>2555</v>
      </c>
      <c r="DL386" t="s">
        <v>59</v>
      </c>
      <c r="DS386" t="s">
        <v>2556</v>
      </c>
      <c r="DT386" t="s">
        <v>5985</v>
      </c>
      <c r="DW386" t="s">
        <v>5040</v>
      </c>
    </row>
    <row r="387" spans="1:127">
      <c r="A387">
        <v>41</v>
      </c>
      <c r="B387" s="14">
        <v>44746.040972222225</v>
      </c>
      <c r="C387" t="s">
        <v>52</v>
      </c>
      <c r="D387">
        <v>0</v>
      </c>
      <c r="E387">
        <v>0</v>
      </c>
      <c r="F387">
        <v>0</v>
      </c>
      <c r="G387" t="s">
        <v>54</v>
      </c>
      <c r="H387" t="s">
        <v>55</v>
      </c>
      <c r="I387" t="s">
        <v>55</v>
      </c>
      <c r="J387" t="s">
        <v>55</v>
      </c>
      <c r="K387" t="s">
        <v>18</v>
      </c>
      <c r="L387">
        <v>90</v>
      </c>
      <c r="M387" t="s">
        <v>173</v>
      </c>
      <c r="N387">
        <v>0</v>
      </c>
      <c r="O387" t="s">
        <v>173</v>
      </c>
      <c r="P387">
        <v>0</v>
      </c>
      <c r="Q387" t="s">
        <v>173</v>
      </c>
      <c r="R387">
        <v>0</v>
      </c>
      <c r="S387">
        <v>2</v>
      </c>
      <c r="T387" t="s">
        <v>174</v>
      </c>
      <c r="U387">
        <v>4.0444000000000004</v>
      </c>
      <c r="V387">
        <v>0.65800000000000003</v>
      </c>
      <c r="W387">
        <v>12.0688</v>
      </c>
      <c r="X387">
        <v>0.32869999999999999</v>
      </c>
      <c r="Y387">
        <v>39.952199999999998</v>
      </c>
      <c r="Z387">
        <v>0.36159999999999998</v>
      </c>
      <c r="AA387">
        <v>3.5999999999999997E-2</v>
      </c>
      <c r="AB387">
        <v>1.55E-2</v>
      </c>
      <c r="AC387" t="s">
        <v>179</v>
      </c>
      <c r="AD387">
        <v>8.5000000000000006E-3</v>
      </c>
      <c r="AE387" t="s">
        <v>179</v>
      </c>
      <c r="AF387">
        <v>1.66E-2</v>
      </c>
      <c r="AG387">
        <v>0.2442</v>
      </c>
      <c r="AH387">
        <v>8.6E-3</v>
      </c>
      <c r="AI387">
        <v>7.8665000000000003</v>
      </c>
      <c r="AJ387">
        <v>3.2899999999999999E-2</v>
      </c>
      <c r="AK387">
        <v>0.71289999999999998</v>
      </c>
      <c r="AL387">
        <v>8.3999999999999995E-3</v>
      </c>
      <c r="AM387">
        <v>2.53E-2</v>
      </c>
      <c r="AN387">
        <v>8.6999999999999994E-3</v>
      </c>
      <c r="AO387">
        <v>2.29E-2</v>
      </c>
      <c r="AP387">
        <v>4.4000000000000003E-3</v>
      </c>
      <c r="AQ387">
        <v>0.1053</v>
      </c>
      <c r="AR387">
        <v>4.8999999999999998E-3</v>
      </c>
      <c r="AS387">
        <v>5.6497999999999999</v>
      </c>
      <c r="AT387">
        <v>2.5600000000000001E-2</v>
      </c>
      <c r="AU387">
        <v>5.0000000000000001E-3</v>
      </c>
      <c r="AV387">
        <v>3.5999999999999999E-3</v>
      </c>
      <c r="AW387">
        <v>9.1000000000000004E-3</v>
      </c>
      <c r="AX387">
        <v>1E-3</v>
      </c>
      <c r="AY387">
        <v>8.3000000000000001E-3</v>
      </c>
      <c r="AZ387">
        <v>8.0000000000000004E-4</v>
      </c>
      <c r="BA387">
        <v>7.1000000000000004E-3</v>
      </c>
      <c r="BB387">
        <v>6.9999999999999999E-4</v>
      </c>
      <c r="BC387" t="s">
        <v>267</v>
      </c>
      <c r="BD387">
        <v>5.0000000000000001E-4</v>
      </c>
      <c r="BE387" t="s">
        <v>179</v>
      </c>
      <c r="BF387">
        <v>2.9999999999999997E-4</v>
      </c>
      <c r="BG387" t="s">
        <v>179</v>
      </c>
      <c r="BH387">
        <v>1E-4</v>
      </c>
      <c r="BI387" t="s">
        <v>212</v>
      </c>
      <c r="BJ387">
        <v>2.0000000000000001E-4</v>
      </c>
      <c r="BK387">
        <v>9.1000000000000004E-3</v>
      </c>
      <c r="BL387">
        <v>5.0000000000000001E-4</v>
      </c>
      <c r="BM387">
        <v>3.2000000000000002E-3</v>
      </c>
      <c r="BN387">
        <v>2.9999999999999997E-4</v>
      </c>
      <c r="BO387">
        <v>9.2999999999999992E-3</v>
      </c>
      <c r="BP387">
        <v>5.0000000000000001E-4</v>
      </c>
      <c r="BQ387" t="s">
        <v>179</v>
      </c>
      <c r="BR387">
        <v>2.9999999999999997E-4</v>
      </c>
      <c r="BS387" t="s">
        <v>179</v>
      </c>
      <c r="BT387">
        <v>4.0000000000000002E-4</v>
      </c>
      <c r="BU387" t="s">
        <v>179</v>
      </c>
      <c r="BV387">
        <v>6.9999999999999999E-4</v>
      </c>
      <c r="BW387" t="s">
        <v>18</v>
      </c>
      <c r="BY387" t="s">
        <v>18</v>
      </c>
      <c r="CA387" t="s">
        <v>179</v>
      </c>
      <c r="CB387">
        <v>8.0000000000000004E-4</v>
      </c>
      <c r="CC387" t="s">
        <v>249</v>
      </c>
      <c r="CD387">
        <v>2E-3</v>
      </c>
      <c r="CE387" t="s">
        <v>179</v>
      </c>
      <c r="CF387">
        <v>2.3E-3</v>
      </c>
      <c r="CG387" t="s">
        <v>216</v>
      </c>
      <c r="CH387">
        <v>1E-4</v>
      </c>
      <c r="CI387" t="s">
        <v>179</v>
      </c>
      <c r="CJ387">
        <v>7.1000000000000004E-3</v>
      </c>
      <c r="CK387" t="s">
        <v>179</v>
      </c>
      <c r="CL387">
        <v>1.09E-2</v>
      </c>
      <c r="CM387" t="s">
        <v>179</v>
      </c>
      <c r="CN387">
        <v>3.7000000000000002E-3</v>
      </c>
      <c r="CO387" t="s">
        <v>179</v>
      </c>
      <c r="CP387">
        <v>8.0000000000000004E-4</v>
      </c>
      <c r="CQ387" t="s">
        <v>179</v>
      </c>
      <c r="CR387">
        <v>3.0999999999999999E-3</v>
      </c>
      <c r="CS387" t="s">
        <v>179</v>
      </c>
      <c r="CT387">
        <v>1.9E-3</v>
      </c>
      <c r="CU387" t="s">
        <v>18</v>
      </c>
      <c r="CW387" t="s">
        <v>18</v>
      </c>
      <c r="CY387" t="s">
        <v>179</v>
      </c>
      <c r="CZ387">
        <v>5.0000000000000001E-4</v>
      </c>
      <c r="DA387" t="s">
        <v>179</v>
      </c>
      <c r="DB387">
        <v>5.9999999999999995E-4</v>
      </c>
      <c r="DC387" t="s">
        <v>179</v>
      </c>
      <c r="DD387">
        <v>5.9999999999999995E-4</v>
      </c>
      <c r="DE387" t="s">
        <v>179</v>
      </c>
      <c r="DF387">
        <v>5.9999999999999995E-4</v>
      </c>
      <c r="DG387" t="s">
        <v>179</v>
      </c>
      <c r="DH387">
        <v>4.0000000000000002E-4</v>
      </c>
      <c r="DI387" t="s">
        <v>179</v>
      </c>
      <c r="DJ387">
        <v>4.0000000000000002E-4</v>
      </c>
      <c r="DK387" t="s">
        <v>2555</v>
      </c>
      <c r="DL387" t="s">
        <v>59</v>
      </c>
      <c r="DS387" t="s">
        <v>2557</v>
      </c>
      <c r="DT387" t="s">
        <v>6024</v>
      </c>
      <c r="DW387" t="s">
        <v>5041</v>
      </c>
    </row>
    <row r="388" spans="1:127">
      <c r="A388">
        <v>42</v>
      </c>
      <c r="B388" s="14">
        <v>44746.043055555558</v>
      </c>
      <c r="C388" t="s">
        <v>52</v>
      </c>
      <c r="D388">
        <v>0</v>
      </c>
      <c r="E388">
        <v>0</v>
      </c>
      <c r="F388">
        <v>0</v>
      </c>
      <c r="G388" t="s">
        <v>54</v>
      </c>
      <c r="H388" t="s">
        <v>55</v>
      </c>
      <c r="I388" t="s">
        <v>55</v>
      </c>
      <c r="J388" t="s">
        <v>55</v>
      </c>
      <c r="K388" t="s">
        <v>18</v>
      </c>
      <c r="L388">
        <v>90</v>
      </c>
      <c r="M388" t="s">
        <v>173</v>
      </c>
      <c r="N388">
        <v>0</v>
      </c>
      <c r="O388" t="s">
        <v>173</v>
      </c>
      <c r="P388">
        <v>0</v>
      </c>
      <c r="Q388" t="s">
        <v>173</v>
      </c>
      <c r="R388">
        <v>0</v>
      </c>
      <c r="S388">
        <v>2</v>
      </c>
      <c r="T388" t="s">
        <v>174</v>
      </c>
      <c r="U388">
        <v>3.7833000000000001</v>
      </c>
      <c r="V388">
        <v>0.67659999999999998</v>
      </c>
      <c r="W388">
        <v>12.311400000000001</v>
      </c>
      <c r="X388">
        <v>0.33650000000000002</v>
      </c>
      <c r="Y388">
        <v>39.375900000000001</v>
      </c>
      <c r="Z388">
        <v>0.3624</v>
      </c>
      <c r="AA388">
        <v>2.5700000000000001E-2</v>
      </c>
      <c r="AB388">
        <v>1.55E-2</v>
      </c>
      <c r="AC388" t="s">
        <v>179</v>
      </c>
      <c r="AD388">
        <v>8.6E-3</v>
      </c>
      <c r="AE388" t="s">
        <v>179</v>
      </c>
      <c r="AF388">
        <v>1.6799999999999999E-2</v>
      </c>
      <c r="AG388">
        <v>0.31219999999999998</v>
      </c>
      <c r="AH388">
        <v>9.5999999999999992E-3</v>
      </c>
      <c r="AI388">
        <v>7.6688000000000001</v>
      </c>
      <c r="AJ388">
        <v>3.2800000000000003E-2</v>
      </c>
      <c r="AK388">
        <v>0.67290000000000005</v>
      </c>
      <c r="AL388">
        <v>8.2000000000000007E-3</v>
      </c>
      <c r="AM388">
        <v>2.3E-2</v>
      </c>
      <c r="AN388">
        <v>8.6E-3</v>
      </c>
      <c r="AO388">
        <v>2.23E-2</v>
      </c>
      <c r="AP388">
        <v>4.4000000000000003E-3</v>
      </c>
      <c r="AQ388">
        <v>0.12709999999999999</v>
      </c>
      <c r="AR388">
        <v>5.3E-3</v>
      </c>
      <c r="AS388">
        <v>7.3122999999999996</v>
      </c>
      <c r="AT388">
        <v>2.9100000000000001E-2</v>
      </c>
      <c r="AU388" t="s">
        <v>179</v>
      </c>
      <c r="AV388">
        <v>4.1000000000000003E-3</v>
      </c>
      <c r="AW388">
        <v>7.0000000000000001E-3</v>
      </c>
      <c r="AX388">
        <v>1E-3</v>
      </c>
      <c r="AY388">
        <v>8.0999999999999996E-3</v>
      </c>
      <c r="AZ388">
        <v>8.0000000000000004E-4</v>
      </c>
      <c r="BA388">
        <v>6.7999999999999996E-3</v>
      </c>
      <c r="BB388">
        <v>6.9999999999999999E-4</v>
      </c>
      <c r="BC388" t="s">
        <v>179</v>
      </c>
      <c r="BD388">
        <v>5.0000000000000001E-4</v>
      </c>
      <c r="BE388" t="s">
        <v>179</v>
      </c>
      <c r="BF388">
        <v>2.9999999999999997E-4</v>
      </c>
      <c r="BG388" t="s">
        <v>179</v>
      </c>
      <c r="BH388">
        <v>1E-4</v>
      </c>
      <c r="BI388" t="s">
        <v>247</v>
      </c>
      <c r="BJ388">
        <v>2.0000000000000001E-4</v>
      </c>
      <c r="BK388">
        <v>9.4000000000000004E-3</v>
      </c>
      <c r="BL388">
        <v>5.0000000000000001E-4</v>
      </c>
      <c r="BM388">
        <v>2.5000000000000001E-3</v>
      </c>
      <c r="BN388">
        <v>2.9999999999999997E-4</v>
      </c>
      <c r="BO388">
        <v>7.1999999999999998E-3</v>
      </c>
      <c r="BP388">
        <v>5.0000000000000001E-4</v>
      </c>
      <c r="BQ388" t="s">
        <v>179</v>
      </c>
      <c r="BR388">
        <v>2.9999999999999997E-4</v>
      </c>
      <c r="BS388" t="s">
        <v>179</v>
      </c>
      <c r="BT388">
        <v>4.0000000000000002E-4</v>
      </c>
      <c r="BU388" t="s">
        <v>179</v>
      </c>
      <c r="BV388">
        <v>5.9999999999999995E-4</v>
      </c>
      <c r="BW388" t="s">
        <v>18</v>
      </c>
      <c r="BY388" t="s">
        <v>18</v>
      </c>
      <c r="CA388" t="s">
        <v>179</v>
      </c>
      <c r="CB388">
        <v>8.0000000000000004E-4</v>
      </c>
      <c r="CC388" t="s">
        <v>179</v>
      </c>
      <c r="CD388">
        <v>2.0999999999999999E-3</v>
      </c>
      <c r="CE388" t="s">
        <v>179</v>
      </c>
      <c r="CF388">
        <v>2.3E-3</v>
      </c>
      <c r="CG388" t="s">
        <v>216</v>
      </c>
      <c r="CH388">
        <v>1E-4</v>
      </c>
      <c r="CI388" t="s">
        <v>405</v>
      </c>
      <c r="CJ388">
        <v>7.1000000000000004E-3</v>
      </c>
      <c r="CK388" t="s">
        <v>179</v>
      </c>
      <c r="CL388">
        <v>1.1299999999999999E-2</v>
      </c>
      <c r="CM388" t="s">
        <v>179</v>
      </c>
      <c r="CN388">
        <v>4.1999999999999997E-3</v>
      </c>
      <c r="CO388" t="s">
        <v>179</v>
      </c>
      <c r="CP388">
        <v>8.9999999999999998E-4</v>
      </c>
      <c r="CQ388" t="s">
        <v>179</v>
      </c>
      <c r="CR388">
        <v>3.3999999999999998E-3</v>
      </c>
      <c r="CS388" t="s">
        <v>179</v>
      </c>
      <c r="CT388">
        <v>1.9E-3</v>
      </c>
      <c r="CU388" t="s">
        <v>18</v>
      </c>
      <c r="CW388" t="s">
        <v>18</v>
      </c>
      <c r="CY388" t="s">
        <v>179</v>
      </c>
      <c r="CZ388">
        <v>5.9999999999999995E-4</v>
      </c>
      <c r="DA388" t="s">
        <v>179</v>
      </c>
      <c r="DB388">
        <v>5.9999999999999995E-4</v>
      </c>
      <c r="DC388" t="s">
        <v>179</v>
      </c>
      <c r="DD388">
        <v>5.9999999999999995E-4</v>
      </c>
      <c r="DE388" t="s">
        <v>179</v>
      </c>
      <c r="DF388">
        <v>5.9999999999999995E-4</v>
      </c>
      <c r="DG388" t="s">
        <v>179</v>
      </c>
      <c r="DH388">
        <v>4.0000000000000002E-4</v>
      </c>
      <c r="DI388" t="s">
        <v>179</v>
      </c>
      <c r="DJ388">
        <v>2.9999999999999997E-4</v>
      </c>
      <c r="DK388" t="s">
        <v>2555</v>
      </c>
      <c r="DL388" t="s">
        <v>59</v>
      </c>
      <c r="DS388" t="s">
        <v>2558</v>
      </c>
      <c r="DT388" t="s">
        <v>2461</v>
      </c>
      <c r="DW388" t="s">
        <v>5042</v>
      </c>
    </row>
    <row r="389" spans="1:127">
      <c r="A389">
        <v>43</v>
      </c>
      <c r="B389" s="14">
        <v>44746.045138888891</v>
      </c>
      <c r="C389" t="s">
        <v>52</v>
      </c>
      <c r="D389">
        <v>0</v>
      </c>
      <c r="E389">
        <v>0</v>
      </c>
      <c r="F389">
        <v>0</v>
      </c>
      <c r="G389" t="s">
        <v>54</v>
      </c>
      <c r="H389" t="s">
        <v>55</v>
      </c>
      <c r="I389" t="s">
        <v>55</v>
      </c>
      <c r="J389" t="s">
        <v>55</v>
      </c>
      <c r="K389" t="s">
        <v>18</v>
      </c>
      <c r="L389">
        <v>90</v>
      </c>
      <c r="M389" t="s">
        <v>173</v>
      </c>
      <c r="N389">
        <v>0</v>
      </c>
      <c r="O389" t="s">
        <v>173</v>
      </c>
      <c r="P389">
        <v>0</v>
      </c>
      <c r="Q389" t="s">
        <v>173</v>
      </c>
      <c r="R389">
        <v>0</v>
      </c>
      <c r="S389">
        <v>2</v>
      </c>
      <c r="T389" t="s">
        <v>174</v>
      </c>
      <c r="U389">
        <v>3.9344000000000001</v>
      </c>
      <c r="V389">
        <v>0.66890000000000005</v>
      </c>
      <c r="W389">
        <v>11.5389</v>
      </c>
      <c r="X389">
        <v>0.32769999999999999</v>
      </c>
      <c r="Y389">
        <v>39.374099999999999</v>
      </c>
      <c r="Z389">
        <v>0.3614</v>
      </c>
      <c r="AA389">
        <v>2.0899999999999998E-2</v>
      </c>
      <c r="AB389">
        <v>1.54E-2</v>
      </c>
      <c r="AC389" t="s">
        <v>179</v>
      </c>
      <c r="AD389">
        <v>8.6E-3</v>
      </c>
      <c r="AE389" t="s">
        <v>179</v>
      </c>
      <c r="AF389">
        <v>1.6799999999999999E-2</v>
      </c>
      <c r="AG389">
        <v>0.1898</v>
      </c>
      <c r="AH389">
        <v>8.2000000000000007E-3</v>
      </c>
      <c r="AI389">
        <v>8.0020000000000007</v>
      </c>
      <c r="AJ389">
        <v>3.3599999999999998E-2</v>
      </c>
      <c r="AK389">
        <v>0.67849999999999999</v>
      </c>
      <c r="AL389">
        <v>8.3000000000000001E-3</v>
      </c>
      <c r="AM389">
        <v>2.07E-2</v>
      </c>
      <c r="AN389">
        <v>8.5000000000000006E-3</v>
      </c>
      <c r="AO389">
        <v>2.8799999999999999E-2</v>
      </c>
      <c r="AP389">
        <v>4.4000000000000003E-3</v>
      </c>
      <c r="AQ389">
        <v>0.1206</v>
      </c>
      <c r="AR389">
        <v>5.1999999999999998E-3</v>
      </c>
      <c r="AS389">
        <v>7.2363</v>
      </c>
      <c r="AT389">
        <v>2.9100000000000001E-2</v>
      </c>
      <c r="AU389">
        <v>6.1999999999999998E-3</v>
      </c>
      <c r="AV389">
        <v>4.1000000000000003E-3</v>
      </c>
      <c r="AW389">
        <v>8.2000000000000007E-3</v>
      </c>
      <c r="AX389">
        <v>1E-3</v>
      </c>
      <c r="AY389">
        <v>9.5999999999999992E-3</v>
      </c>
      <c r="AZ389">
        <v>8.9999999999999998E-4</v>
      </c>
      <c r="BA389">
        <v>7.4000000000000003E-3</v>
      </c>
      <c r="BB389">
        <v>6.9999999999999999E-4</v>
      </c>
      <c r="BC389" t="s">
        <v>406</v>
      </c>
      <c r="BD389">
        <v>5.0000000000000001E-4</v>
      </c>
      <c r="BE389" t="s">
        <v>179</v>
      </c>
      <c r="BF389">
        <v>2.9999999999999997E-4</v>
      </c>
      <c r="BG389" t="s">
        <v>179</v>
      </c>
      <c r="BH389">
        <v>1E-4</v>
      </c>
      <c r="BI389" t="s">
        <v>516</v>
      </c>
      <c r="BJ389">
        <v>2.0000000000000001E-4</v>
      </c>
      <c r="BK389">
        <v>8.8999999999999999E-3</v>
      </c>
      <c r="BL389">
        <v>5.0000000000000001E-4</v>
      </c>
      <c r="BM389">
        <v>2.8E-3</v>
      </c>
      <c r="BN389">
        <v>2.9999999999999997E-4</v>
      </c>
      <c r="BO389">
        <v>7.1000000000000004E-3</v>
      </c>
      <c r="BP389">
        <v>5.0000000000000001E-4</v>
      </c>
      <c r="BQ389" t="s">
        <v>179</v>
      </c>
      <c r="BR389">
        <v>2.9999999999999997E-4</v>
      </c>
      <c r="BS389" t="s">
        <v>179</v>
      </c>
      <c r="BT389">
        <v>4.0000000000000002E-4</v>
      </c>
      <c r="BU389" t="s">
        <v>179</v>
      </c>
      <c r="BV389">
        <v>5.9999999999999995E-4</v>
      </c>
      <c r="BW389" t="s">
        <v>179</v>
      </c>
      <c r="BX389">
        <v>8.0000000000000004E-4</v>
      </c>
      <c r="BY389" t="s">
        <v>179</v>
      </c>
      <c r="BZ389">
        <v>1.1000000000000001E-3</v>
      </c>
      <c r="CA389" t="s">
        <v>179</v>
      </c>
      <c r="CB389">
        <v>8.0000000000000004E-4</v>
      </c>
      <c r="CC389" t="s">
        <v>179</v>
      </c>
      <c r="CD389">
        <v>2.0999999999999999E-3</v>
      </c>
      <c r="CE389" t="s">
        <v>179</v>
      </c>
      <c r="CF389">
        <v>2.3E-3</v>
      </c>
      <c r="CG389" t="s">
        <v>179</v>
      </c>
      <c r="CH389">
        <v>1E-4</v>
      </c>
      <c r="CI389" t="s">
        <v>179</v>
      </c>
      <c r="CJ389">
        <v>7.1999999999999998E-3</v>
      </c>
      <c r="CK389" t="s">
        <v>179</v>
      </c>
      <c r="CL389">
        <v>1.1599999999999999E-2</v>
      </c>
      <c r="CM389" t="s">
        <v>179</v>
      </c>
      <c r="CN389">
        <v>4.1000000000000003E-3</v>
      </c>
      <c r="CO389" t="s">
        <v>179</v>
      </c>
      <c r="CP389">
        <v>8.9999999999999998E-4</v>
      </c>
      <c r="CQ389" t="s">
        <v>179</v>
      </c>
      <c r="CR389">
        <v>3.3999999999999998E-3</v>
      </c>
      <c r="CS389" t="s">
        <v>179</v>
      </c>
      <c r="CT389">
        <v>1.9E-3</v>
      </c>
      <c r="CU389" t="s">
        <v>179</v>
      </c>
      <c r="CV389">
        <v>8.0000000000000004E-4</v>
      </c>
      <c r="CW389" t="s">
        <v>18</v>
      </c>
      <c r="CY389" t="s">
        <v>179</v>
      </c>
      <c r="CZ389">
        <v>5.9999999999999995E-4</v>
      </c>
      <c r="DA389" t="s">
        <v>179</v>
      </c>
      <c r="DB389">
        <v>5.9999999999999995E-4</v>
      </c>
      <c r="DC389" t="s">
        <v>179</v>
      </c>
      <c r="DD389">
        <v>5.9999999999999995E-4</v>
      </c>
      <c r="DE389" t="s">
        <v>179</v>
      </c>
      <c r="DF389">
        <v>5.9999999999999995E-4</v>
      </c>
      <c r="DG389" t="s">
        <v>179</v>
      </c>
      <c r="DH389">
        <v>4.0000000000000002E-4</v>
      </c>
      <c r="DI389" t="s">
        <v>179</v>
      </c>
      <c r="DJ389">
        <v>2.9999999999999997E-4</v>
      </c>
      <c r="DK389" t="s">
        <v>2555</v>
      </c>
      <c r="DL389" t="s">
        <v>59</v>
      </c>
      <c r="DS389" t="s">
        <v>2559</v>
      </c>
      <c r="DT389" t="s">
        <v>2560</v>
      </c>
      <c r="DW389" t="s">
        <v>5043</v>
      </c>
    </row>
    <row r="390" spans="1:127">
      <c r="A390">
        <v>44</v>
      </c>
      <c r="B390" s="14">
        <v>44746.047222222223</v>
      </c>
      <c r="C390" t="s">
        <v>52</v>
      </c>
      <c r="D390">
        <v>0</v>
      </c>
      <c r="E390">
        <v>0</v>
      </c>
      <c r="F390">
        <v>0</v>
      </c>
      <c r="G390" t="s">
        <v>54</v>
      </c>
      <c r="H390" t="s">
        <v>55</v>
      </c>
      <c r="I390" t="s">
        <v>55</v>
      </c>
      <c r="J390" t="s">
        <v>55</v>
      </c>
      <c r="K390" t="s">
        <v>18</v>
      </c>
      <c r="L390">
        <v>90</v>
      </c>
      <c r="M390" t="s">
        <v>173</v>
      </c>
      <c r="N390">
        <v>0</v>
      </c>
      <c r="O390" t="s">
        <v>173</v>
      </c>
      <c r="P390">
        <v>0</v>
      </c>
      <c r="Q390" t="s">
        <v>173</v>
      </c>
      <c r="R390">
        <v>0</v>
      </c>
      <c r="S390">
        <v>2</v>
      </c>
      <c r="T390" t="s">
        <v>174</v>
      </c>
      <c r="U390">
        <v>3.1576</v>
      </c>
      <c r="V390">
        <v>0.65700000000000003</v>
      </c>
      <c r="W390">
        <v>13.186199999999999</v>
      </c>
      <c r="X390">
        <v>0.34420000000000001</v>
      </c>
      <c r="Y390">
        <v>40.005400000000002</v>
      </c>
      <c r="Z390">
        <v>0.36580000000000001</v>
      </c>
      <c r="AA390">
        <v>4.9700000000000001E-2</v>
      </c>
      <c r="AB390">
        <v>1.5900000000000001E-2</v>
      </c>
      <c r="AC390" t="s">
        <v>179</v>
      </c>
      <c r="AD390">
        <v>9.1000000000000004E-3</v>
      </c>
      <c r="AE390" t="s">
        <v>179</v>
      </c>
      <c r="AF390">
        <v>1.78E-2</v>
      </c>
      <c r="AG390">
        <v>0.46550000000000002</v>
      </c>
      <c r="AH390">
        <v>1.0999999999999999E-2</v>
      </c>
      <c r="AI390">
        <v>7.5434999999999999</v>
      </c>
      <c r="AJ390">
        <v>3.2500000000000001E-2</v>
      </c>
      <c r="AK390">
        <v>0.77249999999999996</v>
      </c>
      <c r="AL390">
        <v>8.6E-3</v>
      </c>
      <c r="AM390">
        <v>1.9599999999999999E-2</v>
      </c>
      <c r="AN390">
        <v>8.6999999999999994E-3</v>
      </c>
      <c r="AO390">
        <v>3.0099999999999998E-2</v>
      </c>
      <c r="AP390">
        <v>4.5999999999999999E-3</v>
      </c>
      <c r="AQ390">
        <v>8.6900000000000005E-2</v>
      </c>
      <c r="AR390">
        <v>4.5999999999999999E-3</v>
      </c>
      <c r="AS390">
        <v>6.5262000000000002</v>
      </c>
      <c r="AT390">
        <v>2.7400000000000001E-2</v>
      </c>
      <c r="AU390">
        <v>7.3000000000000001E-3</v>
      </c>
      <c r="AV390">
        <v>3.8999999999999998E-3</v>
      </c>
      <c r="AW390">
        <v>9.7999999999999997E-3</v>
      </c>
      <c r="AX390">
        <v>1.1000000000000001E-3</v>
      </c>
      <c r="AY390">
        <v>7.6E-3</v>
      </c>
      <c r="AZ390">
        <v>8.0000000000000004E-4</v>
      </c>
      <c r="BA390">
        <v>8.0000000000000002E-3</v>
      </c>
      <c r="BB390">
        <v>8.0000000000000004E-4</v>
      </c>
      <c r="BC390" t="s">
        <v>245</v>
      </c>
      <c r="BD390">
        <v>5.0000000000000001E-4</v>
      </c>
      <c r="BE390" t="s">
        <v>304</v>
      </c>
      <c r="BF390">
        <v>4.0000000000000002E-4</v>
      </c>
      <c r="BG390" t="s">
        <v>179</v>
      </c>
      <c r="BH390">
        <v>1E-4</v>
      </c>
      <c r="BI390" t="s">
        <v>211</v>
      </c>
      <c r="BJ390">
        <v>2.0000000000000001E-4</v>
      </c>
      <c r="BK390">
        <v>9.7000000000000003E-3</v>
      </c>
      <c r="BL390">
        <v>5.0000000000000001E-4</v>
      </c>
      <c r="BM390">
        <v>3.3999999999999998E-3</v>
      </c>
      <c r="BN390">
        <v>2.9999999999999997E-4</v>
      </c>
      <c r="BO390">
        <v>8.5000000000000006E-3</v>
      </c>
      <c r="BP390">
        <v>5.0000000000000001E-4</v>
      </c>
      <c r="BQ390" t="s">
        <v>179</v>
      </c>
      <c r="BR390">
        <v>2.9999999999999997E-4</v>
      </c>
      <c r="BS390" t="s">
        <v>179</v>
      </c>
      <c r="BT390">
        <v>4.0000000000000002E-4</v>
      </c>
      <c r="BU390" t="s">
        <v>179</v>
      </c>
      <c r="BV390">
        <v>6.9999999999999999E-4</v>
      </c>
      <c r="BW390" t="s">
        <v>179</v>
      </c>
      <c r="BX390">
        <v>8.0000000000000004E-4</v>
      </c>
      <c r="BY390" t="s">
        <v>18</v>
      </c>
      <c r="CA390" t="s">
        <v>179</v>
      </c>
      <c r="CB390">
        <v>8.0000000000000004E-4</v>
      </c>
      <c r="CC390" t="s">
        <v>179</v>
      </c>
      <c r="CD390">
        <v>2E-3</v>
      </c>
      <c r="CE390" t="s">
        <v>179</v>
      </c>
      <c r="CF390">
        <v>2.3E-3</v>
      </c>
      <c r="CG390" t="s">
        <v>216</v>
      </c>
      <c r="CH390">
        <v>1E-4</v>
      </c>
      <c r="CI390" t="s">
        <v>179</v>
      </c>
      <c r="CJ390">
        <v>6.8999999999999999E-3</v>
      </c>
      <c r="CK390" t="s">
        <v>179</v>
      </c>
      <c r="CL390">
        <v>1.11E-2</v>
      </c>
      <c r="CM390" t="s">
        <v>179</v>
      </c>
      <c r="CN390">
        <v>4.0000000000000001E-3</v>
      </c>
      <c r="CO390" t="s">
        <v>179</v>
      </c>
      <c r="CP390">
        <v>8.9999999999999998E-4</v>
      </c>
      <c r="CQ390" t="s">
        <v>179</v>
      </c>
      <c r="CR390">
        <v>3.3999999999999998E-3</v>
      </c>
      <c r="CS390" t="s">
        <v>179</v>
      </c>
      <c r="CT390">
        <v>1.8E-3</v>
      </c>
      <c r="CU390" t="s">
        <v>18</v>
      </c>
      <c r="CW390" t="s">
        <v>18</v>
      </c>
      <c r="CY390" t="s">
        <v>179</v>
      </c>
      <c r="CZ390">
        <v>5.9999999999999995E-4</v>
      </c>
      <c r="DA390" t="s">
        <v>179</v>
      </c>
      <c r="DB390">
        <v>5.9999999999999995E-4</v>
      </c>
      <c r="DC390" t="s">
        <v>179</v>
      </c>
      <c r="DD390">
        <v>5.9999999999999995E-4</v>
      </c>
      <c r="DE390" t="s">
        <v>179</v>
      </c>
      <c r="DF390">
        <v>5.9999999999999995E-4</v>
      </c>
      <c r="DG390" t="s">
        <v>179</v>
      </c>
      <c r="DH390">
        <v>4.0000000000000002E-4</v>
      </c>
      <c r="DI390" t="s">
        <v>179</v>
      </c>
      <c r="DJ390">
        <v>4.0000000000000002E-4</v>
      </c>
      <c r="DK390" t="s">
        <v>2555</v>
      </c>
      <c r="DL390" t="s">
        <v>59</v>
      </c>
      <c r="DS390" t="s">
        <v>2561</v>
      </c>
      <c r="DT390" t="s">
        <v>898</v>
      </c>
      <c r="DW390" t="s">
        <v>5044</v>
      </c>
    </row>
    <row r="391" spans="1:127">
      <c r="A391">
        <v>45</v>
      </c>
      <c r="B391" s="14">
        <v>44746.048611111109</v>
      </c>
      <c r="C391" t="s">
        <v>52</v>
      </c>
      <c r="D391">
        <v>0</v>
      </c>
      <c r="E391">
        <v>0</v>
      </c>
      <c r="F391">
        <v>0</v>
      </c>
      <c r="G391" t="s">
        <v>54</v>
      </c>
      <c r="H391" t="s">
        <v>55</v>
      </c>
      <c r="I391" t="s">
        <v>55</v>
      </c>
      <c r="J391" t="s">
        <v>55</v>
      </c>
      <c r="K391" t="s">
        <v>18</v>
      </c>
      <c r="L391">
        <v>90</v>
      </c>
      <c r="M391" t="s">
        <v>173</v>
      </c>
      <c r="N391">
        <v>0</v>
      </c>
      <c r="O391" t="s">
        <v>173</v>
      </c>
      <c r="P391">
        <v>0</v>
      </c>
      <c r="Q391" t="s">
        <v>173</v>
      </c>
      <c r="R391">
        <v>0</v>
      </c>
      <c r="S391">
        <v>2</v>
      </c>
      <c r="T391" t="s">
        <v>174</v>
      </c>
      <c r="U391">
        <v>4.3379000000000003</v>
      </c>
      <c r="V391">
        <v>0.68540000000000001</v>
      </c>
      <c r="W391">
        <v>12.0908</v>
      </c>
      <c r="X391">
        <v>0.33200000000000002</v>
      </c>
      <c r="Y391">
        <v>39.556699999999999</v>
      </c>
      <c r="Z391">
        <v>0.36159999999999998</v>
      </c>
      <c r="AA391">
        <v>2.98E-2</v>
      </c>
      <c r="AB391">
        <v>1.55E-2</v>
      </c>
      <c r="AC391" t="s">
        <v>179</v>
      </c>
      <c r="AD391">
        <v>8.6E-3</v>
      </c>
      <c r="AE391" t="s">
        <v>179</v>
      </c>
      <c r="AF391">
        <v>1.6799999999999999E-2</v>
      </c>
      <c r="AG391">
        <v>0.24360000000000001</v>
      </c>
      <c r="AH391">
        <v>8.8000000000000005E-3</v>
      </c>
      <c r="AI391">
        <v>7.6395999999999997</v>
      </c>
      <c r="AJ391">
        <v>3.2599999999999997E-2</v>
      </c>
      <c r="AK391">
        <v>0.66569999999999996</v>
      </c>
      <c r="AL391">
        <v>8.2000000000000007E-3</v>
      </c>
      <c r="AM391">
        <v>2.0899999999999998E-2</v>
      </c>
      <c r="AN391">
        <v>8.6E-3</v>
      </c>
      <c r="AO391">
        <v>0.02</v>
      </c>
      <c r="AP391">
        <v>4.4000000000000003E-3</v>
      </c>
      <c r="AQ391">
        <v>0.184</v>
      </c>
      <c r="AR391">
        <v>6.1999999999999998E-3</v>
      </c>
      <c r="AS391">
        <v>6.4093</v>
      </c>
      <c r="AT391">
        <v>2.7199999999999998E-2</v>
      </c>
      <c r="AU391">
        <v>1.2999999999999999E-2</v>
      </c>
      <c r="AV391">
        <v>3.8999999999999998E-3</v>
      </c>
      <c r="AW391">
        <v>1.7899999999999999E-2</v>
      </c>
      <c r="AX391">
        <v>1.4E-3</v>
      </c>
      <c r="AY391">
        <v>1.04E-2</v>
      </c>
      <c r="AZ391">
        <v>8.9999999999999998E-4</v>
      </c>
      <c r="BA391">
        <v>8.0999999999999996E-3</v>
      </c>
      <c r="BB391">
        <v>6.9999999999999999E-4</v>
      </c>
      <c r="BC391" t="s">
        <v>267</v>
      </c>
      <c r="BD391">
        <v>5.0000000000000001E-4</v>
      </c>
      <c r="BE391" t="s">
        <v>179</v>
      </c>
      <c r="BF391">
        <v>2.9999999999999997E-4</v>
      </c>
      <c r="BG391" t="s">
        <v>179</v>
      </c>
      <c r="BH391">
        <v>1E-4</v>
      </c>
      <c r="BI391" t="s">
        <v>516</v>
      </c>
      <c r="BJ391">
        <v>2.0000000000000001E-4</v>
      </c>
      <c r="BK391">
        <v>9.2999999999999992E-3</v>
      </c>
      <c r="BL391">
        <v>5.0000000000000001E-4</v>
      </c>
      <c r="BM391">
        <v>2.8999999999999998E-3</v>
      </c>
      <c r="BN391">
        <v>2.9999999999999997E-4</v>
      </c>
      <c r="BO391">
        <v>7.7999999999999996E-3</v>
      </c>
      <c r="BP391">
        <v>5.0000000000000001E-4</v>
      </c>
      <c r="BQ391" t="s">
        <v>179</v>
      </c>
      <c r="BR391">
        <v>2.9999999999999997E-4</v>
      </c>
      <c r="BS391" t="s">
        <v>179</v>
      </c>
      <c r="BT391">
        <v>4.0000000000000002E-4</v>
      </c>
      <c r="BU391" t="s">
        <v>179</v>
      </c>
      <c r="BV391">
        <v>6.9999999999999999E-4</v>
      </c>
      <c r="BW391" t="s">
        <v>179</v>
      </c>
      <c r="BX391">
        <v>8.9999999999999998E-4</v>
      </c>
      <c r="BY391" t="s">
        <v>179</v>
      </c>
      <c r="BZ391">
        <v>1.1000000000000001E-3</v>
      </c>
      <c r="CA391" t="s">
        <v>179</v>
      </c>
      <c r="CB391">
        <v>8.0000000000000004E-4</v>
      </c>
      <c r="CC391" t="s">
        <v>179</v>
      </c>
      <c r="CD391">
        <v>2.0999999999999999E-3</v>
      </c>
      <c r="CE391" t="s">
        <v>179</v>
      </c>
      <c r="CF391">
        <v>2.3E-3</v>
      </c>
      <c r="CG391" t="s">
        <v>216</v>
      </c>
      <c r="CH391">
        <v>1E-4</v>
      </c>
      <c r="CI391" t="s">
        <v>179</v>
      </c>
      <c r="CJ391">
        <v>7.1999999999999998E-3</v>
      </c>
      <c r="CK391" t="s">
        <v>179</v>
      </c>
      <c r="CL391">
        <v>1.0999999999999999E-2</v>
      </c>
      <c r="CM391" t="s">
        <v>179</v>
      </c>
      <c r="CN391">
        <v>4.0000000000000001E-3</v>
      </c>
      <c r="CO391" t="s">
        <v>179</v>
      </c>
      <c r="CP391">
        <v>8.9999999999999998E-4</v>
      </c>
      <c r="CQ391" t="s">
        <v>179</v>
      </c>
      <c r="CR391">
        <v>3.5000000000000001E-3</v>
      </c>
      <c r="CS391" t="s">
        <v>179</v>
      </c>
      <c r="CT391">
        <v>1.9E-3</v>
      </c>
      <c r="CU391" t="s">
        <v>179</v>
      </c>
      <c r="CV391">
        <v>8.0000000000000004E-4</v>
      </c>
      <c r="CW391" t="s">
        <v>18</v>
      </c>
      <c r="CY391" t="s">
        <v>179</v>
      </c>
      <c r="CZ391">
        <v>5.9999999999999995E-4</v>
      </c>
      <c r="DA391" t="s">
        <v>179</v>
      </c>
      <c r="DB391">
        <v>5.9999999999999995E-4</v>
      </c>
      <c r="DC391" t="s">
        <v>179</v>
      </c>
      <c r="DD391">
        <v>5.9999999999999995E-4</v>
      </c>
      <c r="DE391" t="s">
        <v>179</v>
      </c>
      <c r="DF391">
        <v>5.9999999999999995E-4</v>
      </c>
      <c r="DG391" t="s">
        <v>179</v>
      </c>
      <c r="DH391">
        <v>4.0000000000000002E-4</v>
      </c>
      <c r="DI391" t="s">
        <v>179</v>
      </c>
      <c r="DJ391">
        <v>4.0000000000000002E-4</v>
      </c>
      <c r="DK391" t="s">
        <v>2555</v>
      </c>
      <c r="DL391" t="s">
        <v>59</v>
      </c>
      <c r="DS391" t="s">
        <v>2562</v>
      </c>
      <c r="DT391" t="s">
        <v>2563</v>
      </c>
      <c r="DW391" t="s">
        <v>5045</v>
      </c>
    </row>
    <row r="392" spans="1:127">
      <c r="A392">
        <v>46</v>
      </c>
      <c r="B392" s="14">
        <v>44746.052777777775</v>
      </c>
      <c r="C392" t="s">
        <v>52</v>
      </c>
      <c r="D392">
        <v>0</v>
      </c>
      <c r="E392">
        <v>0</v>
      </c>
      <c r="F392">
        <v>0</v>
      </c>
      <c r="G392" t="s">
        <v>54</v>
      </c>
      <c r="H392" t="s">
        <v>55</v>
      </c>
      <c r="I392" t="s">
        <v>55</v>
      </c>
      <c r="J392" t="s">
        <v>55</v>
      </c>
      <c r="K392" t="s">
        <v>18</v>
      </c>
      <c r="L392">
        <v>90</v>
      </c>
      <c r="M392" t="s">
        <v>173</v>
      </c>
      <c r="N392">
        <v>0</v>
      </c>
      <c r="O392" t="s">
        <v>173</v>
      </c>
      <c r="P392">
        <v>0</v>
      </c>
      <c r="Q392" t="s">
        <v>173</v>
      </c>
      <c r="R392">
        <v>0</v>
      </c>
      <c r="S392">
        <v>2</v>
      </c>
      <c r="T392" t="s">
        <v>174</v>
      </c>
      <c r="U392">
        <v>5.1776</v>
      </c>
      <c r="V392">
        <v>0.70020000000000004</v>
      </c>
      <c r="W392">
        <v>11.786300000000001</v>
      </c>
      <c r="X392">
        <v>0.32940000000000003</v>
      </c>
      <c r="Y392">
        <v>41.453899999999997</v>
      </c>
      <c r="Z392">
        <v>0.37080000000000002</v>
      </c>
      <c r="AA392">
        <v>1.7899999999999999E-2</v>
      </c>
      <c r="AB392">
        <v>1.5299999999999999E-2</v>
      </c>
      <c r="AC392" t="s">
        <v>179</v>
      </c>
      <c r="AD392">
        <v>8.6999999999999994E-3</v>
      </c>
      <c r="AE392" t="s">
        <v>179</v>
      </c>
      <c r="AF392">
        <v>1.66E-2</v>
      </c>
      <c r="AG392">
        <v>0.15920000000000001</v>
      </c>
      <c r="AH392">
        <v>7.7999999999999996E-3</v>
      </c>
      <c r="AI392">
        <v>7.6153000000000004</v>
      </c>
      <c r="AJ392">
        <v>3.2500000000000001E-2</v>
      </c>
      <c r="AK392">
        <v>0.66520000000000001</v>
      </c>
      <c r="AL392">
        <v>8.0999999999999996E-3</v>
      </c>
      <c r="AM392">
        <v>2.5499999999999998E-2</v>
      </c>
      <c r="AN392">
        <v>8.5000000000000006E-3</v>
      </c>
      <c r="AO392">
        <v>2.9100000000000001E-2</v>
      </c>
      <c r="AP392">
        <v>4.3E-3</v>
      </c>
      <c r="AQ392">
        <v>0.1208</v>
      </c>
      <c r="AR392">
        <v>5.1000000000000004E-3</v>
      </c>
      <c r="AS392">
        <v>6.4991000000000003</v>
      </c>
      <c r="AT392">
        <v>2.7300000000000001E-2</v>
      </c>
      <c r="AU392">
        <v>6.8999999999999999E-3</v>
      </c>
      <c r="AV392">
        <v>3.8999999999999998E-3</v>
      </c>
      <c r="AW392">
        <v>1.0699999999999999E-2</v>
      </c>
      <c r="AX392">
        <v>1.1000000000000001E-3</v>
      </c>
      <c r="AY392">
        <v>9.4000000000000004E-3</v>
      </c>
      <c r="AZ392">
        <v>8.9999999999999998E-4</v>
      </c>
      <c r="BA392">
        <v>6.6E-3</v>
      </c>
      <c r="BB392">
        <v>6.9999999999999999E-4</v>
      </c>
      <c r="BC392" t="s">
        <v>245</v>
      </c>
      <c r="BD392">
        <v>5.0000000000000001E-4</v>
      </c>
      <c r="BE392" t="s">
        <v>179</v>
      </c>
      <c r="BF392">
        <v>2.9999999999999997E-4</v>
      </c>
      <c r="BG392" t="s">
        <v>179</v>
      </c>
      <c r="BH392">
        <v>1E-4</v>
      </c>
      <c r="BI392" t="s">
        <v>318</v>
      </c>
      <c r="BJ392">
        <v>2.0000000000000001E-4</v>
      </c>
      <c r="BK392">
        <v>7.7999999999999996E-3</v>
      </c>
      <c r="BL392">
        <v>4.0000000000000002E-4</v>
      </c>
      <c r="BM392">
        <v>2.5999999999999999E-3</v>
      </c>
      <c r="BN392">
        <v>2.9999999999999997E-4</v>
      </c>
      <c r="BO392">
        <v>7.0000000000000001E-3</v>
      </c>
      <c r="BP392">
        <v>5.0000000000000001E-4</v>
      </c>
      <c r="BQ392" t="s">
        <v>179</v>
      </c>
      <c r="BR392">
        <v>2.9999999999999997E-4</v>
      </c>
      <c r="BS392" t="s">
        <v>179</v>
      </c>
      <c r="BT392">
        <v>2.9999999999999997E-4</v>
      </c>
      <c r="BU392" t="s">
        <v>179</v>
      </c>
      <c r="BV392">
        <v>5.9999999999999995E-4</v>
      </c>
      <c r="BW392" t="s">
        <v>179</v>
      </c>
      <c r="BX392">
        <v>8.0000000000000004E-4</v>
      </c>
      <c r="BY392" t="s">
        <v>179</v>
      </c>
      <c r="BZ392">
        <v>1.1000000000000001E-3</v>
      </c>
      <c r="CA392" t="s">
        <v>179</v>
      </c>
      <c r="CB392">
        <v>8.0000000000000004E-4</v>
      </c>
      <c r="CC392" t="s">
        <v>179</v>
      </c>
      <c r="CD392">
        <v>2.0999999999999999E-3</v>
      </c>
      <c r="CE392" t="s">
        <v>179</v>
      </c>
      <c r="CF392">
        <v>2.3E-3</v>
      </c>
      <c r="CG392" t="s">
        <v>216</v>
      </c>
      <c r="CH392">
        <v>1E-4</v>
      </c>
      <c r="CI392" t="s">
        <v>179</v>
      </c>
      <c r="CJ392">
        <v>7.1000000000000004E-3</v>
      </c>
      <c r="CK392" t="s">
        <v>179</v>
      </c>
      <c r="CL392">
        <v>1.14E-2</v>
      </c>
      <c r="CM392" t="s">
        <v>179</v>
      </c>
      <c r="CN392">
        <v>2.8999999999999998E-3</v>
      </c>
      <c r="CO392" t="s">
        <v>179</v>
      </c>
      <c r="CP392">
        <v>8.9999999999999998E-4</v>
      </c>
      <c r="CQ392" t="s">
        <v>179</v>
      </c>
      <c r="CR392">
        <v>3.0999999999999999E-3</v>
      </c>
      <c r="CS392" t="s">
        <v>179</v>
      </c>
      <c r="CT392">
        <v>1.9E-3</v>
      </c>
      <c r="CU392" t="s">
        <v>18</v>
      </c>
      <c r="CW392" t="s">
        <v>18</v>
      </c>
      <c r="CY392" t="s">
        <v>179</v>
      </c>
      <c r="CZ392">
        <v>5.9999999999999995E-4</v>
      </c>
      <c r="DA392" t="s">
        <v>179</v>
      </c>
      <c r="DB392">
        <v>5.9999999999999995E-4</v>
      </c>
      <c r="DC392" t="s">
        <v>179</v>
      </c>
      <c r="DD392">
        <v>5.9999999999999995E-4</v>
      </c>
      <c r="DE392" t="s">
        <v>179</v>
      </c>
      <c r="DF392">
        <v>5.9999999999999995E-4</v>
      </c>
      <c r="DG392" t="s">
        <v>179</v>
      </c>
      <c r="DH392">
        <v>4.0000000000000002E-4</v>
      </c>
      <c r="DI392" t="s">
        <v>179</v>
      </c>
      <c r="DJ392">
        <v>2.9999999999999997E-4</v>
      </c>
      <c r="DK392" t="s">
        <v>2564</v>
      </c>
      <c r="DL392" t="s">
        <v>59</v>
      </c>
      <c r="DS392" t="s">
        <v>2565</v>
      </c>
      <c r="DT392" t="s">
        <v>6025</v>
      </c>
      <c r="DW392" t="s">
        <v>5046</v>
      </c>
    </row>
    <row r="393" spans="1:127">
      <c r="A393">
        <v>47</v>
      </c>
      <c r="B393" s="14">
        <v>44746.054861111108</v>
      </c>
      <c r="C393" t="s">
        <v>52</v>
      </c>
      <c r="D393">
        <v>0</v>
      </c>
      <c r="E393">
        <v>0</v>
      </c>
      <c r="F393">
        <v>0</v>
      </c>
      <c r="G393" t="s">
        <v>54</v>
      </c>
      <c r="H393" t="s">
        <v>55</v>
      </c>
      <c r="I393" t="s">
        <v>55</v>
      </c>
      <c r="J393" t="s">
        <v>55</v>
      </c>
      <c r="K393" t="s">
        <v>18</v>
      </c>
      <c r="L393">
        <v>90</v>
      </c>
      <c r="M393" t="s">
        <v>173</v>
      </c>
      <c r="N393">
        <v>0</v>
      </c>
      <c r="O393" t="s">
        <v>173</v>
      </c>
      <c r="P393">
        <v>0</v>
      </c>
      <c r="Q393" t="s">
        <v>173</v>
      </c>
      <c r="R393">
        <v>0</v>
      </c>
      <c r="S393">
        <v>2</v>
      </c>
      <c r="T393" t="s">
        <v>174</v>
      </c>
      <c r="U393">
        <v>3.9661</v>
      </c>
      <c r="V393">
        <v>0.68120000000000003</v>
      </c>
      <c r="W393">
        <v>11.7857</v>
      </c>
      <c r="X393">
        <v>0.32890000000000003</v>
      </c>
      <c r="Y393">
        <v>39.837299999999999</v>
      </c>
      <c r="Z393">
        <v>0.3624</v>
      </c>
      <c r="AA393">
        <v>4.6300000000000001E-2</v>
      </c>
      <c r="AB393">
        <v>1.61E-2</v>
      </c>
      <c r="AC393">
        <v>0.31480000000000002</v>
      </c>
      <c r="AD393">
        <v>1.44E-2</v>
      </c>
      <c r="AE393" t="s">
        <v>179</v>
      </c>
      <c r="AF393">
        <v>1.8499999999999999E-2</v>
      </c>
      <c r="AG393">
        <v>0.2399</v>
      </c>
      <c r="AH393">
        <v>8.6E-3</v>
      </c>
      <c r="AI393">
        <v>7.9687999999999999</v>
      </c>
      <c r="AJ393">
        <v>3.3300000000000003E-2</v>
      </c>
      <c r="AK393">
        <v>0.73799999999999999</v>
      </c>
      <c r="AL393">
        <v>8.5000000000000006E-3</v>
      </c>
      <c r="AM393">
        <v>1.9300000000000001E-2</v>
      </c>
      <c r="AN393">
        <v>8.5000000000000006E-3</v>
      </c>
      <c r="AO393">
        <v>2.7300000000000001E-2</v>
      </c>
      <c r="AP393">
        <v>4.4000000000000003E-3</v>
      </c>
      <c r="AQ393">
        <v>0.1007</v>
      </c>
      <c r="AR393">
        <v>4.7999999999999996E-3</v>
      </c>
      <c r="AS393">
        <v>6.0164</v>
      </c>
      <c r="AT393">
        <v>2.6499999999999999E-2</v>
      </c>
      <c r="AU393" t="s">
        <v>179</v>
      </c>
      <c r="AV393">
        <v>3.7000000000000002E-3</v>
      </c>
      <c r="AW393">
        <v>1.18E-2</v>
      </c>
      <c r="AX393">
        <v>1.1000000000000001E-3</v>
      </c>
      <c r="AY393">
        <v>1.01E-2</v>
      </c>
      <c r="AZ393">
        <v>8.9999999999999998E-4</v>
      </c>
      <c r="BA393">
        <v>7.4000000000000003E-3</v>
      </c>
      <c r="BB393">
        <v>6.9999999999999999E-4</v>
      </c>
      <c r="BC393" t="s">
        <v>406</v>
      </c>
      <c r="BD393">
        <v>5.0000000000000001E-4</v>
      </c>
      <c r="BE393" t="s">
        <v>516</v>
      </c>
      <c r="BF393">
        <v>4.0000000000000002E-4</v>
      </c>
      <c r="BG393" t="s">
        <v>179</v>
      </c>
      <c r="BH393">
        <v>1E-4</v>
      </c>
      <c r="BI393" t="s">
        <v>516</v>
      </c>
      <c r="BJ393">
        <v>2.0000000000000001E-4</v>
      </c>
      <c r="BK393">
        <v>9.4999999999999998E-3</v>
      </c>
      <c r="BL393">
        <v>5.0000000000000001E-4</v>
      </c>
      <c r="BM393">
        <v>3.3999999999999998E-3</v>
      </c>
      <c r="BN393">
        <v>2.9999999999999997E-4</v>
      </c>
      <c r="BO393">
        <v>9.1999999999999998E-3</v>
      </c>
      <c r="BP393">
        <v>5.0000000000000001E-4</v>
      </c>
      <c r="BQ393" t="s">
        <v>179</v>
      </c>
      <c r="BR393">
        <v>2.9999999999999997E-4</v>
      </c>
      <c r="BS393" t="s">
        <v>179</v>
      </c>
      <c r="BT393">
        <v>4.0000000000000002E-4</v>
      </c>
      <c r="BU393" t="s">
        <v>179</v>
      </c>
      <c r="BV393">
        <v>6.9999999999999999E-4</v>
      </c>
      <c r="BW393" t="s">
        <v>179</v>
      </c>
      <c r="BX393">
        <v>8.0000000000000004E-4</v>
      </c>
      <c r="BY393" t="s">
        <v>18</v>
      </c>
      <c r="CA393" t="s">
        <v>179</v>
      </c>
      <c r="CB393">
        <v>8.0000000000000004E-4</v>
      </c>
      <c r="CC393" t="s">
        <v>179</v>
      </c>
      <c r="CD393">
        <v>2.0999999999999999E-3</v>
      </c>
      <c r="CE393" t="s">
        <v>179</v>
      </c>
      <c r="CF393">
        <v>2.2000000000000001E-3</v>
      </c>
      <c r="CG393" t="s">
        <v>216</v>
      </c>
      <c r="CH393">
        <v>1E-4</v>
      </c>
      <c r="CI393" t="s">
        <v>179</v>
      </c>
      <c r="CJ393">
        <v>7.1000000000000004E-3</v>
      </c>
      <c r="CK393" t="s">
        <v>179</v>
      </c>
      <c r="CL393">
        <v>1.11E-2</v>
      </c>
      <c r="CM393" t="s">
        <v>548</v>
      </c>
      <c r="CN393">
        <v>3.7000000000000002E-3</v>
      </c>
      <c r="CO393" t="s">
        <v>179</v>
      </c>
      <c r="CP393">
        <v>8.9999999999999998E-4</v>
      </c>
      <c r="CQ393" t="s">
        <v>179</v>
      </c>
      <c r="CR393">
        <v>3.3E-3</v>
      </c>
      <c r="CS393" t="s">
        <v>179</v>
      </c>
      <c r="CT393">
        <v>1.9E-3</v>
      </c>
      <c r="CU393" t="s">
        <v>179</v>
      </c>
      <c r="CV393">
        <v>8.0000000000000004E-4</v>
      </c>
      <c r="CW393" t="s">
        <v>18</v>
      </c>
      <c r="CY393" t="s">
        <v>179</v>
      </c>
      <c r="CZ393">
        <v>5.9999999999999995E-4</v>
      </c>
      <c r="DA393" t="s">
        <v>179</v>
      </c>
      <c r="DB393">
        <v>5.9999999999999995E-4</v>
      </c>
      <c r="DC393" t="s">
        <v>179</v>
      </c>
      <c r="DD393">
        <v>5.9999999999999995E-4</v>
      </c>
      <c r="DE393" t="s">
        <v>179</v>
      </c>
      <c r="DF393">
        <v>6.9999999999999999E-4</v>
      </c>
      <c r="DG393" t="s">
        <v>179</v>
      </c>
      <c r="DH393">
        <v>4.0000000000000002E-4</v>
      </c>
      <c r="DI393" t="s">
        <v>179</v>
      </c>
      <c r="DJ393">
        <v>4.0000000000000002E-4</v>
      </c>
      <c r="DK393" t="s">
        <v>2564</v>
      </c>
      <c r="DL393" t="s">
        <v>59</v>
      </c>
      <c r="DS393" t="s">
        <v>2566</v>
      </c>
      <c r="DT393" t="s">
        <v>2496</v>
      </c>
      <c r="DW393" t="s">
        <v>5047</v>
      </c>
    </row>
    <row r="394" spans="1:127">
      <c r="A394">
        <v>48</v>
      </c>
      <c r="B394" s="14">
        <v>44746.056944444441</v>
      </c>
      <c r="C394" t="s">
        <v>52</v>
      </c>
      <c r="D394">
        <v>0</v>
      </c>
      <c r="E394">
        <v>0</v>
      </c>
      <c r="F394">
        <v>0</v>
      </c>
      <c r="G394" t="s">
        <v>54</v>
      </c>
      <c r="H394" t="s">
        <v>55</v>
      </c>
      <c r="I394" t="s">
        <v>55</v>
      </c>
      <c r="J394" t="s">
        <v>55</v>
      </c>
      <c r="K394" t="s">
        <v>18</v>
      </c>
      <c r="L394">
        <v>90</v>
      </c>
      <c r="M394" t="s">
        <v>173</v>
      </c>
      <c r="N394">
        <v>0</v>
      </c>
      <c r="O394" t="s">
        <v>173</v>
      </c>
      <c r="P394">
        <v>0</v>
      </c>
      <c r="Q394" t="s">
        <v>173</v>
      </c>
      <c r="R394">
        <v>0</v>
      </c>
      <c r="S394">
        <v>2</v>
      </c>
      <c r="T394" t="s">
        <v>174</v>
      </c>
      <c r="U394">
        <v>2.9538000000000002</v>
      </c>
      <c r="V394">
        <v>0.63300000000000001</v>
      </c>
      <c r="W394">
        <v>11.7867</v>
      </c>
      <c r="X394">
        <v>0.3266</v>
      </c>
      <c r="Y394">
        <v>37.049399999999999</v>
      </c>
      <c r="Z394">
        <v>0.34949999999999998</v>
      </c>
      <c r="AA394">
        <v>5.1799999999999999E-2</v>
      </c>
      <c r="AB394">
        <v>1.55E-2</v>
      </c>
      <c r="AC394">
        <v>0.1772</v>
      </c>
      <c r="AD394">
        <v>1.24E-2</v>
      </c>
      <c r="AE394" t="s">
        <v>179</v>
      </c>
      <c r="AF394">
        <v>1.83E-2</v>
      </c>
      <c r="AG394">
        <v>0.39939999999999998</v>
      </c>
      <c r="AH394">
        <v>1.03E-2</v>
      </c>
      <c r="AI394">
        <v>7.2282000000000002</v>
      </c>
      <c r="AJ394">
        <v>3.1800000000000002E-2</v>
      </c>
      <c r="AK394">
        <v>0.67179999999999995</v>
      </c>
      <c r="AL394">
        <v>8.0999999999999996E-3</v>
      </c>
      <c r="AM394">
        <v>1.89E-2</v>
      </c>
      <c r="AN394">
        <v>8.3000000000000001E-3</v>
      </c>
      <c r="AO394">
        <v>2.3599999999999999E-2</v>
      </c>
      <c r="AP394">
        <v>4.3E-3</v>
      </c>
      <c r="AQ394">
        <v>8.8200000000000001E-2</v>
      </c>
      <c r="AR394">
        <v>4.5999999999999999E-3</v>
      </c>
      <c r="AS394">
        <v>6.7230999999999996</v>
      </c>
      <c r="AT394">
        <v>2.7799999999999998E-2</v>
      </c>
      <c r="AU394" t="s">
        <v>179</v>
      </c>
      <c r="AV394">
        <v>3.8999999999999998E-3</v>
      </c>
      <c r="AW394">
        <v>7.7000000000000002E-3</v>
      </c>
      <c r="AX394">
        <v>1E-3</v>
      </c>
      <c r="AY394">
        <v>7.1000000000000004E-3</v>
      </c>
      <c r="AZ394">
        <v>8.0000000000000004E-4</v>
      </c>
      <c r="BA394">
        <v>7.7999999999999996E-3</v>
      </c>
      <c r="BB394">
        <v>6.9999999999999999E-4</v>
      </c>
      <c r="BC394" t="s">
        <v>406</v>
      </c>
      <c r="BD394">
        <v>5.0000000000000001E-4</v>
      </c>
      <c r="BE394" t="s">
        <v>267</v>
      </c>
      <c r="BF394">
        <v>4.0000000000000002E-4</v>
      </c>
      <c r="BG394" t="s">
        <v>179</v>
      </c>
      <c r="BH394">
        <v>1E-4</v>
      </c>
      <c r="BI394" t="s">
        <v>212</v>
      </c>
      <c r="BJ394">
        <v>2.0000000000000001E-4</v>
      </c>
      <c r="BK394">
        <v>0.01</v>
      </c>
      <c r="BL394">
        <v>5.0000000000000001E-4</v>
      </c>
      <c r="BM394">
        <v>2.7000000000000001E-3</v>
      </c>
      <c r="BN394">
        <v>2.9999999999999997E-4</v>
      </c>
      <c r="BO394">
        <v>7.9000000000000008E-3</v>
      </c>
      <c r="BP394">
        <v>5.0000000000000001E-4</v>
      </c>
      <c r="BQ394" t="s">
        <v>179</v>
      </c>
      <c r="BR394">
        <v>2.9999999999999997E-4</v>
      </c>
      <c r="BS394" t="s">
        <v>179</v>
      </c>
      <c r="BT394">
        <v>4.0000000000000002E-4</v>
      </c>
      <c r="BU394" t="s">
        <v>179</v>
      </c>
      <c r="BV394">
        <v>5.9999999999999995E-4</v>
      </c>
      <c r="BW394" t="s">
        <v>18</v>
      </c>
      <c r="BY394" t="s">
        <v>18</v>
      </c>
      <c r="CA394" t="s">
        <v>179</v>
      </c>
      <c r="CB394">
        <v>8.0000000000000004E-4</v>
      </c>
      <c r="CC394" t="s">
        <v>179</v>
      </c>
      <c r="CD394">
        <v>2.0999999999999999E-3</v>
      </c>
      <c r="CE394" t="s">
        <v>179</v>
      </c>
      <c r="CF394">
        <v>2.2000000000000001E-3</v>
      </c>
      <c r="CG394" t="s">
        <v>216</v>
      </c>
      <c r="CH394">
        <v>1E-4</v>
      </c>
      <c r="CI394" t="s">
        <v>179</v>
      </c>
      <c r="CJ394">
        <v>7.4999999999999997E-3</v>
      </c>
      <c r="CK394" t="s">
        <v>179</v>
      </c>
      <c r="CL394">
        <v>1.12E-2</v>
      </c>
      <c r="CM394" t="s">
        <v>179</v>
      </c>
      <c r="CN394">
        <v>5.4000000000000003E-3</v>
      </c>
      <c r="CO394" t="s">
        <v>179</v>
      </c>
      <c r="CP394">
        <v>8.9999999999999998E-4</v>
      </c>
      <c r="CQ394" t="s">
        <v>179</v>
      </c>
      <c r="CR394">
        <v>3.2000000000000002E-3</v>
      </c>
      <c r="CS394" t="s">
        <v>179</v>
      </c>
      <c r="CT394">
        <v>1.9E-3</v>
      </c>
      <c r="CU394" t="s">
        <v>18</v>
      </c>
      <c r="CW394" t="s">
        <v>18</v>
      </c>
      <c r="CY394" t="s">
        <v>179</v>
      </c>
      <c r="CZ394">
        <v>5.0000000000000001E-4</v>
      </c>
      <c r="DA394" t="s">
        <v>179</v>
      </c>
      <c r="DB394">
        <v>5.9999999999999995E-4</v>
      </c>
      <c r="DC394" t="s">
        <v>179</v>
      </c>
      <c r="DD394">
        <v>5.9999999999999995E-4</v>
      </c>
      <c r="DE394" t="s">
        <v>179</v>
      </c>
      <c r="DF394">
        <v>6.9999999999999999E-4</v>
      </c>
      <c r="DG394" t="s">
        <v>179</v>
      </c>
      <c r="DH394">
        <v>4.0000000000000002E-4</v>
      </c>
      <c r="DI394" t="s">
        <v>179</v>
      </c>
      <c r="DJ394">
        <v>4.0000000000000002E-4</v>
      </c>
      <c r="DK394" t="s">
        <v>2564</v>
      </c>
      <c r="DL394" t="s">
        <v>59</v>
      </c>
      <c r="DS394" t="s">
        <v>2559</v>
      </c>
      <c r="DT394" t="s">
        <v>1613</v>
      </c>
      <c r="DW394" t="s">
        <v>5048</v>
      </c>
    </row>
    <row r="395" spans="1:127">
      <c r="A395">
        <v>49</v>
      </c>
      <c r="B395" s="14">
        <v>44746.059027777781</v>
      </c>
      <c r="C395" t="s">
        <v>52</v>
      </c>
      <c r="D395">
        <v>0</v>
      </c>
      <c r="E395">
        <v>0</v>
      </c>
      <c r="F395">
        <v>0</v>
      </c>
      <c r="G395" t="s">
        <v>54</v>
      </c>
      <c r="H395" t="s">
        <v>55</v>
      </c>
      <c r="I395" t="s">
        <v>55</v>
      </c>
      <c r="J395" t="s">
        <v>55</v>
      </c>
      <c r="K395" t="s">
        <v>18</v>
      </c>
      <c r="L395">
        <v>90</v>
      </c>
      <c r="M395" t="s">
        <v>173</v>
      </c>
      <c r="N395">
        <v>0</v>
      </c>
      <c r="O395" t="s">
        <v>173</v>
      </c>
      <c r="P395">
        <v>0</v>
      </c>
      <c r="Q395" t="s">
        <v>173</v>
      </c>
      <c r="R395">
        <v>0</v>
      </c>
      <c r="S395">
        <v>2</v>
      </c>
      <c r="T395" t="s">
        <v>174</v>
      </c>
      <c r="U395">
        <v>4.1093000000000002</v>
      </c>
      <c r="V395">
        <v>0.67800000000000005</v>
      </c>
      <c r="W395">
        <v>11.6983</v>
      </c>
      <c r="X395">
        <v>0.32869999999999999</v>
      </c>
      <c r="Y395">
        <v>39.311300000000003</v>
      </c>
      <c r="Z395">
        <v>0.36109999999999998</v>
      </c>
      <c r="AA395">
        <v>2.7199999999999998E-2</v>
      </c>
      <c r="AB395">
        <v>1.5299999999999999E-2</v>
      </c>
      <c r="AC395" t="s">
        <v>179</v>
      </c>
      <c r="AD395">
        <v>8.6999999999999994E-3</v>
      </c>
      <c r="AE395" t="s">
        <v>179</v>
      </c>
      <c r="AF395">
        <v>1.7299999999999999E-2</v>
      </c>
      <c r="AG395">
        <v>0.2581</v>
      </c>
      <c r="AH395">
        <v>8.8999999999999999E-3</v>
      </c>
      <c r="AI395">
        <v>7.7138</v>
      </c>
      <c r="AJ395">
        <v>3.2899999999999999E-2</v>
      </c>
      <c r="AK395">
        <v>0.67249999999999999</v>
      </c>
      <c r="AL395">
        <v>8.2000000000000007E-3</v>
      </c>
      <c r="AM395">
        <v>2.3800000000000002E-2</v>
      </c>
      <c r="AN395">
        <v>8.5000000000000006E-3</v>
      </c>
      <c r="AO395">
        <v>2.3199999999999998E-2</v>
      </c>
      <c r="AP395">
        <v>4.4999999999999997E-3</v>
      </c>
      <c r="AQ395">
        <v>9.9900000000000003E-2</v>
      </c>
      <c r="AR395">
        <v>4.8999999999999998E-3</v>
      </c>
      <c r="AS395">
        <v>6.9137000000000004</v>
      </c>
      <c r="AT395">
        <v>2.8299999999999999E-2</v>
      </c>
      <c r="AU395">
        <v>4.7999999999999996E-3</v>
      </c>
      <c r="AV395">
        <v>4.0000000000000001E-3</v>
      </c>
      <c r="AW395">
        <v>8.2000000000000007E-3</v>
      </c>
      <c r="AX395">
        <v>1E-3</v>
      </c>
      <c r="AY395">
        <v>7.4999999999999997E-3</v>
      </c>
      <c r="AZ395">
        <v>8.0000000000000004E-4</v>
      </c>
      <c r="BA395">
        <v>8.0000000000000002E-3</v>
      </c>
      <c r="BB395">
        <v>8.0000000000000004E-4</v>
      </c>
      <c r="BC395" t="s">
        <v>247</v>
      </c>
      <c r="BD395">
        <v>5.0000000000000001E-4</v>
      </c>
      <c r="BE395" t="s">
        <v>179</v>
      </c>
      <c r="BF395">
        <v>2.9999999999999997E-4</v>
      </c>
      <c r="BG395" t="s">
        <v>179</v>
      </c>
      <c r="BH395">
        <v>1E-4</v>
      </c>
      <c r="BI395" t="s">
        <v>516</v>
      </c>
      <c r="BJ395">
        <v>2.0000000000000001E-4</v>
      </c>
      <c r="BK395">
        <v>9.4999999999999998E-3</v>
      </c>
      <c r="BL395">
        <v>5.0000000000000001E-4</v>
      </c>
      <c r="BM395">
        <v>2.5999999999999999E-3</v>
      </c>
      <c r="BN395">
        <v>2.9999999999999997E-4</v>
      </c>
      <c r="BO395">
        <v>6.8999999999999999E-3</v>
      </c>
      <c r="BP395">
        <v>5.0000000000000001E-4</v>
      </c>
      <c r="BQ395" t="s">
        <v>179</v>
      </c>
      <c r="BR395">
        <v>2.9999999999999997E-4</v>
      </c>
      <c r="BS395" t="s">
        <v>179</v>
      </c>
      <c r="BT395">
        <v>4.0000000000000002E-4</v>
      </c>
      <c r="BU395" t="s">
        <v>179</v>
      </c>
      <c r="BV395">
        <v>6.9999999999999999E-4</v>
      </c>
      <c r="BW395" t="s">
        <v>18</v>
      </c>
      <c r="BY395" t="s">
        <v>18</v>
      </c>
      <c r="CA395" t="s">
        <v>179</v>
      </c>
      <c r="CB395">
        <v>8.0000000000000004E-4</v>
      </c>
      <c r="CC395" t="s">
        <v>179</v>
      </c>
      <c r="CD395">
        <v>2.0999999999999999E-3</v>
      </c>
      <c r="CE395" t="s">
        <v>179</v>
      </c>
      <c r="CF395">
        <v>2.3E-3</v>
      </c>
      <c r="CG395" t="s">
        <v>216</v>
      </c>
      <c r="CH395">
        <v>1E-4</v>
      </c>
      <c r="CI395" t="s">
        <v>179</v>
      </c>
      <c r="CJ395">
        <v>7.1999999999999998E-3</v>
      </c>
      <c r="CK395" t="s">
        <v>179</v>
      </c>
      <c r="CL395">
        <v>1.11E-2</v>
      </c>
      <c r="CM395" t="s">
        <v>179</v>
      </c>
      <c r="CN395">
        <v>4.1000000000000003E-3</v>
      </c>
      <c r="CO395" t="s">
        <v>179</v>
      </c>
      <c r="CP395">
        <v>8.9999999999999998E-4</v>
      </c>
      <c r="CQ395" t="s">
        <v>179</v>
      </c>
      <c r="CR395">
        <v>3.3E-3</v>
      </c>
      <c r="CS395" t="s">
        <v>179</v>
      </c>
      <c r="CT395">
        <v>2E-3</v>
      </c>
      <c r="CU395" t="s">
        <v>18</v>
      </c>
      <c r="CW395" t="s">
        <v>18</v>
      </c>
      <c r="CY395" t="s">
        <v>179</v>
      </c>
      <c r="CZ395">
        <v>5.9999999999999995E-4</v>
      </c>
      <c r="DA395" t="s">
        <v>179</v>
      </c>
      <c r="DB395">
        <v>5.9999999999999995E-4</v>
      </c>
      <c r="DC395" t="s">
        <v>179</v>
      </c>
      <c r="DD395">
        <v>5.0000000000000001E-4</v>
      </c>
      <c r="DE395" t="s">
        <v>179</v>
      </c>
      <c r="DF395">
        <v>5.9999999999999995E-4</v>
      </c>
      <c r="DG395" t="s">
        <v>516</v>
      </c>
      <c r="DH395">
        <v>4.0000000000000002E-4</v>
      </c>
      <c r="DI395" t="s">
        <v>179</v>
      </c>
      <c r="DJ395">
        <v>2.9999999999999997E-4</v>
      </c>
      <c r="DK395" t="s">
        <v>2564</v>
      </c>
      <c r="DL395" t="s">
        <v>59</v>
      </c>
      <c r="DS395" t="s">
        <v>2567</v>
      </c>
      <c r="DT395" t="s">
        <v>2568</v>
      </c>
      <c r="DW395" t="s">
        <v>5049</v>
      </c>
    </row>
    <row r="396" spans="1:127">
      <c r="A396">
        <v>50</v>
      </c>
      <c r="B396" s="14">
        <v>44746.061805555553</v>
      </c>
      <c r="C396" t="s">
        <v>52</v>
      </c>
      <c r="D396">
        <v>0</v>
      </c>
      <c r="E396">
        <v>0</v>
      </c>
      <c r="F396">
        <v>0</v>
      </c>
      <c r="G396" t="s">
        <v>54</v>
      </c>
      <c r="H396" t="s">
        <v>55</v>
      </c>
      <c r="I396" t="s">
        <v>55</v>
      </c>
      <c r="J396" t="s">
        <v>55</v>
      </c>
      <c r="K396" t="s">
        <v>18</v>
      </c>
      <c r="L396">
        <v>90</v>
      </c>
      <c r="M396" t="s">
        <v>173</v>
      </c>
      <c r="N396">
        <v>0</v>
      </c>
      <c r="O396" t="s">
        <v>173</v>
      </c>
      <c r="P396">
        <v>0</v>
      </c>
      <c r="Q396" t="s">
        <v>173</v>
      </c>
      <c r="R396">
        <v>0</v>
      </c>
      <c r="S396">
        <v>2</v>
      </c>
      <c r="T396" t="s">
        <v>174</v>
      </c>
      <c r="U396">
        <v>3.2926000000000002</v>
      </c>
      <c r="V396">
        <v>0.66990000000000005</v>
      </c>
      <c r="W396">
        <v>12.3188</v>
      </c>
      <c r="X396">
        <v>0.33489999999999998</v>
      </c>
      <c r="Y396">
        <v>38.709000000000003</v>
      </c>
      <c r="Z396">
        <v>0.35749999999999998</v>
      </c>
      <c r="AA396">
        <v>4.3400000000000001E-2</v>
      </c>
      <c r="AB396">
        <v>1.6199999999999999E-2</v>
      </c>
      <c r="AC396" t="s">
        <v>179</v>
      </c>
      <c r="AD396">
        <v>9.7000000000000003E-3</v>
      </c>
      <c r="AE396" t="s">
        <v>179</v>
      </c>
      <c r="AF396">
        <v>1.7999999999999999E-2</v>
      </c>
      <c r="AG396">
        <v>0.314</v>
      </c>
      <c r="AH396">
        <v>9.4999999999999998E-3</v>
      </c>
      <c r="AI396">
        <v>8.3416999999999994</v>
      </c>
      <c r="AJ396">
        <v>3.4200000000000001E-2</v>
      </c>
      <c r="AK396">
        <v>0.62990000000000002</v>
      </c>
      <c r="AL396">
        <v>8.0999999999999996E-3</v>
      </c>
      <c r="AM396">
        <v>2.1899999999999999E-2</v>
      </c>
      <c r="AN396">
        <v>8.3000000000000001E-3</v>
      </c>
      <c r="AO396">
        <v>2.3099999999999999E-2</v>
      </c>
      <c r="AP396">
        <v>4.1999999999999997E-3</v>
      </c>
      <c r="AQ396">
        <v>0.19750000000000001</v>
      </c>
      <c r="AR396">
        <v>6.4000000000000003E-3</v>
      </c>
      <c r="AS396">
        <v>6.4</v>
      </c>
      <c r="AT396">
        <v>2.7400000000000001E-2</v>
      </c>
      <c r="AU396">
        <v>8.8999999999999999E-3</v>
      </c>
      <c r="AV396">
        <v>3.8999999999999998E-3</v>
      </c>
      <c r="AW396">
        <v>2.3900000000000001E-2</v>
      </c>
      <c r="AX396">
        <v>1.5E-3</v>
      </c>
      <c r="AY396">
        <v>1.23E-2</v>
      </c>
      <c r="AZ396">
        <v>8.9999999999999998E-4</v>
      </c>
      <c r="BA396">
        <v>6.4999999999999997E-3</v>
      </c>
      <c r="BB396">
        <v>6.9999999999999999E-4</v>
      </c>
      <c r="BC396" t="s">
        <v>191</v>
      </c>
      <c r="BD396">
        <v>5.0000000000000001E-4</v>
      </c>
      <c r="BE396" t="s">
        <v>192</v>
      </c>
      <c r="BF396">
        <v>2.9999999999999997E-4</v>
      </c>
      <c r="BG396" t="s">
        <v>179</v>
      </c>
      <c r="BH396">
        <v>1E-4</v>
      </c>
      <c r="BI396" t="s">
        <v>211</v>
      </c>
      <c r="BJ396">
        <v>2.0000000000000001E-4</v>
      </c>
      <c r="BK396">
        <v>9.7999999999999997E-3</v>
      </c>
      <c r="BL396">
        <v>5.0000000000000001E-4</v>
      </c>
      <c r="BM396">
        <v>2.8E-3</v>
      </c>
      <c r="BN396">
        <v>2.9999999999999997E-4</v>
      </c>
      <c r="BO396">
        <v>7.4999999999999997E-3</v>
      </c>
      <c r="BP396">
        <v>5.0000000000000001E-4</v>
      </c>
      <c r="BQ396" t="s">
        <v>179</v>
      </c>
      <c r="BR396">
        <v>2.9999999999999997E-4</v>
      </c>
      <c r="BS396" t="s">
        <v>179</v>
      </c>
      <c r="BT396">
        <v>4.0000000000000002E-4</v>
      </c>
      <c r="BU396" t="s">
        <v>179</v>
      </c>
      <c r="BV396">
        <v>5.9999999999999995E-4</v>
      </c>
      <c r="BW396" t="s">
        <v>179</v>
      </c>
      <c r="BX396">
        <v>8.0000000000000004E-4</v>
      </c>
      <c r="BY396" t="s">
        <v>179</v>
      </c>
      <c r="BZ396">
        <v>1.1000000000000001E-3</v>
      </c>
      <c r="CA396" t="s">
        <v>179</v>
      </c>
      <c r="CB396">
        <v>8.0000000000000004E-4</v>
      </c>
      <c r="CC396" t="s">
        <v>179</v>
      </c>
      <c r="CD396">
        <v>2.0999999999999999E-3</v>
      </c>
      <c r="CE396" t="s">
        <v>179</v>
      </c>
      <c r="CF396">
        <v>2.2000000000000001E-3</v>
      </c>
      <c r="CG396" t="s">
        <v>179</v>
      </c>
      <c r="CH396">
        <v>1E-4</v>
      </c>
      <c r="CI396" t="s">
        <v>179</v>
      </c>
      <c r="CJ396">
        <v>6.8999999999999999E-3</v>
      </c>
      <c r="CK396" t="s">
        <v>179</v>
      </c>
      <c r="CL396">
        <v>1.12E-2</v>
      </c>
      <c r="CM396" t="s">
        <v>179</v>
      </c>
      <c r="CN396">
        <v>4.5999999999999999E-3</v>
      </c>
      <c r="CO396" t="s">
        <v>179</v>
      </c>
      <c r="CP396">
        <v>8.9999999999999998E-4</v>
      </c>
      <c r="CQ396" t="s">
        <v>179</v>
      </c>
      <c r="CR396">
        <v>3.0999999999999999E-3</v>
      </c>
      <c r="CS396" t="s">
        <v>179</v>
      </c>
      <c r="CT396">
        <v>1.9E-3</v>
      </c>
      <c r="CU396" t="s">
        <v>179</v>
      </c>
      <c r="CV396">
        <v>8.0000000000000004E-4</v>
      </c>
      <c r="CW396" t="s">
        <v>179</v>
      </c>
      <c r="CX396">
        <v>5.9999999999999995E-4</v>
      </c>
      <c r="CY396" t="s">
        <v>179</v>
      </c>
      <c r="CZ396">
        <v>5.9999999999999995E-4</v>
      </c>
      <c r="DA396" t="s">
        <v>179</v>
      </c>
      <c r="DB396">
        <v>5.9999999999999995E-4</v>
      </c>
      <c r="DC396" t="s">
        <v>179</v>
      </c>
      <c r="DD396">
        <v>5.9999999999999995E-4</v>
      </c>
      <c r="DE396" t="s">
        <v>179</v>
      </c>
      <c r="DF396">
        <v>5.9999999999999995E-4</v>
      </c>
      <c r="DG396" t="s">
        <v>179</v>
      </c>
      <c r="DH396">
        <v>4.0000000000000002E-4</v>
      </c>
      <c r="DI396" t="s">
        <v>179</v>
      </c>
      <c r="DJ396">
        <v>2.9999999999999997E-4</v>
      </c>
      <c r="DK396" t="s">
        <v>2564</v>
      </c>
      <c r="DL396" t="s">
        <v>59</v>
      </c>
      <c r="DS396" t="s">
        <v>2569</v>
      </c>
      <c r="DT396" t="s">
        <v>2570</v>
      </c>
      <c r="DW396" t="s">
        <v>5050</v>
      </c>
    </row>
    <row r="397" spans="1:127">
      <c r="A397">
        <v>51</v>
      </c>
      <c r="B397" s="14">
        <v>44746.064583333333</v>
      </c>
      <c r="C397" t="s">
        <v>52</v>
      </c>
      <c r="D397">
        <v>0</v>
      </c>
      <c r="E397">
        <v>0</v>
      </c>
      <c r="F397">
        <v>0</v>
      </c>
      <c r="G397" t="s">
        <v>54</v>
      </c>
      <c r="H397" t="s">
        <v>55</v>
      </c>
      <c r="I397" t="s">
        <v>55</v>
      </c>
      <c r="J397" t="s">
        <v>55</v>
      </c>
      <c r="K397" t="s">
        <v>18</v>
      </c>
      <c r="L397">
        <v>90</v>
      </c>
      <c r="M397" t="s">
        <v>173</v>
      </c>
      <c r="N397">
        <v>0</v>
      </c>
      <c r="O397" t="s">
        <v>173</v>
      </c>
      <c r="P397">
        <v>0</v>
      </c>
      <c r="Q397" t="s">
        <v>173</v>
      </c>
      <c r="R397">
        <v>0</v>
      </c>
      <c r="S397">
        <v>2</v>
      </c>
      <c r="T397" t="s">
        <v>174</v>
      </c>
      <c r="U397">
        <v>3.4872000000000001</v>
      </c>
      <c r="V397">
        <v>0.66859999999999997</v>
      </c>
      <c r="W397">
        <v>11.949400000000001</v>
      </c>
      <c r="X397">
        <v>0.33169999999999999</v>
      </c>
      <c r="Y397">
        <v>38.983600000000003</v>
      </c>
      <c r="Z397">
        <v>0.36049999999999999</v>
      </c>
      <c r="AA397">
        <v>5.4699999999999999E-2</v>
      </c>
      <c r="AB397">
        <v>1.5900000000000001E-2</v>
      </c>
      <c r="AC397">
        <v>5.0799999999999998E-2</v>
      </c>
      <c r="AD397">
        <v>1.0500000000000001E-2</v>
      </c>
      <c r="AE397" t="s">
        <v>179</v>
      </c>
      <c r="AF397">
        <v>1.84E-2</v>
      </c>
      <c r="AG397">
        <v>0.39839999999999998</v>
      </c>
      <c r="AH397">
        <v>1.04E-2</v>
      </c>
      <c r="AI397">
        <v>7.4676999999999998</v>
      </c>
      <c r="AJ397">
        <v>3.2399999999999998E-2</v>
      </c>
      <c r="AK397">
        <v>0.67169999999999996</v>
      </c>
      <c r="AL397">
        <v>8.2000000000000007E-3</v>
      </c>
      <c r="AM397">
        <v>1.77E-2</v>
      </c>
      <c r="AN397">
        <v>8.3000000000000001E-3</v>
      </c>
      <c r="AO397">
        <v>2.7699999999999999E-2</v>
      </c>
      <c r="AP397">
        <v>4.7999999999999996E-3</v>
      </c>
      <c r="AQ397">
        <v>9.2999999999999999E-2</v>
      </c>
      <c r="AR397">
        <v>4.7000000000000002E-3</v>
      </c>
      <c r="AS397">
        <v>7.0552000000000001</v>
      </c>
      <c r="AT397">
        <v>2.8500000000000001E-2</v>
      </c>
      <c r="AU397">
        <v>5.3E-3</v>
      </c>
      <c r="AV397">
        <v>4.1000000000000003E-3</v>
      </c>
      <c r="AW397">
        <v>1.0699999999999999E-2</v>
      </c>
      <c r="AX397">
        <v>1.1000000000000001E-3</v>
      </c>
      <c r="AY397">
        <v>9.1000000000000004E-3</v>
      </c>
      <c r="AZ397">
        <v>8.9999999999999998E-4</v>
      </c>
      <c r="BA397">
        <v>7.9000000000000008E-3</v>
      </c>
      <c r="BB397">
        <v>6.9999999999999999E-4</v>
      </c>
      <c r="BC397" t="s">
        <v>245</v>
      </c>
      <c r="BD397">
        <v>5.0000000000000001E-4</v>
      </c>
      <c r="BE397" t="s">
        <v>247</v>
      </c>
      <c r="BF397">
        <v>2.9999999999999997E-4</v>
      </c>
      <c r="BG397" t="s">
        <v>179</v>
      </c>
      <c r="BH397">
        <v>1E-4</v>
      </c>
      <c r="BI397" t="s">
        <v>211</v>
      </c>
      <c r="BJ397">
        <v>2.0000000000000001E-4</v>
      </c>
      <c r="BK397">
        <v>9.1000000000000004E-3</v>
      </c>
      <c r="BL397">
        <v>5.0000000000000001E-4</v>
      </c>
      <c r="BM397">
        <v>2.8E-3</v>
      </c>
      <c r="BN397">
        <v>2.9999999999999997E-4</v>
      </c>
      <c r="BO397">
        <v>8.0999999999999996E-3</v>
      </c>
      <c r="BP397">
        <v>5.0000000000000001E-4</v>
      </c>
      <c r="BQ397" t="s">
        <v>179</v>
      </c>
      <c r="BR397">
        <v>2.9999999999999997E-4</v>
      </c>
      <c r="BS397" t="s">
        <v>179</v>
      </c>
      <c r="BT397">
        <v>4.0000000000000002E-4</v>
      </c>
      <c r="BU397" t="s">
        <v>179</v>
      </c>
      <c r="BV397">
        <v>5.9999999999999995E-4</v>
      </c>
      <c r="BW397" t="s">
        <v>179</v>
      </c>
      <c r="BX397">
        <v>8.0000000000000004E-4</v>
      </c>
      <c r="BY397" t="s">
        <v>179</v>
      </c>
      <c r="BZ397">
        <v>1.1000000000000001E-3</v>
      </c>
      <c r="CA397" t="s">
        <v>179</v>
      </c>
      <c r="CB397">
        <v>8.0000000000000004E-4</v>
      </c>
      <c r="CC397" t="s">
        <v>179</v>
      </c>
      <c r="CD397">
        <v>2.0999999999999999E-3</v>
      </c>
      <c r="CE397" t="s">
        <v>179</v>
      </c>
      <c r="CF397">
        <v>2.3E-3</v>
      </c>
      <c r="CG397" t="s">
        <v>216</v>
      </c>
      <c r="CH397">
        <v>1E-4</v>
      </c>
      <c r="CI397" t="s">
        <v>179</v>
      </c>
      <c r="CJ397">
        <v>7.1999999999999998E-3</v>
      </c>
      <c r="CK397" t="s">
        <v>179</v>
      </c>
      <c r="CL397">
        <v>1.1299999999999999E-2</v>
      </c>
      <c r="CM397" t="s">
        <v>179</v>
      </c>
      <c r="CN397">
        <v>4.3E-3</v>
      </c>
      <c r="CO397" t="s">
        <v>179</v>
      </c>
      <c r="CP397">
        <v>8.9999999999999998E-4</v>
      </c>
      <c r="CQ397" t="s">
        <v>179</v>
      </c>
      <c r="CR397">
        <v>3.2000000000000002E-3</v>
      </c>
      <c r="CS397" t="s">
        <v>179</v>
      </c>
      <c r="CT397">
        <v>1.9E-3</v>
      </c>
      <c r="CU397" t="s">
        <v>179</v>
      </c>
      <c r="CV397">
        <v>8.0000000000000004E-4</v>
      </c>
      <c r="CW397" t="s">
        <v>18</v>
      </c>
      <c r="CY397" t="s">
        <v>179</v>
      </c>
      <c r="CZ397">
        <v>5.9999999999999995E-4</v>
      </c>
      <c r="DA397" t="s">
        <v>179</v>
      </c>
      <c r="DB397">
        <v>5.0000000000000001E-4</v>
      </c>
      <c r="DC397" t="s">
        <v>179</v>
      </c>
      <c r="DD397">
        <v>5.0000000000000001E-4</v>
      </c>
      <c r="DE397" t="s">
        <v>179</v>
      </c>
      <c r="DF397">
        <v>5.9999999999999995E-4</v>
      </c>
      <c r="DG397" t="s">
        <v>179</v>
      </c>
      <c r="DH397">
        <v>4.0000000000000002E-4</v>
      </c>
      <c r="DI397" t="s">
        <v>179</v>
      </c>
      <c r="DJ397">
        <v>2.9999999999999997E-4</v>
      </c>
      <c r="DK397" t="s">
        <v>2571</v>
      </c>
      <c r="DL397" t="s">
        <v>59</v>
      </c>
      <c r="DS397" t="s">
        <v>2572</v>
      </c>
      <c r="DT397" t="s">
        <v>2573</v>
      </c>
      <c r="DW397" t="s">
        <v>5051</v>
      </c>
    </row>
    <row r="398" spans="1:127">
      <c r="A398">
        <v>52</v>
      </c>
      <c r="B398" s="14">
        <v>44746.066666666666</v>
      </c>
      <c r="C398" t="s">
        <v>52</v>
      </c>
      <c r="D398">
        <v>0</v>
      </c>
      <c r="E398">
        <v>0</v>
      </c>
      <c r="F398">
        <v>0</v>
      </c>
      <c r="G398" t="s">
        <v>54</v>
      </c>
      <c r="H398" t="s">
        <v>55</v>
      </c>
      <c r="I398" t="s">
        <v>55</v>
      </c>
      <c r="J398" t="s">
        <v>55</v>
      </c>
      <c r="K398" t="s">
        <v>18</v>
      </c>
      <c r="L398">
        <v>90</v>
      </c>
      <c r="M398" t="s">
        <v>173</v>
      </c>
      <c r="N398">
        <v>0</v>
      </c>
      <c r="O398" t="s">
        <v>173</v>
      </c>
      <c r="P398">
        <v>0</v>
      </c>
      <c r="Q398" t="s">
        <v>173</v>
      </c>
      <c r="R398">
        <v>0</v>
      </c>
      <c r="S398">
        <v>2</v>
      </c>
      <c r="T398" t="s">
        <v>174</v>
      </c>
      <c r="U398">
        <v>3.7189000000000001</v>
      </c>
      <c r="V398">
        <v>0.68879999999999997</v>
      </c>
      <c r="W398">
        <v>12.260999999999999</v>
      </c>
      <c r="X398">
        <v>0.3367</v>
      </c>
      <c r="Y398">
        <v>39.262599999999999</v>
      </c>
      <c r="Z398">
        <v>0.3604</v>
      </c>
      <c r="AA398">
        <v>4.2299999999999997E-2</v>
      </c>
      <c r="AB398">
        <v>1.66E-2</v>
      </c>
      <c r="AC398">
        <v>3.4599999999999999E-2</v>
      </c>
      <c r="AD398">
        <v>1.0699999999999999E-2</v>
      </c>
      <c r="AE398" t="s">
        <v>179</v>
      </c>
      <c r="AF398">
        <v>1.83E-2</v>
      </c>
      <c r="AG398">
        <v>0.27489999999999998</v>
      </c>
      <c r="AH398">
        <v>9.1999999999999998E-3</v>
      </c>
      <c r="AI398">
        <v>8.9446999999999992</v>
      </c>
      <c r="AJ398">
        <v>3.5499999999999997E-2</v>
      </c>
      <c r="AK398">
        <v>0.67290000000000005</v>
      </c>
      <c r="AL398">
        <v>8.3999999999999995E-3</v>
      </c>
      <c r="AM398">
        <v>2.3900000000000001E-2</v>
      </c>
      <c r="AN398">
        <v>8.6999999999999994E-3</v>
      </c>
      <c r="AO398">
        <v>2.8500000000000001E-2</v>
      </c>
      <c r="AP398">
        <v>4.4999999999999997E-3</v>
      </c>
      <c r="AQ398">
        <v>9.5200000000000007E-2</v>
      </c>
      <c r="AR398">
        <v>4.7999999999999996E-3</v>
      </c>
      <c r="AS398">
        <v>6.3941999999999997</v>
      </c>
      <c r="AT398">
        <v>2.7699999999999999E-2</v>
      </c>
      <c r="AU398" t="s">
        <v>179</v>
      </c>
      <c r="AV398">
        <v>3.8E-3</v>
      </c>
      <c r="AW398">
        <v>1.47E-2</v>
      </c>
      <c r="AX398">
        <v>1.2999999999999999E-3</v>
      </c>
      <c r="AY398">
        <v>9.2999999999999992E-3</v>
      </c>
      <c r="AZ398">
        <v>8.9999999999999998E-4</v>
      </c>
      <c r="BA398">
        <v>7.7999999999999996E-3</v>
      </c>
      <c r="BB398">
        <v>8.0000000000000004E-4</v>
      </c>
      <c r="BC398" t="s">
        <v>211</v>
      </c>
      <c r="BD398">
        <v>5.0000000000000001E-4</v>
      </c>
      <c r="BE398" t="s">
        <v>192</v>
      </c>
      <c r="BF398">
        <v>2.9999999999999997E-4</v>
      </c>
      <c r="BG398" t="s">
        <v>179</v>
      </c>
      <c r="BH398">
        <v>1E-4</v>
      </c>
      <c r="BI398" t="s">
        <v>192</v>
      </c>
      <c r="BJ398">
        <v>2.0000000000000001E-4</v>
      </c>
      <c r="BK398">
        <v>9.9000000000000008E-3</v>
      </c>
      <c r="BL398">
        <v>5.0000000000000001E-4</v>
      </c>
      <c r="BM398">
        <v>2.8E-3</v>
      </c>
      <c r="BN398">
        <v>2.9999999999999997E-4</v>
      </c>
      <c r="BO398">
        <v>7.7999999999999996E-3</v>
      </c>
      <c r="BP398">
        <v>5.0000000000000001E-4</v>
      </c>
      <c r="BQ398" t="s">
        <v>179</v>
      </c>
      <c r="BR398">
        <v>2.9999999999999997E-4</v>
      </c>
      <c r="BS398" t="s">
        <v>179</v>
      </c>
      <c r="BT398">
        <v>4.0000000000000002E-4</v>
      </c>
      <c r="BU398" t="s">
        <v>179</v>
      </c>
      <c r="BV398">
        <v>6.9999999999999999E-4</v>
      </c>
      <c r="BW398" t="s">
        <v>18</v>
      </c>
      <c r="BY398" t="s">
        <v>18</v>
      </c>
      <c r="CA398" t="s">
        <v>179</v>
      </c>
      <c r="CB398">
        <v>8.0000000000000004E-4</v>
      </c>
      <c r="CC398" t="s">
        <v>179</v>
      </c>
      <c r="CD398">
        <v>2.0999999999999999E-3</v>
      </c>
      <c r="CE398" t="s">
        <v>179</v>
      </c>
      <c r="CF398">
        <v>2.3E-3</v>
      </c>
      <c r="CG398" t="s">
        <v>216</v>
      </c>
      <c r="CH398">
        <v>1E-4</v>
      </c>
      <c r="CI398" t="s">
        <v>179</v>
      </c>
      <c r="CJ398">
        <v>6.7999999999999996E-3</v>
      </c>
      <c r="CK398" t="s">
        <v>179</v>
      </c>
      <c r="CL398">
        <v>1.1299999999999999E-2</v>
      </c>
      <c r="CM398" t="s">
        <v>179</v>
      </c>
      <c r="CN398">
        <v>4.3E-3</v>
      </c>
      <c r="CO398" t="s">
        <v>179</v>
      </c>
      <c r="CP398">
        <v>8.9999999999999998E-4</v>
      </c>
      <c r="CQ398" t="s">
        <v>179</v>
      </c>
      <c r="CR398">
        <v>3.2000000000000002E-3</v>
      </c>
      <c r="CS398" t="s">
        <v>179</v>
      </c>
      <c r="CT398">
        <v>1.9E-3</v>
      </c>
      <c r="CU398" t="s">
        <v>179</v>
      </c>
      <c r="CV398">
        <v>8.0000000000000004E-4</v>
      </c>
      <c r="CW398" t="s">
        <v>179</v>
      </c>
      <c r="CX398">
        <v>5.9999999999999995E-4</v>
      </c>
      <c r="CY398" t="s">
        <v>179</v>
      </c>
      <c r="CZ398">
        <v>5.9999999999999995E-4</v>
      </c>
      <c r="DA398" t="s">
        <v>179</v>
      </c>
      <c r="DB398">
        <v>5.0000000000000001E-4</v>
      </c>
      <c r="DC398" t="s">
        <v>179</v>
      </c>
      <c r="DD398">
        <v>5.9999999999999995E-4</v>
      </c>
      <c r="DE398" t="s">
        <v>179</v>
      </c>
      <c r="DF398">
        <v>5.0000000000000001E-4</v>
      </c>
      <c r="DG398" t="s">
        <v>179</v>
      </c>
      <c r="DH398">
        <v>4.0000000000000002E-4</v>
      </c>
      <c r="DI398" t="s">
        <v>179</v>
      </c>
      <c r="DJ398">
        <v>2.9999999999999997E-4</v>
      </c>
      <c r="DK398" t="s">
        <v>2571</v>
      </c>
      <c r="DL398" t="s">
        <v>59</v>
      </c>
      <c r="DS398" t="s">
        <v>2574</v>
      </c>
      <c r="DT398" t="s">
        <v>1752</v>
      </c>
      <c r="DW398" t="s">
        <v>5052</v>
      </c>
    </row>
    <row r="399" spans="1:127">
      <c r="A399">
        <v>53</v>
      </c>
      <c r="B399" s="14">
        <v>44746.068749999999</v>
      </c>
      <c r="C399" t="s">
        <v>52</v>
      </c>
      <c r="D399">
        <v>0</v>
      </c>
      <c r="E399">
        <v>0</v>
      </c>
      <c r="F399">
        <v>0</v>
      </c>
      <c r="G399" t="s">
        <v>54</v>
      </c>
      <c r="H399" t="s">
        <v>55</v>
      </c>
      <c r="I399" t="s">
        <v>55</v>
      </c>
      <c r="J399" t="s">
        <v>55</v>
      </c>
      <c r="K399" t="s">
        <v>18</v>
      </c>
      <c r="L399">
        <v>90</v>
      </c>
      <c r="M399" t="s">
        <v>173</v>
      </c>
      <c r="N399">
        <v>0</v>
      </c>
      <c r="O399" t="s">
        <v>173</v>
      </c>
      <c r="P399">
        <v>0</v>
      </c>
      <c r="Q399" t="s">
        <v>173</v>
      </c>
      <c r="R399">
        <v>0</v>
      </c>
      <c r="S399">
        <v>2</v>
      </c>
      <c r="T399" t="s">
        <v>174</v>
      </c>
      <c r="U399">
        <v>4.9623999999999997</v>
      </c>
      <c r="V399">
        <v>0.69969999999999999</v>
      </c>
      <c r="W399">
        <v>12.6487</v>
      </c>
      <c r="X399">
        <v>0.34</v>
      </c>
      <c r="Y399">
        <v>41.615699999999997</v>
      </c>
      <c r="Z399">
        <v>0.37280000000000002</v>
      </c>
      <c r="AA399">
        <v>3.56E-2</v>
      </c>
      <c r="AB399">
        <v>1.5699999999999999E-2</v>
      </c>
      <c r="AC399" t="s">
        <v>179</v>
      </c>
      <c r="AD399">
        <v>8.6E-3</v>
      </c>
      <c r="AE399" t="s">
        <v>179</v>
      </c>
      <c r="AF399">
        <v>1.7000000000000001E-2</v>
      </c>
      <c r="AG399">
        <v>0.1981</v>
      </c>
      <c r="AH399">
        <v>8.3999999999999995E-3</v>
      </c>
      <c r="AI399">
        <v>8.0303000000000004</v>
      </c>
      <c r="AJ399">
        <v>3.3500000000000002E-2</v>
      </c>
      <c r="AK399">
        <v>0.70109999999999995</v>
      </c>
      <c r="AL399">
        <v>8.3999999999999995E-3</v>
      </c>
      <c r="AM399">
        <v>3.1399999999999997E-2</v>
      </c>
      <c r="AN399">
        <v>8.6999999999999994E-3</v>
      </c>
      <c r="AO399">
        <v>2.4400000000000002E-2</v>
      </c>
      <c r="AP399">
        <v>4.4000000000000003E-3</v>
      </c>
      <c r="AQ399">
        <v>0.11119999999999999</v>
      </c>
      <c r="AR399">
        <v>4.8999999999999998E-3</v>
      </c>
      <c r="AS399">
        <v>6.6090999999999998</v>
      </c>
      <c r="AT399">
        <v>2.7699999999999999E-2</v>
      </c>
      <c r="AU399" t="s">
        <v>179</v>
      </c>
      <c r="AV399">
        <v>3.8999999999999998E-3</v>
      </c>
      <c r="AW399">
        <v>1.14E-2</v>
      </c>
      <c r="AX399">
        <v>1.1000000000000001E-3</v>
      </c>
      <c r="AY399">
        <v>7.3000000000000001E-3</v>
      </c>
      <c r="AZ399">
        <v>8.0000000000000004E-4</v>
      </c>
      <c r="BA399">
        <v>8.0999999999999996E-3</v>
      </c>
      <c r="BB399">
        <v>6.9999999999999999E-4</v>
      </c>
      <c r="BC399" t="s">
        <v>391</v>
      </c>
      <c r="BD399">
        <v>5.0000000000000001E-4</v>
      </c>
      <c r="BE399" t="s">
        <v>179</v>
      </c>
      <c r="BF399">
        <v>2.9999999999999997E-4</v>
      </c>
      <c r="BG399" t="s">
        <v>179</v>
      </c>
      <c r="BH399">
        <v>1E-4</v>
      </c>
      <c r="BI399" t="s">
        <v>286</v>
      </c>
      <c r="BJ399">
        <v>2.0000000000000001E-4</v>
      </c>
      <c r="BK399">
        <v>9.4000000000000004E-3</v>
      </c>
      <c r="BL399">
        <v>5.0000000000000001E-4</v>
      </c>
      <c r="BM399">
        <v>3.0000000000000001E-3</v>
      </c>
      <c r="BN399">
        <v>2.9999999999999997E-4</v>
      </c>
      <c r="BO399">
        <v>7.4999999999999997E-3</v>
      </c>
      <c r="BP399">
        <v>5.0000000000000001E-4</v>
      </c>
      <c r="BQ399" t="s">
        <v>179</v>
      </c>
      <c r="BR399">
        <v>2.9999999999999997E-4</v>
      </c>
      <c r="BS399" t="s">
        <v>179</v>
      </c>
      <c r="BT399">
        <v>2.9999999999999997E-4</v>
      </c>
      <c r="BU399" t="s">
        <v>179</v>
      </c>
      <c r="BV399">
        <v>6.9999999999999999E-4</v>
      </c>
      <c r="BW399" t="s">
        <v>179</v>
      </c>
      <c r="BX399">
        <v>8.0000000000000004E-4</v>
      </c>
      <c r="BY399" t="s">
        <v>179</v>
      </c>
      <c r="BZ399">
        <v>1.1000000000000001E-3</v>
      </c>
      <c r="CA399" t="s">
        <v>179</v>
      </c>
      <c r="CB399">
        <v>8.0000000000000004E-4</v>
      </c>
      <c r="CC399" t="s">
        <v>179</v>
      </c>
      <c r="CD399">
        <v>2E-3</v>
      </c>
      <c r="CE399" t="s">
        <v>179</v>
      </c>
      <c r="CF399">
        <v>2.3E-3</v>
      </c>
      <c r="CG399" t="s">
        <v>179</v>
      </c>
      <c r="CH399">
        <v>1E-4</v>
      </c>
      <c r="CI399" t="s">
        <v>179</v>
      </c>
      <c r="CJ399">
        <v>6.7000000000000002E-3</v>
      </c>
      <c r="CK399" t="s">
        <v>179</v>
      </c>
      <c r="CL399">
        <v>1.0999999999999999E-2</v>
      </c>
      <c r="CM399" t="s">
        <v>179</v>
      </c>
      <c r="CN399">
        <v>3.0000000000000001E-3</v>
      </c>
      <c r="CO399" t="s">
        <v>179</v>
      </c>
      <c r="CP399">
        <v>8.0000000000000004E-4</v>
      </c>
      <c r="CQ399" t="s">
        <v>179</v>
      </c>
      <c r="CR399">
        <v>3.3E-3</v>
      </c>
      <c r="CS399" t="s">
        <v>179</v>
      </c>
      <c r="CT399">
        <v>1.9E-3</v>
      </c>
      <c r="CU399" t="s">
        <v>179</v>
      </c>
      <c r="CV399">
        <v>8.0000000000000004E-4</v>
      </c>
      <c r="CW399" t="s">
        <v>18</v>
      </c>
      <c r="CY399" t="s">
        <v>179</v>
      </c>
      <c r="CZ399">
        <v>5.9999999999999995E-4</v>
      </c>
      <c r="DA399" t="s">
        <v>179</v>
      </c>
      <c r="DB399">
        <v>5.9999999999999995E-4</v>
      </c>
      <c r="DC399" t="s">
        <v>179</v>
      </c>
      <c r="DD399">
        <v>5.9999999999999995E-4</v>
      </c>
      <c r="DE399" t="s">
        <v>179</v>
      </c>
      <c r="DF399">
        <v>5.9999999999999995E-4</v>
      </c>
      <c r="DG399" t="s">
        <v>179</v>
      </c>
      <c r="DH399">
        <v>4.0000000000000002E-4</v>
      </c>
      <c r="DI399" t="s">
        <v>179</v>
      </c>
      <c r="DJ399">
        <v>2.9999999999999997E-4</v>
      </c>
      <c r="DK399" t="s">
        <v>2571</v>
      </c>
      <c r="DL399" t="s">
        <v>59</v>
      </c>
      <c r="DS399" t="s">
        <v>2575</v>
      </c>
      <c r="DT399" t="s">
        <v>2471</v>
      </c>
      <c r="DW399" t="s">
        <v>5053</v>
      </c>
    </row>
    <row r="400" spans="1:127">
      <c r="A400">
        <v>54</v>
      </c>
      <c r="B400" s="14">
        <v>44746.086805555555</v>
      </c>
      <c r="C400" t="s">
        <v>52</v>
      </c>
      <c r="D400">
        <v>0</v>
      </c>
      <c r="E400">
        <v>0</v>
      </c>
      <c r="F400">
        <v>0</v>
      </c>
      <c r="G400" t="s">
        <v>54</v>
      </c>
      <c r="H400" t="s">
        <v>55</v>
      </c>
      <c r="I400" t="s">
        <v>55</v>
      </c>
      <c r="J400" t="s">
        <v>55</v>
      </c>
      <c r="K400" t="s">
        <v>18</v>
      </c>
      <c r="L400">
        <v>90</v>
      </c>
      <c r="M400" t="s">
        <v>173</v>
      </c>
      <c r="N400">
        <v>0</v>
      </c>
      <c r="O400" t="s">
        <v>173</v>
      </c>
      <c r="P400">
        <v>0</v>
      </c>
      <c r="Q400" t="s">
        <v>173</v>
      </c>
      <c r="R400">
        <v>0</v>
      </c>
      <c r="S400">
        <v>2</v>
      </c>
      <c r="T400" t="s">
        <v>174</v>
      </c>
      <c r="U400">
        <v>3.8439999999999999</v>
      </c>
      <c r="V400">
        <v>0.67290000000000005</v>
      </c>
      <c r="W400">
        <v>11.950799999999999</v>
      </c>
      <c r="X400">
        <v>0.33229999999999998</v>
      </c>
      <c r="Y400">
        <v>38.887500000000003</v>
      </c>
      <c r="Z400">
        <v>0.35859999999999997</v>
      </c>
      <c r="AA400">
        <v>4.2500000000000003E-2</v>
      </c>
      <c r="AB400">
        <v>1.6199999999999999E-2</v>
      </c>
      <c r="AC400" t="s">
        <v>179</v>
      </c>
      <c r="AD400">
        <v>8.8000000000000005E-3</v>
      </c>
      <c r="AE400" t="s">
        <v>179</v>
      </c>
      <c r="AF400">
        <v>1.6899999999999998E-2</v>
      </c>
      <c r="AG400">
        <v>0.31640000000000001</v>
      </c>
      <c r="AH400">
        <v>9.4999999999999998E-3</v>
      </c>
      <c r="AI400">
        <v>8.2241999999999997</v>
      </c>
      <c r="AJ400">
        <v>3.39E-2</v>
      </c>
      <c r="AK400">
        <v>0.80420000000000003</v>
      </c>
      <c r="AL400">
        <v>8.8000000000000005E-3</v>
      </c>
      <c r="AM400">
        <v>2.8899999999999999E-2</v>
      </c>
      <c r="AN400">
        <v>9.2999999999999992E-3</v>
      </c>
      <c r="AO400">
        <v>1.7299999999999999E-2</v>
      </c>
      <c r="AP400">
        <v>4.3E-3</v>
      </c>
      <c r="AQ400">
        <v>0.1206</v>
      </c>
      <c r="AR400">
        <v>5.3E-3</v>
      </c>
      <c r="AS400">
        <v>6.6669999999999998</v>
      </c>
      <c r="AT400">
        <v>2.81E-2</v>
      </c>
      <c r="AU400">
        <v>5.7000000000000002E-3</v>
      </c>
      <c r="AV400">
        <v>3.8999999999999998E-3</v>
      </c>
      <c r="AW400">
        <v>8.3999999999999995E-3</v>
      </c>
      <c r="AX400">
        <v>1.1000000000000001E-3</v>
      </c>
      <c r="AY400">
        <v>7.4999999999999997E-3</v>
      </c>
      <c r="AZ400">
        <v>8.0000000000000004E-4</v>
      </c>
      <c r="BA400">
        <v>8.0000000000000002E-3</v>
      </c>
      <c r="BB400">
        <v>8.0000000000000004E-4</v>
      </c>
      <c r="BC400" t="s">
        <v>406</v>
      </c>
      <c r="BD400">
        <v>5.0000000000000001E-4</v>
      </c>
      <c r="BE400" t="s">
        <v>179</v>
      </c>
      <c r="BF400">
        <v>2.9999999999999997E-4</v>
      </c>
      <c r="BG400" t="s">
        <v>179</v>
      </c>
      <c r="BH400">
        <v>1E-4</v>
      </c>
      <c r="BI400" t="s">
        <v>212</v>
      </c>
      <c r="BJ400">
        <v>2.0000000000000001E-4</v>
      </c>
      <c r="BK400">
        <v>9.5999999999999992E-3</v>
      </c>
      <c r="BL400">
        <v>5.0000000000000001E-4</v>
      </c>
      <c r="BM400">
        <v>3.0000000000000001E-3</v>
      </c>
      <c r="BN400">
        <v>2.9999999999999997E-4</v>
      </c>
      <c r="BO400">
        <v>8.0999999999999996E-3</v>
      </c>
      <c r="BP400">
        <v>5.0000000000000001E-4</v>
      </c>
      <c r="BQ400" t="s">
        <v>179</v>
      </c>
      <c r="BR400">
        <v>2.9999999999999997E-4</v>
      </c>
      <c r="BS400" t="s">
        <v>179</v>
      </c>
      <c r="BT400">
        <v>4.0000000000000002E-4</v>
      </c>
      <c r="BU400" t="s">
        <v>179</v>
      </c>
      <c r="BV400">
        <v>6.9999999999999999E-4</v>
      </c>
      <c r="BW400" t="s">
        <v>18</v>
      </c>
      <c r="BY400" t="s">
        <v>18</v>
      </c>
      <c r="CA400" t="s">
        <v>245</v>
      </c>
      <c r="CB400">
        <v>8.0000000000000004E-4</v>
      </c>
      <c r="CC400" t="s">
        <v>179</v>
      </c>
      <c r="CD400">
        <v>2.0999999999999999E-3</v>
      </c>
      <c r="CE400" t="s">
        <v>179</v>
      </c>
      <c r="CF400">
        <v>2.3E-3</v>
      </c>
      <c r="CG400" t="s">
        <v>179</v>
      </c>
      <c r="CH400">
        <v>1E-4</v>
      </c>
      <c r="CI400" t="s">
        <v>179</v>
      </c>
      <c r="CJ400">
        <v>7.1999999999999998E-3</v>
      </c>
      <c r="CK400" t="s">
        <v>179</v>
      </c>
      <c r="CL400">
        <v>1.1299999999999999E-2</v>
      </c>
      <c r="CM400" t="s">
        <v>179</v>
      </c>
      <c r="CN400">
        <v>4.4000000000000003E-3</v>
      </c>
      <c r="CO400" t="s">
        <v>179</v>
      </c>
      <c r="CP400">
        <v>8.9999999999999998E-4</v>
      </c>
      <c r="CQ400" t="s">
        <v>179</v>
      </c>
      <c r="CR400">
        <v>3.3E-3</v>
      </c>
      <c r="CS400" t="s">
        <v>179</v>
      </c>
      <c r="CT400">
        <v>1.9E-3</v>
      </c>
      <c r="CU400" t="s">
        <v>18</v>
      </c>
      <c r="CW400" t="s">
        <v>18</v>
      </c>
      <c r="CY400" t="s">
        <v>179</v>
      </c>
      <c r="CZ400">
        <v>5.9999999999999995E-4</v>
      </c>
      <c r="DA400" t="s">
        <v>179</v>
      </c>
      <c r="DB400">
        <v>5.9999999999999995E-4</v>
      </c>
      <c r="DC400" t="s">
        <v>179</v>
      </c>
      <c r="DD400">
        <v>5.9999999999999995E-4</v>
      </c>
      <c r="DE400" t="s">
        <v>179</v>
      </c>
      <c r="DF400">
        <v>6.9999999999999999E-4</v>
      </c>
      <c r="DG400" t="s">
        <v>179</v>
      </c>
      <c r="DH400">
        <v>4.0000000000000002E-4</v>
      </c>
      <c r="DI400" t="s">
        <v>179</v>
      </c>
      <c r="DJ400">
        <v>4.0000000000000002E-4</v>
      </c>
      <c r="DK400" t="s">
        <v>2576</v>
      </c>
      <c r="DL400" t="s">
        <v>59</v>
      </c>
      <c r="DS400" t="s">
        <v>2577</v>
      </c>
      <c r="DT400" t="s">
        <v>1596</v>
      </c>
      <c r="DW400" t="s">
        <v>5054</v>
      </c>
    </row>
    <row r="401" spans="1:127">
      <c r="A401">
        <v>55</v>
      </c>
      <c r="B401" s="14">
        <v>44746.088888888888</v>
      </c>
      <c r="C401" t="s">
        <v>52</v>
      </c>
      <c r="D401">
        <v>0</v>
      </c>
      <c r="E401">
        <v>0</v>
      </c>
      <c r="F401">
        <v>0</v>
      </c>
      <c r="G401" t="s">
        <v>54</v>
      </c>
      <c r="H401" t="s">
        <v>55</v>
      </c>
      <c r="I401" t="s">
        <v>55</v>
      </c>
      <c r="J401" t="s">
        <v>55</v>
      </c>
      <c r="K401" t="s">
        <v>18</v>
      </c>
      <c r="L401">
        <v>90</v>
      </c>
      <c r="M401" t="s">
        <v>173</v>
      </c>
      <c r="N401">
        <v>0</v>
      </c>
      <c r="O401" t="s">
        <v>173</v>
      </c>
      <c r="P401">
        <v>0</v>
      </c>
      <c r="Q401" t="s">
        <v>173</v>
      </c>
      <c r="R401">
        <v>0</v>
      </c>
      <c r="S401">
        <v>2</v>
      </c>
      <c r="T401" t="s">
        <v>174</v>
      </c>
      <c r="U401">
        <v>3.8268</v>
      </c>
      <c r="V401">
        <v>0.67749999999999999</v>
      </c>
      <c r="W401">
        <v>12.6053</v>
      </c>
      <c r="X401">
        <v>0.33650000000000002</v>
      </c>
      <c r="Y401">
        <v>38.819099999999999</v>
      </c>
      <c r="Z401">
        <v>0.35680000000000001</v>
      </c>
      <c r="AA401">
        <v>2.3199999999999998E-2</v>
      </c>
      <c r="AB401">
        <v>1.5699999999999999E-2</v>
      </c>
      <c r="AC401" t="s">
        <v>179</v>
      </c>
      <c r="AD401">
        <v>8.8999999999999999E-3</v>
      </c>
      <c r="AE401" t="s">
        <v>179</v>
      </c>
      <c r="AF401">
        <v>1.67E-2</v>
      </c>
      <c r="AG401">
        <v>0.2913</v>
      </c>
      <c r="AH401">
        <v>9.1999999999999998E-3</v>
      </c>
      <c r="AI401">
        <v>8.5024999999999995</v>
      </c>
      <c r="AJ401">
        <v>3.44E-2</v>
      </c>
      <c r="AK401">
        <v>0.61560000000000004</v>
      </c>
      <c r="AL401">
        <v>7.9000000000000008E-3</v>
      </c>
      <c r="AM401">
        <v>2.7900000000000001E-2</v>
      </c>
      <c r="AN401">
        <v>8.5000000000000006E-3</v>
      </c>
      <c r="AO401">
        <v>1.95E-2</v>
      </c>
      <c r="AP401">
        <v>4.1999999999999997E-3</v>
      </c>
      <c r="AQ401">
        <v>0.11509999999999999</v>
      </c>
      <c r="AR401">
        <v>5.0000000000000001E-3</v>
      </c>
      <c r="AS401">
        <v>6.0275999999999996</v>
      </c>
      <c r="AT401">
        <v>2.6599999999999999E-2</v>
      </c>
      <c r="AU401" t="s">
        <v>179</v>
      </c>
      <c r="AV401">
        <v>3.7000000000000002E-3</v>
      </c>
      <c r="AW401">
        <v>9.7999999999999997E-3</v>
      </c>
      <c r="AX401">
        <v>1.1000000000000001E-3</v>
      </c>
      <c r="AY401">
        <v>8.0000000000000002E-3</v>
      </c>
      <c r="AZ401">
        <v>8.0000000000000004E-4</v>
      </c>
      <c r="BA401">
        <v>5.7999999999999996E-3</v>
      </c>
      <c r="BB401">
        <v>6.9999999999999999E-4</v>
      </c>
      <c r="BC401" t="s">
        <v>285</v>
      </c>
      <c r="BD401">
        <v>5.0000000000000001E-4</v>
      </c>
      <c r="BE401" t="s">
        <v>179</v>
      </c>
      <c r="BF401">
        <v>2.9999999999999997E-4</v>
      </c>
      <c r="BG401" t="s">
        <v>216</v>
      </c>
      <c r="BH401">
        <v>1E-4</v>
      </c>
      <c r="BI401" t="s">
        <v>192</v>
      </c>
      <c r="BJ401">
        <v>2.0000000000000001E-4</v>
      </c>
      <c r="BK401">
        <v>8.6E-3</v>
      </c>
      <c r="BL401">
        <v>4.0000000000000002E-4</v>
      </c>
      <c r="BM401">
        <v>2.5000000000000001E-3</v>
      </c>
      <c r="BN401">
        <v>2.9999999999999997E-4</v>
      </c>
      <c r="BO401">
        <v>7.4000000000000003E-3</v>
      </c>
      <c r="BP401">
        <v>5.0000000000000001E-4</v>
      </c>
      <c r="BQ401" t="s">
        <v>179</v>
      </c>
      <c r="BR401">
        <v>2.9999999999999997E-4</v>
      </c>
      <c r="BS401" t="s">
        <v>179</v>
      </c>
      <c r="BT401">
        <v>4.0000000000000002E-4</v>
      </c>
      <c r="BU401" t="s">
        <v>179</v>
      </c>
      <c r="BV401">
        <v>6.9999999999999999E-4</v>
      </c>
      <c r="BW401" t="s">
        <v>18</v>
      </c>
      <c r="BY401" t="s">
        <v>18</v>
      </c>
      <c r="CA401" t="s">
        <v>179</v>
      </c>
      <c r="CB401">
        <v>8.0000000000000004E-4</v>
      </c>
      <c r="CC401" t="s">
        <v>179</v>
      </c>
      <c r="CD401">
        <v>2E-3</v>
      </c>
      <c r="CE401" t="s">
        <v>179</v>
      </c>
      <c r="CF401">
        <v>2.3E-3</v>
      </c>
      <c r="CG401" t="s">
        <v>216</v>
      </c>
      <c r="CH401">
        <v>1E-4</v>
      </c>
      <c r="CI401" t="s">
        <v>179</v>
      </c>
      <c r="CJ401">
        <v>6.7000000000000002E-3</v>
      </c>
      <c r="CK401" t="s">
        <v>179</v>
      </c>
      <c r="CL401">
        <v>1.0999999999999999E-2</v>
      </c>
      <c r="CM401" t="s">
        <v>179</v>
      </c>
      <c r="CN401">
        <v>4.4000000000000003E-3</v>
      </c>
      <c r="CO401" t="s">
        <v>179</v>
      </c>
      <c r="CP401">
        <v>8.9999999999999998E-4</v>
      </c>
      <c r="CQ401" t="s">
        <v>179</v>
      </c>
      <c r="CR401">
        <v>3.3E-3</v>
      </c>
      <c r="CS401" t="s">
        <v>179</v>
      </c>
      <c r="CT401">
        <v>2E-3</v>
      </c>
      <c r="CU401" t="s">
        <v>18</v>
      </c>
      <c r="CW401" t="s">
        <v>18</v>
      </c>
      <c r="CY401" t="s">
        <v>179</v>
      </c>
      <c r="CZ401">
        <v>5.9999999999999995E-4</v>
      </c>
      <c r="DA401" t="s">
        <v>179</v>
      </c>
      <c r="DB401">
        <v>5.9999999999999995E-4</v>
      </c>
      <c r="DC401" t="s">
        <v>179</v>
      </c>
      <c r="DD401">
        <v>5.9999999999999995E-4</v>
      </c>
      <c r="DE401" t="s">
        <v>179</v>
      </c>
      <c r="DF401">
        <v>5.9999999999999995E-4</v>
      </c>
      <c r="DG401" t="s">
        <v>179</v>
      </c>
      <c r="DH401">
        <v>4.0000000000000002E-4</v>
      </c>
      <c r="DI401" t="s">
        <v>179</v>
      </c>
      <c r="DJ401">
        <v>2.9999999999999997E-4</v>
      </c>
      <c r="DK401" t="s">
        <v>2576</v>
      </c>
      <c r="DL401" t="s">
        <v>59</v>
      </c>
      <c r="DS401" t="s">
        <v>2578</v>
      </c>
      <c r="DT401" t="s">
        <v>5980</v>
      </c>
      <c r="DW401" t="s">
        <v>5055</v>
      </c>
    </row>
    <row r="402" spans="1:127">
      <c r="A402">
        <v>57</v>
      </c>
      <c r="B402" s="14">
        <v>44746.091666666667</v>
      </c>
      <c r="C402" t="s">
        <v>52</v>
      </c>
      <c r="D402">
        <v>0</v>
      </c>
      <c r="E402">
        <v>0</v>
      </c>
      <c r="F402">
        <v>0</v>
      </c>
      <c r="G402" t="s">
        <v>54</v>
      </c>
      <c r="H402" t="s">
        <v>55</v>
      </c>
      <c r="I402" t="s">
        <v>55</v>
      </c>
      <c r="J402" t="s">
        <v>55</v>
      </c>
      <c r="K402" t="s">
        <v>18</v>
      </c>
      <c r="L402">
        <v>90</v>
      </c>
      <c r="M402" t="s">
        <v>173</v>
      </c>
      <c r="N402">
        <v>0</v>
      </c>
      <c r="O402" t="s">
        <v>173</v>
      </c>
      <c r="P402">
        <v>0</v>
      </c>
      <c r="Q402" t="s">
        <v>173</v>
      </c>
      <c r="R402">
        <v>0</v>
      </c>
      <c r="S402">
        <v>2</v>
      </c>
      <c r="T402" t="s">
        <v>174</v>
      </c>
      <c r="U402">
        <v>1.6452</v>
      </c>
      <c r="V402">
        <v>0.55900000000000005</v>
      </c>
      <c r="W402">
        <v>6.9507000000000003</v>
      </c>
      <c r="X402">
        <v>0.25719999999999998</v>
      </c>
      <c r="Y402">
        <v>26.653500000000001</v>
      </c>
      <c r="Z402">
        <v>0.28739999999999999</v>
      </c>
      <c r="AA402">
        <v>3.0200000000000001E-2</v>
      </c>
      <c r="AB402">
        <v>1.3599999999999999E-2</v>
      </c>
      <c r="AC402" t="s">
        <v>179</v>
      </c>
      <c r="AD402">
        <v>7.9000000000000008E-3</v>
      </c>
      <c r="AE402" t="s">
        <v>179</v>
      </c>
      <c r="AF402">
        <v>1.7100000000000001E-2</v>
      </c>
      <c r="AG402">
        <v>0.45590000000000003</v>
      </c>
      <c r="AH402">
        <v>1.0200000000000001E-2</v>
      </c>
      <c r="AI402">
        <v>5.2320000000000002</v>
      </c>
      <c r="AJ402">
        <v>2.6700000000000002E-2</v>
      </c>
      <c r="AK402">
        <v>0.49430000000000002</v>
      </c>
      <c r="AL402">
        <v>7.0000000000000001E-3</v>
      </c>
      <c r="AM402" t="s">
        <v>179</v>
      </c>
      <c r="AN402">
        <v>7.0000000000000001E-3</v>
      </c>
      <c r="AO402">
        <v>1.83E-2</v>
      </c>
      <c r="AP402">
        <v>3.8E-3</v>
      </c>
      <c r="AQ402">
        <v>7.7200000000000005E-2</v>
      </c>
      <c r="AR402">
        <v>4.4999999999999997E-3</v>
      </c>
      <c r="AS402">
        <v>5.2599</v>
      </c>
      <c r="AT402">
        <v>2.4E-2</v>
      </c>
      <c r="AU402" t="s">
        <v>179</v>
      </c>
      <c r="AV402">
        <v>3.5999999999999999E-3</v>
      </c>
      <c r="AW402">
        <v>9.4999999999999998E-3</v>
      </c>
      <c r="AX402">
        <v>1.1999999999999999E-3</v>
      </c>
      <c r="AY402">
        <v>7.7000000000000002E-3</v>
      </c>
      <c r="AZ402">
        <v>8.9999999999999998E-4</v>
      </c>
      <c r="BA402">
        <v>6.6E-3</v>
      </c>
      <c r="BB402">
        <v>6.9999999999999999E-4</v>
      </c>
      <c r="BC402" t="s">
        <v>267</v>
      </c>
      <c r="BD402">
        <v>5.0000000000000001E-4</v>
      </c>
      <c r="BE402" t="s">
        <v>192</v>
      </c>
      <c r="BF402">
        <v>4.0000000000000002E-4</v>
      </c>
      <c r="BG402" t="s">
        <v>179</v>
      </c>
      <c r="BH402">
        <v>1E-4</v>
      </c>
      <c r="BI402" t="s">
        <v>192</v>
      </c>
      <c r="BJ402">
        <v>2.0000000000000001E-4</v>
      </c>
      <c r="BK402">
        <v>7.9000000000000008E-3</v>
      </c>
      <c r="BL402">
        <v>5.0000000000000001E-4</v>
      </c>
      <c r="BM402">
        <v>2.0999999999999999E-3</v>
      </c>
      <c r="BN402">
        <v>2.9999999999999997E-4</v>
      </c>
      <c r="BO402">
        <v>7.4000000000000003E-3</v>
      </c>
      <c r="BP402">
        <v>6.9999999999999999E-4</v>
      </c>
      <c r="BQ402" t="s">
        <v>179</v>
      </c>
      <c r="BR402">
        <v>2.9999999999999997E-4</v>
      </c>
      <c r="BS402" t="s">
        <v>179</v>
      </c>
      <c r="BT402">
        <v>5.0000000000000001E-4</v>
      </c>
      <c r="BU402" t="s">
        <v>179</v>
      </c>
      <c r="BV402">
        <v>5.9999999999999995E-4</v>
      </c>
      <c r="BW402" t="s">
        <v>18</v>
      </c>
      <c r="BY402" t="s">
        <v>18</v>
      </c>
      <c r="CA402" t="s">
        <v>179</v>
      </c>
      <c r="CB402">
        <v>8.9999999999999998E-4</v>
      </c>
      <c r="CC402" t="s">
        <v>179</v>
      </c>
      <c r="CD402">
        <v>2.3999999999999998E-3</v>
      </c>
      <c r="CE402" t="s">
        <v>179</v>
      </c>
      <c r="CF402">
        <v>2E-3</v>
      </c>
      <c r="CG402" t="s">
        <v>179</v>
      </c>
      <c r="CH402">
        <v>1E-4</v>
      </c>
      <c r="CI402" t="s">
        <v>179</v>
      </c>
      <c r="CJ402">
        <v>1.09E-2</v>
      </c>
      <c r="CK402" t="s">
        <v>179</v>
      </c>
      <c r="CL402">
        <v>1.2999999999999999E-2</v>
      </c>
      <c r="CM402" t="s">
        <v>179</v>
      </c>
      <c r="CN402">
        <v>1.12E-2</v>
      </c>
      <c r="CO402" t="s">
        <v>179</v>
      </c>
      <c r="CP402">
        <v>1E-3</v>
      </c>
      <c r="CQ402" t="s">
        <v>179</v>
      </c>
      <c r="CR402">
        <v>3.0999999999999999E-3</v>
      </c>
      <c r="CS402" t="s">
        <v>179</v>
      </c>
      <c r="CT402">
        <v>2.3E-3</v>
      </c>
      <c r="CU402" t="s">
        <v>179</v>
      </c>
      <c r="CV402">
        <v>8.0000000000000004E-4</v>
      </c>
      <c r="CW402" t="s">
        <v>18</v>
      </c>
      <c r="CY402" t="s">
        <v>179</v>
      </c>
      <c r="CZ402">
        <v>5.0000000000000001E-4</v>
      </c>
      <c r="DA402" t="s">
        <v>179</v>
      </c>
      <c r="DB402">
        <v>5.9999999999999995E-4</v>
      </c>
      <c r="DC402" t="s">
        <v>179</v>
      </c>
      <c r="DD402">
        <v>6.9999999999999999E-4</v>
      </c>
      <c r="DE402" t="s">
        <v>179</v>
      </c>
      <c r="DF402">
        <v>8.0000000000000004E-4</v>
      </c>
      <c r="DG402" t="s">
        <v>179</v>
      </c>
      <c r="DH402">
        <v>4.0000000000000002E-4</v>
      </c>
      <c r="DI402" t="s">
        <v>179</v>
      </c>
      <c r="DJ402">
        <v>5.9999999999999995E-4</v>
      </c>
      <c r="DK402" t="s">
        <v>2576</v>
      </c>
      <c r="DL402" t="s">
        <v>59</v>
      </c>
      <c r="DS402" t="s">
        <v>2579</v>
      </c>
      <c r="DT402" t="s">
        <v>901</v>
      </c>
      <c r="DW402" t="s">
        <v>5056</v>
      </c>
    </row>
    <row r="403" spans="1:127">
      <c r="A403">
        <v>58</v>
      </c>
      <c r="B403" s="14">
        <v>44746.09375</v>
      </c>
      <c r="C403" t="s">
        <v>52</v>
      </c>
      <c r="D403">
        <v>0</v>
      </c>
      <c r="E403">
        <v>0</v>
      </c>
      <c r="F403">
        <v>0</v>
      </c>
      <c r="G403" t="s">
        <v>54</v>
      </c>
      <c r="H403" t="s">
        <v>55</v>
      </c>
      <c r="I403" t="s">
        <v>55</v>
      </c>
      <c r="J403" t="s">
        <v>55</v>
      </c>
      <c r="K403" t="s">
        <v>18</v>
      </c>
      <c r="L403">
        <v>90</v>
      </c>
      <c r="M403" t="s">
        <v>173</v>
      </c>
      <c r="N403">
        <v>0</v>
      </c>
      <c r="O403" t="s">
        <v>173</v>
      </c>
      <c r="P403">
        <v>0</v>
      </c>
      <c r="Q403" t="s">
        <v>173</v>
      </c>
      <c r="R403">
        <v>0</v>
      </c>
      <c r="S403">
        <v>2</v>
      </c>
      <c r="T403" t="s">
        <v>174</v>
      </c>
      <c r="U403">
        <v>5.5225</v>
      </c>
      <c r="V403">
        <v>0.70630000000000004</v>
      </c>
      <c r="W403">
        <v>12.1647</v>
      </c>
      <c r="X403">
        <v>0.33379999999999999</v>
      </c>
      <c r="Y403">
        <v>41.376899999999999</v>
      </c>
      <c r="Z403">
        <v>0.37069999999999997</v>
      </c>
      <c r="AA403">
        <v>2.8299999999999999E-2</v>
      </c>
      <c r="AB403">
        <v>1.54E-2</v>
      </c>
      <c r="AC403" t="s">
        <v>179</v>
      </c>
      <c r="AD403">
        <v>8.8999999999999999E-3</v>
      </c>
      <c r="AE403" t="s">
        <v>179</v>
      </c>
      <c r="AF403">
        <v>1.66E-2</v>
      </c>
      <c r="AG403">
        <v>0.1331</v>
      </c>
      <c r="AH403">
        <v>7.4999999999999997E-3</v>
      </c>
      <c r="AI403">
        <v>7.9192999999999998</v>
      </c>
      <c r="AJ403">
        <v>3.32E-2</v>
      </c>
      <c r="AK403">
        <v>0.64270000000000005</v>
      </c>
      <c r="AL403">
        <v>8.0999999999999996E-3</v>
      </c>
      <c r="AM403">
        <v>2.07E-2</v>
      </c>
      <c r="AN403">
        <v>8.3000000000000001E-3</v>
      </c>
      <c r="AO403">
        <v>2.7699999999999999E-2</v>
      </c>
      <c r="AP403">
        <v>4.4999999999999997E-3</v>
      </c>
      <c r="AQ403">
        <v>0.12429999999999999</v>
      </c>
      <c r="AR403">
        <v>5.1999999999999998E-3</v>
      </c>
      <c r="AS403">
        <v>6.5670999999999999</v>
      </c>
      <c r="AT403">
        <v>2.76E-2</v>
      </c>
      <c r="AU403" t="s">
        <v>179</v>
      </c>
      <c r="AV403">
        <v>3.8E-3</v>
      </c>
      <c r="AW403">
        <v>1.15E-2</v>
      </c>
      <c r="AX403">
        <v>1.1000000000000001E-3</v>
      </c>
      <c r="AY403">
        <v>8.6999999999999994E-3</v>
      </c>
      <c r="AZ403">
        <v>8.0000000000000004E-4</v>
      </c>
      <c r="BA403">
        <v>7.1999999999999998E-3</v>
      </c>
      <c r="BB403">
        <v>6.9999999999999999E-4</v>
      </c>
      <c r="BC403" t="s">
        <v>285</v>
      </c>
      <c r="BD403">
        <v>5.0000000000000001E-4</v>
      </c>
      <c r="BE403" t="s">
        <v>179</v>
      </c>
      <c r="BF403">
        <v>2.9999999999999997E-4</v>
      </c>
      <c r="BG403" t="s">
        <v>179</v>
      </c>
      <c r="BH403">
        <v>1E-4</v>
      </c>
      <c r="BI403" t="s">
        <v>246</v>
      </c>
      <c r="BJ403">
        <v>2.0000000000000001E-4</v>
      </c>
      <c r="BK403">
        <v>8.3000000000000001E-3</v>
      </c>
      <c r="BL403">
        <v>4.0000000000000002E-4</v>
      </c>
      <c r="BM403">
        <v>2.5000000000000001E-3</v>
      </c>
      <c r="BN403">
        <v>2.9999999999999997E-4</v>
      </c>
      <c r="BO403">
        <v>7.1999999999999998E-3</v>
      </c>
      <c r="BP403">
        <v>5.0000000000000001E-4</v>
      </c>
      <c r="BQ403" t="s">
        <v>179</v>
      </c>
      <c r="BR403">
        <v>2.9999999999999997E-4</v>
      </c>
      <c r="BS403" t="s">
        <v>179</v>
      </c>
      <c r="BT403">
        <v>2.9999999999999997E-4</v>
      </c>
      <c r="BU403" t="s">
        <v>179</v>
      </c>
      <c r="BV403">
        <v>6.9999999999999999E-4</v>
      </c>
      <c r="BW403" t="s">
        <v>18</v>
      </c>
      <c r="BY403" t="s">
        <v>179</v>
      </c>
      <c r="BZ403">
        <v>1.1000000000000001E-3</v>
      </c>
      <c r="CA403" t="s">
        <v>179</v>
      </c>
      <c r="CB403">
        <v>8.0000000000000004E-4</v>
      </c>
      <c r="CC403" t="s">
        <v>179</v>
      </c>
      <c r="CD403">
        <v>2.0999999999999999E-3</v>
      </c>
      <c r="CE403" t="s">
        <v>179</v>
      </c>
      <c r="CF403">
        <v>2.3E-3</v>
      </c>
      <c r="CG403" t="s">
        <v>179</v>
      </c>
      <c r="CH403">
        <v>1E-4</v>
      </c>
      <c r="CI403" t="s">
        <v>179</v>
      </c>
      <c r="CJ403">
        <v>7.0000000000000001E-3</v>
      </c>
      <c r="CK403" t="s">
        <v>179</v>
      </c>
      <c r="CL403">
        <v>1.1299999999999999E-2</v>
      </c>
      <c r="CM403" t="s">
        <v>179</v>
      </c>
      <c r="CN403">
        <v>3.0999999999999999E-3</v>
      </c>
      <c r="CO403" t="s">
        <v>179</v>
      </c>
      <c r="CP403">
        <v>8.9999999999999998E-4</v>
      </c>
      <c r="CQ403" t="s">
        <v>179</v>
      </c>
      <c r="CR403">
        <v>3.3E-3</v>
      </c>
      <c r="CS403" t="s">
        <v>179</v>
      </c>
      <c r="CT403">
        <v>1.9E-3</v>
      </c>
      <c r="CU403" t="s">
        <v>179</v>
      </c>
      <c r="CV403">
        <v>8.0000000000000004E-4</v>
      </c>
      <c r="CW403" t="s">
        <v>18</v>
      </c>
      <c r="CY403" t="s">
        <v>179</v>
      </c>
      <c r="CZ403">
        <v>5.0000000000000001E-4</v>
      </c>
      <c r="DA403" t="s">
        <v>179</v>
      </c>
      <c r="DB403">
        <v>5.9999999999999995E-4</v>
      </c>
      <c r="DC403" t="s">
        <v>179</v>
      </c>
      <c r="DD403">
        <v>5.9999999999999995E-4</v>
      </c>
      <c r="DE403" t="s">
        <v>179</v>
      </c>
      <c r="DF403">
        <v>5.9999999999999995E-4</v>
      </c>
      <c r="DG403" t="s">
        <v>179</v>
      </c>
      <c r="DH403">
        <v>4.0000000000000002E-4</v>
      </c>
      <c r="DI403" t="s">
        <v>179</v>
      </c>
      <c r="DJ403">
        <v>2.9999999999999997E-4</v>
      </c>
      <c r="DK403" t="s">
        <v>2576</v>
      </c>
      <c r="DL403" t="s">
        <v>59</v>
      </c>
      <c r="DS403" t="s">
        <v>2580</v>
      </c>
      <c r="DT403" t="s">
        <v>6031</v>
      </c>
      <c r="DW403" t="s">
        <v>5057</v>
      </c>
    </row>
    <row r="404" spans="1:127">
      <c r="A404">
        <v>59</v>
      </c>
      <c r="B404" s="14">
        <v>44746.095833333333</v>
      </c>
      <c r="C404" t="s">
        <v>52</v>
      </c>
      <c r="D404">
        <v>0</v>
      </c>
      <c r="E404">
        <v>0</v>
      </c>
      <c r="F404">
        <v>0</v>
      </c>
      <c r="G404" t="s">
        <v>54</v>
      </c>
      <c r="H404" t="s">
        <v>55</v>
      </c>
      <c r="I404" t="s">
        <v>55</v>
      </c>
      <c r="J404" t="s">
        <v>55</v>
      </c>
      <c r="K404" t="s">
        <v>18</v>
      </c>
      <c r="L404">
        <v>90</v>
      </c>
      <c r="M404" t="s">
        <v>173</v>
      </c>
      <c r="N404">
        <v>0</v>
      </c>
      <c r="O404" t="s">
        <v>173</v>
      </c>
      <c r="P404">
        <v>0</v>
      </c>
      <c r="Q404" t="s">
        <v>173</v>
      </c>
      <c r="R404">
        <v>0</v>
      </c>
      <c r="S404">
        <v>2</v>
      </c>
      <c r="T404" t="s">
        <v>174</v>
      </c>
      <c r="U404">
        <v>4.5719000000000003</v>
      </c>
      <c r="V404">
        <v>0.67859999999999998</v>
      </c>
      <c r="W404">
        <v>13.110799999999999</v>
      </c>
      <c r="X404">
        <v>0.3402</v>
      </c>
      <c r="Y404">
        <v>39.790500000000002</v>
      </c>
      <c r="Z404">
        <v>0.36109999999999998</v>
      </c>
      <c r="AA404">
        <v>5.7500000000000002E-2</v>
      </c>
      <c r="AB404">
        <v>1.6299999999999999E-2</v>
      </c>
      <c r="AC404" t="s">
        <v>179</v>
      </c>
      <c r="AD404">
        <v>8.6999999999999994E-3</v>
      </c>
      <c r="AE404" t="s">
        <v>179</v>
      </c>
      <c r="AF404">
        <v>1.66E-2</v>
      </c>
      <c r="AG404">
        <v>0.27429999999999999</v>
      </c>
      <c r="AH404">
        <v>8.9999999999999993E-3</v>
      </c>
      <c r="AI404">
        <v>8.6380999999999997</v>
      </c>
      <c r="AJ404">
        <v>3.4599999999999999E-2</v>
      </c>
      <c r="AK404">
        <v>0.62819999999999998</v>
      </c>
      <c r="AL404">
        <v>8.0000000000000002E-3</v>
      </c>
      <c r="AM404">
        <v>2.12E-2</v>
      </c>
      <c r="AN404">
        <v>8.3000000000000001E-3</v>
      </c>
      <c r="AO404">
        <v>0.02</v>
      </c>
      <c r="AP404">
        <v>4.1999999999999997E-3</v>
      </c>
      <c r="AQ404">
        <v>9.64E-2</v>
      </c>
      <c r="AR404">
        <v>4.7000000000000002E-3</v>
      </c>
      <c r="AS404">
        <v>5.3212000000000002</v>
      </c>
      <c r="AT404">
        <v>2.5000000000000001E-2</v>
      </c>
      <c r="AU404" t="s">
        <v>179</v>
      </c>
      <c r="AV404">
        <v>3.5000000000000001E-3</v>
      </c>
      <c r="AW404">
        <v>8.9999999999999993E-3</v>
      </c>
      <c r="AX404">
        <v>1E-3</v>
      </c>
      <c r="AY404">
        <v>7.3000000000000001E-3</v>
      </c>
      <c r="AZ404">
        <v>8.0000000000000004E-4</v>
      </c>
      <c r="BA404">
        <v>6.1999999999999998E-3</v>
      </c>
      <c r="BB404">
        <v>6.9999999999999999E-4</v>
      </c>
      <c r="BC404" t="s">
        <v>211</v>
      </c>
      <c r="BD404">
        <v>4.0000000000000002E-4</v>
      </c>
      <c r="BE404" t="s">
        <v>179</v>
      </c>
      <c r="BF404">
        <v>2.9999999999999997E-4</v>
      </c>
      <c r="BG404" t="s">
        <v>179</v>
      </c>
      <c r="BH404">
        <v>1E-4</v>
      </c>
      <c r="BI404" t="s">
        <v>286</v>
      </c>
      <c r="BJ404">
        <v>2.0000000000000001E-4</v>
      </c>
      <c r="BK404">
        <v>9.5999999999999992E-3</v>
      </c>
      <c r="BL404">
        <v>5.0000000000000001E-4</v>
      </c>
      <c r="BM404">
        <v>2.8999999999999998E-3</v>
      </c>
      <c r="BN404">
        <v>2.9999999999999997E-4</v>
      </c>
      <c r="BO404">
        <v>8.2000000000000007E-3</v>
      </c>
      <c r="BP404">
        <v>5.0000000000000001E-4</v>
      </c>
      <c r="BQ404" t="s">
        <v>179</v>
      </c>
      <c r="BR404">
        <v>2.9999999999999997E-4</v>
      </c>
      <c r="BS404" t="s">
        <v>179</v>
      </c>
      <c r="BT404">
        <v>2.9999999999999997E-4</v>
      </c>
      <c r="BU404" t="s">
        <v>179</v>
      </c>
      <c r="BV404">
        <v>6.9999999999999999E-4</v>
      </c>
      <c r="BW404" t="s">
        <v>179</v>
      </c>
      <c r="BX404">
        <v>8.9999999999999998E-4</v>
      </c>
      <c r="BY404" t="s">
        <v>179</v>
      </c>
      <c r="BZ404">
        <v>1.1000000000000001E-3</v>
      </c>
      <c r="CA404" t="s">
        <v>179</v>
      </c>
      <c r="CB404">
        <v>8.0000000000000004E-4</v>
      </c>
      <c r="CC404" t="s">
        <v>179</v>
      </c>
      <c r="CD404">
        <v>2E-3</v>
      </c>
      <c r="CE404" t="s">
        <v>179</v>
      </c>
      <c r="CF404">
        <v>2.3E-3</v>
      </c>
      <c r="CG404" t="s">
        <v>179</v>
      </c>
      <c r="CH404">
        <v>1E-4</v>
      </c>
      <c r="CI404" t="s">
        <v>179</v>
      </c>
      <c r="CJ404">
        <v>6.7999999999999996E-3</v>
      </c>
      <c r="CK404" t="s">
        <v>179</v>
      </c>
      <c r="CL404">
        <v>1.09E-2</v>
      </c>
      <c r="CM404" t="s">
        <v>179</v>
      </c>
      <c r="CN404">
        <v>4.0000000000000001E-3</v>
      </c>
      <c r="CO404" t="s">
        <v>179</v>
      </c>
      <c r="CP404">
        <v>8.9999999999999998E-4</v>
      </c>
      <c r="CQ404" t="s">
        <v>179</v>
      </c>
      <c r="CR404">
        <v>3.2000000000000002E-3</v>
      </c>
      <c r="CS404" t="s">
        <v>179</v>
      </c>
      <c r="CT404">
        <v>1.8E-3</v>
      </c>
      <c r="CU404" t="s">
        <v>18</v>
      </c>
      <c r="CW404" t="s">
        <v>18</v>
      </c>
      <c r="CY404" t="s">
        <v>179</v>
      </c>
      <c r="CZ404">
        <v>5.0000000000000001E-4</v>
      </c>
      <c r="DA404" t="s">
        <v>192</v>
      </c>
      <c r="DB404">
        <v>5.9999999999999995E-4</v>
      </c>
      <c r="DC404" t="s">
        <v>179</v>
      </c>
      <c r="DD404">
        <v>5.0000000000000001E-4</v>
      </c>
      <c r="DE404" t="s">
        <v>179</v>
      </c>
      <c r="DF404">
        <v>5.9999999999999995E-4</v>
      </c>
      <c r="DG404" t="s">
        <v>179</v>
      </c>
      <c r="DH404">
        <v>4.0000000000000002E-4</v>
      </c>
      <c r="DI404" t="s">
        <v>179</v>
      </c>
      <c r="DJ404">
        <v>4.0000000000000002E-4</v>
      </c>
      <c r="DK404" t="s">
        <v>2576</v>
      </c>
      <c r="DL404" t="s">
        <v>59</v>
      </c>
      <c r="DS404" t="s">
        <v>2526</v>
      </c>
      <c r="DT404" t="s">
        <v>5989</v>
      </c>
      <c r="DW404" t="s">
        <v>5058</v>
      </c>
    </row>
    <row r="405" spans="1:127">
      <c r="A405">
        <v>60</v>
      </c>
      <c r="B405" s="14">
        <v>44746.123611111114</v>
      </c>
      <c r="C405" t="s">
        <v>52</v>
      </c>
      <c r="D405">
        <v>0</v>
      </c>
      <c r="E405">
        <v>0</v>
      </c>
      <c r="F405">
        <v>0</v>
      </c>
      <c r="G405" t="s">
        <v>54</v>
      </c>
      <c r="H405" t="s">
        <v>55</v>
      </c>
      <c r="I405" t="s">
        <v>55</v>
      </c>
      <c r="J405" t="s">
        <v>55</v>
      </c>
      <c r="K405" t="s">
        <v>18</v>
      </c>
      <c r="L405">
        <v>90</v>
      </c>
      <c r="M405" t="s">
        <v>173</v>
      </c>
      <c r="N405">
        <v>0</v>
      </c>
      <c r="O405" t="s">
        <v>173</v>
      </c>
      <c r="P405">
        <v>0</v>
      </c>
      <c r="Q405" t="s">
        <v>173</v>
      </c>
      <c r="R405">
        <v>0</v>
      </c>
      <c r="S405">
        <v>2</v>
      </c>
      <c r="T405" t="s">
        <v>174</v>
      </c>
      <c r="U405">
        <v>3.7067999999999999</v>
      </c>
      <c r="V405">
        <v>0.67079999999999995</v>
      </c>
      <c r="W405">
        <v>12.348800000000001</v>
      </c>
      <c r="X405">
        <v>0.33660000000000001</v>
      </c>
      <c r="Y405">
        <v>39.210299999999997</v>
      </c>
      <c r="Z405">
        <v>0.36170000000000002</v>
      </c>
      <c r="AA405">
        <v>7.5399999999999995E-2</v>
      </c>
      <c r="AB405">
        <v>1.66E-2</v>
      </c>
      <c r="AC405" t="s">
        <v>179</v>
      </c>
      <c r="AD405">
        <v>9.1000000000000004E-3</v>
      </c>
      <c r="AE405" t="s">
        <v>179</v>
      </c>
      <c r="AF405">
        <v>1.7899999999999999E-2</v>
      </c>
      <c r="AG405">
        <v>0.38069999999999998</v>
      </c>
      <c r="AH405">
        <v>1.0200000000000001E-2</v>
      </c>
      <c r="AI405">
        <v>7.7422000000000004</v>
      </c>
      <c r="AJ405">
        <v>3.3000000000000002E-2</v>
      </c>
      <c r="AK405">
        <v>0.67830000000000001</v>
      </c>
      <c r="AL405">
        <v>8.2000000000000007E-3</v>
      </c>
      <c r="AM405">
        <v>2.29E-2</v>
      </c>
      <c r="AN405">
        <v>8.6999999999999994E-3</v>
      </c>
      <c r="AO405">
        <v>2.7900000000000001E-2</v>
      </c>
      <c r="AP405">
        <v>4.7000000000000002E-3</v>
      </c>
      <c r="AQ405">
        <v>0.14799999999999999</v>
      </c>
      <c r="AR405">
        <v>5.7000000000000002E-3</v>
      </c>
      <c r="AS405">
        <v>7.1280000000000001</v>
      </c>
      <c r="AT405">
        <v>2.8799999999999999E-2</v>
      </c>
      <c r="AU405">
        <v>5.7000000000000002E-3</v>
      </c>
      <c r="AV405">
        <v>4.1000000000000003E-3</v>
      </c>
      <c r="AW405">
        <v>0.01</v>
      </c>
      <c r="AX405">
        <v>1.1000000000000001E-3</v>
      </c>
      <c r="AY405">
        <v>8.3999999999999995E-3</v>
      </c>
      <c r="AZ405">
        <v>8.0000000000000004E-4</v>
      </c>
      <c r="BA405">
        <v>7.7999999999999996E-3</v>
      </c>
      <c r="BB405">
        <v>6.9999999999999999E-4</v>
      </c>
      <c r="BC405" t="s">
        <v>651</v>
      </c>
      <c r="BD405">
        <v>5.0000000000000001E-4</v>
      </c>
      <c r="BE405" t="s">
        <v>516</v>
      </c>
      <c r="BF405">
        <v>4.0000000000000002E-4</v>
      </c>
      <c r="BG405" t="s">
        <v>179</v>
      </c>
      <c r="BH405">
        <v>1E-4</v>
      </c>
      <c r="BI405" t="s">
        <v>247</v>
      </c>
      <c r="BJ405">
        <v>2.0000000000000001E-4</v>
      </c>
      <c r="BK405">
        <v>1.01E-2</v>
      </c>
      <c r="BL405">
        <v>5.0000000000000001E-4</v>
      </c>
      <c r="BM405">
        <v>3.2000000000000002E-3</v>
      </c>
      <c r="BN405">
        <v>2.9999999999999997E-4</v>
      </c>
      <c r="BO405">
        <v>7.6E-3</v>
      </c>
      <c r="BP405">
        <v>5.0000000000000001E-4</v>
      </c>
      <c r="BQ405" t="s">
        <v>179</v>
      </c>
      <c r="BR405">
        <v>2.9999999999999997E-4</v>
      </c>
      <c r="BS405" t="s">
        <v>179</v>
      </c>
      <c r="BT405">
        <v>4.0000000000000002E-4</v>
      </c>
      <c r="BU405" t="s">
        <v>179</v>
      </c>
      <c r="BV405">
        <v>6.9999999999999999E-4</v>
      </c>
      <c r="BW405" t="s">
        <v>179</v>
      </c>
      <c r="BX405">
        <v>8.9999999999999998E-4</v>
      </c>
      <c r="BY405" t="s">
        <v>179</v>
      </c>
      <c r="BZ405">
        <v>1.1000000000000001E-3</v>
      </c>
      <c r="CA405" t="s">
        <v>179</v>
      </c>
      <c r="CB405">
        <v>8.0000000000000004E-4</v>
      </c>
      <c r="CC405" t="s">
        <v>179</v>
      </c>
      <c r="CD405">
        <v>2.0999999999999999E-3</v>
      </c>
      <c r="CE405" t="s">
        <v>179</v>
      </c>
      <c r="CF405">
        <v>2.3E-3</v>
      </c>
      <c r="CG405" t="s">
        <v>179</v>
      </c>
      <c r="CH405">
        <v>1E-4</v>
      </c>
      <c r="CI405" t="s">
        <v>179</v>
      </c>
      <c r="CJ405">
        <v>7.1999999999999998E-3</v>
      </c>
      <c r="CK405" t="s">
        <v>179</v>
      </c>
      <c r="CL405">
        <v>1.12E-2</v>
      </c>
      <c r="CM405" t="s">
        <v>179</v>
      </c>
      <c r="CN405">
        <v>4.3E-3</v>
      </c>
      <c r="CO405" t="s">
        <v>179</v>
      </c>
      <c r="CP405">
        <v>8.0000000000000004E-4</v>
      </c>
      <c r="CQ405" t="s">
        <v>179</v>
      </c>
      <c r="CR405">
        <v>3.2000000000000002E-3</v>
      </c>
      <c r="CS405" t="s">
        <v>179</v>
      </c>
      <c r="CT405">
        <v>1.9E-3</v>
      </c>
      <c r="CU405" t="s">
        <v>179</v>
      </c>
      <c r="CV405">
        <v>8.9999999999999998E-4</v>
      </c>
      <c r="CW405" t="s">
        <v>18</v>
      </c>
      <c r="CY405" t="s">
        <v>179</v>
      </c>
      <c r="CZ405">
        <v>5.9999999999999995E-4</v>
      </c>
      <c r="DA405" t="s">
        <v>179</v>
      </c>
      <c r="DB405">
        <v>5.9999999999999995E-4</v>
      </c>
      <c r="DC405" t="s">
        <v>179</v>
      </c>
      <c r="DD405">
        <v>5.9999999999999995E-4</v>
      </c>
      <c r="DE405" t="s">
        <v>179</v>
      </c>
      <c r="DF405">
        <v>5.9999999999999995E-4</v>
      </c>
      <c r="DG405" t="s">
        <v>179</v>
      </c>
      <c r="DH405">
        <v>4.0000000000000002E-4</v>
      </c>
      <c r="DI405" t="s">
        <v>179</v>
      </c>
      <c r="DJ405">
        <v>4.0000000000000002E-4</v>
      </c>
      <c r="DK405" t="s">
        <v>2581</v>
      </c>
      <c r="DL405" t="s">
        <v>59</v>
      </c>
      <c r="DS405" t="s">
        <v>2518</v>
      </c>
      <c r="DT405" t="s">
        <v>1630</v>
      </c>
      <c r="DW405" t="s">
        <v>5059</v>
      </c>
    </row>
    <row r="406" spans="1:127">
      <c r="A406">
        <v>61</v>
      </c>
      <c r="B406" s="14">
        <v>44746.125</v>
      </c>
      <c r="C406" t="s">
        <v>52</v>
      </c>
      <c r="D406">
        <v>0</v>
      </c>
      <c r="E406">
        <v>0</v>
      </c>
      <c r="F406">
        <v>0</v>
      </c>
      <c r="G406" t="s">
        <v>54</v>
      </c>
      <c r="H406" t="s">
        <v>55</v>
      </c>
      <c r="I406" t="s">
        <v>55</v>
      </c>
      <c r="J406" t="s">
        <v>55</v>
      </c>
      <c r="K406" t="s">
        <v>18</v>
      </c>
      <c r="L406">
        <v>90</v>
      </c>
      <c r="M406" t="s">
        <v>173</v>
      </c>
      <c r="N406">
        <v>0</v>
      </c>
      <c r="O406" t="s">
        <v>173</v>
      </c>
      <c r="P406">
        <v>0</v>
      </c>
      <c r="Q406" t="s">
        <v>173</v>
      </c>
      <c r="R406">
        <v>0</v>
      </c>
      <c r="S406">
        <v>2</v>
      </c>
      <c r="T406" t="s">
        <v>174</v>
      </c>
      <c r="U406">
        <v>4.5153999999999996</v>
      </c>
      <c r="V406">
        <v>0.68400000000000005</v>
      </c>
      <c r="W406">
        <v>12.4002</v>
      </c>
      <c r="X406">
        <v>0.33589999999999998</v>
      </c>
      <c r="Y406">
        <v>40.580500000000001</v>
      </c>
      <c r="Z406">
        <v>0.36670000000000003</v>
      </c>
      <c r="AA406">
        <v>3.2099999999999997E-2</v>
      </c>
      <c r="AB406">
        <v>1.5699999999999999E-2</v>
      </c>
      <c r="AC406" t="s">
        <v>179</v>
      </c>
      <c r="AD406">
        <v>8.6999999999999994E-3</v>
      </c>
      <c r="AE406" t="s">
        <v>179</v>
      </c>
      <c r="AF406">
        <v>1.6899999999999998E-2</v>
      </c>
      <c r="AG406">
        <v>0.23150000000000001</v>
      </c>
      <c r="AH406">
        <v>8.6999999999999994E-3</v>
      </c>
      <c r="AI406">
        <v>8.2193000000000005</v>
      </c>
      <c r="AJ406">
        <v>3.3799999999999997E-2</v>
      </c>
      <c r="AK406">
        <v>0.70389999999999997</v>
      </c>
      <c r="AL406">
        <v>8.3999999999999995E-3</v>
      </c>
      <c r="AM406">
        <v>2.8500000000000001E-2</v>
      </c>
      <c r="AN406">
        <v>8.6999999999999994E-3</v>
      </c>
      <c r="AO406">
        <v>0.02</v>
      </c>
      <c r="AP406">
        <v>4.1999999999999997E-3</v>
      </c>
      <c r="AQ406">
        <v>0.1115</v>
      </c>
      <c r="AR406">
        <v>5.0000000000000001E-3</v>
      </c>
      <c r="AS406">
        <v>6.3556999999999997</v>
      </c>
      <c r="AT406">
        <v>2.7300000000000001E-2</v>
      </c>
      <c r="AU406">
        <v>5.7000000000000002E-3</v>
      </c>
      <c r="AV406">
        <v>3.8E-3</v>
      </c>
      <c r="AW406">
        <v>1.0500000000000001E-2</v>
      </c>
      <c r="AX406">
        <v>1.1000000000000001E-3</v>
      </c>
      <c r="AY406">
        <v>7.9000000000000008E-3</v>
      </c>
      <c r="AZ406">
        <v>8.0000000000000004E-4</v>
      </c>
      <c r="BA406">
        <v>8.8000000000000005E-3</v>
      </c>
      <c r="BB406">
        <v>8.0000000000000004E-4</v>
      </c>
      <c r="BC406" t="s">
        <v>245</v>
      </c>
      <c r="BD406">
        <v>5.0000000000000001E-4</v>
      </c>
      <c r="BE406" t="s">
        <v>179</v>
      </c>
      <c r="BF406">
        <v>2.9999999999999997E-4</v>
      </c>
      <c r="BG406" t="s">
        <v>179</v>
      </c>
      <c r="BH406">
        <v>1E-4</v>
      </c>
      <c r="BI406" t="s">
        <v>286</v>
      </c>
      <c r="BJ406">
        <v>2.0000000000000001E-4</v>
      </c>
      <c r="BK406">
        <v>8.6999999999999994E-3</v>
      </c>
      <c r="BL406">
        <v>4.0000000000000002E-4</v>
      </c>
      <c r="BM406">
        <v>2.5999999999999999E-3</v>
      </c>
      <c r="BN406">
        <v>2.9999999999999997E-4</v>
      </c>
      <c r="BO406">
        <v>7.4000000000000003E-3</v>
      </c>
      <c r="BP406">
        <v>5.0000000000000001E-4</v>
      </c>
      <c r="BQ406" t="s">
        <v>179</v>
      </c>
      <c r="BR406">
        <v>2.9999999999999997E-4</v>
      </c>
      <c r="BS406" t="s">
        <v>179</v>
      </c>
      <c r="BT406">
        <v>2.9999999999999997E-4</v>
      </c>
      <c r="BU406" t="s">
        <v>179</v>
      </c>
      <c r="BV406">
        <v>6.9999999999999999E-4</v>
      </c>
      <c r="BW406" t="s">
        <v>179</v>
      </c>
      <c r="BX406">
        <v>8.9999999999999998E-4</v>
      </c>
      <c r="BY406" t="s">
        <v>179</v>
      </c>
      <c r="BZ406">
        <v>1.1000000000000001E-3</v>
      </c>
      <c r="CA406" t="s">
        <v>179</v>
      </c>
      <c r="CB406">
        <v>8.0000000000000004E-4</v>
      </c>
      <c r="CC406" t="s">
        <v>269</v>
      </c>
      <c r="CD406">
        <v>2E-3</v>
      </c>
      <c r="CE406" t="s">
        <v>517</v>
      </c>
      <c r="CF406">
        <v>2.3E-3</v>
      </c>
      <c r="CG406" t="s">
        <v>216</v>
      </c>
      <c r="CH406">
        <v>1E-4</v>
      </c>
      <c r="CI406" t="s">
        <v>179</v>
      </c>
      <c r="CJ406">
        <v>6.8999999999999999E-3</v>
      </c>
      <c r="CK406" t="s">
        <v>179</v>
      </c>
      <c r="CL406">
        <v>1.0999999999999999E-2</v>
      </c>
      <c r="CM406" t="s">
        <v>711</v>
      </c>
      <c r="CN406">
        <v>3.5000000000000001E-3</v>
      </c>
      <c r="CO406" t="s">
        <v>179</v>
      </c>
      <c r="CP406">
        <v>8.9999999999999998E-4</v>
      </c>
      <c r="CQ406" t="s">
        <v>179</v>
      </c>
      <c r="CR406">
        <v>3.2000000000000002E-3</v>
      </c>
      <c r="CS406" t="s">
        <v>179</v>
      </c>
      <c r="CT406">
        <v>1.9E-3</v>
      </c>
      <c r="CU406" t="s">
        <v>179</v>
      </c>
      <c r="CV406">
        <v>8.0000000000000004E-4</v>
      </c>
      <c r="CW406" t="s">
        <v>18</v>
      </c>
      <c r="CY406" t="s">
        <v>179</v>
      </c>
      <c r="CZ406">
        <v>5.9999999999999995E-4</v>
      </c>
      <c r="DA406" t="s">
        <v>179</v>
      </c>
      <c r="DB406">
        <v>5.0000000000000001E-4</v>
      </c>
      <c r="DC406" t="s">
        <v>179</v>
      </c>
      <c r="DD406">
        <v>5.9999999999999995E-4</v>
      </c>
      <c r="DE406" t="s">
        <v>179</v>
      </c>
      <c r="DF406">
        <v>5.9999999999999995E-4</v>
      </c>
      <c r="DG406" t="s">
        <v>179</v>
      </c>
      <c r="DH406">
        <v>4.0000000000000002E-4</v>
      </c>
      <c r="DI406" t="s">
        <v>179</v>
      </c>
      <c r="DJ406">
        <v>2.9999999999999997E-4</v>
      </c>
      <c r="DK406" t="s">
        <v>2581</v>
      </c>
      <c r="DL406" t="s">
        <v>59</v>
      </c>
      <c r="DS406" t="s">
        <v>2582</v>
      </c>
      <c r="DT406" t="s">
        <v>6014</v>
      </c>
      <c r="DW406" t="s">
        <v>5060</v>
      </c>
    </row>
    <row r="407" spans="1:127">
      <c r="A407">
        <v>62</v>
      </c>
      <c r="B407" s="14">
        <v>44746.128472222219</v>
      </c>
      <c r="C407" t="s">
        <v>52</v>
      </c>
      <c r="D407">
        <v>0</v>
      </c>
      <c r="E407">
        <v>0</v>
      </c>
      <c r="F407">
        <v>0</v>
      </c>
      <c r="G407" t="s">
        <v>54</v>
      </c>
      <c r="H407" t="s">
        <v>55</v>
      </c>
      <c r="I407" t="s">
        <v>55</v>
      </c>
      <c r="J407" t="s">
        <v>55</v>
      </c>
      <c r="K407" t="s">
        <v>18</v>
      </c>
      <c r="L407">
        <v>90</v>
      </c>
      <c r="M407" t="s">
        <v>173</v>
      </c>
      <c r="N407">
        <v>0</v>
      </c>
      <c r="O407" t="s">
        <v>173</v>
      </c>
      <c r="P407">
        <v>0</v>
      </c>
      <c r="Q407" t="s">
        <v>173</v>
      </c>
      <c r="R407">
        <v>0</v>
      </c>
      <c r="S407">
        <v>2</v>
      </c>
      <c r="T407" t="s">
        <v>174</v>
      </c>
      <c r="U407">
        <v>1.8720000000000001</v>
      </c>
      <c r="V407">
        <v>0.64070000000000005</v>
      </c>
      <c r="W407">
        <v>12.564</v>
      </c>
      <c r="X407">
        <v>0.34060000000000001</v>
      </c>
      <c r="Y407">
        <v>36.207799999999999</v>
      </c>
      <c r="Z407">
        <v>0.35049999999999998</v>
      </c>
      <c r="AA407">
        <v>9.6299999999999997E-2</v>
      </c>
      <c r="AB407">
        <v>1.6799999999999999E-2</v>
      </c>
      <c r="AC407" t="s">
        <v>179</v>
      </c>
      <c r="AD407">
        <v>8.9999999999999993E-3</v>
      </c>
      <c r="AE407" t="s">
        <v>179</v>
      </c>
      <c r="AF407">
        <v>1.8499999999999999E-2</v>
      </c>
      <c r="AG407">
        <v>0.76</v>
      </c>
      <c r="AH407">
        <v>1.34E-2</v>
      </c>
      <c r="AI407">
        <v>6.6193</v>
      </c>
      <c r="AJ407">
        <v>3.0800000000000001E-2</v>
      </c>
      <c r="AK407">
        <v>0.72709999999999997</v>
      </c>
      <c r="AL407">
        <v>8.3999999999999995E-3</v>
      </c>
      <c r="AM407">
        <v>1.6199999999999999E-2</v>
      </c>
      <c r="AN407">
        <v>8.6E-3</v>
      </c>
      <c r="AO407">
        <v>2.76E-2</v>
      </c>
      <c r="AP407">
        <v>4.5999999999999999E-3</v>
      </c>
      <c r="AQ407">
        <v>0.1401</v>
      </c>
      <c r="AR407">
        <v>5.7000000000000002E-3</v>
      </c>
      <c r="AS407">
        <v>8.0343999999999998</v>
      </c>
      <c r="AT407">
        <v>3.0200000000000001E-2</v>
      </c>
      <c r="AU407" t="s">
        <v>179</v>
      </c>
      <c r="AV407">
        <v>4.3E-3</v>
      </c>
      <c r="AW407">
        <v>1.0999999999999999E-2</v>
      </c>
      <c r="AX407">
        <v>1.1999999999999999E-3</v>
      </c>
      <c r="AY407">
        <v>1.01E-2</v>
      </c>
      <c r="AZ407">
        <v>8.9999999999999998E-4</v>
      </c>
      <c r="BA407">
        <v>9.4999999999999998E-3</v>
      </c>
      <c r="BB407">
        <v>8.0000000000000004E-4</v>
      </c>
      <c r="BC407" t="s">
        <v>391</v>
      </c>
      <c r="BD407">
        <v>5.0000000000000001E-4</v>
      </c>
      <c r="BE407" t="s">
        <v>250</v>
      </c>
      <c r="BF407">
        <v>5.0000000000000001E-4</v>
      </c>
      <c r="BG407" t="s">
        <v>179</v>
      </c>
      <c r="BH407">
        <v>1E-4</v>
      </c>
      <c r="BI407" t="s">
        <v>247</v>
      </c>
      <c r="BJ407">
        <v>2.0000000000000001E-4</v>
      </c>
      <c r="BK407">
        <v>1.2200000000000001E-2</v>
      </c>
      <c r="BL407">
        <v>5.0000000000000001E-4</v>
      </c>
      <c r="BM407">
        <v>3.3E-3</v>
      </c>
      <c r="BN407">
        <v>2.9999999999999997E-4</v>
      </c>
      <c r="BO407">
        <v>7.7999999999999996E-3</v>
      </c>
      <c r="BP407">
        <v>5.0000000000000001E-4</v>
      </c>
      <c r="BQ407" t="s">
        <v>179</v>
      </c>
      <c r="BR407">
        <v>2.9999999999999997E-4</v>
      </c>
      <c r="BS407" t="s">
        <v>179</v>
      </c>
      <c r="BT407">
        <v>4.0000000000000002E-4</v>
      </c>
      <c r="BU407" t="s">
        <v>179</v>
      </c>
      <c r="BV407">
        <v>6.9999999999999999E-4</v>
      </c>
      <c r="BW407" t="s">
        <v>18</v>
      </c>
      <c r="BY407" t="s">
        <v>179</v>
      </c>
      <c r="BZ407">
        <v>1.1000000000000001E-3</v>
      </c>
      <c r="CA407" t="s">
        <v>179</v>
      </c>
      <c r="CB407">
        <v>8.0000000000000004E-4</v>
      </c>
      <c r="CC407" t="s">
        <v>179</v>
      </c>
      <c r="CD407">
        <v>2.0999999999999999E-3</v>
      </c>
      <c r="CE407" t="s">
        <v>179</v>
      </c>
      <c r="CF407">
        <v>2.3E-3</v>
      </c>
      <c r="CG407" t="s">
        <v>179</v>
      </c>
      <c r="CH407">
        <v>1E-4</v>
      </c>
      <c r="CI407" t="s">
        <v>429</v>
      </c>
      <c r="CJ407">
        <v>7.4000000000000003E-3</v>
      </c>
      <c r="CK407" t="s">
        <v>179</v>
      </c>
      <c r="CL407">
        <v>1.1299999999999999E-2</v>
      </c>
      <c r="CM407" t="s">
        <v>179</v>
      </c>
      <c r="CN407">
        <v>6.0000000000000001E-3</v>
      </c>
      <c r="CO407" t="s">
        <v>179</v>
      </c>
      <c r="CP407">
        <v>8.9999999999999998E-4</v>
      </c>
      <c r="CQ407" t="s">
        <v>179</v>
      </c>
      <c r="CR407">
        <v>3.2000000000000002E-3</v>
      </c>
      <c r="CS407" t="s">
        <v>179</v>
      </c>
      <c r="CT407">
        <v>1.8E-3</v>
      </c>
      <c r="CU407" t="s">
        <v>179</v>
      </c>
      <c r="CV407">
        <v>8.9999999999999998E-4</v>
      </c>
      <c r="CW407" t="s">
        <v>18</v>
      </c>
      <c r="CY407" t="s">
        <v>179</v>
      </c>
      <c r="CZ407">
        <v>5.9999999999999995E-4</v>
      </c>
      <c r="DA407" t="s">
        <v>179</v>
      </c>
      <c r="DB407">
        <v>5.9999999999999995E-4</v>
      </c>
      <c r="DC407" t="s">
        <v>179</v>
      </c>
      <c r="DD407">
        <v>5.0000000000000001E-4</v>
      </c>
      <c r="DE407" t="s">
        <v>179</v>
      </c>
      <c r="DF407">
        <v>5.9999999999999995E-4</v>
      </c>
      <c r="DG407" t="s">
        <v>179</v>
      </c>
      <c r="DH407">
        <v>4.0000000000000002E-4</v>
      </c>
      <c r="DI407" t="s">
        <v>179</v>
      </c>
      <c r="DJ407">
        <v>4.0000000000000002E-4</v>
      </c>
      <c r="DK407" t="s">
        <v>2581</v>
      </c>
      <c r="DL407" t="s">
        <v>59</v>
      </c>
      <c r="DS407" t="s">
        <v>2583</v>
      </c>
      <c r="DT407" t="s">
        <v>2538</v>
      </c>
      <c r="DW407" t="s">
        <v>5061</v>
      </c>
    </row>
    <row r="408" spans="1:127">
      <c r="A408">
        <v>63</v>
      </c>
      <c r="B408" s="14">
        <v>44746.129861111112</v>
      </c>
      <c r="C408" t="s">
        <v>52</v>
      </c>
      <c r="D408">
        <v>0</v>
      </c>
      <c r="E408">
        <v>0</v>
      </c>
      <c r="F408">
        <v>0</v>
      </c>
      <c r="G408" t="s">
        <v>54</v>
      </c>
      <c r="H408" t="s">
        <v>55</v>
      </c>
      <c r="I408" t="s">
        <v>55</v>
      </c>
      <c r="J408" t="s">
        <v>55</v>
      </c>
      <c r="K408" t="s">
        <v>18</v>
      </c>
      <c r="L408">
        <v>90</v>
      </c>
      <c r="M408" t="s">
        <v>173</v>
      </c>
      <c r="N408">
        <v>0</v>
      </c>
      <c r="O408" t="s">
        <v>173</v>
      </c>
      <c r="P408">
        <v>0</v>
      </c>
      <c r="Q408" t="s">
        <v>173</v>
      </c>
      <c r="R408">
        <v>0</v>
      </c>
      <c r="S408">
        <v>2</v>
      </c>
      <c r="T408" t="s">
        <v>174</v>
      </c>
      <c r="U408">
        <v>3.9361999999999999</v>
      </c>
      <c r="V408">
        <v>0.66690000000000005</v>
      </c>
      <c r="W408">
        <v>11.050599999999999</v>
      </c>
      <c r="X408">
        <v>0.31769999999999998</v>
      </c>
      <c r="Y408">
        <v>36.634</v>
      </c>
      <c r="Z408">
        <v>0.34499999999999997</v>
      </c>
      <c r="AA408">
        <v>3.4599999999999999E-2</v>
      </c>
      <c r="AB408">
        <v>1.5299999999999999E-2</v>
      </c>
      <c r="AC408" t="s">
        <v>179</v>
      </c>
      <c r="AD408">
        <v>8.3999999999999995E-3</v>
      </c>
      <c r="AE408" t="s">
        <v>179</v>
      </c>
      <c r="AF408">
        <v>1.7000000000000001E-2</v>
      </c>
      <c r="AG408">
        <v>0.183</v>
      </c>
      <c r="AH408">
        <v>8.0000000000000002E-3</v>
      </c>
      <c r="AI408">
        <v>7.4196</v>
      </c>
      <c r="AJ408">
        <v>3.2099999999999997E-2</v>
      </c>
      <c r="AK408">
        <v>0.60509999999999997</v>
      </c>
      <c r="AL408">
        <v>7.7999999999999996E-3</v>
      </c>
      <c r="AM408">
        <v>1.5299999999999999E-2</v>
      </c>
      <c r="AN408">
        <v>8.0000000000000002E-3</v>
      </c>
      <c r="AO408">
        <v>2.1999999999999999E-2</v>
      </c>
      <c r="AP408">
        <v>4.4000000000000003E-3</v>
      </c>
      <c r="AQ408">
        <v>9.7500000000000003E-2</v>
      </c>
      <c r="AR408">
        <v>4.7999999999999996E-3</v>
      </c>
      <c r="AS408">
        <v>6.2614999999999998</v>
      </c>
      <c r="AT408">
        <v>2.6800000000000001E-2</v>
      </c>
      <c r="AU408" t="s">
        <v>179</v>
      </c>
      <c r="AV408">
        <v>3.8E-3</v>
      </c>
      <c r="AW408">
        <v>1.11E-2</v>
      </c>
      <c r="AX408">
        <v>1.1000000000000001E-3</v>
      </c>
      <c r="AY408">
        <v>7.6E-3</v>
      </c>
      <c r="AZ408">
        <v>8.0000000000000004E-4</v>
      </c>
      <c r="BA408">
        <v>7.3000000000000001E-3</v>
      </c>
      <c r="BB408">
        <v>6.9999999999999999E-4</v>
      </c>
      <c r="BC408" t="s">
        <v>267</v>
      </c>
      <c r="BD408">
        <v>5.0000000000000001E-4</v>
      </c>
      <c r="BE408" t="s">
        <v>286</v>
      </c>
      <c r="BF408">
        <v>2.9999999999999997E-4</v>
      </c>
      <c r="BG408" t="s">
        <v>179</v>
      </c>
      <c r="BH408">
        <v>1E-4</v>
      </c>
      <c r="BI408" t="s">
        <v>286</v>
      </c>
      <c r="BJ408">
        <v>2.0000000000000001E-4</v>
      </c>
      <c r="BK408">
        <v>8.3000000000000001E-3</v>
      </c>
      <c r="BL408">
        <v>4.0000000000000002E-4</v>
      </c>
      <c r="BM408">
        <v>2.7000000000000001E-3</v>
      </c>
      <c r="BN408">
        <v>2.9999999999999997E-4</v>
      </c>
      <c r="BO408">
        <v>7.6E-3</v>
      </c>
      <c r="BP408">
        <v>5.0000000000000001E-4</v>
      </c>
      <c r="BQ408" t="s">
        <v>179</v>
      </c>
      <c r="BR408">
        <v>2.9999999999999997E-4</v>
      </c>
      <c r="BS408" t="s">
        <v>179</v>
      </c>
      <c r="BT408">
        <v>4.0000000000000002E-4</v>
      </c>
      <c r="BU408" t="s">
        <v>179</v>
      </c>
      <c r="BV408">
        <v>5.9999999999999995E-4</v>
      </c>
      <c r="BW408" t="s">
        <v>245</v>
      </c>
      <c r="BX408">
        <v>8.0000000000000004E-4</v>
      </c>
      <c r="BY408" t="s">
        <v>179</v>
      </c>
      <c r="BZ408">
        <v>1.1999999999999999E-3</v>
      </c>
      <c r="CA408" t="s">
        <v>179</v>
      </c>
      <c r="CB408">
        <v>8.0000000000000004E-4</v>
      </c>
      <c r="CC408" t="s">
        <v>179</v>
      </c>
      <c r="CD408">
        <v>2.2000000000000001E-3</v>
      </c>
      <c r="CE408" t="s">
        <v>179</v>
      </c>
      <c r="CF408">
        <v>2.2000000000000001E-3</v>
      </c>
      <c r="CG408" t="s">
        <v>216</v>
      </c>
      <c r="CH408">
        <v>1E-4</v>
      </c>
      <c r="CI408" t="s">
        <v>1085</v>
      </c>
      <c r="CJ408">
        <v>7.7999999999999996E-3</v>
      </c>
      <c r="CK408" t="s">
        <v>179</v>
      </c>
      <c r="CL408">
        <v>1.18E-2</v>
      </c>
      <c r="CM408" t="s">
        <v>179</v>
      </c>
      <c r="CN408">
        <v>5.5999999999999999E-3</v>
      </c>
      <c r="CO408" t="s">
        <v>179</v>
      </c>
      <c r="CP408">
        <v>8.9999999999999998E-4</v>
      </c>
      <c r="CQ408" t="s">
        <v>179</v>
      </c>
      <c r="CR408">
        <v>2.8999999999999998E-3</v>
      </c>
      <c r="CS408" t="s">
        <v>179</v>
      </c>
      <c r="CT408">
        <v>1.9E-3</v>
      </c>
      <c r="CU408" t="s">
        <v>18</v>
      </c>
      <c r="CW408" t="s">
        <v>18</v>
      </c>
      <c r="CY408" t="s">
        <v>179</v>
      </c>
      <c r="CZ408">
        <v>5.9999999999999995E-4</v>
      </c>
      <c r="DA408" t="s">
        <v>179</v>
      </c>
      <c r="DB408">
        <v>5.9999999999999995E-4</v>
      </c>
      <c r="DC408" t="s">
        <v>179</v>
      </c>
      <c r="DD408">
        <v>5.9999999999999995E-4</v>
      </c>
      <c r="DE408" t="s">
        <v>179</v>
      </c>
      <c r="DF408">
        <v>5.9999999999999995E-4</v>
      </c>
      <c r="DG408" t="s">
        <v>179</v>
      </c>
      <c r="DH408">
        <v>4.0000000000000002E-4</v>
      </c>
      <c r="DI408" t="s">
        <v>179</v>
      </c>
      <c r="DJ408">
        <v>4.0000000000000002E-4</v>
      </c>
      <c r="DK408" t="s">
        <v>2581</v>
      </c>
      <c r="DL408" t="s">
        <v>59</v>
      </c>
      <c r="DS408" t="s">
        <v>2543</v>
      </c>
      <c r="DT408" t="s">
        <v>2584</v>
      </c>
      <c r="DW408" t="s">
        <v>5062</v>
      </c>
    </row>
    <row r="409" spans="1:127">
      <c r="A409">
        <v>64</v>
      </c>
      <c r="B409" s="14">
        <v>44746.132638888892</v>
      </c>
      <c r="C409" t="s">
        <v>52</v>
      </c>
      <c r="D409">
        <v>0</v>
      </c>
      <c r="E409">
        <v>0</v>
      </c>
      <c r="F409">
        <v>0</v>
      </c>
      <c r="G409" t="s">
        <v>54</v>
      </c>
      <c r="H409" t="s">
        <v>55</v>
      </c>
      <c r="I409" t="s">
        <v>55</v>
      </c>
      <c r="J409" t="s">
        <v>55</v>
      </c>
      <c r="K409" t="s">
        <v>18</v>
      </c>
      <c r="L409">
        <v>90</v>
      </c>
      <c r="M409" t="s">
        <v>173</v>
      </c>
      <c r="N409">
        <v>0</v>
      </c>
      <c r="O409" t="s">
        <v>173</v>
      </c>
      <c r="P409">
        <v>0</v>
      </c>
      <c r="Q409" t="s">
        <v>173</v>
      </c>
      <c r="R409">
        <v>0</v>
      </c>
      <c r="S409">
        <v>2</v>
      </c>
      <c r="T409" t="s">
        <v>174</v>
      </c>
      <c r="U409">
        <v>4.2569999999999997</v>
      </c>
      <c r="V409">
        <v>0.69599999999999995</v>
      </c>
      <c r="W409">
        <v>12.2881</v>
      </c>
      <c r="X409">
        <v>0.33629999999999999</v>
      </c>
      <c r="Y409">
        <v>40.2761</v>
      </c>
      <c r="Z409">
        <v>0.3659</v>
      </c>
      <c r="AA409">
        <v>4.5199999999999997E-2</v>
      </c>
      <c r="AB409">
        <v>1.6299999999999999E-2</v>
      </c>
      <c r="AC409" t="s">
        <v>179</v>
      </c>
      <c r="AD409">
        <v>9.1999999999999998E-3</v>
      </c>
      <c r="AE409" t="s">
        <v>179</v>
      </c>
      <c r="AF409">
        <v>1.7899999999999999E-2</v>
      </c>
      <c r="AG409">
        <v>0.32890000000000003</v>
      </c>
      <c r="AH409">
        <v>9.7999999999999997E-3</v>
      </c>
      <c r="AI409">
        <v>8.1408000000000005</v>
      </c>
      <c r="AJ409">
        <v>3.3700000000000001E-2</v>
      </c>
      <c r="AK409">
        <v>0.69389999999999996</v>
      </c>
      <c r="AL409">
        <v>8.3999999999999995E-3</v>
      </c>
      <c r="AM409">
        <v>2.5600000000000001E-2</v>
      </c>
      <c r="AN409">
        <v>8.6999999999999994E-3</v>
      </c>
      <c r="AO409">
        <v>2.1000000000000001E-2</v>
      </c>
      <c r="AP409">
        <v>4.4000000000000003E-3</v>
      </c>
      <c r="AQ409">
        <v>0.11799999999999999</v>
      </c>
      <c r="AR409">
        <v>5.1999999999999998E-3</v>
      </c>
      <c r="AS409">
        <v>6.3806000000000003</v>
      </c>
      <c r="AT409">
        <v>2.7300000000000001E-2</v>
      </c>
      <c r="AU409">
        <v>4.4000000000000003E-3</v>
      </c>
      <c r="AV409">
        <v>3.8E-3</v>
      </c>
      <c r="AW409">
        <v>1.44E-2</v>
      </c>
      <c r="AX409">
        <v>1.1999999999999999E-3</v>
      </c>
      <c r="AY409">
        <v>1.0500000000000001E-2</v>
      </c>
      <c r="AZ409">
        <v>8.9999999999999998E-4</v>
      </c>
      <c r="BA409">
        <v>6.7999999999999996E-3</v>
      </c>
      <c r="BB409">
        <v>6.9999999999999999E-4</v>
      </c>
      <c r="BC409" t="s">
        <v>211</v>
      </c>
      <c r="BD409">
        <v>5.0000000000000001E-4</v>
      </c>
      <c r="BE409" t="s">
        <v>286</v>
      </c>
      <c r="BF409">
        <v>2.9999999999999997E-4</v>
      </c>
      <c r="BG409" t="s">
        <v>179</v>
      </c>
      <c r="BH409">
        <v>1E-4</v>
      </c>
      <c r="BI409" t="s">
        <v>212</v>
      </c>
      <c r="BJ409">
        <v>2.0000000000000001E-4</v>
      </c>
      <c r="BK409">
        <v>9.1000000000000004E-3</v>
      </c>
      <c r="BL409">
        <v>5.0000000000000001E-4</v>
      </c>
      <c r="BM409">
        <v>2.8999999999999998E-3</v>
      </c>
      <c r="BN409">
        <v>2.9999999999999997E-4</v>
      </c>
      <c r="BO409">
        <v>8.0999999999999996E-3</v>
      </c>
      <c r="BP409">
        <v>5.0000000000000001E-4</v>
      </c>
      <c r="BQ409" t="s">
        <v>179</v>
      </c>
      <c r="BR409">
        <v>2.9999999999999997E-4</v>
      </c>
      <c r="BS409" t="s">
        <v>179</v>
      </c>
      <c r="BT409">
        <v>4.0000000000000002E-4</v>
      </c>
      <c r="BU409" t="s">
        <v>179</v>
      </c>
      <c r="BV409">
        <v>6.9999999999999999E-4</v>
      </c>
      <c r="BW409" t="s">
        <v>18</v>
      </c>
      <c r="BY409" t="s">
        <v>179</v>
      </c>
      <c r="BZ409">
        <v>1.1000000000000001E-3</v>
      </c>
      <c r="CA409" t="s">
        <v>179</v>
      </c>
      <c r="CB409">
        <v>8.0000000000000004E-4</v>
      </c>
      <c r="CC409" t="s">
        <v>179</v>
      </c>
      <c r="CD409">
        <v>2E-3</v>
      </c>
      <c r="CE409" t="s">
        <v>179</v>
      </c>
      <c r="CF409">
        <v>2.3E-3</v>
      </c>
      <c r="CG409" t="s">
        <v>216</v>
      </c>
      <c r="CH409">
        <v>1E-4</v>
      </c>
      <c r="CI409" t="s">
        <v>179</v>
      </c>
      <c r="CJ409">
        <v>6.8999999999999999E-3</v>
      </c>
      <c r="CK409" t="s">
        <v>179</v>
      </c>
      <c r="CL409">
        <v>1.0999999999999999E-2</v>
      </c>
      <c r="CM409" t="s">
        <v>179</v>
      </c>
      <c r="CN409">
        <v>3.5999999999999999E-3</v>
      </c>
      <c r="CO409" t="s">
        <v>179</v>
      </c>
      <c r="CP409">
        <v>8.9999999999999998E-4</v>
      </c>
      <c r="CQ409" t="s">
        <v>179</v>
      </c>
      <c r="CR409">
        <v>3.0000000000000001E-3</v>
      </c>
      <c r="CS409" t="s">
        <v>179</v>
      </c>
      <c r="CT409">
        <v>1.9E-3</v>
      </c>
      <c r="CU409" t="s">
        <v>179</v>
      </c>
      <c r="CV409">
        <v>8.0000000000000004E-4</v>
      </c>
      <c r="CW409" t="s">
        <v>18</v>
      </c>
      <c r="CY409" t="s">
        <v>179</v>
      </c>
      <c r="CZ409">
        <v>5.0000000000000001E-4</v>
      </c>
      <c r="DA409" t="s">
        <v>179</v>
      </c>
      <c r="DB409">
        <v>5.9999999999999995E-4</v>
      </c>
      <c r="DC409" t="s">
        <v>179</v>
      </c>
      <c r="DD409">
        <v>5.9999999999999995E-4</v>
      </c>
      <c r="DE409" t="s">
        <v>179</v>
      </c>
      <c r="DF409">
        <v>5.9999999999999995E-4</v>
      </c>
      <c r="DG409" t="s">
        <v>179</v>
      </c>
      <c r="DH409">
        <v>4.0000000000000002E-4</v>
      </c>
      <c r="DI409" t="s">
        <v>179</v>
      </c>
      <c r="DJ409">
        <v>2.9999999999999997E-4</v>
      </c>
      <c r="DK409" t="s">
        <v>2581</v>
      </c>
      <c r="DL409" t="s">
        <v>59</v>
      </c>
      <c r="DS409" t="s">
        <v>2585</v>
      </c>
      <c r="DT409" t="s">
        <v>2545</v>
      </c>
      <c r="DW409" t="s">
        <v>5063</v>
      </c>
    </row>
    <row r="410" spans="1:127">
      <c r="A410">
        <v>65</v>
      </c>
      <c r="B410" s="14">
        <v>44746.134027777778</v>
      </c>
      <c r="C410" t="s">
        <v>52</v>
      </c>
      <c r="D410">
        <v>0</v>
      </c>
      <c r="E410">
        <v>0</v>
      </c>
      <c r="F410">
        <v>0</v>
      </c>
      <c r="G410" t="s">
        <v>54</v>
      </c>
      <c r="H410" t="s">
        <v>55</v>
      </c>
      <c r="I410" t="s">
        <v>55</v>
      </c>
      <c r="J410" t="s">
        <v>55</v>
      </c>
      <c r="K410" t="s">
        <v>18</v>
      </c>
      <c r="L410">
        <v>90</v>
      </c>
      <c r="M410" t="s">
        <v>173</v>
      </c>
      <c r="N410">
        <v>0</v>
      </c>
      <c r="O410" t="s">
        <v>173</v>
      </c>
      <c r="P410">
        <v>0</v>
      </c>
      <c r="Q410" t="s">
        <v>173</v>
      </c>
      <c r="R410">
        <v>0</v>
      </c>
      <c r="S410">
        <v>2</v>
      </c>
      <c r="T410" t="s">
        <v>174</v>
      </c>
      <c r="U410">
        <v>1.6192</v>
      </c>
      <c r="V410">
        <v>0.61339999999999995</v>
      </c>
      <c r="W410">
        <v>12.177</v>
      </c>
      <c r="X410">
        <v>0.33339999999999997</v>
      </c>
      <c r="Y410">
        <v>35.213000000000001</v>
      </c>
      <c r="Z410">
        <v>0.34399999999999997</v>
      </c>
      <c r="AA410">
        <v>0.1099</v>
      </c>
      <c r="AB410">
        <v>1.7000000000000001E-2</v>
      </c>
      <c r="AC410" t="s">
        <v>179</v>
      </c>
      <c r="AD410">
        <v>8.8999999999999999E-3</v>
      </c>
      <c r="AE410" t="s">
        <v>179</v>
      </c>
      <c r="AF410">
        <v>1.83E-2</v>
      </c>
      <c r="AG410">
        <v>0.74270000000000003</v>
      </c>
      <c r="AH410">
        <v>1.32E-2</v>
      </c>
      <c r="AI410">
        <v>6.3250999999999999</v>
      </c>
      <c r="AJ410">
        <v>0.03</v>
      </c>
      <c r="AK410">
        <v>0.70930000000000004</v>
      </c>
      <c r="AL410">
        <v>8.3000000000000001E-3</v>
      </c>
      <c r="AM410">
        <v>9.4000000000000004E-3</v>
      </c>
      <c r="AN410">
        <v>8.3000000000000001E-3</v>
      </c>
      <c r="AO410">
        <v>1.77E-2</v>
      </c>
      <c r="AP410">
        <v>4.3E-3</v>
      </c>
      <c r="AQ410">
        <v>0.14299999999999999</v>
      </c>
      <c r="AR410">
        <v>5.7000000000000002E-3</v>
      </c>
      <c r="AS410">
        <v>7.5423999999999998</v>
      </c>
      <c r="AT410">
        <v>2.92E-2</v>
      </c>
      <c r="AU410">
        <v>5.3E-3</v>
      </c>
      <c r="AV410">
        <v>4.1999999999999997E-3</v>
      </c>
      <c r="AW410">
        <v>9.5999999999999992E-3</v>
      </c>
      <c r="AX410">
        <v>1.1000000000000001E-3</v>
      </c>
      <c r="AY410">
        <v>9.2999999999999992E-3</v>
      </c>
      <c r="AZ410">
        <v>8.9999999999999998E-4</v>
      </c>
      <c r="BA410">
        <v>0.01</v>
      </c>
      <c r="BB410">
        <v>8.0000000000000004E-4</v>
      </c>
      <c r="BC410" t="s">
        <v>406</v>
      </c>
      <c r="BD410">
        <v>5.0000000000000001E-4</v>
      </c>
      <c r="BE410" t="s">
        <v>451</v>
      </c>
      <c r="BF410">
        <v>5.0000000000000001E-4</v>
      </c>
      <c r="BG410" t="s">
        <v>216</v>
      </c>
      <c r="BH410">
        <v>1E-4</v>
      </c>
      <c r="BI410" t="s">
        <v>267</v>
      </c>
      <c r="BJ410">
        <v>2.0000000000000001E-4</v>
      </c>
      <c r="BK410">
        <v>1.2699999999999999E-2</v>
      </c>
      <c r="BL410">
        <v>5.9999999999999995E-4</v>
      </c>
      <c r="BM410">
        <v>3.2000000000000002E-3</v>
      </c>
      <c r="BN410">
        <v>2.9999999999999997E-4</v>
      </c>
      <c r="BO410">
        <v>8.8000000000000005E-3</v>
      </c>
      <c r="BP410">
        <v>5.9999999999999995E-4</v>
      </c>
      <c r="BQ410" t="s">
        <v>179</v>
      </c>
      <c r="BR410">
        <v>2.9999999999999997E-4</v>
      </c>
      <c r="BS410" t="s">
        <v>179</v>
      </c>
      <c r="BT410">
        <v>5.0000000000000001E-4</v>
      </c>
      <c r="BU410" t="s">
        <v>179</v>
      </c>
      <c r="BV410">
        <v>6.9999999999999999E-4</v>
      </c>
      <c r="BW410" t="s">
        <v>18</v>
      </c>
      <c r="BY410" t="s">
        <v>18</v>
      </c>
      <c r="CA410" t="s">
        <v>179</v>
      </c>
      <c r="CB410">
        <v>8.0000000000000004E-4</v>
      </c>
      <c r="CC410" t="s">
        <v>179</v>
      </c>
      <c r="CD410">
        <v>2.0999999999999999E-3</v>
      </c>
      <c r="CE410" t="s">
        <v>179</v>
      </c>
      <c r="CF410">
        <v>2.3E-3</v>
      </c>
      <c r="CG410" t="s">
        <v>216</v>
      </c>
      <c r="CH410">
        <v>1E-4</v>
      </c>
      <c r="CI410" t="s">
        <v>179</v>
      </c>
      <c r="CJ410">
        <v>7.6E-3</v>
      </c>
      <c r="CK410" t="s">
        <v>179</v>
      </c>
      <c r="CL410">
        <v>1.1299999999999999E-2</v>
      </c>
      <c r="CM410" t="s">
        <v>179</v>
      </c>
      <c r="CN410">
        <v>6.4000000000000003E-3</v>
      </c>
      <c r="CO410" t="s">
        <v>179</v>
      </c>
      <c r="CP410">
        <v>1E-3</v>
      </c>
      <c r="CQ410" t="s">
        <v>179</v>
      </c>
      <c r="CR410">
        <v>3.5000000000000001E-3</v>
      </c>
      <c r="CS410" t="s">
        <v>179</v>
      </c>
      <c r="CT410">
        <v>2E-3</v>
      </c>
      <c r="CU410" t="s">
        <v>179</v>
      </c>
      <c r="CV410">
        <v>6.9999999999999999E-4</v>
      </c>
      <c r="CW410" t="s">
        <v>179</v>
      </c>
      <c r="CX410">
        <v>5.9999999999999995E-4</v>
      </c>
      <c r="CY410" t="s">
        <v>179</v>
      </c>
      <c r="CZ410">
        <v>5.9999999999999995E-4</v>
      </c>
      <c r="DA410" t="s">
        <v>179</v>
      </c>
      <c r="DB410">
        <v>5.9999999999999995E-4</v>
      </c>
      <c r="DC410" t="s">
        <v>179</v>
      </c>
      <c r="DD410">
        <v>5.9999999999999995E-4</v>
      </c>
      <c r="DE410" t="s">
        <v>179</v>
      </c>
      <c r="DF410">
        <v>5.9999999999999995E-4</v>
      </c>
      <c r="DG410" t="s">
        <v>179</v>
      </c>
      <c r="DH410">
        <v>4.0000000000000002E-4</v>
      </c>
      <c r="DI410" t="s">
        <v>179</v>
      </c>
      <c r="DJ410">
        <v>4.0000000000000002E-4</v>
      </c>
      <c r="DK410" t="s">
        <v>2581</v>
      </c>
      <c r="DL410" t="s">
        <v>59</v>
      </c>
      <c r="DS410" t="s">
        <v>2586</v>
      </c>
      <c r="DT410" t="s">
        <v>914</v>
      </c>
      <c r="DW410" t="s">
        <v>5064</v>
      </c>
    </row>
    <row r="411" spans="1:127">
      <c r="A411">
        <v>90</v>
      </c>
      <c r="B411" s="14">
        <v>44746.790972222225</v>
      </c>
      <c r="C411" t="s">
        <v>52</v>
      </c>
      <c r="D411">
        <v>0</v>
      </c>
      <c r="E411">
        <v>0</v>
      </c>
      <c r="F411">
        <v>0</v>
      </c>
      <c r="G411" t="s">
        <v>54</v>
      </c>
      <c r="H411" t="s">
        <v>55</v>
      </c>
      <c r="I411" t="s">
        <v>55</v>
      </c>
      <c r="J411" t="s">
        <v>55</v>
      </c>
      <c r="K411" t="s">
        <v>18</v>
      </c>
      <c r="L411">
        <v>90</v>
      </c>
      <c r="M411" t="s">
        <v>173</v>
      </c>
      <c r="N411">
        <v>0</v>
      </c>
      <c r="O411" t="s">
        <v>173</v>
      </c>
      <c r="P411">
        <v>0</v>
      </c>
      <c r="Q411" t="s">
        <v>173</v>
      </c>
      <c r="R411">
        <v>0</v>
      </c>
      <c r="S411">
        <v>2</v>
      </c>
      <c r="T411" t="s">
        <v>174</v>
      </c>
      <c r="U411">
        <v>2.9984999999999999</v>
      </c>
      <c r="V411">
        <v>0.63790000000000002</v>
      </c>
      <c r="W411">
        <v>10.9541</v>
      </c>
      <c r="X411">
        <v>0.3196</v>
      </c>
      <c r="Y411">
        <v>34.625399999999999</v>
      </c>
      <c r="Z411">
        <v>0.33839999999999998</v>
      </c>
      <c r="AA411">
        <v>4.2700000000000002E-2</v>
      </c>
      <c r="AB411">
        <v>1.54E-2</v>
      </c>
      <c r="AC411" t="s">
        <v>179</v>
      </c>
      <c r="AD411">
        <v>8.6E-3</v>
      </c>
      <c r="AE411" t="s">
        <v>179</v>
      </c>
      <c r="AF411">
        <v>1.84E-2</v>
      </c>
      <c r="AG411">
        <v>0.47239999999999999</v>
      </c>
      <c r="AH411">
        <v>1.09E-2</v>
      </c>
      <c r="AI411">
        <v>7.0735000000000001</v>
      </c>
      <c r="AJ411">
        <v>3.1600000000000003E-2</v>
      </c>
      <c r="AK411">
        <v>0.60250000000000004</v>
      </c>
      <c r="AL411">
        <v>7.7999999999999996E-3</v>
      </c>
      <c r="AM411">
        <v>2.3099999999999999E-2</v>
      </c>
      <c r="AN411">
        <v>8.5000000000000006E-3</v>
      </c>
      <c r="AO411">
        <v>2.2200000000000001E-2</v>
      </c>
      <c r="AP411">
        <v>4.4000000000000003E-3</v>
      </c>
      <c r="AQ411">
        <v>0.1484</v>
      </c>
      <c r="AR411">
        <v>5.7999999999999996E-3</v>
      </c>
      <c r="AS411">
        <v>8.0033999999999992</v>
      </c>
      <c r="AT411">
        <v>3.0200000000000001E-2</v>
      </c>
      <c r="AU411">
        <v>5.1000000000000004E-3</v>
      </c>
      <c r="AV411">
        <v>4.3E-3</v>
      </c>
      <c r="AW411">
        <v>8.0000000000000002E-3</v>
      </c>
      <c r="AX411">
        <v>1.1000000000000001E-3</v>
      </c>
      <c r="AY411">
        <v>7.1000000000000004E-3</v>
      </c>
      <c r="AZ411">
        <v>8.0000000000000004E-4</v>
      </c>
      <c r="BA411">
        <v>7.9000000000000008E-3</v>
      </c>
      <c r="BB411">
        <v>8.0000000000000004E-4</v>
      </c>
      <c r="BC411" t="s">
        <v>245</v>
      </c>
      <c r="BD411">
        <v>5.0000000000000001E-4</v>
      </c>
      <c r="BE411" t="s">
        <v>245</v>
      </c>
      <c r="BF411">
        <v>4.0000000000000002E-4</v>
      </c>
      <c r="BG411" t="s">
        <v>179</v>
      </c>
      <c r="BH411">
        <v>1E-4</v>
      </c>
      <c r="BI411" t="s">
        <v>285</v>
      </c>
      <c r="BJ411">
        <v>2.0000000000000001E-4</v>
      </c>
      <c r="BK411">
        <v>9.5999999999999992E-3</v>
      </c>
      <c r="BL411">
        <v>5.0000000000000001E-4</v>
      </c>
      <c r="BM411">
        <v>2.7000000000000001E-3</v>
      </c>
      <c r="BN411">
        <v>2.9999999999999997E-4</v>
      </c>
      <c r="BO411">
        <v>7.1999999999999998E-3</v>
      </c>
      <c r="BP411">
        <v>5.0000000000000001E-4</v>
      </c>
      <c r="BQ411" t="s">
        <v>179</v>
      </c>
      <c r="BR411">
        <v>2.9999999999999997E-4</v>
      </c>
      <c r="BS411" t="s">
        <v>179</v>
      </c>
      <c r="BT411">
        <v>5.0000000000000001E-4</v>
      </c>
      <c r="BU411" t="s">
        <v>179</v>
      </c>
      <c r="BV411">
        <v>5.9999999999999995E-4</v>
      </c>
      <c r="BW411" t="s">
        <v>18</v>
      </c>
      <c r="BY411" t="s">
        <v>18</v>
      </c>
      <c r="CA411" t="s">
        <v>179</v>
      </c>
      <c r="CB411">
        <v>8.0000000000000004E-4</v>
      </c>
      <c r="CC411" t="s">
        <v>179</v>
      </c>
      <c r="CD411">
        <v>2.0999999999999999E-3</v>
      </c>
      <c r="CE411" t="s">
        <v>179</v>
      </c>
      <c r="CF411">
        <v>2.2000000000000001E-3</v>
      </c>
      <c r="CG411" t="s">
        <v>216</v>
      </c>
      <c r="CH411">
        <v>1E-4</v>
      </c>
      <c r="CI411" t="s">
        <v>179</v>
      </c>
      <c r="CJ411">
        <v>7.9000000000000008E-3</v>
      </c>
      <c r="CK411" t="s">
        <v>179</v>
      </c>
      <c r="CL411">
        <v>1.17E-2</v>
      </c>
      <c r="CM411" t="s">
        <v>179</v>
      </c>
      <c r="CN411">
        <v>6.7000000000000002E-3</v>
      </c>
      <c r="CO411" t="s">
        <v>179</v>
      </c>
      <c r="CP411">
        <v>8.9999999999999998E-4</v>
      </c>
      <c r="CQ411" t="s">
        <v>179</v>
      </c>
      <c r="CR411">
        <v>3.3999999999999998E-3</v>
      </c>
      <c r="CS411" t="s">
        <v>179</v>
      </c>
      <c r="CT411">
        <v>2.0999999999999999E-3</v>
      </c>
      <c r="CU411" t="s">
        <v>179</v>
      </c>
      <c r="CV411">
        <v>8.0000000000000004E-4</v>
      </c>
      <c r="CW411" t="s">
        <v>179</v>
      </c>
      <c r="CX411">
        <v>5.9999999999999995E-4</v>
      </c>
      <c r="CY411" t="s">
        <v>179</v>
      </c>
      <c r="CZ411">
        <v>5.0000000000000001E-4</v>
      </c>
      <c r="DA411" t="s">
        <v>179</v>
      </c>
      <c r="DB411">
        <v>5.9999999999999995E-4</v>
      </c>
      <c r="DC411" t="s">
        <v>179</v>
      </c>
      <c r="DD411">
        <v>5.9999999999999995E-4</v>
      </c>
      <c r="DE411" t="s">
        <v>179</v>
      </c>
      <c r="DF411">
        <v>6.9999999999999999E-4</v>
      </c>
      <c r="DG411" t="s">
        <v>179</v>
      </c>
      <c r="DH411">
        <v>4.0000000000000002E-4</v>
      </c>
      <c r="DI411" t="s">
        <v>179</v>
      </c>
      <c r="DJ411">
        <v>4.0000000000000002E-4</v>
      </c>
      <c r="DK411" t="s">
        <v>2581</v>
      </c>
      <c r="DL411" t="s">
        <v>59</v>
      </c>
      <c r="DS411" t="s">
        <v>2547</v>
      </c>
      <c r="DT411" t="s">
        <v>1596</v>
      </c>
      <c r="DW411" t="s">
        <v>5065</v>
      </c>
    </row>
    <row r="412" spans="1:127">
      <c r="A412">
        <v>91</v>
      </c>
      <c r="B412" s="14">
        <v>44746.792361111111</v>
      </c>
      <c r="C412" t="s">
        <v>52</v>
      </c>
      <c r="D412">
        <v>0</v>
      </c>
      <c r="E412">
        <v>0</v>
      </c>
      <c r="F412">
        <v>0</v>
      </c>
      <c r="G412" t="s">
        <v>54</v>
      </c>
      <c r="H412" t="s">
        <v>55</v>
      </c>
      <c r="I412" t="s">
        <v>55</v>
      </c>
      <c r="J412" t="s">
        <v>55</v>
      </c>
      <c r="K412" t="s">
        <v>18</v>
      </c>
      <c r="L412">
        <v>90</v>
      </c>
      <c r="M412" t="s">
        <v>173</v>
      </c>
      <c r="N412">
        <v>0</v>
      </c>
      <c r="O412" t="s">
        <v>173</v>
      </c>
      <c r="P412">
        <v>0</v>
      </c>
      <c r="Q412" t="s">
        <v>173</v>
      </c>
      <c r="R412">
        <v>0</v>
      </c>
      <c r="S412">
        <v>2</v>
      </c>
      <c r="T412" t="s">
        <v>174</v>
      </c>
      <c r="U412">
        <v>4.0750000000000002</v>
      </c>
      <c r="V412">
        <v>0.67859999999999998</v>
      </c>
      <c r="W412">
        <v>12.3172</v>
      </c>
      <c r="X412">
        <v>0.33329999999999999</v>
      </c>
      <c r="Y412">
        <v>39.181800000000003</v>
      </c>
      <c r="Z412">
        <v>0.35849999999999999</v>
      </c>
      <c r="AA412">
        <v>2.8899999999999999E-2</v>
      </c>
      <c r="AB412">
        <v>1.5699999999999999E-2</v>
      </c>
      <c r="AC412" t="s">
        <v>179</v>
      </c>
      <c r="AD412">
        <v>8.6E-3</v>
      </c>
      <c r="AE412" t="s">
        <v>179</v>
      </c>
      <c r="AF412">
        <v>1.7100000000000001E-2</v>
      </c>
      <c r="AG412">
        <v>0.24479999999999999</v>
      </c>
      <c r="AH412">
        <v>8.8000000000000005E-3</v>
      </c>
      <c r="AI412">
        <v>8.3225999999999996</v>
      </c>
      <c r="AJ412">
        <v>3.4000000000000002E-2</v>
      </c>
      <c r="AK412">
        <v>0.63880000000000003</v>
      </c>
      <c r="AL412">
        <v>8.0999999999999996E-3</v>
      </c>
      <c r="AM412">
        <v>2.1899999999999999E-2</v>
      </c>
      <c r="AN412">
        <v>8.3999999999999995E-3</v>
      </c>
      <c r="AO412">
        <v>2.1399999999999999E-2</v>
      </c>
      <c r="AP412">
        <v>4.3E-3</v>
      </c>
      <c r="AQ412">
        <v>0.1188</v>
      </c>
      <c r="AR412">
        <v>5.1999999999999998E-3</v>
      </c>
      <c r="AS412">
        <v>5.9459</v>
      </c>
      <c r="AT412">
        <v>2.64E-2</v>
      </c>
      <c r="AU412">
        <v>5.4000000000000003E-3</v>
      </c>
      <c r="AV412">
        <v>3.7000000000000002E-3</v>
      </c>
      <c r="AW412">
        <v>1.0500000000000001E-2</v>
      </c>
      <c r="AX412">
        <v>1.1000000000000001E-3</v>
      </c>
      <c r="AY412">
        <v>7.4999999999999997E-3</v>
      </c>
      <c r="AZ412">
        <v>8.0000000000000004E-4</v>
      </c>
      <c r="BA412">
        <v>7.1000000000000004E-3</v>
      </c>
      <c r="BB412">
        <v>6.9999999999999999E-4</v>
      </c>
      <c r="BC412" t="s">
        <v>285</v>
      </c>
      <c r="BD412">
        <v>5.0000000000000001E-4</v>
      </c>
      <c r="BE412" t="s">
        <v>179</v>
      </c>
      <c r="BF412">
        <v>2.9999999999999997E-4</v>
      </c>
      <c r="BG412" t="s">
        <v>179</v>
      </c>
      <c r="BH412">
        <v>1E-4</v>
      </c>
      <c r="BI412" t="s">
        <v>286</v>
      </c>
      <c r="BJ412">
        <v>2.0000000000000001E-4</v>
      </c>
      <c r="BK412">
        <v>8.8999999999999999E-3</v>
      </c>
      <c r="BL412">
        <v>4.0000000000000002E-4</v>
      </c>
      <c r="BM412">
        <v>2.7000000000000001E-3</v>
      </c>
      <c r="BN412">
        <v>2.9999999999999997E-4</v>
      </c>
      <c r="BO412">
        <v>7.9000000000000008E-3</v>
      </c>
      <c r="BP412">
        <v>5.0000000000000001E-4</v>
      </c>
      <c r="BQ412" t="s">
        <v>179</v>
      </c>
      <c r="BR412">
        <v>2.9999999999999997E-4</v>
      </c>
      <c r="BS412" t="s">
        <v>179</v>
      </c>
      <c r="BT412">
        <v>4.0000000000000002E-4</v>
      </c>
      <c r="BU412" t="s">
        <v>179</v>
      </c>
      <c r="BV412">
        <v>6.9999999999999999E-4</v>
      </c>
      <c r="BW412" t="s">
        <v>18</v>
      </c>
      <c r="BY412" t="s">
        <v>18</v>
      </c>
      <c r="CA412" t="s">
        <v>179</v>
      </c>
      <c r="CB412">
        <v>8.0000000000000004E-4</v>
      </c>
      <c r="CC412" t="s">
        <v>179</v>
      </c>
      <c r="CD412">
        <v>2.0999999999999999E-3</v>
      </c>
      <c r="CE412" t="s">
        <v>179</v>
      </c>
      <c r="CF412">
        <v>2.3E-3</v>
      </c>
      <c r="CG412" t="s">
        <v>216</v>
      </c>
      <c r="CH412">
        <v>1E-4</v>
      </c>
      <c r="CI412" t="s">
        <v>179</v>
      </c>
      <c r="CJ412">
        <v>7.1000000000000004E-3</v>
      </c>
      <c r="CK412" t="s">
        <v>179</v>
      </c>
      <c r="CL412">
        <v>1.12E-2</v>
      </c>
      <c r="CM412" t="s">
        <v>179</v>
      </c>
      <c r="CN412">
        <v>4.3E-3</v>
      </c>
      <c r="CO412" t="s">
        <v>179</v>
      </c>
      <c r="CP412">
        <v>8.0000000000000004E-4</v>
      </c>
      <c r="CQ412" t="s">
        <v>179</v>
      </c>
      <c r="CR412">
        <v>3.2000000000000002E-3</v>
      </c>
      <c r="CS412" t="s">
        <v>179</v>
      </c>
      <c r="CT412">
        <v>1.9E-3</v>
      </c>
      <c r="CU412" t="s">
        <v>18</v>
      </c>
      <c r="CW412" t="s">
        <v>18</v>
      </c>
      <c r="CY412" t="s">
        <v>179</v>
      </c>
      <c r="CZ412">
        <v>5.9999999999999995E-4</v>
      </c>
      <c r="DA412" t="s">
        <v>179</v>
      </c>
      <c r="DB412">
        <v>5.0000000000000001E-4</v>
      </c>
      <c r="DC412" t="s">
        <v>179</v>
      </c>
      <c r="DD412">
        <v>5.9999999999999995E-4</v>
      </c>
      <c r="DE412" t="s">
        <v>179</v>
      </c>
      <c r="DF412">
        <v>5.9999999999999995E-4</v>
      </c>
      <c r="DG412" t="s">
        <v>179</v>
      </c>
      <c r="DH412">
        <v>4.0000000000000002E-4</v>
      </c>
      <c r="DI412" t="s">
        <v>179</v>
      </c>
      <c r="DJ412">
        <v>4.0000000000000002E-4</v>
      </c>
      <c r="DK412" t="s">
        <v>2581</v>
      </c>
      <c r="DL412" t="s">
        <v>59</v>
      </c>
      <c r="DS412" t="s">
        <v>2582</v>
      </c>
      <c r="DT412" t="s">
        <v>6014</v>
      </c>
      <c r="DW412" t="s">
        <v>5066</v>
      </c>
    </row>
    <row r="413" spans="1:127">
      <c r="A413">
        <v>92</v>
      </c>
      <c r="B413" s="14">
        <v>44746.794444444444</v>
      </c>
      <c r="C413" t="s">
        <v>52</v>
      </c>
      <c r="D413">
        <v>0</v>
      </c>
      <c r="E413">
        <v>0</v>
      </c>
      <c r="F413">
        <v>0</v>
      </c>
      <c r="G413" t="s">
        <v>54</v>
      </c>
      <c r="H413" t="s">
        <v>55</v>
      </c>
      <c r="I413" t="s">
        <v>55</v>
      </c>
      <c r="J413" t="s">
        <v>55</v>
      </c>
      <c r="K413" t="s">
        <v>18</v>
      </c>
      <c r="L413">
        <v>90</v>
      </c>
      <c r="M413" t="s">
        <v>173</v>
      </c>
      <c r="N413">
        <v>0</v>
      </c>
      <c r="O413" t="s">
        <v>173</v>
      </c>
      <c r="P413">
        <v>0</v>
      </c>
      <c r="Q413" t="s">
        <v>173</v>
      </c>
      <c r="R413">
        <v>0</v>
      </c>
      <c r="S413">
        <v>2</v>
      </c>
      <c r="T413" t="s">
        <v>174</v>
      </c>
      <c r="U413">
        <v>4.4679000000000002</v>
      </c>
      <c r="V413">
        <v>0.68530000000000002</v>
      </c>
      <c r="W413">
        <v>11.488</v>
      </c>
      <c r="X413">
        <v>0.32579999999999998</v>
      </c>
      <c r="Y413">
        <v>38.801400000000001</v>
      </c>
      <c r="Z413">
        <v>0.35670000000000002</v>
      </c>
      <c r="AA413">
        <v>2.4E-2</v>
      </c>
      <c r="AB413">
        <v>1.5900000000000001E-2</v>
      </c>
      <c r="AC413" t="s">
        <v>179</v>
      </c>
      <c r="AD413">
        <v>8.6999999999999994E-3</v>
      </c>
      <c r="AE413" t="s">
        <v>179</v>
      </c>
      <c r="AF413">
        <v>1.6899999999999998E-2</v>
      </c>
      <c r="AG413">
        <v>0.21190000000000001</v>
      </c>
      <c r="AH413">
        <v>8.3999999999999995E-3</v>
      </c>
      <c r="AI413">
        <v>8.5070999999999994</v>
      </c>
      <c r="AJ413">
        <v>3.44E-2</v>
      </c>
      <c r="AK413">
        <v>0.62629999999999997</v>
      </c>
      <c r="AL413">
        <v>8.0999999999999996E-3</v>
      </c>
      <c r="AM413">
        <v>1.8700000000000001E-2</v>
      </c>
      <c r="AN413">
        <v>8.3999999999999995E-3</v>
      </c>
      <c r="AO413">
        <v>2.06E-2</v>
      </c>
      <c r="AP413">
        <v>4.3E-3</v>
      </c>
      <c r="AQ413">
        <v>0.11799999999999999</v>
      </c>
      <c r="AR413">
        <v>5.1999999999999998E-3</v>
      </c>
      <c r="AS413">
        <v>6.3577000000000004</v>
      </c>
      <c r="AT413">
        <v>2.7400000000000001E-2</v>
      </c>
      <c r="AU413">
        <v>5.5999999999999999E-3</v>
      </c>
      <c r="AV413">
        <v>3.8E-3</v>
      </c>
      <c r="AW413">
        <v>1.0800000000000001E-2</v>
      </c>
      <c r="AX413">
        <v>1.1000000000000001E-3</v>
      </c>
      <c r="AY413">
        <v>8.0999999999999996E-3</v>
      </c>
      <c r="AZ413">
        <v>8.0000000000000004E-4</v>
      </c>
      <c r="BA413">
        <v>6.6E-3</v>
      </c>
      <c r="BB413">
        <v>6.9999999999999999E-4</v>
      </c>
      <c r="BC413" t="s">
        <v>304</v>
      </c>
      <c r="BD413">
        <v>5.0000000000000001E-4</v>
      </c>
      <c r="BE413" t="s">
        <v>318</v>
      </c>
      <c r="BF413">
        <v>2.0000000000000001E-4</v>
      </c>
      <c r="BG413" t="s">
        <v>179</v>
      </c>
      <c r="BH413">
        <v>1E-4</v>
      </c>
      <c r="BI413" t="s">
        <v>516</v>
      </c>
      <c r="BJ413">
        <v>2.0000000000000001E-4</v>
      </c>
      <c r="BK413">
        <v>8.5000000000000006E-3</v>
      </c>
      <c r="BL413">
        <v>4.0000000000000002E-4</v>
      </c>
      <c r="BM413">
        <v>2.5000000000000001E-3</v>
      </c>
      <c r="BN413">
        <v>2.9999999999999997E-4</v>
      </c>
      <c r="BO413">
        <v>7.7000000000000002E-3</v>
      </c>
      <c r="BP413">
        <v>5.0000000000000001E-4</v>
      </c>
      <c r="BQ413" t="s">
        <v>179</v>
      </c>
      <c r="BR413">
        <v>2.9999999999999997E-4</v>
      </c>
      <c r="BS413" t="s">
        <v>179</v>
      </c>
      <c r="BT413">
        <v>4.0000000000000002E-4</v>
      </c>
      <c r="BU413" t="s">
        <v>179</v>
      </c>
      <c r="BV413">
        <v>6.9999999999999999E-4</v>
      </c>
      <c r="BW413" t="s">
        <v>18</v>
      </c>
      <c r="BY413" t="s">
        <v>179</v>
      </c>
      <c r="BZ413">
        <v>1.1000000000000001E-3</v>
      </c>
      <c r="CA413" t="s">
        <v>179</v>
      </c>
      <c r="CB413">
        <v>8.0000000000000004E-4</v>
      </c>
      <c r="CC413" t="s">
        <v>179</v>
      </c>
      <c r="CD413">
        <v>2.0999999999999999E-3</v>
      </c>
      <c r="CE413" t="s">
        <v>179</v>
      </c>
      <c r="CF413">
        <v>2.3E-3</v>
      </c>
      <c r="CG413" t="s">
        <v>216</v>
      </c>
      <c r="CH413">
        <v>1E-4</v>
      </c>
      <c r="CI413" t="s">
        <v>179</v>
      </c>
      <c r="CJ413">
        <v>7.1000000000000004E-3</v>
      </c>
      <c r="CK413" t="s">
        <v>179</v>
      </c>
      <c r="CL413">
        <v>1.12E-2</v>
      </c>
      <c r="CM413" t="s">
        <v>179</v>
      </c>
      <c r="CN413">
        <v>4.3E-3</v>
      </c>
      <c r="CO413" t="s">
        <v>179</v>
      </c>
      <c r="CP413">
        <v>8.0000000000000004E-4</v>
      </c>
      <c r="CQ413" t="s">
        <v>179</v>
      </c>
      <c r="CR413">
        <v>3.3E-3</v>
      </c>
      <c r="CS413" t="s">
        <v>179</v>
      </c>
      <c r="CT413">
        <v>1.9E-3</v>
      </c>
      <c r="CU413" t="s">
        <v>18</v>
      </c>
      <c r="CW413" t="s">
        <v>18</v>
      </c>
      <c r="CY413" t="s">
        <v>179</v>
      </c>
      <c r="CZ413">
        <v>5.0000000000000001E-4</v>
      </c>
      <c r="DA413" t="s">
        <v>179</v>
      </c>
      <c r="DB413">
        <v>5.9999999999999995E-4</v>
      </c>
      <c r="DC413" t="s">
        <v>179</v>
      </c>
      <c r="DD413">
        <v>5.9999999999999995E-4</v>
      </c>
      <c r="DE413" t="s">
        <v>179</v>
      </c>
      <c r="DF413">
        <v>5.0000000000000001E-4</v>
      </c>
      <c r="DG413" t="s">
        <v>179</v>
      </c>
      <c r="DH413">
        <v>4.0000000000000002E-4</v>
      </c>
      <c r="DI413" t="s">
        <v>179</v>
      </c>
      <c r="DJ413">
        <v>4.0000000000000002E-4</v>
      </c>
      <c r="DK413" t="s">
        <v>2581</v>
      </c>
      <c r="DL413" t="s">
        <v>59</v>
      </c>
      <c r="DS413" t="s">
        <v>2592</v>
      </c>
      <c r="DT413" t="s">
        <v>5985</v>
      </c>
      <c r="DW413" t="s">
        <v>5067</v>
      </c>
    </row>
    <row r="414" spans="1:127">
      <c r="A414">
        <v>93</v>
      </c>
      <c r="B414" s="14">
        <v>44746.797222222223</v>
      </c>
      <c r="C414" t="s">
        <v>52</v>
      </c>
      <c r="D414">
        <v>0</v>
      </c>
      <c r="E414">
        <v>0</v>
      </c>
      <c r="F414">
        <v>0</v>
      </c>
      <c r="G414" t="s">
        <v>54</v>
      </c>
      <c r="H414" t="s">
        <v>55</v>
      </c>
      <c r="I414" t="s">
        <v>55</v>
      </c>
      <c r="J414" t="s">
        <v>55</v>
      </c>
      <c r="K414" t="s">
        <v>18</v>
      </c>
      <c r="L414">
        <v>90</v>
      </c>
      <c r="M414" t="s">
        <v>173</v>
      </c>
      <c r="N414">
        <v>0</v>
      </c>
      <c r="O414" t="s">
        <v>173</v>
      </c>
      <c r="P414">
        <v>0</v>
      </c>
      <c r="Q414" t="s">
        <v>173</v>
      </c>
      <c r="R414">
        <v>0</v>
      </c>
      <c r="S414">
        <v>2</v>
      </c>
      <c r="T414" t="s">
        <v>174</v>
      </c>
      <c r="U414">
        <v>3.1221999999999999</v>
      </c>
      <c r="V414">
        <v>0.64229999999999998</v>
      </c>
      <c r="W414">
        <v>11.825200000000001</v>
      </c>
      <c r="X414">
        <v>0.32840000000000003</v>
      </c>
      <c r="Y414">
        <v>38.335599999999999</v>
      </c>
      <c r="Z414">
        <v>0.35489999999999999</v>
      </c>
      <c r="AA414">
        <v>3.1E-2</v>
      </c>
      <c r="AB414">
        <v>1.5900000000000001E-2</v>
      </c>
      <c r="AC414" t="s">
        <v>179</v>
      </c>
      <c r="AD414">
        <v>8.8999999999999999E-3</v>
      </c>
      <c r="AE414" t="s">
        <v>179</v>
      </c>
      <c r="AF414">
        <v>1.7999999999999999E-2</v>
      </c>
      <c r="AG414">
        <v>0.3347</v>
      </c>
      <c r="AH414">
        <v>9.7000000000000003E-3</v>
      </c>
      <c r="AI414">
        <v>8.4501000000000008</v>
      </c>
      <c r="AJ414">
        <v>3.44E-2</v>
      </c>
      <c r="AK414">
        <v>0.65400000000000003</v>
      </c>
      <c r="AL414">
        <v>8.2000000000000007E-3</v>
      </c>
      <c r="AM414">
        <v>3.0300000000000001E-2</v>
      </c>
      <c r="AN414">
        <v>8.6999999999999994E-3</v>
      </c>
      <c r="AO414">
        <v>2.6599999999999999E-2</v>
      </c>
      <c r="AP414">
        <v>4.3E-3</v>
      </c>
      <c r="AQ414">
        <v>0.104</v>
      </c>
      <c r="AR414">
        <v>4.8999999999999998E-3</v>
      </c>
      <c r="AS414">
        <v>6.4363999999999999</v>
      </c>
      <c r="AT414">
        <v>2.76E-2</v>
      </c>
      <c r="AU414">
        <v>5.1999999999999998E-3</v>
      </c>
      <c r="AV414">
        <v>3.8999999999999998E-3</v>
      </c>
      <c r="AW414">
        <v>1.8800000000000001E-2</v>
      </c>
      <c r="AX414">
        <v>1.4E-3</v>
      </c>
      <c r="AY414">
        <v>1.43E-2</v>
      </c>
      <c r="AZ414">
        <v>1E-3</v>
      </c>
      <c r="BA414">
        <v>6.4000000000000003E-3</v>
      </c>
      <c r="BB414">
        <v>6.9999999999999999E-4</v>
      </c>
      <c r="BC414" t="s">
        <v>211</v>
      </c>
      <c r="BD414">
        <v>5.0000000000000001E-4</v>
      </c>
      <c r="BE414" t="s">
        <v>286</v>
      </c>
      <c r="BF414">
        <v>2.9999999999999997E-4</v>
      </c>
      <c r="BG414" t="s">
        <v>179</v>
      </c>
      <c r="BH414">
        <v>1E-4</v>
      </c>
      <c r="BI414" t="s">
        <v>247</v>
      </c>
      <c r="BJ414">
        <v>2.0000000000000001E-4</v>
      </c>
      <c r="BK414">
        <v>9.1000000000000004E-3</v>
      </c>
      <c r="BL414">
        <v>5.0000000000000001E-4</v>
      </c>
      <c r="BM414">
        <v>2.8999999999999998E-3</v>
      </c>
      <c r="BN414">
        <v>2.9999999999999997E-4</v>
      </c>
      <c r="BO414">
        <v>7.4000000000000003E-3</v>
      </c>
      <c r="BP414">
        <v>5.0000000000000001E-4</v>
      </c>
      <c r="BQ414" t="s">
        <v>179</v>
      </c>
      <c r="BR414">
        <v>2.9999999999999997E-4</v>
      </c>
      <c r="BS414" t="s">
        <v>179</v>
      </c>
      <c r="BT414">
        <v>4.0000000000000002E-4</v>
      </c>
      <c r="BU414" t="s">
        <v>179</v>
      </c>
      <c r="BV414">
        <v>5.9999999999999995E-4</v>
      </c>
      <c r="BW414" t="s">
        <v>245</v>
      </c>
      <c r="BX414">
        <v>8.9999999999999998E-4</v>
      </c>
      <c r="BY414" t="s">
        <v>179</v>
      </c>
      <c r="BZ414">
        <v>1.1000000000000001E-3</v>
      </c>
      <c r="CA414" t="s">
        <v>179</v>
      </c>
      <c r="CB414">
        <v>8.0000000000000004E-4</v>
      </c>
      <c r="CC414" t="s">
        <v>179</v>
      </c>
      <c r="CD414">
        <v>2.0999999999999999E-3</v>
      </c>
      <c r="CE414" t="s">
        <v>179</v>
      </c>
      <c r="CF414">
        <v>2.3E-3</v>
      </c>
      <c r="CG414" t="s">
        <v>216</v>
      </c>
      <c r="CH414">
        <v>1E-4</v>
      </c>
      <c r="CI414" t="s">
        <v>179</v>
      </c>
      <c r="CJ414">
        <v>7.1000000000000004E-3</v>
      </c>
      <c r="CK414" t="s">
        <v>179</v>
      </c>
      <c r="CL414">
        <v>1.12E-2</v>
      </c>
      <c r="CM414" t="s">
        <v>179</v>
      </c>
      <c r="CN414">
        <v>4.7000000000000002E-3</v>
      </c>
      <c r="CO414" t="s">
        <v>179</v>
      </c>
      <c r="CP414">
        <v>8.9999999999999998E-4</v>
      </c>
      <c r="CQ414" t="s">
        <v>179</v>
      </c>
      <c r="CR414">
        <v>3.3E-3</v>
      </c>
      <c r="CS414" t="s">
        <v>179</v>
      </c>
      <c r="CT414">
        <v>1.9E-3</v>
      </c>
      <c r="CU414" t="s">
        <v>179</v>
      </c>
      <c r="CV414">
        <v>8.0000000000000004E-4</v>
      </c>
      <c r="CW414" t="s">
        <v>18</v>
      </c>
      <c r="CY414" t="s">
        <v>179</v>
      </c>
      <c r="CZ414">
        <v>5.0000000000000001E-4</v>
      </c>
      <c r="DA414" t="s">
        <v>179</v>
      </c>
      <c r="DB414">
        <v>5.9999999999999995E-4</v>
      </c>
      <c r="DC414" t="s">
        <v>179</v>
      </c>
      <c r="DD414">
        <v>5.9999999999999995E-4</v>
      </c>
      <c r="DE414" t="s">
        <v>179</v>
      </c>
      <c r="DF414">
        <v>5.9999999999999995E-4</v>
      </c>
      <c r="DG414" t="s">
        <v>179</v>
      </c>
      <c r="DH414">
        <v>4.0000000000000002E-4</v>
      </c>
      <c r="DI414" t="s">
        <v>179</v>
      </c>
      <c r="DJ414">
        <v>4.0000000000000002E-4</v>
      </c>
      <c r="DK414" t="s">
        <v>2581</v>
      </c>
      <c r="DL414" t="s">
        <v>59</v>
      </c>
      <c r="DS414" t="s">
        <v>2585</v>
      </c>
      <c r="DT414" t="s">
        <v>2545</v>
      </c>
      <c r="DW414" t="s">
        <v>5068</v>
      </c>
    </row>
    <row r="415" spans="1:127">
      <c r="A415">
        <v>94</v>
      </c>
      <c r="B415" s="14">
        <v>44746.800694444442</v>
      </c>
      <c r="C415" t="s">
        <v>52</v>
      </c>
      <c r="D415">
        <v>0</v>
      </c>
      <c r="E415">
        <v>0</v>
      </c>
      <c r="F415">
        <v>0</v>
      </c>
      <c r="G415" t="s">
        <v>54</v>
      </c>
      <c r="H415" t="s">
        <v>55</v>
      </c>
      <c r="I415" t="s">
        <v>55</v>
      </c>
      <c r="J415" t="s">
        <v>55</v>
      </c>
      <c r="K415" t="s">
        <v>18</v>
      </c>
      <c r="L415">
        <v>90</v>
      </c>
      <c r="M415" t="s">
        <v>173</v>
      </c>
      <c r="N415">
        <v>0</v>
      </c>
      <c r="O415" t="s">
        <v>173</v>
      </c>
      <c r="P415">
        <v>0</v>
      </c>
      <c r="Q415" t="s">
        <v>173</v>
      </c>
      <c r="R415">
        <v>0</v>
      </c>
      <c r="S415">
        <v>2</v>
      </c>
      <c r="T415" t="s">
        <v>174</v>
      </c>
      <c r="U415">
        <v>3.8767999999999998</v>
      </c>
      <c r="V415">
        <v>0.67049999999999998</v>
      </c>
      <c r="W415">
        <v>11.8446</v>
      </c>
      <c r="X415">
        <v>0.32779999999999998</v>
      </c>
      <c r="Y415">
        <v>38.438099999999999</v>
      </c>
      <c r="Z415">
        <v>0.3548</v>
      </c>
      <c r="AA415">
        <v>4.02E-2</v>
      </c>
      <c r="AB415">
        <v>1.5900000000000001E-2</v>
      </c>
      <c r="AC415" t="s">
        <v>179</v>
      </c>
      <c r="AD415">
        <v>8.8000000000000005E-3</v>
      </c>
      <c r="AE415" t="s">
        <v>179</v>
      </c>
      <c r="AF415">
        <v>1.8100000000000002E-2</v>
      </c>
      <c r="AG415">
        <v>0.29780000000000001</v>
      </c>
      <c r="AH415">
        <v>9.1999999999999998E-3</v>
      </c>
      <c r="AI415">
        <v>7.9691999999999998</v>
      </c>
      <c r="AJ415">
        <v>3.32E-2</v>
      </c>
      <c r="AK415">
        <v>0.65149999999999997</v>
      </c>
      <c r="AL415">
        <v>8.0999999999999996E-3</v>
      </c>
      <c r="AM415">
        <v>1.7899999999999999E-2</v>
      </c>
      <c r="AN415">
        <v>8.3000000000000001E-3</v>
      </c>
      <c r="AO415">
        <v>1.9800000000000002E-2</v>
      </c>
      <c r="AP415">
        <v>4.1999999999999997E-3</v>
      </c>
      <c r="AQ415">
        <v>0.1047</v>
      </c>
      <c r="AR415">
        <v>4.8999999999999998E-3</v>
      </c>
      <c r="AS415">
        <v>6.0064000000000002</v>
      </c>
      <c r="AT415">
        <v>2.64E-2</v>
      </c>
      <c r="AU415" t="s">
        <v>179</v>
      </c>
      <c r="AV415">
        <v>3.7000000000000002E-3</v>
      </c>
      <c r="AW415">
        <v>1.5299999999999999E-2</v>
      </c>
      <c r="AX415">
        <v>1.2999999999999999E-3</v>
      </c>
      <c r="AY415">
        <v>1.1900000000000001E-2</v>
      </c>
      <c r="AZ415">
        <v>8.9999999999999998E-4</v>
      </c>
      <c r="BA415">
        <v>7.4000000000000003E-3</v>
      </c>
      <c r="BB415">
        <v>6.9999999999999999E-4</v>
      </c>
      <c r="BC415" t="s">
        <v>245</v>
      </c>
      <c r="BD415">
        <v>5.0000000000000001E-4</v>
      </c>
      <c r="BE415" t="s">
        <v>179</v>
      </c>
      <c r="BF415">
        <v>2.9999999999999997E-4</v>
      </c>
      <c r="BG415" t="s">
        <v>179</v>
      </c>
      <c r="BH415">
        <v>1E-4</v>
      </c>
      <c r="BI415" t="s">
        <v>192</v>
      </c>
      <c r="BJ415">
        <v>2.0000000000000001E-4</v>
      </c>
      <c r="BK415">
        <v>9.1000000000000004E-3</v>
      </c>
      <c r="BL415">
        <v>5.0000000000000001E-4</v>
      </c>
      <c r="BM415">
        <v>2.8E-3</v>
      </c>
      <c r="BN415">
        <v>2.9999999999999997E-4</v>
      </c>
      <c r="BO415">
        <v>8.5000000000000006E-3</v>
      </c>
      <c r="BP415">
        <v>5.0000000000000001E-4</v>
      </c>
      <c r="BQ415" t="s">
        <v>179</v>
      </c>
      <c r="BR415">
        <v>2.9999999999999997E-4</v>
      </c>
      <c r="BS415" t="s">
        <v>179</v>
      </c>
      <c r="BT415">
        <v>4.0000000000000002E-4</v>
      </c>
      <c r="BU415" t="s">
        <v>179</v>
      </c>
      <c r="BV415">
        <v>6.9999999999999999E-4</v>
      </c>
      <c r="BW415" t="s">
        <v>18</v>
      </c>
      <c r="BY415" t="s">
        <v>18</v>
      </c>
      <c r="CA415" t="s">
        <v>179</v>
      </c>
      <c r="CB415">
        <v>8.0000000000000004E-4</v>
      </c>
      <c r="CC415" t="s">
        <v>179</v>
      </c>
      <c r="CD415">
        <v>2E-3</v>
      </c>
      <c r="CE415" t="s">
        <v>179</v>
      </c>
      <c r="CF415">
        <v>2.3E-3</v>
      </c>
      <c r="CG415" t="s">
        <v>179</v>
      </c>
      <c r="CH415">
        <v>1E-4</v>
      </c>
      <c r="CI415" t="s">
        <v>179</v>
      </c>
      <c r="CJ415">
        <v>7.1999999999999998E-3</v>
      </c>
      <c r="CK415" t="s">
        <v>179</v>
      </c>
      <c r="CL415">
        <v>1.11E-2</v>
      </c>
      <c r="CM415" t="s">
        <v>248</v>
      </c>
      <c r="CN415">
        <v>4.4999999999999997E-3</v>
      </c>
      <c r="CO415" t="s">
        <v>179</v>
      </c>
      <c r="CP415">
        <v>8.0000000000000004E-4</v>
      </c>
      <c r="CQ415" t="s">
        <v>179</v>
      </c>
      <c r="CR415">
        <v>3.3999999999999998E-3</v>
      </c>
      <c r="CS415" t="s">
        <v>179</v>
      </c>
      <c r="CT415">
        <v>1.9E-3</v>
      </c>
      <c r="CU415" t="s">
        <v>179</v>
      </c>
      <c r="CV415">
        <v>8.0000000000000004E-4</v>
      </c>
      <c r="CW415" t="s">
        <v>18</v>
      </c>
      <c r="CY415" t="s">
        <v>179</v>
      </c>
      <c r="CZ415">
        <v>5.9999999999999995E-4</v>
      </c>
      <c r="DA415" t="s">
        <v>179</v>
      </c>
      <c r="DB415">
        <v>5.9999999999999995E-4</v>
      </c>
      <c r="DC415" t="s">
        <v>179</v>
      </c>
      <c r="DD415">
        <v>5.9999999999999995E-4</v>
      </c>
      <c r="DE415" t="s">
        <v>179</v>
      </c>
      <c r="DF415">
        <v>5.9999999999999995E-4</v>
      </c>
      <c r="DG415" t="s">
        <v>179</v>
      </c>
      <c r="DH415">
        <v>4.0000000000000002E-4</v>
      </c>
      <c r="DI415" t="s">
        <v>179</v>
      </c>
      <c r="DJ415">
        <v>2.9999999999999997E-4</v>
      </c>
      <c r="DK415" t="s">
        <v>2581</v>
      </c>
      <c r="DL415" t="s">
        <v>59</v>
      </c>
      <c r="DS415" t="s">
        <v>2593</v>
      </c>
      <c r="DT415" t="s">
        <v>2554</v>
      </c>
      <c r="DW415" t="s">
        <v>5069</v>
      </c>
    </row>
    <row r="416" spans="1:127">
      <c r="A416">
        <v>95</v>
      </c>
      <c r="B416" s="14">
        <v>44746.804166666669</v>
      </c>
      <c r="C416" t="s">
        <v>52</v>
      </c>
      <c r="D416">
        <v>0</v>
      </c>
      <c r="E416">
        <v>0</v>
      </c>
      <c r="F416">
        <v>0</v>
      </c>
      <c r="G416" t="s">
        <v>54</v>
      </c>
      <c r="H416" t="s">
        <v>55</v>
      </c>
      <c r="I416" t="s">
        <v>55</v>
      </c>
      <c r="J416" t="s">
        <v>55</v>
      </c>
      <c r="K416" t="s">
        <v>18</v>
      </c>
      <c r="L416">
        <v>90</v>
      </c>
      <c r="M416" t="s">
        <v>173</v>
      </c>
      <c r="N416">
        <v>0</v>
      </c>
      <c r="O416" t="s">
        <v>173</v>
      </c>
      <c r="P416">
        <v>0</v>
      </c>
      <c r="Q416" t="s">
        <v>173</v>
      </c>
      <c r="R416">
        <v>0</v>
      </c>
      <c r="S416">
        <v>2</v>
      </c>
      <c r="T416" t="s">
        <v>174</v>
      </c>
      <c r="U416">
        <v>2.0762</v>
      </c>
      <c r="V416">
        <v>0.62029999999999996</v>
      </c>
      <c r="W416">
        <v>13.232900000000001</v>
      </c>
      <c r="X416">
        <v>0.3427</v>
      </c>
      <c r="Y416">
        <v>37.601599999999998</v>
      </c>
      <c r="Z416">
        <v>0.35470000000000002</v>
      </c>
      <c r="AA416">
        <v>6.6799999999999998E-2</v>
      </c>
      <c r="AB416">
        <v>1.5900000000000001E-2</v>
      </c>
      <c r="AC416" t="s">
        <v>179</v>
      </c>
      <c r="AD416">
        <v>9.1000000000000004E-3</v>
      </c>
      <c r="AE416">
        <v>2.0799999999999999E-2</v>
      </c>
      <c r="AF416">
        <v>1.9E-2</v>
      </c>
      <c r="AG416">
        <v>0.5665</v>
      </c>
      <c r="AH416">
        <v>1.1900000000000001E-2</v>
      </c>
      <c r="AI416">
        <v>6.8804999999999996</v>
      </c>
      <c r="AJ416">
        <v>3.1099999999999999E-2</v>
      </c>
      <c r="AK416">
        <v>0.65849999999999997</v>
      </c>
      <c r="AL416">
        <v>8.0000000000000002E-3</v>
      </c>
      <c r="AM416">
        <v>0.02</v>
      </c>
      <c r="AN416">
        <v>8.3999999999999995E-3</v>
      </c>
      <c r="AO416">
        <v>1.35E-2</v>
      </c>
      <c r="AP416">
        <v>3.8999999999999998E-3</v>
      </c>
      <c r="AQ416">
        <v>0.25469999999999998</v>
      </c>
      <c r="AR416">
        <v>7.1999999999999998E-3</v>
      </c>
      <c r="AS416">
        <v>6.9162999999999997</v>
      </c>
      <c r="AT416">
        <v>2.8000000000000001E-2</v>
      </c>
      <c r="AU416">
        <v>5.1000000000000004E-3</v>
      </c>
      <c r="AV416">
        <v>4.0000000000000001E-3</v>
      </c>
      <c r="AW416">
        <v>9.1999999999999998E-3</v>
      </c>
      <c r="AX416">
        <v>1.1000000000000001E-3</v>
      </c>
      <c r="AY416">
        <v>7.4999999999999997E-3</v>
      </c>
      <c r="AZ416">
        <v>8.0000000000000004E-4</v>
      </c>
      <c r="BA416">
        <v>8.6999999999999994E-3</v>
      </c>
      <c r="BB416">
        <v>8.0000000000000004E-4</v>
      </c>
      <c r="BC416" t="s">
        <v>191</v>
      </c>
      <c r="BD416">
        <v>5.0000000000000001E-4</v>
      </c>
      <c r="BE416" t="s">
        <v>406</v>
      </c>
      <c r="BF416">
        <v>4.0000000000000002E-4</v>
      </c>
      <c r="BG416" t="s">
        <v>179</v>
      </c>
      <c r="BH416">
        <v>1E-4</v>
      </c>
      <c r="BI416" t="s">
        <v>304</v>
      </c>
      <c r="BJ416">
        <v>2.0000000000000001E-4</v>
      </c>
      <c r="BK416">
        <v>1.43E-2</v>
      </c>
      <c r="BL416">
        <v>5.9999999999999995E-4</v>
      </c>
      <c r="BM416">
        <v>2.3E-3</v>
      </c>
      <c r="BN416">
        <v>2.9999999999999997E-4</v>
      </c>
      <c r="BO416">
        <v>7.3000000000000001E-3</v>
      </c>
      <c r="BP416">
        <v>5.0000000000000001E-4</v>
      </c>
      <c r="BQ416" t="s">
        <v>179</v>
      </c>
      <c r="BR416">
        <v>2.9999999999999997E-4</v>
      </c>
      <c r="BS416" t="s">
        <v>179</v>
      </c>
      <c r="BT416">
        <v>4.0000000000000002E-4</v>
      </c>
      <c r="BU416" t="s">
        <v>179</v>
      </c>
      <c r="BV416">
        <v>6.9999999999999999E-4</v>
      </c>
      <c r="BW416" t="s">
        <v>18</v>
      </c>
      <c r="BY416" t="s">
        <v>179</v>
      </c>
      <c r="BZ416">
        <v>1.1000000000000001E-3</v>
      </c>
      <c r="CA416" t="s">
        <v>285</v>
      </c>
      <c r="CB416">
        <v>8.0000000000000004E-4</v>
      </c>
      <c r="CC416" t="s">
        <v>179</v>
      </c>
      <c r="CD416">
        <v>2E-3</v>
      </c>
      <c r="CE416" t="s">
        <v>179</v>
      </c>
      <c r="CF416">
        <v>2.3E-3</v>
      </c>
      <c r="CG416" t="s">
        <v>179</v>
      </c>
      <c r="CH416">
        <v>1E-4</v>
      </c>
      <c r="CI416" t="s">
        <v>179</v>
      </c>
      <c r="CJ416">
        <v>7.1999999999999998E-3</v>
      </c>
      <c r="CK416" t="s">
        <v>179</v>
      </c>
      <c r="CL416">
        <v>1.0800000000000001E-2</v>
      </c>
      <c r="CM416" t="s">
        <v>179</v>
      </c>
      <c r="CN416">
        <v>5.1999999999999998E-3</v>
      </c>
      <c r="CO416" t="s">
        <v>179</v>
      </c>
      <c r="CP416">
        <v>8.0000000000000004E-4</v>
      </c>
      <c r="CQ416" t="s">
        <v>179</v>
      </c>
      <c r="CR416">
        <v>3.2000000000000002E-3</v>
      </c>
      <c r="CS416" t="s">
        <v>179</v>
      </c>
      <c r="CT416">
        <v>1.9E-3</v>
      </c>
      <c r="CU416" t="s">
        <v>179</v>
      </c>
      <c r="CV416">
        <v>8.9999999999999998E-4</v>
      </c>
      <c r="CW416" t="s">
        <v>179</v>
      </c>
      <c r="CX416">
        <v>5.9999999999999995E-4</v>
      </c>
      <c r="CY416" t="s">
        <v>179</v>
      </c>
      <c r="CZ416">
        <v>5.9999999999999995E-4</v>
      </c>
      <c r="DA416" t="s">
        <v>179</v>
      </c>
      <c r="DB416">
        <v>5.9999999999999995E-4</v>
      </c>
      <c r="DC416" t="s">
        <v>179</v>
      </c>
      <c r="DD416">
        <v>5.0000000000000001E-4</v>
      </c>
      <c r="DE416" t="s">
        <v>179</v>
      </c>
      <c r="DF416">
        <v>5.9999999999999995E-4</v>
      </c>
      <c r="DG416" t="s">
        <v>179</v>
      </c>
      <c r="DH416">
        <v>4.0000000000000002E-4</v>
      </c>
      <c r="DI416" t="s">
        <v>179</v>
      </c>
      <c r="DJ416">
        <v>4.0000000000000002E-4</v>
      </c>
      <c r="DK416" t="s">
        <v>2594</v>
      </c>
      <c r="DL416" t="s">
        <v>59</v>
      </c>
      <c r="DS416" t="s">
        <v>2595</v>
      </c>
      <c r="DT416" t="s">
        <v>898</v>
      </c>
      <c r="DW416" t="s">
        <v>5070</v>
      </c>
    </row>
    <row r="417" spans="1:127">
      <c r="A417">
        <v>96</v>
      </c>
      <c r="B417" s="14">
        <v>44746.806250000001</v>
      </c>
      <c r="C417" t="s">
        <v>52</v>
      </c>
      <c r="D417">
        <v>0</v>
      </c>
      <c r="E417">
        <v>0</v>
      </c>
      <c r="F417">
        <v>0</v>
      </c>
      <c r="G417" t="s">
        <v>54</v>
      </c>
      <c r="H417" t="s">
        <v>55</v>
      </c>
      <c r="I417" t="s">
        <v>55</v>
      </c>
      <c r="J417" t="s">
        <v>55</v>
      </c>
      <c r="K417" t="s">
        <v>18</v>
      </c>
      <c r="L417">
        <v>90</v>
      </c>
      <c r="M417" t="s">
        <v>173</v>
      </c>
      <c r="N417">
        <v>0</v>
      </c>
      <c r="O417" t="s">
        <v>173</v>
      </c>
      <c r="P417">
        <v>0</v>
      </c>
      <c r="Q417" t="s">
        <v>173</v>
      </c>
      <c r="R417">
        <v>0</v>
      </c>
      <c r="S417">
        <v>2</v>
      </c>
      <c r="T417" t="s">
        <v>174</v>
      </c>
      <c r="U417">
        <v>3.5072000000000001</v>
      </c>
      <c r="V417">
        <v>0.67949999999999999</v>
      </c>
      <c r="W417">
        <v>12.0495</v>
      </c>
      <c r="X417">
        <v>0.33139999999999997</v>
      </c>
      <c r="Y417">
        <v>38.517400000000002</v>
      </c>
      <c r="Z417">
        <v>0.3553</v>
      </c>
      <c r="AA417">
        <v>4.1799999999999997E-2</v>
      </c>
      <c r="AB417">
        <v>1.6500000000000001E-2</v>
      </c>
      <c r="AC417">
        <v>6.3799999999999996E-2</v>
      </c>
      <c r="AD417">
        <v>1.0999999999999999E-2</v>
      </c>
      <c r="AE417" t="s">
        <v>179</v>
      </c>
      <c r="AF417">
        <v>1.8200000000000001E-2</v>
      </c>
      <c r="AG417">
        <v>0.36559999999999998</v>
      </c>
      <c r="AH417">
        <v>9.9000000000000008E-3</v>
      </c>
      <c r="AI417">
        <v>8.7414000000000005</v>
      </c>
      <c r="AJ417">
        <v>3.49E-2</v>
      </c>
      <c r="AK417">
        <v>0.65190000000000003</v>
      </c>
      <c r="AL417">
        <v>8.2000000000000007E-3</v>
      </c>
      <c r="AM417">
        <v>2.0199999999999999E-2</v>
      </c>
      <c r="AN417">
        <v>8.5000000000000006E-3</v>
      </c>
      <c r="AO417">
        <v>2.3599999999999999E-2</v>
      </c>
      <c r="AP417">
        <v>4.3E-3</v>
      </c>
      <c r="AQ417">
        <v>0.10440000000000001</v>
      </c>
      <c r="AR417">
        <v>4.8999999999999998E-3</v>
      </c>
      <c r="AS417">
        <v>5.6616999999999997</v>
      </c>
      <c r="AT417">
        <v>2.5899999999999999E-2</v>
      </c>
      <c r="AU417" t="s">
        <v>179</v>
      </c>
      <c r="AV417">
        <v>3.5999999999999999E-3</v>
      </c>
      <c r="AW417">
        <v>7.4999999999999997E-3</v>
      </c>
      <c r="AX417">
        <v>1E-3</v>
      </c>
      <c r="AY417">
        <v>5.1000000000000004E-3</v>
      </c>
      <c r="AZ417">
        <v>6.9999999999999999E-4</v>
      </c>
      <c r="BA417">
        <v>5.7999999999999996E-3</v>
      </c>
      <c r="BB417">
        <v>6.9999999999999999E-4</v>
      </c>
      <c r="BC417" t="s">
        <v>191</v>
      </c>
      <c r="BD417">
        <v>5.0000000000000001E-4</v>
      </c>
      <c r="BE417" t="s">
        <v>179</v>
      </c>
      <c r="BF417">
        <v>2.9999999999999997E-4</v>
      </c>
      <c r="BG417" t="s">
        <v>179</v>
      </c>
      <c r="BH417">
        <v>1E-4</v>
      </c>
      <c r="BI417" t="s">
        <v>211</v>
      </c>
      <c r="BJ417">
        <v>2.0000000000000001E-4</v>
      </c>
      <c r="BK417">
        <v>9.9000000000000008E-3</v>
      </c>
      <c r="BL417">
        <v>5.0000000000000001E-4</v>
      </c>
      <c r="BM417">
        <v>2.7000000000000001E-3</v>
      </c>
      <c r="BN417">
        <v>2.9999999999999997E-4</v>
      </c>
      <c r="BO417">
        <v>7.1000000000000004E-3</v>
      </c>
      <c r="BP417">
        <v>5.0000000000000001E-4</v>
      </c>
      <c r="BQ417" t="s">
        <v>179</v>
      </c>
      <c r="BR417">
        <v>2.9999999999999997E-4</v>
      </c>
      <c r="BS417" t="s">
        <v>179</v>
      </c>
      <c r="BT417">
        <v>4.0000000000000002E-4</v>
      </c>
      <c r="BU417" t="s">
        <v>179</v>
      </c>
      <c r="BV417">
        <v>6.9999999999999999E-4</v>
      </c>
      <c r="BW417" t="s">
        <v>406</v>
      </c>
      <c r="BX417">
        <v>8.9999999999999998E-4</v>
      </c>
      <c r="BY417" t="s">
        <v>18</v>
      </c>
      <c r="CA417" t="s">
        <v>179</v>
      </c>
      <c r="CB417">
        <v>8.0000000000000004E-4</v>
      </c>
      <c r="CC417" t="s">
        <v>179</v>
      </c>
      <c r="CD417">
        <v>2E-3</v>
      </c>
      <c r="CE417" t="s">
        <v>505</v>
      </c>
      <c r="CF417">
        <v>2.2000000000000001E-3</v>
      </c>
      <c r="CG417" t="s">
        <v>216</v>
      </c>
      <c r="CH417">
        <v>1E-4</v>
      </c>
      <c r="CI417" t="s">
        <v>228</v>
      </c>
      <c r="CJ417">
        <v>7.0000000000000001E-3</v>
      </c>
      <c r="CK417" t="s">
        <v>1427</v>
      </c>
      <c r="CL417">
        <v>1.11E-2</v>
      </c>
      <c r="CM417" t="s">
        <v>179</v>
      </c>
      <c r="CN417">
        <v>4.4999999999999997E-3</v>
      </c>
      <c r="CO417" t="s">
        <v>179</v>
      </c>
      <c r="CP417">
        <v>8.9999999999999998E-4</v>
      </c>
      <c r="CQ417" t="s">
        <v>179</v>
      </c>
      <c r="CR417">
        <v>3.3E-3</v>
      </c>
      <c r="CS417" t="s">
        <v>179</v>
      </c>
      <c r="CT417">
        <v>1.9E-3</v>
      </c>
      <c r="CU417" t="s">
        <v>18</v>
      </c>
      <c r="CW417" t="s">
        <v>18</v>
      </c>
      <c r="CY417" t="s">
        <v>179</v>
      </c>
      <c r="CZ417">
        <v>5.9999999999999995E-4</v>
      </c>
      <c r="DA417" t="s">
        <v>179</v>
      </c>
      <c r="DB417">
        <v>5.0000000000000001E-4</v>
      </c>
      <c r="DC417" t="s">
        <v>179</v>
      </c>
      <c r="DD417">
        <v>5.9999999999999995E-4</v>
      </c>
      <c r="DE417" t="s">
        <v>179</v>
      </c>
      <c r="DF417">
        <v>5.9999999999999995E-4</v>
      </c>
      <c r="DG417" t="s">
        <v>179</v>
      </c>
      <c r="DH417">
        <v>4.0000000000000002E-4</v>
      </c>
      <c r="DI417" t="s">
        <v>179</v>
      </c>
      <c r="DJ417">
        <v>4.0000000000000002E-4</v>
      </c>
      <c r="DK417" t="s">
        <v>2594</v>
      </c>
      <c r="DL417" t="s">
        <v>59</v>
      </c>
      <c r="DS417" t="s">
        <v>2511</v>
      </c>
      <c r="DT417" t="s">
        <v>907</v>
      </c>
      <c r="DW417" t="s">
        <v>5071</v>
      </c>
    </row>
    <row r="418" spans="1:127">
      <c r="A418">
        <v>97</v>
      </c>
      <c r="B418" s="14">
        <v>44746.808333333334</v>
      </c>
      <c r="C418" t="s">
        <v>52</v>
      </c>
      <c r="D418">
        <v>0</v>
      </c>
      <c r="E418">
        <v>0</v>
      </c>
      <c r="F418">
        <v>0</v>
      </c>
      <c r="G418" t="s">
        <v>54</v>
      </c>
      <c r="H418" t="s">
        <v>55</v>
      </c>
      <c r="I418" t="s">
        <v>55</v>
      </c>
      <c r="J418" t="s">
        <v>55</v>
      </c>
      <c r="K418" t="s">
        <v>18</v>
      </c>
      <c r="L418">
        <v>90</v>
      </c>
      <c r="M418" t="s">
        <v>173</v>
      </c>
      <c r="N418">
        <v>0</v>
      </c>
      <c r="O418" t="s">
        <v>173</v>
      </c>
      <c r="P418">
        <v>0</v>
      </c>
      <c r="Q418" t="s">
        <v>173</v>
      </c>
      <c r="R418">
        <v>0</v>
      </c>
      <c r="S418">
        <v>2</v>
      </c>
      <c r="T418" t="s">
        <v>174</v>
      </c>
      <c r="U418">
        <v>3.4056999999999999</v>
      </c>
      <c r="V418">
        <v>0.59919999999999995</v>
      </c>
      <c r="W418">
        <v>8.1536000000000008</v>
      </c>
      <c r="X418">
        <v>0.27339999999999998</v>
      </c>
      <c r="Y418">
        <v>30.831299999999999</v>
      </c>
      <c r="Z418">
        <v>0.309</v>
      </c>
      <c r="AA418" t="s">
        <v>179</v>
      </c>
      <c r="AB418">
        <v>1.3899999999999999E-2</v>
      </c>
      <c r="AC418" t="s">
        <v>179</v>
      </c>
      <c r="AD418">
        <v>7.9000000000000008E-3</v>
      </c>
      <c r="AE418" t="s">
        <v>179</v>
      </c>
      <c r="AF418">
        <v>1.6400000000000001E-2</v>
      </c>
      <c r="AG418">
        <v>0.16</v>
      </c>
      <c r="AH418">
        <v>7.1999999999999998E-3</v>
      </c>
      <c r="AI418">
        <v>6.3673999999999999</v>
      </c>
      <c r="AJ418">
        <v>2.93E-2</v>
      </c>
      <c r="AK418">
        <v>0.48870000000000002</v>
      </c>
      <c r="AL418">
        <v>7.0000000000000001E-3</v>
      </c>
      <c r="AM418">
        <v>7.4999999999999997E-3</v>
      </c>
      <c r="AN418">
        <v>7.1999999999999998E-3</v>
      </c>
      <c r="AO418">
        <v>1.8499999999999999E-2</v>
      </c>
      <c r="AP418">
        <v>3.7000000000000002E-3</v>
      </c>
      <c r="AQ418">
        <v>9.7000000000000003E-2</v>
      </c>
      <c r="AR418">
        <v>4.7999999999999996E-3</v>
      </c>
      <c r="AS418">
        <v>4.8507999999999996</v>
      </c>
      <c r="AT418">
        <v>2.3199999999999998E-2</v>
      </c>
      <c r="AU418" t="s">
        <v>179</v>
      </c>
      <c r="AV418">
        <v>3.3999999999999998E-3</v>
      </c>
      <c r="AW418">
        <v>1.1299999999999999E-2</v>
      </c>
      <c r="AX418">
        <v>1.1999999999999999E-3</v>
      </c>
      <c r="AY418">
        <v>8.0000000000000002E-3</v>
      </c>
      <c r="AZ418">
        <v>8.0000000000000004E-4</v>
      </c>
      <c r="BA418">
        <v>6.7999999999999996E-3</v>
      </c>
      <c r="BB418">
        <v>6.9999999999999999E-4</v>
      </c>
      <c r="BC418" t="s">
        <v>304</v>
      </c>
      <c r="BD418">
        <v>5.0000000000000001E-4</v>
      </c>
      <c r="BE418" t="s">
        <v>179</v>
      </c>
      <c r="BF418">
        <v>2.9999999999999997E-4</v>
      </c>
      <c r="BG418" t="s">
        <v>179</v>
      </c>
      <c r="BH418">
        <v>1E-4</v>
      </c>
      <c r="BI418" t="s">
        <v>286</v>
      </c>
      <c r="BJ418">
        <v>2.0000000000000001E-4</v>
      </c>
      <c r="BK418">
        <v>7.3000000000000001E-3</v>
      </c>
      <c r="BL418">
        <v>4.0000000000000002E-4</v>
      </c>
      <c r="BM418">
        <v>2.3999999999999998E-3</v>
      </c>
      <c r="BN418">
        <v>2.9999999999999997E-4</v>
      </c>
      <c r="BO418">
        <v>7.4999999999999997E-3</v>
      </c>
      <c r="BP418">
        <v>5.9999999999999995E-4</v>
      </c>
      <c r="BQ418" t="s">
        <v>179</v>
      </c>
      <c r="BR418">
        <v>2.9999999999999997E-4</v>
      </c>
      <c r="BS418" t="s">
        <v>179</v>
      </c>
      <c r="BT418">
        <v>5.0000000000000001E-4</v>
      </c>
      <c r="BU418" t="s">
        <v>179</v>
      </c>
      <c r="BV418">
        <v>5.9999999999999995E-4</v>
      </c>
      <c r="BW418" t="s">
        <v>18</v>
      </c>
      <c r="BY418" t="s">
        <v>179</v>
      </c>
      <c r="BZ418">
        <v>1.1999999999999999E-3</v>
      </c>
      <c r="CA418" t="s">
        <v>179</v>
      </c>
      <c r="CB418">
        <v>8.9999999999999998E-4</v>
      </c>
      <c r="CC418" t="s">
        <v>179</v>
      </c>
      <c r="CD418">
        <v>2.3E-3</v>
      </c>
      <c r="CE418" t="s">
        <v>179</v>
      </c>
      <c r="CF418">
        <v>2E-3</v>
      </c>
      <c r="CG418" t="s">
        <v>179</v>
      </c>
      <c r="CH418">
        <v>1E-4</v>
      </c>
      <c r="CI418" t="s">
        <v>179</v>
      </c>
      <c r="CJ418">
        <v>9.4000000000000004E-3</v>
      </c>
      <c r="CK418" t="s">
        <v>179</v>
      </c>
      <c r="CL418">
        <v>1.1900000000000001E-2</v>
      </c>
      <c r="CM418" t="s">
        <v>179</v>
      </c>
      <c r="CN418">
        <v>8.2000000000000007E-3</v>
      </c>
      <c r="CO418" t="s">
        <v>179</v>
      </c>
      <c r="CP418">
        <v>8.9999999999999998E-4</v>
      </c>
      <c r="CQ418" t="s">
        <v>179</v>
      </c>
      <c r="CR418">
        <v>3.0999999999999999E-3</v>
      </c>
      <c r="CS418" t="s">
        <v>179</v>
      </c>
      <c r="CT418">
        <v>2.0999999999999999E-3</v>
      </c>
      <c r="CU418" t="s">
        <v>18</v>
      </c>
      <c r="CW418" t="s">
        <v>18</v>
      </c>
      <c r="CY418" t="s">
        <v>179</v>
      </c>
      <c r="CZ418">
        <v>5.0000000000000001E-4</v>
      </c>
      <c r="DA418" t="s">
        <v>179</v>
      </c>
      <c r="DB418">
        <v>5.9999999999999995E-4</v>
      </c>
      <c r="DC418" t="s">
        <v>179</v>
      </c>
      <c r="DD418">
        <v>5.9999999999999995E-4</v>
      </c>
      <c r="DE418" t="s">
        <v>179</v>
      </c>
      <c r="DF418">
        <v>6.9999999999999999E-4</v>
      </c>
      <c r="DG418" t="s">
        <v>179</v>
      </c>
      <c r="DH418">
        <v>4.0000000000000002E-4</v>
      </c>
      <c r="DI418" t="s">
        <v>179</v>
      </c>
      <c r="DJ418">
        <v>5.0000000000000001E-4</v>
      </c>
      <c r="DK418" t="s">
        <v>2594</v>
      </c>
      <c r="DL418" t="s">
        <v>59</v>
      </c>
      <c r="DS418" t="s">
        <v>2596</v>
      </c>
      <c r="DT418" t="s">
        <v>901</v>
      </c>
      <c r="DW418" t="s">
        <v>5072</v>
      </c>
    </row>
    <row r="419" spans="1:127">
      <c r="A419">
        <v>98</v>
      </c>
      <c r="B419" s="14">
        <v>44746.8125</v>
      </c>
      <c r="C419" t="s">
        <v>52</v>
      </c>
      <c r="D419">
        <v>0</v>
      </c>
      <c r="E419">
        <v>0</v>
      </c>
      <c r="F419">
        <v>0</v>
      </c>
      <c r="G419" t="s">
        <v>54</v>
      </c>
      <c r="H419" t="s">
        <v>55</v>
      </c>
      <c r="I419" t="s">
        <v>55</v>
      </c>
      <c r="J419" t="s">
        <v>55</v>
      </c>
      <c r="K419" t="s">
        <v>18</v>
      </c>
      <c r="L419">
        <v>90</v>
      </c>
      <c r="M419" t="s">
        <v>173</v>
      </c>
      <c r="N419">
        <v>0</v>
      </c>
      <c r="O419" t="s">
        <v>173</v>
      </c>
      <c r="P419">
        <v>0</v>
      </c>
      <c r="Q419" t="s">
        <v>173</v>
      </c>
      <c r="R419">
        <v>0</v>
      </c>
      <c r="S419">
        <v>2</v>
      </c>
      <c r="T419" t="s">
        <v>174</v>
      </c>
      <c r="U419">
        <v>4.0521000000000003</v>
      </c>
      <c r="V419">
        <v>0.64049999999999996</v>
      </c>
      <c r="W419">
        <v>10.9437</v>
      </c>
      <c r="X419">
        <v>0.312</v>
      </c>
      <c r="Y419">
        <v>37.027299999999997</v>
      </c>
      <c r="Z419">
        <v>0.34470000000000001</v>
      </c>
      <c r="AA419">
        <v>1.5699999999999999E-2</v>
      </c>
      <c r="AB419">
        <v>1.4500000000000001E-2</v>
      </c>
      <c r="AC419" t="s">
        <v>179</v>
      </c>
      <c r="AD419">
        <v>8.2000000000000007E-3</v>
      </c>
      <c r="AE419" t="s">
        <v>179</v>
      </c>
      <c r="AF419">
        <v>1.66E-2</v>
      </c>
      <c r="AG419">
        <v>0.1515</v>
      </c>
      <c r="AH419">
        <v>7.4000000000000003E-3</v>
      </c>
      <c r="AI419">
        <v>7.3186999999999998</v>
      </c>
      <c r="AJ419">
        <v>3.1600000000000003E-2</v>
      </c>
      <c r="AK419">
        <v>0.5504</v>
      </c>
      <c r="AL419">
        <v>7.4999999999999997E-3</v>
      </c>
      <c r="AM419">
        <v>1.84E-2</v>
      </c>
      <c r="AN419">
        <v>8.0000000000000002E-3</v>
      </c>
      <c r="AO419">
        <v>1.83E-2</v>
      </c>
      <c r="AP419">
        <v>4.0000000000000001E-3</v>
      </c>
      <c r="AQ419">
        <v>0.1013</v>
      </c>
      <c r="AR419">
        <v>4.7999999999999996E-3</v>
      </c>
      <c r="AS419">
        <v>5.4916</v>
      </c>
      <c r="AT419">
        <v>2.5000000000000001E-2</v>
      </c>
      <c r="AU419">
        <v>5.4999999999999997E-3</v>
      </c>
      <c r="AV419">
        <v>3.5999999999999999E-3</v>
      </c>
      <c r="AW419">
        <v>1.23E-2</v>
      </c>
      <c r="AX419">
        <v>1.1999999999999999E-3</v>
      </c>
      <c r="AY419">
        <v>8.0000000000000002E-3</v>
      </c>
      <c r="AZ419">
        <v>8.0000000000000004E-4</v>
      </c>
      <c r="BA419">
        <v>6.7999999999999996E-3</v>
      </c>
      <c r="BB419">
        <v>6.9999999999999999E-4</v>
      </c>
      <c r="BC419" t="s">
        <v>211</v>
      </c>
      <c r="BD419">
        <v>5.0000000000000001E-4</v>
      </c>
      <c r="BE419" t="s">
        <v>179</v>
      </c>
      <c r="BF419">
        <v>2.9999999999999997E-4</v>
      </c>
      <c r="BG419" t="s">
        <v>179</v>
      </c>
      <c r="BH419">
        <v>1E-4</v>
      </c>
      <c r="BI419" t="s">
        <v>246</v>
      </c>
      <c r="BJ419">
        <v>2.0000000000000001E-4</v>
      </c>
      <c r="BK419">
        <v>8.3999999999999995E-3</v>
      </c>
      <c r="BL419">
        <v>4.0000000000000002E-4</v>
      </c>
      <c r="BM419">
        <v>2.7000000000000001E-3</v>
      </c>
      <c r="BN419">
        <v>2.9999999999999997E-4</v>
      </c>
      <c r="BO419">
        <v>6.8999999999999999E-3</v>
      </c>
      <c r="BP419">
        <v>5.0000000000000001E-4</v>
      </c>
      <c r="BQ419" t="s">
        <v>179</v>
      </c>
      <c r="BR419">
        <v>2.9999999999999997E-4</v>
      </c>
      <c r="BS419" t="s">
        <v>179</v>
      </c>
      <c r="BT419">
        <v>4.0000000000000002E-4</v>
      </c>
      <c r="BU419" t="s">
        <v>179</v>
      </c>
      <c r="BV419">
        <v>5.9999999999999995E-4</v>
      </c>
      <c r="BW419" t="s">
        <v>285</v>
      </c>
      <c r="BX419">
        <v>8.0000000000000004E-4</v>
      </c>
      <c r="BY419" t="s">
        <v>179</v>
      </c>
      <c r="BZ419">
        <v>1.1000000000000001E-3</v>
      </c>
      <c r="CA419" t="s">
        <v>179</v>
      </c>
      <c r="CB419">
        <v>8.0000000000000004E-4</v>
      </c>
      <c r="CC419" t="s">
        <v>179</v>
      </c>
      <c r="CD419">
        <v>2.0999999999999999E-3</v>
      </c>
      <c r="CE419" t="s">
        <v>179</v>
      </c>
      <c r="CF419">
        <v>2.2000000000000001E-3</v>
      </c>
      <c r="CG419" t="s">
        <v>216</v>
      </c>
      <c r="CH419">
        <v>1E-4</v>
      </c>
      <c r="CI419" t="s">
        <v>179</v>
      </c>
      <c r="CJ419">
        <v>8.0000000000000002E-3</v>
      </c>
      <c r="CK419" t="s">
        <v>179</v>
      </c>
      <c r="CL419">
        <v>1.14E-2</v>
      </c>
      <c r="CM419" t="s">
        <v>187</v>
      </c>
      <c r="CN419">
        <v>5.1999999999999998E-3</v>
      </c>
      <c r="CO419" t="s">
        <v>179</v>
      </c>
      <c r="CP419">
        <v>8.9999999999999998E-4</v>
      </c>
      <c r="CQ419" t="s">
        <v>179</v>
      </c>
      <c r="CR419">
        <v>3.0000000000000001E-3</v>
      </c>
      <c r="CS419" t="s">
        <v>179</v>
      </c>
      <c r="CT419">
        <v>1.9E-3</v>
      </c>
      <c r="CU419" t="s">
        <v>179</v>
      </c>
      <c r="CV419">
        <v>8.0000000000000004E-4</v>
      </c>
      <c r="CW419" t="s">
        <v>18</v>
      </c>
      <c r="CY419" t="s">
        <v>179</v>
      </c>
      <c r="CZ419">
        <v>5.9999999999999995E-4</v>
      </c>
      <c r="DA419" t="s">
        <v>179</v>
      </c>
      <c r="DB419">
        <v>5.0000000000000001E-4</v>
      </c>
      <c r="DC419" t="s">
        <v>179</v>
      </c>
      <c r="DD419">
        <v>5.9999999999999995E-4</v>
      </c>
      <c r="DE419" t="s">
        <v>179</v>
      </c>
      <c r="DF419">
        <v>5.9999999999999995E-4</v>
      </c>
      <c r="DG419" t="s">
        <v>179</v>
      </c>
      <c r="DH419">
        <v>4.0000000000000002E-4</v>
      </c>
      <c r="DI419" t="s">
        <v>179</v>
      </c>
      <c r="DJ419">
        <v>4.0000000000000002E-4</v>
      </c>
      <c r="DK419" t="s">
        <v>2597</v>
      </c>
      <c r="DL419" t="s">
        <v>59</v>
      </c>
      <c r="DS419" t="s">
        <v>2556</v>
      </c>
      <c r="DT419" t="s">
        <v>6016</v>
      </c>
      <c r="DW419" t="s">
        <v>5073</v>
      </c>
    </row>
    <row r="420" spans="1:127">
      <c r="A420">
        <v>99</v>
      </c>
      <c r="B420" s="14">
        <v>44746.814583333333</v>
      </c>
      <c r="C420" t="s">
        <v>52</v>
      </c>
      <c r="D420">
        <v>0</v>
      </c>
      <c r="E420">
        <v>0</v>
      </c>
      <c r="F420">
        <v>0</v>
      </c>
      <c r="G420" t="s">
        <v>54</v>
      </c>
      <c r="H420" t="s">
        <v>55</v>
      </c>
      <c r="I420" t="s">
        <v>55</v>
      </c>
      <c r="J420" t="s">
        <v>55</v>
      </c>
      <c r="K420" t="s">
        <v>18</v>
      </c>
      <c r="L420">
        <v>90</v>
      </c>
      <c r="M420" t="s">
        <v>173</v>
      </c>
      <c r="N420">
        <v>0</v>
      </c>
      <c r="O420" t="s">
        <v>173</v>
      </c>
      <c r="P420">
        <v>0</v>
      </c>
      <c r="Q420" t="s">
        <v>173</v>
      </c>
      <c r="R420">
        <v>0</v>
      </c>
      <c r="S420">
        <v>2</v>
      </c>
      <c r="T420" t="s">
        <v>174</v>
      </c>
      <c r="U420">
        <v>5.1222000000000003</v>
      </c>
      <c r="V420">
        <v>0.69610000000000005</v>
      </c>
      <c r="W420">
        <v>12.063000000000001</v>
      </c>
      <c r="X420">
        <v>0.33079999999999998</v>
      </c>
      <c r="Y420">
        <v>40.935899999999997</v>
      </c>
      <c r="Z420">
        <v>0.36759999999999998</v>
      </c>
      <c r="AA420">
        <v>3.2500000000000001E-2</v>
      </c>
      <c r="AB420">
        <v>1.54E-2</v>
      </c>
      <c r="AC420" t="s">
        <v>179</v>
      </c>
      <c r="AD420">
        <v>8.5000000000000006E-3</v>
      </c>
      <c r="AE420" t="s">
        <v>179</v>
      </c>
      <c r="AF420">
        <v>1.67E-2</v>
      </c>
      <c r="AG420">
        <v>0.15179999999999999</v>
      </c>
      <c r="AH420">
        <v>7.7000000000000002E-3</v>
      </c>
      <c r="AI420">
        <v>7.8311000000000002</v>
      </c>
      <c r="AJ420">
        <v>3.2899999999999999E-2</v>
      </c>
      <c r="AK420">
        <v>0.6129</v>
      </c>
      <c r="AL420">
        <v>7.9000000000000008E-3</v>
      </c>
      <c r="AM420">
        <v>1.5800000000000002E-2</v>
      </c>
      <c r="AN420">
        <v>7.9000000000000008E-3</v>
      </c>
      <c r="AO420">
        <v>2.3900000000000001E-2</v>
      </c>
      <c r="AP420">
        <v>4.3E-3</v>
      </c>
      <c r="AQ420">
        <v>0.1188</v>
      </c>
      <c r="AR420">
        <v>5.1000000000000004E-3</v>
      </c>
      <c r="AS420">
        <v>6.2079000000000004</v>
      </c>
      <c r="AT420">
        <v>2.6700000000000002E-2</v>
      </c>
      <c r="AU420">
        <v>4.7999999999999996E-3</v>
      </c>
      <c r="AV420">
        <v>3.8E-3</v>
      </c>
      <c r="AW420">
        <v>1.7299999999999999E-2</v>
      </c>
      <c r="AX420">
        <v>1.2999999999999999E-3</v>
      </c>
      <c r="AY420">
        <v>8.0999999999999996E-3</v>
      </c>
      <c r="AZ420">
        <v>8.0000000000000004E-4</v>
      </c>
      <c r="BA420">
        <v>6.0000000000000001E-3</v>
      </c>
      <c r="BB420">
        <v>6.9999999999999999E-4</v>
      </c>
      <c r="BC420" t="s">
        <v>285</v>
      </c>
      <c r="BD420">
        <v>5.0000000000000001E-4</v>
      </c>
      <c r="BE420" t="s">
        <v>179</v>
      </c>
      <c r="BF420">
        <v>2.9999999999999997E-4</v>
      </c>
      <c r="BG420" t="s">
        <v>179</v>
      </c>
      <c r="BH420">
        <v>1E-4</v>
      </c>
      <c r="BI420" t="s">
        <v>318</v>
      </c>
      <c r="BJ420">
        <v>2.0000000000000001E-4</v>
      </c>
      <c r="BK420">
        <v>9.1000000000000004E-3</v>
      </c>
      <c r="BL420">
        <v>5.0000000000000001E-4</v>
      </c>
      <c r="BM420">
        <v>2.7000000000000001E-3</v>
      </c>
      <c r="BN420">
        <v>2.9999999999999997E-4</v>
      </c>
      <c r="BO420">
        <v>7.1000000000000004E-3</v>
      </c>
      <c r="BP420">
        <v>5.0000000000000001E-4</v>
      </c>
      <c r="BQ420" t="s">
        <v>179</v>
      </c>
      <c r="BR420">
        <v>2.9999999999999997E-4</v>
      </c>
      <c r="BS420" t="s">
        <v>179</v>
      </c>
      <c r="BT420">
        <v>2.9999999999999997E-4</v>
      </c>
      <c r="BU420" t="s">
        <v>179</v>
      </c>
      <c r="BV420">
        <v>6.9999999999999999E-4</v>
      </c>
      <c r="BW420" t="s">
        <v>179</v>
      </c>
      <c r="BX420">
        <v>8.9999999999999998E-4</v>
      </c>
      <c r="BY420" t="s">
        <v>179</v>
      </c>
      <c r="BZ420">
        <v>1.1000000000000001E-3</v>
      </c>
      <c r="CA420" t="s">
        <v>179</v>
      </c>
      <c r="CB420">
        <v>8.0000000000000004E-4</v>
      </c>
      <c r="CC420" t="s">
        <v>269</v>
      </c>
      <c r="CD420">
        <v>2.0999999999999999E-3</v>
      </c>
      <c r="CE420" t="s">
        <v>179</v>
      </c>
      <c r="CF420">
        <v>2.3E-3</v>
      </c>
      <c r="CG420" t="s">
        <v>216</v>
      </c>
      <c r="CH420">
        <v>1E-4</v>
      </c>
      <c r="CI420" t="s">
        <v>179</v>
      </c>
      <c r="CJ420">
        <v>7.1000000000000004E-3</v>
      </c>
      <c r="CK420" t="s">
        <v>179</v>
      </c>
      <c r="CL420">
        <v>1.11E-2</v>
      </c>
      <c r="CM420" t="s">
        <v>179</v>
      </c>
      <c r="CN420">
        <v>3.2000000000000002E-3</v>
      </c>
      <c r="CO420" t="s">
        <v>179</v>
      </c>
      <c r="CP420">
        <v>8.9999999999999998E-4</v>
      </c>
      <c r="CQ420" t="s">
        <v>179</v>
      </c>
      <c r="CR420">
        <v>3.3999999999999998E-3</v>
      </c>
      <c r="CS420" t="s">
        <v>179</v>
      </c>
      <c r="CT420">
        <v>1.9E-3</v>
      </c>
      <c r="CU420" t="s">
        <v>18</v>
      </c>
      <c r="CW420" t="s">
        <v>179</v>
      </c>
      <c r="CX420">
        <v>5.9999999999999995E-4</v>
      </c>
      <c r="CY420" t="s">
        <v>179</v>
      </c>
      <c r="CZ420">
        <v>5.9999999999999995E-4</v>
      </c>
      <c r="DA420" t="s">
        <v>179</v>
      </c>
      <c r="DB420">
        <v>5.9999999999999995E-4</v>
      </c>
      <c r="DC420" t="s">
        <v>179</v>
      </c>
      <c r="DD420">
        <v>5.9999999999999995E-4</v>
      </c>
      <c r="DE420" t="s">
        <v>179</v>
      </c>
      <c r="DF420">
        <v>5.9999999999999995E-4</v>
      </c>
      <c r="DG420" t="s">
        <v>179</v>
      </c>
      <c r="DH420">
        <v>4.0000000000000002E-4</v>
      </c>
      <c r="DI420" t="s">
        <v>179</v>
      </c>
      <c r="DJ420">
        <v>2.9999999999999997E-4</v>
      </c>
      <c r="DK420" t="s">
        <v>2597</v>
      </c>
      <c r="DL420" t="s">
        <v>59</v>
      </c>
      <c r="DS420" t="s">
        <v>2598</v>
      </c>
      <c r="DT420" t="s">
        <v>6032</v>
      </c>
      <c r="DW420" t="s">
        <v>5074</v>
      </c>
    </row>
    <row r="421" spans="1:127">
      <c r="A421">
        <v>100</v>
      </c>
      <c r="B421" s="14">
        <v>44746.816666666666</v>
      </c>
      <c r="C421" t="s">
        <v>52</v>
      </c>
      <c r="D421">
        <v>0</v>
      </c>
      <c r="E421">
        <v>0</v>
      </c>
      <c r="F421">
        <v>0</v>
      </c>
      <c r="G421" t="s">
        <v>54</v>
      </c>
      <c r="H421" t="s">
        <v>55</v>
      </c>
      <c r="I421" t="s">
        <v>55</v>
      </c>
      <c r="J421" t="s">
        <v>55</v>
      </c>
      <c r="K421" t="s">
        <v>18</v>
      </c>
      <c r="L421">
        <v>90</v>
      </c>
      <c r="M421" t="s">
        <v>173</v>
      </c>
      <c r="N421">
        <v>0</v>
      </c>
      <c r="O421" t="s">
        <v>173</v>
      </c>
      <c r="P421">
        <v>0</v>
      </c>
      <c r="Q421" t="s">
        <v>173</v>
      </c>
      <c r="R421">
        <v>0</v>
      </c>
      <c r="S421">
        <v>2</v>
      </c>
      <c r="T421" t="s">
        <v>174</v>
      </c>
      <c r="U421">
        <v>3.4186000000000001</v>
      </c>
      <c r="V421">
        <v>0.65569999999999995</v>
      </c>
      <c r="W421">
        <v>12.4686</v>
      </c>
      <c r="X421">
        <v>0.33600000000000002</v>
      </c>
      <c r="Y421">
        <v>38.1526</v>
      </c>
      <c r="Z421">
        <v>0.35580000000000001</v>
      </c>
      <c r="AA421">
        <v>6.1800000000000001E-2</v>
      </c>
      <c r="AB421">
        <v>1.61E-2</v>
      </c>
      <c r="AC421" t="s">
        <v>179</v>
      </c>
      <c r="AD421">
        <v>8.6E-3</v>
      </c>
      <c r="AE421" t="s">
        <v>179</v>
      </c>
      <c r="AF421">
        <v>1.7500000000000002E-2</v>
      </c>
      <c r="AG421">
        <v>0.35799999999999998</v>
      </c>
      <c r="AH421">
        <v>0.01</v>
      </c>
      <c r="AI421">
        <v>7.5625999999999998</v>
      </c>
      <c r="AJ421">
        <v>3.2599999999999997E-2</v>
      </c>
      <c r="AK421">
        <v>0.66639999999999999</v>
      </c>
      <c r="AL421">
        <v>8.0999999999999996E-3</v>
      </c>
      <c r="AM421">
        <v>2.06E-2</v>
      </c>
      <c r="AN421">
        <v>8.3999999999999995E-3</v>
      </c>
      <c r="AO421">
        <v>2.7199999999999998E-2</v>
      </c>
      <c r="AP421">
        <v>4.4999999999999997E-3</v>
      </c>
      <c r="AQ421">
        <v>9.6299999999999997E-2</v>
      </c>
      <c r="AR421">
        <v>4.7000000000000002E-3</v>
      </c>
      <c r="AS421">
        <v>6.9180000000000001</v>
      </c>
      <c r="AT421">
        <v>2.8199999999999999E-2</v>
      </c>
      <c r="AU421">
        <v>8.6E-3</v>
      </c>
      <c r="AV421">
        <v>4.0000000000000001E-3</v>
      </c>
      <c r="AW421">
        <v>8.2000000000000007E-3</v>
      </c>
      <c r="AX421">
        <v>1E-3</v>
      </c>
      <c r="AY421">
        <v>8.9999999999999993E-3</v>
      </c>
      <c r="AZ421">
        <v>8.0000000000000004E-4</v>
      </c>
      <c r="BA421">
        <v>1.14E-2</v>
      </c>
      <c r="BB421">
        <v>8.0000000000000004E-4</v>
      </c>
      <c r="BC421" t="s">
        <v>285</v>
      </c>
      <c r="BD421">
        <v>5.0000000000000001E-4</v>
      </c>
      <c r="BE421" t="s">
        <v>245</v>
      </c>
      <c r="BF421">
        <v>4.0000000000000002E-4</v>
      </c>
      <c r="BG421" t="s">
        <v>179</v>
      </c>
      <c r="BH421">
        <v>1E-4</v>
      </c>
      <c r="BI421" t="s">
        <v>211</v>
      </c>
      <c r="BJ421">
        <v>2.0000000000000001E-4</v>
      </c>
      <c r="BK421">
        <v>9.9000000000000008E-3</v>
      </c>
      <c r="BL421">
        <v>5.0000000000000001E-4</v>
      </c>
      <c r="BM421">
        <v>2.5000000000000001E-3</v>
      </c>
      <c r="BN421">
        <v>2.9999999999999997E-4</v>
      </c>
      <c r="BO421">
        <v>6.7999999999999996E-3</v>
      </c>
      <c r="BP421">
        <v>5.0000000000000001E-4</v>
      </c>
      <c r="BQ421" t="s">
        <v>179</v>
      </c>
      <c r="BR421">
        <v>2.9999999999999997E-4</v>
      </c>
      <c r="BS421" t="s">
        <v>179</v>
      </c>
      <c r="BT421">
        <v>4.0000000000000002E-4</v>
      </c>
      <c r="BU421" t="s">
        <v>179</v>
      </c>
      <c r="BV421">
        <v>6.9999999999999999E-4</v>
      </c>
      <c r="BW421" t="s">
        <v>18</v>
      </c>
      <c r="BY421" t="s">
        <v>179</v>
      </c>
      <c r="BZ421">
        <v>1.1000000000000001E-3</v>
      </c>
      <c r="CA421" t="s">
        <v>179</v>
      </c>
      <c r="CB421">
        <v>8.0000000000000004E-4</v>
      </c>
      <c r="CC421" t="s">
        <v>179</v>
      </c>
      <c r="CD421">
        <v>2E-3</v>
      </c>
      <c r="CE421" t="s">
        <v>179</v>
      </c>
      <c r="CF421">
        <v>2.3E-3</v>
      </c>
      <c r="CG421" t="s">
        <v>179</v>
      </c>
      <c r="CH421">
        <v>1E-4</v>
      </c>
      <c r="CI421" t="s">
        <v>265</v>
      </c>
      <c r="CJ421">
        <v>7.1999999999999998E-3</v>
      </c>
      <c r="CK421" t="s">
        <v>179</v>
      </c>
      <c r="CL421">
        <v>1.11E-2</v>
      </c>
      <c r="CM421" t="s">
        <v>179</v>
      </c>
      <c r="CN421">
        <v>4.8999999999999998E-3</v>
      </c>
      <c r="CO421" t="s">
        <v>179</v>
      </c>
      <c r="CP421">
        <v>8.9999999999999998E-4</v>
      </c>
      <c r="CQ421" t="s">
        <v>179</v>
      </c>
      <c r="CR421">
        <v>3.3999999999999998E-3</v>
      </c>
      <c r="CS421" t="s">
        <v>179</v>
      </c>
      <c r="CT421">
        <v>2E-3</v>
      </c>
      <c r="CU421" t="s">
        <v>18</v>
      </c>
      <c r="CW421" t="s">
        <v>18</v>
      </c>
      <c r="CY421" t="s">
        <v>179</v>
      </c>
      <c r="CZ421">
        <v>5.9999999999999995E-4</v>
      </c>
      <c r="DA421" t="s">
        <v>179</v>
      </c>
      <c r="DB421">
        <v>5.9999999999999995E-4</v>
      </c>
      <c r="DC421" t="s">
        <v>179</v>
      </c>
      <c r="DD421">
        <v>5.9999999999999995E-4</v>
      </c>
      <c r="DE421" t="s">
        <v>179</v>
      </c>
      <c r="DF421">
        <v>5.9999999999999995E-4</v>
      </c>
      <c r="DG421" t="s">
        <v>179</v>
      </c>
      <c r="DH421">
        <v>4.0000000000000002E-4</v>
      </c>
      <c r="DI421" t="s">
        <v>179</v>
      </c>
      <c r="DJ421">
        <v>4.0000000000000002E-4</v>
      </c>
      <c r="DK421" t="s">
        <v>2597</v>
      </c>
      <c r="DL421" t="s">
        <v>59</v>
      </c>
      <c r="DS421" t="s">
        <v>2539</v>
      </c>
      <c r="DT421" t="s">
        <v>898</v>
      </c>
      <c r="DW421" t="s">
        <v>5075</v>
      </c>
    </row>
    <row r="422" spans="1:127">
      <c r="A422">
        <v>101</v>
      </c>
      <c r="B422" s="14">
        <v>44746.818055555559</v>
      </c>
      <c r="C422" t="s">
        <v>52</v>
      </c>
      <c r="D422">
        <v>0</v>
      </c>
      <c r="E422">
        <v>0</v>
      </c>
      <c r="F422">
        <v>0</v>
      </c>
      <c r="G422" t="s">
        <v>54</v>
      </c>
      <c r="H422" t="s">
        <v>55</v>
      </c>
      <c r="I422" t="s">
        <v>55</v>
      </c>
      <c r="J422" t="s">
        <v>55</v>
      </c>
      <c r="K422" t="s">
        <v>18</v>
      </c>
      <c r="L422">
        <v>90</v>
      </c>
      <c r="M422" t="s">
        <v>173</v>
      </c>
      <c r="N422">
        <v>0</v>
      </c>
      <c r="O422" t="s">
        <v>173</v>
      </c>
      <c r="P422">
        <v>0</v>
      </c>
      <c r="Q422" t="s">
        <v>173</v>
      </c>
      <c r="R422">
        <v>0</v>
      </c>
      <c r="S422">
        <v>2</v>
      </c>
      <c r="T422" t="s">
        <v>174</v>
      </c>
      <c r="U422">
        <v>4.0368000000000004</v>
      </c>
      <c r="V422">
        <v>0.67379999999999995</v>
      </c>
      <c r="W422">
        <v>11.9674</v>
      </c>
      <c r="X422">
        <v>0.33189999999999997</v>
      </c>
      <c r="Y422">
        <v>39.26</v>
      </c>
      <c r="Z422">
        <v>0.36030000000000001</v>
      </c>
      <c r="AA422">
        <v>3.1399999999999997E-2</v>
      </c>
      <c r="AB422">
        <v>1.61E-2</v>
      </c>
      <c r="AC422" t="s">
        <v>179</v>
      </c>
      <c r="AD422">
        <v>8.8000000000000005E-3</v>
      </c>
      <c r="AE422" t="s">
        <v>179</v>
      </c>
      <c r="AF422">
        <v>1.7100000000000001E-2</v>
      </c>
      <c r="AG422">
        <v>0.30609999999999998</v>
      </c>
      <c r="AH422">
        <v>9.4000000000000004E-3</v>
      </c>
      <c r="AI422">
        <v>8.4057999999999993</v>
      </c>
      <c r="AJ422">
        <v>3.4299999999999997E-2</v>
      </c>
      <c r="AK422">
        <v>0.70320000000000005</v>
      </c>
      <c r="AL422">
        <v>8.3999999999999995E-3</v>
      </c>
      <c r="AM422">
        <v>2.06E-2</v>
      </c>
      <c r="AN422">
        <v>8.6999999999999994E-3</v>
      </c>
      <c r="AO422">
        <v>2.2700000000000001E-2</v>
      </c>
      <c r="AP422">
        <v>4.4999999999999997E-3</v>
      </c>
      <c r="AQ422">
        <v>9.7199999999999995E-2</v>
      </c>
      <c r="AR422">
        <v>4.7999999999999996E-3</v>
      </c>
      <c r="AS422">
        <v>6.4473000000000003</v>
      </c>
      <c r="AT422">
        <v>2.76E-2</v>
      </c>
      <c r="AU422" t="s">
        <v>179</v>
      </c>
      <c r="AV422">
        <v>3.8E-3</v>
      </c>
      <c r="AW422">
        <v>9.7000000000000003E-3</v>
      </c>
      <c r="AX422">
        <v>1.1000000000000001E-3</v>
      </c>
      <c r="AY422">
        <v>7.1000000000000004E-3</v>
      </c>
      <c r="AZ422">
        <v>8.0000000000000004E-4</v>
      </c>
      <c r="BA422">
        <v>0.01</v>
      </c>
      <c r="BB422">
        <v>8.0000000000000004E-4</v>
      </c>
      <c r="BC422" t="s">
        <v>516</v>
      </c>
      <c r="BD422">
        <v>5.0000000000000001E-4</v>
      </c>
      <c r="BE422" t="s">
        <v>286</v>
      </c>
      <c r="BF422">
        <v>2.9999999999999997E-4</v>
      </c>
      <c r="BG422" t="s">
        <v>179</v>
      </c>
      <c r="BH422">
        <v>1E-4</v>
      </c>
      <c r="BI422" t="s">
        <v>247</v>
      </c>
      <c r="BJ422">
        <v>2.0000000000000001E-4</v>
      </c>
      <c r="BK422">
        <v>9.5999999999999992E-3</v>
      </c>
      <c r="BL422">
        <v>5.0000000000000001E-4</v>
      </c>
      <c r="BM422">
        <v>3.2000000000000002E-3</v>
      </c>
      <c r="BN422">
        <v>2.9999999999999997E-4</v>
      </c>
      <c r="BO422">
        <v>8.0000000000000002E-3</v>
      </c>
      <c r="BP422">
        <v>5.0000000000000001E-4</v>
      </c>
      <c r="BQ422" t="s">
        <v>179</v>
      </c>
      <c r="BR422">
        <v>2.9999999999999997E-4</v>
      </c>
      <c r="BS422" t="s">
        <v>179</v>
      </c>
      <c r="BT422">
        <v>4.0000000000000002E-4</v>
      </c>
      <c r="BU422" t="s">
        <v>179</v>
      </c>
      <c r="BV422">
        <v>5.9999999999999995E-4</v>
      </c>
      <c r="BW422" t="s">
        <v>733</v>
      </c>
      <c r="BX422">
        <v>8.0000000000000004E-4</v>
      </c>
      <c r="BY422" t="s">
        <v>18</v>
      </c>
      <c r="CA422" t="s">
        <v>179</v>
      </c>
      <c r="CB422">
        <v>8.0000000000000004E-4</v>
      </c>
      <c r="CC422" t="s">
        <v>179</v>
      </c>
      <c r="CD422">
        <v>2E-3</v>
      </c>
      <c r="CE422" t="s">
        <v>179</v>
      </c>
      <c r="CF422">
        <v>2.3E-3</v>
      </c>
      <c r="CG422" t="s">
        <v>179</v>
      </c>
      <c r="CH422">
        <v>1E-4</v>
      </c>
      <c r="CI422" t="s">
        <v>230</v>
      </c>
      <c r="CJ422">
        <v>6.8999999999999999E-3</v>
      </c>
      <c r="CK422" t="s">
        <v>179</v>
      </c>
      <c r="CL422">
        <v>1.0999999999999999E-2</v>
      </c>
      <c r="CM422" t="s">
        <v>179</v>
      </c>
      <c r="CN422">
        <v>4.1000000000000003E-3</v>
      </c>
      <c r="CO422" t="s">
        <v>179</v>
      </c>
      <c r="CP422">
        <v>8.9999999999999998E-4</v>
      </c>
      <c r="CQ422" t="s">
        <v>412</v>
      </c>
      <c r="CR422">
        <v>3.3999999999999998E-3</v>
      </c>
      <c r="CS422" t="s">
        <v>179</v>
      </c>
      <c r="CT422">
        <v>1.9E-3</v>
      </c>
      <c r="CU422" t="s">
        <v>179</v>
      </c>
      <c r="CV422">
        <v>8.0000000000000004E-4</v>
      </c>
      <c r="CW422" t="s">
        <v>18</v>
      </c>
      <c r="CY422" t="s">
        <v>179</v>
      </c>
      <c r="CZ422">
        <v>5.9999999999999995E-4</v>
      </c>
      <c r="DA422" t="s">
        <v>179</v>
      </c>
      <c r="DB422">
        <v>5.9999999999999995E-4</v>
      </c>
      <c r="DC422" t="s">
        <v>179</v>
      </c>
      <c r="DD422">
        <v>5.9999999999999995E-4</v>
      </c>
      <c r="DE422" t="s">
        <v>179</v>
      </c>
      <c r="DF422">
        <v>5.9999999999999995E-4</v>
      </c>
      <c r="DG422" t="s">
        <v>179</v>
      </c>
      <c r="DH422">
        <v>4.0000000000000002E-4</v>
      </c>
      <c r="DI422" t="s">
        <v>179</v>
      </c>
      <c r="DJ422">
        <v>2.9999999999999997E-4</v>
      </c>
      <c r="DK422" t="s">
        <v>2597</v>
      </c>
      <c r="DL422" t="s">
        <v>59</v>
      </c>
      <c r="DS422" t="s">
        <v>2580</v>
      </c>
      <c r="DT422" t="s">
        <v>1837</v>
      </c>
      <c r="DW422" t="s">
        <v>5076</v>
      </c>
    </row>
    <row r="423" spans="1:127">
      <c r="A423">
        <v>102</v>
      </c>
      <c r="B423" s="14">
        <v>44746.822916666664</v>
      </c>
      <c r="C423" t="s">
        <v>52</v>
      </c>
      <c r="D423">
        <v>0</v>
      </c>
      <c r="E423">
        <v>0</v>
      </c>
      <c r="F423">
        <v>0</v>
      </c>
      <c r="G423" t="s">
        <v>54</v>
      </c>
      <c r="H423" t="s">
        <v>55</v>
      </c>
      <c r="I423" t="s">
        <v>55</v>
      </c>
      <c r="J423" t="s">
        <v>55</v>
      </c>
      <c r="K423" t="s">
        <v>18</v>
      </c>
      <c r="L423">
        <v>90</v>
      </c>
      <c r="M423" t="s">
        <v>173</v>
      </c>
      <c r="N423">
        <v>0</v>
      </c>
      <c r="O423" t="s">
        <v>173</v>
      </c>
      <c r="P423">
        <v>0</v>
      </c>
      <c r="Q423" t="s">
        <v>173</v>
      </c>
      <c r="R423">
        <v>0</v>
      </c>
      <c r="S423">
        <v>2</v>
      </c>
      <c r="T423" t="s">
        <v>174</v>
      </c>
      <c r="U423">
        <v>4.3643000000000001</v>
      </c>
      <c r="V423">
        <v>0.69850000000000001</v>
      </c>
      <c r="W423">
        <v>10.9216</v>
      </c>
      <c r="X423">
        <v>0.32029999999999997</v>
      </c>
      <c r="Y423">
        <v>37.6768</v>
      </c>
      <c r="Z423">
        <v>0.3503</v>
      </c>
      <c r="AA423">
        <v>2.69E-2</v>
      </c>
      <c r="AB423">
        <v>1.6400000000000001E-2</v>
      </c>
      <c r="AC423" t="s">
        <v>179</v>
      </c>
      <c r="AD423">
        <v>9.2999999999999992E-3</v>
      </c>
      <c r="AE423" t="s">
        <v>179</v>
      </c>
      <c r="AF423">
        <v>1.78E-2</v>
      </c>
      <c r="AG423">
        <v>0.26440000000000002</v>
      </c>
      <c r="AH423">
        <v>8.8000000000000005E-3</v>
      </c>
      <c r="AI423">
        <v>9.2157999999999998</v>
      </c>
      <c r="AJ423">
        <v>3.5900000000000001E-2</v>
      </c>
      <c r="AK423">
        <v>0.60219999999999996</v>
      </c>
      <c r="AL423">
        <v>8.0000000000000002E-3</v>
      </c>
      <c r="AM423">
        <v>1.9599999999999999E-2</v>
      </c>
      <c r="AN423">
        <v>8.3000000000000001E-3</v>
      </c>
      <c r="AO423">
        <v>1.7999999999999999E-2</v>
      </c>
      <c r="AP423">
        <v>4.3E-3</v>
      </c>
      <c r="AQ423">
        <v>0.1196</v>
      </c>
      <c r="AR423">
        <v>5.1999999999999998E-3</v>
      </c>
      <c r="AS423">
        <v>6.1879</v>
      </c>
      <c r="AT423">
        <v>2.7199999999999998E-2</v>
      </c>
      <c r="AU423">
        <v>4.4999999999999997E-3</v>
      </c>
      <c r="AV423">
        <v>3.8E-3</v>
      </c>
      <c r="AW423">
        <v>1.4500000000000001E-2</v>
      </c>
      <c r="AX423">
        <v>1.1999999999999999E-3</v>
      </c>
      <c r="AY423">
        <v>1.3299999999999999E-2</v>
      </c>
      <c r="AZ423">
        <v>1E-3</v>
      </c>
      <c r="BA423">
        <v>6.3E-3</v>
      </c>
      <c r="BB423">
        <v>6.9999999999999999E-4</v>
      </c>
      <c r="BC423" t="s">
        <v>285</v>
      </c>
      <c r="BD423">
        <v>5.0000000000000001E-4</v>
      </c>
      <c r="BE423" t="s">
        <v>179</v>
      </c>
      <c r="BF423">
        <v>2.9999999999999997E-4</v>
      </c>
      <c r="BG423" t="s">
        <v>179</v>
      </c>
      <c r="BH423">
        <v>1E-4</v>
      </c>
      <c r="BI423" t="s">
        <v>516</v>
      </c>
      <c r="BJ423">
        <v>2.0000000000000001E-4</v>
      </c>
      <c r="BK423">
        <v>9.1000000000000004E-3</v>
      </c>
      <c r="BL423">
        <v>5.0000000000000001E-4</v>
      </c>
      <c r="BM423">
        <v>3.0000000000000001E-3</v>
      </c>
      <c r="BN423">
        <v>2.9999999999999997E-4</v>
      </c>
      <c r="BO423">
        <v>7.7999999999999996E-3</v>
      </c>
      <c r="BP423">
        <v>5.0000000000000001E-4</v>
      </c>
      <c r="BQ423" t="s">
        <v>179</v>
      </c>
      <c r="BR423">
        <v>2.9999999999999997E-4</v>
      </c>
      <c r="BS423" t="s">
        <v>179</v>
      </c>
      <c r="BT423">
        <v>4.0000000000000002E-4</v>
      </c>
      <c r="BU423" t="s">
        <v>179</v>
      </c>
      <c r="BV423">
        <v>5.9999999999999995E-4</v>
      </c>
      <c r="BW423" t="s">
        <v>304</v>
      </c>
      <c r="BX423">
        <v>8.9999999999999998E-4</v>
      </c>
      <c r="BY423" t="s">
        <v>179</v>
      </c>
      <c r="BZ423">
        <v>1.1000000000000001E-3</v>
      </c>
      <c r="CA423" t="s">
        <v>304</v>
      </c>
      <c r="CB423">
        <v>8.0000000000000004E-4</v>
      </c>
      <c r="CC423" t="s">
        <v>505</v>
      </c>
      <c r="CD423">
        <v>2.0999999999999999E-3</v>
      </c>
      <c r="CE423" t="s">
        <v>179</v>
      </c>
      <c r="CF423">
        <v>2.3E-3</v>
      </c>
      <c r="CG423" t="s">
        <v>179</v>
      </c>
      <c r="CH423">
        <v>1E-4</v>
      </c>
      <c r="CI423" t="s">
        <v>179</v>
      </c>
      <c r="CJ423">
        <v>7.1000000000000004E-3</v>
      </c>
      <c r="CK423" t="s">
        <v>179</v>
      </c>
      <c r="CL423">
        <v>1.12E-2</v>
      </c>
      <c r="CM423" t="s">
        <v>638</v>
      </c>
      <c r="CN423">
        <v>4.7999999999999996E-3</v>
      </c>
      <c r="CO423" t="s">
        <v>179</v>
      </c>
      <c r="CP423">
        <v>8.9999999999999998E-4</v>
      </c>
      <c r="CQ423" t="s">
        <v>179</v>
      </c>
      <c r="CR423">
        <v>3.3E-3</v>
      </c>
      <c r="CS423" t="s">
        <v>179</v>
      </c>
      <c r="CT423">
        <v>1.9E-3</v>
      </c>
      <c r="CU423" t="s">
        <v>179</v>
      </c>
      <c r="CV423">
        <v>8.0000000000000004E-4</v>
      </c>
      <c r="CW423" t="s">
        <v>18</v>
      </c>
      <c r="CY423" t="s">
        <v>179</v>
      </c>
      <c r="CZ423">
        <v>5.9999999999999995E-4</v>
      </c>
      <c r="DA423" t="s">
        <v>179</v>
      </c>
      <c r="DB423">
        <v>5.9999999999999995E-4</v>
      </c>
      <c r="DC423" t="s">
        <v>179</v>
      </c>
      <c r="DD423">
        <v>5.9999999999999995E-4</v>
      </c>
      <c r="DE423" t="s">
        <v>179</v>
      </c>
      <c r="DF423">
        <v>5.9999999999999995E-4</v>
      </c>
      <c r="DG423" t="s">
        <v>179</v>
      </c>
      <c r="DH423">
        <v>4.0000000000000002E-4</v>
      </c>
      <c r="DI423" t="s">
        <v>179</v>
      </c>
      <c r="DJ423">
        <v>4.0000000000000002E-4</v>
      </c>
      <c r="DK423" t="s">
        <v>2599</v>
      </c>
      <c r="DL423" t="s">
        <v>59</v>
      </c>
      <c r="DS423" t="s">
        <v>2518</v>
      </c>
      <c r="DT423" t="s">
        <v>5984</v>
      </c>
      <c r="DW423" t="s">
        <v>5077</v>
      </c>
    </row>
    <row r="424" spans="1:127">
      <c r="A424">
        <v>103</v>
      </c>
      <c r="B424" s="14">
        <v>44746.825694444444</v>
      </c>
      <c r="C424" t="s">
        <v>52</v>
      </c>
      <c r="D424">
        <v>0</v>
      </c>
      <c r="E424">
        <v>0</v>
      </c>
      <c r="F424">
        <v>0</v>
      </c>
      <c r="G424" t="s">
        <v>54</v>
      </c>
      <c r="H424" t="s">
        <v>55</v>
      </c>
      <c r="I424" t="s">
        <v>55</v>
      </c>
      <c r="J424" t="s">
        <v>55</v>
      </c>
      <c r="K424" t="s">
        <v>18</v>
      </c>
      <c r="L424">
        <v>90</v>
      </c>
      <c r="M424" t="s">
        <v>173</v>
      </c>
      <c r="N424">
        <v>0</v>
      </c>
      <c r="O424" t="s">
        <v>173</v>
      </c>
      <c r="P424">
        <v>0</v>
      </c>
      <c r="Q424" t="s">
        <v>173</v>
      </c>
      <c r="R424">
        <v>0</v>
      </c>
      <c r="S424">
        <v>2</v>
      </c>
      <c r="T424" t="s">
        <v>174</v>
      </c>
      <c r="U424">
        <v>3.5451999999999999</v>
      </c>
      <c r="V424">
        <v>0.63590000000000002</v>
      </c>
      <c r="W424">
        <v>10.9251</v>
      </c>
      <c r="X424">
        <v>0.31609999999999999</v>
      </c>
      <c r="Y424">
        <v>36.6081</v>
      </c>
      <c r="Z424">
        <v>0.34489999999999998</v>
      </c>
      <c r="AA424">
        <v>4.8300000000000003E-2</v>
      </c>
      <c r="AB424">
        <v>1.5800000000000002E-2</v>
      </c>
      <c r="AC424">
        <v>6.0999999999999999E-2</v>
      </c>
      <c r="AD424">
        <v>1.0500000000000001E-2</v>
      </c>
      <c r="AE424" t="s">
        <v>179</v>
      </c>
      <c r="AF424">
        <v>1.7600000000000001E-2</v>
      </c>
      <c r="AG424">
        <v>0.2437</v>
      </c>
      <c r="AH424">
        <v>8.6E-3</v>
      </c>
      <c r="AI424">
        <v>7.9086999999999996</v>
      </c>
      <c r="AJ424">
        <v>3.32E-2</v>
      </c>
      <c r="AK424">
        <v>0.6492</v>
      </c>
      <c r="AL424">
        <v>8.0999999999999996E-3</v>
      </c>
      <c r="AM424">
        <v>1.9400000000000001E-2</v>
      </c>
      <c r="AN424">
        <v>8.5000000000000006E-3</v>
      </c>
      <c r="AO424">
        <v>2.2599999999999999E-2</v>
      </c>
      <c r="AP424">
        <v>4.3E-3</v>
      </c>
      <c r="AQ424">
        <v>0.1285</v>
      </c>
      <c r="AR424">
        <v>5.4000000000000003E-3</v>
      </c>
      <c r="AS424">
        <v>6.3406000000000002</v>
      </c>
      <c r="AT424">
        <v>2.7199999999999998E-2</v>
      </c>
      <c r="AU424">
        <v>5.4999999999999997E-3</v>
      </c>
      <c r="AV424">
        <v>3.8E-3</v>
      </c>
      <c r="AW424">
        <v>1.0200000000000001E-2</v>
      </c>
      <c r="AX424">
        <v>1.1000000000000001E-3</v>
      </c>
      <c r="AY424">
        <v>9.1999999999999998E-3</v>
      </c>
      <c r="AZ424">
        <v>8.9999999999999998E-4</v>
      </c>
      <c r="BA424">
        <v>6.7999999999999996E-3</v>
      </c>
      <c r="BB424">
        <v>6.9999999999999999E-4</v>
      </c>
      <c r="BC424" t="s">
        <v>304</v>
      </c>
      <c r="BD424">
        <v>5.0000000000000001E-4</v>
      </c>
      <c r="BE424" t="s">
        <v>179</v>
      </c>
      <c r="BF424">
        <v>2.9999999999999997E-4</v>
      </c>
      <c r="BG424" t="s">
        <v>179</v>
      </c>
      <c r="BH424">
        <v>1E-4</v>
      </c>
      <c r="BI424" t="s">
        <v>192</v>
      </c>
      <c r="BJ424">
        <v>2.0000000000000001E-4</v>
      </c>
      <c r="BK424">
        <v>8.9999999999999993E-3</v>
      </c>
      <c r="BL424">
        <v>5.0000000000000001E-4</v>
      </c>
      <c r="BM424">
        <v>3.0000000000000001E-3</v>
      </c>
      <c r="BN424">
        <v>2.9999999999999997E-4</v>
      </c>
      <c r="BO424">
        <v>8.2000000000000007E-3</v>
      </c>
      <c r="BP424">
        <v>5.0000000000000001E-4</v>
      </c>
      <c r="BQ424" t="s">
        <v>179</v>
      </c>
      <c r="BR424">
        <v>2.9999999999999997E-4</v>
      </c>
      <c r="BS424" t="s">
        <v>179</v>
      </c>
      <c r="BT424">
        <v>4.0000000000000002E-4</v>
      </c>
      <c r="BU424" t="s">
        <v>179</v>
      </c>
      <c r="BV424">
        <v>5.9999999999999995E-4</v>
      </c>
      <c r="BW424" t="s">
        <v>18</v>
      </c>
      <c r="BY424" t="s">
        <v>18</v>
      </c>
      <c r="CA424" t="s">
        <v>179</v>
      </c>
      <c r="CB424">
        <v>8.0000000000000004E-4</v>
      </c>
      <c r="CC424" t="s">
        <v>179</v>
      </c>
      <c r="CD424">
        <v>2.2000000000000001E-3</v>
      </c>
      <c r="CE424" t="s">
        <v>179</v>
      </c>
      <c r="CF424">
        <v>2.2000000000000001E-3</v>
      </c>
      <c r="CG424" t="s">
        <v>179</v>
      </c>
      <c r="CH424">
        <v>1E-4</v>
      </c>
      <c r="CI424" t="s">
        <v>179</v>
      </c>
      <c r="CJ424">
        <v>7.7999999999999996E-3</v>
      </c>
      <c r="CK424" t="s">
        <v>179</v>
      </c>
      <c r="CL424">
        <v>1.1599999999999999E-2</v>
      </c>
      <c r="CM424" t="s">
        <v>179</v>
      </c>
      <c r="CN424">
        <v>5.4999999999999997E-3</v>
      </c>
      <c r="CO424" t="s">
        <v>179</v>
      </c>
      <c r="CP424">
        <v>8.9999999999999998E-4</v>
      </c>
      <c r="CQ424" t="s">
        <v>179</v>
      </c>
      <c r="CR424">
        <v>3.3999999999999998E-3</v>
      </c>
      <c r="CS424" t="s">
        <v>179</v>
      </c>
      <c r="CT424">
        <v>1.9E-3</v>
      </c>
      <c r="CU424" t="s">
        <v>179</v>
      </c>
      <c r="CV424">
        <v>8.0000000000000004E-4</v>
      </c>
      <c r="CW424" t="s">
        <v>18</v>
      </c>
      <c r="CY424" t="s">
        <v>179</v>
      </c>
      <c r="CZ424">
        <v>5.9999999999999995E-4</v>
      </c>
      <c r="DA424" t="s">
        <v>179</v>
      </c>
      <c r="DB424">
        <v>5.9999999999999995E-4</v>
      </c>
      <c r="DC424" t="s">
        <v>179</v>
      </c>
      <c r="DD424">
        <v>5.9999999999999995E-4</v>
      </c>
      <c r="DE424" t="s">
        <v>179</v>
      </c>
      <c r="DF424">
        <v>6.9999999999999999E-4</v>
      </c>
      <c r="DG424" t="s">
        <v>179</v>
      </c>
      <c r="DH424">
        <v>4.0000000000000002E-4</v>
      </c>
      <c r="DI424" t="s">
        <v>179</v>
      </c>
      <c r="DJ424">
        <v>4.0000000000000002E-4</v>
      </c>
      <c r="DK424" t="s">
        <v>2599</v>
      </c>
      <c r="DL424" t="s">
        <v>59</v>
      </c>
      <c r="DS424" t="s">
        <v>2600</v>
      </c>
      <c r="DT424" t="s">
        <v>2601</v>
      </c>
      <c r="DW424" t="s">
        <v>5078</v>
      </c>
    </row>
    <row r="425" spans="1:127">
      <c r="A425">
        <v>104</v>
      </c>
      <c r="B425" s="14">
        <v>44746.828472222223</v>
      </c>
      <c r="C425" t="s">
        <v>52</v>
      </c>
      <c r="D425">
        <v>0</v>
      </c>
      <c r="E425">
        <v>0</v>
      </c>
      <c r="F425">
        <v>0</v>
      </c>
      <c r="G425" t="s">
        <v>54</v>
      </c>
      <c r="H425" t="s">
        <v>55</v>
      </c>
      <c r="I425" t="s">
        <v>55</v>
      </c>
      <c r="J425" t="s">
        <v>55</v>
      </c>
      <c r="K425" t="s">
        <v>18</v>
      </c>
      <c r="L425">
        <v>90</v>
      </c>
      <c r="M425" t="s">
        <v>173</v>
      </c>
      <c r="N425">
        <v>0</v>
      </c>
      <c r="O425" t="s">
        <v>173</v>
      </c>
      <c r="P425">
        <v>0</v>
      </c>
      <c r="Q425" t="s">
        <v>173</v>
      </c>
      <c r="R425">
        <v>0</v>
      </c>
      <c r="S425">
        <v>2</v>
      </c>
      <c r="T425" t="s">
        <v>174</v>
      </c>
      <c r="U425">
        <v>4.3978999999999999</v>
      </c>
      <c r="V425">
        <v>0.65900000000000003</v>
      </c>
      <c r="W425">
        <v>11.432600000000001</v>
      </c>
      <c r="X425">
        <v>0.32390000000000002</v>
      </c>
      <c r="Y425">
        <v>39.726999999999997</v>
      </c>
      <c r="Z425">
        <v>0.36199999999999999</v>
      </c>
      <c r="AA425">
        <v>4.4499999999999998E-2</v>
      </c>
      <c r="AB425">
        <v>1.5699999999999999E-2</v>
      </c>
      <c r="AC425" t="s">
        <v>179</v>
      </c>
      <c r="AD425">
        <v>8.5000000000000006E-3</v>
      </c>
      <c r="AE425" t="s">
        <v>179</v>
      </c>
      <c r="AF425">
        <v>1.7000000000000001E-2</v>
      </c>
      <c r="AG425">
        <v>0.2422</v>
      </c>
      <c r="AH425">
        <v>8.6E-3</v>
      </c>
      <c r="AI425">
        <v>7.9302000000000001</v>
      </c>
      <c r="AJ425">
        <v>3.32E-2</v>
      </c>
      <c r="AK425">
        <v>0.67830000000000001</v>
      </c>
      <c r="AL425">
        <v>8.2000000000000007E-3</v>
      </c>
      <c r="AM425">
        <v>1.9400000000000001E-2</v>
      </c>
      <c r="AN425">
        <v>8.5000000000000006E-3</v>
      </c>
      <c r="AO425">
        <v>2.5000000000000001E-2</v>
      </c>
      <c r="AP425">
        <v>4.4000000000000003E-3</v>
      </c>
      <c r="AQ425">
        <v>0.1119</v>
      </c>
      <c r="AR425">
        <v>5.1000000000000004E-3</v>
      </c>
      <c r="AS425">
        <v>6.5552000000000001</v>
      </c>
      <c r="AT425">
        <v>2.76E-2</v>
      </c>
      <c r="AU425">
        <v>5.1000000000000004E-3</v>
      </c>
      <c r="AV425">
        <v>3.8999999999999998E-3</v>
      </c>
      <c r="AW425">
        <v>1.7899999999999999E-2</v>
      </c>
      <c r="AX425">
        <v>1.4E-3</v>
      </c>
      <c r="AY425">
        <v>8.6E-3</v>
      </c>
      <c r="AZ425">
        <v>8.0000000000000004E-4</v>
      </c>
      <c r="BA425">
        <v>9.9000000000000008E-3</v>
      </c>
      <c r="BB425">
        <v>8.0000000000000004E-4</v>
      </c>
      <c r="BC425" t="s">
        <v>304</v>
      </c>
      <c r="BD425">
        <v>5.0000000000000001E-4</v>
      </c>
      <c r="BE425" t="s">
        <v>179</v>
      </c>
      <c r="BF425">
        <v>2.9999999999999997E-4</v>
      </c>
      <c r="BG425" t="s">
        <v>179</v>
      </c>
      <c r="BH425">
        <v>1E-4</v>
      </c>
      <c r="BI425" t="s">
        <v>247</v>
      </c>
      <c r="BJ425">
        <v>2.0000000000000001E-4</v>
      </c>
      <c r="BK425">
        <v>8.8000000000000005E-3</v>
      </c>
      <c r="BL425">
        <v>4.0000000000000002E-4</v>
      </c>
      <c r="BM425">
        <v>2.5999999999999999E-3</v>
      </c>
      <c r="BN425">
        <v>2.9999999999999997E-4</v>
      </c>
      <c r="BO425">
        <v>7.7000000000000002E-3</v>
      </c>
      <c r="BP425">
        <v>5.0000000000000001E-4</v>
      </c>
      <c r="BQ425" t="s">
        <v>179</v>
      </c>
      <c r="BR425">
        <v>2.9999999999999997E-4</v>
      </c>
      <c r="BS425" t="s">
        <v>179</v>
      </c>
      <c r="BT425">
        <v>4.0000000000000002E-4</v>
      </c>
      <c r="BU425" t="s">
        <v>179</v>
      </c>
      <c r="BV425">
        <v>6.9999999999999999E-4</v>
      </c>
      <c r="BW425" t="s">
        <v>304</v>
      </c>
      <c r="BX425">
        <v>8.9999999999999998E-4</v>
      </c>
      <c r="BY425" t="s">
        <v>18</v>
      </c>
      <c r="CA425" t="s">
        <v>179</v>
      </c>
      <c r="CB425">
        <v>8.0000000000000004E-4</v>
      </c>
      <c r="CC425" t="s">
        <v>179</v>
      </c>
      <c r="CD425">
        <v>2.0999999999999999E-3</v>
      </c>
      <c r="CE425" t="s">
        <v>179</v>
      </c>
      <c r="CF425">
        <v>2.3E-3</v>
      </c>
      <c r="CG425" t="s">
        <v>216</v>
      </c>
      <c r="CH425">
        <v>1E-4</v>
      </c>
      <c r="CI425" t="s">
        <v>179</v>
      </c>
      <c r="CJ425">
        <v>7.1999999999999998E-3</v>
      </c>
      <c r="CK425" t="s">
        <v>179</v>
      </c>
      <c r="CL425">
        <v>1.11E-2</v>
      </c>
      <c r="CM425" t="s">
        <v>179</v>
      </c>
      <c r="CN425">
        <v>3.8E-3</v>
      </c>
      <c r="CO425" t="s">
        <v>179</v>
      </c>
      <c r="CP425">
        <v>8.9999999999999998E-4</v>
      </c>
      <c r="CQ425" t="s">
        <v>179</v>
      </c>
      <c r="CR425">
        <v>3.3999999999999998E-3</v>
      </c>
      <c r="CS425" t="s">
        <v>179</v>
      </c>
      <c r="CT425">
        <v>1.8E-3</v>
      </c>
      <c r="CU425" t="s">
        <v>18</v>
      </c>
      <c r="CW425" t="s">
        <v>18</v>
      </c>
      <c r="CY425" t="s">
        <v>179</v>
      </c>
      <c r="CZ425">
        <v>5.9999999999999995E-4</v>
      </c>
      <c r="DA425" t="s">
        <v>179</v>
      </c>
      <c r="DB425">
        <v>5.9999999999999995E-4</v>
      </c>
      <c r="DC425" t="s">
        <v>179</v>
      </c>
      <c r="DD425">
        <v>5.0000000000000001E-4</v>
      </c>
      <c r="DE425" t="s">
        <v>179</v>
      </c>
      <c r="DF425">
        <v>5.9999999999999995E-4</v>
      </c>
      <c r="DG425" t="s">
        <v>179</v>
      </c>
      <c r="DH425">
        <v>4.0000000000000002E-4</v>
      </c>
      <c r="DI425" t="s">
        <v>179</v>
      </c>
      <c r="DJ425">
        <v>2.9999999999999997E-4</v>
      </c>
      <c r="DK425" t="s">
        <v>2599</v>
      </c>
      <c r="DL425" t="s">
        <v>59</v>
      </c>
      <c r="DS425" t="s">
        <v>2541</v>
      </c>
      <c r="DT425" t="s">
        <v>2602</v>
      </c>
      <c r="DW425" t="s">
        <v>5079</v>
      </c>
    </row>
    <row r="426" spans="1:127">
      <c r="A426">
        <v>105</v>
      </c>
      <c r="B426" s="14">
        <v>44746.830555555556</v>
      </c>
      <c r="C426" t="s">
        <v>52</v>
      </c>
      <c r="D426">
        <v>0</v>
      </c>
      <c r="E426">
        <v>0</v>
      </c>
      <c r="F426">
        <v>0</v>
      </c>
      <c r="G426" t="s">
        <v>54</v>
      </c>
      <c r="H426" t="s">
        <v>55</v>
      </c>
      <c r="I426" t="s">
        <v>55</v>
      </c>
      <c r="J426" t="s">
        <v>55</v>
      </c>
      <c r="K426" t="s">
        <v>18</v>
      </c>
      <c r="L426">
        <v>90</v>
      </c>
      <c r="M426" t="s">
        <v>173</v>
      </c>
      <c r="N426">
        <v>0</v>
      </c>
      <c r="O426" t="s">
        <v>173</v>
      </c>
      <c r="P426">
        <v>0</v>
      </c>
      <c r="Q426" t="s">
        <v>173</v>
      </c>
      <c r="R426">
        <v>0</v>
      </c>
      <c r="S426">
        <v>2</v>
      </c>
      <c r="T426" t="s">
        <v>174</v>
      </c>
      <c r="U426">
        <v>2.0659000000000001</v>
      </c>
      <c r="V426">
        <v>0.64070000000000005</v>
      </c>
      <c r="W426">
        <v>12.1858</v>
      </c>
      <c r="X426">
        <v>0.33479999999999999</v>
      </c>
      <c r="Y426">
        <v>37.332700000000003</v>
      </c>
      <c r="Z426">
        <v>0.35460000000000003</v>
      </c>
      <c r="AA426">
        <v>3.8699999999999998E-2</v>
      </c>
      <c r="AB426">
        <v>1.5599999999999999E-2</v>
      </c>
      <c r="AC426">
        <v>0.3624</v>
      </c>
      <c r="AD426">
        <v>1.49E-2</v>
      </c>
      <c r="AE426">
        <v>0.14219999999999999</v>
      </c>
      <c r="AF426">
        <v>2.0500000000000001E-2</v>
      </c>
      <c r="AG426">
        <v>0.8306</v>
      </c>
      <c r="AH426">
        <v>1.38E-2</v>
      </c>
      <c r="AI426">
        <v>6.9458000000000002</v>
      </c>
      <c r="AJ426">
        <v>3.1399999999999997E-2</v>
      </c>
      <c r="AK426">
        <v>0.69389999999999996</v>
      </c>
      <c r="AL426">
        <v>8.2000000000000007E-3</v>
      </c>
      <c r="AM426">
        <v>1.7100000000000001E-2</v>
      </c>
      <c r="AN426">
        <v>8.3000000000000001E-3</v>
      </c>
      <c r="AO426">
        <v>2.0899999999999998E-2</v>
      </c>
      <c r="AP426">
        <v>4.1999999999999997E-3</v>
      </c>
      <c r="AQ426">
        <v>9.9500000000000005E-2</v>
      </c>
      <c r="AR426">
        <v>4.8999999999999998E-3</v>
      </c>
      <c r="AS426">
        <v>7.3472</v>
      </c>
      <c r="AT426">
        <v>2.9000000000000001E-2</v>
      </c>
      <c r="AU426">
        <v>4.1999999999999997E-3</v>
      </c>
      <c r="AV426">
        <v>4.1999999999999997E-3</v>
      </c>
      <c r="AW426">
        <v>9.4999999999999998E-3</v>
      </c>
      <c r="AX426">
        <v>1.1000000000000001E-3</v>
      </c>
      <c r="AY426">
        <v>9.4999999999999998E-3</v>
      </c>
      <c r="AZ426">
        <v>8.9999999999999998E-4</v>
      </c>
      <c r="BA426">
        <v>8.3000000000000001E-3</v>
      </c>
      <c r="BB426">
        <v>8.0000000000000004E-4</v>
      </c>
      <c r="BC426" t="s">
        <v>267</v>
      </c>
      <c r="BD426">
        <v>5.0000000000000001E-4</v>
      </c>
      <c r="BE426" t="s">
        <v>285</v>
      </c>
      <c r="BF426">
        <v>4.0000000000000002E-4</v>
      </c>
      <c r="BG426" t="s">
        <v>179</v>
      </c>
      <c r="BH426">
        <v>1E-4</v>
      </c>
      <c r="BI426" t="s">
        <v>247</v>
      </c>
      <c r="BJ426">
        <v>2.0000000000000001E-4</v>
      </c>
      <c r="BK426">
        <v>1.2200000000000001E-2</v>
      </c>
      <c r="BL426">
        <v>5.0000000000000001E-4</v>
      </c>
      <c r="BM426">
        <v>2.8999999999999998E-3</v>
      </c>
      <c r="BN426">
        <v>2.9999999999999997E-4</v>
      </c>
      <c r="BO426">
        <v>8.2000000000000007E-3</v>
      </c>
      <c r="BP426">
        <v>5.0000000000000001E-4</v>
      </c>
      <c r="BQ426" t="s">
        <v>179</v>
      </c>
      <c r="BR426">
        <v>2.9999999999999997E-4</v>
      </c>
      <c r="BS426" t="s">
        <v>179</v>
      </c>
      <c r="BT426">
        <v>4.0000000000000002E-4</v>
      </c>
      <c r="BU426" t="s">
        <v>179</v>
      </c>
      <c r="BV426">
        <v>6.9999999999999999E-4</v>
      </c>
      <c r="BW426" t="s">
        <v>179</v>
      </c>
      <c r="BX426">
        <v>8.0000000000000004E-4</v>
      </c>
      <c r="BY426" t="s">
        <v>179</v>
      </c>
      <c r="BZ426">
        <v>1.1000000000000001E-3</v>
      </c>
      <c r="CA426" t="s">
        <v>179</v>
      </c>
      <c r="CB426">
        <v>8.0000000000000004E-4</v>
      </c>
      <c r="CC426" t="s">
        <v>179</v>
      </c>
      <c r="CD426">
        <v>2.0999999999999999E-3</v>
      </c>
      <c r="CE426" t="s">
        <v>179</v>
      </c>
      <c r="CF426">
        <v>2.3E-3</v>
      </c>
      <c r="CG426" t="s">
        <v>216</v>
      </c>
      <c r="CH426">
        <v>1E-4</v>
      </c>
      <c r="CI426" t="s">
        <v>179</v>
      </c>
      <c r="CJ426">
        <v>7.4000000000000003E-3</v>
      </c>
      <c r="CK426" t="s">
        <v>179</v>
      </c>
      <c r="CL426">
        <v>1.1299999999999999E-2</v>
      </c>
      <c r="CM426" t="s">
        <v>179</v>
      </c>
      <c r="CN426">
        <v>5.3E-3</v>
      </c>
      <c r="CO426" t="s">
        <v>179</v>
      </c>
      <c r="CP426">
        <v>8.9999999999999998E-4</v>
      </c>
      <c r="CQ426" t="s">
        <v>179</v>
      </c>
      <c r="CR426">
        <v>3.3999999999999998E-3</v>
      </c>
      <c r="CS426" t="s">
        <v>179</v>
      </c>
      <c r="CT426">
        <v>1.9E-3</v>
      </c>
      <c r="CU426" t="s">
        <v>179</v>
      </c>
      <c r="CV426">
        <v>8.9999999999999998E-4</v>
      </c>
      <c r="CW426" t="s">
        <v>179</v>
      </c>
      <c r="CX426">
        <v>5.9999999999999995E-4</v>
      </c>
      <c r="CY426" t="s">
        <v>179</v>
      </c>
      <c r="CZ426">
        <v>5.9999999999999995E-4</v>
      </c>
      <c r="DA426" t="s">
        <v>179</v>
      </c>
      <c r="DB426">
        <v>5.9999999999999995E-4</v>
      </c>
      <c r="DC426" t="s">
        <v>179</v>
      </c>
      <c r="DD426">
        <v>5.9999999999999995E-4</v>
      </c>
      <c r="DE426" t="s">
        <v>179</v>
      </c>
      <c r="DF426">
        <v>5.9999999999999995E-4</v>
      </c>
      <c r="DG426" t="s">
        <v>179</v>
      </c>
      <c r="DH426">
        <v>4.0000000000000002E-4</v>
      </c>
      <c r="DI426" t="s">
        <v>179</v>
      </c>
      <c r="DJ426">
        <v>4.0000000000000002E-4</v>
      </c>
      <c r="DK426" t="s">
        <v>2599</v>
      </c>
      <c r="DL426" t="s">
        <v>59</v>
      </c>
      <c r="DS426" t="s">
        <v>2574</v>
      </c>
      <c r="DT426" t="s">
        <v>2603</v>
      </c>
      <c r="DW426" t="s">
        <v>5080</v>
      </c>
    </row>
    <row r="427" spans="1:127">
      <c r="A427">
        <v>106</v>
      </c>
      <c r="B427" s="14">
        <v>44746.833333333336</v>
      </c>
      <c r="C427" t="s">
        <v>52</v>
      </c>
      <c r="D427">
        <v>0</v>
      </c>
      <c r="E427">
        <v>0</v>
      </c>
      <c r="F427">
        <v>0</v>
      </c>
      <c r="G427" t="s">
        <v>54</v>
      </c>
      <c r="H427" t="s">
        <v>55</v>
      </c>
      <c r="I427" t="s">
        <v>55</v>
      </c>
      <c r="J427" t="s">
        <v>55</v>
      </c>
      <c r="K427" t="s">
        <v>18</v>
      </c>
      <c r="L427">
        <v>90</v>
      </c>
      <c r="M427" t="s">
        <v>173</v>
      </c>
      <c r="N427">
        <v>0</v>
      </c>
      <c r="O427" t="s">
        <v>173</v>
      </c>
      <c r="P427">
        <v>0</v>
      </c>
      <c r="Q427" t="s">
        <v>173</v>
      </c>
      <c r="R427">
        <v>0</v>
      </c>
      <c r="S427">
        <v>2</v>
      </c>
      <c r="T427" t="s">
        <v>174</v>
      </c>
      <c r="U427">
        <v>2.3997000000000002</v>
      </c>
      <c r="V427">
        <v>0.6704</v>
      </c>
      <c r="W427">
        <v>12.1798</v>
      </c>
      <c r="X427">
        <v>0.33679999999999999</v>
      </c>
      <c r="Y427">
        <v>36.7928</v>
      </c>
      <c r="Z427">
        <v>0.34960000000000002</v>
      </c>
      <c r="AA427">
        <v>5.1400000000000001E-2</v>
      </c>
      <c r="AB427">
        <v>1.6799999999999999E-2</v>
      </c>
      <c r="AC427">
        <v>0.13039999999999999</v>
      </c>
      <c r="AD427">
        <v>1.21E-2</v>
      </c>
      <c r="AE427">
        <v>1.9599999999999999E-2</v>
      </c>
      <c r="AF427">
        <v>1.9300000000000001E-2</v>
      </c>
      <c r="AG427">
        <v>0.45450000000000002</v>
      </c>
      <c r="AH427">
        <v>1.09E-2</v>
      </c>
      <c r="AI427">
        <v>8.6908999999999992</v>
      </c>
      <c r="AJ427">
        <v>3.5200000000000002E-2</v>
      </c>
      <c r="AK427">
        <v>0.66779999999999995</v>
      </c>
      <c r="AL427">
        <v>8.3000000000000001E-3</v>
      </c>
      <c r="AM427">
        <v>1.95E-2</v>
      </c>
      <c r="AN427">
        <v>8.6999999999999994E-3</v>
      </c>
      <c r="AO427">
        <v>2.8000000000000001E-2</v>
      </c>
      <c r="AP427">
        <v>4.7000000000000002E-3</v>
      </c>
      <c r="AQ427">
        <v>0.13819999999999999</v>
      </c>
      <c r="AR427">
        <v>5.5999999999999999E-3</v>
      </c>
      <c r="AS427">
        <v>7.2583000000000002</v>
      </c>
      <c r="AT427">
        <v>2.9499999999999998E-2</v>
      </c>
      <c r="AU427" t="s">
        <v>179</v>
      </c>
      <c r="AV427">
        <v>4.1000000000000003E-3</v>
      </c>
      <c r="AW427">
        <v>9.1000000000000004E-3</v>
      </c>
      <c r="AX427">
        <v>1E-3</v>
      </c>
      <c r="AY427">
        <v>7.7999999999999996E-3</v>
      </c>
      <c r="AZ427">
        <v>8.0000000000000004E-4</v>
      </c>
      <c r="BA427">
        <v>7.1000000000000004E-3</v>
      </c>
      <c r="BB427">
        <v>6.9999999999999999E-4</v>
      </c>
      <c r="BC427" t="s">
        <v>245</v>
      </c>
      <c r="BD427">
        <v>5.0000000000000001E-4</v>
      </c>
      <c r="BE427" t="s">
        <v>179</v>
      </c>
      <c r="BF427">
        <v>2.9999999999999997E-4</v>
      </c>
      <c r="BG427" t="s">
        <v>216</v>
      </c>
      <c r="BH427">
        <v>1E-4</v>
      </c>
      <c r="BI427" t="s">
        <v>285</v>
      </c>
      <c r="BJ427">
        <v>2.0000000000000001E-4</v>
      </c>
      <c r="BK427">
        <v>1.0999999999999999E-2</v>
      </c>
      <c r="BL427">
        <v>5.0000000000000001E-4</v>
      </c>
      <c r="BM427">
        <v>2.7000000000000001E-3</v>
      </c>
      <c r="BN427">
        <v>2.9999999999999997E-4</v>
      </c>
      <c r="BO427">
        <v>7.6E-3</v>
      </c>
      <c r="BP427">
        <v>5.0000000000000001E-4</v>
      </c>
      <c r="BQ427" t="s">
        <v>179</v>
      </c>
      <c r="BR427">
        <v>2.9999999999999997E-4</v>
      </c>
      <c r="BS427" t="s">
        <v>179</v>
      </c>
      <c r="BT427">
        <v>4.0000000000000002E-4</v>
      </c>
      <c r="BU427" t="s">
        <v>179</v>
      </c>
      <c r="BV427">
        <v>5.9999999999999995E-4</v>
      </c>
      <c r="BW427" t="s">
        <v>18</v>
      </c>
      <c r="BY427" t="s">
        <v>18</v>
      </c>
      <c r="CA427" t="s">
        <v>179</v>
      </c>
      <c r="CB427">
        <v>8.0000000000000004E-4</v>
      </c>
      <c r="CC427" t="s">
        <v>179</v>
      </c>
      <c r="CD427">
        <v>2E-3</v>
      </c>
      <c r="CE427" t="s">
        <v>1046</v>
      </c>
      <c r="CF427">
        <v>2.3E-3</v>
      </c>
      <c r="CG427" t="s">
        <v>216</v>
      </c>
      <c r="CH427">
        <v>1E-4</v>
      </c>
      <c r="CI427" t="s">
        <v>179</v>
      </c>
      <c r="CJ427">
        <v>7.0000000000000001E-3</v>
      </c>
      <c r="CK427" t="s">
        <v>179</v>
      </c>
      <c r="CL427">
        <v>1.12E-2</v>
      </c>
      <c r="CM427" t="s">
        <v>179</v>
      </c>
      <c r="CN427">
        <v>5.5999999999999999E-3</v>
      </c>
      <c r="CO427" t="s">
        <v>179</v>
      </c>
      <c r="CP427">
        <v>8.9999999999999998E-4</v>
      </c>
      <c r="CQ427" t="s">
        <v>179</v>
      </c>
      <c r="CR427">
        <v>3.3999999999999998E-3</v>
      </c>
      <c r="CS427" t="s">
        <v>179</v>
      </c>
      <c r="CT427">
        <v>1.9E-3</v>
      </c>
      <c r="CU427" t="s">
        <v>179</v>
      </c>
      <c r="CV427">
        <v>8.0000000000000004E-4</v>
      </c>
      <c r="CW427" t="s">
        <v>18</v>
      </c>
      <c r="CY427" t="s">
        <v>179</v>
      </c>
      <c r="CZ427">
        <v>5.9999999999999995E-4</v>
      </c>
      <c r="DA427" t="s">
        <v>179</v>
      </c>
      <c r="DB427">
        <v>5.9999999999999995E-4</v>
      </c>
      <c r="DC427" t="s">
        <v>179</v>
      </c>
      <c r="DD427">
        <v>5.9999999999999995E-4</v>
      </c>
      <c r="DE427" t="s">
        <v>179</v>
      </c>
      <c r="DF427">
        <v>5.9999999999999995E-4</v>
      </c>
      <c r="DG427" t="s">
        <v>179</v>
      </c>
      <c r="DH427">
        <v>4.0000000000000002E-4</v>
      </c>
      <c r="DI427" t="s">
        <v>179</v>
      </c>
      <c r="DJ427">
        <v>4.0000000000000002E-4</v>
      </c>
      <c r="DK427" t="s">
        <v>2599</v>
      </c>
      <c r="DL427" t="s">
        <v>59</v>
      </c>
      <c r="DS427" t="s">
        <v>2575</v>
      </c>
      <c r="DT427" t="s">
        <v>1648</v>
      </c>
      <c r="DW427" t="s">
        <v>5081</v>
      </c>
    </row>
    <row r="428" spans="1:127">
      <c r="A428">
        <v>107</v>
      </c>
      <c r="B428" s="14">
        <v>44746.835416666669</v>
      </c>
      <c r="C428" t="s">
        <v>52</v>
      </c>
      <c r="D428">
        <v>0</v>
      </c>
      <c r="E428">
        <v>0</v>
      </c>
      <c r="F428">
        <v>0</v>
      </c>
      <c r="G428" t="s">
        <v>54</v>
      </c>
      <c r="H428" t="s">
        <v>55</v>
      </c>
      <c r="I428" t="s">
        <v>55</v>
      </c>
      <c r="J428" t="s">
        <v>55</v>
      </c>
      <c r="K428" t="s">
        <v>18</v>
      </c>
      <c r="L428">
        <v>90</v>
      </c>
      <c r="M428" t="s">
        <v>173</v>
      </c>
      <c r="N428">
        <v>0</v>
      </c>
      <c r="O428" t="s">
        <v>173</v>
      </c>
      <c r="P428">
        <v>0</v>
      </c>
      <c r="Q428" t="s">
        <v>173</v>
      </c>
      <c r="R428">
        <v>0</v>
      </c>
      <c r="S428">
        <v>2</v>
      </c>
      <c r="T428" t="s">
        <v>174</v>
      </c>
      <c r="U428">
        <v>3.9628000000000001</v>
      </c>
      <c r="V428">
        <v>0.67100000000000004</v>
      </c>
      <c r="W428">
        <v>12.3322</v>
      </c>
      <c r="X428">
        <v>0.33579999999999999</v>
      </c>
      <c r="Y428">
        <v>39.288499999999999</v>
      </c>
      <c r="Z428">
        <v>0.3619</v>
      </c>
      <c r="AA428">
        <v>3.0300000000000001E-2</v>
      </c>
      <c r="AB428">
        <v>1.5299999999999999E-2</v>
      </c>
      <c r="AC428" t="s">
        <v>179</v>
      </c>
      <c r="AD428">
        <v>8.6999999999999994E-3</v>
      </c>
      <c r="AE428" t="s">
        <v>179</v>
      </c>
      <c r="AF428">
        <v>1.7299999999999999E-2</v>
      </c>
      <c r="AG428">
        <v>0.29070000000000001</v>
      </c>
      <c r="AH428">
        <v>9.2999999999999992E-3</v>
      </c>
      <c r="AI428">
        <v>7.6896000000000004</v>
      </c>
      <c r="AJ428">
        <v>3.2899999999999999E-2</v>
      </c>
      <c r="AK428">
        <v>0.66169999999999995</v>
      </c>
      <c r="AL428">
        <v>8.2000000000000007E-3</v>
      </c>
      <c r="AM428">
        <v>2.06E-2</v>
      </c>
      <c r="AN428">
        <v>8.3999999999999995E-3</v>
      </c>
      <c r="AO428">
        <v>2.2599999999999999E-2</v>
      </c>
      <c r="AP428">
        <v>4.4999999999999997E-3</v>
      </c>
      <c r="AQ428">
        <v>0.1066</v>
      </c>
      <c r="AR428">
        <v>4.8999999999999998E-3</v>
      </c>
      <c r="AS428">
        <v>7.1966999999999999</v>
      </c>
      <c r="AT428">
        <v>2.8899999999999999E-2</v>
      </c>
      <c r="AU428">
        <v>6.4000000000000003E-3</v>
      </c>
      <c r="AV428">
        <v>4.1000000000000003E-3</v>
      </c>
      <c r="AW428">
        <v>8.8999999999999999E-3</v>
      </c>
      <c r="AX428">
        <v>1E-3</v>
      </c>
      <c r="AY428">
        <v>9.1999999999999998E-3</v>
      </c>
      <c r="AZ428">
        <v>8.9999999999999998E-4</v>
      </c>
      <c r="BA428">
        <v>1.01E-2</v>
      </c>
      <c r="BB428">
        <v>8.0000000000000004E-4</v>
      </c>
      <c r="BC428" t="s">
        <v>267</v>
      </c>
      <c r="BD428">
        <v>5.0000000000000001E-4</v>
      </c>
      <c r="BE428" t="s">
        <v>286</v>
      </c>
      <c r="BF428">
        <v>4.0000000000000002E-4</v>
      </c>
      <c r="BG428" t="s">
        <v>179</v>
      </c>
      <c r="BH428">
        <v>1E-4</v>
      </c>
      <c r="BI428" t="s">
        <v>212</v>
      </c>
      <c r="BJ428">
        <v>2.0000000000000001E-4</v>
      </c>
      <c r="BK428">
        <v>8.6999999999999994E-3</v>
      </c>
      <c r="BL428">
        <v>5.0000000000000001E-4</v>
      </c>
      <c r="BM428">
        <v>2.7000000000000001E-3</v>
      </c>
      <c r="BN428">
        <v>2.9999999999999997E-4</v>
      </c>
      <c r="BO428">
        <v>7.4000000000000003E-3</v>
      </c>
      <c r="BP428">
        <v>5.0000000000000001E-4</v>
      </c>
      <c r="BQ428" t="s">
        <v>179</v>
      </c>
      <c r="BR428">
        <v>2.9999999999999997E-4</v>
      </c>
      <c r="BS428" t="s">
        <v>179</v>
      </c>
      <c r="BT428">
        <v>4.0000000000000002E-4</v>
      </c>
      <c r="BU428" t="s">
        <v>179</v>
      </c>
      <c r="BV428">
        <v>6.9999999999999999E-4</v>
      </c>
      <c r="BW428" t="s">
        <v>18</v>
      </c>
      <c r="BY428" t="s">
        <v>18</v>
      </c>
      <c r="CA428" t="s">
        <v>179</v>
      </c>
      <c r="CB428">
        <v>8.0000000000000004E-4</v>
      </c>
      <c r="CC428" t="s">
        <v>179</v>
      </c>
      <c r="CD428">
        <v>2.0999999999999999E-3</v>
      </c>
      <c r="CE428" t="s">
        <v>179</v>
      </c>
      <c r="CF428">
        <v>2.3E-3</v>
      </c>
      <c r="CG428" t="s">
        <v>179</v>
      </c>
      <c r="CH428">
        <v>1E-4</v>
      </c>
      <c r="CI428" t="s">
        <v>179</v>
      </c>
      <c r="CJ428">
        <v>6.8999999999999999E-3</v>
      </c>
      <c r="CK428" t="s">
        <v>179</v>
      </c>
      <c r="CL428">
        <v>1.12E-2</v>
      </c>
      <c r="CM428" t="s">
        <v>179</v>
      </c>
      <c r="CN428">
        <v>4.3E-3</v>
      </c>
      <c r="CO428" t="s">
        <v>179</v>
      </c>
      <c r="CP428">
        <v>8.9999999999999998E-4</v>
      </c>
      <c r="CQ428" t="s">
        <v>179</v>
      </c>
      <c r="CR428">
        <v>3.3999999999999998E-3</v>
      </c>
      <c r="CS428" t="s">
        <v>179</v>
      </c>
      <c r="CT428">
        <v>1.9E-3</v>
      </c>
      <c r="CU428" t="s">
        <v>18</v>
      </c>
      <c r="CW428" t="s">
        <v>18</v>
      </c>
      <c r="CY428" t="s">
        <v>179</v>
      </c>
      <c r="CZ428">
        <v>5.9999999999999995E-4</v>
      </c>
      <c r="DA428" t="s">
        <v>179</v>
      </c>
      <c r="DB428">
        <v>5.9999999999999995E-4</v>
      </c>
      <c r="DC428" t="s">
        <v>179</v>
      </c>
      <c r="DD428">
        <v>5.9999999999999995E-4</v>
      </c>
      <c r="DE428" t="s">
        <v>179</v>
      </c>
      <c r="DF428">
        <v>5.9999999999999995E-4</v>
      </c>
      <c r="DG428" t="s">
        <v>179</v>
      </c>
      <c r="DH428">
        <v>4.0000000000000002E-4</v>
      </c>
      <c r="DI428" t="s">
        <v>179</v>
      </c>
      <c r="DJ428">
        <v>4.0000000000000002E-4</v>
      </c>
      <c r="DK428" t="s">
        <v>2599</v>
      </c>
      <c r="DL428" t="s">
        <v>59</v>
      </c>
      <c r="DS428" t="s">
        <v>2604</v>
      </c>
      <c r="DT428" t="s">
        <v>2605</v>
      </c>
      <c r="DW428" t="s">
        <v>5082</v>
      </c>
    </row>
    <row r="429" spans="1:127">
      <c r="A429">
        <v>108</v>
      </c>
      <c r="B429" s="14">
        <v>44746.836805555555</v>
      </c>
      <c r="C429" t="s">
        <v>52</v>
      </c>
      <c r="D429">
        <v>0</v>
      </c>
      <c r="E429">
        <v>0</v>
      </c>
      <c r="F429">
        <v>0</v>
      </c>
      <c r="G429" t="s">
        <v>54</v>
      </c>
      <c r="H429" t="s">
        <v>55</v>
      </c>
      <c r="I429" t="s">
        <v>55</v>
      </c>
      <c r="J429" t="s">
        <v>55</v>
      </c>
      <c r="K429" t="s">
        <v>18</v>
      </c>
      <c r="L429">
        <v>90</v>
      </c>
      <c r="M429" t="s">
        <v>173</v>
      </c>
      <c r="N429">
        <v>0</v>
      </c>
      <c r="O429" t="s">
        <v>173</v>
      </c>
      <c r="P429">
        <v>0</v>
      </c>
      <c r="Q429" t="s">
        <v>173</v>
      </c>
      <c r="R429">
        <v>0</v>
      </c>
      <c r="S429">
        <v>2</v>
      </c>
      <c r="T429" t="s">
        <v>174</v>
      </c>
      <c r="U429">
        <v>2.4100999999999999</v>
      </c>
      <c r="V429">
        <v>0.64180000000000004</v>
      </c>
      <c r="W429">
        <v>11.2538</v>
      </c>
      <c r="X429">
        <v>0.32429999999999998</v>
      </c>
      <c r="Y429">
        <v>35.104799999999997</v>
      </c>
      <c r="Z429">
        <v>0.33910000000000001</v>
      </c>
      <c r="AA429">
        <v>8.8700000000000001E-2</v>
      </c>
      <c r="AB429">
        <v>1.77E-2</v>
      </c>
      <c r="AC429" t="s">
        <v>179</v>
      </c>
      <c r="AD429">
        <v>9.1000000000000004E-3</v>
      </c>
      <c r="AE429" t="s">
        <v>179</v>
      </c>
      <c r="AF429">
        <v>1.7899999999999999E-2</v>
      </c>
      <c r="AG429">
        <v>0.40629999999999999</v>
      </c>
      <c r="AH429">
        <v>1.03E-2</v>
      </c>
      <c r="AI429">
        <v>8.9123000000000001</v>
      </c>
      <c r="AJ429">
        <v>3.5499999999999997E-2</v>
      </c>
      <c r="AK429">
        <v>0.69930000000000003</v>
      </c>
      <c r="AL429">
        <v>8.5000000000000006E-3</v>
      </c>
      <c r="AM429">
        <v>1.8200000000000001E-2</v>
      </c>
      <c r="AN429">
        <v>8.6E-3</v>
      </c>
      <c r="AO429">
        <v>2.1299999999999999E-2</v>
      </c>
      <c r="AP429">
        <v>4.1999999999999997E-3</v>
      </c>
      <c r="AQ429">
        <v>0.2334</v>
      </c>
      <c r="AR429">
        <v>7.1000000000000004E-3</v>
      </c>
      <c r="AS429">
        <v>6.7324000000000002</v>
      </c>
      <c r="AT429">
        <v>2.8500000000000001E-2</v>
      </c>
      <c r="AU429">
        <v>1.2E-2</v>
      </c>
      <c r="AV429">
        <v>4.0000000000000001E-3</v>
      </c>
      <c r="AW429">
        <v>1.2999999999999999E-2</v>
      </c>
      <c r="AX429">
        <v>1.1999999999999999E-3</v>
      </c>
      <c r="AY429">
        <v>8.9999999999999993E-3</v>
      </c>
      <c r="AZ429">
        <v>8.9999999999999998E-4</v>
      </c>
      <c r="BA429">
        <v>1.09E-2</v>
      </c>
      <c r="BB429">
        <v>8.9999999999999998E-4</v>
      </c>
      <c r="BC429" t="s">
        <v>245</v>
      </c>
      <c r="BD429">
        <v>5.0000000000000001E-4</v>
      </c>
      <c r="BE429" t="s">
        <v>192</v>
      </c>
      <c r="BF429">
        <v>4.0000000000000002E-4</v>
      </c>
      <c r="BG429" t="s">
        <v>179</v>
      </c>
      <c r="BH429">
        <v>1E-4</v>
      </c>
      <c r="BI429" t="s">
        <v>247</v>
      </c>
      <c r="BJ429">
        <v>2.0000000000000001E-4</v>
      </c>
      <c r="BK429">
        <v>1.18E-2</v>
      </c>
      <c r="BL429">
        <v>5.0000000000000001E-4</v>
      </c>
      <c r="BM429">
        <v>3.5999999999999999E-3</v>
      </c>
      <c r="BN429">
        <v>4.0000000000000002E-4</v>
      </c>
      <c r="BO429">
        <v>8.3000000000000001E-3</v>
      </c>
      <c r="BP429">
        <v>5.9999999999999995E-4</v>
      </c>
      <c r="BQ429" t="s">
        <v>179</v>
      </c>
      <c r="BR429">
        <v>2.9999999999999997E-4</v>
      </c>
      <c r="BS429" t="s">
        <v>179</v>
      </c>
      <c r="BT429">
        <v>4.0000000000000002E-4</v>
      </c>
      <c r="BU429" t="s">
        <v>179</v>
      </c>
      <c r="BV429">
        <v>6.9999999999999999E-4</v>
      </c>
      <c r="BW429" t="s">
        <v>18</v>
      </c>
      <c r="BY429" t="s">
        <v>18</v>
      </c>
      <c r="CA429" t="s">
        <v>179</v>
      </c>
      <c r="CB429">
        <v>8.0000000000000004E-4</v>
      </c>
      <c r="CC429" t="s">
        <v>179</v>
      </c>
      <c r="CD429">
        <v>2.0999999999999999E-3</v>
      </c>
      <c r="CE429" t="s">
        <v>179</v>
      </c>
      <c r="CF429">
        <v>2.3E-3</v>
      </c>
      <c r="CG429" t="s">
        <v>179</v>
      </c>
      <c r="CH429">
        <v>1E-4</v>
      </c>
      <c r="CI429" t="s">
        <v>179</v>
      </c>
      <c r="CJ429">
        <v>7.1000000000000004E-3</v>
      </c>
      <c r="CK429" t="s">
        <v>179</v>
      </c>
      <c r="CL429">
        <v>1.12E-2</v>
      </c>
      <c r="CM429" t="s">
        <v>228</v>
      </c>
      <c r="CN429">
        <v>6.1999999999999998E-3</v>
      </c>
      <c r="CO429" t="s">
        <v>179</v>
      </c>
      <c r="CP429">
        <v>8.9999999999999998E-4</v>
      </c>
      <c r="CQ429" t="s">
        <v>179</v>
      </c>
      <c r="CR429">
        <v>3.3999999999999998E-3</v>
      </c>
      <c r="CS429" t="s">
        <v>179</v>
      </c>
      <c r="CT429">
        <v>1.9E-3</v>
      </c>
      <c r="CU429" t="s">
        <v>18</v>
      </c>
      <c r="CW429" t="s">
        <v>179</v>
      </c>
      <c r="CX429">
        <v>5.9999999999999995E-4</v>
      </c>
      <c r="CY429" t="s">
        <v>179</v>
      </c>
      <c r="CZ429">
        <v>5.9999999999999995E-4</v>
      </c>
      <c r="DA429" t="s">
        <v>179</v>
      </c>
      <c r="DB429">
        <v>5.9999999999999995E-4</v>
      </c>
      <c r="DC429" t="s">
        <v>179</v>
      </c>
      <c r="DD429">
        <v>5.9999999999999995E-4</v>
      </c>
      <c r="DE429" t="s">
        <v>179</v>
      </c>
      <c r="DF429">
        <v>5.9999999999999995E-4</v>
      </c>
      <c r="DG429" t="s">
        <v>179</v>
      </c>
      <c r="DH429">
        <v>4.0000000000000002E-4</v>
      </c>
      <c r="DI429" t="s">
        <v>179</v>
      </c>
      <c r="DJ429">
        <v>4.0000000000000002E-4</v>
      </c>
      <c r="DK429" t="s">
        <v>2599</v>
      </c>
      <c r="DL429" t="s">
        <v>59</v>
      </c>
      <c r="DS429" t="s">
        <v>2593</v>
      </c>
      <c r="DT429" t="s">
        <v>2606</v>
      </c>
      <c r="DW429" t="s">
        <v>5083</v>
      </c>
    </row>
    <row r="430" spans="1:127">
      <c r="A430">
        <v>109</v>
      </c>
      <c r="B430" s="14">
        <v>44746.838888888888</v>
      </c>
      <c r="C430" t="s">
        <v>52</v>
      </c>
      <c r="D430">
        <v>0</v>
      </c>
      <c r="E430">
        <v>0</v>
      </c>
      <c r="F430">
        <v>0</v>
      </c>
      <c r="G430" t="s">
        <v>54</v>
      </c>
      <c r="H430" t="s">
        <v>55</v>
      </c>
      <c r="I430" t="s">
        <v>55</v>
      </c>
      <c r="J430" t="s">
        <v>55</v>
      </c>
      <c r="K430" t="s">
        <v>18</v>
      </c>
      <c r="L430">
        <v>90</v>
      </c>
      <c r="M430" t="s">
        <v>173</v>
      </c>
      <c r="N430">
        <v>0</v>
      </c>
      <c r="O430" t="s">
        <v>173</v>
      </c>
      <c r="P430">
        <v>0</v>
      </c>
      <c r="Q430" t="s">
        <v>173</v>
      </c>
      <c r="R430">
        <v>0</v>
      </c>
      <c r="S430">
        <v>2</v>
      </c>
      <c r="T430" t="s">
        <v>174</v>
      </c>
      <c r="U430">
        <v>2.2839</v>
      </c>
      <c r="V430">
        <v>0.63739999999999997</v>
      </c>
      <c r="W430">
        <v>12.2661</v>
      </c>
      <c r="X430">
        <v>0.33539999999999998</v>
      </c>
      <c r="Y430">
        <v>37.558500000000002</v>
      </c>
      <c r="Z430">
        <v>0.35630000000000001</v>
      </c>
      <c r="AA430">
        <v>5.4100000000000002E-2</v>
      </c>
      <c r="AB430">
        <v>1.55E-2</v>
      </c>
      <c r="AC430">
        <v>0.10970000000000001</v>
      </c>
      <c r="AD430">
        <v>1.14E-2</v>
      </c>
      <c r="AE430">
        <v>2.3400000000000001E-2</v>
      </c>
      <c r="AF430">
        <v>1.9300000000000001E-2</v>
      </c>
      <c r="AG430">
        <v>0.8498</v>
      </c>
      <c r="AH430">
        <v>1.4E-2</v>
      </c>
      <c r="AI430">
        <v>6.5895000000000001</v>
      </c>
      <c r="AJ430">
        <v>3.0599999999999999E-2</v>
      </c>
      <c r="AK430">
        <v>0.73050000000000004</v>
      </c>
      <c r="AL430">
        <v>8.3999999999999995E-3</v>
      </c>
      <c r="AM430">
        <v>2.1100000000000001E-2</v>
      </c>
      <c r="AN430">
        <v>8.6E-3</v>
      </c>
      <c r="AO430">
        <v>2.06E-2</v>
      </c>
      <c r="AP430">
        <v>4.3E-3</v>
      </c>
      <c r="AQ430">
        <v>9.9099999999999994E-2</v>
      </c>
      <c r="AR430">
        <v>4.8999999999999998E-3</v>
      </c>
      <c r="AS430">
        <v>7.5807000000000002</v>
      </c>
      <c r="AT430">
        <v>2.93E-2</v>
      </c>
      <c r="AU430" t="s">
        <v>179</v>
      </c>
      <c r="AV430">
        <v>4.1999999999999997E-3</v>
      </c>
      <c r="AW430">
        <v>9.1999999999999998E-3</v>
      </c>
      <c r="AX430">
        <v>1.1000000000000001E-3</v>
      </c>
      <c r="AY430">
        <v>8.3999999999999995E-3</v>
      </c>
      <c r="AZ430">
        <v>8.9999999999999998E-4</v>
      </c>
      <c r="BA430">
        <v>9.4999999999999998E-3</v>
      </c>
      <c r="BB430">
        <v>8.0000000000000004E-4</v>
      </c>
      <c r="BC430" t="s">
        <v>406</v>
      </c>
      <c r="BD430">
        <v>5.0000000000000001E-4</v>
      </c>
      <c r="BE430" t="s">
        <v>651</v>
      </c>
      <c r="BF430">
        <v>4.0000000000000002E-4</v>
      </c>
      <c r="BG430" t="s">
        <v>179</v>
      </c>
      <c r="BH430">
        <v>1E-4</v>
      </c>
      <c r="BI430" t="s">
        <v>285</v>
      </c>
      <c r="BJ430">
        <v>2.0000000000000001E-4</v>
      </c>
      <c r="BK430">
        <v>1.24E-2</v>
      </c>
      <c r="BL430">
        <v>5.0000000000000001E-4</v>
      </c>
      <c r="BM430">
        <v>3.0000000000000001E-3</v>
      </c>
      <c r="BN430">
        <v>2.9999999999999997E-4</v>
      </c>
      <c r="BO430">
        <v>7.7999999999999996E-3</v>
      </c>
      <c r="BP430">
        <v>5.0000000000000001E-4</v>
      </c>
      <c r="BQ430" t="s">
        <v>179</v>
      </c>
      <c r="BR430">
        <v>2.9999999999999997E-4</v>
      </c>
      <c r="BS430" t="s">
        <v>179</v>
      </c>
      <c r="BT430">
        <v>4.0000000000000002E-4</v>
      </c>
      <c r="BU430" t="s">
        <v>179</v>
      </c>
      <c r="BV430">
        <v>5.9999999999999995E-4</v>
      </c>
      <c r="BW430" t="s">
        <v>18</v>
      </c>
      <c r="BY430" t="s">
        <v>18</v>
      </c>
      <c r="CA430" t="s">
        <v>179</v>
      </c>
      <c r="CB430">
        <v>8.0000000000000004E-4</v>
      </c>
      <c r="CC430" t="s">
        <v>179</v>
      </c>
      <c r="CD430">
        <v>2.0999999999999999E-3</v>
      </c>
      <c r="CE430" t="s">
        <v>179</v>
      </c>
      <c r="CF430">
        <v>2.2000000000000001E-3</v>
      </c>
      <c r="CG430" t="s">
        <v>179</v>
      </c>
      <c r="CH430">
        <v>1E-4</v>
      </c>
      <c r="CI430" t="s">
        <v>179</v>
      </c>
      <c r="CJ430">
        <v>7.7000000000000002E-3</v>
      </c>
      <c r="CK430" t="s">
        <v>179</v>
      </c>
      <c r="CL430">
        <v>1.15E-2</v>
      </c>
      <c r="CM430" t="s">
        <v>179</v>
      </c>
      <c r="CN430">
        <v>5.3E-3</v>
      </c>
      <c r="CO430" t="s">
        <v>179</v>
      </c>
      <c r="CP430">
        <v>8.9999999999999998E-4</v>
      </c>
      <c r="CQ430" t="s">
        <v>179</v>
      </c>
      <c r="CR430">
        <v>3.3999999999999998E-3</v>
      </c>
      <c r="CS430" t="s">
        <v>179</v>
      </c>
      <c r="CT430">
        <v>2E-3</v>
      </c>
      <c r="CU430" t="s">
        <v>18</v>
      </c>
      <c r="CW430" t="s">
        <v>179</v>
      </c>
      <c r="CX430">
        <v>5.9999999999999995E-4</v>
      </c>
      <c r="CY430" t="s">
        <v>179</v>
      </c>
      <c r="CZ430">
        <v>5.9999999999999995E-4</v>
      </c>
      <c r="DA430" t="s">
        <v>179</v>
      </c>
      <c r="DB430">
        <v>5.9999999999999995E-4</v>
      </c>
      <c r="DC430" t="s">
        <v>179</v>
      </c>
      <c r="DD430">
        <v>5.9999999999999995E-4</v>
      </c>
      <c r="DE430" t="s">
        <v>179</v>
      </c>
      <c r="DF430">
        <v>5.9999999999999995E-4</v>
      </c>
      <c r="DG430" t="s">
        <v>179</v>
      </c>
      <c r="DH430">
        <v>4.0000000000000002E-4</v>
      </c>
      <c r="DI430" t="s">
        <v>179</v>
      </c>
      <c r="DJ430">
        <v>4.0000000000000002E-4</v>
      </c>
      <c r="DK430" t="s">
        <v>2599</v>
      </c>
      <c r="DL430" t="s">
        <v>59</v>
      </c>
      <c r="DS430" t="s">
        <v>2562</v>
      </c>
      <c r="DT430" t="s">
        <v>2607</v>
      </c>
      <c r="DW430" t="s">
        <v>5084</v>
      </c>
    </row>
    <row r="431" spans="1:127">
      <c r="A431">
        <v>110</v>
      </c>
      <c r="B431" s="14">
        <v>44746.843055555553</v>
      </c>
      <c r="C431" t="s">
        <v>52</v>
      </c>
      <c r="D431">
        <v>0</v>
      </c>
      <c r="E431">
        <v>0</v>
      </c>
      <c r="F431">
        <v>0</v>
      </c>
      <c r="G431" t="s">
        <v>54</v>
      </c>
      <c r="H431" t="s">
        <v>55</v>
      </c>
      <c r="I431" t="s">
        <v>55</v>
      </c>
      <c r="J431" t="s">
        <v>55</v>
      </c>
      <c r="K431" t="s">
        <v>18</v>
      </c>
      <c r="L431">
        <v>90</v>
      </c>
      <c r="M431" t="s">
        <v>173</v>
      </c>
      <c r="N431">
        <v>0</v>
      </c>
      <c r="O431" t="s">
        <v>173</v>
      </c>
      <c r="P431">
        <v>0</v>
      </c>
      <c r="Q431" t="s">
        <v>173</v>
      </c>
      <c r="R431">
        <v>0</v>
      </c>
      <c r="S431">
        <v>2</v>
      </c>
      <c r="T431" t="s">
        <v>174</v>
      </c>
      <c r="U431">
        <v>5.3341000000000003</v>
      </c>
      <c r="V431">
        <v>0.70950000000000002</v>
      </c>
      <c r="W431">
        <v>11.110099999999999</v>
      </c>
      <c r="X431">
        <v>0.3236</v>
      </c>
      <c r="Y431">
        <v>39.608899999999998</v>
      </c>
      <c r="Z431">
        <v>0.36030000000000001</v>
      </c>
      <c r="AA431">
        <v>2.8400000000000002E-2</v>
      </c>
      <c r="AB431">
        <v>1.6299999999999999E-2</v>
      </c>
      <c r="AC431" t="s">
        <v>179</v>
      </c>
      <c r="AD431">
        <v>8.9999999999999993E-3</v>
      </c>
      <c r="AE431" t="s">
        <v>179</v>
      </c>
      <c r="AF431">
        <v>1.6899999999999998E-2</v>
      </c>
      <c r="AG431">
        <v>0.15690000000000001</v>
      </c>
      <c r="AH431">
        <v>7.7000000000000002E-3</v>
      </c>
      <c r="AI431">
        <v>9.4694000000000003</v>
      </c>
      <c r="AJ431">
        <v>3.6400000000000002E-2</v>
      </c>
      <c r="AK431">
        <v>0.6714</v>
      </c>
      <c r="AL431">
        <v>8.3999999999999995E-3</v>
      </c>
      <c r="AM431">
        <v>2.3099999999999999E-2</v>
      </c>
      <c r="AN431">
        <v>8.5000000000000006E-3</v>
      </c>
      <c r="AO431">
        <v>2.24E-2</v>
      </c>
      <c r="AP431">
        <v>4.4999999999999997E-3</v>
      </c>
      <c r="AQ431">
        <v>0.12509999999999999</v>
      </c>
      <c r="AR431">
        <v>5.3E-3</v>
      </c>
      <c r="AS431">
        <v>6.2965</v>
      </c>
      <c r="AT431">
        <v>2.76E-2</v>
      </c>
      <c r="AU431" t="s">
        <v>179</v>
      </c>
      <c r="AV431">
        <v>3.8E-3</v>
      </c>
      <c r="AW431">
        <v>1.2E-2</v>
      </c>
      <c r="AX431">
        <v>1.1999999999999999E-3</v>
      </c>
      <c r="AY431">
        <v>1.06E-2</v>
      </c>
      <c r="AZ431">
        <v>8.9999999999999998E-4</v>
      </c>
      <c r="BA431">
        <v>6.6E-3</v>
      </c>
      <c r="BB431">
        <v>6.9999999999999999E-4</v>
      </c>
      <c r="BC431" t="s">
        <v>192</v>
      </c>
      <c r="BD431">
        <v>5.0000000000000001E-4</v>
      </c>
      <c r="BE431" t="s">
        <v>179</v>
      </c>
      <c r="BF431">
        <v>2.9999999999999997E-4</v>
      </c>
      <c r="BG431" t="s">
        <v>179</v>
      </c>
      <c r="BH431">
        <v>1E-4</v>
      </c>
      <c r="BI431" t="s">
        <v>246</v>
      </c>
      <c r="BJ431">
        <v>2.0000000000000001E-4</v>
      </c>
      <c r="BK431">
        <v>8.2000000000000007E-3</v>
      </c>
      <c r="BL431">
        <v>4.0000000000000002E-4</v>
      </c>
      <c r="BM431">
        <v>2.7000000000000001E-3</v>
      </c>
      <c r="BN431">
        <v>2.9999999999999997E-4</v>
      </c>
      <c r="BO431">
        <v>7.7000000000000002E-3</v>
      </c>
      <c r="BP431">
        <v>5.0000000000000001E-4</v>
      </c>
      <c r="BQ431" t="s">
        <v>179</v>
      </c>
      <c r="BR431">
        <v>2.9999999999999997E-4</v>
      </c>
      <c r="BS431" t="s">
        <v>179</v>
      </c>
      <c r="BT431">
        <v>4.0000000000000002E-4</v>
      </c>
      <c r="BU431" t="s">
        <v>179</v>
      </c>
      <c r="BV431">
        <v>6.9999999999999999E-4</v>
      </c>
      <c r="BW431" t="s">
        <v>179</v>
      </c>
      <c r="BX431">
        <v>8.9999999999999998E-4</v>
      </c>
      <c r="BY431" t="s">
        <v>179</v>
      </c>
      <c r="BZ431">
        <v>1.1000000000000001E-3</v>
      </c>
      <c r="CA431" t="s">
        <v>179</v>
      </c>
      <c r="CB431">
        <v>8.0000000000000004E-4</v>
      </c>
      <c r="CC431" t="s">
        <v>179</v>
      </c>
      <c r="CD431">
        <v>2.0999999999999999E-3</v>
      </c>
      <c r="CE431" t="s">
        <v>179</v>
      </c>
      <c r="CF431">
        <v>2.3E-3</v>
      </c>
      <c r="CG431" t="s">
        <v>179</v>
      </c>
      <c r="CH431">
        <v>1E-4</v>
      </c>
      <c r="CI431" t="s">
        <v>228</v>
      </c>
      <c r="CJ431">
        <v>6.7999999999999996E-3</v>
      </c>
      <c r="CK431" t="s">
        <v>179</v>
      </c>
      <c r="CL431">
        <v>1.1299999999999999E-2</v>
      </c>
      <c r="CM431" t="s">
        <v>179</v>
      </c>
      <c r="CN431">
        <v>3.8E-3</v>
      </c>
      <c r="CO431" t="s">
        <v>179</v>
      </c>
      <c r="CP431">
        <v>8.9999999999999998E-4</v>
      </c>
      <c r="CQ431" t="s">
        <v>179</v>
      </c>
      <c r="CR431">
        <v>3.0999999999999999E-3</v>
      </c>
      <c r="CS431" t="s">
        <v>179</v>
      </c>
      <c r="CT431">
        <v>1.9E-3</v>
      </c>
      <c r="CU431" t="s">
        <v>18</v>
      </c>
      <c r="CW431" t="s">
        <v>18</v>
      </c>
      <c r="CY431" t="s">
        <v>179</v>
      </c>
      <c r="CZ431">
        <v>5.9999999999999995E-4</v>
      </c>
      <c r="DA431" t="s">
        <v>179</v>
      </c>
      <c r="DB431">
        <v>5.9999999999999995E-4</v>
      </c>
      <c r="DC431" t="s">
        <v>179</v>
      </c>
      <c r="DD431">
        <v>5.9999999999999995E-4</v>
      </c>
      <c r="DE431" t="s">
        <v>179</v>
      </c>
      <c r="DF431">
        <v>5.9999999999999995E-4</v>
      </c>
      <c r="DG431" t="s">
        <v>179</v>
      </c>
      <c r="DH431">
        <v>4.0000000000000002E-4</v>
      </c>
      <c r="DI431" t="s">
        <v>179</v>
      </c>
      <c r="DJ431">
        <v>2.9999999999999997E-4</v>
      </c>
      <c r="DK431" t="s">
        <v>2608</v>
      </c>
      <c r="DL431" t="s">
        <v>59</v>
      </c>
      <c r="DS431" t="s">
        <v>2556</v>
      </c>
      <c r="DT431" t="s">
        <v>5981</v>
      </c>
      <c r="DW431" t="s">
        <v>5085</v>
      </c>
    </row>
    <row r="432" spans="1:127">
      <c r="A432">
        <v>111</v>
      </c>
      <c r="B432" s="14">
        <v>44746.845138888886</v>
      </c>
      <c r="C432" t="s">
        <v>52</v>
      </c>
      <c r="D432">
        <v>0</v>
      </c>
      <c r="E432">
        <v>0</v>
      </c>
      <c r="F432">
        <v>0</v>
      </c>
      <c r="G432" t="s">
        <v>54</v>
      </c>
      <c r="H432" t="s">
        <v>55</v>
      </c>
      <c r="I432" t="s">
        <v>55</v>
      </c>
      <c r="J432" t="s">
        <v>55</v>
      </c>
      <c r="K432" t="s">
        <v>18</v>
      </c>
      <c r="L432">
        <v>90</v>
      </c>
      <c r="M432" t="s">
        <v>173</v>
      </c>
      <c r="N432">
        <v>0</v>
      </c>
      <c r="O432" t="s">
        <v>173</v>
      </c>
      <c r="P432">
        <v>0</v>
      </c>
      <c r="Q432" t="s">
        <v>173</v>
      </c>
      <c r="R432">
        <v>0</v>
      </c>
      <c r="S432">
        <v>2</v>
      </c>
      <c r="T432" t="s">
        <v>174</v>
      </c>
      <c r="U432">
        <v>3.7065000000000001</v>
      </c>
      <c r="V432">
        <v>0.67149999999999999</v>
      </c>
      <c r="W432">
        <v>12.071199999999999</v>
      </c>
      <c r="X432">
        <v>0.33300000000000002</v>
      </c>
      <c r="Y432">
        <v>39.784700000000001</v>
      </c>
      <c r="Z432">
        <v>0.36530000000000001</v>
      </c>
      <c r="AA432">
        <v>3.6799999999999999E-2</v>
      </c>
      <c r="AB432">
        <v>1.5299999999999999E-2</v>
      </c>
      <c r="AC432">
        <v>5.67E-2</v>
      </c>
      <c r="AD432">
        <v>1.06E-2</v>
      </c>
      <c r="AE432" t="s">
        <v>179</v>
      </c>
      <c r="AF432">
        <v>1.8800000000000001E-2</v>
      </c>
      <c r="AG432">
        <v>0.6099</v>
      </c>
      <c r="AH432">
        <v>1.2200000000000001E-2</v>
      </c>
      <c r="AI432">
        <v>7.3151000000000002</v>
      </c>
      <c r="AJ432">
        <v>3.2000000000000001E-2</v>
      </c>
      <c r="AK432">
        <v>0.68520000000000003</v>
      </c>
      <c r="AL432">
        <v>8.2000000000000007E-3</v>
      </c>
      <c r="AM432">
        <v>2.4199999999999999E-2</v>
      </c>
      <c r="AN432">
        <v>8.3999999999999995E-3</v>
      </c>
      <c r="AO432">
        <v>1.9599999999999999E-2</v>
      </c>
      <c r="AP432">
        <v>4.1999999999999997E-3</v>
      </c>
      <c r="AQ432">
        <v>0.20100000000000001</v>
      </c>
      <c r="AR432">
        <v>6.4999999999999997E-3</v>
      </c>
      <c r="AS432">
        <v>6.9065000000000003</v>
      </c>
      <c r="AT432">
        <v>2.8199999999999999E-2</v>
      </c>
      <c r="AU432" t="s">
        <v>179</v>
      </c>
      <c r="AV432">
        <v>4.0000000000000001E-3</v>
      </c>
      <c r="AW432">
        <v>1.17E-2</v>
      </c>
      <c r="AX432">
        <v>1.1999999999999999E-3</v>
      </c>
      <c r="AY432">
        <v>8.8999999999999999E-3</v>
      </c>
      <c r="AZ432">
        <v>8.9999999999999998E-4</v>
      </c>
      <c r="BA432">
        <v>7.3000000000000001E-3</v>
      </c>
      <c r="BB432">
        <v>6.9999999999999999E-4</v>
      </c>
      <c r="BC432" t="s">
        <v>212</v>
      </c>
      <c r="BD432">
        <v>5.0000000000000001E-4</v>
      </c>
      <c r="BE432" t="s">
        <v>179</v>
      </c>
      <c r="BF432">
        <v>2.9999999999999997E-4</v>
      </c>
      <c r="BG432" t="s">
        <v>179</v>
      </c>
      <c r="BH432">
        <v>1E-4</v>
      </c>
      <c r="BI432" t="s">
        <v>212</v>
      </c>
      <c r="BJ432">
        <v>2.0000000000000001E-4</v>
      </c>
      <c r="BK432">
        <v>1.0200000000000001E-2</v>
      </c>
      <c r="BL432">
        <v>5.0000000000000001E-4</v>
      </c>
      <c r="BM432">
        <v>2.7000000000000001E-3</v>
      </c>
      <c r="BN432">
        <v>2.9999999999999997E-4</v>
      </c>
      <c r="BO432">
        <v>7.4000000000000003E-3</v>
      </c>
      <c r="BP432">
        <v>5.0000000000000001E-4</v>
      </c>
      <c r="BQ432" t="s">
        <v>179</v>
      </c>
      <c r="BR432">
        <v>2.9999999999999997E-4</v>
      </c>
      <c r="BS432" t="s">
        <v>179</v>
      </c>
      <c r="BT432">
        <v>4.0000000000000002E-4</v>
      </c>
      <c r="BU432" t="s">
        <v>179</v>
      </c>
      <c r="BV432">
        <v>5.9999999999999995E-4</v>
      </c>
      <c r="BW432" t="s">
        <v>18</v>
      </c>
      <c r="BY432" t="s">
        <v>179</v>
      </c>
      <c r="BZ432">
        <v>1.1000000000000001E-3</v>
      </c>
      <c r="CA432" t="s">
        <v>179</v>
      </c>
      <c r="CB432">
        <v>8.0000000000000004E-4</v>
      </c>
      <c r="CC432" t="s">
        <v>179</v>
      </c>
      <c r="CD432">
        <v>2.0999999999999999E-3</v>
      </c>
      <c r="CE432" t="s">
        <v>179</v>
      </c>
      <c r="CF432">
        <v>2.2000000000000001E-3</v>
      </c>
      <c r="CG432" t="s">
        <v>179</v>
      </c>
      <c r="CH432">
        <v>1E-4</v>
      </c>
      <c r="CI432" t="s">
        <v>179</v>
      </c>
      <c r="CJ432">
        <v>7.1999999999999998E-3</v>
      </c>
      <c r="CK432" t="s">
        <v>179</v>
      </c>
      <c r="CL432">
        <v>1.12E-2</v>
      </c>
      <c r="CM432" t="s">
        <v>179</v>
      </c>
      <c r="CN432">
        <v>3.8999999999999998E-3</v>
      </c>
      <c r="CO432" t="s">
        <v>179</v>
      </c>
      <c r="CP432">
        <v>8.9999999999999998E-4</v>
      </c>
      <c r="CQ432" t="s">
        <v>179</v>
      </c>
      <c r="CR432">
        <v>3.3999999999999998E-3</v>
      </c>
      <c r="CS432" t="s">
        <v>179</v>
      </c>
      <c r="CT432">
        <v>1.9E-3</v>
      </c>
      <c r="CU432" t="s">
        <v>18</v>
      </c>
      <c r="CW432" t="s">
        <v>179</v>
      </c>
      <c r="CX432">
        <v>5.9999999999999995E-4</v>
      </c>
      <c r="CY432" t="s">
        <v>179</v>
      </c>
      <c r="CZ432">
        <v>5.9999999999999995E-4</v>
      </c>
      <c r="DA432" t="s">
        <v>179</v>
      </c>
      <c r="DB432">
        <v>5.9999999999999995E-4</v>
      </c>
      <c r="DC432" t="s">
        <v>179</v>
      </c>
      <c r="DD432">
        <v>5.9999999999999995E-4</v>
      </c>
      <c r="DE432" t="s">
        <v>179</v>
      </c>
      <c r="DF432">
        <v>5.9999999999999995E-4</v>
      </c>
      <c r="DG432" t="s">
        <v>179</v>
      </c>
      <c r="DH432">
        <v>4.0000000000000002E-4</v>
      </c>
      <c r="DI432" t="s">
        <v>179</v>
      </c>
      <c r="DJ432">
        <v>2.9999999999999997E-4</v>
      </c>
      <c r="DK432" t="s">
        <v>2608</v>
      </c>
      <c r="DL432" t="s">
        <v>59</v>
      </c>
      <c r="DS432" t="s">
        <v>2609</v>
      </c>
      <c r="DT432" t="s">
        <v>2610</v>
      </c>
      <c r="DW432" t="s">
        <v>5086</v>
      </c>
    </row>
    <row r="433" spans="1:127">
      <c r="A433">
        <v>112</v>
      </c>
      <c r="B433" s="14">
        <v>44746.847222222219</v>
      </c>
      <c r="C433" t="s">
        <v>52</v>
      </c>
      <c r="D433">
        <v>0</v>
      </c>
      <c r="E433">
        <v>0</v>
      </c>
      <c r="F433">
        <v>0</v>
      </c>
      <c r="G433" t="s">
        <v>54</v>
      </c>
      <c r="H433" t="s">
        <v>55</v>
      </c>
      <c r="I433" t="s">
        <v>55</v>
      </c>
      <c r="J433" t="s">
        <v>55</v>
      </c>
      <c r="K433" t="s">
        <v>18</v>
      </c>
      <c r="L433">
        <v>90</v>
      </c>
      <c r="M433" t="s">
        <v>173</v>
      </c>
      <c r="N433">
        <v>0</v>
      </c>
      <c r="O433" t="s">
        <v>173</v>
      </c>
      <c r="P433">
        <v>0</v>
      </c>
      <c r="Q433" t="s">
        <v>173</v>
      </c>
      <c r="R433">
        <v>0</v>
      </c>
      <c r="S433">
        <v>2</v>
      </c>
      <c r="T433" t="s">
        <v>174</v>
      </c>
      <c r="U433">
        <v>2.4384000000000001</v>
      </c>
      <c r="V433">
        <v>0.66320000000000001</v>
      </c>
      <c r="W433">
        <v>12.106</v>
      </c>
      <c r="X433">
        <v>0.33660000000000001</v>
      </c>
      <c r="Y433">
        <v>38.658000000000001</v>
      </c>
      <c r="Z433">
        <v>0.36270000000000002</v>
      </c>
      <c r="AA433">
        <v>3.4799999999999998E-2</v>
      </c>
      <c r="AB433">
        <v>1.55E-2</v>
      </c>
      <c r="AC433">
        <v>0.46810000000000002</v>
      </c>
      <c r="AD433">
        <v>1.6199999999999999E-2</v>
      </c>
      <c r="AE433">
        <v>0.13469999999999999</v>
      </c>
      <c r="AF433">
        <v>2.0799999999999999E-2</v>
      </c>
      <c r="AG433">
        <v>0.8831</v>
      </c>
      <c r="AH433">
        <v>1.43E-2</v>
      </c>
      <c r="AI433">
        <v>6.9547999999999996</v>
      </c>
      <c r="AJ433">
        <v>3.15E-2</v>
      </c>
      <c r="AK433">
        <v>0.74619999999999997</v>
      </c>
      <c r="AL433">
        <v>8.6E-3</v>
      </c>
      <c r="AM433">
        <v>1.9199999999999998E-2</v>
      </c>
      <c r="AN433">
        <v>8.5000000000000006E-3</v>
      </c>
      <c r="AO433">
        <v>2.5499999999999998E-2</v>
      </c>
      <c r="AP433">
        <v>4.4999999999999997E-3</v>
      </c>
      <c r="AQ433">
        <v>9.1300000000000006E-2</v>
      </c>
      <c r="AR433">
        <v>4.7000000000000002E-3</v>
      </c>
      <c r="AS433">
        <v>7.6947999999999999</v>
      </c>
      <c r="AT433">
        <v>2.9700000000000001E-2</v>
      </c>
      <c r="AU433" t="s">
        <v>179</v>
      </c>
      <c r="AV433">
        <v>4.1999999999999997E-3</v>
      </c>
      <c r="AW433">
        <v>1.0800000000000001E-2</v>
      </c>
      <c r="AX433">
        <v>1.1000000000000001E-3</v>
      </c>
      <c r="AY433">
        <v>9.7999999999999997E-3</v>
      </c>
      <c r="AZ433">
        <v>8.9999999999999998E-4</v>
      </c>
      <c r="BA433">
        <v>8.8999999999999999E-3</v>
      </c>
      <c r="BB433">
        <v>8.0000000000000004E-4</v>
      </c>
      <c r="BC433" t="s">
        <v>245</v>
      </c>
      <c r="BD433">
        <v>5.0000000000000001E-4</v>
      </c>
      <c r="BE433" t="s">
        <v>285</v>
      </c>
      <c r="BF433">
        <v>4.0000000000000002E-4</v>
      </c>
      <c r="BG433" t="s">
        <v>179</v>
      </c>
      <c r="BH433">
        <v>1E-4</v>
      </c>
      <c r="BI433" t="s">
        <v>211</v>
      </c>
      <c r="BJ433">
        <v>2.0000000000000001E-4</v>
      </c>
      <c r="BK433">
        <v>1.14E-2</v>
      </c>
      <c r="BL433">
        <v>5.0000000000000001E-4</v>
      </c>
      <c r="BM433">
        <v>2.2000000000000001E-3</v>
      </c>
      <c r="BN433">
        <v>2.9999999999999997E-4</v>
      </c>
      <c r="BO433">
        <v>8.3999999999999995E-3</v>
      </c>
      <c r="BP433">
        <v>5.0000000000000001E-4</v>
      </c>
      <c r="BQ433" t="s">
        <v>179</v>
      </c>
      <c r="BR433">
        <v>2.9999999999999997E-4</v>
      </c>
      <c r="BS433" t="s">
        <v>179</v>
      </c>
      <c r="BT433">
        <v>4.0000000000000002E-4</v>
      </c>
      <c r="BU433" t="s">
        <v>179</v>
      </c>
      <c r="BV433">
        <v>5.9999999999999995E-4</v>
      </c>
      <c r="BW433" t="s">
        <v>391</v>
      </c>
      <c r="BX433">
        <v>8.0000000000000004E-4</v>
      </c>
      <c r="BY433" t="s">
        <v>18</v>
      </c>
      <c r="CA433" t="s">
        <v>179</v>
      </c>
      <c r="CB433">
        <v>8.0000000000000004E-4</v>
      </c>
      <c r="CC433" t="s">
        <v>179</v>
      </c>
      <c r="CD433">
        <v>2.0999999999999999E-3</v>
      </c>
      <c r="CE433" t="s">
        <v>179</v>
      </c>
      <c r="CF433">
        <v>2.2000000000000001E-3</v>
      </c>
      <c r="CG433" t="s">
        <v>216</v>
      </c>
      <c r="CH433">
        <v>1E-4</v>
      </c>
      <c r="CI433" t="s">
        <v>650</v>
      </c>
      <c r="CJ433">
        <v>7.3000000000000001E-3</v>
      </c>
      <c r="CK433" t="s">
        <v>179</v>
      </c>
      <c r="CL433">
        <v>1.1299999999999999E-2</v>
      </c>
      <c r="CM433" t="s">
        <v>179</v>
      </c>
      <c r="CN433">
        <v>4.5999999999999999E-3</v>
      </c>
      <c r="CO433" t="s">
        <v>179</v>
      </c>
      <c r="CP433">
        <v>8.9999999999999998E-4</v>
      </c>
      <c r="CQ433" t="s">
        <v>179</v>
      </c>
      <c r="CR433">
        <v>3.3999999999999998E-3</v>
      </c>
      <c r="CS433" t="s">
        <v>179</v>
      </c>
      <c r="CT433">
        <v>2.0999999999999999E-3</v>
      </c>
      <c r="CU433" t="s">
        <v>18</v>
      </c>
      <c r="CW433" t="s">
        <v>179</v>
      </c>
      <c r="CX433">
        <v>5.9999999999999995E-4</v>
      </c>
      <c r="CY433" t="s">
        <v>179</v>
      </c>
      <c r="CZ433">
        <v>5.9999999999999995E-4</v>
      </c>
      <c r="DA433" t="s">
        <v>179</v>
      </c>
      <c r="DB433">
        <v>5.9999999999999995E-4</v>
      </c>
      <c r="DC433" t="s">
        <v>179</v>
      </c>
      <c r="DD433">
        <v>5.9999999999999995E-4</v>
      </c>
      <c r="DE433" t="s">
        <v>179</v>
      </c>
      <c r="DF433">
        <v>5.9999999999999995E-4</v>
      </c>
      <c r="DG433" t="s">
        <v>179</v>
      </c>
      <c r="DH433">
        <v>4.0000000000000002E-4</v>
      </c>
      <c r="DI433" t="s">
        <v>179</v>
      </c>
      <c r="DJ433">
        <v>4.0000000000000002E-4</v>
      </c>
      <c r="DK433" t="s">
        <v>2608</v>
      </c>
      <c r="DL433" t="s">
        <v>59</v>
      </c>
      <c r="DS433" t="s">
        <v>2611</v>
      </c>
      <c r="DT433" t="s">
        <v>919</v>
      </c>
      <c r="DW433" t="s">
        <v>5087</v>
      </c>
    </row>
    <row r="434" spans="1:127">
      <c r="A434">
        <v>113</v>
      </c>
      <c r="B434" s="14">
        <v>44746.850694444445</v>
      </c>
      <c r="C434" t="s">
        <v>52</v>
      </c>
      <c r="D434">
        <v>0</v>
      </c>
      <c r="E434">
        <v>0</v>
      </c>
      <c r="F434">
        <v>0</v>
      </c>
      <c r="G434" t="s">
        <v>54</v>
      </c>
      <c r="H434" t="s">
        <v>55</v>
      </c>
      <c r="I434" t="s">
        <v>55</v>
      </c>
      <c r="J434" t="s">
        <v>55</v>
      </c>
      <c r="K434" t="s">
        <v>18</v>
      </c>
      <c r="L434">
        <v>90</v>
      </c>
      <c r="M434" t="s">
        <v>173</v>
      </c>
      <c r="N434">
        <v>0</v>
      </c>
      <c r="O434" t="s">
        <v>173</v>
      </c>
      <c r="P434">
        <v>0</v>
      </c>
      <c r="Q434" t="s">
        <v>173</v>
      </c>
      <c r="R434">
        <v>0</v>
      </c>
      <c r="S434">
        <v>2</v>
      </c>
      <c r="T434" t="s">
        <v>174</v>
      </c>
      <c r="U434">
        <v>1.8849</v>
      </c>
      <c r="V434">
        <v>0.6381</v>
      </c>
      <c r="W434">
        <v>12.802899999999999</v>
      </c>
      <c r="X434">
        <v>0.34410000000000002</v>
      </c>
      <c r="Y434">
        <v>37.1126</v>
      </c>
      <c r="Z434">
        <v>0.35610000000000003</v>
      </c>
      <c r="AA434">
        <v>7.5700000000000003E-2</v>
      </c>
      <c r="AB434">
        <v>1.6299999999999999E-2</v>
      </c>
      <c r="AC434">
        <v>1.41E-2</v>
      </c>
      <c r="AD434">
        <v>1.01E-2</v>
      </c>
      <c r="AE434">
        <v>9.35E-2</v>
      </c>
      <c r="AF434">
        <v>2.0299999999999999E-2</v>
      </c>
      <c r="AG434">
        <v>0.80489999999999995</v>
      </c>
      <c r="AH434">
        <v>1.38E-2</v>
      </c>
      <c r="AI434">
        <v>6.4764999999999997</v>
      </c>
      <c r="AJ434">
        <v>3.0499999999999999E-2</v>
      </c>
      <c r="AK434">
        <v>0.77790000000000004</v>
      </c>
      <c r="AL434">
        <v>8.6E-3</v>
      </c>
      <c r="AM434">
        <v>1.6500000000000001E-2</v>
      </c>
      <c r="AN434">
        <v>8.6999999999999994E-3</v>
      </c>
      <c r="AO434">
        <v>2.6599999999999999E-2</v>
      </c>
      <c r="AP434">
        <v>4.5999999999999999E-3</v>
      </c>
      <c r="AQ434">
        <v>0.1532</v>
      </c>
      <c r="AR434">
        <v>5.7999999999999996E-3</v>
      </c>
      <c r="AS434">
        <v>8.2096999999999998</v>
      </c>
      <c r="AT434">
        <v>3.0499999999999999E-2</v>
      </c>
      <c r="AU434">
        <v>7.4999999999999997E-3</v>
      </c>
      <c r="AV434">
        <v>4.4000000000000003E-3</v>
      </c>
      <c r="AW434">
        <v>1.0699999999999999E-2</v>
      </c>
      <c r="AX434">
        <v>1.1999999999999999E-3</v>
      </c>
      <c r="AY434">
        <v>0.01</v>
      </c>
      <c r="AZ434">
        <v>8.9999999999999998E-4</v>
      </c>
      <c r="BA434">
        <v>1.01E-2</v>
      </c>
      <c r="BB434">
        <v>8.0000000000000004E-4</v>
      </c>
      <c r="BC434" t="s">
        <v>406</v>
      </c>
      <c r="BD434">
        <v>5.0000000000000001E-4</v>
      </c>
      <c r="BE434" t="s">
        <v>411</v>
      </c>
      <c r="BF434">
        <v>4.0000000000000002E-4</v>
      </c>
      <c r="BG434" t="s">
        <v>179</v>
      </c>
      <c r="BH434">
        <v>1E-4</v>
      </c>
      <c r="BI434" t="s">
        <v>245</v>
      </c>
      <c r="BJ434">
        <v>2.0000000000000001E-4</v>
      </c>
      <c r="BK434">
        <v>1.32E-2</v>
      </c>
      <c r="BL434">
        <v>5.9999999999999995E-4</v>
      </c>
      <c r="BM434">
        <v>3.3E-3</v>
      </c>
      <c r="BN434">
        <v>2.9999999999999997E-4</v>
      </c>
      <c r="BO434">
        <v>8.3999999999999995E-3</v>
      </c>
      <c r="BP434">
        <v>5.0000000000000001E-4</v>
      </c>
      <c r="BQ434" t="s">
        <v>179</v>
      </c>
      <c r="BR434">
        <v>2.9999999999999997E-4</v>
      </c>
      <c r="BS434" t="s">
        <v>179</v>
      </c>
      <c r="BT434">
        <v>4.0000000000000002E-4</v>
      </c>
      <c r="BU434" t="s">
        <v>179</v>
      </c>
      <c r="BV434">
        <v>5.9999999999999995E-4</v>
      </c>
      <c r="BW434" t="s">
        <v>179</v>
      </c>
      <c r="BX434">
        <v>8.0000000000000004E-4</v>
      </c>
      <c r="BY434" t="s">
        <v>179</v>
      </c>
      <c r="BZ434">
        <v>1.1000000000000001E-3</v>
      </c>
      <c r="CA434" t="s">
        <v>179</v>
      </c>
      <c r="CB434">
        <v>8.0000000000000004E-4</v>
      </c>
      <c r="CC434" t="s">
        <v>179</v>
      </c>
      <c r="CD434">
        <v>2E-3</v>
      </c>
      <c r="CE434" t="s">
        <v>179</v>
      </c>
      <c r="CF434">
        <v>2.3E-3</v>
      </c>
      <c r="CG434" t="s">
        <v>216</v>
      </c>
      <c r="CH434">
        <v>1E-4</v>
      </c>
      <c r="CI434" t="s">
        <v>179</v>
      </c>
      <c r="CJ434">
        <v>7.3000000000000001E-3</v>
      </c>
      <c r="CK434" t="s">
        <v>179</v>
      </c>
      <c r="CL434">
        <v>1.12E-2</v>
      </c>
      <c r="CM434" t="s">
        <v>179</v>
      </c>
      <c r="CN434">
        <v>5.5999999999999999E-3</v>
      </c>
      <c r="CO434" t="s">
        <v>179</v>
      </c>
      <c r="CP434">
        <v>8.9999999999999998E-4</v>
      </c>
      <c r="CQ434" t="s">
        <v>179</v>
      </c>
      <c r="CR434">
        <v>3.5000000000000001E-3</v>
      </c>
      <c r="CS434" t="s">
        <v>179</v>
      </c>
      <c r="CT434">
        <v>2E-3</v>
      </c>
      <c r="CU434" t="s">
        <v>18</v>
      </c>
      <c r="CW434" t="s">
        <v>18</v>
      </c>
      <c r="CY434" t="s">
        <v>179</v>
      </c>
      <c r="CZ434">
        <v>5.9999999999999995E-4</v>
      </c>
      <c r="DA434" t="s">
        <v>179</v>
      </c>
      <c r="DB434">
        <v>5.9999999999999995E-4</v>
      </c>
      <c r="DC434" t="s">
        <v>179</v>
      </c>
      <c r="DD434">
        <v>5.9999999999999995E-4</v>
      </c>
      <c r="DE434" t="s">
        <v>179</v>
      </c>
      <c r="DF434">
        <v>5.9999999999999995E-4</v>
      </c>
      <c r="DG434" t="s">
        <v>179</v>
      </c>
      <c r="DH434">
        <v>4.0000000000000002E-4</v>
      </c>
      <c r="DI434" t="s">
        <v>179</v>
      </c>
      <c r="DJ434">
        <v>4.0000000000000002E-4</v>
      </c>
      <c r="DK434" t="s">
        <v>2608</v>
      </c>
      <c r="DL434" t="s">
        <v>59</v>
      </c>
      <c r="DS434" t="s">
        <v>2612</v>
      </c>
      <c r="DT434" t="s">
        <v>2613</v>
      </c>
      <c r="DW434" t="s">
        <v>5088</v>
      </c>
    </row>
    <row r="435" spans="1:127">
      <c r="A435">
        <v>114</v>
      </c>
      <c r="B435" s="14">
        <v>44746.855555555558</v>
      </c>
      <c r="C435" t="s">
        <v>52</v>
      </c>
      <c r="D435">
        <v>0</v>
      </c>
      <c r="E435">
        <v>0</v>
      </c>
      <c r="F435">
        <v>0</v>
      </c>
      <c r="G435" t="s">
        <v>54</v>
      </c>
      <c r="H435" t="s">
        <v>55</v>
      </c>
      <c r="I435" t="s">
        <v>55</v>
      </c>
      <c r="J435" t="s">
        <v>55</v>
      </c>
      <c r="K435" t="s">
        <v>18</v>
      </c>
      <c r="L435">
        <v>90</v>
      </c>
      <c r="M435" t="s">
        <v>173</v>
      </c>
      <c r="N435">
        <v>0</v>
      </c>
      <c r="O435" t="s">
        <v>173</v>
      </c>
      <c r="P435">
        <v>0</v>
      </c>
      <c r="Q435" t="s">
        <v>173</v>
      </c>
      <c r="R435">
        <v>0</v>
      </c>
      <c r="S435">
        <v>2</v>
      </c>
      <c r="T435" t="s">
        <v>174</v>
      </c>
      <c r="U435">
        <v>2.3416999999999999</v>
      </c>
      <c r="V435">
        <v>0.64500000000000002</v>
      </c>
      <c r="W435">
        <v>12.861700000000001</v>
      </c>
      <c r="X435">
        <v>0.34420000000000001</v>
      </c>
      <c r="Y435">
        <v>38.196300000000001</v>
      </c>
      <c r="Z435">
        <v>0.36070000000000002</v>
      </c>
      <c r="AA435">
        <v>5.6899999999999999E-2</v>
      </c>
      <c r="AB435">
        <v>1.5699999999999999E-2</v>
      </c>
      <c r="AC435" t="s">
        <v>179</v>
      </c>
      <c r="AD435">
        <v>9.2999999999999992E-3</v>
      </c>
      <c r="AE435">
        <v>0.02</v>
      </c>
      <c r="AF435">
        <v>1.9300000000000001E-2</v>
      </c>
      <c r="AG435">
        <v>0.62409999999999999</v>
      </c>
      <c r="AH435">
        <v>1.2500000000000001E-2</v>
      </c>
      <c r="AI435">
        <v>6.6631999999999998</v>
      </c>
      <c r="AJ435">
        <v>3.09E-2</v>
      </c>
      <c r="AK435">
        <v>0.73250000000000004</v>
      </c>
      <c r="AL435">
        <v>8.3999999999999995E-3</v>
      </c>
      <c r="AM435">
        <v>2.07E-2</v>
      </c>
      <c r="AN435">
        <v>8.6E-3</v>
      </c>
      <c r="AO435">
        <v>2.87E-2</v>
      </c>
      <c r="AP435">
        <v>4.7999999999999996E-3</v>
      </c>
      <c r="AQ435">
        <v>0.1075</v>
      </c>
      <c r="AR435">
        <v>5.0000000000000001E-3</v>
      </c>
      <c r="AS435">
        <v>8.3915000000000006</v>
      </c>
      <c r="AT435">
        <v>3.09E-2</v>
      </c>
      <c r="AU435" t="s">
        <v>179</v>
      </c>
      <c r="AV435">
        <v>4.4000000000000003E-3</v>
      </c>
      <c r="AW435">
        <v>9.5999999999999992E-3</v>
      </c>
      <c r="AX435">
        <v>1.1000000000000001E-3</v>
      </c>
      <c r="AY435">
        <v>8.6E-3</v>
      </c>
      <c r="AZ435">
        <v>8.9999999999999998E-4</v>
      </c>
      <c r="BA435">
        <v>8.6999999999999994E-3</v>
      </c>
      <c r="BB435">
        <v>8.0000000000000004E-4</v>
      </c>
      <c r="BC435" t="s">
        <v>267</v>
      </c>
      <c r="BD435">
        <v>5.0000000000000001E-4</v>
      </c>
      <c r="BE435" t="s">
        <v>214</v>
      </c>
      <c r="BF435">
        <v>5.0000000000000001E-4</v>
      </c>
      <c r="BG435" t="s">
        <v>179</v>
      </c>
      <c r="BH435">
        <v>1E-4</v>
      </c>
      <c r="BI435" t="s">
        <v>211</v>
      </c>
      <c r="BJ435">
        <v>2.0000000000000001E-4</v>
      </c>
      <c r="BK435">
        <v>1.18E-2</v>
      </c>
      <c r="BL435">
        <v>5.0000000000000001E-4</v>
      </c>
      <c r="BM435">
        <v>3.2000000000000002E-3</v>
      </c>
      <c r="BN435">
        <v>2.9999999999999997E-4</v>
      </c>
      <c r="BO435">
        <v>7.9000000000000008E-3</v>
      </c>
      <c r="BP435">
        <v>5.0000000000000001E-4</v>
      </c>
      <c r="BQ435" t="s">
        <v>179</v>
      </c>
      <c r="BR435">
        <v>2.9999999999999997E-4</v>
      </c>
      <c r="BS435" t="s">
        <v>179</v>
      </c>
      <c r="BT435">
        <v>4.0000000000000002E-4</v>
      </c>
      <c r="BU435" t="s">
        <v>179</v>
      </c>
      <c r="BV435">
        <v>6.9999999999999999E-4</v>
      </c>
      <c r="BW435" t="s">
        <v>18</v>
      </c>
      <c r="BY435" t="s">
        <v>179</v>
      </c>
      <c r="BZ435">
        <v>1.1000000000000001E-3</v>
      </c>
      <c r="CA435" t="s">
        <v>179</v>
      </c>
      <c r="CB435">
        <v>8.0000000000000004E-4</v>
      </c>
      <c r="CC435" t="s">
        <v>179</v>
      </c>
      <c r="CD435">
        <v>2E-3</v>
      </c>
      <c r="CE435" t="s">
        <v>179</v>
      </c>
      <c r="CF435">
        <v>2.3E-3</v>
      </c>
      <c r="CG435" t="s">
        <v>216</v>
      </c>
      <c r="CH435">
        <v>1E-4</v>
      </c>
      <c r="CI435" t="s">
        <v>179</v>
      </c>
      <c r="CJ435">
        <v>7.1000000000000004E-3</v>
      </c>
      <c r="CK435" t="s">
        <v>179</v>
      </c>
      <c r="CL435">
        <v>1.12E-2</v>
      </c>
      <c r="CM435" t="s">
        <v>179</v>
      </c>
      <c r="CN435">
        <v>4.8999999999999998E-3</v>
      </c>
      <c r="CO435" t="s">
        <v>179</v>
      </c>
      <c r="CP435">
        <v>8.9999999999999998E-4</v>
      </c>
      <c r="CQ435" t="s">
        <v>179</v>
      </c>
      <c r="CR435">
        <v>3.3999999999999998E-3</v>
      </c>
      <c r="CS435" t="s">
        <v>179</v>
      </c>
      <c r="CT435">
        <v>1.9E-3</v>
      </c>
      <c r="CU435" t="s">
        <v>179</v>
      </c>
      <c r="CV435">
        <v>8.0000000000000004E-4</v>
      </c>
      <c r="CW435" t="s">
        <v>18</v>
      </c>
      <c r="CY435" t="s">
        <v>179</v>
      </c>
      <c r="CZ435">
        <v>5.9999999999999995E-4</v>
      </c>
      <c r="DA435" t="s">
        <v>179</v>
      </c>
      <c r="DB435">
        <v>5.9999999999999995E-4</v>
      </c>
      <c r="DC435" t="s">
        <v>179</v>
      </c>
      <c r="DD435">
        <v>5.0000000000000001E-4</v>
      </c>
      <c r="DE435" t="s">
        <v>179</v>
      </c>
      <c r="DF435">
        <v>5.9999999999999995E-4</v>
      </c>
      <c r="DG435" t="s">
        <v>179</v>
      </c>
      <c r="DH435">
        <v>4.0000000000000002E-4</v>
      </c>
      <c r="DI435" t="s">
        <v>179</v>
      </c>
      <c r="DJ435">
        <v>4.0000000000000002E-4</v>
      </c>
      <c r="DK435" t="s">
        <v>2614</v>
      </c>
      <c r="DL435" t="s">
        <v>59</v>
      </c>
      <c r="DS435" t="s">
        <v>2615</v>
      </c>
      <c r="DT435" t="s">
        <v>1630</v>
      </c>
      <c r="DW435" t="s">
        <v>5089</v>
      </c>
    </row>
    <row r="436" spans="1:127">
      <c r="A436">
        <v>115</v>
      </c>
      <c r="B436" s="14">
        <v>44746.857638888891</v>
      </c>
      <c r="C436" t="s">
        <v>52</v>
      </c>
      <c r="D436">
        <v>0</v>
      </c>
      <c r="E436">
        <v>0</v>
      </c>
      <c r="F436">
        <v>0</v>
      </c>
      <c r="G436" t="s">
        <v>54</v>
      </c>
      <c r="H436" t="s">
        <v>55</v>
      </c>
      <c r="I436" t="s">
        <v>55</v>
      </c>
      <c r="J436" t="s">
        <v>55</v>
      </c>
      <c r="K436" t="s">
        <v>18</v>
      </c>
      <c r="L436">
        <v>90</v>
      </c>
      <c r="M436" t="s">
        <v>173</v>
      </c>
      <c r="N436">
        <v>0</v>
      </c>
      <c r="O436" t="s">
        <v>173</v>
      </c>
      <c r="P436">
        <v>0</v>
      </c>
      <c r="Q436" t="s">
        <v>173</v>
      </c>
      <c r="R436">
        <v>0</v>
      </c>
      <c r="S436">
        <v>2</v>
      </c>
      <c r="T436" t="s">
        <v>174</v>
      </c>
      <c r="U436">
        <v>4.3354999999999997</v>
      </c>
      <c r="V436">
        <v>0.68640000000000001</v>
      </c>
      <c r="W436">
        <v>11.902799999999999</v>
      </c>
      <c r="X436">
        <v>0.33150000000000002</v>
      </c>
      <c r="Y436">
        <v>38.167099999999998</v>
      </c>
      <c r="Z436">
        <v>0.35570000000000002</v>
      </c>
      <c r="AA436">
        <v>2.5600000000000001E-2</v>
      </c>
      <c r="AB436">
        <v>1.5599999999999999E-2</v>
      </c>
      <c r="AC436" t="s">
        <v>179</v>
      </c>
      <c r="AD436">
        <v>8.6999999999999994E-3</v>
      </c>
      <c r="AE436" t="s">
        <v>179</v>
      </c>
      <c r="AF436">
        <v>1.77E-2</v>
      </c>
      <c r="AG436">
        <v>0.30719999999999997</v>
      </c>
      <c r="AH436">
        <v>9.4999999999999998E-3</v>
      </c>
      <c r="AI436">
        <v>7.7511000000000001</v>
      </c>
      <c r="AJ436">
        <v>3.2899999999999999E-2</v>
      </c>
      <c r="AK436">
        <v>0.6341</v>
      </c>
      <c r="AL436">
        <v>8.0000000000000002E-3</v>
      </c>
      <c r="AM436">
        <v>1.7299999999999999E-2</v>
      </c>
      <c r="AN436">
        <v>8.3000000000000001E-3</v>
      </c>
      <c r="AO436">
        <v>2.3400000000000001E-2</v>
      </c>
      <c r="AP436">
        <v>4.4999999999999997E-3</v>
      </c>
      <c r="AQ436">
        <v>0.12690000000000001</v>
      </c>
      <c r="AR436">
        <v>5.3E-3</v>
      </c>
      <c r="AS436">
        <v>7.0343</v>
      </c>
      <c r="AT436">
        <v>2.8500000000000001E-2</v>
      </c>
      <c r="AU436">
        <v>8.8000000000000005E-3</v>
      </c>
      <c r="AV436">
        <v>4.1000000000000003E-3</v>
      </c>
      <c r="AW436">
        <v>1.12E-2</v>
      </c>
      <c r="AX436">
        <v>1.1999999999999999E-3</v>
      </c>
      <c r="AY436">
        <v>1.3599999999999999E-2</v>
      </c>
      <c r="AZ436">
        <v>1E-3</v>
      </c>
      <c r="BA436">
        <v>7.4000000000000003E-3</v>
      </c>
      <c r="BB436">
        <v>6.9999999999999999E-4</v>
      </c>
      <c r="BC436" t="s">
        <v>304</v>
      </c>
      <c r="BD436">
        <v>5.0000000000000001E-4</v>
      </c>
      <c r="BE436" t="s">
        <v>179</v>
      </c>
      <c r="BF436">
        <v>2.9999999999999997E-4</v>
      </c>
      <c r="BG436" t="s">
        <v>179</v>
      </c>
      <c r="BH436">
        <v>1E-4</v>
      </c>
      <c r="BI436" t="s">
        <v>192</v>
      </c>
      <c r="BJ436">
        <v>2.0000000000000001E-4</v>
      </c>
      <c r="BK436">
        <v>9.4999999999999998E-3</v>
      </c>
      <c r="BL436">
        <v>5.0000000000000001E-4</v>
      </c>
      <c r="BM436">
        <v>2.5000000000000001E-3</v>
      </c>
      <c r="BN436">
        <v>2.9999999999999997E-4</v>
      </c>
      <c r="BO436">
        <v>6.4999999999999997E-3</v>
      </c>
      <c r="BP436">
        <v>5.0000000000000001E-4</v>
      </c>
      <c r="BQ436" t="s">
        <v>179</v>
      </c>
      <c r="BR436">
        <v>2.9999999999999997E-4</v>
      </c>
      <c r="BS436" t="s">
        <v>179</v>
      </c>
      <c r="BT436">
        <v>4.0000000000000002E-4</v>
      </c>
      <c r="BU436" t="s">
        <v>179</v>
      </c>
      <c r="BV436">
        <v>5.9999999999999995E-4</v>
      </c>
      <c r="BW436" t="s">
        <v>18</v>
      </c>
      <c r="BY436" t="s">
        <v>18</v>
      </c>
      <c r="CA436" t="s">
        <v>179</v>
      </c>
      <c r="CB436">
        <v>8.0000000000000004E-4</v>
      </c>
      <c r="CC436" t="s">
        <v>179</v>
      </c>
      <c r="CD436">
        <v>2.0999999999999999E-3</v>
      </c>
      <c r="CE436" t="s">
        <v>179</v>
      </c>
      <c r="CF436">
        <v>2.2000000000000001E-3</v>
      </c>
      <c r="CG436" t="s">
        <v>179</v>
      </c>
      <c r="CH436">
        <v>1E-4</v>
      </c>
      <c r="CI436" t="s">
        <v>179</v>
      </c>
      <c r="CJ436">
        <v>7.4000000000000003E-3</v>
      </c>
      <c r="CK436" t="s">
        <v>1385</v>
      </c>
      <c r="CL436">
        <v>1.1599999999999999E-2</v>
      </c>
      <c r="CM436" t="s">
        <v>601</v>
      </c>
      <c r="CN436">
        <v>4.8999999999999998E-3</v>
      </c>
      <c r="CO436" t="s">
        <v>179</v>
      </c>
      <c r="CP436">
        <v>8.9999999999999998E-4</v>
      </c>
      <c r="CQ436" t="s">
        <v>179</v>
      </c>
      <c r="CR436">
        <v>3.2000000000000002E-3</v>
      </c>
      <c r="CS436" t="s">
        <v>179</v>
      </c>
      <c r="CT436">
        <v>2E-3</v>
      </c>
      <c r="CU436" t="s">
        <v>179</v>
      </c>
      <c r="CV436">
        <v>8.0000000000000004E-4</v>
      </c>
      <c r="CW436" t="s">
        <v>179</v>
      </c>
      <c r="CX436">
        <v>5.9999999999999995E-4</v>
      </c>
      <c r="CY436" t="s">
        <v>179</v>
      </c>
      <c r="CZ436">
        <v>5.9999999999999995E-4</v>
      </c>
      <c r="DA436" t="s">
        <v>179</v>
      </c>
      <c r="DB436">
        <v>5.9999999999999995E-4</v>
      </c>
      <c r="DC436" t="s">
        <v>179</v>
      </c>
      <c r="DD436">
        <v>5.9999999999999995E-4</v>
      </c>
      <c r="DE436" t="s">
        <v>179</v>
      </c>
      <c r="DF436">
        <v>5.9999999999999995E-4</v>
      </c>
      <c r="DG436" t="s">
        <v>179</v>
      </c>
      <c r="DH436">
        <v>4.0000000000000002E-4</v>
      </c>
      <c r="DI436" t="s">
        <v>179</v>
      </c>
      <c r="DJ436">
        <v>2.9999999999999997E-4</v>
      </c>
      <c r="DK436" t="s">
        <v>2614</v>
      </c>
      <c r="DL436" t="s">
        <v>59</v>
      </c>
      <c r="DS436" t="s">
        <v>2578</v>
      </c>
      <c r="DT436" t="s">
        <v>2616</v>
      </c>
      <c r="DW436" t="s">
        <v>5090</v>
      </c>
    </row>
    <row r="437" spans="1:127">
      <c r="A437">
        <v>116</v>
      </c>
      <c r="B437" s="14">
        <v>44746.861111111109</v>
      </c>
      <c r="C437" t="s">
        <v>52</v>
      </c>
      <c r="D437">
        <v>0</v>
      </c>
      <c r="E437">
        <v>0</v>
      </c>
      <c r="F437">
        <v>0</v>
      </c>
      <c r="G437" t="s">
        <v>54</v>
      </c>
      <c r="H437" t="s">
        <v>55</v>
      </c>
      <c r="I437" t="s">
        <v>55</v>
      </c>
      <c r="J437" t="s">
        <v>55</v>
      </c>
      <c r="K437" t="s">
        <v>18</v>
      </c>
      <c r="L437">
        <v>90</v>
      </c>
      <c r="M437" t="s">
        <v>173</v>
      </c>
      <c r="N437">
        <v>0</v>
      </c>
      <c r="O437" t="s">
        <v>173</v>
      </c>
      <c r="P437">
        <v>0</v>
      </c>
      <c r="Q437" t="s">
        <v>173</v>
      </c>
      <c r="R437">
        <v>0</v>
      </c>
      <c r="S437">
        <v>2</v>
      </c>
      <c r="T437" t="s">
        <v>174</v>
      </c>
      <c r="U437">
        <v>2.2730000000000001</v>
      </c>
      <c r="V437">
        <v>0.57969999999999999</v>
      </c>
      <c r="W437">
        <v>7.7279999999999998</v>
      </c>
      <c r="X437">
        <v>0.26869999999999999</v>
      </c>
      <c r="Y437">
        <v>28.461300000000001</v>
      </c>
      <c r="Z437">
        <v>0.29680000000000001</v>
      </c>
      <c r="AA437">
        <v>2.6200000000000001E-2</v>
      </c>
      <c r="AB437">
        <v>1.4500000000000001E-2</v>
      </c>
      <c r="AC437" t="s">
        <v>179</v>
      </c>
      <c r="AD437">
        <v>9.1999999999999998E-3</v>
      </c>
      <c r="AE437" t="s">
        <v>179</v>
      </c>
      <c r="AF437">
        <v>1.7899999999999999E-2</v>
      </c>
      <c r="AG437">
        <v>0.27629999999999999</v>
      </c>
      <c r="AH437">
        <v>8.5000000000000006E-3</v>
      </c>
      <c r="AI437">
        <v>6.4905999999999997</v>
      </c>
      <c r="AJ437">
        <v>2.9700000000000001E-2</v>
      </c>
      <c r="AK437">
        <v>0.48870000000000002</v>
      </c>
      <c r="AL437">
        <v>7.1000000000000004E-3</v>
      </c>
      <c r="AM437" t="s">
        <v>179</v>
      </c>
      <c r="AN437">
        <v>7.1999999999999998E-3</v>
      </c>
      <c r="AO437">
        <v>1.8599999999999998E-2</v>
      </c>
      <c r="AP437">
        <v>3.8999999999999998E-3</v>
      </c>
      <c r="AQ437">
        <v>8.8300000000000003E-2</v>
      </c>
      <c r="AR437">
        <v>4.7000000000000002E-3</v>
      </c>
      <c r="AS437">
        <v>4.9844999999999997</v>
      </c>
      <c r="AT437">
        <v>2.3699999999999999E-2</v>
      </c>
      <c r="AU437" t="s">
        <v>179</v>
      </c>
      <c r="AV437">
        <v>3.5000000000000001E-3</v>
      </c>
      <c r="AW437">
        <v>9.1999999999999998E-3</v>
      </c>
      <c r="AX437">
        <v>1.1000000000000001E-3</v>
      </c>
      <c r="AY437">
        <v>7.4000000000000003E-3</v>
      </c>
      <c r="AZ437">
        <v>8.0000000000000004E-4</v>
      </c>
      <c r="BA437">
        <v>6.4000000000000003E-3</v>
      </c>
      <c r="BB437">
        <v>6.9999999999999999E-4</v>
      </c>
      <c r="BC437" t="s">
        <v>245</v>
      </c>
      <c r="BD437">
        <v>5.0000000000000001E-4</v>
      </c>
      <c r="BE437" t="s">
        <v>192</v>
      </c>
      <c r="BF437">
        <v>4.0000000000000002E-4</v>
      </c>
      <c r="BG437" t="s">
        <v>179</v>
      </c>
      <c r="BH437">
        <v>1E-4</v>
      </c>
      <c r="BI437" t="s">
        <v>212</v>
      </c>
      <c r="BJ437">
        <v>2.0000000000000001E-4</v>
      </c>
      <c r="BK437">
        <v>8.0000000000000002E-3</v>
      </c>
      <c r="BL437">
        <v>4.0000000000000002E-4</v>
      </c>
      <c r="BM437">
        <v>2.3E-3</v>
      </c>
      <c r="BN437">
        <v>2.9999999999999997E-4</v>
      </c>
      <c r="BO437">
        <v>6.6E-3</v>
      </c>
      <c r="BP437">
        <v>5.9999999999999995E-4</v>
      </c>
      <c r="BQ437" t="s">
        <v>179</v>
      </c>
      <c r="BR437">
        <v>2.9999999999999997E-4</v>
      </c>
      <c r="BS437" t="s">
        <v>179</v>
      </c>
      <c r="BT437">
        <v>5.0000000000000001E-4</v>
      </c>
      <c r="BU437" t="s">
        <v>179</v>
      </c>
      <c r="BV437">
        <v>5.9999999999999995E-4</v>
      </c>
      <c r="BW437" t="s">
        <v>18</v>
      </c>
      <c r="BY437" t="s">
        <v>179</v>
      </c>
      <c r="BZ437">
        <v>1.2999999999999999E-3</v>
      </c>
      <c r="CA437" t="s">
        <v>179</v>
      </c>
      <c r="CB437">
        <v>8.9999999999999998E-4</v>
      </c>
      <c r="CC437" t="s">
        <v>179</v>
      </c>
      <c r="CD437">
        <v>2.3999999999999998E-3</v>
      </c>
      <c r="CE437" t="s">
        <v>179</v>
      </c>
      <c r="CF437">
        <v>2E-3</v>
      </c>
      <c r="CG437" t="s">
        <v>179</v>
      </c>
      <c r="CH437">
        <v>1E-4</v>
      </c>
      <c r="CI437" t="s">
        <v>179</v>
      </c>
      <c r="CJ437">
        <v>1.04E-2</v>
      </c>
      <c r="CK437" t="s">
        <v>179</v>
      </c>
      <c r="CL437">
        <v>1.2699999999999999E-2</v>
      </c>
      <c r="CM437" t="s">
        <v>842</v>
      </c>
      <c r="CN437">
        <v>1.01E-2</v>
      </c>
      <c r="CO437" t="s">
        <v>179</v>
      </c>
      <c r="CP437">
        <v>1E-3</v>
      </c>
      <c r="CQ437" t="s">
        <v>179</v>
      </c>
      <c r="CR437">
        <v>3.2000000000000002E-3</v>
      </c>
      <c r="CS437" t="s">
        <v>179</v>
      </c>
      <c r="CT437">
        <v>2.2000000000000001E-3</v>
      </c>
      <c r="CU437" t="s">
        <v>18</v>
      </c>
      <c r="CW437" t="s">
        <v>18</v>
      </c>
      <c r="CY437" t="s">
        <v>179</v>
      </c>
      <c r="CZ437">
        <v>5.0000000000000001E-4</v>
      </c>
      <c r="DA437" t="s">
        <v>179</v>
      </c>
      <c r="DB437">
        <v>6.9999999999999999E-4</v>
      </c>
      <c r="DC437" t="s">
        <v>179</v>
      </c>
      <c r="DD437">
        <v>5.9999999999999995E-4</v>
      </c>
      <c r="DE437" t="s">
        <v>179</v>
      </c>
      <c r="DF437">
        <v>6.9999999999999999E-4</v>
      </c>
      <c r="DG437" t="s">
        <v>179</v>
      </c>
      <c r="DH437">
        <v>4.0000000000000002E-4</v>
      </c>
      <c r="DI437" t="s">
        <v>179</v>
      </c>
      <c r="DJ437">
        <v>5.0000000000000001E-4</v>
      </c>
      <c r="DK437" t="s">
        <v>2614</v>
      </c>
      <c r="DL437" t="s">
        <v>59</v>
      </c>
      <c r="DS437" t="s">
        <v>2617</v>
      </c>
      <c r="DT437" t="s">
        <v>1613</v>
      </c>
      <c r="DW437" t="s">
        <v>5091</v>
      </c>
    </row>
    <row r="438" spans="1:127">
      <c r="A438">
        <v>117</v>
      </c>
      <c r="B438" s="14">
        <v>44746.865277777775</v>
      </c>
      <c r="C438" t="s">
        <v>52</v>
      </c>
      <c r="D438">
        <v>0</v>
      </c>
      <c r="E438">
        <v>0</v>
      </c>
      <c r="F438">
        <v>0</v>
      </c>
      <c r="G438" t="s">
        <v>54</v>
      </c>
      <c r="H438" t="s">
        <v>55</v>
      </c>
      <c r="I438" t="s">
        <v>55</v>
      </c>
      <c r="J438" t="s">
        <v>55</v>
      </c>
      <c r="K438" t="s">
        <v>18</v>
      </c>
      <c r="L438">
        <v>90</v>
      </c>
      <c r="M438" t="s">
        <v>173</v>
      </c>
      <c r="N438">
        <v>0</v>
      </c>
      <c r="O438" t="s">
        <v>173</v>
      </c>
      <c r="P438">
        <v>0</v>
      </c>
      <c r="Q438" t="s">
        <v>173</v>
      </c>
      <c r="R438">
        <v>0</v>
      </c>
      <c r="S438">
        <v>2</v>
      </c>
      <c r="T438" t="s">
        <v>174</v>
      </c>
      <c r="U438">
        <v>2.3351000000000002</v>
      </c>
      <c r="V438">
        <v>0.64939999999999998</v>
      </c>
      <c r="W438">
        <v>12.574999999999999</v>
      </c>
      <c r="X438">
        <v>0.33929999999999999</v>
      </c>
      <c r="Y438">
        <v>37.704000000000001</v>
      </c>
      <c r="Z438">
        <v>0.35659999999999997</v>
      </c>
      <c r="AA438">
        <v>5.2499999999999998E-2</v>
      </c>
      <c r="AB438">
        <v>1.5900000000000001E-2</v>
      </c>
      <c r="AC438">
        <v>0.12939999999999999</v>
      </c>
      <c r="AD438">
        <v>1.1900000000000001E-2</v>
      </c>
      <c r="AE438">
        <v>5.9200000000000003E-2</v>
      </c>
      <c r="AF438">
        <v>1.9900000000000001E-2</v>
      </c>
      <c r="AG438">
        <v>0.68320000000000003</v>
      </c>
      <c r="AH438">
        <v>1.2800000000000001E-2</v>
      </c>
      <c r="AI438">
        <v>6.9166999999999996</v>
      </c>
      <c r="AJ438">
        <v>3.1300000000000001E-2</v>
      </c>
      <c r="AK438">
        <v>0.69799999999999995</v>
      </c>
      <c r="AL438">
        <v>8.3000000000000001E-3</v>
      </c>
      <c r="AM438">
        <v>1.49E-2</v>
      </c>
      <c r="AN438">
        <v>8.3999999999999995E-3</v>
      </c>
      <c r="AO438">
        <v>1.9599999999999999E-2</v>
      </c>
      <c r="AP438">
        <v>4.3E-3</v>
      </c>
      <c r="AQ438">
        <v>8.6199999999999999E-2</v>
      </c>
      <c r="AR438">
        <v>4.5999999999999999E-3</v>
      </c>
      <c r="AS438">
        <v>7.4450000000000003</v>
      </c>
      <c r="AT438">
        <v>2.9100000000000001E-2</v>
      </c>
      <c r="AU438" t="s">
        <v>179</v>
      </c>
      <c r="AV438">
        <v>4.1999999999999997E-3</v>
      </c>
      <c r="AW438">
        <v>6.8999999999999999E-3</v>
      </c>
      <c r="AX438">
        <v>8.9999999999999998E-4</v>
      </c>
      <c r="AY438">
        <v>8.3999999999999995E-3</v>
      </c>
      <c r="AZ438">
        <v>8.0000000000000004E-4</v>
      </c>
      <c r="BA438">
        <v>8.6999999999999994E-3</v>
      </c>
      <c r="BB438">
        <v>8.0000000000000004E-4</v>
      </c>
      <c r="BC438" t="s">
        <v>267</v>
      </c>
      <c r="BD438">
        <v>5.0000000000000001E-4</v>
      </c>
      <c r="BE438" t="s">
        <v>651</v>
      </c>
      <c r="BF438">
        <v>4.0000000000000002E-4</v>
      </c>
      <c r="BG438" t="s">
        <v>179</v>
      </c>
      <c r="BH438">
        <v>1E-4</v>
      </c>
      <c r="BI438" t="s">
        <v>245</v>
      </c>
      <c r="BJ438">
        <v>2.0000000000000001E-4</v>
      </c>
      <c r="BK438">
        <v>1.17E-2</v>
      </c>
      <c r="BL438">
        <v>5.0000000000000001E-4</v>
      </c>
      <c r="BM438">
        <v>3.0999999999999999E-3</v>
      </c>
      <c r="BN438">
        <v>2.9999999999999997E-4</v>
      </c>
      <c r="BO438">
        <v>8.0000000000000002E-3</v>
      </c>
      <c r="BP438">
        <v>5.0000000000000001E-4</v>
      </c>
      <c r="BQ438" t="s">
        <v>179</v>
      </c>
      <c r="BR438">
        <v>2.9999999999999997E-4</v>
      </c>
      <c r="BS438" t="s">
        <v>179</v>
      </c>
      <c r="BT438">
        <v>4.0000000000000002E-4</v>
      </c>
      <c r="BU438" t="s">
        <v>179</v>
      </c>
      <c r="BV438">
        <v>6.9999999999999999E-4</v>
      </c>
      <c r="BW438" t="s">
        <v>18</v>
      </c>
      <c r="BY438" t="s">
        <v>179</v>
      </c>
      <c r="BZ438">
        <v>1.1000000000000001E-3</v>
      </c>
      <c r="CA438" t="s">
        <v>179</v>
      </c>
      <c r="CB438">
        <v>8.0000000000000004E-4</v>
      </c>
      <c r="CC438" t="s">
        <v>179</v>
      </c>
      <c r="CD438">
        <v>2.0999999999999999E-3</v>
      </c>
      <c r="CE438" t="s">
        <v>179</v>
      </c>
      <c r="CF438">
        <v>2.3E-3</v>
      </c>
      <c r="CG438" t="s">
        <v>216</v>
      </c>
      <c r="CH438">
        <v>1E-4</v>
      </c>
      <c r="CI438" t="s">
        <v>179</v>
      </c>
      <c r="CJ438">
        <v>7.3000000000000001E-3</v>
      </c>
      <c r="CK438" t="s">
        <v>179</v>
      </c>
      <c r="CL438">
        <v>1.14E-2</v>
      </c>
      <c r="CM438" t="s">
        <v>179</v>
      </c>
      <c r="CN438">
        <v>5.1000000000000004E-3</v>
      </c>
      <c r="CO438" t="s">
        <v>179</v>
      </c>
      <c r="CP438">
        <v>8.9999999999999998E-4</v>
      </c>
      <c r="CQ438" t="s">
        <v>179</v>
      </c>
      <c r="CR438">
        <v>3.5000000000000001E-3</v>
      </c>
      <c r="CS438" t="s">
        <v>179</v>
      </c>
      <c r="CT438">
        <v>1.9E-3</v>
      </c>
      <c r="CU438" t="s">
        <v>18</v>
      </c>
      <c r="CW438" t="s">
        <v>18</v>
      </c>
      <c r="CY438" t="s">
        <v>179</v>
      </c>
      <c r="CZ438">
        <v>5.9999999999999995E-4</v>
      </c>
      <c r="DA438" t="s">
        <v>179</v>
      </c>
      <c r="DB438">
        <v>5.0000000000000001E-4</v>
      </c>
      <c r="DC438" t="s">
        <v>179</v>
      </c>
      <c r="DD438">
        <v>5.9999999999999995E-4</v>
      </c>
      <c r="DE438" t="s">
        <v>179</v>
      </c>
      <c r="DF438">
        <v>5.9999999999999995E-4</v>
      </c>
      <c r="DG438" t="s">
        <v>179</v>
      </c>
      <c r="DH438">
        <v>4.0000000000000002E-4</v>
      </c>
      <c r="DI438" t="s">
        <v>179</v>
      </c>
      <c r="DJ438">
        <v>4.0000000000000002E-4</v>
      </c>
      <c r="DK438" t="s">
        <v>2618</v>
      </c>
      <c r="DL438" t="s">
        <v>59</v>
      </c>
      <c r="DS438" t="s">
        <v>2577</v>
      </c>
      <c r="DT438" t="s">
        <v>1630</v>
      </c>
      <c r="DW438" t="s">
        <v>5092</v>
      </c>
    </row>
    <row r="439" spans="1:127">
      <c r="A439">
        <v>118</v>
      </c>
      <c r="B439" s="14">
        <v>44746.866666666669</v>
      </c>
      <c r="C439" t="s">
        <v>52</v>
      </c>
      <c r="D439">
        <v>0</v>
      </c>
      <c r="E439">
        <v>0</v>
      </c>
      <c r="F439">
        <v>0</v>
      </c>
      <c r="G439" t="s">
        <v>54</v>
      </c>
      <c r="H439" t="s">
        <v>55</v>
      </c>
      <c r="I439" t="s">
        <v>55</v>
      </c>
      <c r="J439" t="s">
        <v>55</v>
      </c>
      <c r="K439" t="s">
        <v>18</v>
      </c>
      <c r="L439">
        <v>90</v>
      </c>
      <c r="M439" t="s">
        <v>173</v>
      </c>
      <c r="N439">
        <v>0</v>
      </c>
      <c r="O439" t="s">
        <v>173</v>
      </c>
      <c r="P439">
        <v>0</v>
      </c>
      <c r="Q439" t="s">
        <v>173</v>
      </c>
      <c r="R439">
        <v>0</v>
      </c>
      <c r="S439">
        <v>2</v>
      </c>
      <c r="T439" t="s">
        <v>174</v>
      </c>
      <c r="U439">
        <v>4.8974000000000002</v>
      </c>
      <c r="V439">
        <v>0.69989999999999997</v>
      </c>
      <c r="W439">
        <v>11.9933</v>
      </c>
      <c r="X439">
        <v>0.3322</v>
      </c>
      <c r="Y439">
        <v>41.707000000000001</v>
      </c>
      <c r="Z439">
        <v>0.37240000000000001</v>
      </c>
      <c r="AA439">
        <v>2.1999999999999999E-2</v>
      </c>
      <c r="AB439">
        <v>1.54E-2</v>
      </c>
      <c r="AC439" t="s">
        <v>179</v>
      </c>
      <c r="AD439">
        <v>8.8999999999999999E-3</v>
      </c>
      <c r="AE439" t="s">
        <v>179</v>
      </c>
      <c r="AF439">
        <v>1.67E-2</v>
      </c>
      <c r="AG439">
        <v>0.19839999999999999</v>
      </c>
      <c r="AH439">
        <v>8.3999999999999995E-3</v>
      </c>
      <c r="AI439">
        <v>7.8057999999999996</v>
      </c>
      <c r="AJ439">
        <v>3.2899999999999999E-2</v>
      </c>
      <c r="AK439">
        <v>0.67059999999999997</v>
      </c>
      <c r="AL439">
        <v>8.2000000000000007E-3</v>
      </c>
      <c r="AM439">
        <v>2.46E-2</v>
      </c>
      <c r="AN439">
        <v>8.5000000000000006E-3</v>
      </c>
      <c r="AO439">
        <v>2.2599999999999999E-2</v>
      </c>
      <c r="AP439">
        <v>4.4000000000000003E-3</v>
      </c>
      <c r="AQ439">
        <v>0.1323</v>
      </c>
      <c r="AR439">
        <v>5.3E-3</v>
      </c>
      <c r="AS439">
        <v>6.5601000000000003</v>
      </c>
      <c r="AT439">
        <v>2.76E-2</v>
      </c>
      <c r="AU439" t="s">
        <v>179</v>
      </c>
      <c r="AV439">
        <v>3.8E-3</v>
      </c>
      <c r="AW439">
        <v>1.52E-2</v>
      </c>
      <c r="AX439">
        <v>1.1999999999999999E-3</v>
      </c>
      <c r="AY439">
        <v>9.9000000000000008E-3</v>
      </c>
      <c r="AZ439">
        <v>8.9999999999999998E-4</v>
      </c>
      <c r="BA439">
        <v>6.8999999999999999E-3</v>
      </c>
      <c r="BB439">
        <v>6.9999999999999999E-4</v>
      </c>
      <c r="BC439" t="s">
        <v>267</v>
      </c>
      <c r="BD439">
        <v>5.0000000000000001E-4</v>
      </c>
      <c r="BE439" t="s">
        <v>179</v>
      </c>
      <c r="BF439">
        <v>2.9999999999999997E-4</v>
      </c>
      <c r="BG439" t="s">
        <v>179</v>
      </c>
      <c r="BH439">
        <v>1E-4</v>
      </c>
      <c r="BI439" t="s">
        <v>516</v>
      </c>
      <c r="BJ439">
        <v>2.0000000000000001E-4</v>
      </c>
      <c r="BK439">
        <v>8.3999999999999995E-3</v>
      </c>
      <c r="BL439">
        <v>4.0000000000000002E-4</v>
      </c>
      <c r="BM439">
        <v>2.3999999999999998E-3</v>
      </c>
      <c r="BN439">
        <v>2.9999999999999997E-4</v>
      </c>
      <c r="BO439">
        <v>6.7000000000000002E-3</v>
      </c>
      <c r="BP439">
        <v>5.0000000000000001E-4</v>
      </c>
      <c r="BQ439" t="s">
        <v>179</v>
      </c>
      <c r="BR439">
        <v>2.9999999999999997E-4</v>
      </c>
      <c r="BS439" t="s">
        <v>179</v>
      </c>
      <c r="BT439">
        <v>2.9999999999999997E-4</v>
      </c>
      <c r="BU439" t="s">
        <v>179</v>
      </c>
      <c r="BV439">
        <v>6.9999999999999999E-4</v>
      </c>
      <c r="BW439" t="s">
        <v>18</v>
      </c>
      <c r="BY439" t="s">
        <v>179</v>
      </c>
      <c r="BZ439">
        <v>1.1000000000000001E-3</v>
      </c>
      <c r="CA439" t="s">
        <v>179</v>
      </c>
      <c r="CB439">
        <v>8.0000000000000004E-4</v>
      </c>
      <c r="CC439" t="s">
        <v>179</v>
      </c>
      <c r="CD439">
        <v>2.0999999999999999E-3</v>
      </c>
      <c r="CE439" t="s">
        <v>451</v>
      </c>
      <c r="CF439">
        <v>2.3E-3</v>
      </c>
      <c r="CG439" t="s">
        <v>216</v>
      </c>
      <c r="CH439">
        <v>1E-4</v>
      </c>
      <c r="CI439" t="s">
        <v>179</v>
      </c>
      <c r="CJ439">
        <v>7.1000000000000004E-3</v>
      </c>
      <c r="CK439" t="s">
        <v>179</v>
      </c>
      <c r="CL439">
        <v>1.1299999999999999E-2</v>
      </c>
      <c r="CM439" t="s">
        <v>179</v>
      </c>
      <c r="CN439">
        <v>2.8E-3</v>
      </c>
      <c r="CO439" t="s">
        <v>179</v>
      </c>
      <c r="CP439">
        <v>8.9999999999999998E-4</v>
      </c>
      <c r="CQ439" t="s">
        <v>179</v>
      </c>
      <c r="CR439">
        <v>3.3E-3</v>
      </c>
      <c r="CS439" t="s">
        <v>179</v>
      </c>
      <c r="CT439">
        <v>1.9E-3</v>
      </c>
      <c r="CU439" t="s">
        <v>18</v>
      </c>
      <c r="CW439" t="s">
        <v>18</v>
      </c>
      <c r="CY439" t="s">
        <v>179</v>
      </c>
      <c r="CZ439">
        <v>5.9999999999999995E-4</v>
      </c>
      <c r="DA439" t="s">
        <v>179</v>
      </c>
      <c r="DB439">
        <v>5.9999999999999995E-4</v>
      </c>
      <c r="DC439" t="s">
        <v>179</v>
      </c>
      <c r="DD439">
        <v>5.9999999999999995E-4</v>
      </c>
      <c r="DE439" t="s">
        <v>179</v>
      </c>
      <c r="DF439">
        <v>5.9999999999999995E-4</v>
      </c>
      <c r="DG439" t="s">
        <v>179</v>
      </c>
      <c r="DH439">
        <v>4.0000000000000002E-4</v>
      </c>
      <c r="DI439" t="s">
        <v>179</v>
      </c>
      <c r="DJ439">
        <v>2.9999999999999997E-4</v>
      </c>
      <c r="DK439" t="s">
        <v>2618</v>
      </c>
      <c r="DL439" t="s">
        <v>59</v>
      </c>
      <c r="DS439" t="s">
        <v>2551</v>
      </c>
      <c r="DT439" t="s">
        <v>5985</v>
      </c>
      <c r="DW439" t="s">
        <v>5093</v>
      </c>
    </row>
    <row r="440" spans="1:127">
      <c r="A440">
        <v>119</v>
      </c>
      <c r="B440" s="14">
        <v>44746.868750000001</v>
      </c>
      <c r="C440" t="s">
        <v>52</v>
      </c>
      <c r="D440">
        <v>0</v>
      </c>
      <c r="E440">
        <v>0</v>
      </c>
      <c r="F440">
        <v>0</v>
      </c>
      <c r="G440" t="s">
        <v>54</v>
      </c>
      <c r="H440" t="s">
        <v>55</v>
      </c>
      <c r="I440" t="s">
        <v>55</v>
      </c>
      <c r="J440" t="s">
        <v>55</v>
      </c>
      <c r="K440" t="s">
        <v>18</v>
      </c>
      <c r="L440">
        <v>90</v>
      </c>
      <c r="M440" t="s">
        <v>173</v>
      </c>
      <c r="N440">
        <v>0</v>
      </c>
      <c r="O440" t="s">
        <v>173</v>
      </c>
      <c r="P440">
        <v>0</v>
      </c>
      <c r="Q440" t="s">
        <v>173</v>
      </c>
      <c r="R440">
        <v>0</v>
      </c>
      <c r="S440">
        <v>2</v>
      </c>
      <c r="T440" t="s">
        <v>174</v>
      </c>
      <c r="U440">
        <v>4.1917</v>
      </c>
      <c r="V440">
        <v>0.67359999999999998</v>
      </c>
      <c r="W440">
        <v>12.394</v>
      </c>
      <c r="X440">
        <v>0.33389999999999997</v>
      </c>
      <c r="Y440">
        <v>40.345300000000002</v>
      </c>
      <c r="Z440">
        <v>0.36470000000000002</v>
      </c>
      <c r="AA440">
        <v>1.55E-2</v>
      </c>
      <c r="AB440">
        <v>1.52E-2</v>
      </c>
      <c r="AC440" t="s">
        <v>179</v>
      </c>
      <c r="AD440">
        <v>8.6999999999999994E-3</v>
      </c>
      <c r="AE440" t="s">
        <v>179</v>
      </c>
      <c r="AF440">
        <v>1.66E-2</v>
      </c>
      <c r="AG440">
        <v>0.18149999999999999</v>
      </c>
      <c r="AH440">
        <v>8.0999999999999996E-3</v>
      </c>
      <c r="AI440">
        <v>7.8757000000000001</v>
      </c>
      <c r="AJ440">
        <v>3.3099999999999997E-2</v>
      </c>
      <c r="AK440">
        <v>0.60580000000000001</v>
      </c>
      <c r="AL440">
        <v>7.9000000000000008E-3</v>
      </c>
      <c r="AM440">
        <v>1.95E-2</v>
      </c>
      <c r="AN440">
        <v>8.0999999999999996E-3</v>
      </c>
      <c r="AO440">
        <v>2.06E-2</v>
      </c>
      <c r="AP440">
        <v>4.4000000000000003E-3</v>
      </c>
      <c r="AQ440">
        <v>0.12740000000000001</v>
      </c>
      <c r="AR440">
        <v>5.3E-3</v>
      </c>
      <c r="AS440">
        <v>6.2468000000000004</v>
      </c>
      <c r="AT440">
        <v>2.69E-2</v>
      </c>
      <c r="AU440">
        <v>4.3E-3</v>
      </c>
      <c r="AV440">
        <v>3.8E-3</v>
      </c>
      <c r="AW440">
        <v>7.4000000000000003E-3</v>
      </c>
      <c r="AX440">
        <v>1E-3</v>
      </c>
      <c r="AY440">
        <v>7.9000000000000008E-3</v>
      </c>
      <c r="AZ440">
        <v>8.0000000000000004E-4</v>
      </c>
      <c r="BA440">
        <v>5.8999999999999999E-3</v>
      </c>
      <c r="BB440">
        <v>6.9999999999999999E-4</v>
      </c>
      <c r="BC440" t="s">
        <v>285</v>
      </c>
      <c r="BD440">
        <v>5.0000000000000001E-4</v>
      </c>
      <c r="BE440" t="s">
        <v>179</v>
      </c>
      <c r="BF440">
        <v>2.9999999999999997E-4</v>
      </c>
      <c r="BG440" t="s">
        <v>179</v>
      </c>
      <c r="BH440">
        <v>1E-4</v>
      </c>
      <c r="BI440" t="s">
        <v>286</v>
      </c>
      <c r="BJ440">
        <v>2.0000000000000001E-4</v>
      </c>
      <c r="BK440">
        <v>9.5999999999999992E-3</v>
      </c>
      <c r="BL440">
        <v>5.0000000000000001E-4</v>
      </c>
      <c r="BM440">
        <v>2.0999999999999999E-3</v>
      </c>
      <c r="BN440">
        <v>2.9999999999999997E-4</v>
      </c>
      <c r="BO440">
        <v>6.8999999999999999E-3</v>
      </c>
      <c r="BP440">
        <v>5.0000000000000001E-4</v>
      </c>
      <c r="BQ440" t="s">
        <v>179</v>
      </c>
      <c r="BR440">
        <v>2.9999999999999997E-4</v>
      </c>
      <c r="BS440" t="s">
        <v>179</v>
      </c>
      <c r="BT440">
        <v>4.0000000000000002E-4</v>
      </c>
      <c r="BU440" t="s">
        <v>179</v>
      </c>
      <c r="BV440">
        <v>6.9999999999999999E-4</v>
      </c>
      <c r="BW440" t="s">
        <v>18</v>
      </c>
      <c r="BY440" t="s">
        <v>179</v>
      </c>
      <c r="BZ440">
        <v>1.1000000000000001E-3</v>
      </c>
      <c r="CA440" t="s">
        <v>179</v>
      </c>
      <c r="CB440">
        <v>8.0000000000000004E-4</v>
      </c>
      <c r="CC440" t="s">
        <v>179</v>
      </c>
      <c r="CD440">
        <v>2E-3</v>
      </c>
      <c r="CE440" t="s">
        <v>179</v>
      </c>
      <c r="CF440">
        <v>2.2000000000000001E-3</v>
      </c>
      <c r="CG440" t="s">
        <v>216</v>
      </c>
      <c r="CH440">
        <v>1E-4</v>
      </c>
      <c r="CI440" t="s">
        <v>265</v>
      </c>
      <c r="CJ440">
        <v>7.1000000000000004E-3</v>
      </c>
      <c r="CK440" t="s">
        <v>179</v>
      </c>
      <c r="CL440">
        <v>1.12E-2</v>
      </c>
      <c r="CM440" t="s">
        <v>179</v>
      </c>
      <c r="CN440">
        <v>3.5999999999999999E-3</v>
      </c>
      <c r="CO440" t="s">
        <v>179</v>
      </c>
      <c r="CP440">
        <v>8.9999999999999998E-4</v>
      </c>
      <c r="CQ440" t="s">
        <v>179</v>
      </c>
      <c r="CR440">
        <v>3.3999999999999998E-3</v>
      </c>
      <c r="CS440" t="s">
        <v>179</v>
      </c>
      <c r="CT440">
        <v>1.9E-3</v>
      </c>
      <c r="CU440" t="s">
        <v>18</v>
      </c>
      <c r="CW440" t="s">
        <v>18</v>
      </c>
      <c r="CY440" t="s">
        <v>179</v>
      </c>
      <c r="CZ440">
        <v>5.9999999999999995E-4</v>
      </c>
      <c r="DA440" t="s">
        <v>179</v>
      </c>
      <c r="DB440">
        <v>5.9999999999999995E-4</v>
      </c>
      <c r="DC440" t="s">
        <v>179</v>
      </c>
      <c r="DD440">
        <v>5.9999999999999995E-4</v>
      </c>
      <c r="DE440" t="s">
        <v>179</v>
      </c>
      <c r="DF440">
        <v>5.9999999999999995E-4</v>
      </c>
      <c r="DG440" t="s">
        <v>179</v>
      </c>
      <c r="DH440">
        <v>4.0000000000000002E-4</v>
      </c>
      <c r="DI440" t="s">
        <v>179</v>
      </c>
      <c r="DJ440">
        <v>2.9999999999999997E-4</v>
      </c>
      <c r="DK440" t="s">
        <v>2618</v>
      </c>
      <c r="DL440" t="s">
        <v>59</v>
      </c>
      <c r="DS440" t="s">
        <v>2619</v>
      </c>
      <c r="DT440" t="s">
        <v>5997</v>
      </c>
      <c r="DW440" t="s">
        <v>5094</v>
      </c>
    </row>
    <row r="441" spans="1:127">
      <c r="A441">
        <v>120</v>
      </c>
      <c r="B441" s="14">
        <v>44746.870833333334</v>
      </c>
      <c r="C441" t="s">
        <v>52</v>
      </c>
      <c r="D441">
        <v>0</v>
      </c>
      <c r="E441">
        <v>0</v>
      </c>
      <c r="F441">
        <v>0</v>
      </c>
      <c r="G441" t="s">
        <v>54</v>
      </c>
      <c r="H441" t="s">
        <v>55</v>
      </c>
      <c r="I441" t="s">
        <v>55</v>
      </c>
      <c r="J441" t="s">
        <v>55</v>
      </c>
      <c r="K441" t="s">
        <v>18</v>
      </c>
      <c r="L441">
        <v>90</v>
      </c>
      <c r="M441" t="s">
        <v>173</v>
      </c>
      <c r="N441">
        <v>0</v>
      </c>
      <c r="O441" t="s">
        <v>173</v>
      </c>
      <c r="P441">
        <v>0</v>
      </c>
      <c r="Q441" t="s">
        <v>173</v>
      </c>
      <c r="R441">
        <v>0</v>
      </c>
      <c r="S441">
        <v>2</v>
      </c>
      <c r="T441" t="s">
        <v>174</v>
      </c>
      <c r="U441">
        <v>4.6043000000000003</v>
      </c>
      <c r="V441">
        <v>0.68679999999999997</v>
      </c>
      <c r="W441">
        <v>11.5374</v>
      </c>
      <c r="X441">
        <v>0.32529999999999998</v>
      </c>
      <c r="Y441">
        <v>38.640599999999999</v>
      </c>
      <c r="Z441">
        <v>0.35630000000000001</v>
      </c>
      <c r="AA441">
        <v>2.35E-2</v>
      </c>
      <c r="AB441">
        <v>1.5299999999999999E-2</v>
      </c>
      <c r="AC441" t="s">
        <v>179</v>
      </c>
      <c r="AD441">
        <v>8.5000000000000006E-3</v>
      </c>
      <c r="AE441" t="s">
        <v>179</v>
      </c>
      <c r="AF441">
        <v>1.72E-2</v>
      </c>
      <c r="AG441">
        <v>0.19700000000000001</v>
      </c>
      <c r="AH441">
        <v>8.3999999999999995E-3</v>
      </c>
      <c r="AI441">
        <v>7.5823999999999998</v>
      </c>
      <c r="AJ441">
        <v>3.2399999999999998E-2</v>
      </c>
      <c r="AK441">
        <v>0.63439999999999996</v>
      </c>
      <c r="AL441">
        <v>8.0999999999999996E-3</v>
      </c>
      <c r="AM441">
        <v>2.9100000000000001E-2</v>
      </c>
      <c r="AN441">
        <v>8.5000000000000006E-3</v>
      </c>
      <c r="AO441">
        <v>2.4899999999999999E-2</v>
      </c>
      <c r="AP441">
        <v>4.3E-3</v>
      </c>
      <c r="AQ441">
        <v>0.1094</v>
      </c>
      <c r="AR441">
        <v>4.8999999999999998E-3</v>
      </c>
      <c r="AS441">
        <v>6.4116999999999997</v>
      </c>
      <c r="AT441">
        <v>2.7199999999999998E-2</v>
      </c>
      <c r="AU441">
        <v>6.4000000000000003E-3</v>
      </c>
      <c r="AV441">
        <v>3.8999999999999998E-3</v>
      </c>
      <c r="AW441">
        <v>1.8700000000000001E-2</v>
      </c>
      <c r="AX441">
        <v>1.4E-3</v>
      </c>
      <c r="AY441">
        <v>9.5999999999999992E-3</v>
      </c>
      <c r="AZ441">
        <v>8.9999999999999998E-4</v>
      </c>
      <c r="BA441">
        <v>7.6E-3</v>
      </c>
      <c r="BB441">
        <v>6.9999999999999999E-4</v>
      </c>
      <c r="BC441" t="s">
        <v>245</v>
      </c>
      <c r="BD441">
        <v>5.0000000000000001E-4</v>
      </c>
      <c r="BE441" t="s">
        <v>179</v>
      </c>
      <c r="BF441">
        <v>2.9999999999999997E-4</v>
      </c>
      <c r="BG441" t="s">
        <v>179</v>
      </c>
      <c r="BH441">
        <v>1E-4</v>
      </c>
      <c r="BI441" t="s">
        <v>286</v>
      </c>
      <c r="BJ441">
        <v>2.0000000000000001E-4</v>
      </c>
      <c r="BK441">
        <v>8.6E-3</v>
      </c>
      <c r="BL441">
        <v>4.0000000000000002E-4</v>
      </c>
      <c r="BM441">
        <v>2.7000000000000001E-3</v>
      </c>
      <c r="BN441">
        <v>2.9999999999999997E-4</v>
      </c>
      <c r="BO441">
        <v>7.1999999999999998E-3</v>
      </c>
      <c r="BP441">
        <v>5.0000000000000001E-4</v>
      </c>
      <c r="BQ441" t="s">
        <v>179</v>
      </c>
      <c r="BR441">
        <v>2.9999999999999997E-4</v>
      </c>
      <c r="BS441" t="s">
        <v>179</v>
      </c>
      <c r="BT441">
        <v>4.0000000000000002E-4</v>
      </c>
      <c r="BU441" t="s">
        <v>179</v>
      </c>
      <c r="BV441">
        <v>5.9999999999999995E-4</v>
      </c>
      <c r="BW441" t="s">
        <v>179</v>
      </c>
      <c r="BX441">
        <v>8.0000000000000004E-4</v>
      </c>
      <c r="BY441" t="s">
        <v>179</v>
      </c>
      <c r="BZ441">
        <v>1.1000000000000001E-3</v>
      </c>
      <c r="CA441" t="s">
        <v>179</v>
      </c>
      <c r="CB441">
        <v>8.0000000000000004E-4</v>
      </c>
      <c r="CC441" t="s">
        <v>179</v>
      </c>
      <c r="CD441">
        <v>2.0999999999999999E-3</v>
      </c>
      <c r="CE441" t="s">
        <v>179</v>
      </c>
      <c r="CF441">
        <v>2.2000000000000001E-3</v>
      </c>
      <c r="CG441" t="s">
        <v>216</v>
      </c>
      <c r="CH441">
        <v>1E-4</v>
      </c>
      <c r="CI441" t="s">
        <v>1005</v>
      </c>
      <c r="CJ441">
        <v>7.4000000000000003E-3</v>
      </c>
      <c r="CK441" t="s">
        <v>179</v>
      </c>
      <c r="CL441">
        <v>1.12E-2</v>
      </c>
      <c r="CM441" t="s">
        <v>179</v>
      </c>
      <c r="CN441">
        <v>4.4000000000000003E-3</v>
      </c>
      <c r="CO441" t="s">
        <v>179</v>
      </c>
      <c r="CP441">
        <v>8.9999999999999998E-4</v>
      </c>
      <c r="CQ441" t="s">
        <v>179</v>
      </c>
      <c r="CR441">
        <v>3.3E-3</v>
      </c>
      <c r="CS441" t="s">
        <v>179</v>
      </c>
      <c r="CT441">
        <v>2E-3</v>
      </c>
      <c r="CU441" t="s">
        <v>18</v>
      </c>
      <c r="CW441" t="s">
        <v>179</v>
      </c>
      <c r="CX441">
        <v>5.9999999999999995E-4</v>
      </c>
      <c r="CY441" t="s">
        <v>179</v>
      </c>
      <c r="CZ441">
        <v>5.9999999999999995E-4</v>
      </c>
      <c r="DA441" t="s">
        <v>179</v>
      </c>
      <c r="DB441">
        <v>5.0000000000000001E-4</v>
      </c>
      <c r="DC441" t="s">
        <v>179</v>
      </c>
      <c r="DD441">
        <v>5.9999999999999995E-4</v>
      </c>
      <c r="DE441" t="s">
        <v>179</v>
      </c>
      <c r="DF441">
        <v>5.9999999999999995E-4</v>
      </c>
      <c r="DG441" t="s">
        <v>179</v>
      </c>
      <c r="DH441">
        <v>4.0000000000000002E-4</v>
      </c>
      <c r="DI441" t="s">
        <v>179</v>
      </c>
      <c r="DJ441">
        <v>4.0000000000000002E-4</v>
      </c>
      <c r="DK441" t="s">
        <v>2618</v>
      </c>
      <c r="DL441" t="s">
        <v>59</v>
      </c>
      <c r="DS441" t="s">
        <v>2569</v>
      </c>
      <c r="DT441" t="s">
        <v>2537</v>
      </c>
      <c r="DW441" t="s">
        <v>5095</v>
      </c>
    </row>
    <row r="442" spans="1:127">
      <c r="A442">
        <v>121</v>
      </c>
      <c r="B442" s="14">
        <v>44746.872916666667</v>
      </c>
      <c r="C442" t="s">
        <v>52</v>
      </c>
      <c r="D442">
        <v>0</v>
      </c>
      <c r="E442">
        <v>0</v>
      </c>
      <c r="F442">
        <v>0</v>
      </c>
      <c r="G442" t="s">
        <v>54</v>
      </c>
      <c r="H442" t="s">
        <v>55</v>
      </c>
      <c r="I442" t="s">
        <v>55</v>
      </c>
      <c r="J442" t="s">
        <v>55</v>
      </c>
      <c r="K442" t="s">
        <v>18</v>
      </c>
      <c r="L442">
        <v>90</v>
      </c>
      <c r="M442" t="s">
        <v>173</v>
      </c>
      <c r="N442">
        <v>0</v>
      </c>
      <c r="O442" t="s">
        <v>173</v>
      </c>
      <c r="P442">
        <v>0</v>
      </c>
      <c r="Q442" t="s">
        <v>173</v>
      </c>
      <c r="R442">
        <v>0</v>
      </c>
      <c r="S442">
        <v>2</v>
      </c>
      <c r="T442" t="s">
        <v>174</v>
      </c>
      <c r="U442">
        <v>1.8874</v>
      </c>
      <c r="V442">
        <v>0.62960000000000005</v>
      </c>
      <c r="W442">
        <v>12.320399999999999</v>
      </c>
      <c r="X442">
        <v>0.33560000000000001</v>
      </c>
      <c r="Y442">
        <v>36.419400000000003</v>
      </c>
      <c r="Z442">
        <v>0.34949999999999998</v>
      </c>
      <c r="AA442">
        <v>0.15579999999999999</v>
      </c>
      <c r="AB442">
        <v>1.78E-2</v>
      </c>
      <c r="AC442" t="s">
        <v>179</v>
      </c>
      <c r="AD442">
        <v>9.7999999999999997E-3</v>
      </c>
      <c r="AE442">
        <v>4.7100000000000003E-2</v>
      </c>
      <c r="AF442">
        <v>1.9400000000000001E-2</v>
      </c>
      <c r="AG442">
        <v>0.62360000000000004</v>
      </c>
      <c r="AH442">
        <v>1.23E-2</v>
      </c>
      <c r="AI442">
        <v>6.9089</v>
      </c>
      <c r="AJ442">
        <v>3.1300000000000001E-2</v>
      </c>
      <c r="AK442">
        <v>0.70079999999999998</v>
      </c>
      <c r="AL442">
        <v>8.3000000000000001E-3</v>
      </c>
      <c r="AM442">
        <v>1.8599999999999998E-2</v>
      </c>
      <c r="AN442">
        <v>8.5000000000000006E-3</v>
      </c>
      <c r="AO442">
        <v>1.9400000000000001E-2</v>
      </c>
      <c r="AP442">
        <v>4.3E-3</v>
      </c>
      <c r="AQ442">
        <v>0.115</v>
      </c>
      <c r="AR442">
        <v>5.1000000000000004E-3</v>
      </c>
      <c r="AS442">
        <v>7.5659000000000001</v>
      </c>
      <c r="AT442">
        <v>2.9399999999999999E-2</v>
      </c>
      <c r="AU442" t="s">
        <v>179</v>
      </c>
      <c r="AV442">
        <v>4.1999999999999997E-3</v>
      </c>
      <c r="AW442">
        <v>8.3999999999999995E-3</v>
      </c>
      <c r="AX442">
        <v>1.1000000000000001E-3</v>
      </c>
      <c r="AY442">
        <v>7.1000000000000004E-3</v>
      </c>
      <c r="AZ442">
        <v>8.0000000000000004E-4</v>
      </c>
      <c r="BA442">
        <v>9.7000000000000003E-3</v>
      </c>
      <c r="BB442">
        <v>8.0000000000000004E-4</v>
      </c>
      <c r="BC442" t="s">
        <v>304</v>
      </c>
      <c r="BD442">
        <v>5.0000000000000001E-4</v>
      </c>
      <c r="BE442" t="s">
        <v>214</v>
      </c>
      <c r="BF442">
        <v>4.0000000000000002E-4</v>
      </c>
      <c r="BG442" t="s">
        <v>179</v>
      </c>
      <c r="BH442">
        <v>1E-4</v>
      </c>
      <c r="BI442" t="s">
        <v>285</v>
      </c>
      <c r="BJ442">
        <v>2.0000000000000001E-4</v>
      </c>
      <c r="BK442">
        <v>1.24E-2</v>
      </c>
      <c r="BL442">
        <v>5.0000000000000001E-4</v>
      </c>
      <c r="BM442">
        <v>2.8999999999999998E-3</v>
      </c>
      <c r="BN442">
        <v>2.9999999999999997E-4</v>
      </c>
      <c r="BO442">
        <v>8.0999999999999996E-3</v>
      </c>
      <c r="BP442">
        <v>5.0000000000000001E-4</v>
      </c>
      <c r="BQ442" t="s">
        <v>179</v>
      </c>
      <c r="BR442">
        <v>2.9999999999999997E-4</v>
      </c>
      <c r="BS442" t="s">
        <v>179</v>
      </c>
      <c r="BT442">
        <v>4.0000000000000002E-4</v>
      </c>
      <c r="BU442" t="s">
        <v>179</v>
      </c>
      <c r="BV442">
        <v>5.9999999999999995E-4</v>
      </c>
      <c r="BW442" t="s">
        <v>18</v>
      </c>
      <c r="BY442" t="s">
        <v>179</v>
      </c>
      <c r="BZ442">
        <v>1.1000000000000001E-3</v>
      </c>
      <c r="CA442" t="s">
        <v>179</v>
      </c>
      <c r="CB442">
        <v>8.0000000000000004E-4</v>
      </c>
      <c r="CC442" t="s">
        <v>179</v>
      </c>
      <c r="CD442">
        <v>2.0999999999999999E-3</v>
      </c>
      <c r="CE442" t="s">
        <v>249</v>
      </c>
      <c r="CF442">
        <v>2.3E-3</v>
      </c>
      <c r="CG442" t="s">
        <v>216</v>
      </c>
      <c r="CH442">
        <v>1E-4</v>
      </c>
      <c r="CI442" t="s">
        <v>179</v>
      </c>
      <c r="CJ442">
        <v>7.4999999999999997E-3</v>
      </c>
      <c r="CK442" t="s">
        <v>179</v>
      </c>
      <c r="CL442">
        <v>1.1299999999999999E-2</v>
      </c>
      <c r="CM442" t="s">
        <v>187</v>
      </c>
      <c r="CN442">
        <v>5.7999999999999996E-3</v>
      </c>
      <c r="CO442" t="s">
        <v>179</v>
      </c>
      <c r="CP442">
        <v>8.9999999999999998E-4</v>
      </c>
      <c r="CQ442" t="s">
        <v>179</v>
      </c>
      <c r="CR442">
        <v>3.3999999999999998E-3</v>
      </c>
      <c r="CS442" t="s">
        <v>179</v>
      </c>
      <c r="CT442">
        <v>2E-3</v>
      </c>
      <c r="CU442" t="s">
        <v>179</v>
      </c>
      <c r="CV442">
        <v>8.0000000000000004E-4</v>
      </c>
      <c r="CW442" t="s">
        <v>18</v>
      </c>
      <c r="CY442" t="s">
        <v>179</v>
      </c>
      <c r="CZ442">
        <v>5.9999999999999995E-4</v>
      </c>
      <c r="DA442" t="s">
        <v>179</v>
      </c>
      <c r="DB442">
        <v>5.9999999999999995E-4</v>
      </c>
      <c r="DC442" t="s">
        <v>179</v>
      </c>
      <c r="DD442">
        <v>5.9999999999999995E-4</v>
      </c>
      <c r="DE442" t="s">
        <v>179</v>
      </c>
      <c r="DF442">
        <v>5.9999999999999995E-4</v>
      </c>
      <c r="DG442" t="s">
        <v>179</v>
      </c>
      <c r="DH442">
        <v>4.0000000000000002E-4</v>
      </c>
      <c r="DI442" t="s">
        <v>179</v>
      </c>
      <c r="DJ442">
        <v>4.0000000000000002E-4</v>
      </c>
      <c r="DK442" t="s">
        <v>2618</v>
      </c>
      <c r="DL442" t="s">
        <v>59</v>
      </c>
      <c r="DS442" t="s">
        <v>2553</v>
      </c>
      <c r="DT442" t="s">
        <v>2620</v>
      </c>
      <c r="DW442" t="s">
        <v>5096</v>
      </c>
    </row>
    <row r="443" spans="1:127">
      <c r="A443">
        <v>122</v>
      </c>
      <c r="B443" s="14">
        <v>44746.875</v>
      </c>
      <c r="C443" t="s">
        <v>52</v>
      </c>
      <c r="D443">
        <v>0</v>
      </c>
      <c r="E443">
        <v>0</v>
      </c>
      <c r="F443">
        <v>0</v>
      </c>
      <c r="G443" t="s">
        <v>54</v>
      </c>
      <c r="H443" t="s">
        <v>55</v>
      </c>
      <c r="I443" t="s">
        <v>55</v>
      </c>
      <c r="J443" t="s">
        <v>55</v>
      </c>
      <c r="K443" t="s">
        <v>18</v>
      </c>
      <c r="L443">
        <v>90</v>
      </c>
      <c r="M443" t="s">
        <v>173</v>
      </c>
      <c r="N443">
        <v>0</v>
      </c>
      <c r="O443" t="s">
        <v>173</v>
      </c>
      <c r="P443">
        <v>0</v>
      </c>
      <c r="Q443" t="s">
        <v>173</v>
      </c>
      <c r="R443">
        <v>0</v>
      </c>
      <c r="S443">
        <v>2</v>
      </c>
      <c r="T443" t="s">
        <v>174</v>
      </c>
      <c r="U443">
        <v>1.7944</v>
      </c>
      <c r="V443">
        <v>0.65529999999999999</v>
      </c>
      <c r="W443">
        <v>11.368399999999999</v>
      </c>
      <c r="X443">
        <v>0.32869999999999999</v>
      </c>
      <c r="Y443">
        <v>33.961300000000001</v>
      </c>
      <c r="Z443">
        <v>0.33560000000000001</v>
      </c>
      <c r="AA443">
        <v>7.0199999999999999E-2</v>
      </c>
      <c r="AB443">
        <v>1.7600000000000001E-2</v>
      </c>
      <c r="AC443">
        <v>0.14280000000000001</v>
      </c>
      <c r="AD443">
        <v>1.23E-2</v>
      </c>
      <c r="AE443">
        <v>5.2200000000000003E-2</v>
      </c>
      <c r="AF443">
        <v>1.9599999999999999E-2</v>
      </c>
      <c r="AG443">
        <v>0.73409999999999997</v>
      </c>
      <c r="AH443">
        <v>1.2999999999999999E-2</v>
      </c>
      <c r="AI443">
        <v>9.1362000000000005</v>
      </c>
      <c r="AJ443">
        <v>3.6200000000000003E-2</v>
      </c>
      <c r="AK443">
        <v>0.65690000000000004</v>
      </c>
      <c r="AL443">
        <v>8.3000000000000001E-3</v>
      </c>
      <c r="AM443">
        <v>1.9300000000000001E-2</v>
      </c>
      <c r="AN443">
        <v>8.6E-3</v>
      </c>
      <c r="AO443">
        <v>1.9400000000000001E-2</v>
      </c>
      <c r="AP443">
        <v>4.4000000000000003E-3</v>
      </c>
      <c r="AQ443">
        <v>0.2349</v>
      </c>
      <c r="AR443">
        <v>7.1000000000000004E-3</v>
      </c>
      <c r="AS443">
        <v>7.3193000000000001</v>
      </c>
      <c r="AT443">
        <v>2.98E-2</v>
      </c>
      <c r="AU443">
        <v>5.1999999999999998E-3</v>
      </c>
      <c r="AV443">
        <v>4.1000000000000003E-3</v>
      </c>
      <c r="AW443">
        <v>1.41E-2</v>
      </c>
      <c r="AX443">
        <v>1.2999999999999999E-3</v>
      </c>
      <c r="AY443">
        <v>1.01E-2</v>
      </c>
      <c r="AZ443">
        <v>8.9999999999999998E-4</v>
      </c>
      <c r="BA443">
        <v>8.3000000000000001E-3</v>
      </c>
      <c r="BB443">
        <v>8.0000000000000004E-4</v>
      </c>
      <c r="BC443" t="s">
        <v>285</v>
      </c>
      <c r="BD443">
        <v>5.0000000000000001E-4</v>
      </c>
      <c r="BE443" t="s">
        <v>245</v>
      </c>
      <c r="BF443">
        <v>4.0000000000000002E-4</v>
      </c>
      <c r="BG443" t="s">
        <v>179</v>
      </c>
      <c r="BH443">
        <v>1E-4</v>
      </c>
      <c r="BI443" t="s">
        <v>247</v>
      </c>
      <c r="BJ443">
        <v>2.0000000000000001E-4</v>
      </c>
      <c r="BK443">
        <v>1.35E-2</v>
      </c>
      <c r="BL443">
        <v>5.9999999999999995E-4</v>
      </c>
      <c r="BM443">
        <v>3.0999999999999999E-3</v>
      </c>
      <c r="BN443">
        <v>2.9999999999999997E-4</v>
      </c>
      <c r="BO443">
        <v>7.6E-3</v>
      </c>
      <c r="BP443">
        <v>5.9999999999999995E-4</v>
      </c>
      <c r="BQ443" t="s">
        <v>179</v>
      </c>
      <c r="BR443">
        <v>2.9999999999999997E-4</v>
      </c>
      <c r="BS443" t="s">
        <v>179</v>
      </c>
      <c r="BT443">
        <v>5.0000000000000001E-4</v>
      </c>
      <c r="BU443" t="s">
        <v>179</v>
      </c>
      <c r="BV443">
        <v>5.9999999999999995E-4</v>
      </c>
      <c r="BW443" t="s">
        <v>179</v>
      </c>
      <c r="BX443">
        <v>8.0000000000000004E-4</v>
      </c>
      <c r="BY443" t="s">
        <v>179</v>
      </c>
      <c r="BZ443">
        <v>1.1000000000000001E-3</v>
      </c>
      <c r="CA443" t="s">
        <v>179</v>
      </c>
      <c r="CB443">
        <v>8.0000000000000004E-4</v>
      </c>
      <c r="CC443" t="s">
        <v>179</v>
      </c>
      <c r="CD443">
        <v>2.0999999999999999E-3</v>
      </c>
      <c r="CE443" t="s">
        <v>179</v>
      </c>
      <c r="CF443">
        <v>2.3E-3</v>
      </c>
      <c r="CG443" t="s">
        <v>216</v>
      </c>
      <c r="CH443">
        <v>1E-4</v>
      </c>
      <c r="CI443" t="s">
        <v>410</v>
      </c>
      <c r="CJ443">
        <v>7.3000000000000001E-3</v>
      </c>
      <c r="CK443" t="s">
        <v>179</v>
      </c>
      <c r="CL443">
        <v>1.15E-2</v>
      </c>
      <c r="CM443" t="s">
        <v>179</v>
      </c>
      <c r="CN443">
        <v>7.0000000000000001E-3</v>
      </c>
      <c r="CO443" t="s">
        <v>179</v>
      </c>
      <c r="CP443">
        <v>8.9999999999999998E-4</v>
      </c>
      <c r="CQ443" t="s">
        <v>179</v>
      </c>
      <c r="CR443">
        <v>3.2000000000000002E-3</v>
      </c>
      <c r="CS443" t="s">
        <v>179</v>
      </c>
      <c r="CT443">
        <v>1.9E-3</v>
      </c>
      <c r="CU443" t="s">
        <v>179</v>
      </c>
      <c r="CV443">
        <v>8.0000000000000004E-4</v>
      </c>
      <c r="CW443" t="s">
        <v>179</v>
      </c>
      <c r="CX443">
        <v>5.9999999999999995E-4</v>
      </c>
      <c r="CY443" t="s">
        <v>179</v>
      </c>
      <c r="CZ443">
        <v>5.0000000000000001E-4</v>
      </c>
      <c r="DA443" t="s">
        <v>179</v>
      </c>
      <c r="DB443">
        <v>5.9999999999999995E-4</v>
      </c>
      <c r="DC443" t="s">
        <v>179</v>
      </c>
      <c r="DD443">
        <v>5.9999999999999995E-4</v>
      </c>
      <c r="DE443" t="s">
        <v>179</v>
      </c>
      <c r="DF443">
        <v>6.9999999999999999E-4</v>
      </c>
      <c r="DG443" t="s">
        <v>179</v>
      </c>
      <c r="DH443">
        <v>4.0000000000000002E-4</v>
      </c>
      <c r="DI443" t="s">
        <v>179</v>
      </c>
      <c r="DJ443">
        <v>4.0000000000000002E-4</v>
      </c>
      <c r="DK443" t="s">
        <v>2621</v>
      </c>
      <c r="DL443" t="s">
        <v>59</v>
      </c>
      <c r="DS443" t="s">
        <v>2622</v>
      </c>
      <c r="DT443" t="s">
        <v>1630</v>
      </c>
      <c r="DW443" t="s">
        <v>5097</v>
      </c>
    </row>
    <row r="444" spans="1:127">
      <c r="A444">
        <v>123</v>
      </c>
      <c r="B444" s="14">
        <v>44746.87777777778</v>
      </c>
      <c r="C444" t="s">
        <v>52</v>
      </c>
      <c r="D444">
        <v>0</v>
      </c>
      <c r="E444">
        <v>0</v>
      </c>
      <c r="F444">
        <v>0</v>
      </c>
      <c r="G444" t="s">
        <v>54</v>
      </c>
      <c r="H444" t="s">
        <v>55</v>
      </c>
      <c r="I444" t="s">
        <v>55</v>
      </c>
      <c r="J444" t="s">
        <v>55</v>
      </c>
      <c r="K444" t="s">
        <v>18</v>
      </c>
      <c r="L444">
        <v>90</v>
      </c>
      <c r="M444" t="s">
        <v>173</v>
      </c>
      <c r="N444">
        <v>0</v>
      </c>
      <c r="O444" t="s">
        <v>173</v>
      </c>
      <c r="P444">
        <v>0</v>
      </c>
      <c r="Q444" t="s">
        <v>173</v>
      </c>
      <c r="R444">
        <v>0</v>
      </c>
      <c r="S444">
        <v>2</v>
      </c>
      <c r="T444" t="s">
        <v>174</v>
      </c>
      <c r="U444">
        <v>3.5232999999999999</v>
      </c>
      <c r="V444">
        <v>0.66620000000000001</v>
      </c>
      <c r="W444">
        <v>11.843400000000001</v>
      </c>
      <c r="X444">
        <v>0.32750000000000001</v>
      </c>
      <c r="Y444">
        <v>38.431699999999999</v>
      </c>
      <c r="Z444">
        <v>0.35499999999999998</v>
      </c>
      <c r="AA444" t="s">
        <v>179</v>
      </c>
      <c r="AB444">
        <v>1.52E-2</v>
      </c>
      <c r="AC444" t="s">
        <v>179</v>
      </c>
      <c r="AD444">
        <v>8.6999999999999994E-3</v>
      </c>
      <c r="AE444" t="s">
        <v>179</v>
      </c>
      <c r="AF444">
        <v>1.72E-2</v>
      </c>
      <c r="AG444">
        <v>0.2717</v>
      </c>
      <c r="AH444">
        <v>8.9999999999999993E-3</v>
      </c>
      <c r="AI444">
        <v>7.7590000000000003</v>
      </c>
      <c r="AJ444">
        <v>3.2800000000000003E-2</v>
      </c>
      <c r="AK444">
        <v>0.57489999999999997</v>
      </c>
      <c r="AL444">
        <v>7.7000000000000002E-3</v>
      </c>
      <c r="AM444">
        <v>8.2000000000000007E-3</v>
      </c>
      <c r="AN444">
        <v>7.6E-3</v>
      </c>
      <c r="AO444">
        <v>2.5899999999999999E-2</v>
      </c>
      <c r="AP444">
        <v>4.3E-3</v>
      </c>
      <c r="AQ444">
        <v>9.8699999999999996E-2</v>
      </c>
      <c r="AR444">
        <v>4.7999999999999996E-3</v>
      </c>
      <c r="AS444">
        <v>6.2093999999999996</v>
      </c>
      <c r="AT444">
        <v>2.6800000000000001E-2</v>
      </c>
      <c r="AU444" t="s">
        <v>179</v>
      </c>
      <c r="AV444">
        <v>3.8E-3</v>
      </c>
      <c r="AW444">
        <v>8.9999999999999993E-3</v>
      </c>
      <c r="AX444">
        <v>1E-3</v>
      </c>
      <c r="AY444">
        <v>8.3999999999999995E-3</v>
      </c>
      <c r="AZ444">
        <v>8.0000000000000004E-4</v>
      </c>
      <c r="BA444">
        <v>6.4999999999999997E-3</v>
      </c>
      <c r="BB444">
        <v>6.9999999999999999E-4</v>
      </c>
      <c r="BC444" t="s">
        <v>245</v>
      </c>
      <c r="BD444">
        <v>5.0000000000000001E-4</v>
      </c>
      <c r="BE444" t="s">
        <v>179</v>
      </c>
      <c r="BF444">
        <v>2.9999999999999997E-4</v>
      </c>
      <c r="BG444" t="s">
        <v>179</v>
      </c>
      <c r="BH444">
        <v>1E-4</v>
      </c>
      <c r="BI444" t="s">
        <v>212</v>
      </c>
      <c r="BJ444">
        <v>2.0000000000000001E-4</v>
      </c>
      <c r="BK444">
        <v>9.4000000000000004E-3</v>
      </c>
      <c r="BL444">
        <v>5.0000000000000001E-4</v>
      </c>
      <c r="BM444">
        <v>2.3E-3</v>
      </c>
      <c r="BN444">
        <v>2.9999999999999997E-4</v>
      </c>
      <c r="BO444">
        <v>6.7999999999999996E-3</v>
      </c>
      <c r="BP444">
        <v>5.0000000000000001E-4</v>
      </c>
      <c r="BQ444" t="s">
        <v>179</v>
      </c>
      <c r="BR444">
        <v>2.9999999999999997E-4</v>
      </c>
      <c r="BS444" t="s">
        <v>179</v>
      </c>
      <c r="BT444">
        <v>4.0000000000000002E-4</v>
      </c>
      <c r="BU444" t="s">
        <v>179</v>
      </c>
      <c r="BV444">
        <v>6.9999999999999999E-4</v>
      </c>
      <c r="BW444" t="s">
        <v>18</v>
      </c>
      <c r="BY444" t="s">
        <v>179</v>
      </c>
      <c r="BZ444">
        <v>1.1000000000000001E-3</v>
      </c>
      <c r="CA444" t="s">
        <v>179</v>
      </c>
      <c r="CB444">
        <v>8.0000000000000004E-4</v>
      </c>
      <c r="CC444" t="s">
        <v>179</v>
      </c>
      <c r="CD444">
        <v>2.0999999999999999E-3</v>
      </c>
      <c r="CE444" t="s">
        <v>179</v>
      </c>
      <c r="CF444">
        <v>2.2000000000000001E-3</v>
      </c>
      <c r="CG444" t="s">
        <v>216</v>
      </c>
      <c r="CH444">
        <v>1E-4</v>
      </c>
      <c r="CI444" t="s">
        <v>179</v>
      </c>
      <c r="CJ444">
        <v>7.4000000000000003E-3</v>
      </c>
      <c r="CK444" t="s">
        <v>179</v>
      </c>
      <c r="CL444">
        <v>1.1299999999999999E-2</v>
      </c>
      <c r="CM444" t="s">
        <v>179</v>
      </c>
      <c r="CN444">
        <v>4.5999999999999999E-3</v>
      </c>
      <c r="CO444" t="s">
        <v>179</v>
      </c>
      <c r="CP444">
        <v>8.9999999999999998E-4</v>
      </c>
      <c r="CQ444" t="s">
        <v>179</v>
      </c>
      <c r="CR444">
        <v>3.3E-3</v>
      </c>
      <c r="CS444" t="s">
        <v>179</v>
      </c>
      <c r="CT444">
        <v>1.8E-3</v>
      </c>
      <c r="CU444" t="s">
        <v>179</v>
      </c>
      <c r="CV444">
        <v>8.0000000000000004E-4</v>
      </c>
      <c r="CW444" t="s">
        <v>18</v>
      </c>
      <c r="CY444" t="s">
        <v>179</v>
      </c>
      <c r="CZ444">
        <v>5.9999999999999995E-4</v>
      </c>
      <c r="DA444" t="s">
        <v>179</v>
      </c>
      <c r="DB444">
        <v>5.9999999999999995E-4</v>
      </c>
      <c r="DC444" t="s">
        <v>179</v>
      </c>
      <c r="DD444">
        <v>5.9999999999999995E-4</v>
      </c>
      <c r="DE444" t="s">
        <v>179</v>
      </c>
      <c r="DF444">
        <v>5.9999999999999995E-4</v>
      </c>
      <c r="DG444" t="s">
        <v>179</v>
      </c>
      <c r="DH444">
        <v>4.0000000000000002E-4</v>
      </c>
      <c r="DI444" t="s">
        <v>179</v>
      </c>
      <c r="DJ444">
        <v>4.0000000000000002E-4</v>
      </c>
      <c r="DK444" t="s">
        <v>2621</v>
      </c>
      <c r="DL444" t="s">
        <v>59</v>
      </c>
      <c r="DS444" t="s">
        <v>2623</v>
      </c>
      <c r="DT444" t="s">
        <v>6016</v>
      </c>
      <c r="DW444" t="s">
        <v>5098</v>
      </c>
    </row>
    <row r="445" spans="1:127">
      <c r="A445">
        <v>124</v>
      </c>
      <c r="B445" s="14">
        <v>44746.879861111112</v>
      </c>
      <c r="C445" t="s">
        <v>52</v>
      </c>
      <c r="D445">
        <v>0</v>
      </c>
      <c r="E445">
        <v>0</v>
      </c>
      <c r="F445">
        <v>0</v>
      </c>
      <c r="G445" t="s">
        <v>54</v>
      </c>
      <c r="H445" t="s">
        <v>55</v>
      </c>
      <c r="I445" t="s">
        <v>55</v>
      </c>
      <c r="J445" t="s">
        <v>55</v>
      </c>
      <c r="K445" t="s">
        <v>18</v>
      </c>
      <c r="L445">
        <v>90</v>
      </c>
      <c r="M445" t="s">
        <v>173</v>
      </c>
      <c r="N445">
        <v>0</v>
      </c>
      <c r="O445" t="s">
        <v>173</v>
      </c>
      <c r="P445">
        <v>0</v>
      </c>
      <c r="Q445" t="s">
        <v>173</v>
      </c>
      <c r="R445">
        <v>0</v>
      </c>
      <c r="S445">
        <v>2</v>
      </c>
      <c r="T445" t="s">
        <v>174</v>
      </c>
      <c r="U445">
        <v>3.4859</v>
      </c>
      <c r="V445">
        <v>0.63670000000000004</v>
      </c>
      <c r="W445">
        <v>12.119</v>
      </c>
      <c r="X445">
        <v>0.32619999999999999</v>
      </c>
      <c r="Y445">
        <v>39.057699999999997</v>
      </c>
      <c r="Z445">
        <v>0.35599999999999998</v>
      </c>
      <c r="AA445">
        <v>2.5000000000000001E-2</v>
      </c>
      <c r="AB445">
        <v>1.4999999999999999E-2</v>
      </c>
      <c r="AC445" t="s">
        <v>179</v>
      </c>
      <c r="AD445">
        <v>8.3999999999999995E-3</v>
      </c>
      <c r="AE445" t="s">
        <v>179</v>
      </c>
      <c r="AF445">
        <v>1.6299999999999999E-2</v>
      </c>
      <c r="AG445">
        <v>0.152</v>
      </c>
      <c r="AH445">
        <v>7.6E-3</v>
      </c>
      <c r="AI445">
        <v>7.5648999999999997</v>
      </c>
      <c r="AJ445">
        <v>3.2300000000000002E-2</v>
      </c>
      <c r="AK445">
        <v>0.52110000000000001</v>
      </c>
      <c r="AL445">
        <v>7.4000000000000003E-3</v>
      </c>
      <c r="AM445">
        <v>1.66E-2</v>
      </c>
      <c r="AN445">
        <v>7.7999999999999996E-3</v>
      </c>
      <c r="AO445">
        <v>2.2700000000000001E-2</v>
      </c>
      <c r="AP445">
        <v>4.0000000000000001E-3</v>
      </c>
      <c r="AQ445">
        <v>9.69E-2</v>
      </c>
      <c r="AR445">
        <v>4.7000000000000002E-3</v>
      </c>
      <c r="AS445">
        <v>5.6650999999999998</v>
      </c>
      <c r="AT445">
        <v>2.5399999999999999E-2</v>
      </c>
      <c r="AU445" t="s">
        <v>179</v>
      </c>
      <c r="AV445">
        <v>3.5999999999999999E-3</v>
      </c>
      <c r="AW445">
        <v>7.6E-3</v>
      </c>
      <c r="AX445">
        <v>1E-3</v>
      </c>
      <c r="AY445">
        <v>8.0000000000000002E-3</v>
      </c>
      <c r="AZ445">
        <v>8.0000000000000004E-4</v>
      </c>
      <c r="BA445">
        <v>5.4999999999999997E-3</v>
      </c>
      <c r="BB445">
        <v>6.9999999999999999E-4</v>
      </c>
      <c r="BC445" t="s">
        <v>304</v>
      </c>
      <c r="BD445">
        <v>5.0000000000000001E-4</v>
      </c>
      <c r="BE445" t="s">
        <v>179</v>
      </c>
      <c r="BF445">
        <v>2.9999999999999997E-4</v>
      </c>
      <c r="BG445" t="s">
        <v>179</v>
      </c>
      <c r="BH445">
        <v>1E-4</v>
      </c>
      <c r="BI445" t="s">
        <v>318</v>
      </c>
      <c r="BJ445">
        <v>2.0000000000000001E-4</v>
      </c>
      <c r="BK445">
        <v>8.6999999999999994E-3</v>
      </c>
      <c r="BL445">
        <v>4.0000000000000002E-4</v>
      </c>
      <c r="BM445">
        <v>2.2000000000000001E-3</v>
      </c>
      <c r="BN445">
        <v>2.9999999999999997E-4</v>
      </c>
      <c r="BO445">
        <v>7.0000000000000001E-3</v>
      </c>
      <c r="BP445">
        <v>5.0000000000000001E-4</v>
      </c>
      <c r="BQ445" t="s">
        <v>179</v>
      </c>
      <c r="BR445">
        <v>2.9999999999999997E-4</v>
      </c>
      <c r="BS445" t="s">
        <v>179</v>
      </c>
      <c r="BT445">
        <v>4.0000000000000002E-4</v>
      </c>
      <c r="BU445" t="s">
        <v>179</v>
      </c>
      <c r="BV445">
        <v>6.9999999999999999E-4</v>
      </c>
      <c r="BW445" t="s">
        <v>179</v>
      </c>
      <c r="BX445">
        <v>8.0000000000000004E-4</v>
      </c>
      <c r="BY445" t="s">
        <v>179</v>
      </c>
      <c r="BZ445">
        <v>1.1000000000000001E-3</v>
      </c>
      <c r="CA445" t="s">
        <v>179</v>
      </c>
      <c r="CB445">
        <v>8.0000000000000004E-4</v>
      </c>
      <c r="CC445" t="s">
        <v>179</v>
      </c>
      <c r="CD445">
        <v>2E-3</v>
      </c>
      <c r="CE445" t="s">
        <v>179</v>
      </c>
      <c r="CF445">
        <v>2.2000000000000001E-3</v>
      </c>
      <c r="CG445" t="s">
        <v>179</v>
      </c>
      <c r="CH445">
        <v>1E-4</v>
      </c>
      <c r="CI445" t="s">
        <v>179</v>
      </c>
      <c r="CJ445">
        <v>7.3000000000000001E-3</v>
      </c>
      <c r="CK445" t="s">
        <v>179</v>
      </c>
      <c r="CL445">
        <v>1.11E-2</v>
      </c>
      <c r="CM445" t="s">
        <v>179</v>
      </c>
      <c r="CN445">
        <v>4.1999999999999997E-3</v>
      </c>
      <c r="CO445" t="s">
        <v>179</v>
      </c>
      <c r="CP445">
        <v>8.9999999999999998E-4</v>
      </c>
      <c r="CQ445" t="s">
        <v>179</v>
      </c>
      <c r="CR445">
        <v>3.0999999999999999E-3</v>
      </c>
      <c r="CS445" t="s">
        <v>179</v>
      </c>
      <c r="CT445">
        <v>1.9E-3</v>
      </c>
      <c r="CU445" t="s">
        <v>179</v>
      </c>
      <c r="CV445">
        <v>8.0000000000000004E-4</v>
      </c>
      <c r="CW445" t="s">
        <v>18</v>
      </c>
      <c r="CY445" t="s">
        <v>179</v>
      </c>
      <c r="CZ445">
        <v>5.9999999999999995E-4</v>
      </c>
      <c r="DA445" t="s">
        <v>192</v>
      </c>
      <c r="DB445">
        <v>5.9999999999999995E-4</v>
      </c>
      <c r="DC445" t="s">
        <v>192</v>
      </c>
      <c r="DD445">
        <v>5.9999999999999995E-4</v>
      </c>
      <c r="DE445" t="s">
        <v>179</v>
      </c>
      <c r="DF445">
        <v>5.9999999999999995E-4</v>
      </c>
      <c r="DG445" t="s">
        <v>179</v>
      </c>
      <c r="DH445">
        <v>4.0000000000000002E-4</v>
      </c>
      <c r="DI445" t="s">
        <v>179</v>
      </c>
      <c r="DJ445">
        <v>4.0000000000000002E-4</v>
      </c>
      <c r="DK445" t="s">
        <v>2621</v>
      </c>
      <c r="DL445" t="s">
        <v>59</v>
      </c>
      <c r="DS445" t="s">
        <v>2624</v>
      </c>
      <c r="DT445" t="s">
        <v>6013</v>
      </c>
      <c r="DW445" t="s">
        <v>5099</v>
      </c>
    </row>
    <row r="446" spans="1:127">
      <c r="A446">
        <v>125</v>
      </c>
      <c r="B446" s="14">
        <v>44746.881944444445</v>
      </c>
      <c r="C446" t="s">
        <v>52</v>
      </c>
      <c r="D446">
        <v>0</v>
      </c>
      <c r="E446">
        <v>0</v>
      </c>
      <c r="F446">
        <v>0</v>
      </c>
      <c r="G446" t="s">
        <v>54</v>
      </c>
      <c r="H446" t="s">
        <v>55</v>
      </c>
      <c r="I446" t="s">
        <v>55</v>
      </c>
      <c r="J446" t="s">
        <v>55</v>
      </c>
      <c r="K446" t="s">
        <v>18</v>
      </c>
      <c r="L446">
        <v>90</v>
      </c>
      <c r="M446" t="s">
        <v>173</v>
      </c>
      <c r="N446">
        <v>0</v>
      </c>
      <c r="O446" t="s">
        <v>173</v>
      </c>
      <c r="P446">
        <v>0</v>
      </c>
      <c r="Q446" t="s">
        <v>173</v>
      </c>
      <c r="R446">
        <v>0</v>
      </c>
      <c r="S446">
        <v>2</v>
      </c>
      <c r="T446" t="s">
        <v>174</v>
      </c>
      <c r="U446">
        <v>4.2854000000000001</v>
      </c>
      <c r="V446">
        <v>0.67149999999999999</v>
      </c>
      <c r="W446">
        <v>12.6777</v>
      </c>
      <c r="X446">
        <v>0.33560000000000001</v>
      </c>
      <c r="Y446">
        <v>39.3125</v>
      </c>
      <c r="Z446">
        <v>0.35899999999999999</v>
      </c>
      <c r="AA446">
        <v>4.8800000000000003E-2</v>
      </c>
      <c r="AB446">
        <v>1.5699999999999999E-2</v>
      </c>
      <c r="AC446" t="s">
        <v>179</v>
      </c>
      <c r="AD446">
        <v>8.6E-3</v>
      </c>
      <c r="AE446" t="s">
        <v>179</v>
      </c>
      <c r="AF446">
        <v>1.7100000000000001E-2</v>
      </c>
      <c r="AG446">
        <v>0.16089999999999999</v>
      </c>
      <c r="AH446">
        <v>7.7999999999999996E-3</v>
      </c>
      <c r="AI446">
        <v>7.6515000000000004</v>
      </c>
      <c r="AJ446">
        <v>3.2500000000000001E-2</v>
      </c>
      <c r="AK446">
        <v>0.62409999999999999</v>
      </c>
      <c r="AL446">
        <v>7.9000000000000008E-3</v>
      </c>
      <c r="AM446">
        <v>2.7300000000000001E-2</v>
      </c>
      <c r="AN446">
        <v>8.6E-3</v>
      </c>
      <c r="AO446">
        <v>1.7600000000000001E-2</v>
      </c>
      <c r="AP446">
        <v>4.1999999999999997E-3</v>
      </c>
      <c r="AQ446">
        <v>0.11360000000000001</v>
      </c>
      <c r="AR446">
        <v>5.0000000000000001E-3</v>
      </c>
      <c r="AS446">
        <v>6.1265000000000001</v>
      </c>
      <c r="AT446">
        <v>2.6499999999999999E-2</v>
      </c>
      <c r="AU446">
        <v>4.0000000000000001E-3</v>
      </c>
      <c r="AV446">
        <v>3.8E-3</v>
      </c>
      <c r="AW446">
        <v>7.0000000000000001E-3</v>
      </c>
      <c r="AX446">
        <v>1E-3</v>
      </c>
      <c r="AY446">
        <v>7.9000000000000008E-3</v>
      </c>
      <c r="AZ446">
        <v>8.0000000000000004E-4</v>
      </c>
      <c r="BA446">
        <v>6.3E-3</v>
      </c>
      <c r="BB446">
        <v>6.9999999999999999E-4</v>
      </c>
      <c r="BC446" t="s">
        <v>245</v>
      </c>
      <c r="BD446">
        <v>5.0000000000000001E-4</v>
      </c>
      <c r="BE446" t="s">
        <v>179</v>
      </c>
      <c r="BF446">
        <v>2.9999999999999997E-4</v>
      </c>
      <c r="BG446" t="s">
        <v>179</v>
      </c>
      <c r="BH446">
        <v>1E-4</v>
      </c>
      <c r="BI446" t="s">
        <v>318</v>
      </c>
      <c r="BJ446">
        <v>2.0000000000000001E-4</v>
      </c>
      <c r="BK446">
        <v>8.9999999999999993E-3</v>
      </c>
      <c r="BL446">
        <v>5.0000000000000001E-4</v>
      </c>
      <c r="BM446">
        <v>2.8999999999999998E-3</v>
      </c>
      <c r="BN446">
        <v>2.9999999999999997E-4</v>
      </c>
      <c r="BO446">
        <v>7.4999999999999997E-3</v>
      </c>
      <c r="BP446">
        <v>5.0000000000000001E-4</v>
      </c>
      <c r="BQ446" t="s">
        <v>179</v>
      </c>
      <c r="BR446">
        <v>2.9999999999999997E-4</v>
      </c>
      <c r="BS446" t="s">
        <v>179</v>
      </c>
      <c r="BT446">
        <v>4.0000000000000002E-4</v>
      </c>
      <c r="BU446" t="s">
        <v>179</v>
      </c>
      <c r="BV446">
        <v>6.9999999999999999E-4</v>
      </c>
      <c r="BW446" t="s">
        <v>18</v>
      </c>
      <c r="BY446" t="s">
        <v>18</v>
      </c>
      <c r="CA446" t="s">
        <v>179</v>
      </c>
      <c r="CB446">
        <v>8.0000000000000004E-4</v>
      </c>
      <c r="CC446" t="s">
        <v>179</v>
      </c>
      <c r="CD446">
        <v>2.0999999999999999E-3</v>
      </c>
      <c r="CE446" t="s">
        <v>517</v>
      </c>
      <c r="CF446">
        <v>2.3E-3</v>
      </c>
      <c r="CG446" t="s">
        <v>179</v>
      </c>
      <c r="CH446">
        <v>1E-4</v>
      </c>
      <c r="CI446" t="s">
        <v>179</v>
      </c>
      <c r="CJ446">
        <v>7.4999999999999997E-3</v>
      </c>
      <c r="CK446" t="s">
        <v>179</v>
      </c>
      <c r="CL446">
        <v>1.17E-2</v>
      </c>
      <c r="CM446" t="s">
        <v>179</v>
      </c>
      <c r="CN446">
        <v>4.4999999999999997E-3</v>
      </c>
      <c r="CO446" t="s">
        <v>179</v>
      </c>
      <c r="CP446">
        <v>8.9999999999999998E-4</v>
      </c>
      <c r="CQ446" t="s">
        <v>179</v>
      </c>
      <c r="CR446">
        <v>3.3E-3</v>
      </c>
      <c r="CS446" t="s">
        <v>179</v>
      </c>
      <c r="CT446">
        <v>1.9E-3</v>
      </c>
      <c r="CU446" t="s">
        <v>18</v>
      </c>
      <c r="CW446" t="s">
        <v>18</v>
      </c>
      <c r="CY446" t="s">
        <v>179</v>
      </c>
      <c r="CZ446">
        <v>5.9999999999999995E-4</v>
      </c>
      <c r="DA446" t="s">
        <v>179</v>
      </c>
      <c r="DB446">
        <v>5.9999999999999995E-4</v>
      </c>
      <c r="DC446" t="s">
        <v>179</v>
      </c>
      <c r="DD446">
        <v>5.9999999999999995E-4</v>
      </c>
      <c r="DE446" t="s">
        <v>179</v>
      </c>
      <c r="DF446">
        <v>5.9999999999999995E-4</v>
      </c>
      <c r="DG446" t="s">
        <v>179</v>
      </c>
      <c r="DH446">
        <v>4.0000000000000002E-4</v>
      </c>
      <c r="DI446" t="s">
        <v>179</v>
      </c>
      <c r="DJ446">
        <v>4.0000000000000002E-4</v>
      </c>
      <c r="DK446" t="s">
        <v>2621</v>
      </c>
      <c r="DL446" t="s">
        <v>59</v>
      </c>
      <c r="DS446" t="s">
        <v>2625</v>
      </c>
      <c r="DT446" t="s">
        <v>6032</v>
      </c>
      <c r="DW446" t="s">
        <v>5100</v>
      </c>
    </row>
    <row r="447" spans="1:127">
      <c r="A447">
        <v>126</v>
      </c>
      <c r="B447" s="14">
        <v>44746.886805555558</v>
      </c>
      <c r="C447" t="s">
        <v>52</v>
      </c>
      <c r="D447">
        <v>0</v>
      </c>
      <c r="E447">
        <v>0</v>
      </c>
      <c r="F447">
        <v>0</v>
      </c>
      <c r="G447" t="s">
        <v>54</v>
      </c>
      <c r="H447" t="s">
        <v>55</v>
      </c>
      <c r="I447" t="s">
        <v>55</v>
      </c>
      <c r="J447" t="s">
        <v>55</v>
      </c>
      <c r="K447" t="s">
        <v>18</v>
      </c>
      <c r="L447">
        <v>90</v>
      </c>
      <c r="M447" t="s">
        <v>173</v>
      </c>
      <c r="N447">
        <v>0</v>
      </c>
      <c r="O447" t="s">
        <v>173</v>
      </c>
      <c r="P447">
        <v>0</v>
      </c>
      <c r="Q447" t="s">
        <v>173</v>
      </c>
      <c r="R447">
        <v>0</v>
      </c>
      <c r="S447">
        <v>2</v>
      </c>
      <c r="T447" t="s">
        <v>174</v>
      </c>
      <c r="U447">
        <v>4.5532000000000004</v>
      </c>
      <c r="V447">
        <v>0.68300000000000005</v>
      </c>
      <c r="W447">
        <v>12.703099999999999</v>
      </c>
      <c r="X447">
        <v>0.33750000000000002</v>
      </c>
      <c r="Y447">
        <v>42.095399999999998</v>
      </c>
      <c r="Z447">
        <v>0.37359999999999999</v>
      </c>
      <c r="AA447">
        <v>2.6700000000000002E-2</v>
      </c>
      <c r="AB447">
        <v>1.54E-2</v>
      </c>
      <c r="AC447" t="s">
        <v>179</v>
      </c>
      <c r="AD447">
        <v>8.6999999999999994E-3</v>
      </c>
      <c r="AE447" t="s">
        <v>179</v>
      </c>
      <c r="AF447">
        <v>1.66E-2</v>
      </c>
      <c r="AG447">
        <v>0.21299999999999999</v>
      </c>
      <c r="AH447">
        <v>8.3999999999999995E-3</v>
      </c>
      <c r="AI447">
        <v>7.6855000000000002</v>
      </c>
      <c r="AJ447">
        <v>3.2599999999999997E-2</v>
      </c>
      <c r="AK447">
        <v>0.62570000000000003</v>
      </c>
      <c r="AL447">
        <v>7.9000000000000008E-3</v>
      </c>
      <c r="AM447">
        <v>2.8199999999999999E-2</v>
      </c>
      <c r="AN447">
        <v>8.6E-3</v>
      </c>
      <c r="AO447">
        <v>2.1899999999999999E-2</v>
      </c>
      <c r="AP447">
        <v>4.1999999999999997E-3</v>
      </c>
      <c r="AQ447">
        <v>0.1144</v>
      </c>
      <c r="AR447">
        <v>5.0000000000000001E-3</v>
      </c>
      <c r="AS447">
        <v>6.2081999999999997</v>
      </c>
      <c r="AT447">
        <v>2.6700000000000002E-2</v>
      </c>
      <c r="AU447">
        <v>4.8999999999999998E-3</v>
      </c>
      <c r="AV447">
        <v>3.8E-3</v>
      </c>
      <c r="AW447">
        <v>7.9000000000000008E-3</v>
      </c>
      <c r="AX447">
        <v>1E-3</v>
      </c>
      <c r="AY447">
        <v>8.8999999999999999E-3</v>
      </c>
      <c r="AZ447">
        <v>8.0000000000000004E-4</v>
      </c>
      <c r="BA447">
        <v>6.1999999999999998E-3</v>
      </c>
      <c r="BB447">
        <v>6.9999999999999999E-4</v>
      </c>
      <c r="BC447" t="s">
        <v>285</v>
      </c>
      <c r="BD447">
        <v>5.0000000000000001E-4</v>
      </c>
      <c r="BE447" t="s">
        <v>179</v>
      </c>
      <c r="BF447">
        <v>2.9999999999999997E-4</v>
      </c>
      <c r="BG447" t="s">
        <v>179</v>
      </c>
      <c r="BH447">
        <v>1E-4</v>
      </c>
      <c r="BI447" t="s">
        <v>286</v>
      </c>
      <c r="BJ447">
        <v>2.0000000000000001E-4</v>
      </c>
      <c r="BK447">
        <v>8.8000000000000005E-3</v>
      </c>
      <c r="BL447">
        <v>4.0000000000000002E-4</v>
      </c>
      <c r="BM447">
        <v>2.3999999999999998E-3</v>
      </c>
      <c r="BN447">
        <v>2.9999999999999997E-4</v>
      </c>
      <c r="BO447">
        <v>7.0000000000000001E-3</v>
      </c>
      <c r="BP447">
        <v>5.0000000000000001E-4</v>
      </c>
      <c r="BQ447" t="s">
        <v>179</v>
      </c>
      <c r="BR447">
        <v>2.9999999999999997E-4</v>
      </c>
      <c r="BS447" t="s">
        <v>179</v>
      </c>
      <c r="BT447">
        <v>2.9999999999999997E-4</v>
      </c>
      <c r="BU447" t="s">
        <v>179</v>
      </c>
      <c r="BV447">
        <v>5.9999999999999995E-4</v>
      </c>
      <c r="BW447" t="s">
        <v>18</v>
      </c>
      <c r="BY447" t="s">
        <v>179</v>
      </c>
      <c r="BZ447">
        <v>1.1000000000000001E-3</v>
      </c>
      <c r="CA447" t="s">
        <v>179</v>
      </c>
      <c r="CB447">
        <v>8.0000000000000004E-4</v>
      </c>
      <c r="CC447" t="s">
        <v>179</v>
      </c>
      <c r="CD447">
        <v>2.0999999999999999E-3</v>
      </c>
      <c r="CE447" t="s">
        <v>179</v>
      </c>
      <c r="CF447">
        <v>2.2000000000000001E-3</v>
      </c>
      <c r="CG447" t="s">
        <v>216</v>
      </c>
      <c r="CH447">
        <v>1E-4</v>
      </c>
      <c r="CI447" t="s">
        <v>179</v>
      </c>
      <c r="CJ447">
        <v>7.0000000000000001E-3</v>
      </c>
      <c r="CK447" t="s">
        <v>179</v>
      </c>
      <c r="CL447">
        <v>1.1299999999999999E-2</v>
      </c>
      <c r="CM447" t="s">
        <v>179</v>
      </c>
      <c r="CN447">
        <v>2.8E-3</v>
      </c>
      <c r="CO447" t="s">
        <v>179</v>
      </c>
      <c r="CP447">
        <v>8.0000000000000004E-4</v>
      </c>
      <c r="CQ447" t="s">
        <v>179</v>
      </c>
      <c r="CR447">
        <v>3.3E-3</v>
      </c>
      <c r="CS447" t="s">
        <v>179</v>
      </c>
      <c r="CT447">
        <v>1.9E-3</v>
      </c>
      <c r="CU447" t="s">
        <v>18</v>
      </c>
      <c r="CW447" t="s">
        <v>18</v>
      </c>
      <c r="CY447" t="s">
        <v>179</v>
      </c>
      <c r="CZ447">
        <v>5.0000000000000001E-4</v>
      </c>
      <c r="DA447" t="s">
        <v>179</v>
      </c>
      <c r="DB447">
        <v>5.9999999999999995E-4</v>
      </c>
      <c r="DC447" t="s">
        <v>179</v>
      </c>
      <c r="DD447">
        <v>5.9999999999999995E-4</v>
      </c>
      <c r="DE447" t="s">
        <v>179</v>
      </c>
      <c r="DF447">
        <v>5.9999999999999995E-4</v>
      </c>
      <c r="DG447" t="s">
        <v>179</v>
      </c>
      <c r="DH447">
        <v>4.0000000000000002E-4</v>
      </c>
      <c r="DI447" t="s">
        <v>179</v>
      </c>
      <c r="DJ447">
        <v>2.9999999999999997E-4</v>
      </c>
      <c r="DK447" t="s">
        <v>2626</v>
      </c>
      <c r="DL447" t="s">
        <v>59</v>
      </c>
      <c r="DS447" t="s">
        <v>2572</v>
      </c>
      <c r="DT447" t="s">
        <v>5984</v>
      </c>
      <c r="DW447" t="s">
        <v>5101</v>
      </c>
    </row>
    <row r="448" spans="1:127">
      <c r="A448">
        <v>127</v>
      </c>
      <c r="B448" s="14">
        <v>44746.888194444444</v>
      </c>
      <c r="C448" t="s">
        <v>52</v>
      </c>
      <c r="D448">
        <v>0</v>
      </c>
      <c r="E448">
        <v>0</v>
      </c>
      <c r="F448">
        <v>0</v>
      </c>
      <c r="G448" t="s">
        <v>54</v>
      </c>
      <c r="H448" t="s">
        <v>55</v>
      </c>
      <c r="I448" t="s">
        <v>55</v>
      </c>
      <c r="J448" t="s">
        <v>55</v>
      </c>
      <c r="K448" t="s">
        <v>18</v>
      </c>
      <c r="L448">
        <v>90</v>
      </c>
      <c r="M448" t="s">
        <v>173</v>
      </c>
      <c r="N448">
        <v>0</v>
      </c>
      <c r="O448" t="s">
        <v>173</v>
      </c>
      <c r="P448">
        <v>0</v>
      </c>
      <c r="Q448" t="s">
        <v>173</v>
      </c>
      <c r="R448">
        <v>0</v>
      </c>
      <c r="S448">
        <v>2</v>
      </c>
      <c r="T448" t="s">
        <v>174</v>
      </c>
      <c r="U448">
        <v>3.9748000000000001</v>
      </c>
      <c r="V448">
        <v>0.69269999999999998</v>
      </c>
      <c r="W448">
        <v>11.452199999999999</v>
      </c>
      <c r="X448">
        <v>0.32840000000000003</v>
      </c>
      <c r="Y448">
        <v>39.076000000000001</v>
      </c>
      <c r="Z448">
        <v>0.36059999999999998</v>
      </c>
      <c r="AA448">
        <v>2.8799999999999999E-2</v>
      </c>
      <c r="AB448">
        <v>1.5699999999999999E-2</v>
      </c>
      <c r="AC448" t="s">
        <v>179</v>
      </c>
      <c r="AD448">
        <v>8.6E-3</v>
      </c>
      <c r="AE448" t="s">
        <v>179</v>
      </c>
      <c r="AF448">
        <v>1.7000000000000001E-2</v>
      </c>
      <c r="AG448">
        <v>0.18729999999999999</v>
      </c>
      <c r="AH448">
        <v>8.5000000000000006E-3</v>
      </c>
      <c r="AI448">
        <v>7.3291000000000004</v>
      </c>
      <c r="AJ448">
        <v>3.2099999999999997E-2</v>
      </c>
      <c r="AK448">
        <v>0.66139999999999999</v>
      </c>
      <c r="AL448">
        <v>8.2000000000000007E-3</v>
      </c>
      <c r="AM448">
        <v>3.1300000000000001E-2</v>
      </c>
      <c r="AN448">
        <v>8.8000000000000005E-3</v>
      </c>
      <c r="AO448">
        <v>2.2499999999999999E-2</v>
      </c>
      <c r="AP448">
        <v>4.4000000000000003E-3</v>
      </c>
      <c r="AQ448">
        <v>0.1268</v>
      </c>
      <c r="AR448">
        <v>5.3E-3</v>
      </c>
      <c r="AS448">
        <v>7.7678000000000003</v>
      </c>
      <c r="AT448">
        <v>2.9899999999999999E-2</v>
      </c>
      <c r="AU448">
        <v>4.7000000000000002E-3</v>
      </c>
      <c r="AV448">
        <v>4.1999999999999997E-3</v>
      </c>
      <c r="AW448">
        <v>9.1000000000000004E-3</v>
      </c>
      <c r="AX448">
        <v>1E-3</v>
      </c>
      <c r="AY448">
        <v>9.4999999999999998E-3</v>
      </c>
      <c r="AZ448">
        <v>8.9999999999999998E-4</v>
      </c>
      <c r="BA448">
        <v>6.7999999999999996E-3</v>
      </c>
      <c r="BB448">
        <v>6.9999999999999999E-4</v>
      </c>
      <c r="BC448" t="s">
        <v>245</v>
      </c>
      <c r="BD448">
        <v>5.0000000000000001E-4</v>
      </c>
      <c r="BE448" t="s">
        <v>179</v>
      </c>
      <c r="BF448">
        <v>2.9999999999999997E-4</v>
      </c>
      <c r="BG448" t="s">
        <v>179</v>
      </c>
      <c r="BH448">
        <v>1E-4</v>
      </c>
      <c r="BI448" t="s">
        <v>286</v>
      </c>
      <c r="BJ448">
        <v>2.0000000000000001E-4</v>
      </c>
      <c r="BK448">
        <v>9.1999999999999998E-3</v>
      </c>
      <c r="BL448">
        <v>5.0000000000000001E-4</v>
      </c>
      <c r="BM448">
        <v>2.8E-3</v>
      </c>
      <c r="BN448">
        <v>2.9999999999999997E-4</v>
      </c>
      <c r="BO448">
        <v>6.8999999999999999E-3</v>
      </c>
      <c r="BP448">
        <v>5.0000000000000001E-4</v>
      </c>
      <c r="BQ448" t="s">
        <v>179</v>
      </c>
      <c r="BR448">
        <v>2.9999999999999997E-4</v>
      </c>
      <c r="BS448" t="s">
        <v>179</v>
      </c>
      <c r="BT448">
        <v>4.0000000000000002E-4</v>
      </c>
      <c r="BU448" t="s">
        <v>179</v>
      </c>
      <c r="BV448">
        <v>5.9999999999999995E-4</v>
      </c>
      <c r="BW448" t="s">
        <v>18</v>
      </c>
      <c r="BY448" t="s">
        <v>179</v>
      </c>
      <c r="BZ448">
        <v>1.1000000000000001E-3</v>
      </c>
      <c r="CA448" t="s">
        <v>179</v>
      </c>
      <c r="CB448">
        <v>8.0000000000000004E-4</v>
      </c>
      <c r="CC448" t="s">
        <v>179</v>
      </c>
      <c r="CD448">
        <v>2.0999999999999999E-3</v>
      </c>
      <c r="CE448" t="s">
        <v>179</v>
      </c>
      <c r="CF448">
        <v>2.3E-3</v>
      </c>
      <c r="CG448" t="s">
        <v>216</v>
      </c>
      <c r="CH448">
        <v>1E-4</v>
      </c>
      <c r="CI448" t="s">
        <v>179</v>
      </c>
      <c r="CJ448">
        <v>7.1999999999999998E-3</v>
      </c>
      <c r="CK448" t="s">
        <v>179</v>
      </c>
      <c r="CL448">
        <v>1.14E-2</v>
      </c>
      <c r="CM448" t="s">
        <v>179</v>
      </c>
      <c r="CN448">
        <v>4.1999999999999997E-3</v>
      </c>
      <c r="CO448" t="s">
        <v>179</v>
      </c>
      <c r="CP448">
        <v>8.9999999999999998E-4</v>
      </c>
      <c r="CQ448" t="s">
        <v>179</v>
      </c>
      <c r="CR448">
        <v>3.3999999999999998E-3</v>
      </c>
      <c r="CS448" t="s">
        <v>179</v>
      </c>
      <c r="CT448">
        <v>2E-3</v>
      </c>
      <c r="CU448" t="s">
        <v>18</v>
      </c>
      <c r="CW448" t="s">
        <v>18</v>
      </c>
      <c r="CY448" t="s">
        <v>179</v>
      </c>
      <c r="CZ448">
        <v>5.0000000000000001E-4</v>
      </c>
      <c r="DA448" t="s">
        <v>179</v>
      </c>
      <c r="DB448">
        <v>5.9999999999999995E-4</v>
      </c>
      <c r="DC448" t="s">
        <v>179</v>
      </c>
      <c r="DD448">
        <v>5.9999999999999995E-4</v>
      </c>
      <c r="DE448" t="s">
        <v>179</v>
      </c>
      <c r="DF448">
        <v>5.9999999999999995E-4</v>
      </c>
      <c r="DG448" t="s">
        <v>179</v>
      </c>
      <c r="DH448">
        <v>4.0000000000000002E-4</v>
      </c>
      <c r="DI448" t="s">
        <v>179</v>
      </c>
      <c r="DJ448">
        <v>4.0000000000000002E-4</v>
      </c>
      <c r="DK448" t="s">
        <v>2626</v>
      </c>
      <c r="DL448" t="s">
        <v>59</v>
      </c>
      <c r="DS448" t="s">
        <v>2627</v>
      </c>
      <c r="DT448" t="s">
        <v>6013</v>
      </c>
      <c r="DW448" t="s">
        <v>5102</v>
      </c>
    </row>
    <row r="449" spans="1:127">
      <c r="A449">
        <v>128</v>
      </c>
      <c r="B449" s="14">
        <v>44746.890277777777</v>
      </c>
      <c r="C449" t="s">
        <v>52</v>
      </c>
      <c r="D449">
        <v>0</v>
      </c>
      <c r="E449">
        <v>0</v>
      </c>
      <c r="F449">
        <v>0</v>
      </c>
      <c r="G449" t="s">
        <v>54</v>
      </c>
      <c r="H449" t="s">
        <v>55</v>
      </c>
      <c r="I449" t="s">
        <v>55</v>
      </c>
      <c r="J449" t="s">
        <v>55</v>
      </c>
      <c r="K449" t="s">
        <v>18</v>
      </c>
      <c r="L449">
        <v>90</v>
      </c>
      <c r="M449" t="s">
        <v>173</v>
      </c>
      <c r="N449">
        <v>0</v>
      </c>
      <c r="O449" t="s">
        <v>173</v>
      </c>
      <c r="P449">
        <v>0</v>
      </c>
      <c r="Q449" t="s">
        <v>173</v>
      </c>
      <c r="R449">
        <v>0</v>
      </c>
      <c r="S449">
        <v>2</v>
      </c>
      <c r="T449" t="s">
        <v>174</v>
      </c>
      <c r="U449">
        <v>4.3167999999999997</v>
      </c>
      <c r="V449">
        <v>0.69279999999999997</v>
      </c>
      <c r="W449">
        <v>11.984400000000001</v>
      </c>
      <c r="X449">
        <v>0.33339999999999997</v>
      </c>
      <c r="Y449">
        <v>39.0002</v>
      </c>
      <c r="Z449">
        <v>0.35970000000000002</v>
      </c>
      <c r="AA449">
        <v>3.4799999999999998E-2</v>
      </c>
      <c r="AB449">
        <v>1.5900000000000001E-2</v>
      </c>
      <c r="AC449" t="s">
        <v>179</v>
      </c>
      <c r="AD449">
        <v>8.6999999999999994E-3</v>
      </c>
      <c r="AE449" t="s">
        <v>179</v>
      </c>
      <c r="AF449">
        <v>1.7500000000000002E-2</v>
      </c>
      <c r="AG449">
        <v>0.2059</v>
      </c>
      <c r="AH449">
        <v>8.3999999999999995E-3</v>
      </c>
      <c r="AI449">
        <v>7.9187000000000003</v>
      </c>
      <c r="AJ449">
        <v>3.3300000000000003E-2</v>
      </c>
      <c r="AK449">
        <v>0.68130000000000002</v>
      </c>
      <c r="AL449">
        <v>8.3000000000000001E-3</v>
      </c>
      <c r="AM449">
        <v>2.93E-2</v>
      </c>
      <c r="AN449">
        <v>8.8999999999999999E-3</v>
      </c>
      <c r="AO449">
        <v>2.7099999999999999E-2</v>
      </c>
      <c r="AP449">
        <v>4.4999999999999997E-3</v>
      </c>
      <c r="AQ449">
        <v>0.20419999999999999</v>
      </c>
      <c r="AR449">
        <v>6.6E-3</v>
      </c>
      <c r="AS449">
        <v>7.2173999999999996</v>
      </c>
      <c r="AT449">
        <v>2.9000000000000001E-2</v>
      </c>
      <c r="AU449" t="s">
        <v>179</v>
      </c>
      <c r="AV449">
        <v>4.1000000000000003E-3</v>
      </c>
      <c r="AW449">
        <v>1.01E-2</v>
      </c>
      <c r="AX449">
        <v>1.1999999999999999E-3</v>
      </c>
      <c r="AY449">
        <v>8.0999999999999996E-3</v>
      </c>
      <c r="AZ449">
        <v>8.0000000000000004E-4</v>
      </c>
      <c r="BA449">
        <v>8.2000000000000007E-3</v>
      </c>
      <c r="BB449">
        <v>8.0000000000000004E-4</v>
      </c>
      <c r="BC449" t="s">
        <v>285</v>
      </c>
      <c r="BD449">
        <v>5.0000000000000001E-4</v>
      </c>
      <c r="BE449" t="s">
        <v>179</v>
      </c>
      <c r="BF449">
        <v>2.9999999999999997E-4</v>
      </c>
      <c r="BG449" t="s">
        <v>179</v>
      </c>
      <c r="BH449">
        <v>1E-4</v>
      </c>
      <c r="BI449" t="s">
        <v>318</v>
      </c>
      <c r="BJ449">
        <v>2.0000000000000001E-4</v>
      </c>
      <c r="BK449">
        <v>8.6999999999999994E-3</v>
      </c>
      <c r="BL449">
        <v>5.0000000000000001E-4</v>
      </c>
      <c r="BM449">
        <v>2.8E-3</v>
      </c>
      <c r="BN449">
        <v>2.9999999999999997E-4</v>
      </c>
      <c r="BO449">
        <v>6.8999999999999999E-3</v>
      </c>
      <c r="BP449">
        <v>5.0000000000000001E-4</v>
      </c>
      <c r="BQ449" t="s">
        <v>179</v>
      </c>
      <c r="BR449">
        <v>2.9999999999999997E-4</v>
      </c>
      <c r="BS449" t="s">
        <v>179</v>
      </c>
      <c r="BT449">
        <v>4.0000000000000002E-4</v>
      </c>
      <c r="BU449" t="s">
        <v>179</v>
      </c>
      <c r="BV449">
        <v>5.9999999999999995E-4</v>
      </c>
      <c r="BW449" t="s">
        <v>18</v>
      </c>
      <c r="BY449" t="s">
        <v>179</v>
      </c>
      <c r="BZ449">
        <v>1.1000000000000001E-3</v>
      </c>
      <c r="CA449" t="s">
        <v>179</v>
      </c>
      <c r="CB449">
        <v>8.0000000000000004E-4</v>
      </c>
      <c r="CC449" t="s">
        <v>179</v>
      </c>
      <c r="CD449">
        <v>2.0999999999999999E-3</v>
      </c>
      <c r="CE449" t="s">
        <v>179</v>
      </c>
      <c r="CF449">
        <v>2.3E-3</v>
      </c>
      <c r="CG449" t="s">
        <v>179</v>
      </c>
      <c r="CH449">
        <v>1E-4</v>
      </c>
      <c r="CI449" t="s">
        <v>179</v>
      </c>
      <c r="CJ449">
        <v>7.1999999999999998E-3</v>
      </c>
      <c r="CK449" t="s">
        <v>179</v>
      </c>
      <c r="CL449">
        <v>1.15E-2</v>
      </c>
      <c r="CM449" t="s">
        <v>179</v>
      </c>
      <c r="CN449">
        <v>4.3E-3</v>
      </c>
      <c r="CO449" t="s">
        <v>179</v>
      </c>
      <c r="CP449">
        <v>8.9999999999999998E-4</v>
      </c>
      <c r="CQ449" t="s">
        <v>179</v>
      </c>
      <c r="CR449">
        <v>3.3999999999999998E-3</v>
      </c>
      <c r="CS449" t="s">
        <v>179</v>
      </c>
      <c r="CT449">
        <v>1.9E-3</v>
      </c>
      <c r="CU449" t="s">
        <v>18</v>
      </c>
      <c r="CW449" t="s">
        <v>18</v>
      </c>
      <c r="CY449" t="s">
        <v>179</v>
      </c>
      <c r="CZ449">
        <v>5.9999999999999995E-4</v>
      </c>
      <c r="DA449" t="s">
        <v>179</v>
      </c>
      <c r="DB449">
        <v>5.9999999999999995E-4</v>
      </c>
      <c r="DC449" t="s">
        <v>179</v>
      </c>
      <c r="DD449">
        <v>5.9999999999999995E-4</v>
      </c>
      <c r="DE449" t="s">
        <v>179</v>
      </c>
      <c r="DF449">
        <v>6.9999999999999999E-4</v>
      </c>
      <c r="DG449" t="s">
        <v>179</v>
      </c>
      <c r="DH449">
        <v>5.0000000000000001E-4</v>
      </c>
      <c r="DI449" t="s">
        <v>179</v>
      </c>
      <c r="DJ449">
        <v>4.0000000000000002E-4</v>
      </c>
      <c r="DK449" t="s">
        <v>2626</v>
      </c>
      <c r="DL449" t="s">
        <v>59</v>
      </c>
      <c r="DS449" t="s">
        <v>2628</v>
      </c>
      <c r="DT449" t="s">
        <v>1648</v>
      </c>
      <c r="DW449" t="s">
        <v>5103</v>
      </c>
    </row>
    <row r="450" spans="1:127">
      <c r="A450">
        <v>129</v>
      </c>
      <c r="B450" s="14">
        <v>44746.893055555556</v>
      </c>
      <c r="C450" t="s">
        <v>52</v>
      </c>
      <c r="D450">
        <v>0</v>
      </c>
      <c r="E450">
        <v>0</v>
      </c>
      <c r="F450">
        <v>0</v>
      </c>
      <c r="G450" t="s">
        <v>54</v>
      </c>
      <c r="H450" t="s">
        <v>55</v>
      </c>
      <c r="I450" t="s">
        <v>55</v>
      </c>
      <c r="J450" t="s">
        <v>55</v>
      </c>
      <c r="K450" t="s">
        <v>18</v>
      </c>
      <c r="L450">
        <v>90</v>
      </c>
      <c r="M450" t="s">
        <v>173</v>
      </c>
      <c r="N450">
        <v>0</v>
      </c>
      <c r="O450" t="s">
        <v>173</v>
      </c>
      <c r="P450">
        <v>0</v>
      </c>
      <c r="Q450" t="s">
        <v>173</v>
      </c>
      <c r="R450">
        <v>0</v>
      </c>
      <c r="S450">
        <v>2</v>
      </c>
      <c r="T450" t="s">
        <v>174</v>
      </c>
      <c r="U450">
        <v>4.2576000000000001</v>
      </c>
      <c r="V450">
        <v>0.67959999999999998</v>
      </c>
      <c r="W450">
        <v>12.2254</v>
      </c>
      <c r="X450">
        <v>0.33300000000000002</v>
      </c>
      <c r="Y450">
        <v>39.3553</v>
      </c>
      <c r="Z450">
        <v>0.36130000000000001</v>
      </c>
      <c r="AA450">
        <v>3.7499999999999999E-2</v>
      </c>
      <c r="AB450">
        <v>1.5299999999999999E-2</v>
      </c>
      <c r="AC450" t="s">
        <v>179</v>
      </c>
      <c r="AD450">
        <v>8.3999999999999995E-3</v>
      </c>
      <c r="AE450" t="s">
        <v>179</v>
      </c>
      <c r="AF450">
        <v>1.7000000000000001E-2</v>
      </c>
      <c r="AG450">
        <v>0.26019999999999999</v>
      </c>
      <c r="AH450">
        <v>8.9999999999999993E-3</v>
      </c>
      <c r="AI450">
        <v>7.3125999999999998</v>
      </c>
      <c r="AJ450">
        <v>3.1899999999999998E-2</v>
      </c>
      <c r="AK450">
        <v>0.57499999999999996</v>
      </c>
      <c r="AL450">
        <v>7.7000000000000002E-3</v>
      </c>
      <c r="AM450">
        <v>2.3800000000000002E-2</v>
      </c>
      <c r="AN450">
        <v>8.3000000000000001E-3</v>
      </c>
      <c r="AO450">
        <v>1.35E-2</v>
      </c>
      <c r="AP450">
        <v>4.3E-3</v>
      </c>
      <c r="AQ450">
        <v>0.122</v>
      </c>
      <c r="AR450">
        <v>5.3E-3</v>
      </c>
      <c r="AS450">
        <v>7.0724</v>
      </c>
      <c r="AT450">
        <v>2.8400000000000002E-2</v>
      </c>
      <c r="AU450" t="s">
        <v>179</v>
      </c>
      <c r="AV450">
        <v>4.0000000000000001E-3</v>
      </c>
      <c r="AW450">
        <v>1.3899999999999999E-2</v>
      </c>
      <c r="AX450">
        <v>1.1999999999999999E-3</v>
      </c>
      <c r="AY450">
        <v>9.7000000000000003E-3</v>
      </c>
      <c r="AZ450">
        <v>8.9999999999999998E-4</v>
      </c>
      <c r="BA450">
        <v>6.6E-3</v>
      </c>
      <c r="BB450">
        <v>6.9999999999999999E-4</v>
      </c>
      <c r="BC450" t="s">
        <v>285</v>
      </c>
      <c r="BD450">
        <v>5.0000000000000001E-4</v>
      </c>
      <c r="BE450" t="s">
        <v>179</v>
      </c>
      <c r="BF450">
        <v>2.9999999999999997E-4</v>
      </c>
      <c r="BG450" t="s">
        <v>179</v>
      </c>
      <c r="BH450">
        <v>1E-4</v>
      </c>
      <c r="BI450" t="s">
        <v>516</v>
      </c>
      <c r="BJ450">
        <v>2.0000000000000001E-4</v>
      </c>
      <c r="BK450">
        <v>9.4000000000000004E-3</v>
      </c>
      <c r="BL450">
        <v>5.0000000000000001E-4</v>
      </c>
      <c r="BM450">
        <v>2.5000000000000001E-3</v>
      </c>
      <c r="BN450">
        <v>2.9999999999999997E-4</v>
      </c>
      <c r="BO450">
        <v>6.7999999999999996E-3</v>
      </c>
      <c r="BP450">
        <v>5.0000000000000001E-4</v>
      </c>
      <c r="BQ450" t="s">
        <v>179</v>
      </c>
      <c r="BR450">
        <v>2.9999999999999997E-4</v>
      </c>
      <c r="BS450" t="s">
        <v>179</v>
      </c>
      <c r="BT450">
        <v>4.0000000000000002E-4</v>
      </c>
      <c r="BU450" t="s">
        <v>179</v>
      </c>
      <c r="BV450">
        <v>6.9999999999999999E-4</v>
      </c>
      <c r="BW450" t="s">
        <v>179</v>
      </c>
      <c r="BX450">
        <v>8.9999999999999998E-4</v>
      </c>
      <c r="BY450" t="s">
        <v>179</v>
      </c>
      <c r="BZ450">
        <v>1.1000000000000001E-3</v>
      </c>
      <c r="CA450" t="s">
        <v>179</v>
      </c>
      <c r="CB450">
        <v>8.0000000000000004E-4</v>
      </c>
      <c r="CC450" t="s">
        <v>179</v>
      </c>
      <c r="CD450">
        <v>2E-3</v>
      </c>
      <c r="CE450" t="s">
        <v>179</v>
      </c>
      <c r="CF450">
        <v>2.3E-3</v>
      </c>
      <c r="CG450" t="s">
        <v>216</v>
      </c>
      <c r="CH450">
        <v>1E-4</v>
      </c>
      <c r="CI450" t="s">
        <v>266</v>
      </c>
      <c r="CJ450">
        <v>7.1000000000000004E-3</v>
      </c>
      <c r="CK450" t="s">
        <v>179</v>
      </c>
      <c r="CL450">
        <v>1.12E-2</v>
      </c>
      <c r="CM450" t="s">
        <v>179</v>
      </c>
      <c r="CN450">
        <v>4.1000000000000003E-3</v>
      </c>
      <c r="CO450" t="s">
        <v>179</v>
      </c>
      <c r="CP450">
        <v>8.9999999999999998E-4</v>
      </c>
      <c r="CQ450" t="s">
        <v>179</v>
      </c>
      <c r="CR450">
        <v>3.2000000000000002E-3</v>
      </c>
      <c r="CS450" t="s">
        <v>179</v>
      </c>
      <c r="CT450">
        <v>1.9E-3</v>
      </c>
      <c r="CU450" t="s">
        <v>179</v>
      </c>
      <c r="CV450">
        <v>8.0000000000000004E-4</v>
      </c>
      <c r="CW450" t="s">
        <v>18</v>
      </c>
      <c r="CY450" t="s">
        <v>179</v>
      </c>
      <c r="CZ450">
        <v>5.0000000000000001E-4</v>
      </c>
      <c r="DA450" t="s">
        <v>179</v>
      </c>
      <c r="DB450">
        <v>5.9999999999999995E-4</v>
      </c>
      <c r="DC450" t="s">
        <v>212</v>
      </c>
      <c r="DD450">
        <v>5.9999999999999995E-4</v>
      </c>
      <c r="DE450" t="s">
        <v>179</v>
      </c>
      <c r="DF450">
        <v>5.9999999999999995E-4</v>
      </c>
      <c r="DG450" t="s">
        <v>179</v>
      </c>
      <c r="DH450">
        <v>4.0000000000000002E-4</v>
      </c>
      <c r="DI450" t="s">
        <v>179</v>
      </c>
      <c r="DJ450">
        <v>2.9999999999999997E-4</v>
      </c>
      <c r="DK450" t="s">
        <v>2626</v>
      </c>
      <c r="DL450" t="s">
        <v>59</v>
      </c>
      <c r="DS450" t="s">
        <v>2524</v>
      </c>
      <c r="DT450" t="s">
        <v>5994</v>
      </c>
      <c r="DW450" t="s">
        <v>5104</v>
      </c>
    </row>
    <row r="451" spans="1:127">
      <c r="A451">
        <v>130</v>
      </c>
      <c r="B451" s="14">
        <v>44746.900694444441</v>
      </c>
      <c r="C451" t="s">
        <v>52</v>
      </c>
      <c r="D451">
        <v>0</v>
      </c>
      <c r="E451">
        <v>0</v>
      </c>
      <c r="F451">
        <v>0</v>
      </c>
      <c r="G451" t="s">
        <v>54</v>
      </c>
      <c r="H451" t="s">
        <v>55</v>
      </c>
      <c r="I451" t="s">
        <v>55</v>
      </c>
      <c r="J451" t="s">
        <v>55</v>
      </c>
      <c r="K451" t="s">
        <v>18</v>
      </c>
      <c r="L451">
        <v>90</v>
      </c>
      <c r="M451" t="s">
        <v>173</v>
      </c>
      <c r="N451">
        <v>0</v>
      </c>
      <c r="O451" t="s">
        <v>173</v>
      </c>
      <c r="P451">
        <v>0</v>
      </c>
      <c r="Q451" t="s">
        <v>173</v>
      </c>
      <c r="R451">
        <v>0</v>
      </c>
      <c r="S451">
        <v>2</v>
      </c>
      <c r="T451" t="s">
        <v>174</v>
      </c>
      <c r="U451">
        <v>3.1818</v>
      </c>
      <c r="V451">
        <v>0.6623</v>
      </c>
      <c r="W451">
        <v>10.591200000000001</v>
      </c>
      <c r="X451">
        <v>0.31540000000000001</v>
      </c>
      <c r="Y451">
        <v>35.212400000000002</v>
      </c>
      <c r="Z451">
        <v>0.33829999999999999</v>
      </c>
      <c r="AA451">
        <v>3.7900000000000003E-2</v>
      </c>
      <c r="AB451">
        <v>1.61E-2</v>
      </c>
      <c r="AC451" t="s">
        <v>179</v>
      </c>
      <c r="AD451">
        <v>8.8999999999999999E-3</v>
      </c>
      <c r="AE451" t="s">
        <v>179</v>
      </c>
      <c r="AF451">
        <v>1.77E-2</v>
      </c>
      <c r="AG451">
        <v>0.21859999999999999</v>
      </c>
      <c r="AH451">
        <v>8.3999999999999995E-3</v>
      </c>
      <c r="AI451">
        <v>8.1129999999999995</v>
      </c>
      <c r="AJ451">
        <v>3.3700000000000001E-2</v>
      </c>
      <c r="AK451">
        <v>0.64600000000000002</v>
      </c>
      <c r="AL451">
        <v>8.0999999999999996E-3</v>
      </c>
      <c r="AM451">
        <v>2.75E-2</v>
      </c>
      <c r="AN451">
        <v>8.6E-3</v>
      </c>
      <c r="AO451">
        <v>1.7999999999999999E-2</v>
      </c>
      <c r="AP451">
        <v>4.3E-3</v>
      </c>
      <c r="AQ451">
        <v>0.13769999999999999</v>
      </c>
      <c r="AR451">
        <v>5.5999999999999999E-3</v>
      </c>
      <c r="AS451">
        <v>6.9555999999999996</v>
      </c>
      <c r="AT451">
        <v>2.86E-2</v>
      </c>
      <c r="AU451" t="s">
        <v>179</v>
      </c>
      <c r="AV451">
        <v>4.0000000000000001E-3</v>
      </c>
      <c r="AW451">
        <v>1.21E-2</v>
      </c>
      <c r="AX451">
        <v>1.1999999999999999E-3</v>
      </c>
      <c r="AY451">
        <v>8.9999999999999993E-3</v>
      </c>
      <c r="AZ451">
        <v>8.9999999999999998E-4</v>
      </c>
      <c r="BA451">
        <v>7.7000000000000002E-3</v>
      </c>
      <c r="BB451">
        <v>6.9999999999999999E-4</v>
      </c>
      <c r="BC451" t="s">
        <v>211</v>
      </c>
      <c r="BD451">
        <v>5.0000000000000001E-4</v>
      </c>
      <c r="BE451" t="s">
        <v>179</v>
      </c>
      <c r="BF451">
        <v>2.9999999999999997E-4</v>
      </c>
      <c r="BG451" t="s">
        <v>179</v>
      </c>
      <c r="BH451">
        <v>1E-4</v>
      </c>
      <c r="BI451" t="s">
        <v>286</v>
      </c>
      <c r="BJ451">
        <v>2.0000000000000001E-4</v>
      </c>
      <c r="BK451">
        <v>9.9000000000000008E-3</v>
      </c>
      <c r="BL451">
        <v>5.0000000000000001E-4</v>
      </c>
      <c r="BM451">
        <v>2.8999999999999998E-3</v>
      </c>
      <c r="BN451">
        <v>2.9999999999999997E-4</v>
      </c>
      <c r="BO451">
        <v>7.4999999999999997E-3</v>
      </c>
      <c r="BP451">
        <v>5.0000000000000001E-4</v>
      </c>
      <c r="BQ451" t="s">
        <v>179</v>
      </c>
      <c r="BR451">
        <v>2.9999999999999997E-4</v>
      </c>
      <c r="BS451" t="s">
        <v>179</v>
      </c>
      <c r="BT451">
        <v>4.0000000000000002E-4</v>
      </c>
      <c r="BU451" t="s">
        <v>179</v>
      </c>
      <c r="BV451">
        <v>5.9999999999999995E-4</v>
      </c>
      <c r="BW451" t="s">
        <v>18</v>
      </c>
      <c r="BY451" t="s">
        <v>18</v>
      </c>
      <c r="CA451" t="s">
        <v>179</v>
      </c>
      <c r="CB451">
        <v>8.0000000000000004E-4</v>
      </c>
      <c r="CC451" t="s">
        <v>179</v>
      </c>
      <c r="CD451">
        <v>2.0999999999999999E-3</v>
      </c>
      <c r="CE451" t="s">
        <v>179</v>
      </c>
      <c r="CF451">
        <v>2.2000000000000001E-3</v>
      </c>
      <c r="CG451" t="s">
        <v>216</v>
      </c>
      <c r="CH451">
        <v>1E-4</v>
      </c>
      <c r="CI451" t="s">
        <v>179</v>
      </c>
      <c r="CJ451">
        <v>7.6E-3</v>
      </c>
      <c r="CK451" t="s">
        <v>179</v>
      </c>
      <c r="CL451">
        <v>1.15E-2</v>
      </c>
      <c r="CM451" t="s">
        <v>179</v>
      </c>
      <c r="CN451">
        <v>6.1999999999999998E-3</v>
      </c>
      <c r="CO451" t="s">
        <v>179</v>
      </c>
      <c r="CP451">
        <v>8.9999999999999998E-4</v>
      </c>
      <c r="CQ451" t="s">
        <v>179</v>
      </c>
      <c r="CR451">
        <v>3.3E-3</v>
      </c>
      <c r="CS451" t="s">
        <v>179</v>
      </c>
      <c r="CT451">
        <v>2E-3</v>
      </c>
      <c r="CU451" t="s">
        <v>18</v>
      </c>
      <c r="CW451" t="s">
        <v>18</v>
      </c>
      <c r="CY451" t="s">
        <v>179</v>
      </c>
      <c r="CZ451">
        <v>5.9999999999999995E-4</v>
      </c>
      <c r="DA451" t="s">
        <v>179</v>
      </c>
      <c r="DB451">
        <v>5.9999999999999995E-4</v>
      </c>
      <c r="DC451" t="s">
        <v>179</v>
      </c>
      <c r="DD451">
        <v>5.9999999999999995E-4</v>
      </c>
      <c r="DE451" t="s">
        <v>179</v>
      </c>
      <c r="DF451">
        <v>5.9999999999999995E-4</v>
      </c>
      <c r="DG451" t="s">
        <v>179</v>
      </c>
      <c r="DH451">
        <v>4.0000000000000002E-4</v>
      </c>
      <c r="DI451" t="s">
        <v>179</v>
      </c>
      <c r="DJ451">
        <v>4.0000000000000002E-4</v>
      </c>
      <c r="DK451" t="s">
        <v>2629</v>
      </c>
      <c r="DL451" t="s">
        <v>59</v>
      </c>
      <c r="DS451" t="s">
        <v>2615</v>
      </c>
      <c r="DT451" t="s">
        <v>1596</v>
      </c>
      <c r="DW451" t="s">
        <v>5105</v>
      </c>
    </row>
    <row r="452" spans="1:127">
      <c r="A452">
        <v>131</v>
      </c>
      <c r="B452" s="14">
        <v>44746.905555555553</v>
      </c>
      <c r="C452" t="s">
        <v>52</v>
      </c>
      <c r="D452">
        <v>0</v>
      </c>
      <c r="E452">
        <v>0</v>
      </c>
      <c r="F452">
        <v>0</v>
      </c>
      <c r="G452" t="s">
        <v>54</v>
      </c>
      <c r="H452" t="s">
        <v>55</v>
      </c>
      <c r="I452" t="s">
        <v>55</v>
      </c>
      <c r="J452" t="s">
        <v>55</v>
      </c>
      <c r="K452" t="s">
        <v>18</v>
      </c>
      <c r="L452">
        <v>90</v>
      </c>
      <c r="M452" t="s">
        <v>173</v>
      </c>
      <c r="N452">
        <v>0</v>
      </c>
      <c r="O452" t="s">
        <v>173</v>
      </c>
      <c r="P452">
        <v>0</v>
      </c>
      <c r="Q452" t="s">
        <v>173</v>
      </c>
      <c r="R452">
        <v>0</v>
      </c>
      <c r="S452">
        <v>2</v>
      </c>
      <c r="T452" t="s">
        <v>174</v>
      </c>
      <c r="U452">
        <v>4.3041999999999998</v>
      </c>
      <c r="V452">
        <v>0.66839999999999999</v>
      </c>
      <c r="W452">
        <v>11.4312</v>
      </c>
      <c r="X452">
        <v>0.32350000000000001</v>
      </c>
      <c r="Y452">
        <v>38.306199999999997</v>
      </c>
      <c r="Z452">
        <v>0.35449999999999998</v>
      </c>
      <c r="AA452">
        <v>3.9199999999999999E-2</v>
      </c>
      <c r="AB452">
        <v>1.55E-2</v>
      </c>
      <c r="AC452" t="s">
        <v>179</v>
      </c>
      <c r="AD452">
        <v>8.5000000000000006E-3</v>
      </c>
      <c r="AE452" t="s">
        <v>179</v>
      </c>
      <c r="AF452">
        <v>1.67E-2</v>
      </c>
      <c r="AG452">
        <v>0.223</v>
      </c>
      <c r="AH452">
        <v>8.5000000000000006E-3</v>
      </c>
      <c r="AI452">
        <v>7.5583</v>
      </c>
      <c r="AJ452">
        <v>3.2399999999999998E-2</v>
      </c>
      <c r="AK452">
        <v>0.66759999999999997</v>
      </c>
      <c r="AL452">
        <v>8.0999999999999996E-3</v>
      </c>
      <c r="AM452">
        <v>2.06E-2</v>
      </c>
      <c r="AN452">
        <v>8.6999999999999994E-3</v>
      </c>
      <c r="AO452">
        <v>2.3E-2</v>
      </c>
      <c r="AP452">
        <v>4.4000000000000003E-3</v>
      </c>
      <c r="AQ452">
        <v>0.1318</v>
      </c>
      <c r="AR452">
        <v>5.4999999999999997E-3</v>
      </c>
      <c r="AS452">
        <v>6.6890000000000001</v>
      </c>
      <c r="AT452">
        <v>2.7799999999999998E-2</v>
      </c>
      <c r="AU452">
        <v>4.7999999999999996E-3</v>
      </c>
      <c r="AV452">
        <v>3.8999999999999998E-3</v>
      </c>
      <c r="AW452">
        <v>1.03E-2</v>
      </c>
      <c r="AX452">
        <v>1.1000000000000001E-3</v>
      </c>
      <c r="AY452">
        <v>8.9999999999999993E-3</v>
      </c>
      <c r="AZ452">
        <v>8.9999999999999998E-4</v>
      </c>
      <c r="BA452">
        <v>7.9000000000000008E-3</v>
      </c>
      <c r="BB452">
        <v>8.0000000000000004E-4</v>
      </c>
      <c r="BC452" t="s">
        <v>304</v>
      </c>
      <c r="BD452">
        <v>5.0000000000000001E-4</v>
      </c>
      <c r="BE452" t="s">
        <v>179</v>
      </c>
      <c r="BF452">
        <v>2.9999999999999997E-4</v>
      </c>
      <c r="BG452" t="s">
        <v>179</v>
      </c>
      <c r="BH452">
        <v>1E-4</v>
      </c>
      <c r="BI452" t="s">
        <v>318</v>
      </c>
      <c r="BJ452">
        <v>2.0000000000000001E-4</v>
      </c>
      <c r="BK452">
        <v>8.6999999999999994E-3</v>
      </c>
      <c r="BL452">
        <v>5.0000000000000001E-4</v>
      </c>
      <c r="BM452">
        <v>2.7000000000000001E-3</v>
      </c>
      <c r="BN452">
        <v>2.9999999999999997E-4</v>
      </c>
      <c r="BO452">
        <v>7.1000000000000004E-3</v>
      </c>
      <c r="BP452">
        <v>5.0000000000000001E-4</v>
      </c>
      <c r="BQ452" t="s">
        <v>179</v>
      </c>
      <c r="BR452">
        <v>2.9999999999999997E-4</v>
      </c>
      <c r="BS452" t="s">
        <v>179</v>
      </c>
      <c r="BT452">
        <v>4.0000000000000002E-4</v>
      </c>
      <c r="BU452" t="s">
        <v>179</v>
      </c>
      <c r="BV452">
        <v>5.9999999999999995E-4</v>
      </c>
      <c r="BW452" t="s">
        <v>285</v>
      </c>
      <c r="BX452">
        <v>8.0000000000000004E-4</v>
      </c>
      <c r="BY452" t="s">
        <v>18</v>
      </c>
      <c r="CA452" t="s">
        <v>179</v>
      </c>
      <c r="CB452">
        <v>8.0000000000000004E-4</v>
      </c>
      <c r="CC452" t="s">
        <v>179</v>
      </c>
      <c r="CD452">
        <v>2.0999999999999999E-3</v>
      </c>
      <c r="CE452" t="s">
        <v>179</v>
      </c>
      <c r="CF452">
        <v>2.3E-3</v>
      </c>
      <c r="CG452" t="s">
        <v>216</v>
      </c>
      <c r="CH452">
        <v>1E-4</v>
      </c>
      <c r="CI452" t="s">
        <v>179</v>
      </c>
      <c r="CJ452">
        <v>7.4000000000000003E-3</v>
      </c>
      <c r="CK452" t="s">
        <v>179</v>
      </c>
      <c r="CL452">
        <v>1.1299999999999999E-2</v>
      </c>
      <c r="CM452" t="s">
        <v>1357</v>
      </c>
      <c r="CN452">
        <v>4.5999999999999999E-3</v>
      </c>
      <c r="CO452" t="s">
        <v>179</v>
      </c>
      <c r="CP452">
        <v>8.9999999999999998E-4</v>
      </c>
      <c r="CQ452" t="s">
        <v>179</v>
      </c>
      <c r="CR452">
        <v>3.3999999999999998E-3</v>
      </c>
      <c r="CS452" t="s">
        <v>179</v>
      </c>
      <c r="CT452">
        <v>2E-3</v>
      </c>
      <c r="CU452" t="s">
        <v>18</v>
      </c>
      <c r="CW452" t="s">
        <v>18</v>
      </c>
      <c r="CY452" t="s">
        <v>179</v>
      </c>
      <c r="CZ452">
        <v>5.9999999999999995E-4</v>
      </c>
      <c r="DA452" t="s">
        <v>179</v>
      </c>
      <c r="DB452">
        <v>5.9999999999999995E-4</v>
      </c>
      <c r="DC452" t="s">
        <v>179</v>
      </c>
      <c r="DD452">
        <v>5.9999999999999995E-4</v>
      </c>
      <c r="DE452" t="s">
        <v>179</v>
      </c>
      <c r="DF452">
        <v>5.9999999999999995E-4</v>
      </c>
      <c r="DG452" t="s">
        <v>179</v>
      </c>
      <c r="DH452">
        <v>4.0000000000000002E-4</v>
      </c>
      <c r="DI452" t="s">
        <v>179</v>
      </c>
      <c r="DJ452">
        <v>4.0000000000000002E-4</v>
      </c>
      <c r="DK452" t="s">
        <v>2629</v>
      </c>
      <c r="DL452" t="s">
        <v>59</v>
      </c>
      <c r="DS452" t="s">
        <v>2565</v>
      </c>
      <c r="DT452" t="s">
        <v>898</v>
      </c>
      <c r="DW452" t="s">
        <v>5106</v>
      </c>
    </row>
    <row r="453" spans="1:127">
      <c r="A453">
        <v>132</v>
      </c>
      <c r="B453" s="14">
        <v>44746.908333333333</v>
      </c>
      <c r="C453" t="s">
        <v>52</v>
      </c>
      <c r="D453">
        <v>0</v>
      </c>
      <c r="E453">
        <v>0</v>
      </c>
      <c r="F453">
        <v>0</v>
      </c>
      <c r="G453" t="s">
        <v>54</v>
      </c>
      <c r="H453" t="s">
        <v>55</v>
      </c>
      <c r="I453" t="s">
        <v>55</v>
      </c>
      <c r="J453" t="s">
        <v>55</v>
      </c>
      <c r="K453" t="s">
        <v>18</v>
      </c>
      <c r="L453">
        <v>90</v>
      </c>
      <c r="M453" t="s">
        <v>173</v>
      </c>
      <c r="N453">
        <v>0</v>
      </c>
      <c r="O453" t="s">
        <v>173</v>
      </c>
      <c r="P453">
        <v>0</v>
      </c>
      <c r="Q453" t="s">
        <v>173</v>
      </c>
      <c r="R453">
        <v>0</v>
      </c>
      <c r="S453">
        <v>2</v>
      </c>
      <c r="T453" t="s">
        <v>174</v>
      </c>
      <c r="U453">
        <v>3.6880000000000002</v>
      </c>
      <c r="V453">
        <v>0.67110000000000003</v>
      </c>
      <c r="W453">
        <v>12.342000000000001</v>
      </c>
      <c r="X453">
        <v>0.33360000000000001</v>
      </c>
      <c r="Y453">
        <v>39.722099999999998</v>
      </c>
      <c r="Z453">
        <v>0.3619</v>
      </c>
      <c r="AA453">
        <v>3.9800000000000002E-2</v>
      </c>
      <c r="AB453">
        <v>1.5800000000000002E-2</v>
      </c>
      <c r="AC453" t="s">
        <v>179</v>
      </c>
      <c r="AD453">
        <v>8.9999999999999993E-3</v>
      </c>
      <c r="AE453" t="s">
        <v>179</v>
      </c>
      <c r="AF453">
        <v>1.7600000000000001E-2</v>
      </c>
      <c r="AG453">
        <v>0.2349</v>
      </c>
      <c r="AH453">
        <v>8.6999999999999994E-3</v>
      </c>
      <c r="AI453">
        <v>7.6578999999999997</v>
      </c>
      <c r="AJ453">
        <v>3.2599999999999997E-2</v>
      </c>
      <c r="AK453">
        <v>0.66080000000000005</v>
      </c>
      <c r="AL453">
        <v>8.0999999999999996E-3</v>
      </c>
      <c r="AM453">
        <v>2.06E-2</v>
      </c>
      <c r="AN453">
        <v>8.3999999999999995E-3</v>
      </c>
      <c r="AO453">
        <v>1.9800000000000002E-2</v>
      </c>
      <c r="AP453">
        <v>4.4000000000000003E-3</v>
      </c>
      <c r="AQ453">
        <v>0.125</v>
      </c>
      <c r="AR453">
        <v>5.3E-3</v>
      </c>
      <c r="AS453">
        <v>6.1459000000000001</v>
      </c>
      <c r="AT453">
        <v>2.6599999999999999E-2</v>
      </c>
      <c r="AU453">
        <v>8.2000000000000007E-3</v>
      </c>
      <c r="AV453">
        <v>3.8E-3</v>
      </c>
      <c r="AW453">
        <v>2.63E-2</v>
      </c>
      <c r="AX453">
        <v>1.6000000000000001E-3</v>
      </c>
      <c r="AY453">
        <v>9.1000000000000004E-3</v>
      </c>
      <c r="AZ453">
        <v>8.0000000000000004E-4</v>
      </c>
      <c r="BA453">
        <v>8.5000000000000006E-3</v>
      </c>
      <c r="BB453">
        <v>8.0000000000000004E-4</v>
      </c>
      <c r="BC453" t="s">
        <v>267</v>
      </c>
      <c r="BD453">
        <v>5.0000000000000001E-4</v>
      </c>
      <c r="BE453" t="s">
        <v>192</v>
      </c>
      <c r="BF453">
        <v>4.0000000000000002E-4</v>
      </c>
      <c r="BG453" t="s">
        <v>179</v>
      </c>
      <c r="BH453">
        <v>1E-4</v>
      </c>
      <c r="BI453" t="s">
        <v>192</v>
      </c>
      <c r="BJ453">
        <v>2.0000000000000001E-4</v>
      </c>
      <c r="BK453">
        <v>9.4000000000000004E-3</v>
      </c>
      <c r="BL453">
        <v>5.0000000000000001E-4</v>
      </c>
      <c r="BM453">
        <v>3.0000000000000001E-3</v>
      </c>
      <c r="BN453">
        <v>2.9999999999999997E-4</v>
      </c>
      <c r="BO453">
        <v>7.9000000000000008E-3</v>
      </c>
      <c r="BP453">
        <v>5.0000000000000001E-4</v>
      </c>
      <c r="BQ453" t="s">
        <v>179</v>
      </c>
      <c r="BR453">
        <v>2.9999999999999997E-4</v>
      </c>
      <c r="BS453" t="s">
        <v>179</v>
      </c>
      <c r="BT453">
        <v>4.0000000000000002E-4</v>
      </c>
      <c r="BU453" t="s">
        <v>179</v>
      </c>
      <c r="BV453">
        <v>5.9999999999999995E-4</v>
      </c>
      <c r="BW453" t="s">
        <v>18</v>
      </c>
      <c r="BY453" t="s">
        <v>18</v>
      </c>
      <c r="CA453" t="s">
        <v>179</v>
      </c>
      <c r="CB453">
        <v>8.0000000000000004E-4</v>
      </c>
      <c r="CC453" t="s">
        <v>639</v>
      </c>
      <c r="CD453">
        <v>2.0999999999999999E-3</v>
      </c>
      <c r="CE453" t="s">
        <v>269</v>
      </c>
      <c r="CF453">
        <v>2.3E-3</v>
      </c>
      <c r="CG453" t="s">
        <v>179</v>
      </c>
      <c r="CH453">
        <v>1E-4</v>
      </c>
      <c r="CI453" t="s">
        <v>179</v>
      </c>
      <c r="CJ453">
        <v>7.4000000000000003E-3</v>
      </c>
      <c r="CK453" t="s">
        <v>179</v>
      </c>
      <c r="CL453">
        <v>1.12E-2</v>
      </c>
      <c r="CM453" t="s">
        <v>344</v>
      </c>
      <c r="CN453">
        <v>4.1000000000000003E-3</v>
      </c>
      <c r="CO453" t="s">
        <v>179</v>
      </c>
      <c r="CP453">
        <v>8.9999999999999998E-4</v>
      </c>
      <c r="CQ453" t="s">
        <v>179</v>
      </c>
      <c r="CR453">
        <v>3.0999999999999999E-3</v>
      </c>
      <c r="CS453" t="s">
        <v>179</v>
      </c>
      <c r="CT453">
        <v>1.9E-3</v>
      </c>
      <c r="CU453" t="s">
        <v>179</v>
      </c>
      <c r="CV453">
        <v>8.0000000000000004E-4</v>
      </c>
      <c r="CW453" t="s">
        <v>18</v>
      </c>
      <c r="CY453" t="s">
        <v>179</v>
      </c>
      <c r="CZ453">
        <v>5.9999999999999995E-4</v>
      </c>
      <c r="DA453" t="s">
        <v>179</v>
      </c>
      <c r="DB453">
        <v>5.9999999999999995E-4</v>
      </c>
      <c r="DC453" t="s">
        <v>179</v>
      </c>
      <c r="DD453">
        <v>5.9999999999999995E-4</v>
      </c>
      <c r="DE453" t="s">
        <v>179</v>
      </c>
      <c r="DF453">
        <v>5.9999999999999995E-4</v>
      </c>
      <c r="DG453" t="s">
        <v>179</v>
      </c>
      <c r="DH453">
        <v>4.0000000000000002E-4</v>
      </c>
      <c r="DI453" t="s">
        <v>179</v>
      </c>
      <c r="DJ453">
        <v>2.9999999999999997E-4</v>
      </c>
      <c r="DK453" t="s">
        <v>2629</v>
      </c>
      <c r="DL453" t="s">
        <v>59</v>
      </c>
      <c r="DS453" t="s">
        <v>2549</v>
      </c>
      <c r="DT453" t="s">
        <v>2630</v>
      </c>
      <c r="DW453" t="s">
        <v>5107</v>
      </c>
    </row>
    <row r="454" spans="1:127">
      <c r="A454">
        <v>133</v>
      </c>
      <c r="B454" s="14">
        <v>44746.909722222219</v>
      </c>
      <c r="C454" t="s">
        <v>52</v>
      </c>
      <c r="D454">
        <v>0</v>
      </c>
      <c r="E454">
        <v>0</v>
      </c>
      <c r="F454">
        <v>0</v>
      </c>
      <c r="G454" t="s">
        <v>54</v>
      </c>
      <c r="H454" t="s">
        <v>55</v>
      </c>
      <c r="I454" t="s">
        <v>55</v>
      </c>
      <c r="J454" t="s">
        <v>55</v>
      </c>
      <c r="K454" t="s">
        <v>18</v>
      </c>
      <c r="L454">
        <v>90</v>
      </c>
      <c r="M454" t="s">
        <v>173</v>
      </c>
      <c r="N454">
        <v>0</v>
      </c>
      <c r="O454" t="s">
        <v>173</v>
      </c>
      <c r="P454">
        <v>0</v>
      </c>
      <c r="Q454" t="s">
        <v>173</v>
      </c>
      <c r="R454">
        <v>0</v>
      </c>
      <c r="S454">
        <v>2</v>
      </c>
      <c r="T454" t="s">
        <v>174</v>
      </c>
      <c r="U454">
        <v>1.9077</v>
      </c>
      <c r="V454">
        <v>0.64829999999999999</v>
      </c>
      <c r="W454">
        <v>12.709199999999999</v>
      </c>
      <c r="X454">
        <v>0.3422</v>
      </c>
      <c r="Y454">
        <v>37.6096</v>
      </c>
      <c r="Z454">
        <v>0.35399999999999998</v>
      </c>
      <c r="AA454">
        <v>4.36E-2</v>
      </c>
      <c r="AB454">
        <v>1.66E-2</v>
      </c>
      <c r="AC454">
        <v>0.10730000000000001</v>
      </c>
      <c r="AD454">
        <v>1.18E-2</v>
      </c>
      <c r="AE454">
        <v>0.18770000000000001</v>
      </c>
      <c r="AF454">
        <v>2.1399999999999999E-2</v>
      </c>
      <c r="AG454">
        <v>0.36359999999999998</v>
      </c>
      <c r="AH454">
        <v>1.01E-2</v>
      </c>
      <c r="AI454">
        <v>8.7477</v>
      </c>
      <c r="AJ454">
        <v>3.5400000000000001E-2</v>
      </c>
      <c r="AK454">
        <v>0.68589999999999995</v>
      </c>
      <c r="AL454">
        <v>8.3999999999999995E-3</v>
      </c>
      <c r="AM454">
        <v>2.1000000000000001E-2</v>
      </c>
      <c r="AN454">
        <v>8.6999999999999994E-3</v>
      </c>
      <c r="AO454">
        <v>2.5999999999999999E-2</v>
      </c>
      <c r="AP454">
        <v>4.5999999999999999E-3</v>
      </c>
      <c r="AQ454">
        <v>0.1268</v>
      </c>
      <c r="AR454">
        <v>5.4000000000000003E-3</v>
      </c>
      <c r="AS454">
        <v>7.3921000000000001</v>
      </c>
      <c r="AT454">
        <v>2.9700000000000001E-2</v>
      </c>
      <c r="AU454" t="s">
        <v>179</v>
      </c>
      <c r="AV454">
        <v>4.1000000000000003E-3</v>
      </c>
      <c r="AW454">
        <v>8.8999999999999999E-3</v>
      </c>
      <c r="AX454">
        <v>1E-3</v>
      </c>
      <c r="AY454">
        <v>8.3999999999999995E-3</v>
      </c>
      <c r="AZ454">
        <v>8.0000000000000004E-4</v>
      </c>
      <c r="BA454">
        <v>8.0000000000000002E-3</v>
      </c>
      <c r="BB454">
        <v>8.0000000000000004E-4</v>
      </c>
      <c r="BC454" t="s">
        <v>245</v>
      </c>
      <c r="BD454">
        <v>5.0000000000000001E-4</v>
      </c>
      <c r="BE454" t="s">
        <v>211</v>
      </c>
      <c r="BF454">
        <v>4.0000000000000002E-4</v>
      </c>
      <c r="BG454" t="s">
        <v>179</v>
      </c>
      <c r="BH454">
        <v>1E-4</v>
      </c>
      <c r="BI454" t="s">
        <v>516</v>
      </c>
      <c r="BJ454">
        <v>2.0000000000000001E-4</v>
      </c>
      <c r="BK454">
        <v>1.0800000000000001E-2</v>
      </c>
      <c r="BL454">
        <v>5.0000000000000001E-4</v>
      </c>
      <c r="BM454">
        <v>2.8E-3</v>
      </c>
      <c r="BN454">
        <v>2.9999999999999997E-4</v>
      </c>
      <c r="BO454">
        <v>7.4999999999999997E-3</v>
      </c>
      <c r="BP454">
        <v>5.0000000000000001E-4</v>
      </c>
      <c r="BQ454" t="s">
        <v>179</v>
      </c>
      <c r="BR454">
        <v>2.9999999999999997E-4</v>
      </c>
      <c r="BS454" t="s">
        <v>179</v>
      </c>
      <c r="BT454">
        <v>4.0000000000000002E-4</v>
      </c>
      <c r="BU454" t="s">
        <v>179</v>
      </c>
      <c r="BV454">
        <v>5.9999999999999995E-4</v>
      </c>
      <c r="BW454" t="s">
        <v>18</v>
      </c>
      <c r="BY454" t="s">
        <v>179</v>
      </c>
      <c r="BZ454">
        <v>1.1000000000000001E-3</v>
      </c>
      <c r="CA454" t="s">
        <v>179</v>
      </c>
      <c r="CB454">
        <v>8.0000000000000004E-4</v>
      </c>
      <c r="CC454" t="s">
        <v>1059</v>
      </c>
      <c r="CD454">
        <v>2.0999999999999999E-3</v>
      </c>
      <c r="CE454" t="s">
        <v>179</v>
      </c>
      <c r="CF454">
        <v>2.2000000000000001E-3</v>
      </c>
      <c r="CG454" t="s">
        <v>179</v>
      </c>
      <c r="CH454">
        <v>1E-4</v>
      </c>
      <c r="CI454" t="s">
        <v>179</v>
      </c>
      <c r="CJ454">
        <v>6.7999999999999996E-3</v>
      </c>
      <c r="CK454" t="s">
        <v>179</v>
      </c>
      <c r="CL454">
        <v>1.14E-2</v>
      </c>
      <c r="CM454" t="s">
        <v>179</v>
      </c>
      <c r="CN454">
        <v>5.3E-3</v>
      </c>
      <c r="CO454" t="s">
        <v>179</v>
      </c>
      <c r="CP454">
        <v>8.9999999999999998E-4</v>
      </c>
      <c r="CQ454" t="s">
        <v>179</v>
      </c>
      <c r="CR454">
        <v>3.3E-3</v>
      </c>
      <c r="CS454" t="s">
        <v>179</v>
      </c>
      <c r="CT454">
        <v>2E-3</v>
      </c>
      <c r="CU454" t="s">
        <v>18</v>
      </c>
      <c r="CW454" t="s">
        <v>179</v>
      </c>
      <c r="CX454">
        <v>5.9999999999999995E-4</v>
      </c>
      <c r="CY454" t="s">
        <v>179</v>
      </c>
      <c r="CZ454">
        <v>5.9999999999999995E-4</v>
      </c>
      <c r="DA454" t="s">
        <v>179</v>
      </c>
      <c r="DB454">
        <v>5.0000000000000001E-4</v>
      </c>
      <c r="DC454" t="s">
        <v>179</v>
      </c>
      <c r="DD454">
        <v>5.9999999999999995E-4</v>
      </c>
      <c r="DE454" t="s">
        <v>179</v>
      </c>
      <c r="DF454">
        <v>5.9999999999999995E-4</v>
      </c>
      <c r="DG454" t="s">
        <v>179</v>
      </c>
      <c r="DH454">
        <v>4.0000000000000002E-4</v>
      </c>
      <c r="DI454" t="s">
        <v>179</v>
      </c>
      <c r="DJ454">
        <v>4.0000000000000002E-4</v>
      </c>
      <c r="DK454" t="s">
        <v>2629</v>
      </c>
      <c r="DL454" t="s">
        <v>59</v>
      </c>
      <c r="DS454" t="s">
        <v>2628</v>
      </c>
      <c r="DT454" t="s">
        <v>2631</v>
      </c>
      <c r="DW454" t="s">
        <v>5108</v>
      </c>
    </row>
    <row r="455" spans="1:127">
      <c r="A455">
        <v>134</v>
      </c>
      <c r="B455" s="14">
        <v>44746.911805555559</v>
      </c>
      <c r="C455" t="s">
        <v>52</v>
      </c>
      <c r="D455">
        <v>0</v>
      </c>
      <c r="E455">
        <v>0</v>
      </c>
      <c r="F455">
        <v>0</v>
      </c>
      <c r="G455" t="s">
        <v>54</v>
      </c>
      <c r="H455" t="s">
        <v>55</v>
      </c>
      <c r="I455" t="s">
        <v>55</v>
      </c>
      <c r="J455" t="s">
        <v>55</v>
      </c>
      <c r="K455" t="s">
        <v>18</v>
      </c>
      <c r="L455">
        <v>90</v>
      </c>
      <c r="M455" t="s">
        <v>173</v>
      </c>
      <c r="N455">
        <v>0</v>
      </c>
      <c r="O455" t="s">
        <v>173</v>
      </c>
      <c r="P455">
        <v>0</v>
      </c>
      <c r="Q455" t="s">
        <v>173</v>
      </c>
      <c r="R455">
        <v>0</v>
      </c>
      <c r="S455">
        <v>2</v>
      </c>
      <c r="T455" t="s">
        <v>174</v>
      </c>
      <c r="U455">
        <v>4.1673</v>
      </c>
      <c r="V455">
        <v>0.69159999999999999</v>
      </c>
      <c r="W455">
        <v>12.4947</v>
      </c>
      <c r="X455">
        <v>0.33850000000000002</v>
      </c>
      <c r="Y455">
        <v>39.895800000000001</v>
      </c>
      <c r="Z455">
        <v>0.36409999999999998</v>
      </c>
      <c r="AA455">
        <v>4.4299999999999999E-2</v>
      </c>
      <c r="AB455">
        <v>1.6299999999999999E-2</v>
      </c>
      <c r="AC455" t="s">
        <v>179</v>
      </c>
      <c r="AD455">
        <v>9.2999999999999992E-3</v>
      </c>
      <c r="AE455" t="s">
        <v>179</v>
      </c>
      <c r="AF455">
        <v>1.83E-2</v>
      </c>
      <c r="AG455">
        <v>0.3261</v>
      </c>
      <c r="AH455">
        <v>9.7000000000000003E-3</v>
      </c>
      <c r="AI455">
        <v>8.4504999999999999</v>
      </c>
      <c r="AJ455">
        <v>3.44E-2</v>
      </c>
      <c r="AK455">
        <v>0.67910000000000004</v>
      </c>
      <c r="AL455">
        <v>8.3000000000000001E-3</v>
      </c>
      <c r="AM455">
        <v>2.4500000000000001E-2</v>
      </c>
      <c r="AN455">
        <v>8.6E-3</v>
      </c>
      <c r="AO455">
        <v>2.5899999999999999E-2</v>
      </c>
      <c r="AP455">
        <v>4.4000000000000003E-3</v>
      </c>
      <c r="AQ455">
        <v>9.9500000000000005E-2</v>
      </c>
      <c r="AR455">
        <v>4.7999999999999996E-3</v>
      </c>
      <c r="AS455">
        <v>6.5664999999999996</v>
      </c>
      <c r="AT455">
        <v>2.7799999999999998E-2</v>
      </c>
      <c r="AU455">
        <v>5.1000000000000004E-3</v>
      </c>
      <c r="AV455">
        <v>3.8999999999999998E-3</v>
      </c>
      <c r="AW455">
        <v>1.6E-2</v>
      </c>
      <c r="AX455">
        <v>1.2999999999999999E-3</v>
      </c>
      <c r="AY455">
        <v>1.61E-2</v>
      </c>
      <c r="AZ455">
        <v>1.1000000000000001E-3</v>
      </c>
      <c r="BA455">
        <v>7.1000000000000004E-3</v>
      </c>
      <c r="BB455">
        <v>6.9999999999999999E-4</v>
      </c>
      <c r="BC455" t="s">
        <v>406</v>
      </c>
      <c r="BD455">
        <v>5.0000000000000001E-4</v>
      </c>
      <c r="BE455" t="s">
        <v>179</v>
      </c>
      <c r="BF455">
        <v>2.9999999999999997E-4</v>
      </c>
      <c r="BG455" t="s">
        <v>216</v>
      </c>
      <c r="BH455">
        <v>1E-4</v>
      </c>
      <c r="BI455" t="s">
        <v>192</v>
      </c>
      <c r="BJ455">
        <v>2.0000000000000001E-4</v>
      </c>
      <c r="BK455">
        <v>9.2999999999999992E-3</v>
      </c>
      <c r="BL455">
        <v>5.0000000000000001E-4</v>
      </c>
      <c r="BM455">
        <v>2.8E-3</v>
      </c>
      <c r="BN455">
        <v>2.9999999999999997E-4</v>
      </c>
      <c r="BO455">
        <v>7.3000000000000001E-3</v>
      </c>
      <c r="BP455">
        <v>5.0000000000000001E-4</v>
      </c>
      <c r="BQ455" t="s">
        <v>179</v>
      </c>
      <c r="BR455">
        <v>2.9999999999999997E-4</v>
      </c>
      <c r="BS455" t="s">
        <v>179</v>
      </c>
      <c r="BT455">
        <v>4.0000000000000002E-4</v>
      </c>
      <c r="BU455" t="s">
        <v>179</v>
      </c>
      <c r="BV455">
        <v>6.9999999999999999E-4</v>
      </c>
      <c r="BW455" t="s">
        <v>18</v>
      </c>
      <c r="BY455" t="s">
        <v>179</v>
      </c>
      <c r="BZ455">
        <v>1.1000000000000001E-3</v>
      </c>
      <c r="CA455" t="s">
        <v>179</v>
      </c>
      <c r="CB455">
        <v>8.0000000000000004E-4</v>
      </c>
      <c r="CC455" t="s">
        <v>179</v>
      </c>
      <c r="CD455">
        <v>2.0999999999999999E-3</v>
      </c>
      <c r="CE455" t="s">
        <v>179</v>
      </c>
      <c r="CF455">
        <v>2.3E-3</v>
      </c>
      <c r="CG455" t="s">
        <v>216</v>
      </c>
      <c r="CH455">
        <v>1E-4</v>
      </c>
      <c r="CI455" t="s">
        <v>209</v>
      </c>
      <c r="CJ455">
        <v>6.8999999999999999E-3</v>
      </c>
      <c r="CK455" t="s">
        <v>179</v>
      </c>
      <c r="CL455">
        <v>1.11E-2</v>
      </c>
      <c r="CM455" t="s">
        <v>179</v>
      </c>
      <c r="CN455">
        <v>3.8999999999999998E-3</v>
      </c>
      <c r="CO455" t="s">
        <v>179</v>
      </c>
      <c r="CP455">
        <v>8.9999999999999998E-4</v>
      </c>
      <c r="CQ455" t="s">
        <v>179</v>
      </c>
      <c r="CR455">
        <v>3.3E-3</v>
      </c>
      <c r="CS455" t="s">
        <v>179</v>
      </c>
      <c r="CT455">
        <v>1.8E-3</v>
      </c>
      <c r="CU455" t="s">
        <v>18</v>
      </c>
      <c r="CW455" t="s">
        <v>179</v>
      </c>
      <c r="CX455">
        <v>5.9999999999999995E-4</v>
      </c>
      <c r="CY455" t="s">
        <v>179</v>
      </c>
      <c r="CZ455">
        <v>5.9999999999999995E-4</v>
      </c>
      <c r="DA455" t="s">
        <v>179</v>
      </c>
      <c r="DB455">
        <v>5.0000000000000001E-4</v>
      </c>
      <c r="DC455" t="s">
        <v>192</v>
      </c>
      <c r="DD455">
        <v>5.9999999999999995E-4</v>
      </c>
      <c r="DE455" t="s">
        <v>179</v>
      </c>
      <c r="DF455">
        <v>5.9999999999999995E-4</v>
      </c>
      <c r="DG455" t="s">
        <v>179</v>
      </c>
      <c r="DH455">
        <v>4.0000000000000002E-4</v>
      </c>
      <c r="DI455" t="s">
        <v>179</v>
      </c>
      <c r="DJ455">
        <v>2.9999999999999997E-4</v>
      </c>
      <c r="DK455" t="s">
        <v>2629</v>
      </c>
      <c r="DL455" t="s">
        <v>59</v>
      </c>
      <c r="DS455">
        <v>126</v>
      </c>
      <c r="DT455" t="s">
        <v>2545</v>
      </c>
      <c r="DW455" t="s">
        <v>5109</v>
      </c>
    </row>
    <row r="456" spans="1:127">
      <c r="A456">
        <v>135</v>
      </c>
      <c r="B456" s="14">
        <v>44746.915972222225</v>
      </c>
      <c r="C456" t="s">
        <v>52</v>
      </c>
      <c r="D456">
        <v>0</v>
      </c>
      <c r="E456">
        <v>0</v>
      </c>
      <c r="F456">
        <v>0</v>
      </c>
      <c r="G456" t="s">
        <v>54</v>
      </c>
      <c r="H456" t="s">
        <v>55</v>
      </c>
      <c r="I456" t="s">
        <v>55</v>
      </c>
      <c r="J456" t="s">
        <v>55</v>
      </c>
      <c r="K456" t="s">
        <v>18</v>
      </c>
      <c r="L456">
        <v>90</v>
      </c>
      <c r="M456" t="s">
        <v>173</v>
      </c>
      <c r="N456">
        <v>0</v>
      </c>
      <c r="O456" t="s">
        <v>173</v>
      </c>
      <c r="P456">
        <v>0</v>
      </c>
      <c r="Q456" t="s">
        <v>173</v>
      </c>
      <c r="R456">
        <v>0</v>
      </c>
      <c r="S456">
        <v>2</v>
      </c>
      <c r="T456" t="s">
        <v>174</v>
      </c>
      <c r="U456">
        <v>2.3363999999999998</v>
      </c>
      <c r="V456">
        <v>0.64470000000000005</v>
      </c>
      <c r="W456">
        <v>12.3085</v>
      </c>
      <c r="X456">
        <v>0.33779999999999999</v>
      </c>
      <c r="Y456">
        <v>37.468200000000003</v>
      </c>
      <c r="Z456">
        <v>0.35630000000000001</v>
      </c>
      <c r="AA456">
        <v>3.7499999999999999E-2</v>
      </c>
      <c r="AB456">
        <v>1.55E-2</v>
      </c>
      <c r="AC456" t="s">
        <v>179</v>
      </c>
      <c r="AD456">
        <v>8.9999999999999993E-3</v>
      </c>
      <c r="AE456" t="s">
        <v>179</v>
      </c>
      <c r="AF456">
        <v>1.9E-2</v>
      </c>
      <c r="AG456">
        <v>0.75190000000000001</v>
      </c>
      <c r="AH456">
        <v>1.34E-2</v>
      </c>
      <c r="AI456">
        <v>6.9450000000000003</v>
      </c>
      <c r="AJ456">
        <v>3.15E-2</v>
      </c>
      <c r="AK456">
        <v>0.75749999999999995</v>
      </c>
      <c r="AL456">
        <v>8.6E-3</v>
      </c>
      <c r="AM456">
        <v>1.95E-2</v>
      </c>
      <c r="AN456">
        <v>8.6E-3</v>
      </c>
      <c r="AO456">
        <v>1.8700000000000001E-2</v>
      </c>
      <c r="AP456">
        <v>4.1999999999999997E-3</v>
      </c>
      <c r="AQ456">
        <v>0.14680000000000001</v>
      </c>
      <c r="AR456">
        <v>5.7000000000000002E-3</v>
      </c>
      <c r="AS456">
        <v>7.8326000000000002</v>
      </c>
      <c r="AT456">
        <v>0.03</v>
      </c>
      <c r="AU456">
        <v>4.8999999999999998E-3</v>
      </c>
      <c r="AV456">
        <v>4.3E-3</v>
      </c>
      <c r="AW456">
        <v>1.0999999999999999E-2</v>
      </c>
      <c r="AX456">
        <v>1.1000000000000001E-3</v>
      </c>
      <c r="AY456">
        <v>9.4999999999999998E-3</v>
      </c>
      <c r="AZ456">
        <v>8.9999999999999998E-4</v>
      </c>
      <c r="BA456">
        <v>8.0999999999999996E-3</v>
      </c>
      <c r="BB456">
        <v>8.0000000000000004E-4</v>
      </c>
      <c r="BC456" t="s">
        <v>211</v>
      </c>
      <c r="BD456">
        <v>5.0000000000000001E-4</v>
      </c>
      <c r="BE456" t="s">
        <v>304</v>
      </c>
      <c r="BF456">
        <v>4.0000000000000002E-4</v>
      </c>
      <c r="BG456" t="s">
        <v>179</v>
      </c>
      <c r="BH456">
        <v>1E-4</v>
      </c>
      <c r="BI456" t="s">
        <v>211</v>
      </c>
      <c r="BJ456">
        <v>2.0000000000000001E-4</v>
      </c>
      <c r="BK456">
        <v>1.0999999999999999E-2</v>
      </c>
      <c r="BL456">
        <v>5.0000000000000001E-4</v>
      </c>
      <c r="BM456">
        <v>3.0000000000000001E-3</v>
      </c>
      <c r="BN456">
        <v>2.9999999999999997E-4</v>
      </c>
      <c r="BO456">
        <v>8.2000000000000007E-3</v>
      </c>
      <c r="BP456">
        <v>5.0000000000000001E-4</v>
      </c>
      <c r="BQ456" t="s">
        <v>179</v>
      </c>
      <c r="BR456">
        <v>2.9999999999999997E-4</v>
      </c>
      <c r="BS456" t="s">
        <v>179</v>
      </c>
      <c r="BT456">
        <v>4.0000000000000002E-4</v>
      </c>
      <c r="BU456" t="s">
        <v>179</v>
      </c>
      <c r="BV456">
        <v>6.9999999999999999E-4</v>
      </c>
      <c r="BW456" t="s">
        <v>18</v>
      </c>
      <c r="BY456" t="s">
        <v>179</v>
      </c>
      <c r="BZ456">
        <v>1.1000000000000001E-3</v>
      </c>
      <c r="CA456" t="s">
        <v>179</v>
      </c>
      <c r="CB456">
        <v>8.0000000000000004E-4</v>
      </c>
      <c r="CC456" t="s">
        <v>179</v>
      </c>
      <c r="CD456">
        <v>2.0999999999999999E-3</v>
      </c>
      <c r="CE456" t="s">
        <v>179</v>
      </c>
      <c r="CF456">
        <v>2.3E-3</v>
      </c>
      <c r="CG456" t="s">
        <v>179</v>
      </c>
      <c r="CH456">
        <v>1E-4</v>
      </c>
      <c r="CI456" t="s">
        <v>179</v>
      </c>
      <c r="CJ456">
        <v>7.4000000000000003E-3</v>
      </c>
      <c r="CK456" t="s">
        <v>179</v>
      </c>
      <c r="CL456">
        <v>1.1299999999999999E-2</v>
      </c>
      <c r="CM456" t="s">
        <v>179</v>
      </c>
      <c r="CN456">
        <v>5.3E-3</v>
      </c>
      <c r="CO456" t="s">
        <v>179</v>
      </c>
      <c r="CP456">
        <v>8.9999999999999998E-4</v>
      </c>
      <c r="CQ456" t="s">
        <v>179</v>
      </c>
      <c r="CR456">
        <v>3.3999999999999998E-3</v>
      </c>
      <c r="CS456" t="s">
        <v>179</v>
      </c>
      <c r="CT456">
        <v>1.9E-3</v>
      </c>
      <c r="CU456" t="s">
        <v>179</v>
      </c>
      <c r="CV456">
        <v>8.0000000000000004E-4</v>
      </c>
      <c r="CW456" t="s">
        <v>18</v>
      </c>
      <c r="CY456" t="s">
        <v>179</v>
      </c>
      <c r="CZ456">
        <v>5.9999999999999995E-4</v>
      </c>
      <c r="DA456" t="s">
        <v>179</v>
      </c>
      <c r="DB456">
        <v>5.9999999999999995E-4</v>
      </c>
      <c r="DC456" t="s">
        <v>179</v>
      </c>
      <c r="DD456">
        <v>5.9999999999999995E-4</v>
      </c>
      <c r="DE456" t="s">
        <v>179</v>
      </c>
      <c r="DF456">
        <v>5.9999999999999995E-4</v>
      </c>
      <c r="DG456" t="s">
        <v>179</v>
      </c>
      <c r="DH456">
        <v>4.0000000000000002E-4</v>
      </c>
      <c r="DI456" t="s">
        <v>179</v>
      </c>
      <c r="DJ456">
        <v>4.0000000000000002E-4</v>
      </c>
      <c r="DK456" t="s">
        <v>2632</v>
      </c>
      <c r="DL456" t="s">
        <v>59</v>
      </c>
      <c r="DS456" t="s">
        <v>2572</v>
      </c>
      <c r="DT456" t="s">
        <v>1630</v>
      </c>
      <c r="DW456" t="s">
        <v>5110</v>
      </c>
    </row>
    <row r="457" spans="1:127">
      <c r="A457">
        <v>136</v>
      </c>
      <c r="B457" s="14">
        <v>44746.918055555558</v>
      </c>
      <c r="C457" t="s">
        <v>52</v>
      </c>
      <c r="D457">
        <v>0</v>
      </c>
      <c r="E457">
        <v>0</v>
      </c>
      <c r="F457">
        <v>0</v>
      </c>
      <c r="G457" t="s">
        <v>54</v>
      </c>
      <c r="H457" t="s">
        <v>55</v>
      </c>
      <c r="I457" t="s">
        <v>55</v>
      </c>
      <c r="J457" t="s">
        <v>55</v>
      </c>
      <c r="K457" t="s">
        <v>18</v>
      </c>
      <c r="L457">
        <v>90</v>
      </c>
      <c r="M457" t="s">
        <v>173</v>
      </c>
      <c r="N457">
        <v>0</v>
      </c>
      <c r="O457" t="s">
        <v>173</v>
      </c>
      <c r="P457">
        <v>0</v>
      </c>
      <c r="Q457" t="s">
        <v>173</v>
      </c>
      <c r="R457">
        <v>0</v>
      </c>
      <c r="S457">
        <v>2</v>
      </c>
      <c r="T457" t="s">
        <v>174</v>
      </c>
      <c r="U457">
        <v>2.5144000000000002</v>
      </c>
      <c r="V457">
        <v>0.62509999999999999</v>
      </c>
      <c r="W457">
        <v>10.2453</v>
      </c>
      <c r="X457">
        <v>0.30680000000000002</v>
      </c>
      <c r="Y457">
        <v>33.455399999999997</v>
      </c>
      <c r="Z457">
        <v>0.32779999999999998</v>
      </c>
      <c r="AA457">
        <v>6.3200000000000006E-2</v>
      </c>
      <c r="AB457">
        <v>1.6299999999999999E-2</v>
      </c>
      <c r="AC457" t="s">
        <v>179</v>
      </c>
      <c r="AD457">
        <v>8.8999999999999999E-3</v>
      </c>
      <c r="AE457" t="s">
        <v>179</v>
      </c>
      <c r="AF457">
        <v>1.7299999999999999E-2</v>
      </c>
      <c r="AG457">
        <v>0.40960000000000002</v>
      </c>
      <c r="AH457">
        <v>1.01E-2</v>
      </c>
      <c r="AI457">
        <v>7.94</v>
      </c>
      <c r="AJ457">
        <v>3.32E-2</v>
      </c>
      <c r="AK457">
        <v>0.58589999999999998</v>
      </c>
      <c r="AL457">
        <v>7.7999999999999996E-3</v>
      </c>
      <c r="AM457">
        <v>1.3299999999999999E-2</v>
      </c>
      <c r="AN457">
        <v>8.0000000000000002E-3</v>
      </c>
      <c r="AO457">
        <v>2.0899999999999998E-2</v>
      </c>
      <c r="AP457">
        <v>4.3E-3</v>
      </c>
      <c r="AQ457">
        <v>9.7900000000000001E-2</v>
      </c>
      <c r="AR457">
        <v>4.8999999999999998E-3</v>
      </c>
      <c r="AS457">
        <v>5.7793000000000001</v>
      </c>
      <c r="AT457">
        <v>2.5999999999999999E-2</v>
      </c>
      <c r="AU457" t="s">
        <v>179</v>
      </c>
      <c r="AV457">
        <v>3.7000000000000002E-3</v>
      </c>
      <c r="AW457">
        <v>8.8999999999999999E-3</v>
      </c>
      <c r="AX457">
        <v>1.1000000000000001E-3</v>
      </c>
      <c r="AY457">
        <v>6.7000000000000002E-3</v>
      </c>
      <c r="AZ457">
        <v>8.0000000000000004E-4</v>
      </c>
      <c r="BA457">
        <v>7.0000000000000001E-3</v>
      </c>
      <c r="BB457">
        <v>6.9999999999999999E-4</v>
      </c>
      <c r="BC457" t="s">
        <v>191</v>
      </c>
      <c r="BD457">
        <v>5.0000000000000001E-4</v>
      </c>
      <c r="BE457" t="s">
        <v>247</v>
      </c>
      <c r="BF457">
        <v>4.0000000000000002E-4</v>
      </c>
      <c r="BG457" t="s">
        <v>179</v>
      </c>
      <c r="BH457">
        <v>1E-4</v>
      </c>
      <c r="BI457" t="s">
        <v>516</v>
      </c>
      <c r="BJ457">
        <v>2.0000000000000001E-4</v>
      </c>
      <c r="BK457">
        <v>9.2999999999999992E-3</v>
      </c>
      <c r="BL457">
        <v>5.0000000000000001E-4</v>
      </c>
      <c r="BM457">
        <v>2.5999999999999999E-3</v>
      </c>
      <c r="BN457">
        <v>2.9999999999999997E-4</v>
      </c>
      <c r="BO457">
        <v>7.4999999999999997E-3</v>
      </c>
      <c r="BP457">
        <v>5.9999999999999995E-4</v>
      </c>
      <c r="BQ457" t="s">
        <v>179</v>
      </c>
      <c r="BR457">
        <v>2.9999999999999997E-4</v>
      </c>
      <c r="BS457" t="s">
        <v>179</v>
      </c>
      <c r="BT457">
        <v>4.0000000000000002E-4</v>
      </c>
      <c r="BU457" t="s">
        <v>179</v>
      </c>
      <c r="BV457">
        <v>5.9999999999999995E-4</v>
      </c>
      <c r="BW457" t="s">
        <v>18</v>
      </c>
      <c r="BY457" t="s">
        <v>179</v>
      </c>
      <c r="BZ457">
        <v>1.1999999999999999E-3</v>
      </c>
      <c r="CA457" t="s">
        <v>179</v>
      </c>
      <c r="CB457">
        <v>8.9999999999999998E-4</v>
      </c>
      <c r="CC457" t="s">
        <v>179</v>
      </c>
      <c r="CD457">
        <v>2.2000000000000001E-3</v>
      </c>
      <c r="CE457" t="s">
        <v>179</v>
      </c>
      <c r="CF457">
        <v>2.0999999999999999E-3</v>
      </c>
      <c r="CG457" t="s">
        <v>179</v>
      </c>
      <c r="CH457">
        <v>1E-4</v>
      </c>
      <c r="CI457" t="s">
        <v>179</v>
      </c>
      <c r="CJ457">
        <v>8.2000000000000007E-3</v>
      </c>
      <c r="CK457" t="s">
        <v>179</v>
      </c>
      <c r="CL457">
        <v>1.17E-2</v>
      </c>
      <c r="CM457" t="s">
        <v>179</v>
      </c>
      <c r="CN457">
        <v>7.3000000000000001E-3</v>
      </c>
      <c r="CO457" t="s">
        <v>179</v>
      </c>
      <c r="CP457">
        <v>8.0000000000000004E-4</v>
      </c>
      <c r="CQ457" t="s">
        <v>179</v>
      </c>
      <c r="CR457">
        <v>3.3E-3</v>
      </c>
      <c r="CS457" t="s">
        <v>179</v>
      </c>
      <c r="CT457">
        <v>1.9E-3</v>
      </c>
      <c r="CU457" t="s">
        <v>179</v>
      </c>
      <c r="CV457">
        <v>6.9999999999999999E-4</v>
      </c>
      <c r="CW457" t="s">
        <v>18</v>
      </c>
      <c r="CY457" t="s">
        <v>179</v>
      </c>
      <c r="CZ457">
        <v>5.0000000000000001E-4</v>
      </c>
      <c r="DA457" t="s">
        <v>179</v>
      </c>
      <c r="DB457">
        <v>5.9999999999999995E-4</v>
      </c>
      <c r="DC457" t="s">
        <v>179</v>
      </c>
      <c r="DD457">
        <v>5.9999999999999995E-4</v>
      </c>
      <c r="DE457" t="s">
        <v>179</v>
      </c>
      <c r="DF457">
        <v>5.9999999999999995E-4</v>
      </c>
      <c r="DG457" t="s">
        <v>179</v>
      </c>
      <c r="DH457">
        <v>4.0000000000000002E-4</v>
      </c>
      <c r="DI457" t="s">
        <v>179</v>
      </c>
      <c r="DJ457">
        <v>4.0000000000000002E-4</v>
      </c>
      <c r="DK457" t="s">
        <v>2632</v>
      </c>
      <c r="DL457" t="s">
        <v>59</v>
      </c>
      <c r="DS457" t="s">
        <v>2558</v>
      </c>
      <c r="DT457" t="s">
        <v>919</v>
      </c>
      <c r="DW457" t="s">
        <v>5111</v>
      </c>
    </row>
    <row r="458" spans="1:127">
      <c r="A458">
        <v>137</v>
      </c>
      <c r="B458" s="14">
        <v>44746.920138888891</v>
      </c>
      <c r="C458" t="s">
        <v>52</v>
      </c>
      <c r="D458">
        <v>0</v>
      </c>
      <c r="E458">
        <v>0</v>
      </c>
      <c r="F458">
        <v>0</v>
      </c>
      <c r="G458" t="s">
        <v>54</v>
      </c>
      <c r="H458" t="s">
        <v>55</v>
      </c>
      <c r="I458" t="s">
        <v>55</v>
      </c>
      <c r="J458" t="s">
        <v>55</v>
      </c>
      <c r="K458" t="s">
        <v>18</v>
      </c>
      <c r="L458">
        <v>90</v>
      </c>
      <c r="M458" t="s">
        <v>173</v>
      </c>
      <c r="N458">
        <v>0</v>
      </c>
      <c r="O458" t="s">
        <v>173</v>
      </c>
      <c r="P458">
        <v>0</v>
      </c>
      <c r="Q458" t="s">
        <v>173</v>
      </c>
      <c r="R458">
        <v>0</v>
      </c>
      <c r="S458">
        <v>2</v>
      </c>
      <c r="T458" t="s">
        <v>174</v>
      </c>
      <c r="U458">
        <v>4.5914999999999999</v>
      </c>
      <c r="V458">
        <v>0.69479999999999997</v>
      </c>
      <c r="W458">
        <v>12.2302</v>
      </c>
      <c r="X458">
        <v>0.3362</v>
      </c>
      <c r="Y458">
        <v>39.542099999999998</v>
      </c>
      <c r="Z458">
        <v>0.36220000000000002</v>
      </c>
      <c r="AA458">
        <v>2.3199999999999998E-2</v>
      </c>
      <c r="AB458">
        <v>1.61E-2</v>
      </c>
      <c r="AC458" t="s">
        <v>179</v>
      </c>
      <c r="AD458">
        <v>8.8999999999999999E-3</v>
      </c>
      <c r="AE458" t="s">
        <v>179</v>
      </c>
      <c r="AF458">
        <v>1.7000000000000001E-2</v>
      </c>
      <c r="AG458">
        <v>0.26679999999999998</v>
      </c>
      <c r="AH458">
        <v>8.9999999999999993E-3</v>
      </c>
      <c r="AI458">
        <v>8.6666000000000007</v>
      </c>
      <c r="AJ458">
        <v>3.49E-2</v>
      </c>
      <c r="AK458">
        <v>0.66859999999999997</v>
      </c>
      <c r="AL458">
        <v>8.3000000000000001E-3</v>
      </c>
      <c r="AM458">
        <v>0.03</v>
      </c>
      <c r="AN458">
        <v>8.8000000000000005E-3</v>
      </c>
      <c r="AO458">
        <v>2.3E-2</v>
      </c>
      <c r="AP458">
        <v>4.5999999999999999E-3</v>
      </c>
      <c r="AQ458">
        <v>0.10199999999999999</v>
      </c>
      <c r="AR458">
        <v>4.7999999999999996E-3</v>
      </c>
      <c r="AS458">
        <v>6.6718000000000002</v>
      </c>
      <c r="AT458">
        <v>2.81E-2</v>
      </c>
      <c r="AU458" t="s">
        <v>179</v>
      </c>
      <c r="AV458">
        <v>3.8999999999999998E-3</v>
      </c>
      <c r="AW458">
        <v>9.4000000000000004E-3</v>
      </c>
      <c r="AX458">
        <v>1E-3</v>
      </c>
      <c r="AY458">
        <v>8.3000000000000001E-3</v>
      </c>
      <c r="AZ458">
        <v>8.0000000000000004E-4</v>
      </c>
      <c r="BA458">
        <v>7.7000000000000002E-3</v>
      </c>
      <c r="BB458">
        <v>6.9999999999999999E-4</v>
      </c>
      <c r="BC458" t="s">
        <v>245</v>
      </c>
      <c r="BD458">
        <v>5.0000000000000001E-4</v>
      </c>
      <c r="BE458" t="s">
        <v>286</v>
      </c>
      <c r="BF458">
        <v>2.9999999999999997E-4</v>
      </c>
      <c r="BG458" t="s">
        <v>179</v>
      </c>
      <c r="BH458">
        <v>1E-4</v>
      </c>
      <c r="BI458" t="s">
        <v>286</v>
      </c>
      <c r="BJ458">
        <v>2.0000000000000001E-4</v>
      </c>
      <c r="BK458">
        <v>8.8000000000000005E-3</v>
      </c>
      <c r="BL458">
        <v>5.0000000000000001E-4</v>
      </c>
      <c r="BM458">
        <v>2.5999999999999999E-3</v>
      </c>
      <c r="BN458">
        <v>2.9999999999999997E-4</v>
      </c>
      <c r="BO458">
        <v>6.7999999999999996E-3</v>
      </c>
      <c r="BP458">
        <v>5.0000000000000001E-4</v>
      </c>
      <c r="BQ458" t="s">
        <v>179</v>
      </c>
      <c r="BR458">
        <v>2.9999999999999997E-4</v>
      </c>
      <c r="BS458" t="s">
        <v>179</v>
      </c>
      <c r="BT458">
        <v>4.0000000000000002E-4</v>
      </c>
      <c r="BU458" t="s">
        <v>179</v>
      </c>
      <c r="BV458">
        <v>6.9999999999999999E-4</v>
      </c>
      <c r="BW458" t="s">
        <v>18</v>
      </c>
      <c r="BY458" t="s">
        <v>18</v>
      </c>
      <c r="CA458" t="s">
        <v>179</v>
      </c>
      <c r="CB458">
        <v>8.0000000000000004E-4</v>
      </c>
      <c r="CC458" t="s">
        <v>179</v>
      </c>
      <c r="CD458">
        <v>2.0999999999999999E-3</v>
      </c>
      <c r="CE458" t="s">
        <v>179</v>
      </c>
      <c r="CF458">
        <v>2.3E-3</v>
      </c>
      <c r="CG458" t="s">
        <v>216</v>
      </c>
      <c r="CH458">
        <v>1E-4</v>
      </c>
      <c r="CI458" t="s">
        <v>179</v>
      </c>
      <c r="CJ458">
        <v>6.8999999999999999E-3</v>
      </c>
      <c r="CK458" t="s">
        <v>179</v>
      </c>
      <c r="CL458">
        <v>1.12E-2</v>
      </c>
      <c r="CM458" t="s">
        <v>1357</v>
      </c>
      <c r="CN458">
        <v>4.1000000000000003E-3</v>
      </c>
      <c r="CO458" t="s">
        <v>179</v>
      </c>
      <c r="CP458">
        <v>8.9999999999999998E-4</v>
      </c>
      <c r="CQ458" t="s">
        <v>179</v>
      </c>
      <c r="CR458">
        <v>3.3E-3</v>
      </c>
      <c r="CS458" t="s">
        <v>179</v>
      </c>
      <c r="CT458">
        <v>1.9E-3</v>
      </c>
      <c r="CU458" t="s">
        <v>18</v>
      </c>
      <c r="CW458" t="s">
        <v>18</v>
      </c>
      <c r="CY458" t="s">
        <v>179</v>
      </c>
      <c r="CZ458">
        <v>5.9999999999999995E-4</v>
      </c>
      <c r="DA458" t="s">
        <v>179</v>
      </c>
      <c r="DB458">
        <v>5.9999999999999995E-4</v>
      </c>
      <c r="DC458" t="s">
        <v>179</v>
      </c>
      <c r="DD458">
        <v>5.9999999999999995E-4</v>
      </c>
      <c r="DE458" t="s">
        <v>179</v>
      </c>
      <c r="DF458">
        <v>5.9999999999999995E-4</v>
      </c>
      <c r="DG458" t="s">
        <v>179</v>
      </c>
      <c r="DH458">
        <v>4.0000000000000002E-4</v>
      </c>
      <c r="DI458" t="s">
        <v>179</v>
      </c>
      <c r="DJ458">
        <v>4.0000000000000002E-4</v>
      </c>
      <c r="DK458" t="s">
        <v>2632</v>
      </c>
      <c r="DL458" t="s">
        <v>59</v>
      </c>
      <c r="DS458" t="s">
        <v>2609</v>
      </c>
      <c r="DT458" t="s">
        <v>2633</v>
      </c>
      <c r="DW458" t="s">
        <v>5112</v>
      </c>
    </row>
    <row r="459" spans="1:127">
      <c r="A459">
        <v>138</v>
      </c>
      <c r="B459" s="14">
        <v>44746.921527777777</v>
      </c>
      <c r="C459" t="s">
        <v>52</v>
      </c>
      <c r="D459">
        <v>0</v>
      </c>
      <c r="E459">
        <v>0</v>
      </c>
      <c r="F459">
        <v>0</v>
      </c>
      <c r="G459" t="s">
        <v>54</v>
      </c>
      <c r="H459" t="s">
        <v>55</v>
      </c>
      <c r="I459" t="s">
        <v>55</v>
      </c>
      <c r="J459" t="s">
        <v>55</v>
      </c>
      <c r="K459" t="s">
        <v>18</v>
      </c>
      <c r="L459">
        <v>90</v>
      </c>
      <c r="M459" t="s">
        <v>173</v>
      </c>
      <c r="N459">
        <v>0</v>
      </c>
      <c r="O459" t="s">
        <v>173</v>
      </c>
      <c r="P459">
        <v>0</v>
      </c>
      <c r="Q459" t="s">
        <v>173</v>
      </c>
      <c r="R459">
        <v>0</v>
      </c>
      <c r="S459">
        <v>2</v>
      </c>
      <c r="T459" t="s">
        <v>174</v>
      </c>
      <c r="U459">
        <v>1.5809</v>
      </c>
      <c r="V459">
        <v>0.59889999999999999</v>
      </c>
      <c r="W459">
        <v>11.4291</v>
      </c>
      <c r="X459">
        <v>0.32440000000000002</v>
      </c>
      <c r="Y459">
        <v>34.856000000000002</v>
      </c>
      <c r="Z459">
        <v>0.34229999999999999</v>
      </c>
      <c r="AA459">
        <v>4.8800000000000003E-2</v>
      </c>
      <c r="AB459">
        <v>1.49E-2</v>
      </c>
      <c r="AC459" t="s">
        <v>179</v>
      </c>
      <c r="AD459">
        <v>8.6E-3</v>
      </c>
      <c r="AE459" t="s">
        <v>179</v>
      </c>
      <c r="AF459">
        <v>1.8499999999999999E-2</v>
      </c>
      <c r="AG459">
        <v>0.79849999999999999</v>
      </c>
      <c r="AH459">
        <v>1.3599999999999999E-2</v>
      </c>
      <c r="AI459">
        <v>5.6007999999999996</v>
      </c>
      <c r="AJ459">
        <v>2.8199999999999999E-2</v>
      </c>
      <c r="AK459">
        <v>0.69030000000000002</v>
      </c>
      <c r="AL459">
        <v>8.0999999999999996E-3</v>
      </c>
      <c r="AM459">
        <v>1.38E-2</v>
      </c>
      <c r="AN459">
        <v>8.3999999999999995E-3</v>
      </c>
      <c r="AO459">
        <v>2.41E-2</v>
      </c>
      <c r="AP459">
        <v>4.5999999999999999E-3</v>
      </c>
      <c r="AQ459">
        <v>0.10979999999999999</v>
      </c>
      <c r="AR459">
        <v>5.1000000000000004E-3</v>
      </c>
      <c r="AS459">
        <v>8.2355</v>
      </c>
      <c r="AT459">
        <v>3.0200000000000001E-2</v>
      </c>
      <c r="AU459" t="s">
        <v>179</v>
      </c>
      <c r="AV459">
        <v>4.4000000000000003E-3</v>
      </c>
      <c r="AW459">
        <v>1.1599999999999999E-2</v>
      </c>
      <c r="AX459">
        <v>1.1999999999999999E-3</v>
      </c>
      <c r="AY459">
        <v>1.0800000000000001E-2</v>
      </c>
      <c r="AZ459">
        <v>8.9999999999999998E-4</v>
      </c>
      <c r="BA459">
        <v>1.0200000000000001E-2</v>
      </c>
      <c r="BB459">
        <v>8.0000000000000004E-4</v>
      </c>
      <c r="BC459" t="s">
        <v>245</v>
      </c>
      <c r="BD459">
        <v>5.0000000000000001E-4</v>
      </c>
      <c r="BE459" t="s">
        <v>348</v>
      </c>
      <c r="BF459">
        <v>5.0000000000000001E-4</v>
      </c>
      <c r="BG459" t="s">
        <v>179</v>
      </c>
      <c r="BH459">
        <v>1E-4</v>
      </c>
      <c r="BI459" t="s">
        <v>267</v>
      </c>
      <c r="BJ459">
        <v>2.0000000000000001E-4</v>
      </c>
      <c r="BK459">
        <v>1.23E-2</v>
      </c>
      <c r="BL459">
        <v>5.9999999999999995E-4</v>
      </c>
      <c r="BM459">
        <v>2.5999999999999999E-3</v>
      </c>
      <c r="BN459">
        <v>2.9999999999999997E-4</v>
      </c>
      <c r="BO459">
        <v>7.4000000000000003E-3</v>
      </c>
      <c r="BP459">
        <v>5.9999999999999995E-4</v>
      </c>
      <c r="BQ459" t="s">
        <v>179</v>
      </c>
      <c r="BR459">
        <v>2.9999999999999997E-4</v>
      </c>
      <c r="BS459" t="s">
        <v>179</v>
      </c>
      <c r="BT459">
        <v>5.0000000000000001E-4</v>
      </c>
      <c r="BU459" t="s">
        <v>179</v>
      </c>
      <c r="BV459">
        <v>5.9999999999999995E-4</v>
      </c>
      <c r="BW459" t="s">
        <v>18</v>
      </c>
      <c r="BY459" t="s">
        <v>179</v>
      </c>
      <c r="BZ459">
        <v>1.1000000000000001E-3</v>
      </c>
      <c r="CA459" t="s">
        <v>179</v>
      </c>
      <c r="CB459">
        <v>8.0000000000000004E-4</v>
      </c>
      <c r="CC459" t="s">
        <v>179</v>
      </c>
      <c r="CD459">
        <v>2.0999999999999999E-3</v>
      </c>
      <c r="CE459" t="s">
        <v>179</v>
      </c>
      <c r="CF459">
        <v>2.2000000000000001E-3</v>
      </c>
      <c r="CG459" t="s">
        <v>216</v>
      </c>
      <c r="CH459">
        <v>1E-4</v>
      </c>
      <c r="CI459" t="s">
        <v>179</v>
      </c>
      <c r="CJ459">
        <v>8.0999999999999996E-3</v>
      </c>
      <c r="CK459" t="s">
        <v>179</v>
      </c>
      <c r="CL459">
        <v>1.17E-2</v>
      </c>
      <c r="CM459" t="s">
        <v>179</v>
      </c>
      <c r="CN459">
        <v>6.7000000000000002E-3</v>
      </c>
      <c r="CO459" t="s">
        <v>179</v>
      </c>
      <c r="CP459">
        <v>8.9999999999999998E-4</v>
      </c>
      <c r="CQ459" t="s">
        <v>179</v>
      </c>
      <c r="CR459">
        <v>3.5000000000000001E-3</v>
      </c>
      <c r="CS459" t="s">
        <v>179</v>
      </c>
      <c r="CT459">
        <v>2E-3</v>
      </c>
      <c r="CU459" t="s">
        <v>179</v>
      </c>
      <c r="CV459">
        <v>8.0000000000000004E-4</v>
      </c>
      <c r="CW459" t="s">
        <v>18</v>
      </c>
      <c r="CY459" t="s">
        <v>179</v>
      </c>
      <c r="CZ459">
        <v>5.9999999999999995E-4</v>
      </c>
      <c r="DA459" t="s">
        <v>179</v>
      </c>
      <c r="DB459">
        <v>5.9999999999999995E-4</v>
      </c>
      <c r="DC459" t="s">
        <v>179</v>
      </c>
      <c r="DD459">
        <v>5.9999999999999995E-4</v>
      </c>
      <c r="DE459" t="s">
        <v>179</v>
      </c>
      <c r="DF459">
        <v>6.9999999999999999E-4</v>
      </c>
      <c r="DG459" t="s">
        <v>179</v>
      </c>
      <c r="DH459">
        <v>4.0000000000000002E-4</v>
      </c>
      <c r="DI459" t="s">
        <v>179</v>
      </c>
      <c r="DJ459">
        <v>5.0000000000000001E-4</v>
      </c>
      <c r="DK459" t="s">
        <v>2632</v>
      </c>
      <c r="DL459" t="s">
        <v>59</v>
      </c>
      <c r="DS459" t="s">
        <v>2634</v>
      </c>
      <c r="DT459" t="s">
        <v>1837</v>
      </c>
      <c r="DW459" t="s">
        <v>5113</v>
      </c>
    </row>
    <row r="460" spans="1:127">
      <c r="A460">
        <v>139</v>
      </c>
      <c r="B460" s="14">
        <v>44746.926388888889</v>
      </c>
      <c r="C460" t="s">
        <v>52</v>
      </c>
      <c r="D460">
        <v>0</v>
      </c>
      <c r="E460">
        <v>0</v>
      </c>
      <c r="F460">
        <v>0</v>
      </c>
      <c r="G460" t="s">
        <v>54</v>
      </c>
      <c r="H460" t="s">
        <v>55</v>
      </c>
      <c r="I460" t="s">
        <v>55</v>
      </c>
      <c r="J460" t="s">
        <v>55</v>
      </c>
      <c r="K460" t="s">
        <v>18</v>
      </c>
      <c r="L460">
        <v>90</v>
      </c>
      <c r="M460" t="s">
        <v>173</v>
      </c>
      <c r="N460">
        <v>0</v>
      </c>
      <c r="O460" t="s">
        <v>173</v>
      </c>
      <c r="P460">
        <v>0</v>
      </c>
      <c r="Q460" t="s">
        <v>173</v>
      </c>
      <c r="R460">
        <v>0</v>
      </c>
      <c r="S460">
        <v>2</v>
      </c>
      <c r="T460" t="s">
        <v>174</v>
      </c>
      <c r="U460">
        <v>2.7374999999999998</v>
      </c>
      <c r="V460">
        <v>0.64510000000000001</v>
      </c>
      <c r="W460">
        <v>11.5063</v>
      </c>
      <c r="X460">
        <v>0.3301</v>
      </c>
      <c r="Y460">
        <v>35.270400000000002</v>
      </c>
      <c r="Z460">
        <v>0.34410000000000002</v>
      </c>
      <c r="AA460">
        <v>6.5699999999999995E-2</v>
      </c>
      <c r="AB460">
        <v>1.6400000000000001E-2</v>
      </c>
      <c r="AC460" t="s">
        <v>179</v>
      </c>
      <c r="AD460">
        <v>8.6999999999999994E-3</v>
      </c>
      <c r="AE460" t="s">
        <v>179</v>
      </c>
      <c r="AF460">
        <v>1.84E-2</v>
      </c>
      <c r="AG460">
        <v>0.4446</v>
      </c>
      <c r="AH460">
        <v>1.0800000000000001E-2</v>
      </c>
      <c r="AI460">
        <v>7.5564</v>
      </c>
      <c r="AJ460">
        <v>3.2899999999999999E-2</v>
      </c>
      <c r="AK460">
        <v>0.59660000000000002</v>
      </c>
      <c r="AL460">
        <v>7.7999999999999996E-3</v>
      </c>
      <c r="AM460">
        <v>1.9300000000000001E-2</v>
      </c>
      <c r="AN460">
        <v>8.3999999999999995E-3</v>
      </c>
      <c r="AO460">
        <v>2.7900000000000001E-2</v>
      </c>
      <c r="AP460">
        <v>4.7999999999999996E-3</v>
      </c>
      <c r="AQ460">
        <v>0.1623</v>
      </c>
      <c r="AR460">
        <v>6.0000000000000001E-3</v>
      </c>
      <c r="AS460">
        <v>9.2034000000000002</v>
      </c>
      <c r="AT460">
        <v>3.27E-2</v>
      </c>
      <c r="AU460">
        <v>5.3E-3</v>
      </c>
      <c r="AV460">
        <v>4.7000000000000002E-3</v>
      </c>
      <c r="AW460">
        <v>1.2E-2</v>
      </c>
      <c r="AX460">
        <v>1.1999999999999999E-3</v>
      </c>
      <c r="AY460">
        <v>1.06E-2</v>
      </c>
      <c r="AZ460">
        <v>8.9999999999999998E-4</v>
      </c>
      <c r="BA460">
        <v>9.1000000000000004E-3</v>
      </c>
      <c r="BB460">
        <v>8.0000000000000004E-4</v>
      </c>
      <c r="BC460" t="s">
        <v>391</v>
      </c>
      <c r="BD460">
        <v>5.0000000000000001E-4</v>
      </c>
      <c r="BE460" t="s">
        <v>285</v>
      </c>
      <c r="BF460">
        <v>4.0000000000000002E-4</v>
      </c>
      <c r="BG460" t="s">
        <v>179</v>
      </c>
      <c r="BH460">
        <v>1E-4</v>
      </c>
      <c r="BI460" t="s">
        <v>245</v>
      </c>
      <c r="BJ460">
        <v>2.0000000000000001E-4</v>
      </c>
      <c r="BK460">
        <v>9.9000000000000008E-3</v>
      </c>
      <c r="BL460">
        <v>5.0000000000000001E-4</v>
      </c>
      <c r="BM460">
        <v>2.5999999999999999E-3</v>
      </c>
      <c r="BN460">
        <v>2.9999999999999997E-4</v>
      </c>
      <c r="BO460">
        <v>6.6E-3</v>
      </c>
      <c r="BP460">
        <v>5.0000000000000001E-4</v>
      </c>
      <c r="BQ460" t="s">
        <v>179</v>
      </c>
      <c r="BR460">
        <v>2.9999999999999997E-4</v>
      </c>
      <c r="BS460" t="s">
        <v>179</v>
      </c>
      <c r="BT460">
        <v>5.0000000000000001E-4</v>
      </c>
      <c r="BU460" t="s">
        <v>179</v>
      </c>
      <c r="BV460">
        <v>6.9999999999999999E-4</v>
      </c>
      <c r="BW460" t="s">
        <v>179</v>
      </c>
      <c r="BX460">
        <v>8.9999999999999998E-4</v>
      </c>
      <c r="BY460" t="s">
        <v>179</v>
      </c>
      <c r="BZ460">
        <v>1.1000000000000001E-3</v>
      </c>
      <c r="CA460" t="s">
        <v>179</v>
      </c>
      <c r="CB460">
        <v>8.0000000000000004E-4</v>
      </c>
      <c r="CC460" t="s">
        <v>179</v>
      </c>
      <c r="CD460">
        <v>2.0999999999999999E-3</v>
      </c>
      <c r="CE460" t="s">
        <v>179</v>
      </c>
      <c r="CF460">
        <v>2.3E-3</v>
      </c>
      <c r="CG460" t="s">
        <v>216</v>
      </c>
      <c r="CH460">
        <v>1E-4</v>
      </c>
      <c r="CI460" t="s">
        <v>179</v>
      </c>
      <c r="CJ460">
        <v>7.3000000000000001E-3</v>
      </c>
      <c r="CK460" t="s">
        <v>179</v>
      </c>
      <c r="CL460">
        <v>1.1599999999999999E-2</v>
      </c>
      <c r="CM460" t="s">
        <v>179</v>
      </c>
      <c r="CN460">
        <v>6.4999999999999997E-3</v>
      </c>
      <c r="CO460" t="s">
        <v>179</v>
      </c>
      <c r="CP460">
        <v>8.9999999999999998E-4</v>
      </c>
      <c r="CQ460" t="s">
        <v>179</v>
      </c>
      <c r="CR460">
        <v>3.2000000000000002E-3</v>
      </c>
      <c r="CS460" t="s">
        <v>179</v>
      </c>
      <c r="CT460">
        <v>2E-3</v>
      </c>
      <c r="CU460" t="s">
        <v>18</v>
      </c>
      <c r="CW460" t="s">
        <v>18</v>
      </c>
      <c r="CY460" t="s">
        <v>179</v>
      </c>
      <c r="CZ460">
        <v>5.9999999999999995E-4</v>
      </c>
      <c r="DA460" t="s">
        <v>179</v>
      </c>
      <c r="DB460">
        <v>5.9999999999999995E-4</v>
      </c>
      <c r="DC460" t="s">
        <v>179</v>
      </c>
      <c r="DD460">
        <v>5.9999999999999995E-4</v>
      </c>
      <c r="DE460" t="s">
        <v>179</v>
      </c>
      <c r="DF460">
        <v>6.9999999999999999E-4</v>
      </c>
      <c r="DG460" t="s">
        <v>179</v>
      </c>
      <c r="DH460">
        <v>5.0000000000000001E-4</v>
      </c>
      <c r="DI460" t="s">
        <v>179</v>
      </c>
      <c r="DJ460">
        <v>4.0000000000000002E-4</v>
      </c>
      <c r="DK460" t="s">
        <v>2635</v>
      </c>
      <c r="DL460" t="s">
        <v>59</v>
      </c>
      <c r="DS460" t="s">
        <v>2622</v>
      </c>
      <c r="DT460" t="s">
        <v>2636</v>
      </c>
      <c r="DW460" t="s">
        <v>5114</v>
      </c>
    </row>
    <row r="461" spans="1:127">
      <c r="A461">
        <v>140</v>
      </c>
      <c r="B461" s="14">
        <v>44746.927777777775</v>
      </c>
      <c r="C461" t="s">
        <v>52</v>
      </c>
      <c r="D461">
        <v>0</v>
      </c>
      <c r="E461">
        <v>0</v>
      </c>
      <c r="F461">
        <v>0</v>
      </c>
      <c r="G461" t="s">
        <v>54</v>
      </c>
      <c r="H461" t="s">
        <v>55</v>
      </c>
      <c r="I461" t="s">
        <v>55</v>
      </c>
      <c r="J461" t="s">
        <v>55</v>
      </c>
      <c r="K461" t="s">
        <v>18</v>
      </c>
      <c r="L461">
        <v>90</v>
      </c>
      <c r="M461" t="s">
        <v>173</v>
      </c>
      <c r="N461">
        <v>0</v>
      </c>
      <c r="O461" t="s">
        <v>173</v>
      </c>
      <c r="P461">
        <v>0</v>
      </c>
      <c r="Q461" t="s">
        <v>173</v>
      </c>
      <c r="R461">
        <v>0</v>
      </c>
      <c r="S461">
        <v>2</v>
      </c>
      <c r="T461" t="s">
        <v>174</v>
      </c>
      <c r="U461">
        <v>5.0846999999999998</v>
      </c>
      <c r="V461">
        <v>0.68559999999999999</v>
      </c>
      <c r="W461">
        <v>11.6052</v>
      </c>
      <c r="X461">
        <v>0.32640000000000002</v>
      </c>
      <c r="Y461">
        <v>40.5137</v>
      </c>
      <c r="Z461">
        <v>0.3659</v>
      </c>
      <c r="AA461">
        <v>2.7099999999999999E-2</v>
      </c>
      <c r="AB461">
        <v>1.5299999999999999E-2</v>
      </c>
      <c r="AC461" t="s">
        <v>179</v>
      </c>
      <c r="AD461">
        <v>8.6E-3</v>
      </c>
      <c r="AE461" t="s">
        <v>179</v>
      </c>
      <c r="AF461">
        <v>1.6799999999999999E-2</v>
      </c>
      <c r="AG461">
        <v>0.18820000000000001</v>
      </c>
      <c r="AH461">
        <v>8.0999999999999996E-3</v>
      </c>
      <c r="AI461">
        <v>7.8160999999999996</v>
      </c>
      <c r="AJ461">
        <v>3.2899999999999999E-2</v>
      </c>
      <c r="AK461">
        <v>0.66690000000000005</v>
      </c>
      <c r="AL461">
        <v>8.2000000000000007E-3</v>
      </c>
      <c r="AM461">
        <v>2.2800000000000001E-2</v>
      </c>
      <c r="AN461">
        <v>8.5000000000000006E-3</v>
      </c>
      <c r="AO461">
        <v>2.75E-2</v>
      </c>
      <c r="AP461">
        <v>4.5999999999999999E-3</v>
      </c>
      <c r="AQ461">
        <v>0.1119</v>
      </c>
      <c r="AR461">
        <v>5.0000000000000001E-3</v>
      </c>
      <c r="AS461">
        <v>6.4843000000000002</v>
      </c>
      <c r="AT461">
        <v>2.7400000000000001E-2</v>
      </c>
      <c r="AU461">
        <v>9.1999999999999998E-3</v>
      </c>
      <c r="AV461">
        <v>3.8999999999999998E-3</v>
      </c>
      <c r="AW461">
        <v>1.7600000000000001E-2</v>
      </c>
      <c r="AX461">
        <v>1.4E-3</v>
      </c>
      <c r="AY461">
        <v>7.4999999999999997E-3</v>
      </c>
      <c r="AZ461">
        <v>8.0000000000000004E-4</v>
      </c>
      <c r="BA461">
        <v>6.8999999999999999E-3</v>
      </c>
      <c r="BB461">
        <v>6.9999999999999999E-4</v>
      </c>
      <c r="BC461" t="s">
        <v>285</v>
      </c>
      <c r="BD461">
        <v>5.0000000000000001E-4</v>
      </c>
      <c r="BE461" t="s">
        <v>179</v>
      </c>
      <c r="BF461">
        <v>2.9999999999999997E-4</v>
      </c>
      <c r="BG461" t="s">
        <v>179</v>
      </c>
      <c r="BH461">
        <v>1E-4</v>
      </c>
      <c r="BI461" t="s">
        <v>286</v>
      </c>
      <c r="BJ461">
        <v>2.0000000000000001E-4</v>
      </c>
      <c r="BK461">
        <v>8.6E-3</v>
      </c>
      <c r="BL461">
        <v>4.0000000000000002E-4</v>
      </c>
      <c r="BM461">
        <v>2.5000000000000001E-3</v>
      </c>
      <c r="BN461">
        <v>2.9999999999999997E-4</v>
      </c>
      <c r="BO461">
        <v>7.1999999999999998E-3</v>
      </c>
      <c r="BP461">
        <v>5.0000000000000001E-4</v>
      </c>
      <c r="BQ461" t="s">
        <v>179</v>
      </c>
      <c r="BR461">
        <v>2.9999999999999997E-4</v>
      </c>
      <c r="BS461" t="s">
        <v>179</v>
      </c>
      <c r="BT461">
        <v>4.0000000000000002E-4</v>
      </c>
      <c r="BU461" t="s">
        <v>179</v>
      </c>
      <c r="BV461">
        <v>6.9999999999999999E-4</v>
      </c>
      <c r="BW461" t="s">
        <v>18</v>
      </c>
      <c r="BY461" t="s">
        <v>18</v>
      </c>
      <c r="CA461" t="s">
        <v>179</v>
      </c>
      <c r="CB461">
        <v>8.0000000000000004E-4</v>
      </c>
      <c r="CC461" t="s">
        <v>179</v>
      </c>
      <c r="CD461">
        <v>2.0999999999999999E-3</v>
      </c>
      <c r="CE461" t="s">
        <v>179</v>
      </c>
      <c r="CF461">
        <v>2.3E-3</v>
      </c>
      <c r="CG461" t="s">
        <v>179</v>
      </c>
      <c r="CH461">
        <v>1E-4</v>
      </c>
      <c r="CI461" t="s">
        <v>179</v>
      </c>
      <c r="CJ461">
        <v>7.1999999999999998E-3</v>
      </c>
      <c r="CK461" t="s">
        <v>179</v>
      </c>
      <c r="CL461">
        <v>1.12E-2</v>
      </c>
      <c r="CM461" t="s">
        <v>179</v>
      </c>
      <c r="CN461">
        <v>3.3999999999999998E-3</v>
      </c>
      <c r="CO461" t="s">
        <v>179</v>
      </c>
      <c r="CP461">
        <v>8.9999999999999998E-4</v>
      </c>
      <c r="CQ461" t="s">
        <v>179</v>
      </c>
      <c r="CR461">
        <v>3.2000000000000002E-3</v>
      </c>
      <c r="CS461" t="s">
        <v>179</v>
      </c>
      <c r="CT461">
        <v>1.9E-3</v>
      </c>
      <c r="CU461" t="s">
        <v>18</v>
      </c>
      <c r="CW461" t="s">
        <v>18</v>
      </c>
      <c r="CY461" t="s">
        <v>179</v>
      </c>
      <c r="CZ461">
        <v>5.9999999999999995E-4</v>
      </c>
      <c r="DA461" t="s">
        <v>179</v>
      </c>
      <c r="DB461">
        <v>5.9999999999999995E-4</v>
      </c>
      <c r="DC461" t="s">
        <v>179</v>
      </c>
      <c r="DD461">
        <v>5.0000000000000001E-4</v>
      </c>
      <c r="DE461" t="s">
        <v>179</v>
      </c>
      <c r="DF461">
        <v>5.9999999999999995E-4</v>
      </c>
      <c r="DG461" t="s">
        <v>179</v>
      </c>
      <c r="DH461">
        <v>4.0000000000000002E-4</v>
      </c>
      <c r="DI461" t="s">
        <v>179</v>
      </c>
      <c r="DJ461">
        <v>2.9999999999999997E-4</v>
      </c>
      <c r="DK461" t="s">
        <v>2635</v>
      </c>
      <c r="DL461" t="s">
        <v>59</v>
      </c>
      <c r="DS461" t="s">
        <v>2541</v>
      </c>
      <c r="DT461" t="s">
        <v>2637</v>
      </c>
      <c r="DW461" t="s">
        <v>5115</v>
      </c>
    </row>
    <row r="462" spans="1:127">
      <c r="A462">
        <v>141</v>
      </c>
      <c r="B462" s="14">
        <v>44746.929861111108</v>
      </c>
      <c r="C462" t="s">
        <v>52</v>
      </c>
      <c r="D462">
        <v>0</v>
      </c>
      <c r="E462">
        <v>0</v>
      </c>
      <c r="F462">
        <v>0</v>
      </c>
      <c r="G462" t="s">
        <v>54</v>
      </c>
      <c r="H462" t="s">
        <v>55</v>
      </c>
      <c r="I462" t="s">
        <v>55</v>
      </c>
      <c r="J462" t="s">
        <v>55</v>
      </c>
      <c r="K462" t="s">
        <v>18</v>
      </c>
      <c r="L462">
        <v>90</v>
      </c>
      <c r="M462" t="s">
        <v>173</v>
      </c>
      <c r="N462">
        <v>0</v>
      </c>
      <c r="O462" t="s">
        <v>173</v>
      </c>
      <c r="P462">
        <v>0</v>
      </c>
      <c r="Q462" t="s">
        <v>173</v>
      </c>
      <c r="R462">
        <v>0</v>
      </c>
      <c r="S462">
        <v>2</v>
      </c>
      <c r="T462" t="s">
        <v>174</v>
      </c>
      <c r="U462">
        <v>4.4843000000000002</v>
      </c>
      <c r="V462">
        <v>0.67500000000000004</v>
      </c>
      <c r="W462">
        <v>12.3345</v>
      </c>
      <c r="X462">
        <v>0.33500000000000002</v>
      </c>
      <c r="Y462">
        <v>40.039900000000003</v>
      </c>
      <c r="Z462">
        <v>0.36470000000000002</v>
      </c>
      <c r="AA462">
        <v>2.7199999999999998E-2</v>
      </c>
      <c r="AB462">
        <v>1.54E-2</v>
      </c>
      <c r="AC462" t="s">
        <v>179</v>
      </c>
      <c r="AD462">
        <v>8.5000000000000006E-3</v>
      </c>
      <c r="AE462" t="s">
        <v>179</v>
      </c>
      <c r="AF462">
        <v>1.7000000000000001E-2</v>
      </c>
      <c r="AG462">
        <v>0.2142</v>
      </c>
      <c r="AH462">
        <v>8.5000000000000006E-3</v>
      </c>
      <c r="AI462">
        <v>7.8063000000000002</v>
      </c>
      <c r="AJ462">
        <v>3.3000000000000002E-2</v>
      </c>
      <c r="AK462">
        <v>0.63959999999999995</v>
      </c>
      <c r="AL462">
        <v>8.0999999999999996E-3</v>
      </c>
      <c r="AM462">
        <v>2.0500000000000001E-2</v>
      </c>
      <c r="AN462">
        <v>8.3999999999999995E-3</v>
      </c>
      <c r="AO462">
        <v>2.53E-2</v>
      </c>
      <c r="AP462">
        <v>4.4000000000000003E-3</v>
      </c>
      <c r="AQ462">
        <v>0.1137</v>
      </c>
      <c r="AR462">
        <v>5.1000000000000004E-3</v>
      </c>
      <c r="AS462">
        <v>6.9283000000000001</v>
      </c>
      <c r="AT462">
        <v>2.8299999999999999E-2</v>
      </c>
      <c r="AU462">
        <v>4.3E-3</v>
      </c>
      <c r="AV462">
        <v>4.0000000000000001E-3</v>
      </c>
      <c r="AW462">
        <v>7.6E-3</v>
      </c>
      <c r="AX462">
        <v>1E-3</v>
      </c>
      <c r="AY462">
        <v>8.6E-3</v>
      </c>
      <c r="AZ462">
        <v>8.0000000000000004E-4</v>
      </c>
      <c r="BA462">
        <v>6.3E-3</v>
      </c>
      <c r="BB462">
        <v>6.9999999999999999E-4</v>
      </c>
      <c r="BC462" t="s">
        <v>211</v>
      </c>
      <c r="BD462">
        <v>5.0000000000000001E-4</v>
      </c>
      <c r="BE462" t="s">
        <v>179</v>
      </c>
      <c r="BF462">
        <v>2.9999999999999997E-4</v>
      </c>
      <c r="BG462" t="s">
        <v>179</v>
      </c>
      <c r="BH462">
        <v>1E-4</v>
      </c>
      <c r="BI462" t="s">
        <v>192</v>
      </c>
      <c r="BJ462">
        <v>2.0000000000000001E-4</v>
      </c>
      <c r="BK462">
        <v>1.01E-2</v>
      </c>
      <c r="BL462">
        <v>5.0000000000000001E-4</v>
      </c>
      <c r="BM462">
        <v>2.3999999999999998E-3</v>
      </c>
      <c r="BN462">
        <v>2.9999999999999997E-4</v>
      </c>
      <c r="BO462">
        <v>7.1000000000000004E-3</v>
      </c>
      <c r="BP462">
        <v>5.0000000000000001E-4</v>
      </c>
      <c r="BQ462" t="s">
        <v>179</v>
      </c>
      <c r="BR462">
        <v>2.9999999999999997E-4</v>
      </c>
      <c r="BS462" t="s">
        <v>179</v>
      </c>
      <c r="BT462">
        <v>4.0000000000000002E-4</v>
      </c>
      <c r="BU462" t="s">
        <v>179</v>
      </c>
      <c r="BV462">
        <v>5.9999999999999995E-4</v>
      </c>
      <c r="BW462" t="s">
        <v>18</v>
      </c>
      <c r="BY462" t="s">
        <v>179</v>
      </c>
      <c r="BZ462">
        <v>1.1000000000000001E-3</v>
      </c>
      <c r="CA462" t="s">
        <v>179</v>
      </c>
      <c r="CB462">
        <v>8.0000000000000004E-4</v>
      </c>
      <c r="CC462" t="s">
        <v>179</v>
      </c>
      <c r="CD462">
        <v>2.0999999999999999E-3</v>
      </c>
      <c r="CE462" t="s">
        <v>179</v>
      </c>
      <c r="CF462">
        <v>2.3E-3</v>
      </c>
      <c r="CG462" t="s">
        <v>179</v>
      </c>
      <c r="CH462">
        <v>1E-4</v>
      </c>
      <c r="CI462" t="s">
        <v>179</v>
      </c>
      <c r="CJ462">
        <v>7.1999999999999998E-3</v>
      </c>
      <c r="CK462" t="s">
        <v>179</v>
      </c>
      <c r="CL462">
        <v>1.15E-2</v>
      </c>
      <c r="CM462" t="s">
        <v>179</v>
      </c>
      <c r="CN462">
        <v>3.8999999999999998E-3</v>
      </c>
      <c r="CO462" t="s">
        <v>179</v>
      </c>
      <c r="CP462">
        <v>8.9999999999999998E-4</v>
      </c>
      <c r="CQ462" t="s">
        <v>179</v>
      </c>
      <c r="CR462">
        <v>3.2000000000000002E-3</v>
      </c>
      <c r="CS462" t="s">
        <v>179</v>
      </c>
      <c r="CT462">
        <v>1.9E-3</v>
      </c>
      <c r="CU462" t="s">
        <v>18</v>
      </c>
      <c r="CW462" t="s">
        <v>18</v>
      </c>
      <c r="CY462" t="s">
        <v>179</v>
      </c>
      <c r="CZ462">
        <v>5.9999999999999995E-4</v>
      </c>
      <c r="DA462" t="s">
        <v>179</v>
      </c>
      <c r="DB462">
        <v>5.9999999999999995E-4</v>
      </c>
      <c r="DC462" t="s">
        <v>179</v>
      </c>
      <c r="DD462">
        <v>5.0000000000000001E-4</v>
      </c>
      <c r="DE462" t="s">
        <v>179</v>
      </c>
      <c r="DF462">
        <v>5.9999999999999995E-4</v>
      </c>
      <c r="DG462" t="s">
        <v>179</v>
      </c>
      <c r="DH462">
        <v>4.0000000000000002E-4</v>
      </c>
      <c r="DI462" t="s">
        <v>179</v>
      </c>
      <c r="DJ462">
        <v>2.9999999999999997E-4</v>
      </c>
      <c r="DK462" t="s">
        <v>2635</v>
      </c>
      <c r="DL462" t="s">
        <v>59</v>
      </c>
      <c r="DS462" t="s">
        <v>2578</v>
      </c>
      <c r="DT462" t="s">
        <v>6006</v>
      </c>
      <c r="DW462" t="s">
        <v>5116</v>
      </c>
    </row>
    <row r="463" spans="1:127">
      <c r="A463">
        <v>142</v>
      </c>
      <c r="B463" s="14">
        <v>44746.931944444441</v>
      </c>
      <c r="C463" t="s">
        <v>52</v>
      </c>
      <c r="D463">
        <v>0</v>
      </c>
      <c r="E463">
        <v>0</v>
      </c>
      <c r="F463">
        <v>0</v>
      </c>
      <c r="G463" t="s">
        <v>54</v>
      </c>
      <c r="H463" t="s">
        <v>55</v>
      </c>
      <c r="I463" t="s">
        <v>55</v>
      </c>
      <c r="J463" t="s">
        <v>55</v>
      </c>
      <c r="K463" t="s">
        <v>18</v>
      </c>
      <c r="L463">
        <v>90</v>
      </c>
      <c r="M463" t="s">
        <v>173</v>
      </c>
      <c r="N463">
        <v>0</v>
      </c>
      <c r="O463" t="s">
        <v>173</v>
      </c>
      <c r="P463">
        <v>0</v>
      </c>
      <c r="Q463" t="s">
        <v>173</v>
      </c>
      <c r="R463">
        <v>0</v>
      </c>
      <c r="S463">
        <v>2</v>
      </c>
      <c r="T463" t="s">
        <v>174</v>
      </c>
      <c r="U463">
        <v>4.4493999999999998</v>
      </c>
      <c r="V463">
        <v>0.6845</v>
      </c>
      <c r="W463">
        <v>11.6785</v>
      </c>
      <c r="X463">
        <v>0.32729999999999998</v>
      </c>
      <c r="Y463">
        <v>40.4</v>
      </c>
      <c r="Z463">
        <v>0.3654</v>
      </c>
      <c r="AA463">
        <v>2.1899999999999999E-2</v>
      </c>
      <c r="AB463">
        <v>1.5100000000000001E-2</v>
      </c>
      <c r="AC463" t="s">
        <v>179</v>
      </c>
      <c r="AD463">
        <v>8.6999999999999994E-3</v>
      </c>
      <c r="AE463" t="s">
        <v>179</v>
      </c>
      <c r="AF463">
        <v>1.6500000000000001E-2</v>
      </c>
      <c r="AG463">
        <v>0.20219999999999999</v>
      </c>
      <c r="AH463">
        <v>8.3000000000000001E-3</v>
      </c>
      <c r="AI463">
        <v>7.5236999999999998</v>
      </c>
      <c r="AJ463">
        <v>3.2300000000000002E-2</v>
      </c>
      <c r="AK463">
        <v>0.65800000000000003</v>
      </c>
      <c r="AL463">
        <v>8.0999999999999996E-3</v>
      </c>
      <c r="AM463">
        <v>2.3E-2</v>
      </c>
      <c r="AN463">
        <v>8.5000000000000006E-3</v>
      </c>
      <c r="AO463">
        <v>1.8700000000000001E-2</v>
      </c>
      <c r="AP463">
        <v>4.1999999999999997E-3</v>
      </c>
      <c r="AQ463">
        <v>0.1222</v>
      </c>
      <c r="AR463">
        <v>5.1999999999999998E-3</v>
      </c>
      <c r="AS463">
        <v>6.6128999999999998</v>
      </c>
      <c r="AT463">
        <v>2.76E-2</v>
      </c>
      <c r="AU463">
        <v>4.0000000000000001E-3</v>
      </c>
      <c r="AV463">
        <v>3.8999999999999998E-3</v>
      </c>
      <c r="AW463">
        <v>1.6400000000000001E-2</v>
      </c>
      <c r="AX463">
        <v>1.2999999999999999E-3</v>
      </c>
      <c r="AY463">
        <v>9.1000000000000004E-3</v>
      </c>
      <c r="AZ463">
        <v>8.9999999999999998E-4</v>
      </c>
      <c r="BA463">
        <v>6.1000000000000004E-3</v>
      </c>
      <c r="BB463">
        <v>6.9999999999999999E-4</v>
      </c>
      <c r="BC463" t="s">
        <v>285</v>
      </c>
      <c r="BD463">
        <v>5.0000000000000001E-4</v>
      </c>
      <c r="BE463" t="s">
        <v>179</v>
      </c>
      <c r="BF463">
        <v>2.9999999999999997E-4</v>
      </c>
      <c r="BG463" t="s">
        <v>246</v>
      </c>
      <c r="BH463">
        <v>1E-4</v>
      </c>
      <c r="BI463" t="s">
        <v>516</v>
      </c>
      <c r="BJ463">
        <v>2.0000000000000001E-4</v>
      </c>
      <c r="BK463">
        <v>8.6999999999999994E-3</v>
      </c>
      <c r="BL463">
        <v>4.0000000000000002E-4</v>
      </c>
      <c r="BM463">
        <v>2.5999999999999999E-3</v>
      </c>
      <c r="BN463">
        <v>2.9999999999999997E-4</v>
      </c>
      <c r="BO463">
        <v>7.4000000000000003E-3</v>
      </c>
      <c r="BP463">
        <v>5.0000000000000001E-4</v>
      </c>
      <c r="BQ463" t="s">
        <v>179</v>
      </c>
      <c r="BR463">
        <v>2.9999999999999997E-4</v>
      </c>
      <c r="BS463" t="s">
        <v>179</v>
      </c>
      <c r="BT463">
        <v>4.0000000000000002E-4</v>
      </c>
      <c r="BU463" t="s">
        <v>179</v>
      </c>
      <c r="BV463">
        <v>5.9999999999999995E-4</v>
      </c>
      <c r="BW463" t="s">
        <v>18</v>
      </c>
      <c r="BY463" t="s">
        <v>179</v>
      </c>
      <c r="BZ463">
        <v>1.1000000000000001E-3</v>
      </c>
      <c r="CA463" t="s">
        <v>179</v>
      </c>
      <c r="CB463">
        <v>8.0000000000000004E-4</v>
      </c>
      <c r="CC463" t="s">
        <v>179</v>
      </c>
      <c r="CD463">
        <v>2.0999999999999999E-3</v>
      </c>
      <c r="CE463" t="s">
        <v>179</v>
      </c>
      <c r="CF463">
        <v>2.3E-3</v>
      </c>
      <c r="CG463" t="s">
        <v>216</v>
      </c>
      <c r="CH463">
        <v>1E-4</v>
      </c>
      <c r="CI463" t="s">
        <v>450</v>
      </c>
      <c r="CJ463">
        <v>7.1999999999999998E-3</v>
      </c>
      <c r="CK463" t="s">
        <v>179</v>
      </c>
      <c r="CL463">
        <v>1.14E-2</v>
      </c>
      <c r="CM463" t="s">
        <v>179</v>
      </c>
      <c r="CN463">
        <v>3.5000000000000001E-3</v>
      </c>
      <c r="CO463" t="s">
        <v>179</v>
      </c>
      <c r="CP463">
        <v>8.9999999999999998E-4</v>
      </c>
      <c r="CQ463" t="s">
        <v>179</v>
      </c>
      <c r="CR463">
        <v>3.2000000000000002E-3</v>
      </c>
      <c r="CS463" t="s">
        <v>179</v>
      </c>
      <c r="CT463">
        <v>1.9E-3</v>
      </c>
      <c r="CU463" t="s">
        <v>18</v>
      </c>
      <c r="CW463" t="s">
        <v>18</v>
      </c>
      <c r="CY463" t="s">
        <v>179</v>
      </c>
      <c r="CZ463">
        <v>5.9999999999999995E-4</v>
      </c>
      <c r="DA463" t="s">
        <v>179</v>
      </c>
      <c r="DB463">
        <v>5.9999999999999995E-4</v>
      </c>
      <c r="DC463" t="s">
        <v>179</v>
      </c>
      <c r="DD463">
        <v>5.9999999999999995E-4</v>
      </c>
      <c r="DE463" t="s">
        <v>179</v>
      </c>
      <c r="DF463">
        <v>5.9999999999999995E-4</v>
      </c>
      <c r="DG463" t="s">
        <v>179</v>
      </c>
      <c r="DH463">
        <v>4.0000000000000002E-4</v>
      </c>
      <c r="DI463" t="s">
        <v>179</v>
      </c>
      <c r="DJ463">
        <v>4.0000000000000002E-4</v>
      </c>
      <c r="DK463" t="s">
        <v>2635</v>
      </c>
      <c r="DL463" t="s">
        <v>59</v>
      </c>
      <c r="DS463" t="s">
        <v>2638</v>
      </c>
      <c r="DT463" t="s">
        <v>6029</v>
      </c>
      <c r="DW463" t="s">
        <v>5117</v>
      </c>
    </row>
    <row r="464" spans="1:127">
      <c r="A464">
        <v>143</v>
      </c>
      <c r="B464" s="14">
        <v>44746.93472222222</v>
      </c>
      <c r="C464" t="s">
        <v>52</v>
      </c>
      <c r="D464">
        <v>0</v>
      </c>
      <c r="E464">
        <v>0</v>
      </c>
      <c r="F464">
        <v>0</v>
      </c>
      <c r="G464" t="s">
        <v>54</v>
      </c>
      <c r="H464" t="s">
        <v>55</v>
      </c>
      <c r="I464" t="s">
        <v>55</v>
      </c>
      <c r="J464" t="s">
        <v>55</v>
      </c>
      <c r="K464" t="s">
        <v>18</v>
      </c>
      <c r="L464">
        <v>90</v>
      </c>
      <c r="M464" t="s">
        <v>173</v>
      </c>
      <c r="N464">
        <v>0</v>
      </c>
      <c r="O464" t="s">
        <v>173</v>
      </c>
      <c r="P464">
        <v>0</v>
      </c>
      <c r="Q464" t="s">
        <v>173</v>
      </c>
      <c r="R464">
        <v>0</v>
      </c>
      <c r="S464">
        <v>2</v>
      </c>
      <c r="T464" t="s">
        <v>174</v>
      </c>
      <c r="U464">
        <v>4.2931999999999997</v>
      </c>
      <c r="V464">
        <v>0.68110000000000004</v>
      </c>
      <c r="W464">
        <v>11.771599999999999</v>
      </c>
      <c r="X464">
        <v>0.32940000000000003</v>
      </c>
      <c r="Y464">
        <v>39.571599999999997</v>
      </c>
      <c r="Z464">
        <v>0.3614</v>
      </c>
      <c r="AA464">
        <v>3.2899999999999999E-2</v>
      </c>
      <c r="AB464">
        <v>1.5800000000000002E-2</v>
      </c>
      <c r="AC464" t="s">
        <v>179</v>
      </c>
      <c r="AD464">
        <v>8.6E-3</v>
      </c>
      <c r="AE464" t="s">
        <v>179</v>
      </c>
      <c r="AF464">
        <v>1.6799999999999999E-2</v>
      </c>
      <c r="AG464">
        <v>0.2132</v>
      </c>
      <c r="AH464">
        <v>8.3000000000000001E-3</v>
      </c>
      <c r="AI464">
        <v>8.3175000000000008</v>
      </c>
      <c r="AJ464">
        <v>3.4099999999999998E-2</v>
      </c>
      <c r="AK464">
        <v>0.65300000000000002</v>
      </c>
      <c r="AL464">
        <v>8.0999999999999996E-3</v>
      </c>
      <c r="AM464">
        <v>1.54E-2</v>
      </c>
      <c r="AN464">
        <v>8.3000000000000001E-3</v>
      </c>
      <c r="AO464">
        <v>2.2800000000000001E-2</v>
      </c>
      <c r="AP464">
        <v>4.4000000000000003E-3</v>
      </c>
      <c r="AQ464">
        <v>0.11990000000000001</v>
      </c>
      <c r="AR464">
        <v>5.1999999999999998E-3</v>
      </c>
      <c r="AS464">
        <v>6.8247999999999998</v>
      </c>
      <c r="AT464">
        <v>2.8299999999999999E-2</v>
      </c>
      <c r="AU464" t="s">
        <v>179</v>
      </c>
      <c r="AV464">
        <v>3.8999999999999998E-3</v>
      </c>
      <c r="AW464">
        <v>9.9000000000000008E-3</v>
      </c>
      <c r="AX464">
        <v>1.1000000000000001E-3</v>
      </c>
      <c r="AY464">
        <v>7.7000000000000002E-3</v>
      </c>
      <c r="AZ464">
        <v>8.0000000000000004E-4</v>
      </c>
      <c r="BA464">
        <v>6.7000000000000002E-3</v>
      </c>
      <c r="BB464">
        <v>6.9999999999999999E-4</v>
      </c>
      <c r="BC464" t="s">
        <v>285</v>
      </c>
      <c r="BD464">
        <v>5.0000000000000001E-4</v>
      </c>
      <c r="BE464" t="s">
        <v>179</v>
      </c>
      <c r="BF464">
        <v>2.9999999999999997E-4</v>
      </c>
      <c r="BG464" t="s">
        <v>179</v>
      </c>
      <c r="BH464">
        <v>1E-4</v>
      </c>
      <c r="BI464" t="s">
        <v>286</v>
      </c>
      <c r="BJ464">
        <v>2.0000000000000001E-4</v>
      </c>
      <c r="BK464">
        <v>8.6999999999999994E-3</v>
      </c>
      <c r="BL464">
        <v>5.0000000000000001E-4</v>
      </c>
      <c r="BM464">
        <v>2.5999999999999999E-3</v>
      </c>
      <c r="BN464">
        <v>2.9999999999999997E-4</v>
      </c>
      <c r="BO464">
        <v>7.1999999999999998E-3</v>
      </c>
      <c r="BP464">
        <v>5.0000000000000001E-4</v>
      </c>
      <c r="BQ464" t="s">
        <v>179</v>
      </c>
      <c r="BR464">
        <v>2.9999999999999997E-4</v>
      </c>
      <c r="BS464" t="s">
        <v>179</v>
      </c>
      <c r="BT464">
        <v>4.0000000000000002E-4</v>
      </c>
      <c r="BU464" t="s">
        <v>179</v>
      </c>
      <c r="BV464">
        <v>5.9999999999999995E-4</v>
      </c>
      <c r="BW464" t="s">
        <v>18</v>
      </c>
      <c r="BY464" t="s">
        <v>179</v>
      </c>
      <c r="BZ464">
        <v>1.1000000000000001E-3</v>
      </c>
      <c r="CA464" t="s">
        <v>179</v>
      </c>
      <c r="CB464">
        <v>8.0000000000000004E-4</v>
      </c>
      <c r="CC464" t="s">
        <v>179</v>
      </c>
      <c r="CD464">
        <v>2.0999999999999999E-3</v>
      </c>
      <c r="CE464" t="s">
        <v>179</v>
      </c>
      <c r="CF464">
        <v>2.3E-3</v>
      </c>
      <c r="CG464" t="s">
        <v>179</v>
      </c>
      <c r="CH464">
        <v>1E-4</v>
      </c>
      <c r="CI464" t="s">
        <v>179</v>
      </c>
      <c r="CJ464">
        <v>7.0000000000000001E-3</v>
      </c>
      <c r="CK464" t="s">
        <v>179</v>
      </c>
      <c r="CL464">
        <v>1.1299999999999999E-2</v>
      </c>
      <c r="CM464" t="s">
        <v>179</v>
      </c>
      <c r="CN464">
        <v>4.0000000000000001E-3</v>
      </c>
      <c r="CO464" t="s">
        <v>179</v>
      </c>
      <c r="CP464">
        <v>8.9999999999999998E-4</v>
      </c>
      <c r="CQ464" t="s">
        <v>179</v>
      </c>
      <c r="CR464">
        <v>3.3E-3</v>
      </c>
      <c r="CS464" t="s">
        <v>179</v>
      </c>
      <c r="CT464">
        <v>1.9E-3</v>
      </c>
      <c r="CU464" t="s">
        <v>179</v>
      </c>
      <c r="CV464">
        <v>8.0000000000000004E-4</v>
      </c>
      <c r="CW464" t="s">
        <v>18</v>
      </c>
      <c r="CY464" t="s">
        <v>179</v>
      </c>
      <c r="CZ464">
        <v>5.9999999999999995E-4</v>
      </c>
      <c r="DA464" t="s">
        <v>179</v>
      </c>
      <c r="DB464">
        <v>5.9999999999999995E-4</v>
      </c>
      <c r="DC464" t="s">
        <v>179</v>
      </c>
      <c r="DD464">
        <v>5.9999999999999995E-4</v>
      </c>
      <c r="DE464" t="s">
        <v>179</v>
      </c>
      <c r="DF464">
        <v>5.9999999999999995E-4</v>
      </c>
      <c r="DG464" t="s">
        <v>179</v>
      </c>
      <c r="DH464">
        <v>4.0000000000000002E-4</v>
      </c>
      <c r="DI464" t="s">
        <v>179</v>
      </c>
      <c r="DJ464">
        <v>2.9999999999999997E-4</v>
      </c>
      <c r="DK464" t="s">
        <v>2635</v>
      </c>
      <c r="DL464" t="s">
        <v>59</v>
      </c>
      <c r="DS464" t="s">
        <v>2553</v>
      </c>
      <c r="DT464" t="s">
        <v>5988</v>
      </c>
      <c r="DW464" t="s">
        <v>5118</v>
      </c>
    </row>
    <row r="465" spans="1:127">
      <c r="A465">
        <v>144</v>
      </c>
      <c r="B465" s="14">
        <v>44746.944444444445</v>
      </c>
      <c r="C465" t="s">
        <v>52</v>
      </c>
      <c r="D465">
        <v>0</v>
      </c>
      <c r="E465">
        <v>0</v>
      </c>
      <c r="F465">
        <v>0</v>
      </c>
      <c r="G465" t="s">
        <v>54</v>
      </c>
      <c r="H465" t="s">
        <v>55</v>
      </c>
      <c r="I465" t="s">
        <v>55</v>
      </c>
      <c r="J465" t="s">
        <v>55</v>
      </c>
      <c r="K465" t="s">
        <v>18</v>
      </c>
      <c r="L465">
        <v>90</v>
      </c>
      <c r="M465" t="s">
        <v>173</v>
      </c>
      <c r="N465">
        <v>0</v>
      </c>
      <c r="O465" t="s">
        <v>173</v>
      </c>
      <c r="P465">
        <v>0</v>
      </c>
      <c r="Q465" t="s">
        <v>173</v>
      </c>
      <c r="R465">
        <v>0</v>
      </c>
      <c r="S465">
        <v>2</v>
      </c>
      <c r="T465" t="s">
        <v>174</v>
      </c>
      <c r="U465">
        <v>3.5057999999999998</v>
      </c>
      <c r="V465">
        <v>0.66539999999999999</v>
      </c>
      <c r="W465">
        <v>11.591900000000001</v>
      </c>
      <c r="X465">
        <v>0.3281</v>
      </c>
      <c r="Y465">
        <v>37.973399999999998</v>
      </c>
      <c r="Z465">
        <v>0.3548</v>
      </c>
      <c r="AA465">
        <v>3.3300000000000003E-2</v>
      </c>
      <c r="AB465">
        <v>1.5800000000000002E-2</v>
      </c>
      <c r="AC465" t="s">
        <v>179</v>
      </c>
      <c r="AD465">
        <v>8.9999999999999993E-3</v>
      </c>
      <c r="AE465" t="s">
        <v>179</v>
      </c>
      <c r="AF465">
        <v>1.78E-2</v>
      </c>
      <c r="AG465">
        <v>0.39900000000000002</v>
      </c>
      <c r="AH465">
        <v>1.04E-2</v>
      </c>
      <c r="AI465">
        <v>7.9759000000000002</v>
      </c>
      <c r="AJ465">
        <v>3.3500000000000002E-2</v>
      </c>
      <c r="AK465">
        <v>0.65859999999999996</v>
      </c>
      <c r="AL465">
        <v>8.2000000000000007E-3</v>
      </c>
      <c r="AM465">
        <v>1.35E-2</v>
      </c>
      <c r="AN465">
        <v>8.3999999999999995E-3</v>
      </c>
      <c r="AO465">
        <v>1.66E-2</v>
      </c>
      <c r="AP465">
        <v>4.3E-3</v>
      </c>
      <c r="AQ465">
        <v>0.15440000000000001</v>
      </c>
      <c r="AR465">
        <v>5.8999999999999999E-3</v>
      </c>
      <c r="AS465">
        <v>7.1459999999999999</v>
      </c>
      <c r="AT465">
        <v>2.8899999999999999E-2</v>
      </c>
      <c r="AU465" t="s">
        <v>179</v>
      </c>
      <c r="AV465">
        <v>4.0000000000000001E-3</v>
      </c>
      <c r="AW465">
        <v>8.8000000000000005E-3</v>
      </c>
      <c r="AX465">
        <v>1.1000000000000001E-3</v>
      </c>
      <c r="AY465">
        <v>9.1000000000000004E-3</v>
      </c>
      <c r="AZ465">
        <v>8.9999999999999998E-4</v>
      </c>
      <c r="BA465">
        <v>7.1999999999999998E-3</v>
      </c>
      <c r="BB465">
        <v>6.9999999999999999E-4</v>
      </c>
      <c r="BC465" t="s">
        <v>304</v>
      </c>
      <c r="BD465">
        <v>5.0000000000000001E-4</v>
      </c>
      <c r="BE465" t="s">
        <v>516</v>
      </c>
      <c r="BF465">
        <v>2.9999999999999997E-4</v>
      </c>
      <c r="BG465" t="s">
        <v>179</v>
      </c>
      <c r="BH465">
        <v>1E-4</v>
      </c>
      <c r="BI465" t="s">
        <v>192</v>
      </c>
      <c r="BJ465">
        <v>2.0000000000000001E-4</v>
      </c>
      <c r="BK465">
        <v>9.7000000000000003E-3</v>
      </c>
      <c r="BL465">
        <v>5.0000000000000001E-4</v>
      </c>
      <c r="BM465">
        <v>2.5000000000000001E-3</v>
      </c>
      <c r="BN465">
        <v>2.9999999999999997E-4</v>
      </c>
      <c r="BO465">
        <v>7.4999999999999997E-3</v>
      </c>
      <c r="BP465">
        <v>5.0000000000000001E-4</v>
      </c>
      <c r="BQ465" t="s">
        <v>179</v>
      </c>
      <c r="BR465">
        <v>2.9999999999999997E-4</v>
      </c>
      <c r="BS465" t="s">
        <v>179</v>
      </c>
      <c r="BT465">
        <v>4.0000000000000002E-4</v>
      </c>
      <c r="BU465" t="s">
        <v>179</v>
      </c>
      <c r="BV465">
        <v>6.9999999999999999E-4</v>
      </c>
      <c r="BW465" t="s">
        <v>18</v>
      </c>
      <c r="BY465" t="s">
        <v>18</v>
      </c>
      <c r="CA465" t="s">
        <v>179</v>
      </c>
      <c r="CB465">
        <v>8.0000000000000004E-4</v>
      </c>
      <c r="CC465" t="s">
        <v>179</v>
      </c>
      <c r="CD465">
        <v>2E-3</v>
      </c>
      <c r="CE465" t="s">
        <v>179</v>
      </c>
      <c r="CF465">
        <v>2.3E-3</v>
      </c>
      <c r="CG465" t="s">
        <v>179</v>
      </c>
      <c r="CH465">
        <v>1E-4</v>
      </c>
      <c r="CI465" t="s">
        <v>179</v>
      </c>
      <c r="CJ465">
        <v>7.1000000000000004E-3</v>
      </c>
      <c r="CK465" t="s">
        <v>1337</v>
      </c>
      <c r="CL465">
        <v>1.11E-2</v>
      </c>
      <c r="CM465" t="s">
        <v>179</v>
      </c>
      <c r="CN465">
        <v>4.5999999999999999E-3</v>
      </c>
      <c r="CO465" t="s">
        <v>179</v>
      </c>
      <c r="CP465">
        <v>8.9999999999999998E-4</v>
      </c>
      <c r="CQ465" t="s">
        <v>179</v>
      </c>
      <c r="CR465">
        <v>3.3E-3</v>
      </c>
      <c r="CS465" t="s">
        <v>179</v>
      </c>
      <c r="CT465">
        <v>1.9E-3</v>
      </c>
      <c r="CU465" t="s">
        <v>18</v>
      </c>
      <c r="CW465" t="s">
        <v>18</v>
      </c>
      <c r="CY465" t="s">
        <v>179</v>
      </c>
      <c r="CZ465">
        <v>5.0000000000000001E-4</v>
      </c>
      <c r="DA465" t="s">
        <v>179</v>
      </c>
      <c r="DB465">
        <v>5.0000000000000001E-4</v>
      </c>
      <c r="DC465" t="s">
        <v>179</v>
      </c>
      <c r="DD465">
        <v>5.9999999999999995E-4</v>
      </c>
      <c r="DE465" t="s">
        <v>179</v>
      </c>
      <c r="DF465">
        <v>5.9999999999999995E-4</v>
      </c>
      <c r="DG465" t="s">
        <v>179</v>
      </c>
      <c r="DH465">
        <v>4.0000000000000002E-4</v>
      </c>
      <c r="DI465" t="s">
        <v>179</v>
      </c>
      <c r="DJ465">
        <v>4.0000000000000002E-4</v>
      </c>
      <c r="DK465" t="s">
        <v>2639</v>
      </c>
      <c r="DL465" t="s">
        <v>59</v>
      </c>
      <c r="DS465" t="s">
        <v>2507</v>
      </c>
      <c r="DT465" t="s">
        <v>1630</v>
      </c>
      <c r="DW465" t="s">
        <v>5119</v>
      </c>
    </row>
    <row r="466" spans="1:127">
      <c r="A466">
        <v>145</v>
      </c>
      <c r="B466" s="14">
        <v>44746.947916666664</v>
      </c>
      <c r="C466" t="s">
        <v>52</v>
      </c>
      <c r="D466">
        <v>0</v>
      </c>
      <c r="E466">
        <v>0</v>
      </c>
      <c r="F466">
        <v>0</v>
      </c>
      <c r="G466" t="s">
        <v>54</v>
      </c>
      <c r="H466" t="s">
        <v>55</v>
      </c>
      <c r="I466" t="s">
        <v>55</v>
      </c>
      <c r="J466" t="s">
        <v>55</v>
      </c>
      <c r="K466" t="s">
        <v>18</v>
      </c>
      <c r="L466">
        <v>90</v>
      </c>
      <c r="M466" t="s">
        <v>173</v>
      </c>
      <c r="N466">
        <v>0</v>
      </c>
      <c r="O466" t="s">
        <v>173</v>
      </c>
      <c r="P466">
        <v>0</v>
      </c>
      <c r="Q466" t="s">
        <v>173</v>
      </c>
      <c r="R466">
        <v>0</v>
      </c>
      <c r="S466">
        <v>2</v>
      </c>
      <c r="T466" t="s">
        <v>174</v>
      </c>
      <c r="U466">
        <v>5.1177999999999999</v>
      </c>
      <c r="V466">
        <v>0.6875</v>
      </c>
      <c r="W466">
        <v>12.971399999999999</v>
      </c>
      <c r="X466">
        <v>0.3382</v>
      </c>
      <c r="Y466">
        <v>40.326000000000001</v>
      </c>
      <c r="Z466">
        <v>0.36430000000000001</v>
      </c>
      <c r="AA466">
        <v>3.56E-2</v>
      </c>
      <c r="AB466">
        <v>1.5299999999999999E-2</v>
      </c>
      <c r="AC466" t="s">
        <v>179</v>
      </c>
      <c r="AD466">
        <v>8.3999999999999995E-3</v>
      </c>
      <c r="AE466" t="s">
        <v>179</v>
      </c>
      <c r="AF466">
        <v>1.7100000000000001E-2</v>
      </c>
      <c r="AG466">
        <v>0.20330000000000001</v>
      </c>
      <c r="AH466">
        <v>8.3000000000000001E-3</v>
      </c>
      <c r="AI466">
        <v>7.8414000000000001</v>
      </c>
      <c r="AJ466">
        <v>3.2899999999999999E-2</v>
      </c>
      <c r="AK466">
        <v>0.53180000000000005</v>
      </c>
      <c r="AL466">
        <v>7.4000000000000003E-3</v>
      </c>
      <c r="AM466">
        <v>1.7600000000000001E-2</v>
      </c>
      <c r="AN466">
        <v>7.7000000000000002E-3</v>
      </c>
      <c r="AO466">
        <v>1.8700000000000001E-2</v>
      </c>
      <c r="AP466">
        <v>4.1000000000000003E-3</v>
      </c>
      <c r="AQ466">
        <v>9.9099999999999994E-2</v>
      </c>
      <c r="AR466">
        <v>4.5999999999999999E-3</v>
      </c>
      <c r="AS466">
        <v>5.7367999999999997</v>
      </c>
      <c r="AT466">
        <v>2.5600000000000001E-2</v>
      </c>
      <c r="AU466" t="s">
        <v>179</v>
      </c>
      <c r="AV466">
        <v>3.5999999999999999E-3</v>
      </c>
      <c r="AW466">
        <v>1.2200000000000001E-2</v>
      </c>
      <c r="AX466">
        <v>1.1000000000000001E-3</v>
      </c>
      <c r="AY466">
        <v>8.8000000000000005E-3</v>
      </c>
      <c r="AZ466">
        <v>8.0000000000000004E-4</v>
      </c>
      <c r="BA466">
        <v>5.4999999999999997E-3</v>
      </c>
      <c r="BB466">
        <v>5.9999999999999995E-4</v>
      </c>
      <c r="BC466" t="s">
        <v>211</v>
      </c>
      <c r="BD466">
        <v>4.0000000000000002E-4</v>
      </c>
      <c r="BE466" t="s">
        <v>179</v>
      </c>
      <c r="BF466">
        <v>2.9999999999999997E-4</v>
      </c>
      <c r="BG466" t="s">
        <v>179</v>
      </c>
      <c r="BH466">
        <v>1E-4</v>
      </c>
      <c r="BI466" t="s">
        <v>286</v>
      </c>
      <c r="BJ466">
        <v>2.0000000000000001E-4</v>
      </c>
      <c r="BK466">
        <v>8.6E-3</v>
      </c>
      <c r="BL466">
        <v>4.0000000000000002E-4</v>
      </c>
      <c r="BM466">
        <v>2.3999999999999998E-3</v>
      </c>
      <c r="BN466">
        <v>2.9999999999999997E-4</v>
      </c>
      <c r="BO466">
        <v>6.4000000000000003E-3</v>
      </c>
      <c r="BP466">
        <v>5.0000000000000001E-4</v>
      </c>
      <c r="BQ466" t="s">
        <v>179</v>
      </c>
      <c r="BR466">
        <v>2.9999999999999997E-4</v>
      </c>
      <c r="BS466" t="s">
        <v>179</v>
      </c>
      <c r="BT466">
        <v>2.9999999999999997E-4</v>
      </c>
      <c r="BU466" t="s">
        <v>179</v>
      </c>
      <c r="BV466">
        <v>6.9999999999999999E-4</v>
      </c>
      <c r="BW466" t="s">
        <v>179</v>
      </c>
      <c r="BX466">
        <v>8.9999999999999998E-4</v>
      </c>
      <c r="BY466" t="s">
        <v>179</v>
      </c>
      <c r="BZ466">
        <v>1.1000000000000001E-3</v>
      </c>
      <c r="CA466" t="s">
        <v>179</v>
      </c>
      <c r="CB466">
        <v>8.0000000000000004E-4</v>
      </c>
      <c r="CC466" t="s">
        <v>179</v>
      </c>
      <c r="CD466">
        <v>2E-3</v>
      </c>
      <c r="CE466" t="s">
        <v>179</v>
      </c>
      <c r="CF466">
        <v>2.3E-3</v>
      </c>
      <c r="CG466" t="s">
        <v>179</v>
      </c>
      <c r="CH466">
        <v>1E-4</v>
      </c>
      <c r="CI466" t="s">
        <v>179</v>
      </c>
      <c r="CJ466">
        <v>6.8999999999999999E-3</v>
      </c>
      <c r="CK466" t="s">
        <v>179</v>
      </c>
      <c r="CL466">
        <v>1.09E-2</v>
      </c>
      <c r="CM466" t="s">
        <v>213</v>
      </c>
      <c r="CN466">
        <v>3.7000000000000002E-3</v>
      </c>
      <c r="CO466" t="s">
        <v>179</v>
      </c>
      <c r="CP466">
        <v>8.0000000000000004E-4</v>
      </c>
      <c r="CQ466" t="s">
        <v>179</v>
      </c>
      <c r="CR466">
        <v>3.3E-3</v>
      </c>
      <c r="CS466" t="s">
        <v>179</v>
      </c>
      <c r="CT466">
        <v>1.8E-3</v>
      </c>
      <c r="CU466" t="s">
        <v>18</v>
      </c>
      <c r="CW466" t="s">
        <v>18</v>
      </c>
      <c r="CY466" t="s">
        <v>179</v>
      </c>
      <c r="CZ466">
        <v>5.0000000000000001E-4</v>
      </c>
      <c r="DA466" t="s">
        <v>179</v>
      </c>
      <c r="DB466">
        <v>5.0000000000000001E-4</v>
      </c>
      <c r="DC466" t="s">
        <v>179</v>
      </c>
      <c r="DD466">
        <v>5.0000000000000001E-4</v>
      </c>
      <c r="DE466" t="s">
        <v>179</v>
      </c>
      <c r="DF466">
        <v>5.9999999999999995E-4</v>
      </c>
      <c r="DG466" t="s">
        <v>179</v>
      </c>
      <c r="DH466">
        <v>4.0000000000000002E-4</v>
      </c>
      <c r="DI466" t="s">
        <v>179</v>
      </c>
      <c r="DJ466">
        <v>2.9999999999999997E-4</v>
      </c>
      <c r="DK466" t="s">
        <v>2639</v>
      </c>
      <c r="DL466" t="s">
        <v>59</v>
      </c>
      <c r="DS466" t="s">
        <v>2640</v>
      </c>
      <c r="DT466" t="s">
        <v>5981</v>
      </c>
      <c r="DW466" t="s">
        <v>5120</v>
      </c>
    </row>
    <row r="467" spans="1:127">
      <c r="A467">
        <v>146</v>
      </c>
      <c r="B467" s="14">
        <v>44746.95208333333</v>
      </c>
      <c r="C467" t="s">
        <v>52</v>
      </c>
      <c r="D467">
        <v>0</v>
      </c>
      <c r="E467">
        <v>0</v>
      </c>
      <c r="F467">
        <v>0</v>
      </c>
      <c r="G467" t="s">
        <v>54</v>
      </c>
      <c r="H467" t="s">
        <v>55</v>
      </c>
      <c r="I467" t="s">
        <v>55</v>
      </c>
      <c r="J467" t="s">
        <v>55</v>
      </c>
      <c r="K467" t="s">
        <v>18</v>
      </c>
      <c r="L467">
        <v>90</v>
      </c>
      <c r="M467" t="s">
        <v>173</v>
      </c>
      <c r="N467">
        <v>0</v>
      </c>
      <c r="O467" t="s">
        <v>173</v>
      </c>
      <c r="P467">
        <v>0</v>
      </c>
      <c r="Q467" t="s">
        <v>173</v>
      </c>
      <c r="R467">
        <v>0</v>
      </c>
      <c r="S467">
        <v>2</v>
      </c>
      <c r="T467" t="s">
        <v>174</v>
      </c>
      <c r="U467">
        <v>3.7206000000000001</v>
      </c>
      <c r="V467">
        <v>0.67830000000000001</v>
      </c>
      <c r="W467">
        <v>13.004300000000001</v>
      </c>
      <c r="X467">
        <v>0.34320000000000001</v>
      </c>
      <c r="Y467">
        <v>40.953899999999997</v>
      </c>
      <c r="Z467">
        <v>0.36990000000000001</v>
      </c>
      <c r="AA467">
        <v>5.91E-2</v>
      </c>
      <c r="AB467">
        <v>1.6400000000000001E-2</v>
      </c>
      <c r="AC467" t="s">
        <v>179</v>
      </c>
      <c r="AD467">
        <v>9.1000000000000004E-3</v>
      </c>
      <c r="AE467" t="s">
        <v>179</v>
      </c>
      <c r="AF467">
        <v>1.7600000000000001E-2</v>
      </c>
      <c r="AG467">
        <v>0.42499999999999999</v>
      </c>
      <c r="AH467">
        <v>1.0699999999999999E-2</v>
      </c>
      <c r="AI467">
        <v>8.2242999999999995</v>
      </c>
      <c r="AJ467">
        <v>3.4000000000000002E-2</v>
      </c>
      <c r="AK467">
        <v>0.69099999999999995</v>
      </c>
      <c r="AL467">
        <v>8.3000000000000001E-3</v>
      </c>
      <c r="AM467">
        <v>1.8800000000000001E-2</v>
      </c>
      <c r="AN467">
        <v>8.3999999999999995E-3</v>
      </c>
      <c r="AO467">
        <v>2.1700000000000001E-2</v>
      </c>
      <c r="AP467">
        <v>4.1999999999999997E-3</v>
      </c>
      <c r="AQ467">
        <v>9.9900000000000003E-2</v>
      </c>
      <c r="AR467">
        <v>4.7000000000000002E-3</v>
      </c>
      <c r="AS467">
        <v>6.4078999999999997</v>
      </c>
      <c r="AT467">
        <v>2.7400000000000001E-2</v>
      </c>
      <c r="AU467" t="s">
        <v>179</v>
      </c>
      <c r="AV467">
        <v>3.8E-3</v>
      </c>
      <c r="AW467">
        <v>8.0000000000000002E-3</v>
      </c>
      <c r="AX467">
        <v>1E-3</v>
      </c>
      <c r="AY467">
        <v>7.6E-3</v>
      </c>
      <c r="AZ467">
        <v>8.0000000000000004E-4</v>
      </c>
      <c r="BA467">
        <v>7.1000000000000004E-3</v>
      </c>
      <c r="BB467">
        <v>6.9999999999999999E-4</v>
      </c>
      <c r="BC467" t="s">
        <v>304</v>
      </c>
      <c r="BD467">
        <v>5.0000000000000001E-4</v>
      </c>
      <c r="BE467" t="s">
        <v>247</v>
      </c>
      <c r="BF467">
        <v>4.0000000000000002E-4</v>
      </c>
      <c r="BG467" t="s">
        <v>179</v>
      </c>
      <c r="BH467">
        <v>1E-4</v>
      </c>
      <c r="BI467" t="s">
        <v>192</v>
      </c>
      <c r="BJ467">
        <v>2.0000000000000001E-4</v>
      </c>
      <c r="BK467">
        <v>0.01</v>
      </c>
      <c r="BL467">
        <v>5.0000000000000001E-4</v>
      </c>
      <c r="BM467">
        <v>3.0000000000000001E-3</v>
      </c>
      <c r="BN467">
        <v>2.9999999999999997E-4</v>
      </c>
      <c r="BO467">
        <v>7.3000000000000001E-3</v>
      </c>
      <c r="BP467">
        <v>5.0000000000000001E-4</v>
      </c>
      <c r="BQ467" t="s">
        <v>179</v>
      </c>
      <c r="BR467">
        <v>2.9999999999999997E-4</v>
      </c>
      <c r="BS467" t="s">
        <v>179</v>
      </c>
      <c r="BT467">
        <v>2.9999999999999997E-4</v>
      </c>
      <c r="BU467" t="s">
        <v>179</v>
      </c>
      <c r="BV467">
        <v>6.9999999999999999E-4</v>
      </c>
      <c r="BW467" t="s">
        <v>179</v>
      </c>
      <c r="BX467">
        <v>8.0000000000000004E-4</v>
      </c>
      <c r="BY467" t="s">
        <v>179</v>
      </c>
      <c r="BZ467">
        <v>1.1000000000000001E-3</v>
      </c>
      <c r="CA467" t="s">
        <v>179</v>
      </c>
      <c r="CB467">
        <v>8.0000000000000004E-4</v>
      </c>
      <c r="CC467" t="s">
        <v>179</v>
      </c>
      <c r="CD467">
        <v>2E-3</v>
      </c>
      <c r="CE467" t="s">
        <v>179</v>
      </c>
      <c r="CF467">
        <v>2.3E-3</v>
      </c>
      <c r="CG467" t="s">
        <v>179</v>
      </c>
      <c r="CH467">
        <v>1E-4</v>
      </c>
      <c r="CI467" t="s">
        <v>179</v>
      </c>
      <c r="CJ467">
        <v>6.7000000000000002E-3</v>
      </c>
      <c r="CK467" t="s">
        <v>179</v>
      </c>
      <c r="CL467">
        <v>1.11E-2</v>
      </c>
      <c r="CM467" t="s">
        <v>179</v>
      </c>
      <c r="CN467">
        <v>3.5000000000000001E-3</v>
      </c>
      <c r="CO467" t="s">
        <v>179</v>
      </c>
      <c r="CP467">
        <v>8.9999999999999998E-4</v>
      </c>
      <c r="CQ467" t="s">
        <v>179</v>
      </c>
      <c r="CR467">
        <v>3.3E-3</v>
      </c>
      <c r="CS467" t="s">
        <v>179</v>
      </c>
      <c r="CT467">
        <v>2E-3</v>
      </c>
      <c r="CU467" t="s">
        <v>18</v>
      </c>
      <c r="CW467" t="s">
        <v>179</v>
      </c>
      <c r="CX467">
        <v>5.9999999999999995E-4</v>
      </c>
      <c r="CY467" t="s">
        <v>179</v>
      </c>
      <c r="CZ467">
        <v>5.0000000000000001E-4</v>
      </c>
      <c r="DA467" t="s">
        <v>179</v>
      </c>
      <c r="DB467">
        <v>5.9999999999999995E-4</v>
      </c>
      <c r="DC467" t="s">
        <v>179</v>
      </c>
      <c r="DD467">
        <v>5.9999999999999995E-4</v>
      </c>
      <c r="DE467" t="s">
        <v>179</v>
      </c>
      <c r="DF467">
        <v>5.9999999999999995E-4</v>
      </c>
      <c r="DG467" t="s">
        <v>179</v>
      </c>
      <c r="DH467">
        <v>4.0000000000000002E-4</v>
      </c>
      <c r="DI467" t="s">
        <v>179</v>
      </c>
      <c r="DJ467">
        <v>2.9999999999999997E-4</v>
      </c>
      <c r="DK467" t="s">
        <v>2639</v>
      </c>
      <c r="DL467" t="s">
        <v>59</v>
      </c>
      <c r="DS467" t="s">
        <v>2574</v>
      </c>
      <c r="DT467" t="s">
        <v>898</v>
      </c>
      <c r="DW467" t="s">
        <v>5121</v>
      </c>
    </row>
    <row r="468" spans="1:127">
      <c r="A468">
        <v>147</v>
      </c>
      <c r="B468" s="14">
        <v>44746.953472222223</v>
      </c>
      <c r="C468" t="s">
        <v>52</v>
      </c>
      <c r="D468">
        <v>0</v>
      </c>
      <c r="E468">
        <v>0</v>
      </c>
      <c r="F468">
        <v>0</v>
      </c>
      <c r="G468" t="s">
        <v>54</v>
      </c>
      <c r="H468" t="s">
        <v>55</v>
      </c>
      <c r="I468" t="s">
        <v>55</v>
      </c>
      <c r="J468" t="s">
        <v>55</v>
      </c>
      <c r="K468" t="s">
        <v>18</v>
      </c>
      <c r="L468">
        <v>90</v>
      </c>
      <c r="M468" t="s">
        <v>173</v>
      </c>
      <c r="N468">
        <v>0</v>
      </c>
      <c r="O468" t="s">
        <v>173</v>
      </c>
      <c r="P468">
        <v>0</v>
      </c>
      <c r="Q468" t="s">
        <v>173</v>
      </c>
      <c r="R468">
        <v>0</v>
      </c>
      <c r="S468">
        <v>2</v>
      </c>
      <c r="T468" t="s">
        <v>174</v>
      </c>
      <c r="U468">
        <v>3.8759999999999999</v>
      </c>
      <c r="V468">
        <v>0.67200000000000004</v>
      </c>
      <c r="W468">
        <v>14.1218</v>
      </c>
      <c r="X468">
        <v>0.34770000000000001</v>
      </c>
      <c r="Y468">
        <v>38.729100000000003</v>
      </c>
      <c r="Z468">
        <v>0.35520000000000002</v>
      </c>
      <c r="AA468">
        <v>2.0899999999999998E-2</v>
      </c>
      <c r="AB468">
        <v>1.54E-2</v>
      </c>
      <c r="AC468" t="s">
        <v>179</v>
      </c>
      <c r="AD468">
        <v>9.1000000000000004E-3</v>
      </c>
      <c r="AE468" t="s">
        <v>179</v>
      </c>
      <c r="AF468">
        <v>1.7899999999999999E-2</v>
      </c>
      <c r="AG468">
        <v>0.19719999999999999</v>
      </c>
      <c r="AH468">
        <v>8.0000000000000002E-3</v>
      </c>
      <c r="AI468">
        <v>8.2544000000000004</v>
      </c>
      <c r="AJ468">
        <v>3.3700000000000001E-2</v>
      </c>
      <c r="AK468">
        <v>0.50529999999999997</v>
      </c>
      <c r="AL468">
        <v>7.1999999999999998E-3</v>
      </c>
      <c r="AM468">
        <v>2.2700000000000001E-2</v>
      </c>
      <c r="AN468">
        <v>7.7999999999999996E-3</v>
      </c>
      <c r="AO468">
        <v>1.8700000000000001E-2</v>
      </c>
      <c r="AP468">
        <v>3.8E-3</v>
      </c>
      <c r="AQ468">
        <v>9.11E-2</v>
      </c>
      <c r="AR468">
        <v>4.4999999999999997E-3</v>
      </c>
      <c r="AS468">
        <v>4.9055999999999997</v>
      </c>
      <c r="AT468">
        <v>2.3800000000000002E-2</v>
      </c>
      <c r="AU468" t="s">
        <v>179</v>
      </c>
      <c r="AV468">
        <v>3.3999999999999998E-3</v>
      </c>
      <c r="AW468">
        <v>6.3E-3</v>
      </c>
      <c r="AX468">
        <v>8.9999999999999998E-4</v>
      </c>
      <c r="AY468">
        <v>6.7000000000000002E-3</v>
      </c>
      <c r="AZ468">
        <v>6.9999999999999999E-4</v>
      </c>
      <c r="BA468">
        <v>5.7000000000000002E-3</v>
      </c>
      <c r="BB468">
        <v>5.9999999999999995E-4</v>
      </c>
      <c r="BC468" t="s">
        <v>304</v>
      </c>
      <c r="BD468">
        <v>4.0000000000000002E-4</v>
      </c>
      <c r="BE468" t="s">
        <v>179</v>
      </c>
      <c r="BF468">
        <v>2.9999999999999997E-4</v>
      </c>
      <c r="BG468" t="s">
        <v>216</v>
      </c>
      <c r="BH468">
        <v>1E-4</v>
      </c>
      <c r="BI468" t="s">
        <v>286</v>
      </c>
      <c r="BJ468">
        <v>2.0000000000000001E-4</v>
      </c>
      <c r="BK468">
        <v>8.8000000000000005E-3</v>
      </c>
      <c r="BL468">
        <v>4.0000000000000002E-4</v>
      </c>
      <c r="BM468">
        <v>2.3E-3</v>
      </c>
      <c r="BN468">
        <v>2.9999999999999997E-4</v>
      </c>
      <c r="BO468">
        <v>6.7000000000000002E-3</v>
      </c>
      <c r="BP468">
        <v>5.0000000000000001E-4</v>
      </c>
      <c r="BQ468" t="s">
        <v>179</v>
      </c>
      <c r="BR468">
        <v>2.9999999999999997E-4</v>
      </c>
      <c r="BS468" t="s">
        <v>179</v>
      </c>
      <c r="BT468">
        <v>2.9999999999999997E-4</v>
      </c>
      <c r="BU468" t="s">
        <v>179</v>
      </c>
      <c r="BV468">
        <v>6.9999999999999999E-4</v>
      </c>
      <c r="BW468" t="s">
        <v>18</v>
      </c>
      <c r="BY468" t="s">
        <v>18</v>
      </c>
      <c r="CA468" t="s">
        <v>179</v>
      </c>
      <c r="CB468">
        <v>8.0000000000000004E-4</v>
      </c>
      <c r="CC468" t="s">
        <v>179</v>
      </c>
      <c r="CD468">
        <v>2E-3</v>
      </c>
      <c r="CE468" t="s">
        <v>179</v>
      </c>
      <c r="CF468">
        <v>2.2000000000000001E-3</v>
      </c>
      <c r="CG468" t="s">
        <v>179</v>
      </c>
      <c r="CH468">
        <v>1E-4</v>
      </c>
      <c r="CI468" t="s">
        <v>179</v>
      </c>
      <c r="CJ468">
        <v>7.0000000000000001E-3</v>
      </c>
      <c r="CK468" t="s">
        <v>179</v>
      </c>
      <c r="CL468">
        <v>1.09E-2</v>
      </c>
      <c r="CM468" t="s">
        <v>179</v>
      </c>
      <c r="CN468">
        <v>4.7999999999999996E-3</v>
      </c>
      <c r="CO468" t="s">
        <v>179</v>
      </c>
      <c r="CP468">
        <v>8.0000000000000004E-4</v>
      </c>
      <c r="CQ468" t="s">
        <v>179</v>
      </c>
      <c r="CR468">
        <v>3.3E-3</v>
      </c>
      <c r="CS468" t="s">
        <v>179</v>
      </c>
      <c r="CT468">
        <v>1.8E-3</v>
      </c>
      <c r="CU468" t="s">
        <v>179</v>
      </c>
      <c r="CV468">
        <v>8.0000000000000004E-4</v>
      </c>
      <c r="CW468" t="s">
        <v>18</v>
      </c>
      <c r="CY468" t="s">
        <v>179</v>
      </c>
      <c r="CZ468">
        <v>5.0000000000000001E-4</v>
      </c>
      <c r="DA468" t="s">
        <v>179</v>
      </c>
      <c r="DB468">
        <v>5.9999999999999995E-4</v>
      </c>
      <c r="DC468" t="s">
        <v>179</v>
      </c>
      <c r="DD468">
        <v>5.0000000000000001E-4</v>
      </c>
      <c r="DE468" t="s">
        <v>179</v>
      </c>
      <c r="DF468">
        <v>5.9999999999999995E-4</v>
      </c>
      <c r="DG468" t="s">
        <v>179</v>
      </c>
      <c r="DH468">
        <v>4.0000000000000002E-4</v>
      </c>
      <c r="DI468" t="s">
        <v>179</v>
      </c>
      <c r="DJ468">
        <v>4.0000000000000002E-4</v>
      </c>
      <c r="DK468" t="s">
        <v>2639</v>
      </c>
      <c r="DL468" t="s">
        <v>59</v>
      </c>
      <c r="DS468" t="s">
        <v>2598</v>
      </c>
      <c r="DT468" t="s">
        <v>5992</v>
      </c>
      <c r="DW468" t="s">
        <v>5122</v>
      </c>
    </row>
    <row r="469" spans="1:127">
      <c r="A469">
        <v>148</v>
      </c>
      <c r="B469" s="14">
        <v>44746.955555555556</v>
      </c>
      <c r="C469" t="s">
        <v>52</v>
      </c>
      <c r="D469">
        <v>0</v>
      </c>
      <c r="E469">
        <v>0</v>
      </c>
      <c r="F469">
        <v>0</v>
      </c>
      <c r="G469" t="s">
        <v>54</v>
      </c>
      <c r="H469" t="s">
        <v>55</v>
      </c>
      <c r="I469" t="s">
        <v>55</v>
      </c>
      <c r="J469" t="s">
        <v>55</v>
      </c>
      <c r="K469" t="s">
        <v>18</v>
      </c>
      <c r="L469">
        <v>90</v>
      </c>
      <c r="M469" t="s">
        <v>173</v>
      </c>
      <c r="N469">
        <v>0</v>
      </c>
      <c r="O469" t="s">
        <v>173</v>
      </c>
      <c r="P469">
        <v>0</v>
      </c>
      <c r="Q469" t="s">
        <v>173</v>
      </c>
      <c r="R469">
        <v>0</v>
      </c>
      <c r="S469">
        <v>2</v>
      </c>
      <c r="T469" t="s">
        <v>174</v>
      </c>
      <c r="U469">
        <v>3.6465000000000001</v>
      </c>
      <c r="V469">
        <v>0.66410000000000002</v>
      </c>
      <c r="W469">
        <v>12.3874</v>
      </c>
      <c r="X469">
        <v>0.33679999999999999</v>
      </c>
      <c r="Y469">
        <v>39.422699999999999</v>
      </c>
      <c r="Z469">
        <v>0.3614</v>
      </c>
      <c r="AA469">
        <v>5.0799999999999998E-2</v>
      </c>
      <c r="AB469">
        <v>1.6400000000000001E-2</v>
      </c>
      <c r="AC469" t="s">
        <v>179</v>
      </c>
      <c r="AD469">
        <v>8.8000000000000005E-3</v>
      </c>
      <c r="AE469" t="s">
        <v>179</v>
      </c>
      <c r="AF469">
        <v>1.7500000000000002E-2</v>
      </c>
      <c r="AG469">
        <v>0.35089999999999999</v>
      </c>
      <c r="AH469">
        <v>9.7999999999999997E-3</v>
      </c>
      <c r="AI469">
        <v>8.9483999999999995</v>
      </c>
      <c r="AJ469">
        <v>3.5499999999999997E-2</v>
      </c>
      <c r="AK469">
        <v>0.7026</v>
      </c>
      <c r="AL469">
        <v>8.5000000000000006E-3</v>
      </c>
      <c r="AM469">
        <v>2.64E-2</v>
      </c>
      <c r="AN469">
        <v>8.6999999999999994E-3</v>
      </c>
      <c r="AO469">
        <v>1.9099999999999999E-2</v>
      </c>
      <c r="AP469">
        <v>4.3E-3</v>
      </c>
      <c r="AQ469">
        <v>0.1067</v>
      </c>
      <c r="AR469">
        <v>5.0000000000000001E-3</v>
      </c>
      <c r="AS469">
        <v>6.6821999999999999</v>
      </c>
      <c r="AT469">
        <v>2.8299999999999999E-2</v>
      </c>
      <c r="AU469">
        <v>5.1999999999999998E-3</v>
      </c>
      <c r="AV469">
        <v>3.8999999999999998E-3</v>
      </c>
      <c r="AW469">
        <v>9.9000000000000008E-3</v>
      </c>
      <c r="AX469">
        <v>1.1000000000000001E-3</v>
      </c>
      <c r="AY469">
        <v>1.14E-2</v>
      </c>
      <c r="AZ469">
        <v>8.9999999999999998E-4</v>
      </c>
      <c r="BA469">
        <v>6.8999999999999999E-3</v>
      </c>
      <c r="BB469">
        <v>6.9999999999999999E-4</v>
      </c>
      <c r="BC469" t="s">
        <v>304</v>
      </c>
      <c r="BD469">
        <v>5.0000000000000001E-4</v>
      </c>
      <c r="BE469" t="s">
        <v>516</v>
      </c>
      <c r="BF469">
        <v>2.9999999999999997E-4</v>
      </c>
      <c r="BG469" t="s">
        <v>179</v>
      </c>
      <c r="BH469">
        <v>1E-4</v>
      </c>
      <c r="BI469" t="s">
        <v>247</v>
      </c>
      <c r="BJ469">
        <v>2.0000000000000001E-4</v>
      </c>
      <c r="BK469">
        <v>8.6999999999999994E-3</v>
      </c>
      <c r="BL469">
        <v>5.0000000000000001E-4</v>
      </c>
      <c r="BM469">
        <v>2.5999999999999999E-3</v>
      </c>
      <c r="BN469">
        <v>2.9999999999999997E-4</v>
      </c>
      <c r="BO469">
        <v>8.0999999999999996E-3</v>
      </c>
      <c r="BP469">
        <v>5.0000000000000001E-4</v>
      </c>
      <c r="BQ469" t="s">
        <v>179</v>
      </c>
      <c r="BR469">
        <v>2.9999999999999997E-4</v>
      </c>
      <c r="BS469" t="s">
        <v>179</v>
      </c>
      <c r="BT469">
        <v>4.0000000000000002E-4</v>
      </c>
      <c r="BU469" t="s">
        <v>179</v>
      </c>
      <c r="BV469">
        <v>5.9999999999999995E-4</v>
      </c>
      <c r="BW469" t="s">
        <v>18</v>
      </c>
      <c r="BY469" t="s">
        <v>179</v>
      </c>
      <c r="BZ469">
        <v>1.1000000000000001E-3</v>
      </c>
      <c r="CA469" t="s">
        <v>179</v>
      </c>
      <c r="CB469">
        <v>8.0000000000000004E-4</v>
      </c>
      <c r="CC469" t="s">
        <v>348</v>
      </c>
      <c r="CD469">
        <v>2.0999999999999999E-3</v>
      </c>
      <c r="CE469" t="s">
        <v>179</v>
      </c>
      <c r="CF469">
        <v>2.3E-3</v>
      </c>
      <c r="CG469" t="s">
        <v>179</v>
      </c>
      <c r="CH469">
        <v>1E-4</v>
      </c>
      <c r="CI469" t="s">
        <v>179</v>
      </c>
      <c r="CJ469">
        <v>6.7000000000000002E-3</v>
      </c>
      <c r="CK469" t="s">
        <v>179</v>
      </c>
      <c r="CL469">
        <v>1.12E-2</v>
      </c>
      <c r="CM469" t="s">
        <v>179</v>
      </c>
      <c r="CN469">
        <v>4.1999999999999997E-3</v>
      </c>
      <c r="CO469" t="s">
        <v>179</v>
      </c>
      <c r="CP469">
        <v>8.9999999999999998E-4</v>
      </c>
      <c r="CQ469" t="s">
        <v>179</v>
      </c>
      <c r="CR469">
        <v>3.3999999999999998E-3</v>
      </c>
      <c r="CS469" t="s">
        <v>179</v>
      </c>
      <c r="CT469">
        <v>1.9E-3</v>
      </c>
      <c r="CU469" t="s">
        <v>179</v>
      </c>
      <c r="CV469">
        <v>8.0000000000000004E-4</v>
      </c>
      <c r="CW469" t="s">
        <v>18</v>
      </c>
      <c r="CY469" t="s">
        <v>179</v>
      </c>
      <c r="CZ469">
        <v>5.9999999999999995E-4</v>
      </c>
      <c r="DA469" t="s">
        <v>179</v>
      </c>
      <c r="DB469">
        <v>5.9999999999999995E-4</v>
      </c>
      <c r="DC469" t="s">
        <v>179</v>
      </c>
      <c r="DD469">
        <v>5.0000000000000001E-4</v>
      </c>
      <c r="DE469" t="s">
        <v>179</v>
      </c>
      <c r="DF469">
        <v>5.9999999999999995E-4</v>
      </c>
      <c r="DG469" t="s">
        <v>179</v>
      </c>
      <c r="DH469">
        <v>4.0000000000000002E-4</v>
      </c>
      <c r="DI469" t="s">
        <v>179</v>
      </c>
      <c r="DJ469">
        <v>2.9999999999999997E-4</v>
      </c>
      <c r="DK469" t="s">
        <v>2639</v>
      </c>
      <c r="DL469" t="s">
        <v>59</v>
      </c>
      <c r="DS469" t="s">
        <v>2641</v>
      </c>
      <c r="DT469" t="s">
        <v>2563</v>
      </c>
      <c r="DW469" t="s">
        <v>5123</v>
      </c>
    </row>
    <row r="470" spans="1:127">
      <c r="A470">
        <v>149</v>
      </c>
      <c r="B470" s="14">
        <v>44746.958333333336</v>
      </c>
      <c r="C470" t="s">
        <v>52</v>
      </c>
      <c r="D470">
        <v>0</v>
      </c>
      <c r="E470">
        <v>0</v>
      </c>
      <c r="F470">
        <v>0</v>
      </c>
      <c r="G470" t="s">
        <v>54</v>
      </c>
      <c r="H470" t="s">
        <v>55</v>
      </c>
      <c r="I470" t="s">
        <v>55</v>
      </c>
      <c r="J470" t="s">
        <v>55</v>
      </c>
      <c r="K470" t="s">
        <v>18</v>
      </c>
      <c r="L470">
        <v>90</v>
      </c>
      <c r="M470" t="s">
        <v>173</v>
      </c>
      <c r="N470">
        <v>0</v>
      </c>
      <c r="O470" t="s">
        <v>173</v>
      </c>
      <c r="P470">
        <v>0</v>
      </c>
      <c r="Q470" t="s">
        <v>173</v>
      </c>
      <c r="R470">
        <v>0</v>
      </c>
      <c r="S470">
        <v>2</v>
      </c>
      <c r="T470" t="s">
        <v>174</v>
      </c>
      <c r="U470">
        <v>4.5170000000000003</v>
      </c>
      <c r="V470">
        <v>0.70279999999999998</v>
      </c>
      <c r="W470">
        <v>11.5722</v>
      </c>
      <c r="X470">
        <v>0.32850000000000001</v>
      </c>
      <c r="Y470">
        <v>39.299100000000003</v>
      </c>
      <c r="Z470">
        <v>0.35970000000000002</v>
      </c>
      <c r="AA470">
        <v>3.6499999999999998E-2</v>
      </c>
      <c r="AB470">
        <v>1.6299999999999999E-2</v>
      </c>
      <c r="AC470" t="s">
        <v>179</v>
      </c>
      <c r="AD470">
        <v>9.1000000000000004E-3</v>
      </c>
      <c r="AE470" t="s">
        <v>179</v>
      </c>
      <c r="AF470">
        <v>1.72E-2</v>
      </c>
      <c r="AG470">
        <v>0.2374</v>
      </c>
      <c r="AH470">
        <v>8.6999999999999994E-3</v>
      </c>
      <c r="AI470">
        <v>8.6888000000000005</v>
      </c>
      <c r="AJ470">
        <v>3.49E-2</v>
      </c>
      <c r="AK470">
        <v>0.67310000000000003</v>
      </c>
      <c r="AL470">
        <v>8.3000000000000001E-3</v>
      </c>
      <c r="AM470">
        <v>2.0400000000000001E-2</v>
      </c>
      <c r="AN470">
        <v>8.3999999999999995E-3</v>
      </c>
      <c r="AO470">
        <v>1.9300000000000001E-2</v>
      </c>
      <c r="AP470">
        <v>4.3E-3</v>
      </c>
      <c r="AQ470">
        <v>0.11409999999999999</v>
      </c>
      <c r="AR470">
        <v>5.1000000000000004E-3</v>
      </c>
      <c r="AS470">
        <v>6.2907000000000002</v>
      </c>
      <c r="AT470">
        <v>2.7300000000000001E-2</v>
      </c>
      <c r="AU470">
        <v>5.4000000000000003E-3</v>
      </c>
      <c r="AV470">
        <v>3.8E-3</v>
      </c>
      <c r="AW470">
        <v>1.29E-2</v>
      </c>
      <c r="AX470">
        <v>1.1999999999999999E-3</v>
      </c>
      <c r="AY470">
        <v>8.0000000000000002E-3</v>
      </c>
      <c r="AZ470">
        <v>8.0000000000000004E-4</v>
      </c>
      <c r="BA470">
        <v>7.7000000000000002E-3</v>
      </c>
      <c r="BB470">
        <v>8.0000000000000004E-4</v>
      </c>
      <c r="BC470" t="s">
        <v>391</v>
      </c>
      <c r="BD470">
        <v>5.0000000000000001E-4</v>
      </c>
      <c r="BE470" t="s">
        <v>179</v>
      </c>
      <c r="BF470">
        <v>2.9999999999999997E-4</v>
      </c>
      <c r="BG470" t="s">
        <v>246</v>
      </c>
      <c r="BH470">
        <v>1E-4</v>
      </c>
      <c r="BI470" t="s">
        <v>286</v>
      </c>
      <c r="BJ470">
        <v>2.0000000000000001E-4</v>
      </c>
      <c r="BK470">
        <v>8.3999999999999995E-3</v>
      </c>
      <c r="BL470">
        <v>4.0000000000000002E-4</v>
      </c>
      <c r="BM470">
        <v>2.7000000000000001E-3</v>
      </c>
      <c r="BN470">
        <v>2.9999999999999997E-4</v>
      </c>
      <c r="BO470">
        <v>7.4000000000000003E-3</v>
      </c>
      <c r="BP470">
        <v>5.0000000000000001E-4</v>
      </c>
      <c r="BQ470" t="s">
        <v>179</v>
      </c>
      <c r="BR470">
        <v>2.9999999999999997E-4</v>
      </c>
      <c r="BS470" t="s">
        <v>179</v>
      </c>
      <c r="BT470">
        <v>4.0000000000000002E-4</v>
      </c>
      <c r="BU470" t="s">
        <v>179</v>
      </c>
      <c r="BV470">
        <v>6.9999999999999999E-4</v>
      </c>
      <c r="BW470" t="s">
        <v>179</v>
      </c>
      <c r="BX470">
        <v>8.0000000000000004E-4</v>
      </c>
      <c r="BY470" t="s">
        <v>179</v>
      </c>
      <c r="BZ470">
        <v>1.1000000000000001E-3</v>
      </c>
      <c r="CA470" t="s">
        <v>179</v>
      </c>
      <c r="CB470">
        <v>8.0000000000000004E-4</v>
      </c>
      <c r="CC470" t="s">
        <v>179</v>
      </c>
      <c r="CD470">
        <v>2.0999999999999999E-3</v>
      </c>
      <c r="CE470" t="s">
        <v>179</v>
      </c>
      <c r="CF470">
        <v>2.3E-3</v>
      </c>
      <c r="CG470" t="s">
        <v>216</v>
      </c>
      <c r="CH470">
        <v>1E-4</v>
      </c>
      <c r="CI470" t="s">
        <v>179</v>
      </c>
      <c r="CJ470">
        <v>6.8999999999999999E-3</v>
      </c>
      <c r="CK470" t="s">
        <v>179</v>
      </c>
      <c r="CL470">
        <v>1.11E-2</v>
      </c>
      <c r="CM470" t="s">
        <v>179</v>
      </c>
      <c r="CN470">
        <v>4.1000000000000003E-3</v>
      </c>
      <c r="CO470" t="s">
        <v>179</v>
      </c>
      <c r="CP470">
        <v>8.9999999999999998E-4</v>
      </c>
      <c r="CQ470" t="s">
        <v>179</v>
      </c>
      <c r="CR470">
        <v>3.3E-3</v>
      </c>
      <c r="CS470" t="s">
        <v>179</v>
      </c>
      <c r="CT470">
        <v>1.9E-3</v>
      </c>
      <c r="CU470" t="s">
        <v>179</v>
      </c>
      <c r="CV470">
        <v>8.0000000000000004E-4</v>
      </c>
      <c r="CW470" t="s">
        <v>179</v>
      </c>
      <c r="CX470">
        <v>5.9999999999999995E-4</v>
      </c>
      <c r="CY470" t="s">
        <v>179</v>
      </c>
      <c r="CZ470">
        <v>5.9999999999999995E-4</v>
      </c>
      <c r="DA470" t="s">
        <v>179</v>
      </c>
      <c r="DB470">
        <v>5.0000000000000001E-4</v>
      </c>
      <c r="DC470" t="s">
        <v>179</v>
      </c>
      <c r="DD470">
        <v>5.0000000000000001E-4</v>
      </c>
      <c r="DE470" t="s">
        <v>179</v>
      </c>
      <c r="DF470">
        <v>5.9999999999999995E-4</v>
      </c>
      <c r="DG470" t="s">
        <v>179</v>
      </c>
      <c r="DH470">
        <v>4.0000000000000002E-4</v>
      </c>
      <c r="DI470" t="s">
        <v>179</v>
      </c>
      <c r="DJ470">
        <v>2.9999999999999997E-4</v>
      </c>
      <c r="DK470" t="s">
        <v>2639</v>
      </c>
      <c r="DL470" t="s">
        <v>59</v>
      </c>
      <c r="DS470" t="s">
        <v>2642</v>
      </c>
      <c r="DT470" t="s">
        <v>2643</v>
      </c>
      <c r="DW470" t="s">
        <v>5124</v>
      </c>
    </row>
    <row r="471" spans="1:127">
      <c r="A471">
        <v>150</v>
      </c>
      <c r="B471" s="14">
        <v>44746.959722222222</v>
      </c>
      <c r="C471" t="s">
        <v>52</v>
      </c>
      <c r="D471">
        <v>0</v>
      </c>
      <c r="E471">
        <v>0</v>
      </c>
      <c r="F471">
        <v>0</v>
      </c>
      <c r="G471" t="s">
        <v>54</v>
      </c>
      <c r="H471" t="s">
        <v>55</v>
      </c>
      <c r="I471" t="s">
        <v>55</v>
      </c>
      <c r="J471" t="s">
        <v>55</v>
      </c>
      <c r="K471" t="s">
        <v>18</v>
      </c>
      <c r="L471">
        <v>90</v>
      </c>
      <c r="M471" t="s">
        <v>173</v>
      </c>
      <c r="N471">
        <v>0</v>
      </c>
      <c r="O471" t="s">
        <v>173</v>
      </c>
      <c r="P471">
        <v>0</v>
      </c>
      <c r="Q471" t="s">
        <v>173</v>
      </c>
      <c r="R471">
        <v>0</v>
      </c>
      <c r="S471">
        <v>2</v>
      </c>
      <c r="T471" t="s">
        <v>174</v>
      </c>
      <c r="U471">
        <v>2.7671999999999999</v>
      </c>
      <c r="V471">
        <v>0.67069999999999996</v>
      </c>
      <c r="W471">
        <v>11.279500000000001</v>
      </c>
      <c r="X471">
        <v>0.32800000000000001</v>
      </c>
      <c r="Y471">
        <v>37.286099999999998</v>
      </c>
      <c r="Z471">
        <v>0.35310000000000002</v>
      </c>
      <c r="AA471">
        <v>3.8600000000000002E-2</v>
      </c>
      <c r="AB471">
        <v>1.6299999999999999E-2</v>
      </c>
      <c r="AC471" t="s">
        <v>179</v>
      </c>
      <c r="AD471">
        <v>9.2999999999999992E-3</v>
      </c>
      <c r="AE471" t="s">
        <v>179</v>
      </c>
      <c r="AF471">
        <v>1.9300000000000001E-2</v>
      </c>
      <c r="AG471">
        <v>0.54969999999999997</v>
      </c>
      <c r="AH471">
        <v>1.18E-2</v>
      </c>
      <c r="AI471">
        <v>8.0556000000000001</v>
      </c>
      <c r="AJ471">
        <v>3.39E-2</v>
      </c>
      <c r="AK471">
        <v>0.72499999999999998</v>
      </c>
      <c r="AL471">
        <v>8.6E-3</v>
      </c>
      <c r="AM471">
        <v>2.1399999999999999E-2</v>
      </c>
      <c r="AN471">
        <v>8.8000000000000005E-3</v>
      </c>
      <c r="AO471">
        <v>2.7400000000000001E-2</v>
      </c>
      <c r="AP471">
        <v>4.5999999999999999E-3</v>
      </c>
      <c r="AQ471">
        <v>8.8800000000000004E-2</v>
      </c>
      <c r="AR471">
        <v>4.7000000000000002E-3</v>
      </c>
      <c r="AS471">
        <v>7.7241999999999997</v>
      </c>
      <c r="AT471">
        <v>3.0200000000000001E-2</v>
      </c>
      <c r="AU471" t="s">
        <v>179</v>
      </c>
      <c r="AV471">
        <v>4.1999999999999997E-3</v>
      </c>
      <c r="AW471">
        <v>8.8999999999999999E-3</v>
      </c>
      <c r="AX471">
        <v>1.1000000000000001E-3</v>
      </c>
      <c r="AY471">
        <v>8.3000000000000001E-3</v>
      </c>
      <c r="AZ471">
        <v>8.0000000000000004E-4</v>
      </c>
      <c r="BA471">
        <v>7.4999999999999997E-3</v>
      </c>
      <c r="BB471">
        <v>8.0000000000000004E-4</v>
      </c>
      <c r="BC471" t="s">
        <v>267</v>
      </c>
      <c r="BD471">
        <v>5.0000000000000001E-4</v>
      </c>
      <c r="BE471" t="s">
        <v>179</v>
      </c>
      <c r="BF471">
        <v>2.9999999999999997E-4</v>
      </c>
      <c r="BG471" t="s">
        <v>179</v>
      </c>
      <c r="BH471">
        <v>1E-4</v>
      </c>
      <c r="BI471" t="s">
        <v>247</v>
      </c>
      <c r="BJ471">
        <v>2.0000000000000001E-4</v>
      </c>
      <c r="BK471">
        <v>9.5999999999999992E-3</v>
      </c>
      <c r="BL471">
        <v>5.0000000000000001E-4</v>
      </c>
      <c r="BM471">
        <v>2.7000000000000001E-3</v>
      </c>
      <c r="BN471">
        <v>2.9999999999999997E-4</v>
      </c>
      <c r="BO471">
        <v>8.0999999999999996E-3</v>
      </c>
      <c r="BP471">
        <v>5.0000000000000001E-4</v>
      </c>
      <c r="BQ471" t="s">
        <v>179</v>
      </c>
      <c r="BR471">
        <v>2.9999999999999997E-4</v>
      </c>
      <c r="BS471" t="s">
        <v>179</v>
      </c>
      <c r="BT471">
        <v>4.0000000000000002E-4</v>
      </c>
      <c r="BU471" t="s">
        <v>179</v>
      </c>
      <c r="BV471">
        <v>5.9999999999999995E-4</v>
      </c>
      <c r="BW471" t="s">
        <v>18</v>
      </c>
      <c r="BY471" t="s">
        <v>18</v>
      </c>
      <c r="CA471" t="s">
        <v>179</v>
      </c>
      <c r="CB471">
        <v>8.0000000000000004E-4</v>
      </c>
      <c r="CC471" t="s">
        <v>179</v>
      </c>
      <c r="CD471">
        <v>2.0999999999999999E-3</v>
      </c>
      <c r="CE471" t="s">
        <v>179</v>
      </c>
      <c r="CF471">
        <v>2.3E-3</v>
      </c>
      <c r="CG471" t="s">
        <v>216</v>
      </c>
      <c r="CH471">
        <v>1E-4</v>
      </c>
      <c r="CI471" t="s">
        <v>179</v>
      </c>
      <c r="CJ471">
        <v>7.1999999999999998E-3</v>
      </c>
      <c r="CK471" t="s">
        <v>179</v>
      </c>
      <c r="CL471">
        <v>1.15E-2</v>
      </c>
      <c r="CM471" t="s">
        <v>209</v>
      </c>
      <c r="CN471">
        <v>5.1999999999999998E-3</v>
      </c>
      <c r="CO471" t="s">
        <v>179</v>
      </c>
      <c r="CP471">
        <v>8.9999999999999998E-4</v>
      </c>
      <c r="CQ471" t="s">
        <v>179</v>
      </c>
      <c r="CR471">
        <v>3.2000000000000002E-3</v>
      </c>
      <c r="CS471" t="s">
        <v>179</v>
      </c>
      <c r="CT471">
        <v>1.8E-3</v>
      </c>
      <c r="CU471" t="s">
        <v>179</v>
      </c>
      <c r="CV471">
        <v>8.0000000000000004E-4</v>
      </c>
      <c r="CW471" t="s">
        <v>179</v>
      </c>
      <c r="CX471">
        <v>5.9999999999999995E-4</v>
      </c>
      <c r="CY471" t="s">
        <v>179</v>
      </c>
      <c r="CZ471">
        <v>5.0000000000000001E-4</v>
      </c>
      <c r="DA471" t="s">
        <v>179</v>
      </c>
      <c r="DB471">
        <v>5.9999999999999995E-4</v>
      </c>
      <c r="DC471" t="s">
        <v>179</v>
      </c>
      <c r="DD471">
        <v>5.9999999999999995E-4</v>
      </c>
      <c r="DE471" t="s">
        <v>179</v>
      </c>
      <c r="DF471">
        <v>5.9999999999999995E-4</v>
      </c>
      <c r="DG471" t="s">
        <v>192</v>
      </c>
      <c r="DH471">
        <v>4.0000000000000002E-4</v>
      </c>
      <c r="DI471" t="s">
        <v>179</v>
      </c>
      <c r="DJ471">
        <v>4.0000000000000002E-4</v>
      </c>
      <c r="DK471" t="s">
        <v>2639</v>
      </c>
      <c r="DL471" t="s">
        <v>59</v>
      </c>
      <c r="DS471" t="s">
        <v>2644</v>
      </c>
      <c r="DT471" t="s">
        <v>907</v>
      </c>
      <c r="DW471" t="s">
        <v>5125</v>
      </c>
    </row>
    <row r="472" spans="1:127">
      <c r="A472">
        <v>117</v>
      </c>
      <c r="B472" s="14">
        <v>44754.031944444447</v>
      </c>
      <c r="C472" t="s">
        <v>52</v>
      </c>
      <c r="D472">
        <v>0</v>
      </c>
      <c r="E472">
        <v>0</v>
      </c>
      <c r="F472">
        <v>0</v>
      </c>
      <c r="G472" t="s">
        <v>54</v>
      </c>
      <c r="H472" t="s">
        <v>55</v>
      </c>
      <c r="I472" t="s">
        <v>55</v>
      </c>
      <c r="J472" t="s">
        <v>55</v>
      </c>
      <c r="K472" t="s">
        <v>18</v>
      </c>
      <c r="L472">
        <v>90</v>
      </c>
      <c r="M472" t="s">
        <v>173</v>
      </c>
      <c r="N472">
        <v>0</v>
      </c>
      <c r="O472" t="s">
        <v>173</v>
      </c>
      <c r="P472">
        <v>0</v>
      </c>
      <c r="Q472" t="s">
        <v>173</v>
      </c>
      <c r="R472">
        <v>0</v>
      </c>
      <c r="S472">
        <v>2</v>
      </c>
      <c r="T472" t="s">
        <v>174</v>
      </c>
      <c r="U472">
        <v>3.0217000000000001</v>
      </c>
      <c r="V472">
        <v>0.65269999999999995</v>
      </c>
      <c r="W472" t="s">
        <v>4315</v>
      </c>
      <c r="X472">
        <v>0.32500000000000001</v>
      </c>
      <c r="Y472">
        <v>39.808799999999998</v>
      </c>
      <c r="Z472">
        <v>0.36620000000000003</v>
      </c>
      <c r="AA472" t="s">
        <v>1424</v>
      </c>
      <c r="AB472">
        <v>1.54E-2</v>
      </c>
      <c r="AC472" t="s">
        <v>179</v>
      </c>
      <c r="AD472">
        <v>8.6999999999999994E-3</v>
      </c>
      <c r="AE472" t="s">
        <v>179</v>
      </c>
      <c r="AF472">
        <v>1.72E-2</v>
      </c>
      <c r="AG472">
        <v>0.5706</v>
      </c>
      <c r="AH472">
        <v>1.2E-2</v>
      </c>
      <c r="AI472">
        <v>7.2104999999999997</v>
      </c>
      <c r="AJ472">
        <v>3.2000000000000001E-2</v>
      </c>
      <c r="AK472">
        <v>0.8891</v>
      </c>
      <c r="AL472">
        <v>9.1999999999999998E-3</v>
      </c>
      <c r="AM472" t="s">
        <v>578</v>
      </c>
      <c r="AN472">
        <v>9.1000000000000004E-3</v>
      </c>
      <c r="AO472" t="s">
        <v>1367</v>
      </c>
      <c r="AP472">
        <v>4.3E-3</v>
      </c>
      <c r="AQ472">
        <v>0.1234</v>
      </c>
      <c r="AR472">
        <v>5.3E-3</v>
      </c>
      <c r="AS472" t="s">
        <v>4316</v>
      </c>
      <c r="AT472">
        <v>3.0200000000000001E-2</v>
      </c>
      <c r="AU472" t="s">
        <v>1357</v>
      </c>
      <c r="AV472">
        <v>4.1999999999999997E-3</v>
      </c>
      <c r="AW472">
        <v>4.7999999999999996E-3</v>
      </c>
      <c r="AX472">
        <v>8.9999999999999998E-4</v>
      </c>
      <c r="AY472" t="s">
        <v>316</v>
      </c>
      <c r="AZ472">
        <v>6.9999999999999999E-4</v>
      </c>
      <c r="BA472">
        <v>7.4000000000000003E-3</v>
      </c>
      <c r="BB472">
        <v>6.9999999999999999E-4</v>
      </c>
      <c r="BC472" t="s">
        <v>285</v>
      </c>
      <c r="BD472">
        <v>5.0000000000000001E-4</v>
      </c>
      <c r="BE472" t="s">
        <v>179</v>
      </c>
      <c r="BF472">
        <v>2.9999999999999997E-4</v>
      </c>
      <c r="BG472" t="s">
        <v>246</v>
      </c>
      <c r="BH472">
        <v>1E-4</v>
      </c>
      <c r="BI472" t="s">
        <v>733</v>
      </c>
      <c r="BJ472">
        <v>2.9999999999999997E-4</v>
      </c>
      <c r="BK472">
        <v>9.1999999999999998E-3</v>
      </c>
      <c r="BL472">
        <v>5.0000000000000001E-4</v>
      </c>
      <c r="BM472">
        <v>3.0999999999999999E-3</v>
      </c>
      <c r="BN472">
        <v>2.9999999999999997E-4</v>
      </c>
      <c r="BO472" t="s">
        <v>432</v>
      </c>
      <c r="BP472">
        <v>5.0000000000000001E-4</v>
      </c>
      <c r="BQ472" t="s">
        <v>179</v>
      </c>
      <c r="BR472">
        <v>2.9999999999999997E-4</v>
      </c>
      <c r="BS472" t="s">
        <v>179</v>
      </c>
      <c r="BT472">
        <v>4.0000000000000002E-4</v>
      </c>
      <c r="BU472" t="s">
        <v>179</v>
      </c>
      <c r="BV472">
        <v>5.9999999999999995E-4</v>
      </c>
      <c r="BW472" t="s">
        <v>18</v>
      </c>
      <c r="BY472" t="s">
        <v>18</v>
      </c>
      <c r="CA472" t="s">
        <v>179</v>
      </c>
      <c r="CB472">
        <v>8.0000000000000004E-4</v>
      </c>
      <c r="CC472" t="s">
        <v>179</v>
      </c>
      <c r="CD472">
        <v>2.2000000000000001E-3</v>
      </c>
      <c r="CE472" t="s">
        <v>179</v>
      </c>
      <c r="CF472">
        <v>2.2000000000000001E-3</v>
      </c>
      <c r="CG472" t="s">
        <v>179</v>
      </c>
      <c r="CH472">
        <v>1E-4</v>
      </c>
      <c r="CI472" t="s">
        <v>179</v>
      </c>
      <c r="CJ472">
        <v>7.4999999999999997E-3</v>
      </c>
      <c r="CK472" t="s">
        <v>622</v>
      </c>
      <c r="CL472">
        <v>1.1900000000000001E-2</v>
      </c>
      <c r="CM472" t="s">
        <v>179</v>
      </c>
      <c r="CN472">
        <v>3.8999999999999998E-3</v>
      </c>
      <c r="CO472" t="s">
        <v>179</v>
      </c>
      <c r="CP472">
        <v>8.9999999999999998E-4</v>
      </c>
      <c r="CQ472" t="s">
        <v>179</v>
      </c>
      <c r="CR472">
        <v>3.2000000000000002E-3</v>
      </c>
      <c r="CS472" t="s">
        <v>179</v>
      </c>
      <c r="CT472">
        <v>1.9E-3</v>
      </c>
      <c r="CU472" t="s">
        <v>18</v>
      </c>
      <c r="CW472" t="s">
        <v>179</v>
      </c>
      <c r="CX472">
        <v>5.9999999999999995E-4</v>
      </c>
      <c r="CY472" t="s">
        <v>179</v>
      </c>
      <c r="CZ472">
        <v>5.9999999999999995E-4</v>
      </c>
      <c r="DA472" t="s">
        <v>179</v>
      </c>
      <c r="DB472">
        <v>5.9999999999999995E-4</v>
      </c>
      <c r="DC472" t="s">
        <v>179</v>
      </c>
      <c r="DD472">
        <v>5.9999999999999995E-4</v>
      </c>
      <c r="DE472" t="s">
        <v>179</v>
      </c>
      <c r="DF472">
        <v>6.9999999999999999E-4</v>
      </c>
      <c r="DG472" t="s">
        <v>179</v>
      </c>
      <c r="DH472">
        <v>5.0000000000000001E-4</v>
      </c>
      <c r="DI472" t="s">
        <v>179</v>
      </c>
      <c r="DJ472">
        <v>4.0000000000000002E-4</v>
      </c>
      <c r="DK472" t="s">
        <v>4317</v>
      </c>
      <c r="DL472" t="s">
        <v>59</v>
      </c>
      <c r="DS472">
        <v>8</v>
      </c>
      <c r="DT472" t="s">
        <v>4318</v>
      </c>
      <c r="DW472" t="s">
        <v>5345</v>
      </c>
    </row>
    <row r="473" spans="1:127">
      <c r="A473">
        <v>118</v>
      </c>
      <c r="B473" s="14">
        <v>44754.033333333333</v>
      </c>
      <c r="C473" t="s">
        <v>52</v>
      </c>
      <c r="D473">
        <v>0</v>
      </c>
      <c r="E473">
        <v>0</v>
      </c>
      <c r="F473">
        <v>0</v>
      </c>
      <c r="G473" t="s">
        <v>54</v>
      </c>
      <c r="H473" t="s">
        <v>55</v>
      </c>
      <c r="I473" t="s">
        <v>55</v>
      </c>
      <c r="J473" t="s">
        <v>55</v>
      </c>
      <c r="K473" t="s">
        <v>18</v>
      </c>
      <c r="L473">
        <v>90</v>
      </c>
      <c r="M473" t="s">
        <v>173</v>
      </c>
      <c r="N473">
        <v>0</v>
      </c>
      <c r="O473" t="s">
        <v>173</v>
      </c>
      <c r="P473">
        <v>0</v>
      </c>
      <c r="Q473" t="s">
        <v>173</v>
      </c>
      <c r="R473">
        <v>0</v>
      </c>
      <c r="S473">
        <v>2</v>
      </c>
      <c r="T473" t="s">
        <v>174</v>
      </c>
      <c r="U473">
        <v>3.5266999999999999</v>
      </c>
      <c r="V473">
        <v>0.66169999999999995</v>
      </c>
      <c r="W473" t="s">
        <v>4319</v>
      </c>
      <c r="X473">
        <v>0.32179999999999997</v>
      </c>
      <c r="Y473">
        <v>37.563800000000001</v>
      </c>
      <c r="Z473">
        <v>0.34960000000000002</v>
      </c>
      <c r="AA473" t="s">
        <v>4131</v>
      </c>
      <c r="AB473">
        <v>1.5699999999999999E-2</v>
      </c>
      <c r="AC473" t="s">
        <v>179</v>
      </c>
      <c r="AD473">
        <v>8.8999999999999999E-3</v>
      </c>
      <c r="AE473" t="s">
        <v>179</v>
      </c>
      <c r="AF473">
        <v>1.83E-2</v>
      </c>
      <c r="AG473">
        <v>0.16020000000000001</v>
      </c>
      <c r="AH473">
        <v>7.7000000000000002E-3</v>
      </c>
      <c r="AI473">
        <v>7.5949</v>
      </c>
      <c r="AJ473">
        <v>3.2399999999999998E-2</v>
      </c>
      <c r="AK473">
        <v>0.89490000000000003</v>
      </c>
      <c r="AL473">
        <v>9.1999999999999998E-3</v>
      </c>
      <c r="AM473" t="s">
        <v>374</v>
      </c>
      <c r="AN473">
        <v>8.9999999999999993E-3</v>
      </c>
      <c r="AO473" t="s">
        <v>326</v>
      </c>
      <c r="AP473">
        <v>4.1999999999999997E-3</v>
      </c>
      <c r="AQ473">
        <v>0.1205</v>
      </c>
      <c r="AR473">
        <v>5.3E-3</v>
      </c>
      <c r="AS473" t="s">
        <v>4320</v>
      </c>
      <c r="AT473">
        <v>2.6499999999999999E-2</v>
      </c>
      <c r="AU473" t="s">
        <v>613</v>
      </c>
      <c r="AV473">
        <v>3.7000000000000002E-3</v>
      </c>
      <c r="AW473">
        <v>1.15E-2</v>
      </c>
      <c r="AX473">
        <v>1.1000000000000001E-3</v>
      </c>
      <c r="AY473" t="s">
        <v>429</v>
      </c>
      <c r="AZ473">
        <v>8.0000000000000004E-4</v>
      </c>
      <c r="BA473">
        <v>8.8999999999999999E-3</v>
      </c>
      <c r="BB473">
        <v>8.0000000000000004E-4</v>
      </c>
      <c r="BC473" t="s">
        <v>211</v>
      </c>
      <c r="BD473">
        <v>5.0000000000000001E-4</v>
      </c>
      <c r="BE473" t="s">
        <v>179</v>
      </c>
      <c r="BF473">
        <v>2.9999999999999997E-4</v>
      </c>
      <c r="BG473" t="s">
        <v>179</v>
      </c>
      <c r="BH473">
        <v>1E-4</v>
      </c>
      <c r="BI473" t="s">
        <v>286</v>
      </c>
      <c r="BJ473">
        <v>2.0000000000000001E-4</v>
      </c>
      <c r="BK473">
        <v>1.03E-2</v>
      </c>
      <c r="BL473">
        <v>5.0000000000000001E-4</v>
      </c>
      <c r="BM473">
        <v>3.3999999999999998E-3</v>
      </c>
      <c r="BN473">
        <v>2.9999999999999997E-4</v>
      </c>
      <c r="BO473" t="s">
        <v>1385</v>
      </c>
      <c r="BP473">
        <v>5.9999999999999995E-4</v>
      </c>
      <c r="BQ473" t="s">
        <v>179</v>
      </c>
      <c r="BR473">
        <v>2.9999999999999997E-4</v>
      </c>
      <c r="BS473" t="s">
        <v>179</v>
      </c>
      <c r="BT473">
        <v>4.0000000000000002E-4</v>
      </c>
      <c r="BU473" t="s">
        <v>179</v>
      </c>
      <c r="BV473">
        <v>6.9999999999999999E-4</v>
      </c>
      <c r="BW473" t="s">
        <v>179</v>
      </c>
      <c r="BX473">
        <v>8.0000000000000004E-4</v>
      </c>
      <c r="BY473" t="s">
        <v>18</v>
      </c>
      <c r="CA473" t="s">
        <v>179</v>
      </c>
      <c r="CB473">
        <v>8.0000000000000004E-4</v>
      </c>
      <c r="CC473" t="s">
        <v>179</v>
      </c>
      <c r="CD473">
        <v>2.0999999999999999E-3</v>
      </c>
      <c r="CE473" t="s">
        <v>179</v>
      </c>
      <c r="CF473">
        <v>2.2000000000000001E-3</v>
      </c>
      <c r="CG473" t="s">
        <v>179</v>
      </c>
      <c r="CH473">
        <v>1E-4</v>
      </c>
      <c r="CI473" t="s">
        <v>179</v>
      </c>
      <c r="CJ473">
        <v>7.4999999999999997E-3</v>
      </c>
      <c r="CK473" t="s">
        <v>179</v>
      </c>
      <c r="CL473">
        <v>1.12E-2</v>
      </c>
      <c r="CM473" t="s">
        <v>179</v>
      </c>
      <c r="CN473">
        <v>4.8999999999999998E-3</v>
      </c>
      <c r="CO473" t="s">
        <v>179</v>
      </c>
      <c r="CP473">
        <v>8.9999999999999998E-4</v>
      </c>
      <c r="CQ473" t="s">
        <v>179</v>
      </c>
      <c r="CR473">
        <v>3.3E-3</v>
      </c>
      <c r="CS473" t="s">
        <v>179</v>
      </c>
      <c r="CT473">
        <v>1.9E-3</v>
      </c>
      <c r="CU473" t="s">
        <v>18</v>
      </c>
      <c r="CW473" t="s">
        <v>18</v>
      </c>
      <c r="CY473" t="s">
        <v>179</v>
      </c>
      <c r="CZ473">
        <v>5.0000000000000001E-4</v>
      </c>
      <c r="DA473" t="s">
        <v>179</v>
      </c>
      <c r="DB473">
        <v>5.9999999999999995E-4</v>
      </c>
      <c r="DC473" t="s">
        <v>179</v>
      </c>
      <c r="DD473">
        <v>5.9999999999999995E-4</v>
      </c>
      <c r="DE473" t="s">
        <v>179</v>
      </c>
      <c r="DF473">
        <v>5.9999999999999995E-4</v>
      </c>
      <c r="DG473" t="s">
        <v>179</v>
      </c>
      <c r="DH473">
        <v>4.0000000000000002E-4</v>
      </c>
      <c r="DI473" t="s">
        <v>179</v>
      </c>
      <c r="DJ473">
        <v>4.0000000000000002E-4</v>
      </c>
      <c r="DK473" t="s">
        <v>4317</v>
      </c>
      <c r="DL473" t="s">
        <v>59</v>
      </c>
      <c r="DS473">
        <v>8</v>
      </c>
      <c r="DT473" t="s">
        <v>5981</v>
      </c>
      <c r="DW473" t="s">
        <v>5346</v>
      </c>
    </row>
    <row r="474" spans="1:127">
      <c r="A474">
        <v>119</v>
      </c>
      <c r="B474" s="14">
        <v>44754.036111111112</v>
      </c>
      <c r="C474" t="s">
        <v>52</v>
      </c>
      <c r="D474">
        <v>0</v>
      </c>
      <c r="E474">
        <v>0</v>
      </c>
      <c r="F474">
        <v>0</v>
      </c>
      <c r="G474" t="s">
        <v>54</v>
      </c>
      <c r="H474" t="s">
        <v>55</v>
      </c>
      <c r="I474" t="s">
        <v>55</v>
      </c>
      <c r="J474" t="s">
        <v>55</v>
      </c>
      <c r="K474" t="s">
        <v>18</v>
      </c>
      <c r="L474">
        <v>90</v>
      </c>
      <c r="M474" t="s">
        <v>173</v>
      </c>
      <c r="N474">
        <v>0</v>
      </c>
      <c r="O474" t="s">
        <v>173</v>
      </c>
      <c r="P474">
        <v>0</v>
      </c>
      <c r="Q474" t="s">
        <v>173</v>
      </c>
      <c r="R474">
        <v>0</v>
      </c>
      <c r="S474">
        <v>2</v>
      </c>
      <c r="T474" t="s">
        <v>174</v>
      </c>
      <c r="U474">
        <v>4.5598999999999998</v>
      </c>
      <c r="V474">
        <v>0.67579999999999996</v>
      </c>
      <c r="W474" t="s">
        <v>4321</v>
      </c>
      <c r="X474">
        <v>0.31330000000000002</v>
      </c>
      <c r="Y474">
        <v>38.545900000000003</v>
      </c>
      <c r="Z474">
        <v>0.35460000000000003</v>
      </c>
      <c r="AA474" t="s">
        <v>2811</v>
      </c>
      <c r="AB474">
        <v>1.52E-2</v>
      </c>
      <c r="AC474" t="s">
        <v>179</v>
      </c>
      <c r="AD474">
        <v>8.5000000000000006E-3</v>
      </c>
      <c r="AE474" t="s">
        <v>179</v>
      </c>
      <c r="AF474">
        <v>1.7100000000000001E-2</v>
      </c>
      <c r="AG474">
        <v>0.1867</v>
      </c>
      <c r="AH474">
        <v>8.0000000000000002E-3</v>
      </c>
      <c r="AI474">
        <v>7.2641999999999998</v>
      </c>
      <c r="AJ474">
        <v>3.1699999999999999E-2</v>
      </c>
      <c r="AK474">
        <v>0.74460000000000004</v>
      </c>
      <c r="AL474">
        <v>8.5000000000000006E-3</v>
      </c>
      <c r="AM474" t="s">
        <v>1347</v>
      </c>
      <c r="AN474">
        <v>8.5000000000000006E-3</v>
      </c>
      <c r="AO474" t="s">
        <v>224</v>
      </c>
      <c r="AP474">
        <v>4.0000000000000001E-3</v>
      </c>
      <c r="AQ474">
        <v>0.1048</v>
      </c>
      <c r="AR474">
        <v>4.8999999999999998E-3</v>
      </c>
      <c r="AS474" t="s">
        <v>4322</v>
      </c>
      <c r="AT474">
        <v>2.64E-2</v>
      </c>
      <c r="AU474" t="s">
        <v>1357</v>
      </c>
      <c r="AV474">
        <v>3.7000000000000002E-3</v>
      </c>
      <c r="AW474">
        <v>1.72E-2</v>
      </c>
      <c r="AX474">
        <v>1.4E-3</v>
      </c>
      <c r="AY474" t="s">
        <v>363</v>
      </c>
      <c r="AZ474">
        <v>8.9999999999999998E-4</v>
      </c>
      <c r="BA474">
        <v>7.0000000000000001E-3</v>
      </c>
      <c r="BB474">
        <v>6.9999999999999999E-4</v>
      </c>
      <c r="BC474" t="s">
        <v>211</v>
      </c>
      <c r="BD474">
        <v>5.0000000000000001E-4</v>
      </c>
      <c r="BE474" t="s">
        <v>179</v>
      </c>
      <c r="BF474">
        <v>2.9999999999999997E-4</v>
      </c>
      <c r="BG474" t="s">
        <v>179</v>
      </c>
      <c r="BH474">
        <v>1E-4</v>
      </c>
      <c r="BI474" t="s">
        <v>516</v>
      </c>
      <c r="BJ474">
        <v>2.0000000000000001E-4</v>
      </c>
      <c r="BK474">
        <v>1.03E-2</v>
      </c>
      <c r="BL474">
        <v>5.0000000000000001E-4</v>
      </c>
      <c r="BM474">
        <v>3.5999999999999999E-3</v>
      </c>
      <c r="BN474">
        <v>2.9999999999999997E-4</v>
      </c>
      <c r="BO474" t="s">
        <v>1978</v>
      </c>
      <c r="BP474">
        <v>5.9999999999999995E-4</v>
      </c>
      <c r="BQ474" t="s">
        <v>179</v>
      </c>
      <c r="BR474">
        <v>2.9999999999999997E-4</v>
      </c>
      <c r="BS474" t="s">
        <v>179</v>
      </c>
      <c r="BT474">
        <v>4.0000000000000002E-4</v>
      </c>
      <c r="BU474" t="s">
        <v>179</v>
      </c>
      <c r="BV474">
        <v>6.9999999999999999E-4</v>
      </c>
      <c r="BW474" t="s">
        <v>179</v>
      </c>
      <c r="BX474">
        <v>8.9999999999999998E-4</v>
      </c>
      <c r="BY474" t="s">
        <v>179</v>
      </c>
      <c r="BZ474">
        <v>1.1000000000000001E-3</v>
      </c>
      <c r="CA474" t="s">
        <v>179</v>
      </c>
      <c r="CB474">
        <v>8.0000000000000004E-4</v>
      </c>
      <c r="CC474" t="s">
        <v>179</v>
      </c>
      <c r="CD474">
        <v>2.0999999999999999E-3</v>
      </c>
      <c r="CE474" t="s">
        <v>179</v>
      </c>
      <c r="CF474">
        <v>2.3E-3</v>
      </c>
      <c r="CG474" t="s">
        <v>179</v>
      </c>
      <c r="CH474">
        <v>1E-4</v>
      </c>
      <c r="CI474" t="s">
        <v>179</v>
      </c>
      <c r="CJ474">
        <v>7.4999999999999997E-3</v>
      </c>
      <c r="CK474" t="s">
        <v>179</v>
      </c>
      <c r="CL474">
        <v>1.11E-2</v>
      </c>
      <c r="CM474" t="s">
        <v>330</v>
      </c>
      <c r="CN474">
        <v>4.1000000000000003E-3</v>
      </c>
      <c r="CO474" t="s">
        <v>179</v>
      </c>
      <c r="CP474">
        <v>8.9999999999999998E-4</v>
      </c>
      <c r="CQ474" t="s">
        <v>179</v>
      </c>
      <c r="CR474">
        <v>3.3999999999999998E-3</v>
      </c>
      <c r="CS474" t="s">
        <v>179</v>
      </c>
      <c r="CT474">
        <v>1.8E-3</v>
      </c>
      <c r="CU474" t="s">
        <v>18</v>
      </c>
      <c r="CW474" t="s">
        <v>18</v>
      </c>
      <c r="CY474" t="s">
        <v>179</v>
      </c>
      <c r="CZ474">
        <v>5.9999999999999995E-4</v>
      </c>
      <c r="DA474" t="s">
        <v>179</v>
      </c>
      <c r="DB474">
        <v>5.9999999999999995E-4</v>
      </c>
      <c r="DC474" t="s">
        <v>179</v>
      </c>
      <c r="DD474">
        <v>5.9999999999999995E-4</v>
      </c>
      <c r="DE474" t="s">
        <v>179</v>
      </c>
      <c r="DF474">
        <v>5.9999999999999995E-4</v>
      </c>
      <c r="DG474" t="s">
        <v>179</v>
      </c>
      <c r="DH474">
        <v>4.0000000000000002E-4</v>
      </c>
      <c r="DI474" t="s">
        <v>179</v>
      </c>
      <c r="DJ474">
        <v>4.0000000000000002E-4</v>
      </c>
      <c r="DK474" t="s">
        <v>4317</v>
      </c>
      <c r="DL474" t="s">
        <v>59</v>
      </c>
      <c r="DS474">
        <v>38</v>
      </c>
      <c r="DT474" t="s">
        <v>1613</v>
      </c>
      <c r="DW474" t="s">
        <v>5347</v>
      </c>
    </row>
    <row r="475" spans="1:127">
      <c r="A475">
        <v>120</v>
      </c>
      <c r="B475" s="14">
        <v>44754.038194444445</v>
      </c>
      <c r="C475" t="s">
        <v>52</v>
      </c>
      <c r="D475">
        <v>0</v>
      </c>
      <c r="E475">
        <v>0</v>
      </c>
      <c r="F475">
        <v>0</v>
      </c>
      <c r="G475" t="s">
        <v>54</v>
      </c>
      <c r="H475" t="s">
        <v>55</v>
      </c>
      <c r="I475" t="s">
        <v>55</v>
      </c>
      <c r="J475" t="s">
        <v>55</v>
      </c>
      <c r="K475" t="s">
        <v>18</v>
      </c>
      <c r="L475">
        <v>90</v>
      </c>
      <c r="M475" t="s">
        <v>173</v>
      </c>
      <c r="N475">
        <v>0</v>
      </c>
      <c r="O475" t="s">
        <v>173</v>
      </c>
      <c r="P475">
        <v>0</v>
      </c>
      <c r="Q475" t="s">
        <v>173</v>
      </c>
      <c r="R475">
        <v>0</v>
      </c>
      <c r="S475">
        <v>2</v>
      </c>
      <c r="T475" t="s">
        <v>174</v>
      </c>
      <c r="U475">
        <v>2.0253000000000001</v>
      </c>
      <c r="V475">
        <v>0.64400000000000002</v>
      </c>
      <c r="W475" t="s">
        <v>4323</v>
      </c>
      <c r="X475">
        <v>0.32629999999999998</v>
      </c>
      <c r="Y475">
        <v>35.711100000000002</v>
      </c>
      <c r="Z475">
        <v>0.34189999999999998</v>
      </c>
      <c r="AA475" t="s">
        <v>4324</v>
      </c>
      <c r="AB475">
        <v>1.7600000000000001E-2</v>
      </c>
      <c r="AC475" t="s">
        <v>179</v>
      </c>
      <c r="AD475">
        <v>9.7999999999999997E-3</v>
      </c>
      <c r="AE475" t="s">
        <v>179</v>
      </c>
      <c r="AF475">
        <v>1.84E-2</v>
      </c>
      <c r="AG475">
        <v>0.29170000000000001</v>
      </c>
      <c r="AH475">
        <v>9.2999999999999992E-3</v>
      </c>
      <c r="AI475">
        <v>10.126099999999999</v>
      </c>
      <c r="AJ475">
        <v>3.8100000000000002E-2</v>
      </c>
      <c r="AK475">
        <v>0.84130000000000005</v>
      </c>
      <c r="AL475">
        <v>9.4000000000000004E-3</v>
      </c>
      <c r="AM475" t="s">
        <v>707</v>
      </c>
      <c r="AN475">
        <v>9.1999999999999998E-3</v>
      </c>
      <c r="AO475" t="s">
        <v>1072</v>
      </c>
      <c r="AP475">
        <v>4.4000000000000003E-3</v>
      </c>
      <c r="AQ475">
        <v>0.1232</v>
      </c>
      <c r="AR475">
        <v>5.4999999999999997E-3</v>
      </c>
      <c r="AS475" t="s">
        <v>4325</v>
      </c>
      <c r="AT475">
        <v>2.9600000000000001E-2</v>
      </c>
      <c r="AU475" t="s">
        <v>179</v>
      </c>
      <c r="AV475">
        <v>4.0000000000000001E-3</v>
      </c>
      <c r="AW475">
        <v>7.9000000000000008E-3</v>
      </c>
      <c r="AX475">
        <v>1E-3</v>
      </c>
      <c r="AY475" t="s">
        <v>209</v>
      </c>
      <c r="AZ475">
        <v>8.0000000000000004E-4</v>
      </c>
      <c r="BA475">
        <v>7.4999999999999997E-3</v>
      </c>
      <c r="BB475">
        <v>8.0000000000000004E-4</v>
      </c>
      <c r="BC475" t="s">
        <v>191</v>
      </c>
      <c r="BD475">
        <v>5.0000000000000001E-4</v>
      </c>
      <c r="BE475" t="s">
        <v>179</v>
      </c>
      <c r="BF475">
        <v>2.9999999999999997E-4</v>
      </c>
      <c r="BG475" t="s">
        <v>179</v>
      </c>
      <c r="BH475">
        <v>1E-4</v>
      </c>
      <c r="BI475" t="s">
        <v>212</v>
      </c>
      <c r="BJ475">
        <v>2.0000000000000001E-4</v>
      </c>
      <c r="BK475">
        <v>1.1599999999999999E-2</v>
      </c>
      <c r="BL475">
        <v>5.0000000000000001E-4</v>
      </c>
      <c r="BM475">
        <v>3.0000000000000001E-3</v>
      </c>
      <c r="BN475">
        <v>2.9999999999999997E-4</v>
      </c>
      <c r="BO475" t="s">
        <v>410</v>
      </c>
      <c r="BP475">
        <v>5.9999999999999995E-4</v>
      </c>
      <c r="BQ475" t="s">
        <v>179</v>
      </c>
      <c r="BR475">
        <v>2.9999999999999997E-4</v>
      </c>
      <c r="BS475" t="s">
        <v>179</v>
      </c>
      <c r="BT475">
        <v>4.0000000000000002E-4</v>
      </c>
      <c r="BU475" t="s">
        <v>179</v>
      </c>
      <c r="BV475">
        <v>5.9999999999999995E-4</v>
      </c>
      <c r="BW475" t="s">
        <v>179</v>
      </c>
      <c r="BX475">
        <v>8.0000000000000004E-4</v>
      </c>
      <c r="BY475" t="s">
        <v>179</v>
      </c>
      <c r="BZ475">
        <v>1.1000000000000001E-3</v>
      </c>
      <c r="CA475" t="s">
        <v>179</v>
      </c>
      <c r="CB475">
        <v>8.0000000000000004E-4</v>
      </c>
      <c r="CC475" t="s">
        <v>179</v>
      </c>
      <c r="CD475">
        <v>2.0999999999999999E-3</v>
      </c>
      <c r="CE475" t="s">
        <v>179</v>
      </c>
      <c r="CF475">
        <v>2.2000000000000001E-3</v>
      </c>
      <c r="CG475" t="s">
        <v>216</v>
      </c>
      <c r="CH475">
        <v>1E-4</v>
      </c>
      <c r="CI475" t="s">
        <v>179</v>
      </c>
      <c r="CJ475">
        <v>7.0000000000000001E-3</v>
      </c>
      <c r="CK475" t="s">
        <v>179</v>
      </c>
      <c r="CL475">
        <v>1.1599999999999999E-2</v>
      </c>
      <c r="CM475" t="s">
        <v>179</v>
      </c>
      <c r="CN475">
        <v>6.0000000000000001E-3</v>
      </c>
      <c r="CO475" t="s">
        <v>179</v>
      </c>
      <c r="CP475">
        <v>8.9999999999999998E-4</v>
      </c>
      <c r="CQ475" t="s">
        <v>179</v>
      </c>
      <c r="CR475">
        <v>3.5000000000000001E-3</v>
      </c>
      <c r="CS475" t="s">
        <v>179</v>
      </c>
      <c r="CT475">
        <v>1.9E-3</v>
      </c>
      <c r="CU475" t="s">
        <v>179</v>
      </c>
      <c r="CV475">
        <v>8.0000000000000004E-4</v>
      </c>
      <c r="CW475" t="s">
        <v>18</v>
      </c>
      <c r="CY475" t="s">
        <v>179</v>
      </c>
      <c r="CZ475">
        <v>5.9999999999999995E-4</v>
      </c>
      <c r="DA475" t="s">
        <v>179</v>
      </c>
      <c r="DB475">
        <v>5.9999999999999995E-4</v>
      </c>
      <c r="DC475" t="s">
        <v>179</v>
      </c>
      <c r="DD475">
        <v>5.9999999999999995E-4</v>
      </c>
      <c r="DE475" t="s">
        <v>179</v>
      </c>
      <c r="DF475">
        <v>6.9999999999999999E-4</v>
      </c>
      <c r="DG475" t="s">
        <v>179</v>
      </c>
      <c r="DH475">
        <v>4.0000000000000002E-4</v>
      </c>
      <c r="DI475" t="s">
        <v>179</v>
      </c>
      <c r="DJ475">
        <v>4.0000000000000002E-4</v>
      </c>
      <c r="DK475" t="s">
        <v>4317</v>
      </c>
      <c r="DL475" t="s">
        <v>59</v>
      </c>
      <c r="DS475">
        <v>136</v>
      </c>
      <c r="DT475" t="s">
        <v>1881</v>
      </c>
      <c r="DW475" t="s">
        <v>5348</v>
      </c>
    </row>
    <row r="476" spans="1:127">
      <c r="A476">
        <v>121</v>
      </c>
      <c r="B476" s="14">
        <v>44754.043749999997</v>
      </c>
      <c r="C476" t="s">
        <v>52</v>
      </c>
      <c r="D476">
        <v>0</v>
      </c>
      <c r="E476">
        <v>0</v>
      </c>
      <c r="F476">
        <v>0</v>
      </c>
      <c r="G476" t="s">
        <v>54</v>
      </c>
      <c r="H476" t="s">
        <v>55</v>
      </c>
      <c r="I476" t="s">
        <v>55</v>
      </c>
      <c r="J476" t="s">
        <v>55</v>
      </c>
      <c r="K476" t="s">
        <v>18</v>
      </c>
      <c r="L476">
        <v>90</v>
      </c>
      <c r="M476" t="s">
        <v>173</v>
      </c>
      <c r="N476">
        <v>0</v>
      </c>
      <c r="O476" t="s">
        <v>173</v>
      </c>
      <c r="P476">
        <v>0</v>
      </c>
      <c r="Q476" t="s">
        <v>173</v>
      </c>
      <c r="R476">
        <v>0</v>
      </c>
      <c r="S476">
        <v>2</v>
      </c>
      <c r="T476" t="s">
        <v>174</v>
      </c>
      <c r="U476">
        <v>4.5831999999999997</v>
      </c>
      <c r="V476">
        <v>0.67259999999999998</v>
      </c>
      <c r="W476" t="s">
        <v>4326</v>
      </c>
      <c r="X476">
        <v>0.32400000000000001</v>
      </c>
      <c r="Y476">
        <v>39.3566</v>
      </c>
      <c r="Z476">
        <v>0.35809999999999997</v>
      </c>
      <c r="AA476" t="s">
        <v>4021</v>
      </c>
      <c r="AB476">
        <v>1.54E-2</v>
      </c>
      <c r="AC476" t="s">
        <v>1385</v>
      </c>
      <c r="AD476">
        <v>9.7000000000000003E-3</v>
      </c>
      <c r="AE476" t="s">
        <v>179</v>
      </c>
      <c r="AF476">
        <v>1.7500000000000002E-2</v>
      </c>
      <c r="AG476">
        <v>0.1106</v>
      </c>
      <c r="AH476">
        <v>7.1000000000000004E-3</v>
      </c>
      <c r="AI476">
        <v>7.0631000000000004</v>
      </c>
      <c r="AJ476">
        <v>3.1099999999999999E-2</v>
      </c>
      <c r="AK476">
        <v>0.77480000000000004</v>
      </c>
      <c r="AL476">
        <v>8.6E-3</v>
      </c>
      <c r="AM476" t="s">
        <v>205</v>
      </c>
      <c r="AN476">
        <v>8.6999999999999994E-3</v>
      </c>
      <c r="AO476" t="s">
        <v>386</v>
      </c>
      <c r="AP476">
        <v>3.8999999999999998E-3</v>
      </c>
      <c r="AQ476">
        <v>0.10630000000000001</v>
      </c>
      <c r="AR476">
        <v>4.8999999999999998E-3</v>
      </c>
      <c r="AS476" t="s">
        <v>2100</v>
      </c>
      <c r="AT476">
        <v>2.5499999999999998E-2</v>
      </c>
      <c r="AU476" t="s">
        <v>179</v>
      </c>
      <c r="AV476">
        <v>3.5999999999999999E-3</v>
      </c>
      <c r="AW476">
        <v>8.6E-3</v>
      </c>
      <c r="AX476">
        <v>1E-3</v>
      </c>
      <c r="AY476" t="s">
        <v>537</v>
      </c>
      <c r="AZ476">
        <v>6.9999999999999999E-4</v>
      </c>
      <c r="BA476">
        <v>6.0000000000000001E-3</v>
      </c>
      <c r="BB476">
        <v>5.9999999999999995E-4</v>
      </c>
      <c r="BC476" t="s">
        <v>267</v>
      </c>
      <c r="BD476">
        <v>5.0000000000000001E-4</v>
      </c>
      <c r="BE476" t="s">
        <v>179</v>
      </c>
      <c r="BF476">
        <v>2.9999999999999997E-4</v>
      </c>
      <c r="BG476" t="s">
        <v>179</v>
      </c>
      <c r="BH476">
        <v>1E-4</v>
      </c>
      <c r="BI476" t="s">
        <v>179</v>
      </c>
      <c r="BJ476">
        <v>2.0000000000000001E-4</v>
      </c>
      <c r="BK476">
        <v>1.12E-2</v>
      </c>
      <c r="BL476">
        <v>5.0000000000000001E-4</v>
      </c>
      <c r="BM476">
        <v>3.0999999999999999E-3</v>
      </c>
      <c r="BN476">
        <v>2.9999999999999997E-4</v>
      </c>
      <c r="BO476" t="s">
        <v>432</v>
      </c>
      <c r="BP476">
        <v>5.9999999999999995E-4</v>
      </c>
      <c r="BQ476" t="s">
        <v>179</v>
      </c>
      <c r="BR476">
        <v>2.9999999999999997E-4</v>
      </c>
      <c r="BS476" t="s">
        <v>179</v>
      </c>
      <c r="BT476">
        <v>4.0000000000000002E-4</v>
      </c>
      <c r="BU476" t="s">
        <v>179</v>
      </c>
      <c r="BV476">
        <v>6.9999999999999999E-4</v>
      </c>
      <c r="BW476" t="s">
        <v>285</v>
      </c>
      <c r="BX476">
        <v>8.9999999999999998E-4</v>
      </c>
      <c r="BY476" t="s">
        <v>18</v>
      </c>
      <c r="CA476" t="s">
        <v>179</v>
      </c>
      <c r="CB476">
        <v>8.0000000000000004E-4</v>
      </c>
      <c r="CC476" t="s">
        <v>179</v>
      </c>
      <c r="CD476">
        <v>2.0999999999999999E-3</v>
      </c>
      <c r="CE476" t="s">
        <v>332</v>
      </c>
      <c r="CF476">
        <v>2.3E-3</v>
      </c>
      <c r="CG476" t="s">
        <v>179</v>
      </c>
      <c r="CH476">
        <v>1E-4</v>
      </c>
      <c r="CI476" t="s">
        <v>179</v>
      </c>
      <c r="CJ476">
        <v>7.4999999999999997E-3</v>
      </c>
      <c r="CK476" t="s">
        <v>179</v>
      </c>
      <c r="CL476">
        <v>1.11E-2</v>
      </c>
      <c r="CM476" t="s">
        <v>179</v>
      </c>
      <c r="CN476">
        <v>4.0000000000000001E-3</v>
      </c>
      <c r="CO476" t="s">
        <v>179</v>
      </c>
      <c r="CP476">
        <v>8.9999999999999998E-4</v>
      </c>
      <c r="CQ476" t="s">
        <v>179</v>
      </c>
      <c r="CR476">
        <v>3.0999999999999999E-3</v>
      </c>
      <c r="CS476" t="s">
        <v>179</v>
      </c>
      <c r="CT476">
        <v>1.9E-3</v>
      </c>
      <c r="CU476" t="s">
        <v>18</v>
      </c>
      <c r="CW476" t="s">
        <v>18</v>
      </c>
      <c r="CY476" t="s">
        <v>179</v>
      </c>
      <c r="CZ476">
        <v>5.0000000000000001E-4</v>
      </c>
      <c r="DA476" t="s">
        <v>179</v>
      </c>
      <c r="DB476">
        <v>5.0000000000000001E-4</v>
      </c>
      <c r="DC476" t="s">
        <v>179</v>
      </c>
      <c r="DD476">
        <v>5.9999999999999995E-4</v>
      </c>
      <c r="DE476" t="s">
        <v>179</v>
      </c>
      <c r="DF476">
        <v>5.9999999999999995E-4</v>
      </c>
      <c r="DG476" t="s">
        <v>179</v>
      </c>
      <c r="DH476">
        <v>4.0000000000000002E-4</v>
      </c>
      <c r="DI476" t="s">
        <v>179</v>
      </c>
      <c r="DJ476">
        <v>4.0000000000000002E-4</v>
      </c>
      <c r="DK476" t="s">
        <v>4327</v>
      </c>
      <c r="DL476" t="s">
        <v>59</v>
      </c>
      <c r="DS476">
        <v>37</v>
      </c>
      <c r="DT476" t="s">
        <v>5981</v>
      </c>
      <c r="DW476" t="s">
        <v>5349</v>
      </c>
    </row>
    <row r="477" spans="1:127">
      <c r="A477">
        <v>122</v>
      </c>
      <c r="B477" s="14">
        <v>44754.046527777777</v>
      </c>
      <c r="C477" t="s">
        <v>52</v>
      </c>
      <c r="D477">
        <v>0</v>
      </c>
      <c r="E477">
        <v>0</v>
      </c>
      <c r="F477">
        <v>0</v>
      </c>
      <c r="G477" t="s">
        <v>54</v>
      </c>
      <c r="H477" t="s">
        <v>55</v>
      </c>
      <c r="I477" t="s">
        <v>55</v>
      </c>
      <c r="J477" t="s">
        <v>55</v>
      </c>
      <c r="K477" t="s">
        <v>18</v>
      </c>
      <c r="L477">
        <v>90</v>
      </c>
      <c r="M477" t="s">
        <v>173</v>
      </c>
      <c r="N477">
        <v>0</v>
      </c>
      <c r="O477" t="s">
        <v>173</v>
      </c>
      <c r="P477">
        <v>0</v>
      </c>
      <c r="Q477" t="s">
        <v>173</v>
      </c>
      <c r="R477">
        <v>0</v>
      </c>
      <c r="S477">
        <v>2</v>
      </c>
      <c r="T477" t="s">
        <v>174</v>
      </c>
      <c r="U477">
        <v>3.2736000000000001</v>
      </c>
      <c r="V477">
        <v>0.65110000000000001</v>
      </c>
      <c r="W477" t="s">
        <v>4328</v>
      </c>
      <c r="X477">
        <v>0.30840000000000001</v>
      </c>
      <c r="Y477">
        <v>36.147199999999998</v>
      </c>
      <c r="Z477">
        <v>0.34239999999999998</v>
      </c>
      <c r="AA477" t="s">
        <v>1745</v>
      </c>
      <c r="AB477">
        <v>1.5599999999999999E-2</v>
      </c>
      <c r="AC477" t="s">
        <v>179</v>
      </c>
      <c r="AD477">
        <v>8.6E-3</v>
      </c>
      <c r="AE477" t="s">
        <v>179</v>
      </c>
      <c r="AF477">
        <v>1.7000000000000001E-2</v>
      </c>
      <c r="AG477">
        <v>0.22620000000000001</v>
      </c>
      <c r="AH477">
        <v>8.5000000000000006E-3</v>
      </c>
      <c r="AI477">
        <v>7.1580000000000004</v>
      </c>
      <c r="AJ477">
        <v>3.15E-2</v>
      </c>
      <c r="AK477">
        <v>0.76890000000000003</v>
      </c>
      <c r="AL477">
        <v>8.6E-3</v>
      </c>
      <c r="AM477" t="s">
        <v>1249</v>
      </c>
      <c r="AN477">
        <v>8.6E-3</v>
      </c>
      <c r="AO477" t="s">
        <v>1354</v>
      </c>
      <c r="AP477">
        <v>4.1000000000000003E-3</v>
      </c>
      <c r="AQ477">
        <v>0.1196</v>
      </c>
      <c r="AR477">
        <v>5.3E-3</v>
      </c>
      <c r="AS477" t="s">
        <v>4329</v>
      </c>
      <c r="AT477">
        <v>2.7300000000000001E-2</v>
      </c>
      <c r="AU477" t="s">
        <v>179</v>
      </c>
      <c r="AV477">
        <v>3.8999999999999998E-3</v>
      </c>
      <c r="AW477">
        <v>7.1000000000000004E-3</v>
      </c>
      <c r="AX477">
        <v>1E-3</v>
      </c>
      <c r="AY477" t="s">
        <v>412</v>
      </c>
      <c r="AZ477">
        <v>6.9999999999999999E-4</v>
      </c>
      <c r="BA477">
        <v>6.3E-3</v>
      </c>
      <c r="BB477">
        <v>6.9999999999999999E-4</v>
      </c>
      <c r="BC477" t="s">
        <v>516</v>
      </c>
      <c r="BD477">
        <v>5.0000000000000001E-4</v>
      </c>
      <c r="BE477" t="s">
        <v>179</v>
      </c>
      <c r="BF477">
        <v>2.9999999999999997E-4</v>
      </c>
      <c r="BG477" t="s">
        <v>179</v>
      </c>
      <c r="BH477">
        <v>1E-4</v>
      </c>
      <c r="BI477" t="s">
        <v>192</v>
      </c>
      <c r="BJ477">
        <v>2.0000000000000001E-4</v>
      </c>
      <c r="BK477">
        <v>9.7999999999999997E-3</v>
      </c>
      <c r="BL477">
        <v>5.0000000000000001E-4</v>
      </c>
      <c r="BM477">
        <v>3.0000000000000001E-3</v>
      </c>
      <c r="BN477">
        <v>2.9999999999999997E-4</v>
      </c>
      <c r="BO477" t="s">
        <v>1978</v>
      </c>
      <c r="BP477">
        <v>5.9999999999999995E-4</v>
      </c>
      <c r="BQ477" t="s">
        <v>179</v>
      </c>
      <c r="BR477">
        <v>2.9999999999999997E-4</v>
      </c>
      <c r="BS477" t="s">
        <v>179</v>
      </c>
      <c r="BT477">
        <v>4.0000000000000002E-4</v>
      </c>
      <c r="BU477" t="s">
        <v>179</v>
      </c>
      <c r="BV477">
        <v>5.9999999999999995E-4</v>
      </c>
      <c r="BW477" t="s">
        <v>179</v>
      </c>
      <c r="BX477">
        <v>8.0000000000000004E-4</v>
      </c>
      <c r="BY477" t="s">
        <v>179</v>
      </c>
      <c r="BZ477">
        <v>1.1999999999999999E-3</v>
      </c>
      <c r="CA477" t="s">
        <v>179</v>
      </c>
      <c r="CB477">
        <v>8.0000000000000004E-4</v>
      </c>
      <c r="CC477" t="s">
        <v>179</v>
      </c>
      <c r="CD477">
        <v>2.2000000000000001E-3</v>
      </c>
      <c r="CE477" t="s">
        <v>179</v>
      </c>
      <c r="CF477">
        <v>2.2000000000000001E-3</v>
      </c>
      <c r="CG477" t="s">
        <v>179</v>
      </c>
      <c r="CH477">
        <v>1E-4</v>
      </c>
      <c r="CI477" t="s">
        <v>179</v>
      </c>
      <c r="CJ477">
        <v>8.0999999999999996E-3</v>
      </c>
      <c r="CK477" t="s">
        <v>179</v>
      </c>
      <c r="CL477">
        <v>1.1599999999999999E-2</v>
      </c>
      <c r="CM477" t="s">
        <v>179</v>
      </c>
      <c r="CN477">
        <v>5.7000000000000002E-3</v>
      </c>
      <c r="CO477" t="s">
        <v>179</v>
      </c>
      <c r="CP477">
        <v>8.9999999999999998E-4</v>
      </c>
      <c r="CQ477" t="s">
        <v>179</v>
      </c>
      <c r="CR477">
        <v>3.3E-3</v>
      </c>
      <c r="CS477" t="s">
        <v>179</v>
      </c>
      <c r="CT477">
        <v>1.9E-3</v>
      </c>
      <c r="CU477" t="s">
        <v>18</v>
      </c>
      <c r="CW477" t="s">
        <v>18</v>
      </c>
      <c r="CY477" t="s">
        <v>179</v>
      </c>
      <c r="CZ477">
        <v>5.0000000000000001E-4</v>
      </c>
      <c r="DA477" t="s">
        <v>179</v>
      </c>
      <c r="DB477">
        <v>5.9999999999999995E-4</v>
      </c>
      <c r="DC477" t="s">
        <v>179</v>
      </c>
      <c r="DD477">
        <v>5.9999999999999995E-4</v>
      </c>
      <c r="DE477" t="s">
        <v>179</v>
      </c>
      <c r="DF477">
        <v>5.9999999999999995E-4</v>
      </c>
      <c r="DG477" t="s">
        <v>179</v>
      </c>
      <c r="DH477">
        <v>4.0000000000000002E-4</v>
      </c>
      <c r="DI477" t="s">
        <v>179</v>
      </c>
      <c r="DJ477">
        <v>4.0000000000000002E-4</v>
      </c>
      <c r="DK477" t="s">
        <v>4327</v>
      </c>
      <c r="DL477" t="s">
        <v>59</v>
      </c>
      <c r="DS477">
        <v>75</v>
      </c>
      <c r="DT477" t="s">
        <v>2498</v>
      </c>
      <c r="DW477" t="s">
        <v>5350</v>
      </c>
    </row>
    <row r="478" spans="1:127">
      <c r="A478">
        <v>123</v>
      </c>
      <c r="B478" s="14">
        <v>44754.048611111109</v>
      </c>
      <c r="C478" t="s">
        <v>52</v>
      </c>
      <c r="D478">
        <v>0</v>
      </c>
      <c r="E478">
        <v>0</v>
      </c>
      <c r="F478">
        <v>0</v>
      </c>
      <c r="G478" t="s">
        <v>54</v>
      </c>
      <c r="H478" t="s">
        <v>55</v>
      </c>
      <c r="I478" t="s">
        <v>55</v>
      </c>
      <c r="J478" t="s">
        <v>55</v>
      </c>
      <c r="K478" t="s">
        <v>18</v>
      </c>
      <c r="L478">
        <v>90</v>
      </c>
      <c r="M478" t="s">
        <v>173</v>
      </c>
      <c r="N478">
        <v>0</v>
      </c>
      <c r="O478" t="s">
        <v>173</v>
      </c>
      <c r="P478">
        <v>0</v>
      </c>
      <c r="Q478" t="s">
        <v>173</v>
      </c>
      <c r="R478">
        <v>0</v>
      </c>
      <c r="S478">
        <v>2</v>
      </c>
      <c r="T478" t="s">
        <v>174</v>
      </c>
      <c r="U478">
        <v>3.8893</v>
      </c>
      <c r="V478">
        <v>0.64700000000000002</v>
      </c>
      <c r="W478" t="s">
        <v>4330</v>
      </c>
      <c r="X478">
        <v>0.3362</v>
      </c>
      <c r="Y478">
        <v>39.6691</v>
      </c>
      <c r="Z478">
        <v>0.3589</v>
      </c>
      <c r="AA478" t="s">
        <v>586</v>
      </c>
      <c r="AB478">
        <v>1.55E-2</v>
      </c>
      <c r="AC478" t="s">
        <v>610</v>
      </c>
      <c r="AD478">
        <v>9.9000000000000008E-3</v>
      </c>
      <c r="AE478" t="s">
        <v>179</v>
      </c>
      <c r="AF478">
        <v>1.61E-2</v>
      </c>
      <c r="AG478">
        <v>0.10879999999999999</v>
      </c>
      <c r="AH478">
        <v>6.8999999999999999E-3</v>
      </c>
      <c r="AI478">
        <v>7.8175999999999997</v>
      </c>
      <c r="AJ478">
        <v>3.27E-2</v>
      </c>
      <c r="AK478">
        <v>0.66080000000000005</v>
      </c>
      <c r="AL478">
        <v>8.0999999999999996E-3</v>
      </c>
      <c r="AM478" t="s">
        <v>502</v>
      </c>
      <c r="AN478">
        <v>8.3000000000000001E-3</v>
      </c>
      <c r="AO478" t="s">
        <v>1224</v>
      </c>
      <c r="AP478">
        <v>4.0000000000000001E-3</v>
      </c>
      <c r="AQ478">
        <v>9.3600000000000003E-2</v>
      </c>
      <c r="AR478">
        <v>4.5999999999999999E-3</v>
      </c>
      <c r="AS478" t="s">
        <v>4331</v>
      </c>
      <c r="AT478">
        <v>2.4E-2</v>
      </c>
      <c r="AU478" t="s">
        <v>1287</v>
      </c>
      <c r="AV478">
        <v>3.3999999999999998E-3</v>
      </c>
      <c r="AW478">
        <v>1.1900000000000001E-2</v>
      </c>
      <c r="AX478">
        <v>1.1000000000000001E-3</v>
      </c>
      <c r="AY478" t="s">
        <v>303</v>
      </c>
      <c r="AZ478">
        <v>6.9999999999999999E-4</v>
      </c>
      <c r="BA478">
        <v>5.1999999999999998E-3</v>
      </c>
      <c r="BB478">
        <v>5.9999999999999995E-4</v>
      </c>
      <c r="BC478" t="s">
        <v>285</v>
      </c>
      <c r="BD478">
        <v>5.0000000000000001E-4</v>
      </c>
      <c r="BE478" t="s">
        <v>179</v>
      </c>
      <c r="BF478">
        <v>2.9999999999999997E-4</v>
      </c>
      <c r="BG478" t="s">
        <v>179</v>
      </c>
      <c r="BH478">
        <v>1E-4</v>
      </c>
      <c r="BI478" t="s">
        <v>246</v>
      </c>
      <c r="BJ478">
        <v>2.0000000000000001E-4</v>
      </c>
      <c r="BK478">
        <v>1.0999999999999999E-2</v>
      </c>
      <c r="BL478">
        <v>5.0000000000000001E-4</v>
      </c>
      <c r="BM478">
        <v>2.7000000000000001E-3</v>
      </c>
      <c r="BN478">
        <v>2.9999999999999997E-4</v>
      </c>
      <c r="BO478" t="s">
        <v>424</v>
      </c>
      <c r="BP478">
        <v>5.9999999999999995E-4</v>
      </c>
      <c r="BQ478" t="s">
        <v>179</v>
      </c>
      <c r="BR478">
        <v>2.9999999999999997E-4</v>
      </c>
      <c r="BS478" t="s">
        <v>179</v>
      </c>
      <c r="BT478">
        <v>4.0000000000000002E-4</v>
      </c>
      <c r="BU478" t="s">
        <v>179</v>
      </c>
      <c r="BV478">
        <v>6.9999999999999999E-4</v>
      </c>
      <c r="BW478" t="s">
        <v>179</v>
      </c>
      <c r="BX478">
        <v>8.9999999999999998E-4</v>
      </c>
      <c r="BY478" t="s">
        <v>18</v>
      </c>
      <c r="CA478" t="s">
        <v>179</v>
      </c>
      <c r="CB478">
        <v>8.0000000000000004E-4</v>
      </c>
      <c r="CC478" t="s">
        <v>179</v>
      </c>
      <c r="CD478">
        <v>2E-3</v>
      </c>
      <c r="CE478" t="s">
        <v>179</v>
      </c>
      <c r="CF478">
        <v>2.2000000000000001E-3</v>
      </c>
      <c r="CG478" t="s">
        <v>216</v>
      </c>
      <c r="CH478">
        <v>1E-4</v>
      </c>
      <c r="CI478" t="s">
        <v>179</v>
      </c>
      <c r="CJ478">
        <v>7.1000000000000004E-3</v>
      </c>
      <c r="CK478" t="s">
        <v>179</v>
      </c>
      <c r="CL478">
        <v>1.0800000000000001E-2</v>
      </c>
      <c r="CM478" t="s">
        <v>179</v>
      </c>
      <c r="CN478">
        <v>4.1000000000000003E-3</v>
      </c>
      <c r="CO478" t="s">
        <v>179</v>
      </c>
      <c r="CP478">
        <v>8.0000000000000004E-4</v>
      </c>
      <c r="CQ478" t="s">
        <v>179</v>
      </c>
      <c r="CR478">
        <v>3.3E-3</v>
      </c>
      <c r="CS478" t="s">
        <v>179</v>
      </c>
      <c r="CT478">
        <v>1.9E-3</v>
      </c>
      <c r="CU478" t="s">
        <v>18</v>
      </c>
      <c r="CW478" t="s">
        <v>179</v>
      </c>
      <c r="CX478">
        <v>5.9999999999999995E-4</v>
      </c>
      <c r="CY478" t="s">
        <v>179</v>
      </c>
      <c r="CZ478">
        <v>5.9999999999999995E-4</v>
      </c>
      <c r="DA478" t="s">
        <v>179</v>
      </c>
      <c r="DB478">
        <v>5.0000000000000001E-4</v>
      </c>
      <c r="DC478" t="s">
        <v>179</v>
      </c>
      <c r="DD478">
        <v>5.9999999999999995E-4</v>
      </c>
      <c r="DE478" t="s">
        <v>179</v>
      </c>
      <c r="DF478">
        <v>5.9999999999999995E-4</v>
      </c>
      <c r="DG478" t="s">
        <v>179</v>
      </c>
      <c r="DH478">
        <v>4.0000000000000002E-4</v>
      </c>
      <c r="DI478" t="s">
        <v>179</v>
      </c>
      <c r="DJ478">
        <v>2.9999999999999997E-4</v>
      </c>
      <c r="DK478" t="s">
        <v>4327</v>
      </c>
      <c r="DL478" t="s">
        <v>59</v>
      </c>
      <c r="DS478">
        <v>94</v>
      </c>
      <c r="DT478" t="s">
        <v>6032</v>
      </c>
      <c r="DW478" t="s">
        <v>5351</v>
      </c>
    </row>
    <row r="479" spans="1:127">
      <c r="A479">
        <v>124</v>
      </c>
      <c r="B479" s="14">
        <v>44754.051388888889</v>
      </c>
      <c r="C479" t="s">
        <v>52</v>
      </c>
      <c r="D479">
        <v>0</v>
      </c>
      <c r="E479">
        <v>0</v>
      </c>
      <c r="F479">
        <v>0</v>
      </c>
      <c r="G479" t="s">
        <v>54</v>
      </c>
      <c r="H479" t="s">
        <v>55</v>
      </c>
      <c r="I479" t="s">
        <v>55</v>
      </c>
      <c r="J479" t="s">
        <v>55</v>
      </c>
      <c r="K479" t="s">
        <v>18</v>
      </c>
      <c r="L479">
        <v>90</v>
      </c>
      <c r="M479" t="s">
        <v>173</v>
      </c>
      <c r="N479">
        <v>0</v>
      </c>
      <c r="O479" t="s">
        <v>173</v>
      </c>
      <c r="P479">
        <v>0</v>
      </c>
      <c r="Q479" t="s">
        <v>173</v>
      </c>
      <c r="R479">
        <v>0</v>
      </c>
      <c r="S479">
        <v>2</v>
      </c>
      <c r="T479" t="s">
        <v>174</v>
      </c>
      <c r="U479">
        <v>4.4066000000000001</v>
      </c>
      <c r="V479">
        <v>0.67479999999999996</v>
      </c>
      <c r="W479" t="s">
        <v>4332</v>
      </c>
      <c r="X479">
        <v>0.32100000000000001</v>
      </c>
      <c r="Y479">
        <v>39.296799999999998</v>
      </c>
      <c r="Z479">
        <v>0.35870000000000002</v>
      </c>
      <c r="AA479" t="s">
        <v>3376</v>
      </c>
      <c r="AB479">
        <v>1.55E-2</v>
      </c>
      <c r="AC479" t="s">
        <v>179</v>
      </c>
      <c r="AD479">
        <v>8.6E-3</v>
      </c>
      <c r="AE479" t="s">
        <v>179</v>
      </c>
      <c r="AF479">
        <v>1.67E-2</v>
      </c>
      <c r="AG479">
        <v>0.17899999999999999</v>
      </c>
      <c r="AH479">
        <v>7.9000000000000008E-3</v>
      </c>
      <c r="AI479">
        <v>7.2487000000000004</v>
      </c>
      <c r="AJ479">
        <v>3.1600000000000003E-2</v>
      </c>
      <c r="AK479">
        <v>0.74439999999999995</v>
      </c>
      <c r="AL479">
        <v>8.5000000000000006E-3</v>
      </c>
      <c r="AM479" t="s">
        <v>708</v>
      </c>
      <c r="AN479">
        <v>8.6999999999999994E-3</v>
      </c>
      <c r="AO479" t="s">
        <v>184</v>
      </c>
      <c r="AP479">
        <v>4.0000000000000001E-3</v>
      </c>
      <c r="AQ479">
        <v>0.1067</v>
      </c>
      <c r="AR479">
        <v>4.8999999999999998E-3</v>
      </c>
      <c r="AS479" t="s">
        <v>4333</v>
      </c>
      <c r="AT479">
        <v>2.6499999999999999E-2</v>
      </c>
      <c r="AU479" t="s">
        <v>179</v>
      </c>
      <c r="AV479">
        <v>3.7000000000000002E-3</v>
      </c>
      <c r="AW479">
        <v>1.3599999999999999E-2</v>
      </c>
      <c r="AX479">
        <v>1.1999999999999999E-3</v>
      </c>
      <c r="AY479" t="s">
        <v>230</v>
      </c>
      <c r="AZ479">
        <v>8.0000000000000004E-4</v>
      </c>
      <c r="BA479">
        <v>5.8999999999999999E-3</v>
      </c>
      <c r="BB479">
        <v>6.9999999999999999E-4</v>
      </c>
      <c r="BC479" t="s">
        <v>211</v>
      </c>
      <c r="BD479">
        <v>5.0000000000000001E-4</v>
      </c>
      <c r="BE479" t="s">
        <v>179</v>
      </c>
      <c r="BF479">
        <v>2.9999999999999997E-4</v>
      </c>
      <c r="BG479" t="s">
        <v>179</v>
      </c>
      <c r="BH479">
        <v>1E-4</v>
      </c>
      <c r="BI479" t="s">
        <v>516</v>
      </c>
      <c r="BJ479">
        <v>2.0000000000000001E-4</v>
      </c>
      <c r="BK479">
        <v>1.0800000000000001E-2</v>
      </c>
      <c r="BL479">
        <v>5.0000000000000001E-4</v>
      </c>
      <c r="BM479">
        <v>2.8999999999999998E-3</v>
      </c>
      <c r="BN479">
        <v>2.9999999999999997E-4</v>
      </c>
      <c r="BO479" t="s">
        <v>193</v>
      </c>
      <c r="BP479">
        <v>5.9999999999999995E-4</v>
      </c>
      <c r="BQ479" t="s">
        <v>179</v>
      </c>
      <c r="BR479">
        <v>2.9999999999999997E-4</v>
      </c>
      <c r="BS479" t="s">
        <v>179</v>
      </c>
      <c r="BT479">
        <v>4.0000000000000002E-4</v>
      </c>
      <c r="BU479" t="s">
        <v>179</v>
      </c>
      <c r="BV479">
        <v>6.9999999999999999E-4</v>
      </c>
      <c r="BW479" t="s">
        <v>18</v>
      </c>
      <c r="BY479" t="s">
        <v>179</v>
      </c>
      <c r="BZ479">
        <v>1.1000000000000001E-3</v>
      </c>
      <c r="CA479" t="s">
        <v>179</v>
      </c>
      <c r="CB479">
        <v>8.0000000000000004E-4</v>
      </c>
      <c r="CC479" t="s">
        <v>179</v>
      </c>
      <c r="CD479">
        <v>2E-3</v>
      </c>
      <c r="CE479" t="s">
        <v>179</v>
      </c>
      <c r="CF479">
        <v>2.3E-3</v>
      </c>
      <c r="CG479" t="s">
        <v>179</v>
      </c>
      <c r="CH479">
        <v>1E-4</v>
      </c>
      <c r="CI479" t="s">
        <v>268</v>
      </c>
      <c r="CJ479">
        <v>7.4000000000000003E-3</v>
      </c>
      <c r="CK479" t="s">
        <v>179</v>
      </c>
      <c r="CL479">
        <v>1.11E-2</v>
      </c>
      <c r="CM479" t="s">
        <v>179</v>
      </c>
      <c r="CN479">
        <v>3.8999999999999998E-3</v>
      </c>
      <c r="CO479" t="s">
        <v>179</v>
      </c>
      <c r="CP479">
        <v>8.0000000000000004E-4</v>
      </c>
      <c r="CQ479" t="s">
        <v>179</v>
      </c>
      <c r="CR479">
        <v>3.2000000000000002E-3</v>
      </c>
      <c r="CS479" t="s">
        <v>179</v>
      </c>
      <c r="CT479">
        <v>1.9E-3</v>
      </c>
      <c r="CU479" t="s">
        <v>18</v>
      </c>
      <c r="CW479" t="s">
        <v>179</v>
      </c>
      <c r="CX479">
        <v>5.9999999999999995E-4</v>
      </c>
      <c r="CY479" t="s">
        <v>179</v>
      </c>
      <c r="CZ479">
        <v>5.9999999999999995E-4</v>
      </c>
      <c r="DA479" t="s">
        <v>179</v>
      </c>
      <c r="DB479">
        <v>5.9999999999999995E-4</v>
      </c>
      <c r="DC479" t="s">
        <v>179</v>
      </c>
      <c r="DD479">
        <v>5.9999999999999995E-4</v>
      </c>
      <c r="DE479" t="s">
        <v>179</v>
      </c>
      <c r="DF479">
        <v>5.9999999999999995E-4</v>
      </c>
      <c r="DG479" t="s">
        <v>179</v>
      </c>
      <c r="DH479">
        <v>4.0000000000000002E-4</v>
      </c>
      <c r="DI479" t="s">
        <v>179</v>
      </c>
      <c r="DJ479">
        <v>4.0000000000000002E-4</v>
      </c>
      <c r="DK479" t="s">
        <v>4327</v>
      </c>
      <c r="DL479" t="s">
        <v>59</v>
      </c>
      <c r="DS479">
        <v>132</v>
      </c>
      <c r="DT479" t="s">
        <v>898</v>
      </c>
      <c r="DW479" t="s">
        <v>5352</v>
      </c>
    </row>
    <row r="480" spans="1:127">
      <c r="A480">
        <v>125</v>
      </c>
      <c r="B480" s="14">
        <v>44754.055555555555</v>
      </c>
      <c r="C480" t="s">
        <v>52</v>
      </c>
      <c r="D480">
        <v>0</v>
      </c>
      <c r="E480">
        <v>0</v>
      </c>
      <c r="F480">
        <v>0</v>
      </c>
      <c r="G480" t="s">
        <v>54</v>
      </c>
      <c r="H480" t="s">
        <v>55</v>
      </c>
      <c r="I480" t="s">
        <v>55</v>
      </c>
      <c r="J480" t="s">
        <v>55</v>
      </c>
      <c r="K480" t="s">
        <v>18</v>
      </c>
      <c r="L480">
        <v>90</v>
      </c>
      <c r="M480" t="s">
        <v>173</v>
      </c>
      <c r="N480">
        <v>0</v>
      </c>
      <c r="O480" t="s">
        <v>173</v>
      </c>
      <c r="P480">
        <v>0</v>
      </c>
      <c r="Q480" t="s">
        <v>173</v>
      </c>
      <c r="R480">
        <v>0</v>
      </c>
      <c r="S480">
        <v>2</v>
      </c>
      <c r="T480" t="s">
        <v>174</v>
      </c>
      <c r="U480">
        <v>4.3289</v>
      </c>
      <c r="V480">
        <v>0.67179999999999995</v>
      </c>
      <c r="W480" t="s">
        <v>4334</v>
      </c>
      <c r="X480">
        <v>0.33479999999999999</v>
      </c>
      <c r="Y480">
        <v>40.256799999999998</v>
      </c>
      <c r="Z480">
        <v>0.36380000000000001</v>
      </c>
      <c r="AA480" t="s">
        <v>179</v>
      </c>
      <c r="AB480">
        <v>1.47E-2</v>
      </c>
      <c r="AC480" t="s">
        <v>179</v>
      </c>
      <c r="AD480">
        <v>8.5000000000000006E-3</v>
      </c>
      <c r="AE480" t="s">
        <v>179</v>
      </c>
      <c r="AF480">
        <v>1.7100000000000001E-2</v>
      </c>
      <c r="AG480">
        <v>0.14630000000000001</v>
      </c>
      <c r="AH480">
        <v>7.6E-3</v>
      </c>
      <c r="AI480">
        <v>7.4748999999999999</v>
      </c>
      <c r="AJ480">
        <v>3.2099999999999997E-2</v>
      </c>
      <c r="AK480">
        <v>0.72950000000000004</v>
      </c>
      <c r="AL480">
        <v>8.3999999999999995E-3</v>
      </c>
      <c r="AM480" t="s">
        <v>1224</v>
      </c>
      <c r="AN480">
        <v>8.3999999999999995E-3</v>
      </c>
      <c r="AO480" t="s">
        <v>674</v>
      </c>
      <c r="AP480">
        <v>4.1000000000000003E-3</v>
      </c>
      <c r="AQ480">
        <v>0.1022</v>
      </c>
      <c r="AR480">
        <v>4.7999999999999996E-3</v>
      </c>
      <c r="AS480" t="s">
        <v>4335</v>
      </c>
      <c r="AT480">
        <v>2.6100000000000002E-2</v>
      </c>
      <c r="AU480" t="s">
        <v>711</v>
      </c>
      <c r="AV480">
        <v>3.7000000000000002E-3</v>
      </c>
      <c r="AW480">
        <v>8.0000000000000002E-3</v>
      </c>
      <c r="AX480">
        <v>1E-3</v>
      </c>
      <c r="AY480" t="s">
        <v>422</v>
      </c>
      <c r="AZ480">
        <v>6.9999999999999999E-4</v>
      </c>
      <c r="BA480">
        <v>6.0000000000000001E-3</v>
      </c>
      <c r="BB480">
        <v>6.9999999999999999E-4</v>
      </c>
      <c r="BC480" t="s">
        <v>211</v>
      </c>
      <c r="BD480">
        <v>5.0000000000000001E-4</v>
      </c>
      <c r="BE480" t="s">
        <v>179</v>
      </c>
      <c r="BF480">
        <v>2.9999999999999997E-4</v>
      </c>
      <c r="BG480" t="s">
        <v>179</v>
      </c>
      <c r="BH480">
        <v>1E-4</v>
      </c>
      <c r="BI480" t="s">
        <v>516</v>
      </c>
      <c r="BJ480">
        <v>2.0000000000000001E-4</v>
      </c>
      <c r="BK480">
        <v>1.0999999999999999E-2</v>
      </c>
      <c r="BL480">
        <v>5.0000000000000001E-4</v>
      </c>
      <c r="BM480">
        <v>2.5999999999999999E-3</v>
      </c>
      <c r="BN480">
        <v>2.9999999999999997E-4</v>
      </c>
      <c r="BO480" t="s">
        <v>193</v>
      </c>
      <c r="BP480">
        <v>5.9999999999999995E-4</v>
      </c>
      <c r="BQ480" t="s">
        <v>179</v>
      </c>
      <c r="BR480">
        <v>2.9999999999999997E-4</v>
      </c>
      <c r="BS480" t="s">
        <v>179</v>
      </c>
      <c r="BT480">
        <v>4.0000000000000002E-4</v>
      </c>
      <c r="BU480" t="s">
        <v>179</v>
      </c>
      <c r="BV480">
        <v>6.9999999999999999E-4</v>
      </c>
      <c r="BW480" t="s">
        <v>18</v>
      </c>
      <c r="BY480" t="s">
        <v>18</v>
      </c>
      <c r="CA480" t="s">
        <v>179</v>
      </c>
      <c r="CB480">
        <v>8.0000000000000004E-4</v>
      </c>
      <c r="CC480" t="s">
        <v>179</v>
      </c>
      <c r="CD480">
        <v>2E-3</v>
      </c>
      <c r="CE480" t="s">
        <v>348</v>
      </c>
      <c r="CF480">
        <v>2.3E-3</v>
      </c>
      <c r="CG480" t="s">
        <v>216</v>
      </c>
      <c r="CH480">
        <v>1E-4</v>
      </c>
      <c r="CI480" t="s">
        <v>179</v>
      </c>
      <c r="CJ480">
        <v>7.1000000000000004E-3</v>
      </c>
      <c r="CK480" t="s">
        <v>179</v>
      </c>
      <c r="CL480">
        <v>1.11E-2</v>
      </c>
      <c r="CM480" t="s">
        <v>179</v>
      </c>
      <c r="CN480">
        <v>3.7000000000000002E-3</v>
      </c>
      <c r="CO480" t="s">
        <v>179</v>
      </c>
      <c r="CP480">
        <v>8.9999999999999998E-4</v>
      </c>
      <c r="CQ480" t="s">
        <v>179</v>
      </c>
      <c r="CR480">
        <v>3.2000000000000002E-3</v>
      </c>
      <c r="CS480" t="s">
        <v>179</v>
      </c>
      <c r="CT480">
        <v>1.8E-3</v>
      </c>
      <c r="CU480" t="s">
        <v>179</v>
      </c>
      <c r="CV480">
        <v>8.0000000000000004E-4</v>
      </c>
      <c r="CW480" t="s">
        <v>18</v>
      </c>
      <c r="CY480" t="s">
        <v>179</v>
      </c>
      <c r="CZ480">
        <v>5.9999999999999995E-4</v>
      </c>
      <c r="DA480" t="s">
        <v>179</v>
      </c>
      <c r="DB480">
        <v>5.9999999999999995E-4</v>
      </c>
      <c r="DC480" t="s">
        <v>179</v>
      </c>
      <c r="DD480">
        <v>5.0000000000000001E-4</v>
      </c>
      <c r="DE480" t="s">
        <v>179</v>
      </c>
      <c r="DF480">
        <v>5.9999999999999995E-4</v>
      </c>
      <c r="DG480" t="s">
        <v>179</v>
      </c>
      <c r="DH480">
        <v>4.0000000000000002E-4</v>
      </c>
      <c r="DI480" t="s">
        <v>179</v>
      </c>
      <c r="DJ480">
        <v>4.0000000000000002E-4</v>
      </c>
      <c r="DK480" t="s">
        <v>4336</v>
      </c>
      <c r="DL480" t="s">
        <v>59</v>
      </c>
      <c r="DS480">
        <v>4</v>
      </c>
      <c r="DT480" t="s">
        <v>5984</v>
      </c>
      <c r="DW480" t="s">
        <v>5353</v>
      </c>
    </row>
    <row r="481" spans="1:127">
      <c r="A481">
        <v>126</v>
      </c>
      <c r="B481" s="14">
        <v>44754.058333333334</v>
      </c>
      <c r="C481" t="s">
        <v>52</v>
      </c>
      <c r="D481">
        <v>0</v>
      </c>
      <c r="E481">
        <v>0</v>
      </c>
      <c r="F481">
        <v>0</v>
      </c>
      <c r="G481" t="s">
        <v>54</v>
      </c>
      <c r="H481" t="s">
        <v>55</v>
      </c>
      <c r="I481" t="s">
        <v>55</v>
      </c>
      <c r="J481" t="s">
        <v>55</v>
      </c>
      <c r="K481" t="s">
        <v>18</v>
      </c>
      <c r="L481">
        <v>90</v>
      </c>
      <c r="M481" t="s">
        <v>173</v>
      </c>
      <c r="N481">
        <v>0</v>
      </c>
      <c r="O481" t="s">
        <v>173</v>
      </c>
      <c r="P481">
        <v>0</v>
      </c>
      <c r="Q481" t="s">
        <v>173</v>
      </c>
      <c r="R481">
        <v>0</v>
      </c>
      <c r="S481">
        <v>2</v>
      </c>
      <c r="T481" t="s">
        <v>174</v>
      </c>
      <c r="U481">
        <v>4.1798999999999999</v>
      </c>
      <c r="V481">
        <v>0.66810000000000003</v>
      </c>
      <c r="W481" t="s">
        <v>2880</v>
      </c>
      <c r="X481">
        <v>0.31680000000000003</v>
      </c>
      <c r="Y481">
        <v>37.905799999999999</v>
      </c>
      <c r="Z481">
        <v>0.35120000000000001</v>
      </c>
      <c r="AA481" t="s">
        <v>809</v>
      </c>
      <c r="AB481">
        <v>1.54E-2</v>
      </c>
      <c r="AC481" t="s">
        <v>179</v>
      </c>
      <c r="AD481">
        <v>8.8000000000000005E-3</v>
      </c>
      <c r="AE481" t="s">
        <v>179</v>
      </c>
      <c r="AF481">
        <v>1.7000000000000001E-2</v>
      </c>
      <c r="AG481">
        <v>0.1928</v>
      </c>
      <c r="AH481">
        <v>8.0999999999999996E-3</v>
      </c>
      <c r="AI481">
        <v>7.5564</v>
      </c>
      <c r="AJ481">
        <v>3.2300000000000002E-2</v>
      </c>
      <c r="AK481">
        <v>0.65720000000000001</v>
      </c>
      <c r="AL481">
        <v>8.0999999999999996E-3</v>
      </c>
      <c r="AM481" t="s">
        <v>782</v>
      </c>
      <c r="AN481">
        <v>8.5000000000000006E-3</v>
      </c>
      <c r="AO481" t="s">
        <v>740</v>
      </c>
      <c r="AP481">
        <v>4.0000000000000001E-3</v>
      </c>
      <c r="AQ481">
        <v>0.17910000000000001</v>
      </c>
      <c r="AR481">
        <v>6.1999999999999998E-3</v>
      </c>
      <c r="AS481" t="s">
        <v>4337</v>
      </c>
      <c r="AT481">
        <v>2.63E-2</v>
      </c>
      <c r="AU481" t="s">
        <v>613</v>
      </c>
      <c r="AV481">
        <v>3.7000000000000002E-3</v>
      </c>
      <c r="AW481">
        <v>9.5999999999999992E-3</v>
      </c>
      <c r="AX481">
        <v>1.1000000000000001E-3</v>
      </c>
      <c r="AY481" t="s">
        <v>228</v>
      </c>
      <c r="AZ481">
        <v>8.0000000000000004E-4</v>
      </c>
      <c r="BA481">
        <v>7.9000000000000008E-3</v>
      </c>
      <c r="BB481">
        <v>6.9999999999999999E-4</v>
      </c>
      <c r="BC481" t="s">
        <v>247</v>
      </c>
      <c r="BD481">
        <v>4.0000000000000002E-4</v>
      </c>
      <c r="BE481" t="s">
        <v>179</v>
      </c>
      <c r="BF481">
        <v>2.9999999999999997E-4</v>
      </c>
      <c r="BG481" t="s">
        <v>179</v>
      </c>
      <c r="BH481">
        <v>1E-4</v>
      </c>
      <c r="BI481" t="s">
        <v>286</v>
      </c>
      <c r="BJ481">
        <v>2.0000000000000001E-4</v>
      </c>
      <c r="BK481">
        <v>1.24E-2</v>
      </c>
      <c r="BL481">
        <v>5.0000000000000001E-4</v>
      </c>
      <c r="BM481">
        <v>2.7000000000000001E-3</v>
      </c>
      <c r="BN481">
        <v>2.9999999999999997E-4</v>
      </c>
      <c r="BO481" t="s">
        <v>243</v>
      </c>
      <c r="BP481">
        <v>5.9999999999999995E-4</v>
      </c>
      <c r="BQ481" t="s">
        <v>179</v>
      </c>
      <c r="BR481">
        <v>2.9999999999999997E-4</v>
      </c>
      <c r="BS481" t="s">
        <v>179</v>
      </c>
      <c r="BT481">
        <v>4.0000000000000002E-4</v>
      </c>
      <c r="BU481" t="s">
        <v>179</v>
      </c>
      <c r="BV481">
        <v>6.9999999999999999E-4</v>
      </c>
      <c r="BW481" t="s">
        <v>18</v>
      </c>
      <c r="BY481" t="s">
        <v>179</v>
      </c>
      <c r="BZ481">
        <v>1.1000000000000001E-3</v>
      </c>
      <c r="CA481" t="s">
        <v>179</v>
      </c>
      <c r="CB481">
        <v>8.0000000000000004E-4</v>
      </c>
      <c r="CC481" t="s">
        <v>179</v>
      </c>
      <c r="CD481">
        <v>2E-3</v>
      </c>
      <c r="CE481" t="s">
        <v>179</v>
      </c>
      <c r="CF481">
        <v>2.3E-3</v>
      </c>
      <c r="CG481" t="s">
        <v>179</v>
      </c>
      <c r="CH481">
        <v>1E-4</v>
      </c>
      <c r="CI481" t="s">
        <v>179</v>
      </c>
      <c r="CJ481">
        <v>7.4999999999999997E-3</v>
      </c>
      <c r="CK481" t="s">
        <v>179</v>
      </c>
      <c r="CL481">
        <v>1.09E-2</v>
      </c>
      <c r="CM481" t="s">
        <v>179</v>
      </c>
      <c r="CN481">
        <v>4.4999999999999997E-3</v>
      </c>
      <c r="CO481" t="s">
        <v>179</v>
      </c>
      <c r="CP481">
        <v>8.9999999999999998E-4</v>
      </c>
      <c r="CQ481" t="s">
        <v>179</v>
      </c>
      <c r="CR481">
        <v>3.5000000000000001E-3</v>
      </c>
      <c r="CS481" t="s">
        <v>179</v>
      </c>
      <c r="CT481">
        <v>1.9E-3</v>
      </c>
      <c r="CU481" t="s">
        <v>18</v>
      </c>
      <c r="CW481" t="s">
        <v>18</v>
      </c>
      <c r="CY481" t="s">
        <v>179</v>
      </c>
      <c r="CZ481">
        <v>5.9999999999999995E-4</v>
      </c>
      <c r="DA481" t="s">
        <v>179</v>
      </c>
      <c r="DB481">
        <v>5.0000000000000001E-4</v>
      </c>
      <c r="DC481" t="s">
        <v>179</v>
      </c>
      <c r="DD481">
        <v>5.9999999999999995E-4</v>
      </c>
      <c r="DE481" t="s">
        <v>179</v>
      </c>
      <c r="DF481">
        <v>5.9999999999999995E-4</v>
      </c>
      <c r="DG481" t="s">
        <v>179</v>
      </c>
      <c r="DH481">
        <v>4.0000000000000002E-4</v>
      </c>
      <c r="DI481" t="s">
        <v>179</v>
      </c>
      <c r="DJ481">
        <v>4.0000000000000002E-4</v>
      </c>
      <c r="DK481" t="s">
        <v>4336</v>
      </c>
      <c r="DL481" t="s">
        <v>59</v>
      </c>
      <c r="DS481">
        <v>20</v>
      </c>
      <c r="DT481" t="s">
        <v>1596</v>
      </c>
      <c r="DW481" t="s">
        <v>5354</v>
      </c>
    </row>
    <row r="482" spans="1:127">
      <c r="A482">
        <v>127</v>
      </c>
      <c r="B482" s="14">
        <v>44754.05972222222</v>
      </c>
      <c r="C482" t="s">
        <v>52</v>
      </c>
      <c r="D482">
        <v>0</v>
      </c>
      <c r="E482">
        <v>0</v>
      </c>
      <c r="F482">
        <v>0</v>
      </c>
      <c r="G482" t="s">
        <v>54</v>
      </c>
      <c r="H482" t="s">
        <v>55</v>
      </c>
      <c r="I482" t="s">
        <v>55</v>
      </c>
      <c r="J482" t="s">
        <v>55</v>
      </c>
      <c r="K482" t="s">
        <v>18</v>
      </c>
      <c r="L482">
        <v>90</v>
      </c>
      <c r="M482" t="s">
        <v>173</v>
      </c>
      <c r="N482">
        <v>0</v>
      </c>
      <c r="O482" t="s">
        <v>173</v>
      </c>
      <c r="P482">
        <v>0</v>
      </c>
      <c r="Q482" t="s">
        <v>173</v>
      </c>
      <c r="R482">
        <v>0</v>
      </c>
      <c r="S482">
        <v>2</v>
      </c>
      <c r="T482" t="s">
        <v>174</v>
      </c>
      <c r="U482">
        <v>4.3613999999999997</v>
      </c>
      <c r="V482">
        <v>0.67049999999999998</v>
      </c>
      <c r="W482" t="s">
        <v>4338</v>
      </c>
      <c r="X482">
        <v>0.34150000000000003</v>
      </c>
      <c r="Y482">
        <v>40.546700000000001</v>
      </c>
      <c r="Z482">
        <v>0.3649</v>
      </c>
      <c r="AA482" t="s">
        <v>2660</v>
      </c>
      <c r="AB482">
        <v>1.54E-2</v>
      </c>
      <c r="AC482" t="s">
        <v>1033</v>
      </c>
      <c r="AD482">
        <v>0.01</v>
      </c>
      <c r="AE482" t="s">
        <v>179</v>
      </c>
      <c r="AF482">
        <v>1.6299999999999999E-2</v>
      </c>
      <c r="AG482">
        <v>7.2099999999999997E-2</v>
      </c>
      <c r="AH482">
        <v>6.4999999999999997E-3</v>
      </c>
      <c r="AI482">
        <v>7.7282000000000002</v>
      </c>
      <c r="AJ482">
        <v>3.2599999999999997E-2</v>
      </c>
      <c r="AK482">
        <v>0.70120000000000005</v>
      </c>
      <c r="AL482">
        <v>8.2000000000000007E-3</v>
      </c>
      <c r="AM482" t="s">
        <v>448</v>
      </c>
      <c r="AN482">
        <v>8.8000000000000005E-3</v>
      </c>
      <c r="AO482" t="s">
        <v>1243</v>
      </c>
      <c r="AP482">
        <v>4.0000000000000001E-3</v>
      </c>
      <c r="AQ482">
        <v>9.6100000000000005E-2</v>
      </c>
      <c r="AR482">
        <v>4.5999999999999999E-3</v>
      </c>
      <c r="AS482" t="s">
        <v>4339</v>
      </c>
      <c r="AT482">
        <v>2.5700000000000001E-2</v>
      </c>
      <c r="AU482" t="s">
        <v>187</v>
      </c>
      <c r="AV482">
        <v>3.7000000000000002E-3</v>
      </c>
      <c r="AW482">
        <v>7.1000000000000004E-3</v>
      </c>
      <c r="AX482">
        <v>8.9999999999999998E-4</v>
      </c>
      <c r="AY482" t="s">
        <v>303</v>
      </c>
      <c r="AZ482">
        <v>6.9999999999999999E-4</v>
      </c>
      <c r="BA482">
        <v>5.4999999999999997E-3</v>
      </c>
      <c r="BB482">
        <v>5.9999999999999995E-4</v>
      </c>
      <c r="BC482" t="s">
        <v>391</v>
      </c>
      <c r="BD482">
        <v>5.0000000000000001E-4</v>
      </c>
      <c r="BE482" t="s">
        <v>179</v>
      </c>
      <c r="BF482">
        <v>2.9999999999999997E-4</v>
      </c>
      <c r="BG482" t="s">
        <v>179</v>
      </c>
      <c r="BH482">
        <v>1E-4</v>
      </c>
      <c r="BI482" t="s">
        <v>318</v>
      </c>
      <c r="BJ482">
        <v>2.0000000000000001E-4</v>
      </c>
      <c r="BK482">
        <v>1.09E-2</v>
      </c>
      <c r="BL482">
        <v>5.0000000000000001E-4</v>
      </c>
      <c r="BM482">
        <v>2.8E-3</v>
      </c>
      <c r="BN482">
        <v>2.9999999999999997E-4</v>
      </c>
      <c r="BO482" t="s">
        <v>365</v>
      </c>
      <c r="BP482">
        <v>5.0000000000000001E-4</v>
      </c>
      <c r="BQ482" t="s">
        <v>179</v>
      </c>
      <c r="BR482">
        <v>2.9999999999999997E-4</v>
      </c>
      <c r="BS482" t="s">
        <v>179</v>
      </c>
      <c r="BT482">
        <v>2.9999999999999997E-4</v>
      </c>
      <c r="BU482" t="s">
        <v>179</v>
      </c>
      <c r="BV482">
        <v>6.9999999999999999E-4</v>
      </c>
      <c r="BW482" t="s">
        <v>18</v>
      </c>
      <c r="BY482" t="s">
        <v>18</v>
      </c>
      <c r="CA482" t="s">
        <v>245</v>
      </c>
      <c r="CB482">
        <v>8.0000000000000004E-4</v>
      </c>
      <c r="CC482" t="s">
        <v>179</v>
      </c>
      <c r="CD482">
        <v>2E-3</v>
      </c>
      <c r="CE482" t="s">
        <v>179</v>
      </c>
      <c r="CF482">
        <v>2.3E-3</v>
      </c>
      <c r="CG482" t="s">
        <v>179</v>
      </c>
      <c r="CH482">
        <v>1E-4</v>
      </c>
      <c r="CI482" t="s">
        <v>179</v>
      </c>
      <c r="CJ482">
        <v>6.7999999999999996E-3</v>
      </c>
      <c r="CK482" t="s">
        <v>179</v>
      </c>
      <c r="CL482">
        <v>1.0800000000000001E-2</v>
      </c>
      <c r="CM482" t="s">
        <v>179</v>
      </c>
      <c r="CN482">
        <v>3.5999999999999999E-3</v>
      </c>
      <c r="CO482" t="s">
        <v>179</v>
      </c>
      <c r="CP482">
        <v>8.0000000000000004E-4</v>
      </c>
      <c r="CQ482" t="s">
        <v>179</v>
      </c>
      <c r="CR482">
        <v>3.3E-3</v>
      </c>
      <c r="CS482" t="s">
        <v>179</v>
      </c>
      <c r="CT482">
        <v>1.8E-3</v>
      </c>
      <c r="CU482" t="s">
        <v>179</v>
      </c>
      <c r="CV482">
        <v>8.0000000000000004E-4</v>
      </c>
      <c r="CW482" t="s">
        <v>179</v>
      </c>
      <c r="CX482">
        <v>5.9999999999999995E-4</v>
      </c>
      <c r="CY482" t="s">
        <v>179</v>
      </c>
      <c r="CZ482">
        <v>5.9999999999999995E-4</v>
      </c>
      <c r="DA482" t="s">
        <v>179</v>
      </c>
      <c r="DB482">
        <v>5.9999999999999995E-4</v>
      </c>
      <c r="DC482" t="s">
        <v>179</v>
      </c>
      <c r="DD482">
        <v>5.9999999999999995E-4</v>
      </c>
      <c r="DE482" t="s">
        <v>179</v>
      </c>
      <c r="DF482">
        <v>5.9999999999999995E-4</v>
      </c>
      <c r="DG482" t="s">
        <v>179</v>
      </c>
      <c r="DH482">
        <v>4.0000000000000002E-4</v>
      </c>
      <c r="DI482" t="s">
        <v>179</v>
      </c>
      <c r="DJ482">
        <v>2.9999999999999997E-4</v>
      </c>
      <c r="DK482" t="s">
        <v>4336</v>
      </c>
      <c r="DL482" t="s">
        <v>59</v>
      </c>
      <c r="DS482">
        <v>44</v>
      </c>
      <c r="DT482" t="s">
        <v>5992</v>
      </c>
      <c r="DW482" t="s">
        <v>5355</v>
      </c>
    </row>
    <row r="483" spans="1:127">
      <c r="A483">
        <v>95</v>
      </c>
      <c r="B483" s="14">
        <v>44753.919444444444</v>
      </c>
      <c r="C483" t="s">
        <v>52</v>
      </c>
      <c r="D483">
        <v>0</v>
      </c>
      <c r="E483">
        <v>0</v>
      </c>
      <c r="F483">
        <v>0</v>
      </c>
      <c r="G483" t="s">
        <v>54</v>
      </c>
      <c r="H483" t="s">
        <v>55</v>
      </c>
      <c r="I483" t="s">
        <v>55</v>
      </c>
      <c r="J483" t="s">
        <v>55</v>
      </c>
      <c r="K483" t="s">
        <v>18</v>
      </c>
      <c r="L483">
        <v>90</v>
      </c>
      <c r="M483" t="s">
        <v>173</v>
      </c>
      <c r="N483">
        <v>0</v>
      </c>
      <c r="O483" t="s">
        <v>173</v>
      </c>
      <c r="P483">
        <v>0</v>
      </c>
      <c r="Q483" t="s">
        <v>173</v>
      </c>
      <c r="R483">
        <v>0</v>
      </c>
      <c r="S483">
        <v>2</v>
      </c>
      <c r="T483" t="s">
        <v>174</v>
      </c>
      <c r="U483">
        <v>4.0936000000000003</v>
      </c>
      <c r="V483">
        <v>0.68279999999999996</v>
      </c>
      <c r="W483" t="s">
        <v>4261</v>
      </c>
      <c r="X483">
        <v>0.32779999999999998</v>
      </c>
      <c r="Y483">
        <v>39.626800000000003</v>
      </c>
      <c r="Z483">
        <v>0.36070000000000002</v>
      </c>
      <c r="AA483" t="s">
        <v>2936</v>
      </c>
      <c r="AB483">
        <v>1.55E-2</v>
      </c>
      <c r="AC483" t="s">
        <v>179</v>
      </c>
      <c r="AD483">
        <v>8.5000000000000006E-3</v>
      </c>
      <c r="AE483" t="s">
        <v>179</v>
      </c>
      <c r="AF483">
        <v>1.6400000000000001E-2</v>
      </c>
      <c r="AG483">
        <v>0.14979999999999999</v>
      </c>
      <c r="AH483">
        <v>7.7000000000000002E-3</v>
      </c>
      <c r="AI483">
        <v>7.4870999999999999</v>
      </c>
      <c r="AJ483">
        <v>3.2199999999999999E-2</v>
      </c>
      <c r="AK483">
        <v>0.745</v>
      </c>
      <c r="AL483">
        <v>8.5000000000000006E-3</v>
      </c>
      <c r="AM483" t="s">
        <v>201</v>
      </c>
      <c r="AN483">
        <v>8.8000000000000005E-3</v>
      </c>
      <c r="AO483" t="s">
        <v>644</v>
      </c>
      <c r="AP483">
        <v>4.1999999999999997E-3</v>
      </c>
      <c r="AQ483">
        <v>0.1197</v>
      </c>
      <c r="AR483">
        <v>5.1999999999999998E-3</v>
      </c>
      <c r="AS483" t="s">
        <v>4262</v>
      </c>
      <c r="AT483">
        <v>2.63E-2</v>
      </c>
      <c r="AU483" t="s">
        <v>364</v>
      </c>
      <c r="AV483">
        <v>3.8E-3</v>
      </c>
      <c r="AW483">
        <v>1.12E-2</v>
      </c>
      <c r="AX483">
        <v>1.1000000000000001E-3</v>
      </c>
      <c r="AY483" t="s">
        <v>215</v>
      </c>
      <c r="AZ483">
        <v>8.0000000000000004E-4</v>
      </c>
      <c r="BA483">
        <v>6.1000000000000004E-3</v>
      </c>
      <c r="BB483">
        <v>6.9999999999999999E-4</v>
      </c>
      <c r="BC483" t="s">
        <v>285</v>
      </c>
      <c r="BD483">
        <v>5.0000000000000001E-4</v>
      </c>
      <c r="BE483" t="s">
        <v>179</v>
      </c>
      <c r="BF483">
        <v>2.9999999999999997E-4</v>
      </c>
      <c r="BG483" t="s">
        <v>179</v>
      </c>
      <c r="BH483">
        <v>1E-4</v>
      </c>
      <c r="BI483" t="s">
        <v>516</v>
      </c>
      <c r="BJ483">
        <v>2.0000000000000001E-4</v>
      </c>
      <c r="BK483">
        <v>1.06E-2</v>
      </c>
      <c r="BL483">
        <v>5.0000000000000001E-4</v>
      </c>
      <c r="BM483">
        <v>2.8999999999999998E-3</v>
      </c>
      <c r="BN483">
        <v>2.9999999999999997E-4</v>
      </c>
      <c r="BO483" t="s">
        <v>283</v>
      </c>
      <c r="BP483">
        <v>5.9999999999999995E-4</v>
      </c>
      <c r="BQ483" t="s">
        <v>179</v>
      </c>
      <c r="BR483">
        <v>2.9999999999999997E-4</v>
      </c>
      <c r="BS483" t="s">
        <v>179</v>
      </c>
      <c r="BT483">
        <v>4.0000000000000002E-4</v>
      </c>
      <c r="BU483" t="s">
        <v>179</v>
      </c>
      <c r="BV483">
        <v>6.9999999999999999E-4</v>
      </c>
      <c r="BW483" t="s">
        <v>18</v>
      </c>
      <c r="BY483" t="s">
        <v>18</v>
      </c>
      <c r="CA483" t="s">
        <v>179</v>
      </c>
      <c r="CB483">
        <v>8.0000000000000004E-4</v>
      </c>
      <c r="CC483" t="s">
        <v>179</v>
      </c>
      <c r="CD483">
        <v>2E-3</v>
      </c>
      <c r="CE483" t="s">
        <v>179</v>
      </c>
      <c r="CF483">
        <v>2.3E-3</v>
      </c>
      <c r="CG483" t="s">
        <v>216</v>
      </c>
      <c r="CH483">
        <v>1E-4</v>
      </c>
      <c r="CI483" t="s">
        <v>179</v>
      </c>
      <c r="CJ483">
        <v>7.3000000000000001E-3</v>
      </c>
      <c r="CK483" t="s">
        <v>179</v>
      </c>
      <c r="CL483">
        <v>1.11E-2</v>
      </c>
      <c r="CM483" t="s">
        <v>179</v>
      </c>
      <c r="CN483">
        <v>3.8999999999999998E-3</v>
      </c>
      <c r="CO483" t="s">
        <v>179</v>
      </c>
      <c r="CP483">
        <v>8.0000000000000004E-4</v>
      </c>
      <c r="CQ483" t="s">
        <v>179</v>
      </c>
      <c r="CR483">
        <v>3.3E-3</v>
      </c>
      <c r="CS483" t="s">
        <v>179</v>
      </c>
      <c r="CT483">
        <v>1.8E-3</v>
      </c>
      <c r="CU483" t="s">
        <v>179</v>
      </c>
      <c r="CV483">
        <v>8.0000000000000004E-4</v>
      </c>
      <c r="CW483" t="s">
        <v>18</v>
      </c>
      <c r="CY483" t="s">
        <v>179</v>
      </c>
      <c r="CZ483">
        <v>5.9999999999999995E-4</v>
      </c>
      <c r="DA483" t="s">
        <v>179</v>
      </c>
      <c r="DB483">
        <v>5.0000000000000001E-4</v>
      </c>
      <c r="DC483" t="s">
        <v>179</v>
      </c>
      <c r="DD483">
        <v>5.9999999999999995E-4</v>
      </c>
      <c r="DE483" t="s">
        <v>179</v>
      </c>
      <c r="DF483">
        <v>5.9999999999999995E-4</v>
      </c>
      <c r="DG483" t="s">
        <v>179</v>
      </c>
      <c r="DH483">
        <v>4.0000000000000002E-4</v>
      </c>
      <c r="DI483" t="s">
        <v>179</v>
      </c>
      <c r="DJ483">
        <v>4.0000000000000002E-4</v>
      </c>
      <c r="DK483" t="s">
        <v>4263</v>
      </c>
      <c r="DL483" t="s">
        <v>59</v>
      </c>
      <c r="DS483">
        <v>3</v>
      </c>
      <c r="DT483" t="s">
        <v>1630</v>
      </c>
      <c r="DW483" t="s">
        <v>5356</v>
      </c>
    </row>
    <row r="484" spans="1:127">
      <c r="A484">
        <v>96</v>
      </c>
      <c r="B484" s="14">
        <v>44753.921527777777</v>
      </c>
      <c r="C484" t="s">
        <v>52</v>
      </c>
      <c r="D484">
        <v>0</v>
      </c>
      <c r="E484">
        <v>0</v>
      </c>
      <c r="F484">
        <v>0</v>
      </c>
      <c r="G484" t="s">
        <v>54</v>
      </c>
      <c r="H484" t="s">
        <v>55</v>
      </c>
      <c r="I484" t="s">
        <v>55</v>
      </c>
      <c r="J484" t="s">
        <v>55</v>
      </c>
      <c r="K484" t="s">
        <v>18</v>
      </c>
      <c r="L484">
        <v>90</v>
      </c>
      <c r="M484" t="s">
        <v>173</v>
      </c>
      <c r="N484">
        <v>0</v>
      </c>
      <c r="O484" t="s">
        <v>173</v>
      </c>
      <c r="P484">
        <v>0</v>
      </c>
      <c r="Q484" t="s">
        <v>173</v>
      </c>
      <c r="R484">
        <v>0</v>
      </c>
      <c r="S484">
        <v>2</v>
      </c>
      <c r="T484" t="s">
        <v>174</v>
      </c>
      <c r="U484">
        <v>4.0709</v>
      </c>
      <c r="V484">
        <v>0.66610000000000003</v>
      </c>
      <c r="W484" t="s">
        <v>4264</v>
      </c>
      <c r="X484">
        <v>0.32790000000000002</v>
      </c>
      <c r="Y484">
        <v>40.450099999999999</v>
      </c>
      <c r="Z484">
        <v>0.3649</v>
      </c>
      <c r="AA484" t="s">
        <v>3027</v>
      </c>
      <c r="AB484">
        <v>1.54E-2</v>
      </c>
      <c r="AC484" t="s">
        <v>4265</v>
      </c>
      <c r="AD484">
        <v>1.0500000000000001E-2</v>
      </c>
      <c r="AE484" t="s">
        <v>179</v>
      </c>
      <c r="AF484">
        <v>1.6400000000000001E-2</v>
      </c>
      <c r="AG484">
        <v>4.9799999999999997E-2</v>
      </c>
      <c r="AH484">
        <v>6.4000000000000003E-3</v>
      </c>
      <c r="AI484">
        <v>7.3823999999999996</v>
      </c>
      <c r="AJ484">
        <v>3.2000000000000001E-2</v>
      </c>
      <c r="AK484">
        <v>0.78710000000000002</v>
      </c>
      <c r="AL484">
        <v>8.6999999999999994E-3</v>
      </c>
      <c r="AM484" t="s">
        <v>396</v>
      </c>
      <c r="AN484">
        <v>8.9999999999999993E-3</v>
      </c>
      <c r="AO484" t="s">
        <v>261</v>
      </c>
      <c r="AP484">
        <v>4.1999999999999997E-3</v>
      </c>
      <c r="AQ484">
        <v>0.11210000000000001</v>
      </c>
      <c r="AR484">
        <v>5.1000000000000004E-3</v>
      </c>
      <c r="AS484" t="s">
        <v>4266</v>
      </c>
      <c r="AT484">
        <v>2.7199999999999998E-2</v>
      </c>
      <c r="AU484" t="s">
        <v>227</v>
      </c>
      <c r="AV484">
        <v>3.8E-3</v>
      </c>
      <c r="AW484">
        <v>9.2999999999999992E-3</v>
      </c>
      <c r="AX484">
        <v>1.1000000000000001E-3</v>
      </c>
      <c r="AY484" t="s">
        <v>345</v>
      </c>
      <c r="AZ484">
        <v>6.9999999999999999E-4</v>
      </c>
      <c r="BA484">
        <v>7.1999999999999998E-3</v>
      </c>
      <c r="BB484">
        <v>6.9999999999999999E-4</v>
      </c>
      <c r="BC484" t="s">
        <v>211</v>
      </c>
      <c r="BD484">
        <v>5.0000000000000001E-4</v>
      </c>
      <c r="BE484" t="s">
        <v>179</v>
      </c>
      <c r="BF484">
        <v>2.9999999999999997E-4</v>
      </c>
      <c r="BG484" t="s">
        <v>179</v>
      </c>
      <c r="BH484">
        <v>1E-4</v>
      </c>
      <c r="BI484" t="s">
        <v>179</v>
      </c>
      <c r="BJ484">
        <v>2.0000000000000001E-4</v>
      </c>
      <c r="BK484">
        <v>1.0500000000000001E-2</v>
      </c>
      <c r="BL484">
        <v>5.0000000000000001E-4</v>
      </c>
      <c r="BM484">
        <v>2.8999999999999998E-3</v>
      </c>
      <c r="BN484">
        <v>2.9999999999999997E-4</v>
      </c>
      <c r="BO484" t="s">
        <v>283</v>
      </c>
      <c r="BP484">
        <v>5.9999999999999995E-4</v>
      </c>
      <c r="BQ484" t="s">
        <v>179</v>
      </c>
      <c r="BR484">
        <v>2.9999999999999997E-4</v>
      </c>
      <c r="BS484" t="s">
        <v>179</v>
      </c>
      <c r="BT484">
        <v>4.0000000000000002E-4</v>
      </c>
      <c r="BU484" t="s">
        <v>179</v>
      </c>
      <c r="BV484">
        <v>6.9999999999999999E-4</v>
      </c>
      <c r="BW484" t="s">
        <v>18</v>
      </c>
      <c r="BY484" t="s">
        <v>179</v>
      </c>
      <c r="BZ484">
        <v>1.1000000000000001E-3</v>
      </c>
      <c r="CA484" t="s">
        <v>179</v>
      </c>
      <c r="CB484">
        <v>8.0000000000000004E-4</v>
      </c>
      <c r="CC484" t="s">
        <v>179</v>
      </c>
      <c r="CD484">
        <v>2E-3</v>
      </c>
      <c r="CE484" t="s">
        <v>179</v>
      </c>
      <c r="CF484">
        <v>2.3E-3</v>
      </c>
      <c r="CG484" t="s">
        <v>179</v>
      </c>
      <c r="CH484">
        <v>1E-4</v>
      </c>
      <c r="CI484" t="s">
        <v>179</v>
      </c>
      <c r="CJ484">
        <v>6.8999999999999999E-3</v>
      </c>
      <c r="CK484" t="s">
        <v>179</v>
      </c>
      <c r="CL484">
        <v>1.09E-2</v>
      </c>
      <c r="CM484" t="s">
        <v>1046</v>
      </c>
      <c r="CN484">
        <v>3.3999999999999998E-3</v>
      </c>
      <c r="CO484" t="s">
        <v>179</v>
      </c>
      <c r="CP484">
        <v>8.0000000000000004E-4</v>
      </c>
      <c r="CQ484" t="s">
        <v>179</v>
      </c>
      <c r="CR484">
        <v>3.3999999999999998E-3</v>
      </c>
      <c r="CS484" t="s">
        <v>179</v>
      </c>
      <c r="CT484">
        <v>1.9E-3</v>
      </c>
      <c r="CU484" t="s">
        <v>18</v>
      </c>
      <c r="CW484" t="s">
        <v>18</v>
      </c>
      <c r="CY484" t="s">
        <v>179</v>
      </c>
      <c r="CZ484">
        <v>5.0000000000000001E-4</v>
      </c>
      <c r="DA484" t="s">
        <v>179</v>
      </c>
      <c r="DB484">
        <v>5.9999999999999995E-4</v>
      </c>
      <c r="DC484" t="s">
        <v>179</v>
      </c>
      <c r="DD484">
        <v>5.9999999999999995E-4</v>
      </c>
      <c r="DE484" t="s">
        <v>179</v>
      </c>
      <c r="DF484">
        <v>5.9999999999999995E-4</v>
      </c>
      <c r="DG484" t="s">
        <v>179</v>
      </c>
      <c r="DH484">
        <v>4.0000000000000002E-4</v>
      </c>
      <c r="DI484" t="s">
        <v>179</v>
      </c>
      <c r="DJ484">
        <v>2.9999999999999997E-4</v>
      </c>
      <c r="DK484" t="s">
        <v>4263</v>
      </c>
      <c r="DL484" t="s">
        <v>59</v>
      </c>
      <c r="DS484">
        <v>10</v>
      </c>
      <c r="DT484" t="s">
        <v>6016</v>
      </c>
      <c r="DW484" t="s">
        <v>5357</v>
      </c>
    </row>
    <row r="485" spans="1:127">
      <c r="A485">
        <v>97</v>
      </c>
      <c r="B485" s="14">
        <v>44753.923611111109</v>
      </c>
      <c r="C485" t="s">
        <v>52</v>
      </c>
      <c r="D485">
        <v>0</v>
      </c>
      <c r="E485">
        <v>0</v>
      </c>
      <c r="F485">
        <v>0</v>
      </c>
      <c r="G485" t="s">
        <v>54</v>
      </c>
      <c r="H485" t="s">
        <v>55</v>
      </c>
      <c r="I485" t="s">
        <v>55</v>
      </c>
      <c r="J485" t="s">
        <v>55</v>
      </c>
      <c r="K485" t="s">
        <v>18</v>
      </c>
      <c r="L485">
        <v>90</v>
      </c>
      <c r="M485" t="s">
        <v>173</v>
      </c>
      <c r="N485">
        <v>0</v>
      </c>
      <c r="O485" t="s">
        <v>173</v>
      </c>
      <c r="P485">
        <v>0</v>
      </c>
      <c r="Q485" t="s">
        <v>173</v>
      </c>
      <c r="R485">
        <v>0</v>
      </c>
      <c r="S485">
        <v>2</v>
      </c>
      <c r="T485" t="s">
        <v>174</v>
      </c>
      <c r="U485">
        <v>4.5186000000000002</v>
      </c>
      <c r="V485">
        <v>0.67200000000000004</v>
      </c>
      <c r="W485" t="s">
        <v>4267</v>
      </c>
      <c r="X485">
        <v>0.3231</v>
      </c>
      <c r="Y485">
        <v>38.9709</v>
      </c>
      <c r="Z485">
        <v>0.3584</v>
      </c>
      <c r="AA485" t="s">
        <v>3510</v>
      </c>
      <c r="AB485">
        <v>1.52E-2</v>
      </c>
      <c r="AC485" t="s">
        <v>179</v>
      </c>
      <c r="AD485">
        <v>8.3999999999999995E-3</v>
      </c>
      <c r="AE485" t="s">
        <v>179</v>
      </c>
      <c r="AF485">
        <v>1.7000000000000001E-2</v>
      </c>
      <c r="AG485">
        <v>0.18609999999999999</v>
      </c>
      <c r="AH485">
        <v>8.0999999999999996E-3</v>
      </c>
      <c r="AI485">
        <v>7.3018000000000001</v>
      </c>
      <c r="AJ485">
        <v>3.1899999999999998E-2</v>
      </c>
      <c r="AK485">
        <v>0.82709999999999995</v>
      </c>
      <c r="AL485">
        <v>8.8999999999999999E-3</v>
      </c>
      <c r="AM485" t="s">
        <v>1337</v>
      </c>
      <c r="AN485">
        <v>8.6999999999999994E-3</v>
      </c>
      <c r="AO485" t="s">
        <v>239</v>
      </c>
      <c r="AP485">
        <v>4.3E-3</v>
      </c>
      <c r="AQ485">
        <v>0.12959999999999999</v>
      </c>
      <c r="AR485">
        <v>5.4000000000000003E-3</v>
      </c>
      <c r="AS485" t="s">
        <v>4268</v>
      </c>
      <c r="AT485">
        <v>2.8000000000000001E-2</v>
      </c>
      <c r="AU485" t="s">
        <v>179</v>
      </c>
      <c r="AV485">
        <v>3.8999999999999998E-3</v>
      </c>
      <c r="AW485">
        <v>6.3E-3</v>
      </c>
      <c r="AX485">
        <v>8.9999999999999998E-4</v>
      </c>
      <c r="AY485" t="s">
        <v>303</v>
      </c>
      <c r="AZ485">
        <v>6.9999999999999999E-4</v>
      </c>
      <c r="BA485">
        <v>6.7999999999999996E-3</v>
      </c>
      <c r="BB485">
        <v>6.9999999999999999E-4</v>
      </c>
      <c r="BC485" t="s">
        <v>212</v>
      </c>
      <c r="BD485">
        <v>5.0000000000000001E-4</v>
      </c>
      <c r="BE485" t="s">
        <v>179</v>
      </c>
      <c r="BF485">
        <v>2.9999999999999997E-4</v>
      </c>
      <c r="BG485" t="s">
        <v>246</v>
      </c>
      <c r="BH485">
        <v>1E-4</v>
      </c>
      <c r="BI485" t="s">
        <v>192</v>
      </c>
      <c r="BJ485">
        <v>2.0000000000000001E-4</v>
      </c>
      <c r="BK485">
        <v>1.11E-2</v>
      </c>
      <c r="BL485">
        <v>5.0000000000000001E-4</v>
      </c>
      <c r="BM485">
        <v>2.8999999999999998E-3</v>
      </c>
      <c r="BN485">
        <v>2.9999999999999997E-4</v>
      </c>
      <c r="BO485" t="s">
        <v>264</v>
      </c>
      <c r="BP485">
        <v>5.9999999999999995E-4</v>
      </c>
      <c r="BQ485" t="s">
        <v>179</v>
      </c>
      <c r="BR485">
        <v>2.9999999999999997E-4</v>
      </c>
      <c r="BS485" t="s">
        <v>179</v>
      </c>
      <c r="BT485">
        <v>4.0000000000000002E-4</v>
      </c>
      <c r="BU485" t="s">
        <v>179</v>
      </c>
      <c r="BV485">
        <v>6.9999999999999999E-4</v>
      </c>
      <c r="BW485" t="s">
        <v>179</v>
      </c>
      <c r="BX485">
        <v>8.0000000000000004E-4</v>
      </c>
      <c r="BY485" t="s">
        <v>179</v>
      </c>
      <c r="BZ485">
        <v>1.1000000000000001E-3</v>
      </c>
      <c r="CA485" t="s">
        <v>179</v>
      </c>
      <c r="CB485">
        <v>8.0000000000000004E-4</v>
      </c>
      <c r="CC485" t="s">
        <v>179</v>
      </c>
      <c r="CD485">
        <v>2.0999999999999999E-3</v>
      </c>
      <c r="CE485" t="s">
        <v>179</v>
      </c>
      <c r="CF485">
        <v>2.3E-3</v>
      </c>
      <c r="CG485" t="s">
        <v>216</v>
      </c>
      <c r="CH485">
        <v>1E-4</v>
      </c>
      <c r="CI485" t="s">
        <v>179</v>
      </c>
      <c r="CJ485">
        <v>7.4999999999999997E-3</v>
      </c>
      <c r="CK485" t="s">
        <v>179</v>
      </c>
      <c r="CL485">
        <v>1.14E-2</v>
      </c>
      <c r="CM485" t="s">
        <v>179</v>
      </c>
      <c r="CN485">
        <v>4.3E-3</v>
      </c>
      <c r="CO485" t="s">
        <v>179</v>
      </c>
      <c r="CP485">
        <v>8.9999999999999998E-4</v>
      </c>
      <c r="CQ485" t="s">
        <v>179</v>
      </c>
      <c r="CR485">
        <v>3.3999999999999998E-3</v>
      </c>
      <c r="CS485" t="s">
        <v>179</v>
      </c>
      <c r="CT485">
        <v>1.9E-3</v>
      </c>
      <c r="CU485" t="s">
        <v>18</v>
      </c>
      <c r="CW485" t="s">
        <v>18</v>
      </c>
      <c r="CY485" t="s">
        <v>179</v>
      </c>
      <c r="CZ485">
        <v>5.9999999999999995E-4</v>
      </c>
      <c r="DA485" t="s">
        <v>179</v>
      </c>
      <c r="DB485">
        <v>5.9999999999999995E-4</v>
      </c>
      <c r="DC485" t="s">
        <v>179</v>
      </c>
      <c r="DD485">
        <v>5.9999999999999995E-4</v>
      </c>
      <c r="DE485" t="s">
        <v>179</v>
      </c>
      <c r="DF485">
        <v>5.9999999999999995E-4</v>
      </c>
      <c r="DG485" t="s">
        <v>179</v>
      </c>
      <c r="DH485">
        <v>5.0000000000000001E-4</v>
      </c>
      <c r="DI485" t="s">
        <v>179</v>
      </c>
      <c r="DJ485">
        <v>4.0000000000000002E-4</v>
      </c>
      <c r="DK485" t="s">
        <v>4263</v>
      </c>
      <c r="DL485" t="s">
        <v>59</v>
      </c>
      <c r="DS485">
        <v>35</v>
      </c>
      <c r="DT485" t="s">
        <v>2334</v>
      </c>
      <c r="DW485" t="s">
        <v>5358</v>
      </c>
    </row>
    <row r="486" spans="1:127">
      <c r="A486">
        <v>98</v>
      </c>
      <c r="B486" s="14">
        <v>44753.925694444442</v>
      </c>
      <c r="C486" t="s">
        <v>52</v>
      </c>
      <c r="D486">
        <v>0</v>
      </c>
      <c r="E486">
        <v>0</v>
      </c>
      <c r="F486">
        <v>0</v>
      </c>
      <c r="G486" t="s">
        <v>54</v>
      </c>
      <c r="H486" t="s">
        <v>55</v>
      </c>
      <c r="I486" t="s">
        <v>55</v>
      </c>
      <c r="J486" t="s">
        <v>55</v>
      </c>
      <c r="K486" t="s">
        <v>18</v>
      </c>
      <c r="L486">
        <v>90</v>
      </c>
      <c r="M486" t="s">
        <v>173</v>
      </c>
      <c r="N486">
        <v>0</v>
      </c>
      <c r="O486" t="s">
        <v>173</v>
      </c>
      <c r="P486">
        <v>0</v>
      </c>
      <c r="Q486" t="s">
        <v>173</v>
      </c>
      <c r="R486">
        <v>0</v>
      </c>
      <c r="S486">
        <v>2</v>
      </c>
      <c r="T486" t="s">
        <v>174</v>
      </c>
      <c r="U486">
        <v>4.077</v>
      </c>
      <c r="V486">
        <v>0.67400000000000004</v>
      </c>
      <c r="W486" t="s">
        <v>4269</v>
      </c>
      <c r="X486">
        <v>0.3286</v>
      </c>
      <c r="Y486">
        <v>39.6783</v>
      </c>
      <c r="Z486">
        <v>0.36220000000000002</v>
      </c>
      <c r="AA486" t="s">
        <v>2858</v>
      </c>
      <c r="AB486">
        <v>1.55E-2</v>
      </c>
      <c r="AC486" t="s">
        <v>179</v>
      </c>
      <c r="AD486">
        <v>8.3999999999999995E-3</v>
      </c>
      <c r="AE486" t="s">
        <v>179</v>
      </c>
      <c r="AF486">
        <v>1.6799999999999999E-2</v>
      </c>
      <c r="AG486">
        <v>0.1552</v>
      </c>
      <c r="AH486">
        <v>7.7000000000000002E-3</v>
      </c>
      <c r="AI486">
        <v>7.5278999999999998</v>
      </c>
      <c r="AJ486">
        <v>3.2399999999999998E-2</v>
      </c>
      <c r="AK486">
        <v>0.81220000000000003</v>
      </c>
      <c r="AL486">
        <v>8.8000000000000005E-3</v>
      </c>
      <c r="AM486" t="s">
        <v>1187</v>
      </c>
      <c r="AN486">
        <v>8.8000000000000005E-3</v>
      </c>
      <c r="AO486" t="s">
        <v>1934</v>
      </c>
      <c r="AP486">
        <v>4.3E-3</v>
      </c>
      <c r="AQ486">
        <v>0.10730000000000001</v>
      </c>
      <c r="AR486">
        <v>5.0000000000000001E-3</v>
      </c>
      <c r="AS486" t="s">
        <v>4270</v>
      </c>
      <c r="AT486">
        <v>2.81E-2</v>
      </c>
      <c r="AU486" t="s">
        <v>179</v>
      </c>
      <c r="AV486">
        <v>3.8999999999999998E-3</v>
      </c>
      <c r="AW486">
        <v>7.0000000000000001E-3</v>
      </c>
      <c r="AX486">
        <v>8.9999999999999998E-4</v>
      </c>
      <c r="AY486" t="s">
        <v>195</v>
      </c>
      <c r="AZ486">
        <v>8.0000000000000004E-4</v>
      </c>
      <c r="BA486">
        <v>6.8999999999999999E-3</v>
      </c>
      <c r="BB486">
        <v>6.9999999999999999E-4</v>
      </c>
      <c r="BC486" t="s">
        <v>285</v>
      </c>
      <c r="BD486">
        <v>5.0000000000000001E-4</v>
      </c>
      <c r="BE486" t="s">
        <v>179</v>
      </c>
      <c r="BF486">
        <v>2.9999999999999997E-4</v>
      </c>
      <c r="BG486" t="s">
        <v>179</v>
      </c>
      <c r="BH486">
        <v>1E-4</v>
      </c>
      <c r="BI486" t="s">
        <v>318</v>
      </c>
      <c r="BJ486">
        <v>2.0000000000000001E-4</v>
      </c>
      <c r="BK486">
        <v>1.09E-2</v>
      </c>
      <c r="BL486">
        <v>5.0000000000000001E-4</v>
      </c>
      <c r="BM486">
        <v>3.0000000000000001E-3</v>
      </c>
      <c r="BN486">
        <v>2.9999999999999997E-4</v>
      </c>
      <c r="BO486" t="s">
        <v>193</v>
      </c>
      <c r="BP486">
        <v>5.0000000000000001E-4</v>
      </c>
      <c r="BQ486" t="s">
        <v>179</v>
      </c>
      <c r="BR486">
        <v>2.9999999999999997E-4</v>
      </c>
      <c r="BS486" t="s">
        <v>179</v>
      </c>
      <c r="BT486">
        <v>4.0000000000000002E-4</v>
      </c>
      <c r="BU486" t="s">
        <v>179</v>
      </c>
      <c r="BV486">
        <v>6.9999999999999999E-4</v>
      </c>
      <c r="BW486" t="s">
        <v>18</v>
      </c>
      <c r="BY486" t="s">
        <v>179</v>
      </c>
      <c r="BZ486">
        <v>1.1000000000000001E-3</v>
      </c>
      <c r="CA486" t="s">
        <v>179</v>
      </c>
      <c r="CB486">
        <v>8.0000000000000004E-4</v>
      </c>
      <c r="CC486" t="s">
        <v>179</v>
      </c>
      <c r="CD486">
        <v>2E-3</v>
      </c>
      <c r="CE486" t="s">
        <v>179</v>
      </c>
      <c r="CF486">
        <v>2.3E-3</v>
      </c>
      <c r="CG486" t="s">
        <v>216</v>
      </c>
      <c r="CH486">
        <v>1E-4</v>
      </c>
      <c r="CI486" t="s">
        <v>179</v>
      </c>
      <c r="CJ486">
        <v>7.0000000000000001E-3</v>
      </c>
      <c r="CK486" t="s">
        <v>179</v>
      </c>
      <c r="CL486">
        <v>1.0800000000000001E-2</v>
      </c>
      <c r="CM486" t="s">
        <v>179</v>
      </c>
      <c r="CN486">
        <v>3.8E-3</v>
      </c>
      <c r="CO486" t="s">
        <v>179</v>
      </c>
      <c r="CP486">
        <v>8.9999999999999998E-4</v>
      </c>
      <c r="CQ486" t="s">
        <v>179</v>
      </c>
      <c r="CR486">
        <v>3.2000000000000002E-3</v>
      </c>
      <c r="CS486" t="s">
        <v>179</v>
      </c>
      <c r="CT486">
        <v>2E-3</v>
      </c>
      <c r="CU486" t="s">
        <v>179</v>
      </c>
      <c r="CV486">
        <v>8.0000000000000004E-4</v>
      </c>
      <c r="CW486" t="s">
        <v>18</v>
      </c>
      <c r="CY486" t="s">
        <v>179</v>
      </c>
      <c r="CZ486">
        <v>5.9999999999999995E-4</v>
      </c>
      <c r="DA486" t="s">
        <v>179</v>
      </c>
      <c r="DB486">
        <v>5.0000000000000001E-4</v>
      </c>
      <c r="DC486" t="s">
        <v>179</v>
      </c>
      <c r="DD486">
        <v>5.0000000000000001E-4</v>
      </c>
      <c r="DE486" t="s">
        <v>179</v>
      </c>
      <c r="DF486">
        <v>5.0000000000000001E-4</v>
      </c>
      <c r="DG486" t="s">
        <v>179</v>
      </c>
      <c r="DH486">
        <v>4.0000000000000002E-4</v>
      </c>
      <c r="DI486" t="s">
        <v>179</v>
      </c>
      <c r="DJ486">
        <v>2.9999999999999997E-4</v>
      </c>
      <c r="DK486" t="s">
        <v>4263</v>
      </c>
      <c r="DL486" t="s">
        <v>59</v>
      </c>
      <c r="DS486">
        <v>51</v>
      </c>
      <c r="DT486" t="s">
        <v>4271</v>
      </c>
      <c r="DW486" t="s">
        <v>5359</v>
      </c>
    </row>
    <row r="487" spans="1:127">
      <c r="A487">
        <v>100</v>
      </c>
      <c r="B487" s="14">
        <v>44753.929861111108</v>
      </c>
      <c r="C487" t="s">
        <v>52</v>
      </c>
      <c r="D487">
        <v>0</v>
      </c>
      <c r="E487">
        <v>0</v>
      </c>
      <c r="F487">
        <v>0</v>
      </c>
      <c r="G487" t="s">
        <v>54</v>
      </c>
      <c r="H487" t="s">
        <v>55</v>
      </c>
      <c r="I487" t="s">
        <v>55</v>
      </c>
      <c r="J487" t="s">
        <v>55</v>
      </c>
      <c r="K487" t="s">
        <v>18</v>
      </c>
      <c r="L487">
        <v>90</v>
      </c>
      <c r="M487" t="s">
        <v>173</v>
      </c>
      <c r="N487">
        <v>0</v>
      </c>
      <c r="O487" t="s">
        <v>173</v>
      </c>
      <c r="P487">
        <v>0</v>
      </c>
      <c r="Q487" t="s">
        <v>173</v>
      </c>
      <c r="R487">
        <v>0</v>
      </c>
      <c r="S487">
        <v>2</v>
      </c>
      <c r="T487" t="s">
        <v>174</v>
      </c>
      <c r="U487">
        <v>3.7976999999999999</v>
      </c>
      <c r="V487">
        <v>0.66979999999999995</v>
      </c>
      <c r="W487" t="s">
        <v>4272</v>
      </c>
      <c r="X487">
        <v>0.32579999999999998</v>
      </c>
      <c r="Y487">
        <v>39.081800000000001</v>
      </c>
      <c r="Z487">
        <v>0.3584</v>
      </c>
      <c r="AA487" t="s">
        <v>3253</v>
      </c>
      <c r="AB487">
        <v>1.54E-2</v>
      </c>
      <c r="AC487" t="s">
        <v>179</v>
      </c>
      <c r="AD487">
        <v>8.6E-3</v>
      </c>
      <c r="AE487" t="s">
        <v>179</v>
      </c>
      <c r="AF487">
        <v>1.6400000000000001E-2</v>
      </c>
      <c r="AG487">
        <v>0.21079999999999999</v>
      </c>
      <c r="AH487">
        <v>8.3999999999999995E-3</v>
      </c>
      <c r="AI487">
        <v>7.5419999999999998</v>
      </c>
      <c r="AJ487">
        <v>3.2399999999999998E-2</v>
      </c>
      <c r="AK487">
        <v>0.79600000000000004</v>
      </c>
      <c r="AL487">
        <v>8.6999999999999994E-3</v>
      </c>
      <c r="AM487" t="s">
        <v>786</v>
      </c>
      <c r="AN487">
        <v>8.8999999999999999E-3</v>
      </c>
      <c r="AO487" t="s">
        <v>1145</v>
      </c>
      <c r="AP487">
        <v>4.1999999999999997E-3</v>
      </c>
      <c r="AQ487">
        <v>0.11550000000000001</v>
      </c>
      <c r="AR487">
        <v>5.1999999999999998E-3</v>
      </c>
      <c r="AS487" t="s">
        <v>4273</v>
      </c>
      <c r="AT487">
        <v>2.7199999999999998E-2</v>
      </c>
      <c r="AU487" t="s">
        <v>179</v>
      </c>
      <c r="AV487">
        <v>3.8E-3</v>
      </c>
      <c r="AW487">
        <v>8.5000000000000006E-3</v>
      </c>
      <c r="AX487">
        <v>1E-3</v>
      </c>
      <c r="AY487" t="s">
        <v>208</v>
      </c>
      <c r="AZ487">
        <v>8.0000000000000004E-4</v>
      </c>
      <c r="BA487">
        <v>6.8999999999999999E-3</v>
      </c>
      <c r="BB487">
        <v>6.9999999999999999E-4</v>
      </c>
      <c r="BC487" t="s">
        <v>211</v>
      </c>
      <c r="BD487">
        <v>5.0000000000000001E-4</v>
      </c>
      <c r="BE487" t="s">
        <v>179</v>
      </c>
      <c r="BF487">
        <v>2.9999999999999997E-4</v>
      </c>
      <c r="BG487" t="s">
        <v>246</v>
      </c>
      <c r="BH487">
        <v>1E-4</v>
      </c>
      <c r="BI487" t="s">
        <v>516</v>
      </c>
      <c r="BJ487">
        <v>2.0000000000000001E-4</v>
      </c>
      <c r="BK487">
        <v>1.0200000000000001E-2</v>
      </c>
      <c r="BL487">
        <v>5.0000000000000001E-4</v>
      </c>
      <c r="BM487">
        <v>3.0999999999999999E-3</v>
      </c>
      <c r="BN487">
        <v>2.9999999999999997E-4</v>
      </c>
      <c r="BO487" t="s">
        <v>432</v>
      </c>
      <c r="BP487">
        <v>5.9999999999999995E-4</v>
      </c>
      <c r="BQ487" t="s">
        <v>179</v>
      </c>
      <c r="BR487">
        <v>2.9999999999999997E-4</v>
      </c>
      <c r="BS487" t="s">
        <v>179</v>
      </c>
      <c r="BT487">
        <v>4.0000000000000002E-4</v>
      </c>
      <c r="BU487" t="s">
        <v>179</v>
      </c>
      <c r="BV487">
        <v>6.9999999999999999E-4</v>
      </c>
      <c r="BW487" t="s">
        <v>18</v>
      </c>
      <c r="BY487" t="s">
        <v>18</v>
      </c>
      <c r="CA487" t="s">
        <v>179</v>
      </c>
      <c r="CB487">
        <v>8.0000000000000004E-4</v>
      </c>
      <c r="CC487" t="s">
        <v>179</v>
      </c>
      <c r="CD487">
        <v>2E-3</v>
      </c>
      <c r="CE487" t="s">
        <v>179</v>
      </c>
      <c r="CF487">
        <v>2.3E-3</v>
      </c>
      <c r="CG487" t="s">
        <v>179</v>
      </c>
      <c r="CH487">
        <v>1E-4</v>
      </c>
      <c r="CI487" t="s">
        <v>179</v>
      </c>
      <c r="CJ487">
        <v>7.1000000000000004E-3</v>
      </c>
      <c r="CK487" t="s">
        <v>179</v>
      </c>
      <c r="CL487">
        <v>1.0999999999999999E-2</v>
      </c>
      <c r="CM487" t="s">
        <v>179</v>
      </c>
      <c r="CN487">
        <v>4.1000000000000003E-3</v>
      </c>
      <c r="CO487" t="s">
        <v>179</v>
      </c>
      <c r="CP487">
        <v>8.9999999999999998E-4</v>
      </c>
      <c r="CQ487" t="s">
        <v>179</v>
      </c>
      <c r="CR487">
        <v>3.3999999999999998E-3</v>
      </c>
      <c r="CS487" t="s">
        <v>179</v>
      </c>
      <c r="CT487">
        <v>1.9E-3</v>
      </c>
      <c r="CU487" t="s">
        <v>18</v>
      </c>
      <c r="CW487" t="s">
        <v>18</v>
      </c>
      <c r="CY487" t="s">
        <v>179</v>
      </c>
      <c r="CZ487">
        <v>5.9999999999999995E-4</v>
      </c>
      <c r="DA487" t="s">
        <v>179</v>
      </c>
      <c r="DB487">
        <v>5.0000000000000001E-4</v>
      </c>
      <c r="DC487" t="s">
        <v>179</v>
      </c>
      <c r="DD487">
        <v>5.0000000000000001E-4</v>
      </c>
      <c r="DE487" t="s">
        <v>179</v>
      </c>
      <c r="DF487">
        <v>5.9999999999999995E-4</v>
      </c>
      <c r="DG487" t="s">
        <v>179</v>
      </c>
      <c r="DH487">
        <v>4.0000000000000002E-4</v>
      </c>
      <c r="DI487" t="s">
        <v>179</v>
      </c>
      <c r="DJ487">
        <v>4.0000000000000002E-4</v>
      </c>
      <c r="DK487" t="s">
        <v>4263</v>
      </c>
      <c r="DL487" t="s">
        <v>59</v>
      </c>
      <c r="DS487">
        <v>67</v>
      </c>
      <c r="DT487" t="s">
        <v>2610</v>
      </c>
      <c r="DW487" t="s">
        <v>5360</v>
      </c>
    </row>
    <row r="488" spans="1:127">
      <c r="A488">
        <v>101</v>
      </c>
      <c r="B488" s="14">
        <v>44753.932638888888</v>
      </c>
      <c r="C488" t="s">
        <v>52</v>
      </c>
      <c r="D488">
        <v>0</v>
      </c>
      <c r="E488">
        <v>0</v>
      </c>
      <c r="F488">
        <v>0</v>
      </c>
      <c r="G488" t="s">
        <v>54</v>
      </c>
      <c r="H488" t="s">
        <v>55</v>
      </c>
      <c r="I488" t="s">
        <v>55</v>
      </c>
      <c r="J488" t="s">
        <v>55</v>
      </c>
      <c r="K488" t="s">
        <v>18</v>
      </c>
      <c r="L488">
        <v>90</v>
      </c>
      <c r="M488" t="s">
        <v>173</v>
      </c>
      <c r="N488">
        <v>0</v>
      </c>
      <c r="O488" t="s">
        <v>173</v>
      </c>
      <c r="P488">
        <v>0</v>
      </c>
      <c r="Q488" t="s">
        <v>173</v>
      </c>
      <c r="R488">
        <v>0</v>
      </c>
      <c r="S488">
        <v>2</v>
      </c>
      <c r="T488" t="s">
        <v>174</v>
      </c>
      <c r="U488">
        <v>4.1978999999999997</v>
      </c>
      <c r="V488">
        <v>0.6754</v>
      </c>
      <c r="W488" t="s">
        <v>4274</v>
      </c>
      <c r="X488">
        <v>0.33360000000000001</v>
      </c>
      <c r="Y488">
        <v>39.8902</v>
      </c>
      <c r="Z488">
        <v>0.36220000000000002</v>
      </c>
      <c r="AA488" t="s">
        <v>1108</v>
      </c>
      <c r="AB488">
        <v>1.52E-2</v>
      </c>
      <c r="AC488" t="s">
        <v>4275</v>
      </c>
      <c r="AD488">
        <v>1.0800000000000001E-2</v>
      </c>
      <c r="AE488" t="s">
        <v>179</v>
      </c>
      <c r="AF488">
        <v>1.6500000000000001E-2</v>
      </c>
      <c r="AG488">
        <v>6.2199999999999998E-2</v>
      </c>
      <c r="AH488">
        <v>6.4000000000000003E-3</v>
      </c>
      <c r="AI488">
        <v>7.5915999999999997</v>
      </c>
      <c r="AJ488">
        <v>3.2399999999999998E-2</v>
      </c>
      <c r="AK488">
        <v>0.7792</v>
      </c>
      <c r="AL488">
        <v>8.6E-3</v>
      </c>
      <c r="AM488" t="s">
        <v>521</v>
      </c>
      <c r="AN488">
        <v>8.8000000000000005E-3</v>
      </c>
      <c r="AO488" t="s">
        <v>685</v>
      </c>
      <c r="AP488">
        <v>4.0000000000000001E-3</v>
      </c>
      <c r="AQ488">
        <v>0.1132</v>
      </c>
      <c r="AR488">
        <v>5.0000000000000001E-3</v>
      </c>
      <c r="AS488" t="s">
        <v>4276</v>
      </c>
      <c r="AT488">
        <v>2.6800000000000001E-2</v>
      </c>
      <c r="AU488" t="s">
        <v>179</v>
      </c>
      <c r="AV488">
        <v>3.8E-3</v>
      </c>
      <c r="AW488">
        <v>8.0999999999999996E-3</v>
      </c>
      <c r="AX488">
        <v>1E-3</v>
      </c>
      <c r="AY488" t="s">
        <v>537</v>
      </c>
      <c r="AZ488">
        <v>6.9999999999999999E-4</v>
      </c>
      <c r="BA488">
        <v>6.4000000000000003E-3</v>
      </c>
      <c r="BB488">
        <v>6.9999999999999999E-4</v>
      </c>
      <c r="BC488" t="s">
        <v>406</v>
      </c>
      <c r="BD488">
        <v>5.0000000000000001E-4</v>
      </c>
      <c r="BE488" t="s">
        <v>179</v>
      </c>
      <c r="BF488">
        <v>2.9999999999999997E-4</v>
      </c>
      <c r="BG488" t="s">
        <v>179</v>
      </c>
      <c r="BH488">
        <v>1E-4</v>
      </c>
      <c r="BI488" t="s">
        <v>179</v>
      </c>
      <c r="BJ488">
        <v>2.0000000000000001E-4</v>
      </c>
      <c r="BK488">
        <v>0.01</v>
      </c>
      <c r="BL488">
        <v>5.0000000000000001E-4</v>
      </c>
      <c r="BM488">
        <v>2.8E-3</v>
      </c>
      <c r="BN488">
        <v>2.9999999999999997E-4</v>
      </c>
      <c r="BO488" t="s">
        <v>625</v>
      </c>
      <c r="BP488">
        <v>5.0000000000000001E-4</v>
      </c>
      <c r="BQ488" t="s">
        <v>179</v>
      </c>
      <c r="BR488">
        <v>2.9999999999999997E-4</v>
      </c>
      <c r="BS488" t="s">
        <v>179</v>
      </c>
      <c r="BT488">
        <v>4.0000000000000002E-4</v>
      </c>
      <c r="BU488" t="s">
        <v>179</v>
      </c>
      <c r="BV488">
        <v>6.9999999999999999E-4</v>
      </c>
      <c r="BW488" t="s">
        <v>179</v>
      </c>
      <c r="BX488">
        <v>8.0000000000000004E-4</v>
      </c>
      <c r="BY488" t="s">
        <v>179</v>
      </c>
      <c r="BZ488">
        <v>1.1000000000000001E-3</v>
      </c>
      <c r="CA488" t="s">
        <v>179</v>
      </c>
      <c r="CB488">
        <v>8.0000000000000004E-4</v>
      </c>
      <c r="CC488" t="s">
        <v>179</v>
      </c>
      <c r="CD488">
        <v>2E-3</v>
      </c>
      <c r="CE488" t="s">
        <v>179</v>
      </c>
      <c r="CF488">
        <v>2.2000000000000001E-3</v>
      </c>
      <c r="CG488" t="s">
        <v>216</v>
      </c>
      <c r="CH488">
        <v>1E-4</v>
      </c>
      <c r="CI488" t="s">
        <v>179</v>
      </c>
      <c r="CJ488">
        <v>7.1000000000000004E-3</v>
      </c>
      <c r="CK488" t="s">
        <v>179</v>
      </c>
      <c r="CL488">
        <v>1.0999999999999999E-2</v>
      </c>
      <c r="CM488" t="s">
        <v>317</v>
      </c>
      <c r="CN488">
        <v>3.8E-3</v>
      </c>
      <c r="CO488" t="s">
        <v>179</v>
      </c>
      <c r="CP488">
        <v>8.0000000000000004E-4</v>
      </c>
      <c r="CQ488" t="s">
        <v>179</v>
      </c>
      <c r="CR488">
        <v>3.2000000000000002E-3</v>
      </c>
      <c r="CS488" t="s">
        <v>179</v>
      </c>
      <c r="CT488">
        <v>1.9E-3</v>
      </c>
      <c r="CU488" t="s">
        <v>179</v>
      </c>
      <c r="CV488">
        <v>8.0000000000000004E-4</v>
      </c>
      <c r="CW488" t="s">
        <v>18</v>
      </c>
      <c r="CY488" t="s">
        <v>179</v>
      </c>
      <c r="CZ488">
        <v>5.0000000000000001E-4</v>
      </c>
      <c r="DA488" t="s">
        <v>179</v>
      </c>
      <c r="DB488">
        <v>5.9999999999999995E-4</v>
      </c>
      <c r="DC488" t="s">
        <v>179</v>
      </c>
      <c r="DD488">
        <v>5.9999999999999995E-4</v>
      </c>
      <c r="DE488" t="s">
        <v>179</v>
      </c>
      <c r="DF488">
        <v>5.9999999999999995E-4</v>
      </c>
      <c r="DG488" t="s">
        <v>179</v>
      </c>
      <c r="DH488">
        <v>4.0000000000000002E-4</v>
      </c>
      <c r="DI488" t="s">
        <v>179</v>
      </c>
      <c r="DJ488">
        <v>2.9999999999999997E-4</v>
      </c>
      <c r="DK488" t="s">
        <v>4263</v>
      </c>
      <c r="DL488" t="s">
        <v>59</v>
      </c>
      <c r="DS488">
        <v>72</v>
      </c>
      <c r="DT488" t="s">
        <v>6014</v>
      </c>
      <c r="DW488" t="s">
        <v>5361</v>
      </c>
    </row>
    <row r="489" spans="1:127">
      <c r="A489">
        <v>102</v>
      </c>
      <c r="B489" s="14">
        <v>44753.93472222222</v>
      </c>
      <c r="C489" t="s">
        <v>52</v>
      </c>
      <c r="D489">
        <v>0</v>
      </c>
      <c r="E489">
        <v>0</v>
      </c>
      <c r="F489">
        <v>0</v>
      </c>
      <c r="G489" t="s">
        <v>54</v>
      </c>
      <c r="H489" t="s">
        <v>55</v>
      </c>
      <c r="I489" t="s">
        <v>55</v>
      </c>
      <c r="J489" t="s">
        <v>55</v>
      </c>
      <c r="K489" t="s">
        <v>18</v>
      </c>
      <c r="L489">
        <v>90</v>
      </c>
      <c r="M489" t="s">
        <v>173</v>
      </c>
      <c r="N489">
        <v>0</v>
      </c>
      <c r="O489" t="s">
        <v>173</v>
      </c>
      <c r="P489">
        <v>0</v>
      </c>
      <c r="Q489" t="s">
        <v>173</v>
      </c>
      <c r="R489">
        <v>0</v>
      </c>
      <c r="S489">
        <v>2</v>
      </c>
      <c r="T489" t="s">
        <v>174</v>
      </c>
      <c r="U489">
        <v>4.1304999999999996</v>
      </c>
      <c r="V489">
        <v>0.66180000000000005</v>
      </c>
      <c r="W489" t="s">
        <v>4277</v>
      </c>
      <c r="X489">
        <v>0.33700000000000002</v>
      </c>
      <c r="Y489">
        <v>40.906199999999998</v>
      </c>
      <c r="Z489">
        <v>0.36780000000000002</v>
      </c>
      <c r="AA489" t="s">
        <v>2982</v>
      </c>
      <c r="AB489">
        <v>1.55E-2</v>
      </c>
      <c r="AC489" t="s">
        <v>1440</v>
      </c>
      <c r="AD489">
        <v>1.01E-2</v>
      </c>
      <c r="AE489" t="s">
        <v>179</v>
      </c>
      <c r="AF489">
        <v>1.6199999999999999E-2</v>
      </c>
      <c r="AG489">
        <v>6.1400000000000003E-2</v>
      </c>
      <c r="AH489">
        <v>6.4000000000000003E-3</v>
      </c>
      <c r="AI489">
        <v>7.7683</v>
      </c>
      <c r="AJ489">
        <v>3.2899999999999999E-2</v>
      </c>
      <c r="AK489">
        <v>0.82250000000000001</v>
      </c>
      <c r="AL489">
        <v>8.8999999999999999E-3</v>
      </c>
      <c r="AM489" t="s">
        <v>1870</v>
      </c>
      <c r="AN489">
        <v>8.8000000000000005E-3</v>
      </c>
      <c r="AO489" t="s">
        <v>2038</v>
      </c>
      <c r="AP489">
        <v>4.4000000000000003E-3</v>
      </c>
      <c r="AQ489">
        <v>0.1186</v>
      </c>
      <c r="AR489">
        <v>5.1999999999999998E-3</v>
      </c>
      <c r="AS489" t="s">
        <v>4278</v>
      </c>
      <c r="AT489">
        <v>2.75E-2</v>
      </c>
      <c r="AU489" t="s">
        <v>614</v>
      </c>
      <c r="AV489">
        <v>3.8999999999999998E-3</v>
      </c>
      <c r="AW489">
        <v>6.8999999999999999E-3</v>
      </c>
      <c r="AX489">
        <v>8.9999999999999998E-4</v>
      </c>
      <c r="AY489" t="s">
        <v>187</v>
      </c>
      <c r="AZ489">
        <v>6.9999999999999999E-4</v>
      </c>
      <c r="BA489">
        <v>5.7000000000000002E-3</v>
      </c>
      <c r="BB489">
        <v>6.9999999999999999E-4</v>
      </c>
      <c r="BC489" t="s">
        <v>304</v>
      </c>
      <c r="BD489">
        <v>5.0000000000000001E-4</v>
      </c>
      <c r="BE489" t="s">
        <v>179</v>
      </c>
      <c r="BF489">
        <v>2.9999999999999997E-4</v>
      </c>
      <c r="BG489" t="s">
        <v>179</v>
      </c>
      <c r="BH489">
        <v>1E-4</v>
      </c>
      <c r="BI489" t="s">
        <v>179</v>
      </c>
      <c r="BJ489">
        <v>2.0000000000000001E-4</v>
      </c>
      <c r="BK489">
        <v>1.0500000000000001E-2</v>
      </c>
      <c r="BL489">
        <v>5.0000000000000001E-4</v>
      </c>
      <c r="BM489">
        <v>3.0999999999999999E-3</v>
      </c>
      <c r="BN489">
        <v>2.9999999999999997E-4</v>
      </c>
      <c r="BO489" t="s">
        <v>193</v>
      </c>
      <c r="BP489">
        <v>5.0000000000000001E-4</v>
      </c>
      <c r="BQ489" t="s">
        <v>179</v>
      </c>
      <c r="BR489">
        <v>2.9999999999999997E-4</v>
      </c>
      <c r="BS489" t="s">
        <v>179</v>
      </c>
      <c r="BT489">
        <v>2.9999999999999997E-4</v>
      </c>
      <c r="BU489" t="s">
        <v>179</v>
      </c>
      <c r="BV489">
        <v>6.9999999999999999E-4</v>
      </c>
      <c r="BW489" t="s">
        <v>18</v>
      </c>
      <c r="BY489" t="s">
        <v>179</v>
      </c>
      <c r="BZ489">
        <v>1.1000000000000001E-3</v>
      </c>
      <c r="CA489" t="s">
        <v>179</v>
      </c>
      <c r="CB489">
        <v>8.0000000000000004E-4</v>
      </c>
      <c r="CC489" t="s">
        <v>179</v>
      </c>
      <c r="CD489">
        <v>2E-3</v>
      </c>
      <c r="CE489" t="s">
        <v>179</v>
      </c>
      <c r="CF489">
        <v>2.3E-3</v>
      </c>
      <c r="CG489" t="s">
        <v>179</v>
      </c>
      <c r="CH489">
        <v>1E-4</v>
      </c>
      <c r="CI489" t="s">
        <v>179</v>
      </c>
      <c r="CJ489">
        <v>6.7999999999999996E-3</v>
      </c>
      <c r="CK489" t="s">
        <v>179</v>
      </c>
      <c r="CL489">
        <v>1.0800000000000001E-2</v>
      </c>
      <c r="CM489" t="s">
        <v>179</v>
      </c>
      <c r="CN489">
        <v>3.3E-3</v>
      </c>
      <c r="CO489" t="s">
        <v>179</v>
      </c>
      <c r="CP489">
        <v>8.0000000000000004E-4</v>
      </c>
      <c r="CQ489" t="s">
        <v>179</v>
      </c>
      <c r="CR489">
        <v>3.3E-3</v>
      </c>
      <c r="CS489" t="s">
        <v>179</v>
      </c>
      <c r="CT489">
        <v>1.9E-3</v>
      </c>
      <c r="CU489" t="s">
        <v>179</v>
      </c>
      <c r="CV489">
        <v>8.0000000000000004E-4</v>
      </c>
      <c r="CW489" t="s">
        <v>18</v>
      </c>
      <c r="CY489" t="s">
        <v>179</v>
      </c>
      <c r="CZ489">
        <v>5.9999999999999995E-4</v>
      </c>
      <c r="DA489" t="s">
        <v>179</v>
      </c>
      <c r="DB489">
        <v>5.9999999999999995E-4</v>
      </c>
      <c r="DC489" t="s">
        <v>179</v>
      </c>
      <c r="DD489">
        <v>5.9999999999999995E-4</v>
      </c>
      <c r="DE489" t="s">
        <v>179</v>
      </c>
      <c r="DF489">
        <v>5.0000000000000001E-4</v>
      </c>
      <c r="DG489" t="s">
        <v>179</v>
      </c>
      <c r="DH489">
        <v>4.0000000000000002E-4</v>
      </c>
      <c r="DI489" t="s">
        <v>179</v>
      </c>
      <c r="DJ489">
        <v>2.9999999999999997E-4</v>
      </c>
      <c r="DK489" t="s">
        <v>4263</v>
      </c>
      <c r="DL489" t="s">
        <v>59</v>
      </c>
      <c r="DS489">
        <v>93</v>
      </c>
      <c r="DT489" t="s">
        <v>6025</v>
      </c>
      <c r="DW489" t="s">
        <v>5362</v>
      </c>
    </row>
    <row r="490" spans="1:127">
      <c r="A490">
        <v>103</v>
      </c>
      <c r="B490" s="14">
        <v>44753.938888888886</v>
      </c>
      <c r="C490" t="s">
        <v>52</v>
      </c>
      <c r="D490">
        <v>0</v>
      </c>
      <c r="E490">
        <v>0</v>
      </c>
      <c r="F490">
        <v>0</v>
      </c>
      <c r="G490" t="s">
        <v>54</v>
      </c>
      <c r="H490" t="s">
        <v>55</v>
      </c>
      <c r="I490" t="s">
        <v>55</v>
      </c>
      <c r="J490" t="s">
        <v>55</v>
      </c>
      <c r="K490" t="s">
        <v>18</v>
      </c>
      <c r="L490">
        <v>90</v>
      </c>
      <c r="M490" t="s">
        <v>173</v>
      </c>
      <c r="N490">
        <v>0</v>
      </c>
      <c r="O490" t="s">
        <v>173</v>
      </c>
      <c r="P490">
        <v>0</v>
      </c>
      <c r="Q490" t="s">
        <v>173</v>
      </c>
      <c r="R490">
        <v>0</v>
      </c>
      <c r="S490">
        <v>2</v>
      </c>
      <c r="T490" t="s">
        <v>174</v>
      </c>
      <c r="U490">
        <v>4.3029999999999999</v>
      </c>
      <c r="V490">
        <v>0.67569999999999997</v>
      </c>
      <c r="W490" t="s">
        <v>4279</v>
      </c>
      <c r="X490">
        <v>0.33239999999999997</v>
      </c>
      <c r="Y490">
        <v>41.311999999999998</v>
      </c>
      <c r="Z490">
        <v>0.36959999999999998</v>
      </c>
      <c r="AA490" t="s">
        <v>1856</v>
      </c>
      <c r="AB490">
        <v>1.5599999999999999E-2</v>
      </c>
      <c r="AC490" t="s">
        <v>3207</v>
      </c>
      <c r="AD490">
        <v>1.04E-2</v>
      </c>
      <c r="AE490" t="s">
        <v>179</v>
      </c>
      <c r="AF490">
        <v>1.6799999999999999E-2</v>
      </c>
      <c r="AG490">
        <v>0.13070000000000001</v>
      </c>
      <c r="AH490">
        <v>7.3000000000000001E-3</v>
      </c>
      <c r="AI490">
        <v>7.6654</v>
      </c>
      <c r="AJ490">
        <v>3.2599999999999997E-2</v>
      </c>
      <c r="AK490">
        <v>0.81089999999999995</v>
      </c>
      <c r="AL490">
        <v>8.8000000000000005E-3</v>
      </c>
      <c r="AM490" t="s">
        <v>1001</v>
      </c>
      <c r="AN490">
        <v>9.1000000000000004E-3</v>
      </c>
      <c r="AO490" t="s">
        <v>1366</v>
      </c>
      <c r="AP490">
        <v>4.3E-3</v>
      </c>
      <c r="AQ490">
        <v>0.1171</v>
      </c>
      <c r="AR490">
        <v>5.1000000000000004E-3</v>
      </c>
      <c r="AS490" t="s">
        <v>4280</v>
      </c>
      <c r="AT490">
        <v>2.7099999999999999E-2</v>
      </c>
      <c r="AU490" t="s">
        <v>601</v>
      </c>
      <c r="AV490">
        <v>3.8E-3</v>
      </c>
      <c r="AW490">
        <v>7.6E-3</v>
      </c>
      <c r="AX490">
        <v>1E-3</v>
      </c>
      <c r="AY490" t="s">
        <v>303</v>
      </c>
      <c r="AZ490">
        <v>6.9999999999999999E-4</v>
      </c>
      <c r="BA490">
        <v>5.7000000000000002E-3</v>
      </c>
      <c r="BB490">
        <v>6.9999999999999999E-4</v>
      </c>
      <c r="BC490" t="s">
        <v>191</v>
      </c>
      <c r="BD490">
        <v>5.0000000000000001E-4</v>
      </c>
      <c r="BE490" t="s">
        <v>179</v>
      </c>
      <c r="BF490">
        <v>2.9999999999999997E-4</v>
      </c>
      <c r="BG490" t="s">
        <v>179</v>
      </c>
      <c r="BH490">
        <v>1E-4</v>
      </c>
      <c r="BI490" t="s">
        <v>179</v>
      </c>
      <c r="BJ490">
        <v>2.0000000000000001E-4</v>
      </c>
      <c r="BK490">
        <v>1.04E-2</v>
      </c>
      <c r="BL490">
        <v>5.0000000000000001E-4</v>
      </c>
      <c r="BM490">
        <v>3.2000000000000002E-3</v>
      </c>
      <c r="BN490">
        <v>2.9999999999999997E-4</v>
      </c>
      <c r="BO490" t="s">
        <v>419</v>
      </c>
      <c r="BP490">
        <v>5.0000000000000001E-4</v>
      </c>
      <c r="BQ490" t="s">
        <v>179</v>
      </c>
      <c r="BR490">
        <v>2.9999999999999997E-4</v>
      </c>
      <c r="BS490" t="s">
        <v>179</v>
      </c>
      <c r="BT490">
        <v>2.9999999999999997E-4</v>
      </c>
      <c r="BU490" t="s">
        <v>179</v>
      </c>
      <c r="BV490">
        <v>6.9999999999999999E-4</v>
      </c>
      <c r="BW490" t="s">
        <v>179</v>
      </c>
      <c r="BX490">
        <v>8.0000000000000004E-4</v>
      </c>
      <c r="BY490" t="s">
        <v>18</v>
      </c>
      <c r="CA490" t="s">
        <v>179</v>
      </c>
      <c r="CB490">
        <v>8.0000000000000004E-4</v>
      </c>
      <c r="CC490" t="s">
        <v>179</v>
      </c>
      <c r="CD490">
        <v>2.0999999999999999E-3</v>
      </c>
      <c r="CE490" t="s">
        <v>179</v>
      </c>
      <c r="CF490">
        <v>2.3E-3</v>
      </c>
      <c r="CG490" t="s">
        <v>179</v>
      </c>
      <c r="CH490">
        <v>1E-4</v>
      </c>
      <c r="CI490" t="s">
        <v>179</v>
      </c>
      <c r="CJ490">
        <v>7.0000000000000001E-3</v>
      </c>
      <c r="CK490" t="s">
        <v>179</v>
      </c>
      <c r="CL490">
        <v>1.11E-2</v>
      </c>
      <c r="CM490" t="s">
        <v>179</v>
      </c>
      <c r="CN490">
        <v>3.0999999999999999E-3</v>
      </c>
      <c r="CO490" t="s">
        <v>179</v>
      </c>
      <c r="CP490">
        <v>8.0000000000000004E-4</v>
      </c>
      <c r="CQ490" t="s">
        <v>179</v>
      </c>
      <c r="CR490">
        <v>3.3E-3</v>
      </c>
      <c r="CS490" t="s">
        <v>179</v>
      </c>
      <c r="CT490">
        <v>1.8E-3</v>
      </c>
      <c r="CU490" t="s">
        <v>18</v>
      </c>
      <c r="CW490" t="s">
        <v>18</v>
      </c>
      <c r="CY490" t="s">
        <v>179</v>
      </c>
      <c r="CZ490">
        <v>5.9999999999999995E-4</v>
      </c>
      <c r="DA490" t="s">
        <v>179</v>
      </c>
      <c r="DB490">
        <v>5.0000000000000001E-4</v>
      </c>
      <c r="DC490" t="s">
        <v>179</v>
      </c>
      <c r="DD490">
        <v>5.9999999999999995E-4</v>
      </c>
      <c r="DE490" t="s">
        <v>179</v>
      </c>
      <c r="DF490">
        <v>5.9999999999999995E-4</v>
      </c>
      <c r="DG490" t="s">
        <v>179</v>
      </c>
      <c r="DH490">
        <v>4.0000000000000002E-4</v>
      </c>
      <c r="DI490" t="s">
        <v>179</v>
      </c>
      <c r="DJ490">
        <v>2.9999999999999997E-4</v>
      </c>
      <c r="DK490" t="s">
        <v>4281</v>
      </c>
      <c r="DL490" t="s">
        <v>59</v>
      </c>
      <c r="DS490">
        <v>4</v>
      </c>
      <c r="DT490" t="s">
        <v>5984</v>
      </c>
      <c r="DW490" t="s">
        <v>5363</v>
      </c>
    </row>
    <row r="491" spans="1:127">
      <c r="A491">
        <v>104</v>
      </c>
      <c r="B491" s="14">
        <v>44753.940972222219</v>
      </c>
      <c r="C491" t="s">
        <v>52</v>
      </c>
      <c r="D491">
        <v>0</v>
      </c>
      <c r="E491">
        <v>0</v>
      </c>
      <c r="F491">
        <v>0</v>
      </c>
      <c r="G491" t="s">
        <v>54</v>
      </c>
      <c r="H491" t="s">
        <v>55</v>
      </c>
      <c r="I491" t="s">
        <v>55</v>
      </c>
      <c r="J491" t="s">
        <v>55</v>
      </c>
      <c r="K491" t="s">
        <v>18</v>
      </c>
      <c r="L491">
        <v>90</v>
      </c>
      <c r="M491" t="s">
        <v>173</v>
      </c>
      <c r="N491">
        <v>0</v>
      </c>
      <c r="O491" t="s">
        <v>173</v>
      </c>
      <c r="P491">
        <v>0</v>
      </c>
      <c r="Q491" t="s">
        <v>173</v>
      </c>
      <c r="R491">
        <v>0</v>
      </c>
      <c r="S491">
        <v>2</v>
      </c>
      <c r="T491" t="s">
        <v>174</v>
      </c>
      <c r="U491">
        <v>4.0144000000000002</v>
      </c>
      <c r="V491">
        <v>0.67630000000000001</v>
      </c>
      <c r="W491" t="s">
        <v>4282</v>
      </c>
      <c r="X491">
        <v>0.32579999999999998</v>
      </c>
      <c r="Y491">
        <v>38.971499999999999</v>
      </c>
      <c r="Z491">
        <v>0.35859999999999997</v>
      </c>
      <c r="AA491" t="s">
        <v>3010</v>
      </c>
      <c r="AB491">
        <v>1.5599999999999999E-2</v>
      </c>
      <c r="AC491" t="s">
        <v>179</v>
      </c>
      <c r="AD491">
        <v>8.5000000000000006E-3</v>
      </c>
      <c r="AE491" t="s">
        <v>179</v>
      </c>
      <c r="AF491">
        <v>1.66E-2</v>
      </c>
      <c r="AG491">
        <v>0.18229999999999999</v>
      </c>
      <c r="AH491">
        <v>8.0999999999999996E-3</v>
      </c>
      <c r="AI491">
        <v>7.3669000000000002</v>
      </c>
      <c r="AJ491">
        <v>3.2000000000000001E-2</v>
      </c>
      <c r="AK491">
        <v>0.78410000000000002</v>
      </c>
      <c r="AL491">
        <v>8.6999999999999994E-3</v>
      </c>
      <c r="AM491" t="s">
        <v>437</v>
      </c>
      <c r="AN491">
        <v>8.9999999999999993E-3</v>
      </c>
      <c r="AO491" t="s">
        <v>981</v>
      </c>
      <c r="AP491">
        <v>4.3E-3</v>
      </c>
      <c r="AQ491">
        <v>0.12479999999999999</v>
      </c>
      <c r="AR491">
        <v>5.3E-3</v>
      </c>
      <c r="AS491" t="s">
        <v>4283</v>
      </c>
      <c r="AT491">
        <v>2.8000000000000001E-2</v>
      </c>
      <c r="AU491" t="s">
        <v>210</v>
      </c>
      <c r="AV491">
        <v>4.0000000000000001E-3</v>
      </c>
      <c r="AW491">
        <v>7.1000000000000004E-3</v>
      </c>
      <c r="AX491">
        <v>1E-3</v>
      </c>
      <c r="AY491" t="s">
        <v>187</v>
      </c>
      <c r="AZ491">
        <v>6.9999999999999999E-4</v>
      </c>
      <c r="BA491">
        <v>6.4999999999999997E-3</v>
      </c>
      <c r="BB491">
        <v>6.9999999999999999E-4</v>
      </c>
      <c r="BC491" t="s">
        <v>267</v>
      </c>
      <c r="BD491">
        <v>5.0000000000000001E-4</v>
      </c>
      <c r="BE491" t="s">
        <v>179</v>
      </c>
      <c r="BF491">
        <v>2.9999999999999997E-4</v>
      </c>
      <c r="BG491" t="s">
        <v>179</v>
      </c>
      <c r="BH491">
        <v>1E-4</v>
      </c>
      <c r="BI491" t="s">
        <v>516</v>
      </c>
      <c r="BJ491">
        <v>2.0000000000000001E-4</v>
      </c>
      <c r="BK491">
        <v>1.03E-2</v>
      </c>
      <c r="BL491">
        <v>5.0000000000000001E-4</v>
      </c>
      <c r="BM491">
        <v>2.8999999999999998E-3</v>
      </c>
      <c r="BN491">
        <v>2.9999999999999997E-4</v>
      </c>
      <c r="BO491" t="s">
        <v>1005</v>
      </c>
      <c r="BP491">
        <v>5.9999999999999995E-4</v>
      </c>
      <c r="BQ491" t="s">
        <v>179</v>
      </c>
      <c r="BR491">
        <v>2.9999999999999997E-4</v>
      </c>
      <c r="BS491" t="s">
        <v>179</v>
      </c>
      <c r="BT491">
        <v>4.0000000000000002E-4</v>
      </c>
      <c r="BU491" t="s">
        <v>179</v>
      </c>
      <c r="BV491">
        <v>6.9999999999999999E-4</v>
      </c>
      <c r="BW491" t="s">
        <v>18</v>
      </c>
      <c r="BY491" t="s">
        <v>18</v>
      </c>
      <c r="CA491" t="s">
        <v>179</v>
      </c>
      <c r="CB491">
        <v>8.0000000000000004E-4</v>
      </c>
      <c r="CC491" t="s">
        <v>451</v>
      </c>
      <c r="CD491">
        <v>2.0999999999999999E-3</v>
      </c>
      <c r="CE491" t="s">
        <v>179</v>
      </c>
      <c r="CF491">
        <v>2.3E-3</v>
      </c>
      <c r="CG491" t="s">
        <v>179</v>
      </c>
      <c r="CH491">
        <v>1E-4</v>
      </c>
      <c r="CI491" t="s">
        <v>179</v>
      </c>
      <c r="CJ491">
        <v>7.1999999999999998E-3</v>
      </c>
      <c r="CK491" t="s">
        <v>179</v>
      </c>
      <c r="CL491">
        <v>1.0999999999999999E-2</v>
      </c>
      <c r="CM491" t="s">
        <v>179</v>
      </c>
      <c r="CN491">
        <v>4.1999999999999997E-3</v>
      </c>
      <c r="CO491" t="s">
        <v>179</v>
      </c>
      <c r="CP491">
        <v>8.9999999999999998E-4</v>
      </c>
      <c r="CQ491" t="s">
        <v>179</v>
      </c>
      <c r="CR491">
        <v>3.0999999999999999E-3</v>
      </c>
      <c r="CS491" t="s">
        <v>179</v>
      </c>
      <c r="CT491">
        <v>1.9E-3</v>
      </c>
      <c r="CU491" t="s">
        <v>18</v>
      </c>
      <c r="CW491" t="s">
        <v>18</v>
      </c>
      <c r="CY491" t="s">
        <v>179</v>
      </c>
      <c r="CZ491">
        <v>5.9999999999999995E-4</v>
      </c>
      <c r="DA491" t="s">
        <v>179</v>
      </c>
      <c r="DB491">
        <v>5.0000000000000001E-4</v>
      </c>
      <c r="DC491" t="s">
        <v>179</v>
      </c>
      <c r="DD491">
        <v>5.9999999999999995E-4</v>
      </c>
      <c r="DE491" t="s">
        <v>179</v>
      </c>
      <c r="DF491">
        <v>5.9999999999999995E-4</v>
      </c>
      <c r="DG491" t="s">
        <v>179</v>
      </c>
      <c r="DH491">
        <v>4.0000000000000002E-4</v>
      </c>
      <c r="DI491" t="s">
        <v>179</v>
      </c>
      <c r="DJ491">
        <v>4.0000000000000002E-4</v>
      </c>
      <c r="DK491" t="s">
        <v>4281</v>
      </c>
      <c r="DL491" t="s">
        <v>59</v>
      </c>
      <c r="DS491">
        <v>82</v>
      </c>
      <c r="DT491" t="s">
        <v>4284</v>
      </c>
      <c r="DW491" t="s">
        <v>5364</v>
      </c>
    </row>
    <row r="492" spans="1:127">
      <c r="A492">
        <v>105</v>
      </c>
      <c r="B492" s="14">
        <v>44753.943055555559</v>
      </c>
      <c r="C492" t="s">
        <v>52</v>
      </c>
      <c r="D492">
        <v>0</v>
      </c>
      <c r="E492">
        <v>0</v>
      </c>
      <c r="F492">
        <v>0</v>
      </c>
      <c r="G492" t="s">
        <v>54</v>
      </c>
      <c r="H492" t="s">
        <v>55</v>
      </c>
      <c r="I492" t="s">
        <v>55</v>
      </c>
      <c r="J492" t="s">
        <v>55</v>
      </c>
      <c r="K492" t="s">
        <v>18</v>
      </c>
      <c r="L492">
        <v>90</v>
      </c>
      <c r="M492" t="s">
        <v>173</v>
      </c>
      <c r="N492">
        <v>0</v>
      </c>
      <c r="O492" t="s">
        <v>173</v>
      </c>
      <c r="P492">
        <v>0</v>
      </c>
      <c r="Q492" t="s">
        <v>173</v>
      </c>
      <c r="R492">
        <v>0</v>
      </c>
      <c r="S492">
        <v>2</v>
      </c>
      <c r="T492" t="s">
        <v>174</v>
      </c>
      <c r="U492">
        <v>4.6348000000000003</v>
      </c>
      <c r="V492">
        <v>0.67630000000000001</v>
      </c>
      <c r="W492" t="s">
        <v>4285</v>
      </c>
      <c r="X492">
        <v>0.32</v>
      </c>
      <c r="Y492">
        <v>39.773499999999999</v>
      </c>
      <c r="Z492">
        <v>0.36030000000000001</v>
      </c>
      <c r="AA492" t="s">
        <v>1856</v>
      </c>
      <c r="AB492">
        <v>1.4999999999999999E-2</v>
      </c>
      <c r="AC492" t="s">
        <v>2689</v>
      </c>
      <c r="AD492">
        <v>1.01E-2</v>
      </c>
      <c r="AE492" t="s">
        <v>179</v>
      </c>
      <c r="AF492">
        <v>1.6400000000000001E-2</v>
      </c>
      <c r="AG492">
        <v>6.9900000000000004E-2</v>
      </c>
      <c r="AH492">
        <v>6.4999999999999997E-3</v>
      </c>
      <c r="AI492">
        <v>7.0957999999999997</v>
      </c>
      <c r="AJ492">
        <v>3.1199999999999999E-2</v>
      </c>
      <c r="AK492">
        <v>0.72650000000000003</v>
      </c>
      <c r="AL492">
        <v>8.3000000000000001E-3</v>
      </c>
      <c r="AM492" t="s">
        <v>708</v>
      </c>
      <c r="AN492">
        <v>8.6999999999999994E-3</v>
      </c>
      <c r="AO492" t="s">
        <v>387</v>
      </c>
      <c r="AP492">
        <v>4.1000000000000003E-3</v>
      </c>
      <c r="AQ492">
        <v>0.104</v>
      </c>
      <c r="AR492">
        <v>4.8999999999999998E-3</v>
      </c>
      <c r="AS492" t="s">
        <v>4286</v>
      </c>
      <c r="AT492">
        <v>2.6200000000000001E-2</v>
      </c>
      <c r="AU492" t="s">
        <v>179</v>
      </c>
      <c r="AV492">
        <v>3.7000000000000002E-3</v>
      </c>
      <c r="AW492">
        <v>9.7000000000000003E-3</v>
      </c>
      <c r="AX492">
        <v>1E-3</v>
      </c>
      <c r="AY492" t="s">
        <v>638</v>
      </c>
      <c r="AZ492">
        <v>6.9999999999999999E-4</v>
      </c>
      <c r="BA492">
        <v>5.3E-3</v>
      </c>
      <c r="BB492">
        <v>5.9999999999999995E-4</v>
      </c>
      <c r="BC492" t="s">
        <v>267</v>
      </c>
      <c r="BD492">
        <v>5.0000000000000001E-4</v>
      </c>
      <c r="BE492" t="s">
        <v>179</v>
      </c>
      <c r="BF492">
        <v>2.9999999999999997E-4</v>
      </c>
      <c r="BG492" t="s">
        <v>179</v>
      </c>
      <c r="BH492">
        <v>1E-4</v>
      </c>
      <c r="BI492" t="s">
        <v>246</v>
      </c>
      <c r="BJ492">
        <v>2.0000000000000001E-4</v>
      </c>
      <c r="BK492">
        <v>1.0500000000000001E-2</v>
      </c>
      <c r="BL492">
        <v>5.0000000000000001E-4</v>
      </c>
      <c r="BM492">
        <v>2.8E-3</v>
      </c>
      <c r="BN492">
        <v>2.9999999999999997E-4</v>
      </c>
      <c r="BO492" t="s">
        <v>242</v>
      </c>
      <c r="BP492">
        <v>5.9999999999999995E-4</v>
      </c>
      <c r="BQ492" t="s">
        <v>179</v>
      </c>
      <c r="BR492">
        <v>2.9999999999999997E-4</v>
      </c>
      <c r="BS492" t="s">
        <v>179</v>
      </c>
      <c r="BT492">
        <v>4.0000000000000002E-4</v>
      </c>
      <c r="BU492" t="s">
        <v>179</v>
      </c>
      <c r="BV492">
        <v>6.9999999999999999E-4</v>
      </c>
      <c r="BW492" t="s">
        <v>18</v>
      </c>
      <c r="BY492" t="s">
        <v>18</v>
      </c>
      <c r="CA492" t="s">
        <v>179</v>
      </c>
      <c r="CB492">
        <v>8.0000000000000004E-4</v>
      </c>
      <c r="CC492" t="s">
        <v>179</v>
      </c>
      <c r="CD492">
        <v>2.0999999999999999E-3</v>
      </c>
      <c r="CE492" t="s">
        <v>179</v>
      </c>
      <c r="CF492">
        <v>2.3E-3</v>
      </c>
      <c r="CG492" t="s">
        <v>216</v>
      </c>
      <c r="CH492">
        <v>1E-4</v>
      </c>
      <c r="CI492" t="s">
        <v>179</v>
      </c>
      <c r="CJ492">
        <v>7.4000000000000003E-3</v>
      </c>
      <c r="CK492" t="s">
        <v>179</v>
      </c>
      <c r="CL492">
        <v>1.0999999999999999E-2</v>
      </c>
      <c r="CM492" t="s">
        <v>179</v>
      </c>
      <c r="CN492">
        <v>3.7000000000000002E-3</v>
      </c>
      <c r="CO492" t="s">
        <v>179</v>
      </c>
      <c r="CP492">
        <v>8.0000000000000004E-4</v>
      </c>
      <c r="CQ492" t="s">
        <v>179</v>
      </c>
      <c r="CR492">
        <v>3.0999999999999999E-3</v>
      </c>
      <c r="CS492" t="s">
        <v>179</v>
      </c>
      <c r="CT492">
        <v>1.8E-3</v>
      </c>
      <c r="CU492" t="s">
        <v>18</v>
      </c>
      <c r="CW492" t="s">
        <v>18</v>
      </c>
      <c r="CY492" t="s">
        <v>179</v>
      </c>
      <c r="CZ492">
        <v>5.9999999999999995E-4</v>
      </c>
      <c r="DA492" t="s">
        <v>179</v>
      </c>
      <c r="DB492">
        <v>5.9999999999999995E-4</v>
      </c>
      <c r="DC492" t="s">
        <v>179</v>
      </c>
      <c r="DD492">
        <v>5.9999999999999995E-4</v>
      </c>
      <c r="DE492" t="s">
        <v>179</v>
      </c>
      <c r="DF492">
        <v>5.9999999999999995E-4</v>
      </c>
      <c r="DG492" t="s">
        <v>179</v>
      </c>
      <c r="DH492">
        <v>4.0000000000000002E-4</v>
      </c>
      <c r="DI492" t="s">
        <v>179</v>
      </c>
      <c r="DJ492">
        <v>2.9999999999999997E-4</v>
      </c>
      <c r="DK492" t="s">
        <v>4281</v>
      </c>
      <c r="DL492" t="s">
        <v>59</v>
      </c>
      <c r="DS492">
        <v>82</v>
      </c>
      <c r="DT492" t="s">
        <v>6033</v>
      </c>
      <c r="DW492" t="s">
        <v>5365</v>
      </c>
    </row>
    <row r="493" spans="1:127">
      <c r="A493">
        <v>106</v>
      </c>
      <c r="B493" s="14">
        <v>44753.945138888892</v>
      </c>
      <c r="C493" t="s">
        <v>52</v>
      </c>
      <c r="D493">
        <v>0</v>
      </c>
      <c r="E493">
        <v>0</v>
      </c>
      <c r="F493">
        <v>0</v>
      </c>
      <c r="G493" t="s">
        <v>54</v>
      </c>
      <c r="H493" t="s">
        <v>55</v>
      </c>
      <c r="I493" t="s">
        <v>55</v>
      </c>
      <c r="J493" t="s">
        <v>55</v>
      </c>
      <c r="K493" t="s">
        <v>18</v>
      </c>
      <c r="L493">
        <v>90</v>
      </c>
      <c r="M493" t="s">
        <v>173</v>
      </c>
      <c r="N493">
        <v>0</v>
      </c>
      <c r="O493" t="s">
        <v>173</v>
      </c>
      <c r="P493">
        <v>0</v>
      </c>
      <c r="Q493" t="s">
        <v>173</v>
      </c>
      <c r="R493">
        <v>0</v>
      </c>
      <c r="S493">
        <v>2</v>
      </c>
      <c r="T493" t="s">
        <v>174</v>
      </c>
      <c r="U493">
        <v>4.4028999999999998</v>
      </c>
      <c r="V493">
        <v>0.69079999999999997</v>
      </c>
      <c r="W493" t="s">
        <v>4287</v>
      </c>
      <c r="X493">
        <v>0.33</v>
      </c>
      <c r="Y493">
        <v>41.760800000000003</v>
      </c>
      <c r="Z493">
        <v>0.37290000000000001</v>
      </c>
      <c r="AA493" t="s">
        <v>354</v>
      </c>
      <c r="AB493">
        <v>1.5800000000000002E-2</v>
      </c>
      <c r="AC493" t="s">
        <v>179</v>
      </c>
      <c r="AD493">
        <v>9.2999999999999992E-3</v>
      </c>
      <c r="AE493" t="s">
        <v>179</v>
      </c>
      <c r="AF493">
        <v>1.67E-2</v>
      </c>
      <c r="AG493">
        <v>0.18149999999999999</v>
      </c>
      <c r="AH493">
        <v>8.2000000000000007E-3</v>
      </c>
      <c r="AI493">
        <v>7.7771999999999997</v>
      </c>
      <c r="AJ493">
        <v>3.3000000000000002E-2</v>
      </c>
      <c r="AK493">
        <v>0.85540000000000005</v>
      </c>
      <c r="AL493">
        <v>9.1000000000000004E-3</v>
      </c>
      <c r="AM493" t="s">
        <v>1808</v>
      </c>
      <c r="AN493">
        <v>8.9999999999999993E-3</v>
      </c>
      <c r="AO493" t="s">
        <v>1808</v>
      </c>
      <c r="AP493">
        <v>4.3E-3</v>
      </c>
      <c r="AQ493">
        <v>0.12470000000000001</v>
      </c>
      <c r="AR493">
        <v>5.3E-3</v>
      </c>
      <c r="AS493" t="s">
        <v>4288</v>
      </c>
      <c r="AT493">
        <v>2.7799999999999998E-2</v>
      </c>
      <c r="AU493" t="s">
        <v>179</v>
      </c>
      <c r="AV493">
        <v>3.8999999999999998E-3</v>
      </c>
      <c r="AW493">
        <v>1.06E-2</v>
      </c>
      <c r="AX493">
        <v>1.1000000000000001E-3</v>
      </c>
      <c r="AY493" t="s">
        <v>208</v>
      </c>
      <c r="AZ493">
        <v>8.0000000000000004E-4</v>
      </c>
      <c r="BA493">
        <v>7.4999999999999997E-3</v>
      </c>
      <c r="BB493">
        <v>6.9999999999999999E-4</v>
      </c>
      <c r="BC493" t="s">
        <v>304</v>
      </c>
      <c r="BD493">
        <v>5.0000000000000001E-4</v>
      </c>
      <c r="BE493" t="s">
        <v>179</v>
      </c>
      <c r="BF493">
        <v>2.9999999999999997E-4</v>
      </c>
      <c r="BG493" t="s">
        <v>246</v>
      </c>
      <c r="BH493">
        <v>1E-4</v>
      </c>
      <c r="BI493" t="s">
        <v>516</v>
      </c>
      <c r="BJ493">
        <v>2.0000000000000001E-4</v>
      </c>
      <c r="BK493">
        <v>1.09E-2</v>
      </c>
      <c r="BL493">
        <v>5.0000000000000001E-4</v>
      </c>
      <c r="BM493">
        <v>3.3E-3</v>
      </c>
      <c r="BN493">
        <v>2.9999999999999997E-4</v>
      </c>
      <c r="BO493" t="s">
        <v>283</v>
      </c>
      <c r="BP493">
        <v>5.0000000000000001E-4</v>
      </c>
      <c r="BQ493" t="s">
        <v>179</v>
      </c>
      <c r="BR493">
        <v>2.9999999999999997E-4</v>
      </c>
      <c r="BS493" t="s">
        <v>179</v>
      </c>
      <c r="BT493">
        <v>4.0000000000000002E-4</v>
      </c>
      <c r="BU493" t="s">
        <v>179</v>
      </c>
      <c r="BV493">
        <v>6.9999999999999999E-4</v>
      </c>
      <c r="BW493" t="s">
        <v>179</v>
      </c>
      <c r="BX493">
        <v>8.0000000000000004E-4</v>
      </c>
      <c r="BY493" t="s">
        <v>179</v>
      </c>
      <c r="BZ493">
        <v>1.1000000000000001E-3</v>
      </c>
      <c r="CA493" t="s">
        <v>179</v>
      </c>
      <c r="CB493">
        <v>8.0000000000000004E-4</v>
      </c>
      <c r="CC493" t="s">
        <v>179</v>
      </c>
      <c r="CD493">
        <v>2.0999999999999999E-3</v>
      </c>
      <c r="CE493" t="s">
        <v>179</v>
      </c>
      <c r="CF493">
        <v>2.3E-3</v>
      </c>
      <c r="CG493" t="s">
        <v>179</v>
      </c>
      <c r="CH493">
        <v>1E-4</v>
      </c>
      <c r="CI493" t="s">
        <v>179</v>
      </c>
      <c r="CJ493">
        <v>7.0000000000000001E-3</v>
      </c>
      <c r="CK493" t="s">
        <v>179</v>
      </c>
      <c r="CL493">
        <v>1.11E-2</v>
      </c>
      <c r="CM493" t="s">
        <v>179</v>
      </c>
      <c r="CN493">
        <v>2.7000000000000001E-3</v>
      </c>
      <c r="CO493" t="s">
        <v>179</v>
      </c>
      <c r="CP493">
        <v>8.9999999999999998E-4</v>
      </c>
      <c r="CQ493" t="s">
        <v>179</v>
      </c>
      <c r="CR493">
        <v>3.3999999999999998E-3</v>
      </c>
      <c r="CS493" t="s">
        <v>179</v>
      </c>
      <c r="CT493">
        <v>1.9E-3</v>
      </c>
      <c r="CU493" t="s">
        <v>18</v>
      </c>
      <c r="CW493" t="s">
        <v>18</v>
      </c>
      <c r="CY493" t="s">
        <v>179</v>
      </c>
      <c r="CZ493">
        <v>5.9999999999999995E-4</v>
      </c>
      <c r="DA493" t="s">
        <v>179</v>
      </c>
      <c r="DB493">
        <v>5.9999999999999995E-4</v>
      </c>
      <c r="DC493" t="s">
        <v>179</v>
      </c>
      <c r="DD493">
        <v>5.9999999999999995E-4</v>
      </c>
      <c r="DE493" t="s">
        <v>179</v>
      </c>
      <c r="DF493">
        <v>5.9999999999999995E-4</v>
      </c>
      <c r="DG493" t="s">
        <v>179</v>
      </c>
      <c r="DH493">
        <v>4.0000000000000002E-4</v>
      </c>
      <c r="DI493" t="s">
        <v>179</v>
      </c>
      <c r="DJ493">
        <v>2.9999999999999997E-4</v>
      </c>
      <c r="DK493" t="s">
        <v>4281</v>
      </c>
      <c r="DL493" t="s">
        <v>59</v>
      </c>
      <c r="DS493">
        <v>134</v>
      </c>
      <c r="DT493" t="s">
        <v>5997</v>
      </c>
      <c r="DW493" t="s">
        <v>5366</v>
      </c>
    </row>
    <row r="494" spans="1:127">
      <c r="A494">
        <v>107</v>
      </c>
      <c r="B494" s="14">
        <v>44753.949305555558</v>
      </c>
      <c r="C494" t="s">
        <v>52</v>
      </c>
      <c r="D494">
        <v>0</v>
      </c>
      <c r="E494">
        <v>0</v>
      </c>
      <c r="F494">
        <v>0</v>
      </c>
      <c r="G494" t="s">
        <v>54</v>
      </c>
      <c r="H494" t="s">
        <v>55</v>
      </c>
      <c r="I494" t="s">
        <v>55</v>
      </c>
      <c r="J494" t="s">
        <v>55</v>
      </c>
      <c r="K494" t="s">
        <v>18</v>
      </c>
      <c r="L494">
        <v>90</v>
      </c>
      <c r="M494" t="s">
        <v>173</v>
      </c>
      <c r="N494">
        <v>0</v>
      </c>
      <c r="O494" t="s">
        <v>173</v>
      </c>
      <c r="P494">
        <v>0</v>
      </c>
      <c r="Q494" t="s">
        <v>173</v>
      </c>
      <c r="R494">
        <v>0</v>
      </c>
      <c r="S494">
        <v>2</v>
      </c>
      <c r="T494" t="s">
        <v>174</v>
      </c>
      <c r="U494">
        <v>3.7033</v>
      </c>
      <c r="V494">
        <v>0.66739999999999999</v>
      </c>
      <c r="W494" t="s">
        <v>4289</v>
      </c>
      <c r="X494">
        <v>0.33210000000000001</v>
      </c>
      <c r="Y494">
        <v>41.833399999999997</v>
      </c>
      <c r="Z494">
        <v>0.37269999999999998</v>
      </c>
      <c r="AA494" t="s">
        <v>1431</v>
      </c>
      <c r="AB494">
        <v>1.55E-2</v>
      </c>
      <c r="AC494" t="s">
        <v>3023</v>
      </c>
      <c r="AD494">
        <v>1.03E-2</v>
      </c>
      <c r="AE494" t="s">
        <v>179</v>
      </c>
      <c r="AF494">
        <v>1.6799999999999999E-2</v>
      </c>
      <c r="AG494">
        <v>8.09E-2</v>
      </c>
      <c r="AH494">
        <v>6.8999999999999999E-3</v>
      </c>
      <c r="AI494">
        <v>7.5454999999999997</v>
      </c>
      <c r="AJ494">
        <v>3.2399999999999998E-2</v>
      </c>
      <c r="AK494">
        <v>0.84430000000000005</v>
      </c>
      <c r="AL494">
        <v>8.9999999999999993E-3</v>
      </c>
      <c r="AM494" t="s">
        <v>605</v>
      </c>
      <c r="AN494">
        <v>9.1000000000000004E-3</v>
      </c>
      <c r="AO494" t="s">
        <v>1362</v>
      </c>
      <c r="AP494">
        <v>4.3E-3</v>
      </c>
      <c r="AQ494">
        <v>0.1237</v>
      </c>
      <c r="AR494">
        <v>5.3E-3</v>
      </c>
      <c r="AS494" t="s">
        <v>4290</v>
      </c>
      <c r="AT494">
        <v>2.7900000000000001E-2</v>
      </c>
      <c r="AU494" t="s">
        <v>227</v>
      </c>
      <c r="AV494">
        <v>3.8999999999999998E-3</v>
      </c>
      <c r="AW494">
        <v>7.0000000000000001E-3</v>
      </c>
      <c r="AX494">
        <v>1E-3</v>
      </c>
      <c r="AY494" t="s">
        <v>301</v>
      </c>
      <c r="AZ494">
        <v>8.0000000000000004E-4</v>
      </c>
      <c r="BA494">
        <v>7.4000000000000003E-3</v>
      </c>
      <c r="BB494">
        <v>8.0000000000000004E-4</v>
      </c>
      <c r="BC494" t="s">
        <v>245</v>
      </c>
      <c r="BD494">
        <v>5.0000000000000001E-4</v>
      </c>
      <c r="BE494" t="s">
        <v>179</v>
      </c>
      <c r="BF494">
        <v>2.9999999999999997E-4</v>
      </c>
      <c r="BG494" t="s">
        <v>179</v>
      </c>
      <c r="BH494">
        <v>1E-4</v>
      </c>
      <c r="BI494" t="s">
        <v>179</v>
      </c>
      <c r="BJ494">
        <v>2.0000000000000001E-4</v>
      </c>
      <c r="BK494">
        <v>9.4000000000000004E-3</v>
      </c>
      <c r="BL494">
        <v>5.0000000000000001E-4</v>
      </c>
      <c r="BM494">
        <v>2.8E-3</v>
      </c>
      <c r="BN494">
        <v>2.9999999999999997E-4</v>
      </c>
      <c r="BO494" t="s">
        <v>377</v>
      </c>
      <c r="BP494">
        <v>5.0000000000000001E-4</v>
      </c>
      <c r="BQ494" t="s">
        <v>179</v>
      </c>
      <c r="BR494">
        <v>2.9999999999999997E-4</v>
      </c>
      <c r="BS494" t="s">
        <v>179</v>
      </c>
      <c r="BT494">
        <v>4.0000000000000002E-4</v>
      </c>
      <c r="BU494" t="s">
        <v>179</v>
      </c>
      <c r="BV494">
        <v>5.9999999999999995E-4</v>
      </c>
      <c r="BW494" t="s">
        <v>18</v>
      </c>
      <c r="BY494" t="s">
        <v>179</v>
      </c>
      <c r="BZ494">
        <v>1.1999999999999999E-3</v>
      </c>
      <c r="CA494" t="s">
        <v>179</v>
      </c>
      <c r="CB494">
        <v>8.0000000000000004E-4</v>
      </c>
      <c r="CC494" t="s">
        <v>179</v>
      </c>
      <c r="CD494">
        <v>2.0999999999999999E-3</v>
      </c>
      <c r="CE494" t="s">
        <v>179</v>
      </c>
      <c r="CF494">
        <v>2.2000000000000001E-3</v>
      </c>
      <c r="CG494" t="s">
        <v>216</v>
      </c>
      <c r="CH494">
        <v>1E-4</v>
      </c>
      <c r="CI494" t="s">
        <v>179</v>
      </c>
      <c r="CJ494">
        <v>7.1999999999999998E-3</v>
      </c>
      <c r="CK494" t="s">
        <v>179</v>
      </c>
      <c r="CL494">
        <v>1.17E-2</v>
      </c>
      <c r="CM494" t="s">
        <v>348</v>
      </c>
      <c r="CN494">
        <v>2.8E-3</v>
      </c>
      <c r="CO494" t="s">
        <v>179</v>
      </c>
      <c r="CP494">
        <v>8.9999999999999998E-4</v>
      </c>
      <c r="CQ494" t="s">
        <v>179</v>
      </c>
      <c r="CR494">
        <v>3.3E-3</v>
      </c>
      <c r="CS494" t="s">
        <v>179</v>
      </c>
      <c r="CT494">
        <v>1.9E-3</v>
      </c>
      <c r="CU494" t="s">
        <v>18</v>
      </c>
      <c r="CW494" t="s">
        <v>179</v>
      </c>
      <c r="CX494">
        <v>5.9999999999999995E-4</v>
      </c>
      <c r="CY494" t="s">
        <v>179</v>
      </c>
      <c r="CZ494">
        <v>5.9999999999999995E-4</v>
      </c>
      <c r="DA494" t="s">
        <v>179</v>
      </c>
      <c r="DB494">
        <v>5.9999999999999995E-4</v>
      </c>
      <c r="DC494" t="s">
        <v>179</v>
      </c>
      <c r="DD494">
        <v>5.9999999999999995E-4</v>
      </c>
      <c r="DE494" t="s">
        <v>179</v>
      </c>
      <c r="DF494">
        <v>6.9999999999999999E-4</v>
      </c>
      <c r="DG494" t="s">
        <v>179</v>
      </c>
      <c r="DH494">
        <v>4.0000000000000002E-4</v>
      </c>
      <c r="DI494" t="s">
        <v>179</v>
      </c>
      <c r="DJ494">
        <v>2.9999999999999997E-4</v>
      </c>
      <c r="DK494" t="s">
        <v>4281</v>
      </c>
      <c r="DL494" t="s">
        <v>59</v>
      </c>
      <c r="DS494">
        <v>10</v>
      </c>
      <c r="DT494" t="s">
        <v>5984</v>
      </c>
      <c r="DW494" t="s">
        <v>5367</v>
      </c>
    </row>
    <row r="495" spans="1:127">
      <c r="A495">
        <v>108</v>
      </c>
      <c r="B495" s="14">
        <v>44753.951388888891</v>
      </c>
      <c r="C495" t="s">
        <v>52</v>
      </c>
      <c r="D495">
        <v>0</v>
      </c>
      <c r="E495">
        <v>0</v>
      </c>
      <c r="F495">
        <v>0</v>
      </c>
      <c r="G495" t="s">
        <v>54</v>
      </c>
      <c r="H495" t="s">
        <v>55</v>
      </c>
      <c r="I495" t="s">
        <v>55</v>
      </c>
      <c r="J495" t="s">
        <v>55</v>
      </c>
      <c r="K495" t="s">
        <v>18</v>
      </c>
      <c r="L495">
        <v>90</v>
      </c>
      <c r="M495" t="s">
        <v>173</v>
      </c>
      <c r="N495">
        <v>0</v>
      </c>
      <c r="O495" t="s">
        <v>173</v>
      </c>
      <c r="P495">
        <v>0</v>
      </c>
      <c r="Q495" t="s">
        <v>173</v>
      </c>
      <c r="R495">
        <v>0</v>
      </c>
      <c r="S495">
        <v>2</v>
      </c>
      <c r="T495" t="s">
        <v>174</v>
      </c>
      <c r="U495">
        <v>3.0670000000000002</v>
      </c>
      <c r="V495">
        <v>0.63600000000000001</v>
      </c>
      <c r="W495" t="s">
        <v>4291</v>
      </c>
      <c r="X495">
        <v>0.33239999999999997</v>
      </c>
      <c r="Y495">
        <v>40.534500000000001</v>
      </c>
      <c r="Z495">
        <v>0.36499999999999999</v>
      </c>
      <c r="AA495" t="s">
        <v>662</v>
      </c>
      <c r="AB495">
        <v>1.52E-2</v>
      </c>
      <c r="AC495" t="s">
        <v>2906</v>
      </c>
      <c r="AD495">
        <v>1.03E-2</v>
      </c>
      <c r="AE495" t="s">
        <v>179</v>
      </c>
      <c r="AF495">
        <v>1.6500000000000001E-2</v>
      </c>
      <c r="AG495">
        <v>9.06E-2</v>
      </c>
      <c r="AH495">
        <v>6.8999999999999999E-3</v>
      </c>
      <c r="AI495">
        <v>7.5471000000000004</v>
      </c>
      <c r="AJ495">
        <v>3.2399999999999998E-2</v>
      </c>
      <c r="AK495">
        <v>0.74029999999999996</v>
      </c>
      <c r="AL495">
        <v>8.5000000000000006E-3</v>
      </c>
      <c r="AM495" t="s">
        <v>1701</v>
      </c>
      <c r="AN495">
        <v>8.5000000000000006E-3</v>
      </c>
      <c r="AO495" t="s">
        <v>1930</v>
      </c>
      <c r="AP495">
        <v>4.1000000000000003E-3</v>
      </c>
      <c r="AQ495">
        <v>0.10539999999999999</v>
      </c>
      <c r="AR495">
        <v>4.8999999999999998E-3</v>
      </c>
      <c r="AS495" t="s">
        <v>4292</v>
      </c>
      <c r="AT495">
        <v>2.6499999999999999E-2</v>
      </c>
      <c r="AU495" t="s">
        <v>179</v>
      </c>
      <c r="AV495">
        <v>3.7000000000000002E-3</v>
      </c>
      <c r="AW495">
        <v>9.9000000000000008E-3</v>
      </c>
      <c r="AX495">
        <v>1E-3</v>
      </c>
      <c r="AY495" t="s">
        <v>301</v>
      </c>
      <c r="AZ495">
        <v>6.9999999999999999E-4</v>
      </c>
      <c r="BA495">
        <v>6.7000000000000002E-3</v>
      </c>
      <c r="BB495">
        <v>6.9999999999999999E-4</v>
      </c>
      <c r="BC495" t="s">
        <v>267</v>
      </c>
      <c r="BD495">
        <v>5.0000000000000001E-4</v>
      </c>
      <c r="BE495" t="s">
        <v>179</v>
      </c>
      <c r="BF495">
        <v>2.9999999999999997E-4</v>
      </c>
      <c r="BG495" t="s">
        <v>179</v>
      </c>
      <c r="BH495">
        <v>1E-4</v>
      </c>
      <c r="BI495" t="s">
        <v>318</v>
      </c>
      <c r="BJ495">
        <v>2.0000000000000001E-4</v>
      </c>
      <c r="BK495">
        <v>1.0200000000000001E-2</v>
      </c>
      <c r="BL495">
        <v>5.0000000000000001E-4</v>
      </c>
      <c r="BM495">
        <v>2.8E-3</v>
      </c>
      <c r="BN495">
        <v>2.9999999999999997E-4</v>
      </c>
      <c r="BO495" t="s">
        <v>377</v>
      </c>
      <c r="BP495">
        <v>5.9999999999999995E-4</v>
      </c>
      <c r="BQ495" t="s">
        <v>179</v>
      </c>
      <c r="BR495">
        <v>2.9999999999999997E-4</v>
      </c>
      <c r="BS495" t="s">
        <v>179</v>
      </c>
      <c r="BT495">
        <v>4.0000000000000002E-4</v>
      </c>
      <c r="BU495" t="s">
        <v>179</v>
      </c>
      <c r="BV495">
        <v>6.9999999999999999E-4</v>
      </c>
      <c r="BW495" t="s">
        <v>18</v>
      </c>
      <c r="BY495" t="s">
        <v>179</v>
      </c>
      <c r="BZ495">
        <v>1.1000000000000001E-3</v>
      </c>
      <c r="CA495" t="s">
        <v>179</v>
      </c>
      <c r="CB495">
        <v>8.0000000000000004E-4</v>
      </c>
      <c r="CC495" t="s">
        <v>179</v>
      </c>
      <c r="CD495">
        <v>2E-3</v>
      </c>
      <c r="CE495" t="s">
        <v>179</v>
      </c>
      <c r="CF495">
        <v>2.2000000000000001E-3</v>
      </c>
      <c r="CG495" t="s">
        <v>179</v>
      </c>
      <c r="CH495">
        <v>1E-4</v>
      </c>
      <c r="CI495" t="s">
        <v>179</v>
      </c>
      <c r="CJ495">
        <v>7.0000000000000001E-3</v>
      </c>
      <c r="CK495" t="s">
        <v>179</v>
      </c>
      <c r="CL495">
        <v>1.0800000000000001E-2</v>
      </c>
      <c r="CM495" t="s">
        <v>316</v>
      </c>
      <c r="CN495">
        <v>3.5000000000000001E-3</v>
      </c>
      <c r="CO495" t="s">
        <v>179</v>
      </c>
      <c r="CP495">
        <v>8.0000000000000004E-4</v>
      </c>
      <c r="CQ495" t="s">
        <v>179</v>
      </c>
      <c r="CR495">
        <v>3.0999999999999999E-3</v>
      </c>
      <c r="CS495" t="s">
        <v>179</v>
      </c>
      <c r="CT495">
        <v>1.9E-3</v>
      </c>
      <c r="CU495" t="s">
        <v>179</v>
      </c>
      <c r="CV495">
        <v>6.9999999999999999E-4</v>
      </c>
      <c r="CW495" t="s">
        <v>179</v>
      </c>
      <c r="CX495">
        <v>5.9999999999999995E-4</v>
      </c>
      <c r="CY495" t="s">
        <v>179</v>
      </c>
      <c r="CZ495">
        <v>5.0000000000000001E-4</v>
      </c>
      <c r="DA495" t="s">
        <v>192</v>
      </c>
      <c r="DB495">
        <v>5.9999999999999995E-4</v>
      </c>
      <c r="DC495" t="s">
        <v>179</v>
      </c>
      <c r="DD495">
        <v>5.0000000000000001E-4</v>
      </c>
      <c r="DE495" t="s">
        <v>179</v>
      </c>
      <c r="DF495">
        <v>5.9999999999999995E-4</v>
      </c>
      <c r="DG495" t="s">
        <v>179</v>
      </c>
      <c r="DH495">
        <v>4.0000000000000002E-4</v>
      </c>
      <c r="DI495" t="s">
        <v>179</v>
      </c>
      <c r="DJ495">
        <v>4.0000000000000002E-4</v>
      </c>
      <c r="DK495" t="s">
        <v>4293</v>
      </c>
      <c r="DL495" t="s">
        <v>59</v>
      </c>
      <c r="DS495">
        <v>54</v>
      </c>
      <c r="DT495" t="s">
        <v>5992</v>
      </c>
      <c r="DW495" t="s">
        <v>5368</v>
      </c>
    </row>
    <row r="496" spans="1:127">
      <c r="A496">
        <v>109</v>
      </c>
      <c r="B496" s="14">
        <v>44753.953472222223</v>
      </c>
      <c r="C496" t="s">
        <v>52</v>
      </c>
      <c r="D496">
        <v>0</v>
      </c>
      <c r="E496">
        <v>0</v>
      </c>
      <c r="F496">
        <v>0</v>
      </c>
      <c r="G496" t="s">
        <v>54</v>
      </c>
      <c r="H496" t="s">
        <v>55</v>
      </c>
      <c r="I496" t="s">
        <v>55</v>
      </c>
      <c r="J496" t="s">
        <v>55</v>
      </c>
      <c r="K496" t="s">
        <v>18</v>
      </c>
      <c r="L496">
        <v>90</v>
      </c>
      <c r="M496" t="s">
        <v>173</v>
      </c>
      <c r="N496">
        <v>0</v>
      </c>
      <c r="O496" t="s">
        <v>173</v>
      </c>
      <c r="P496">
        <v>0</v>
      </c>
      <c r="Q496" t="s">
        <v>173</v>
      </c>
      <c r="R496">
        <v>0</v>
      </c>
      <c r="S496">
        <v>2</v>
      </c>
      <c r="T496" t="s">
        <v>174</v>
      </c>
      <c r="U496">
        <v>4.5609999999999999</v>
      </c>
      <c r="V496">
        <v>0.67700000000000005</v>
      </c>
      <c r="W496" t="s">
        <v>4294</v>
      </c>
      <c r="X496">
        <v>0.32569999999999999</v>
      </c>
      <c r="Y496">
        <v>39.496099999999998</v>
      </c>
      <c r="Z496">
        <v>0.3609</v>
      </c>
      <c r="AA496" t="s">
        <v>3027</v>
      </c>
      <c r="AB496">
        <v>1.52E-2</v>
      </c>
      <c r="AC496" t="s">
        <v>179</v>
      </c>
      <c r="AD496">
        <v>8.3999999999999995E-3</v>
      </c>
      <c r="AE496" t="s">
        <v>179</v>
      </c>
      <c r="AF496">
        <v>1.6299999999999999E-2</v>
      </c>
      <c r="AG496">
        <v>0.16300000000000001</v>
      </c>
      <c r="AH496">
        <v>7.7000000000000002E-3</v>
      </c>
      <c r="AI496">
        <v>7.2613000000000003</v>
      </c>
      <c r="AJ496">
        <v>3.1699999999999999E-2</v>
      </c>
      <c r="AK496">
        <v>0.73480000000000001</v>
      </c>
      <c r="AL496">
        <v>8.3999999999999995E-3</v>
      </c>
      <c r="AM496" t="s">
        <v>871</v>
      </c>
      <c r="AN496">
        <v>8.5000000000000006E-3</v>
      </c>
      <c r="AO496" t="s">
        <v>776</v>
      </c>
      <c r="AP496">
        <v>4.1999999999999997E-3</v>
      </c>
      <c r="AQ496">
        <v>0.1139</v>
      </c>
      <c r="AR496">
        <v>5.0000000000000001E-3</v>
      </c>
      <c r="AS496" t="s">
        <v>4295</v>
      </c>
      <c r="AT496">
        <v>2.75E-2</v>
      </c>
      <c r="AU496" t="s">
        <v>179</v>
      </c>
      <c r="AV496">
        <v>3.8999999999999998E-3</v>
      </c>
      <c r="AW496">
        <v>8.5000000000000006E-3</v>
      </c>
      <c r="AX496">
        <v>1E-3</v>
      </c>
      <c r="AY496" t="s">
        <v>303</v>
      </c>
      <c r="AZ496">
        <v>6.9999999999999999E-4</v>
      </c>
      <c r="BA496">
        <v>5.5999999999999999E-3</v>
      </c>
      <c r="BB496">
        <v>6.9999999999999999E-4</v>
      </c>
      <c r="BC496" t="s">
        <v>245</v>
      </c>
      <c r="BD496">
        <v>5.0000000000000001E-4</v>
      </c>
      <c r="BE496" t="s">
        <v>179</v>
      </c>
      <c r="BF496">
        <v>2.9999999999999997E-4</v>
      </c>
      <c r="BG496" t="s">
        <v>179</v>
      </c>
      <c r="BH496">
        <v>1E-4</v>
      </c>
      <c r="BI496" t="s">
        <v>516</v>
      </c>
      <c r="BJ496">
        <v>2.0000000000000001E-4</v>
      </c>
      <c r="BK496">
        <v>1.01E-2</v>
      </c>
      <c r="BL496">
        <v>5.0000000000000001E-4</v>
      </c>
      <c r="BM496">
        <v>2.8E-3</v>
      </c>
      <c r="BN496">
        <v>2.9999999999999997E-4</v>
      </c>
      <c r="BO496" t="s">
        <v>419</v>
      </c>
      <c r="BP496">
        <v>5.9999999999999995E-4</v>
      </c>
      <c r="BQ496" t="s">
        <v>179</v>
      </c>
      <c r="BR496">
        <v>2.9999999999999997E-4</v>
      </c>
      <c r="BS496" t="s">
        <v>179</v>
      </c>
      <c r="BT496">
        <v>4.0000000000000002E-4</v>
      </c>
      <c r="BU496" t="s">
        <v>179</v>
      </c>
      <c r="BV496">
        <v>6.9999999999999999E-4</v>
      </c>
      <c r="BW496" t="s">
        <v>18</v>
      </c>
      <c r="BY496" t="s">
        <v>179</v>
      </c>
      <c r="BZ496">
        <v>1.1000000000000001E-3</v>
      </c>
      <c r="CA496" t="s">
        <v>179</v>
      </c>
      <c r="CB496">
        <v>8.0000000000000004E-4</v>
      </c>
      <c r="CC496" t="s">
        <v>179</v>
      </c>
      <c r="CD496">
        <v>2.0999999999999999E-3</v>
      </c>
      <c r="CE496" t="s">
        <v>179</v>
      </c>
      <c r="CF496">
        <v>2.3E-3</v>
      </c>
      <c r="CG496" t="s">
        <v>179</v>
      </c>
      <c r="CH496">
        <v>1E-4</v>
      </c>
      <c r="CI496" t="s">
        <v>179</v>
      </c>
      <c r="CJ496">
        <v>7.3000000000000001E-3</v>
      </c>
      <c r="CK496" t="s">
        <v>179</v>
      </c>
      <c r="CL496">
        <v>1.11E-2</v>
      </c>
      <c r="CM496" t="s">
        <v>548</v>
      </c>
      <c r="CN496">
        <v>3.8999999999999998E-3</v>
      </c>
      <c r="CO496" t="s">
        <v>179</v>
      </c>
      <c r="CP496">
        <v>8.9999999999999998E-4</v>
      </c>
      <c r="CQ496" t="s">
        <v>179</v>
      </c>
      <c r="CR496">
        <v>3.3E-3</v>
      </c>
      <c r="CS496" t="s">
        <v>179</v>
      </c>
      <c r="CT496">
        <v>1.9E-3</v>
      </c>
      <c r="CU496" t="s">
        <v>179</v>
      </c>
      <c r="CV496">
        <v>8.0000000000000004E-4</v>
      </c>
      <c r="CW496" t="s">
        <v>18</v>
      </c>
      <c r="CY496" t="s">
        <v>179</v>
      </c>
      <c r="CZ496">
        <v>5.9999999999999995E-4</v>
      </c>
      <c r="DA496" t="s">
        <v>179</v>
      </c>
      <c r="DB496">
        <v>5.9999999999999995E-4</v>
      </c>
      <c r="DC496" t="s">
        <v>179</v>
      </c>
      <c r="DD496">
        <v>5.9999999999999995E-4</v>
      </c>
      <c r="DE496" t="s">
        <v>179</v>
      </c>
      <c r="DF496">
        <v>5.9999999999999995E-4</v>
      </c>
      <c r="DG496" t="s">
        <v>179</v>
      </c>
      <c r="DH496">
        <v>4.0000000000000002E-4</v>
      </c>
      <c r="DI496" t="s">
        <v>179</v>
      </c>
      <c r="DJ496">
        <v>4.0000000000000002E-4</v>
      </c>
      <c r="DK496" t="s">
        <v>4293</v>
      </c>
      <c r="DL496" t="s">
        <v>59</v>
      </c>
      <c r="DS496">
        <v>62</v>
      </c>
      <c r="DT496" t="s">
        <v>4296</v>
      </c>
      <c r="DW496" t="s">
        <v>5369</v>
      </c>
    </row>
    <row r="497" spans="1:127">
      <c r="A497">
        <v>110</v>
      </c>
      <c r="B497" s="14">
        <v>44753.955555555556</v>
      </c>
      <c r="C497" t="s">
        <v>52</v>
      </c>
      <c r="D497">
        <v>0</v>
      </c>
      <c r="E497">
        <v>0</v>
      </c>
      <c r="F497">
        <v>0</v>
      </c>
      <c r="G497" t="s">
        <v>54</v>
      </c>
      <c r="H497" t="s">
        <v>55</v>
      </c>
      <c r="I497" t="s">
        <v>55</v>
      </c>
      <c r="J497" t="s">
        <v>55</v>
      </c>
      <c r="K497" t="s">
        <v>18</v>
      </c>
      <c r="L497">
        <v>90</v>
      </c>
      <c r="M497" t="s">
        <v>173</v>
      </c>
      <c r="N497">
        <v>0</v>
      </c>
      <c r="O497" t="s">
        <v>173</v>
      </c>
      <c r="P497">
        <v>0</v>
      </c>
      <c r="Q497" t="s">
        <v>173</v>
      </c>
      <c r="R497">
        <v>0</v>
      </c>
      <c r="S497">
        <v>2</v>
      </c>
      <c r="T497" t="s">
        <v>174</v>
      </c>
      <c r="U497">
        <v>3.9127000000000001</v>
      </c>
      <c r="V497">
        <v>0.66110000000000002</v>
      </c>
      <c r="W497" t="s">
        <v>4297</v>
      </c>
      <c r="X497">
        <v>0.3211</v>
      </c>
      <c r="Y497">
        <v>38.752299999999998</v>
      </c>
      <c r="Z497">
        <v>0.35510000000000003</v>
      </c>
      <c r="AA497" t="s">
        <v>444</v>
      </c>
      <c r="AB497">
        <v>1.5299999999999999E-2</v>
      </c>
      <c r="AC497" t="s">
        <v>1439</v>
      </c>
      <c r="AD497">
        <v>1.0200000000000001E-2</v>
      </c>
      <c r="AE497" t="s">
        <v>179</v>
      </c>
      <c r="AF497">
        <v>1.6500000000000001E-2</v>
      </c>
      <c r="AG497">
        <v>7.4200000000000002E-2</v>
      </c>
      <c r="AH497">
        <v>6.6E-3</v>
      </c>
      <c r="AI497">
        <v>7.2961</v>
      </c>
      <c r="AJ497">
        <v>3.1699999999999999E-2</v>
      </c>
      <c r="AK497">
        <v>0.73050000000000004</v>
      </c>
      <c r="AL497">
        <v>8.3999999999999995E-3</v>
      </c>
      <c r="AM497" t="s">
        <v>568</v>
      </c>
      <c r="AN497">
        <v>8.3999999999999995E-3</v>
      </c>
      <c r="AO497" t="s">
        <v>1568</v>
      </c>
      <c r="AP497">
        <v>4.0000000000000001E-3</v>
      </c>
      <c r="AQ497">
        <v>0.1153</v>
      </c>
      <c r="AR497">
        <v>5.1000000000000004E-3</v>
      </c>
      <c r="AS497" t="s">
        <v>4298</v>
      </c>
      <c r="AT497">
        <v>2.5899999999999999E-2</v>
      </c>
      <c r="AU497" t="s">
        <v>894</v>
      </c>
      <c r="AV497">
        <v>3.7000000000000002E-3</v>
      </c>
      <c r="AW497">
        <v>8.3000000000000001E-3</v>
      </c>
      <c r="AX497">
        <v>1E-3</v>
      </c>
      <c r="AY497" t="s">
        <v>270</v>
      </c>
      <c r="AZ497">
        <v>8.0000000000000004E-4</v>
      </c>
      <c r="BA497">
        <v>7.0000000000000001E-3</v>
      </c>
      <c r="BB497">
        <v>6.9999999999999999E-4</v>
      </c>
      <c r="BC497" t="s">
        <v>267</v>
      </c>
      <c r="BD497">
        <v>5.0000000000000001E-4</v>
      </c>
      <c r="BE497" t="s">
        <v>179</v>
      </c>
      <c r="BF497">
        <v>2.9999999999999997E-4</v>
      </c>
      <c r="BG497" t="s">
        <v>179</v>
      </c>
      <c r="BH497">
        <v>1E-4</v>
      </c>
      <c r="BI497" t="s">
        <v>246</v>
      </c>
      <c r="BJ497">
        <v>2.0000000000000001E-4</v>
      </c>
      <c r="BK497">
        <v>1.03E-2</v>
      </c>
      <c r="BL497">
        <v>5.0000000000000001E-4</v>
      </c>
      <c r="BM497">
        <v>2.8999999999999998E-3</v>
      </c>
      <c r="BN497">
        <v>2.9999999999999997E-4</v>
      </c>
      <c r="BO497" t="s">
        <v>365</v>
      </c>
      <c r="BP497">
        <v>5.9999999999999995E-4</v>
      </c>
      <c r="BQ497" t="s">
        <v>179</v>
      </c>
      <c r="BR497">
        <v>2.9999999999999997E-4</v>
      </c>
      <c r="BS497" t="s">
        <v>179</v>
      </c>
      <c r="BT497">
        <v>4.0000000000000002E-4</v>
      </c>
      <c r="BU497" t="s">
        <v>179</v>
      </c>
      <c r="BV497">
        <v>6.9999999999999999E-4</v>
      </c>
      <c r="BW497" t="s">
        <v>18</v>
      </c>
      <c r="BY497" t="s">
        <v>179</v>
      </c>
      <c r="BZ497">
        <v>1.1999999999999999E-3</v>
      </c>
      <c r="CA497" t="s">
        <v>179</v>
      </c>
      <c r="CB497">
        <v>8.0000000000000004E-4</v>
      </c>
      <c r="CC497" t="s">
        <v>425</v>
      </c>
      <c r="CD497">
        <v>2.0999999999999999E-3</v>
      </c>
      <c r="CE497" t="s">
        <v>179</v>
      </c>
      <c r="CF497">
        <v>2.2000000000000001E-3</v>
      </c>
      <c r="CG497" t="s">
        <v>179</v>
      </c>
      <c r="CH497">
        <v>1E-4</v>
      </c>
      <c r="CI497" t="s">
        <v>179</v>
      </c>
      <c r="CJ497">
        <v>7.7000000000000002E-3</v>
      </c>
      <c r="CK497" t="s">
        <v>179</v>
      </c>
      <c r="CL497">
        <v>1.15E-2</v>
      </c>
      <c r="CM497" t="s">
        <v>179</v>
      </c>
      <c r="CN497">
        <v>4.4000000000000003E-3</v>
      </c>
      <c r="CO497" t="s">
        <v>179</v>
      </c>
      <c r="CP497">
        <v>8.0000000000000004E-4</v>
      </c>
      <c r="CQ497" t="s">
        <v>179</v>
      </c>
      <c r="CR497">
        <v>3.2000000000000002E-3</v>
      </c>
      <c r="CS497" t="s">
        <v>179</v>
      </c>
      <c r="CT497">
        <v>1.9E-3</v>
      </c>
      <c r="CU497" t="s">
        <v>18</v>
      </c>
      <c r="CW497" t="s">
        <v>18</v>
      </c>
      <c r="CY497" t="s">
        <v>179</v>
      </c>
      <c r="CZ497">
        <v>5.0000000000000001E-4</v>
      </c>
      <c r="DA497" t="s">
        <v>179</v>
      </c>
      <c r="DB497">
        <v>5.0000000000000001E-4</v>
      </c>
      <c r="DC497" t="s">
        <v>179</v>
      </c>
      <c r="DD497">
        <v>5.9999999999999995E-4</v>
      </c>
      <c r="DE497" t="s">
        <v>179</v>
      </c>
      <c r="DF497">
        <v>5.9999999999999995E-4</v>
      </c>
      <c r="DG497" t="s">
        <v>179</v>
      </c>
      <c r="DH497">
        <v>4.0000000000000002E-4</v>
      </c>
      <c r="DI497" t="s">
        <v>179</v>
      </c>
      <c r="DJ497">
        <v>4.0000000000000002E-4</v>
      </c>
      <c r="DK497" t="s">
        <v>4293</v>
      </c>
      <c r="DL497" t="s">
        <v>59</v>
      </c>
      <c r="DS497">
        <v>113</v>
      </c>
      <c r="DT497" t="s">
        <v>6021</v>
      </c>
      <c r="DW497" t="s">
        <v>5370</v>
      </c>
    </row>
    <row r="498" spans="1:127">
      <c r="A498">
        <v>111</v>
      </c>
      <c r="B498" s="14">
        <v>44753.959027777775</v>
      </c>
      <c r="C498" t="s">
        <v>52</v>
      </c>
      <c r="D498">
        <v>0</v>
      </c>
      <c r="E498">
        <v>0</v>
      </c>
      <c r="F498">
        <v>0</v>
      </c>
      <c r="G498" t="s">
        <v>54</v>
      </c>
      <c r="H498" t="s">
        <v>55</v>
      </c>
      <c r="I498" t="s">
        <v>55</v>
      </c>
      <c r="J498" t="s">
        <v>55</v>
      </c>
      <c r="K498" t="s">
        <v>18</v>
      </c>
      <c r="L498">
        <v>90</v>
      </c>
      <c r="M498" t="s">
        <v>173</v>
      </c>
      <c r="N498">
        <v>0</v>
      </c>
      <c r="O498" t="s">
        <v>173</v>
      </c>
      <c r="P498">
        <v>0</v>
      </c>
      <c r="Q498" t="s">
        <v>173</v>
      </c>
      <c r="R498">
        <v>0</v>
      </c>
      <c r="S498">
        <v>2</v>
      </c>
      <c r="T498" t="s">
        <v>174</v>
      </c>
      <c r="U498">
        <v>4.4161999999999999</v>
      </c>
      <c r="V498">
        <v>0.67469999999999997</v>
      </c>
      <c r="W498" t="s">
        <v>4299</v>
      </c>
      <c r="X498">
        <v>0.31269999999999998</v>
      </c>
      <c r="Y498">
        <v>39.1539</v>
      </c>
      <c r="Z498">
        <v>0.35820000000000002</v>
      </c>
      <c r="AA498" t="s">
        <v>678</v>
      </c>
      <c r="AB498">
        <v>1.49E-2</v>
      </c>
      <c r="AC498" t="s">
        <v>3095</v>
      </c>
      <c r="AD498">
        <v>1.03E-2</v>
      </c>
      <c r="AE498" t="s">
        <v>179</v>
      </c>
      <c r="AF498">
        <v>1.6799999999999999E-2</v>
      </c>
      <c r="AG498">
        <v>8.3500000000000005E-2</v>
      </c>
      <c r="AH498">
        <v>6.7999999999999996E-3</v>
      </c>
      <c r="AI498">
        <v>6.7714999999999996</v>
      </c>
      <c r="AJ498">
        <v>3.0599999999999999E-2</v>
      </c>
      <c r="AK498">
        <v>0.77200000000000002</v>
      </c>
      <c r="AL498">
        <v>8.6E-3</v>
      </c>
      <c r="AM498" t="s">
        <v>360</v>
      </c>
      <c r="AN498">
        <v>8.5000000000000006E-3</v>
      </c>
      <c r="AO498" t="s">
        <v>629</v>
      </c>
      <c r="AP498">
        <v>4.1000000000000003E-3</v>
      </c>
      <c r="AQ498">
        <v>0.12</v>
      </c>
      <c r="AR498">
        <v>5.3E-3</v>
      </c>
      <c r="AS498" t="s">
        <v>4300</v>
      </c>
      <c r="AT498">
        <v>2.75E-2</v>
      </c>
      <c r="AU498" t="s">
        <v>210</v>
      </c>
      <c r="AV498">
        <v>3.8999999999999998E-3</v>
      </c>
      <c r="AW498">
        <v>1.1599999999999999E-2</v>
      </c>
      <c r="AX498">
        <v>1.1999999999999999E-3</v>
      </c>
      <c r="AY498" t="s">
        <v>301</v>
      </c>
      <c r="AZ498">
        <v>8.0000000000000004E-4</v>
      </c>
      <c r="BA498">
        <v>6.7000000000000002E-3</v>
      </c>
      <c r="BB498">
        <v>6.9999999999999999E-4</v>
      </c>
      <c r="BC498" t="s">
        <v>245</v>
      </c>
      <c r="BD498">
        <v>5.0000000000000001E-4</v>
      </c>
      <c r="BE498" t="s">
        <v>179</v>
      </c>
      <c r="BF498">
        <v>2.9999999999999997E-4</v>
      </c>
      <c r="BG498" t="s">
        <v>179</v>
      </c>
      <c r="BH498">
        <v>1E-4</v>
      </c>
      <c r="BI498" t="s">
        <v>179</v>
      </c>
      <c r="BJ498">
        <v>2.0000000000000001E-4</v>
      </c>
      <c r="BK498">
        <v>8.9999999999999993E-3</v>
      </c>
      <c r="BL498">
        <v>5.0000000000000001E-4</v>
      </c>
      <c r="BM498">
        <v>2.8E-3</v>
      </c>
      <c r="BN498">
        <v>2.9999999999999997E-4</v>
      </c>
      <c r="BO498" t="s">
        <v>419</v>
      </c>
      <c r="BP498">
        <v>5.9999999999999995E-4</v>
      </c>
      <c r="BQ498" t="s">
        <v>179</v>
      </c>
      <c r="BR498">
        <v>2.9999999999999997E-4</v>
      </c>
      <c r="BS498" t="s">
        <v>179</v>
      </c>
      <c r="BT498">
        <v>4.0000000000000002E-4</v>
      </c>
      <c r="BU498" t="s">
        <v>179</v>
      </c>
      <c r="BV498">
        <v>5.9999999999999995E-4</v>
      </c>
      <c r="BW498" t="s">
        <v>18</v>
      </c>
      <c r="BY498" t="s">
        <v>18</v>
      </c>
      <c r="CA498" t="s">
        <v>179</v>
      </c>
      <c r="CB498">
        <v>8.0000000000000004E-4</v>
      </c>
      <c r="CC498" t="s">
        <v>179</v>
      </c>
      <c r="CD498">
        <v>2.0999999999999999E-3</v>
      </c>
      <c r="CE498" t="s">
        <v>179</v>
      </c>
      <c r="CF498">
        <v>2.2000000000000001E-3</v>
      </c>
      <c r="CG498" t="s">
        <v>179</v>
      </c>
      <c r="CH498">
        <v>1E-4</v>
      </c>
      <c r="CI498" t="s">
        <v>179</v>
      </c>
      <c r="CJ498">
        <v>7.7000000000000002E-3</v>
      </c>
      <c r="CK498" t="s">
        <v>179</v>
      </c>
      <c r="CL498">
        <v>1.15E-2</v>
      </c>
      <c r="CM498" t="s">
        <v>179</v>
      </c>
      <c r="CN498">
        <v>3.8999999999999998E-3</v>
      </c>
      <c r="CO498" t="s">
        <v>179</v>
      </c>
      <c r="CP498">
        <v>8.9999999999999998E-4</v>
      </c>
      <c r="CQ498" t="s">
        <v>179</v>
      </c>
      <c r="CR498">
        <v>3.0000000000000001E-3</v>
      </c>
      <c r="CS498" t="s">
        <v>179</v>
      </c>
      <c r="CT498">
        <v>2.0999999999999999E-3</v>
      </c>
      <c r="CU498" t="s">
        <v>18</v>
      </c>
      <c r="CW498" t="s">
        <v>18</v>
      </c>
      <c r="CY498" t="s">
        <v>179</v>
      </c>
      <c r="CZ498">
        <v>5.0000000000000001E-4</v>
      </c>
      <c r="DA498" t="s">
        <v>179</v>
      </c>
      <c r="DB498">
        <v>5.9999999999999995E-4</v>
      </c>
      <c r="DC498" t="s">
        <v>179</v>
      </c>
      <c r="DD498">
        <v>5.9999999999999995E-4</v>
      </c>
      <c r="DE498" t="s">
        <v>179</v>
      </c>
      <c r="DF498">
        <v>5.9999999999999995E-4</v>
      </c>
      <c r="DG498" t="s">
        <v>179</v>
      </c>
      <c r="DH498">
        <v>4.0000000000000002E-4</v>
      </c>
      <c r="DI498" t="s">
        <v>179</v>
      </c>
      <c r="DJ498">
        <v>4.0000000000000002E-4</v>
      </c>
      <c r="DK498" t="s">
        <v>4301</v>
      </c>
      <c r="DL498" t="s">
        <v>59</v>
      </c>
      <c r="DS498">
        <v>8</v>
      </c>
      <c r="DT498" t="s">
        <v>5984</v>
      </c>
      <c r="DW498" t="s">
        <v>5371</v>
      </c>
    </row>
    <row r="499" spans="1:127">
      <c r="A499">
        <v>112</v>
      </c>
      <c r="B499" s="14">
        <v>44753.961111111108</v>
      </c>
      <c r="C499" t="s">
        <v>52</v>
      </c>
      <c r="D499">
        <v>0</v>
      </c>
      <c r="E499">
        <v>0</v>
      </c>
      <c r="F499">
        <v>0</v>
      </c>
      <c r="G499" t="s">
        <v>54</v>
      </c>
      <c r="H499" t="s">
        <v>55</v>
      </c>
      <c r="I499" t="s">
        <v>55</v>
      </c>
      <c r="J499" t="s">
        <v>55</v>
      </c>
      <c r="K499" t="s">
        <v>18</v>
      </c>
      <c r="L499">
        <v>90</v>
      </c>
      <c r="M499" t="s">
        <v>173</v>
      </c>
      <c r="N499">
        <v>0</v>
      </c>
      <c r="O499" t="s">
        <v>173</v>
      </c>
      <c r="P499">
        <v>0</v>
      </c>
      <c r="Q499" t="s">
        <v>173</v>
      </c>
      <c r="R499">
        <v>0</v>
      </c>
      <c r="S499">
        <v>2</v>
      </c>
      <c r="T499" t="s">
        <v>174</v>
      </c>
      <c r="U499">
        <v>5.7446999999999999</v>
      </c>
      <c r="V499">
        <v>0.69740000000000002</v>
      </c>
      <c r="W499" t="s">
        <v>4302</v>
      </c>
      <c r="X499">
        <v>0.3196</v>
      </c>
      <c r="Y499">
        <v>38.483600000000003</v>
      </c>
      <c r="Z499">
        <v>0.3543</v>
      </c>
      <c r="AA499" t="s">
        <v>4303</v>
      </c>
      <c r="AB499">
        <v>1.49E-2</v>
      </c>
      <c r="AC499" t="s">
        <v>1930</v>
      </c>
      <c r="AD499">
        <v>9.7999999999999997E-3</v>
      </c>
      <c r="AE499" t="s">
        <v>179</v>
      </c>
      <c r="AF499">
        <v>1.7100000000000001E-2</v>
      </c>
      <c r="AG499">
        <v>6.5600000000000006E-2</v>
      </c>
      <c r="AH499">
        <v>6.4999999999999997E-3</v>
      </c>
      <c r="AI499">
        <v>6.3912000000000004</v>
      </c>
      <c r="AJ499">
        <v>2.9499999999999998E-2</v>
      </c>
      <c r="AK499">
        <v>0.70930000000000004</v>
      </c>
      <c r="AL499">
        <v>8.2000000000000007E-3</v>
      </c>
      <c r="AM499" t="s">
        <v>1808</v>
      </c>
      <c r="AN499">
        <v>8.5000000000000006E-3</v>
      </c>
      <c r="AO499" t="s">
        <v>268</v>
      </c>
      <c r="AP499">
        <v>3.7000000000000002E-3</v>
      </c>
      <c r="AQ499">
        <v>9.4299999999999995E-2</v>
      </c>
      <c r="AR499">
        <v>4.5999999999999999E-3</v>
      </c>
      <c r="AS499" t="s">
        <v>4304</v>
      </c>
      <c r="AT499">
        <v>2.5999999999999999E-2</v>
      </c>
      <c r="AU499" t="s">
        <v>548</v>
      </c>
      <c r="AV499">
        <v>3.7000000000000002E-3</v>
      </c>
      <c r="AW499">
        <v>7.7999999999999996E-3</v>
      </c>
      <c r="AX499">
        <v>1E-3</v>
      </c>
      <c r="AY499" t="s">
        <v>346</v>
      </c>
      <c r="AZ499">
        <v>6.9999999999999999E-4</v>
      </c>
      <c r="BA499">
        <v>5.3E-3</v>
      </c>
      <c r="BB499">
        <v>5.9999999999999995E-4</v>
      </c>
      <c r="BC499" t="s">
        <v>245</v>
      </c>
      <c r="BD499">
        <v>4.0000000000000002E-4</v>
      </c>
      <c r="BE499" t="s">
        <v>179</v>
      </c>
      <c r="BF499">
        <v>2.9999999999999997E-4</v>
      </c>
      <c r="BG499" t="s">
        <v>179</v>
      </c>
      <c r="BH499">
        <v>1E-4</v>
      </c>
      <c r="BI499" t="s">
        <v>179</v>
      </c>
      <c r="BJ499">
        <v>2.0000000000000001E-4</v>
      </c>
      <c r="BK499">
        <v>1.0500000000000001E-2</v>
      </c>
      <c r="BL499">
        <v>5.0000000000000001E-4</v>
      </c>
      <c r="BM499">
        <v>2.8999999999999998E-3</v>
      </c>
      <c r="BN499">
        <v>2.9999999999999997E-4</v>
      </c>
      <c r="BO499" t="s">
        <v>424</v>
      </c>
      <c r="BP499">
        <v>5.9999999999999995E-4</v>
      </c>
      <c r="BQ499" t="s">
        <v>179</v>
      </c>
      <c r="BR499">
        <v>2.9999999999999997E-4</v>
      </c>
      <c r="BS499" t="s">
        <v>179</v>
      </c>
      <c r="BT499">
        <v>4.0000000000000002E-4</v>
      </c>
      <c r="BU499" t="s">
        <v>179</v>
      </c>
      <c r="BV499">
        <v>6.9999999999999999E-4</v>
      </c>
      <c r="BW499" t="s">
        <v>18</v>
      </c>
      <c r="BY499" t="s">
        <v>179</v>
      </c>
      <c r="BZ499">
        <v>1.1000000000000001E-3</v>
      </c>
      <c r="CA499" t="s">
        <v>179</v>
      </c>
      <c r="CB499">
        <v>8.0000000000000004E-4</v>
      </c>
      <c r="CC499" t="s">
        <v>179</v>
      </c>
      <c r="CD499">
        <v>2E-3</v>
      </c>
      <c r="CE499" t="s">
        <v>179</v>
      </c>
      <c r="CF499">
        <v>2.3E-3</v>
      </c>
      <c r="CG499" t="s">
        <v>179</v>
      </c>
      <c r="CH499">
        <v>1E-4</v>
      </c>
      <c r="CI499" t="s">
        <v>179</v>
      </c>
      <c r="CJ499">
        <v>7.4999999999999997E-3</v>
      </c>
      <c r="CK499" t="s">
        <v>179</v>
      </c>
      <c r="CL499">
        <v>1.0699999999999999E-2</v>
      </c>
      <c r="CM499" t="s">
        <v>179</v>
      </c>
      <c r="CN499">
        <v>4.1999999999999997E-3</v>
      </c>
      <c r="CO499" t="s">
        <v>179</v>
      </c>
      <c r="CP499">
        <v>8.0000000000000004E-4</v>
      </c>
      <c r="CQ499" t="s">
        <v>179</v>
      </c>
      <c r="CR499">
        <v>3.5000000000000001E-3</v>
      </c>
      <c r="CS499" t="s">
        <v>179</v>
      </c>
      <c r="CT499">
        <v>1.8E-3</v>
      </c>
      <c r="CU499" t="s">
        <v>179</v>
      </c>
      <c r="CV499">
        <v>8.0000000000000004E-4</v>
      </c>
      <c r="CW499" t="s">
        <v>18</v>
      </c>
      <c r="CY499" t="s">
        <v>179</v>
      </c>
      <c r="CZ499">
        <v>5.0000000000000001E-4</v>
      </c>
      <c r="DA499" t="s">
        <v>179</v>
      </c>
      <c r="DB499">
        <v>5.9999999999999995E-4</v>
      </c>
      <c r="DC499" t="s">
        <v>179</v>
      </c>
      <c r="DD499">
        <v>5.0000000000000001E-4</v>
      </c>
      <c r="DE499" t="s">
        <v>179</v>
      </c>
      <c r="DF499">
        <v>5.9999999999999995E-4</v>
      </c>
      <c r="DG499" t="s">
        <v>179</v>
      </c>
      <c r="DH499">
        <v>4.0000000000000002E-4</v>
      </c>
      <c r="DI499" t="s">
        <v>179</v>
      </c>
      <c r="DJ499">
        <v>4.0000000000000002E-4</v>
      </c>
      <c r="DK499" t="s">
        <v>4301</v>
      </c>
      <c r="DL499" t="s">
        <v>59</v>
      </c>
      <c r="DS499">
        <v>32</v>
      </c>
      <c r="DT499" t="s">
        <v>6016</v>
      </c>
      <c r="DW499" t="s">
        <v>5372</v>
      </c>
    </row>
    <row r="500" spans="1:127">
      <c r="A500">
        <v>113</v>
      </c>
      <c r="B500" s="14">
        <v>44753.963194444441</v>
      </c>
      <c r="C500" t="s">
        <v>52</v>
      </c>
      <c r="D500">
        <v>0</v>
      </c>
      <c r="E500">
        <v>0</v>
      </c>
      <c r="F500">
        <v>0</v>
      </c>
      <c r="G500" t="s">
        <v>54</v>
      </c>
      <c r="H500" t="s">
        <v>55</v>
      </c>
      <c r="I500" t="s">
        <v>55</v>
      </c>
      <c r="J500" t="s">
        <v>55</v>
      </c>
      <c r="K500" t="s">
        <v>18</v>
      </c>
      <c r="L500">
        <v>90</v>
      </c>
      <c r="M500" t="s">
        <v>173</v>
      </c>
      <c r="N500">
        <v>0</v>
      </c>
      <c r="O500" t="s">
        <v>173</v>
      </c>
      <c r="P500">
        <v>0</v>
      </c>
      <c r="Q500" t="s">
        <v>173</v>
      </c>
      <c r="R500">
        <v>0</v>
      </c>
      <c r="S500">
        <v>2</v>
      </c>
      <c r="T500" t="s">
        <v>174</v>
      </c>
      <c r="U500">
        <v>4.5831999999999997</v>
      </c>
      <c r="V500">
        <v>0.6774</v>
      </c>
      <c r="W500" t="s">
        <v>4305</v>
      </c>
      <c r="X500">
        <v>0.3145</v>
      </c>
      <c r="Y500">
        <v>38.618400000000001</v>
      </c>
      <c r="Z500">
        <v>0.3543</v>
      </c>
      <c r="AA500" t="s">
        <v>2453</v>
      </c>
      <c r="AB500">
        <v>1.5299999999999999E-2</v>
      </c>
      <c r="AC500" t="s">
        <v>179</v>
      </c>
      <c r="AD500">
        <v>8.5000000000000006E-3</v>
      </c>
      <c r="AE500" t="s">
        <v>179</v>
      </c>
      <c r="AF500">
        <v>1.67E-2</v>
      </c>
      <c r="AG500">
        <v>0.12670000000000001</v>
      </c>
      <c r="AH500">
        <v>7.3000000000000001E-3</v>
      </c>
      <c r="AI500">
        <v>7.2670000000000003</v>
      </c>
      <c r="AJ500">
        <v>3.1600000000000003E-2</v>
      </c>
      <c r="AK500">
        <v>0.74409999999999998</v>
      </c>
      <c r="AL500">
        <v>8.5000000000000006E-3</v>
      </c>
      <c r="AM500" t="s">
        <v>630</v>
      </c>
      <c r="AN500">
        <v>9.1000000000000004E-3</v>
      </c>
      <c r="AO500" t="s">
        <v>1249</v>
      </c>
      <c r="AP500">
        <v>4.1999999999999997E-3</v>
      </c>
      <c r="AQ500">
        <v>0.121</v>
      </c>
      <c r="AR500">
        <v>5.1999999999999998E-3</v>
      </c>
      <c r="AS500" t="s">
        <v>4306</v>
      </c>
      <c r="AT500">
        <v>2.6599999999999999E-2</v>
      </c>
      <c r="AU500" t="s">
        <v>613</v>
      </c>
      <c r="AV500">
        <v>3.8E-3</v>
      </c>
      <c r="AW500">
        <v>9.1999999999999998E-3</v>
      </c>
      <c r="AX500">
        <v>1E-3</v>
      </c>
      <c r="AY500" t="s">
        <v>303</v>
      </c>
      <c r="AZ500">
        <v>6.9999999999999999E-4</v>
      </c>
      <c r="BA500">
        <v>5.0000000000000001E-3</v>
      </c>
      <c r="BB500">
        <v>5.9999999999999995E-4</v>
      </c>
      <c r="BC500" t="s">
        <v>304</v>
      </c>
      <c r="BD500">
        <v>5.0000000000000001E-4</v>
      </c>
      <c r="BE500" t="s">
        <v>179</v>
      </c>
      <c r="BF500">
        <v>2.9999999999999997E-4</v>
      </c>
      <c r="BG500" t="s">
        <v>179</v>
      </c>
      <c r="BH500">
        <v>1E-4</v>
      </c>
      <c r="BI500" t="s">
        <v>246</v>
      </c>
      <c r="BJ500">
        <v>2.0000000000000001E-4</v>
      </c>
      <c r="BK500">
        <v>1.0699999999999999E-2</v>
      </c>
      <c r="BL500">
        <v>5.0000000000000001E-4</v>
      </c>
      <c r="BM500">
        <v>3.2000000000000002E-3</v>
      </c>
      <c r="BN500">
        <v>2.9999999999999997E-4</v>
      </c>
      <c r="BO500" t="s">
        <v>347</v>
      </c>
      <c r="BP500">
        <v>5.9999999999999995E-4</v>
      </c>
      <c r="BQ500" t="s">
        <v>179</v>
      </c>
      <c r="BR500">
        <v>2.9999999999999997E-4</v>
      </c>
      <c r="BS500" t="s">
        <v>179</v>
      </c>
      <c r="BT500">
        <v>4.0000000000000002E-4</v>
      </c>
      <c r="BU500" t="s">
        <v>179</v>
      </c>
      <c r="BV500">
        <v>6.9999999999999999E-4</v>
      </c>
      <c r="BW500" t="s">
        <v>18</v>
      </c>
      <c r="BY500" t="s">
        <v>18</v>
      </c>
      <c r="CA500" t="s">
        <v>179</v>
      </c>
      <c r="CB500">
        <v>8.0000000000000004E-4</v>
      </c>
      <c r="CC500" t="s">
        <v>179</v>
      </c>
      <c r="CD500">
        <v>2.0999999999999999E-3</v>
      </c>
      <c r="CE500" t="s">
        <v>179</v>
      </c>
      <c r="CF500">
        <v>2.3E-3</v>
      </c>
      <c r="CG500" t="s">
        <v>216</v>
      </c>
      <c r="CH500">
        <v>1E-4</v>
      </c>
      <c r="CI500" t="s">
        <v>179</v>
      </c>
      <c r="CJ500">
        <v>7.6E-3</v>
      </c>
      <c r="CK500" t="s">
        <v>179</v>
      </c>
      <c r="CL500">
        <v>1.12E-2</v>
      </c>
      <c r="CM500" t="s">
        <v>600</v>
      </c>
      <c r="CN500">
        <v>4.1999999999999997E-3</v>
      </c>
      <c r="CO500" t="s">
        <v>179</v>
      </c>
      <c r="CP500">
        <v>8.0000000000000004E-4</v>
      </c>
      <c r="CQ500" t="s">
        <v>179</v>
      </c>
      <c r="CR500">
        <v>3.2000000000000002E-3</v>
      </c>
      <c r="CS500" t="s">
        <v>179</v>
      </c>
      <c r="CT500">
        <v>1.9E-3</v>
      </c>
      <c r="CU500" t="s">
        <v>179</v>
      </c>
      <c r="CV500">
        <v>8.0000000000000004E-4</v>
      </c>
      <c r="CW500" t="s">
        <v>18</v>
      </c>
      <c r="CY500" t="s">
        <v>179</v>
      </c>
      <c r="CZ500">
        <v>5.9999999999999995E-4</v>
      </c>
      <c r="DA500" t="s">
        <v>179</v>
      </c>
      <c r="DB500">
        <v>5.9999999999999995E-4</v>
      </c>
      <c r="DC500" t="s">
        <v>179</v>
      </c>
      <c r="DD500">
        <v>5.9999999999999995E-4</v>
      </c>
      <c r="DE500" t="s">
        <v>179</v>
      </c>
      <c r="DF500">
        <v>5.9999999999999995E-4</v>
      </c>
      <c r="DG500" t="s">
        <v>179</v>
      </c>
      <c r="DH500">
        <v>4.0000000000000002E-4</v>
      </c>
      <c r="DI500" t="s">
        <v>179</v>
      </c>
      <c r="DJ500">
        <v>4.0000000000000002E-4</v>
      </c>
      <c r="DK500" t="s">
        <v>4301</v>
      </c>
      <c r="DL500" t="s">
        <v>59</v>
      </c>
      <c r="DS500">
        <v>68</v>
      </c>
      <c r="DT500" t="s">
        <v>6018</v>
      </c>
      <c r="DW500" t="s">
        <v>5373</v>
      </c>
    </row>
    <row r="501" spans="1:127">
      <c r="A501">
        <v>114</v>
      </c>
      <c r="B501" s="14">
        <v>44753.964583333334</v>
      </c>
      <c r="C501" t="s">
        <v>52</v>
      </c>
      <c r="D501">
        <v>0</v>
      </c>
      <c r="E501">
        <v>0</v>
      </c>
      <c r="F501">
        <v>0</v>
      </c>
      <c r="G501" t="s">
        <v>54</v>
      </c>
      <c r="H501" t="s">
        <v>55</v>
      </c>
      <c r="I501" t="s">
        <v>55</v>
      </c>
      <c r="J501" t="s">
        <v>55</v>
      </c>
      <c r="K501" t="s">
        <v>18</v>
      </c>
      <c r="L501">
        <v>90</v>
      </c>
      <c r="M501" t="s">
        <v>173</v>
      </c>
      <c r="N501">
        <v>0</v>
      </c>
      <c r="O501" t="s">
        <v>173</v>
      </c>
      <c r="P501">
        <v>0</v>
      </c>
      <c r="Q501" t="s">
        <v>173</v>
      </c>
      <c r="R501">
        <v>0</v>
      </c>
      <c r="S501">
        <v>2</v>
      </c>
      <c r="T501" t="s">
        <v>174</v>
      </c>
      <c r="U501">
        <v>4.3147000000000002</v>
      </c>
      <c r="V501">
        <v>0.66400000000000003</v>
      </c>
      <c r="W501" t="s">
        <v>4307</v>
      </c>
      <c r="X501">
        <v>0.32329999999999998</v>
      </c>
      <c r="Y501">
        <v>38.863500000000002</v>
      </c>
      <c r="Z501">
        <v>0.35589999999999999</v>
      </c>
      <c r="AA501" t="s">
        <v>1351</v>
      </c>
      <c r="AB501">
        <v>1.52E-2</v>
      </c>
      <c r="AC501" t="s">
        <v>179</v>
      </c>
      <c r="AD501">
        <v>8.6999999999999994E-3</v>
      </c>
      <c r="AE501" t="s">
        <v>179</v>
      </c>
      <c r="AF501">
        <v>1.72E-2</v>
      </c>
      <c r="AG501">
        <v>9.11E-2</v>
      </c>
      <c r="AH501">
        <v>6.7999999999999996E-3</v>
      </c>
      <c r="AI501">
        <v>7.5016999999999996</v>
      </c>
      <c r="AJ501">
        <v>3.2199999999999999E-2</v>
      </c>
      <c r="AK501">
        <v>0.6915</v>
      </c>
      <c r="AL501">
        <v>8.2000000000000007E-3</v>
      </c>
      <c r="AM501" t="s">
        <v>2936</v>
      </c>
      <c r="AN501">
        <v>9.1000000000000004E-3</v>
      </c>
      <c r="AO501" t="s">
        <v>707</v>
      </c>
      <c r="AP501">
        <v>4.1999999999999997E-3</v>
      </c>
      <c r="AQ501">
        <v>0.1174</v>
      </c>
      <c r="AR501">
        <v>5.1999999999999998E-3</v>
      </c>
      <c r="AS501" t="s">
        <v>4308</v>
      </c>
      <c r="AT501">
        <v>2.6800000000000001E-2</v>
      </c>
      <c r="AU501" t="s">
        <v>179</v>
      </c>
      <c r="AV501">
        <v>3.8E-3</v>
      </c>
      <c r="AW501">
        <v>8.6E-3</v>
      </c>
      <c r="AX501">
        <v>1E-3</v>
      </c>
      <c r="AY501" t="s">
        <v>208</v>
      </c>
      <c r="AZ501">
        <v>8.0000000000000004E-4</v>
      </c>
      <c r="BA501">
        <v>4.8999999999999998E-3</v>
      </c>
      <c r="BB501">
        <v>5.9999999999999995E-4</v>
      </c>
      <c r="BC501" t="s">
        <v>267</v>
      </c>
      <c r="BD501">
        <v>5.0000000000000001E-4</v>
      </c>
      <c r="BE501" t="s">
        <v>179</v>
      </c>
      <c r="BF501">
        <v>2.9999999999999997E-4</v>
      </c>
      <c r="BG501" t="s">
        <v>179</v>
      </c>
      <c r="BH501">
        <v>1E-4</v>
      </c>
      <c r="BI501" t="s">
        <v>179</v>
      </c>
      <c r="BJ501">
        <v>2.0000000000000001E-4</v>
      </c>
      <c r="BK501">
        <v>1.0699999999999999E-2</v>
      </c>
      <c r="BL501">
        <v>5.0000000000000001E-4</v>
      </c>
      <c r="BM501">
        <v>3.0999999999999999E-3</v>
      </c>
      <c r="BN501">
        <v>2.9999999999999997E-4</v>
      </c>
      <c r="BO501" t="s">
        <v>268</v>
      </c>
      <c r="BP501">
        <v>5.9999999999999995E-4</v>
      </c>
      <c r="BQ501" t="s">
        <v>179</v>
      </c>
      <c r="BR501">
        <v>2.9999999999999997E-4</v>
      </c>
      <c r="BS501" t="s">
        <v>179</v>
      </c>
      <c r="BT501">
        <v>4.0000000000000002E-4</v>
      </c>
      <c r="BU501" t="s">
        <v>179</v>
      </c>
      <c r="BV501">
        <v>6.9999999999999999E-4</v>
      </c>
      <c r="BW501" t="s">
        <v>179</v>
      </c>
      <c r="BX501">
        <v>8.9999999999999998E-4</v>
      </c>
      <c r="BY501" t="s">
        <v>18</v>
      </c>
      <c r="CA501" t="s">
        <v>179</v>
      </c>
      <c r="CB501">
        <v>8.0000000000000004E-4</v>
      </c>
      <c r="CC501" t="s">
        <v>179</v>
      </c>
      <c r="CD501">
        <v>2.0999999999999999E-3</v>
      </c>
      <c r="CE501" t="s">
        <v>179</v>
      </c>
      <c r="CF501">
        <v>2.3E-3</v>
      </c>
      <c r="CG501" t="s">
        <v>179</v>
      </c>
      <c r="CH501">
        <v>1E-4</v>
      </c>
      <c r="CI501" t="s">
        <v>230</v>
      </c>
      <c r="CJ501">
        <v>7.4000000000000003E-3</v>
      </c>
      <c r="CK501" t="s">
        <v>179</v>
      </c>
      <c r="CL501">
        <v>1.11E-2</v>
      </c>
      <c r="CM501" t="s">
        <v>179</v>
      </c>
      <c r="CN501">
        <v>4.3E-3</v>
      </c>
      <c r="CO501" t="s">
        <v>179</v>
      </c>
      <c r="CP501">
        <v>8.9999999999999998E-4</v>
      </c>
      <c r="CQ501" t="s">
        <v>179</v>
      </c>
      <c r="CR501">
        <v>3.3E-3</v>
      </c>
      <c r="CS501" t="s">
        <v>179</v>
      </c>
      <c r="CT501">
        <v>2E-3</v>
      </c>
      <c r="CU501" t="s">
        <v>18</v>
      </c>
      <c r="CW501" t="s">
        <v>18</v>
      </c>
      <c r="CY501" t="s">
        <v>516</v>
      </c>
      <c r="CZ501">
        <v>5.0000000000000001E-4</v>
      </c>
      <c r="DA501" t="s">
        <v>179</v>
      </c>
      <c r="DB501">
        <v>5.9999999999999995E-4</v>
      </c>
      <c r="DC501" t="s">
        <v>179</v>
      </c>
      <c r="DD501">
        <v>5.9999999999999995E-4</v>
      </c>
      <c r="DE501" t="s">
        <v>179</v>
      </c>
      <c r="DF501">
        <v>5.9999999999999995E-4</v>
      </c>
      <c r="DG501" t="s">
        <v>179</v>
      </c>
      <c r="DH501">
        <v>4.0000000000000002E-4</v>
      </c>
      <c r="DI501" t="s">
        <v>179</v>
      </c>
      <c r="DJ501">
        <v>4.0000000000000002E-4</v>
      </c>
      <c r="DK501" t="s">
        <v>4301</v>
      </c>
      <c r="DL501" t="s">
        <v>59</v>
      </c>
      <c r="DS501">
        <v>76</v>
      </c>
      <c r="DT501" t="s">
        <v>6032</v>
      </c>
      <c r="DW501" t="s">
        <v>5374</v>
      </c>
    </row>
    <row r="502" spans="1:127">
      <c r="A502">
        <v>128</v>
      </c>
      <c r="B502" s="14">
        <v>44754.152083333334</v>
      </c>
      <c r="C502" t="s">
        <v>52</v>
      </c>
      <c r="D502">
        <v>0</v>
      </c>
      <c r="E502">
        <v>0</v>
      </c>
      <c r="F502">
        <v>0</v>
      </c>
      <c r="G502" t="s">
        <v>54</v>
      </c>
      <c r="H502" t="s">
        <v>55</v>
      </c>
      <c r="I502" t="s">
        <v>55</v>
      </c>
      <c r="J502" t="s">
        <v>55</v>
      </c>
      <c r="K502" t="s">
        <v>18</v>
      </c>
      <c r="L502">
        <v>90</v>
      </c>
      <c r="M502" t="s">
        <v>173</v>
      </c>
      <c r="N502">
        <v>0</v>
      </c>
      <c r="O502" t="s">
        <v>173</v>
      </c>
      <c r="P502">
        <v>0</v>
      </c>
      <c r="Q502" t="s">
        <v>173</v>
      </c>
      <c r="R502">
        <v>0</v>
      </c>
      <c r="S502">
        <v>2</v>
      </c>
      <c r="T502" t="s">
        <v>174</v>
      </c>
      <c r="U502">
        <v>5.1308999999999996</v>
      </c>
      <c r="V502">
        <v>0.70799999999999996</v>
      </c>
      <c r="W502" t="s">
        <v>4340</v>
      </c>
      <c r="X502">
        <v>0.32540000000000002</v>
      </c>
      <c r="Y502">
        <v>39.688600000000001</v>
      </c>
      <c r="Z502">
        <v>0.3614</v>
      </c>
      <c r="AA502" t="s">
        <v>239</v>
      </c>
      <c r="AB502">
        <v>1.47E-2</v>
      </c>
      <c r="AC502" t="s">
        <v>179</v>
      </c>
      <c r="AD502">
        <v>8.6E-3</v>
      </c>
      <c r="AE502" t="s">
        <v>179</v>
      </c>
      <c r="AF502">
        <v>1.6799999999999999E-2</v>
      </c>
      <c r="AG502">
        <v>0.23449999999999999</v>
      </c>
      <c r="AH502">
        <v>9.1000000000000004E-3</v>
      </c>
      <c r="AI502">
        <v>6.9063999999999997</v>
      </c>
      <c r="AJ502">
        <v>3.09E-2</v>
      </c>
      <c r="AK502">
        <v>0.59250000000000003</v>
      </c>
      <c r="AL502">
        <v>7.9000000000000008E-3</v>
      </c>
      <c r="AM502" t="s">
        <v>1461</v>
      </c>
      <c r="AN502">
        <v>7.9000000000000008E-3</v>
      </c>
      <c r="AO502" t="s">
        <v>1215</v>
      </c>
      <c r="AP502">
        <v>4.3E-3</v>
      </c>
      <c r="AQ502">
        <v>8.8300000000000003E-2</v>
      </c>
      <c r="AR502">
        <v>4.4999999999999997E-3</v>
      </c>
      <c r="AS502" t="s">
        <v>4341</v>
      </c>
      <c r="AT502">
        <v>2.6100000000000002E-2</v>
      </c>
      <c r="AU502" t="s">
        <v>179</v>
      </c>
      <c r="AV502">
        <v>3.7000000000000002E-3</v>
      </c>
      <c r="AW502">
        <v>1.04E-2</v>
      </c>
      <c r="AX502">
        <v>1.1000000000000001E-3</v>
      </c>
      <c r="AY502" t="s">
        <v>195</v>
      </c>
      <c r="AZ502">
        <v>6.9999999999999999E-4</v>
      </c>
      <c r="BA502">
        <v>5.1000000000000004E-3</v>
      </c>
      <c r="BB502">
        <v>5.9999999999999995E-4</v>
      </c>
      <c r="BC502" t="s">
        <v>285</v>
      </c>
      <c r="BD502">
        <v>4.0000000000000002E-4</v>
      </c>
      <c r="BE502" t="s">
        <v>179</v>
      </c>
      <c r="BF502">
        <v>2.9999999999999997E-4</v>
      </c>
      <c r="BG502" t="s">
        <v>179</v>
      </c>
      <c r="BH502">
        <v>1E-4</v>
      </c>
      <c r="BI502" t="s">
        <v>212</v>
      </c>
      <c r="BJ502">
        <v>2.0000000000000001E-4</v>
      </c>
      <c r="BK502">
        <v>1.09E-2</v>
      </c>
      <c r="BL502">
        <v>5.0000000000000001E-4</v>
      </c>
      <c r="BM502">
        <v>2.3999999999999998E-3</v>
      </c>
      <c r="BN502">
        <v>2.9999999999999997E-4</v>
      </c>
      <c r="BO502" t="s">
        <v>190</v>
      </c>
      <c r="BP502">
        <v>5.0000000000000001E-4</v>
      </c>
      <c r="BQ502" t="s">
        <v>179</v>
      </c>
      <c r="BR502">
        <v>2.9999999999999997E-4</v>
      </c>
      <c r="BS502" t="s">
        <v>179</v>
      </c>
      <c r="BT502">
        <v>4.0000000000000002E-4</v>
      </c>
      <c r="BU502" t="s">
        <v>179</v>
      </c>
      <c r="BV502">
        <v>6.9999999999999999E-4</v>
      </c>
      <c r="BW502" t="s">
        <v>18</v>
      </c>
      <c r="BY502" t="s">
        <v>179</v>
      </c>
      <c r="BZ502">
        <v>1.1000000000000001E-3</v>
      </c>
      <c r="CA502" t="s">
        <v>179</v>
      </c>
      <c r="CB502">
        <v>8.0000000000000004E-4</v>
      </c>
      <c r="CC502" t="s">
        <v>179</v>
      </c>
      <c r="CD502">
        <v>1.9E-3</v>
      </c>
      <c r="CE502" t="s">
        <v>179</v>
      </c>
      <c r="CF502">
        <v>2.3E-3</v>
      </c>
      <c r="CG502" t="s">
        <v>216</v>
      </c>
      <c r="CH502">
        <v>1E-4</v>
      </c>
      <c r="CI502" t="s">
        <v>179</v>
      </c>
      <c r="CJ502">
        <v>7.0000000000000001E-3</v>
      </c>
      <c r="CK502" t="s">
        <v>179</v>
      </c>
      <c r="CL502">
        <v>1.0200000000000001E-2</v>
      </c>
      <c r="CM502" t="s">
        <v>601</v>
      </c>
      <c r="CN502">
        <v>3.5999999999999999E-3</v>
      </c>
      <c r="CO502" t="s">
        <v>179</v>
      </c>
      <c r="CP502">
        <v>8.0000000000000004E-4</v>
      </c>
      <c r="CQ502" t="s">
        <v>179</v>
      </c>
      <c r="CR502">
        <v>3.3999999999999998E-3</v>
      </c>
      <c r="CS502" t="s">
        <v>179</v>
      </c>
      <c r="CT502">
        <v>1.6999999999999999E-3</v>
      </c>
      <c r="CU502" t="s">
        <v>18</v>
      </c>
      <c r="CW502" t="s">
        <v>18</v>
      </c>
      <c r="CY502" t="s">
        <v>179</v>
      </c>
      <c r="CZ502">
        <v>5.9999999999999995E-4</v>
      </c>
      <c r="DA502" t="s">
        <v>179</v>
      </c>
      <c r="DB502">
        <v>5.0000000000000001E-4</v>
      </c>
      <c r="DC502" t="s">
        <v>179</v>
      </c>
      <c r="DD502">
        <v>5.0000000000000001E-4</v>
      </c>
      <c r="DE502" t="s">
        <v>179</v>
      </c>
      <c r="DF502">
        <v>5.9999999999999995E-4</v>
      </c>
      <c r="DG502" t="s">
        <v>179</v>
      </c>
      <c r="DH502">
        <v>4.0000000000000002E-4</v>
      </c>
      <c r="DI502" t="s">
        <v>179</v>
      </c>
      <c r="DJ502">
        <v>4.0000000000000002E-4</v>
      </c>
      <c r="DK502" t="s">
        <v>4342</v>
      </c>
      <c r="DL502" t="s">
        <v>59</v>
      </c>
      <c r="DS502">
        <v>10</v>
      </c>
      <c r="DT502" t="s">
        <v>1596</v>
      </c>
      <c r="DW502" t="s">
        <v>5375</v>
      </c>
    </row>
    <row r="503" spans="1:127">
      <c r="A503">
        <v>129</v>
      </c>
      <c r="B503" s="14">
        <v>44754.155555555553</v>
      </c>
      <c r="C503" t="s">
        <v>52</v>
      </c>
      <c r="D503">
        <v>0</v>
      </c>
      <c r="E503">
        <v>0</v>
      </c>
      <c r="F503">
        <v>0</v>
      </c>
      <c r="G503" t="s">
        <v>54</v>
      </c>
      <c r="H503" t="s">
        <v>55</v>
      </c>
      <c r="I503" t="s">
        <v>55</v>
      </c>
      <c r="J503" t="s">
        <v>55</v>
      </c>
      <c r="K503" t="s">
        <v>18</v>
      </c>
      <c r="L503">
        <v>90</v>
      </c>
      <c r="M503" t="s">
        <v>173</v>
      </c>
      <c r="N503">
        <v>0</v>
      </c>
      <c r="O503" t="s">
        <v>173</v>
      </c>
      <c r="P503">
        <v>0</v>
      </c>
      <c r="Q503" t="s">
        <v>173</v>
      </c>
      <c r="R503">
        <v>0</v>
      </c>
      <c r="S503">
        <v>2</v>
      </c>
      <c r="T503" t="s">
        <v>174</v>
      </c>
      <c r="U503">
        <v>5.9711999999999996</v>
      </c>
      <c r="V503">
        <v>0.71279999999999999</v>
      </c>
      <c r="W503" t="s">
        <v>4343</v>
      </c>
      <c r="X503">
        <v>0.31790000000000002</v>
      </c>
      <c r="Y503">
        <v>40.3431</v>
      </c>
      <c r="Z503">
        <v>0.36399999999999999</v>
      </c>
      <c r="AA503" t="s">
        <v>2126</v>
      </c>
      <c r="AB503">
        <v>1.49E-2</v>
      </c>
      <c r="AC503" t="s">
        <v>1930</v>
      </c>
      <c r="AD503">
        <v>9.7999999999999997E-3</v>
      </c>
      <c r="AE503" t="s">
        <v>179</v>
      </c>
      <c r="AF503">
        <v>1.6500000000000001E-2</v>
      </c>
      <c r="AG503">
        <v>7.8600000000000003E-2</v>
      </c>
      <c r="AH503">
        <v>6.7999999999999996E-3</v>
      </c>
      <c r="AI503">
        <v>6.6148999999999996</v>
      </c>
      <c r="AJ503">
        <v>3.0099999999999998E-2</v>
      </c>
      <c r="AK503">
        <v>0.67130000000000001</v>
      </c>
      <c r="AL503">
        <v>8.0999999999999996E-3</v>
      </c>
      <c r="AM503" t="s">
        <v>409</v>
      </c>
      <c r="AN503">
        <v>8.5000000000000006E-3</v>
      </c>
      <c r="AO503" t="s">
        <v>1449</v>
      </c>
      <c r="AP503">
        <v>4.1999999999999997E-3</v>
      </c>
      <c r="AQ503">
        <v>0.1076</v>
      </c>
      <c r="AR503">
        <v>4.8999999999999998E-3</v>
      </c>
      <c r="AS503" t="s">
        <v>4344</v>
      </c>
      <c r="AT503">
        <v>2.6700000000000002E-2</v>
      </c>
      <c r="AU503" t="s">
        <v>614</v>
      </c>
      <c r="AV503">
        <v>3.8E-3</v>
      </c>
      <c r="AW503">
        <v>1.4800000000000001E-2</v>
      </c>
      <c r="AX503">
        <v>1.2999999999999999E-3</v>
      </c>
      <c r="AY503" t="s">
        <v>316</v>
      </c>
      <c r="AZ503">
        <v>6.9999999999999999E-4</v>
      </c>
      <c r="BA503">
        <v>6.0000000000000001E-3</v>
      </c>
      <c r="BB503">
        <v>6.9999999999999999E-4</v>
      </c>
      <c r="BC503" t="s">
        <v>285</v>
      </c>
      <c r="BD503">
        <v>5.0000000000000001E-4</v>
      </c>
      <c r="BE503" t="s">
        <v>179</v>
      </c>
      <c r="BF503">
        <v>2.9999999999999997E-4</v>
      </c>
      <c r="BG503" t="s">
        <v>179</v>
      </c>
      <c r="BH503">
        <v>1E-4</v>
      </c>
      <c r="BI503" t="s">
        <v>179</v>
      </c>
      <c r="BJ503">
        <v>2.0000000000000001E-4</v>
      </c>
      <c r="BK503">
        <v>0.01</v>
      </c>
      <c r="BL503">
        <v>5.0000000000000001E-4</v>
      </c>
      <c r="BM503">
        <v>3.0000000000000001E-3</v>
      </c>
      <c r="BN503">
        <v>2.9999999999999997E-4</v>
      </c>
      <c r="BO503" t="s">
        <v>363</v>
      </c>
      <c r="BP503">
        <v>5.0000000000000001E-4</v>
      </c>
      <c r="BQ503" t="s">
        <v>179</v>
      </c>
      <c r="BR503">
        <v>2.9999999999999997E-4</v>
      </c>
      <c r="BS503" t="s">
        <v>179</v>
      </c>
      <c r="BT503">
        <v>4.0000000000000002E-4</v>
      </c>
      <c r="BU503" t="s">
        <v>179</v>
      </c>
      <c r="BV503">
        <v>6.9999999999999999E-4</v>
      </c>
      <c r="BW503" t="s">
        <v>18</v>
      </c>
      <c r="BY503" t="s">
        <v>179</v>
      </c>
      <c r="BZ503">
        <v>1.1000000000000001E-3</v>
      </c>
      <c r="CA503" t="s">
        <v>179</v>
      </c>
      <c r="CB503">
        <v>8.0000000000000004E-4</v>
      </c>
      <c r="CC503" t="s">
        <v>179</v>
      </c>
      <c r="CD503">
        <v>2E-3</v>
      </c>
      <c r="CE503" t="s">
        <v>179</v>
      </c>
      <c r="CF503">
        <v>2.3E-3</v>
      </c>
      <c r="CG503" t="s">
        <v>179</v>
      </c>
      <c r="CH503">
        <v>1E-4</v>
      </c>
      <c r="CI503" t="s">
        <v>179</v>
      </c>
      <c r="CJ503">
        <v>7.4000000000000003E-3</v>
      </c>
      <c r="CK503" t="s">
        <v>179</v>
      </c>
      <c r="CL503">
        <v>1.0800000000000001E-2</v>
      </c>
      <c r="CM503" t="s">
        <v>179</v>
      </c>
      <c r="CN503">
        <v>3.2000000000000002E-3</v>
      </c>
      <c r="CO503" t="s">
        <v>179</v>
      </c>
      <c r="CP503">
        <v>8.9999999999999998E-4</v>
      </c>
      <c r="CQ503" t="s">
        <v>179</v>
      </c>
      <c r="CR503">
        <v>3.3999999999999998E-3</v>
      </c>
      <c r="CS503" t="s">
        <v>179</v>
      </c>
      <c r="CT503">
        <v>2E-3</v>
      </c>
      <c r="CU503" t="s">
        <v>18</v>
      </c>
      <c r="CW503" t="s">
        <v>18</v>
      </c>
      <c r="CY503" t="s">
        <v>179</v>
      </c>
      <c r="CZ503">
        <v>5.9999999999999995E-4</v>
      </c>
      <c r="DA503" t="s">
        <v>179</v>
      </c>
      <c r="DB503">
        <v>5.9999999999999995E-4</v>
      </c>
      <c r="DC503" t="s">
        <v>179</v>
      </c>
      <c r="DD503">
        <v>5.9999999999999995E-4</v>
      </c>
      <c r="DE503" t="s">
        <v>179</v>
      </c>
      <c r="DF503">
        <v>5.9999999999999995E-4</v>
      </c>
      <c r="DG503" t="s">
        <v>516</v>
      </c>
      <c r="DH503">
        <v>4.0000000000000002E-4</v>
      </c>
      <c r="DI503" t="s">
        <v>179</v>
      </c>
      <c r="DJ503">
        <v>4.0000000000000002E-4</v>
      </c>
      <c r="DK503" t="s">
        <v>4342</v>
      </c>
      <c r="DL503" t="s">
        <v>59</v>
      </c>
      <c r="DS503">
        <v>47</v>
      </c>
      <c r="DT503" t="s">
        <v>6004</v>
      </c>
      <c r="DW503" t="s">
        <v>5376</v>
      </c>
    </row>
    <row r="504" spans="1:127">
      <c r="A504">
        <v>130</v>
      </c>
      <c r="B504" s="14">
        <v>44754.158333333333</v>
      </c>
      <c r="C504" t="s">
        <v>52</v>
      </c>
      <c r="D504">
        <v>0</v>
      </c>
      <c r="E504">
        <v>0</v>
      </c>
      <c r="F504">
        <v>0</v>
      </c>
      <c r="G504" t="s">
        <v>54</v>
      </c>
      <c r="H504" t="s">
        <v>55</v>
      </c>
      <c r="I504" t="s">
        <v>55</v>
      </c>
      <c r="J504" t="s">
        <v>55</v>
      </c>
      <c r="K504" t="s">
        <v>18</v>
      </c>
      <c r="L504">
        <v>90</v>
      </c>
      <c r="M504" t="s">
        <v>173</v>
      </c>
      <c r="N504">
        <v>0</v>
      </c>
      <c r="O504" t="s">
        <v>173</v>
      </c>
      <c r="P504">
        <v>0</v>
      </c>
      <c r="Q504" t="s">
        <v>173</v>
      </c>
      <c r="R504">
        <v>0</v>
      </c>
      <c r="S504">
        <v>2</v>
      </c>
      <c r="T504" t="s">
        <v>174</v>
      </c>
      <c r="U504">
        <v>4.6696</v>
      </c>
      <c r="V504">
        <v>0.68130000000000002</v>
      </c>
      <c r="W504" t="s">
        <v>4345</v>
      </c>
      <c r="X504">
        <v>0.33250000000000002</v>
      </c>
      <c r="Y504">
        <v>40.212400000000002</v>
      </c>
      <c r="Z504">
        <v>0.36309999999999998</v>
      </c>
      <c r="AA504" t="s">
        <v>421</v>
      </c>
      <c r="AB504">
        <v>1.5299999999999999E-2</v>
      </c>
      <c r="AC504" t="s">
        <v>179</v>
      </c>
      <c r="AD504">
        <v>8.6E-3</v>
      </c>
      <c r="AE504" t="s">
        <v>179</v>
      </c>
      <c r="AF504">
        <v>1.6400000000000001E-2</v>
      </c>
      <c r="AG504">
        <v>0.1628</v>
      </c>
      <c r="AH504">
        <v>7.7999999999999996E-3</v>
      </c>
      <c r="AI504">
        <v>7.2039999999999997</v>
      </c>
      <c r="AJ504">
        <v>3.1399999999999997E-2</v>
      </c>
      <c r="AK504">
        <v>0.76870000000000005</v>
      </c>
      <c r="AL504">
        <v>8.6E-3</v>
      </c>
      <c r="AM504" t="s">
        <v>409</v>
      </c>
      <c r="AN504">
        <v>8.9999999999999993E-3</v>
      </c>
      <c r="AO504" t="s">
        <v>184</v>
      </c>
      <c r="AP504">
        <v>3.8999999999999998E-3</v>
      </c>
      <c r="AQ504">
        <v>0.10680000000000001</v>
      </c>
      <c r="AR504">
        <v>4.8999999999999998E-3</v>
      </c>
      <c r="AS504" t="s">
        <v>4346</v>
      </c>
      <c r="AT504">
        <v>2.5399999999999999E-2</v>
      </c>
      <c r="AU504" t="s">
        <v>179</v>
      </c>
      <c r="AV504">
        <v>3.5999999999999999E-3</v>
      </c>
      <c r="AW504">
        <v>1.4E-2</v>
      </c>
      <c r="AX504">
        <v>1.1999999999999999E-3</v>
      </c>
      <c r="AY504" t="s">
        <v>228</v>
      </c>
      <c r="AZ504">
        <v>8.0000000000000004E-4</v>
      </c>
      <c r="BA504">
        <v>6.3E-3</v>
      </c>
      <c r="BB504">
        <v>6.9999999999999999E-4</v>
      </c>
      <c r="BC504" t="s">
        <v>267</v>
      </c>
      <c r="BD504">
        <v>5.0000000000000001E-4</v>
      </c>
      <c r="BE504" t="s">
        <v>179</v>
      </c>
      <c r="BF504">
        <v>2.9999999999999997E-4</v>
      </c>
      <c r="BG504" t="s">
        <v>246</v>
      </c>
      <c r="BH504">
        <v>1E-4</v>
      </c>
      <c r="BI504" t="s">
        <v>516</v>
      </c>
      <c r="BJ504">
        <v>2.0000000000000001E-4</v>
      </c>
      <c r="BK504">
        <v>1.09E-2</v>
      </c>
      <c r="BL504">
        <v>5.0000000000000001E-4</v>
      </c>
      <c r="BM504">
        <v>2.8E-3</v>
      </c>
      <c r="BN504">
        <v>2.9999999999999997E-4</v>
      </c>
      <c r="BO504" t="s">
        <v>432</v>
      </c>
      <c r="BP504">
        <v>5.9999999999999995E-4</v>
      </c>
      <c r="BQ504" t="s">
        <v>179</v>
      </c>
      <c r="BR504">
        <v>2.9999999999999997E-4</v>
      </c>
      <c r="BS504" t="s">
        <v>179</v>
      </c>
      <c r="BT504">
        <v>4.0000000000000002E-4</v>
      </c>
      <c r="BU504" t="s">
        <v>179</v>
      </c>
      <c r="BV504">
        <v>6.9999999999999999E-4</v>
      </c>
      <c r="BW504" t="s">
        <v>18</v>
      </c>
      <c r="BY504" t="s">
        <v>18</v>
      </c>
      <c r="CA504" t="s">
        <v>179</v>
      </c>
      <c r="CB504">
        <v>8.0000000000000004E-4</v>
      </c>
      <c r="CC504" t="s">
        <v>179</v>
      </c>
      <c r="CD504">
        <v>2E-3</v>
      </c>
      <c r="CE504" t="s">
        <v>179</v>
      </c>
      <c r="CF504">
        <v>2.3E-3</v>
      </c>
      <c r="CG504" t="s">
        <v>216</v>
      </c>
      <c r="CH504">
        <v>1E-4</v>
      </c>
      <c r="CI504" t="s">
        <v>179</v>
      </c>
      <c r="CJ504">
        <v>7.1000000000000004E-3</v>
      </c>
      <c r="CK504" t="s">
        <v>1834</v>
      </c>
      <c r="CL504">
        <v>1.0999999999999999E-2</v>
      </c>
      <c r="CM504" t="s">
        <v>179</v>
      </c>
      <c r="CN504">
        <v>3.5999999999999999E-3</v>
      </c>
      <c r="CO504" t="s">
        <v>179</v>
      </c>
      <c r="CP504">
        <v>8.0000000000000004E-4</v>
      </c>
      <c r="CQ504" t="s">
        <v>179</v>
      </c>
      <c r="CR504">
        <v>3.3E-3</v>
      </c>
      <c r="CS504" t="s">
        <v>179</v>
      </c>
      <c r="CT504">
        <v>1.9E-3</v>
      </c>
      <c r="CU504" t="s">
        <v>18</v>
      </c>
      <c r="CW504" t="s">
        <v>18</v>
      </c>
      <c r="CY504" t="s">
        <v>179</v>
      </c>
      <c r="CZ504">
        <v>5.9999999999999995E-4</v>
      </c>
      <c r="DA504" t="s">
        <v>179</v>
      </c>
      <c r="DB504">
        <v>5.9999999999999995E-4</v>
      </c>
      <c r="DC504" t="s">
        <v>179</v>
      </c>
      <c r="DD504">
        <v>5.9999999999999995E-4</v>
      </c>
      <c r="DE504" t="s">
        <v>179</v>
      </c>
      <c r="DF504">
        <v>5.9999999999999995E-4</v>
      </c>
      <c r="DG504" t="s">
        <v>179</v>
      </c>
      <c r="DH504">
        <v>4.0000000000000002E-4</v>
      </c>
      <c r="DI504" t="s">
        <v>179</v>
      </c>
      <c r="DJ504">
        <v>4.0000000000000002E-4</v>
      </c>
      <c r="DK504" t="s">
        <v>4342</v>
      </c>
      <c r="DL504" t="s">
        <v>59</v>
      </c>
      <c r="DS504">
        <v>59</v>
      </c>
      <c r="DT504" t="s">
        <v>1752</v>
      </c>
      <c r="DW504" t="s">
        <v>5377</v>
      </c>
    </row>
    <row r="505" spans="1:127">
      <c r="A505">
        <v>131</v>
      </c>
      <c r="B505" s="14">
        <v>44754.160416666666</v>
      </c>
      <c r="C505" t="s">
        <v>52</v>
      </c>
      <c r="D505">
        <v>0</v>
      </c>
      <c r="E505">
        <v>0</v>
      </c>
      <c r="F505">
        <v>0</v>
      </c>
      <c r="G505" t="s">
        <v>54</v>
      </c>
      <c r="H505" t="s">
        <v>55</v>
      </c>
      <c r="I505" t="s">
        <v>55</v>
      </c>
      <c r="J505" t="s">
        <v>55</v>
      </c>
      <c r="K505" t="s">
        <v>18</v>
      </c>
      <c r="L505">
        <v>90</v>
      </c>
      <c r="M505" t="s">
        <v>173</v>
      </c>
      <c r="N505">
        <v>0</v>
      </c>
      <c r="O505" t="s">
        <v>173</v>
      </c>
      <c r="P505">
        <v>0</v>
      </c>
      <c r="Q505" t="s">
        <v>173</v>
      </c>
      <c r="R505">
        <v>0</v>
      </c>
      <c r="S505">
        <v>2</v>
      </c>
      <c r="T505" t="s">
        <v>174</v>
      </c>
      <c r="U505">
        <v>4.3074000000000003</v>
      </c>
      <c r="V505">
        <v>0.67989999999999995</v>
      </c>
      <c r="W505" t="s">
        <v>4347</v>
      </c>
      <c r="X505">
        <v>0.33800000000000002</v>
      </c>
      <c r="Y505">
        <v>40.524799999999999</v>
      </c>
      <c r="Z505">
        <v>0.36559999999999998</v>
      </c>
      <c r="AA505" t="s">
        <v>1282</v>
      </c>
      <c r="AB505">
        <v>1.5299999999999999E-2</v>
      </c>
      <c r="AC505" t="s">
        <v>179</v>
      </c>
      <c r="AD505">
        <v>8.6E-3</v>
      </c>
      <c r="AE505" t="s">
        <v>179</v>
      </c>
      <c r="AF505">
        <v>1.6299999999999999E-2</v>
      </c>
      <c r="AG505">
        <v>0.16009999999999999</v>
      </c>
      <c r="AH505">
        <v>7.7999999999999996E-3</v>
      </c>
      <c r="AI505">
        <v>7.3826000000000001</v>
      </c>
      <c r="AJ505">
        <v>3.1899999999999998E-2</v>
      </c>
      <c r="AK505">
        <v>0.76</v>
      </c>
      <c r="AL505">
        <v>8.5000000000000006E-3</v>
      </c>
      <c r="AM505" t="s">
        <v>408</v>
      </c>
      <c r="AN505">
        <v>9.1000000000000004E-3</v>
      </c>
      <c r="AO505" t="s">
        <v>971</v>
      </c>
      <c r="AP505">
        <v>4.0000000000000001E-3</v>
      </c>
      <c r="AQ505">
        <v>0.1137</v>
      </c>
      <c r="AR505">
        <v>5.0000000000000001E-3</v>
      </c>
      <c r="AS505" t="s">
        <v>4348</v>
      </c>
      <c r="AT505">
        <v>2.6499999999999999E-2</v>
      </c>
      <c r="AU505" t="s">
        <v>179</v>
      </c>
      <c r="AV505">
        <v>3.7000000000000002E-3</v>
      </c>
      <c r="AW505">
        <v>8.8000000000000005E-3</v>
      </c>
      <c r="AX505">
        <v>1E-3</v>
      </c>
      <c r="AY505" t="s">
        <v>187</v>
      </c>
      <c r="AZ505">
        <v>6.9999999999999999E-4</v>
      </c>
      <c r="BA505">
        <v>5.8999999999999999E-3</v>
      </c>
      <c r="BB505">
        <v>6.9999999999999999E-4</v>
      </c>
      <c r="BC505" t="s">
        <v>406</v>
      </c>
      <c r="BD505">
        <v>5.0000000000000001E-4</v>
      </c>
      <c r="BE505" t="s">
        <v>179</v>
      </c>
      <c r="BF505">
        <v>2.9999999999999997E-4</v>
      </c>
      <c r="BG505" t="s">
        <v>179</v>
      </c>
      <c r="BH505">
        <v>1E-4</v>
      </c>
      <c r="BI505" t="s">
        <v>318</v>
      </c>
      <c r="BJ505">
        <v>2.0000000000000001E-4</v>
      </c>
      <c r="BK505">
        <v>1.11E-2</v>
      </c>
      <c r="BL505">
        <v>5.0000000000000001E-4</v>
      </c>
      <c r="BM505">
        <v>2.8999999999999998E-3</v>
      </c>
      <c r="BN505">
        <v>2.9999999999999997E-4</v>
      </c>
      <c r="BO505" t="s">
        <v>424</v>
      </c>
      <c r="BP505">
        <v>5.0000000000000001E-4</v>
      </c>
      <c r="BQ505" t="s">
        <v>179</v>
      </c>
      <c r="BR505">
        <v>2.9999999999999997E-4</v>
      </c>
      <c r="BS505" t="s">
        <v>179</v>
      </c>
      <c r="BT505">
        <v>2.9999999999999997E-4</v>
      </c>
      <c r="BU505" t="s">
        <v>179</v>
      </c>
      <c r="BV505">
        <v>6.9999999999999999E-4</v>
      </c>
      <c r="BW505" t="s">
        <v>18</v>
      </c>
      <c r="BY505" t="s">
        <v>18</v>
      </c>
      <c r="CA505" t="s">
        <v>245</v>
      </c>
      <c r="CB505">
        <v>8.0000000000000004E-4</v>
      </c>
      <c r="CC505" t="s">
        <v>179</v>
      </c>
      <c r="CD505">
        <v>2E-3</v>
      </c>
      <c r="CE505" t="s">
        <v>179</v>
      </c>
      <c r="CF505">
        <v>2.3E-3</v>
      </c>
      <c r="CG505" t="s">
        <v>216</v>
      </c>
      <c r="CH505">
        <v>1E-4</v>
      </c>
      <c r="CI505" t="s">
        <v>179</v>
      </c>
      <c r="CJ505">
        <v>7.1000000000000004E-3</v>
      </c>
      <c r="CK505" t="s">
        <v>179</v>
      </c>
      <c r="CL505">
        <v>1.11E-2</v>
      </c>
      <c r="CM505" t="s">
        <v>179</v>
      </c>
      <c r="CN505">
        <v>3.5999999999999999E-3</v>
      </c>
      <c r="CO505" t="s">
        <v>179</v>
      </c>
      <c r="CP505">
        <v>8.0000000000000004E-4</v>
      </c>
      <c r="CQ505" t="s">
        <v>179</v>
      </c>
      <c r="CR505">
        <v>3.2000000000000002E-3</v>
      </c>
      <c r="CS505" t="s">
        <v>179</v>
      </c>
      <c r="CT505">
        <v>1.9E-3</v>
      </c>
      <c r="CU505" t="s">
        <v>179</v>
      </c>
      <c r="CV505">
        <v>8.0000000000000004E-4</v>
      </c>
      <c r="CW505" t="s">
        <v>18</v>
      </c>
      <c r="CY505" t="s">
        <v>179</v>
      </c>
      <c r="CZ505">
        <v>5.0000000000000001E-4</v>
      </c>
      <c r="DA505" t="s">
        <v>179</v>
      </c>
      <c r="DB505">
        <v>5.9999999999999995E-4</v>
      </c>
      <c r="DC505" t="s">
        <v>179</v>
      </c>
      <c r="DD505">
        <v>5.9999999999999995E-4</v>
      </c>
      <c r="DE505" t="s">
        <v>179</v>
      </c>
      <c r="DF505">
        <v>5.9999999999999995E-4</v>
      </c>
      <c r="DG505" t="s">
        <v>179</v>
      </c>
      <c r="DH505">
        <v>4.0000000000000002E-4</v>
      </c>
      <c r="DI505" t="s">
        <v>179</v>
      </c>
      <c r="DJ505">
        <v>2.9999999999999997E-4</v>
      </c>
      <c r="DK505" t="s">
        <v>4342</v>
      </c>
      <c r="DL505" t="s">
        <v>59</v>
      </c>
      <c r="DS505">
        <v>78</v>
      </c>
      <c r="DT505" t="s">
        <v>5999</v>
      </c>
      <c r="DW505" t="s">
        <v>5378</v>
      </c>
    </row>
    <row r="506" spans="1:127">
      <c r="A506">
        <v>132</v>
      </c>
      <c r="B506" s="14">
        <v>44754.168055555558</v>
      </c>
      <c r="C506" t="s">
        <v>52</v>
      </c>
      <c r="D506">
        <v>0</v>
      </c>
      <c r="E506">
        <v>0</v>
      </c>
      <c r="F506">
        <v>0</v>
      </c>
      <c r="G506" t="s">
        <v>54</v>
      </c>
      <c r="H506" t="s">
        <v>55</v>
      </c>
      <c r="I506" t="s">
        <v>55</v>
      </c>
      <c r="J506" t="s">
        <v>55</v>
      </c>
      <c r="K506" t="s">
        <v>18</v>
      </c>
      <c r="L506">
        <v>90</v>
      </c>
      <c r="M506" t="s">
        <v>173</v>
      </c>
      <c r="N506">
        <v>0</v>
      </c>
      <c r="O506" t="s">
        <v>173</v>
      </c>
      <c r="P506">
        <v>0</v>
      </c>
      <c r="Q506" t="s">
        <v>173</v>
      </c>
      <c r="R506">
        <v>0</v>
      </c>
      <c r="S506">
        <v>2</v>
      </c>
      <c r="T506" t="s">
        <v>174</v>
      </c>
      <c r="U506">
        <v>4.9416000000000002</v>
      </c>
      <c r="V506">
        <v>0.65769999999999995</v>
      </c>
      <c r="W506" t="s">
        <v>4349</v>
      </c>
      <c r="X506">
        <v>0.3231</v>
      </c>
      <c r="Y506">
        <v>39.0398</v>
      </c>
      <c r="Z506">
        <v>0.35699999999999998</v>
      </c>
      <c r="AA506" t="s">
        <v>2453</v>
      </c>
      <c r="AB506">
        <v>1.46E-2</v>
      </c>
      <c r="AC506" t="s">
        <v>179</v>
      </c>
      <c r="AD506">
        <v>8.3000000000000001E-3</v>
      </c>
      <c r="AE506" t="s">
        <v>179</v>
      </c>
      <c r="AF506">
        <v>1.6400000000000001E-2</v>
      </c>
      <c r="AG506">
        <v>0.1915</v>
      </c>
      <c r="AH506">
        <v>8.0000000000000002E-3</v>
      </c>
      <c r="AI506">
        <v>6.7587999999999999</v>
      </c>
      <c r="AJ506">
        <v>3.04E-2</v>
      </c>
      <c r="AK506">
        <v>0.68320000000000003</v>
      </c>
      <c r="AL506">
        <v>8.0999999999999996E-3</v>
      </c>
      <c r="AM506" t="s">
        <v>610</v>
      </c>
      <c r="AN506">
        <v>8.5000000000000006E-3</v>
      </c>
      <c r="AO506" t="s">
        <v>1473</v>
      </c>
      <c r="AP506">
        <v>3.8999999999999998E-3</v>
      </c>
      <c r="AQ506">
        <v>0.10050000000000001</v>
      </c>
      <c r="AR506">
        <v>4.7000000000000002E-3</v>
      </c>
      <c r="AS506" t="s">
        <v>4350</v>
      </c>
      <c r="AT506">
        <v>2.5899999999999999E-2</v>
      </c>
      <c r="AU506" t="s">
        <v>179</v>
      </c>
      <c r="AV506">
        <v>3.7000000000000002E-3</v>
      </c>
      <c r="AW506">
        <v>1.46E-2</v>
      </c>
      <c r="AX506">
        <v>1.1999999999999999E-3</v>
      </c>
      <c r="AY506" t="s">
        <v>213</v>
      </c>
      <c r="AZ506">
        <v>6.9999999999999999E-4</v>
      </c>
      <c r="BA506">
        <v>6.6E-3</v>
      </c>
      <c r="BB506">
        <v>6.9999999999999999E-4</v>
      </c>
      <c r="BC506" t="s">
        <v>304</v>
      </c>
      <c r="BD506">
        <v>5.0000000000000001E-4</v>
      </c>
      <c r="BE506" t="s">
        <v>179</v>
      </c>
      <c r="BF506">
        <v>2.9999999999999997E-4</v>
      </c>
      <c r="BG506" t="s">
        <v>179</v>
      </c>
      <c r="BH506">
        <v>1E-4</v>
      </c>
      <c r="BI506" t="s">
        <v>516</v>
      </c>
      <c r="BJ506">
        <v>2.0000000000000001E-4</v>
      </c>
      <c r="BK506">
        <v>1.1299999999999999E-2</v>
      </c>
      <c r="BL506">
        <v>5.0000000000000001E-4</v>
      </c>
      <c r="BM506">
        <v>2.8999999999999998E-3</v>
      </c>
      <c r="BN506">
        <v>2.9999999999999997E-4</v>
      </c>
      <c r="BO506" t="s">
        <v>193</v>
      </c>
      <c r="BP506">
        <v>5.9999999999999995E-4</v>
      </c>
      <c r="BQ506" t="s">
        <v>179</v>
      </c>
      <c r="BR506">
        <v>2.9999999999999997E-4</v>
      </c>
      <c r="BS506" t="s">
        <v>179</v>
      </c>
      <c r="BT506">
        <v>4.0000000000000002E-4</v>
      </c>
      <c r="BU506" t="s">
        <v>179</v>
      </c>
      <c r="BV506">
        <v>6.9999999999999999E-4</v>
      </c>
      <c r="BW506" t="s">
        <v>179</v>
      </c>
      <c r="BX506">
        <v>8.0000000000000004E-4</v>
      </c>
      <c r="BY506" t="s">
        <v>179</v>
      </c>
      <c r="BZ506">
        <v>1.1000000000000001E-3</v>
      </c>
      <c r="CA506" t="s">
        <v>179</v>
      </c>
      <c r="CB506">
        <v>8.0000000000000004E-4</v>
      </c>
      <c r="CC506" t="s">
        <v>179</v>
      </c>
      <c r="CD506">
        <v>2E-3</v>
      </c>
      <c r="CE506" t="s">
        <v>179</v>
      </c>
      <c r="CF506">
        <v>2.3E-3</v>
      </c>
      <c r="CG506" t="s">
        <v>179</v>
      </c>
      <c r="CH506">
        <v>1E-4</v>
      </c>
      <c r="CI506" t="s">
        <v>179</v>
      </c>
      <c r="CJ506">
        <v>7.4000000000000003E-3</v>
      </c>
      <c r="CK506" t="s">
        <v>179</v>
      </c>
      <c r="CL506">
        <v>1.09E-2</v>
      </c>
      <c r="CM506" t="s">
        <v>179</v>
      </c>
      <c r="CN506">
        <v>4.1000000000000003E-3</v>
      </c>
      <c r="CO506" t="s">
        <v>179</v>
      </c>
      <c r="CP506">
        <v>8.0000000000000004E-4</v>
      </c>
      <c r="CQ506" t="s">
        <v>179</v>
      </c>
      <c r="CR506">
        <v>3.2000000000000002E-3</v>
      </c>
      <c r="CS506" t="s">
        <v>179</v>
      </c>
      <c r="CT506">
        <v>1.9E-3</v>
      </c>
      <c r="CU506" t="s">
        <v>18</v>
      </c>
      <c r="CW506" t="s">
        <v>18</v>
      </c>
      <c r="CY506" t="s">
        <v>179</v>
      </c>
      <c r="CZ506">
        <v>5.9999999999999995E-4</v>
      </c>
      <c r="DA506" t="s">
        <v>179</v>
      </c>
      <c r="DB506">
        <v>5.0000000000000001E-4</v>
      </c>
      <c r="DC506" t="s">
        <v>179</v>
      </c>
      <c r="DD506">
        <v>5.9999999999999995E-4</v>
      </c>
      <c r="DE506" t="s">
        <v>179</v>
      </c>
      <c r="DF506">
        <v>5.9999999999999995E-4</v>
      </c>
      <c r="DG506" t="s">
        <v>179</v>
      </c>
      <c r="DH506">
        <v>4.0000000000000002E-4</v>
      </c>
      <c r="DI506" t="s">
        <v>179</v>
      </c>
      <c r="DJ506">
        <v>4.0000000000000002E-4</v>
      </c>
      <c r="DK506" t="s">
        <v>4342</v>
      </c>
      <c r="DL506" t="s">
        <v>59</v>
      </c>
      <c r="DS506">
        <v>90</v>
      </c>
      <c r="DT506" t="s">
        <v>5982</v>
      </c>
      <c r="DW506" t="s">
        <v>5379</v>
      </c>
    </row>
    <row r="507" spans="1:127">
      <c r="A507">
        <v>133</v>
      </c>
      <c r="B507" s="14">
        <v>44754.169444444444</v>
      </c>
      <c r="C507" t="s">
        <v>52</v>
      </c>
      <c r="D507">
        <v>0</v>
      </c>
      <c r="E507">
        <v>0</v>
      </c>
      <c r="F507">
        <v>0</v>
      </c>
      <c r="G507" t="s">
        <v>54</v>
      </c>
      <c r="H507" t="s">
        <v>55</v>
      </c>
      <c r="I507" t="s">
        <v>55</v>
      </c>
      <c r="J507" t="s">
        <v>55</v>
      </c>
      <c r="K507" t="s">
        <v>18</v>
      </c>
      <c r="L507">
        <v>90</v>
      </c>
      <c r="M507" t="s">
        <v>173</v>
      </c>
      <c r="N507">
        <v>0</v>
      </c>
      <c r="O507" t="s">
        <v>173</v>
      </c>
      <c r="P507">
        <v>0</v>
      </c>
      <c r="Q507" t="s">
        <v>173</v>
      </c>
      <c r="R507">
        <v>0</v>
      </c>
      <c r="S507">
        <v>2</v>
      </c>
      <c r="T507" t="s">
        <v>174</v>
      </c>
      <c r="U507">
        <v>4.0907</v>
      </c>
      <c r="V507">
        <v>0.65439999999999998</v>
      </c>
      <c r="W507" t="s">
        <v>4003</v>
      </c>
      <c r="X507">
        <v>0.32850000000000001</v>
      </c>
      <c r="Y507">
        <v>39.975499999999997</v>
      </c>
      <c r="Z507">
        <v>0.3624</v>
      </c>
      <c r="AA507" t="s">
        <v>803</v>
      </c>
      <c r="AB507">
        <v>1.5299999999999999E-2</v>
      </c>
      <c r="AC507" t="s">
        <v>179</v>
      </c>
      <c r="AD507">
        <v>8.5000000000000006E-3</v>
      </c>
      <c r="AE507" t="s">
        <v>179</v>
      </c>
      <c r="AF507">
        <v>1.6500000000000001E-2</v>
      </c>
      <c r="AG507">
        <v>0.17369999999999999</v>
      </c>
      <c r="AH507">
        <v>8.0000000000000002E-3</v>
      </c>
      <c r="AI507">
        <v>7.2759999999999998</v>
      </c>
      <c r="AJ507">
        <v>3.1699999999999999E-2</v>
      </c>
      <c r="AK507">
        <v>0.81879999999999997</v>
      </c>
      <c r="AL507">
        <v>8.8000000000000005E-3</v>
      </c>
      <c r="AM507" t="s">
        <v>1033</v>
      </c>
      <c r="AN507">
        <v>8.9999999999999993E-3</v>
      </c>
      <c r="AO507" t="s">
        <v>1759</v>
      </c>
      <c r="AP507">
        <v>4.0000000000000001E-3</v>
      </c>
      <c r="AQ507">
        <v>0.1081</v>
      </c>
      <c r="AR507">
        <v>4.8999999999999998E-3</v>
      </c>
      <c r="AS507" t="s">
        <v>4351</v>
      </c>
      <c r="AT507">
        <v>2.6599999999999999E-2</v>
      </c>
      <c r="AU507" t="s">
        <v>208</v>
      </c>
      <c r="AV507">
        <v>3.8E-3</v>
      </c>
      <c r="AW507">
        <v>1.09E-2</v>
      </c>
      <c r="AX507">
        <v>1.1000000000000001E-3</v>
      </c>
      <c r="AY507" t="s">
        <v>208</v>
      </c>
      <c r="AZ507">
        <v>8.0000000000000004E-4</v>
      </c>
      <c r="BA507">
        <v>6.7999999999999996E-3</v>
      </c>
      <c r="BB507">
        <v>6.9999999999999999E-4</v>
      </c>
      <c r="BC507" t="s">
        <v>304</v>
      </c>
      <c r="BD507">
        <v>5.0000000000000001E-4</v>
      </c>
      <c r="BE507" t="s">
        <v>179</v>
      </c>
      <c r="BF507">
        <v>2.9999999999999997E-4</v>
      </c>
      <c r="BG507" t="s">
        <v>179</v>
      </c>
      <c r="BH507">
        <v>1E-4</v>
      </c>
      <c r="BI507" t="s">
        <v>192</v>
      </c>
      <c r="BJ507">
        <v>2.0000000000000001E-4</v>
      </c>
      <c r="BK507">
        <v>1.0800000000000001E-2</v>
      </c>
      <c r="BL507">
        <v>5.0000000000000001E-4</v>
      </c>
      <c r="BM507">
        <v>3.2000000000000002E-3</v>
      </c>
      <c r="BN507">
        <v>2.9999999999999997E-4</v>
      </c>
      <c r="BO507" t="s">
        <v>864</v>
      </c>
      <c r="BP507">
        <v>5.9999999999999995E-4</v>
      </c>
      <c r="BQ507" t="s">
        <v>179</v>
      </c>
      <c r="BR507">
        <v>2.9999999999999997E-4</v>
      </c>
      <c r="BS507" t="s">
        <v>179</v>
      </c>
      <c r="BT507">
        <v>4.0000000000000002E-4</v>
      </c>
      <c r="BU507" t="s">
        <v>179</v>
      </c>
      <c r="BV507">
        <v>6.9999999999999999E-4</v>
      </c>
      <c r="BW507" t="s">
        <v>179</v>
      </c>
      <c r="BX507">
        <v>8.0000000000000004E-4</v>
      </c>
      <c r="BY507" t="s">
        <v>18</v>
      </c>
      <c r="CA507" t="s">
        <v>179</v>
      </c>
      <c r="CB507">
        <v>8.0000000000000004E-4</v>
      </c>
      <c r="CC507" t="s">
        <v>179</v>
      </c>
      <c r="CD507">
        <v>2E-3</v>
      </c>
      <c r="CE507" t="s">
        <v>179</v>
      </c>
      <c r="CF507">
        <v>2.3E-3</v>
      </c>
      <c r="CG507" t="s">
        <v>216</v>
      </c>
      <c r="CH507">
        <v>1E-4</v>
      </c>
      <c r="CI507" t="s">
        <v>179</v>
      </c>
      <c r="CJ507">
        <v>7.3000000000000001E-3</v>
      </c>
      <c r="CK507" t="s">
        <v>179</v>
      </c>
      <c r="CL507">
        <v>1.0999999999999999E-2</v>
      </c>
      <c r="CM507" t="s">
        <v>179</v>
      </c>
      <c r="CN507">
        <v>3.7000000000000002E-3</v>
      </c>
      <c r="CO507" t="s">
        <v>179</v>
      </c>
      <c r="CP507">
        <v>8.0000000000000004E-4</v>
      </c>
      <c r="CQ507" t="s">
        <v>179</v>
      </c>
      <c r="CR507">
        <v>3.3E-3</v>
      </c>
      <c r="CS507" t="s">
        <v>179</v>
      </c>
      <c r="CT507">
        <v>1.8E-3</v>
      </c>
      <c r="CU507" t="s">
        <v>179</v>
      </c>
      <c r="CV507">
        <v>8.9999999999999998E-4</v>
      </c>
      <c r="CW507" t="s">
        <v>18</v>
      </c>
      <c r="CY507" t="s">
        <v>179</v>
      </c>
      <c r="CZ507">
        <v>5.9999999999999995E-4</v>
      </c>
      <c r="DA507" t="s">
        <v>179</v>
      </c>
      <c r="DB507">
        <v>5.9999999999999995E-4</v>
      </c>
      <c r="DC507" t="s">
        <v>179</v>
      </c>
      <c r="DD507">
        <v>5.9999999999999995E-4</v>
      </c>
      <c r="DE507" t="s">
        <v>179</v>
      </c>
      <c r="DF507">
        <v>5.9999999999999995E-4</v>
      </c>
      <c r="DG507" t="s">
        <v>179</v>
      </c>
      <c r="DH507">
        <v>4.0000000000000002E-4</v>
      </c>
      <c r="DI507" t="s">
        <v>179</v>
      </c>
      <c r="DJ507">
        <v>4.0000000000000002E-4</v>
      </c>
      <c r="DK507" t="s">
        <v>4342</v>
      </c>
      <c r="DL507" t="s">
        <v>59</v>
      </c>
      <c r="DS507">
        <v>118</v>
      </c>
      <c r="DT507" t="s">
        <v>5995</v>
      </c>
      <c r="DW507" t="s">
        <v>5380</v>
      </c>
    </row>
    <row r="508" spans="1:127">
      <c r="A508">
        <v>134</v>
      </c>
      <c r="B508" s="14">
        <v>44754.17083333333</v>
      </c>
      <c r="C508" t="s">
        <v>52</v>
      </c>
      <c r="D508">
        <v>0</v>
      </c>
      <c r="E508">
        <v>0</v>
      </c>
      <c r="F508">
        <v>0</v>
      </c>
      <c r="G508" t="s">
        <v>54</v>
      </c>
      <c r="H508" t="s">
        <v>55</v>
      </c>
      <c r="I508" t="s">
        <v>55</v>
      </c>
      <c r="J508" t="s">
        <v>55</v>
      </c>
      <c r="K508" t="s">
        <v>18</v>
      </c>
      <c r="L508">
        <v>90</v>
      </c>
      <c r="M508" t="s">
        <v>173</v>
      </c>
      <c r="N508">
        <v>0</v>
      </c>
      <c r="O508" t="s">
        <v>173</v>
      </c>
      <c r="P508">
        <v>0</v>
      </c>
      <c r="Q508" t="s">
        <v>173</v>
      </c>
      <c r="R508">
        <v>0</v>
      </c>
      <c r="S508">
        <v>2</v>
      </c>
      <c r="T508" t="s">
        <v>174</v>
      </c>
      <c r="U508">
        <v>3.9186000000000001</v>
      </c>
      <c r="V508">
        <v>0.67090000000000005</v>
      </c>
      <c r="W508" t="s">
        <v>4352</v>
      </c>
      <c r="X508">
        <v>0.3422</v>
      </c>
      <c r="Y508">
        <v>41.074399999999997</v>
      </c>
      <c r="Z508">
        <v>0.36899999999999999</v>
      </c>
      <c r="AA508" t="s">
        <v>260</v>
      </c>
      <c r="AB508">
        <v>1.52E-2</v>
      </c>
      <c r="AC508" t="s">
        <v>179</v>
      </c>
      <c r="AD508">
        <v>8.6999999999999994E-3</v>
      </c>
      <c r="AE508" t="s">
        <v>179</v>
      </c>
      <c r="AF508">
        <v>1.6500000000000001E-2</v>
      </c>
      <c r="AG508">
        <v>0.22359999999999999</v>
      </c>
      <c r="AH508">
        <v>8.6E-3</v>
      </c>
      <c r="AI508">
        <v>7.4953000000000003</v>
      </c>
      <c r="AJ508">
        <v>3.2199999999999999E-2</v>
      </c>
      <c r="AK508">
        <v>0.73839999999999995</v>
      </c>
      <c r="AL508">
        <v>8.3999999999999995E-3</v>
      </c>
      <c r="AM508" t="s">
        <v>1443</v>
      </c>
      <c r="AN508">
        <v>8.6999999999999994E-3</v>
      </c>
      <c r="AO508" t="s">
        <v>842</v>
      </c>
      <c r="AP508">
        <v>4.1000000000000003E-3</v>
      </c>
      <c r="AQ508">
        <v>0.1062</v>
      </c>
      <c r="AR508">
        <v>4.7999999999999996E-3</v>
      </c>
      <c r="AS508" t="s">
        <v>4353</v>
      </c>
      <c r="AT508">
        <v>2.63E-2</v>
      </c>
      <c r="AU508" t="s">
        <v>179</v>
      </c>
      <c r="AV508">
        <v>3.7000000000000002E-3</v>
      </c>
      <c r="AW508">
        <v>8.8999999999999999E-3</v>
      </c>
      <c r="AX508">
        <v>1E-3</v>
      </c>
      <c r="AY508" t="s">
        <v>210</v>
      </c>
      <c r="AZ508">
        <v>6.9999999999999999E-4</v>
      </c>
      <c r="BA508">
        <v>6.1999999999999998E-3</v>
      </c>
      <c r="BB508">
        <v>6.9999999999999999E-4</v>
      </c>
      <c r="BC508" t="s">
        <v>191</v>
      </c>
      <c r="BD508">
        <v>5.0000000000000001E-4</v>
      </c>
      <c r="BE508" t="s">
        <v>179</v>
      </c>
      <c r="BF508">
        <v>2.9999999999999997E-4</v>
      </c>
      <c r="BG508" t="s">
        <v>179</v>
      </c>
      <c r="BH508">
        <v>1E-4</v>
      </c>
      <c r="BI508" t="s">
        <v>192</v>
      </c>
      <c r="BJ508">
        <v>2.0000000000000001E-4</v>
      </c>
      <c r="BK508">
        <v>1.0500000000000001E-2</v>
      </c>
      <c r="BL508">
        <v>5.0000000000000001E-4</v>
      </c>
      <c r="BM508">
        <v>2.8999999999999998E-3</v>
      </c>
      <c r="BN508">
        <v>2.9999999999999997E-4</v>
      </c>
      <c r="BO508" t="s">
        <v>242</v>
      </c>
      <c r="BP508">
        <v>5.0000000000000001E-4</v>
      </c>
      <c r="BQ508" t="s">
        <v>179</v>
      </c>
      <c r="BR508">
        <v>2.9999999999999997E-4</v>
      </c>
      <c r="BS508" t="s">
        <v>179</v>
      </c>
      <c r="BT508">
        <v>4.0000000000000002E-4</v>
      </c>
      <c r="BU508" t="s">
        <v>179</v>
      </c>
      <c r="BV508">
        <v>6.9999999999999999E-4</v>
      </c>
      <c r="BW508" t="s">
        <v>18</v>
      </c>
      <c r="BY508" t="s">
        <v>179</v>
      </c>
      <c r="BZ508">
        <v>1.1000000000000001E-3</v>
      </c>
      <c r="CA508" t="s">
        <v>179</v>
      </c>
      <c r="CB508">
        <v>8.0000000000000004E-4</v>
      </c>
      <c r="CC508" t="s">
        <v>179</v>
      </c>
      <c r="CD508">
        <v>2E-3</v>
      </c>
      <c r="CE508" t="s">
        <v>179</v>
      </c>
      <c r="CF508">
        <v>2.3E-3</v>
      </c>
      <c r="CG508" t="s">
        <v>179</v>
      </c>
      <c r="CH508">
        <v>1E-4</v>
      </c>
      <c r="CI508" t="s">
        <v>179</v>
      </c>
      <c r="CJ508">
        <v>7.0000000000000001E-3</v>
      </c>
      <c r="CK508" t="s">
        <v>179</v>
      </c>
      <c r="CL508">
        <v>1.0999999999999999E-2</v>
      </c>
      <c r="CM508" t="s">
        <v>179</v>
      </c>
      <c r="CN508">
        <v>3.3999999999999998E-3</v>
      </c>
      <c r="CO508" t="s">
        <v>179</v>
      </c>
      <c r="CP508">
        <v>8.0000000000000004E-4</v>
      </c>
      <c r="CQ508" t="s">
        <v>179</v>
      </c>
      <c r="CR508">
        <v>3.2000000000000002E-3</v>
      </c>
      <c r="CS508" t="s">
        <v>179</v>
      </c>
      <c r="CT508">
        <v>1.9E-3</v>
      </c>
      <c r="CU508" t="s">
        <v>179</v>
      </c>
      <c r="CV508">
        <v>8.9999999999999998E-4</v>
      </c>
      <c r="CW508" t="s">
        <v>18</v>
      </c>
      <c r="CY508" t="s">
        <v>179</v>
      </c>
      <c r="CZ508">
        <v>5.9999999999999995E-4</v>
      </c>
      <c r="DA508" t="s">
        <v>179</v>
      </c>
      <c r="DB508">
        <v>5.9999999999999995E-4</v>
      </c>
      <c r="DC508" t="s">
        <v>179</v>
      </c>
      <c r="DD508">
        <v>5.9999999999999995E-4</v>
      </c>
      <c r="DE508" t="s">
        <v>179</v>
      </c>
      <c r="DF508">
        <v>5.9999999999999995E-4</v>
      </c>
      <c r="DG508" t="s">
        <v>179</v>
      </c>
      <c r="DH508">
        <v>4.0000000000000002E-4</v>
      </c>
      <c r="DI508" t="s">
        <v>179</v>
      </c>
      <c r="DJ508">
        <v>2.9999999999999997E-4</v>
      </c>
      <c r="DK508" t="s">
        <v>4342</v>
      </c>
      <c r="DL508" t="s">
        <v>59</v>
      </c>
      <c r="DS508">
        <v>141</v>
      </c>
      <c r="DT508" t="s">
        <v>5991</v>
      </c>
      <c r="DW508" t="s">
        <v>5381</v>
      </c>
    </row>
    <row r="509" spans="1:127">
      <c r="A509">
        <v>135</v>
      </c>
      <c r="B509" s="14">
        <v>44754.20416666667</v>
      </c>
      <c r="C509" t="s">
        <v>52</v>
      </c>
      <c r="D509">
        <v>0</v>
      </c>
      <c r="E509">
        <v>0</v>
      </c>
      <c r="F509">
        <v>0</v>
      </c>
      <c r="G509" t="s">
        <v>54</v>
      </c>
      <c r="H509" t="s">
        <v>55</v>
      </c>
      <c r="I509" t="s">
        <v>55</v>
      </c>
      <c r="J509" t="s">
        <v>55</v>
      </c>
      <c r="K509" t="s">
        <v>18</v>
      </c>
      <c r="L509">
        <v>90</v>
      </c>
      <c r="M509" t="s">
        <v>173</v>
      </c>
      <c r="N509">
        <v>0</v>
      </c>
      <c r="O509" t="s">
        <v>173</v>
      </c>
      <c r="P509">
        <v>0</v>
      </c>
      <c r="Q509" t="s">
        <v>173</v>
      </c>
      <c r="R509">
        <v>0</v>
      </c>
      <c r="S509">
        <v>2</v>
      </c>
      <c r="T509" t="s">
        <v>174</v>
      </c>
      <c r="U509">
        <v>4.5185000000000004</v>
      </c>
      <c r="V509">
        <v>0.69830000000000003</v>
      </c>
      <c r="W509" t="s">
        <v>4354</v>
      </c>
      <c r="X509">
        <v>0.32519999999999999</v>
      </c>
      <c r="Y509">
        <v>39.6586</v>
      </c>
      <c r="Z509">
        <v>0.3604</v>
      </c>
      <c r="AA509" t="s">
        <v>668</v>
      </c>
      <c r="AB509">
        <v>1.54E-2</v>
      </c>
      <c r="AC509" t="s">
        <v>179</v>
      </c>
      <c r="AD509">
        <v>8.6999999999999994E-3</v>
      </c>
      <c r="AE509" t="s">
        <v>179</v>
      </c>
      <c r="AF509">
        <v>1.8800000000000001E-2</v>
      </c>
      <c r="AG509">
        <v>0.14979999999999999</v>
      </c>
      <c r="AH509">
        <v>7.6E-3</v>
      </c>
      <c r="AI509">
        <v>7.5625</v>
      </c>
      <c r="AJ509">
        <v>3.2300000000000002E-2</v>
      </c>
      <c r="AK509">
        <v>0.82909999999999995</v>
      </c>
      <c r="AL509">
        <v>8.8999999999999999E-3</v>
      </c>
      <c r="AM509" t="s">
        <v>360</v>
      </c>
      <c r="AN509">
        <v>8.6999999999999994E-3</v>
      </c>
      <c r="AO509" t="s">
        <v>298</v>
      </c>
      <c r="AP509">
        <v>4.1999999999999997E-3</v>
      </c>
      <c r="AQ509">
        <v>0.1198</v>
      </c>
      <c r="AR509">
        <v>5.1999999999999998E-3</v>
      </c>
      <c r="AS509" t="s">
        <v>4355</v>
      </c>
      <c r="AT509">
        <v>2.5600000000000001E-2</v>
      </c>
      <c r="AU509" t="s">
        <v>215</v>
      </c>
      <c r="AV509">
        <v>3.5999999999999999E-3</v>
      </c>
      <c r="AW509">
        <v>9.2999999999999992E-3</v>
      </c>
      <c r="AX509">
        <v>1E-3</v>
      </c>
      <c r="AY509" t="s">
        <v>229</v>
      </c>
      <c r="AZ509">
        <v>6.9999999999999999E-4</v>
      </c>
      <c r="BA509">
        <v>7.7999999999999996E-3</v>
      </c>
      <c r="BB509">
        <v>6.9999999999999999E-4</v>
      </c>
      <c r="BC509" t="s">
        <v>304</v>
      </c>
      <c r="BD509">
        <v>5.0000000000000001E-4</v>
      </c>
      <c r="BE509" t="s">
        <v>179</v>
      </c>
      <c r="BF509">
        <v>2.9999999999999997E-4</v>
      </c>
      <c r="BG509" t="s">
        <v>179</v>
      </c>
      <c r="BH509">
        <v>1E-4</v>
      </c>
      <c r="BI509" t="s">
        <v>246</v>
      </c>
      <c r="BJ509">
        <v>2.0000000000000001E-4</v>
      </c>
      <c r="BK509">
        <v>1.17E-2</v>
      </c>
      <c r="BL509">
        <v>5.0000000000000001E-4</v>
      </c>
      <c r="BM509">
        <v>3.3E-3</v>
      </c>
      <c r="BN509">
        <v>2.9999999999999997E-4</v>
      </c>
      <c r="BO509" t="s">
        <v>864</v>
      </c>
      <c r="BP509">
        <v>5.9999999999999995E-4</v>
      </c>
      <c r="BQ509" t="s">
        <v>179</v>
      </c>
      <c r="BR509">
        <v>2.9999999999999997E-4</v>
      </c>
      <c r="BS509" t="s">
        <v>179</v>
      </c>
      <c r="BT509">
        <v>4.0000000000000002E-4</v>
      </c>
      <c r="BU509" t="s">
        <v>179</v>
      </c>
      <c r="BV509">
        <v>6.9999999999999999E-4</v>
      </c>
      <c r="BW509" t="s">
        <v>191</v>
      </c>
      <c r="BX509">
        <v>8.9999999999999998E-4</v>
      </c>
      <c r="BY509" t="s">
        <v>18</v>
      </c>
      <c r="CA509" t="s">
        <v>179</v>
      </c>
      <c r="CB509">
        <v>8.0000000000000004E-4</v>
      </c>
      <c r="CC509" t="s">
        <v>179</v>
      </c>
      <c r="CD509">
        <v>2E-3</v>
      </c>
      <c r="CE509" t="s">
        <v>179</v>
      </c>
      <c r="CF509">
        <v>2.3E-3</v>
      </c>
      <c r="CG509" t="s">
        <v>216</v>
      </c>
      <c r="CH509">
        <v>1E-4</v>
      </c>
      <c r="CI509" t="s">
        <v>179</v>
      </c>
      <c r="CJ509">
        <v>7.1999999999999998E-3</v>
      </c>
      <c r="CK509" t="s">
        <v>179</v>
      </c>
      <c r="CL509">
        <v>1.09E-2</v>
      </c>
      <c r="CM509" t="s">
        <v>209</v>
      </c>
      <c r="CN509">
        <v>3.7000000000000002E-3</v>
      </c>
      <c r="CO509" t="s">
        <v>179</v>
      </c>
      <c r="CP509">
        <v>8.0000000000000004E-4</v>
      </c>
      <c r="CQ509" t="s">
        <v>179</v>
      </c>
      <c r="CR509">
        <v>3.3999999999999998E-3</v>
      </c>
      <c r="CS509" t="s">
        <v>179</v>
      </c>
      <c r="CT509">
        <v>1.9E-3</v>
      </c>
      <c r="CU509" t="s">
        <v>18</v>
      </c>
      <c r="CW509" t="s">
        <v>18</v>
      </c>
      <c r="CY509" t="s">
        <v>179</v>
      </c>
      <c r="CZ509">
        <v>5.9999999999999995E-4</v>
      </c>
      <c r="DA509" t="s">
        <v>179</v>
      </c>
      <c r="DB509">
        <v>5.9999999999999995E-4</v>
      </c>
      <c r="DC509" t="s">
        <v>179</v>
      </c>
      <c r="DD509">
        <v>5.9999999999999995E-4</v>
      </c>
      <c r="DE509" t="s">
        <v>179</v>
      </c>
      <c r="DF509">
        <v>5.9999999999999995E-4</v>
      </c>
      <c r="DG509" t="s">
        <v>179</v>
      </c>
      <c r="DH509">
        <v>5.0000000000000001E-4</v>
      </c>
      <c r="DI509" t="s">
        <v>179</v>
      </c>
      <c r="DJ509">
        <v>4.0000000000000002E-4</v>
      </c>
      <c r="DK509" t="s">
        <v>4356</v>
      </c>
      <c r="DL509" t="s">
        <v>59</v>
      </c>
      <c r="DS509">
        <v>13</v>
      </c>
      <c r="DT509" t="s">
        <v>5981</v>
      </c>
      <c r="DW509" t="s">
        <v>5382</v>
      </c>
    </row>
    <row r="510" spans="1:127">
      <c r="A510">
        <v>136</v>
      </c>
      <c r="B510" s="14">
        <v>44754.205555555556</v>
      </c>
      <c r="C510" t="s">
        <v>52</v>
      </c>
      <c r="D510">
        <v>0</v>
      </c>
      <c r="E510">
        <v>0</v>
      </c>
      <c r="F510">
        <v>0</v>
      </c>
      <c r="G510" t="s">
        <v>54</v>
      </c>
      <c r="H510" t="s">
        <v>55</v>
      </c>
      <c r="I510" t="s">
        <v>55</v>
      </c>
      <c r="J510" t="s">
        <v>55</v>
      </c>
      <c r="K510" t="s">
        <v>18</v>
      </c>
      <c r="L510">
        <v>90</v>
      </c>
      <c r="M510" t="s">
        <v>173</v>
      </c>
      <c r="N510">
        <v>0</v>
      </c>
      <c r="O510" t="s">
        <v>173</v>
      </c>
      <c r="P510">
        <v>0</v>
      </c>
      <c r="Q510" t="s">
        <v>173</v>
      </c>
      <c r="R510">
        <v>0</v>
      </c>
      <c r="S510">
        <v>2</v>
      </c>
      <c r="T510" t="s">
        <v>174</v>
      </c>
      <c r="U510">
        <v>3.9499</v>
      </c>
      <c r="V510">
        <v>0.67689999999999995</v>
      </c>
      <c r="W510" t="s">
        <v>4357</v>
      </c>
      <c r="X510">
        <v>0.32129999999999997</v>
      </c>
      <c r="Y510">
        <v>39.452199999999998</v>
      </c>
      <c r="Z510">
        <v>0.3614</v>
      </c>
      <c r="AA510" t="s">
        <v>2660</v>
      </c>
      <c r="AB510">
        <v>1.5800000000000002E-2</v>
      </c>
      <c r="AC510" t="s">
        <v>179</v>
      </c>
      <c r="AD510">
        <v>9.4999999999999998E-3</v>
      </c>
      <c r="AE510" t="s">
        <v>179</v>
      </c>
      <c r="AF510">
        <v>1.89E-2</v>
      </c>
      <c r="AG510">
        <v>0.19869999999999999</v>
      </c>
      <c r="AH510">
        <v>8.3999999999999995E-3</v>
      </c>
      <c r="AI510">
        <v>7.4972000000000003</v>
      </c>
      <c r="AJ510">
        <v>3.2399999999999998E-2</v>
      </c>
      <c r="AK510">
        <v>0.79390000000000005</v>
      </c>
      <c r="AL510">
        <v>8.8000000000000005E-3</v>
      </c>
      <c r="AM510" t="s">
        <v>1834</v>
      </c>
      <c r="AN510">
        <v>8.6E-3</v>
      </c>
      <c r="AO510" t="s">
        <v>1328</v>
      </c>
      <c r="AP510">
        <v>4.1999999999999997E-3</v>
      </c>
      <c r="AQ510">
        <v>0.14940000000000001</v>
      </c>
      <c r="AR510">
        <v>5.7000000000000002E-3</v>
      </c>
      <c r="AS510" t="s">
        <v>4358</v>
      </c>
      <c r="AT510">
        <v>2.81E-2</v>
      </c>
      <c r="AU510" t="s">
        <v>613</v>
      </c>
      <c r="AV510">
        <v>3.8999999999999998E-3</v>
      </c>
      <c r="AW510">
        <v>9.2999999999999992E-3</v>
      </c>
      <c r="AX510">
        <v>1.1000000000000001E-3</v>
      </c>
      <c r="AY510" t="s">
        <v>229</v>
      </c>
      <c r="AZ510">
        <v>8.0000000000000004E-4</v>
      </c>
      <c r="BA510">
        <v>7.1000000000000004E-3</v>
      </c>
      <c r="BB510">
        <v>6.9999999999999999E-4</v>
      </c>
      <c r="BC510" t="s">
        <v>212</v>
      </c>
      <c r="BD510">
        <v>5.0000000000000001E-4</v>
      </c>
      <c r="BE510" t="s">
        <v>179</v>
      </c>
      <c r="BF510">
        <v>2.9999999999999997E-4</v>
      </c>
      <c r="BG510" t="s">
        <v>179</v>
      </c>
      <c r="BH510">
        <v>1E-4</v>
      </c>
      <c r="BI510" t="s">
        <v>516</v>
      </c>
      <c r="BJ510">
        <v>2.0000000000000001E-4</v>
      </c>
      <c r="BK510">
        <v>1.0200000000000001E-2</v>
      </c>
      <c r="BL510">
        <v>5.0000000000000001E-4</v>
      </c>
      <c r="BM510">
        <v>2.8999999999999998E-3</v>
      </c>
      <c r="BN510">
        <v>2.9999999999999997E-4</v>
      </c>
      <c r="BO510" t="s">
        <v>377</v>
      </c>
      <c r="BP510">
        <v>5.9999999999999995E-4</v>
      </c>
      <c r="BQ510" t="s">
        <v>179</v>
      </c>
      <c r="BR510">
        <v>2.9999999999999997E-4</v>
      </c>
      <c r="BS510" t="s">
        <v>179</v>
      </c>
      <c r="BT510">
        <v>4.0000000000000002E-4</v>
      </c>
      <c r="BU510" t="s">
        <v>179</v>
      </c>
      <c r="BV510">
        <v>6.9999999999999999E-4</v>
      </c>
      <c r="BW510" t="s">
        <v>179</v>
      </c>
      <c r="BX510">
        <v>8.0000000000000004E-4</v>
      </c>
      <c r="BY510" t="s">
        <v>179</v>
      </c>
      <c r="BZ510">
        <v>1.1000000000000001E-3</v>
      </c>
      <c r="CA510" t="s">
        <v>179</v>
      </c>
      <c r="CB510">
        <v>8.0000000000000004E-4</v>
      </c>
      <c r="CC510" t="s">
        <v>179</v>
      </c>
      <c r="CD510">
        <v>2.0999999999999999E-3</v>
      </c>
      <c r="CE510" t="s">
        <v>179</v>
      </c>
      <c r="CF510">
        <v>2.3E-3</v>
      </c>
      <c r="CG510" t="s">
        <v>216</v>
      </c>
      <c r="CH510">
        <v>1E-4</v>
      </c>
      <c r="CI510" t="s">
        <v>179</v>
      </c>
      <c r="CJ510">
        <v>7.4000000000000003E-3</v>
      </c>
      <c r="CK510" t="s">
        <v>179</v>
      </c>
      <c r="CL510">
        <v>1.14E-2</v>
      </c>
      <c r="CM510" t="s">
        <v>344</v>
      </c>
      <c r="CN510">
        <v>3.8E-3</v>
      </c>
      <c r="CO510" t="s">
        <v>179</v>
      </c>
      <c r="CP510">
        <v>8.9999999999999998E-4</v>
      </c>
      <c r="CQ510" t="s">
        <v>179</v>
      </c>
      <c r="CR510">
        <v>3.3E-3</v>
      </c>
      <c r="CS510" t="s">
        <v>179</v>
      </c>
      <c r="CT510">
        <v>1.9E-3</v>
      </c>
      <c r="CU510" t="s">
        <v>179</v>
      </c>
      <c r="CV510">
        <v>8.0000000000000004E-4</v>
      </c>
      <c r="CW510" t="s">
        <v>18</v>
      </c>
      <c r="CY510" t="s">
        <v>179</v>
      </c>
      <c r="CZ510">
        <v>5.9999999999999995E-4</v>
      </c>
      <c r="DA510" t="s">
        <v>179</v>
      </c>
      <c r="DB510">
        <v>5.9999999999999995E-4</v>
      </c>
      <c r="DC510" t="s">
        <v>179</v>
      </c>
      <c r="DD510">
        <v>5.9999999999999995E-4</v>
      </c>
      <c r="DE510" t="s">
        <v>179</v>
      </c>
      <c r="DF510">
        <v>5.9999999999999995E-4</v>
      </c>
      <c r="DG510" t="s">
        <v>179</v>
      </c>
      <c r="DH510">
        <v>4.0000000000000002E-4</v>
      </c>
      <c r="DI510" t="s">
        <v>179</v>
      </c>
      <c r="DJ510">
        <v>4.0000000000000002E-4</v>
      </c>
      <c r="DK510" t="s">
        <v>4356</v>
      </c>
      <c r="DL510" t="s">
        <v>59</v>
      </c>
      <c r="DS510">
        <v>30</v>
      </c>
      <c r="DT510" t="s">
        <v>5997</v>
      </c>
      <c r="DW510" t="s">
        <v>5383</v>
      </c>
    </row>
    <row r="511" spans="1:127">
      <c r="A511">
        <v>137</v>
      </c>
      <c r="B511" s="14">
        <v>44754.207638888889</v>
      </c>
      <c r="C511" t="s">
        <v>52</v>
      </c>
      <c r="D511">
        <v>0</v>
      </c>
      <c r="E511">
        <v>0</v>
      </c>
      <c r="F511">
        <v>0</v>
      </c>
      <c r="G511" t="s">
        <v>54</v>
      </c>
      <c r="H511" t="s">
        <v>55</v>
      </c>
      <c r="I511" t="s">
        <v>55</v>
      </c>
      <c r="J511" t="s">
        <v>55</v>
      </c>
      <c r="K511" t="s">
        <v>18</v>
      </c>
      <c r="L511">
        <v>90</v>
      </c>
      <c r="M511" t="s">
        <v>173</v>
      </c>
      <c r="N511">
        <v>0</v>
      </c>
      <c r="O511" t="s">
        <v>173</v>
      </c>
      <c r="P511">
        <v>0</v>
      </c>
      <c r="Q511" t="s">
        <v>173</v>
      </c>
      <c r="R511">
        <v>0</v>
      </c>
      <c r="S511">
        <v>2</v>
      </c>
      <c r="T511" t="s">
        <v>174</v>
      </c>
      <c r="U511">
        <v>4.6069000000000004</v>
      </c>
      <c r="V511">
        <v>0.70269999999999999</v>
      </c>
      <c r="W511" t="s">
        <v>4359</v>
      </c>
      <c r="X511">
        <v>0.3327</v>
      </c>
      <c r="Y511">
        <v>40.755800000000001</v>
      </c>
      <c r="Z511">
        <v>0.36919999999999997</v>
      </c>
      <c r="AA511" t="s">
        <v>4360</v>
      </c>
      <c r="AB511">
        <v>1.5900000000000001E-2</v>
      </c>
      <c r="AC511" t="s">
        <v>179</v>
      </c>
      <c r="AD511">
        <v>9.4000000000000004E-3</v>
      </c>
      <c r="AE511" t="s">
        <v>179</v>
      </c>
      <c r="AF511">
        <v>1.9E-2</v>
      </c>
      <c r="AG511">
        <v>0.25979999999999998</v>
      </c>
      <c r="AH511">
        <v>9.1000000000000004E-3</v>
      </c>
      <c r="AI511">
        <v>7.7442000000000002</v>
      </c>
      <c r="AJ511">
        <v>3.2899999999999999E-2</v>
      </c>
      <c r="AK511">
        <v>0.81120000000000003</v>
      </c>
      <c r="AL511">
        <v>8.8999999999999999E-3</v>
      </c>
      <c r="AM511" t="s">
        <v>1427</v>
      </c>
      <c r="AN511">
        <v>8.6E-3</v>
      </c>
      <c r="AO511" t="s">
        <v>605</v>
      </c>
      <c r="AP511">
        <v>4.3E-3</v>
      </c>
      <c r="AQ511">
        <v>0.12820000000000001</v>
      </c>
      <c r="AR511">
        <v>5.3E-3</v>
      </c>
      <c r="AS511" t="s">
        <v>4361</v>
      </c>
      <c r="AT511">
        <v>2.8299999999999999E-2</v>
      </c>
      <c r="AU511" t="s">
        <v>179</v>
      </c>
      <c r="AV511">
        <v>3.8999999999999998E-3</v>
      </c>
      <c r="AW511">
        <v>8.2000000000000007E-3</v>
      </c>
      <c r="AX511">
        <v>1E-3</v>
      </c>
      <c r="AY511" t="s">
        <v>422</v>
      </c>
      <c r="AZ511">
        <v>8.0000000000000004E-4</v>
      </c>
      <c r="BA511">
        <v>6.7000000000000002E-3</v>
      </c>
      <c r="BB511">
        <v>6.9999999999999999E-4</v>
      </c>
      <c r="BC511" t="s">
        <v>406</v>
      </c>
      <c r="BD511">
        <v>5.0000000000000001E-4</v>
      </c>
      <c r="BE511" t="s">
        <v>179</v>
      </c>
      <c r="BF511">
        <v>2.9999999999999997E-4</v>
      </c>
      <c r="BG511" t="s">
        <v>179</v>
      </c>
      <c r="BH511">
        <v>1E-4</v>
      </c>
      <c r="BI511" t="s">
        <v>212</v>
      </c>
      <c r="BJ511">
        <v>2.0000000000000001E-4</v>
      </c>
      <c r="BK511">
        <v>0.01</v>
      </c>
      <c r="BL511">
        <v>5.0000000000000001E-4</v>
      </c>
      <c r="BM511">
        <v>2.8E-3</v>
      </c>
      <c r="BN511">
        <v>2.9999999999999997E-4</v>
      </c>
      <c r="BO511" t="s">
        <v>625</v>
      </c>
      <c r="BP511">
        <v>5.0000000000000001E-4</v>
      </c>
      <c r="BQ511" t="s">
        <v>179</v>
      </c>
      <c r="BR511">
        <v>2.9999999999999997E-4</v>
      </c>
      <c r="BS511" t="s">
        <v>179</v>
      </c>
      <c r="BT511">
        <v>4.0000000000000002E-4</v>
      </c>
      <c r="BU511" t="s">
        <v>179</v>
      </c>
      <c r="BV511">
        <v>6.9999999999999999E-4</v>
      </c>
      <c r="BW511" t="s">
        <v>18</v>
      </c>
      <c r="BY511" t="s">
        <v>179</v>
      </c>
      <c r="BZ511">
        <v>1.1000000000000001E-3</v>
      </c>
      <c r="CA511" t="s">
        <v>179</v>
      </c>
      <c r="CB511">
        <v>8.0000000000000004E-4</v>
      </c>
      <c r="CC511" t="s">
        <v>179</v>
      </c>
      <c r="CD511">
        <v>2.0999999999999999E-3</v>
      </c>
      <c r="CE511" t="s">
        <v>179</v>
      </c>
      <c r="CF511">
        <v>2.3E-3</v>
      </c>
      <c r="CG511" t="s">
        <v>216</v>
      </c>
      <c r="CH511">
        <v>1E-4</v>
      </c>
      <c r="CI511" t="s">
        <v>179</v>
      </c>
      <c r="CJ511">
        <v>7.1000000000000004E-3</v>
      </c>
      <c r="CK511" t="s">
        <v>179</v>
      </c>
      <c r="CL511">
        <v>1.1299999999999999E-2</v>
      </c>
      <c r="CM511" t="s">
        <v>1085</v>
      </c>
      <c r="CN511">
        <v>3.3E-3</v>
      </c>
      <c r="CO511" t="s">
        <v>179</v>
      </c>
      <c r="CP511">
        <v>8.9999999999999998E-4</v>
      </c>
      <c r="CQ511" t="s">
        <v>179</v>
      </c>
      <c r="CR511">
        <v>3.2000000000000002E-3</v>
      </c>
      <c r="CS511" t="s">
        <v>179</v>
      </c>
      <c r="CT511">
        <v>2E-3</v>
      </c>
      <c r="CU511" t="s">
        <v>179</v>
      </c>
      <c r="CV511">
        <v>8.0000000000000004E-4</v>
      </c>
      <c r="CW511" t="s">
        <v>18</v>
      </c>
      <c r="CY511" t="s">
        <v>179</v>
      </c>
      <c r="CZ511">
        <v>5.0000000000000001E-4</v>
      </c>
      <c r="DA511" t="s">
        <v>179</v>
      </c>
      <c r="DB511">
        <v>5.0000000000000001E-4</v>
      </c>
      <c r="DC511" t="s">
        <v>179</v>
      </c>
      <c r="DD511">
        <v>5.9999999999999995E-4</v>
      </c>
      <c r="DE511" t="s">
        <v>179</v>
      </c>
      <c r="DF511">
        <v>6.9999999999999999E-4</v>
      </c>
      <c r="DG511" t="s">
        <v>179</v>
      </c>
      <c r="DH511">
        <v>4.0000000000000002E-4</v>
      </c>
      <c r="DI511" t="s">
        <v>179</v>
      </c>
      <c r="DJ511">
        <v>2.9999999999999997E-4</v>
      </c>
      <c r="DK511" t="s">
        <v>4356</v>
      </c>
      <c r="DL511" t="s">
        <v>59</v>
      </c>
      <c r="DS511">
        <v>50</v>
      </c>
      <c r="DT511" t="s">
        <v>5992</v>
      </c>
      <c r="DW511" t="s">
        <v>5384</v>
      </c>
    </row>
    <row r="512" spans="1:127">
      <c r="A512">
        <v>138</v>
      </c>
      <c r="B512" s="14">
        <v>44754.209027777775</v>
      </c>
      <c r="C512" t="s">
        <v>52</v>
      </c>
      <c r="D512">
        <v>0</v>
      </c>
      <c r="E512">
        <v>0</v>
      </c>
      <c r="F512">
        <v>0</v>
      </c>
      <c r="G512" t="s">
        <v>54</v>
      </c>
      <c r="H512" t="s">
        <v>55</v>
      </c>
      <c r="I512" t="s">
        <v>55</v>
      </c>
      <c r="J512" t="s">
        <v>55</v>
      </c>
      <c r="K512" t="s">
        <v>18</v>
      </c>
      <c r="L512">
        <v>90</v>
      </c>
      <c r="M512" t="s">
        <v>173</v>
      </c>
      <c r="N512">
        <v>0</v>
      </c>
      <c r="O512" t="s">
        <v>173</v>
      </c>
      <c r="P512">
        <v>0</v>
      </c>
      <c r="Q512" t="s">
        <v>173</v>
      </c>
      <c r="R512">
        <v>0</v>
      </c>
      <c r="S512">
        <v>2</v>
      </c>
      <c r="T512" t="s">
        <v>174</v>
      </c>
      <c r="U512">
        <v>3.5257999999999998</v>
      </c>
      <c r="V512">
        <v>0.66810000000000003</v>
      </c>
      <c r="W512" t="s">
        <v>4362</v>
      </c>
      <c r="X512">
        <v>0.33560000000000001</v>
      </c>
      <c r="Y512">
        <v>39.4163</v>
      </c>
      <c r="Z512">
        <v>0.3604</v>
      </c>
      <c r="AA512" t="s">
        <v>260</v>
      </c>
      <c r="AB512">
        <v>1.54E-2</v>
      </c>
      <c r="AC512" t="s">
        <v>179</v>
      </c>
      <c r="AD512">
        <v>9.7999999999999997E-3</v>
      </c>
      <c r="AE512" t="s">
        <v>4363</v>
      </c>
      <c r="AF512">
        <v>1.9599999999999999E-2</v>
      </c>
      <c r="AG512">
        <v>0.12809999999999999</v>
      </c>
      <c r="AH512">
        <v>7.4000000000000003E-3</v>
      </c>
      <c r="AI512">
        <v>8.0013000000000005</v>
      </c>
      <c r="AJ512">
        <v>3.3399999999999999E-2</v>
      </c>
      <c r="AK512">
        <v>0.73280000000000001</v>
      </c>
      <c r="AL512">
        <v>8.5000000000000006E-3</v>
      </c>
      <c r="AM512" t="s">
        <v>486</v>
      </c>
      <c r="AN512">
        <v>8.6E-3</v>
      </c>
      <c r="AO512" t="s">
        <v>786</v>
      </c>
      <c r="AP512">
        <v>4.1000000000000003E-3</v>
      </c>
      <c r="AQ512">
        <v>0.1258</v>
      </c>
      <c r="AR512">
        <v>5.3E-3</v>
      </c>
      <c r="AS512" t="s">
        <v>4364</v>
      </c>
      <c r="AT512">
        <v>2.7E-2</v>
      </c>
      <c r="AU512" t="s">
        <v>179</v>
      </c>
      <c r="AV512">
        <v>3.7000000000000002E-3</v>
      </c>
      <c r="AW512">
        <v>7.9000000000000008E-3</v>
      </c>
      <c r="AX512">
        <v>1E-3</v>
      </c>
      <c r="AY512" t="s">
        <v>210</v>
      </c>
      <c r="AZ512">
        <v>8.0000000000000004E-4</v>
      </c>
      <c r="BA512">
        <v>7.1999999999999998E-3</v>
      </c>
      <c r="BB512">
        <v>6.9999999999999999E-4</v>
      </c>
      <c r="BC512" t="s">
        <v>247</v>
      </c>
      <c r="BD512">
        <v>5.0000000000000001E-4</v>
      </c>
      <c r="BE512" t="s">
        <v>179</v>
      </c>
      <c r="BF512">
        <v>2.9999999999999997E-4</v>
      </c>
      <c r="BG512" t="s">
        <v>179</v>
      </c>
      <c r="BH512">
        <v>1E-4</v>
      </c>
      <c r="BI512" t="s">
        <v>246</v>
      </c>
      <c r="BJ512">
        <v>2.0000000000000001E-4</v>
      </c>
      <c r="BK512">
        <v>1.1299999999999999E-2</v>
      </c>
      <c r="BL512">
        <v>5.0000000000000001E-4</v>
      </c>
      <c r="BM512">
        <v>2.8999999999999998E-3</v>
      </c>
      <c r="BN512">
        <v>2.9999999999999997E-4</v>
      </c>
      <c r="BO512" t="s">
        <v>365</v>
      </c>
      <c r="BP512">
        <v>5.9999999999999995E-4</v>
      </c>
      <c r="BQ512" t="s">
        <v>179</v>
      </c>
      <c r="BR512">
        <v>2.9999999999999997E-4</v>
      </c>
      <c r="BS512" t="s">
        <v>179</v>
      </c>
      <c r="BT512">
        <v>4.0000000000000002E-4</v>
      </c>
      <c r="BU512" t="s">
        <v>179</v>
      </c>
      <c r="BV512">
        <v>6.9999999999999999E-4</v>
      </c>
      <c r="BW512" t="s">
        <v>245</v>
      </c>
      <c r="BX512">
        <v>8.0000000000000004E-4</v>
      </c>
      <c r="BY512" t="s">
        <v>18</v>
      </c>
      <c r="CA512" t="s">
        <v>179</v>
      </c>
      <c r="CB512">
        <v>8.0000000000000004E-4</v>
      </c>
      <c r="CC512" t="s">
        <v>179</v>
      </c>
      <c r="CD512">
        <v>2.0999999999999999E-3</v>
      </c>
      <c r="CE512" t="s">
        <v>179</v>
      </c>
      <c r="CF512">
        <v>2.3E-3</v>
      </c>
      <c r="CG512" t="s">
        <v>216</v>
      </c>
      <c r="CH512">
        <v>1E-4</v>
      </c>
      <c r="CI512" t="s">
        <v>179</v>
      </c>
      <c r="CJ512">
        <v>7.1000000000000004E-3</v>
      </c>
      <c r="CK512" t="s">
        <v>179</v>
      </c>
      <c r="CL512">
        <v>1.1299999999999999E-2</v>
      </c>
      <c r="CM512" t="s">
        <v>179</v>
      </c>
      <c r="CN512">
        <v>4.1999999999999997E-3</v>
      </c>
      <c r="CO512" t="s">
        <v>179</v>
      </c>
      <c r="CP512">
        <v>8.0000000000000004E-4</v>
      </c>
      <c r="CQ512" t="s">
        <v>179</v>
      </c>
      <c r="CR512">
        <v>3.3999999999999998E-3</v>
      </c>
      <c r="CS512" t="s">
        <v>179</v>
      </c>
      <c r="CT512">
        <v>1.9E-3</v>
      </c>
      <c r="CU512" t="s">
        <v>179</v>
      </c>
      <c r="CV512">
        <v>8.0000000000000004E-4</v>
      </c>
      <c r="CW512" t="s">
        <v>18</v>
      </c>
      <c r="CY512" t="s">
        <v>179</v>
      </c>
      <c r="CZ512">
        <v>5.9999999999999995E-4</v>
      </c>
      <c r="DA512" t="s">
        <v>179</v>
      </c>
      <c r="DB512">
        <v>5.9999999999999995E-4</v>
      </c>
      <c r="DC512" t="s">
        <v>179</v>
      </c>
      <c r="DD512">
        <v>5.9999999999999995E-4</v>
      </c>
      <c r="DE512" t="s">
        <v>179</v>
      </c>
      <c r="DF512">
        <v>5.9999999999999995E-4</v>
      </c>
      <c r="DG512" t="s">
        <v>179</v>
      </c>
      <c r="DH512">
        <v>4.0000000000000002E-4</v>
      </c>
      <c r="DI512" t="s">
        <v>179</v>
      </c>
      <c r="DJ512">
        <v>2.9999999999999997E-4</v>
      </c>
      <c r="DK512" t="s">
        <v>4356</v>
      </c>
      <c r="DL512" t="s">
        <v>59</v>
      </c>
      <c r="DS512">
        <v>86</v>
      </c>
      <c r="DT512" t="s">
        <v>1752</v>
      </c>
      <c r="DW512" t="s">
        <v>5385</v>
      </c>
    </row>
    <row r="513" spans="1:127">
      <c r="A513">
        <v>139</v>
      </c>
      <c r="B513" s="14">
        <v>44754.211111111108</v>
      </c>
      <c r="C513" t="s">
        <v>52</v>
      </c>
      <c r="D513">
        <v>0</v>
      </c>
      <c r="E513">
        <v>0</v>
      </c>
      <c r="F513">
        <v>0</v>
      </c>
      <c r="G513" t="s">
        <v>54</v>
      </c>
      <c r="H513" t="s">
        <v>55</v>
      </c>
      <c r="I513" t="s">
        <v>55</v>
      </c>
      <c r="J513" t="s">
        <v>55</v>
      </c>
      <c r="K513" t="s">
        <v>18</v>
      </c>
      <c r="L513">
        <v>90</v>
      </c>
      <c r="M513" t="s">
        <v>173</v>
      </c>
      <c r="N513">
        <v>0</v>
      </c>
      <c r="O513" t="s">
        <v>173</v>
      </c>
      <c r="P513">
        <v>0</v>
      </c>
      <c r="Q513" t="s">
        <v>173</v>
      </c>
      <c r="R513">
        <v>0</v>
      </c>
      <c r="S513">
        <v>2</v>
      </c>
      <c r="T513" t="s">
        <v>174</v>
      </c>
      <c r="U513">
        <v>3.9962</v>
      </c>
      <c r="V513">
        <v>0.68049999999999999</v>
      </c>
      <c r="W513" t="s">
        <v>4365</v>
      </c>
      <c r="X513">
        <v>0.33650000000000002</v>
      </c>
      <c r="Y513">
        <v>39.1068</v>
      </c>
      <c r="Z513">
        <v>0.35849999999999999</v>
      </c>
      <c r="AA513" t="s">
        <v>1153</v>
      </c>
      <c r="AB513">
        <v>1.54E-2</v>
      </c>
      <c r="AC513" t="s">
        <v>179</v>
      </c>
      <c r="AD513">
        <v>9.7000000000000003E-3</v>
      </c>
      <c r="AE513" t="s">
        <v>179</v>
      </c>
      <c r="AF513">
        <v>1.7600000000000001E-2</v>
      </c>
      <c r="AG513">
        <v>0.13</v>
      </c>
      <c r="AH513">
        <v>7.4000000000000003E-3</v>
      </c>
      <c r="AI513">
        <v>7.7577999999999996</v>
      </c>
      <c r="AJ513">
        <v>3.2800000000000003E-2</v>
      </c>
      <c r="AK513">
        <v>0.71419999999999995</v>
      </c>
      <c r="AL513">
        <v>8.3999999999999995E-3</v>
      </c>
      <c r="AM513" t="s">
        <v>1427</v>
      </c>
      <c r="AN513">
        <v>8.2000000000000007E-3</v>
      </c>
      <c r="AO513" t="s">
        <v>1328</v>
      </c>
      <c r="AP513">
        <v>4.0000000000000001E-3</v>
      </c>
      <c r="AQ513">
        <v>0.1197</v>
      </c>
      <c r="AR513">
        <v>5.1000000000000004E-3</v>
      </c>
      <c r="AS513" t="s">
        <v>4366</v>
      </c>
      <c r="AT513">
        <v>2.6200000000000001E-2</v>
      </c>
      <c r="AU513" t="s">
        <v>1118</v>
      </c>
      <c r="AV513">
        <v>3.7000000000000002E-3</v>
      </c>
      <c r="AW513">
        <v>8.0000000000000002E-3</v>
      </c>
      <c r="AX513">
        <v>1E-3</v>
      </c>
      <c r="AY513" t="s">
        <v>465</v>
      </c>
      <c r="AZ513">
        <v>6.9999999999999999E-4</v>
      </c>
      <c r="BA513">
        <v>6.4000000000000003E-3</v>
      </c>
      <c r="BB513">
        <v>6.9999999999999999E-4</v>
      </c>
      <c r="BC513" t="s">
        <v>212</v>
      </c>
      <c r="BD513">
        <v>5.0000000000000001E-4</v>
      </c>
      <c r="BE513" t="s">
        <v>179</v>
      </c>
      <c r="BF513">
        <v>2.9999999999999997E-4</v>
      </c>
      <c r="BG513" t="s">
        <v>179</v>
      </c>
      <c r="BH513">
        <v>1E-4</v>
      </c>
      <c r="BI513" t="s">
        <v>246</v>
      </c>
      <c r="BJ513">
        <v>2.0000000000000001E-4</v>
      </c>
      <c r="BK513">
        <v>1.0999999999999999E-2</v>
      </c>
      <c r="BL513">
        <v>5.0000000000000001E-4</v>
      </c>
      <c r="BM513">
        <v>2.5999999999999999E-3</v>
      </c>
      <c r="BN513">
        <v>2.9999999999999997E-4</v>
      </c>
      <c r="BO513" t="s">
        <v>193</v>
      </c>
      <c r="BP513">
        <v>5.9999999999999995E-4</v>
      </c>
      <c r="BQ513" t="s">
        <v>179</v>
      </c>
      <c r="BR513">
        <v>2.9999999999999997E-4</v>
      </c>
      <c r="BS513" t="s">
        <v>179</v>
      </c>
      <c r="BT513">
        <v>4.0000000000000002E-4</v>
      </c>
      <c r="BU513" t="s">
        <v>179</v>
      </c>
      <c r="BV513">
        <v>6.9999999999999999E-4</v>
      </c>
      <c r="BW513" t="s">
        <v>18</v>
      </c>
      <c r="BY513" t="s">
        <v>18</v>
      </c>
      <c r="CA513" t="s">
        <v>179</v>
      </c>
      <c r="CB513">
        <v>8.0000000000000004E-4</v>
      </c>
      <c r="CC513" t="s">
        <v>179</v>
      </c>
      <c r="CD513">
        <v>2.0999999999999999E-3</v>
      </c>
      <c r="CE513" t="s">
        <v>179</v>
      </c>
      <c r="CF513">
        <v>2.3E-3</v>
      </c>
      <c r="CG513" t="s">
        <v>216</v>
      </c>
      <c r="CH513">
        <v>1E-4</v>
      </c>
      <c r="CI513" t="s">
        <v>179</v>
      </c>
      <c r="CJ513">
        <v>7.1999999999999998E-3</v>
      </c>
      <c r="CK513" t="s">
        <v>179</v>
      </c>
      <c r="CL513">
        <v>1.1299999999999999E-2</v>
      </c>
      <c r="CM513" t="s">
        <v>179</v>
      </c>
      <c r="CN513">
        <v>4.4000000000000003E-3</v>
      </c>
      <c r="CO513" t="s">
        <v>179</v>
      </c>
      <c r="CP513">
        <v>8.9999999999999998E-4</v>
      </c>
      <c r="CQ513" t="s">
        <v>179</v>
      </c>
      <c r="CR513">
        <v>3.3999999999999998E-3</v>
      </c>
      <c r="CS513" t="s">
        <v>179</v>
      </c>
      <c r="CT513">
        <v>1.9E-3</v>
      </c>
      <c r="CU513" t="s">
        <v>18</v>
      </c>
      <c r="CW513" t="s">
        <v>18</v>
      </c>
      <c r="CY513" t="s">
        <v>179</v>
      </c>
      <c r="CZ513">
        <v>5.0000000000000001E-4</v>
      </c>
      <c r="DA513" t="s">
        <v>179</v>
      </c>
      <c r="DB513">
        <v>5.0000000000000001E-4</v>
      </c>
      <c r="DC513" t="s">
        <v>179</v>
      </c>
      <c r="DD513">
        <v>5.0000000000000001E-4</v>
      </c>
      <c r="DE513" t="s">
        <v>179</v>
      </c>
      <c r="DF513">
        <v>5.9999999999999995E-4</v>
      </c>
      <c r="DG513" t="s">
        <v>179</v>
      </c>
      <c r="DH513">
        <v>4.0000000000000002E-4</v>
      </c>
      <c r="DI513" t="s">
        <v>179</v>
      </c>
      <c r="DJ513">
        <v>4.0000000000000002E-4</v>
      </c>
      <c r="DK513" t="s">
        <v>4356</v>
      </c>
      <c r="DL513" t="s">
        <v>59</v>
      </c>
      <c r="DS513">
        <v>112</v>
      </c>
      <c r="DT513" t="s">
        <v>5987</v>
      </c>
      <c r="DW513" t="s">
        <v>5386</v>
      </c>
    </row>
    <row r="514" spans="1:127">
      <c r="A514">
        <v>140</v>
      </c>
      <c r="B514" s="14">
        <v>44754.213888888888</v>
      </c>
      <c r="C514" t="s">
        <v>52</v>
      </c>
      <c r="D514">
        <v>0</v>
      </c>
      <c r="E514">
        <v>0</v>
      </c>
      <c r="F514">
        <v>0</v>
      </c>
      <c r="G514" t="s">
        <v>54</v>
      </c>
      <c r="H514" t="s">
        <v>55</v>
      </c>
      <c r="I514" t="s">
        <v>55</v>
      </c>
      <c r="J514" t="s">
        <v>55</v>
      </c>
      <c r="K514" t="s">
        <v>18</v>
      </c>
      <c r="L514">
        <v>90</v>
      </c>
      <c r="M514" t="s">
        <v>173</v>
      </c>
      <c r="N514">
        <v>0</v>
      </c>
      <c r="O514" t="s">
        <v>173</v>
      </c>
      <c r="P514">
        <v>0</v>
      </c>
      <c r="Q514" t="s">
        <v>173</v>
      </c>
      <c r="R514">
        <v>0</v>
      </c>
      <c r="S514">
        <v>2</v>
      </c>
      <c r="T514" t="s">
        <v>174</v>
      </c>
      <c r="U514">
        <v>4.2385000000000002</v>
      </c>
      <c r="V514">
        <v>0.67849999999999999</v>
      </c>
      <c r="W514" t="s">
        <v>4367</v>
      </c>
      <c r="X514">
        <v>0.32800000000000001</v>
      </c>
      <c r="Y514">
        <v>40.099400000000003</v>
      </c>
      <c r="Z514">
        <v>0.36270000000000002</v>
      </c>
      <c r="AA514" t="s">
        <v>2858</v>
      </c>
      <c r="AB514">
        <v>1.54E-2</v>
      </c>
      <c r="AC514" t="s">
        <v>179</v>
      </c>
      <c r="AD514">
        <v>8.6999999999999994E-3</v>
      </c>
      <c r="AE514" t="s">
        <v>179</v>
      </c>
      <c r="AF514">
        <v>1.7100000000000001E-2</v>
      </c>
      <c r="AG514">
        <v>0.1399</v>
      </c>
      <c r="AH514">
        <v>7.4999999999999997E-3</v>
      </c>
      <c r="AI514">
        <v>7.7843999999999998</v>
      </c>
      <c r="AJ514">
        <v>3.2800000000000003E-2</v>
      </c>
      <c r="AK514">
        <v>0.80100000000000005</v>
      </c>
      <c r="AL514">
        <v>8.8000000000000005E-3</v>
      </c>
      <c r="AM514" t="s">
        <v>708</v>
      </c>
      <c r="AN514">
        <v>8.8999999999999999E-3</v>
      </c>
      <c r="AO514" t="s">
        <v>579</v>
      </c>
      <c r="AP514">
        <v>4.3E-3</v>
      </c>
      <c r="AQ514">
        <v>0.10630000000000001</v>
      </c>
      <c r="AR514">
        <v>4.8999999999999998E-3</v>
      </c>
      <c r="AS514" t="s">
        <v>4368</v>
      </c>
      <c r="AT514">
        <v>2.5899999999999999E-2</v>
      </c>
      <c r="AU514" t="s">
        <v>638</v>
      </c>
      <c r="AV514">
        <v>3.5999999999999999E-3</v>
      </c>
      <c r="AW514">
        <v>1.0500000000000001E-2</v>
      </c>
      <c r="AX514">
        <v>1.1000000000000001E-3</v>
      </c>
      <c r="AY514" t="s">
        <v>349</v>
      </c>
      <c r="AZ514">
        <v>8.0000000000000004E-4</v>
      </c>
      <c r="BA514">
        <v>6.8999999999999999E-3</v>
      </c>
      <c r="BB514">
        <v>6.9999999999999999E-4</v>
      </c>
      <c r="BC514" t="s">
        <v>406</v>
      </c>
      <c r="BD514">
        <v>5.0000000000000001E-4</v>
      </c>
      <c r="BE514" t="s">
        <v>179</v>
      </c>
      <c r="BF514">
        <v>2.0000000000000001E-4</v>
      </c>
      <c r="BG514" t="s">
        <v>179</v>
      </c>
      <c r="BH514">
        <v>1E-4</v>
      </c>
      <c r="BI514" t="s">
        <v>246</v>
      </c>
      <c r="BJ514">
        <v>2.0000000000000001E-4</v>
      </c>
      <c r="BK514">
        <v>1.0999999999999999E-2</v>
      </c>
      <c r="BL514">
        <v>5.0000000000000001E-4</v>
      </c>
      <c r="BM514">
        <v>3.2000000000000002E-3</v>
      </c>
      <c r="BN514">
        <v>2.9999999999999997E-4</v>
      </c>
      <c r="BO514" t="s">
        <v>891</v>
      </c>
      <c r="BP514">
        <v>5.9999999999999995E-4</v>
      </c>
      <c r="BQ514" t="s">
        <v>179</v>
      </c>
      <c r="BR514">
        <v>2.9999999999999997E-4</v>
      </c>
      <c r="BS514" t="s">
        <v>179</v>
      </c>
      <c r="BT514">
        <v>4.0000000000000002E-4</v>
      </c>
      <c r="BU514" t="s">
        <v>179</v>
      </c>
      <c r="BV514">
        <v>6.9999999999999999E-4</v>
      </c>
      <c r="BW514" t="s">
        <v>18</v>
      </c>
      <c r="BY514" t="s">
        <v>18</v>
      </c>
      <c r="CA514" t="s">
        <v>179</v>
      </c>
      <c r="CB514">
        <v>8.0000000000000004E-4</v>
      </c>
      <c r="CC514" t="s">
        <v>179</v>
      </c>
      <c r="CD514">
        <v>2E-3</v>
      </c>
      <c r="CE514" t="s">
        <v>179</v>
      </c>
      <c r="CF514">
        <v>2.3E-3</v>
      </c>
      <c r="CG514" t="s">
        <v>216</v>
      </c>
      <c r="CH514">
        <v>1E-4</v>
      </c>
      <c r="CI514" t="s">
        <v>179</v>
      </c>
      <c r="CJ514">
        <v>6.8999999999999999E-3</v>
      </c>
      <c r="CK514" t="s">
        <v>179</v>
      </c>
      <c r="CL514">
        <v>1.06E-2</v>
      </c>
      <c r="CM514" t="s">
        <v>179</v>
      </c>
      <c r="CN514">
        <v>3.5000000000000001E-3</v>
      </c>
      <c r="CO514" t="s">
        <v>179</v>
      </c>
      <c r="CP514">
        <v>8.0000000000000004E-4</v>
      </c>
      <c r="CQ514" t="s">
        <v>179</v>
      </c>
      <c r="CR514">
        <v>3.3E-3</v>
      </c>
      <c r="CS514" t="s">
        <v>179</v>
      </c>
      <c r="CT514">
        <v>1.8E-3</v>
      </c>
      <c r="CU514" t="s">
        <v>18</v>
      </c>
      <c r="CW514" t="s">
        <v>267</v>
      </c>
      <c r="CX514">
        <v>6.9999999999999999E-4</v>
      </c>
      <c r="CY514" t="s">
        <v>179</v>
      </c>
      <c r="CZ514">
        <v>5.9999999999999995E-4</v>
      </c>
      <c r="DA514" t="s">
        <v>179</v>
      </c>
      <c r="DB514">
        <v>5.0000000000000001E-4</v>
      </c>
      <c r="DC514" t="s">
        <v>179</v>
      </c>
      <c r="DD514">
        <v>5.0000000000000001E-4</v>
      </c>
      <c r="DE514" t="s">
        <v>179</v>
      </c>
      <c r="DF514">
        <v>5.0000000000000001E-4</v>
      </c>
      <c r="DG514" t="s">
        <v>179</v>
      </c>
      <c r="DH514">
        <v>4.0000000000000002E-4</v>
      </c>
      <c r="DI514" t="s">
        <v>179</v>
      </c>
      <c r="DJ514">
        <v>4.0000000000000002E-4</v>
      </c>
      <c r="DK514" t="s">
        <v>4369</v>
      </c>
      <c r="DL514" t="s">
        <v>59</v>
      </c>
      <c r="DS514">
        <v>7</v>
      </c>
      <c r="DT514" t="s">
        <v>5984</v>
      </c>
      <c r="DW514" t="s">
        <v>5387</v>
      </c>
    </row>
    <row r="515" spans="1:127">
      <c r="A515">
        <v>141</v>
      </c>
      <c r="B515" s="14">
        <v>44754.21597222222</v>
      </c>
      <c r="C515" t="s">
        <v>52</v>
      </c>
      <c r="D515">
        <v>0</v>
      </c>
      <c r="E515">
        <v>0</v>
      </c>
      <c r="F515">
        <v>0</v>
      </c>
      <c r="G515" t="s">
        <v>54</v>
      </c>
      <c r="H515" t="s">
        <v>55</v>
      </c>
      <c r="I515" t="s">
        <v>55</v>
      </c>
      <c r="J515" t="s">
        <v>55</v>
      </c>
      <c r="K515" t="s">
        <v>18</v>
      </c>
      <c r="L515">
        <v>90</v>
      </c>
      <c r="M515" t="s">
        <v>173</v>
      </c>
      <c r="N515">
        <v>0</v>
      </c>
      <c r="O515" t="s">
        <v>173</v>
      </c>
      <c r="P515">
        <v>0</v>
      </c>
      <c r="Q515" t="s">
        <v>173</v>
      </c>
      <c r="R515">
        <v>0</v>
      </c>
      <c r="S515">
        <v>2</v>
      </c>
      <c r="T515" t="s">
        <v>174</v>
      </c>
      <c r="U515">
        <v>3.9394</v>
      </c>
      <c r="V515">
        <v>0.66400000000000003</v>
      </c>
      <c r="W515" t="s">
        <v>4370</v>
      </c>
      <c r="X515">
        <v>0.33090000000000003</v>
      </c>
      <c r="Y515">
        <v>39.483499999999999</v>
      </c>
      <c r="Z515">
        <v>0.3589</v>
      </c>
      <c r="AA515" t="s">
        <v>224</v>
      </c>
      <c r="AB515">
        <v>1.5299999999999999E-2</v>
      </c>
      <c r="AC515" t="s">
        <v>179</v>
      </c>
      <c r="AD515">
        <v>8.6999999999999994E-3</v>
      </c>
      <c r="AE515" t="s">
        <v>179</v>
      </c>
      <c r="AF515">
        <v>1.72E-2</v>
      </c>
      <c r="AG515">
        <v>0.16830000000000001</v>
      </c>
      <c r="AH515">
        <v>7.7999999999999996E-3</v>
      </c>
      <c r="AI515">
        <v>7.992</v>
      </c>
      <c r="AJ515">
        <v>3.32E-2</v>
      </c>
      <c r="AK515">
        <v>0.74099999999999999</v>
      </c>
      <c r="AL515">
        <v>8.5000000000000006E-3</v>
      </c>
      <c r="AM515" t="s">
        <v>1672</v>
      </c>
      <c r="AN515">
        <v>8.6999999999999994E-3</v>
      </c>
      <c r="AO515" t="s">
        <v>279</v>
      </c>
      <c r="AP515">
        <v>4.0000000000000001E-3</v>
      </c>
      <c r="AQ515">
        <v>0.1011</v>
      </c>
      <c r="AR515">
        <v>4.7999999999999996E-3</v>
      </c>
      <c r="AS515" t="s">
        <v>4371</v>
      </c>
      <c r="AT515">
        <v>2.4899999999999999E-2</v>
      </c>
      <c r="AU515" t="s">
        <v>179</v>
      </c>
      <c r="AV515">
        <v>3.5000000000000001E-3</v>
      </c>
      <c r="AW515">
        <v>1.06E-2</v>
      </c>
      <c r="AX515">
        <v>1.1000000000000001E-3</v>
      </c>
      <c r="AY515" t="s">
        <v>229</v>
      </c>
      <c r="AZ515">
        <v>6.9999999999999999E-4</v>
      </c>
      <c r="BA515">
        <v>6.0000000000000001E-3</v>
      </c>
      <c r="BB515">
        <v>5.9999999999999995E-4</v>
      </c>
      <c r="BC515" t="s">
        <v>245</v>
      </c>
      <c r="BD515">
        <v>4.0000000000000002E-4</v>
      </c>
      <c r="BE515" t="s">
        <v>179</v>
      </c>
      <c r="BF515">
        <v>2.9999999999999997E-4</v>
      </c>
      <c r="BG515" t="s">
        <v>179</v>
      </c>
      <c r="BH515">
        <v>1E-4</v>
      </c>
      <c r="BI515" t="s">
        <v>246</v>
      </c>
      <c r="BJ515">
        <v>2.0000000000000001E-4</v>
      </c>
      <c r="BK515">
        <v>1.0999999999999999E-2</v>
      </c>
      <c r="BL515">
        <v>5.0000000000000001E-4</v>
      </c>
      <c r="BM515">
        <v>2.5000000000000001E-3</v>
      </c>
      <c r="BN515">
        <v>2.9999999999999997E-4</v>
      </c>
      <c r="BO515" t="s">
        <v>331</v>
      </c>
      <c r="BP515">
        <v>5.9999999999999995E-4</v>
      </c>
      <c r="BQ515" t="s">
        <v>179</v>
      </c>
      <c r="BR515">
        <v>2.9999999999999997E-4</v>
      </c>
      <c r="BS515" t="s">
        <v>179</v>
      </c>
      <c r="BT515">
        <v>4.0000000000000002E-4</v>
      </c>
      <c r="BU515" t="s">
        <v>179</v>
      </c>
      <c r="BV515">
        <v>6.9999999999999999E-4</v>
      </c>
      <c r="BW515" t="s">
        <v>18</v>
      </c>
      <c r="BY515" t="s">
        <v>179</v>
      </c>
      <c r="BZ515">
        <v>1.1000000000000001E-3</v>
      </c>
      <c r="CA515" t="s">
        <v>179</v>
      </c>
      <c r="CB515">
        <v>8.0000000000000004E-4</v>
      </c>
      <c r="CC515" t="s">
        <v>179</v>
      </c>
      <c r="CD515">
        <v>2E-3</v>
      </c>
      <c r="CE515" t="s">
        <v>179</v>
      </c>
      <c r="CF515">
        <v>2.3E-3</v>
      </c>
      <c r="CG515" t="s">
        <v>216</v>
      </c>
      <c r="CH515">
        <v>1E-4</v>
      </c>
      <c r="CI515" t="s">
        <v>179</v>
      </c>
      <c r="CJ515">
        <v>6.7999999999999996E-3</v>
      </c>
      <c r="CK515" t="s">
        <v>179</v>
      </c>
      <c r="CL515">
        <v>1.04E-2</v>
      </c>
      <c r="CM515" t="s">
        <v>179</v>
      </c>
      <c r="CN515">
        <v>3.8E-3</v>
      </c>
      <c r="CO515" t="s">
        <v>179</v>
      </c>
      <c r="CP515">
        <v>8.0000000000000004E-4</v>
      </c>
      <c r="CQ515" t="s">
        <v>179</v>
      </c>
      <c r="CR515">
        <v>3.0999999999999999E-3</v>
      </c>
      <c r="CS515" t="s">
        <v>179</v>
      </c>
      <c r="CT515">
        <v>1.8E-3</v>
      </c>
      <c r="CU515" t="s">
        <v>18</v>
      </c>
      <c r="CW515" t="s">
        <v>18</v>
      </c>
      <c r="CY515" t="s">
        <v>179</v>
      </c>
      <c r="CZ515">
        <v>5.0000000000000001E-4</v>
      </c>
      <c r="DA515" t="s">
        <v>179</v>
      </c>
      <c r="DB515">
        <v>5.9999999999999995E-4</v>
      </c>
      <c r="DC515" t="s">
        <v>179</v>
      </c>
      <c r="DD515">
        <v>5.0000000000000001E-4</v>
      </c>
      <c r="DE515" t="s">
        <v>179</v>
      </c>
      <c r="DF515">
        <v>5.0000000000000001E-4</v>
      </c>
      <c r="DG515" t="s">
        <v>179</v>
      </c>
      <c r="DH515">
        <v>4.0000000000000002E-4</v>
      </c>
      <c r="DI515" t="s">
        <v>179</v>
      </c>
      <c r="DJ515">
        <v>4.0000000000000002E-4</v>
      </c>
      <c r="DK515" t="s">
        <v>4369</v>
      </c>
      <c r="DL515" t="s">
        <v>59</v>
      </c>
      <c r="DS515">
        <v>18</v>
      </c>
      <c r="DT515" t="s">
        <v>5981</v>
      </c>
      <c r="DW515" t="s">
        <v>5388</v>
      </c>
    </row>
    <row r="516" spans="1:127">
      <c r="A516">
        <v>142</v>
      </c>
      <c r="B516" s="14">
        <v>44754.217361111114</v>
      </c>
      <c r="C516" t="s">
        <v>52</v>
      </c>
      <c r="D516">
        <v>0</v>
      </c>
      <c r="E516">
        <v>0</v>
      </c>
      <c r="F516">
        <v>0</v>
      </c>
      <c r="G516" t="s">
        <v>54</v>
      </c>
      <c r="H516" t="s">
        <v>55</v>
      </c>
      <c r="I516" t="s">
        <v>55</v>
      </c>
      <c r="J516" t="s">
        <v>55</v>
      </c>
      <c r="K516" t="s">
        <v>18</v>
      </c>
      <c r="L516">
        <v>90</v>
      </c>
      <c r="M516" t="s">
        <v>173</v>
      </c>
      <c r="N516">
        <v>0</v>
      </c>
      <c r="O516" t="s">
        <v>173</v>
      </c>
      <c r="P516">
        <v>0</v>
      </c>
      <c r="Q516" t="s">
        <v>173</v>
      </c>
      <c r="R516">
        <v>0</v>
      </c>
      <c r="S516">
        <v>2</v>
      </c>
      <c r="T516" t="s">
        <v>174</v>
      </c>
      <c r="U516">
        <v>2.9512</v>
      </c>
      <c r="V516">
        <v>0.6341</v>
      </c>
      <c r="W516" t="s">
        <v>4372</v>
      </c>
      <c r="X516">
        <v>0.33379999999999999</v>
      </c>
      <c r="Y516">
        <v>39.606499999999997</v>
      </c>
      <c r="Z516">
        <v>0.3624</v>
      </c>
      <c r="AA516" t="s">
        <v>1960</v>
      </c>
      <c r="AB516">
        <v>1.5299999999999999E-2</v>
      </c>
      <c r="AC516" t="s">
        <v>179</v>
      </c>
      <c r="AD516">
        <v>8.8000000000000005E-3</v>
      </c>
      <c r="AE516" t="s">
        <v>179</v>
      </c>
      <c r="AF516">
        <v>1.7299999999999999E-2</v>
      </c>
      <c r="AG516">
        <v>0.1938</v>
      </c>
      <c r="AH516">
        <v>8.3000000000000001E-3</v>
      </c>
      <c r="AI516">
        <v>8.0030999999999999</v>
      </c>
      <c r="AJ516">
        <v>3.3599999999999998E-2</v>
      </c>
      <c r="AK516">
        <v>0.81259999999999999</v>
      </c>
      <c r="AL516">
        <v>8.8999999999999999E-3</v>
      </c>
      <c r="AM516" t="s">
        <v>326</v>
      </c>
      <c r="AN516">
        <v>8.9999999999999993E-3</v>
      </c>
      <c r="AO516" t="s">
        <v>846</v>
      </c>
      <c r="AP516">
        <v>4.3E-3</v>
      </c>
      <c r="AQ516">
        <v>0.16800000000000001</v>
      </c>
      <c r="AR516">
        <v>6.1000000000000004E-3</v>
      </c>
      <c r="AS516" t="s">
        <v>4373</v>
      </c>
      <c r="AT516">
        <v>2.8500000000000001E-2</v>
      </c>
      <c r="AU516" t="s">
        <v>179</v>
      </c>
      <c r="AV516">
        <v>4.0000000000000001E-3</v>
      </c>
      <c r="AW516">
        <v>8.2000000000000007E-3</v>
      </c>
      <c r="AX516">
        <v>1E-3</v>
      </c>
      <c r="AY516" t="s">
        <v>210</v>
      </c>
      <c r="AZ516">
        <v>8.0000000000000004E-4</v>
      </c>
      <c r="BA516">
        <v>7.1999999999999998E-3</v>
      </c>
      <c r="BB516">
        <v>6.9999999999999999E-4</v>
      </c>
      <c r="BC516" t="s">
        <v>285</v>
      </c>
      <c r="BD516">
        <v>5.0000000000000001E-4</v>
      </c>
      <c r="BE516" t="s">
        <v>179</v>
      </c>
      <c r="BF516">
        <v>2.9999999999999997E-4</v>
      </c>
      <c r="BG516" t="s">
        <v>179</v>
      </c>
      <c r="BH516">
        <v>1E-4</v>
      </c>
      <c r="BI516" t="s">
        <v>318</v>
      </c>
      <c r="BJ516">
        <v>2.0000000000000001E-4</v>
      </c>
      <c r="BK516">
        <v>1.12E-2</v>
      </c>
      <c r="BL516">
        <v>5.0000000000000001E-4</v>
      </c>
      <c r="BM516">
        <v>2.8999999999999998E-3</v>
      </c>
      <c r="BN516">
        <v>2.9999999999999997E-4</v>
      </c>
      <c r="BO516" t="s">
        <v>419</v>
      </c>
      <c r="BP516">
        <v>5.9999999999999995E-4</v>
      </c>
      <c r="BQ516" t="s">
        <v>179</v>
      </c>
      <c r="BR516">
        <v>2.9999999999999997E-4</v>
      </c>
      <c r="BS516" t="s">
        <v>179</v>
      </c>
      <c r="BT516">
        <v>4.0000000000000002E-4</v>
      </c>
      <c r="BU516" t="s">
        <v>179</v>
      </c>
      <c r="BV516">
        <v>6.9999999999999999E-4</v>
      </c>
      <c r="BW516" t="s">
        <v>18</v>
      </c>
      <c r="BY516" t="s">
        <v>179</v>
      </c>
      <c r="BZ516">
        <v>1.1000000000000001E-3</v>
      </c>
      <c r="CA516" t="s">
        <v>179</v>
      </c>
      <c r="CB516">
        <v>8.0000000000000004E-4</v>
      </c>
      <c r="CC516" t="s">
        <v>249</v>
      </c>
      <c r="CD516">
        <v>2E-3</v>
      </c>
      <c r="CE516" t="s">
        <v>179</v>
      </c>
      <c r="CF516">
        <v>2.3E-3</v>
      </c>
      <c r="CG516" t="s">
        <v>216</v>
      </c>
      <c r="CH516">
        <v>1E-4</v>
      </c>
      <c r="CI516" t="s">
        <v>179</v>
      </c>
      <c r="CJ516">
        <v>7.0000000000000001E-3</v>
      </c>
      <c r="CK516" t="s">
        <v>179</v>
      </c>
      <c r="CL516">
        <v>1.0999999999999999E-2</v>
      </c>
      <c r="CM516" t="s">
        <v>418</v>
      </c>
      <c r="CN516">
        <v>4.0000000000000001E-3</v>
      </c>
      <c r="CO516" t="s">
        <v>179</v>
      </c>
      <c r="CP516">
        <v>8.0000000000000004E-4</v>
      </c>
      <c r="CQ516" t="s">
        <v>179</v>
      </c>
      <c r="CR516">
        <v>3.3999999999999998E-3</v>
      </c>
      <c r="CS516" t="s">
        <v>179</v>
      </c>
      <c r="CT516">
        <v>1.9E-3</v>
      </c>
      <c r="CU516" t="s">
        <v>179</v>
      </c>
      <c r="CV516">
        <v>8.0000000000000004E-4</v>
      </c>
      <c r="CW516" t="s">
        <v>18</v>
      </c>
      <c r="CY516" t="s">
        <v>179</v>
      </c>
      <c r="CZ516">
        <v>5.9999999999999995E-4</v>
      </c>
      <c r="DA516" t="s">
        <v>179</v>
      </c>
      <c r="DB516">
        <v>5.9999999999999995E-4</v>
      </c>
      <c r="DC516" t="s">
        <v>179</v>
      </c>
      <c r="DD516">
        <v>5.0000000000000001E-4</v>
      </c>
      <c r="DE516" t="s">
        <v>179</v>
      </c>
      <c r="DF516">
        <v>5.9999999999999995E-4</v>
      </c>
      <c r="DG516" t="s">
        <v>179</v>
      </c>
      <c r="DH516">
        <v>4.0000000000000002E-4</v>
      </c>
      <c r="DI516" t="s">
        <v>179</v>
      </c>
      <c r="DJ516">
        <v>2.9999999999999997E-4</v>
      </c>
      <c r="DK516" t="s">
        <v>4369</v>
      </c>
      <c r="DL516" t="s">
        <v>59</v>
      </c>
      <c r="DS516">
        <v>44</v>
      </c>
      <c r="DT516" t="s">
        <v>1613</v>
      </c>
      <c r="DW516" t="s">
        <v>5389</v>
      </c>
    </row>
    <row r="517" spans="1:127">
      <c r="A517" s="127">
        <v>143</v>
      </c>
      <c r="B517" s="128">
        <v>44754.219444444447</v>
      </c>
      <c r="C517" s="129" t="s">
        <v>52</v>
      </c>
      <c r="D517" s="129">
        <v>0</v>
      </c>
      <c r="E517" s="129">
        <v>0</v>
      </c>
      <c r="F517" s="129">
        <v>0</v>
      </c>
      <c r="G517" s="129" t="s">
        <v>54</v>
      </c>
      <c r="H517" s="129" t="s">
        <v>55</v>
      </c>
      <c r="I517" s="129" t="s">
        <v>55</v>
      </c>
      <c r="J517" s="129" t="s">
        <v>55</v>
      </c>
      <c r="K517" s="129" t="s">
        <v>18</v>
      </c>
      <c r="L517" s="129">
        <v>90</v>
      </c>
      <c r="M517" s="129" t="s">
        <v>173</v>
      </c>
      <c r="N517" s="129">
        <v>0</v>
      </c>
      <c r="O517" s="129" t="s">
        <v>173</v>
      </c>
      <c r="P517" s="129">
        <v>0</v>
      </c>
      <c r="Q517" s="129" t="s">
        <v>173</v>
      </c>
      <c r="R517" s="129">
        <v>0</v>
      </c>
      <c r="S517" s="129">
        <v>2</v>
      </c>
      <c r="T517" s="129" t="s">
        <v>174</v>
      </c>
      <c r="U517" s="129">
        <v>4.2827999999999999</v>
      </c>
      <c r="V517" s="129">
        <v>0.70050000000000001</v>
      </c>
      <c r="W517" s="129" t="s">
        <v>4374</v>
      </c>
      <c r="X517" s="129">
        <v>0.32419999999999999</v>
      </c>
      <c r="Y517" s="129">
        <v>36.553800000000003</v>
      </c>
      <c r="Z517" s="129">
        <v>0.34589999999999999</v>
      </c>
      <c r="AA517" s="129" t="s">
        <v>2877</v>
      </c>
      <c r="AB517" s="129">
        <v>1.67E-2</v>
      </c>
      <c r="AC517" s="129" t="s">
        <v>179</v>
      </c>
      <c r="AD517" s="129">
        <v>9.7000000000000003E-3</v>
      </c>
      <c r="AE517" s="129" t="s">
        <v>179</v>
      </c>
      <c r="AF517" s="129">
        <v>1.77E-2</v>
      </c>
      <c r="AG517" s="129">
        <v>0.26400000000000001</v>
      </c>
      <c r="AH517" s="129">
        <v>8.9999999999999993E-3</v>
      </c>
      <c r="AI517" s="129">
        <v>9.1316000000000006</v>
      </c>
      <c r="AJ517" s="129">
        <v>3.5900000000000001E-2</v>
      </c>
      <c r="AK517" s="129">
        <v>0.68420000000000003</v>
      </c>
      <c r="AL517" s="129">
        <v>8.5000000000000006E-3</v>
      </c>
      <c r="AM517" s="129" t="s">
        <v>1145</v>
      </c>
      <c r="AN517" s="129">
        <v>8.6E-3</v>
      </c>
      <c r="AO517" s="129" t="s">
        <v>1870</v>
      </c>
      <c r="AP517" s="129">
        <v>4.1999999999999997E-3</v>
      </c>
      <c r="AQ517" s="129">
        <v>0.15390000000000001</v>
      </c>
      <c r="AR517" s="129">
        <v>5.8999999999999999E-3</v>
      </c>
      <c r="AS517" s="129" t="s">
        <v>4375</v>
      </c>
      <c r="AT517" s="129">
        <v>2.8299999999999999E-2</v>
      </c>
      <c r="AU517" s="129" t="s">
        <v>711</v>
      </c>
      <c r="AV517" s="129">
        <v>3.8999999999999998E-3</v>
      </c>
      <c r="AW517" s="129">
        <v>1.0500000000000001E-2</v>
      </c>
      <c r="AX517" s="129">
        <v>1.1000000000000001E-3</v>
      </c>
      <c r="AY517" s="129" t="s">
        <v>345</v>
      </c>
      <c r="AZ517" s="129">
        <v>6.9999999999999999E-4</v>
      </c>
      <c r="BA517" s="129">
        <v>5.8999999999999999E-3</v>
      </c>
      <c r="BB517" s="129">
        <v>6.9999999999999999E-4</v>
      </c>
      <c r="BC517" s="129" t="s">
        <v>211</v>
      </c>
      <c r="BD517" s="129">
        <v>5.0000000000000001E-4</v>
      </c>
      <c r="BE517" s="129" t="s">
        <v>179</v>
      </c>
      <c r="BF517" s="129">
        <v>2.9999999999999997E-4</v>
      </c>
      <c r="BG517" s="129" t="s">
        <v>179</v>
      </c>
      <c r="BH517" s="129">
        <v>1E-4</v>
      </c>
      <c r="BI517" s="129" t="s">
        <v>247</v>
      </c>
      <c r="BJ517" s="129">
        <v>2.0000000000000001E-4</v>
      </c>
      <c r="BK517" s="129">
        <v>1.14E-2</v>
      </c>
      <c r="BL517" s="129">
        <v>5.0000000000000001E-4</v>
      </c>
      <c r="BM517" s="129">
        <v>2.8E-3</v>
      </c>
      <c r="BN517" s="129">
        <v>2.9999999999999997E-4</v>
      </c>
      <c r="BO517" s="129" t="s">
        <v>625</v>
      </c>
      <c r="BP517" s="129">
        <v>5.9999999999999995E-4</v>
      </c>
      <c r="BQ517" s="129" t="s">
        <v>179</v>
      </c>
      <c r="BR517" s="129">
        <v>2.9999999999999997E-4</v>
      </c>
      <c r="BS517" s="129" t="s">
        <v>179</v>
      </c>
      <c r="BT517" s="129">
        <v>4.0000000000000002E-4</v>
      </c>
      <c r="BU517" s="129" t="s">
        <v>179</v>
      </c>
      <c r="BV517" s="129">
        <v>5.9999999999999995E-4</v>
      </c>
      <c r="BW517" s="129" t="s">
        <v>18</v>
      </c>
      <c r="BX517" s="129"/>
      <c r="BY517" s="129" t="s">
        <v>179</v>
      </c>
      <c r="BZ517" s="129">
        <v>1.1000000000000001E-3</v>
      </c>
      <c r="CA517" s="129" t="s">
        <v>179</v>
      </c>
      <c r="CB517" s="129">
        <v>8.0000000000000004E-4</v>
      </c>
      <c r="CC517" s="129" t="s">
        <v>179</v>
      </c>
      <c r="CD517" s="129">
        <v>2.0999999999999999E-3</v>
      </c>
      <c r="CE517" s="129" t="s">
        <v>179</v>
      </c>
      <c r="CF517" s="129">
        <v>2.2000000000000001E-3</v>
      </c>
      <c r="CG517" s="129" t="s">
        <v>216</v>
      </c>
      <c r="CH517" s="129">
        <v>1E-4</v>
      </c>
      <c r="CI517" s="129" t="s">
        <v>179</v>
      </c>
      <c r="CJ517" s="129">
        <v>7.1000000000000004E-3</v>
      </c>
      <c r="CK517" s="129" t="s">
        <v>179</v>
      </c>
      <c r="CL517" s="129">
        <v>1.1299999999999999E-2</v>
      </c>
      <c r="CM517" s="129" t="s">
        <v>422</v>
      </c>
      <c r="CN517" s="129">
        <v>5.4999999999999997E-3</v>
      </c>
      <c r="CO517" s="129" t="s">
        <v>179</v>
      </c>
      <c r="CP517" s="129">
        <v>8.9999999999999998E-4</v>
      </c>
      <c r="CQ517" s="129" t="s">
        <v>179</v>
      </c>
      <c r="CR517" s="129">
        <v>3.3E-3</v>
      </c>
      <c r="CS517" s="129" t="s">
        <v>179</v>
      </c>
      <c r="CT517" s="129">
        <v>1.9E-3</v>
      </c>
      <c r="CU517" s="129" t="s">
        <v>179</v>
      </c>
      <c r="CV517" s="129">
        <v>8.0000000000000004E-4</v>
      </c>
      <c r="CW517" s="129" t="s">
        <v>18</v>
      </c>
      <c r="CX517" s="129"/>
      <c r="CY517" s="129" t="s">
        <v>179</v>
      </c>
      <c r="CZ517" s="129">
        <v>5.9999999999999995E-4</v>
      </c>
      <c r="DA517" s="129" t="s">
        <v>179</v>
      </c>
      <c r="DB517" s="129">
        <v>5.9999999999999995E-4</v>
      </c>
      <c r="DC517" s="129" t="s">
        <v>179</v>
      </c>
      <c r="DD517" s="129">
        <v>5.9999999999999995E-4</v>
      </c>
      <c r="DE517" s="129" t="s">
        <v>179</v>
      </c>
      <c r="DF517" s="129">
        <v>5.9999999999999995E-4</v>
      </c>
      <c r="DG517" s="129" t="s">
        <v>179</v>
      </c>
      <c r="DH517" s="129">
        <v>4.0000000000000002E-4</v>
      </c>
      <c r="DI517" s="129" t="s">
        <v>179</v>
      </c>
      <c r="DJ517" s="129">
        <v>4.0000000000000002E-4</v>
      </c>
      <c r="DK517" s="129" t="s">
        <v>4369</v>
      </c>
      <c r="DL517" s="129" t="s">
        <v>59</v>
      </c>
      <c r="DM517" s="129"/>
      <c r="DN517" s="129"/>
      <c r="DO517" s="130"/>
      <c r="DS517" s="129">
        <v>48</v>
      </c>
      <c r="DT517" s="129" t="s">
        <v>5992</v>
      </c>
      <c r="DW517" t="s">
        <v>5390</v>
      </c>
    </row>
    <row r="518" spans="1:127">
      <c r="A518" s="127">
        <v>144</v>
      </c>
      <c r="B518" s="128">
        <v>44754.220833333333</v>
      </c>
      <c r="C518" s="129" t="s">
        <v>52</v>
      </c>
      <c r="D518" s="129">
        <v>0</v>
      </c>
      <c r="E518" s="129">
        <v>0</v>
      </c>
      <c r="F518" s="129">
        <v>0</v>
      </c>
      <c r="G518" s="129" t="s">
        <v>54</v>
      </c>
      <c r="H518" s="129" t="s">
        <v>55</v>
      </c>
      <c r="I518" s="129" t="s">
        <v>55</v>
      </c>
      <c r="J518" s="129" t="s">
        <v>55</v>
      </c>
      <c r="K518" s="129" t="s">
        <v>18</v>
      </c>
      <c r="L518" s="129">
        <v>90</v>
      </c>
      <c r="M518" s="129" t="s">
        <v>173</v>
      </c>
      <c r="N518" s="129">
        <v>0</v>
      </c>
      <c r="O518" s="129" t="s">
        <v>173</v>
      </c>
      <c r="P518" s="129">
        <v>0</v>
      </c>
      <c r="Q518" s="129" t="s">
        <v>173</v>
      </c>
      <c r="R518" s="129">
        <v>0</v>
      </c>
      <c r="S518" s="129">
        <v>2</v>
      </c>
      <c r="T518" s="129" t="s">
        <v>174</v>
      </c>
      <c r="U518" s="129">
        <v>4.1493000000000002</v>
      </c>
      <c r="V518" s="129">
        <v>0.66710000000000003</v>
      </c>
      <c r="W518" s="129" t="s">
        <v>4376</v>
      </c>
      <c r="X518" s="129">
        <v>0.34320000000000001</v>
      </c>
      <c r="Y518" s="129">
        <v>41.959400000000002</v>
      </c>
      <c r="Z518" s="129">
        <v>0.37469999999999998</v>
      </c>
      <c r="AA518" s="129" t="s">
        <v>3578</v>
      </c>
      <c r="AB518" s="129">
        <v>1.5900000000000001E-2</v>
      </c>
      <c r="AC518" s="129" t="s">
        <v>179</v>
      </c>
      <c r="AD518" s="129">
        <v>9.9000000000000008E-3</v>
      </c>
      <c r="AE518" s="129" t="s">
        <v>179</v>
      </c>
      <c r="AF518" s="129">
        <v>1.6899999999999998E-2</v>
      </c>
      <c r="AG518" s="129">
        <v>0.13950000000000001</v>
      </c>
      <c r="AH518" s="129">
        <v>7.7000000000000002E-3</v>
      </c>
      <c r="AI518" s="129">
        <v>7.9728000000000003</v>
      </c>
      <c r="AJ518" s="129">
        <v>3.3399999999999999E-2</v>
      </c>
      <c r="AK518" s="129">
        <v>0.77310000000000001</v>
      </c>
      <c r="AL518" s="129">
        <v>8.6999999999999994E-3</v>
      </c>
      <c r="AM518" s="129" t="s">
        <v>933</v>
      </c>
      <c r="AN518" s="129">
        <v>8.6999999999999994E-3</v>
      </c>
      <c r="AO518" s="129" t="s">
        <v>205</v>
      </c>
      <c r="AP518" s="129">
        <v>4.4000000000000003E-3</v>
      </c>
      <c r="AQ518" s="129">
        <v>0.1234</v>
      </c>
      <c r="AR518" s="129">
        <v>5.1999999999999998E-3</v>
      </c>
      <c r="AS518" s="129" t="s">
        <v>4377</v>
      </c>
      <c r="AT518" s="129">
        <v>2.7699999999999999E-2</v>
      </c>
      <c r="AU518" s="129" t="s">
        <v>179</v>
      </c>
      <c r="AV518" s="129">
        <v>3.8E-3</v>
      </c>
      <c r="AW518" s="129">
        <v>8.3000000000000001E-3</v>
      </c>
      <c r="AX518" s="129">
        <v>1E-3</v>
      </c>
      <c r="AY518" s="129" t="s">
        <v>301</v>
      </c>
      <c r="AZ518" s="129">
        <v>8.0000000000000004E-4</v>
      </c>
      <c r="BA518" s="129">
        <v>7.3000000000000001E-3</v>
      </c>
      <c r="BB518" s="129">
        <v>6.9999999999999999E-4</v>
      </c>
      <c r="BC518" s="129" t="s">
        <v>245</v>
      </c>
      <c r="BD518" s="129">
        <v>5.0000000000000001E-4</v>
      </c>
      <c r="BE518" s="129" t="s">
        <v>179</v>
      </c>
      <c r="BF518" s="129">
        <v>2.9999999999999997E-4</v>
      </c>
      <c r="BG518" s="129" t="s">
        <v>216</v>
      </c>
      <c r="BH518" s="129">
        <v>1E-4</v>
      </c>
      <c r="BI518" s="129" t="s">
        <v>246</v>
      </c>
      <c r="BJ518" s="129">
        <v>2.0000000000000001E-4</v>
      </c>
      <c r="BK518" s="129">
        <v>1.0999999999999999E-2</v>
      </c>
      <c r="BL518" s="129">
        <v>5.0000000000000001E-4</v>
      </c>
      <c r="BM518" s="129">
        <v>2.8999999999999998E-3</v>
      </c>
      <c r="BN518" s="129">
        <v>2.9999999999999997E-4</v>
      </c>
      <c r="BO518" s="129" t="s">
        <v>429</v>
      </c>
      <c r="BP518" s="129">
        <v>5.0000000000000001E-4</v>
      </c>
      <c r="BQ518" s="129" t="s">
        <v>179</v>
      </c>
      <c r="BR518" s="129">
        <v>2.9999999999999997E-4</v>
      </c>
      <c r="BS518" s="129" t="s">
        <v>179</v>
      </c>
      <c r="BT518" s="129">
        <v>2.9999999999999997E-4</v>
      </c>
      <c r="BU518" s="129" t="s">
        <v>179</v>
      </c>
      <c r="BV518" s="129">
        <v>6.9999999999999999E-4</v>
      </c>
      <c r="BW518" s="129" t="s">
        <v>18</v>
      </c>
      <c r="BX518" s="129"/>
      <c r="BY518" s="129" t="s">
        <v>18</v>
      </c>
      <c r="BZ518" s="129"/>
      <c r="CA518" s="129" t="s">
        <v>179</v>
      </c>
      <c r="CB518" s="129">
        <v>8.0000000000000004E-4</v>
      </c>
      <c r="CC518" s="129" t="s">
        <v>505</v>
      </c>
      <c r="CD518" s="129">
        <v>2E-3</v>
      </c>
      <c r="CE518" s="129" t="s">
        <v>517</v>
      </c>
      <c r="CF518" s="129">
        <v>2.3E-3</v>
      </c>
      <c r="CG518" s="129" t="s">
        <v>179</v>
      </c>
      <c r="CH518" s="129">
        <v>1E-4</v>
      </c>
      <c r="CI518" s="129" t="s">
        <v>179</v>
      </c>
      <c r="CJ518" s="129">
        <v>6.6E-3</v>
      </c>
      <c r="CK518" s="129" t="s">
        <v>179</v>
      </c>
      <c r="CL518" s="129">
        <v>1.0999999999999999E-2</v>
      </c>
      <c r="CM518" s="129" t="s">
        <v>179</v>
      </c>
      <c r="CN518" s="129">
        <v>2.8E-3</v>
      </c>
      <c r="CO518" s="129" t="s">
        <v>179</v>
      </c>
      <c r="CP518" s="129">
        <v>8.9999999999999998E-4</v>
      </c>
      <c r="CQ518" s="129" t="s">
        <v>179</v>
      </c>
      <c r="CR518" s="129">
        <v>3.3E-3</v>
      </c>
      <c r="CS518" s="129" t="s">
        <v>179</v>
      </c>
      <c r="CT518" s="129">
        <v>1.9E-3</v>
      </c>
      <c r="CU518" s="129" t="s">
        <v>18</v>
      </c>
      <c r="CV518" s="129"/>
      <c r="CW518" s="129" t="s">
        <v>18</v>
      </c>
      <c r="CX518" s="129"/>
      <c r="CY518" s="129" t="s">
        <v>179</v>
      </c>
      <c r="CZ518" s="129">
        <v>5.0000000000000001E-4</v>
      </c>
      <c r="DA518" s="129" t="s">
        <v>179</v>
      </c>
      <c r="DB518" s="129">
        <v>5.9999999999999995E-4</v>
      </c>
      <c r="DC518" s="129" t="s">
        <v>179</v>
      </c>
      <c r="DD518" s="129">
        <v>5.9999999999999995E-4</v>
      </c>
      <c r="DE518" s="129" t="s">
        <v>179</v>
      </c>
      <c r="DF518" s="129">
        <v>5.0000000000000001E-4</v>
      </c>
      <c r="DG518" s="129" t="s">
        <v>179</v>
      </c>
      <c r="DH518" s="129">
        <v>4.0000000000000002E-4</v>
      </c>
      <c r="DI518" s="129" t="s">
        <v>179</v>
      </c>
      <c r="DJ518" s="129">
        <v>2.9999999999999997E-4</v>
      </c>
      <c r="DK518" s="129" t="s">
        <v>4369</v>
      </c>
      <c r="DL518" s="129" t="s">
        <v>59</v>
      </c>
      <c r="DM518" s="129"/>
      <c r="DN518" s="129"/>
      <c r="DO518" s="130"/>
      <c r="DS518" s="129">
        <v>79</v>
      </c>
      <c r="DT518" s="129" t="s">
        <v>5993</v>
      </c>
      <c r="DW518" t="s">
        <v>5391</v>
      </c>
    </row>
    <row r="519" spans="1:127">
      <c r="A519" s="127">
        <v>145</v>
      </c>
      <c r="B519" s="128">
        <v>44754.222916666666</v>
      </c>
      <c r="C519" s="129" t="s">
        <v>52</v>
      </c>
      <c r="D519" s="129">
        <v>0</v>
      </c>
      <c r="E519" s="129">
        <v>0</v>
      </c>
      <c r="F519" s="129">
        <v>0</v>
      </c>
      <c r="G519" s="129" t="s">
        <v>54</v>
      </c>
      <c r="H519" s="129" t="s">
        <v>55</v>
      </c>
      <c r="I519" s="129" t="s">
        <v>55</v>
      </c>
      <c r="J519" s="129" t="s">
        <v>55</v>
      </c>
      <c r="K519" s="129" t="s">
        <v>18</v>
      </c>
      <c r="L519" s="129">
        <v>90</v>
      </c>
      <c r="M519" s="129" t="s">
        <v>173</v>
      </c>
      <c r="N519" s="129">
        <v>0</v>
      </c>
      <c r="O519" s="129" t="s">
        <v>173</v>
      </c>
      <c r="P519" s="129">
        <v>0</v>
      </c>
      <c r="Q519" s="129" t="s">
        <v>173</v>
      </c>
      <c r="R519" s="129">
        <v>0</v>
      </c>
      <c r="S519" s="129">
        <v>2</v>
      </c>
      <c r="T519" s="129" t="s">
        <v>174</v>
      </c>
      <c r="U519" s="129">
        <v>4.0448000000000004</v>
      </c>
      <c r="V519" s="129">
        <v>0.65969999999999995</v>
      </c>
      <c r="W519" s="129" t="s">
        <v>4378</v>
      </c>
      <c r="X519" s="129">
        <v>0.32969999999999999</v>
      </c>
      <c r="Y519" s="129">
        <v>39.805300000000003</v>
      </c>
      <c r="Z519" s="129">
        <v>0.36159999999999998</v>
      </c>
      <c r="AA519" s="129" t="s">
        <v>2689</v>
      </c>
      <c r="AB519" s="129">
        <v>1.54E-2</v>
      </c>
      <c r="AC519" s="129" t="s">
        <v>179</v>
      </c>
      <c r="AD519" s="129">
        <v>8.6E-3</v>
      </c>
      <c r="AE519" s="129" t="s">
        <v>179</v>
      </c>
      <c r="AF519" s="129">
        <v>1.6799999999999999E-2</v>
      </c>
      <c r="AG519" s="129">
        <v>0.17660000000000001</v>
      </c>
      <c r="AH519" s="129">
        <v>7.9000000000000008E-3</v>
      </c>
      <c r="AI519" s="129">
        <v>7.452</v>
      </c>
      <c r="AJ519" s="129">
        <v>3.2099999999999997E-2</v>
      </c>
      <c r="AK519" s="129">
        <v>0.75590000000000002</v>
      </c>
      <c r="AL519" s="129">
        <v>8.5000000000000006E-3</v>
      </c>
      <c r="AM519" s="129" t="s">
        <v>1960</v>
      </c>
      <c r="AN519" s="129">
        <v>8.6999999999999994E-3</v>
      </c>
      <c r="AO519" s="129" t="s">
        <v>1367</v>
      </c>
      <c r="AP519" s="129">
        <v>4.1000000000000003E-3</v>
      </c>
      <c r="AQ519" s="129">
        <v>0.1033</v>
      </c>
      <c r="AR519" s="129">
        <v>4.7999999999999996E-3</v>
      </c>
      <c r="AS519" s="129" t="s">
        <v>4379</v>
      </c>
      <c r="AT519" s="129">
        <v>2.6100000000000002E-2</v>
      </c>
      <c r="AU519" s="129" t="s">
        <v>179</v>
      </c>
      <c r="AV519" s="129">
        <v>3.7000000000000002E-3</v>
      </c>
      <c r="AW519" s="129">
        <v>1.34E-2</v>
      </c>
      <c r="AX519" s="129">
        <v>1.1999999999999999E-3</v>
      </c>
      <c r="AY519" s="129" t="s">
        <v>422</v>
      </c>
      <c r="AZ519" s="129">
        <v>8.0000000000000004E-4</v>
      </c>
      <c r="BA519" s="129">
        <v>6.7999999999999996E-3</v>
      </c>
      <c r="BB519" s="129">
        <v>6.9999999999999999E-4</v>
      </c>
      <c r="BC519" s="129" t="s">
        <v>304</v>
      </c>
      <c r="BD519" s="129">
        <v>5.0000000000000001E-4</v>
      </c>
      <c r="BE519" s="129" t="s">
        <v>179</v>
      </c>
      <c r="BF519" s="129">
        <v>2.9999999999999997E-4</v>
      </c>
      <c r="BG519" s="129" t="s">
        <v>179</v>
      </c>
      <c r="BH519" s="129">
        <v>1E-4</v>
      </c>
      <c r="BI519" s="129" t="s">
        <v>286</v>
      </c>
      <c r="BJ519" s="129">
        <v>2.0000000000000001E-4</v>
      </c>
      <c r="BK519" s="129">
        <v>1.0999999999999999E-2</v>
      </c>
      <c r="BL519" s="129">
        <v>5.0000000000000001E-4</v>
      </c>
      <c r="BM519" s="129">
        <v>3.0000000000000001E-3</v>
      </c>
      <c r="BN519" s="129">
        <v>2.9999999999999997E-4</v>
      </c>
      <c r="BO519" s="129" t="s">
        <v>242</v>
      </c>
      <c r="BP519" s="129">
        <v>5.9999999999999995E-4</v>
      </c>
      <c r="BQ519" s="129" t="s">
        <v>179</v>
      </c>
      <c r="BR519" s="129">
        <v>2.9999999999999997E-4</v>
      </c>
      <c r="BS519" s="129" t="s">
        <v>179</v>
      </c>
      <c r="BT519" s="129">
        <v>4.0000000000000002E-4</v>
      </c>
      <c r="BU519" s="129" t="s">
        <v>179</v>
      </c>
      <c r="BV519" s="129">
        <v>6.9999999999999999E-4</v>
      </c>
      <c r="BW519" s="129" t="s">
        <v>406</v>
      </c>
      <c r="BX519" s="129">
        <v>8.0000000000000004E-4</v>
      </c>
      <c r="BY519" s="129" t="s">
        <v>18</v>
      </c>
      <c r="BZ519" s="129"/>
      <c r="CA519" s="129" t="s">
        <v>179</v>
      </c>
      <c r="CB519" s="129">
        <v>8.0000000000000004E-4</v>
      </c>
      <c r="CC519" s="129" t="s">
        <v>179</v>
      </c>
      <c r="CD519" s="129">
        <v>2E-3</v>
      </c>
      <c r="CE519" s="129" t="s">
        <v>179</v>
      </c>
      <c r="CF519" s="129">
        <v>2.3E-3</v>
      </c>
      <c r="CG519" s="129" t="s">
        <v>179</v>
      </c>
      <c r="CH519" s="129">
        <v>1E-4</v>
      </c>
      <c r="CI519" s="129" t="s">
        <v>179</v>
      </c>
      <c r="CJ519" s="129">
        <v>7.3000000000000001E-3</v>
      </c>
      <c r="CK519" s="129" t="s">
        <v>179</v>
      </c>
      <c r="CL519" s="129">
        <v>1.0999999999999999E-2</v>
      </c>
      <c r="CM519" s="129" t="s">
        <v>548</v>
      </c>
      <c r="CN519" s="129">
        <v>3.8999999999999998E-3</v>
      </c>
      <c r="CO519" s="129" t="s">
        <v>179</v>
      </c>
      <c r="CP519" s="129">
        <v>8.9999999999999998E-4</v>
      </c>
      <c r="CQ519" s="129" t="s">
        <v>179</v>
      </c>
      <c r="CR519" s="129">
        <v>3.3E-3</v>
      </c>
      <c r="CS519" s="129" t="s">
        <v>179</v>
      </c>
      <c r="CT519" s="129">
        <v>1.9E-3</v>
      </c>
      <c r="CU519" s="129" t="s">
        <v>18</v>
      </c>
      <c r="CV519" s="129"/>
      <c r="CW519" s="129" t="s">
        <v>18</v>
      </c>
      <c r="CX519" s="129"/>
      <c r="CY519" s="129" t="s">
        <v>179</v>
      </c>
      <c r="CZ519" s="129">
        <v>5.9999999999999995E-4</v>
      </c>
      <c r="DA519" s="129" t="s">
        <v>179</v>
      </c>
      <c r="DB519" s="129">
        <v>5.9999999999999995E-4</v>
      </c>
      <c r="DC519" s="129" t="s">
        <v>212</v>
      </c>
      <c r="DD519" s="129">
        <v>5.9999999999999995E-4</v>
      </c>
      <c r="DE519" s="129" t="s">
        <v>179</v>
      </c>
      <c r="DF519" s="129">
        <v>5.9999999999999995E-4</v>
      </c>
      <c r="DG519" s="129" t="s">
        <v>179</v>
      </c>
      <c r="DH519" s="129">
        <v>4.0000000000000002E-4</v>
      </c>
      <c r="DI519" s="129" t="s">
        <v>179</v>
      </c>
      <c r="DJ519" s="129">
        <v>2.9999999999999997E-4</v>
      </c>
      <c r="DK519" s="129" t="s">
        <v>4369</v>
      </c>
      <c r="DL519" s="129" t="s">
        <v>59</v>
      </c>
      <c r="DM519" s="129"/>
      <c r="DN519" s="129"/>
      <c r="DO519" s="130"/>
      <c r="DS519" s="129">
        <v>125</v>
      </c>
      <c r="DT519" s="129" t="s">
        <v>5994</v>
      </c>
      <c r="DW519" t="s">
        <v>5392</v>
      </c>
    </row>
    <row r="520" spans="1:127">
      <c r="A520" s="127">
        <v>146</v>
      </c>
      <c r="B520" s="128">
        <v>44754.226388888892</v>
      </c>
      <c r="C520" s="129" t="s">
        <v>52</v>
      </c>
      <c r="D520" s="129">
        <v>0</v>
      </c>
      <c r="E520" s="129">
        <v>0</v>
      </c>
      <c r="F520" s="129">
        <v>0</v>
      </c>
      <c r="G520" s="129" t="s">
        <v>54</v>
      </c>
      <c r="H520" s="129" t="s">
        <v>55</v>
      </c>
      <c r="I520" s="129" t="s">
        <v>55</v>
      </c>
      <c r="J520" s="129" t="s">
        <v>55</v>
      </c>
      <c r="K520" s="129" t="s">
        <v>18</v>
      </c>
      <c r="L520" s="129">
        <v>90</v>
      </c>
      <c r="M520" s="129" t="s">
        <v>173</v>
      </c>
      <c r="N520" s="129">
        <v>0</v>
      </c>
      <c r="O520" s="129" t="s">
        <v>173</v>
      </c>
      <c r="P520" s="129">
        <v>0</v>
      </c>
      <c r="Q520" s="129" t="s">
        <v>173</v>
      </c>
      <c r="R520" s="129">
        <v>0</v>
      </c>
      <c r="S520" s="129">
        <v>2</v>
      </c>
      <c r="T520" s="129" t="s">
        <v>174</v>
      </c>
      <c r="U520" s="129">
        <v>4.4608999999999996</v>
      </c>
      <c r="V520" s="129">
        <v>0.67290000000000005</v>
      </c>
      <c r="W520" s="129" t="s">
        <v>4380</v>
      </c>
      <c r="X520" s="129">
        <v>0.32140000000000002</v>
      </c>
      <c r="Y520" s="129">
        <v>39.062399999999997</v>
      </c>
      <c r="Z520" s="129">
        <v>0.35859999999999997</v>
      </c>
      <c r="AA520" s="129" t="s">
        <v>2087</v>
      </c>
      <c r="AB520" s="129">
        <v>1.54E-2</v>
      </c>
      <c r="AC520" s="129" t="s">
        <v>4381</v>
      </c>
      <c r="AD520" s="129">
        <v>1.0699999999999999E-2</v>
      </c>
      <c r="AE520" s="129" t="s">
        <v>179</v>
      </c>
      <c r="AF520" s="129">
        <v>1.7999999999999999E-2</v>
      </c>
      <c r="AG520" s="129">
        <v>0.23699999999999999</v>
      </c>
      <c r="AH520" s="129">
        <v>8.6999999999999994E-3</v>
      </c>
      <c r="AI520" s="129">
        <v>7.2698</v>
      </c>
      <c r="AJ520" s="129">
        <v>3.1800000000000002E-2</v>
      </c>
      <c r="AK520" s="129">
        <v>0.78110000000000002</v>
      </c>
      <c r="AL520" s="129">
        <v>8.6999999999999994E-3</v>
      </c>
      <c r="AM520" s="129" t="s">
        <v>534</v>
      </c>
      <c r="AN520" s="129">
        <v>8.8999999999999999E-3</v>
      </c>
      <c r="AO520" s="129" t="s">
        <v>1427</v>
      </c>
      <c r="AP520" s="129">
        <v>4.1999999999999997E-3</v>
      </c>
      <c r="AQ520" s="129">
        <v>0.1061</v>
      </c>
      <c r="AR520" s="129">
        <v>5.0000000000000001E-3</v>
      </c>
      <c r="AS520" s="129" t="s">
        <v>4382</v>
      </c>
      <c r="AT520" s="129">
        <v>2.7400000000000001E-2</v>
      </c>
      <c r="AU520" s="129" t="s">
        <v>345</v>
      </c>
      <c r="AV520" s="129">
        <v>3.8999999999999998E-3</v>
      </c>
      <c r="AW520" s="129">
        <v>1.09E-2</v>
      </c>
      <c r="AX520" s="129">
        <v>1.1000000000000001E-3</v>
      </c>
      <c r="AY520" s="129" t="s">
        <v>195</v>
      </c>
      <c r="AZ520" s="129">
        <v>8.0000000000000004E-4</v>
      </c>
      <c r="BA520" s="129">
        <v>7.4999999999999997E-3</v>
      </c>
      <c r="BB520" s="129">
        <v>6.9999999999999999E-4</v>
      </c>
      <c r="BC520" s="129" t="s">
        <v>245</v>
      </c>
      <c r="BD520" s="129">
        <v>5.0000000000000001E-4</v>
      </c>
      <c r="BE520" s="129" t="s">
        <v>179</v>
      </c>
      <c r="BF520" s="129">
        <v>2.9999999999999997E-4</v>
      </c>
      <c r="BG520" s="129" t="s">
        <v>179</v>
      </c>
      <c r="BH520" s="129">
        <v>1E-4</v>
      </c>
      <c r="BI520" s="129" t="s">
        <v>192</v>
      </c>
      <c r="BJ520" s="129">
        <v>2.0000000000000001E-4</v>
      </c>
      <c r="BK520" s="129">
        <v>1.0800000000000001E-2</v>
      </c>
      <c r="BL520" s="129">
        <v>5.0000000000000001E-4</v>
      </c>
      <c r="BM520" s="129">
        <v>2.8999999999999998E-3</v>
      </c>
      <c r="BN520" s="129">
        <v>2.9999999999999997E-4</v>
      </c>
      <c r="BO520" s="129" t="s">
        <v>242</v>
      </c>
      <c r="BP520" s="129">
        <v>5.9999999999999995E-4</v>
      </c>
      <c r="BQ520" s="129" t="s">
        <v>179</v>
      </c>
      <c r="BR520" s="129">
        <v>2.9999999999999997E-4</v>
      </c>
      <c r="BS520" s="129" t="s">
        <v>179</v>
      </c>
      <c r="BT520" s="129">
        <v>4.0000000000000002E-4</v>
      </c>
      <c r="BU520" s="129" t="s">
        <v>179</v>
      </c>
      <c r="BV520" s="129">
        <v>6.9999999999999999E-4</v>
      </c>
      <c r="BW520" s="129" t="s">
        <v>18</v>
      </c>
      <c r="BX520" s="129"/>
      <c r="BY520" s="129" t="s">
        <v>179</v>
      </c>
      <c r="BZ520" s="129">
        <v>1.1000000000000001E-3</v>
      </c>
      <c r="CA520" s="129" t="s">
        <v>179</v>
      </c>
      <c r="CB520" s="129">
        <v>8.0000000000000004E-4</v>
      </c>
      <c r="CC520" s="129" t="s">
        <v>179</v>
      </c>
      <c r="CD520" s="129">
        <v>2.0999999999999999E-3</v>
      </c>
      <c r="CE520" s="129" t="s">
        <v>179</v>
      </c>
      <c r="CF520" s="129">
        <v>2.3E-3</v>
      </c>
      <c r="CG520" s="129" t="s">
        <v>216</v>
      </c>
      <c r="CH520" s="129">
        <v>1E-4</v>
      </c>
      <c r="CI520" s="129" t="s">
        <v>179</v>
      </c>
      <c r="CJ520" s="129">
        <v>7.3000000000000001E-3</v>
      </c>
      <c r="CK520" s="129" t="s">
        <v>179</v>
      </c>
      <c r="CL520" s="129">
        <v>1.11E-2</v>
      </c>
      <c r="CM520" s="129" t="s">
        <v>179</v>
      </c>
      <c r="CN520" s="129">
        <v>4.1000000000000003E-3</v>
      </c>
      <c r="CO520" s="129" t="s">
        <v>179</v>
      </c>
      <c r="CP520" s="129">
        <v>8.9999999999999998E-4</v>
      </c>
      <c r="CQ520" s="129" t="s">
        <v>179</v>
      </c>
      <c r="CR520" s="129">
        <v>3.3999999999999998E-3</v>
      </c>
      <c r="CS520" s="129" t="s">
        <v>179</v>
      </c>
      <c r="CT520" s="129">
        <v>1.8E-3</v>
      </c>
      <c r="CU520" s="129" t="s">
        <v>179</v>
      </c>
      <c r="CV520" s="129">
        <v>8.0000000000000004E-4</v>
      </c>
      <c r="CW520" s="129" t="s">
        <v>18</v>
      </c>
      <c r="CX520" s="129"/>
      <c r="CY520" s="129" t="s">
        <v>179</v>
      </c>
      <c r="CZ520" s="129">
        <v>5.9999999999999995E-4</v>
      </c>
      <c r="DA520" s="129" t="s">
        <v>179</v>
      </c>
      <c r="DB520" s="129">
        <v>5.9999999999999995E-4</v>
      </c>
      <c r="DC520" s="129" t="s">
        <v>179</v>
      </c>
      <c r="DD520" s="129">
        <v>5.9999999999999995E-4</v>
      </c>
      <c r="DE520" s="129" t="s">
        <v>179</v>
      </c>
      <c r="DF520" s="129">
        <v>5.9999999999999995E-4</v>
      </c>
      <c r="DG520" s="129" t="s">
        <v>179</v>
      </c>
      <c r="DH520" s="129">
        <v>4.0000000000000002E-4</v>
      </c>
      <c r="DI520" s="129" t="s">
        <v>179</v>
      </c>
      <c r="DJ520" s="129">
        <v>4.0000000000000002E-4</v>
      </c>
      <c r="DK520" s="129" t="s">
        <v>4383</v>
      </c>
      <c r="DL520" s="129" t="s">
        <v>59</v>
      </c>
      <c r="DM520" s="129"/>
      <c r="DN520" s="129"/>
      <c r="DO520" s="130"/>
      <c r="DS520" s="129">
        <v>3</v>
      </c>
      <c r="DT520" s="129" t="s">
        <v>5984</v>
      </c>
      <c r="DW520" t="s">
        <v>5393</v>
      </c>
    </row>
    <row r="521" spans="1:127">
      <c r="A521" s="127">
        <v>147</v>
      </c>
      <c r="B521" s="128">
        <v>44754.228472222225</v>
      </c>
      <c r="C521" s="129" t="s">
        <v>52</v>
      </c>
      <c r="D521" s="129">
        <v>0</v>
      </c>
      <c r="E521" s="129">
        <v>0</v>
      </c>
      <c r="F521" s="129">
        <v>0</v>
      </c>
      <c r="G521" s="129" t="s">
        <v>54</v>
      </c>
      <c r="H521" s="129" t="s">
        <v>55</v>
      </c>
      <c r="I521" s="129" t="s">
        <v>55</v>
      </c>
      <c r="J521" s="129" t="s">
        <v>55</v>
      </c>
      <c r="K521" s="129" t="s">
        <v>18</v>
      </c>
      <c r="L521" s="129">
        <v>90</v>
      </c>
      <c r="M521" s="129" t="s">
        <v>173</v>
      </c>
      <c r="N521" s="129">
        <v>0</v>
      </c>
      <c r="O521" s="129" t="s">
        <v>173</v>
      </c>
      <c r="P521" s="129">
        <v>0</v>
      </c>
      <c r="Q521" s="129" t="s">
        <v>173</v>
      </c>
      <c r="R521" s="129">
        <v>0</v>
      </c>
      <c r="S521" s="129">
        <v>2</v>
      </c>
      <c r="T521" s="129" t="s">
        <v>174</v>
      </c>
      <c r="U521" s="129">
        <v>4.3647</v>
      </c>
      <c r="V521" s="129">
        <v>0.68059999999999998</v>
      </c>
      <c r="W521" s="129" t="s">
        <v>4384</v>
      </c>
      <c r="X521" s="129">
        <v>0.33879999999999999</v>
      </c>
      <c r="Y521" s="129">
        <v>41.190100000000001</v>
      </c>
      <c r="Z521" s="129">
        <v>0.36890000000000001</v>
      </c>
      <c r="AA521" s="129" t="s">
        <v>2672</v>
      </c>
      <c r="AB521" s="129">
        <v>1.5599999999999999E-2</v>
      </c>
      <c r="AC521" s="129" t="s">
        <v>3809</v>
      </c>
      <c r="AD521" s="129">
        <v>1.0800000000000001E-2</v>
      </c>
      <c r="AE521" s="129" t="s">
        <v>179</v>
      </c>
      <c r="AF521" s="129">
        <v>1.78E-2</v>
      </c>
      <c r="AG521" s="129">
        <v>0.11799999999999999</v>
      </c>
      <c r="AH521" s="129">
        <v>7.1999999999999998E-3</v>
      </c>
      <c r="AI521" s="129">
        <v>7.7994000000000003</v>
      </c>
      <c r="AJ521" s="129">
        <v>3.2800000000000003E-2</v>
      </c>
      <c r="AK521" s="129">
        <v>0.73929999999999996</v>
      </c>
      <c r="AL521" s="129">
        <v>8.5000000000000006E-3</v>
      </c>
      <c r="AM521" s="129" t="s">
        <v>1072</v>
      </c>
      <c r="AN521" s="129">
        <v>8.5000000000000006E-3</v>
      </c>
      <c r="AO521" s="129" t="s">
        <v>685</v>
      </c>
      <c r="AP521" s="129">
        <v>4.1000000000000003E-3</v>
      </c>
      <c r="AQ521" s="129">
        <v>0.1046</v>
      </c>
      <c r="AR521" s="129">
        <v>4.7999999999999996E-3</v>
      </c>
      <c r="AS521" s="129" t="s">
        <v>4385</v>
      </c>
      <c r="AT521" s="129">
        <v>2.6200000000000001E-2</v>
      </c>
      <c r="AU521" s="129" t="s">
        <v>179</v>
      </c>
      <c r="AV521" s="129">
        <v>3.7000000000000002E-3</v>
      </c>
      <c r="AW521" s="129">
        <v>7.1000000000000004E-3</v>
      </c>
      <c r="AX521" s="129">
        <v>1E-3</v>
      </c>
      <c r="AY521" s="129" t="s">
        <v>303</v>
      </c>
      <c r="AZ521" s="129">
        <v>6.9999999999999999E-4</v>
      </c>
      <c r="BA521" s="129">
        <v>6.4999999999999997E-3</v>
      </c>
      <c r="BB521" s="129">
        <v>6.9999999999999999E-4</v>
      </c>
      <c r="BC521" s="129" t="s">
        <v>245</v>
      </c>
      <c r="BD521" s="129">
        <v>5.0000000000000001E-4</v>
      </c>
      <c r="BE521" s="129" t="s">
        <v>179</v>
      </c>
      <c r="BF521" s="129">
        <v>2.9999999999999997E-4</v>
      </c>
      <c r="BG521" s="129" t="s">
        <v>179</v>
      </c>
      <c r="BH521" s="129">
        <v>1E-4</v>
      </c>
      <c r="BI521" s="129" t="s">
        <v>179</v>
      </c>
      <c r="BJ521" s="129">
        <v>2.0000000000000001E-4</v>
      </c>
      <c r="BK521" s="129">
        <v>1.09E-2</v>
      </c>
      <c r="BL521" s="129">
        <v>5.0000000000000001E-4</v>
      </c>
      <c r="BM521" s="129">
        <v>2.5000000000000001E-3</v>
      </c>
      <c r="BN521" s="129">
        <v>2.9999999999999997E-4</v>
      </c>
      <c r="BO521" s="129" t="s">
        <v>243</v>
      </c>
      <c r="BP521" s="129">
        <v>5.0000000000000001E-4</v>
      </c>
      <c r="BQ521" s="129" t="s">
        <v>179</v>
      </c>
      <c r="BR521" s="129">
        <v>2.9999999999999997E-4</v>
      </c>
      <c r="BS521" s="129" t="s">
        <v>179</v>
      </c>
      <c r="BT521" s="129">
        <v>2.9999999999999997E-4</v>
      </c>
      <c r="BU521" s="129" t="s">
        <v>179</v>
      </c>
      <c r="BV521" s="129">
        <v>6.9999999999999999E-4</v>
      </c>
      <c r="BW521" s="129" t="s">
        <v>179</v>
      </c>
      <c r="BX521" s="129">
        <v>8.9999999999999998E-4</v>
      </c>
      <c r="BY521" s="129" t="s">
        <v>179</v>
      </c>
      <c r="BZ521" s="129">
        <v>1.1000000000000001E-3</v>
      </c>
      <c r="CA521" s="129" t="s">
        <v>179</v>
      </c>
      <c r="CB521" s="129">
        <v>8.0000000000000004E-4</v>
      </c>
      <c r="CC521" s="129" t="s">
        <v>179</v>
      </c>
      <c r="CD521" s="129">
        <v>2E-3</v>
      </c>
      <c r="CE521" s="129" t="s">
        <v>179</v>
      </c>
      <c r="CF521" s="129">
        <v>2.3E-3</v>
      </c>
      <c r="CG521" s="129" t="s">
        <v>216</v>
      </c>
      <c r="CH521" s="129">
        <v>1E-4</v>
      </c>
      <c r="CI521" s="129" t="s">
        <v>179</v>
      </c>
      <c r="CJ521" s="129">
        <v>6.7999999999999996E-3</v>
      </c>
      <c r="CK521" s="129" t="s">
        <v>179</v>
      </c>
      <c r="CL521" s="129">
        <v>1.0800000000000001E-2</v>
      </c>
      <c r="CM521" s="129" t="s">
        <v>179</v>
      </c>
      <c r="CN521" s="129">
        <v>3.2000000000000002E-3</v>
      </c>
      <c r="CO521" s="129" t="s">
        <v>179</v>
      </c>
      <c r="CP521" s="129">
        <v>8.9999999999999998E-4</v>
      </c>
      <c r="CQ521" s="129" t="s">
        <v>179</v>
      </c>
      <c r="CR521" s="129">
        <v>3.2000000000000002E-3</v>
      </c>
      <c r="CS521" s="129" t="s">
        <v>179</v>
      </c>
      <c r="CT521" s="129">
        <v>1.8E-3</v>
      </c>
      <c r="CU521" s="129" t="s">
        <v>179</v>
      </c>
      <c r="CV521" s="129">
        <v>8.0000000000000004E-4</v>
      </c>
      <c r="CW521" s="129" t="s">
        <v>18</v>
      </c>
      <c r="CX521" s="129"/>
      <c r="CY521" s="129" t="s">
        <v>179</v>
      </c>
      <c r="CZ521" s="129">
        <v>5.9999999999999995E-4</v>
      </c>
      <c r="DA521" s="129" t="s">
        <v>179</v>
      </c>
      <c r="DB521" s="129">
        <v>5.9999999999999995E-4</v>
      </c>
      <c r="DC521" s="129" t="s">
        <v>179</v>
      </c>
      <c r="DD521" s="129">
        <v>5.9999999999999995E-4</v>
      </c>
      <c r="DE521" s="129" t="s">
        <v>179</v>
      </c>
      <c r="DF521" s="129">
        <v>5.9999999999999995E-4</v>
      </c>
      <c r="DG521" s="129" t="s">
        <v>179</v>
      </c>
      <c r="DH521" s="129">
        <v>4.0000000000000002E-4</v>
      </c>
      <c r="DI521" s="129" t="s">
        <v>179</v>
      </c>
      <c r="DJ521" s="129">
        <v>4.0000000000000002E-4</v>
      </c>
      <c r="DK521" s="129" t="s">
        <v>4383</v>
      </c>
      <c r="DL521" s="129" t="s">
        <v>59</v>
      </c>
      <c r="DM521" s="129"/>
      <c r="DN521" s="129"/>
      <c r="DO521" s="130"/>
      <c r="DS521" s="129">
        <v>40</v>
      </c>
      <c r="DT521" s="129" t="s">
        <v>6014</v>
      </c>
      <c r="DW521" t="s">
        <v>5394</v>
      </c>
    </row>
    <row r="522" spans="1:127">
      <c r="A522" s="127">
        <v>148</v>
      </c>
      <c r="B522" s="128">
        <v>44754.229861111111</v>
      </c>
      <c r="C522" s="129" t="s">
        <v>52</v>
      </c>
      <c r="D522" s="129">
        <v>0</v>
      </c>
      <c r="E522" s="129">
        <v>0</v>
      </c>
      <c r="F522" s="129">
        <v>0</v>
      </c>
      <c r="G522" s="129" t="s">
        <v>54</v>
      </c>
      <c r="H522" s="129" t="s">
        <v>55</v>
      </c>
      <c r="I522" s="129" t="s">
        <v>55</v>
      </c>
      <c r="J522" s="129" t="s">
        <v>55</v>
      </c>
      <c r="K522" s="129" t="s">
        <v>18</v>
      </c>
      <c r="L522" s="129">
        <v>90</v>
      </c>
      <c r="M522" s="129" t="s">
        <v>173</v>
      </c>
      <c r="N522" s="129">
        <v>0</v>
      </c>
      <c r="O522" s="129" t="s">
        <v>173</v>
      </c>
      <c r="P522" s="129">
        <v>0</v>
      </c>
      <c r="Q522" s="129" t="s">
        <v>173</v>
      </c>
      <c r="R522" s="129">
        <v>0</v>
      </c>
      <c r="S522" s="129">
        <v>2</v>
      </c>
      <c r="T522" s="129" t="s">
        <v>174</v>
      </c>
      <c r="U522" s="129">
        <v>4.0343</v>
      </c>
      <c r="V522" s="129">
        <v>0.67900000000000005</v>
      </c>
      <c r="W522" s="129" t="s">
        <v>4386</v>
      </c>
      <c r="X522" s="129">
        <v>0.34639999999999999</v>
      </c>
      <c r="Y522" s="129">
        <v>40.405799999999999</v>
      </c>
      <c r="Z522" s="129">
        <v>0.36609999999999998</v>
      </c>
      <c r="AA522" s="129" t="s">
        <v>3579</v>
      </c>
      <c r="AB522" s="129">
        <v>1.5800000000000002E-2</v>
      </c>
      <c r="AC522" s="129" t="s">
        <v>179</v>
      </c>
      <c r="AD522" s="129">
        <v>9.7000000000000003E-3</v>
      </c>
      <c r="AE522" s="129" t="s">
        <v>179</v>
      </c>
      <c r="AF522" s="129">
        <v>1.7999999999999999E-2</v>
      </c>
      <c r="AG522" s="129">
        <v>0.13</v>
      </c>
      <c r="AH522" s="129">
        <v>7.7000000000000002E-3</v>
      </c>
      <c r="AI522" s="129">
        <v>7.8937999999999997</v>
      </c>
      <c r="AJ522" s="129">
        <v>3.32E-2</v>
      </c>
      <c r="AK522" s="129">
        <v>0.70579999999999998</v>
      </c>
      <c r="AL522" s="129">
        <v>8.3999999999999995E-3</v>
      </c>
      <c r="AM522" s="129" t="s">
        <v>685</v>
      </c>
      <c r="AN522" s="129">
        <v>8.5000000000000006E-3</v>
      </c>
      <c r="AO522" s="129" t="s">
        <v>224</v>
      </c>
      <c r="AP522" s="129">
        <v>4.1000000000000003E-3</v>
      </c>
      <c r="AQ522" s="129">
        <v>0.12139999999999999</v>
      </c>
      <c r="AR522" s="129">
        <v>5.1999999999999998E-3</v>
      </c>
      <c r="AS522" s="129" t="s">
        <v>4387</v>
      </c>
      <c r="AT522" s="129">
        <v>2.6700000000000002E-2</v>
      </c>
      <c r="AU522" s="129" t="s">
        <v>1357</v>
      </c>
      <c r="AV522" s="129">
        <v>3.8E-3</v>
      </c>
      <c r="AW522" s="129">
        <v>8.0999999999999996E-3</v>
      </c>
      <c r="AX522" s="129">
        <v>1E-3</v>
      </c>
      <c r="AY522" s="129" t="s">
        <v>537</v>
      </c>
      <c r="AZ522" s="129">
        <v>6.9999999999999999E-4</v>
      </c>
      <c r="BA522" s="129">
        <v>7.1000000000000004E-3</v>
      </c>
      <c r="BB522" s="129">
        <v>6.9999999999999999E-4</v>
      </c>
      <c r="BC522" s="129" t="s">
        <v>285</v>
      </c>
      <c r="BD522" s="129">
        <v>5.0000000000000001E-4</v>
      </c>
      <c r="BE522" s="129" t="s">
        <v>179</v>
      </c>
      <c r="BF522" s="129">
        <v>2.9999999999999997E-4</v>
      </c>
      <c r="BG522" s="129" t="s">
        <v>179</v>
      </c>
      <c r="BH522" s="129">
        <v>1E-4</v>
      </c>
      <c r="BI522" s="129" t="s">
        <v>318</v>
      </c>
      <c r="BJ522" s="129">
        <v>2.0000000000000001E-4</v>
      </c>
      <c r="BK522" s="129">
        <v>1.12E-2</v>
      </c>
      <c r="BL522" s="129">
        <v>5.0000000000000001E-4</v>
      </c>
      <c r="BM522" s="129">
        <v>2.7000000000000001E-3</v>
      </c>
      <c r="BN522" s="129">
        <v>2.9999999999999997E-4</v>
      </c>
      <c r="BO522" s="129" t="s">
        <v>248</v>
      </c>
      <c r="BP522" s="129">
        <v>5.0000000000000001E-4</v>
      </c>
      <c r="BQ522" s="129" t="s">
        <v>179</v>
      </c>
      <c r="BR522" s="129">
        <v>2.9999999999999997E-4</v>
      </c>
      <c r="BS522" s="129" t="s">
        <v>179</v>
      </c>
      <c r="BT522" s="129">
        <v>2.9999999999999997E-4</v>
      </c>
      <c r="BU522" s="129" t="s">
        <v>179</v>
      </c>
      <c r="BV522" s="129">
        <v>6.9999999999999999E-4</v>
      </c>
      <c r="BW522" s="129" t="s">
        <v>179</v>
      </c>
      <c r="BX522" s="129">
        <v>8.0000000000000004E-4</v>
      </c>
      <c r="BY522" s="129" t="s">
        <v>179</v>
      </c>
      <c r="BZ522" s="129">
        <v>1.1000000000000001E-3</v>
      </c>
      <c r="CA522" s="129" t="s">
        <v>179</v>
      </c>
      <c r="CB522" s="129">
        <v>8.0000000000000004E-4</v>
      </c>
      <c r="CC522" s="129" t="s">
        <v>179</v>
      </c>
      <c r="CD522" s="129">
        <v>2E-3</v>
      </c>
      <c r="CE522" s="129" t="s">
        <v>179</v>
      </c>
      <c r="CF522" s="129">
        <v>2.3E-3</v>
      </c>
      <c r="CG522" s="129" t="s">
        <v>216</v>
      </c>
      <c r="CH522" s="129">
        <v>1E-4</v>
      </c>
      <c r="CI522" s="129" t="s">
        <v>179</v>
      </c>
      <c r="CJ522" s="129">
        <v>6.8999999999999999E-3</v>
      </c>
      <c r="CK522" s="129" t="s">
        <v>179</v>
      </c>
      <c r="CL522" s="129">
        <v>1.11E-2</v>
      </c>
      <c r="CM522" s="129" t="s">
        <v>344</v>
      </c>
      <c r="CN522" s="129">
        <v>3.8E-3</v>
      </c>
      <c r="CO522" s="129" t="s">
        <v>179</v>
      </c>
      <c r="CP522" s="129">
        <v>8.9999999999999998E-4</v>
      </c>
      <c r="CQ522" s="129" t="s">
        <v>179</v>
      </c>
      <c r="CR522" s="129">
        <v>3.3E-3</v>
      </c>
      <c r="CS522" s="129" t="s">
        <v>179</v>
      </c>
      <c r="CT522" s="129">
        <v>1.8E-3</v>
      </c>
      <c r="CU522" s="129" t="s">
        <v>179</v>
      </c>
      <c r="CV522" s="129">
        <v>8.0000000000000004E-4</v>
      </c>
      <c r="CW522" s="129" t="s">
        <v>18</v>
      </c>
      <c r="CX522" s="129"/>
      <c r="CY522" s="129" t="s">
        <v>179</v>
      </c>
      <c r="CZ522" s="129">
        <v>5.9999999999999995E-4</v>
      </c>
      <c r="DA522" s="129" t="s">
        <v>179</v>
      </c>
      <c r="DB522" s="129">
        <v>5.9999999999999995E-4</v>
      </c>
      <c r="DC522" s="129" t="s">
        <v>179</v>
      </c>
      <c r="DD522" s="129">
        <v>5.0000000000000001E-4</v>
      </c>
      <c r="DE522" s="129" t="s">
        <v>179</v>
      </c>
      <c r="DF522" s="129">
        <v>5.9999999999999995E-4</v>
      </c>
      <c r="DG522" s="129" t="s">
        <v>179</v>
      </c>
      <c r="DH522" s="129">
        <v>4.0000000000000002E-4</v>
      </c>
      <c r="DI522" s="129" t="s">
        <v>179</v>
      </c>
      <c r="DJ522" s="129">
        <v>2.9999999999999997E-4</v>
      </c>
      <c r="DK522" s="129" t="s">
        <v>4383</v>
      </c>
      <c r="DL522" s="129" t="s">
        <v>59</v>
      </c>
      <c r="DM522" s="129"/>
      <c r="DN522" s="129"/>
      <c r="DO522" s="130"/>
      <c r="DS522" s="129">
        <v>74</v>
      </c>
      <c r="DT522" s="129" t="s">
        <v>5992</v>
      </c>
      <c r="DW522" t="s">
        <v>5395</v>
      </c>
    </row>
    <row r="523" spans="1:127">
      <c r="A523" s="127">
        <v>149</v>
      </c>
      <c r="B523" s="128">
        <v>44754.231944444444</v>
      </c>
      <c r="C523" s="129" t="s">
        <v>52</v>
      </c>
      <c r="D523" s="129">
        <v>0</v>
      </c>
      <c r="E523" s="129">
        <v>0</v>
      </c>
      <c r="F523" s="129">
        <v>0</v>
      </c>
      <c r="G523" s="129" t="s">
        <v>54</v>
      </c>
      <c r="H523" s="129" t="s">
        <v>55</v>
      </c>
      <c r="I523" s="129" t="s">
        <v>55</v>
      </c>
      <c r="J523" s="129" t="s">
        <v>55</v>
      </c>
      <c r="K523" s="129" t="s">
        <v>18</v>
      </c>
      <c r="L523" s="129">
        <v>90</v>
      </c>
      <c r="M523" s="129" t="s">
        <v>173</v>
      </c>
      <c r="N523" s="129">
        <v>0</v>
      </c>
      <c r="O523" s="129" t="s">
        <v>173</v>
      </c>
      <c r="P523" s="129">
        <v>0</v>
      </c>
      <c r="Q523" s="129" t="s">
        <v>173</v>
      </c>
      <c r="R523" s="129">
        <v>0</v>
      </c>
      <c r="S523" s="129">
        <v>2</v>
      </c>
      <c r="T523" s="129" t="s">
        <v>174</v>
      </c>
      <c r="U523" s="129">
        <v>3.7745000000000002</v>
      </c>
      <c r="V523" s="129">
        <v>0.67120000000000002</v>
      </c>
      <c r="W523" s="129" t="s">
        <v>4388</v>
      </c>
      <c r="X523" s="129">
        <v>0.3377</v>
      </c>
      <c r="Y523" s="129">
        <v>40.959400000000002</v>
      </c>
      <c r="Z523" s="129">
        <v>0.36880000000000002</v>
      </c>
      <c r="AA523" s="129" t="s">
        <v>509</v>
      </c>
      <c r="AB523" s="129">
        <v>1.55E-2</v>
      </c>
      <c r="AC523" s="129" t="s">
        <v>179</v>
      </c>
      <c r="AD523" s="129">
        <v>9.7999999999999997E-3</v>
      </c>
      <c r="AE523" s="129" t="s">
        <v>179</v>
      </c>
      <c r="AF523" s="129">
        <v>1.7999999999999999E-2</v>
      </c>
      <c r="AG523" s="129">
        <v>0.12770000000000001</v>
      </c>
      <c r="AH523" s="129">
        <v>7.4999999999999997E-3</v>
      </c>
      <c r="AI523" s="129">
        <v>7.7869000000000002</v>
      </c>
      <c r="AJ523" s="129">
        <v>3.3000000000000002E-2</v>
      </c>
      <c r="AK523" s="129">
        <v>0.74339999999999995</v>
      </c>
      <c r="AL523" s="129">
        <v>8.6E-3</v>
      </c>
      <c r="AM523" s="129" t="s">
        <v>689</v>
      </c>
      <c r="AN523" s="129">
        <v>8.8000000000000005E-3</v>
      </c>
      <c r="AO523" s="129" t="s">
        <v>568</v>
      </c>
      <c r="AP523" s="129">
        <v>4.3E-3</v>
      </c>
      <c r="AQ523" s="129">
        <v>0.1216</v>
      </c>
      <c r="AR523" s="129">
        <v>5.1999999999999998E-3</v>
      </c>
      <c r="AS523" s="129" t="s">
        <v>4389</v>
      </c>
      <c r="AT523" s="129">
        <v>2.7400000000000001E-2</v>
      </c>
      <c r="AU523" s="129" t="s">
        <v>515</v>
      </c>
      <c r="AV523" s="129">
        <v>3.8999999999999998E-3</v>
      </c>
      <c r="AW523" s="129">
        <v>7.7000000000000002E-3</v>
      </c>
      <c r="AX523" s="129">
        <v>1E-3</v>
      </c>
      <c r="AY523" s="129" t="s">
        <v>187</v>
      </c>
      <c r="AZ523" s="129">
        <v>8.0000000000000004E-4</v>
      </c>
      <c r="BA523" s="129">
        <v>7.1000000000000004E-3</v>
      </c>
      <c r="BB523" s="129">
        <v>6.9999999999999999E-4</v>
      </c>
      <c r="BC523" s="129" t="s">
        <v>304</v>
      </c>
      <c r="BD523" s="129">
        <v>5.0000000000000001E-4</v>
      </c>
      <c r="BE523" s="129" t="s">
        <v>179</v>
      </c>
      <c r="BF523" s="129">
        <v>2.9999999999999997E-4</v>
      </c>
      <c r="BG523" s="129" t="s">
        <v>179</v>
      </c>
      <c r="BH523" s="129">
        <v>1E-4</v>
      </c>
      <c r="BI523" s="129" t="s">
        <v>246</v>
      </c>
      <c r="BJ523" s="129">
        <v>2.0000000000000001E-4</v>
      </c>
      <c r="BK523" s="129">
        <v>1.0800000000000001E-2</v>
      </c>
      <c r="BL523" s="129">
        <v>5.0000000000000001E-4</v>
      </c>
      <c r="BM523" s="129">
        <v>2.7000000000000001E-3</v>
      </c>
      <c r="BN523" s="129">
        <v>2.9999999999999997E-4</v>
      </c>
      <c r="BO523" s="129" t="s">
        <v>193</v>
      </c>
      <c r="BP523" s="129">
        <v>5.0000000000000001E-4</v>
      </c>
      <c r="BQ523" s="129" t="s">
        <v>179</v>
      </c>
      <c r="BR523" s="129">
        <v>2.9999999999999997E-4</v>
      </c>
      <c r="BS523" s="129" t="s">
        <v>179</v>
      </c>
      <c r="BT523" s="129">
        <v>2.9999999999999997E-4</v>
      </c>
      <c r="BU523" s="129" t="s">
        <v>179</v>
      </c>
      <c r="BV523" s="129">
        <v>5.9999999999999995E-4</v>
      </c>
      <c r="BW523" s="129" t="s">
        <v>267</v>
      </c>
      <c r="BX523" s="129">
        <v>8.0000000000000004E-4</v>
      </c>
      <c r="BY523" s="129" t="s">
        <v>18</v>
      </c>
      <c r="BZ523" s="129"/>
      <c r="CA523" s="129" t="s">
        <v>179</v>
      </c>
      <c r="CB523" s="129">
        <v>8.0000000000000004E-4</v>
      </c>
      <c r="CC523" s="129" t="s">
        <v>179</v>
      </c>
      <c r="CD523" s="129">
        <v>2E-3</v>
      </c>
      <c r="CE523" s="129" t="s">
        <v>179</v>
      </c>
      <c r="CF523" s="129">
        <v>2.3E-3</v>
      </c>
      <c r="CG523" s="129" t="s">
        <v>216</v>
      </c>
      <c r="CH523" s="129">
        <v>1E-4</v>
      </c>
      <c r="CI523" s="129" t="s">
        <v>179</v>
      </c>
      <c r="CJ523" s="129">
        <v>7.0000000000000001E-3</v>
      </c>
      <c r="CK523" s="129" t="s">
        <v>179</v>
      </c>
      <c r="CL523" s="129">
        <v>1.0999999999999999E-2</v>
      </c>
      <c r="CM523" s="129" t="s">
        <v>179</v>
      </c>
      <c r="CN523" s="129">
        <v>3.3E-3</v>
      </c>
      <c r="CO523" s="129" t="s">
        <v>179</v>
      </c>
      <c r="CP523" s="129">
        <v>8.0000000000000004E-4</v>
      </c>
      <c r="CQ523" s="129" t="s">
        <v>179</v>
      </c>
      <c r="CR523" s="129">
        <v>3.2000000000000002E-3</v>
      </c>
      <c r="CS523" s="129" t="s">
        <v>179</v>
      </c>
      <c r="CT523" s="129">
        <v>1.9E-3</v>
      </c>
      <c r="CU523" s="129" t="s">
        <v>179</v>
      </c>
      <c r="CV523" s="129">
        <v>8.0000000000000004E-4</v>
      </c>
      <c r="CW523" s="129" t="s">
        <v>18</v>
      </c>
      <c r="CX523" s="129"/>
      <c r="CY523" s="129" t="s">
        <v>179</v>
      </c>
      <c r="CZ523" s="129">
        <v>5.9999999999999995E-4</v>
      </c>
      <c r="DA523" s="129" t="s">
        <v>179</v>
      </c>
      <c r="DB523" s="129">
        <v>5.9999999999999995E-4</v>
      </c>
      <c r="DC523" s="129" t="s">
        <v>179</v>
      </c>
      <c r="DD523" s="129">
        <v>5.0000000000000001E-4</v>
      </c>
      <c r="DE523" s="129" t="s">
        <v>179</v>
      </c>
      <c r="DF523" s="129">
        <v>5.0000000000000001E-4</v>
      </c>
      <c r="DG523" s="129" t="s">
        <v>179</v>
      </c>
      <c r="DH523" s="129">
        <v>4.0000000000000002E-4</v>
      </c>
      <c r="DI523" s="129" t="s">
        <v>179</v>
      </c>
      <c r="DJ523" s="129">
        <v>2.9999999999999997E-4</v>
      </c>
      <c r="DK523" s="129" t="s">
        <v>4383</v>
      </c>
      <c r="DL523" s="129" t="s">
        <v>59</v>
      </c>
      <c r="DM523" s="129"/>
      <c r="DN523" s="129"/>
      <c r="DO523" s="130"/>
      <c r="DS523" s="129">
        <v>101</v>
      </c>
      <c r="DT523" s="129" t="s">
        <v>5993</v>
      </c>
      <c r="DW523" t="s">
        <v>5396</v>
      </c>
    </row>
    <row r="524" spans="1:127">
      <c r="A524" s="127">
        <v>195</v>
      </c>
      <c r="B524" s="128">
        <v>44754.840277777781</v>
      </c>
      <c r="C524" s="129" t="s">
        <v>52</v>
      </c>
      <c r="D524" s="129">
        <v>0</v>
      </c>
      <c r="E524" s="129">
        <v>0</v>
      </c>
      <c r="F524" s="129">
        <v>0</v>
      </c>
      <c r="G524" s="129" t="s">
        <v>54</v>
      </c>
      <c r="H524" s="129" t="s">
        <v>55</v>
      </c>
      <c r="I524" s="129" t="s">
        <v>55</v>
      </c>
      <c r="J524" s="129" t="s">
        <v>55</v>
      </c>
      <c r="K524" s="129" t="s">
        <v>18</v>
      </c>
      <c r="L524" s="129">
        <v>90</v>
      </c>
      <c r="M524" s="129" t="s">
        <v>173</v>
      </c>
      <c r="N524" s="129">
        <v>0</v>
      </c>
      <c r="O524" s="129" t="s">
        <v>173</v>
      </c>
      <c r="P524" s="129">
        <v>0</v>
      </c>
      <c r="Q524" s="129" t="s">
        <v>173</v>
      </c>
      <c r="R524" s="129">
        <v>0</v>
      </c>
      <c r="S524" s="129">
        <v>2</v>
      </c>
      <c r="T524" s="129" t="s">
        <v>174</v>
      </c>
      <c r="U524" s="129">
        <v>3.9253</v>
      </c>
      <c r="V524" s="129">
        <v>0.67549999999999999</v>
      </c>
      <c r="W524" s="129" t="s">
        <v>4498</v>
      </c>
      <c r="X524" s="129">
        <v>0.32540000000000002</v>
      </c>
      <c r="Y524" s="129">
        <v>40.484999999999999</v>
      </c>
      <c r="Z524" s="129">
        <v>0.36480000000000001</v>
      </c>
      <c r="AA524" s="129" t="s">
        <v>748</v>
      </c>
      <c r="AB524" s="129">
        <v>1.54E-2</v>
      </c>
      <c r="AC524" s="129" t="s">
        <v>179</v>
      </c>
      <c r="AD524" s="129">
        <v>9.1000000000000004E-3</v>
      </c>
      <c r="AE524" s="129" t="s">
        <v>179</v>
      </c>
      <c r="AF524" s="129">
        <v>1.7600000000000001E-2</v>
      </c>
      <c r="AG524" s="129">
        <v>0.1598</v>
      </c>
      <c r="AH524" s="129">
        <v>7.9000000000000008E-3</v>
      </c>
      <c r="AI524" s="129">
        <v>7.6271000000000004</v>
      </c>
      <c r="AJ524" s="129">
        <v>3.2500000000000001E-2</v>
      </c>
      <c r="AK524" s="129">
        <v>0.77290000000000003</v>
      </c>
      <c r="AL524" s="129">
        <v>8.6999999999999994E-3</v>
      </c>
      <c r="AM524" s="129" t="s">
        <v>1870</v>
      </c>
      <c r="AN524" s="129">
        <v>8.6999999999999994E-3</v>
      </c>
      <c r="AO524" s="129" t="s">
        <v>1717</v>
      </c>
      <c r="AP524" s="129">
        <v>4.1000000000000003E-3</v>
      </c>
      <c r="AQ524" s="129">
        <v>0.1116</v>
      </c>
      <c r="AR524" s="129">
        <v>5.0000000000000001E-3</v>
      </c>
      <c r="AS524" s="129" t="s">
        <v>4499</v>
      </c>
      <c r="AT524" s="129">
        <v>2.64E-2</v>
      </c>
      <c r="AU524" s="129" t="s">
        <v>228</v>
      </c>
      <c r="AV524" s="129">
        <v>3.8E-3</v>
      </c>
      <c r="AW524" s="129">
        <v>1.03E-2</v>
      </c>
      <c r="AX524" s="129">
        <v>1.1000000000000001E-3</v>
      </c>
      <c r="AY524" s="129" t="s">
        <v>210</v>
      </c>
      <c r="AZ524" s="129">
        <v>6.9999999999999999E-4</v>
      </c>
      <c r="BA524" s="129">
        <v>8.0000000000000002E-3</v>
      </c>
      <c r="BB524" s="129">
        <v>6.9999999999999999E-4</v>
      </c>
      <c r="BC524" s="129" t="s">
        <v>245</v>
      </c>
      <c r="BD524" s="129">
        <v>4.0000000000000002E-4</v>
      </c>
      <c r="BE524" s="129" t="s">
        <v>179</v>
      </c>
      <c r="BF524" s="129">
        <v>2.9999999999999997E-4</v>
      </c>
      <c r="BG524" s="129" t="s">
        <v>179</v>
      </c>
      <c r="BH524" s="129">
        <v>1E-4</v>
      </c>
      <c r="BI524" s="129" t="s">
        <v>318</v>
      </c>
      <c r="BJ524" s="129">
        <v>2.0000000000000001E-4</v>
      </c>
      <c r="BK524" s="129">
        <v>1.09E-2</v>
      </c>
      <c r="BL524" s="129">
        <v>5.0000000000000001E-4</v>
      </c>
      <c r="BM524" s="129">
        <v>3.0000000000000001E-3</v>
      </c>
      <c r="BN524" s="129">
        <v>2.9999999999999997E-4</v>
      </c>
      <c r="BO524" s="129" t="s">
        <v>377</v>
      </c>
      <c r="BP524" s="129">
        <v>5.9999999999999995E-4</v>
      </c>
      <c r="BQ524" s="129" t="s">
        <v>179</v>
      </c>
      <c r="BR524" s="129">
        <v>2.9999999999999997E-4</v>
      </c>
      <c r="BS524" s="129" t="s">
        <v>179</v>
      </c>
      <c r="BT524" s="129">
        <v>4.0000000000000002E-4</v>
      </c>
      <c r="BU524" s="129" t="s">
        <v>179</v>
      </c>
      <c r="BV524" s="129">
        <v>6.9999999999999999E-4</v>
      </c>
      <c r="BW524" s="129" t="s">
        <v>179</v>
      </c>
      <c r="BX524" s="129">
        <v>8.9999999999999998E-4</v>
      </c>
      <c r="BY524" s="129" t="s">
        <v>18</v>
      </c>
      <c r="BZ524" s="129"/>
      <c r="CA524" s="129" t="s">
        <v>179</v>
      </c>
      <c r="CB524" s="129">
        <v>8.0000000000000004E-4</v>
      </c>
      <c r="CC524" s="129" t="s">
        <v>179</v>
      </c>
      <c r="CD524" s="129">
        <v>2E-3</v>
      </c>
      <c r="CE524" s="129" t="s">
        <v>179</v>
      </c>
      <c r="CF524" s="129">
        <v>2.3E-3</v>
      </c>
      <c r="CG524" s="129" t="s">
        <v>216</v>
      </c>
      <c r="CH524" s="129">
        <v>1E-4</v>
      </c>
      <c r="CI524" s="129" t="s">
        <v>179</v>
      </c>
      <c r="CJ524" s="129">
        <v>7.0000000000000001E-3</v>
      </c>
      <c r="CK524" s="129" t="s">
        <v>179</v>
      </c>
      <c r="CL524" s="129">
        <v>1.0800000000000001E-2</v>
      </c>
      <c r="CM524" s="129" t="s">
        <v>179</v>
      </c>
      <c r="CN524" s="129">
        <v>3.2000000000000002E-3</v>
      </c>
      <c r="CO524" s="129" t="s">
        <v>179</v>
      </c>
      <c r="CP524" s="129">
        <v>8.0000000000000004E-4</v>
      </c>
      <c r="CQ524" s="129" t="s">
        <v>179</v>
      </c>
      <c r="CR524" s="129">
        <v>3.3E-3</v>
      </c>
      <c r="CS524" s="129" t="s">
        <v>179</v>
      </c>
      <c r="CT524" s="129">
        <v>1.8E-3</v>
      </c>
      <c r="CU524" s="129" t="s">
        <v>179</v>
      </c>
      <c r="CV524" s="129">
        <v>8.0000000000000004E-4</v>
      </c>
      <c r="CW524" s="129" t="s">
        <v>18</v>
      </c>
      <c r="CX524" s="129"/>
      <c r="CY524" s="129" t="s">
        <v>179</v>
      </c>
      <c r="CZ524" s="129">
        <v>5.9999999999999995E-4</v>
      </c>
      <c r="DA524" s="129" t="s">
        <v>179</v>
      </c>
      <c r="DB524" s="129">
        <v>5.0000000000000001E-4</v>
      </c>
      <c r="DC524" s="129" t="s">
        <v>179</v>
      </c>
      <c r="DD524" s="129">
        <v>5.0000000000000001E-4</v>
      </c>
      <c r="DE524" s="129" t="s">
        <v>192</v>
      </c>
      <c r="DF524" s="129">
        <v>5.9999999999999995E-4</v>
      </c>
      <c r="DG524" s="129" t="s">
        <v>179</v>
      </c>
      <c r="DH524" s="129">
        <v>4.0000000000000002E-4</v>
      </c>
      <c r="DI524" s="129" t="s">
        <v>179</v>
      </c>
      <c r="DJ524" s="129">
        <v>4.0000000000000002E-4</v>
      </c>
      <c r="DK524" s="129" t="s">
        <v>4500</v>
      </c>
      <c r="DL524" s="129" t="s">
        <v>59</v>
      </c>
      <c r="DM524" s="129"/>
      <c r="DN524" s="129"/>
      <c r="DO524" s="130"/>
      <c r="DS524" s="129">
        <v>2</v>
      </c>
      <c r="DT524" s="129" t="s">
        <v>5984</v>
      </c>
      <c r="DW524" t="s">
        <v>5397</v>
      </c>
    </row>
    <row r="525" spans="1:127">
      <c r="A525" s="127">
        <v>196</v>
      </c>
      <c r="B525" s="128">
        <v>44754.851388888892</v>
      </c>
      <c r="C525" s="129" t="s">
        <v>52</v>
      </c>
      <c r="D525" s="129">
        <v>0</v>
      </c>
      <c r="E525" s="129">
        <v>0</v>
      </c>
      <c r="F525" s="129">
        <v>0</v>
      </c>
      <c r="G525" s="129" t="s">
        <v>54</v>
      </c>
      <c r="H525" s="129" t="s">
        <v>55</v>
      </c>
      <c r="I525" s="129" t="s">
        <v>55</v>
      </c>
      <c r="J525" s="129" t="s">
        <v>55</v>
      </c>
      <c r="K525" s="129" t="s">
        <v>18</v>
      </c>
      <c r="L525" s="129">
        <v>90</v>
      </c>
      <c r="M525" s="129" t="s">
        <v>173</v>
      </c>
      <c r="N525" s="129">
        <v>0</v>
      </c>
      <c r="O525" s="129" t="s">
        <v>173</v>
      </c>
      <c r="P525" s="129">
        <v>0</v>
      </c>
      <c r="Q525" s="129" t="s">
        <v>173</v>
      </c>
      <c r="R525" s="129">
        <v>0</v>
      </c>
      <c r="S525" s="129">
        <v>2</v>
      </c>
      <c r="T525" s="129" t="s">
        <v>174</v>
      </c>
      <c r="U525" s="129">
        <v>3.8174999999999999</v>
      </c>
      <c r="V525" s="129">
        <v>0.65800000000000003</v>
      </c>
      <c r="W525" s="129" t="s">
        <v>4501</v>
      </c>
      <c r="X525" s="129">
        <v>0.32590000000000002</v>
      </c>
      <c r="Y525" s="129">
        <v>40.410600000000002</v>
      </c>
      <c r="Z525" s="129">
        <v>0.36430000000000001</v>
      </c>
      <c r="AA525" s="129" t="s">
        <v>2672</v>
      </c>
      <c r="AB525" s="129">
        <v>1.5599999999999999E-2</v>
      </c>
      <c r="AC525" s="129" t="s">
        <v>179</v>
      </c>
      <c r="AD525" s="129">
        <v>9.1000000000000004E-3</v>
      </c>
      <c r="AE525" s="129" t="s">
        <v>179</v>
      </c>
      <c r="AF525" s="129">
        <v>1.7500000000000002E-2</v>
      </c>
      <c r="AG525" s="129">
        <v>0.187</v>
      </c>
      <c r="AH525" s="129">
        <v>8.0999999999999996E-3</v>
      </c>
      <c r="AI525" s="129">
        <v>7.7481</v>
      </c>
      <c r="AJ525" s="129">
        <v>3.2800000000000003E-2</v>
      </c>
      <c r="AK525" s="129">
        <v>0.79820000000000002</v>
      </c>
      <c r="AL525" s="129">
        <v>8.8000000000000005E-3</v>
      </c>
      <c r="AM525" s="129" t="s">
        <v>1567</v>
      </c>
      <c r="AN525" s="129">
        <v>8.3999999999999995E-3</v>
      </c>
      <c r="AO525" s="129" t="s">
        <v>1225</v>
      </c>
      <c r="AP525" s="129">
        <v>4.1000000000000003E-3</v>
      </c>
      <c r="AQ525" s="129">
        <v>0.1031</v>
      </c>
      <c r="AR525" s="129">
        <v>4.7999999999999996E-3</v>
      </c>
      <c r="AS525" s="129" t="s">
        <v>2961</v>
      </c>
      <c r="AT525" s="129">
        <v>2.63E-2</v>
      </c>
      <c r="AU525" s="129" t="s">
        <v>284</v>
      </c>
      <c r="AV525" s="129">
        <v>3.7000000000000002E-3</v>
      </c>
      <c r="AW525" s="129">
        <v>1.0699999999999999E-2</v>
      </c>
      <c r="AX525" s="129">
        <v>1.1000000000000001E-3</v>
      </c>
      <c r="AY525" s="129" t="s">
        <v>187</v>
      </c>
      <c r="AZ525" s="129">
        <v>6.9999999999999999E-4</v>
      </c>
      <c r="BA525" s="129">
        <v>6.7000000000000002E-3</v>
      </c>
      <c r="BB525" s="129">
        <v>6.9999999999999999E-4</v>
      </c>
      <c r="BC525" s="129" t="s">
        <v>304</v>
      </c>
      <c r="BD525" s="129">
        <v>5.0000000000000001E-4</v>
      </c>
      <c r="BE525" s="129" t="s">
        <v>179</v>
      </c>
      <c r="BF525" s="129">
        <v>2.9999999999999997E-4</v>
      </c>
      <c r="BG525" s="129" t="s">
        <v>179</v>
      </c>
      <c r="BH525" s="129">
        <v>1E-4</v>
      </c>
      <c r="BI525" s="129" t="s">
        <v>286</v>
      </c>
      <c r="BJ525" s="129">
        <v>2.0000000000000001E-4</v>
      </c>
      <c r="BK525" s="129">
        <v>1.0999999999999999E-2</v>
      </c>
      <c r="BL525" s="129">
        <v>5.0000000000000001E-4</v>
      </c>
      <c r="BM525" s="129">
        <v>2.7000000000000001E-3</v>
      </c>
      <c r="BN525" s="129">
        <v>2.9999999999999997E-4</v>
      </c>
      <c r="BO525" s="129" t="s">
        <v>331</v>
      </c>
      <c r="BP525" s="129">
        <v>5.9999999999999995E-4</v>
      </c>
      <c r="BQ525" s="129" t="s">
        <v>179</v>
      </c>
      <c r="BR525" s="129">
        <v>2.9999999999999997E-4</v>
      </c>
      <c r="BS525" s="129" t="s">
        <v>179</v>
      </c>
      <c r="BT525" s="129">
        <v>4.0000000000000002E-4</v>
      </c>
      <c r="BU525" s="129" t="s">
        <v>179</v>
      </c>
      <c r="BV525" s="129">
        <v>6.9999999999999999E-4</v>
      </c>
      <c r="BW525" s="129" t="s">
        <v>18</v>
      </c>
      <c r="BX525" s="129"/>
      <c r="BY525" s="129" t="s">
        <v>179</v>
      </c>
      <c r="BZ525" s="129">
        <v>1.1000000000000001E-3</v>
      </c>
      <c r="CA525" s="129" t="s">
        <v>179</v>
      </c>
      <c r="CB525" s="129">
        <v>8.0000000000000004E-4</v>
      </c>
      <c r="CC525" s="129" t="s">
        <v>179</v>
      </c>
      <c r="CD525" s="129">
        <v>2E-3</v>
      </c>
      <c r="CE525" s="129" t="s">
        <v>179</v>
      </c>
      <c r="CF525" s="129">
        <v>2.3E-3</v>
      </c>
      <c r="CG525" s="129" t="s">
        <v>216</v>
      </c>
      <c r="CH525" s="129">
        <v>1E-4</v>
      </c>
      <c r="CI525" s="129" t="s">
        <v>179</v>
      </c>
      <c r="CJ525" s="129">
        <v>6.8999999999999999E-3</v>
      </c>
      <c r="CK525" s="129" t="s">
        <v>179</v>
      </c>
      <c r="CL525" s="129">
        <v>1.0699999999999999E-2</v>
      </c>
      <c r="CM525" s="129" t="s">
        <v>179</v>
      </c>
      <c r="CN525" s="129">
        <v>3.3E-3</v>
      </c>
      <c r="CO525" s="129" t="s">
        <v>179</v>
      </c>
      <c r="CP525" s="129">
        <v>8.0000000000000004E-4</v>
      </c>
      <c r="CQ525" s="129" t="s">
        <v>179</v>
      </c>
      <c r="CR525" s="129">
        <v>3.0999999999999999E-3</v>
      </c>
      <c r="CS525" s="129" t="s">
        <v>179</v>
      </c>
      <c r="CT525" s="129">
        <v>1.9E-3</v>
      </c>
      <c r="CU525" s="129" t="s">
        <v>179</v>
      </c>
      <c r="CV525" s="129">
        <v>6.9999999999999999E-4</v>
      </c>
      <c r="CW525" s="129" t="s">
        <v>18</v>
      </c>
      <c r="CX525" s="129"/>
      <c r="CY525" s="129" t="s">
        <v>179</v>
      </c>
      <c r="CZ525" s="129">
        <v>5.9999999999999995E-4</v>
      </c>
      <c r="DA525" s="129" t="s">
        <v>179</v>
      </c>
      <c r="DB525" s="129">
        <v>5.0000000000000001E-4</v>
      </c>
      <c r="DC525" s="129" t="s">
        <v>179</v>
      </c>
      <c r="DD525" s="129">
        <v>5.0000000000000001E-4</v>
      </c>
      <c r="DE525" s="129" t="s">
        <v>179</v>
      </c>
      <c r="DF525" s="129">
        <v>5.9999999999999995E-4</v>
      </c>
      <c r="DG525" s="129" t="s">
        <v>179</v>
      </c>
      <c r="DH525" s="129">
        <v>4.0000000000000002E-4</v>
      </c>
      <c r="DI525" s="129" t="s">
        <v>179</v>
      </c>
      <c r="DJ525" s="129">
        <v>4.0000000000000002E-4</v>
      </c>
      <c r="DK525" s="129" t="s">
        <v>4502</v>
      </c>
      <c r="DL525" s="129" t="s">
        <v>59</v>
      </c>
      <c r="DM525" s="129"/>
      <c r="DN525" s="129"/>
      <c r="DO525" s="130"/>
      <c r="DS525" s="129">
        <v>2</v>
      </c>
      <c r="DT525" s="129" t="s">
        <v>5984</v>
      </c>
      <c r="DW525" t="s">
        <v>5398</v>
      </c>
    </row>
    <row r="526" spans="1:127">
      <c r="A526" s="127">
        <v>197</v>
      </c>
      <c r="B526" s="128">
        <v>44754.855555555558</v>
      </c>
      <c r="C526" s="129" t="s">
        <v>52</v>
      </c>
      <c r="D526" s="129">
        <v>0</v>
      </c>
      <c r="E526" s="129">
        <v>0</v>
      </c>
      <c r="F526" s="129">
        <v>0</v>
      </c>
      <c r="G526" s="129" t="s">
        <v>54</v>
      </c>
      <c r="H526" s="129" t="s">
        <v>55</v>
      </c>
      <c r="I526" s="129" t="s">
        <v>55</v>
      </c>
      <c r="J526" s="129" t="s">
        <v>55</v>
      </c>
      <c r="K526" s="129" t="s">
        <v>18</v>
      </c>
      <c r="L526" s="129">
        <v>90</v>
      </c>
      <c r="M526" s="129" t="s">
        <v>173</v>
      </c>
      <c r="N526" s="129">
        <v>0</v>
      </c>
      <c r="O526" s="129" t="s">
        <v>173</v>
      </c>
      <c r="P526" s="129">
        <v>0</v>
      </c>
      <c r="Q526" s="129" t="s">
        <v>173</v>
      </c>
      <c r="R526" s="129">
        <v>0</v>
      </c>
      <c r="S526" s="129">
        <v>2</v>
      </c>
      <c r="T526" s="129" t="s">
        <v>174</v>
      </c>
      <c r="U526" s="129">
        <v>4.2862999999999998</v>
      </c>
      <c r="V526" s="129">
        <v>0.67220000000000002</v>
      </c>
      <c r="W526" s="129" t="s">
        <v>4503</v>
      </c>
      <c r="X526" s="129">
        <v>0.3357</v>
      </c>
      <c r="Y526" s="129">
        <v>40.124499999999998</v>
      </c>
      <c r="Z526" s="129">
        <v>0.36459999999999998</v>
      </c>
      <c r="AA526" s="129" t="s">
        <v>4504</v>
      </c>
      <c r="AB526" s="129">
        <v>1.5699999999999999E-2</v>
      </c>
      <c r="AC526" s="129" t="s">
        <v>179</v>
      </c>
      <c r="AD526" s="129">
        <v>9.1999999999999998E-3</v>
      </c>
      <c r="AE526" s="129" t="s">
        <v>179</v>
      </c>
      <c r="AF526" s="129">
        <v>1.7000000000000001E-2</v>
      </c>
      <c r="AG526" s="129">
        <v>0.14779999999999999</v>
      </c>
      <c r="AH526" s="129">
        <v>7.7000000000000002E-3</v>
      </c>
      <c r="AI526" s="129">
        <v>7.9321000000000002</v>
      </c>
      <c r="AJ526" s="129">
        <v>3.3300000000000003E-2</v>
      </c>
      <c r="AK526" s="129">
        <v>0.7823</v>
      </c>
      <c r="AL526" s="129">
        <v>8.6999999999999994E-3</v>
      </c>
      <c r="AM526" s="129" t="s">
        <v>1354</v>
      </c>
      <c r="AN526" s="129">
        <v>8.8000000000000005E-3</v>
      </c>
      <c r="AO526" s="129" t="s">
        <v>471</v>
      </c>
      <c r="AP526" s="129">
        <v>4.3E-3</v>
      </c>
      <c r="AQ526" s="129">
        <v>0.1208</v>
      </c>
      <c r="AR526" s="129">
        <v>5.1999999999999998E-3</v>
      </c>
      <c r="AS526" s="129" t="s">
        <v>4505</v>
      </c>
      <c r="AT526" s="129">
        <v>2.7900000000000001E-2</v>
      </c>
      <c r="AU526" s="129" t="s">
        <v>1085</v>
      </c>
      <c r="AV526" s="129">
        <v>3.8999999999999998E-3</v>
      </c>
      <c r="AW526" s="129">
        <v>7.9000000000000008E-3</v>
      </c>
      <c r="AX526" s="129">
        <v>1E-3</v>
      </c>
      <c r="AY526" s="129" t="s">
        <v>301</v>
      </c>
      <c r="AZ526" s="129">
        <v>6.9999999999999999E-4</v>
      </c>
      <c r="BA526" s="129">
        <v>7.0000000000000001E-3</v>
      </c>
      <c r="BB526" s="129">
        <v>6.9999999999999999E-4</v>
      </c>
      <c r="BC526" s="129" t="s">
        <v>391</v>
      </c>
      <c r="BD526" s="129">
        <v>5.0000000000000001E-4</v>
      </c>
      <c r="BE526" s="129" t="s">
        <v>179</v>
      </c>
      <c r="BF526" s="129">
        <v>2.9999999999999997E-4</v>
      </c>
      <c r="BG526" s="129" t="s">
        <v>179</v>
      </c>
      <c r="BH526" s="129">
        <v>1E-4</v>
      </c>
      <c r="BI526" s="129" t="s">
        <v>318</v>
      </c>
      <c r="BJ526" s="129">
        <v>2.0000000000000001E-4</v>
      </c>
      <c r="BK526" s="129">
        <v>1.0999999999999999E-2</v>
      </c>
      <c r="BL526" s="129">
        <v>5.0000000000000001E-4</v>
      </c>
      <c r="BM526" s="129">
        <v>2.8999999999999998E-3</v>
      </c>
      <c r="BN526" s="129">
        <v>2.9999999999999997E-4</v>
      </c>
      <c r="BO526" s="129" t="s">
        <v>312</v>
      </c>
      <c r="BP526" s="129">
        <v>5.0000000000000001E-4</v>
      </c>
      <c r="BQ526" s="129" t="s">
        <v>179</v>
      </c>
      <c r="BR526" s="129">
        <v>2.9999999999999997E-4</v>
      </c>
      <c r="BS526" s="129" t="s">
        <v>179</v>
      </c>
      <c r="BT526" s="129">
        <v>4.0000000000000002E-4</v>
      </c>
      <c r="BU526" s="129" t="s">
        <v>179</v>
      </c>
      <c r="BV526" s="129">
        <v>6.9999999999999999E-4</v>
      </c>
      <c r="BW526" s="129" t="s">
        <v>18</v>
      </c>
      <c r="BX526" s="129"/>
      <c r="BY526" s="129" t="s">
        <v>179</v>
      </c>
      <c r="BZ526" s="129">
        <v>1.1000000000000001E-3</v>
      </c>
      <c r="CA526" s="129" t="s">
        <v>179</v>
      </c>
      <c r="CB526" s="129">
        <v>8.0000000000000004E-4</v>
      </c>
      <c r="CC526" s="129" t="s">
        <v>179</v>
      </c>
      <c r="CD526" s="129">
        <v>2E-3</v>
      </c>
      <c r="CE526" s="129" t="s">
        <v>179</v>
      </c>
      <c r="CF526" s="129">
        <v>2.3E-3</v>
      </c>
      <c r="CG526" s="129" t="s">
        <v>179</v>
      </c>
      <c r="CH526" s="129">
        <v>1E-4</v>
      </c>
      <c r="CI526" s="129" t="s">
        <v>179</v>
      </c>
      <c r="CJ526" s="129">
        <v>6.8999999999999999E-3</v>
      </c>
      <c r="CK526" s="129" t="s">
        <v>179</v>
      </c>
      <c r="CL526" s="129">
        <v>1.11E-2</v>
      </c>
      <c r="CM526" s="129" t="s">
        <v>288</v>
      </c>
      <c r="CN526" s="129">
        <v>3.7000000000000002E-3</v>
      </c>
      <c r="CO526" s="129" t="s">
        <v>179</v>
      </c>
      <c r="CP526" s="129">
        <v>8.0000000000000004E-4</v>
      </c>
      <c r="CQ526" s="129" t="s">
        <v>179</v>
      </c>
      <c r="CR526" s="129">
        <v>3.0999999999999999E-3</v>
      </c>
      <c r="CS526" s="129" t="s">
        <v>179</v>
      </c>
      <c r="CT526" s="129">
        <v>1.9E-3</v>
      </c>
      <c r="CU526" s="129" t="s">
        <v>18</v>
      </c>
      <c r="CV526" s="129"/>
      <c r="CW526" s="129" t="s">
        <v>18</v>
      </c>
      <c r="CX526" s="129"/>
      <c r="CY526" s="129" t="s">
        <v>192</v>
      </c>
      <c r="CZ526" s="129">
        <v>5.9999999999999995E-4</v>
      </c>
      <c r="DA526" s="129" t="s">
        <v>179</v>
      </c>
      <c r="DB526" s="129">
        <v>5.9999999999999995E-4</v>
      </c>
      <c r="DC526" s="129" t="s">
        <v>179</v>
      </c>
      <c r="DD526" s="129">
        <v>5.9999999999999995E-4</v>
      </c>
      <c r="DE526" s="129" t="s">
        <v>179</v>
      </c>
      <c r="DF526" s="129">
        <v>5.9999999999999995E-4</v>
      </c>
      <c r="DG526" s="129" t="s">
        <v>179</v>
      </c>
      <c r="DH526" s="129">
        <v>4.0000000000000002E-4</v>
      </c>
      <c r="DI526" s="129" t="s">
        <v>179</v>
      </c>
      <c r="DJ526" s="129">
        <v>2.9999999999999997E-4</v>
      </c>
      <c r="DK526" s="129" t="s">
        <v>4502</v>
      </c>
      <c r="DL526" s="129" t="s">
        <v>59</v>
      </c>
      <c r="DM526" s="129"/>
      <c r="DN526" s="129"/>
      <c r="DO526" s="130"/>
      <c r="DS526" s="129">
        <v>13</v>
      </c>
      <c r="DT526" s="129" t="s">
        <v>5981</v>
      </c>
      <c r="DW526" t="s">
        <v>5399</v>
      </c>
    </row>
    <row r="527" spans="1:127">
      <c r="A527" s="127">
        <v>198</v>
      </c>
      <c r="B527" s="128">
        <v>44754.85833333333</v>
      </c>
      <c r="C527" s="129" t="s">
        <v>52</v>
      </c>
      <c r="D527" s="129">
        <v>0</v>
      </c>
      <c r="E527" s="129">
        <v>0</v>
      </c>
      <c r="F527" s="129">
        <v>0</v>
      </c>
      <c r="G527" s="129" t="s">
        <v>54</v>
      </c>
      <c r="H527" s="129" t="s">
        <v>55</v>
      </c>
      <c r="I527" s="129" t="s">
        <v>55</v>
      </c>
      <c r="J527" s="129" t="s">
        <v>55</v>
      </c>
      <c r="K527" s="129" t="s">
        <v>18</v>
      </c>
      <c r="L527" s="129">
        <v>90</v>
      </c>
      <c r="M527" s="129" t="s">
        <v>173</v>
      </c>
      <c r="N527" s="129">
        <v>0</v>
      </c>
      <c r="O527" s="129" t="s">
        <v>173</v>
      </c>
      <c r="P527" s="129">
        <v>0</v>
      </c>
      <c r="Q527" s="129" t="s">
        <v>173</v>
      </c>
      <c r="R527" s="129">
        <v>0</v>
      </c>
      <c r="S527" s="129">
        <v>2</v>
      </c>
      <c r="T527" s="129" t="s">
        <v>174</v>
      </c>
      <c r="U527" s="129">
        <v>3.7905000000000002</v>
      </c>
      <c r="V527" s="129">
        <v>0.67400000000000004</v>
      </c>
      <c r="W527" s="129" t="s">
        <v>4506</v>
      </c>
      <c r="X527" s="129">
        <v>0.33810000000000001</v>
      </c>
      <c r="Y527" s="129">
        <v>40.554200000000002</v>
      </c>
      <c r="Z527" s="129">
        <v>0.36699999999999999</v>
      </c>
      <c r="AA527" s="129" t="s">
        <v>1351</v>
      </c>
      <c r="AB527" s="129">
        <v>1.5699999999999999E-2</v>
      </c>
      <c r="AC527" s="129" t="s">
        <v>179</v>
      </c>
      <c r="AD527" s="129">
        <v>9.4000000000000004E-3</v>
      </c>
      <c r="AE527" s="129" t="s">
        <v>179</v>
      </c>
      <c r="AF527" s="129">
        <v>1.7100000000000001E-2</v>
      </c>
      <c r="AG527" s="129">
        <v>0.1439</v>
      </c>
      <c r="AH527" s="129">
        <v>7.7000000000000002E-3</v>
      </c>
      <c r="AI527" s="129">
        <v>7.9368999999999996</v>
      </c>
      <c r="AJ527" s="129">
        <v>3.3300000000000003E-2</v>
      </c>
      <c r="AK527" s="129">
        <v>0.78800000000000003</v>
      </c>
      <c r="AL527" s="129">
        <v>8.8000000000000005E-3</v>
      </c>
      <c r="AM527" s="129" t="s">
        <v>279</v>
      </c>
      <c r="AN527" s="129">
        <v>8.8000000000000005E-3</v>
      </c>
      <c r="AO527" s="129" t="s">
        <v>327</v>
      </c>
      <c r="AP527" s="129">
        <v>4.3E-3</v>
      </c>
      <c r="AQ527" s="129">
        <v>0.1201</v>
      </c>
      <c r="AR527" s="129">
        <v>5.1999999999999998E-3</v>
      </c>
      <c r="AS527" s="129" t="s">
        <v>4507</v>
      </c>
      <c r="AT527" s="129">
        <v>2.7900000000000001E-2</v>
      </c>
      <c r="AU527" s="129" t="s">
        <v>422</v>
      </c>
      <c r="AV527" s="129">
        <v>3.8999999999999998E-3</v>
      </c>
      <c r="AW527" s="129">
        <v>8.5000000000000006E-3</v>
      </c>
      <c r="AX527" s="129">
        <v>1E-3</v>
      </c>
      <c r="AY527" s="129" t="s">
        <v>345</v>
      </c>
      <c r="AZ527" s="129">
        <v>6.9999999999999999E-4</v>
      </c>
      <c r="BA527" s="129">
        <v>6.4000000000000003E-3</v>
      </c>
      <c r="BB527" s="129">
        <v>6.9999999999999999E-4</v>
      </c>
      <c r="BC527" s="129" t="s">
        <v>304</v>
      </c>
      <c r="BD527" s="129">
        <v>5.0000000000000001E-4</v>
      </c>
      <c r="BE527" s="129" t="s">
        <v>179</v>
      </c>
      <c r="BF527" s="129">
        <v>2.9999999999999997E-4</v>
      </c>
      <c r="BG527" s="129" t="s">
        <v>216</v>
      </c>
      <c r="BH527" s="129">
        <v>1E-4</v>
      </c>
      <c r="BI527" s="129" t="s">
        <v>179</v>
      </c>
      <c r="BJ527" s="129">
        <v>2.0000000000000001E-4</v>
      </c>
      <c r="BK527" s="129">
        <v>1.0999999999999999E-2</v>
      </c>
      <c r="BL527" s="129">
        <v>5.0000000000000001E-4</v>
      </c>
      <c r="BM527" s="129">
        <v>2.7000000000000001E-3</v>
      </c>
      <c r="BN527" s="129">
        <v>2.9999999999999997E-4</v>
      </c>
      <c r="BO527" s="129" t="s">
        <v>424</v>
      </c>
      <c r="BP527" s="129">
        <v>5.0000000000000001E-4</v>
      </c>
      <c r="BQ527" s="129" t="s">
        <v>179</v>
      </c>
      <c r="BR527" s="129">
        <v>2.9999999999999997E-4</v>
      </c>
      <c r="BS527" s="129" t="s">
        <v>179</v>
      </c>
      <c r="BT527" s="129">
        <v>4.0000000000000002E-4</v>
      </c>
      <c r="BU527" s="129" t="s">
        <v>179</v>
      </c>
      <c r="BV527" s="129">
        <v>6.9999999999999999E-4</v>
      </c>
      <c r="BW527" s="129" t="s">
        <v>18</v>
      </c>
      <c r="BX527" s="129"/>
      <c r="BY527" s="129" t="s">
        <v>179</v>
      </c>
      <c r="BZ527" s="129">
        <v>1.1000000000000001E-3</v>
      </c>
      <c r="CA527" s="129" t="s">
        <v>179</v>
      </c>
      <c r="CB527" s="129">
        <v>8.0000000000000004E-4</v>
      </c>
      <c r="CC527" s="129" t="s">
        <v>179</v>
      </c>
      <c r="CD527" s="129">
        <v>2.0999999999999999E-3</v>
      </c>
      <c r="CE527" s="129" t="s">
        <v>179</v>
      </c>
      <c r="CF527" s="129">
        <v>2.3E-3</v>
      </c>
      <c r="CG527" s="129" t="s">
        <v>179</v>
      </c>
      <c r="CH527" s="129">
        <v>1E-4</v>
      </c>
      <c r="CI527" s="129" t="s">
        <v>179</v>
      </c>
      <c r="CJ527" s="129">
        <v>7.1000000000000004E-3</v>
      </c>
      <c r="CK527" s="129" t="s">
        <v>179</v>
      </c>
      <c r="CL527" s="129">
        <v>1.14E-2</v>
      </c>
      <c r="CM527" s="129" t="s">
        <v>601</v>
      </c>
      <c r="CN527" s="129">
        <v>3.5999999999999999E-3</v>
      </c>
      <c r="CO527" s="129" t="s">
        <v>179</v>
      </c>
      <c r="CP527" s="129">
        <v>8.9999999999999998E-4</v>
      </c>
      <c r="CQ527" s="129" t="s">
        <v>179</v>
      </c>
      <c r="CR527" s="129">
        <v>3.0999999999999999E-3</v>
      </c>
      <c r="CS527" s="129" t="s">
        <v>179</v>
      </c>
      <c r="CT527" s="129">
        <v>1.9E-3</v>
      </c>
      <c r="CU527" s="129" t="s">
        <v>18</v>
      </c>
      <c r="CV527" s="129"/>
      <c r="CW527" s="129" t="s">
        <v>18</v>
      </c>
      <c r="CX527" s="129"/>
      <c r="CY527" s="129" t="s">
        <v>179</v>
      </c>
      <c r="CZ527" s="129">
        <v>5.9999999999999995E-4</v>
      </c>
      <c r="DA527" s="129" t="s">
        <v>179</v>
      </c>
      <c r="DB527" s="129">
        <v>5.0000000000000001E-4</v>
      </c>
      <c r="DC527" s="129" t="s">
        <v>212</v>
      </c>
      <c r="DD527" s="129">
        <v>5.9999999999999995E-4</v>
      </c>
      <c r="DE527" s="129" t="s">
        <v>179</v>
      </c>
      <c r="DF527" s="129">
        <v>5.9999999999999995E-4</v>
      </c>
      <c r="DG527" s="129" t="s">
        <v>179</v>
      </c>
      <c r="DH527" s="129">
        <v>4.0000000000000002E-4</v>
      </c>
      <c r="DI527" s="129" t="s">
        <v>179</v>
      </c>
      <c r="DJ527" s="129">
        <v>4.0000000000000002E-4</v>
      </c>
      <c r="DK527" s="129" t="s">
        <v>4502</v>
      </c>
      <c r="DL527" s="129" t="s">
        <v>59</v>
      </c>
      <c r="DM527" s="129"/>
      <c r="DN527" s="129"/>
      <c r="DO527" s="130"/>
      <c r="DS527" s="129">
        <v>27</v>
      </c>
      <c r="DT527" s="129" t="s">
        <v>5985</v>
      </c>
      <c r="DW527" t="s">
        <v>5400</v>
      </c>
    </row>
    <row r="528" spans="1:127">
      <c r="A528" s="127">
        <v>199</v>
      </c>
      <c r="B528" s="128">
        <v>44754.86041666667</v>
      </c>
      <c r="C528" s="129" t="s">
        <v>52</v>
      </c>
      <c r="D528" s="129">
        <v>0</v>
      </c>
      <c r="E528" s="129">
        <v>0</v>
      </c>
      <c r="F528" s="129">
        <v>0</v>
      </c>
      <c r="G528" s="129" t="s">
        <v>54</v>
      </c>
      <c r="H528" s="129" t="s">
        <v>55</v>
      </c>
      <c r="I528" s="129" t="s">
        <v>55</v>
      </c>
      <c r="J528" s="129" t="s">
        <v>55</v>
      </c>
      <c r="K528" s="129" t="s">
        <v>18</v>
      </c>
      <c r="L528" s="129">
        <v>90</v>
      </c>
      <c r="M528" s="129" t="s">
        <v>173</v>
      </c>
      <c r="N528" s="129">
        <v>0</v>
      </c>
      <c r="O528" s="129" t="s">
        <v>173</v>
      </c>
      <c r="P528" s="129">
        <v>0</v>
      </c>
      <c r="Q528" s="129" t="s">
        <v>173</v>
      </c>
      <c r="R528" s="129">
        <v>0</v>
      </c>
      <c r="S528" s="129">
        <v>2</v>
      </c>
      <c r="T528" s="129" t="s">
        <v>174</v>
      </c>
      <c r="U528" s="129">
        <v>5.4825999999999997</v>
      </c>
      <c r="V528" s="129">
        <v>0.69579999999999997</v>
      </c>
      <c r="W528" s="129" t="s">
        <v>4508</v>
      </c>
      <c r="X528" s="129">
        <v>0.33160000000000001</v>
      </c>
      <c r="Y528" s="129">
        <v>40.616500000000002</v>
      </c>
      <c r="Z528" s="129">
        <v>0.36580000000000001</v>
      </c>
      <c r="AA528" s="129" t="s">
        <v>1607</v>
      </c>
      <c r="AB528" s="129">
        <v>1.55E-2</v>
      </c>
      <c r="AC528" s="129" t="s">
        <v>179</v>
      </c>
      <c r="AD528" s="129">
        <v>8.3000000000000001E-3</v>
      </c>
      <c r="AE528" s="129" t="s">
        <v>179</v>
      </c>
      <c r="AF528" s="129">
        <v>1.6500000000000001E-2</v>
      </c>
      <c r="AG528" s="129">
        <v>0.1905</v>
      </c>
      <c r="AH528" s="129">
        <v>8.0999999999999996E-3</v>
      </c>
      <c r="AI528" s="129">
        <v>7.5717999999999996</v>
      </c>
      <c r="AJ528" s="129">
        <v>3.2300000000000002E-2</v>
      </c>
      <c r="AK528" s="129">
        <v>0.79320000000000002</v>
      </c>
      <c r="AL528" s="129">
        <v>8.6999999999999994E-3</v>
      </c>
      <c r="AM528" s="129" t="s">
        <v>373</v>
      </c>
      <c r="AN528" s="129">
        <v>8.6E-3</v>
      </c>
      <c r="AO528" s="129" t="s">
        <v>1637</v>
      </c>
      <c r="AP528" s="129">
        <v>4.1999999999999997E-3</v>
      </c>
      <c r="AQ528" s="129">
        <v>0.1011</v>
      </c>
      <c r="AR528" s="129">
        <v>4.7999999999999996E-3</v>
      </c>
      <c r="AS528" s="129" t="s">
        <v>4509</v>
      </c>
      <c r="AT528" s="129">
        <v>2.6100000000000002E-2</v>
      </c>
      <c r="AU528" s="129" t="s">
        <v>1118</v>
      </c>
      <c r="AV528" s="129">
        <v>3.7000000000000002E-3</v>
      </c>
      <c r="AW528" s="129">
        <v>1.61E-2</v>
      </c>
      <c r="AX528" s="129">
        <v>1.2999999999999999E-3</v>
      </c>
      <c r="AY528" s="129" t="s">
        <v>210</v>
      </c>
      <c r="AZ528" s="129">
        <v>6.9999999999999999E-4</v>
      </c>
      <c r="BA528" s="129">
        <v>6.7000000000000002E-3</v>
      </c>
      <c r="BB528" s="129">
        <v>6.9999999999999999E-4</v>
      </c>
      <c r="BC528" s="129" t="s">
        <v>406</v>
      </c>
      <c r="BD528" s="129">
        <v>5.0000000000000001E-4</v>
      </c>
      <c r="BE528" s="129" t="s">
        <v>179</v>
      </c>
      <c r="BF528" s="129">
        <v>2.9999999999999997E-4</v>
      </c>
      <c r="BG528" s="129" t="s">
        <v>179</v>
      </c>
      <c r="BH528" s="129">
        <v>1E-4</v>
      </c>
      <c r="BI528" s="129" t="s">
        <v>286</v>
      </c>
      <c r="BJ528" s="129">
        <v>2.0000000000000001E-4</v>
      </c>
      <c r="BK528" s="129">
        <v>1.0999999999999999E-2</v>
      </c>
      <c r="BL528" s="129">
        <v>5.0000000000000001E-4</v>
      </c>
      <c r="BM528" s="129">
        <v>3.3E-3</v>
      </c>
      <c r="BN528" s="129">
        <v>2.9999999999999997E-4</v>
      </c>
      <c r="BO528" s="129" t="s">
        <v>242</v>
      </c>
      <c r="BP528" s="129">
        <v>5.0000000000000001E-4</v>
      </c>
      <c r="BQ528" s="129" t="s">
        <v>179</v>
      </c>
      <c r="BR528" s="129">
        <v>2.9999999999999997E-4</v>
      </c>
      <c r="BS528" s="129" t="s">
        <v>179</v>
      </c>
      <c r="BT528" s="129">
        <v>4.0000000000000002E-4</v>
      </c>
      <c r="BU528" s="129" t="s">
        <v>179</v>
      </c>
      <c r="BV528" s="129">
        <v>6.9999999999999999E-4</v>
      </c>
      <c r="BW528" s="129" t="s">
        <v>18</v>
      </c>
      <c r="BX528" s="129"/>
      <c r="BY528" s="129" t="s">
        <v>18</v>
      </c>
      <c r="BZ528" s="129"/>
      <c r="CA528" s="129" t="s">
        <v>179</v>
      </c>
      <c r="CB528" s="129">
        <v>8.0000000000000004E-4</v>
      </c>
      <c r="CC528" s="129" t="s">
        <v>179</v>
      </c>
      <c r="CD528" s="129">
        <v>2E-3</v>
      </c>
      <c r="CE528" s="129" t="s">
        <v>451</v>
      </c>
      <c r="CF528" s="129">
        <v>2.3E-3</v>
      </c>
      <c r="CG528" s="129" t="s">
        <v>216</v>
      </c>
      <c r="CH528" s="129">
        <v>1E-4</v>
      </c>
      <c r="CI528" s="129" t="s">
        <v>179</v>
      </c>
      <c r="CJ528" s="129">
        <v>7.1000000000000004E-3</v>
      </c>
      <c r="CK528" s="129" t="s">
        <v>179</v>
      </c>
      <c r="CL528" s="129">
        <v>1.09E-2</v>
      </c>
      <c r="CM528" s="129" t="s">
        <v>1059</v>
      </c>
      <c r="CN528" s="129">
        <v>3.3E-3</v>
      </c>
      <c r="CO528" s="129" t="s">
        <v>179</v>
      </c>
      <c r="CP528" s="129">
        <v>8.0000000000000004E-4</v>
      </c>
      <c r="CQ528" s="129" t="s">
        <v>179</v>
      </c>
      <c r="CR528" s="129">
        <v>3.3999999999999998E-3</v>
      </c>
      <c r="CS528" s="129" t="s">
        <v>179</v>
      </c>
      <c r="CT528" s="129">
        <v>1.8E-3</v>
      </c>
      <c r="CU528" s="129" t="s">
        <v>18</v>
      </c>
      <c r="CV528" s="129"/>
      <c r="CW528" s="129" t="s">
        <v>18</v>
      </c>
      <c r="CX528" s="129"/>
      <c r="CY528" s="129" t="s">
        <v>179</v>
      </c>
      <c r="CZ528" s="129">
        <v>5.0000000000000001E-4</v>
      </c>
      <c r="DA528" s="129" t="s">
        <v>179</v>
      </c>
      <c r="DB528" s="129">
        <v>5.9999999999999995E-4</v>
      </c>
      <c r="DC528" s="129" t="s">
        <v>179</v>
      </c>
      <c r="DD528" s="129">
        <v>5.0000000000000001E-4</v>
      </c>
      <c r="DE528" s="129" t="s">
        <v>179</v>
      </c>
      <c r="DF528" s="129">
        <v>5.9999999999999995E-4</v>
      </c>
      <c r="DG528" s="129" t="s">
        <v>179</v>
      </c>
      <c r="DH528" s="129">
        <v>4.0000000000000002E-4</v>
      </c>
      <c r="DI528" s="129" t="s">
        <v>179</v>
      </c>
      <c r="DJ528" s="129">
        <v>4.0000000000000002E-4</v>
      </c>
      <c r="DK528" s="129" t="s">
        <v>4502</v>
      </c>
      <c r="DL528" s="129" t="s">
        <v>59</v>
      </c>
      <c r="DM528" s="129"/>
      <c r="DN528" s="129"/>
      <c r="DO528" s="130"/>
      <c r="DS528" s="129">
        <v>58</v>
      </c>
      <c r="DT528" s="129" t="s">
        <v>6006</v>
      </c>
      <c r="DW528" t="s">
        <v>5401</v>
      </c>
    </row>
    <row r="529" spans="1:127">
      <c r="A529" s="127">
        <v>200</v>
      </c>
      <c r="B529" s="128">
        <v>44754.862500000003</v>
      </c>
      <c r="C529" s="129" t="s">
        <v>52</v>
      </c>
      <c r="D529" s="129">
        <v>0</v>
      </c>
      <c r="E529" s="129">
        <v>0</v>
      </c>
      <c r="F529" s="129">
        <v>0</v>
      </c>
      <c r="G529" s="129" t="s">
        <v>54</v>
      </c>
      <c r="H529" s="129" t="s">
        <v>55</v>
      </c>
      <c r="I529" s="129" t="s">
        <v>55</v>
      </c>
      <c r="J529" s="129" t="s">
        <v>55</v>
      </c>
      <c r="K529" s="129" t="s">
        <v>18</v>
      </c>
      <c r="L529" s="129">
        <v>90</v>
      </c>
      <c r="M529" s="129" t="s">
        <v>173</v>
      </c>
      <c r="N529" s="129">
        <v>0</v>
      </c>
      <c r="O529" s="129" t="s">
        <v>173</v>
      </c>
      <c r="P529" s="129">
        <v>0</v>
      </c>
      <c r="Q529" s="129" t="s">
        <v>173</v>
      </c>
      <c r="R529" s="129">
        <v>0</v>
      </c>
      <c r="S529" s="129">
        <v>2</v>
      </c>
      <c r="T529" s="129" t="s">
        <v>174</v>
      </c>
      <c r="U529" s="129">
        <v>4.6981999999999999</v>
      </c>
      <c r="V529" s="129">
        <v>0.68879999999999997</v>
      </c>
      <c r="W529" s="129" t="s">
        <v>4510</v>
      </c>
      <c r="X529" s="129">
        <v>0.3301</v>
      </c>
      <c r="Y529" s="129">
        <v>41.419899999999998</v>
      </c>
      <c r="Z529" s="129">
        <v>0.37230000000000002</v>
      </c>
      <c r="AA529" s="129" t="s">
        <v>787</v>
      </c>
      <c r="AB529" s="129">
        <v>1.5800000000000002E-2</v>
      </c>
      <c r="AC529" s="129" t="s">
        <v>179</v>
      </c>
      <c r="AD529" s="129">
        <v>9.1999999999999998E-3</v>
      </c>
      <c r="AE529" s="129" t="s">
        <v>179</v>
      </c>
      <c r="AF529" s="129">
        <v>1.72E-2</v>
      </c>
      <c r="AG529" s="129">
        <v>0.19350000000000001</v>
      </c>
      <c r="AH529" s="129">
        <v>8.3000000000000001E-3</v>
      </c>
      <c r="AI529" s="129">
        <v>7.7081999999999997</v>
      </c>
      <c r="AJ529" s="129">
        <v>3.2899999999999999E-2</v>
      </c>
      <c r="AK529" s="129">
        <v>0.85399999999999998</v>
      </c>
      <c r="AL529" s="129">
        <v>9.1000000000000004E-3</v>
      </c>
      <c r="AM529" s="129" t="s">
        <v>1225</v>
      </c>
      <c r="AN529" s="129">
        <v>8.9999999999999993E-3</v>
      </c>
      <c r="AO529" s="129" t="s">
        <v>842</v>
      </c>
      <c r="AP529" s="129">
        <v>4.4999999999999997E-3</v>
      </c>
      <c r="AQ529" s="129">
        <v>0.1222</v>
      </c>
      <c r="AR529" s="129">
        <v>5.3E-3</v>
      </c>
      <c r="AS529" s="129" t="s">
        <v>4511</v>
      </c>
      <c r="AT529" s="129">
        <v>2.8799999999999999E-2</v>
      </c>
      <c r="AU529" s="129" t="s">
        <v>301</v>
      </c>
      <c r="AV529" s="129">
        <v>4.0000000000000001E-3</v>
      </c>
      <c r="AW529" s="129">
        <v>8.3999999999999995E-3</v>
      </c>
      <c r="AX529" s="129">
        <v>1.1000000000000001E-3</v>
      </c>
      <c r="AY529" s="129" t="s">
        <v>229</v>
      </c>
      <c r="AZ529" s="129">
        <v>8.0000000000000004E-4</v>
      </c>
      <c r="BA529" s="129">
        <v>7.7999999999999996E-3</v>
      </c>
      <c r="BB529" s="129">
        <v>6.9999999999999999E-4</v>
      </c>
      <c r="BC529" s="129" t="s">
        <v>285</v>
      </c>
      <c r="BD529" s="129">
        <v>5.0000000000000001E-4</v>
      </c>
      <c r="BE529" s="129" t="s">
        <v>179</v>
      </c>
      <c r="BF529" s="129">
        <v>2.9999999999999997E-4</v>
      </c>
      <c r="BG529" s="129" t="s">
        <v>216</v>
      </c>
      <c r="BH529" s="129">
        <v>1E-4</v>
      </c>
      <c r="BI529" s="129" t="s">
        <v>516</v>
      </c>
      <c r="BJ529" s="129">
        <v>2.0000000000000001E-4</v>
      </c>
      <c r="BK529" s="129">
        <v>1.03E-2</v>
      </c>
      <c r="BL529" s="129">
        <v>5.0000000000000001E-4</v>
      </c>
      <c r="BM529" s="129">
        <v>3.3999999999999998E-3</v>
      </c>
      <c r="BN529" s="129">
        <v>2.9999999999999997E-4</v>
      </c>
      <c r="BO529" s="129" t="s">
        <v>419</v>
      </c>
      <c r="BP529" s="129">
        <v>5.0000000000000001E-4</v>
      </c>
      <c r="BQ529" s="129" t="s">
        <v>179</v>
      </c>
      <c r="BR529" s="129">
        <v>2.9999999999999997E-4</v>
      </c>
      <c r="BS529" s="129" t="s">
        <v>179</v>
      </c>
      <c r="BT529" s="129">
        <v>4.0000000000000002E-4</v>
      </c>
      <c r="BU529" s="129" t="s">
        <v>179</v>
      </c>
      <c r="BV529" s="129">
        <v>6.9999999999999999E-4</v>
      </c>
      <c r="BW529" s="129" t="s">
        <v>179</v>
      </c>
      <c r="BX529" s="129">
        <v>8.0000000000000004E-4</v>
      </c>
      <c r="BY529" s="129" t="s">
        <v>179</v>
      </c>
      <c r="BZ529" s="129">
        <v>1.1000000000000001E-3</v>
      </c>
      <c r="CA529" s="129" t="s">
        <v>179</v>
      </c>
      <c r="CB529" s="129">
        <v>8.0000000000000004E-4</v>
      </c>
      <c r="CC529" s="129" t="s">
        <v>179</v>
      </c>
      <c r="CD529" s="129">
        <v>2.0999999999999999E-3</v>
      </c>
      <c r="CE529" s="129" t="s">
        <v>179</v>
      </c>
      <c r="CF529" s="129">
        <v>2.3E-3</v>
      </c>
      <c r="CG529" s="129" t="s">
        <v>216</v>
      </c>
      <c r="CH529" s="129">
        <v>1E-4</v>
      </c>
      <c r="CI529" s="129" t="s">
        <v>179</v>
      </c>
      <c r="CJ529" s="129">
        <v>7.1000000000000004E-3</v>
      </c>
      <c r="CK529" s="129" t="s">
        <v>179</v>
      </c>
      <c r="CL529" s="129">
        <v>1.12E-2</v>
      </c>
      <c r="CM529" s="129" t="s">
        <v>179</v>
      </c>
      <c r="CN529" s="129">
        <v>2.8999999999999998E-3</v>
      </c>
      <c r="CO529" s="129" t="s">
        <v>179</v>
      </c>
      <c r="CP529" s="129">
        <v>8.9999999999999998E-4</v>
      </c>
      <c r="CQ529" s="129" t="s">
        <v>179</v>
      </c>
      <c r="CR529" s="129">
        <v>3.2000000000000002E-3</v>
      </c>
      <c r="CS529" s="129" t="s">
        <v>179</v>
      </c>
      <c r="CT529" s="129">
        <v>1.9E-3</v>
      </c>
      <c r="CU529" s="129" t="s">
        <v>18</v>
      </c>
      <c r="CV529" s="129"/>
      <c r="CW529" s="129" t="s">
        <v>18</v>
      </c>
      <c r="CX529" s="129"/>
      <c r="CY529" s="129" t="s">
        <v>179</v>
      </c>
      <c r="CZ529" s="129">
        <v>5.0000000000000001E-4</v>
      </c>
      <c r="DA529" s="129" t="s">
        <v>179</v>
      </c>
      <c r="DB529" s="129">
        <v>5.0000000000000001E-4</v>
      </c>
      <c r="DC529" s="129" t="s">
        <v>179</v>
      </c>
      <c r="DD529" s="129">
        <v>5.0000000000000001E-4</v>
      </c>
      <c r="DE529" s="129" t="s">
        <v>179</v>
      </c>
      <c r="DF529" s="129">
        <v>5.0000000000000001E-4</v>
      </c>
      <c r="DG529" s="129" t="s">
        <v>179</v>
      </c>
      <c r="DH529" s="129">
        <v>4.0000000000000002E-4</v>
      </c>
      <c r="DI529" s="129" t="s">
        <v>318</v>
      </c>
      <c r="DJ529" s="129">
        <v>2.9999999999999997E-4</v>
      </c>
      <c r="DK529" s="129" t="s">
        <v>4502</v>
      </c>
      <c r="DL529" s="129" t="s">
        <v>59</v>
      </c>
      <c r="DM529" s="129"/>
      <c r="DN529" s="129"/>
      <c r="DO529" s="130"/>
      <c r="DS529" s="129">
        <v>132</v>
      </c>
      <c r="DT529" s="129" t="s">
        <v>5994</v>
      </c>
      <c r="DW529" t="s">
        <v>5402</v>
      </c>
    </row>
    <row r="530" spans="1:127">
      <c r="A530" s="127">
        <v>201</v>
      </c>
      <c r="B530" s="128">
        <v>44754.864583333336</v>
      </c>
      <c r="C530" s="129" t="s">
        <v>52</v>
      </c>
      <c r="D530" s="129">
        <v>0</v>
      </c>
      <c r="E530" s="129">
        <v>0</v>
      </c>
      <c r="F530" s="129">
        <v>0</v>
      </c>
      <c r="G530" s="129" t="s">
        <v>54</v>
      </c>
      <c r="H530" s="129" t="s">
        <v>55</v>
      </c>
      <c r="I530" s="129" t="s">
        <v>55</v>
      </c>
      <c r="J530" s="129" t="s">
        <v>55</v>
      </c>
      <c r="K530" s="129" t="s">
        <v>18</v>
      </c>
      <c r="L530" s="129">
        <v>90</v>
      </c>
      <c r="M530" s="129" t="s">
        <v>173</v>
      </c>
      <c r="N530" s="129">
        <v>0</v>
      </c>
      <c r="O530" s="129" t="s">
        <v>173</v>
      </c>
      <c r="P530" s="129">
        <v>0</v>
      </c>
      <c r="Q530" s="129" t="s">
        <v>173</v>
      </c>
      <c r="R530" s="129">
        <v>0</v>
      </c>
      <c r="S530" s="129">
        <v>2</v>
      </c>
      <c r="T530" s="129" t="s">
        <v>174</v>
      </c>
      <c r="U530" s="129">
        <v>4.1445999999999996</v>
      </c>
      <c r="V530" s="129">
        <v>0.6925</v>
      </c>
      <c r="W530" s="129" t="s">
        <v>4512</v>
      </c>
      <c r="X530" s="129">
        <v>0.33239999999999997</v>
      </c>
      <c r="Y530" s="129">
        <v>40.389899999999997</v>
      </c>
      <c r="Z530" s="129">
        <v>0.36630000000000001</v>
      </c>
      <c r="AA530" s="129" t="s">
        <v>574</v>
      </c>
      <c r="AB530" s="129">
        <v>1.6199999999999999E-2</v>
      </c>
      <c r="AC530" s="129" t="s">
        <v>179</v>
      </c>
      <c r="AD530" s="129">
        <v>9.7000000000000003E-3</v>
      </c>
      <c r="AE530" s="129" t="s">
        <v>179</v>
      </c>
      <c r="AF530" s="129">
        <v>1.72E-2</v>
      </c>
      <c r="AG530" s="129">
        <v>0.15570000000000001</v>
      </c>
      <c r="AH530" s="129">
        <v>7.9000000000000008E-3</v>
      </c>
      <c r="AI530" s="129">
        <v>8.4198000000000004</v>
      </c>
      <c r="AJ530" s="129">
        <v>3.44E-2</v>
      </c>
      <c r="AK530" s="129">
        <v>0.82450000000000001</v>
      </c>
      <c r="AL530" s="129">
        <v>8.9999999999999993E-3</v>
      </c>
      <c r="AM530" s="129" t="s">
        <v>220</v>
      </c>
      <c r="AN530" s="129">
        <v>8.8999999999999999E-3</v>
      </c>
      <c r="AO530" s="129" t="s">
        <v>279</v>
      </c>
      <c r="AP530" s="129">
        <v>4.3E-3</v>
      </c>
      <c r="AQ530" s="129">
        <v>0.15049999999999999</v>
      </c>
      <c r="AR530" s="129">
        <v>5.7999999999999996E-3</v>
      </c>
      <c r="AS530" s="129" t="s">
        <v>4513</v>
      </c>
      <c r="AT530" s="129">
        <v>2.87E-2</v>
      </c>
      <c r="AU530" s="129" t="s">
        <v>215</v>
      </c>
      <c r="AV530" s="129">
        <v>4.0000000000000001E-3</v>
      </c>
      <c r="AW530" s="129">
        <v>7.7999999999999996E-3</v>
      </c>
      <c r="AX530" s="129">
        <v>1E-3</v>
      </c>
      <c r="AY530" s="129" t="s">
        <v>431</v>
      </c>
      <c r="AZ530" s="129">
        <v>8.0000000000000004E-4</v>
      </c>
      <c r="BA530" s="129">
        <v>7.7000000000000002E-3</v>
      </c>
      <c r="BB530" s="129">
        <v>6.9999999999999999E-4</v>
      </c>
      <c r="BC530" s="129" t="s">
        <v>245</v>
      </c>
      <c r="BD530" s="129">
        <v>5.0000000000000001E-4</v>
      </c>
      <c r="BE530" s="129" t="s">
        <v>179</v>
      </c>
      <c r="BF530" s="129">
        <v>2.9999999999999997E-4</v>
      </c>
      <c r="BG530" s="129" t="s">
        <v>179</v>
      </c>
      <c r="BH530" s="129">
        <v>1E-4</v>
      </c>
      <c r="BI530" s="129" t="s">
        <v>286</v>
      </c>
      <c r="BJ530" s="129">
        <v>2.0000000000000001E-4</v>
      </c>
      <c r="BK530" s="129">
        <v>1.14E-2</v>
      </c>
      <c r="BL530" s="129">
        <v>5.0000000000000001E-4</v>
      </c>
      <c r="BM530" s="129">
        <v>3.0999999999999999E-3</v>
      </c>
      <c r="BN530" s="129">
        <v>2.9999999999999997E-4</v>
      </c>
      <c r="BO530" s="129" t="s">
        <v>312</v>
      </c>
      <c r="BP530" s="129">
        <v>5.0000000000000001E-4</v>
      </c>
      <c r="BQ530" s="129" t="s">
        <v>179</v>
      </c>
      <c r="BR530" s="129">
        <v>2.9999999999999997E-4</v>
      </c>
      <c r="BS530" s="129" t="s">
        <v>179</v>
      </c>
      <c r="BT530" s="129">
        <v>4.0000000000000002E-4</v>
      </c>
      <c r="BU530" s="129" t="s">
        <v>179</v>
      </c>
      <c r="BV530" s="129">
        <v>6.9999999999999999E-4</v>
      </c>
      <c r="BW530" s="129" t="s">
        <v>18</v>
      </c>
      <c r="BX530" s="129"/>
      <c r="BY530" s="129" t="s">
        <v>179</v>
      </c>
      <c r="BZ530" s="129">
        <v>1.1000000000000001E-3</v>
      </c>
      <c r="CA530" s="129" t="s">
        <v>179</v>
      </c>
      <c r="CB530" s="129">
        <v>8.0000000000000004E-4</v>
      </c>
      <c r="CC530" s="129" t="s">
        <v>179</v>
      </c>
      <c r="CD530" s="129">
        <v>2.0999999999999999E-3</v>
      </c>
      <c r="CE530" s="129" t="s">
        <v>179</v>
      </c>
      <c r="CF530" s="129">
        <v>2.3E-3</v>
      </c>
      <c r="CG530" s="129" t="s">
        <v>179</v>
      </c>
      <c r="CH530" s="129">
        <v>1E-4</v>
      </c>
      <c r="CI530" s="129" t="s">
        <v>179</v>
      </c>
      <c r="CJ530" s="129">
        <v>6.8999999999999999E-3</v>
      </c>
      <c r="CK530" s="129" t="s">
        <v>179</v>
      </c>
      <c r="CL530" s="129">
        <v>1.1299999999999999E-2</v>
      </c>
      <c r="CM530" s="129" t="s">
        <v>179</v>
      </c>
      <c r="CN530" s="129">
        <v>3.5000000000000001E-3</v>
      </c>
      <c r="CO530" s="129" t="s">
        <v>179</v>
      </c>
      <c r="CP530" s="129">
        <v>8.9999999999999998E-4</v>
      </c>
      <c r="CQ530" s="129" t="s">
        <v>179</v>
      </c>
      <c r="CR530" s="129">
        <v>3.3E-3</v>
      </c>
      <c r="CS530" s="129" t="s">
        <v>179</v>
      </c>
      <c r="CT530" s="129">
        <v>1.9E-3</v>
      </c>
      <c r="CU530" s="129" t="s">
        <v>179</v>
      </c>
      <c r="CV530" s="129">
        <v>8.0000000000000004E-4</v>
      </c>
      <c r="CW530" s="129" t="s">
        <v>18</v>
      </c>
      <c r="CX530" s="129"/>
      <c r="CY530" s="129" t="s">
        <v>179</v>
      </c>
      <c r="CZ530" s="129">
        <v>5.9999999999999995E-4</v>
      </c>
      <c r="DA530" s="129" t="s">
        <v>179</v>
      </c>
      <c r="DB530" s="129">
        <v>5.0000000000000001E-4</v>
      </c>
      <c r="DC530" s="129" t="s">
        <v>179</v>
      </c>
      <c r="DD530" s="129">
        <v>5.9999999999999995E-4</v>
      </c>
      <c r="DE530" s="129" t="s">
        <v>179</v>
      </c>
      <c r="DF530" s="129">
        <v>5.9999999999999995E-4</v>
      </c>
      <c r="DG530" s="129" t="s">
        <v>179</v>
      </c>
      <c r="DH530" s="129">
        <v>4.0000000000000002E-4</v>
      </c>
      <c r="DI530" s="129" t="s">
        <v>179</v>
      </c>
      <c r="DJ530" s="129">
        <v>2.9999999999999997E-4</v>
      </c>
      <c r="DK530" s="129" t="s">
        <v>4514</v>
      </c>
      <c r="DL530" s="129" t="s">
        <v>59</v>
      </c>
      <c r="DM530" s="129"/>
      <c r="DN530" s="129"/>
      <c r="DO530" s="130"/>
      <c r="DS530" s="129">
        <v>7</v>
      </c>
      <c r="DT530" s="129" t="s">
        <v>5981</v>
      </c>
      <c r="DW530" t="s">
        <v>5403</v>
      </c>
    </row>
    <row r="531" spans="1:127">
      <c r="A531" s="127">
        <v>202</v>
      </c>
      <c r="B531" s="128">
        <v>44754.870138888888</v>
      </c>
      <c r="C531" s="129" t="s">
        <v>52</v>
      </c>
      <c r="D531" s="129">
        <v>0</v>
      </c>
      <c r="E531" s="129">
        <v>0</v>
      </c>
      <c r="F531" s="129">
        <v>0</v>
      </c>
      <c r="G531" s="129" t="s">
        <v>54</v>
      </c>
      <c r="H531" s="129" t="s">
        <v>55</v>
      </c>
      <c r="I531" s="129" t="s">
        <v>55</v>
      </c>
      <c r="J531" s="129" t="s">
        <v>55</v>
      </c>
      <c r="K531" s="129" t="s">
        <v>18</v>
      </c>
      <c r="L531" s="129">
        <v>90</v>
      </c>
      <c r="M531" s="129" t="s">
        <v>173</v>
      </c>
      <c r="N531" s="129">
        <v>0</v>
      </c>
      <c r="O531" s="129" t="s">
        <v>173</v>
      </c>
      <c r="P531" s="129">
        <v>0</v>
      </c>
      <c r="Q531" s="129" t="s">
        <v>173</v>
      </c>
      <c r="R531" s="129">
        <v>0</v>
      </c>
      <c r="S531" s="129">
        <v>2</v>
      </c>
      <c r="T531" s="129" t="s">
        <v>174</v>
      </c>
      <c r="U531" s="129">
        <v>4.3917000000000002</v>
      </c>
      <c r="V531" s="129">
        <v>0.66979999999999995</v>
      </c>
      <c r="W531" s="129" t="s">
        <v>4515</v>
      </c>
      <c r="X531" s="129">
        <v>0.33260000000000001</v>
      </c>
      <c r="Y531" s="129">
        <v>39.880099999999999</v>
      </c>
      <c r="Z531" s="129">
        <v>0.36220000000000002</v>
      </c>
      <c r="AA531" s="129" t="s">
        <v>4516</v>
      </c>
      <c r="AB531" s="129">
        <v>1.55E-2</v>
      </c>
      <c r="AC531" s="129" t="s">
        <v>179</v>
      </c>
      <c r="AD531" s="129">
        <v>8.6999999999999994E-3</v>
      </c>
      <c r="AE531" s="129" t="s">
        <v>179</v>
      </c>
      <c r="AF531" s="129">
        <v>1.67E-2</v>
      </c>
      <c r="AG531" s="129">
        <v>0.1628</v>
      </c>
      <c r="AH531" s="129">
        <v>7.7999999999999996E-3</v>
      </c>
      <c r="AI531" s="129">
        <v>7.6062000000000003</v>
      </c>
      <c r="AJ531" s="129">
        <v>3.2399999999999998E-2</v>
      </c>
      <c r="AK531" s="129">
        <v>0.79979999999999996</v>
      </c>
      <c r="AL531" s="129">
        <v>8.8000000000000005E-3</v>
      </c>
      <c r="AM531" s="129" t="s">
        <v>933</v>
      </c>
      <c r="AN531" s="129">
        <v>8.8000000000000005E-3</v>
      </c>
      <c r="AO531" s="129" t="s">
        <v>1072</v>
      </c>
      <c r="AP531" s="129">
        <v>4.3E-3</v>
      </c>
      <c r="AQ531" s="129">
        <v>0.1099</v>
      </c>
      <c r="AR531" s="129">
        <v>5.0000000000000001E-3</v>
      </c>
      <c r="AS531" s="129" t="s">
        <v>4517</v>
      </c>
      <c r="AT531" s="129">
        <v>2.6599999999999999E-2</v>
      </c>
      <c r="AU531" s="129" t="s">
        <v>302</v>
      </c>
      <c r="AV531" s="129">
        <v>3.8E-3</v>
      </c>
      <c r="AW531" s="129">
        <v>9.5999999999999992E-3</v>
      </c>
      <c r="AX531" s="129">
        <v>1.1000000000000001E-3</v>
      </c>
      <c r="AY531" s="129" t="s">
        <v>265</v>
      </c>
      <c r="AZ531" s="129">
        <v>8.0000000000000004E-4</v>
      </c>
      <c r="BA531" s="129">
        <v>8.3000000000000001E-3</v>
      </c>
      <c r="BB531" s="129">
        <v>6.9999999999999999E-4</v>
      </c>
      <c r="BC531" s="129" t="s">
        <v>245</v>
      </c>
      <c r="BD531" s="129">
        <v>5.0000000000000001E-4</v>
      </c>
      <c r="BE531" s="129" t="s">
        <v>179</v>
      </c>
      <c r="BF531" s="129">
        <v>2.9999999999999997E-4</v>
      </c>
      <c r="BG531" s="129" t="s">
        <v>179</v>
      </c>
      <c r="BH531" s="129">
        <v>1E-4</v>
      </c>
      <c r="BI531" s="129" t="s">
        <v>318</v>
      </c>
      <c r="BJ531" s="129">
        <v>2.0000000000000001E-4</v>
      </c>
      <c r="BK531" s="129">
        <v>1.0699999999999999E-2</v>
      </c>
      <c r="BL531" s="129">
        <v>5.0000000000000001E-4</v>
      </c>
      <c r="BM531" s="129">
        <v>3.2000000000000002E-3</v>
      </c>
      <c r="BN531" s="129">
        <v>2.9999999999999997E-4</v>
      </c>
      <c r="BO531" s="129" t="s">
        <v>410</v>
      </c>
      <c r="BP531" s="129">
        <v>5.9999999999999995E-4</v>
      </c>
      <c r="BQ531" s="129" t="s">
        <v>179</v>
      </c>
      <c r="BR531" s="129">
        <v>2.9999999999999997E-4</v>
      </c>
      <c r="BS531" s="129" t="s">
        <v>179</v>
      </c>
      <c r="BT531" s="129">
        <v>4.0000000000000002E-4</v>
      </c>
      <c r="BU531" s="129" t="s">
        <v>179</v>
      </c>
      <c r="BV531" s="129">
        <v>6.9999999999999999E-4</v>
      </c>
      <c r="BW531" s="129" t="s">
        <v>18</v>
      </c>
      <c r="BX531" s="129"/>
      <c r="BY531" s="129" t="s">
        <v>179</v>
      </c>
      <c r="BZ531" s="129">
        <v>1.1000000000000001E-3</v>
      </c>
      <c r="CA531" s="129" t="s">
        <v>179</v>
      </c>
      <c r="CB531" s="129">
        <v>8.0000000000000004E-4</v>
      </c>
      <c r="CC531" s="129" t="s">
        <v>179</v>
      </c>
      <c r="CD531" s="129">
        <v>2.0999999999999999E-3</v>
      </c>
      <c r="CE531" s="129" t="s">
        <v>179</v>
      </c>
      <c r="CF531" s="129">
        <v>2.3E-3</v>
      </c>
      <c r="CG531" s="129" t="s">
        <v>179</v>
      </c>
      <c r="CH531" s="129">
        <v>1E-4</v>
      </c>
      <c r="CI531" s="129" t="s">
        <v>179</v>
      </c>
      <c r="CJ531" s="129">
        <v>7.1000000000000004E-3</v>
      </c>
      <c r="CK531" s="129" t="s">
        <v>179</v>
      </c>
      <c r="CL531" s="129">
        <v>1.11E-2</v>
      </c>
      <c r="CM531" s="129" t="s">
        <v>179</v>
      </c>
      <c r="CN531" s="129">
        <v>3.8E-3</v>
      </c>
      <c r="CO531" s="129" t="s">
        <v>179</v>
      </c>
      <c r="CP531" s="129">
        <v>8.0000000000000004E-4</v>
      </c>
      <c r="CQ531" s="129" t="s">
        <v>179</v>
      </c>
      <c r="CR531" s="129">
        <v>3.3E-3</v>
      </c>
      <c r="CS531" s="129" t="s">
        <v>179</v>
      </c>
      <c r="CT531" s="129">
        <v>1.9E-3</v>
      </c>
      <c r="CU531" s="129" t="s">
        <v>18</v>
      </c>
      <c r="CV531" s="129"/>
      <c r="CW531" s="129" t="s">
        <v>18</v>
      </c>
      <c r="CX531" s="129"/>
      <c r="CY531" s="129" t="s">
        <v>179</v>
      </c>
      <c r="CZ531" s="129">
        <v>5.0000000000000001E-4</v>
      </c>
      <c r="DA531" s="129" t="s">
        <v>179</v>
      </c>
      <c r="DB531" s="129">
        <v>5.0000000000000001E-4</v>
      </c>
      <c r="DC531" s="129" t="s">
        <v>179</v>
      </c>
      <c r="DD531" s="129">
        <v>5.9999999999999995E-4</v>
      </c>
      <c r="DE531" s="129" t="s">
        <v>179</v>
      </c>
      <c r="DF531" s="129">
        <v>5.9999999999999995E-4</v>
      </c>
      <c r="DG531" s="129" t="s">
        <v>179</v>
      </c>
      <c r="DH531" s="129">
        <v>4.0000000000000002E-4</v>
      </c>
      <c r="DI531" s="129" t="s">
        <v>179</v>
      </c>
      <c r="DJ531" s="129">
        <v>4.0000000000000002E-4</v>
      </c>
      <c r="DK531" s="129" t="s">
        <v>4514</v>
      </c>
      <c r="DL531" s="129" t="s">
        <v>59</v>
      </c>
      <c r="DM531" s="129"/>
      <c r="DN531" s="129"/>
      <c r="DO531" s="130"/>
      <c r="DS531" s="129">
        <v>20</v>
      </c>
      <c r="DT531" s="129" t="s">
        <v>5997</v>
      </c>
      <c r="DW531" t="s">
        <v>5404</v>
      </c>
    </row>
    <row r="532" spans="1:127">
      <c r="A532" s="127">
        <v>203</v>
      </c>
      <c r="B532" s="128">
        <v>44754.87222222222</v>
      </c>
      <c r="C532" s="129" t="s">
        <v>52</v>
      </c>
      <c r="D532" s="129">
        <v>0</v>
      </c>
      <c r="E532" s="129">
        <v>0</v>
      </c>
      <c r="F532" s="129">
        <v>0</v>
      </c>
      <c r="G532" s="129" t="s">
        <v>54</v>
      </c>
      <c r="H532" s="129" t="s">
        <v>55</v>
      </c>
      <c r="I532" s="129" t="s">
        <v>55</v>
      </c>
      <c r="J532" s="129" t="s">
        <v>55</v>
      </c>
      <c r="K532" s="129" t="s">
        <v>18</v>
      </c>
      <c r="L532" s="129">
        <v>90</v>
      </c>
      <c r="M532" s="129" t="s">
        <v>173</v>
      </c>
      <c r="N532" s="129">
        <v>0</v>
      </c>
      <c r="O532" s="129" t="s">
        <v>173</v>
      </c>
      <c r="P532" s="129">
        <v>0</v>
      </c>
      <c r="Q532" s="129" t="s">
        <v>173</v>
      </c>
      <c r="R532" s="129">
        <v>0</v>
      </c>
      <c r="S532" s="129">
        <v>2</v>
      </c>
      <c r="T532" s="129" t="s">
        <v>174</v>
      </c>
      <c r="U532" s="129">
        <v>3.0836999999999999</v>
      </c>
      <c r="V532" s="129">
        <v>0.66279999999999994</v>
      </c>
      <c r="W532" s="129" t="s">
        <v>4518</v>
      </c>
      <c r="X532" s="129">
        <v>0.34329999999999999</v>
      </c>
      <c r="Y532" s="129">
        <v>38.696800000000003</v>
      </c>
      <c r="Z532" s="129">
        <v>0.3589</v>
      </c>
      <c r="AA532" s="129" t="s">
        <v>1023</v>
      </c>
      <c r="AB532" s="129">
        <v>1.61E-2</v>
      </c>
      <c r="AC532" s="129" t="s">
        <v>179</v>
      </c>
      <c r="AD532" s="129">
        <v>9.1999999999999998E-3</v>
      </c>
      <c r="AE532" s="129" t="s">
        <v>179</v>
      </c>
      <c r="AF532" s="129">
        <v>1.8800000000000001E-2</v>
      </c>
      <c r="AG532" s="129">
        <v>0.14199999999999999</v>
      </c>
      <c r="AH532" s="129">
        <v>7.7000000000000002E-3</v>
      </c>
      <c r="AI532" s="129">
        <v>8.0266999999999999</v>
      </c>
      <c r="AJ532" s="129">
        <v>3.3700000000000001E-2</v>
      </c>
      <c r="AK532" s="129">
        <v>0.84199999999999997</v>
      </c>
      <c r="AL532" s="129">
        <v>8.9999999999999993E-3</v>
      </c>
      <c r="AM532" s="129" t="s">
        <v>594</v>
      </c>
      <c r="AN532" s="129">
        <v>9.2999999999999992E-3</v>
      </c>
      <c r="AO532" s="129" t="s">
        <v>184</v>
      </c>
      <c r="AP532" s="129">
        <v>4.1999999999999997E-3</v>
      </c>
      <c r="AQ532" s="129">
        <v>0.1153</v>
      </c>
      <c r="AR532" s="129">
        <v>5.1000000000000004E-3</v>
      </c>
      <c r="AS532" s="129" t="s">
        <v>4519</v>
      </c>
      <c r="AT532" s="129">
        <v>2.9000000000000001E-2</v>
      </c>
      <c r="AU532" s="129" t="s">
        <v>288</v>
      </c>
      <c r="AV532" s="129">
        <v>4.1000000000000003E-3</v>
      </c>
      <c r="AW532" s="129">
        <v>7.1000000000000004E-3</v>
      </c>
      <c r="AX532" s="129">
        <v>1E-3</v>
      </c>
      <c r="AY532" s="129" t="s">
        <v>248</v>
      </c>
      <c r="AZ532" s="129">
        <v>8.9999999999999998E-4</v>
      </c>
      <c r="BA532" s="129">
        <v>9.2999999999999992E-3</v>
      </c>
      <c r="BB532" s="129">
        <v>8.0000000000000004E-4</v>
      </c>
      <c r="BC532" s="129" t="s">
        <v>285</v>
      </c>
      <c r="BD532" s="129">
        <v>5.0000000000000001E-4</v>
      </c>
      <c r="BE532" s="129" t="s">
        <v>285</v>
      </c>
      <c r="BF532" s="129">
        <v>4.0000000000000002E-4</v>
      </c>
      <c r="BG532" s="129" t="s">
        <v>179</v>
      </c>
      <c r="BH532" s="129">
        <v>1E-4</v>
      </c>
      <c r="BI532" s="129" t="s">
        <v>179</v>
      </c>
      <c r="BJ532" s="129">
        <v>2.0000000000000001E-4</v>
      </c>
      <c r="BK532" s="129">
        <v>1.09E-2</v>
      </c>
      <c r="BL532" s="129">
        <v>5.0000000000000001E-4</v>
      </c>
      <c r="BM532" s="129">
        <v>2.8999999999999998E-3</v>
      </c>
      <c r="BN532" s="129">
        <v>2.9999999999999997E-4</v>
      </c>
      <c r="BO532" s="129" t="s">
        <v>377</v>
      </c>
      <c r="BP532" s="129">
        <v>5.9999999999999995E-4</v>
      </c>
      <c r="BQ532" s="129" t="s">
        <v>179</v>
      </c>
      <c r="BR532" s="129">
        <v>2.9999999999999997E-4</v>
      </c>
      <c r="BS532" s="129" t="s">
        <v>179</v>
      </c>
      <c r="BT532" s="129">
        <v>4.0000000000000002E-4</v>
      </c>
      <c r="BU532" s="129" t="s">
        <v>179</v>
      </c>
      <c r="BV532" s="129">
        <v>5.9999999999999995E-4</v>
      </c>
      <c r="BW532" s="129" t="s">
        <v>267</v>
      </c>
      <c r="BX532" s="129">
        <v>8.0000000000000004E-4</v>
      </c>
      <c r="BY532" s="129" t="s">
        <v>18</v>
      </c>
      <c r="BZ532" s="129"/>
      <c r="CA532" s="129" t="s">
        <v>211</v>
      </c>
      <c r="CB532" s="129">
        <v>8.0000000000000004E-4</v>
      </c>
      <c r="CC532" s="129" t="s">
        <v>179</v>
      </c>
      <c r="CD532" s="129">
        <v>2.0999999999999999E-3</v>
      </c>
      <c r="CE532" s="129" t="s">
        <v>179</v>
      </c>
      <c r="CF532" s="129">
        <v>2.2000000000000001E-3</v>
      </c>
      <c r="CG532" s="129" t="s">
        <v>179</v>
      </c>
      <c r="CH532" s="129">
        <v>1E-4</v>
      </c>
      <c r="CI532" s="129" t="s">
        <v>287</v>
      </c>
      <c r="CJ532" s="129">
        <v>7.1000000000000004E-3</v>
      </c>
      <c r="CK532" s="129" t="s">
        <v>179</v>
      </c>
      <c r="CL532" s="129">
        <v>1.14E-2</v>
      </c>
      <c r="CM532" s="129" t="s">
        <v>179</v>
      </c>
      <c r="CN532" s="129">
        <v>4.7000000000000002E-3</v>
      </c>
      <c r="CO532" s="129" t="s">
        <v>179</v>
      </c>
      <c r="CP532" s="129">
        <v>8.9999999999999998E-4</v>
      </c>
      <c r="CQ532" s="129" t="s">
        <v>179</v>
      </c>
      <c r="CR532" s="129">
        <v>3.2000000000000002E-3</v>
      </c>
      <c r="CS532" s="129" t="s">
        <v>179</v>
      </c>
      <c r="CT532" s="129">
        <v>1.9E-3</v>
      </c>
      <c r="CU532" s="129" t="s">
        <v>18</v>
      </c>
      <c r="CV532" s="129"/>
      <c r="CW532" s="129" t="s">
        <v>18</v>
      </c>
      <c r="CX532" s="129"/>
      <c r="CY532" s="129" t="s">
        <v>179</v>
      </c>
      <c r="CZ532" s="129">
        <v>5.9999999999999995E-4</v>
      </c>
      <c r="DA532" s="129" t="s">
        <v>179</v>
      </c>
      <c r="DB532" s="129">
        <v>5.9999999999999995E-4</v>
      </c>
      <c r="DC532" s="129" t="s">
        <v>179</v>
      </c>
      <c r="DD532" s="129">
        <v>5.9999999999999995E-4</v>
      </c>
      <c r="DE532" s="129" t="s">
        <v>179</v>
      </c>
      <c r="DF532" s="129">
        <v>5.9999999999999995E-4</v>
      </c>
      <c r="DG532" s="129" t="s">
        <v>179</v>
      </c>
      <c r="DH532" s="129">
        <v>4.0000000000000002E-4</v>
      </c>
      <c r="DI532" s="129" t="s">
        <v>179</v>
      </c>
      <c r="DJ532" s="129">
        <v>4.0000000000000002E-4</v>
      </c>
      <c r="DK532" s="129" t="s">
        <v>4514</v>
      </c>
      <c r="DL532" s="129" t="s">
        <v>59</v>
      </c>
      <c r="DM532" s="129"/>
      <c r="DN532" s="129"/>
      <c r="DO532" s="130"/>
      <c r="DS532" s="129">
        <v>33</v>
      </c>
      <c r="DT532" s="129" t="s">
        <v>6006</v>
      </c>
      <c r="DW532" t="s">
        <v>5405</v>
      </c>
    </row>
    <row r="533" spans="1:127">
      <c r="A533" s="127">
        <v>204</v>
      </c>
      <c r="B533" s="128">
        <v>44755.078472222223</v>
      </c>
      <c r="C533" s="129" t="s">
        <v>52</v>
      </c>
      <c r="D533" s="129">
        <v>0</v>
      </c>
      <c r="E533" s="129">
        <v>0</v>
      </c>
      <c r="F533" s="129">
        <v>0</v>
      </c>
      <c r="G533" s="129" t="s">
        <v>54</v>
      </c>
      <c r="H533" s="129" t="s">
        <v>55</v>
      </c>
      <c r="I533" s="129" t="s">
        <v>55</v>
      </c>
      <c r="J533" s="129" t="s">
        <v>55</v>
      </c>
      <c r="K533" s="129" t="s">
        <v>18</v>
      </c>
      <c r="L533" s="129">
        <v>90</v>
      </c>
      <c r="M533" s="129" t="s">
        <v>173</v>
      </c>
      <c r="N533" s="129">
        <v>0</v>
      </c>
      <c r="O533" s="129" t="s">
        <v>173</v>
      </c>
      <c r="P533" s="129">
        <v>0</v>
      </c>
      <c r="Q533" s="129" t="s">
        <v>173</v>
      </c>
      <c r="R533" s="129">
        <v>0</v>
      </c>
      <c r="S533" s="129">
        <v>2</v>
      </c>
      <c r="T533" s="129" t="s">
        <v>174</v>
      </c>
      <c r="U533" s="129">
        <v>3.1995</v>
      </c>
      <c r="V533" s="129">
        <v>0.66300000000000003</v>
      </c>
      <c r="W533" s="129" t="s">
        <v>4520</v>
      </c>
      <c r="X533" s="129">
        <v>0.3241</v>
      </c>
      <c r="Y533" s="129">
        <v>38.887799999999999</v>
      </c>
      <c r="Z533" s="129">
        <v>0.35809999999999997</v>
      </c>
      <c r="AA533" s="129" t="s">
        <v>423</v>
      </c>
      <c r="AB533" s="129">
        <v>1.5699999999999999E-2</v>
      </c>
      <c r="AC533" s="129" t="s">
        <v>179</v>
      </c>
      <c r="AD533" s="129">
        <v>9.7999999999999997E-3</v>
      </c>
      <c r="AE533" s="129" t="s">
        <v>179</v>
      </c>
      <c r="AF533" s="129">
        <v>1.7299999999999999E-2</v>
      </c>
      <c r="AG533" s="129">
        <v>0.13170000000000001</v>
      </c>
      <c r="AH533" s="129">
        <v>7.4999999999999997E-3</v>
      </c>
      <c r="AI533" s="129">
        <v>7.7789000000000001</v>
      </c>
      <c r="AJ533" s="129">
        <v>3.3000000000000002E-2</v>
      </c>
      <c r="AK533" s="129">
        <v>0.81850000000000001</v>
      </c>
      <c r="AL533" s="129">
        <v>8.8999999999999999E-3</v>
      </c>
      <c r="AM533" s="129" t="s">
        <v>1309</v>
      </c>
      <c r="AN533" s="129">
        <v>8.8000000000000005E-3</v>
      </c>
      <c r="AO533" s="129" t="s">
        <v>556</v>
      </c>
      <c r="AP533" s="129">
        <v>4.3E-3</v>
      </c>
      <c r="AQ533" s="129">
        <v>0.13800000000000001</v>
      </c>
      <c r="AR533" s="129">
        <v>5.5999999999999999E-3</v>
      </c>
      <c r="AS533" s="129" t="s">
        <v>4521</v>
      </c>
      <c r="AT533" s="129">
        <v>2.8400000000000002E-2</v>
      </c>
      <c r="AU533" s="129" t="s">
        <v>179</v>
      </c>
      <c r="AV533" s="129">
        <v>4.0000000000000001E-3</v>
      </c>
      <c r="AW533" s="129">
        <v>8.3000000000000001E-3</v>
      </c>
      <c r="AX533" s="129">
        <v>1E-3</v>
      </c>
      <c r="AY533" s="129" t="s">
        <v>429</v>
      </c>
      <c r="AZ533" s="129">
        <v>8.0000000000000004E-4</v>
      </c>
      <c r="BA533" s="129">
        <v>8.6E-3</v>
      </c>
      <c r="BB533" s="129">
        <v>8.0000000000000004E-4</v>
      </c>
      <c r="BC533" s="129" t="s">
        <v>211</v>
      </c>
      <c r="BD533" s="129">
        <v>5.0000000000000001E-4</v>
      </c>
      <c r="BE533" s="129" t="s">
        <v>179</v>
      </c>
      <c r="BF533" s="129">
        <v>2.9999999999999997E-4</v>
      </c>
      <c r="BG533" s="129" t="s">
        <v>179</v>
      </c>
      <c r="BH533" s="129">
        <v>1E-4</v>
      </c>
      <c r="BI533" s="129" t="s">
        <v>179</v>
      </c>
      <c r="BJ533" s="129">
        <v>2.0000000000000001E-4</v>
      </c>
      <c r="BK533" s="129">
        <v>1.1599999999999999E-2</v>
      </c>
      <c r="BL533" s="129">
        <v>5.0000000000000001E-4</v>
      </c>
      <c r="BM533" s="129">
        <v>3.3999999999999998E-3</v>
      </c>
      <c r="BN533" s="129">
        <v>2.9999999999999997E-4</v>
      </c>
      <c r="BO533" s="129" t="s">
        <v>410</v>
      </c>
      <c r="BP533" s="129">
        <v>5.9999999999999995E-4</v>
      </c>
      <c r="BQ533" s="129" t="s">
        <v>179</v>
      </c>
      <c r="BR533" s="129">
        <v>2.9999999999999997E-4</v>
      </c>
      <c r="BS533" s="129" t="s">
        <v>179</v>
      </c>
      <c r="BT533" s="129">
        <v>4.0000000000000002E-4</v>
      </c>
      <c r="BU533" s="129" t="s">
        <v>179</v>
      </c>
      <c r="BV533" s="129">
        <v>5.9999999999999995E-4</v>
      </c>
      <c r="BW533" s="129" t="s">
        <v>18</v>
      </c>
      <c r="BX533" s="129"/>
      <c r="BY533" s="129" t="s">
        <v>179</v>
      </c>
      <c r="BZ533" s="129">
        <v>1.1000000000000001E-3</v>
      </c>
      <c r="CA533" s="129" t="s">
        <v>179</v>
      </c>
      <c r="CB533" s="129">
        <v>8.0000000000000004E-4</v>
      </c>
      <c r="CC533" s="129" t="s">
        <v>179</v>
      </c>
      <c r="CD533" s="129">
        <v>2.0999999999999999E-3</v>
      </c>
      <c r="CE533" s="129" t="s">
        <v>179</v>
      </c>
      <c r="CF533" s="129">
        <v>2.3E-3</v>
      </c>
      <c r="CG533" s="129" t="s">
        <v>179</v>
      </c>
      <c r="CH533" s="129">
        <v>1E-4</v>
      </c>
      <c r="CI533" s="129" t="s">
        <v>179</v>
      </c>
      <c r="CJ533" s="129">
        <v>7.1999999999999998E-3</v>
      </c>
      <c r="CK533" s="129" t="s">
        <v>179</v>
      </c>
      <c r="CL533" s="129">
        <v>1.1299999999999999E-2</v>
      </c>
      <c r="CM533" s="129" t="s">
        <v>179</v>
      </c>
      <c r="CN533" s="129">
        <v>4.1999999999999997E-3</v>
      </c>
      <c r="CO533" s="129" t="s">
        <v>179</v>
      </c>
      <c r="CP533" s="129">
        <v>8.9999999999999998E-4</v>
      </c>
      <c r="CQ533" s="129" t="s">
        <v>179</v>
      </c>
      <c r="CR533" s="129">
        <v>3.5000000000000001E-3</v>
      </c>
      <c r="CS533" s="129" t="s">
        <v>179</v>
      </c>
      <c r="CT533" s="129">
        <v>2E-3</v>
      </c>
      <c r="CU533" s="129" t="s">
        <v>179</v>
      </c>
      <c r="CV533" s="129">
        <v>8.0000000000000004E-4</v>
      </c>
      <c r="CW533" s="129" t="s">
        <v>18</v>
      </c>
      <c r="CX533" s="129"/>
      <c r="CY533" s="129" t="s">
        <v>179</v>
      </c>
      <c r="CZ533" s="129">
        <v>5.9999999999999995E-4</v>
      </c>
      <c r="DA533" s="129" t="s">
        <v>179</v>
      </c>
      <c r="DB533" s="129">
        <v>5.9999999999999995E-4</v>
      </c>
      <c r="DC533" s="129" t="s">
        <v>192</v>
      </c>
      <c r="DD533" s="129">
        <v>5.9999999999999995E-4</v>
      </c>
      <c r="DE533" s="129" t="s">
        <v>179</v>
      </c>
      <c r="DF533" s="129">
        <v>5.9999999999999995E-4</v>
      </c>
      <c r="DG533" s="129" t="s">
        <v>179</v>
      </c>
      <c r="DH533" s="129">
        <v>4.0000000000000002E-4</v>
      </c>
      <c r="DI533" s="129" t="s">
        <v>179</v>
      </c>
      <c r="DJ533" s="129">
        <v>4.0000000000000002E-4</v>
      </c>
      <c r="DK533" s="129" t="s">
        <v>4522</v>
      </c>
      <c r="DL533" s="129" t="s">
        <v>59</v>
      </c>
      <c r="DM533" s="129"/>
      <c r="DN533" s="129"/>
      <c r="DO533" s="130"/>
      <c r="DS533" s="129">
        <v>7</v>
      </c>
      <c r="DT533" s="129" t="s">
        <v>1596</v>
      </c>
      <c r="DW533" t="s">
        <v>5406</v>
      </c>
    </row>
    <row r="534" spans="1:127">
      <c r="A534" s="127">
        <v>205</v>
      </c>
      <c r="B534" s="128">
        <v>44755.079861111109</v>
      </c>
      <c r="C534" s="129" t="s">
        <v>52</v>
      </c>
      <c r="D534" s="129">
        <v>0</v>
      </c>
      <c r="E534" s="129">
        <v>0</v>
      </c>
      <c r="F534" s="129">
        <v>0</v>
      </c>
      <c r="G534" s="129" t="s">
        <v>54</v>
      </c>
      <c r="H534" s="129" t="s">
        <v>55</v>
      </c>
      <c r="I534" s="129" t="s">
        <v>55</v>
      </c>
      <c r="J534" s="129" t="s">
        <v>55</v>
      </c>
      <c r="K534" s="129" t="s">
        <v>18</v>
      </c>
      <c r="L534" s="129">
        <v>90</v>
      </c>
      <c r="M534" s="129" t="s">
        <v>173</v>
      </c>
      <c r="N534" s="129">
        <v>0</v>
      </c>
      <c r="O534" s="129" t="s">
        <v>173</v>
      </c>
      <c r="P534" s="129">
        <v>0</v>
      </c>
      <c r="Q534" s="129" t="s">
        <v>173</v>
      </c>
      <c r="R534" s="129">
        <v>0</v>
      </c>
      <c r="S534" s="129">
        <v>2</v>
      </c>
      <c r="T534" s="129" t="s">
        <v>174</v>
      </c>
      <c r="U534" s="129">
        <v>3.8635000000000002</v>
      </c>
      <c r="V534" s="129">
        <v>0.66320000000000001</v>
      </c>
      <c r="W534" s="129" t="s">
        <v>4523</v>
      </c>
      <c r="X534" s="129">
        <v>0.31369999999999998</v>
      </c>
      <c r="Y534" s="129">
        <v>37.856999999999999</v>
      </c>
      <c r="Z534" s="129">
        <v>0.35199999999999998</v>
      </c>
      <c r="AA534" s="129" t="s">
        <v>387</v>
      </c>
      <c r="AB534" s="129">
        <v>1.55E-2</v>
      </c>
      <c r="AC534" s="129" t="s">
        <v>179</v>
      </c>
      <c r="AD534" s="129">
        <v>9.7999999999999997E-3</v>
      </c>
      <c r="AE534" s="129" t="s">
        <v>179</v>
      </c>
      <c r="AF534" s="129">
        <v>1.7000000000000001E-2</v>
      </c>
      <c r="AG534" s="129">
        <v>0.12379999999999999</v>
      </c>
      <c r="AH534" s="129">
        <v>7.4000000000000003E-3</v>
      </c>
      <c r="AI534" s="129">
        <v>7.5481999999999996</v>
      </c>
      <c r="AJ534" s="129">
        <v>3.2500000000000001E-2</v>
      </c>
      <c r="AK534" s="129">
        <v>0.79290000000000005</v>
      </c>
      <c r="AL534" s="129">
        <v>8.8000000000000005E-3</v>
      </c>
      <c r="AM534" s="129" t="s">
        <v>179</v>
      </c>
      <c r="AN534" s="129">
        <v>8.6E-3</v>
      </c>
      <c r="AO534" s="129" t="s">
        <v>823</v>
      </c>
      <c r="AP534" s="129">
        <v>4.1999999999999997E-3</v>
      </c>
      <c r="AQ534" s="129">
        <v>0.128</v>
      </c>
      <c r="AR534" s="129">
        <v>5.4000000000000003E-3</v>
      </c>
      <c r="AS534" s="129" t="s">
        <v>4524</v>
      </c>
      <c r="AT534" s="129">
        <v>2.7900000000000001E-2</v>
      </c>
      <c r="AU534" s="129" t="s">
        <v>349</v>
      </c>
      <c r="AV534" s="129">
        <v>4.0000000000000001E-3</v>
      </c>
      <c r="AW534" s="129">
        <v>8.5000000000000006E-3</v>
      </c>
      <c r="AX534" s="129">
        <v>1.1000000000000001E-3</v>
      </c>
      <c r="AY534" s="129" t="s">
        <v>349</v>
      </c>
      <c r="AZ534" s="129">
        <v>8.9999999999999998E-4</v>
      </c>
      <c r="BA534" s="129">
        <v>7.9000000000000008E-3</v>
      </c>
      <c r="BB534" s="129">
        <v>6.9999999999999999E-4</v>
      </c>
      <c r="BC534" s="129" t="s">
        <v>406</v>
      </c>
      <c r="BD534" s="129">
        <v>5.0000000000000001E-4</v>
      </c>
      <c r="BE534" s="129" t="s">
        <v>179</v>
      </c>
      <c r="BF534" s="129">
        <v>2.9999999999999997E-4</v>
      </c>
      <c r="BG534" s="129" t="s">
        <v>179</v>
      </c>
      <c r="BH534" s="129">
        <v>1E-4</v>
      </c>
      <c r="BI534" s="129" t="s">
        <v>286</v>
      </c>
      <c r="BJ534" s="129">
        <v>2.0000000000000001E-4</v>
      </c>
      <c r="BK534" s="129">
        <v>1.11E-2</v>
      </c>
      <c r="BL534" s="129">
        <v>5.0000000000000001E-4</v>
      </c>
      <c r="BM534" s="129">
        <v>3.0000000000000001E-3</v>
      </c>
      <c r="BN534" s="129">
        <v>2.9999999999999997E-4</v>
      </c>
      <c r="BO534" s="129" t="s">
        <v>377</v>
      </c>
      <c r="BP534" s="129">
        <v>5.9999999999999995E-4</v>
      </c>
      <c r="BQ534" s="129" t="s">
        <v>179</v>
      </c>
      <c r="BR534" s="129">
        <v>2.9999999999999997E-4</v>
      </c>
      <c r="BS534" s="129" t="s">
        <v>179</v>
      </c>
      <c r="BT534" s="129">
        <v>4.0000000000000002E-4</v>
      </c>
      <c r="BU534" s="129" t="s">
        <v>179</v>
      </c>
      <c r="BV534" s="129">
        <v>5.9999999999999995E-4</v>
      </c>
      <c r="BW534" s="129" t="s">
        <v>18</v>
      </c>
      <c r="BX534" s="129"/>
      <c r="BY534" s="129" t="s">
        <v>18</v>
      </c>
      <c r="BZ534" s="129"/>
      <c r="CA534" s="129" t="s">
        <v>179</v>
      </c>
      <c r="CB534" s="129">
        <v>8.0000000000000004E-4</v>
      </c>
      <c r="CC534" s="129" t="s">
        <v>179</v>
      </c>
      <c r="CD534" s="129">
        <v>2.0999999999999999E-3</v>
      </c>
      <c r="CE534" s="129" t="s">
        <v>179</v>
      </c>
      <c r="CF534" s="129">
        <v>2.3E-3</v>
      </c>
      <c r="CG534" s="129" t="s">
        <v>216</v>
      </c>
      <c r="CH534" s="129">
        <v>1E-4</v>
      </c>
      <c r="CI534" s="129" t="s">
        <v>179</v>
      </c>
      <c r="CJ534" s="129">
        <v>7.4999999999999997E-3</v>
      </c>
      <c r="CK534" s="129" t="s">
        <v>179</v>
      </c>
      <c r="CL534" s="129">
        <v>1.11E-2</v>
      </c>
      <c r="CM534" s="129" t="s">
        <v>210</v>
      </c>
      <c r="CN534" s="129">
        <v>4.5999999999999999E-3</v>
      </c>
      <c r="CO534" s="129" t="s">
        <v>179</v>
      </c>
      <c r="CP534" s="129">
        <v>8.9999999999999998E-4</v>
      </c>
      <c r="CQ534" s="129" t="s">
        <v>179</v>
      </c>
      <c r="CR534" s="129">
        <v>3.3E-3</v>
      </c>
      <c r="CS534" s="129" t="s">
        <v>179</v>
      </c>
      <c r="CT534" s="129">
        <v>1.9E-3</v>
      </c>
      <c r="CU534" s="129" t="s">
        <v>179</v>
      </c>
      <c r="CV534" s="129">
        <v>8.0000000000000004E-4</v>
      </c>
      <c r="CW534" s="129" t="s">
        <v>18</v>
      </c>
      <c r="CX534" s="129"/>
      <c r="CY534" s="129" t="s">
        <v>179</v>
      </c>
      <c r="CZ534" s="129">
        <v>5.0000000000000001E-4</v>
      </c>
      <c r="DA534" s="129" t="s">
        <v>179</v>
      </c>
      <c r="DB534" s="129">
        <v>5.9999999999999995E-4</v>
      </c>
      <c r="DC534" s="129" t="s">
        <v>179</v>
      </c>
      <c r="DD534" s="129">
        <v>5.9999999999999995E-4</v>
      </c>
      <c r="DE534" s="129" t="s">
        <v>179</v>
      </c>
      <c r="DF534" s="129">
        <v>5.9999999999999995E-4</v>
      </c>
      <c r="DG534" s="129" t="s">
        <v>179</v>
      </c>
      <c r="DH534" s="129">
        <v>4.0000000000000002E-4</v>
      </c>
      <c r="DI534" s="129" t="s">
        <v>179</v>
      </c>
      <c r="DJ534" s="129">
        <v>4.0000000000000002E-4</v>
      </c>
      <c r="DK534" s="129" t="s">
        <v>4522</v>
      </c>
      <c r="DL534" s="129" t="s">
        <v>59</v>
      </c>
      <c r="DM534" s="129"/>
      <c r="DN534" s="129"/>
      <c r="DO534" s="130"/>
      <c r="DS534" s="129">
        <v>14</v>
      </c>
      <c r="DT534" s="129" t="s">
        <v>919</v>
      </c>
      <c r="DW534" t="s">
        <v>5407</v>
      </c>
    </row>
    <row r="535" spans="1:127">
      <c r="A535" s="127">
        <v>206</v>
      </c>
      <c r="B535" s="128">
        <v>44755.081944444442</v>
      </c>
      <c r="C535" s="129" t="s">
        <v>52</v>
      </c>
      <c r="D535" s="129">
        <v>0</v>
      </c>
      <c r="E535" s="129">
        <v>0</v>
      </c>
      <c r="F535" s="129">
        <v>0</v>
      </c>
      <c r="G535" s="129" t="s">
        <v>54</v>
      </c>
      <c r="H535" s="129" t="s">
        <v>55</v>
      </c>
      <c r="I535" s="129" t="s">
        <v>55</v>
      </c>
      <c r="J535" s="129" t="s">
        <v>55</v>
      </c>
      <c r="K535" s="129" t="s">
        <v>18</v>
      </c>
      <c r="L535" s="129">
        <v>90</v>
      </c>
      <c r="M535" s="129" t="s">
        <v>173</v>
      </c>
      <c r="N535" s="129">
        <v>0</v>
      </c>
      <c r="O535" s="129" t="s">
        <v>173</v>
      </c>
      <c r="P535" s="129">
        <v>0</v>
      </c>
      <c r="Q535" s="129" t="s">
        <v>173</v>
      </c>
      <c r="R535" s="129">
        <v>0</v>
      </c>
      <c r="S535" s="129">
        <v>2</v>
      </c>
      <c r="T535" s="129" t="s">
        <v>174</v>
      </c>
      <c r="U535" s="129">
        <v>3.9135</v>
      </c>
      <c r="V535" s="129">
        <v>0.65290000000000004</v>
      </c>
      <c r="W535" s="129" t="s">
        <v>4525</v>
      </c>
      <c r="X535" s="129">
        <v>0.3337</v>
      </c>
      <c r="Y535" s="129">
        <v>40.375999999999998</v>
      </c>
      <c r="Z535" s="129">
        <v>0.36459999999999998</v>
      </c>
      <c r="AA535" s="129" t="s">
        <v>2126</v>
      </c>
      <c r="AB535" s="129">
        <v>1.54E-2</v>
      </c>
      <c r="AC535" s="129" t="s">
        <v>635</v>
      </c>
      <c r="AD535" s="129">
        <v>1.0200000000000001E-2</v>
      </c>
      <c r="AE535" s="129" t="s">
        <v>179</v>
      </c>
      <c r="AF535" s="129">
        <v>1.6500000000000001E-2</v>
      </c>
      <c r="AG535" s="129">
        <v>0.1167</v>
      </c>
      <c r="AH535" s="129">
        <v>7.3000000000000001E-3</v>
      </c>
      <c r="AI535" s="129">
        <v>7.7069999999999999</v>
      </c>
      <c r="AJ535" s="129">
        <v>3.27E-2</v>
      </c>
      <c r="AK535" s="129">
        <v>0.77790000000000004</v>
      </c>
      <c r="AL535" s="129">
        <v>8.6999999999999994E-3</v>
      </c>
      <c r="AM535" s="129" t="s">
        <v>341</v>
      </c>
      <c r="AN535" s="129">
        <v>8.6E-3</v>
      </c>
      <c r="AO535" s="129" t="s">
        <v>881</v>
      </c>
      <c r="AP535" s="129">
        <v>4.0000000000000001E-3</v>
      </c>
      <c r="AQ535" s="129">
        <v>0.1091</v>
      </c>
      <c r="AR535" s="129">
        <v>4.8999999999999998E-3</v>
      </c>
      <c r="AS535" s="129" t="s">
        <v>4526</v>
      </c>
      <c r="AT535" s="129">
        <v>2.69E-2</v>
      </c>
      <c r="AU535" s="129" t="s">
        <v>195</v>
      </c>
      <c r="AV535" s="129">
        <v>3.8E-3</v>
      </c>
      <c r="AW535" s="129">
        <v>7.1000000000000004E-3</v>
      </c>
      <c r="AX535" s="129">
        <v>1E-3</v>
      </c>
      <c r="AY535" s="129" t="s">
        <v>266</v>
      </c>
      <c r="AZ535" s="129">
        <v>8.0000000000000004E-4</v>
      </c>
      <c r="BA535" s="129">
        <v>7.0000000000000001E-3</v>
      </c>
      <c r="BB535" s="129">
        <v>6.9999999999999999E-4</v>
      </c>
      <c r="BC535" s="129" t="s">
        <v>245</v>
      </c>
      <c r="BD535" s="129">
        <v>5.0000000000000001E-4</v>
      </c>
      <c r="BE535" s="129" t="s">
        <v>179</v>
      </c>
      <c r="BF535" s="129">
        <v>2.9999999999999997E-4</v>
      </c>
      <c r="BG535" s="129" t="s">
        <v>216</v>
      </c>
      <c r="BH535" s="129">
        <v>1E-4</v>
      </c>
      <c r="BI535" s="129" t="s">
        <v>179</v>
      </c>
      <c r="BJ535" s="129">
        <v>2.0000000000000001E-4</v>
      </c>
      <c r="BK535" s="129">
        <v>1.0699999999999999E-2</v>
      </c>
      <c r="BL535" s="129">
        <v>5.0000000000000001E-4</v>
      </c>
      <c r="BM535" s="129">
        <v>2.8999999999999998E-3</v>
      </c>
      <c r="BN535" s="129">
        <v>2.9999999999999997E-4</v>
      </c>
      <c r="BO535" s="129" t="s">
        <v>419</v>
      </c>
      <c r="BP535" s="129">
        <v>5.0000000000000001E-4</v>
      </c>
      <c r="BQ535" s="129" t="s">
        <v>179</v>
      </c>
      <c r="BR535" s="129">
        <v>2.9999999999999997E-4</v>
      </c>
      <c r="BS535" s="129" t="s">
        <v>179</v>
      </c>
      <c r="BT535" s="129">
        <v>4.0000000000000002E-4</v>
      </c>
      <c r="BU535" s="129" t="s">
        <v>179</v>
      </c>
      <c r="BV535" s="129">
        <v>6.9999999999999999E-4</v>
      </c>
      <c r="BW535" s="129" t="s">
        <v>18</v>
      </c>
      <c r="BX535" s="129"/>
      <c r="BY535" s="129" t="s">
        <v>18</v>
      </c>
      <c r="BZ535" s="129"/>
      <c r="CA535" s="129" t="s">
        <v>179</v>
      </c>
      <c r="CB535" s="129">
        <v>8.0000000000000004E-4</v>
      </c>
      <c r="CC535" s="129" t="s">
        <v>179</v>
      </c>
      <c r="CD535" s="129">
        <v>2E-3</v>
      </c>
      <c r="CE535" s="129" t="s">
        <v>179</v>
      </c>
      <c r="CF535" s="129">
        <v>2.3E-3</v>
      </c>
      <c r="CG535" s="129" t="s">
        <v>179</v>
      </c>
      <c r="CH535" s="129">
        <v>1E-4</v>
      </c>
      <c r="CI535" s="129" t="s">
        <v>179</v>
      </c>
      <c r="CJ535" s="129">
        <v>6.8999999999999999E-3</v>
      </c>
      <c r="CK535" s="129" t="s">
        <v>179</v>
      </c>
      <c r="CL535" s="129">
        <v>1.09E-2</v>
      </c>
      <c r="CM535" s="129" t="s">
        <v>179</v>
      </c>
      <c r="CN535" s="129">
        <v>3.5999999999999999E-3</v>
      </c>
      <c r="CO535" s="129" t="s">
        <v>179</v>
      </c>
      <c r="CP535" s="129">
        <v>8.0000000000000004E-4</v>
      </c>
      <c r="CQ535" s="129" t="s">
        <v>179</v>
      </c>
      <c r="CR535" s="129">
        <v>3.3E-3</v>
      </c>
      <c r="CS535" s="129" t="s">
        <v>179</v>
      </c>
      <c r="CT535" s="129">
        <v>1.9E-3</v>
      </c>
      <c r="CU535" s="129" t="s">
        <v>18</v>
      </c>
      <c r="CV535" s="129"/>
      <c r="CW535" s="129" t="s">
        <v>18</v>
      </c>
      <c r="CX535" s="129"/>
      <c r="CY535" s="129" t="s">
        <v>179</v>
      </c>
      <c r="CZ535" s="129">
        <v>5.9999999999999995E-4</v>
      </c>
      <c r="DA535" s="129" t="s">
        <v>179</v>
      </c>
      <c r="DB535" s="129">
        <v>5.9999999999999995E-4</v>
      </c>
      <c r="DC535" s="129" t="s">
        <v>179</v>
      </c>
      <c r="DD535" s="129">
        <v>5.0000000000000001E-4</v>
      </c>
      <c r="DE535" s="129" t="s">
        <v>179</v>
      </c>
      <c r="DF535" s="129">
        <v>5.9999999999999995E-4</v>
      </c>
      <c r="DG535" s="129" t="s">
        <v>179</v>
      </c>
      <c r="DH535" s="129">
        <v>4.0000000000000002E-4</v>
      </c>
      <c r="DI535" s="129" t="s">
        <v>179</v>
      </c>
      <c r="DJ535" s="129">
        <v>2.9999999999999997E-4</v>
      </c>
      <c r="DK535" s="129" t="s">
        <v>4522</v>
      </c>
      <c r="DL535" s="129" t="s">
        <v>59</v>
      </c>
      <c r="DM535" s="129"/>
      <c r="DN535" s="129"/>
      <c r="DO535" s="130"/>
      <c r="DS535" s="129">
        <v>50</v>
      </c>
      <c r="DT535" s="129" t="s">
        <v>1648</v>
      </c>
      <c r="DW535" t="s">
        <v>5408</v>
      </c>
    </row>
    <row r="536" spans="1:127">
      <c r="A536" s="127">
        <v>207</v>
      </c>
      <c r="B536" s="128">
        <v>44755.084027777775</v>
      </c>
      <c r="C536" s="129" t="s">
        <v>52</v>
      </c>
      <c r="D536" s="129">
        <v>0</v>
      </c>
      <c r="E536" s="129">
        <v>0</v>
      </c>
      <c r="F536" s="129">
        <v>0</v>
      </c>
      <c r="G536" s="129" t="s">
        <v>54</v>
      </c>
      <c r="H536" s="129" t="s">
        <v>55</v>
      </c>
      <c r="I536" s="129" t="s">
        <v>55</v>
      </c>
      <c r="J536" s="129" t="s">
        <v>55</v>
      </c>
      <c r="K536" s="129" t="s">
        <v>18</v>
      </c>
      <c r="L536" s="129">
        <v>90</v>
      </c>
      <c r="M536" s="129" t="s">
        <v>173</v>
      </c>
      <c r="N536" s="129">
        <v>0</v>
      </c>
      <c r="O536" s="129" t="s">
        <v>173</v>
      </c>
      <c r="P536" s="129">
        <v>0</v>
      </c>
      <c r="Q536" s="129" t="s">
        <v>173</v>
      </c>
      <c r="R536" s="129">
        <v>0</v>
      </c>
      <c r="S536" s="129">
        <v>2</v>
      </c>
      <c r="T536" s="129" t="s">
        <v>174</v>
      </c>
      <c r="U536" s="129">
        <v>4.3278999999999996</v>
      </c>
      <c r="V536" s="129">
        <v>0.66069999999999995</v>
      </c>
      <c r="W536" s="129" t="s">
        <v>4527</v>
      </c>
      <c r="X536" s="129">
        <v>0.3286</v>
      </c>
      <c r="Y536" s="129">
        <v>38.378399999999999</v>
      </c>
      <c r="Z536" s="129">
        <v>0.35270000000000001</v>
      </c>
      <c r="AA536" s="129" t="s">
        <v>944</v>
      </c>
      <c r="AB536" s="129">
        <v>1.5100000000000001E-2</v>
      </c>
      <c r="AC536" s="129" t="s">
        <v>179</v>
      </c>
      <c r="AD536" s="129">
        <v>8.5000000000000006E-3</v>
      </c>
      <c r="AE536" s="129" t="s">
        <v>179</v>
      </c>
      <c r="AF536" s="129">
        <v>1.6799999999999999E-2</v>
      </c>
      <c r="AG536" s="129">
        <v>0.126</v>
      </c>
      <c r="AH536" s="129">
        <v>7.1000000000000004E-3</v>
      </c>
      <c r="AI536" s="129">
        <v>7.8164999999999996</v>
      </c>
      <c r="AJ536" s="129">
        <v>3.27E-2</v>
      </c>
      <c r="AK536" s="129">
        <v>0.7389</v>
      </c>
      <c r="AL536" s="129">
        <v>8.5000000000000006E-3</v>
      </c>
      <c r="AM536" s="129" t="s">
        <v>1082</v>
      </c>
      <c r="AN536" s="129">
        <v>8.6999999999999994E-3</v>
      </c>
      <c r="AO536" s="129" t="s">
        <v>533</v>
      </c>
      <c r="AP536" s="129">
        <v>4.0000000000000001E-3</v>
      </c>
      <c r="AQ536" s="129">
        <v>0.10879999999999999</v>
      </c>
      <c r="AR536" s="129">
        <v>4.8999999999999998E-3</v>
      </c>
      <c r="AS536" s="129" t="s">
        <v>4528</v>
      </c>
      <c r="AT536" s="129">
        <v>2.52E-2</v>
      </c>
      <c r="AU536" s="129" t="s">
        <v>1357</v>
      </c>
      <c r="AV536" s="129">
        <v>3.5999999999999999E-3</v>
      </c>
      <c r="AW536" s="129">
        <v>1.09E-2</v>
      </c>
      <c r="AX536" s="129">
        <v>1.1000000000000001E-3</v>
      </c>
      <c r="AY536" s="129" t="s">
        <v>349</v>
      </c>
      <c r="AZ536" s="129">
        <v>8.0000000000000004E-4</v>
      </c>
      <c r="BA536" s="129">
        <v>8.6E-3</v>
      </c>
      <c r="BB536" s="129">
        <v>6.9999999999999999E-4</v>
      </c>
      <c r="BC536" s="129" t="s">
        <v>391</v>
      </c>
      <c r="BD536" s="129">
        <v>5.0000000000000001E-4</v>
      </c>
      <c r="BE536" s="129" t="s">
        <v>179</v>
      </c>
      <c r="BF536" s="129">
        <v>2.9999999999999997E-4</v>
      </c>
      <c r="BG536" s="129" t="s">
        <v>246</v>
      </c>
      <c r="BH536" s="129">
        <v>1E-4</v>
      </c>
      <c r="BI536" s="129" t="s">
        <v>246</v>
      </c>
      <c r="BJ536" s="129">
        <v>2.0000000000000001E-4</v>
      </c>
      <c r="BK536" s="129">
        <v>1.1599999999999999E-2</v>
      </c>
      <c r="BL536" s="129">
        <v>5.0000000000000001E-4</v>
      </c>
      <c r="BM536" s="129">
        <v>3.5000000000000001E-3</v>
      </c>
      <c r="BN536" s="129">
        <v>2.9999999999999997E-4</v>
      </c>
      <c r="BO536" s="129" t="s">
        <v>331</v>
      </c>
      <c r="BP536" s="129">
        <v>5.9999999999999995E-4</v>
      </c>
      <c r="BQ536" s="129" t="s">
        <v>179</v>
      </c>
      <c r="BR536" s="129">
        <v>2.9999999999999997E-4</v>
      </c>
      <c r="BS536" s="129" t="s">
        <v>179</v>
      </c>
      <c r="BT536" s="129">
        <v>4.0000000000000002E-4</v>
      </c>
      <c r="BU536" s="129" t="s">
        <v>179</v>
      </c>
      <c r="BV536" s="129">
        <v>6.9999999999999999E-4</v>
      </c>
      <c r="BW536" s="129" t="s">
        <v>179</v>
      </c>
      <c r="BX536" s="129">
        <v>8.9999999999999998E-4</v>
      </c>
      <c r="BY536" s="129" t="s">
        <v>18</v>
      </c>
      <c r="BZ536" s="129"/>
      <c r="CA536" s="129" t="s">
        <v>179</v>
      </c>
      <c r="CB536" s="129">
        <v>8.0000000000000004E-4</v>
      </c>
      <c r="CC536" s="129" t="s">
        <v>179</v>
      </c>
      <c r="CD536" s="129">
        <v>2E-3</v>
      </c>
      <c r="CE536" s="129" t="s">
        <v>179</v>
      </c>
      <c r="CF536" s="129">
        <v>2.3E-3</v>
      </c>
      <c r="CG536" s="129" t="s">
        <v>216</v>
      </c>
      <c r="CH536" s="129">
        <v>1E-4</v>
      </c>
      <c r="CI536" s="129" t="s">
        <v>179</v>
      </c>
      <c r="CJ536" s="129">
        <v>7.1000000000000004E-3</v>
      </c>
      <c r="CK536" s="129" t="s">
        <v>179</v>
      </c>
      <c r="CL536" s="129">
        <v>1.0699999999999999E-2</v>
      </c>
      <c r="CM536" s="129" t="s">
        <v>179</v>
      </c>
      <c r="CN536" s="129">
        <v>4.4999999999999997E-3</v>
      </c>
      <c r="CO536" s="129" t="s">
        <v>179</v>
      </c>
      <c r="CP536" s="129">
        <v>8.0000000000000004E-4</v>
      </c>
      <c r="CQ536" s="129" t="s">
        <v>179</v>
      </c>
      <c r="CR536" s="129">
        <v>3.3999999999999998E-3</v>
      </c>
      <c r="CS536" s="129" t="s">
        <v>179</v>
      </c>
      <c r="CT536" s="129">
        <v>1.8E-3</v>
      </c>
      <c r="CU536" s="129" t="s">
        <v>18</v>
      </c>
      <c r="CV536" s="129"/>
      <c r="CW536" s="129" t="s">
        <v>18</v>
      </c>
      <c r="CX536" s="129"/>
      <c r="CY536" s="129" t="s">
        <v>179</v>
      </c>
      <c r="CZ536" s="129">
        <v>5.9999999999999995E-4</v>
      </c>
      <c r="DA536" s="129" t="s">
        <v>179</v>
      </c>
      <c r="DB536" s="129">
        <v>5.0000000000000001E-4</v>
      </c>
      <c r="DC536" s="129" t="s">
        <v>179</v>
      </c>
      <c r="DD536" s="129">
        <v>5.0000000000000001E-4</v>
      </c>
      <c r="DE536" s="129" t="s">
        <v>179</v>
      </c>
      <c r="DF536" s="129">
        <v>5.9999999999999995E-4</v>
      </c>
      <c r="DG536" s="129" t="s">
        <v>179</v>
      </c>
      <c r="DH536" s="129">
        <v>4.0000000000000002E-4</v>
      </c>
      <c r="DI536" s="129" t="s">
        <v>179</v>
      </c>
      <c r="DJ536" s="129">
        <v>4.0000000000000002E-4</v>
      </c>
      <c r="DK536" s="129" t="s">
        <v>4522</v>
      </c>
      <c r="DL536" s="129" t="s">
        <v>59</v>
      </c>
      <c r="DM536" s="129"/>
      <c r="DN536" s="129"/>
      <c r="DO536" s="130"/>
      <c r="DS536" s="129">
        <v>74</v>
      </c>
      <c r="DT536" s="129" t="s">
        <v>5986</v>
      </c>
      <c r="DW536" t="s">
        <v>5409</v>
      </c>
    </row>
    <row r="537" spans="1:127">
      <c r="A537" s="127">
        <v>208</v>
      </c>
      <c r="B537" s="128">
        <v>44755.085416666669</v>
      </c>
      <c r="C537" s="129" t="s">
        <v>52</v>
      </c>
      <c r="D537" s="129">
        <v>0</v>
      </c>
      <c r="E537" s="129">
        <v>0</v>
      </c>
      <c r="F537" s="129">
        <v>0</v>
      </c>
      <c r="G537" s="129" t="s">
        <v>54</v>
      </c>
      <c r="H537" s="129" t="s">
        <v>55</v>
      </c>
      <c r="I537" s="129" t="s">
        <v>55</v>
      </c>
      <c r="J537" s="129" t="s">
        <v>55</v>
      </c>
      <c r="K537" s="129" t="s">
        <v>18</v>
      </c>
      <c r="L537" s="129">
        <v>90</v>
      </c>
      <c r="M537" s="129" t="s">
        <v>173</v>
      </c>
      <c r="N537" s="129">
        <v>0</v>
      </c>
      <c r="O537" s="129" t="s">
        <v>173</v>
      </c>
      <c r="P537" s="129">
        <v>0</v>
      </c>
      <c r="Q537" s="129" t="s">
        <v>173</v>
      </c>
      <c r="R537" s="129">
        <v>0</v>
      </c>
      <c r="S537" s="129">
        <v>2</v>
      </c>
      <c r="T537" s="129" t="s">
        <v>174</v>
      </c>
      <c r="U537" s="129">
        <v>4.0561999999999996</v>
      </c>
      <c r="V537" s="129">
        <v>0.66149999999999998</v>
      </c>
      <c r="W537" s="129" t="s">
        <v>4529</v>
      </c>
      <c r="X537" s="129">
        <v>0.3271</v>
      </c>
      <c r="Y537" s="129">
        <v>39.448599999999999</v>
      </c>
      <c r="Z537" s="129">
        <v>0.35920000000000002</v>
      </c>
      <c r="AA537" s="129" t="s">
        <v>341</v>
      </c>
      <c r="AB537" s="129">
        <v>1.52E-2</v>
      </c>
      <c r="AC537" s="129" t="s">
        <v>179</v>
      </c>
      <c r="AD537" s="129">
        <v>8.6E-3</v>
      </c>
      <c r="AE537" s="129" t="s">
        <v>179</v>
      </c>
      <c r="AF537" s="129">
        <v>1.6400000000000001E-2</v>
      </c>
      <c r="AG537" s="129">
        <v>0.18290000000000001</v>
      </c>
      <c r="AH537" s="129">
        <v>7.9000000000000008E-3</v>
      </c>
      <c r="AI537" s="129">
        <v>7.5819999999999999</v>
      </c>
      <c r="AJ537" s="129">
        <v>3.2300000000000002E-2</v>
      </c>
      <c r="AK537" s="129">
        <v>0.7671</v>
      </c>
      <c r="AL537" s="129">
        <v>8.6E-3</v>
      </c>
      <c r="AM537" s="129" t="s">
        <v>629</v>
      </c>
      <c r="AN537" s="129">
        <v>8.6999999999999994E-3</v>
      </c>
      <c r="AO537" s="129" t="s">
        <v>933</v>
      </c>
      <c r="AP537" s="129">
        <v>4.1999999999999997E-3</v>
      </c>
      <c r="AQ537" s="129">
        <v>0.1024</v>
      </c>
      <c r="AR537" s="129">
        <v>4.7999999999999996E-3</v>
      </c>
      <c r="AS537" s="129" t="s">
        <v>4530</v>
      </c>
      <c r="AT537" s="129">
        <v>2.5999999999999999E-2</v>
      </c>
      <c r="AU537" s="129" t="s">
        <v>412</v>
      </c>
      <c r="AV537" s="129">
        <v>3.7000000000000002E-3</v>
      </c>
      <c r="AW537" s="129">
        <v>0.01</v>
      </c>
      <c r="AX537" s="129">
        <v>1E-3</v>
      </c>
      <c r="AY537" s="129" t="s">
        <v>424</v>
      </c>
      <c r="AZ537" s="129">
        <v>8.0000000000000004E-4</v>
      </c>
      <c r="BA537" s="129">
        <v>7.0000000000000001E-3</v>
      </c>
      <c r="BB537" s="129">
        <v>6.9999999999999999E-4</v>
      </c>
      <c r="BC537" s="129" t="s">
        <v>285</v>
      </c>
      <c r="BD537" s="129">
        <v>4.0000000000000002E-4</v>
      </c>
      <c r="BE537" s="129" t="s">
        <v>179</v>
      </c>
      <c r="BF537" s="129">
        <v>2.9999999999999997E-4</v>
      </c>
      <c r="BG537" s="129" t="s">
        <v>179</v>
      </c>
      <c r="BH537" s="129">
        <v>1E-4</v>
      </c>
      <c r="BI537" s="129" t="s">
        <v>286</v>
      </c>
      <c r="BJ537" s="129">
        <v>2.0000000000000001E-4</v>
      </c>
      <c r="BK537" s="129">
        <v>1.15E-2</v>
      </c>
      <c r="BL537" s="129">
        <v>5.0000000000000001E-4</v>
      </c>
      <c r="BM537" s="129">
        <v>3.0999999999999999E-3</v>
      </c>
      <c r="BN537" s="129">
        <v>2.9999999999999997E-4</v>
      </c>
      <c r="BO537" s="129" t="s">
        <v>347</v>
      </c>
      <c r="BP537" s="129">
        <v>5.9999999999999995E-4</v>
      </c>
      <c r="BQ537" s="129" t="s">
        <v>179</v>
      </c>
      <c r="BR537" s="129">
        <v>2.9999999999999997E-4</v>
      </c>
      <c r="BS537" s="129" t="s">
        <v>179</v>
      </c>
      <c r="BT537" s="129">
        <v>4.0000000000000002E-4</v>
      </c>
      <c r="BU537" s="129" t="s">
        <v>179</v>
      </c>
      <c r="BV537" s="129">
        <v>6.9999999999999999E-4</v>
      </c>
      <c r="BW537" s="129" t="s">
        <v>179</v>
      </c>
      <c r="BX537" s="129">
        <v>8.9999999999999998E-4</v>
      </c>
      <c r="BY537" s="129" t="s">
        <v>179</v>
      </c>
      <c r="BZ537" s="129">
        <v>1.1000000000000001E-3</v>
      </c>
      <c r="CA537" s="129" t="s">
        <v>179</v>
      </c>
      <c r="CB537" s="129">
        <v>8.0000000000000004E-4</v>
      </c>
      <c r="CC537" s="129" t="s">
        <v>179</v>
      </c>
      <c r="CD537" s="129">
        <v>2E-3</v>
      </c>
      <c r="CE537" s="129" t="s">
        <v>179</v>
      </c>
      <c r="CF537" s="129">
        <v>2.3E-3</v>
      </c>
      <c r="CG537" s="129" t="s">
        <v>216</v>
      </c>
      <c r="CH537" s="129">
        <v>1E-4</v>
      </c>
      <c r="CI537" s="129" t="s">
        <v>179</v>
      </c>
      <c r="CJ537" s="129">
        <v>7.0000000000000001E-3</v>
      </c>
      <c r="CK537" s="129" t="s">
        <v>264</v>
      </c>
      <c r="CL537" s="129">
        <v>1.09E-2</v>
      </c>
      <c r="CM537" s="129" t="s">
        <v>179</v>
      </c>
      <c r="CN537" s="129">
        <v>3.8999999999999998E-3</v>
      </c>
      <c r="CO537" s="129" t="s">
        <v>179</v>
      </c>
      <c r="CP537" s="129">
        <v>8.0000000000000004E-4</v>
      </c>
      <c r="CQ537" s="129" t="s">
        <v>179</v>
      </c>
      <c r="CR537" s="129">
        <v>3.2000000000000002E-3</v>
      </c>
      <c r="CS537" s="129" t="s">
        <v>179</v>
      </c>
      <c r="CT537" s="129">
        <v>1.8E-3</v>
      </c>
      <c r="CU537" s="129" t="s">
        <v>179</v>
      </c>
      <c r="CV537" s="129">
        <v>8.0000000000000004E-4</v>
      </c>
      <c r="CW537" s="129" t="s">
        <v>18</v>
      </c>
      <c r="CX537" s="129"/>
      <c r="CY537" s="129" t="s">
        <v>179</v>
      </c>
      <c r="CZ537" s="129">
        <v>5.9999999999999995E-4</v>
      </c>
      <c r="DA537" s="129" t="s">
        <v>179</v>
      </c>
      <c r="DB537" s="129">
        <v>5.0000000000000001E-4</v>
      </c>
      <c r="DC537" s="129" t="s">
        <v>179</v>
      </c>
      <c r="DD537" s="129">
        <v>5.9999999999999995E-4</v>
      </c>
      <c r="DE537" s="129" t="s">
        <v>179</v>
      </c>
      <c r="DF537" s="129">
        <v>5.9999999999999995E-4</v>
      </c>
      <c r="DG537" s="129" t="s">
        <v>179</v>
      </c>
      <c r="DH537" s="129">
        <v>4.0000000000000002E-4</v>
      </c>
      <c r="DI537" s="129" t="s">
        <v>179</v>
      </c>
      <c r="DJ537" s="129">
        <v>4.0000000000000002E-4</v>
      </c>
      <c r="DK537" s="129" t="s">
        <v>4522</v>
      </c>
      <c r="DL537" s="129" t="s">
        <v>59</v>
      </c>
      <c r="DM537" s="129"/>
      <c r="DN537" s="129"/>
      <c r="DO537" s="130"/>
      <c r="DS537" s="129">
        <v>95</v>
      </c>
      <c r="DT537" s="129" t="s">
        <v>5987</v>
      </c>
      <c r="DW537" t="s">
        <v>5410</v>
      </c>
    </row>
    <row r="538" spans="1:127">
      <c r="A538" s="127">
        <v>209</v>
      </c>
      <c r="B538" s="128">
        <v>44755.086805555555</v>
      </c>
      <c r="C538" s="129" t="s">
        <v>52</v>
      </c>
      <c r="D538" s="129">
        <v>0</v>
      </c>
      <c r="E538" s="129">
        <v>0</v>
      </c>
      <c r="F538" s="129">
        <v>0</v>
      </c>
      <c r="G538" s="129" t="s">
        <v>54</v>
      </c>
      <c r="H538" s="129" t="s">
        <v>55</v>
      </c>
      <c r="I538" s="129" t="s">
        <v>55</v>
      </c>
      <c r="J538" s="129" t="s">
        <v>55</v>
      </c>
      <c r="K538" s="129" t="s">
        <v>18</v>
      </c>
      <c r="L538" s="129">
        <v>90</v>
      </c>
      <c r="M538" s="129" t="s">
        <v>173</v>
      </c>
      <c r="N538" s="129">
        <v>0</v>
      </c>
      <c r="O538" s="129" t="s">
        <v>173</v>
      </c>
      <c r="P538" s="129">
        <v>0</v>
      </c>
      <c r="Q538" s="129" t="s">
        <v>173</v>
      </c>
      <c r="R538" s="129">
        <v>0</v>
      </c>
      <c r="S538" s="129">
        <v>2</v>
      </c>
      <c r="T538" s="129" t="s">
        <v>174</v>
      </c>
      <c r="U538" s="129">
        <v>4.4802</v>
      </c>
      <c r="V538" s="129">
        <v>0.68200000000000005</v>
      </c>
      <c r="W538" s="129" t="s">
        <v>4531</v>
      </c>
      <c r="X538" s="129">
        <v>0.31730000000000003</v>
      </c>
      <c r="Y538" s="129">
        <v>40.032899999999998</v>
      </c>
      <c r="Z538" s="129">
        <v>0.36499999999999999</v>
      </c>
      <c r="AA538" s="129" t="s">
        <v>934</v>
      </c>
      <c r="AB538" s="129">
        <v>1.5599999999999999E-2</v>
      </c>
      <c r="AC538" s="129" t="s">
        <v>179</v>
      </c>
      <c r="AD538" s="129">
        <v>8.8999999999999999E-3</v>
      </c>
      <c r="AE538" s="129" t="s">
        <v>179</v>
      </c>
      <c r="AF538" s="129">
        <v>1.7100000000000001E-2</v>
      </c>
      <c r="AG538" s="129">
        <v>0.3548</v>
      </c>
      <c r="AH538" s="129">
        <v>0.01</v>
      </c>
      <c r="AI538" s="129">
        <v>7.6391</v>
      </c>
      <c r="AJ538" s="129">
        <v>3.27E-2</v>
      </c>
      <c r="AK538" s="129">
        <v>0.72619999999999996</v>
      </c>
      <c r="AL538" s="129">
        <v>8.5000000000000006E-3</v>
      </c>
      <c r="AM538" s="129" t="s">
        <v>179</v>
      </c>
      <c r="AN538" s="129">
        <v>8.0999999999999996E-3</v>
      </c>
      <c r="AO538" s="129" t="s">
        <v>662</v>
      </c>
      <c r="AP538" s="129">
        <v>4.5999999999999999E-3</v>
      </c>
      <c r="AQ538" s="129">
        <v>0.1188</v>
      </c>
      <c r="AR538" s="129">
        <v>5.1999999999999998E-3</v>
      </c>
      <c r="AS538" s="129" t="s">
        <v>4532</v>
      </c>
      <c r="AT538" s="129">
        <v>2.8899999999999999E-2</v>
      </c>
      <c r="AU538" s="129" t="s">
        <v>179</v>
      </c>
      <c r="AV538" s="129">
        <v>4.0000000000000001E-3</v>
      </c>
      <c r="AW538" s="129">
        <v>6.7000000000000002E-3</v>
      </c>
      <c r="AX538" s="129">
        <v>1E-3</v>
      </c>
      <c r="AY538" s="129" t="s">
        <v>243</v>
      </c>
      <c r="AZ538" s="129">
        <v>8.9999999999999998E-4</v>
      </c>
      <c r="BA538" s="129">
        <v>7.1999999999999998E-3</v>
      </c>
      <c r="BB538" s="129">
        <v>6.9999999999999999E-4</v>
      </c>
      <c r="BC538" s="129" t="s">
        <v>247</v>
      </c>
      <c r="BD538" s="129">
        <v>5.0000000000000001E-4</v>
      </c>
      <c r="BE538" s="129" t="s">
        <v>179</v>
      </c>
      <c r="BF538" s="129">
        <v>2.9999999999999997E-4</v>
      </c>
      <c r="BG538" s="129" t="s">
        <v>179</v>
      </c>
      <c r="BH538" s="129">
        <v>1E-4</v>
      </c>
      <c r="BI538" s="129" t="s">
        <v>267</v>
      </c>
      <c r="BJ538" s="129">
        <v>2.0000000000000001E-4</v>
      </c>
      <c r="BK538" s="129">
        <v>1.37E-2</v>
      </c>
      <c r="BL538" s="129">
        <v>5.9999999999999995E-4</v>
      </c>
      <c r="BM538" s="129">
        <v>2.8999999999999998E-3</v>
      </c>
      <c r="BN538" s="129">
        <v>2.9999999999999997E-4</v>
      </c>
      <c r="BO538" s="129" t="s">
        <v>283</v>
      </c>
      <c r="BP538" s="129">
        <v>5.0000000000000001E-4</v>
      </c>
      <c r="BQ538" s="129" t="s">
        <v>179</v>
      </c>
      <c r="BR538" s="129">
        <v>2.9999999999999997E-4</v>
      </c>
      <c r="BS538" s="129" t="s">
        <v>179</v>
      </c>
      <c r="BT538" s="129">
        <v>4.0000000000000002E-4</v>
      </c>
      <c r="BU538" s="129" t="s">
        <v>179</v>
      </c>
      <c r="BV538" s="129">
        <v>5.9999999999999995E-4</v>
      </c>
      <c r="BW538" s="129" t="s">
        <v>18</v>
      </c>
      <c r="BX538" s="129"/>
      <c r="BY538" s="129" t="s">
        <v>18</v>
      </c>
      <c r="BZ538" s="129"/>
      <c r="CA538" s="129" t="s">
        <v>179</v>
      </c>
      <c r="CB538" s="129">
        <v>8.0000000000000004E-4</v>
      </c>
      <c r="CC538" s="129" t="s">
        <v>179</v>
      </c>
      <c r="CD538" s="129">
        <v>2.0999999999999999E-3</v>
      </c>
      <c r="CE538" s="129" t="s">
        <v>179</v>
      </c>
      <c r="CF538" s="129">
        <v>2.3E-3</v>
      </c>
      <c r="CG538" s="129" t="s">
        <v>216</v>
      </c>
      <c r="CH538" s="129">
        <v>1E-4</v>
      </c>
      <c r="CI538" s="129" t="s">
        <v>179</v>
      </c>
      <c r="CJ538" s="129">
        <v>7.3000000000000001E-3</v>
      </c>
      <c r="CK538" s="129" t="s">
        <v>179</v>
      </c>
      <c r="CL538" s="129">
        <v>1.15E-2</v>
      </c>
      <c r="CM538" s="129" t="s">
        <v>179</v>
      </c>
      <c r="CN538" s="129">
        <v>3.5000000000000001E-3</v>
      </c>
      <c r="CO538" s="129" t="s">
        <v>179</v>
      </c>
      <c r="CP538" s="129">
        <v>8.9999999999999998E-4</v>
      </c>
      <c r="CQ538" s="129" t="s">
        <v>179</v>
      </c>
      <c r="CR538" s="129">
        <v>3.3999999999999998E-3</v>
      </c>
      <c r="CS538" s="129" t="s">
        <v>179</v>
      </c>
      <c r="CT538" s="129">
        <v>1.9E-3</v>
      </c>
      <c r="CU538" s="129" t="s">
        <v>179</v>
      </c>
      <c r="CV538" s="129">
        <v>8.0000000000000004E-4</v>
      </c>
      <c r="CW538" s="129" t="s">
        <v>18</v>
      </c>
      <c r="CX538" s="129"/>
      <c r="CY538" s="129" t="s">
        <v>179</v>
      </c>
      <c r="CZ538" s="129">
        <v>5.0000000000000001E-4</v>
      </c>
      <c r="DA538" s="129" t="s">
        <v>179</v>
      </c>
      <c r="DB538" s="129">
        <v>5.0000000000000001E-4</v>
      </c>
      <c r="DC538" s="129" t="s">
        <v>179</v>
      </c>
      <c r="DD538" s="129">
        <v>5.9999999999999995E-4</v>
      </c>
      <c r="DE538" s="129" t="s">
        <v>179</v>
      </c>
      <c r="DF538" s="129">
        <v>5.9999999999999995E-4</v>
      </c>
      <c r="DG538" s="129" t="s">
        <v>179</v>
      </c>
      <c r="DH538" s="129">
        <v>4.0000000000000002E-4</v>
      </c>
      <c r="DI538" s="129" t="s">
        <v>179</v>
      </c>
      <c r="DJ538" s="129">
        <v>2.9999999999999997E-4</v>
      </c>
      <c r="DK538" s="129" t="s">
        <v>4522</v>
      </c>
      <c r="DL538" s="129" t="s">
        <v>59</v>
      </c>
      <c r="DM538" s="129"/>
      <c r="DN538" s="129"/>
      <c r="DO538" s="130"/>
      <c r="DS538" s="129">
        <v>115</v>
      </c>
      <c r="DT538" s="129" t="s">
        <v>5982</v>
      </c>
      <c r="DW538" t="s">
        <v>5411</v>
      </c>
    </row>
    <row r="539" spans="1:127">
      <c r="A539" s="127">
        <v>210</v>
      </c>
      <c r="B539" s="128">
        <v>44755.224305555559</v>
      </c>
      <c r="C539" s="129" t="s">
        <v>52</v>
      </c>
      <c r="D539" s="129">
        <v>0</v>
      </c>
      <c r="E539" s="129">
        <v>0</v>
      </c>
      <c r="F539" s="129">
        <v>0</v>
      </c>
      <c r="G539" s="129" t="s">
        <v>54</v>
      </c>
      <c r="H539" s="129" t="s">
        <v>55</v>
      </c>
      <c r="I539" s="129" t="s">
        <v>55</v>
      </c>
      <c r="J539" s="129" t="s">
        <v>55</v>
      </c>
      <c r="K539" s="129" t="s">
        <v>18</v>
      </c>
      <c r="L539" s="129">
        <v>90</v>
      </c>
      <c r="M539" s="129" t="s">
        <v>173</v>
      </c>
      <c r="N539" s="129">
        <v>0</v>
      </c>
      <c r="O539" s="129" t="s">
        <v>173</v>
      </c>
      <c r="P539" s="129">
        <v>0</v>
      </c>
      <c r="Q539" s="129" t="s">
        <v>173</v>
      </c>
      <c r="R539" s="129">
        <v>0</v>
      </c>
      <c r="S539" s="129">
        <v>2</v>
      </c>
      <c r="T539" s="129" t="s">
        <v>174</v>
      </c>
      <c r="U539" s="129">
        <v>4.4580000000000002</v>
      </c>
      <c r="V539" s="129">
        <v>0.68049999999999999</v>
      </c>
      <c r="W539" s="129" t="s">
        <v>4533</v>
      </c>
      <c r="X539" s="129">
        <v>0.31979999999999997</v>
      </c>
      <c r="Y539" s="129">
        <v>40.645899999999997</v>
      </c>
      <c r="Z539" s="129">
        <v>0.36609999999999998</v>
      </c>
      <c r="AA539" s="129" t="s">
        <v>541</v>
      </c>
      <c r="AB539" s="129">
        <v>1.5800000000000002E-2</v>
      </c>
      <c r="AC539" s="129" t="s">
        <v>179</v>
      </c>
      <c r="AD539" s="129">
        <v>9.1000000000000004E-3</v>
      </c>
      <c r="AE539" s="129" t="s">
        <v>179</v>
      </c>
      <c r="AF539" s="129">
        <v>1.7100000000000001E-2</v>
      </c>
      <c r="AG539" s="129">
        <v>0.1492</v>
      </c>
      <c r="AH539" s="129">
        <v>7.7000000000000002E-3</v>
      </c>
      <c r="AI539" s="129">
        <v>7.9340000000000002</v>
      </c>
      <c r="AJ539" s="129">
        <v>3.3300000000000003E-2</v>
      </c>
      <c r="AK539" s="129">
        <v>0.72640000000000005</v>
      </c>
      <c r="AL539" s="129">
        <v>8.5000000000000006E-3</v>
      </c>
      <c r="AM539" s="129" t="s">
        <v>374</v>
      </c>
      <c r="AN539" s="129">
        <v>8.3999999999999995E-3</v>
      </c>
      <c r="AO539" s="129" t="s">
        <v>556</v>
      </c>
      <c r="AP539" s="129">
        <v>4.4999999999999997E-3</v>
      </c>
      <c r="AQ539" s="129">
        <v>0.12570000000000001</v>
      </c>
      <c r="AR539" s="129">
        <v>5.4000000000000003E-3</v>
      </c>
      <c r="AS539" s="129" t="s">
        <v>4534</v>
      </c>
      <c r="AT539" s="129">
        <v>2.75E-2</v>
      </c>
      <c r="AU539" s="129" t="s">
        <v>248</v>
      </c>
      <c r="AV539" s="129">
        <v>3.8999999999999998E-3</v>
      </c>
      <c r="AW539" s="129">
        <v>8.3000000000000001E-3</v>
      </c>
      <c r="AX539" s="129">
        <v>1E-3</v>
      </c>
      <c r="AY539" s="129" t="s">
        <v>248</v>
      </c>
      <c r="AZ539" s="129">
        <v>8.0000000000000004E-4</v>
      </c>
      <c r="BA539" s="129">
        <v>7.9000000000000008E-3</v>
      </c>
      <c r="BB539" s="129">
        <v>6.9999999999999999E-4</v>
      </c>
      <c r="BC539" s="129" t="s">
        <v>285</v>
      </c>
      <c r="BD539" s="129">
        <v>5.0000000000000001E-4</v>
      </c>
      <c r="BE539" s="129" t="s">
        <v>179</v>
      </c>
      <c r="BF539" s="129">
        <v>2.9999999999999997E-4</v>
      </c>
      <c r="BG539" s="129" t="s">
        <v>179</v>
      </c>
      <c r="BH539" s="129">
        <v>1E-4</v>
      </c>
      <c r="BI539" s="129" t="s">
        <v>246</v>
      </c>
      <c r="BJ539" s="129">
        <v>2.0000000000000001E-4</v>
      </c>
      <c r="BK539" s="129">
        <v>1.3599999999999999E-2</v>
      </c>
      <c r="BL539" s="129">
        <v>5.9999999999999995E-4</v>
      </c>
      <c r="BM539" s="129">
        <v>2.7000000000000001E-3</v>
      </c>
      <c r="BN539" s="129">
        <v>2.9999999999999997E-4</v>
      </c>
      <c r="BO539" s="129" t="s">
        <v>419</v>
      </c>
      <c r="BP539" s="129">
        <v>5.9999999999999995E-4</v>
      </c>
      <c r="BQ539" s="129" t="s">
        <v>179</v>
      </c>
      <c r="BR539" s="129">
        <v>2.9999999999999997E-4</v>
      </c>
      <c r="BS539" s="129" t="s">
        <v>179</v>
      </c>
      <c r="BT539" s="129">
        <v>4.0000000000000002E-4</v>
      </c>
      <c r="BU539" s="129" t="s">
        <v>179</v>
      </c>
      <c r="BV539" s="129">
        <v>6.9999999999999999E-4</v>
      </c>
      <c r="BW539" s="129" t="s">
        <v>179</v>
      </c>
      <c r="BX539" s="129">
        <v>8.9999999999999998E-4</v>
      </c>
      <c r="BY539" s="129" t="s">
        <v>179</v>
      </c>
      <c r="BZ539" s="129">
        <v>1.1000000000000001E-3</v>
      </c>
      <c r="CA539" s="129" t="s">
        <v>179</v>
      </c>
      <c r="CB539" s="129">
        <v>8.0000000000000004E-4</v>
      </c>
      <c r="CC539" s="129" t="s">
        <v>179</v>
      </c>
      <c r="CD539" s="129">
        <v>2.0999999999999999E-3</v>
      </c>
      <c r="CE539" s="129" t="s">
        <v>179</v>
      </c>
      <c r="CF539" s="129">
        <v>2.3E-3</v>
      </c>
      <c r="CG539" s="129" t="s">
        <v>216</v>
      </c>
      <c r="CH539" s="129">
        <v>1E-4</v>
      </c>
      <c r="CI539" s="129" t="s">
        <v>179</v>
      </c>
      <c r="CJ539" s="129">
        <v>7.1000000000000004E-3</v>
      </c>
      <c r="CK539" s="129" t="s">
        <v>179</v>
      </c>
      <c r="CL539" s="129">
        <v>1.12E-2</v>
      </c>
      <c r="CM539" s="129" t="s">
        <v>179</v>
      </c>
      <c r="CN539" s="129">
        <v>3.0999999999999999E-3</v>
      </c>
      <c r="CO539" s="129" t="s">
        <v>179</v>
      </c>
      <c r="CP539" s="129">
        <v>8.9999999999999998E-4</v>
      </c>
      <c r="CQ539" s="129" t="s">
        <v>179</v>
      </c>
      <c r="CR539" s="129">
        <v>3.2000000000000002E-3</v>
      </c>
      <c r="CS539" s="129" t="s">
        <v>179</v>
      </c>
      <c r="CT539" s="129">
        <v>1.9E-3</v>
      </c>
      <c r="CU539" s="129" t="s">
        <v>18</v>
      </c>
      <c r="CV539" s="129"/>
      <c r="CW539" s="129" t="s">
        <v>18</v>
      </c>
      <c r="CX539" s="129"/>
      <c r="CY539" s="129" t="s">
        <v>179</v>
      </c>
      <c r="CZ539" s="129">
        <v>5.9999999999999995E-4</v>
      </c>
      <c r="DA539" s="129" t="s">
        <v>179</v>
      </c>
      <c r="DB539" s="129">
        <v>5.9999999999999995E-4</v>
      </c>
      <c r="DC539" s="129" t="s">
        <v>179</v>
      </c>
      <c r="DD539" s="129">
        <v>5.9999999999999995E-4</v>
      </c>
      <c r="DE539" s="129" t="s">
        <v>179</v>
      </c>
      <c r="DF539" s="129">
        <v>5.9999999999999995E-4</v>
      </c>
      <c r="DG539" s="129" t="s">
        <v>179</v>
      </c>
      <c r="DH539" s="129">
        <v>4.0000000000000002E-4</v>
      </c>
      <c r="DI539" s="129" t="s">
        <v>179</v>
      </c>
      <c r="DJ539" s="129">
        <v>4.0000000000000002E-4</v>
      </c>
      <c r="DK539" s="129" t="s">
        <v>4535</v>
      </c>
      <c r="DL539" s="129" t="s">
        <v>59</v>
      </c>
      <c r="DM539" s="129"/>
      <c r="DN539" s="129"/>
      <c r="DO539" s="130"/>
      <c r="DS539" s="129">
        <v>11</v>
      </c>
      <c r="DT539" s="129" t="s">
        <v>919</v>
      </c>
      <c r="DW539" t="s">
        <v>5412</v>
      </c>
    </row>
    <row r="540" spans="1:127">
      <c r="A540" s="127">
        <v>211</v>
      </c>
      <c r="B540" s="128">
        <v>44755.226388888892</v>
      </c>
      <c r="C540" s="129" t="s">
        <v>52</v>
      </c>
      <c r="D540" s="129">
        <v>0</v>
      </c>
      <c r="E540" s="129">
        <v>0</v>
      </c>
      <c r="F540" s="129">
        <v>0</v>
      </c>
      <c r="G540" s="129" t="s">
        <v>54</v>
      </c>
      <c r="H540" s="129" t="s">
        <v>55</v>
      </c>
      <c r="I540" s="129" t="s">
        <v>55</v>
      </c>
      <c r="J540" s="129" t="s">
        <v>55</v>
      </c>
      <c r="K540" s="129" t="s">
        <v>18</v>
      </c>
      <c r="L540" s="129">
        <v>90</v>
      </c>
      <c r="M540" s="129" t="s">
        <v>173</v>
      </c>
      <c r="N540" s="129">
        <v>0</v>
      </c>
      <c r="O540" s="129" t="s">
        <v>173</v>
      </c>
      <c r="P540" s="129">
        <v>0</v>
      </c>
      <c r="Q540" s="129" t="s">
        <v>173</v>
      </c>
      <c r="R540" s="129">
        <v>0</v>
      </c>
      <c r="S540" s="129">
        <v>2</v>
      </c>
      <c r="T540" s="129" t="s">
        <v>174</v>
      </c>
      <c r="U540" s="129">
        <v>3.9460000000000002</v>
      </c>
      <c r="V540" s="129">
        <v>0.66610000000000003</v>
      </c>
      <c r="W540" s="129" t="s">
        <v>4536</v>
      </c>
      <c r="X540" s="129">
        <v>0.32400000000000001</v>
      </c>
      <c r="Y540" s="129">
        <v>39.534399999999998</v>
      </c>
      <c r="Z540" s="129">
        <v>0.3584</v>
      </c>
      <c r="AA540" s="129" t="s">
        <v>1431</v>
      </c>
      <c r="AB540" s="129">
        <v>1.6400000000000001E-2</v>
      </c>
      <c r="AC540" s="129" t="s">
        <v>179</v>
      </c>
      <c r="AD540" s="129">
        <v>9.1000000000000004E-3</v>
      </c>
      <c r="AE540" s="129" t="s">
        <v>179</v>
      </c>
      <c r="AF540" s="129">
        <v>1.7100000000000001E-2</v>
      </c>
      <c r="AG540" s="129">
        <v>0.18129999999999999</v>
      </c>
      <c r="AH540" s="129">
        <v>7.9000000000000008E-3</v>
      </c>
      <c r="AI540" s="129">
        <v>9.1503999999999994</v>
      </c>
      <c r="AJ540" s="129">
        <v>3.5700000000000003E-2</v>
      </c>
      <c r="AK540" s="129">
        <v>0.74470000000000003</v>
      </c>
      <c r="AL540" s="129">
        <v>8.6999999999999994E-3</v>
      </c>
      <c r="AM540" s="129" t="s">
        <v>401</v>
      </c>
      <c r="AN540" s="129">
        <v>8.8000000000000005E-3</v>
      </c>
      <c r="AO540" s="129" t="s">
        <v>630</v>
      </c>
      <c r="AP540" s="129">
        <v>4.4999999999999997E-3</v>
      </c>
      <c r="AQ540" s="129">
        <v>0.10970000000000001</v>
      </c>
      <c r="AR540" s="129">
        <v>5.1000000000000004E-3</v>
      </c>
      <c r="AS540" s="129" t="s">
        <v>4537</v>
      </c>
      <c r="AT540" s="129">
        <v>2.52E-2</v>
      </c>
      <c r="AU540" s="129" t="s">
        <v>179</v>
      </c>
      <c r="AV540" s="129">
        <v>3.5000000000000001E-3</v>
      </c>
      <c r="AW540" s="129">
        <v>8.5000000000000006E-3</v>
      </c>
      <c r="AX540" s="129">
        <v>1E-3</v>
      </c>
      <c r="AY540" s="129" t="s">
        <v>432</v>
      </c>
      <c r="AZ540" s="129">
        <v>8.9999999999999998E-4</v>
      </c>
      <c r="BA540" s="129">
        <v>6.8999999999999999E-3</v>
      </c>
      <c r="BB540" s="129">
        <v>6.9999999999999999E-4</v>
      </c>
      <c r="BC540" s="129" t="s">
        <v>304</v>
      </c>
      <c r="BD540" s="129">
        <v>4.0000000000000002E-4</v>
      </c>
      <c r="BE540" s="129" t="s">
        <v>179</v>
      </c>
      <c r="BF540" s="129">
        <v>2.9999999999999997E-4</v>
      </c>
      <c r="BG540" s="129" t="s">
        <v>179</v>
      </c>
      <c r="BH540" s="129">
        <v>1E-4</v>
      </c>
      <c r="BI540" s="129" t="s">
        <v>318</v>
      </c>
      <c r="BJ540" s="129">
        <v>2.0000000000000001E-4</v>
      </c>
      <c r="BK540" s="129">
        <v>1.3899999999999999E-2</v>
      </c>
      <c r="BL540" s="129">
        <v>5.0000000000000001E-4</v>
      </c>
      <c r="BM540" s="129">
        <v>3.0999999999999999E-3</v>
      </c>
      <c r="BN540" s="129">
        <v>2.9999999999999997E-4</v>
      </c>
      <c r="BO540" s="129" t="s">
        <v>264</v>
      </c>
      <c r="BP540" s="129">
        <v>5.9999999999999995E-4</v>
      </c>
      <c r="BQ540" s="129" t="s">
        <v>179</v>
      </c>
      <c r="BR540" s="129">
        <v>2.9999999999999997E-4</v>
      </c>
      <c r="BS540" s="129" t="s">
        <v>179</v>
      </c>
      <c r="BT540" s="129">
        <v>4.0000000000000002E-4</v>
      </c>
      <c r="BU540" s="129" t="s">
        <v>179</v>
      </c>
      <c r="BV540" s="129">
        <v>6.9999999999999999E-4</v>
      </c>
      <c r="BW540" s="129" t="s">
        <v>18</v>
      </c>
      <c r="BX540" s="129"/>
      <c r="BY540" s="129" t="s">
        <v>18</v>
      </c>
      <c r="BZ540" s="129"/>
      <c r="CA540" s="129" t="s">
        <v>179</v>
      </c>
      <c r="CB540" s="129">
        <v>8.0000000000000004E-4</v>
      </c>
      <c r="CC540" s="129" t="s">
        <v>179</v>
      </c>
      <c r="CD540" s="129">
        <v>2E-3</v>
      </c>
      <c r="CE540" s="129" t="s">
        <v>179</v>
      </c>
      <c r="CF540" s="129">
        <v>2.3E-3</v>
      </c>
      <c r="CG540" s="129" t="s">
        <v>216</v>
      </c>
      <c r="CH540" s="129">
        <v>1E-4</v>
      </c>
      <c r="CI540" s="129" t="s">
        <v>179</v>
      </c>
      <c r="CJ540" s="129">
        <v>6.7999999999999996E-3</v>
      </c>
      <c r="CK540" s="129" t="s">
        <v>179</v>
      </c>
      <c r="CL540" s="129">
        <v>1.0800000000000001E-2</v>
      </c>
      <c r="CM540" s="129" t="s">
        <v>179</v>
      </c>
      <c r="CN540" s="129">
        <v>3.7000000000000002E-3</v>
      </c>
      <c r="CO540" s="129" t="s">
        <v>179</v>
      </c>
      <c r="CP540" s="129">
        <v>8.0000000000000004E-4</v>
      </c>
      <c r="CQ540" s="129" t="s">
        <v>179</v>
      </c>
      <c r="CR540" s="129">
        <v>3.5000000000000001E-3</v>
      </c>
      <c r="CS540" s="129" t="s">
        <v>179</v>
      </c>
      <c r="CT540" s="129">
        <v>1.8E-3</v>
      </c>
      <c r="CU540" s="129" t="s">
        <v>18</v>
      </c>
      <c r="CV540" s="129"/>
      <c r="CW540" s="129" t="s">
        <v>18</v>
      </c>
      <c r="CX540" s="129"/>
      <c r="CY540" s="129" t="s">
        <v>179</v>
      </c>
      <c r="CZ540" s="129">
        <v>5.9999999999999995E-4</v>
      </c>
      <c r="DA540" s="129" t="s">
        <v>179</v>
      </c>
      <c r="DB540" s="129">
        <v>5.0000000000000001E-4</v>
      </c>
      <c r="DC540" s="129" t="s">
        <v>179</v>
      </c>
      <c r="DD540" s="129">
        <v>5.9999999999999995E-4</v>
      </c>
      <c r="DE540" s="129" t="s">
        <v>179</v>
      </c>
      <c r="DF540" s="129">
        <v>5.9999999999999995E-4</v>
      </c>
      <c r="DG540" s="129" t="s">
        <v>179</v>
      </c>
      <c r="DH540" s="129">
        <v>4.0000000000000002E-4</v>
      </c>
      <c r="DI540" s="129" t="s">
        <v>179</v>
      </c>
      <c r="DJ540" s="129">
        <v>4.0000000000000002E-4</v>
      </c>
      <c r="DK540" s="129" t="s">
        <v>4535</v>
      </c>
      <c r="DL540" s="129" t="s">
        <v>59</v>
      </c>
      <c r="DM540" s="129"/>
      <c r="DN540" s="129"/>
      <c r="DO540" s="130"/>
      <c r="DS540" s="129">
        <v>31</v>
      </c>
      <c r="DT540" s="129" t="s">
        <v>5992</v>
      </c>
      <c r="DW540" t="s">
        <v>5413</v>
      </c>
    </row>
    <row r="541" spans="1:127">
      <c r="A541" s="127">
        <v>212</v>
      </c>
      <c r="B541" s="128">
        <v>44755.228472222225</v>
      </c>
      <c r="C541" s="129" t="s">
        <v>52</v>
      </c>
      <c r="D541" s="129">
        <v>0</v>
      </c>
      <c r="E541" s="129">
        <v>0</v>
      </c>
      <c r="F541" s="129">
        <v>0</v>
      </c>
      <c r="G541" s="129" t="s">
        <v>54</v>
      </c>
      <c r="H541" s="129" t="s">
        <v>55</v>
      </c>
      <c r="I541" s="129" t="s">
        <v>55</v>
      </c>
      <c r="J541" s="129" t="s">
        <v>55</v>
      </c>
      <c r="K541" s="129" t="s">
        <v>18</v>
      </c>
      <c r="L541" s="129">
        <v>90</v>
      </c>
      <c r="M541" s="129" t="s">
        <v>173</v>
      </c>
      <c r="N541" s="129">
        <v>0</v>
      </c>
      <c r="O541" s="129" t="s">
        <v>173</v>
      </c>
      <c r="P541" s="129">
        <v>0</v>
      </c>
      <c r="Q541" s="129" t="s">
        <v>173</v>
      </c>
      <c r="R541" s="129">
        <v>0</v>
      </c>
      <c r="S541" s="129">
        <v>2</v>
      </c>
      <c r="T541" s="129" t="s">
        <v>174</v>
      </c>
      <c r="U541" s="129">
        <v>4.8902000000000001</v>
      </c>
      <c r="V541" s="129">
        <v>0.68140000000000001</v>
      </c>
      <c r="W541" s="129" t="s">
        <v>4538</v>
      </c>
      <c r="X541" s="129">
        <v>0.33160000000000001</v>
      </c>
      <c r="Y541" s="129">
        <v>39.783799999999999</v>
      </c>
      <c r="Z541" s="129">
        <v>0.36109999999999998</v>
      </c>
      <c r="AA541" s="129" t="s">
        <v>472</v>
      </c>
      <c r="AB541" s="129">
        <v>1.52E-2</v>
      </c>
      <c r="AC541" s="129" t="s">
        <v>179</v>
      </c>
      <c r="AD541" s="129">
        <v>8.3999999999999995E-3</v>
      </c>
      <c r="AE541" s="129" t="s">
        <v>179</v>
      </c>
      <c r="AF541" s="129">
        <v>1.66E-2</v>
      </c>
      <c r="AG541" s="129">
        <v>0.17899999999999999</v>
      </c>
      <c r="AH541" s="129">
        <v>8.0000000000000002E-3</v>
      </c>
      <c r="AI541" s="129">
        <v>7.7154999999999996</v>
      </c>
      <c r="AJ541" s="129">
        <v>3.2599999999999997E-2</v>
      </c>
      <c r="AK541" s="129">
        <v>0.60780000000000001</v>
      </c>
      <c r="AL541" s="129">
        <v>7.7999999999999996E-3</v>
      </c>
      <c r="AM541" s="129" t="s">
        <v>486</v>
      </c>
      <c r="AN541" s="129">
        <v>7.9000000000000008E-3</v>
      </c>
      <c r="AO541" s="129" t="s">
        <v>1443</v>
      </c>
      <c r="AP541" s="129">
        <v>4.4000000000000003E-3</v>
      </c>
      <c r="AQ541" s="129">
        <v>9.5899999999999999E-2</v>
      </c>
      <c r="AR541" s="129">
        <v>4.7000000000000002E-3</v>
      </c>
      <c r="AS541" s="129" t="s">
        <v>4539</v>
      </c>
      <c r="AT541" s="129">
        <v>2.58E-2</v>
      </c>
      <c r="AU541" s="129" t="s">
        <v>227</v>
      </c>
      <c r="AV541" s="129">
        <v>3.7000000000000002E-3</v>
      </c>
      <c r="AW541" s="129">
        <v>1.0200000000000001E-2</v>
      </c>
      <c r="AX541" s="129">
        <v>1E-3</v>
      </c>
      <c r="AY541" s="129" t="s">
        <v>424</v>
      </c>
      <c r="AZ541" s="129">
        <v>8.0000000000000004E-4</v>
      </c>
      <c r="BA541" s="129">
        <v>6.4000000000000003E-3</v>
      </c>
      <c r="BB541" s="129">
        <v>6.9999999999999999E-4</v>
      </c>
      <c r="BC541" s="129" t="s">
        <v>211</v>
      </c>
      <c r="BD541" s="129">
        <v>4.0000000000000002E-4</v>
      </c>
      <c r="BE541" s="129" t="s">
        <v>179</v>
      </c>
      <c r="BF541" s="129">
        <v>2.9999999999999997E-4</v>
      </c>
      <c r="BG541" s="129" t="s">
        <v>179</v>
      </c>
      <c r="BH541" s="129">
        <v>1E-4</v>
      </c>
      <c r="BI541" s="129" t="s">
        <v>246</v>
      </c>
      <c r="BJ541" s="129">
        <v>2.0000000000000001E-4</v>
      </c>
      <c r="BK541" s="129">
        <v>1.06E-2</v>
      </c>
      <c r="BL541" s="129">
        <v>5.0000000000000001E-4</v>
      </c>
      <c r="BM541" s="129">
        <v>2.7000000000000001E-3</v>
      </c>
      <c r="BN541" s="129">
        <v>2.9999999999999997E-4</v>
      </c>
      <c r="BO541" s="129" t="s">
        <v>265</v>
      </c>
      <c r="BP541" s="129">
        <v>5.0000000000000001E-4</v>
      </c>
      <c r="BQ541" s="129" t="s">
        <v>179</v>
      </c>
      <c r="BR541" s="129">
        <v>2.9999999999999997E-4</v>
      </c>
      <c r="BS541" s="129" t="s">
        <v>179</v>
      </c>
      <c r="BT541" s="129">
        <v>4.0000000000000002E-4</v>
      </c>
      <c r="BU541" s="129" t="s">
        <v>179</v>
      </c>
      <c r="BV541" s="129">
        <v>6.9999999999999999E-4</v>
      </c>
      <c r="BW541" s="129" t="s">
        <v>179</v>
      </c>
      <c r="BX541" s="129">
        <v>8.9999999999999998E-4</v>
      </c>
      <c r="BY541" s="129" t="s">
        <v>18</v>
      </c>
      <c r="BZ541" s="129"/>
      <c r="CA541" s="129" t="s">
        <v>179</v>
      </c>
      <c r="CB541" s="129">
        <v>8.0000000000000004E-4</v>
      </c>
      <c r="CC541" s="129" t="s">
        <v>179</v>
      </c>
      <c r="CD541" s="129">
        <v>2E-3</v>
      </c>
      <c r="CE541" s="129" t="s">
        <v>179</v>
      </c>
      <c r="CF541" s="129">
        <v>2.3E-3</v>
      </c>
      <c r="CG541" s="129" t="s">
        <v>216</v>
      </c>
      <c r="CH541" s="129">
        <v>1E-4</v>
      </c>
      <c r="CI541" s="129" t="s">
        <v>179</v>
      </c>
      <c r="CJ541" s="129">
        <v>6.8999999999999999E-3</v>
      </c>
      <c r="CK541" s="129" t="s">
        <v>179</v>
      </c>
      <c r="CL541" s="129">
        <v>1.06E-2</v>
      </c>
      <c r="CM541" s="129" t="s">
        <v>179</v>
      </c>
      <c r="CN541" s="129">
        <v>3.8E-3</v>
      </c>
      <c r="CO541" s="129" t="s">
        <v>179</v>
      </c>
      <c r="CP541" s="129">
        <v>8.0000000000000004E-4</v>
      </c>
      <c r="CQ541" s="129" t="s">
        <v>179</v>
      </c>
      <c r="CR541" s="129">
        <v>3.3999999999999998E-3</v>
      </c>
      <c r="CS541" s="129" t="s">
        <v>179</v>
      </c>
      <c r="CT541" s="129">
        <v>1.8E-3</v>
      </c>
      <c r="CU541" s="129" t="s">
        <v>18</v>
      </c>
      <c r="CV541" s="129"/>
      <c r="CW541" s="129" t="s">
        <v>18</v>
      </c>
      <c r="CX541" s="129"/>
      <c r="CY541" s="129" t="s">
        <v>179</v>
      </c>
      <c r="CZ541" s="129">
        <v>5.9999999999999995E-4</v>
      </c>
      <c r="DA541" s="129" t="s">
        <v>179</v>
      </c>
      <c r="DB541" s="129">
        <v>5.0000000000000001E-4</v>
      </c>
      <c r="DC541" s="129" t="s">
        <v>179</v>
      </c>
      <c r="DD541" s="129">
        <v>5.9999999999999995E-4</v>
      </c>
      <c r="DE541" s="129" t="s">
        <v>179</v>
      </c>
      <c r="DF541" s="129">
        <v>5.9999999999999995E-4</v>
      </c>
      <c r="DG541" s="129" t="s">
        <v>179</v>
      </c>
      <c r="DH541" s="129">
        <v>4.0000000000000002E-4</v>
      </c>
      <c r="DI541" s="129" t="s">
        <v>179</v>
      </c>
      <c r="DJ541" s="129">
        <v>4.0000000000000002E-4</v>
      </c>
      <c r="DK541" s="129" t="s">
        <v>4535</v>
      </c>
      <c r="DL541" s="129" t="s">
        <v>59</v>
      </c>
      <c r="DM541" s="129"/>
      <c r="DN541" s="129"/>
      <c r="DO541" s="130"/>
      <c r="DS541" s="129">
        <v>39</v>
      </c>
      <c r="DT541" s="129" t="s">
        <v>4540</v>
      </c>
      <c r="DW541" t="s">
        <v>5414</v>
      </c>
    </row>
    <row r="542" spans="1:127">
      <c r="A542" s="127">
        <v>213</v>
      </c>
      <c r="B542" s="128">
        <v>44755.229861111111</v>
      </c>
      <c r="C542" s="129" t="s">
        <v>52</v>
      </c>
      <c r="D542" s="129">
        <v>0</v>
      </c>
      <c r="E542" s="129">
        <v>0</v>
      </c>
      <c r="F542" s="129">
        <v>0</v>
      </c>
      <c r="G542" s="129" t="s">
        <v>54</v>
      </c>
      <c r="H542" s="129" t="s">
        <v>55</v>
      </c>
      <c r="I542" s="129" t="s">
        <v>55</v>
      </c>
      <c r="J542" s="129" t="s">
        <v>55</v>
      </c>
      <c r="K542" s="129" t="s">
        <v>18</v>
      </c>
      <c r="L542" s="129">
        <v>90</v>
      </c>
      <c r="M542" s="129" t="s">
        <v>173</v>
      </c>
      <c r="N542" s="129">
        <v>0</v>
      </c>
      <c r="O542" s="129" t="s">
        <v>173</v>
      </c>
      <c r="P542" s="129">
        <v>0</v>
      </c>
      <c r="Q542" s="129" t="s">
        <v>173</v>
      </c>
      <c r="R542" s="129">
        <v>0</v>
      </c>
      <c r="S542" s="129">
        <v>2</v>
      </c>
      <c r="T542" s="129" t="s">
        <v>174</v>
      </c>
      <c r="U542" s="129">
        <v>4.4313000000000002</v>
      </c>
      <c r="V542" s="129">
        <v>0.69069999999999998</v>
      </c>
      <c r="W542" s="129" t="s">
        <v>4541</v>
      </c>
      <c r="X542" s="129">
        <v>0.31869999999999998</v>
      </c>
      <c r="Y542" s="129">
        <v>40.2059</v>
      </c>
      <c r="Z542" s="129">
        <v>0.3639</v>
      </c>
      <c r="AA542" s="129" t="s">
        <v>534</v>
      </c>
      <c r="AB542" s="129">
        <v>1.55E-2</v>
      </c>
      <c r="AC542" s="129" t="s">
        <v>179</v>
      </c>
      <c r="AD542" s="129">
        <v>8.6E-3</v>
      </c>
      <c r="AE542" s="129" t="s">
        <v>179</v>
      </c>
      <c r="AF542" s="129">
        <v>1.7000000000000001E-2</v>
      </c>
      <c r="AG542" s="129">
        <v>0.18149999999999999</v>
      </c>
      <c r="AH542" s="129">
        <v>8.0999999999999996E-3</v>
      </c>
      <c r="AI542" s="129">
        <v>7.8381999999999996</v>
      </c>
      <c r="AJ542" s="129">
        <v>3.3000000000000002E-2</v>
      </c>
      <c r="AK542" s="129">
        <v>0.69579999999999997</v>
      </c>
      <c r="AL542" s="129">
        <v>8.3000000000000001E-3</v>
      </c>
      <c r="AM542" s="129" t="s">
        <v>326</v>
      </c>
      <c r="AN542" s="129">
        <v>8.3000000000000001E-3</v>
      </c>
      <c r="AO542" s="129" t="s">
        <v>1108</v>
      </c>
      <c r="AP542" s="129">
        <v>4.5999999999999999E-3</v>
      </c>
      <c r="AQ542" s="129">
        <v>0.1062</v>
      </c>
      <c r="AR542" s="129">
        <v>5.0000000000000001E-3</v>
      </c>
      <c r="AS542" s="129" t="s">
        <v>4542</v>
      </c>
      <c r="AT542" s="129">
        <v>2.7300000000000001E-2</v>
      </c>
      <c r="AU542" s="129" t="s">
        <v>303</v>
      </c>
      <c r="AV542" s="129">
        <v>3.8E-3</v>
      </c>
      <c r="AW542" s="129">
        <v>7.9000000000000008E-3</v>
      </c>
      <c r="AX542" s="129">
        <v>1E-3</v>
      </c>
      <c r="AY542" s="129" t="s">
        <v>190</v>
      </c>
      <c r="AZ542" s="129">
        <v>8.0000000000000004E-4</v>
      </c>
      <c r="BA542" s="129">
        <v>7.4000000000000003E-3</v>
      </c>
      <c r="BB542" s="129">
        <v>6.9999999999999999E-4</v>
      </c>
      <c r="BC542" s="129" t="s">
        <v>304</v>
      </c>
      <c r="BD542" s="129">
        <v>5.0000000000000001E-4</v>
      </c>
      <c r="BE542" s="129" t="s">
        <v>179</v>
      </c>
      <c r="BF542" s="129">
        <v>2.9999999999999997E-4</v>
      </c>
      <c r="BG542" s="129" t="s">
        <v>179</v>
      </c>
      <c r="BH542" s="129">
        <v>1E-4</v>
      </c>
      <c r="BI542" s="129" t="s">
        <v>179</v>
      </c>
      <c r="BJ542" s="129">
        <v>2.0000000000000001E-4</v>
      </c>
      <c r="BK542" s="129">
        <v>1.0800000000000001E-2</v>
      </c>
      <c r="BL542" s="129">
        <v>5.0000000000000001E-4</v>
      </c>
      <c r="BM542" s="129">
        <v>2.8E-3</v>
      </c>
      <c r="BN542" s="129">
        <v>2.9999999999999997E-4</v>
      </c>
      <c r="BO542" s="129" t="s">
        <v>265</v>
      </c>
      <c r="BP542" s="129">
        <v>5.0000000000000001E-4</v>
      </c>
      <c r="BQ542" s="129" t="s">
        <v>179</v>
      </c>
      <c r="BR542" s="129">
        <v>2.9999999999999997E-4</v>
      </c>
      <c r="BS542" s="129" t="s">
        <v>179</v>
      </c>
      <c r="BT542" s="129">
        <v>4.0000000000000002E-4</v>
      </c>
      <c r="BU542" s="129" t="s">
        <v>179</v>
      </c>
      <c r="BV542" s="129">
        <v>6.9999999999999999E-4</v>
      </c>
      <c r="BW542" s="129" t="s">
        <v>18</v>
      </c>
      <c r="BX542" s="129"/>
      <c r="BY542" s="129" t="s">
        <v>179</v>
      </c>
      <c r="BZ542" s="129">
        <v>1.1000000000000001E-3</v>
      </c>
      <c r="CA542" s="129" t="s">
        <v>179</v>
      </c>
      <c r="CB542" s="129">
        <v>8.0000000000000004E-4</v>
      </c>
      <c r="CC542" s="129" t="s">
        <v>179</v>
      </c>
      <c r="CD542" s="129">
        <v>2E-3</v>
      </c>
      <c r="CE542" s="129" t="s">
        <v>179</v>
      </c>
      <c r="CF542" s="129">
        <v>2.3E-3</v>
      </c>
      <c r="CG542" s="129" t="s">
        <v>216</v>
      </c>
      <c r="CH542" s="129">
        <v>1E-4</v>
      </c>
      <c r="CI542" s="129" t="s">
        <v>179</v>
      </c>
      <c r="CJ542" s="129">
        <v>7.0000000000000001E-3</v>
      </c>
      <c r="CK542" s="129" t="s">
        <v>179</v>
      </c>
      <c r="CL542" s="129">
        <v>1.09E-2</v>
      </c>
      <c r="CM542" s="129" t="s">
        <v>179</v>
      </c>
      <c r="CN542" s="129">
        <v>3.3E-3</v>
      </c>
      <c r="CO542" s="129" t="s">
        <v>179</v>
      </c>
      <c r="CP542" s="129">
        <v>8.9999999999999998E-4</v>
      </c>
      <c r="CQ542" s="129" t="s">
        <v>179</v>
      </c>
      <c r="CR542" s="129">
        <v>3.3999999999999998E-3</v>
      </c>
      <c r="CS542" s="129" t="s">
        <v>179</v>
      </c>
      <c r="CT542" s="129">
        <v>1.9E-3</v>
      </c>
      <c r="CU542" s="129" t="s">
        <v>179</v>
      </c>
      <c r="CV542" s="129">
        <v>8.9999999999999998E-4</v>
      </c>
      <c r="CW542" s="129" t="s">
        <v>18</v>
      </c>
      <c r="CX542" s="129"/>
      <c r="CY542" s="129" t="s">
        <v>179</v>
      </c>
      <c r="CZ542" s="129">
        <v>5.9999999999999995E-4</v>
      </c>
      <c r="DA542" s="129" t="s">
        <v>179</v>
      </c>
      <c r="DB542" s="129">
        <v>5.9999999999999995E-4</v>
      </c>
      <c r="DC542" s="129" t="s">
        <v>179</v>
      </c>
      <c r="DD542" s="129">
        <v>5.9999999999999995E-4</v>
      </c>
      <c r="DE542" s="129" t="s">
        <v>179</v>
      </c>
      <c r="DF542" s="129">
        <v>5.9999999999999995E-4</v>
      </c>
      <c r="DG542" s="129" t="s">
        <v>179</v>
      </c>
      <c r="DH542" s="129">
        <v>4.0000000000000002E-4</v>
      </c>
      <c r="DI542" s="129" t="s">
        <v>179</v>
      </c>
      <c r="DJ542" s="129">
        <v>4.0000000000000002E-4</v>
      </c>
      <c r="DK542" s="129" t="s">
        <v>4535</v>
      </c>
      <c r="DL542" s="129" t="s">
        <v>59</v>
      </c>
      <c r="DM542" s="129"/>
      <c r="DN542" s="129"/>
      <c r="DO542" s="130"/>
      <c r="DS542" s="129">
        <v>61</v>
      </c>
      <c r="DT542" s="129" t="s">
        <v>5987</v>
      </c>
      <c r="DW542" t="s">
        <v>5415</v>
      </c>
    </row>
    <row r="543" spans="1:127">
      <c r="A543" s="127">
        <v>214</v>
      </c>
      <c r="B543" s="128">
        <v>44755.231944444444</v>
      </c>
      <c r="C543" s="129" t="s">
        <v>52</v>
      </c>
      <c r="D543" s="129">
        <v>0</v>
      </c>
      <c r="E543" s="129">
        <v>0</v>
      </c>
      <c r="F543" s="129">
        <v>0</v>
      </c>
      <c r="G543" s="129" t="s">
        <v>54</v>
      </c>
      <c r="H543" s="129" t="s">
        <v>55</v>
      </c>
      <c r="I543" s="129" t="s">
        <v>55</v>
      </c>
      <c r="J543" s="129" t="s">
        <v>55</v>
      </c>
      <c r="K543" s="129" t="s">
        <v>18</v>
      </c>
      <c r="L543" s="129">
        <v>90</v>
      </c>
      <c r="M543" s="129" t="s">
        <v>173</v>
      </c>
      <c r="N543" s="129">
        <v>0</v>
      </c>
      <c r="O543" s="129" t="s">
        <v>173</v>
      </c>
      <c r="P543" s="129">
        <v>0</v>
      </c>
      <c r="Q543" s="129" t="s">
        <v>173</v>
      </c>
      <c r="R543" s="129">
        <v>0</v>
      </c>
      <c r="S543" s="129">
        <v>2</v>
      </c>
      <c r="T543" s="129" t="s">
        <v>174</v>
      </c>
      <c r="U543" s="129">
        <v>5.4005999999999998</v>
      </c>
      <c r="V543" s="129">
        <v>0.69089999999999996</v>
      </c>
      <c r="W543" s="129" t="s">
        <v>4543</v>
      </c>
      <c r="X543" s="129">
        <v>0.31780000000000003</v>
      </c>
      <c r="Y543" s="129">
        <v>39.329900000000002</v>
      </c>
      <c r="Z543" s="129">
        <v>0.35809999999999997</v>
      </c>
      <c r="AA543" s="129" t="s">
        <v>201</v>
      </c>
      <c r="AB543" s="129">
        <v>1.5100000000000001E-2</v>
      </c>
      <c r="AC543" s="129" t="s">
        <v>179</v>
      </c>
      <c r="AD543" s="129">
        <v>8.5000000000000006E-3</v>
      </c>
      <c r="AE543" s="129" t="s">
        <v>179</v>
      </c>
      <c r="AF543" s="129">
        <v>1.6799999999999999E-2</v>
      </c>
      <c r="AG543" s="129">
        <v>0.18029999999999999</v>
      </c>
      <c r="AH543" s="129">
        <v>7.9000000000000008E-3</v>
      </c>
      <c r="AI543" s="129">
        <v>7.5991999999999997</v>
      </c>
      <c r="AJ543" s="129">
        <v>3.2300000000000002E-2</v>
      </c>
      <c r="AK543" s="129">
        <v>0.6542</v>
      </c>
      <c r="AL543" s="129">
        <v>8.0999999999999996E-3</v>
      </c>
      <c r="AM543" s="129" t="s">
        <v>1347</v>
      </c>
      <c r="AN543" s="129">
        <v>8.0999999999999996E-3</v>
      </c>
      <c r="AO543" s="129" t="s">
        <v>298</v>
      </c>
      <c r="AP543" s="129">
        <v>4.4000000000000003E-3</v>
      </c>
      <c r="AQ543" s="129">
        <v>0.1061</v>
      </c>
      <c r="AR543" s="129">
        <v>4.8999999999999998E-3</v>
      </c>
      <c r="AS543" s="129" t="s">
        <v>4544</v>
      </c>
      <c r="AT543" s="129">
        <v>2.5700000000000001E-2</v>
      </c>
      <c r="AU543" s="129" t="s">
        <v>179</v>
      </c>
      <c r="AV543" s="129">
        <v>3.5999999999999999E-3</v>
      </c>
      <c r="AW543" s="129">
        <v>9.1999999999999998E-3</v>
      </c>
      <c r="AX543" s="129">
        <v>1E-3</v>
      </c>
      <c r="AY543" s="129" t="s">
        <v>1005</v>
      </c>
      <c r="AZ543" s="129">
        <v>8.9999999999999998E-4</v>
      </c>
      <c r="BA543" s="129">
        <v>7.7000000000000002E-3</v>
      </c>
      <c r="BB543" s="129">
        <v>6.9999999999999999E-4</v>
      </c>
      <c r="BC543" s="129" t="s">
        <v>267</v>
      </c>
      <c r="BD543" s="129">
        <v>5.0000000000000001E-4</v>
      </c>
      <c r="BE543" s="129" t="s">
        <v>179</v>
      </c>
      <c r="BF543" s="129">
        <v>2.9999999999999997E-4</v>
      </c>
      <c r="BG543" s="129" t="s">
        <v>179</v>
      </c>
      <c r="BH543" s="129">
        <v>1E-4</v>
      </c>
      <c r="BI543" s="129" t="s">
        <v>212</v>
      </c>
      <c r="BJ543" s="129">
        <v>2.0000000000000001E-4</v>
      </c>
      <c r="BK543" s="129">
        <v>0.01</v>
      </c>
      <c r="BL543" s="129">
        <v>5.0000000000000001E-4</v>
      </c>
      <c r="BM543" s="129">
        <v>2.5999999999999999E-3</v>
      </c>
      <c r="BN543" s="129">
        <v>2.9999999999999997E-4</v>
      </c>
      <c r="BO543" s="129" t="s">
        <v>363</v>
      </c>
      <c r="BP543" s="129">
        <v>5.9999999999999995E-4</v>
      </c>
      <c r="BQ543" s="129" t="s">
        <v>179</v>
      </c>
      <c r="BR543" s="129">
        <v>2.9999999999999997E-4</v>
      </c>
      <c r="BS543" s="129" t="s">
        <v>179</v>
      </c>
      <c r="BT543" s="129">
        <v>4.0000000000000002E-4</v>
      </c>
      <c r="BU543" s="129" t="s">
        <v>179</v>
      </c>
      <c r="BV543" s="129">
        <v>6.9999999999999999E-4</v>
      </c>
      <c r="BW543" s="129" t="s">
        <v>285</v>
      </c>
      <c r="BX543" s="129">
        <v>8.9999999999999998E-4</v>
      </c>
      <c r="BY543" s="129" t="s">
        <v>179</v>
      </c>
      <c r="BZ543" s="129">
        <v>1.1000000000000001E-3</v>
      </c>
      <c r="CA543" s="129" t="s">
        <v>179</v>
      </c>
      <c r="CB543" s="129">
        <v>8.0000000000000004E-4</v>
      </c>
      <c r="CC543" s="129" t="s">
        <v>517</v>
      </c>
      <c r="CD543" s="129">
        <v>2E-3</v>
      </c>
      <c r="CE543" s="129" t="s">
        <v>179</v>
      </c>
      <c r="CF543" s="129">
        <v>2.2000000000000001E-3</v>
      </c>
      <c r="CG543" s="129" t="s">
        <v>179</v>
      </c>
      <c r="CH543" s="129">
        <v>1E-4</v>
      </c>
      <c r="CI543" s="129" t="s">
        <v>179</v>
      </c>
      <c r="CJ543" s="129">
        <v>7.4000000000000003E-3</v>
      </c>
      <c r="CK543" s="129" t="s">
        <v>179</v>
      </c>
      <c r="CL543" s="129">
        <v>1.11E-2</v>
      </c>
      <c r="CM543" s="129" t="s">
        <v>179</v>
      </c>
      <c r="CN543" s="129">
        <v>3.8E-3</v>
      </c>
      <c r="CO543" s="129" t="s">
        <v>179</v>
      </c>
      <c r="CP543" s="129">
        <v>8.0000000000000004E-4</v>
      </c>
      <c r="CQ543" s="129" t="s">
        <v>179</v>
      </c>
      <c r="CR543" s="129">
        <v>3.2000000000000002E-3</v>
      </c>
      <c r="CS543" s="129" t="s">
        <v>179</v>
      </c>
      <c r="CT543" s="129">
        <v>1.9E-3</v>
      </c>
      <c r="CU543" s="129" t="s">
        <v>18</v>
      </c>
      <c r="CV543" s="129"/>
      <c r="CW543" s="129" t="s">
        <v>18</v>
      </c>
      <c r="CX543" s="129"/>
      <c r="CY543" s="129" t="s">
        <v>179</v>
      </c>
      <c r="CZ543" s="129">
        <v>5.0000000000000001E-4</v>
      </c>
      <c r="DA543" s="129" t="s">
        <v>179</v>
      </c>
      <c r="DB543" s="129">
        <v>5.9999999999999995E-4</v>
      </c>
      <c r="DC543" s="129" t="s">
        <v>179</v>
      </c>
      <c r="DD543" s="129">
        <v>5.9999999999999995E-4</v>
      </c>
      <c r="DE543" s="129" t="s">
        <v>179</v>
      </c>
      <c r="DF543" s="129">
        <v>5.9999999999999995E-4</v>
      </c>
      <c r="DG543" s="129" t="s">
        <v>179</v>
      </c>
      <c r="DH543" s="129">
        <v>4.0000000000000002E-4</v>
      </c>
      <c r="DI543" s="129" t="s">
        <v>179</v>
      </c>
      <c r="DJ543" s="129">
        <v>4.0000000000000002E-4</v>
      </c>
      <c r="DK543" s="129" t="s">
        <v>4535</v>
      </c>
      <c r="DL543" s="129" t="s">
        <v>59</v>
      </c>
      <c r="DM543" s="129"/>
      <c r="DN543" s="129"/>
      <c r="DO543" s="130"/>
      <c r="DS543" s="129">
        <v>74</v>
      </c>
      <c r="DT543" s="129" t="s">
        <v>6029</v>
      </c>
      <c r="DW543" t="s">
        <v>5416</v>
      </c>
    </row>
    <row r="544" spans="1:127">
      <c r="A544" s="127">
        <v>218</v>
      </c>
      <c r="B544" s="128">
        <v>44755.803472222222</v>
      </c>
      <c r="C544" s="129" t="s">
        <v>52</v>
      </c>
      <c r="D544" s="129">
        <v>0</v>
      </c>
      <c r="E544" s="129">
        <v>0</v>
      </c>
      <c r="F544" s="129">
        <v>0</v>
      </c>
      <c r="G544" s="129" t="s">
        <v>54</v>
      </c>
      <c r="H544" s="129" t="s">
        <v>55</v>
      </c>
      <c r="I544" s="129" t="s">
        <v>55</v>
      </c>
      <c r="J544" s="129" t="s">
        <v>55</v>
      </c>
      <c r="K544" s="129" t="s">
        <v>18</v>
      </c>
      <c r="L544" s="129">
        <v>90</v>
      </c>
      <c r="M544" s="129" t="s">
        <v>173</v>
      </c>
      <c r="N544" s="129">
        <v>0</v>
      </c>
      <c r="O544" s="129" t="s">
        <v>173</v>
      </c>
      <c r="P544" s="129">
        <v>0</v>
      </c>
      <c r="Q544" s="129" t="s">
        <v>173</v>
      </c>
      <c r="R544" s="129">
        <v>0</v>
      </c>
      <c r="S544" s="129">
        <v>2</v>
      </c>
      <c r="T544" s="129" t="s">
        <v>174</v>
      </c>
      <c r="U544" s="129">
        <v>4.2976000000000001</v>
      </c>
      <c r="V544" s="129">
        <v>0.65610000000000002</v>
      </c>
      <c r="W544" s="129" t="s">
        <v>4552</v>
      </c>
      <c r="X544" s="129">
        <v>0.31259999999999999</v>
      </c>
      <c r="Y544" s="129">
        <v>38.647500000000001</v>
      </c>
      <c r="Z544" s="129">
        <v>0.35570000000000002</v>
      </c>
      <c r="AA544" s="129" t="s">
        <v>541</v>
      </c>
      <c r="AB544" s="129">
        <v>1.55E-2</v>
      </c>
      <c r="AC544" s="129" t="s">
        <v>179</v>
      </c>
      <c r="AD544" s="129">
        <v>8.3999999999999995E-3</v>
      </c>
      <c r="AE544" s="129" t="s">
        <v>179</v>
      </c>
      <c r="AF544" s="129">
        <v>1.6899999999999998E-2</v>
      </c>
      <c r="AG544" s="129">
        <v>0.28339999999999999</v>
      </c>
      <c r="AH544" s="129">
        <v>9.1999999999999998E-3</v>
      </c>
      <c r="AI544" s="129">
        <v>7.8582999999999998</v>
      </c>
      <c r="AJ544" s="129">
        <v>3.3099999999999997E-2</v>
      </c>
      <c r="AK544" s="129">
        <v>0.64529999999999998</v>
      </c>
      <c r="AL544" s="129">
        <v>8.0999999999999996E-3</v>
      </c>
      <c r="AM544" s="129" t="s">
        <v>1135</v>
      </c>
      <c r="AN544" s="129">
        <v>8.0999999999999996E-3</v>
      </c>
      <c r="AO544" s="129" t="s">
        <v>437</v>
      </c>
      <c r="AP544" s="129">
        <v>4.4999999999999997E-3</v>
      </c>
      <c r="AQ544" s="129">
        <v>0.10059999999999999</v>
      </c>
      <c r="AR544" s="129">
        <v>4.8999999999999998E-3</v>
      </c>
      <c r="AS544" s="129" t="s">
        <v>4553</v>
      </c>
      <c r="AT544" s="129">
        <v>2.75E-2</v>
      </c>
      <c r="AU544" s="129" t="s">
        <v>179</v>
      </c>
      <c r="AV544" s="129">
        <v>3.8999999999999998E-3</v>
      </c>
      <c r="AW544" s="129">
        <v>7.4999999999999997E-3</v>
      </c>
      <c r="AX544" s="129">
        <v>1E-3</v>
      </c>
      <c r="AY544" s="129" t="s">
        <v>317</v>
      </c>
      <c r="AZ544" s="129">
        <v>8.0000000000000004E-4</v>
      </c>
      <c r="BA544" s="129">
        <v>9.4000000000000004E-3</v>
      </c>
      <c r="BB544" s="129">
        <v>8.0000000000000004E-4</v>
      </c>
      <c r="BC544" s="129" t="s">
        <v>285</v>
      </c>
      <c r="BD544" s="129">
        <v>5.0000000000000001E-4</v>
      </c>
      <c r="BE544" s="129" t="s">
        <v>179</v>
      </c>
      <c r="BF544" s="129">
        <v>2.9999999999999997E-4</v>
      </c>
      <c r="BG544" s="129" t="s">
        <v>179</v>
      </c>
      <c r="BH544" s="129">
        <v>1E-4</v>
      </c>
      <c r="BI544" s="129" t="s">
        <v>192</v>
      </c>
      <c r="BJ544" s="129">
        <v>2.0000000000000001E-4</v>
      </c>
      <c r="BK544" s="129">
        <v>1.0999999999999999E-2</v>
      </c>
      <c r="BL544" s="129">
        <v>5.0000000000000001E-4</v>
      </c>
      <c r="BM544" s="129">
        <v>2.5999999999999999E-3</v>
      </c>
      <c r="BN544" s="129">
        <v>2.9999999999999997E-4</v>
      </c>
      <c r="BO544" s="129" t="s">
        <v>431</v>
      </c>
      <c r="BP544" s="129">
        <v>5.0000000000000001E-4</v>
      </c>
      <c r="BQ544" s="129" t="s">
        <v>179</v>
      </c>
      <c r="BR544" s="129">
        <v>2.9999999999999997E-4</v>
      </c>
      <c r="BS544" s="129" t="s">
        <v>179</v>
      </c>
      <c r="BT544" s="129">
        <v>4.0000000000000002E-4</v>
      </c>
      <c r="BU544" s="129" t="s">
        <v>179</v>
      </c>
      <c r="BV544" s="129">
        <v>6.9999999999999999E-4</v>
      </c>
      <c r="BW544" s="129" t="s">
        <v>179</v>
      </c>
      <c r="BX544" s="129">
        <v>8.9999999999999998E-4</v>
      </c>
      <c r="BY544" s="129" t="s">
        <v>18</v>
      </c>
      <c r="BZ544" s="129"/>
      <c r="CA544" s="129" t="s">
        <v>179</v>
      </c>
      <c r="CB544" s="129">
        <v>8.0000000000000004E-4</v>
      </c>
      <c r="CC544" s="129" t="s">
        <v>179</v>
      </c>
      <c r="CD544" s="129">
        <v>2.0999999999999999E-3</v>
      </c>
      <c r="CE544" s="129" t="s">
        <v>179</v>
      </c>
      <c r="CF544" s="129">
        <v>2.3E-3</v>
      </c>
      <c r="CG544" s="129" t="s">
        <v>216</v>
      </c>
      <c r="CH544" s="129">
        <v>1E-4</v>
      </c>
      <c r="CI544" s="129" t="s">
        <v>179</v>
      </c>
      <c r="CJ544" s="129">
        <v>7.3000000000000001E-3</v>
      </c>
      <c r="CK544" s="129" t="s">
        <v>179</v>
      </c>
      <c r="CL544" s="129">
        <v>1.12E-2</v>
      </c>
      <c r="CM544" s="129" t="s">
        <v>179</v>
      </c>
      <c r="CN544" s="129">
        <v>4.1000000000000003E-3</v>
      </c>
      <c r="CO544" s="129" t="s">
        <v>179</v>
      </c>
      <c r="CP544" s="129">
        <v>8.9999999999999998E-4</v>
      </c>
      <c r="CQ544" s="129" t="s">
        <v>179</v>
      </c>
      <c r="CR544" s="129">
        <v>3.5000000000000001E-3</v>
      </c>
      <c r="CS544" s="129" t="s">
        <v>179</v>
      </c>
      <c r="CT544" s="129">
        <v>1.9E-3</v>
      </c>
      <c r="CU544" s="129" t="s">
        <v>179</v>
      </c>
      <c r="CV544" s="129">
        <v>8.0000000000000004E-4</v>
      </c>
      <c r="CW544" s="129" t="s">
        <v>18</v>
      </c>
      <c r="CX544" s="129"/>
      <c r="CY544" s="129" t="s">
        <v>179</v>
      </c>
      <c r="CZ544" s="129">
        <v>5.9999999999999995E-4</v>
      </c>
      <c r="DA544" s="129" t="s">
        <v>179</v>
      </c>
      <c r="DB544" s="129">
        <v>5.9999999999999995E-4</v>
      </c>
      <c r="DC544" s="129" t="s">
        <v>179</v>
      </c>
      <c r="DD544" s="129">
        <v>5.9999999999999995E-4</v>
      </c>
      <c r="DE544" s="129" t="s">
        <v>179</v>
      </c>
      <c r="DF544" s="129">
        <v>5.9999999999999995E-4</v>
      </c>
      <c r="DG544" s="129" t="s">
        <v>179</v>
      </c>
      <c r="DH544" s="129">
        <v>4.0000000000000002E-4</v>
      </c>
      <c r="DI544" s="129" t="s">
        <v>179</v>
      </c>
      <c r="DJ544" s="129">
        <v>4.0000000000000002E-4</v>
      </c>
      <c r="DK544" s="129" t="s">
        <v>4554</v>
      </c>
      <c r="DL544" s="129" t="s">
        <v>59</v>
      </c>
      <c r="DM544" s="129"/>
      <c r="DN544" s="129"/>
      <c r="DO544" s="130"/>
      <c r="DS544" s="129">
        <v>13</v>
      </c>
      <c r="DT544" s="129" t="s">
        <v>1596</v>
      </c>
      <c r="DW544" t="s">
        <v>5417</v>
      </c>
    </row>
    <row r="545" spans="1:127">
      <c r="A545" s="127">
        <v>219</v>
      </c>
      <c r="B545" s="128">
        <v>44755.808333333334</v>
      </c>
      <c r="C545" s="129" t="s">
        <v>52</v>
      </c>
      <c r="D545" s="129">
        <v>0</v>
      </c>
      <c r="E545" s="129">
        <v>0</v>
      </c>
      <c r="F545" s="129">
        <v>0</v>
      </c>
      <c r="G545" s="129" t="s">
        <v>54</v>
      </c>
      <c r="H545" s="129" t="s">
        <v>55</v>
      </c>
      <c r="I545" s="129" t="s">
        <v>55</v>
      </c>
      <c r="J545" s="129" t="s">
        <v>55</v>
      </c>
      <c r="K545" s="129" t="s">
        <v>18</v>
      </c>
      <c r="L545" s="129">
        <v>90</v>
      </c>
      <c r="M545" s="129" t="s">
        <v>173</v>
      </c>
      <c r="N545" s="129">
        <v>0</v>
      </c>
      <c r="O545" s="129" t="s">
        <v>173</v>
      </c>
      <c r="P545" s="129">
        <v>0</v>
      </c>
      <c r="Q545" s="129" t="s">
        <v>173</v>
      </c>
      <c r="R545" s="129">
        <v>0</v>
      </c>
      <c r="S545" s="129">
        <v>2</v>
      </c>
      <c r="T545" s="129" t="s">
        <v>174</v>
      </c>
      <c r="U545" s="129">
        <v>4.3057999999999996</v>
      </c>
      <c r="V545" s="129">
        <v>0.69699999999999995</v>
      </c>
      <c r="W545" s="129" t="s">
        <v>4555</v>
      </c>
      <c r="X545" s="129">
        <v>0.31609999999999999</v>
      </c>
      <c r="Y545" s="129">
        <v>39.093800000000002</v>
      </c>
      <c r="Z545" s="129">
        <v>0.3584</v>
      </c>
      <c r="AA545" s="129" t="s">
        <v>179</v>
      </c>
      <c r="AB545" s="129">
        <v>1.6E-2</v>
      </c>
      <c r="AC545" s="129" t="s">
        <v>179</v>
      </c>
      <c r="AD545" s="129">
        <v>8.8999999999999999E-3</v>
      </c>
      <c r="AE545" s="129" t="s">
        <v>179</v>
      </c>
      <c r="AF545" s="129">
        <v>1.72E-2</v>
      </c>
      <c r="AG545" s="129">
        <v>0.2104</v>
      </c>
      <c r="AH545" s="129">
        <v>8.3999999999999995E-3</v>
      </c>
      <c r="AI545" s="129">
        <v>8.5418000000000003</v>
      </c>
      <c r="AJ545" s="129">
        <v>3.4599999999999999E-2</v>
      </c>
      <c r="AK545" s="129">
        <v>0.6734</v>
      </c>
      <c r="AL545" s="129">
        <v>8.3000000000000001E-3</v>
      </c>
      <c r="AM545" s="129" t="s">
        <v>387</v>
      </c>
      <c r="AN545" s="129">
        <v>8.3999999999999995E-3</v>
      </c>
      <c r="AO545" s="129" t="s">
        <v>1082</v>
      </c>
      <c r="AP545" s="129">
        <v>4.4999999999999997E-3</v>
      </c>
      <c r="AQ545" s="129">
        <v>0.12520000000000001</v>
      </c>
      <c r="AR545" s="129">
        <v>5.4000000000000003E-3</v>
      </c>
      <c r="AS545" s="129" t="s">
        <v>4556</v>
      </c>
      <c r="AT545" s="129">
        <v>2.8299999999999999E-2</v>
      </c>
      <c r="AU545" s="129" t="s">
        <v>227</v>
      </c>
      <c r="AV545" s="129">
        <v>3.8999999999999998E-3</v>
      </c>
      <c r="AW545" s="129">
        <v>7.4999999999999997E-3</v>
      </c>
      <c r="AX545" s="129">
        <v>1E-3</v>
      </c>
      <c r="AY545" s="129" t="s">
        <v>284</v>
      </c>
      <c r="AZ545" s="129">
        <v>8.0000000000000004E-4</v>
      </c>
      <c r="BA545" s="129">
        <v>7.4000000000000003E-3</v>
      </c>
      <c r="BB545" s="129">
        <v>6.9999999999999999E-4</v>
      </c>
      <c r="BC545" s="129" t="s">
        <v>285</v>
      </c>
      <c r="BD545" s="129">
        <v>5.0000000000000001E-4</v>
      </c>
      <c r="BE545" s="129" t="s">
        <v>179</v>
      </c>
      <c r="BF545" s="129">
        <v>2.9999999999999997E-4</v>
      </c>
      <c r="BG545" s="129" t="s">
        <v>179</v>
      </c>
      <c r="BH545" s="129">
        <v>1E-4</v>
      </c>
      <c r="BI545" s="129" t="s">
        <v>212</v>
      </c>
      <c r="BJ545" s="129">
        <v>2.0000000000000001E-4</v>
      </c>
      <c r="BK545" s="129">
        <v>1.0500000000000001E-2</v>
      </c>
      <c r="BL545" s="129">
        <v>5.0000000000000001E-4</v>
      </c>
      <c r="BM545" s="129">
        <v>2.8E-3</v>
      </c>
      <c r="BN545" s="129">
        <v>2.9999999999999997E-4</v>
      </c>
      <c r="BO545" s="129" t="s">
        <v>431</v>
      </c>
      <c r="BP545" s="129">
        <v>5.0000000000000001E-4</v>
      </c>
      <c r="BQ545" s="129" t="s">
        <v>179</v>
      </c>
      <c r="BR545" s="129">
        <v>2.9999999999999997E-4</v>
      </c>
      <c r="BS545" s="129" t="s">
        <v>179</v>
      </c>
      <c r="BT545" s="129">
        <v>4.0000000000000002E-4</v>
      </c>
      <c r="BU545" s="129" t="s">
        <v>179</v>
      </c>
      <c r="BV545" s="129">
        <v>6.9999999999999999E-4</v>
      </c>
      <c r="BW545" s="129" t="s">
        <v>179</v>
      </c>
      <c r="BX545" s="129">
        <v>8.9999999999999998E-4</v>
      </c>
      <c r="BY545" s="129" t="s">
        <v>18</v>
      </c>
      <c r="BZ545" s="129"/>
      <c r="CA545" s="129" t="s">
        <v>179</v>
      </c>
      <c r="CB545" s="129">
        <v>8.0000000000000004E-4</v>
      </c>
      <c r="CC545" s="129" t="s">
        <v>179</v>
      </c>
      <c r="CD545" s="129">
        <v>2E-3</v>
      </c>
      <c r="CE545" s="129" t="s">
        <v>179</v>
      </c>
      <c r="CF545" s="129">
        <v>2.3E-3</v>
      </c>
      <c r="CG545" s="129" t="s">
        <v>216</v>
      </c>
      <c r="CH545" s="129">
        <v>1E-4</v>
      </c>
      <c r="CI545" s="129" t="s">
        <v>179</v>
      </c>
      <c r="CJ545" s="129">
        <v>7.1000000000000004E-3</v>
      </c>
      <c r="CK545" s="129" t="s">
        <v>179</v>
      </c>
      <c r="CL545" s="129">
        <v>1.11E-2</v>
      </c>
      <c r="CM545" s="129" t="s">
        <v>179</v>
      </c>
      <c r="CN545" s="129">
        <v>3.8E-3</v>
      </c>
      <c r="CO545" s="129" t="s">
        <v>179</v>
      </c>
      <c r="CP545" s="129">
        <v>8.0000000000000004E-4</v>
      </c>
      <c r="CQ545" s="129" t="s">
        <v>179</v>
      </c>
      <c r="CR545" s="129">
        <v>3.3999999999999998E-3</v>
      </c>
      <c r="CS545" s="129" t="s">
        <v>179</v>
      </c>
      <c r="CT545" s="129">
        <v>1.9E-3</v>
      </c>
      <c r="CU545" s="129" t="s">
        <v>18</v>
      </c>
      <c r="CV545" s="129"/>
      <c r="CW545" s="129" t="s">
        <v>18</v>
      </c>
      <c r="CX545" s="129"/>
      <c r="CY545" s="129" t="s">
        <v>179</v>
      </c>
      <c r="CZ545" s="129">
        <v>5.9999999999999995E-4</v>
      </c>
      <c r="DA545" s="129" t="s">
        <v>179</v>
      </c>
      <c r="DB545" s="129">
        <v>5.0000000000000001E-4</v>
      </c>
      <c r="DC545" s="129" t="s">
        <v>179</v>
      </c>
      <c r="DD545" s="129">
        <v>5.0000000000000001E-4</v>
      </c>
      <c r="DE545" s="129" t="s">
        <v>179</v>
      </c>
      <c r="DF545" s="129">
        <v>5.9999999999999995E-4</v>
      </c>
      <c r="DG545" s="129" t="s">
        <v>179</v>
      </c>
      <c r="DH545" s="129">
        <v>4.0000000000000002E-4</v>
      </c>
      <c r="DI545" s="129" t="s">
        <v>179</v>
      </c>
      <c r="DJ545" s="129">
        <v>2.9999999999999997E-4</v>
      </c>
      <c r="DK545" s="129" t="s">
        <v>4554</v>
      </c>
      <c r="DL545" s="129" t="s">
        <v>59</v>
      </c>
      <c r="DM545" s="129"/>
      <c r="DN545" s="129"/>
      <c r="DO545" s="130"/>
      <c r="DS545" s="129">
        <v>72</v>
      </c>
      <c r="DT545" s="129" t="s">
        <v>2727</v>
      </c>
      <c r="DW545" t="s">
        <v>5418</v>
      </c>
    </row>
    <row r="546" spans="1:127">
      <c r="A546" s="127">
        <v>220</v>
      </c>
      <c r="B546" s="128">
        <v>44755.813194444447</v>
      </c>
      <c r="C546" s="129" t="s">
        <v>52</v>
      </c>
      <c r="D546" s="129">
        <v>0</v>
      </c>
      <c r="E546" s="129">
        <v>0</v>
      </c>
      <c r="F546" s="129">
        <v>0</v>
      </c>
      <c r="G546" s="129" t="s">
        <v>54</v>
      </c>
      <c r="H546" s="129" t="s">
        <v>55</v>
      </c>
      <c r="I546" s="129" t="s">
        <v>55</v>
      </c>
      <c r="J546" s="129" t="s">
        <v>55</v>
      </c>
      <c r="K546" s="129" t="s">
        <v>18</v>
      </c>
      <c r="L546" s="129">
        <v>90</v>
      </c>
      <c r="M546" s="129" t="s">
        <v>173</v>
      </c>
      <c r="N546" s="129">
        <v>0</v>
      </c>
      <c r="O546" s="129" t="s">
        <v>173</v>
      </c>
      <c r="P546" s="129">
        <v>0</v>
      </c>
      <c r="Q546" s="129" t="s">
        <v>173</v>
      </c>
      <c r="R546" s="129">
        <v>0</v>
      </c>
      <c r="S546" s="129">
        <v>2</v>
      </c>
      <c r="T546" s="129" t="s">
        <v>174</v>
      </c>
      <c r="U546" s="129">
        <v>5.0750000000000002</v>
      </c>
      <c r="V546" s="129">
        <v>0.70020000000000004</v>
      </c>
      <c r="W546" s="129" t="s">
        <v>4557</v>
      </c>
      <c r="X546" s="129">
        <v>0.31859999999999999</v>
      </c>
      <c r="Y546" s="129">
        <v>39.825699999999998</v>
      </c>
      <c r="Z546" s="129">
        <v>0.3599</v>
      </c>
      <c r="AA546" s="129" t="s">
        <v>578</v>
      </c>
      <c r="AB546" s="129">
        <v>1.5100000000000001E-2</v>
      </c>
      <c r="AC546" s="129" t="s">
        <v>179</v>
      </c>
      <c r="AD546" s="129">
        <v>9.7000000000000003E-3</v>
      </c>
      <c r="AE546" s="129" t="s">
        <v>179</v>
      </c>
      <c r="AF546" s="129">
        <v>1.66E-2</v>
      </c>
      <c r="AG546" s="129">
        <v>7.1800000000000003E-2</v>
      </c>
      <c r="AH546" s="129">
        <v>6.6E-3</v>
      </c>
      <c r="AI546" s="129">
        <v>7.7182000000000004</v>
      </c>
      <c r="AJ546" s="129">
        <v>3.2500000000000001E-2</v>
      </c>
      <c r="AK546" s="129">
        <v>0.63870000000000005</v>
      </c>
      <c r="AL546" s="129">
        <v>8.0000000000000002E-3</v>
      </c>
      <c r="AM546" s="129" t="s">
        <v>280</v>
      </c>
      <c r="AN546" s="129">
        <v>8.2000000000000007E-3</v>
      </c>
      <c r="AO546" s="129" t="s">
        <v>201</v>
      </c>
      <c r="AP546" s="129">
        <v>4.4999999999999997E-3</v>
      </c>
      <c r="AQ546" s="129">
        <v>0.1139</v>
      </c>
      <c r="AR546" s="129">
        <v>5.1000000000000004E-3</v>
      </c>
      <c r="AS546" s="129" t="s">
        <v>4558</v>
      </c>
      <c r="AT546" s="129">
        <v>2.5399999999999999E-2</v>
      </c>
      <c r="AU546" s="129" t="s">
        <v>248</v>
      </c>
      <c r="AV546" s="129">
        <v>3.5999999999999999E-3</v>
      </c>
      <c r="AW546" s="129">
        <v>2.4E-2</v>
      </c>
      <c r="AX546" s="129">
        <v>1.5E-3</v>
      </c>
      <c r="AY546" s="129" t="s">
        <v>268</v>
      </c>
      <c r="AZ546" s="129">
        <v>8.0000000000000004E-4</v>
      </c>
      <c r="BA546" s="129">
        <v>6.4000000000000003E-3</v>
      </c>
      <c r="BB546" s="129">
        <v>6.9999999999999999E-4</v>
      </c>
      <c r="BC546" s="129" t="s">
        <v>304</v>
      </c>
      <c r="BD546" s="129">
        <v>5.0000000000000001E-4</v>
      </c>
      <c r="BE546" s="129" t="s">
        <v>179</v>
      </c>
      <c r="BF546" s="129">
        <v>2.9999999999999997E-4</v>
      </c>
      <c r="BG546" s="129" t="s">
        <v>179</v>
      </c>
      <c r="BH546" s="129">
        <v>1E-4</v>
      </c>
      <c r="BI546" s="129" t="s">
        <v>179</v>
      </c>
      <c r="BJ546" s="129">
        <v>2.0000000000000001E-4</v>
      </c>
      <c r="BK546" s="129">
        <v>1.0699999999999999E-2</v>
      </c>
      <c r="BL546" s="129">
        <v>5.0000000000000001E-4</v>
      </c>
      <c r="BM546" s="129">
        <v>2.7000000000000001E-3</v>
      </c>
      <c r="BN546" s="129">
        <v>2.9999999999999997E-4</v>
      </c>
      <c r="BO546" s="129" t="s">
        <v>349</v>
      </c>
      <c r="BP546" s="129">
        <v>5.9999999999999995E-4</v>
      </c>
      <c r="BQ546" s="129" t="s">
        <v>179</v>
      </c>
      <c r="BR546" s="129">
        <v>2.9999999999999997E-4</v>
      </c>
      <c r="BS546" s="129" t="s">
        <v>179</v>
      </c>
      <c r="BT546" s="129">
        <v>4.0000000000000002E-4</v>
      </c>
      <c r="BU546" s="129" t="s">
        <v>179</v>
      </c>
      <c r="BV546" s="129">
        <v>6.9999999999999999E-4</v>
      </c>
      <c r="BW546" s="129" t="s">
        <v>18</v>
      </c>
      <c r="BX546" s="129"/>
      <c r="BY546" s="129" t="s">
        <v>179</v>
      </c>
      <c r="BZ546" s="129">
        <v>1.1000000000000001E-3</v>
      </c>
      <c r="CA546" s="129" t="s">
        <v>179</v>
      </c>
      <c r="CB546" s="129">
        <v>8.0000000000000004E-4</v>
      </c>
      <c r="CC546" s="129" t="s">
        <v>179</v>
      </c>
      <c r="CD546" s="129">
        <v>2E-3</v>
      </c>
      <c r="CE546" s="129" t="s">
        <v>179</v>
      </c>
      <c r="CF546" s="129">
        <v>2.3E-3</v>
      </c>
      <c r="CG546" s="129" t="s">
        <v>216</v>
      </c>
      <c r="CH546" s="129">
        <v>1E-4</v>
      </c>
      <c r="CI546" s="129" t="s">
        <v>179</v>
      </c>
      <c r="CJ546" s="129">
        <v>7.1999999999999998E-3</v>
      </c>
      <c r="CK546" s="129" t="s">
        <v>179</v>
      </c>
      <c r="CL546" s="129">
        <v>1.0500000000000001E-2</v>
      </c>
      <c r="CM546" s="129" t="s">
        <v>894</v>
      </c>
      <c r="CN546" s="129">
        <v>3.3999999999999998E-3</v>
      </c>
      <c r="CO546" s="129" t="s">
        <v>179</v>
      </c>
      <c r="CP546" s="129">
        <v>8.9999999999999998E-4</v>
      </c>
      <c r="CQ546" s="129" t="s">
        <v>179</v>
      </c>
      <c r="CR546" s="129">
        <v>3.2000000000000002E-3</v>
      </c>
      <c r="CS546" s="129" t="s">
        <v>179</v>
      </c>
      <c r="CT546" s="129">
        <v>1.8E-3</v>
      </c>
      <c r="CU546" s="129" t="s">
        <v>18</v>
      </c>
      <c r="CV546" s="129"/>
      <c r="CW546" s="129" t="s">
        <v>18</v>
      </c>
      <c r="CX546" s="129"/>
      <c r="CY546" s="129" t="s">
        <v>179</v>
      </c>
      <c r="CZ546" s="129">
        <v>5.9999999999999995E-4</v>
      </c>
      <c r="DA546" s="129" t="s">
        <v>179</v>
      </c>
      <c r="DB546" s="129">
        <v>5.0000000000000001E-4</v>
      </c>
      <c r="DC546" s="129" t="s">
        <v>179</v>
      </c>
      <c r="DD546" s="129">
        <v>5.0000000000000001E-4</v>
      </c>
      <c r="DE546" s="129" t="s">
        <v>179</v>
      </c>
      <c r="DF546" s="129">
        <v>5.9999999999999995E-4</v>
      </c>
      <c r="DG546" s="129" t="s">
        <v>179</v>
      </c>
      <c r="DH546" s="129">
        <v>4.0000000000000002E-4</v>
      </c>
      <c r="DI546" s="129" t="s">
        <v>179</v>
      </c>
      <c r="DJ546" s="129">
        <v>2.9999999999999997E-4</v>
      </c>
      <c r="DK546" s="129" t="s">
        <v>4554</v>
      </c>
      <c r="DL546" s="129" t="s">
        <v>59</v>
      </c>
      <c r="DM546" s="129"/>
      <c r="DN546" s="129"/>
      <c r="DO546" s="130"/>
      <c r="DS546" s="129">
        <v>93</v>
      </c>
      <c r="DT546" s="129" t="s">
        <v>6021</v>
      </c>
      <c r="DW546" t="s">
        <v>5419</v>
      </c>
    </row>
    <row r="547" spans="1:127">
      <c r="A547" s="127">
        <v>221</v>
      </c>
      <c r="B547" s="128">
        <v>44755.814583333333</v>
      </c>
      <c r="C547" s="129" t="s">
        <v>52</v>
      </c>
      <c r="D547" s="129">
        <v>0</v>
      </c>
      <c r="E547" s="129">
        <v>0</v>
      </c>
      <c r="F547" s="129">
        <v>0</v>
      </c>
      <c r="G547" s="129" t="s">
        <v>54</v>
      </c>
      <c r="H547" s="129" t="s">
        <v>55</v>
      </c>
      <c r="I547" s="129" t="s">
        <v>55</v>
      </c>
      <c r="J547" s="129" t="s">
        <v>55</v>
      </c>
      <c r="K547" s="129" t="s">
        <v>18</v>
      </c>
      <c r="L547" s="129">
        <v>90</v>
      </c>
      <c r="M547" s="129" t="s">
        <v>173</v>
      </c>
      <c r="N547" s="129">
        <v>0</v>
      </c>
      <c r="O547" s="129" t="s">
        <v>173</v>
      </c>
      <c r="P547" s="129">
        <v>0</v>
      </c>
      <c r="Q547" s="129" t="s">
        <v>173</v>
      </c>
      <c r="R547" s="129">
        <v>0</v>
      </c>
      <c r="S547" s="129">
        <v>2</v>
      </c>
      <c r="T547" s="129" t="s">
        <v>174</v>
      </c>
      <c r="U547" s="129">
        <v>4.4358000000000004</v>
      </c>
      <c r="V547" s="129">
        <v>0.6784</v>
      </c>
      <c r="W547" s="129" t="s">
        <v>4559</v>
      </c>
      <c r="X547" s="129">
        <v>0.32200000000000001</v>
      </c>
      <c r="Y547" s="129">
        <v>40.120199999999997</v>
      </c>
      <c r="Z547" s="129">
        <v>0.36480000000000001</v>
      </c>
      <c r="AA547" s="129" t="s">
        <v>179</v>
      </c>
      <c r="AB547" s="129">
        <v>1.4999999999999999E-2</v>
      </c>
      <c r="AC547" s="129" t="s">
        <v>179</v>
      </c>
      <c r="AD547" s="129">
        <v>8.6E-3</v>
      </c>
      <c r="AE547" s="129" t="s">
        <v>179</v>
      </c>
      <c r="AF547" s="129">
        <v>1.7000000000000001E-2</v>
      </c>
      <c r="AG547" s="129">
        <v>0.43559999999999999</v>
      </c>
      <c r="AH547" s="129">
        <v>1.06E-2</v>
      </c>
      <c r="AI547" s="129">
        <v>7.5845000000000002</v>
      </c>
      <c r="AJ547" s="129">
        <v>3.2500000000000001E-2</v>
      </c>
      <c r="AK547" s="129">
        <v>0.65869999999999995</v>
      </c>
      <c r="AL547" s="129">
        <v>8.0999999999999996E-3</v>
      </c>
      <c r="AM547" s="129" t="s">
        <v>471</v>
      </c>
      <c r="AN547" s="129">
        <v>8.2000000000000007E-3</v>
      </c>
      <c r="AO547" s="129" t="s">
        <v>1043</v>
      </c>
      <c r="AP547" s="129">
        <v>4.4999999999999997E-3</v>
      </c>
      <c r="AQ547" s="129">
        <v>0.10920000000000001</v>
      </c>
      <c r="AR547" s="129">
        <v>5.0000000000000001E-3</v>
      </c>
      <c r="AS547" s="129" t="s">
        <v>4560</v>
      </c>
      <c r="AT547" s="129">
        <v>2.8000000000000001E-2</v>
      </c>
      <c r="AU547" s="129" t="s">
        <v>179</v>
      </c>
      <c r="AV547" s="129">
        <v>3.8999999999999998E-3</v>
      </c>
      <c r="AW547" s="129">
        <v>6.0000000000000001E-3</v>
      </c>
      <c r="AX547" s="129">
        <v>8.9999999999999998E-4</v>
      </c>
      <c r="AY547" s="129" t="s">
        <v>284</v>
      </c>
      <c r="AZ547" s="129">
        <v>8.0000000000000004E-4</v>
      </c>
      <c r="BA547" s="129">
        <v>6.7999999999999996E-3</v>
      </c>
      <c r="BB547" s="129">
        <v>6.9999999999999999E-4</v>
      </c>
      <c r="BC547" s="129" t="s">
        <v>304</v>
      </c>
      <c r="BD547" s="129">
        <v>5.0000000000000001E-4</v>
      </c>
      <c r="BE547" s="129" t="s">
        <v>179</v>
      </c>
      <c r="BF547" s="129">
        <v>2.9999999999999997E-4</v>
      </c>
      <c r="BG547" s="129" t="s">
        <v>179</v>
      </c>
      <c r="BH547" s="129">
        <v>1E-4</v>
      </c>
      <c r="BI547" s="129" t="s">
        <v>267</v>
      </c>
      <c r="BJ547" s="129">
        <v>2.0000000000000001E-4</v>
      </c>
      <c r="BK547" s="129">
        <v>1.06E-2</v>
      </c>
      <c r="BL547" s="129">
        <v>5.0000000000000001E-4</v>
      </c>
      <c r="BM547" s="129">
        <v>2.5999999999999999E-3</v>
      </c>
      <c r="BN547" s="129">
        <v>2.9999999999999997E-4</v>
      </c>
      <c r="BO547" s="129" t="s">
        <v>266</v>
      </c>
      <c r="BP547" s="129">
        <v>5.0000000000000001E-4</v>
      </c>
      <c r="BQ547" s="129" t="s">
        <v>179</v>
      </c>
      <c r="BR547" s="129">
        <v>2.9999999999999997E-4</v>
      </c>
      <c r="BS547" s="129" t="s">
        <v>179</v>
      </c>
      <c r="BT547" s="129">
        <v>4.0000000000000002E-4</v>
      </c>
      <c r="BU547" s="129" t="s">
        <v>179</v>
      </c>
      <c r="BV547" s="129">
        <v>6.9999999999999999E-4</v>
      </c>
      <c r="BW547" s="129" t="s">
        <v>18</v>
      </c>
      <c r="BX547" s="129"/>
      <c r="BY547" s="129" t="s">
        <v>179</v>
      </c>
      <c r="BZ547" s="129">
        <v>1.1000000000000001E-3</v>
      </c>
      <c r="CA547" s="129" t="s">
        <v>179</v>
      </c>
      <c r="CB547" s="129">
        <v>8.0000000000000004E-4</v>
      </c>
      <c r="CC547" s="129" t="s">
        <v>179</v>
      </c>
      <c r="CD547" s="129">
        <v>2E-3</v>
      </c>
      <c r="CE547" s="129" t="s">
        <v>179</v>
      </c>
      <c r="CF547" s="129">
        <v>2.3E-3</v>
      </c>
      <c r="CG547" s="129" t="s">
        <v>179</v>
      </c>
      <c r="CH547" s="129">
        <v>1E-4</v>
      </c>
      <c r="CI547" s="129" t="s">
        <v>179</v>
      </c>
      <c r="CJ547" s="129">
        <v>7.0000000000000001E-3</v>
      </c>
      <c r="CK547" s="129" t="s">
        <v>179</v>
      </c>
      <c r="CL547" s="129">
        <v>1.0999999999999999E-2</v>
      </c>
      <c r="CM547" s="129" t="s">
        <v>179</v>
      </c>
      <c r="CN547" s="129">
        <v>3.3999999999999998E-3</v>
      </c>
      <c r="CO547" s="129" t="s">
        <v>179</v>
      </c>
      <c r="CP547" s="129">
        <v>8.0000000000000004E-4</v>
      </c>
      <c r="CQ547" s="129" t="s">
        <v>179</v>
      </c>
      <c r="CR547" s="129">
        <v>3.3E-3</v>
      </c>
      <c r="CS547" s="129" t="s">
        <v>179</v>
      </c>
      <c r="CT547" s="129">
        <v>1.9E-3</v>
      </c>
      <c r="CU547" s="129" t="s">
        <v>179</v>
      </c>
      <c r="CV547" s="129">
        <v>8.0000000000000004E-4</v>
      </c>
      <c r="CW547" s="129" t="s">
        <v>18</v>
      </c>
      <c r="CX547" s="129"/>
      <c r="CY547" s="129" t="s">
        <v>179</v>
      </c>
      <c r="CZ547" s="129">
        <v>5.9999999999999995E-4</v>
      </c>
      <c r="DA547" s="129" t="s">
        <v>179</v>
      </c>
      <c r="DB547" s="129">
        <v>5.9999999999999995E-4</v>
      </c>
      <c r="DC547" s="129" t="s">
        <v>179</v>
      </c>
      <c r="DD547" s="129">
        <v>5.9999999999999995E-4</v>
      </c>
      <c r="DE547" s="129" t="s">
        <v>179</v>
      </c>
      <c r="DF547" s="129">
        <v>5.9999999999999995E-4</v>
      </c>
      <c r="DG547" s="129" t="s">
        <v>179</v>
      </c>
      <c r="DH547" s="129">
        <v>4.0000000000000002E-4</v>
      </c>
      <c r="DI547" s="129" t="s">
        <v>179</v>
      </c>
      <c r="DJ547" s="129">
        <v>2.9999999999999997E-4</v>
      </c>
      <c r="DK547" s="129" t="s">
        <v>4554</v>
      </c>
      <c r="DL547" s="129" t="s">
        <v>59</v>
      </c>
      <c r="DM547" s="129"/>
      <c r="DN547" s="129"/>
      <c r="DO547" s="130"/>
      <c r="DS547" s="129">
        <v>116</v>
      </c>
      <c r="DT547" s="129" t="s">
        <v>5986</v>
      </c>
      <c r="DW547" t="s">
        <v>5420</v>
      </c>
    </row>
    <row r="548" spans="1:127">
      <c r="A548" s="127">
        <v>222</v>
      </c>
      <c r="B548" s="128">
        <v>44755.924305555556</v>
      </c>
      <c r="C548" s="129" t="s">
        <v>52</v>
      </c>
      <c r="D548" s="129">
        <v>0</v>
      </c>
      <c r="E548" s="129">
        <v>0</v>
      </c>
      <c r="F548" s="129">
        <v>0</v>
      </c>
      <c r="G548" s="129" t="s">
        <v>54</v>
      </c>
      <c r="H548" s="129" t="s">
        <v>55</v>
      </c>
      <c r="I548" s="129" t="s">
        <v>55</v>
      </c>
      <c r="J548" s="129" t="s">
        <v>55</v>
      </c>
      <c r="K548" s="129" t="s">
        <v>18</v>
      </c>
      <c r="L548" s="129">
        <v>90</v>
      </c>
      <c r="M548" s="129" t="s">
        <v>173</v>
      </c>
      <c r="N548" s="129">
        <v>0</v>
      </c>
      <c r="O548" s="129" t="s">
        <v>173</v>
      </c>
      <c r="P548" s="129">
        <v>0</v>
      </c>
      <c r="Q548" s="129" t="s">
        <v>173</v>
      </c>
      <c r="R548" s="129">
        <v>0</v>
      </c>
      <c r="S548" s="129">
        <v>2</v>
      </c>
      <c r="T548" s="129" t="s">
        <v>174</v>
      </c>
      <c r="U548" s="129">
        <v>3.6387999999999998</v>
      </c>
      <c r="V548" s="129">
        <v>0.65010000000000001</v>
      </c>
      <c r="W548" s="129" t="s">
        <v>4561</v>
      </c>
      <c r="X548" s="129">
        <v>0.3014</v>
      </c>
      <c r="Y548" s="129">
        <v>35.5548</v>
      </c>
      <c r="Z548" s="129">
        <v>0.33879999999999999</v>
      </c>
      <c r="AA548" s="129" t="s">
        <v>2126</v>
      </c>
      <c r="AB548" s="129">
        <v>1.5699999999999999E-2</v>
      </c>
      <c r="AC548" s="129" t="s">
        <v>179</v>
      </c>
      <c r="AD548" s="129">
        <v>8.6999999999999994E-3</v>
      </c>
      <c r="AE548" s="129" t="s">
        <v>179</v>
      </c>
      <c r="AF548" s="129">
        <v>1.72E-2</v>
      </c>
      <c r="AG548" s="129">
        <v>0.2475</v>
      </c>
      <c r="AH548" s="129">
        <v>8.6999999999999994E-3</v>
      </c>
      <c r="AI548" s="129">
        <v>7.8371000000000004</v>
      </c>
      <c r="AJ548" s="129">
        <v>3.3000000000000002E-2</v>
      </c>
      <c r="AK548" s="129">
        <v>0.6653</v>
      </c>
      <c r="AL548" s="129">
        <v>8.2000000000000007E-3</v>
      </c>
      <c r="AM548" s="129" t="s">
        <v>1554</v>
      </c>
      <c r="AN548" s="129">
        <v>8.2000000000000007E-3</v>
      </c>
      <c r="AO548" s="129" t="s">
        <v>456</v>
      </c>
      <c r="AP548" s="129">
        <v>4.4000000000000003E-3</v>
      </c>
      <c r="AQ548" s="129">
        <v>0.1111</v>
      </c>
      <c r="AR548" s="129">
        <v>5.1000000000000004E-3</v>
      </c>
      <c r="AS548" s="129" t="s">
        <v>4562</v>
      </c>
      <c r="AT548" s="129">
        <v>2.7300000000000001E-2</v>
      </c>
      <c r="AU548" s="129" t="s">
        <v>614</v>
      </c>
      <c r="AV548" s="129">
        <v>3.8999999999999998E-3</v>
      </c>
      <c r="AW548" s="129">
        <v>8.0000000000000002E-3</v>
      </c>
      <c r="AX548" s="129">
        <v>1E-3</v>
      </c>
      <c r="AY548" s="129" t="s">
        <v>422</v>
      </c>
      <c r="AZ548" s="129">
        <v>8.0000000000000004E-4</v>
      </c>
      <c r="BA548" s="129">
        <v>7.1999999999999998E-3</v>
      </c>
      <c r="BB548" s="129">
        <v>6.9999999999999999E-4</v>
      </c>
      <c r="BC548" s="129" t="s">
        <v>245</v>
      </c>
      <c r="BD548" s="129">
        <v>5.0000000000000001E-4</v>
      </c>
      <c r="BE548" s="129" t="s">
        <v>179</v>
      </c>
      <c r="BF548" s="129">
        <v>2.9999999999999997E-4</v>
      </c>
      <c r="BG548" s="129" t="s">
        <v>179</v>
      </c>
      <c r="BH548" s="129">
        <v>1E-4</v>
      </c>
      <c r="BI548" s="129" t="s">
        <v>318</v>
      </c>
      <c r="BJ548" s="129">
        <v>2.0000000000000001E-4</v>
      </c>
      <c r="BK548" s="129">
        <v>1.0999999999999999E-2</v>
      </c>
      <c r="BL548" s="129">
        <v>5.0000000000000001E-4</v>
      </c>
      <c r="BM548" s="129">
        <v>2.5000000000000001E-3</v>
      </c>
      <c r="BN548" s="129">
        <v>2.9999999999999997E-4</v>
      </c>
      <c r="BO548" s="129" t="s">
        <v>287</v>
      </c>
      <c r="BP548" s="129">
        <v>5.9999999999999995E-4</v>
      </c>
      <c r="BQ548" s="129" t="s">
        <v>179</v>
      </c>
      <c r="BR548" s="129">
        <v>2.9999999999999997E-4</v>
      </c>
      <c r="BS548" s="129" t="s">
        <v>179</v>
      </c>
      <c r="BT548" s="129">
        <v>5.0000000000000001E-4</v>
      </c>
      <c r="BU548" s="129" t="s">
        <v>179</v>
      </c>
      <c r="BV548" s="129">
        <v>5.9999999999999995E-4</v>
      </c>
      <c r="BW548" s="129" t="s">
        <v>18</v>
      </c>
      <c r="BX548" s="129"/>
      <c r="BY548" s="129" t="s">
        <v>179</v>
      </c>
      <c r="BZ548" s="129">
        <v>1.1000000000000001E-3</v>
      </c>
      <c r="CA548" s="129" t="s">
        <v>179</v>
      </c>
      <c r="CB548" s="129">
        <v>8.0000000000000004E-4</v>
      </c>
      <c r="CC548" s="129" t="s">
        <v>179</v>
      </c>
      <c r="CD548" s="129">
        <v>2.0999999999999999E-3</v>
      </c>
      <c r="CE548" s="129" t="s">
        <v>179</v>
      </c>
      <c r="CF548" s="129">
        <v>2.3E-3</v>
      </c>
      <c r="CG548" s="129" t="s">
        <v>216</v>
      </c>
      <c r="CH548" s="129">
        <v>1E-4</v>
      </c>
      <c r="CI548" s="129" t="s">
        <v>179</v>
      </c>
      <c r="CJ548" s="129">
        <v>7.7999999999999996E-3</v>
      </c>
      <c r="CK548" s="129" t="s">
        <v>179</v>
      </c>
      <c r="CL548" s="129">
        <v>1.1299999999999999E-2</v>
      </c>
      <c r="CM548" s="129" t="s">
        <v>230</v>
      </c>
      <c r="CN548" s="129">
        <v>5.7000000000000002E-3</v>
      </c>
      <c r="CO548" s="129" t="s">
        <v>179</v>
      </c>
      <c r="CP548" s="129">
        <v>8.9999999999999998E-4</v>
      </c>
      <c r="CQ548" s="129" t="s">
        <v>179</v>
      </c>
      <c r="CR548" s="129">
        <v>3.3999999999999998E-3</v>
      </c>
      <c r="CS548" s="129" t="s">
        <v>179</v>
      </c>
      <c r="CT548" s="129">
        <v>2E-3</v>
      </c>
      <c r="CU548" s="129" t="s">
        <v>179</v>
      </c>
      <c r="CV548" s="129">
        <v>8.0000000000000004E-4</v>
      </c>
      <c r="CW548" s="129" t="s">
        <v>18</v>
      </c>
      <c r="CX548" s="129"/>
      <c r="CY548" s="129" t="s">
        <v>179</v>
      </c>
      <c r="CZ548" s="129">
        <v>5.9999999999999995E-4</v>
      </c>
      <c r="DA548" s="129" t="s">
        <v>179</v>
      </c>
      <c r="DB548" s="129">
        <v>5.0000000000000001E-4</v>
      </c>
      <c r="DC548" s="129" t="s">
        <v>179</v>
      </c>
      <c r="DD548" s="129">
        <v>5.9999999999999995E-4</v>
      </c>
      <c r="DE548" s="129" t="s">
        <v>179</v>
      </c>
      <c r="DF548" s="129">
        <v>5.9999999999999995E-4</v>
      </c>
      <c r="DG548" s="129" t="s">
        <v>516</v>
      </c>
      <c r="DH548" s="129">
        <v>4.0000000000000002E-4</v>
      </c>
      <c r="DI548" s="129" t="s">
        <v>179</v>
      </c>
      <c r="DJ548" s="129">
        <v>4.0000000000000002E-4</v>
      </c>
      <c r="DK548" s="129" t="s">
        <v>4563</v>
      </c>
      <c r="DL548" s="129" t="s">
        <v>59</v>
      </c>
      <c r="DM548" s="129"/>
      <c r="DN548" s="129"/>
      <c r="DO548" s="130"/>
      <c r="DS548" s="129">
        <v>4</v>
      </c>
      <c r="DT548" s="129" t="s">
        <v>1630</v>
      </c>
      <c r="DW548" t="s">
        <v>5421</v>
      </c>
    </row>
    <row r="549" spans="1:127">
      <c r="A549" s="127">
        <v>223</v>
      </c>
      <c r="B549" s="128">
        <v>44755.925694444442</v>
      </c>
      <c r="C549" s="129" t="s">
        <v>52</v>
      </c>
      <c r="D549" s="129">
        <v>0</v>
      </c>
      <c r="E549" s="129">
        <v>0</v>
      </c>
      <c r="F549" s="129">
        <v>0</v>
      </c>
      <c r="G549" s="129" t="s">
        <v>54</v>
      </c>
      <c r="H549" s="129" t="s">
        <v>55</v>
      </c>
      <c r="I549" s="129" t="s">
        <v>55</v>
      </c>
      <c r="J549" s="129" t="s">
        <v>55</v>
      </c>
      <c r="K549" s="129" t="s">
        <v>18</v>
      </c>
      <c r="L549" s="129">
        <v>90</v>
      </c>
      <c r="M549" s="129" t="s">
        <v>173</v>
      </c>
      <c r="N549" s="129">
        <v>0</v>
      </c>
      <c r="O549" s="129" t="s">
        <v>173</v>
      </c>
      <c r="P549" s="129">
        <v>0</v>
      </c>
      <c r="Q549" s="129" t="s">
        <v>173</v>
      </c>
      <c r="R549" s="129">
        <v>0</v>
      </c>
      <c r="S549" s="129">
        <v>2</v>
      </c>
      <c r="T549" s="129" t="s">
        <v>174</v>
      </c>
      <c r="U549" s="129">
        <v>4.7199</v>
      </c>
      <c r="V549" s="129">
        <v>0.66869999999999996</v>
      </c>
      <c r="W549" s="129" t="s">
        <v>4564</v>
      </c>
      <c r="X549" s="129">
        <v>0.31819999999999998</v>
      </c>
      <c r="Y549" s="129">
        <v>39.288499999999999</v>
      </c>
      <c r="Z549" s="129">
        <v>0.35770000000000002</v>
      </c>
      <c r="AA549" s="129" t="s">
        <v>205</v>
      </c>
      <c r="AB549" s="129">
        <v>1.54E-2</v>
      </c>
      <c r="AC549" s="129" t="s">
        <v>179</v>
      </c>
      <c r="AD549" s="129">
        <v>8.8999999999999999E-3</v>
      </c>
      <c r="AE549" s="129" t="s">
        <v>179</v>
      </c>
      <c r="AF549" s="129">
        <v>1.7500000000000002E-2</v>
      </c>
      <c r="AG549" s="129">
        <v>0.1522</v>
      </c>
      <c r="AH549" s="129">
        <v>7.4999999999999997E-3</v>
      </c>
      <c r="AI549" s="129">
        <v>8.0841999999999992</v>
      </c>
      <c r="AJ549" s="129">
        <v>3.3399999999999999E-2</v>
      </c>
      <c r="AK549" s="129">
        <v>0.68969999999999998</v>
      </c>
      <c r="AL549" s="129">
        <v>8.3000000000000001E-3</v>
      </c>
      <c r="AM549" s="129" t="s">
        <v>502</v>
      </c>
      <c r="AN549" s="129">
        <v>8.3000000000000001E-3</v>
      </c>
      <c r="AO549" s="129" t="s">
        <v>623</v>
      </c>
      <c r="AP549" s="129">
        <v>4.4999999999999997E-3</v>
      </c>
      <c r="AQ549" s="129">
        <v>0.11269999999999999</v>
      </c>
      <c r="AR549" s="129">
        <v>5.1000000000000004E-3</v>
      </c>
      <c r="AS549" s="129" t="s">
        <v>4565</v>
      </c>
      <c r="AT549" s="129">
        <v>2.5999999999999999E-2</v>
      </c>
      <c r="AU549" s="129" t="s">
        <v>195</v>
      </c>
      <c r="AV549" s="129">
        <v>3.7000000000000002E-3</v>
      </c>
      <c r="AW549" s="129">
        <v>8.6999999999999994E-3</v>
      </c>
      <c r="AX549" s="129">
        <v>1E-3</v>
      </c>
      <c r="AY549" s="129" t="s">
        <v>195</v>
      </c>
      <c r="AZ549" s="129">
        <v>6.9999999999999999E-4</v>
      </c>
      <c r="BA549" s="129">
        <v>9.2999999999999992E-3</v>
      </c>
      <c r="BB549" s="129">
        <v>8.0000000000000004E-4</v>
      </c>
      <c r="BC549" s="129" t="s">
        <v>211</v>
      </c>
      <c r="BD549" s="129">
        <v>4.0000000000000002E-4</v>
      </c>
      <c r="BE549" s="129" t="s">
        <v>179</v>
      </c>
      <c r="BF549" s="129">
        <v>2.9999999999999997E-4</v>
      </c>
      <c r="BG549" s="129" t="s">
        <v>179</v>
      </c>
      <c r="BH549" s="129">
        <v>1E-4</v>
      </c>
      <c r="BI549" s="129" t="s">
        <v>286</v>
      </c>
      <c r="BJ549" s="129">
        <v>2.0000000000000001E-4</v>
      </c>
      <c r="BK549" s="129">
        <v>1.04E-2</v>
      </c>
      <c r="BL549" s="129">
        <v>5.0000000000000001E-4</v>
      </c>
      <c r="BM549" s="129">
        <v>2.5999999999999999E-3</v>
      </c>
      <c r="BN549" s="129">
        <v>2.9999999999999997E-4</v>
      </c>
      <c r="BO549" s="129" t="s">
        <v>287</v>
      </c>
      <c r="BP549" s="129">
        <v>5.9999999999999995E-4</v>
      </c>
      <c r="BQ549" s="129" t="s">
        <v>179</v>
      </c>
      <c r="BR549" s="129">
        <v>2.9999999999999997E-4</v>
      </c>
      <c r="BS549" s="129" t="s">
        <v>179</v>
      </c>
      <c r="BT549" s="129">
        <v>4.0000000000000002E-4</v>
      </c>
      <c r="BU549" s="129" t="s">
        <v>179</v>
      </c>
      <c r="BV549" s="129">
        <v>6.9999999999999999E-4</v>
      </c>
      <c r="BW549" s="129" t="s">
        <v>179</v>
      </c>
      <c r="BX549" s="129">
        <v>8.9999999999999998E-4</v>
      </c>
      <c r="BY549" s="129" t="s">
        <v>18</v>
      </c>
      <c r="BZ549" s="129"/>
      <c r="CA549" s="129" t="s">
        <v>179</v>
      </c>
      <c r="CB549" s="129">
        <v>8.0000000000000004E-4</v>
      </c>
      <c r="CC549" s="129" t="s">
        <v>179</v>
      </c>
      <c r="CD549" s="129">
        <v>2E-3</v>
      </c>
      <c r="CE549" s="129" t="s">
        <v>179</v>
      </c>
      <c r="CF549" s="129">
        <v>2.3E-3</v>
      </c>
      <c r="CG549" s="129" t="s">
        <v>216</v>
      </c>
      <c r="CH549" s="129">
        <v>1E-4</v>
      </c>
      <c r="CI549" s="129" t="s">
        <v>179</v>
      </c>
      <c r="CJ549" s="129">
        <v>7.1999999999999998E-3</v>
      </c>
      <c r="CK549" s="129" t="s">
        <v>179</v>
      </c>
      <c r="CL549" s="129">
        <v>1.0699999999999999E-2</v>
      </c>
      <c r="CM549" s="129" t="s">
        <v>179</v>
      </c>
      <c r="CN549" s="129">
        <v>3.8E-3</v>
      </c>
      <c r="CO549" s="129" t="s">
        <v>179</v>
      </c>
      <c r="CP549" s="129">
        <v>8.0000000000000004E-4</v>
      </c>
      <c r="CQ549" s="129" t="s">
        <v>179</v>
      </c>
      <c r="CR549" s="129">
        <v>3.3999999999999998E-3</v>
      </c>
      <c r="CS549" s="129" t="s">
        <v>179</v>
      </c>
      <c r="CT549" s="129">
        <v>1.8E-3</v>
      </c>
      <c r="CU549" s="129" t="s">
        <v>18</v>
      </c>
      <c r="CV549" s="129"/>
      <c r="CW549" s="129" t="s">
        <v>18</v>
      </c>
      <c r="CX549" s="129"/>
      <c r="CY549" s="129" t="s">
        <v>179</v>
      </c>
      <c r="CZ549" s="129">
        <v>5.0000000000000001E-4</v>
      </c>
      <c r="DA549" s="129" t="s">
        <v>179</v>
      </c>
      <c r="DB549" s="129">
        <v>5.0000000000000001E-4</v>
      </c>
      <c r="DC549" s="129" t="s">
        <v>179</v>
      </c>
      <c r="DD549" s="129">
        <v>5.9999999999999995E-4</v>
      </c>
      <c r="DE549" s="129" t="s">
        <v>179</v>
      </c>
      <c r="DF549" s="129">
        <v>5.9999999999999995E-4</v>
      </c>
      <c r="DG549" s="129" t="s">
        <v>179</v>
      </c>
      <c r="DH549" s="129">
        <v>4.0000000000000002E-4</v>
      </c>
      <c r="DI549" s="129" t="s">
        <v>179</v>
      </c>
      <c r="DJ549" s="129">
        <v>4.0000000000000002E-4</v>
      </c>
      <c r="DK549" s="129" t="s">
        <v>4563</v>
      </c>
      <c r="DL549" s="129" t="s">
        <v>59</v>
      </c>
      <c r="DM549" s="129"/>
      <c r="DN549" s="129"/>
      <c r="DO549" s="130"/>
      <c r="DS549" s="129">
        <v>21</v>
      </c>
      <c r="DT549" s="129" t="s">
        <v>5985</v>
      </c>
      <c r="DW549" t="s">
        <v>5422</v>
      </c>
    </row>
    <row r="550" spans="1:127">
      <c r="A550" s="127">
        <v>224</v>
      </c>
      <c r="B550" s="128">
        <v>44755.929166666669</v>
      </c>
      <c r="C550" s="129" t="s">
        <v>52</v>
      </c>
      <c r="D550" s="129">
        <v>0</v>
      </c>
      <c r="E550" s="129">
        <v>0</v>
      </c>
      <c r="F550" s="129">
        <v>0</v>
      </c>
      <c r="G550" s="129" t="s">
        <v>54</v>
      </c>
      <c r="H550" s="129" t="s">
        <v>55</v>
      </c>
      <c r="I550" s="129" t="s">
        <v>55</v>
      </c>
      <c r="J550" s="129" t="s">
        <v>55</v>
      </c>
      <c r="K550" s="129" t="s">
        <v>18</v>
      </c>
      <c r="L550" s="129">
        <v>60</v>
      </c>
      <c r="M550" s="129" t="s">
        <v>173</v>
      </c>
      <c r="N550" s="129">
        <v>0</v>
      </c>
      <c r="O550" s="129" t="s">
        <v>173</v>
      </c>
      <c r="P550" s="129">
        <v>0</v>
      </c>
      <c r="Q550" s="129" t="s">
        <v>173</v>
      </c>
      <c r="R550" s="129">
        <v>0</v>
      </c>
      <c r="S550" s="129">
        <v>2</v>
      </c>
      <c r="T550" s="129" t="s">
        <v>174</v>
      </c>
      <c r="U550" s="129"/>
      <c r="V550" s="129"/>
      <c r="W550" s="129" t="s">
        <v>18</v>
      </c>
      <c r="X550" s="129"/>
      <c r="Y550" s="129"/>
      <c r="Z550" s="129"/>
      <c r="AA550" s="129" t="s">
        <v>18</v>
      </c>
      <c r="AB550" s="129"/>
      <c r="AC550" s="129" t="s">
        <v>18</v>
      </c>
      <c r="AD550" s="129"/>
      <c r="AE550" s="129" t="s">
        <v>18</v>
      </c>
      <c r="AF550" s="129"/>
      <c r="AG550" s="129"/>
      <c r="AH550" s="129"/>
      <c r="AI550" s="129"/>
      <c r="AJ550" s="129"/>
      <c r="AK550" s="129"/>
      <c r="AL550" s="129"/>
      <c r="AM550" s="129" t="s">
        <v>179</v>
      </c>
      <c r="AN550" s="129">
        <v>6.4000000000000003E-3</v>
      </c>
      <c r="AO550" s="129" t="s">
        <v>667</v>
      </c>
      <c r="AP550" s="129">
        <v>3.5000000000000001E-3</v>
      </c>
      <c r="AQ550" s="129">
        <v>0.13880000000000001</v>
      </c>
      <c r="AR550" s="129">
        <v>5.7000000000000002E-3</v>
      </c>
      <c r="AS550" s="129" t="s">
        <v>4566</v>
      </c>
      <c r="AT550" s="129">
        <v>2.1700000000000001E-2</v>
      </c>
      <c r="AU550" s="129" t="s">
        <v>450</v>
      </c>
      <c r="AV550" s="129">
        <v>3.8E-3</v>
      </c>
      <c r="AW550" s="129">
        <v>8.6E-3</v>
      </c>
      <c r="AX550" s="129">
        <v>1E-3</v>
      </c>
      <c r="AY550" s="129" t="s">
        <v>213</v>
      </c>
      <c r="AZ550" s="129">
        <v>6.9999999999999999E-4</v>
      </c>
      <c r="BA550" s="129">
        <v>5.4000000000000003E-3</v>
      </c>
      <c r="BB550" s="129">
        <v>5.0000000000000001E-4</v>
      </c>
      <c r="BC550" s="129" t="s">
        <v>245</v>
      </c>
      <c r="BD550" s="129">
        <v>5.0000000000000001E-4</v>
      </c>
      <c r="BE550" s="129" t="s">
        <v>179</v>
      </c>
      <c r="BF550" s="129">
        <v>2.9999999999999997E-4</v>
      </c>
      <c r="BG550" s="129" t="s">
        <v>179</v>
      </c>
      <c r="BH550" s="129">
        <v>1E-4</v>
      </c>
      <c r="BI550" s="129" t="s">
        <v>246</v>
      </c>
      <c r="BJ550" s="129">
        <v>2.0000000000000001E-4</v>
      </c>
      <c r="BK550" s="129">
        <v>1.4800000000000001E-2</v>
      </c>
      <c r="BL550" s="129">
        <v>6.9999999999999999E-4</v>
      </c>
      <c r="BM550" s="129">
        <v>3.7000000000000002E-3</v>
      </c>
      <c r="BN550" s="129">
        <v>5.0000000000000001E-4</v>
      </c>
      <c r="BO550" s="129" t="s">
        <v>600</v>
      </c>
      <c r="BP550" s="129">
        <v>1.2999999999999999E-3</v>
      </c>
      <c r="BQ550" s="129" t="s">
        <v>179</v>
      </c>
      <c r="BR550" s="129">
        <v>4.0000000000000002E-4</v>
      </c>
      <c r="BS550" s="129" t="s">
        <v>179</v>
      </c>
      <c r="BT550" s="129">
        <v>1.1000000000000001E-3</v>
      </c>
      <c r="BU550" s="129" t="s">
        <v>179</v>
      </c>
      <c r="BV550" s="129">
        <v>6.9999999999999999E-4</v>
      </c>
      <c r="BW550" s="129" t="s">
        <v>179</v>
      </c>
      <c r="BX550" s="129">
        <v>1.1000000000000001E-3</v>
      </c>
      <c r="BY550" s="129" t="s">
        <v>179</v>
      </c>
      <c r="BZ550" s="129">
        <v>1.1000000000000001E-3</v>
      </c>
      <c r="CA550" s="129" t="s">
        <v>179</v>
      </c>
      <c r="CB550" s="129">
        <v>8.0000000000000004E-4</v>
      </c>
      <c r="CC550" s="129" t="s">
        <v>179</v>
      </c>
      <c r="CD550" s="129">
        <v>2.2000000000000001E-3</v>
      </c>
      <c r="CE550" s="129" t="s">
        <v>179</v>
      </c>
      <c r="CF550" s="129">
        <v>2.3999999999999998E-3</v>
      </c>
      <c r="CG550" s="129" t="s">
        <v>179</v>
      </c>
      <c r="CH550" s="129">
        <v>1E-4</v>
      </c>
      <c r="CI550" s="129" t="s">
        <v>179</v>
      </c>
      <c r="CJ550" s="129">
        <v>1.38E-2</v>
      </c>
      <c r="CK550" s="129" t="s">
        <v>179</v>
      </c>
      <c r="CL550" s="129">
        <v>1.1599999999999999E-2</v>
      </c>
      <c r="CM550" s="129" t="s">
        <v>179</v>
      </c>
      <c r="CN550" s="129">
        <v>2.2700000000000001E-2</v>
      </c>
      <c r="CO550" s="129" t="s">
        <v>179</v>
      </c>
      <c r="CP550" s="129">
        <v>8.9999999999999998E-4</v>
      </c>
      <c r="CQ550" s="129" t="s">
        <v>179</v>
      </c>
      <c r="CR550" s="129">
        <v>4.1000000000000003E-3</v>
      </c>
      <c r="CS550" s="129" t="s">
        <v>179</v>
      </c>
      <c r="CT550" s="129">
        <v>1.9E-3</v>
      </c>
      <c r="CU550" s="129" t="s">
        <v>18</v>
      </c>
      <c r="CV550" s="129"/>
      <c r="CW550" s="129" t="s">
        <v>18</v>
      </c>
      <c r="CX550" s="129"/>
      <c r="CY550" s="129" t="s">
        <v>179</v>
      </c>
      <c r="CZ550" s="129">
        <v>5.9999999999999995E-4</v>
      </c>
      <c r="DA550" s="129" t="s">
        <v>179</v>
      </c>
      <c r="DB550" s="129">
        <v>5.9999999999999995E-4</v>
      </c>
      <c r="DC550" s="129" t="s">
        <v>179</v>
      </c>
      <c r="DD550" s="129">
        <v>5.0000000000000001E-4</v>
      </c>
      <c r="DE550" s="129" t="s">
        <v>179</v>
      </c>
      <c r="DF550" s="129">
        <v>5.9999999999999995E-4</v>
      </c>
      <c r="DG550" s="129" t="s">
        <v>179</v>
      </c>
      <c r="DH550" s="129">
        <v>5.9999999999999995E-4</v>
      </c>
      <c r="DI550" s="129" t="s">
        <v>179</v>
      </c>
      <c r="DJ550" s="129">
        <v>1.1999999999999999E-3</v>
      </c>
      <c r="DK550" s="129" t="s">
        <v>4563</v>
      </c>
      <c r="DL550" s="129" t="s">
        <v>59</v>
      </c>
      <c r="DM550" s="129"/>
      <c r="DN550" s="129"/>
      <c r="DO550" s="130"/>
      <c r="DS550" s="129">
        <v>58</v>
      </c>
      <c r="DT550" s="129" t="s">
        <v>6006</v>
      </c>
      <c r="DW550" t="s">
        <v>5423</v>
      </c>
    </row>
    <row r="551" spans="1:127">
      <c r="A551" s="127">
        <v>225</v>
      </c>
      <c r="B551" s="128">
        <v>44755.931250000001</v>
      </c>
      <c r="C551" s="129" t="s">
        <v>52</v>
      </c>
      <c r="D551" s="129">
        <v>0</v>
      </c>
      <c r="E551" s="129">
        <v>0</v>
      </c>
      <c r="F551" s="129">
        <v>0</v>
      </c>
      <c r="G551" s="129" t="s">
        <v>54</v>
      </c>
      <c r="H551" s="129" t="s">
        <v>55</v>
      </c>
      <c r="I551" s="129" t="s">
        <v>55</v>
      </c>
      <c r="J551" s="129" t="s">
        <v>55</v>
      </c>
      <c r="K551" s="129" t="s">
        <v>18</v>
      </c>
      <c r="L551" s="129">
        <v>90</v>
      </c>
      <c r="M551" s="129" t="s">
        <v>173</v>
      </c>
      <c r="N551" s="129">
        <v>0</v>
      </c>
      <c r="O551" s="129" t="s">
        <v>173</v>
      </c>
      <c r="P551" s="129">
        <v>0</v>
      </c>
      <c r="Q551" s="129" t="s">
        <v>173</v>
      </c>
      <c r="R551" s="129">
        <v>0</v>
      </c>
      <c r="S551" s="129">
        <v>2</v>
      </c>
      <c r="T551" s="129" t="s">
        <v>174</v>
      </c>
      <c r="U551" s="129">
        <v>4.8666999999999998</v>
      </c>
      <c r="V551" s="129">
        <v>0.69530000000000003</v>
      </c>
      <c r="W551" s="129" t="s">
        <v>4567</v>
      </c>
      <c r="X551" s="129">
        <v>0.31590000000000001</v>
      </c>
      <c r="Y551" s="129">
        <v>39.159799999999997</v>
      </c>
      <c r="Z551" s="129">
        <v>0.35759999999999997</v>
      </c>
      <c r="AA551" s="129" t="s">
        <v>179</v>
      </c>
      <c r="AB551" s="129">
        <v>1.5299999999999999E-2</v>
      </c>
      <c r="AC551" s="129" t="s">
        <v>179</v>
      </c>
      <c r="AD551" s="129">
        <v>8.8000000000000005E-3</v>
      </c>
      <c r="AE551" s="129" t="s">
        <v>179</v>
      </c>
      <c r="AF551" s="129">
        <v>1.7299999999999999E-2</v>
      </c>
      <c r="AG551" s="129">
        <v>0.11210000000000001</v>
      </c>
      <c r="AH551" s="129">
        <v>7.1000000000000004E-3</v>
      </c>
      <c r="AI551" s="129">
        <v>7.7312000000000003</v>
      </c>
      <c r="AJ551" s="129">
        <v>3.27E-2</v>
      </c>
      <c r="AK551" s="129">
        <v>0.68620000000000003</v>
      </c>
      <c r="AL551" s="129">
        <v>8.3000000000000001E-3</v>
      </c>
      <c r="AM551" s="129" t="s">
        <v>871</v>
      </c>
      <c r="AN551" s="129">
        <v>8.3999999999999995E-3</v>
      </c>
      <c r="AO551" s="129" t="s">
        <v>1108</v>
      </c>
      <c r="AP551" s="129">
        <v>4.5999999999999999E-3</v>
      </c>
      <c r="AQ551" s="129">
        <v>0.1082</v>
      </c>
      <c r="AR551" s="129">
        <v>5.0000000000000001E-3</v>
      </c>
      <c r="AS551" s="129" t="s">
        <v>4568</v>
      </c>
      <c r="AT551" s="129">
        <v>2.6599999999999999E-2</v>
      </c>
      <c r="AU551" s="129" t="s">
        <v>215</v>
      </c>
      <c r="AV551" s="129">
        <v>3.8E-3</v>
      </c>
      <c r="AW551" s="129">
        <v>8.8999999999999999E-3</v>
      </c>
      <c r="AX551" s="129">
        <v>1E-3</v>
      </c>
      <c r="AY551" s="129" t="s">
        <v>244</v>
      </c>
      <c r="AZ551" s="129">
        <v>8.0000000000000004E-4</v>
      </c>
      <c r="BA551" s="129">
        <v>7.9000000000000008E-3</v>
      </c>
      <c r="BB551" s="129">
        <v>6.9999999999999999E-4</v>
      </c>
      <c r="BC551" s="129" t="s">
        <v>211</v>
      </c>
      <c r="BD551" s="129">
        <v>4.0000000000000002E-4</v>
      </c>
      <c r="BE551" s="129" t="s">
        <v>179</v>
      </c>
      <c r="BF551" s="129">
        <v>2.9999999999999997E-4</v>
      </c>
      <c r="BG551" s="129" t="s">
        <v>179</v>
      </c>
      <c r="BH551" s="129">
        <v>1E-4</v>
      </c>
      <c r="BI551" s="129" t="s">
        <v>286</v>
      </c>
      <c r="BJ551" s="129">
        <v>2.0000000000000001E-4</v>
      </c>
      <c r="BK551" s="129">
        <v>9.9000000000000008E-3</v>
      </c>
      <c r="BL551" s="129">
        <v>5.0000000000000001E-4</v>
      </c>
      <c r="BM551" s="129">
        <v>2.5999999999999999E-3</v>
      </c>
      <c r="BN551" s="129">
        <v>2.9999999999999997E-4</v>
      </c>
      <c r="BO551" s="129" t="s">
        <v>559</v>
      </c>
      <c r="BP551" s="129">
        <v>5.9999999999999995E-4</v>
      </c>
      <c r="BQ551" s="129" t="s">
        <v>179</v>
      </c>
      <c r="BR551" s="129">
        <v>2.9999999999999997E-4</v>
      </c>
      <c r="BS551" s="129" t="s">
        <v>179</v>
      </c>
      <c r="BT551" s="129">
        <v>4.0000000000000002E-4</v>
      </c>
      <c r="BU551" s="129" t="s">
        <v>179</v>
      </c>
      <c r="BV551" s="129">
        <v>6.9999999999999999E-4</v>
      </c>
      <c r="BW551" s="129" t="s">
        <v>18</v>
      </c>
      <c r="BX551" s="129"/>
      <c r="BY551" s="129" t="s">
        <v>179</v>
      </c>
      <c r="BZ551" s="129">
        <v>1.1000000000000001E-3</v>
      </c>
      <c r="CA551" s="129" t="s">
        <v>179</v>
      </c>
      <c r="CB551" s="129">
        <v>8.0000000000000004E-4</v>
      </c>
      <c r="CC551" s="129" t="s">
        <v>179</v>
      </c>
      <c r="CD551" s="129">
        <v>2.0999999999999999E-3</v>
      </c>
      <c r="CE551" s="129" t="s">
        <v>179</v>
      </c>
      <c r="CF551" s="129">
        <v>2.3E-3</v>
      </c>
      <c r="CG551" s="129" t="s">
        <v>216</v>
      </c>
      <c r="CH551" s="129">
        <v>1E-4</v>
      </c>
      <c r="CI551" s="129" t="s">
        <v>248</v>
      </c>
      <c r="CJ551" s="129">
        <v>7.3000000000000001E-3</v>
      </c>
      <c r="CK551" s="129" t="s">
        <v>1385</v>
      </c>
      <c r="CL551" s="129">
        <v>1.11E-2</v>
      </c>
      <c r="CM551" s="129" t="s">
        <v>179</v>
      </c>
      <c r="CN551" s="129">
        <v>3.8999999999999998E-3</v>
      </c>
      <c r="CO551" s="129" t="s">
        <v>179</v>
      </c>
      <c r="CP551" s="129">
        <v>8.0000000000000004E-4</v>
      </c>
      <c r="CQ551" s="129" t="s">
        <v>179</v>
      </c>
      <c r="CR551" s="129">
        <v>3.3E-3</v>
      </c>
      <c r="CS551" s="129" t="s">
        <v>179</v>
      </c>
      <c r="CT551" s="129">
        <v>1.9E-3</v>
      </c>
      <c r="CU551" s="129" t="s">
        <v>18</v>
      </c>
      <c r="CV551" s="129"/>
      <c r="CW551" s="129" t="s">
        <v>18</v>
      </c>
      <c r="CX551" s="129"/>
      <c r="CY551" s="129" t="s">
        <v>179</v>
      </c>
      <c r="CZ551" s="129">
        <v>5.9999999999999995E-4</v>
      </c>
      <c r="DA551" s="129" t="s">
        <v>179</v>
      </c>
      <c r="DB551" s="129">
        <v>5.0000000000000001E-4</v>
      </c>
      <c r="DC551" s="129" t="s">
        <v>179</v>
      </c>
      <c r="DD551" s="129">
        <v>5.0000000000000001E-4</v>
      </c>
      <c r="DE551" s="129" t="s">
        <v>179</v>
      </c>
      <c r="DF551" s="129">
        <v>5.9999999999999995E-4</v>
      </c>
      <c r="DG551" s="129" t="s">
        <v>179</v>
      </c>
      <c r="DH551" s="129">
        <v>4.0000000000000002E-4</v>
      </c>
      <c r="DI551" s="129" t="s">
        <v>179</v>
      </c>
      <c r="DJ551" s="129">
        <v>2.9999999999999997E-4</v>
      </c>
      <c r="DK551" s="129" t="s">
        <v>4563</v>
      </c>
      <c r="DL551" s="129" t="s">
        <v>59</v>
      </c>
      <c r="DM551" s="129"/>
      <c r="DN551" s="129"/>
      <c r="DO551" s="130"/>
      <c r="DS551" s="129">
        <v>58</v>
      </c>
      <c r="DT551" s="129" t="s">
        <v>6006</v>
      </c>
      <c r="DW551" t="s">
        <v>5424</v>
      </c>
    </row>
    <row r="552" spans="1:127">
      <c r="A552" s="127">
        <v>226</v>
      </c>
      <c r="B552" s="128">
        <v>44755.932638888888</v>
      </c>
      <c r="C552" s="129" t="s">
        <v>52</v>
      </c>
      <c r="D552" s="129">
        <v>0</v>
      </c>
      <c r="E552" s="129">
        <v>0</v>
      </c>
      <c r="F552" s="129">
        <v>0</v>
      </c>
      <c r="G552" s="129" t="s">
        <v>54</v>
      </c>
      <c r="H552" s="129" t="s">
        <v>55</v>
      </c>
      <c r="I552" s="129" t="s">
        <v>55</v>
      </c>
      <c r="J552" s="129" t="s">
        <v>55</v>
      </c>
      <c r="K552" s="129" t="s">
        <v>18</v>
      </c>
      <c r="L552" s="129">
        <v>90</v>
      </c>
      <c r="M552" s="129" t="s">
        <v>173</v>
      </c>
      <c r="N552" s="129">
        <v>0</v>
      </c>
      <c r="O552" s="129" t="s">
        <v>173</v>
      </c>
      <c r="P552" s="129">
        <v>0</v>
      </c>
      <c r="Q552" s="129" t="s">
        <v>173</v>
      </c>
      <c r="R552" s="129">
        <v>0</v>
      </c>
      <c r="S552" s="129">
        <v>2</v>
      </c>
      <c r="T552" s="129" t="s">
        <v>174</v>
      </c>
      <c r="U552" s="129">
        <v>4.1158000000000001</v>
      </c>
      <c r="V552" s="129">
        <v>0.65580000000000005</v>
      </c>
      <c r="W552" s="129" t="s">
        <v>4569</v>
      </c>
      <c r="X552" s="129">
        <v>0.3075</v>
      </c>
      <c r="Y552" s="129">
        <v>37.776000000000003</v>
      </c>
      <c r="Z552" s="129">
        <v>0.34949999999999998</v>
      </c>
      <c r="AA552" s="129" t="s">
        <v>2705</v>
      </c>
      <c r="AB552" s="129">
        <v>1.52E-2</v>
      </c>
      <c r="AC552" s="129" t="s">
        <v>179</v>
      </c>
      <c r="AD552" s="129">
        <v>8.5000000000000006E-3</v>
      </c>
      <c r="AE552" s="129" t="s">
        <v>179</v>
      </c>
      <c r="AF552" s="129">
        <v>1.72E-2</v>
      </c>
      <c r="AG552" s="129">
        <v>0.17169999999999999</v>
      </c>
      <c r="AH552" s="129">
        <v>7.7000000000000002E-3</v>
      </c>
      <c r="AI552" s="129">
        <v>7.5156999999999998</v>
      </c>
      <c r="AJ552" s="129">
        <v>3.2199999999999999E-2</v>
      </c>
      <c r="AK552" s="129">
        <v>0.63970000000000005</v>
      </c>
      <c r="AL552" s="129">
        <v>8.0000000000000002E-3</v>
      </c>
      <c r="AM552" s="129" t="s">
        <v>625</v>
      </c>
      <c r="AN552" s="129">
        <v>8.0000000000000002E-3</v>
      </c>
      <c r="AO552" s="129" t="s">
        <v>594</v>
      </c>
      <c r="AP552" s="129">
        <v>4.4000000000000003E-3</v>
      </c>
      <c r="AQ552" s="129">
        <v>0.1052</v>
      </c>
      <c r="AR552" s="129">
        <v>5.0000000000000001E-3</v>
      </c>
      <c r="AS552" s="129" t="s">
        <v>4570</v>
      </c>
      <c r="AT552" s="129">
        <v>2.58E-2</v>
      </c>
      <c r="AU552" s="129" t="s">
        <v>1357</v>
      </c>
      <c r="AV552" s="129">
        <v>3.7000000000000002E-3</v>
      </c>
      <c r="AW552" s="129">
        <v>9.7000000000000003E-3</v>
      </c>
      <c r="AX552" s="129">
        <v>1.1000000000000001E-3</v>
      </c>
      <c r="AY552" s="129" t="s">
        <v>450</v>
      </c>
      <c r="AZ552" s="129">
        <v>8.0000000000000004E-4</v>
      </c>
      <c r="BA552" s="129">
        <v>7.3000000000000001E-3</v>
      </c>
      <c r="BB552" s="129">
        <v>6.9999999999999999E-4</v>
      </c>
      <c r="BC552" s="129" t="s">
        <v>245</v>
      </c>
      <c r="BD552" s="129">
        <v>5.0000000000000001E-4</v>
      </c>
      <c r="BE552" s="129" t="s">
        <v>179</v>
      </c>
      <c r="BF552" s="129">
        <v>2.9999999999999997E-4</v>
      </c>
      <c r="BG552" s="129" t="s">
        <v>179</v>
      </c>
      <c r="BH552" s="129">
        <v>1E-4</v>
      </c>
      <c r="BI552" s="129" t="s">
        <v>516</v>
      </c>
      <c r="BJ552" s="129">
        <v>2.0000000000000001E-4</v>
      </c>
      <c r="BK552" s="129">
        <v>1.06E-2</v>
      </c>
      <c r="BL552" s="129">
        <v>5.0000000000000001E-4</v>
      </c>
      <c r="BM552" s="129">
        <v>2.5999999999999999E-3</v>
      </c>
      <c r="BN552" s="129">
        <v>2.9999999999999997E-4</v>
      </c>
      <c r="BO552" s="129" t="s">
        <v>429</v>
      </c>
      <c r="BP552" s="129">
        <v>5.9999999999999995E-4</v>
      </c>
      <c r="BQ552" s="129" t="s">
        <v>179</v>
      </c>
      <c r="BR552" s="129">
        <v>2.9999999999999997E-4</v>
      </c>
      <c r="BS552" s="129" t="s">
        <v>179</v>
      </c>
      <c r="BT552" s="129">
        <v>4.0000000000000002E-4</v>
      </c>
      <c r="BU552" s="129" t="s">
        <v>179</v>
      </c>
      <c r="BV552" s="129">
        <v>6.9999999999999999E-4</v>
      </c>
      <c r="BW552" s="129" t="s">
        <v>179</v>
      </c>
      <c r="BX552" s="129">
        <v>8.9999999999999998E-4</v>
      </c>
      <c r="BY552" s="129" t="s">
        <v>179</v>
      </c>
      <c r="BZ552" s="129">
        <v>1.1000000000000001E-3</v>
      </c>
      <c r="CA552" s="129" t="s">
        <v>179</v>
      </c>
      <c r="CB552" s="129">
        <v>8.0000000000000004E-4</v>
      </c>
      <c r="CC552" s="129" t="s">
        <v>179</v>
      </c>
      <c r="CD552" s="129">
        <v>2.0999999999999999E-3</v>
      </c>
      <c r="CE552" s="129" t="s">
        <v>179</v>
      </c>
      <c r="CF552" s="129">
        <v>2.2000000000000001E-3</v>
      </c>
      <c r="CG552" s="129" t="s">
        <v>179</v>
      </c>
      <c r="CH552" s="129">
        <v>1E-4</v>
      </c>
      <c r="CI552" s="129" t="s">
        <v>625</v>
      </c>
      <c r="CJ552" s="129">
        <v>7.4999999999999997E-3</v>
      </c>
      <c r="CK552" s="129" t="s">
        <v>179</v>
      </c>
      <c r="CL552" s="129">
        <v>1.11E-2</v>
      </c>
      <c r="CM552" s="129" t="s">
        <v>179</v>
      </c>
      <c r="CN552" s="129">
        <v>4.5999999999999999E-3</v>
      </c>
      <c r="CO552" s="129" t="s">
        <v>179</v>
      </c>
      <c r="CP552" s="129">
        <v>8.9999999999999998E-4</v>
      </c>
      <c r="CQ552" s="129" t="s">
        <v>179</v>
      </c>
      <c r="CR552" s="129">
        <v>3.3E-3</v>
      </c>
      <c r="CS552" s="129" t="s">
        <v>179</v>
      </c>
      <c r="CT552" s="129">
        <v>1.9E-3</v>
      </c>
      <c r="CU552" s="129" t="s">
        <v>179</v>
      </c>
      <c r="CV552" s="129">
        <v>8.0000000000000004E-4</v>
      </c>
      <c r="CW552" s="129" t="s">
        <v>18</v>
      </c>
      <c r="CX552" s="129"/>
      <c r="CY552" s="129" t="s">
        <v>179</v>
      </c>
      <c r="CZ552" s="129">
        <v>5.0000000000000001E-4</v>
      </c>
      <c r="DA552" s="129" t="s">
        <v>179</v>
      </c>
      <c r="DB552" s="129">
        <v>5.9999999999999995E-4</v>
      </c>
      <c r="DC552" s="129" t="s">
        <v>179</v>
      </c>
      <c r="DD552" s="129">
        <v>5.9999999999999995E-4</v>
      </c>
      <c r="DE552" s="129" t="s">
        <v>179</v>
      </c>
      <c r="DF552" s="129">
        <v>5.9999999999999995E-4</v>
      </c>
      <c r="DG552" s="129" t="s">
        <v>179</v>
      </c>
      <c r="DH552" s="129">
        <v>4.0000000000000002E-4</v>
      </c>
      <c r="DI552" s="129" t="s">
        <v>179</v>
      </c>
      <c r="DJ552" s="129">
        <v>4.0000000000000002E-4</v>
      </c>
      <c r="DK552" s="129" t="s">
        <v>4563</v>
      </c>
      <c r="DL552" s="129" t="s">
        <v>59</v>
      </c>
      <c r="DM552" s="129"/>
      <c r="DN552" s="129"/>
      <c r="DO552" s="130"/>
      <c r="DS552" s="129">
        <v>85</v>
      </c>
      <c r="DT552" s="129" t="s">
        <v>5980</v>
      </c>
      <c r="DW552" t="s">
        <v>5425</v>
      </c>
    </row>
    <row r="553" spans="1:127">
      <c r="A553" s="127">
        <v>227</v>
      </c>
      <c r="B553" s="128">
        <v>44755.934027777781</v>
      </c>
      <c r="C553" s="129" t="s">
        <v>52</v>
      </c>
      <c r="D553" s="129">
        <v>0</v>
      </c>
      <c r="E553" s="129">
        <v>0</v>
      </c>
      <c r="F553" s="129">
        <v>0</v>
      </c>
      <c r="G553" s="129" t="s">
        <v>54</v>
      </c>
      <c r="H553" s="129" t="s">
        <v>55</v>
      </c>
      <c r="I553" s="129" t="s">
        <v>55</v>
      </c>
      <c r="J553" s="129" t="s">
        <v>55</v>
      </c>
      <c r="K553" s="129" t="s">
        <v>18</v>
      </c>
      <c r="L553" s="129">
        <v>90</v>
      </c>
      <c r="M553" s="129" t="s">
        <v>173</v>
      </c>
      <c r="N553" s="129">
        <v>0</v>
      </c>
      <c r="O553" s="129" t="s">
        <v>173</v>
      </c>
      <c r="P553" s="129">
        <v>0</v>
      </c>
      <c r="Q553" s="129" t="s">
        <v>173</v>
      </c>
      <c r="R553" s="129">
        <v>0</v>
      </c>
      <c r="S553" s="129">
        <v>2</v>
      </c>
      <c r="T553" s="129" t="s">
        <v>174</v>
      </c>
      <c r="U553" s="129">
        <v>5.0476999999999999</v>
      </c>
      <c r="V553" s="129">
        <v>0.68779999999999997</v>
      </c>
      <c r="W553" s="129" t="s">
        <v>4571</v>
      </c>
      <c r="X553" s="129">
        <v>0.31409999999999999</v>
      </c>
      <c r="Y553" s="129">
        <v>39.196399999999997</v>
      </c>
      <c r="Z553" s="129">
        <v>0.35799999999999998</v>
      </c>
      <c r="AA553" s="129" t="s">
        <v>461</v>
      </c>
      <c r="AB553" s="129">
        <v>1.52E-2</v>
      </c>
      <c r="AC553" s="129" t="s">
        <v>179</v>
      </c>
      <c r="AD553" s="129">
        <v>8.5000000000000006E-3</v>
      </c>
      <c r="AE553" s="129" t="s">
        <v>179</v>
      </c>
      <c r="AF553" s="129">
        <v>1.7299999999999999E-2</v>
      </c>
      <c r="AG553" s="129">
        <v>0.14799999999999999</v>
      </c>
      <c r="AH553" s="129">
        <v>7.6E-3</v>
      </c>
      <c r="AI553" s="129">
        <v>7.6079999999999997</v>
      </c>
      <c r="AJ553" s="129">
        <v>3.2399999999999998E-2</v>
      </c>
      <c r="AK553" s="129">
        <v>0.69830000000000003</v>
      </c>
      <c r="AL553" s="129">
        <v>8.3000000000000001E-3</v>
      </c>
      <c r="AM553" s="129" t="s">
        <v>374</v>
      </c>
      <c r="AN553" s="129">
        <v>8.3000000000000001E-3</v>
      </c>
      <c r="AO553" s="129" t="s">
        <v>1028</v>
      </c>
      <c r="AP553" s="129">
        <v>4.4999999999999997E-3</v>
      </c>
      <c r="AQ553" s="129">
        <v>0.1159</v>
      </c>
      <c r="AR553" s="129">
        <v>5.1999999999999998E-3</v>
      </c>
      <c r="AS553" s="129" t="s">
        <v>4572</v>
      </c>
      <c r="AT553" s="129">
        <v>2.6599999999999999E-2</v>
      </c>
      <c r="AU553" s="129" t="s">
        <v>179</v>
      </c>
      <c r="AV553" s="129">
        <v>3.7000000000000002E-3</v>
      </c>
      <c r="AW553" s="129">
        <v>6.0000000000000001E-3</v>
      </c>
      <c r="AX553" s="129">
        <v>1E-3</v>
      </c>
      <c r="AY553" s="129" t="s">
        <v>270</v>
      </c>
      <c r="AZ553" s="129">
        <v>6.9999999999999999E-4</v>
      </c>
      <c r="BA553" s="129">
        <v>9.5999999999999992E-3</v>
      </c>
      <c r="BB553" s="129">
        <v>8.0000000000000004E-4</v>
      </c>
      <c r="BC553" s="129" t="s">
        <v>192</v>
      </c>
      <c r="BD553" s="129">
        <v>4.0000000000000002E-4</v>
      </c>
      <c r="BE553" s="129" t="s">
        <v>179</v>
      </c>
      <c r="BF553" s="129">
        <v>2.9999999999999997E-4</v>
      </c>
      <c r="BG553" s="129" t="s">
        <v>179</v>
      </c>
      <c r="BH553" s="129">
        <v>1E-4</v>
      </c>
      <c r="BI553" s="129" t="s">
        <v>318</v>
      </c>
      <c r="BJ553" s="129">
        <v>2.0000000000000001E-4</v>
      </c>
      <c r="BK553" s="129">
        <v>1.0800000000000001E-2</v>
      </c>
      <c r="BL553" s="129">
        <v>5.0000000000000001E-4</v>
      </c>
      <c r="BM553" s="129">
        <v>2.7000000000000001E-3</v>
      </c>
      <c r="BN553" s="129">
        <v>2.9999999999999997E-4</v>
      </c>
      <c r="BO553" s="129" t="s">
        <v>268</v>
      </c>
      <c r="BP553" s="129">
        <v>5.9999999999999995E-4</v>
      </c>
      <c r="BQ553" s="129" t="s">
        <v>179</v>
      </c>
      <c r="BR553" s="129">
        <v>2.9999999999999997E-4</v>
      </c>
      <c r="BS553" s="129" t="s">
        <v>179</v>
      </c>
      <c r="BT553" s="129">
        <v>4.0000000000000002E-4</v>
      </c>
      <c r="BU553" s="129" t="s">
        <v>179</v>
      </c>
      <c r="BV553" s="129">
        <v>6.9999999999999999E-4</v>
      </c>
      <c r="BW553" s="129" t="s">
        <v>179</v>
      </c>
      <c r="BX553" s="129">
        <v>8.9999999999999998E-4</v>
      </c>
      <c r="BY553" s="129" t="s">
        <v>179</v>
      </c>
      <c r="BZ553" s="129">
        <v>1.1000000000000001E-3</v>
      </c>
      <c r="CA553" s="129" t="s">
        <v>179</v>
      </c>
      <c r="CB553" s="129">
        <v>8.0000000000000004E-4</v>
      </c>
      <c r="CC553" s="129" t="s">
        <v>179</v>
      </c>
      <c r="CD553" s="129">
        <v>2.0999999999999999E-3</v>
      </c>
      <c r="CE553" s="129" t="s">
        <v>179</v>
      </c>
      <c r="CF553" s="129">
        <v>2.3E-3</v>
      </c>
      <c r="CG553" s="129" t="s">
        <v>179</v>
      </c>
      <c r="CH553" s="129">
        <v>1E-4</v>
      </c>
      <c r="CI553" s="129" t="s">
        <v>179</v>
      </c>
      <c r="CJ553" s="129">
        <v>7.3000000000000001E-3</v>
      </c>
      <c r="CK553" s="129" t="s">
        <v>179</v>
      </c>
      <c r="CL553" s="129">
        <v>1.09E-2</v>
      </c>
      <c r="CM553" s="129" t="s">
        <v>179</v>
      </c>
      <c r="CN553" s="129">
        <v>3.8E-3</v>
      </c>
      <c r="CO553" s="129" t="s">
        <v>179</v>
      </c>
      <c r="CP553" s="129">
        <v>8.9999999999999998E-4</v>
      </c>
      <c r="CQ553" s="129" t="s">
        <v>179</v>
      </c>
      <c r="CR553" s="129">
        <v>3.3E-3</v>
      </c>
      <c r="CS553" s="129" t="s">
        <v>179</v>
      </c>
      <c r="CT553" s="129">
        <v>1.9E-3</v>
      </c>
      <c r="CU553" s="129" t="s">
        <v>179</v>
      </c>
      <c r="CV553" s="129">
        <v>8.0000000000000004E-4</v>
      </c>
      <c r="CW553" s="129" t="s">
        <v>18</v>
      </c>
      <c r="CX553" s="129"/>
      <c r="CY553" s="129" t="s">
        <v>179</v>
      </c>
      <c r="CZ553" s="129">
        <v>5.9999999999999995E-4</v>
      </c>
      <c r="DA553" s="129" t="s">
        <v>179</v>
      </c>
      <c r="DB553" s="129">
        <v>5.9999999999999995E-4</v>
      </c>
      <c r="DC553" s="129" t="s">
        <v>179</v>
      </c>
      <c r="DD553" s="129">
        <v>5.9999999999999995E-4</v>
      </c>
      <c r="DE553" s="129" t="s">
        <v>179</v>
      </c>
      <c r="DF553" s="129">
        <v>5.9999999999999995E-4</v>
      </c>
      <c r="DG553" s="129" t="s">
        <v>179</v>
      </c>
      <c r="DH553" s="129">
        <v>4.0000000000000002E-4</v>
      </c>
      <c r="DI553" s="129" t="s">
        <v>179</v>
      </c>
      <c r="DJ553" s="129">
        <v>4.0000000000000002E-4</v>
      </c>
      <c r="DK553" s="129" t="s">
        <v>4563</v>
      </c>
      <c r="DL553" s="129" t="s">
        <v>59</v>
      </c>
      <c r="DM553" s="129"/>
      <c r="DN553" s="129"/>
      <c r="DO553" s="130"/>
      <c r="DS553" s="129">
        <v>114</v>
      </c>
      <c r="DT553" s="129" t="s">
        <v>907</v>
      </c>
      <c r="DW553" t="s">
        <v>5426</v>
      </c>
    </row>
    <row r="554" spans="1:127">
      <c r="A554" s="127">
        <v>228</v>
      </c>
      <c r="B554" s="128">
        <v>44755.94027777778</v>
      </c>
      <c r="C554" s="129" t="s">
        <v>52</v>
      </c>
      <c r="D554" s="129">
        <v>0</v>
      </c>
      <c r="E554" s="129">
        <v>0</v>
      </c>
      <c r="F554" s="129">
        <v>0</v>
      </c>
      <c r="G554" s="129" t="s">
        <v>54</v>
      </c>
      <c r="H554" s="129" t="s">
        <v>55</v>
      </c>
      <c r="I554" s="129" t="s">
        <v>55</v>
      </c>
      <c r="J554" s="129" t="s">
        <v>55</v>
      </c>
      <c r="K554" s="129" t="s">
        <v>18</v>
      </c>
      <c r="L554" s="129">
        <v>90</v>
      </c>
      <c r="M554" s="129" t="s">
        <v>173</v>
      </c>
      <c r="N554" s="129">
        <v>0</v>
      </c>
      <c r="O554" s="129" t="s">
        <v>173</v>
      </c>
      <c r="P554" s="129">
        <v>0</v>
      </c>
      <c r="Q554" s="129" t="s">
        <v>173</v>
      </c>
      <c r="R554" s="129">
        <v>0</v>
      </c>
      <c r="S554" s="129">
        <v>2</v>
      </c>
      <c r="T554" s="129" t="s">
        <v>174</v>
      </c>
      <c r="U554" s="129">
        <v>6.1246999999999998</v>
      </c>
      <c r="V554" s="129">
        <v>0.70499999999999996</v>
      </c>
      <c r="W554" s="129" t="s">
        <v>4573</v>
      </c>
      <c r="X554" s="129">
        <v>0.31680000000000003</v>
      </c>
      <c r="Y554" s="129">
        <v>40.069200000000002</v>
      </c>
      <c r="Z554" s="129">
        <v>0.3614</v>
      </c>
      <c r="AA554" s="129" t="s">
        <v>1022</v>
      </c>
      <c r="AB554" s="129">
        <v>1.4999999999999999E-2</v>
      </c>
      <c r="AC554" s="129" t="s">
        <v>341</v>
      </c>
      <c r="AD554" s="129">
        <v>9.7999999999999997E-3</v>
      </c>
      <c r="AE554" s="129" t="s">
        <v>179</v>
      </c>
      <c r="AF554" s="129">
        <v>1.6799999999999999E-2</v>
      </c>
      <c r="AG554" s="129">
        <v>7.0599999999999996E-2</v>
      </c>
      <c r="AH554" s="129">
        <v>6.4000000000000003E-3</v>
      </c>
      <c r="AI554" s="129">
        <v>7.4772999999999996</v>
      </c>
      <c r="AJ554" s="129">
        <v>3.2000000000000001E-2</v>
      </c>
      <c r="AK554" s="129">
        <v>0.62960000000000005</v>
      </c>
      <c r="AL554" s="129">
        <v>7.9000000000000008E-3</v>
      </c>
      <c r="AM554" s="129" t="s">
        <v>609</v>
      </c>
      <c r="AN554" s="129">
        <v>8.0000000000000002E-3</v>
      </c>
      <c r="AO554" s="129" t="s">
        <v>1934</v>
      </c>
      <c r="AP554" s="129">
        <v>4.4999999999999997E-3</v>
      </c>
      <c r="AQ554" s="129">
        <v>0.1042</v>
      </c>
      <c r="AR554" s="129">
        <v>4.8999999999999998E-3</v>
      </c>
      <c r="AS554" s="129" t="s">
        <v>4574</v>
      </c>
      <c r="AT554" s="129">
        <v>2.5600000000000001E-2</v>
      </c>
      <c r="AU554" s="129" t="s">
        <v>390</v>
      </c>
      <c r="AV554" s="129">
        <v>3.5999999999999999E-3</v>
      </c>
      <c r="AW554" s="129">
        <v>8.6E-3</v>
      </c>
      <c r="AX554" s="129">
        <v>1E-3</v>
      </c>
      <c r="AY554" s="129" t="s">
        <v>390</v>
      </c>
      <c r="AZ554" s="129">
        <v>8.0000000000000004E-4</v>
      </c>
      <c r="BA554" s="129">
        <v>7.0000000000000001E-3</v>
      </c>
      <c r="BB554" s="129">
        <v>6.9999999999999999E-4</v>
      </c>
      <c r="BC554" s="129" t="s">
        <v>245</v>
      </c>
      <c r="BD554" s="129">
        <v>4.0000000000000002E-4</v>
      </c>
      <c r="BE554" s="129" t="s">
        <v>179</v>
      </c>
      <c r="BF554" s="129">
        <v>2.9999999999999997E-4</v>
      </c>
      <c r="BG554" s="129" t="s">
        <v>179</v>
      </c>
      <c r="BH554" s="129">
        <v>1E-4</v>
      </c>
      <c r="BI554" s="129" t="s">
        <v>179</v>
      </c>
      <c r="BJ554" s="129">
        <v>2.0000000000000001E-4</v>
      </c>
      <c r="BK554" s="129">
        <v>1.0699999999999999E-2</v>
      </c>
      <c r="BL554" s="129">
        <v>5.0000000000000001E-4</v>
      </c>
      <c r="BM554" s="129">
        <v>2.5000000000000001E-3</v>
      </c>
      <c r="BN554" s="129">
        <v>2.9999999999999997E-4</v>
      </c>
      <c r="BO554" s="129" t="s">
        <v>287</v>
      </c>
      <c r="BP554" s="129">
        <v>5.0000000000000001E-4</v>
      </c>
      <c r="BQ554" s="129" t="s">
        <v>179</v>
      </c>
      <c r="BR554" s="129">
        <v>2.9999999999999997E-4</v>
      </c>
      <c r="BS554" s="129" t="s">
        <v>179</v>
      </c>
      <c r="BT554" s="129">
        <v>4.0000000000000002E-4</v>
      </c>
      <c r="BU554" s="129" t="s">
        <v>179</v>
      </c>
      <c r="BV554" s="129">
        <v>6.9999999999999999E-4</v>
      </c>
      <c r="BW554" s="129" t="s">
        <v>18</v>
      </c>
      <c r="BX554" s="129"/>
      <c r="BY554" s="129" t="s">
        <v>179</v>
      </c>
      <c r="BZ554" s="129">
        <v>1.1000000000000001E-3</v>
      </c>
      <c r="CA554" s="129" t="s">
        <v>179</v>
      </c>
      <c r="CB554" s="129">
        <v>8.0000000000000004E-4</v>
      </c>
      <c r="CC554" s="129" t="s">
        <v>179</v>
      </c>
      <c r="CD554" s="129">
        <v>2E-3</v>
      </c>
      <c r="CE554" s="129" t="s">
        <v>179</v>
      </c>
      <c r="CF554" s="129">
        <v>2.3E-3</v>
      </c>
      <c r="CG554" s="129" t="s">
        <v>216</v>
      </c>
      <c r="CH554" s="129">
        <v>1E-4</v>
      </c>
      <c r="CI554" s="129" t="s">
        <v>179</v>
      </c>
      <c r="CJ554" s="129">
        <v>7.1000000000000004E-3</v>
      </c>
      <c r="CK554" s="129" t="s">
        <v>179</v>
      </c>
      <c r="CL554" s="129">
        <v>1.06E-2</v>
      </c>
      <c r="CM554" s="129" t="s">
        <v>179</v>
      </c>
      <c r="CN554" s="129">
        <v>3.3E-3</v>
      </c>
      <c r="CO554" s="129" t="s">
        <v>179</v>
      </c>
      <c r="CP554" s="129">
        <v>8.0000000000000004E-4</v>
      </c>
      <c r="CQ554" s="129" t="s">
        <v>179</v>
      </c>
      <c r="CR554" s="129">
        <v>3.2000000000000002E-3</v>
      </c>
      <c r="CS554" s="129" t="s">
        <v>179</v>
      </c>
      <c r="CT554" s="129">
        <v>1.8E-3</v>
      </c>
      <c r="CU554" s="129" t="s">
        <v>179</v>
      </c>
      <c r="CV554" s="129">
        <v>8.0000000000000004E-4</v>
      </c>
      <c r="CW554" s="129" t="s">
        <v>18</v>
      </c>
      <c r="CX554" s="129"/>
      <c r="CY554" s="129" t="s">
        <v>179</v>
      </c>
      <c r="CZ554" s="129">
        <v>5.9999999999999995E-4</v>
      </c>
      <c r="DA554" s="129" t="s">
        <v>179</v>
      </c>
      <c r="DB554" s="129">
        <v>5.9999999999999995E-4</v>
      </c>
      <c r="DC554" s="129" t="s">
        <v>179</v>
      </c>
      <c r="DD554" s="129">
        <v>5.9999999999999995E-4</v>
      </c>
      <c r="DE554" s="129" t="s">
        <v>179</v>
      </c>
      <c r="DF554" s="129">
        <v>5.9999999999999995E-4</v>
      </c>
      <c r="DG554" s="129" t="s">
        <v>179</v>
      </c>
      <c r="DH554" s="129">
        <v>4.0000000000000002E-4</v>
      </c>
      <c r="DI554" s="129" t="s">
        <v>179</v>
      </c>
      <c r="DJ554" s="129">
        <v>4.0000000000000002E-4</v>
      </c>
      <c r="DK554" s="129" t="s">
        <v>4575</v>
      </c>
      <c r="DL554" s="129" t="s">
        <v>59</v>
      </c>
      <c r="DM554" s="129"/>
      <c r="DN554" s="129"/>
      <c r="DO554" s="130"/>
      <c r="DS554" s="129">
        <v>19</v>
      </c>
      <c r="DT554" s="129" t="s">
        <v>6016</v>
      </c>
      <c r="DW554" t="s">
        <v>5427</v>
      </c>
    </row>
    <row r="555" spans="1:127">
      <c r="A555" s="127">
        <v>229</v>
      </c>
      <c r="B555" s="128">
        <v>44755.943055555559</v>
      </c>
      <c r="C555" s="129" t="s">
        <v>52</v>
      </c>
      <c r="D555" s="129">
        <v>0</v>
      </c>
      <c r="E555" s="129">
        <v>0</v>
      </c>
      <c r="F555" s="129">
        <v>0</v>
      </c>
      <c r="G555" s="129" t="s">
        <v>54</v>
      </c>
      <c r="H555" s="129" t="s">
        <v>55</v>
      </c>
      <c r="I555" s="129" t="s">
        <v>55</v>
      </c>
      <c r="J555" s="129" t="s">
        <v>55</v>
      </c>
      <c r="K555" s="129" t="s">
        <v>18</v>
      </c>
      <c r="L555" s="129">
        <v>90</v>
      </c>
      <c r="M555" s="129" t="s">
        <v>173</v>
      </c>
      <c r="N555" s="129">
        <v>0</v>
      </c>
      <c r="O555" s="129" t="s">
        <v>173</v>
      </c>
      <c r="P555" s="129">
        <v>0</v>
      </c>
      <c r="Q555" s="129" t="s">
        <v>173</v>
      </c>
      <c r="R555" s="129">
        <v>0</v>
      </c>
      <c r="S555" s="129">
        <v>2</v>
      </c>
      <c r="T555" s="129" t="s">
        <v>174</v>
      </c>
      <c r="U555" s="129">
        <v>4.9583000000000004</v>
      </c>
      <c r="V555" s="129">
        <v>0.69230000000000003</v>
      </c>
      <c r="W555" s="129" t="s">
        <v>4576</v>
      </c>
      <c r="X555" s="129">
        <v>0.317</v>
      </c>
      <c r="Y555" s="129">
        <v>40.172600000000003</v>
      </c>
      <c r="Z555" s="129">
        <v>0.3619</v>
      </c>
      <c r="AA555" s="129" t="s">
        <v>386</v>
      </c>
      <c r="AB555" s="129">
        <v>1.4999999999999999E-2</v>
      </c>
      <c r="AC555" s="129" t="s">
        <v>4577</v>
      </c>
      <c r="AD555" s="129">
        <v>1.04E-2</v>
      </c>
      <c r="AE555" s="129" t="s">
        <v>179</v>
      </c>
      <c r="AF555" s="129">
        <v>1.6500000000000001E-2</v>
      </c>
      <c r="AG555" s="129">
        <v>7.1199999999999999E-2</v>
      </c>
      <c r="AH555" s="129">
        <v>6.4999999999999997E-3</v>
      </c>
      <c r="AI555" s="129">
        <v>7.5171999999999999</v>
      </c>
      <c r="AJ555" s="129">
        <v>3.2099999999999997E-2</v>
      </c>
      <c r="AK555" s="129">
        <v>0.65800000000000003</v>
      </c>
      <c r="AL555" s="129">
        <v>8.0999999999999996E-3</v>
      </c>
      <c r="AM555" s="129" t="s">
        <v>261</v>
      </c>
      <c r="AN555" s="129">
        <v>8.0999999999999996E-3</v>
      </c>
      <c r="AO555" s="129" t="s">
        <v>396</v>
      </c>
      <c r="AP555" s="129">
        <v>4.4000000000000003E-3</v>
      </c>
      <c r="AQ555" s="129">
        <v>0.112</v>
      </c>
      <c r="AR555" s="129">
        <v>5.0000000000000001E-3</v>
      </c>
      <c r="AS555" s="129" t="s">
        <v>4578</v>
      </c>
      <c r="AT555" s="129">
        <v>2.5700000000000001E-2</v>
      </c>
      <c r="AU555" s="129" t="s">
        <v>288</v>
      </c>
      <c r="AV555" s="129">
        <v>3.5999999999999999E-3</v>
      </c>
      <c r="AW555" s="129">
        <v>1.2E-2</v>
      </c>
      <c r="AX555" s="129">
        <v>1.1000000000000001E-3</v>
      </c>
      <c r="AY555" s="129" t="s">
        <v>390</v>
      </c>
      <c r="AZ555" s="129">
        <v>8.0000000000000004E-4</v>
      </c>
      <c r="BA555" s="129">
        <v>6.6E-3</v>
      </c>
      <c r="BB555" s="129">
        <v>6.9999999999999999E-4</v>
      </c>
      <c r="BC555" s="129" t="s">
        <v>285</v>
      </c>
      <c r="BD555" s="129">
        <v>5.0000000000000001E-4</v>
      </c>
      <c r="BE555" s="129" t="s">
        <v>179</v>
      </c>
      <c r="BF555" s="129">
        <v>2.9999999999999997E-4</v>
      </c>
      <c r="BG555" s="129" t="s">
        <v>179</v>
      </c>
      <c r="BH555" s="129">
        <v>1E-4</v>
      </c>
      <c r="BI555" s="129" t="s">
        <v>179</v>
      </c>
      <c r="BJ555" s="129">
        <v>2.0000000000000001E-4</v>
      </c>
      <c r="BK555" s="129">
        <v>1.0800000000000001E-2</v>
      </c>
      <c r="BL555" s="129">
        <v>5.0000000000000001E-4</v>
      </c>
      <c r="BM555" s="129">
        <v>2.8999999999999998E-3</v>
      </c>
      <c r="BN555" s="129">
        <v>2.9999999999999997E-4</v>
      </c>
      <c r="BO555" s="129" t="s">
        <v>431</v>
      </c>
      <c r="BP555" s="129">
        <v>5.0000000000000001E-4</v>
      </c>
      <c r="BQ555" s="129" t="s">
        <v>179</v>
      </c>
      <c r="BR555" s="129">
        <v>2.9999999999999997E-4</v>
      </c>
      <c r="BS555" s="129" t="s">
        <v>179</v>
      </c>
      <c r="BT555" s="129">
        <v>4.0000000000000002E-4</v>
      </c>
      <c r="BU555" s="129" t="s">
        <v>179</v>
      </c>
      <c r="BV555" s="129">
        <v>6.9999999999999999E-4</v>
      </c>
      <c r="BW555" s="129" t="s">
        <v>179</v>
      </c>
      <c r="BX555" s="129">
        <v>8.9999999999999998E-4</v>
      </c>
      <c r="BY555" s="129" t="s">
        <v>18</v>
      </c>
      <c r="BZ555" s="129"/>
      <c r="CA555" s="129" t="s">
        <v>179</v>
      </c>
      <c r="CB555" s="129">
        <v>8.0000000000000004E-4</v>
      </c>
      <c r="CC555" s="129" t="s">
        <v>179</v>
      </c>
      <c r="CD555" s="129">
        <v>2E-3</v>
      </c>
      <c r="CE555" s="129" t="s">
        <v>179</v>
      </c>
      <c r="CF555" s="129">
        <v>2.3E-3</v>
      </c>
      <c r="CG555" s="129" t="s">
        <v>179</v>
      </c>
      <c r="CH555" s="129">
        <v>1E-4</v>
      </c>
      <c r="CI555" s="129" t="s">
        <v>179</v>
      </c>
      <c r="CJ555" s="129">
        <v>7.1999999999999998E-3</v>
      </c>
      <c r="CK555" s="129" t="s">
        <v>179</v>
      </c>
      <c r="CL555" s="129">
        <v>1.0999999999999999E-2</v>
      </c>
      <c r="CM555" s="129" t="s">
        <v>179</v>
      </c>
      <c r="CN555" s="129">
        <v>3.3E-3</v>
      </c>
      <c r="CO555" s="129" t="s">
        <v>179</v>
      </c>
      <c r="CP555" s="129">
        <v>8.0000000000000004E-4</v>
      </c>
      <c r="CQ555" s="129" t="s">
        <v>179</v>
      </c>
      <c r="CR555" s="129">
        <v>3.0999999999999999E-3</v>
      </c>
      <c r="CS555" s="129" t="s">
        <v>179</v>
      </c>
      <c r="CT555" s="129">
        <v>1.9E-3</v>
      </c>
      <c r="CU555" s="129" t="s">
        <v>18</v>
      </c>
      <c r="CV555" s="129"/>
      <c r="CW555" s="129" t="s">
        <v>18</v>
      </c>
      <c r="CX555" s="129"/>
      <c r="CY555" s="129" t="s">
        <v>179</v>
      </c>
      <c r="CZ555" s="129">
        <v>5.0000000000000001E-4</v>
      </c>
      <c r="DA555" s="129" t="s">
        <v>179</v>
      </c>
      <c r="DB555" s="129">
        <v>5.9999999999999995E-4</v>
      </c>
      <c r="DC555" s="129" t="s">
        <v>179</v>
      </c>
      <c r="DD555" s="129">
        <v>5.9999999999999995E-4</v>
      </c>
      <c r="DE555" s="129" t="s">
        <v>179</v>
      </c>
      <c r="DF555" s="129">
        <v>5.9999999999999995E-4</v>
      </c>
      <c r="DG555" s="129" t="s">
        <v>179</v>
      </c>
      <c r="DH555" s="129">
        <v>4.0000000000000002E-4</v>
      </c>
      <c r="DI555" s="129" t="s">
        <v>179</v>
      </c>
      <c r="DJ555" s="129">
        <v>4.0000000000000002E-4</v>
      </c>
      <c r="DK555" s="129" t="s">
        <v>4575</v>
      </c>
      <c r="DL555" s="129" t="s">
        <v>59</v>
      </c>
      <c r="DM555" s="129"/>
      <c r="DN555" s="129"/>
      <c r="DO555" s="130"/>
      <c r="DS555" s="129">
        <v>38</v>
      </c>
      <c r="DT555" s="129" t="s">
        <v>6032</v>
      </c>
      <c r="DW555" t="s">
        <v>5428</v>
      </c>
    </row>
    <row r="556" spans="1:127">
      <c r="A556" s="127">
        <v>230</v>
      </c>
      <c r="B556" s="128">
        <v>44755.945138888892</v>
      </c>
      <c r="C556" s="129" t="s">
        <v>52</v>
      </c>
      <c r="D556" s="129">
        <v>0</v>
      </c>
      <c r="E556" s="129">
        <v>0</v>
      </c>
      <c r="F556" s="129">
        <v>0</v>
      </c>
      <c r="G556" s="129" t="s">
        <v>54</v>
      </c>
      <c r="H556" s="129" t="s">
        <v>55</v>
      </c>
      <c r="I556" s="129" t="s">
        <v>55</v>
      </c>
      <c r="J556" s="129" t="s">
        <v>55</v>
      </c>
      <c r="K556" s="129" t="s">
        <v>18</v>
      </c>
      <c r="L556" s="129">
        <v>90</v>
      </c>
      <c r="M556" s="129" t="s">
        <v>173</v>
      </c>
      <c r="N556" s="129">
        <v>0</v>
      </c>
      <c r="O556" s="129" t="s">
        <v>173</v>
      </c>
      <c r="P556" s="129">
        <v>0</v>
      </c>
      <c r="Q556" s="129" t="s">
        <v>173</v>
      </c>
      <c r="R556" s="129">
        <v>0</v>
      </c>
      <c r="S556" s="129">
        <v>2</v>
      </c>
      <c r="T556" s="129" t="s">
        <v>174</v>
      </c>
      <c r="U556" s="129">
        <v>4.7880000000000003</v>
      </c>
      <c r="V556" s="129">
        <v>0.69169999999999998</v>
      </c>
      <c r="W556" s="129" t="s">
        <v>4579</v>
      </c>
      <c r="X556" s="129">
        <v>0.31130000000000002</v>
      </c>
      <c r="Y556" s="129">
        <v>39.1051</v>
      </c>
      <c r="Z556" s="129">
        <v>0.3579</v>
      </c>
      <c r="AA556" s="129" t="s">
        <v>1431</v>
      </c>
      <c r="AB556" s="129">
        <v>1.5900000000000001E-2</v>
      </c>
      <c r="AC556" s="129" t="s">
        <v>179</v>
      </c>
      <c r="AD556" s="129">
        <v>8.8000000000000005E-3</v>
      </c>
      <c r="AE556" s="129" t="s">
        <v>179</v>
      </c>
      <c r="AF556" s="129">
        <v>1.7100000000000001E-2</v>
      </c>
      <c r="AG556" s="129">
        <v>0.2064</v>
      </c>
      <c r="AH556" s="129">
        <v>8.3999999999999995E-3</v>
      </c>
      <c r="AI556" s="129">
        <v>8.1630000000000003</v>
      </c>
      <c r="AJ556" s="129">
        <v>3.3700000000000001E-2</v>
      </c>
      <c r="AK556" s="129">
        <v>0.67769999999999997</v>
      </c>
      <c r="AL556" s="129">
        <v>8.3000000000000001E-3</v>
      </c>
      <c r="AM556" s="129" t="s">
        <v>331</v>
      </c>
      <c r="AN556" s="129">
        <v>8.0999999999999996E-3</v>
      </c>
      <c r="AO556" s="129" t="s">
        <v>1175</v>
      </c>
      <c r="AP556" s="129">
        <v>4.5999999999999999E-3</v>
      </c>
      <c r="AQ556" s="129">
        <v>0.12180000000000001</v>
      </c>
      <c r="AR556" s="129">
        <v>5.3E-3</v>
      </c>
      <c r="AS556" s="129" t="s">
        <v>1843</v>
      </c>
      <c r="AT556" s="129">
        <v>2.7400000000000001E-2</v>
      </c>
      <c r="AU556" s="129" t="s">
        <v>179</v>
      </c>
      <c r="AV556" s="129">
        <v>3.8E-3</v>
      </c>
      <c r="AW556" s="129">
        <v>7.6E-3</v>
      </c>
      <c r="AX556" s="129">
        <v>1E-3</v>
      </c>
      <c r="AY556" s="129" t="s">
        <v>209</v>
      </c>
      <c r="AZ556" s="129">
        <v>8.0000000000000004E-4</v>
      </c>
      <c r="BA556" s="129">
        <v>7.1000000000000004E-3</v>
      </c>
      <c r="BB556" s="129">
        <v>6.9999999999999999E-4</v>
      </c>
      <c r="BC556" s="129" t="s">
        <v>304</v>
      </c>
      <c r="BD556" s="129">
        <v>5.0000000000000001E-4</v>
      </c>
      <c r="BE556" s="129" t="s">
        <v>179</v>
      </c>
      <c r="BF556" s="129">
        <v>2.9999999999999997E-4</v>
      </c>
      <c r="BG556" s="129" t="s">
        <v>179</v>
      </c>
      <c r="BH556" s="129">
        <v>1E-4</v>
      </c>
      <c r="BI556" s="129" t="s">
        <v>318</v>
      </c>
      <c r="BJ556" s="129">
        <v>2.0000000000000001E-4</v>
      </c>
      <c r="BK556" s="129">
        <v>1.1900000000000001E-2</v>
      </c>
      <c r="BL556" s="129">
        <v>5.0000000000000001E-4</v>
      </c>
      <c r="BM556" s="129">
        <v>2.3999999999999998E-3</v>
      </c>
      <c r="BN556" s="129">
        <v>2.9999999999999997E-4</v>
      </c>
      <c r="BO556" s="129" t="s">
        <v>248</v>
      </c>
      <c r="BP556" s="129">
        <v>5.9999999999999995E-4</v>
      </c>
      <c r="BQ556" s="129" t="s">
        <v>179</v>
      </c>
      <c r="BR556" s="129">
        <v>2.9999999999999997E-4</v>
      </c>
      <c r="BS556" s="129" t="s">
        <v>179</v>
      </c>
      <c r="BT556" s="129">
        <v>4.0000000000000002E-4</v>
      </c>
      <c r="BU556" s="129" t="s">
        <v>179</v>
      </c>
      <c r="BV556" s="129">
        <v>6.9999999999999999E-4</v>
      </c>
      <c r="BW556" s="129" t="s">
        <v>179</v>
      </c>
      <c r="BX556" s="129">
        <v>8.9999999999999998E-4</v>
      </c>
      <c r="BY556" s="129" t="s">
        <v>179</v>
      </c>
      <c r="BZ556" s="129">
        <v>1.1000000000000001E-3</v>
      </c>
      <c r="CA556" s="129" t="s">
        <v>179</v>
      </c>
      <c r="CB556" s="129">
        <v>8.0000000000000004E-4</v>
      </c>
      <c r="CC556" s="129" t="s">
        <v>179</v>
      </c>
      <c r="CD556" s="129">
        <v>2E-3</v>
      </c>
      <c r="CE556" s="129" t="s">
        <v>179</v>
      </c>
      <c r="CF556" s="129">
        <v>2.3E-3</v>
      </c>
      <c r="CG556" s="129" t="s">
        <v>216</v>
      </c>
      <c r="CH556" s="129">
        <v>1E-4</v>
      </c>
      <c r="CI556" s="129" t="s">
        <v>650</v>
      </c>
      <c r="CJ556" s="129">
        <v>7.1000000000000004E-3</v>
      </c>
      <c r="CK556" s="129" t="s">
        <v>179</v>
      </c>
      <c r="CL556" s="129">
        <v>1.0800000000000001E-2</v>
      </c>
      <c r="CM556" s="129" t="s">
        <v>179</v>
      </c>
      <c r="CN556" s="129">
        <v>3.7000000000000002E-3</v>
      </c>
      <c r="CO556" s="129" t="s">
        <v>179</v>
      </c>
      <c r="CP556" s="129">
        <v>8.0000000000000004E-4</v>
      </c>
      <c r="CQ556" s="129" t="s">
        <v>179</v>
      </c>
      <c r="CR556" s="129">
        <v>3.2000000000000002E-3</v>
      </c>
      <c r="CS556" s="129" t="s">
        <v>179</v>
      </c>
      <c r="CT556" s="129">
        <v>1.9E-3</v>
      </c>
      <c r="CU556" s="129" t="s">
        <v>18</v>
      </c>
      <c r="CV556" s="129"/>
      <c r="CW556" s="129" t="s">
        <v>18</v>
      </c>
      <c r="CX556" s="129"/>
      <c r="CY556" s="129" t="s">
        <v>179</v>
      </c>
      <c r="CZ556" s="129">
        <v>5.9999999999999995E-4</v>
      </c>
      <c r="DA556" s="129" t="s">
        <v>179</v>
      </c>
      <c r="DB556" s="129">
        <v>5.9999999999999995E-4</v>
      </c>
      <c r="DC556" s="129" t="s">
        <v>192</v>
      </c>
      <c r="DD556" s="129">
        <v>5.9999999999999995E-4</v>
      </c>
      <c r="DE556" s="129" t="s">
        <v>179</v>
      </c>
      <c r="DF556" s="129">
        <v>5.9999999999999995E-4</v>
      </c>
      <c r="DG556" s="129" t="s">
        <v>179</v>
      </c>
      <c r="DH556" s="129">
        <v>4.0000000000000002E-4</v>
      </c>
      <c r="DI556" s="129" t="s">
        <v>179</v>
      </c>
      <c r="DJ556" s="129">
        <v>2.9999999999999997E-4</v>
      </c>
      <c r="DK556" s="129" t="s">
        <v>4575</v>
      </c>
      <c r="DL556" s="129" t="s">
        <v>59</v>
      </c>
      <c r="DM556" s="129"/>
      <c r="DN556" s="129"/>
      <c r="DO556" s="130"/>
      <c r="DS556" s="129">
        <v>60</v>
      </c>
      <c r="DT556" s="129" t="s">
        <v>4580</v>
      </c>
      <c r="DW556" t="s">
        <v>5429</v>
      </c>
    </row>
    <row r="557" spans="1:127">
      <c r="A557" s="127">
        <v>231</v>
      </c>
      <c r="B557" s="128">
        <v>44755.947222222225</v>
      </c>
      <c r="C557" s="129" t="s">
        <v>52</v>
      </c>
      <c r="D557" s="129">
        <v>0</v>
      </c>
      <c r="E557" s="129">
        <v>0</v>
      </c>
      <c r="F557" s="129">
        <v>0</v>
      </c>
      <c r="G557" s="129" t="s">
        <v>54</v>
      </c>
      <c r="H557" s="129" t="s">
        <v>55</v>
      </c>
      <c r="I557" s="129" t="s">
        <v>55</v>
      </c>
      <c r="J557" s="129" t="s">
        <v>55</v>
      </c>
      <c r="K557" s="129" t="s">
        <v>18</v>
      </c>
      <c r="L557" s="129">
        <v>90</v>
      </c>
      <c r="M557" s="129" t="s">
        <v>173</v>
      </c>
      <c r="N557" s="129">
        <v>0</v>
      </c>
      <c r="O557" s="129" t="s">
        <v>173</v>
      </c>
      <c r="P557" s="129">
        <v>0</v>
      </c>
      <c r="Q557" s="129" t="s">
        <v>173</v>
      </c>
      <c r="R557" s="129">
        <v>0</v>
      </c>
      <c r="S557" s="129">
        <v>2</v>
      </c>
      <c r="T557" s="129" t="s">
        <v>174</v>
      </c>
      <c r="U557" s="129">
        <v>4.6969000000000003</v>
      </c>
      <c r="V557" s="129">
        <v>0.67979999999999996</v>
      </c>
      <c r="W557" s="129" t="s">
        <v>4581</v>
      </c>
      <c r="X557" s="129">
        <v>0.31340000000000001</v>
      </c>
      <c r="Y557" s="129">
        <v>38.3247</v>
      </c>
      <c r="Z557" s="129">
        <v>0.3528</v>
      </c>
      <c r="AA557" s="129" t="s">
        <v>4150</v>
      </c>
      <c r="AB557" s="129">
        <v>1.6E-2</v>
      </c>
      <c r="AC557" s="129" t="s">
        <v>179</v>
      </c>
      <c r="AD557" s="129">
        <v>8.6E-3</v>
      </c>
      <c r="AE557" s="129" t="s">
        <v>179</v>
      </c>
      <c r="AF557" s="129">
        <v>1.7000000000000001E-2</v>
      </c>
      <c r="AG557" s="129">
        <v>0.1888</v>
      </c>
      <c r="AH557" s="129">
        <v>8.0000000000000002E-3</v>
      </c>
      <c r="AI557" s="129">
        <v>8.1026000000000007</v>
      </c>
      <c r="AJ557" s="129">
        <v>3.3500000000000002E-2</v>
      </c>
      <c r="AK557" s="129">
        <v>0.65200000000000002</v>
      </c>
      <c r="AL557" s="129">
        <v>8.0999999999999996E-3</v>
      </c>
      <c r="AM557" s="129" t="s">
        <v>1309</v>
      </c>
      <c r="AN557" s="129">
        <v>8.2000000000000007E-3</v>
      </c>
      <c r="AO557" s="129" t="s">
        <v>623</v>
      </c>
      <c r="AP557" s="129">
        <v>4.3E-3</v>
      </c>
      <c r="AQ557" s="129">
        <v>0.11070000000000001</v>
      </c>
      <c r="AR557" s="129">
        <v>5.0000000000000001E-3</v>
      </c>
      <c r="AS557" s="129" t="s">
        <v>4582</v>
      </c>
      <c r="AT557" s="129">
        <v>2.6100000000000002E-2</v>
      </c>
      <c r="AU557" s="129" t="s">
        <v>1357</v>
      </c>
      <c r="AV557" s="129">
        <v>3.7000000000000002E-3</v>
      </c>
      <c r="AW557" s="129">
        <v>1.15E-2</v>
      </c>
      <c r="AX557" s="129">
        <v>1.1000000000000001E-3</v>
      </c>
      <c r="AY557" s="129" t="s">
        <v>650</v>
      </c>
      <c r="AZ557" s="129">
        <v>8.0000000000000004E-4</v>
      </c>
      <c r="BA557" s="129">
        <v>7.4000000000000003E-3</v>
      </c>
      <c r="BB557" s="129">
        <v>6.9999999999999999E-4</v>
      </c>
      <c r="BC557" s="129" t="s">
        <v>267</v>
      </c>
      <c r="BD557" s="129">
        <v>4.0000000000000002E-4</v>
      </c>
      <c r="BE557" s="129" t="s">
        <v>179</v>
      </c>
      <c r="BF557" s="129">
        <v>2.9999999999999997E-4</v>
      </c>
      <c r="BG557" s="129" t="s">
        <v>179</v>
      </c>
      <c r="BH557" s="129">
        <v>1E-4</v>
      </c>
      <c r="BI557" s="129" t="s">
        <v>318</v>
      </c>
      <c r="BJ557" s="129">
        <v>2.0000000000000001E-4</v>
      </c>
      <c r="BK557" s="129">
        <v>1.1299999999999999E-2</v>
      </c>
      <c r="BL557" s="129">
        <v>5.0000000000000001E-4</v>
      </c>
      <c r="BM557" s="129">
        <v>2.8E-3</v>
      </c>
      <c r="BN557" s="129">
        <v>2.9999999999999997E-4</v>
      </c>
      <c r="BO557" s="129" t="s">
        <v>363</v>
      </c>
      <c r="BP557" s="129">
        <v>5.9999999999999995E-4</v>
      </c>
      <c r="BQ557" s="129" t="s">
        <v>179</v>
      </c>
      <c r="BR557" s="129">
        <v>2.9999999999999997E-4</v>
      </c>
      <c r="BS557" s="129" t="s">
        <v>179</v>
      </c>
      <c r="BT557" s="129">
        <v>4.0000000000000002E-4</v>
      </c>
      <c r="BU557" s="129" t="s">
        <v>179</v>
      </c>
      <c r="BV557" s="129">
        <v>6.9999999999999999E-4</v>
      </c>
      <c r="BW557" s="129" t="s">
        <v>179</v>
      </c>
      <c r="BX557" s="129">
        <v>8.9999999999999998E-4</v>
      </c>
      <c r="BY557" s="129" t="s">
        <v>18</v>
      </c>
      <c r="BZ557" s="129"/>
      <c r="CA557" s="129" t="s">
        <v>179</v>
      </c>
      <c r="CB557" s="129">
        <v>8.0000000000000004E-4</v>
      </c>
      <c r="CC557" s="129" t="s">
        <v>179</v>
      </c>
      <c r="CD557" s="129">
        <v>2E-3</v>
      </c>
      <c r="CE557" s="129" t="s">
        <v>179</v>
      </c>
      <c r="CF557" s="129">
        <v>2.3E-3</v>
      </c>
      <c r="CG557" s="129" t="s">
        <v>216</v>
      </c>
      <c r="CH557" s="129">
        <v>1E-4</v>
      </c>
      <c r="CI557" s="129" t="s">
        <v>179</v>
      </c>
      <c r="CJ557" s="129">
        <v>7.3000000000000001E-3</v>
      </c>
      <c r="CK557" s="129" t="s">
        <v>179</v>
      </c>
      <c r="CL557" s="129">
        <v>1.0999999999999999E-2</v>
      </c>
      <c r="CM557" s="129" t="s">
        <v>179</v>
      </c>
      <c r="CN557" s="129">
        <v>4.1999999999999997E-3</v>
      </c>
      <c r="CO557" s="129" t="s">
        <v>179</v>
      </c>
      <c r="CP557" s="129">
        <v>8.0000000000000004E-4</v>
      </c>
      <c r="CQ557" s="129" t="s">
        <v>179</v>
      </c>
      <c r="CR557" s="129">
        <v>3.2000000000000002E-3</v>
      </c>
      <c r="CS557" s="129" t="s">
        <v>179</v>
      </c>
      <c r="CT557" s="129">
        <v>1.8E-3</v>
      </c>
      <c r="CU557" s="129" t="s">
        <v>179</v>
      </c>
      <c r="CV557" s="129">
        <v>8.0000000000000004E-4</v>
      </c>
      <c r="CW557" s="129" t="s">
        <v>18</v>
      </c>
      <c r="CX557" s="129"/>
      <c r="CY557" s="129" t="s">
        <v>179</v>
      </c>
      <c r="CZ557" s="129">
        <v>5.9999999999999995E-4</v>
      </c>
      <c r="DA557" s="129" t="s">
        <v>179</v>
      </c>
      <c r="DB557" s="129">
        <v>5.9999999999999995E-4</v>
      </c>
      <c r="DC557" s="129" t="s">
        <v>179</v>
      </c>
      <c r="DD557" s="129">
        <v>5.9999999999999995E-4</v>
      </c>
      <c r="DE557" s="129" t="s">
        <v>179</v>
      </c>
      <c r="DF557" s="129">
        <v>5.9999999999999995E-4</v>
      </c>
      <c r="DG557" s="129" t="s">
        <v>179</v>
      </c>
      <c r="DH557" s="129">
        <v>4.0000000000000002E-4</v>
      </c>
      <c r="DI557" s="129" t="s">
        <v>179</v>
      </c>
      <c r="DJ557" s="129">
        <v>4.0000000000000002E-4</v>
      </c>
      <c r="DK557" s="129" t="s">
        <v>4575</v>
      </c>
      <c r="DL557" s="129" t="s">
        <v>59</v>
      </c>
      <c r="DM557" s="129"/>
      <c r="DN557" s="129"/>
      <c r="DO557" s="130"/>
      <c r="DS557" s="129">
        <v>104</v>
      </c>
      <c r="DT557" s="129" t="s">
        <v>5997</v>
      </c>
      <c r="DW557" t="s">
        <v>5430</v>
      </c>
    </row>
    <row r="558" spans="1:127">
      <c r="A558" s="127">
        <v>232</v>
      </c>
      <c r="B558" s="128">
        <v>44755.948611111111</v>
      </c>
      <c r="C558" s="129" t="s">
        <v>52</v>
      </c>
      <c r="D558" s="129">
        <v>0</v>
      </c>
      <c r="E558" s="129">
        <v>0</v>
      </c>
      <c r="F558" s="129">
        <v>0</v>
      </c>
      <c r="G558" s="129" t="s">
        <v>54</v>
      </c>
      <c r="H558" s="129" t="s">
        <v>55</v>
      </c>
      <c r="I558" s="129" t="s">
        <v>55</v>
      </c>
      <c r="J558" s="129" t="s">
        <v>55</v>
      </c>
      <c r="K558" s="129" t="s">
        <v>18</v>
      </c>
      <c r="L558" s="129">
        <v>90</v>
      </c>
      <c r="M558" s="129" t="s">
        <v>173</v>
      </c>
      <c r="N558" s="129">
        <v>0</v>
      </c>
      <c r="O558" s="129" t="s">
        <v>173</v>
      </c>
      <c r="P558" s="129">
        <v>0</v>
      </c>
      <c r="Q558" s="129" t="s">
        <v>173</v>
      </c>
      <c r="R558" s="129">
        <v>0</v>
      </c>
      <c r="S558" s="129">
        <v>2</v>
      </c>
      <c r="T558" s="129" t="s">
        <v>174</v>
      </c>
      <c r="U558" s="129">
        <v>4.7445000000000004</v>
      </c>
      <c r="V558" s="129">
        <v>0.69469999999999998</v>
      </c>
      <c r="W558" s="129" t="s">
        <v>4583</v>
      </c>
      <c r="X558" s="129">
        <v>0.31919999999999998</v>
      </c>
      <c r="Y558" s="129">
        <v>40.2057</v>
      </c>
      <c r="Z558" s="129">
        <v>0.36180000000000001</v>
      </c>
      <c r="AA558" s="129" t="s">
        <v>1203</v>
      </c>
      <c r="AB558" s="129">
        <v>1.5299999999999999E-2</v>
      </c>
      <c r="AC558" s="129" t="s">
        <v>3178</v>
      </c>
      <c r="AD558" s="129">
        <v>1.0800000000000001E-2</v>
      </c>
      <c r="AE558" s="129" t="s">
        <v>179</v>
      </c>
      <c r="AF558" s="129">
        <v>1.6899999999999998E-2</v>
      </c>
      <c r="AG558" s="129">
        <v>7.0400000000000004E-2</v>
      </c>
      <c r="AH558" s="129">
        <v>6.4999999999999997E-3</v>
      </c>
      <c r="AI558" s="129">
        <v>7.718</v>
      </c>
      <c r="AJ558" s="129">
        <v>3.2599999999999997E-2</v>
      </c>
      <c r="AK558" s="129">
        <v>0.65459999999999996</v>
      </c>
      <c r="AL558" s="129">
        <v>8.0999999999999996E-3</v>
      </c>
      <c r="AM558" s="129" t="s">
        <v>1249</v>
      </c>
      <c r="AN558" s="129">
        <v>8.0999999999999996E-3</v>
      </c>
      <c r="AO558" s="129" t="s">
        <v>934</v>
      </c>
      <c r="AP558" s="129">
        <v>4.4000000000000003E-3</v>
      </c>
      <c r="AQ558" s="129">
        <v>0.1149</v>
      </c>
      <c r="AR558" s="129">
        <v>5.1000000000000004E-3</v>
      </c>
      <c r="AS558" s="129" t="s">
        <v>4584</v>
      </c>
      <c r="AT558" s="129">
        <v>2.5499999999999998E-2</v>
      </c>
      <c r="AU558" s="129" t="s">
        <v>215</v>
      </c>
      <c r="AV558" s="129">
        <v>3.5999999999999999E-3</v>
      </c>
      <c r="AW558" s="129">
        <v>9.7999999999999997E-3</v>
      </c>
      <c r="AX558" s="129">
        <v>1.1000000000000001E-3</v>
      </c>
      <c r="AY558" s="129" t="s">
        <v>190</v>
      </c>
      <c r="AZ558" s="129">
        <v>8.0000000000000004E-4</v>
      </c>
      <c r="BA558" s="129">
        <v>7.6E-3</v>
      </c>
      <c r="BB558" s="129">
        <v>6.9999999999999999E-4</v>
      </c>
      <c r="BC558" s="129" t="s">
        <v>245</v>
      </c>
      <c r="BD558" s="129">
        <v>5.0000000000000001E-4</v>
      </c>
      <c r="BE558" s="129" t="s">
        <v>179</v>
      </c>
      <c r="BF558" s="129">
        <v>2.9999999999999997E-4</v>
      </c>
      <c r="BG558" s="129" t="s">
        <v>179</v>
      </c>
      <c r="BH558" s="129">
        <v>1E-4</v>
      </c>
      <c r="BI558" s="129" t="s">
        <v>179</v>
      </c>
      <c r="BJ558" s="129">
        <v>2.0000000000000001E-4</v>
      </c>
      <c r="BK558" s="129">
        <v>1.0699999999999999E-2</v>
      </c>
      <c r="BL558" s="129">
        <v>5.0000000000000001E-4</v>
      </c>
      <c r="BM558" s="129">
        <v>2.3999999999999998E-3</v>
      </c>
      <c r="BN558" s="129">
        <v>2.9999999999999997E-4</v>
      </c>
      <c r="BO558" s="129" t="s">
        <v>559</v>
      </c>
      <c r="BP558" s="129">
        <v>5.9999999999999995E-4</v>
      </c>
      <c r="BQ558" s="129" t="s">
        <v>179</v>
      </c>
      <c r="BR558" s="129">
        <v>2.9999999999999997E-4</v>
      </c>
      <c r="BS558" s="129" t="s">
        <v>179</v>
      </c>
      <c r="BT558" s="129">
        <v>4.0000000000000002E-4</v>
      </c>
      <c r="BU558" s="129" t="s">
        <v>179</v>
      </c>
      <c r="BV558" s="129">
        <v>6.9999999999999999E-4</v>
      </c>
      <c r="BW558" s="129" t="s">
        <v>18</v>
      </c>
      <c r="BX558" s="129"/>
      <c r="BY558" s="129" t="s">
        <v>18</v>
      </c>
      <c r="BZ558" s="129"/>
      <c r="CA558" s="129" t="s">
        <v>179</v>
      </c>
      <c r="CB558" s="129">
        <v>8.0000000000000004E-4</v>
      </c>
      <c r="CC558" s="129" t="s">
        <v>179</v>
      </c>
      <c r="CD558" s="129">
        <v>2E-3</v>
      </c>
      <c r="CE558" s="129" t="s">
        <v>179</v>
      </c>
      <c r="CF558" s="129">
        <v>2.3E-3</v>
      </c>
      <c r="CG558" s="129" t="s">
        <v>179</v>
      </c>
      <c r="CH558" s="129">
        <v>1E-4</v>
      </c>
      <c r="CI558" s="129" t="s">
        <v>179</v>
      </c>
      <c r="CJ558" s="129">
        <v>7.1999999999999998E-3</v>
      </c>
      <c r="CK558" s="129" t="s">
        <v>179</v>
      </c>
      <c r="CL558" s="129">
        <v>1.11E-2</v>
      </c>
      <c r="CM558" s="129" t="s">
        <v>179</v>
      </c>
      <c r="CN558" s="129">
        <v>3.3E-3</v>
      </c>
      <c r="CO558" s="129" t="s">
        <v>179</v>
      </c>
      <c r="CP558" s="129">
        <v>8.9999999999999998E-4</v>
      </c>
      <c r="CQ558" s="129" t="s">
        <v>179</v>
      </c>
      <c r="CR558" s="129">
        <v>3.3E-3</v>
      </c>
      <c r="CS558" s="129" t="s">
        <v>179</v>
      </c>
      <c r="CT558" s="129">
        <v>1.9E-3</v>
      </c>
      <c r="CU558" s="129" t="s">
        <v>18</v>
      </c>
      <c r="CV558" s="129"/>
      <c r="CW558" s="129" t="s">
        <v>18</v>
      </c>
      <c r="CX558" s="129"/>
      <c r="CY558" s="129" t="s">
        <v>179</v>
      </c>
      <c r="CZ558" s="129">
        <v>5.9999999999999995E-4</v>
      </c>
      <c r="DA558" s="129" t="s">
        <v>179</v>
      </c>
      <c r="DB558" s="129">
        <v>5.0000000000000001E-4</v>
      </c>
      <c r="DC558" s="129" t="s">
        <v>179</v>
      </c>
      <c r="DD558" s="129">
        <v>5.0000000000000001E-4</v>
      </c>
      <c r="DE558" s="129" t="s">
        <v>179</v>
      </c>
      <c r="DF558" s="129">
        <v>5.0000000000000001E-4</v>
      </c>
      <c r="DG558" s="129" t="s">
        <v>179</v>
      </c>
      <c r="DH558" s="129">
        <v>4.0000000000000002E-4</v>
      </c>
      <c r="DI558" s="129" t="s">
        <v>179</v>
      </c>
      <c r="DJ558" s="129">
        <v>4.0000000000000002E-4</v>
      </c>
      <c r="DK558" s="129" t="s">
        <v>4575</v>
      </c>
      <c r="DL558" s="129" t="s">
        <v>59</v>
      </c>
      <c r="DM558" s="129"/>
      <c r="DN558" s="129"/>
      <c r="DO558" s="130"/>
      <c r="DS558" s="129">
        <v>125</v>
      </c>
      <c r="DT558" s="129" t="s">
        <v>6006</v>
      </c>
      <c r="DW558" t="s">
        <v>5431</v>
      </c>
    </row>
    <row r="559" spans="1:127">
      <c r="A559" s="127">
        <v>233</v>
      </c>
      <c r="B559" s="128">
        <v>44755.950694444444</v>
      </c>
      <c r="C559" s="129" t="s">
        <v>52</v>
      </c>
      <c r="D559" s="129">
        <v>0</v>
      </c>
      <c r="E559" s="129">
        <v>0</v>
      </c>
      <c r="F559" s="129">
        <v>0</v>
      </c>
      <c r="G559" s="129" t="s">
        <v>54</v>
      </c>
      <c r="H559" s="129" t="s">
        <v>55</v>
      </c>
      <c r="I559" s="129" t="s">
        <v>55</v>
      </c>
      <c r="J559" s="129" t="s">
        <v>55</v>
      </c>
      <c r="K559" s="129" t="s">
        <v>18</v>
      </c>
      <c r="L559" s="129">
        <v>90</v>
      </c>
      <c r="M559" s="129" t="s">
        <v>173</v>
      </c>
      <c r="N559" s="129">
        <v>0</v>
      </c>
      <c r="O559" s="129" t="s">
        <v>173</v>
      </c>
      <c r="P559" s="129">
        <v>0</v>
      </c>
      <c r="Q559" s="129" t="s">
        <v>173</v>
      </c>
      <c r="R559" s="129">
        <v>0</v>
      </c>
      <c r="S559" s="129">
        <v>2</v>
      </c>
      <c r="T559" s="129" t="s">
        <v>174</v>
      </c>
      <c r="U559" s="129">
        <v>4.7671999999999999</v>
      </c>
      <c r="V559" s="129">
        <v>0.68689999999999996</v>
      </c>
      <c r="W559" s="129" t="s">
        <v>4585</v>
      </c>
      <c r="X559" s="129">
        <v>0.31269999999999998</v>
      </c>
      <c r="Y559" s="129">
        <v>39.635800000000003</v>
      </c>
      <c r="Z559" s="129">
        <v>0.36170000000000002</v>
      </c>
      <c r="AA559" s="129" t="s">
        <v>1717</v>
      </c>
      <c r="AB559" s="129">
        <v>1.52E-2</v>
      </c>
      <c r="AC559" s="129" t="s">
        <v>179</v>
      </c>
      <c r="AD559" s="129">
        <v>8.6999999999999994E-3</v>
      </c>
      <c r="AE559" s="129" t="s">
        <v>179</v>
      </c>
      <c r="AF559" s="129">
        <v>1.7000000000000001E-2</v>
      </c>
      <c r="AG559" s="129">
        <v>0.32279999999999998</v>
      </c>
      <c r="AH559" s="129">
        <v>9.5999999999999992E-3</v>
      </c>
      <c r="AI559" s="129">
        <v>7.4690000000000003</v>
      </c>
      <c r="AJ559" s="129">
        <v>3.2199999999999999E-2</v>
      </c>
      <c r="AK559" s="129">
        <v>0.65580000000000005</v>
      </c>
      <c r="AL559" s="129">
        <v>8.0999999999999996E-3</v>
      </c>
      <c r="AM559" s="129" t="s">
        <v>1249</v>
      </c>
      <c r="AN559" s="129">
        <v>8.2000000000000007E-3</v>
      </c>
      <c r="AO559" s="129" t="s">
        <v>741</v>
      </c>
      <c r="AP559" s="129">
        <v>4.5999999999999999E-3</v>
      </c>
      <c r="AQ559" s="129">
        <v>0.10730000000000001</v>
      </c>
      <c r="AR559" s="129">
        <v>5.0000000000000001E-3</v>
      </c>
      <c r="AS559" s="129" t="s">
        <v>4586</v>
      </c>
      <c r="AT559" s="129">
        <v>2.7799999999999998E-2</v>
      </c>
      <c r="AU559" s="129" t="s">
        <v>302</v>
      </c>
      <c r="AV559" s="129">
        <v>3.8999999999999998E-3</v>
      </c>
      <c r="AW559" s="129">
        <v>9.1000000000000004E-3</v>
      </c>
      <c r="AX559" s="129">
        <v>1.1000000000000001E-3</v>
      </c>
      <c r="AY559" s="129" t="s">
        <v>650</v>
      </c>
      <c r="AZ559" s="129">
        <v>8.0000000000000004E-4</v>
      </c>
      <c r="BA559" s="129">
        <v>6.7000000000000002E-3</v>
      </c>
      <c r="BB559" s="129">
        <v>6.9999999999999999E-4</v>
      </c>
      <c r="BC559" s="129" t="s">
        <v>245</v>
      </c>
      <c r="BD559" s="129">
        <v>5.0000000000000001E-4</v>
      </c>
      <c r="BE559" s="129" t="s">
        <v>179</v>
      </c>
      <c r="BF559" s="129">
        <v>2.9999999999999997E-4</v>
      </c>
      <c r="BG559" s="129" t="s">
        <v>179</v>
      </c>
      <c r="BH559" s="129">
        <v>1E-4</v>
      </c>
      <c r="BI559" s="129" t="s">
        <v>247</v>
      </c>
      <c r="BJ559" s="129">
        <v>2.0000000000000001E-4</v>
      </c>
      <c r="BK559" s="129">
        <v>1.0200000000000001E-2</v>
      </c>
      <c r="BL559" s="129">
        <v>5.0000000000000001E-4</v>
      </c>
      <c r="BM559" s="129">
        <v>2.5999999999999999E-3</v>
      </c>
      <c r="BN559" s="129">
        <v>2.9999999999999997E-4</v>
      </c>
      <c r="BO559" s="129" t="s">
        <v>248</v>
      </c>
      <c r="BP559" s="129">
        <v>5.0000000000000001E-4</v>
      </c>
      <c r="BQ559" s="129" t="s">
        <v>179</v>
      </c>
      <c r="BR559" s="129">
        <v>2.9999999999999997E-4</v>
      </c>
      <c r="BS559" s="129" t="s">
        <v>179</v>
      </c>
      <c r="BT559" s="129">
        <v>4.0000000000000002E-4</v>
      </c>
      <c r="BU559" s="129" t="s">
        <v>179</v>
      </c>
      <c r="BV559" s="129">
        <v>6.9999999999999999E-4</v>
      </c>
      <c r="BW559" s="129" t="s">
        <v>18</v>
      </c>
      <c r="BX559" s="129"/>
      <c r="BY559" s="129" t="s">
        <v>18</v>
      </c>
      <c r="BZ559" s="129"/>
      <c r="CA559" s="129" t="s">
        <v>179</v>
      </c>
      <c r="CB559" s="129">
        <v>8.0000000000000004E-4</v>
      </c>
      <c r="CC559" s="129" t="s">
        <v>179</v>
      </c>
      <c r="CD559" s="129">
        <v>2.0999999999999999E-3</v>
      </c>
      <c r="CE559" s="129" t="s">
        <v>179</v>
      </c>
      <c r="CF559" s="129">
        <v>2.3E-3</v>
      </c>
      <c r="CG559" s="129" t="s">
        <v>216</v>
      </c>
      <c r="CH559" s="129">
        <v>1E-4</v>
      </c>
      <c r="CI559" s="129" t="s">
        <v>179</v>
      </c>
      <c r="CJ559" s="129">
        <v>7.4999999999999997E-3</v>
      </c>
      <c r="CK559" s="129" t="s">
        <v>179</v>
      </c>
      <c r="CL559" s="129">
        <v>1.12E-2</v>
      </c>
      <c r="CM559" s="129" t="s">
        <v>179</v>
      </c>
      <c r="CN559" s="129">
        <v>3.7000000000000002E-3</v>
      </c>
      <c r="CO559" s="129" t="s">
        <v>179</v>
      </c>
      <c r="CP559" s="129">
        <v>8.9999999999999998E-4</v>
      </c>
      <c r="CQ559" s="129" t="s">
        <v>179</v>
      </c>
      <c r="CR559" s="129">
        <v>3.2000000000000002E-3</v>
      </c>
      <c r="CS559" s="129" t="s">
        <v>179</v>
      </c>
      <c r="CT559" s="129">
        <v>1.9E-3</v>
      </c>
      <c r="CU559" s="129" t="s">
        <v>18</v>
      </c>
      <c r="CV559" s="129"/>
      <c r="CW559" s="129" t="s">
        <v>18</v>
      </c>
      <c r="CX559" s="129"/>
      <c r="CY559" s="129" t="s">
        <v>179</v>
      </c>
      <c r="CZ559" s="129">
        <v>5.0000000000000001E-4</v>
      </c>
      <c r="DA559" s="129" t="s">
        <v>179</v>
      </c>
      <c r="DB559" s="129">
        <v>5.9999999999999995E-4</v>
      </c>
      <c r="DC559" s="129" t="s">
        <v>179</v>
      </c>
      <c r="DD559" s="129">
        <v>5.9999999999999995E-4</v>
      </c>
      <c r="DE559" s="129" t="s">
        <v>179</v>
      </c>
      <c r="DF559" s="129">
        <v>6.9999999999999999E-4</v>
      </c>
      <c r="DG559" s="129" t="s">
        <v>179</v>
      </c>
      <c r="DH559" s="129">
        <v>5.0000000000000001E-4</v>
      </c>
      <c r="DI559" s="129" t="s">
        <v>179</v>
      </c>
      <c r="DJ559" s="129">
        <v>4.0000000000000002E-4</v>
      </c>
      <c r="DK559" s="129" t="s">
        <v>4587</v>
      </c>
      <c r="DL559" s="129" t="s">
        <v>59</v>
      </c>
      <c r="DM559" s="129"/>
      <c r="DN559" s="129"/>
      <c r="DO559" s="130"/>
      <c r="DS559" s="129">
        <v>8</v>
      </c>
      <c r="DT559" s="129" t="s">
        <v>5984</v>
      </c>
      <c r="DW559" t="s">
        <v>5432</v>
      </c>
    </row>
    <row r="560" spans="1:127">
      <c r="A560" s="127">
        <v>234</v>
      </c>
      <c r="B560" s="128">
        <v>44755.956944444442</v>
      </c>
      <c r="C560" s="129" t="s">
        <v>52</v>
      </c>
      <c r="D560" s="129">
        <v>0</v>
      </c>
      <c r="E560" s="129">
        <v>0</v>
      </c>
      <c r="F560" s="129">
        <v>0</v>
      </c>
      <c r="G560" s="129" t="s">
        <v>54</v>
      </c>
      <c r="H560" s="129" t="s">
        <v>55</v>
      </c>
      <c r="I560" s="129" t="s">
        <v>55</v>
      </c>
      <c r="J560" s="129" t="s">
        <v>55</v>
      </c>
      <c r="K560" s="129" t="s">
        <v>18</v>
      </c>
      <c r="L560" s="129">
        <v>90</v>
      </c>
      <c r="M560" s="129" t="s">
        <v>173</v>
      </c>
      <c r="N560" s="129">
        <v>0</v>
      </c>
      <c r="O560" s="129" t="s">
        <v>173</v>
      </c>
      <c r="P560" s="129">
        <v>0</v>
      </c>
      <c r="Q560" s="129" t="s">
        <v>173</v>
      </c>
      <c r="R560" s="129">
        <v>0</v>
      </c>
      <c r="S560" s="129">
        <v>2</v>
      </c>
      <c r="T560" s="129" t="s">
        <v>174</v>
      </c>
      <c r="U560" s="129">
        <v>4.7283999999999997</v>
      </c>
      <c r="V560" s="129">
        <v>0.68740000000000001</v>
      </c>
      <c r="W560" s="129" t="s">
        <v>4588</v>
      </c>
      <c r="X560" s="129">
        <v>0.32050000000000001</v>
      </c>
      <c r="Y560" s="129">
        <v>40.0794</v>
      </c>
      <c r="Z560" s="129">
        <v>0.36159999999999998</v>
      </c>
      <c r="AA560" s="129" t="s">
        <v>471</v>
      </c>
      <c r="AB560" s="129">
        <v>1.54E-2</v>
      </c>
      <c r="AC560" s="129" t="s">
        <v>179</v>
      </c>
      <c r="AD560" s="129">
        <v>8.6999999999999994E-3</v>
      </c>
      <c r="AE560" s="129" t="s">
        <v>179</v>
      </c>
      <c r="AF560" s="129">
        <v>1.6799999999999999E-2</v>
      </c>
      <c r="AG560" s="129">
        <v>0.122</v>
      </c>
      <c r="AH560" s="129">
        <v>7.3000000000000001E-3</v>
      </c>
      <c r="AI560" s="129">
        <v>8.0709999999999997</v>
      </c>
      <c r="AJ560" s="129">
        <v>3.3399999999999999E-2</v>
      </c>
      <c r="AK560" s="129">
        <v>0.68510000000000004</v>
      </c>
      <c r="AL560" s="129">
        <v>8.3000000000000001E-3</v>
      </c>
      <c r="AM560" s="129" t="s">
        <v>1294</v>
      </c>
      <c r="AN560" s="129">
        <v>8.5000000000000006E-3</v>
      </c>
      <c r="AO560" s="129" t="s">
        <v>552</v>
      </c>
      <c r="AP560" s="129">
        <v>4.4000000000000003E-3</v>
      </c>
      <c r="AQ560" s="129">
        <v>0.1198</v>
      </c>
      <c r="AR560" s="129">
        <v>5.1999999999999998E-3</v>
      </c>
      <c r="AS560" s="129" t="s">
        <v>4589</v>
      </c>
      <c r="AT560" s="129">
        <v>2.5600000000000001E-2</v>
      </c>
      <c r="AU560" s="129" t="s">
        <v>422</v>
      </c>
      <c r="AV560" s="129">
        <v>3.5999999999999999E-3</v>
      </c>
      <c r="AW560" s="129">
        <v>8.6E-3</v>
      </c>
      <c r="AX560" s="129">
        <v>1E-3</v>
      </c>
      <c r="AY560" s="129" t="s">
        <v>265</v>
      </c>
      <c r="AZ560" s="129">
        <v>8.0000000000000004E-4</v>
      </c>
      <c r="BA560" s="129">
        <v>7.0000000000000001E-3</v>
      </c>
      <c r="BB560" s="129">
        <v>6.9999999999999999E-4</v>
      </c>
      <c r="BC560" s="129" t="s">
        <v>406</v>
      </c>
      <c r="BD560" s="129">
        <v>5.0000000000000001E-4</v>
      </c>
      <c r="BE560" s="129" t="s">
        <v>179</v>
      </c>
      <c r="BF560" s="129">
        <v>2.9999999999999997E-4</v>
      </c>
      <c r="BG560" s="129" t="s">
        <v>179</v>
      </c>
      <c r="BH560" s="129">
        <v>1E-4</v>
      </c>
      <c r="BI560" s="129" t="s">
        <v>179</v>
      </c>
      <c r="BJ560" s="129">
        <v>2.0000000000000001E-4</v>
      </c>
      <c r="BK560" s="129">
        <v>1.09E-2</v>
      </c>
      <c r="BL560" s="129">
        <v>5.0000000000000001E-4</v>
      </c>
      <c r="BM560" s="129">
        <v>2.5000000000000001E-3</v>
      </c>
      <c r="BN560" s="129">
        <v>2.9999999999999997E-4</v>
      </c>
      <c r="BO560" s="129" t="s">
        <v>268</v>
      </c>
      <c r="BP560" s="129">
        <v>5.9999999999999995E-4</v>
      </c>
      <c r="BQ560" s="129" t="s">
        <v>179</v>
      </c>
      <c r="BR560" s="129">
        <v>2.9999999999999997E-4</v>
      </c>
      <c r="BS560" s="129" t="s">
        <v>179</v>
      </c>
      <c r="BT560" s="129">
        <v>4.0000000000000002E-4</v>
      </c>
      <c r="BU560" s="129" t="s">
        <v>179</v>
      </c>
      <c r="BV560" s="129">
        <v>6.9999999999999999E-4</v>
      </c>
      <c r="BW560" s="129" t="s">
        <v>18</v>
      </c>
      <c r="BX560" s="129"/>
      <c r="BY560" s="129" t="s">
        <v>179</v>
      </c>
      <c r="BZ560" s="129">
        <v>1.1000000000000001E-3</v>
      </c>
      <c r="CA560" s="129" t="s">
        <v>179</v>
      </c>
      <c r="CB560" s="129">
        <v>8.0000000000000004E-4</v>
      </c>
      <c r="CC560" s="129" t="s">
        <v>179</v>
      </c>
      <c r="CD560" s="129">
        <v>2E-3</v>
      </c>
      <c r="CE560" s="129" t="s">
        <v>179</v>
      </c>
      <c r="CF560" s="129">
        <v>2.3E-3</v>
      </c>
      <c r="CG560" s="129" t="s">
        <v>179</v>
      </c>
      <c r="CH560" s="129">
        <v>1E-4</v>
      </c>
      <c r="CI560" s="129" t="s">
        <v>179</v>
      </c>
      <c r="CJ560" s="129">
        <v>7.0000000000000001E-3</v>
      </c>
      <c r="CK560" s="129" t="s">
        <v>179</v>
      </c>
      <c r="CL560" s="129">
        <v>1.0800000000000001E-2</v>
      </c>
      <c r="CM560" s="129" t="s">
        <v>179</v>
      </c>
      <c r="CN560" s="129">
        <v>3.3999999999999998E-3</v>
      </c>
      <c r="CO560" s="129" t="s">
        <v>179</v>
      </c>
      <c r="CP560" s="129">
        <v>8.0000000000000004E-4</v>
      </c>
      <c r="CQ560" s="129" t="s">
        <v>179</v>
      </c>
      <c r="CR560" s="129">
        <v>3.2000000000000002E-3</v>
      </c>
      <c r="CS560" s="129" t="s">
        <v>179</v>
      </c>
      <c r="CT560" s="129">
        <v>1.8E-3</v>
      </c>
      <c r="CU560" s="129" t="s">
        <v>179</v>
      </c>
      <c r="CV560" s="129">
        <v>8.0000000000000004E-4</v>
      </c>
      <c r="CW560" s="129" t="s">
        <v>18</v>
      </c>
      <c r="CX560" s="129"/>
      <c r="CY560" s="129" t="s">
        <v>179</v>
      </c>
      <c r="CZ560" s="129">
        <v>5.9999999999999995E-4</v>
      </c>
      <c r="DA560" s="129" t="s">
        <v>179</v>
      </c>
      <c r="DB560" s="129">
        <v>5.0000000000000001E-4</v>
      </c>
      <c r="DC560" s="129" t="s">
        <v>179</v>
      </c>
      <c r="DD560" s="129">
        <v>5.0000000000000001E-4</v>
      </c>
      <c r="DE560" s="129" t="s">
        <v>179</v>
      </c>
      <c r="DF560" s="129">
        <v>5.0000000000000001E-4</v>
      </c>
      <c r="DG560" s="129" t="s">
        <v>179</v>
      </c>
      <c r="DH560" s="129">
        <v>4.0000000000000002E-4</v>
      </c>
      <c r="DI560" s="129" t="s">
        <v>179</v>
      </c>
      <c r="DJ560" s="129">
        <v>2.9999999999999997E-4</v>
      </c>
      <c r="DK560" s="129" t="s">
        <v>4587</v>
      </c>
      <c r="DL560" s="129" t="s">
        <v>59</v>
      </c>
      <c r="DM560" s="129"/>
      <c r="DN560" s="129"/>
      <c r="DO560" s="130"/>
      <c r="DS560" s="129">
        <v>32</v>
      </c>
      <c r="DT560" s="129" t="s">
        <v>6014</v>
      </c>
      <c r="DW560" t="s">
        <v>5433</v>
      </c>
    </row>
    <row r="561" spans="1:127">
      <c r="A561" s="127">
        <v>235</v>
      </c>
      <c r="B561" s="128">
        <v>44755.958333333336</v>
      </c>
      <c r="C561" s="129" t="s">
        <v>52</v>
      </c>
      <c r="D561" s="129">
        <v>0</v>
      </c>
      <c r="E561" s="129">
        <v>0</v>
      </c>
      <c r="F561" s="129">
        <v>0</v>
      </c>
      <c r="G561" s="129" t="s">
        <v>54</v>
      </c>
      <c r="H561" s="129" t="s">
        <v>55</v>
      </c>
      <c r="I561" s="129" t="s">
        <v>55</v>
      </c>
      <c r="J561" s="129" t="s">
        <v>55</v>
      </c>
      <c r="K561" s="129" t="s">
        <v>18</v>
      </c>
      <c r="L561" s="129">
        <v>90</v>
      </c>
      <c r="M561" s="129" t="s">
        <v>173</v>
      </c>
      <c r="N561" s="129">
        <v>0</v>
      </c>
      <c r="O561" s="129" t="s">
        <v>173</v>
      </c>
      <c r="P561" s="129">
        <v>0</v>
      </c>
      <c r="Q561" s="129" t="s">
        <v>173</v>
      </c>
      <c r="R561" s="129">
        <v>0</v>
      </c>
      <c r="S561" s="129">
        <v>2</v>
      </c>
      <c r="T561" s="129" t="s">
        <v>174</v>
      </c>
      <c r="U561" s="129">
        <v>4.8559999999999999</v>
      </c>
      <c r="V561" s="129">
        <v>0.68759999999999999</v>
      </c>
      <c r="W561" s="129" t="s">
        <v>4590</v>
      </c>
      <c r="X561" s="129">
        <v>0.3251</v>
      </c>
      <c r="Y561" s="129">
        <v>41.466500000000003</v>
      </c>
      <c r="Z561" s="129">
        <v>0.37059999999999998</v>
      </c>
      <c r="AA561" s="129" t="s">
        <v>4486</v>
      </c>
      <c r="AB561" s="129">
        <v>1.55E-2</v>
      </c>
      <c r="AC561" s="129" t="s">
        <v>179</v>
      </c>
      <c r="AD561" s="129">
        <v>8.6999999999999994E-3</v>
      </c>
      <c r="AE561" s="129" t="s">
        <v>179</v>
      </c>
      <c r="AF561" s="129">
        <v>1.7100000000000001E-2</v>
      </c>
      <c r="AG561" s="129">
        <v>0.184</v>
      </c>
      <c r="AH561" s="129">
        <v>8.0999999999999996E-3</v>
      </c>
      <c r="AI561" s="129">
        <v>7.8872999999999998</v>
      </c>
      <c r="AJ561" s="129">
        <v>3.3099999999999997E-2</v>
      </c>
      <c r="AK561" s="129">
        <v>0.6835</v>
      </c>
      <c r="AL561" s="129">
        <v>8.3000000000000001E-3</v>
      </c>
      <c r="AM561" s="129" t="s">
        <v>364</v>
      </c>
      <c r="AN561" s="129">
        <v>8.0999999999999996E-3</v>
      </c>
      <c r="AO561" s="129" t="s">
        <v>934</v>
      </c>
      <c r="AP561" s="129">
        <v>4.4999999999999997E-3</v>
      </c>
      <c r="AQ561" s="129">
        <v>0.1101</v>
      </c>
      <c r="AR561" s="129">
        <v>5.0000000000000001E-3</v>
      </c>
      <c r="AS561" s="129" t="s">
        <v>4591</v>
      </c>
      <c r="AT561" s="129">
        <v>2.7300000000000001E-2</v>
      </c>
      <c r="AU561" s="129" t="s">
        <v>613</v>
      </c>
      <c r="AV561" s="129">
        <v>3.8E-3</v>
      </c>
      <c r="AW561" s="129">
        <v>8.8000000000000005E-3</v>
      </c>
      <c r="AX561" s="129">
        <v>1E-3</v>
      </c>
      <c r="AY561" s="129" t="s">
        <v>1085</v>
      </c>
      <c r="AZ561" s="129">
        <v>8.0000000000000004E-4</v>
      </c>
      <c r="BA561" s="129">
        <v>7.4999999999999997E-3</v>
      </c>
      <c r="BB561" s="129">
        <v>6.9999999999999999E-4</v>
      </c>
      <c r="BC561" s="129" t="s">
        <v>245</v>
      </c>
      <c r="BD561" s="129">
        <v>5.0000000000000001E-4</v>
      </c>
      <c r="BE561" s="129" t="s">
        <v>179</v>
      </c>
      <c r="BF561" s="129">
        <v>2.9999999999999997E-4</v>
      </c>
      <c r="BG561" s="129" t="s">
        <v>179</v>
      </c>
      <c r="BH561" s="129">
        <v>1E-4</v>
      </c>
      <c r="BI561" s="129" t="s">
        <v>516</v>
      </c>
      <c r="BJ561" s="129">
        <v>2.0000000000000001E-4</v>
      </c>
      <c r="BK561" s="129">
        <v>1.03E-2</v>
      </c>
      <c r="BL561" s="129">
        <v>5.0000000000000001E-4</v>
      </c>
      <c r="BM561" s="129">
        <v>2.5999999999999999E-3</v>
      </c>
      <c r="BN561" s="129">
        <v>2.9999999999999997E-4</v>
      </c>
      <c r="BO561" s="129" t="s">
        <v>450</v>
      </c>
      <c r="BP561" s="129">
        <v>5.0000000000000001E-4</v>
      </c>
      <c r="BQ561" s="129" t="s">
        <v>179</v>
      </c>
      <c r="BR561" s="129">
        <v>2.9999999999999997E-4</v>
      </c>
      <c r="BS561" s="129" t="s">
        <v>179</v>
      </c>
      <c r="BT561" s="129">
        <v>4.0000000000000002E-4</v>
      </c>
      <c r="BU561" s="129" t="s">
        <v>179</v>
      </c>
      <c r="BV561" s="129">
        <v>6.9999999999999999E-4</v>
      </c>
      <c r="BW561" s="129" t="s">
        <v>18</v>
      </c>
      <c r="BX561" s="129"/>
      <c r="BY561" s="129" t="s">
        <v>18</v>
      </c>
      <c r="BZ561" s="129"/>
      <c r="CA561" s="129" t="s">
        <v>179</v>
      </c>
      <c r="CB561" s="129">
        <v>8.0000000000000004E-4</v>
      </c>
      <c r="CC561" s="129" t="s">
        <v>179</v>
      </c>
      <c r="CD561" s="129">
        <v>2E-3</v>
      </c>
      <c r="CE561" s="129" t="s">
        <v>179</v>
      </c>
      <c r="CF561" s="129">
        <v>2.3999999999999998E-3</v>
      </c>
      <c r="CG561" s="129" t="s">
        <v>216</v>
      </c>
      <c r="CH561" s="129">
        <v>1E-4</v>
      </c>
      <c r="CI561" s="129" t="s">
        <v>179</v>
      </c>
      <c r="CJ561" s="129">
        <v>6.8999999999999999E-3</v>
      </c>
      <c r="CK561" s="129" t="s">
        <v>179</v>
      </c>
      <c r="CL561" s="129">
        <v>1.0800000000000001E-2</v>
      </c>
      <c r="CM561" s="129" t="s">
        <v>179</v>
      </c>
      <c r="CN561" s="129">
        <v>2.7000000000000001E-3</v>
      </c>
      <c r="CO561" s="129" t="s">
        <v>179</v>
      </c>
      <c r="CP561" s="129">
        <v>8.9999999999999998E-4</v>
      </c>
      <c r="CQ561" s="129" t="s">
        <v>179</v>
      </c>
      <c r="CR561" s="129">
        <v>3.3E-3</v>
      </c>
      <c r="CS561" s="129" t="s">
        <v>179</v>
      </c>
      <c r="CT561" s="129">
        <v>1.9E-3</v>
      </c>
      <c r="CU561" s="129" t="s">
        <v>179</v>
      </c>
      <c r="CV561" s="129">
        <v>8.0000000000000004E-4</v>
      </c>
      <c r="CW561" s="129" t="s">
        <v>179</v>
      </c>
      <c r="CX561" s="129">
        <v>5.9999999999999995E-4</v>
      </c>
      <c r="CY561" s="129" t="s">
        <v>179</v>
      </c>
      <c r="CZ561" s="129">
        <v>5.0000000000000001E-4</v>
      </c>
      <c r="DA561" s="129" t="s">
        <v>179</v>
      </c>
      <c r="DB561" s="129">
        <v>5.0000000000000001E-4</v>
      </c>
      <c r="DC561" s="129" t="s">
        <v>179</v>
      </c>
      <c r="DD561" s="129">
        <v>5.9999999999999995E-4</v>
      </c>
      <c r="DE561" s="129" t="s">
        <v>179</v>
      </c>
      <c r="DF561" s="129">
        <v>5.9999999999999995E-4</v>
      </c>
      <c r="DG561" s="129" t="s">
        <v>179</v>
      </c>
      <c r="DH561" s="129">
        <v>4.0000000000000002E-4</v>
      </c>
      <c r="DI561" s="129" t="s">
        <v>179</v>
      </c>
      <c r="DJ561" s="129">
        <v>2.9999999999999997E-4</v>
      </c>
      <c r="DK561" s="129" t="s">
        <v>4587</v>
      </c>
      <c r="DL561" s="129" t="s">
        <v>59</v>
      </c>
      <c r="DM561" s="129"/>
      <c r="DN561" s="129"/>
      <c r="DO561" s="130"/>
      <c r="DS561" s="129">
        <v>49</v>
      </c>
      <c r="DT561" s="129" t="s">
        <v>5985</v>
      </c>
      <c r="DW561" t="s">
        <v>5434</v>
      </c>
    </row>
    <row r="562" spans="1:127">
      <c r="A562" s="127">
        <v>236</v>
      </c>
      <c r="B562" s="128">
        <v>44755.959722222222</v>
      </c>
      <c r="C562" s="129" t="s">
        <v>52</v>
      </c>
      <c r="D562" s="129">
        <v>0</v>
      </c>
      <c r="E562" s="129">
        <v>0</v>
      </c>
      <c r="F562" s="129">
        <v>0</v>
      </c>
      <c r="G562" s="129" t="s">
        <v>54</v>
      </c>
      <c r="H562" s="129" t="s">
        <v>55</v>
      </c>
      <c r="I562" s="129" t="s">
        <v>55</v>
      </c>
      <c r="J562" s="129" t="s">
        <v>55</v>
      </c>
      <c r="K562" s="129" t="s">
        <v>18</v>
      </c>
      <c r="L562" s="129">
        <v>90</v>
      </c>
      <c r="M562" s="129" t="s">
        <v>173</v>
      </c>
      <c r="N562" s="129">
        <v>0</v>
      </c>
      <c r="O562" s="129" t="s">
        <v>173</v>
      </c>
      <c r="P562" s="129">
        <v>0</v>
      </c>
      <c r="Q562" s="129" t="s">
        <v>173</v>
      </c>
      <c r="R562" s="129">
        <v>0</v>
      </c>
      <c r="S562" s="129">
        <v>2</v>
      </c>
      <c r="T562" s="129" t="s">
        <v>174</v>
      </c>
      <c r="U562" s="129">
        <v>4.7106000000000003</v>
      </c>
      <c r="V562" s="129">
        <v>0.67800000000000005</v>
      </c>
      <c r="W562" s="129" t="s">
        <v>4592</v>
      </c>
      <c r="X562" s="129">
        <v>0.32169999999999999</v>
      </c>
      <c r="Y562" s="129">
        <v>40.2254</v>
      </c>
      <c r="Z562" s="129">
        <v>0.36509999999999998</v>
      </c>
      <c r="AA562" s="129" t="s">
        <v>1309</v>
      </c>
      <c r="AB562" s="129">
        <v>1.4800000000000001E-2</v>
      </c>
      <c r="AC562" s="129" t="s">
        <v>179</v>
      </c>
      <c r="AD562" s="129">
        <v>8.3999999999999995E-3</v>
      </c>
      <c r="AE562" s="129" t="s">
        <v>179</v>
      </c>
      <c r="AF562" s="129">
        <v>1.67E-2</v>
      </c>
      <c r="AG562" s="129">
        <v>0.52259999999999995</v>
      </c>
      <c r="AH562" s="129">
        <v>1.1299999999999999E-2</v>
      </c>
      <c r="AI562" s="129">
        <v>7.3061999999999996</v>
      </c>
      <c r="AJ562" s="129">
        <v>3.1800000000000002E-2</v>
      </c>
      <c r="AK562" s="129">
        <v>0.63100000000000001</v>
      </c>
      <c r="AL562" s="129">
        <v>7.9000000000000008E-3</v>
      </c>
      <c r="AM562" s="129" t="s">
        <v>605</v>
      </c>
      <c r="AN562" s="129">
        <v>8.0999999999999996E-3</v>
      </c>
      <c r="AO562" s="129" t="s">
        <v>823</v>
      </c>
      <c r="AP562" s="129">
        <v>4.4999999999999997E-3</v>
      </c>
      <c r="AQ562" s="129">
        <v>0.1007</v>
      </c>
      <c r="AR562" s="129">
        <v>4.7999999999999996E-3</v>
      </c>
      <c r="AS562" s="129" t="s">
        <v>4593</v>
      </c>
      <c r="AT562" s="129">
        <v>2.7099999999999999E-2</v>
      </c>
      <c r="AU562" s="129" t="s">
        <v>465</v>
      </c>
      <c r="AV562" s="129">
        <v>3.8E-3</v>
      </c>
      <c r="AW562" s="129">
        <v>8.0000000000000002E-3</v>
      </c>
      <c r="AX562" s="129">
        <v>1E-3</v>
      </c>
      <c r="AY562" s="129" t="s">
        <v>210</v>
      </c>
      <c r="AZ562" s="129">
        <v>6.9999999999999999E-4</v>
      </c>
      <c r="BA562" s="129">
        <v>6.7999999999999996E-3</v>
      </c>
      <c r="BB562" s="129">
        <v>6.9999999999999999E-4</v>
      </c>
      <c r="BC562" s="129" t="s">
        <v>245</v>
      </c>
      <c r="BD562" s="129">
        <v>5.0000000000000001E-4</v>
      </c>
      <c r="BE562" s="129" t="s">
        <v>179</v>
      </c>
      <c r="BF562" s="129">
        <v>2.9999999999999997E-4</v>
      </c>
      <c r="BG562" s="129" t="s">
        <v>179</v>
      </c>
      <c r="BH562" s="129">
        <v>1E-4</v>
      </c>
      <c r="BI562" s="129" t="s">
        <v>191</v>
      </c>
      <c r="BJ562" s="129">
        <v>2.0000000000000001E-4</v>
      </c>
      <c r="BK562" s="129">
        <v>1.0200000000000001E-2</v>
      </c>
      <c r="BL562" s="129">
        <v>5.0000000000000001E-4</v>
      </c>
      <c r="BM562" s="129">
        <v>2.8E-3</v>
      </c>
      <c r="BN562" s="129">
        <v>2.9999999999999997E-4</v>
      </c>
      <c r="BO562" s="129" t="s">
        <v>265</v>
      </c>
      <c r="BP562" s="129">
        <v>5.0000000000000001E-4</v>
      </c>
      <c r="BQ562" s="129" t="s">
        <v>179</v>
      </c>
      <c r="BR562" s="129">
        <v>2.9999999999999997E-4</v>
      </c>
      <c r="BS562" s="129" t="s">
        <v>179</v>
      </c>
      <c r="BT562" s="129">
        <v>4.0000000000000002E-4</v>
      </c>
      <c r="BU562" s="129" t="s">
        <v>179</v>
      </c>
      <c r="BV562" s="129">
        <v>6.9999999999999999E-4</v>
      </c>
      <c r="BW562" s="129" t="s">
        <v>18</v>
      </c>
      <c r="BX562" s="129"/>
      <c r="BY562" s="129" t="s">
        <v>179</v>
      </c>
      <c r="BZ562" s="129">
        <v>1.1000000000000001E-3</v>
      </c>
      <c r="CA562" s="129" t="s">
        <v>179</v>
      </c>
      <c r="CB562" s="129">
        <v>8.0000000000000004E-4</v>
      </c>
      <c r="CC562" s="129" t="s">
        <v>179</v>
      </c>
      <c r="CD562" s="129">
        <v>2E-3</v>
      </c>
      <c r="CE562" s="129" t="s">
        <v>179</v>
      </c>
      <c r="CF562" s="129">
        <v>2.3E-3</v>
      </c>
      <c r="CG562" s="129" t="s">
        <v>179</v>
      </c>
      <c r="CH562" s="129">
        <v>1E-4</v>
      </c>
      <c r="CI562" s="129" t="s">
        <v>179</v>
      </c>
      <c r="CJ562" s="129">
        <v>7.1000000000000004E-3</v>
      </c>
      <c r="CK562" s="129" t="s">
        <v>179</v>
      </c>
      <c r="CL562" s="129">
        <v>1.0999999999999999E-2</v>
      </c>
      <c r="CM562" s="129" t="s">
        <v>179</v>
      </c>
      <c r="CN562" s="129">
        <v>3.3999999999999998E-3</v>
      </c>
      <c r="CO562" s="129" t="s">
        <v>179</v>
      </c>
      <c r="CP562" s="129">
        <v>8.0000000000000004E-4</v>
      </c>
      <c r="CQ562" s="129" t="s">
        <v>179</v>
      </c>
      <c r="CR562" s="129">
        <v>3.0999999999999999E-3</v>
      </c>
      <c r="CS562" s="129" t="s">
        <v>179</v>
      </c>
      <c r="CT562" s="129">
        <v>1.9E-3</v>
      </c>
      <c r="CU562" s="129" t="s">
        <v>179</v>
      </c>
      <c r="CV562" s="129">
        <v>8.0000000000000004E-4</v>
      </c>
      <c r="CW562" s="129" t="s">
        <v>18</v>
      </c>
      <c r="CX562" s="129"/>
      <c r="CY562" s="129" t="s">
        <v>179</v>
      </c>
      <c r="CZ562" s="129">
        <v>5.9999999999999995E-4</v>
      </c>
      <c r="DA562" s="129" t="s">
        <v>179</v>
      </c>
      <c r="DB562" s="129">
        <v>5.0000000000000001E-4</v>
      </c>
      <c r="DC562" s="129" t="s">
        <v>179</v>
      </c>
      <c r="DD562" s="129">
        <v>5.0000000000000001E-4</v>
      </c>
      <c r="DE562" s="129" t="s">
        <v>179</v>
      </c>
      <c r="DF562" s="129">
        <v>5.9999999999999995E-4</v>
      </c>
      <c r="DG562" s="129" t="s">
        <v>179</v>
      </c>
      <c r="DH562" s="129">
        <v>4.0000000000000002E-4</v>
      </c>
      <c r="DI562" s="129" t="s">
        <v>179</v>
      </c>
      <c r="DJ562" s="129">
        <v>4.0000000000000002E-4</v>
      </c>
      <c r="DK562" s="129" t="s">
        <v>4587</v>
      </c>
      <c r="DL562" s="129" t="s">
        <v>59</v>
      </c>
      <c r="DM562" s="129"/>
      <c r="DN562" s="129"/>
      <c r="DO562" s="130"/>
      <c r="DS562" s="129">
        <v>66</v>
      </c>
      <c r="DT562" s="129" t="s">
        <v>5997</v>
      </c>
      <c r="DW562" t="s">
        <v>5435</v>
      </c>
    </row>
    <row r="563" spans="1:127">
      <c r="A563" s="127">
        <v>237</v>
      </c>
      <c r="B563" s="128">
        <v>44755.966666666667</v>
      </c>
      <c r="C563" s="129" t="s">
        <v>52</v>
      </c>
      <c r="D563" s="129">
        <v>0</v>
      </c>
      <c r="E563" s="129">
        <v>0</v>
      </c>
      <c r="F563" s="129">
        <v>0</v>
      </c>
      <c r="G563" s="129" t="s">
        <v>54</v>
      </c>
      <c r="H563" s="129" t="s">
        <v>55</v>
      </c>
      <c r="I563" s="129" t="s">
        <v>55</v>
      </c>
      <c r="J563" s="129" t="s">
        <v>55</v>
      </c>
      <c r="K563" s="129" t="s">
        <v>18</v>
      </c>
      <c r="L563" s="129">
        <v>90</v>
      </c>
      <c r="M563" s="129" t="s">
        <v>173</v>
      </c>
      <c r="N563" s="129">
        <v>0</v>
      </c>
      <c r="O563" s="129" t="s">
        <v>173</v>
      </c>
      <c r="P563" s="129">
        <v>0</v>
      </c>
      <c r="Q563" s="129" t="s">
        <v>173</v>
      </c>
      <c r="R563" s="129">
        <v>0</v>
      </c>
      <c r="S563" s="129">
        <v>2</v>
      </c>
      <c r="T563" s="129" t="s">
        <v>174</v>
      </c>
      <c r="U563" s="129">
        <v>4.5159000000000002</v>
      </c>
      <c r="V563" s="129">
        <v>0.68200000000000005</v>
      </c>
      <c r="W563" s="129" t="s">
        <v>4594</v>
      </c>
      <c r="X563" s="129">
        <v>0.32979999999999998</v>
      </c>
      <c r="Y563" s="129">
        <v>41.3658</v>
      </c>
      <c r="Z563" s="129">
        <v>0.36799999999999999</v>
      </c>
      <c r="AA563" s="129" t="s">
        <v>3095</v>
      </c>
      <c r="AB563" s="129">
        <v>1.5900000000000001E-2</v>
      </c>
      <c r="AC563" s="129" t="s">
        <v>179</v>
      </c>
      <c r="AD563" s="129">
        <v>8.9999999999999993E-3</v>
      </c>
      <c r="AE563" s="129" t="s">
        <v>179</v>
      </c>
      <c r="AF563" s="129">
        <v>1.7500000000000002E-2</v>
      </c>
      <c r="AG563" s="129">
        <v>0.15329999999999999</v>
      </c>
      <c r="AH563" s="129">
        <v>7.7000000000000002E-3</v>
      </c>
      <c r="AI563" s="129">
        <v>8.0276999999999994</v>
      </c>
      <c r="AJ563" s="129">
        <v>3.32E-2</v>
      </c>
      <c r="AK563" s="129">
        <v>0.75149999999999995</v>
      </c>
      <c r="AL563" s="129">
        <v>8.6E-3</v>
      </c>
      <c r="AM563" s="129" t="s">
        <v>1568</v>
      </c>
      <c r="AN563" s="129">
        <v>8.5000000000000006E-3</v>
      </c>
      <c r="AO563" s="129" t="s">
        <v>430</v>
      </c>
      <c r="AP563" s="129">
        <v>4.3E-3</v>
      </c>
      <c r="AQ563" s="129">
        <v>0.1113</v>
      </c>
      <c r="AR563" s="129">
        <v>5.0000000000000001E-3</v>
      </c>
      <c r="AS563" s="129" t="s">
        <v>4595</v>
      </c>
      <c r="AT563" s="129">
        <v>2.46E-2</v>
      </c>
      <c r="AU563" s="129" t="s">
        <v>301</v>
      </c>
      <c r="AV563" s="129">
        <v>3.5000000000000001E-3</v>
      </c>
      <c r="AW563" s="129">
        <v>1.29E-2</v>
      </c>
      <c r="AX563" s="129">
        <v>1.1999999999999999E-3</v>
      </c>
      <c r="AY563" s="129" t="s">
        <v>242</v>
      </c>
      <c r="AZ563" s="129">
        <v>8.0000000000000004E-4</v>
      </c>
      <c r="BA563" s="129">
        <v>7.0000000000000001E-3</v>
      </c>
      <c r="BB563" s="129">
        <v>6.9999999999999999E-4</v>
      </c>
      <c r="BC563" s="129" t="s">
        <v>406</v>
      </c>
      <c r="BD563" s="129">
        <v>5.0000000000000001E-4</v>
      </c>
      <c r="BE563" s="129" t="s">
        <v>179</v>
      </c>
      <c r="BF563" s="129">
        <v>2.9999999999999997E-4</v>
      </c>
      <c r="BG563" s="129" t="s">
        <v>246</v>
      </c>
      <c r="BH563" s="129">
        <v>1E-4</v>
      </c>
      <c r="BI563" s="129" t="s">
        <v>286</v>
      </c>
      <c r="BJ563" s="129">
        <v>2.0000000000000001E-4</v>
      </c>
      <c r="BK563" s="129">
        <v>1.37E-2</v>
      </c>
      <c r="BL563" s="129">
        <v>5.0000000000000001E-4</v>
      </c>
      <c r="BM563" s="129">
        <v>2.5999999999999999E-3</v>
      </c>
      <c r="BN563" s="129">
        <v>2.9999999999999997E-4</v>
      </c>
      <c r="BO563" s="129" t="s">
        <v>432</v>
      </c>
      <c r="BP563" s="129">
        <v>5.9999999999999995E-4</v>
      </c>
      <c r="BQ563" s="129" t="s">
        <v>179</v>
      </c>
      <c r="BR563" s="129">
        <v>2.9999999999999997E-4</v>
      </c>
      <c r="BS563" s="129" t="s">
        <v>179</v>
      </c>
      <c r="BT563" s="129">
        <v>2.9999999999999997E-4</v>
      </c>
      <c r="BU563" s="129" t="s">
        <v>179</v>
      </c>
      <c r="BV563" s="129">
        <v>6.9999999999999999E-4</v>
      </c>
      <c r="BW563" s="129" t="s">
        <v>18</v>
      </c>
      <c r="BX563" s="129"/>
      <c r="BY563" s="129" t="s">
        <v>18</v>
      </c>
      <c r="BZ563" s="129"/>
      <c r="CA563" s="129" t="s">
        <v>179</v>
      </c>
      <c r="CB563" s="129">
        <v>8.0000000000000004E-4</v>
      </c>
      <c r="CC563" s="129" t="s">
        <v>179</v>
      </c>
      <c r="CD563" s="129">
        <v>2E-3</v>
      </c>
      <c r="CE563" s="129" t="s">
        <v>179</v>
      </c>
      <c r="CF563" s="129">
        <v>2.3E-3</v>
      </c>
      <c r="CG563" s="129" t="s">
        <v>216</v>
      </c>
      <c r="CH563" s="129">
        <v>1E-4</v>
      </c>
      <c r="CI563" s="129" t="s">
        <v>179</v>
      </c>
      <c r="CJ563" s="129">
        <v>7.1000000000000004E-3</v>
      </c>
      <c r="CK563" s="129" t="s">
        <v>179</v>
      </c>
      <c r="CL563" s="129">
        <v>1.0800000000000001E-2</v>
      </c>
      <c r="CM563" s="129" t="s">
        <v>179</v>
      </c>
      <c r="CN563" s="129">
        <v>2.8999999999999998E-3</v>
      </c>
      <c r="CO563" s="129" t="s">
        <v>179</v>
      </c>
      <c r="CP563" s="129">
        <v>8.0000000000000004E-4</v>
      </c>
      <c r="CQ563" s="129" t="s">
        <v>179</v>
      </c>
      <c r="CR563" s="129">
        <v>3.3999999999999998E-3</v>
      </c>
      <c r="CS563" s="129" t="s">
        <v>179</v>
      </c>
      <c r="CT563" s="129">
        <v>1.8E-3</v>
      </c>
      <c r="CU563" s="129" t="s">
        <v>18</v>
      </c>
      <c r="CV563" s="129"/>
      <c r="CW563" s="129" t="s">
        <v>179</v>
      </c>
      <c r="CX563" s="129">
        <v>5.9999999999999995E-4</v>
      </c>
      <c r="CY563" s="129" t="s">
        <v>179</v>
      </c>
      <c r="CZ563" s="129">
        <v>5.0000000000000001E-4</v>
      </c>
      <c r="DA563" s="129" t="s">
        <v>179</v>
      </c>
      <c r="DB563" s="129">
        <v>5.0000000000000001E-4</v>
      </c>
      <c r="DC563" s="129" t="s">
        <v>179</v>
      </c>
      <c r="DD563" s="129">
        <v>5.9999999999999995E-4</v>
      </c>
      <c r="DE563" s="129" t="s">
        <v>179</v>
      </c>
      <c r="DF563" s="129">
        <v>5.9999999999999995E-4</v>
      </c>
      <c r="DG563" s="129" t="s">
        <v>179</v>
      </c>
      <c r="DH563" s="129">
        <v>4.0000000000000002E-4</v>
      </c>
      <c r="DI563" s="129" t="s">
        <v>179</v>
      </c>
      <c r="DJ563" s="129">
        <v>2.9999999999999997E-4</v>
      </c>
      <c r="DK563" s="129" t="s">
        <v>4596</v>
      </c>
      <c r="DL563" s="129" t="s">
        <v>59</v>
      </c>
      <c r="DM563" s="129"/>
      <c r="DN563" s="129"/>
      <c r="DO563" s="130"/>
      <c r="DS563" s="129">
        <v>7</v>
      </c>
      <c r="DT563" s="129" t="s">
        <v>5981</v>
      </c>
      <c r="DW563" t="s">
        <v>5436</v>
      </c>
    </row>
    <row r="564" spans="1:127">
      <c r="A564" s="127">
        <v>238</v>
      </c>
      <c r="B564" s="128">
        <v>44755.969444444447</v>
      </c>
      <c r="C564" s="129" t="s">
        <v>52</v>
      </c>
      <c r="D564" s="129">
        <v>0</v>
      </c>
      <c r="E564" s="129">
        <v>0</v>
      </c>
      <c r="F564" s="129">
        <v>0</v>
      </c>
      <c r="G564" s="129" t="s">
        <v>54</v>
      </c>
      <c r="H564" s="129" t="s">
        <v>55</v>
      </c>
      <c r="I564" s="129" t="s">
        <v>55</v>
      </c>
      <c r="J564" s="129" t="s">
        <v>55</v>
      </c>
      <c r="K564" s="129" t="s">
        <v>18</v>
      </c>
      <c r="L564" s="129">
        <v>90</v>
      </c>
      <c r="M564" s="129" t="s">
        <v>173</v>
      </c>
      <c r="N564" s="129">
        <v>0</v>
      </c>
      <c r="O564" s="129" t="s">
        <v>173</v>
      </c>
      <c r="P564" s="129">
        <v>0</v>
      </c>
      <c r="Q564" s="129" t="s">
        <v>173</v>
      </c>
      <c r="R564" s="129">
        <v>0</v>
      </c>
      <c r="S564" s="129">
        <v>2</v>
      </c>
      <c r="T564" s="129" t="s">
        <v>174</v>
      </c>
      <c r="U564" s="129">
        <v>5.5156999999999998</v>
      </c>
      <c r="V564" s="129">
        <v>0.70099999999999996</v>
      </c>
      <c r="W564" s="129" t="s">
        <v>4597</v>
      </c>
      <c r="X564" s="129">
        <v>0.32679999999999998</v>
      </c>
      <c r="Y564" s="129">
        <v>40.678400000000003</v>
      </c>
      <c r="Z564" s="129">
        <v>0.36549999999999999</v>
      </c>
      <c r="AA564" s="129" t="s">
        <v>623</v>
      </c>
      <c r="AB564" s="129">
        <v>1.52E-2</v>
      </c>
      <c r="AC564" s="129" t="s">
        <v>179</v>
      </c>
      <c r="AD564" s="129">
        <v>8.5000000000000006E-3</v>
      </c>
      <c r="AE564" s="129" t="s">
        <v>179</v>
      </c>
      <c r="AF564" s="129">
        <v>1.6400000000000001E-2</v>
      </c>
      <c r="AG564" s="129">
        <v>0.18679999999999999</v>
      </c>
      <c r="AH564" s="129">
        <v>8.0000000000000002E-3</v>
      </c>
      <c r="AI564" s="129">
        <v>7.7990000000000004</v>
      </c>
      <c r="AJ564" s="129">
        <v>3.2800000000000003E-2</v>
      </c>
      <c r="AK564" s="129">
        <v>0.65039999999999998</v>
      </c>
      <c r="AL564" s="129">
        <v>8.0999999999999996E-3</v>
      </c>
      <c r="AM564" s="129" t="s">
        <v>971</v>
      </c>
      <c r="AN564" s="129">
        <v>8.0000000000000002E-3</v>
      </c>
      <c r="AO564" s="129" t="s">
        <v>2865</v>
      </c>
      <c r="AP564" s="129">
        <v>4.4999999999999997E-3</v>
      </c>
      <c r="AQ564" s="129">
        <v>0.11219999999999999</v>
      </c>
      <c r="AR564" s="129">
        <v>5.0000000000000001E-3</v>
      </c>
      <c r="AS564" s="129" t="s">
        <v>4598</v>
      </c>
      <c r="AT564" s="129">
        <v>2.5899999999999999E-2</v>
      </c>
      <c r="AU564" s="129" t="s">
        <v>613</v>
      </c>
      <c r="AV564" s="129">
        <v>3.5999999999999999E-3</v>
      </c>
      <c r="AW564" s="129">
        <v>8.2000000000000007E-3</v>
      </c>
      <c r="AX564" s="129">
        <v>1E-3</v>
      </c>
      <c r="AY564" s="129" t="s">
        <v>190</v>
      </c>
      <c r="AZ564" s="129">
        <v>8.0000000000000004E-4</v>
      </c>
      <c r="BA564" s="129">
        <v>5.8999999999999999E-3</v>
      </c>
      <c r="BB564" s="129">
        <v>6.9999999999999999E-4</v>
      </c>
      <c r="BC564" s="129" t="s">
        <v>212</v>
      </c>
      <c r="BD564" s="129">
        <v>4.0000000000000002E-4</v>
      </c>
      <c r="BE564" s="129" t="s">
        <v>179</v>
      </c>
      <c r="BF564" s="129">
        <v>2.9999999999999997E-4</v>
      </c>
      <c r="BG564" s="129" t="s">
        <v>179</v>
      </c>
      <c r="BH564" s="129">
        <v>1E-4</v>
      </c>
      <c r="BI564" s="129" t="s">
        <v>286</v>
      </c>
      <c r="BJ564" s="129">
        <v>2.0000000000000001E-4</v>
      </c>
      <c r="BK564" s="129">
        <v>1.0999999999999999E-2</v>
      </c>
      <c r="BL564" s="129">
        <v>5.0000000000000001E-4</v>
      </c>
      <c r="BM564" s="129">
        <v>2.5000000000000001E-3</v>
      </c>
      <c r="BN564" s="129">
        <v>2.9999999999999997E-4</v>
      </c>
      <c r="BO564" s="129" t="s">
        <v>450</v>
      </c>
      <c r="BP564" s="129">
        <v>5.0000000000000001E-4</v>
      </c>
      <c r="BQ564" s="129" t="s">
        <v>179</v>
      </c>
      <c r="BR564" s="129">
        <v>2.9999999999999997E-4</v>
      </c>
      <c r="BS564" s="129" t="s">
        <v>179</v>
      </c>
      <c r="BT564" s="129">
        <v>4.0000000000000002E-4</v>
      </c>
      <c r="BU564" s="129" t="s">
        <v>179</v>
      </c>
      <c r="BV564" s="129">
        <v>6.9999999999999999E-4</v>
      </c>
      <c r="BW564" s="129" t="s">
        <v>179</v>
      </c>
      <c r="BX564" s="129">
        <v>8.9999999999999998E-4</v>
      </c>
      <c r="BY564" s="129" t="s">
        <v>179</v>
      </c>
      <c r="BZ564" s="129">
        <v>1.1000000000000001E-3</v>
      </c>
      <c r="CA564" s="129" t="s">
        <v>179</v>
      </c>
      <c r="CB564" s="129">
        <v>8.0000000000000004E-4</v>
      </c>
      <c r="CC564" s="129" t="s">
        <v>179</v>
      </c>
      <c r="CD564" s="129">
        <v>2E-3</v>
      </c>
      <c r="CE564" s="129" t="s">
        <v>179</v>
      </c>
      <c r="CF564" s="129">
        <v>2.3E-3</v>
      </c>
      <c r="CG564" s="129" t="s">
        <v>216</v>
      </c>
      <c r="CH564" s="129">
        <v>1E-4</v>
      </c>
      <c r="CI564" s="129" t="s">
        <v>179</v>
      </c>
      <c r="CJ564" s="129">
        <v>7.1000000000000004E-3</v>
      </c>
      <c r="CK564" s="129" t="s">
        <v>297</v>
      </c>
      <c r="CL564" s="129">
        <v>1.09E-2</v>
      </c>
      <c r="CM564" s="129" t="s">
        <v>179</v>
      </c>
      <c r="CN564" s="129">
        <v>3.3E-3</v>
      </c>
      <c r="CO564" s="129" t="s">
        <v>179</v>
      </c>
      <c r="CP564" s="129">
        <v>8.0000000000000004E-4</v>
      </c>
      <c r="CQ564" s="129" t="s">
        <v>179</v>
      </c>
      <c r="CR564" s="129">
        <v>3.3E-3</v>
      </c>
      <c r="CS564" s="129" t="s">
        <v>179</v>
      </c>
      <c r="CT564" s="129">
        <v>1.8E-3</v>
      </c>
      <c r="CU564" s="129" t="s">
        <v>179</v>
      </c>
      <c r="CV564" s="129">
        <v>6.9999999999999999E-4</v>
      </c>
      <c r="CW564" s="129" t="s">
        <v>18</v>
      </c>
      <c r="CX564" s="129"/>
      <c r="CY564" s="129" t="s">
        <v>179</v>
      </c>
      <c r="CZ564" s="129">
        <v>5.0000000000000001E-4</v>
      </c>
      <c r="DA564" s="129" t="s">
        <v>179</v>
      </c>
      <c r="DB564" s="129">
        <v>5.9999999999999995E-4</v>
      </c>
      <c r="DC564" s="129" t="s">
        <v>179</v>
      </c>
      <c r="DD564" s="129">
        <v>5.9999999999999995E-4</v>
      </c>
      <c r="DE564" s="129" t="s">
        <v>179</v>
      </c>
      <c r="DF564" s="129">
        <v>5.9999999999999995E-4</v>
      </c>
      <c r="DG564" s="129" t="s">
        <v>179</v>
      </c>
      <c r="DH564" s="129">
        <v>4.0000000000000002E-4</v>
      </c>
      <c r="DI564" s="129" t="s">
        <v>179</v>
      </c>
      <c r="DJ564" s="129">
        <v>2.9999999999999997E-4</v>
      </c>
      <c r="DK564" s="129" t="s">
        <v>4596</v>
      </c>
      <c r="DL564" s="129" t="s">
        <v>59</v>
      </c>
      <c r="DM564" s="129"/>
      <c r="DN564" s="129"/>
      <c r="DO564" s="130"/>
      <c r="DS564" s="129">
        <v>25</v>
      </c>
      <c r="DT564" s="129" t="s">
        <v>6004</v>
      </c>
      <c r="DW564" t="s">
        <v>5437</v>
      </c>
    </row>
    <row r="565" spans="1:127">
      <c r="A565" s="127">
        <v>239</v>
      </c>
      <c r="B565" s="128">
        <v>44755.970833333333</v>
      </c>
      <c r="C565" s="129" t="s">
        <v>52</v>
      </c>
      <c r="D565" s="129">
        <v>0</v>
      </c>
      <c r="E565" s="129">
        <v>0</v>
      </c>
      <c r="F565" s="129">
        <v>0</v>
      </c>
      <c r="G565" s="129" t="s">
        <v>54</v>
      </c>
      <c r="H565" s="129" t="s">
        <v>55</v>
      </c>
      <c r="I565" s="129" t="s">
        <v>55</v>
      </c>
      <c r="J565" s="129" t="s">
        <v>55</v>
      </c>
      <c r="K565" s="129" t="s">
        <v>18</v>
      </c>
      <c r="L565" s="129">
        <v>90</v>
      </c>
      <c r="M565" s="129" t="s">
        <v>173</v>
      </c>
      <c r="N565" s="129">
        <v>0</v>
      </c>
      <c r="O565" s="129" t="s">
        <v>173</v>
      </c>
      <c r="P565" s="129">
        <v>0</v>
      </c>
      <c r="Q565" s="129" t="s">
        <v>173</v>
      </c>
      <c r="R565" s="129">
        <v>0</v>
      </c>
      <c r="S565" s="129">
        <v>2</v>
      </c>
      <c r="T565" s="129" t="s">
        <v>174</v>
      </c>
      <c r="U565" s="129">
        <v>4.8463000000000003</v>
      </c>
      <c r="V565" s="129">
        <v>0.69130000000000003</v>
      </c>
      <c r="W565" s="129" t="s">
        <v>4599</v>
      </c>
      <c r="X565" s="129">
        <v>0.32140000000000002</v>
      </c>
      <c r="Y565" s="129">
        <v>41.070399999999999</v>
      </c>
      <c r="Z565" s="129">
        <v>0.36849999999999999</v>
      </c>
      <c r="AA565" s="129" t="s">
        <v>1449</v>
      </c>
      <c r="AB565" s="129">
        <v>1.5299999999999999E-2</v>
      </c>
      <c r="AC565" s="129" t="s">
        <v>179</v>
      </c>
      <c r="AD565" s="129">
        <v>8.8000000000000005E-3</v>
      </c>
      <c r="AE565" s="129" t="s">
        <v>179</v>
      </c>
      <c r="AF565" s="129">
        <v>1.6899999999999998E-2</v>
      </c>
      <c r="AG565" s="129">
        <v>0.18010000000000001</v>
      </c>
      <c r="AH565" s="129">
        <v>8.0999999999999996E-3</v>
      </c>
      <c r="AI565" s="129">
        <v>7.8089000000000004</v>
      </c>
      <c r="AJ565" s="129">
        <v>3.3000000000000002E-2</v>
      </c>
      <c r="AK565" s="129">
        <v>0.70760000000000001</v>
      </c>
      <c r="AL565" s="129">
        <v>8.3999999999999995E-3</v>
      </c>
      <c r="AM565" s="129" t="s">
        <v>971</v>
      </c>
      <c r="AN565" s="129">
        <v>8.2000000000000007E-3</v>
      </c>
      <c r="AO565" s="129" t="s">
        <v>1108</v>
      </c>
      <c r="AP565" s="129">
        <v>4.5999999999999999E-3</v>
      </c>
      <c r="AQ565" s="129">
        <v>0.1138</v>
      </c>
      <c r="AR565" s="129">
        <v>5.1000000000000004E-3</v>
      </c>
      <c r="AS565" s="129" t="s">
        <v>4600</v>
      </c>
      <c r="AT565" s="129">
        <v>2.7300000000000001E-2</v>
      </c>
      <c r="AU565" s="129" t="s">
        <v>515</v>
      </c>
      <c r="AV565" s="129">
        <v>3.8E-3</v>
      </c>
      <c r="AW565" s="129">
        <v>6.3E-3</v>
      </c>
      <c r="AX565" s="129">
        <v>8.9999999999999998E-4</v>
      </c>
      <c r="AY565" s="129" t="s">
        <v>450</v>
      </c>
      <c r="AZ565" s="129">
        <v>8.0000000000000004E-4</v>
      </c>
      <c r="BA565" s="129">
        <v>6.6E-3</v>
      </c>
      <c r="BB565" s="129">
        <v>6.9999999999999999E-4</v>
      </c>
      <c r="BC565" s="129" t="s">
        <v>211</v>
      </c>
      <c r="BD565" s="129">
        <v>5.0000000000000001E-4</v>
      </c>
      <c r="BE565" s="129" t="s">
        <v>179</v>
      </c>
      <c r="BF565" s="129">
        <v>2.9999999999999997E-4</v>
      </c>
      <c r="BG565" s="129" t="s">
        <v>179</v>
      </c>
      <c r="BH565" s="129">
        <v>1E-4</v>
      </c>
      <c r="BI565" s="129" t="s">
        <v>286</v>
      </c>
      <c r="BJ565" s="129">
        <v>2.0000000000000001E-4</v>
      </c>
      <c r="BK565" s="129">
        <v>1.0800000000000001E-2</v>
      </c>
      <c r="BL565" s="129">
        <v>5.0000000000000001E-4</v>
      </c>
      <c r="BM565" s="129">
        <v>2.8E-3</v>
      </c>
      <c r="BN565" s="129">
        <v>2.9999999999999997E-4</v>
      </c>
      <c r="BO565" s="129" t="s">
        <v>248</v>
      </c>
      <c r="BP565" s="129">
        <v>5.0000000000000001E-4</v>
      </c>
      <c r="BQ565" s="129" t="s">
        <v>179</v>
      </c>
      <c r="BR565" s="129">
        <v>2.9999999999999997E-4</v>
      </c>
      <c r="BS565" s="129" t="s">
        <v>179</v>
      </c>
      <c r="BT565" s="129">
        <v>4.0000000000000002E-4</v>
      </c>
      <c r="BU565" s="129" t="s">
        <v>179</v>
      </c>
      <c r="BV565" s="129">
        <v>6.9999999999999999E-4</v>
      </c>
      <c r="BW565" s="129" t="s">
        <v>179</v>
      </c>
      <c r="BX565" s="129">
        <v>8.9999999999999998E-4</v>
      </c>
      <c r="BY565" s="129" t="s">
        <v>18</v>
      </c>
      <c r="BZ565" s="129"/>
      <c r="CA565" s="129" t="s">
        <v>179</v>
      </c>
      <c r="CB565" s="129">
        <v>8.0000000000000004E-4</v>
      </c>
      <c r="CC565" s="129" t="s">
        <v>179</v>
      </c>
      <c r="CD565" s="129">
        <v>2.0999999999999999E-3</v>
      </c>
      <c r="CE565" s="129" t="s">
        <v>179</v>
      </c>
      <c r="CF565" s="129">
        <v>2.3E-3</v>
      </c>
      <c r="CG565" s="129" t="s">
        <v>216</v>
      </c>
      <c r="CH565" s="129">
        <v>1E-4</v>
      </c>
      <c r="CI565" s="129" t="s">
        <v>179</v>
      </c>
      <c r="CJ565" s="129">
        <v>7.1000000000000004E-3</v>
      </c>
      <c r="CK565" s="129" t="s">
        <v>179</v>
      </c>
      <c r="CL565" s="129">
        <v>1.11E-2</v>
      </c>
      <c r="CM565" s="129" t="s">
        <v>179</v>
      </c>
      <c r="CN565" s="129">
        <v>2.8999999999999998E-3</v>
      </c>
      <c r="CO565" s="129" t="s">
        <v>179</v>
      </c>
      <c r="CP565" s="129">
        <v>8.9999999999999998E-4</v>
      </c>
      <c r="CQ565" s="129" t="s">
        <v>179</v>
      </c>
      <c r="CR565" s="129">
        <v>3.3E-3</v>
      </c>
      <c r="CS565" s="129" t="s">
        <v>179</v>
      </c>
      <c r="CT565" s="129">
        <v>1.9E-3</v>
      </c>
      <c r="CU565" s="129" t="s">
        <v>18</v>
      </c>
      <c r="CV565" s="129"/>
      <c r="CW565" s="129" t="s">
        <v>18</v>
      </c>
      <c r="CX565" s="129"/>
      <c r="CY565" s="129" t="s">
        <v>179</v>
      </c>
      <c r="CZ565" s="129">
        <v>5.9999999999999995E-4</v>
      </c>
      <c r="DA565" s="129" t="s">
        <v>179</v>
      </c>
      <c r="DB565" s="129">
        <v>5.9999999999999995E-4</v>
      </c>
      <c r="DC565" s="129" t="s">
        <v>192</v>
      </c>
      <c r="DD565" s="129">
        <v>5.9999999999999995E-4</v>
      </c>
      <c r="DE565" s="129" t="s">
        <v>179</v>
      </c>
      <c r="DF565" s="129">
        <v>5.9999999999999995E-4</v>
      </c>
      <c r="DG565" s="129" t="s">
        <v>179</v>
      </c>
      <c r="DH565" s="129">
        <v>4.0000000000000002E-4</v>
      </c>
      <c r="DI565" s="129" t="s">
        <v>179</v>
      </c>
      <c r="DJ565" s="129">
        <v>2.9999999999999997E-4</v>
      </c>
      <c r="DK565" s="129" t="s">
        <v>4596</v>
      </c>
      <c r="DL565" s="129" t="s">
        <v>59</v>
      </c>
      <c r="DM565" s="129"/>
      <c r="DN565" s="129"/>
      <c r="DO565" s="130"/>
      <c r="DS565" s="129">
        <v>85</v>
      </c>
      <c r="DT565" s="129" t="s">
        <v>4601</v>
      </c>
      <c r="DW565" t="s">
        <v>5438</v>
      </c>
    </row>
    <row r="566" spans="1:127">
      <c r="A566" s="127">
        <v>240</v>
      </c>
      <c r="B566" s="128">
        <v>44755.972916666666</v>
      </c>
      <c r="C566" s="129" t="s">
        <v>52</v>
      </c>
      <c r="D566" s="129">
        <v>0</v>
      </c>
      <c r="E566" s="129">
        <v>0</v>
      </c>
      <c r="F566" s="129">
        <v>0</v>
      </c>
      <c r="G566" s="129" t="s">
        <v>54</v>
      </c>
      <c r="H566" s="129" t="s">
        <v>55</v>
      </c>
      <c r="I566" s="129" t="s">
        <v>55</v>
      </c>
      <c r="J566" s="129" t="s">
        <v>55</v>
      </c>
      <c r="K566" s="129" t="s">
        <v>18</v>
      </c>
      <c r="L566" s="129">
        <v>90</v>
      </c>
      <c r="M566" s="129" t="s">
        <v>173</v>
      </c>
      <c r="N566" s="129">
        <v>0</v>
      </c>
      <c r="O566" s="129" t="s">
        <v>173</v>
      </c>
      <c r="P566" s="129">
        <v>0</v>
      </c>
      <c r="Q566" s="129" t="s">
        <v>173</v>
      </c>
      <c r="R566" s="129">
        <v>0</v>
      </c>
      <c r="S566" s="129">
        <v>2</v>
      </c>
      <c r="T566" s="129" t="s">
        <v>174</v>
      </c>
      <c r="U566" s="129">
        <v>4.8263999999999996</v>
      </c>
      <c r="V566" s="129">
        <v>0.6734</v>
      </c>
      <c r="W566" s="129" t="s">
        <v>4602</v>
      </c>
      <c r="X566" s="129">
        <v>0.315</v>
      </c>
      <c r="Y566" s="129">
        <v>39.290700000000001</v>
      </c>
      <c r="Z566" s="129">
        <v>0.3569</v>
      </c>
      <c r="AA566" s="129" t="s">
        <v>4123</v>
      </c>
      <c r="AB566" s="129">
        <v>1.5599999999999999E-2</v>
      </c>
      <c r="AC566" s="129" t="s">
        <v>179</v>
      </c>
      <c r="AD566" s="129">
        <v>8.8000000000000005E-3</v>
      </c>
      <c r="AE566" s="129" t="s">
        <v>179</v>
      </c>
      <c r="AF566" s="129">
        <v>1.66E-2</v>
      </c>
      <c r="AG566" s="129">
        <v>0.15260000000000001</v>
      </c>
      <c r="AH566" s="129">
        <v>7.4999999999999997E-3</v>
      </c>
      <c r="AI566" s="129">
        <v>7.6280999999999999</v>
      </c>
      <c r="AJ566" s="129">
        <v>3.2300000000000002E-2</v>
      </c>
      <c r="AK566" s="129">
        <v>0.63300000000000001</v>
      </c>
      <c r="AL566" s="129">
        <v>7.9000000000000008E-3</v>
      </c>
      <c r="AM566" s="129" t="s">
        <v>432</v>
      </c>
      <c r="AN566" s="129">
        <v>7.9000000000000008E-3</v>
      </c>
      <c r="AO566" s="129" t="s">
        <v>1300</v>
      </c>
      <c r="AP566" s="129">
        <v>4.4000000000000003E-3</v>
      </c>
      <c r="AQ566" s="129">
        <v>0.1081</v>
      </c>
      <c r="AR566" s="129">
        <v>5.0000000000000001E-3</v>
      </c>
      <c r="AS566" s="129" t="s">
        <v>4603</v>
      </c>
      <c r="AT566" s="129">
        <v>2.5000000000000001E-2</v>
      </c>
      <c r="AU566" s="129" t="s">
        <v>210</v>
      </c>
      <c r="AV566" s="129">
        <v>3.5999999999999999E-3</v>
      </c>
      <c r="AW566" s="129">
        <v>1.7299999999999999E-2</v>
      </c>
      <c r="AX566" s="129">
        <v>1.2999999999999999E-3</v>
      </c>
      <c r="AY566" s="129" t="s">
        <v>349</v>
      </c>
      <c r="AZ566" s="129">
        <v>8.0000000000000004E-4</v>
      </c>
      <c r="BA566" s="129">
        <v>7.4999999999999997E-3</v>
      </c>
      <c r="BB566" s="129">
        <v>6.9999999999999999E-4</v>
      </c>
      <c r="BC566" s="129" t="s">
        <v>211</v>
      </c>
      <c r="BD566" s="129">
        <v>4.0000000000000002E-4</v>
      </c>
      <c r="BE566" s="129" t="s">
        <v>179</v>
      </c>
      <c r="BF566" s="129">
        <v>2.9999999999999997E-4</v>
      </c>
      <c r="BG566" s="129" t="s">
        <v>179</v>
      </c>
      <c r="BH566" s="129">
        <v>1E-4</v>
      </c>
      <c r="BI566" s="129" t="s">
        <v>179</v>
      </c>
      <c r="BJ566" s="129">
        <v>2.0000000000000001E-4</v>
      </c>
      <c r="BK566" s="129">
        <v>1.0999999999999999E-2</v>
      </c>
      <c r="BL566" s="129">
        <v>5.0000000000000001E-4</v>
      </c>
      <c r="BM566" s="129">
        <v>2.8E-3</v>
      </c>
      <c r="BN566" s="129">
        <v>2.9999999999999997E-4</v>
      </c>
      <c r="BO566" s="129" t="s">
        <v>265</v>
      </c>
      <c r="BP566" s="129">
        <v>5.9999999999999995E-4</v>
      </c>
      <c r="BQ566" s="129" t="s">
        <v>179</v>
      </c>
      <c r="BR566" s="129">
        <v>2.9999999999999997E-4</v>
      </c>
      <c r="BS566" s="129" t="s">
        <v>179</v>
      </c>
      <c r="BT566" s="129">
        <v>4.0000000000000002E-4</v>
      </c>
      <c r="BU566" s="129" t="s">
        <v>179</v>
      </c>
      <c r="BV566" s="129">
        <v>6.9999999999999999E-4</v>
      </c>
      <c r="BW566" s="129" t="s">
        <v>18</v>
      </c>
      <c r="BX566" s="129"/>
      <c r="BY566" s="129" t="s">
        <v>18</v>
      </c>
      <c r="BZ566" s="129"/>
      <c r="CA566" s="129" t="s">
        <v>179</v>
      </c>
      <c r="CB566" s="129">
        <v>8.0000000000000004E-4</v>
      </c>
      <c r="CC566" s="129" t="s">
        <v>179</v>
      </c>
      <c r="CD566" s="129">
        <v>2E-3</v>
      </c>
      <c r="CE566" s="129" t="s">
        <v>179</v>
      </c>
      <c r="CF566" s="129">
        <v>2.3E-3</v>
      </c>
      <c r="CG566" s="129" t="s">
        <v>216</v>
      </c>
      <c r="CH566" s="129">
        <v>1E-4</v>
      </c>
      <c r="CI566" s="129" t="s">
        <v>179</v>
      </c>
      <c r="CJ566" s="129">
        <v>7.3000000000000001E-3</v>
      </c>
      <c r="CK566" s="129" t="s">
        <v>179</v>
      </c>
      <c r="CL566" s="129">
        <v>1.09E-2</v>
      </c>
      <c r="CM566" s="129" t="s">
        <v>179</v>
      </c>
      <c r="CN566" s="129">
        <v>3.8E-3</v>
      </c>
      <c r="CO566" s="129" t="s">
        <v>179</v>
      </c>
      <c r="CP566" s="129">
        <v>8.0000000000000004E-4</v>
      </c>
      <c r="CQ566" s="129" t="s">
        <v>179</v>
      </c>
      <c r="CR566" s="129">
        <v>3.2000000000000002E-3</v>
      </c>
      <c r="CS566" s="129" t="s">
        <v>179</v>
      </c>
      <c r="CT566" s="129">
        <v>1.8E-3</v>
      </c>
      <c r="CU566" s="129" t="s">
        <v>18</v>
      </c>
      <c r="CV566" s="129"/>
      <c r="CW566" s="129" t="s">
        <v>18</v>
      </c>
      <c r="CX566" s="129"/>
      <c r="CY566" s="129" t="s">
        <v>179</v>
      </c>
      <c r="CZ566" s="129">
        <v>5.9999999999999995E-4</v>
      </c>
      <c r="DA566" s="129" t="s">
        <v>179</v>
      </c>
      <c r="DB566" s="129">
        <v>5.0000000000000001E-4</v>
      </c>
      <c r="DC566" s="129" t="s">
        <v>179</v>
      </c>
      <c r="DD566" s="129">
        <v>5.0000000000000001E-4</v>
      </c>
      <c r="DE566" s="129" t="s">
        <v>179</v>
      </c>
      <c r="DF566" s="129">
        <v>5.0000000000000001E-4</v>
      </c>
      <c r="DG566" s="129" t="s">
        <v>179</v>
      </c>
      <c r="DH566" s="129">
        <v>4.0000000000000002E-4</v>
      </c>
      <c r="DI566" s="129" t="s">
        <v>179</v>
      </c>
      <c r="DJ566" s="129">
        <v>4.0000000000000002E-4</v>
      </c>
      <c r="DK566" s="129" t="s">
        <v>4596</v>
      </c>
      <c r="DL566" s="129" t="s">
        <v>59</v>
      </c>
      <c r="DM566" s="129"/>
      <c r="DN566" s="129"/>
      <c r="DO566" s="130"/>
      <c r="DS566" s="129">
        <v>130</v>
      </c>
      <c r="DT566" s="129" t="s">
        <v>5987</v>
      </c>
      <c r="DW566" t="s">
        <v>5439</v>
      </c>
    </row>
    <row r="567" spans="1:127">
      <c r="A567" s="127">
        <v>241</v>
      </c>
      <c r="B567" s="128">
        <v>44755.999305555553</v>
      </c>
      <c r="C567" s="129" t="s">
        <v>52</v>
      </c>
      <c r="D567" s="129">
        <v>0</v>
      </c>
      <c r="E567" s="129">
        <v>0</v>
      </c>
      <c r="F567" s="129">
        <v>0</v>
      </c>
      <c r="G567" s="129" t="s">
        <v>54</v>
      </c>
      <c r="H567" s="129" t="s">
        <v>55</v>
      </c>
      <c r="I567" s="129" t="s">
        <v>55</v>
      </c>
      <c r="J567" s="129" t="s">
        <v>55</v>
      </c>
      <c r="K567" s="129" t="s">
        <v>18</v>
      </c>
      <c r="L567" s="129">
        <v>90</v>
      </c>
      <c r="M567" s="129" t="s">
        <v>173</v>
      </c>
      <c r="N567" s="129">
        <v>0</v>
      </c>
      <c r="O567" s="129" t="s">
        <v>173</v>
      </c>
      <c r="P567" s="129">
        <v>0</v>
      </c>
      <c r="Q567" s="129" t="s">
        <v>173</v>
      </c>
      <c r="R567" s="129">
        <v>0</v>
      </c>
      <c r="S567" s="129">
        <v>2</v>
      </c>
      <c r="T567" s="129" t="s">
        <v>174</v>
      </c>
      <c r="U567" s="129">
        <v>4.8903999999999996</v>
      </c>
      <c r="V567" s="129">
        <v>0.65169999999999995</v>
      </c>
      <c r="W567" s="129" t="s">
        <v>4604</v>
      </c>
      <c r="X567" s="129">
        <v>0.31340000000000001</v>
      </c>
      <c r="Y567" s="129">
        <v>38.842100000000002</v>
      </c>
      <c r="Z567" s="129">
        <v>0.35420000000000001</v>
      </c>
      <c r="AA567" s="129" t="s">
        <v>1851</v>
      </c>
      <c r="AB567" s="129">
        <v>1.47E-2</v>
      </c>
      <c r="AC567" s="129" t="s">
        <v>2704</v>
      </c>
      <c r="AD567" s="129">
        <v>9.9000000000000008E-3</v>
      </c>
      <c r="AE567" s="129" t="s">
        <v>179</v>
      </c>
      <c r="AF567" s="129">
        <v>1.66E-2</v>
      </c>
      <c r="AG567" s="129">
        <v>8.3099999999999993E-2</v>
      </c>
      <c r="AH567" s="129">
        <v>6.4999999999999997E-3</v>
      </c>
      <c r="AI567" s="129">
        <v>7.1906999999999996</v>
      </c>
      <c r="AJ567" s="129">
        <v>3.1300000000000001E-2</v>
      </c>
      <c r="AK567" s="129">
        <v>0.64229999999999998</v>
      </c>
      <c r="AL567" s="129">
        <v>7.9000000000000008E-3</v>
      </c>
      <c r="AM567" s="129" t="s">
        <v>347</v>
      </c>
      <c r="AN567" s="129">
        <v>7.7000000000000002E-3</v>
      </c>
      <c r="AO567" s="129" t="s">
        <v>1018</v>
      </c>
      <c r="AP567" s="129">
        <v>4.1000000000000003E-3</v>
      </c>
      <c r="AQ567" s="129">
        <v>0.1084</v>
      </c>
      <c r="AR567" s="129">
        <v>4.8999999999999998E-3</v>
      </c>
      <c r="AS567" s="129" t="s">
        <v>4605</v>
      </c>
      <c r="AT567" s="129">
        <v>2.5499999999999998E-2</v>
      </c>
      <c r="AU567" s="129" t="s">
        <v>213</v>
      </c>
      <c r="AV567" s="129">
        <v>3.5999999999999999E-3</v>
      </c>
      <c r="AW567" s="129">
        <v>7.7999999999999996E-3</v>
      </c>
      <c r="AX567" s="129">
        <v>1E-3</v>
      </c>
      <c r="AY567" s="129" t="s">
        <v>228</v>
      </c>
      <c r="AZ567" s="129">
        <v>8.0000000000000004E-4</v>
      </c>
      <c r="BA567" s="129">
        <v>5.8999999999999999E-3</v>
      </c>
      <c r="BB567" s="129">
        <v>6.9999999999999999E-4</v>
      </c>
      <c r="BC567" s="129" t="s">
        <v>406</v>
      </c>
      <c r="BD567" s="129">
        <v>5.0000000000000001E-4</v>
      </c>
      <c r="BE567" s="129" t="s">
        <v>179</v>
      </c>
      <c r="BF567" s="129">
        <v>2.9999999999999997E-4</v>
      </c>
      <c r="BG567" s="129" t="s">
        <v>179</v>
      </c>
      <c r="BH567" s="129">
        <v>1E-4</v>
      </c>
      <c r="BI567" s="129" t="s">
        <v>318</v>
      </c>
      <c r="BJ567" s="129">
        <v>2.0000000000000001E-4</v>
      </c>
      <c r="BK567" s="129">
        <v>1.0200000000000001E-2</v>
      </c>
      <c r="BL567" s="129">
        <v>5.0000000000000001E-4</v>
      </c>
      <c r="BM567" s="129">
        <v>2.7000000000000001E-3</v>
      </c>
      <c r="BN567" s="129">
        <v>2.9999999999999997E-4</v>
      </c>
      <c r="BO567" s="129" t="s">
        <v>431</v>
      </c>
      <c r="BP567" s="129">
        <v>5.9999999999999995E-4</v>
      </c>
      <c r="BQ567" s="129" t="s">
        <v>179</v>
      </c>
      <c r="BR567" s="129">
        <v>2.9999999999999997E-4</v>
      </c>
      <c r="BS567" s="129" t="s">
        <v>179</v>
      </c>
      <c r="BT567" s="129">
        <v>4.0000000000000002E-4</v>
      </c>
      <c r="BU567" s="129" t="s">
        <v>179</v>
      </c>
      <c r="BV567" s="129">
        <v>5.9999999999999995E-4</v>
      </c>
      <c r="BW567" s="129" t="s">
        <v>18</v>
      </c>
      <c r="BX567" s="129"/>
      <c r="BY567" s="129" t="s">
        <v>18</v>
      </c>
      <c r="BZ567" s="129"/>
      <c r="CA567" s="129" t="s">
        <v>179</v>
      </c>
      <c r="CB567" s="129">
        <v>8.0000000000000004E-4</v>
      </c>
      <c r="CC567" s="129" t="s">
        <v>451</v>
      </c>
      <c r="CD567" s="129">
        <v>2.0999999999999999E-3</v>
      </c>
      <c r="CE567" s="129" t="s">
        <v>179</v>
      </c>
      <c r="CF567" s="129">
        <v>2.3E-3</v>
      </c>
      <c r="CG567" s="129" t="s">
        <v>216</v>
      </c>
      <c r="CH567" s="129">
        <v>1E-4</v>
      </c>
      <c r="CI567" s="129" t="s">
        <v>179</v>
      </c>
      <c r="CJ567" s="129">
        <v>7.6E-3</v>
      </c>
      <c r="CK567" s="129" t="s">
        <v>179</v>
      </c>
      <c r="CL567" s="129">
        <v>1.11E-2</v>
      </c>
      <c r="CM567" s="129" t="s">
        <v>179</v>
      </c>
      <c r="CN567" s="129">
        <v>4.1999999999999997E-3</v>
      </c>
      <c r="CO567" s="129" t="s">
        <v>179</v>
      </c>
      <c r="CP567" s="129">
        <v>8.9999999999999998E-4</v>
      </c>
      <c r="CQ567" s="129" t="s">
        <v>179</v>
      </c>
      <c r="CR567" s="129">
        <v>3.3999999999999998E-3</v>
      </c>
      <c r="CS567" s="129" t="s">
        <v>179</v>
      </c>
      <c r="CT567" s="129">
        <v>1.9E-3</v>
      </c>
      <c r="CU567" s="129" t="s">
        <v>179</v>
      </c>
      <c r="CV567" s="129">
        <v>8.0000000000000004E-4</v>
      </c>
      <c r="CW567" s="129" t="s">
        <v>179</v>
      </c>
      <c r="CX567" s="129">
        <v>5.9999999999999995E-4</v>
      </c>
      <c r="CY567" s="129" t="s">
        <v>179</v>
      </c>
      <c r="CZ567" s="129">
        <v>5.9999999999999995E-4</v>
      </c>
      <c r="DA567" s="129" t="s">
        <v>179</v>
      </c>
      <c r="DB567" s="129">
        <v>5.9999999999999995E-4</v>
      </c>
      <c r="DC567" s="129" t="s">
        <v>179</v>
      </c>
      <c r="DD567" s="129">
        <v>5.0000000000000001E-4</v>
      </c>
      <c r="DE567" s="129" t="s">
        <v>179</v>
      </c>
      <c r="DF567" s="129">
        <v>5.9999999999999995E-4</v>
      </c>
      <c r="DG567" s="129" t="s">
        <v>179</v>
      </c>
      <c r="DH567" s="129">
        <v>4.0000000000000002E-4</v>
      </c>
      <c r="DI567" s="129" t="s">
        <v>179</v>
      </c>
      <c r="DJ567" s="129">
        <v>4.0000000000000002E-4</v>
      </c>
      <c r="DK567" s="129" t="s">
        <v>4606</v>
      </c>
      <c r="DL567" s="129" t="s">
        <v>59</v>
      </c>
      <c r="DM567" s="129"/>
      <c r="DN567" s="129"/>
      <c r="DO567" s="130"/>
      <c r="DS567" s="129">
        <v>7</v>
      </c>
      <c r="DT567" s="129" t="s">
        <v>5984</v>
      </c>
      <c r="DW567" t="s">
        <v>5440</v>
      </c>
    </row>
    <row r="568" spans="1:127">
      <c r="A568" s="127">
        <v>242</v>
      </c>
      <c r="B568" s="128">
        <v>44756.001388888886</v>
      </c>
      <c r="C568" s="129" t="s">
        <v>52</v>
      </c>
      <c r="D568" s="129">
        <v>0</v>
      </c>
      <c r="E568" s="129">
        <v>0</v>
      </c>
      <c r="F568" s="129">
        <v>0</v>
      </c>
      <c r="G568" s="129" t="s">
        <v>54</v>
      </c>
      <c r="H568" s="129" t="s">
        <v>55</v>
      </c>
      <c r="I568" s="129" t="s">
        <v>55</v>
      </c>
      <c r="J568" s="129" t="s">
        <v>55</v>
      </c>
      <c r="K568" s="129" t="s">
        <v>18</v>
      </c>
      <c r="L568" s="129">
        <v>90</v>
      </c>
      <c r="M568" s="129" t="s">
        <v>173</v>
      </c>
      <c r="N568" s="129">
        <v>0</v>
      </c>
      <c r="O568" s="129" t="s">
        <v>173</v>
      </c>
      <c r="P568" s="129">
        <v>0</v>
      </c>
      <c r="Q568" s="129" t="s">
        <v>173</v>
      </c>
      <c r="R568" s="129">
        <v>0</v>
      </c>
      <c r="S568" s="129">
        <v>2</v>
      </c>
      <c r="T568" s="129" t="s">
        <v>174</v>
      </c>
      <c r="U568" s="129">
        <v>5.3874000000000004</v>
      </c>
      <c r="V568" s="129">
        <v>0.69730000000000003</v>
      </c>
      <c r="W568" s="129" t="s">
        <v>4607</v>
      </c>
      <c r="X568" s="129">
        <v>0.32369999999999999</v>
      </c>
      <c r="Y568" s="129">
        <v>41.114400000000003</v>
      </c>
      <c r="Z568" s="129">
        <v>0.3669</v>
      </c>
      <c r="AA568" s="129" t="s">
        <v>741</v>
      </c>
      <c r="AB568" s="129">
        <v>1.54E-2</v>
      </c>
      <c r="AC568" s="129" t="s">
        <v>179</v>
      </c>
      <c r="AD568" s="129">
        <v>8.8000000000000005E-3</v>
      </c>
      <c r="AE568" s="129" t="s">
        <v>179</v>
      </c>
      <c r="AF568" s="129">
        <v>1.66E-2</v>
      </c>
      <c r="AG568" s="129">
        <v>0.15290000000000001</v>
      </c>
      <c r="AH568" s="129">
        <v>7.6E-3</v>
      </c>
      <c r="AI568" s="129">
        <v>8.0960000000000001</v>
      </c>
      <c r="AJ568" s="129">
        <v>3.3399999999999999E-2</v>
      </c>
      <c r="AK568" s="129">
        <v>0.68489999999999995</v>
      </c>
      <c r="AL568" s="129">
        <v>8.3000000000000001E-3</v>
      </c>
      <c r="AM568" s="129" t="s">
        <v>1672</v>
      </c>
      <c r="AN568" s="129">
        <v>8.5000000000000006E-3</v>
      </c>
      <c r="AO568" s="129" t="s">
        <v>220</v>
      </c>
      <c r="AP568" s="129">
        <v>4.5999999999999999E-3</v>
      </c>
      <c r="AQ568" s="129">
        <v>0.1095</v>
      </c>
      <c r="AR568" s="129">
        <v>5.0000000000000001E-3</v>
      </c>
      <c r="AS568" s="129" t="s">
        <v>4608</v>
      </c>
      <c r="AT568" s="129">
        <v>2.5600000000000001E-2</v>
      </c>
      <c r="AU568" s="129" t="s">
        <v>301</v>
      </c>
      <c r="AV568" s="129">
        <v>3.5999999999999999E-3</v>
      </c>
      <c r="AW568" s="129">
        <v>1.12E-2</v>
      </c>
      <c r="AX568" s="129">
        <v>1.1000000000000001E-3</v>
      </c>
      <c r="AY568" s="129" t="s">
        <v>243</v>
      </c>
      <c r="AZ568" s="129">
        <v>8.0000000000000004E-4</v>
      </c>
      <c r="BA568" s="129">
        <v>6.1000000000000004E-3</v>
      </c>
      <c r="BB568" s="129">
        <v>5.9999999999999995E-4</v>
      </c>
      <c r="BC568" s="129" t="s">
        <v>267</v>
      </c>
      <c r="BD568" s="129">
        <v>5.0000000000000001E-4</v>
      </c>
      <c r="BE568" s="129" t="s">
        <v>179</v>
      </c>
      <c r="BF568" s="129">
        <v>2.9999999999999997E-4</v>
      </c>
      <c r="BG568" s="129" t="s">
        <v>179</v>
      </c>
      <c r="BH568" s="129">
        <v>1E-4</v>
      </c>
      <c r="BI568" s="129" t="s">
        <v>286</v>
      </c>
      <c r="BJ568" s="129">
        <v>2.0000000000000001E-4</v>
      </c>
      <c r="BK568" s="129">
        <v>1.0200000000000001E-2</v>
      </c>
      <c r="BL568" s="129">
        <v>5.0000000000000001E-4</v>
      </c>
      <c r="BM568" s="129">
        <v>2.7000000000000001E-3</v>
      </c>
      <c r="BN568" s="129">
        <v>2.9999999999999997E-4</v>
      </c>
      <c r="BO568" s="129" t="s">
        <v>268</v>
      </c>
      <c r="BP568" s="129">
        <v>5.0000000000000001E-4</v>
      </c>
      <c r="BQ568" s="129" t="s">
        <v>179</v>
      </c>
      <c r="BR568" s="129">
        <v>2.9999999999999997E-4</v>
      </c>
      <c r="BS568" s="129" t="s">
        <v>179</v>
      </c>
      <c r="BT568" s="129">
        <v>2.9999999999999997E-4</v>
      </c>
      <c r="BU568" s="129" t="s">
        <v>179</v>
      </c>
      <c r="BV568" s="129">
        <v>6.9999999999999999E-4</v>
      </c>
      <c r="BW568" s="129" t="s">
        <v>18</v>
      </c>
      <c r="BX568" s="129"/>
      <c r="BY568" s="129" t="s">
        <v>179</v>
      </c>
      <c r="BZ568" s="129">
        <v>1.1000000000000001E-3</v>
      </c>
      <c r="CA568" s="129" t="s">
        <v>179</v>
      </c>
      <c r="CB568" s="129">
        <v>8.0000000000000004E-4</v>
      </c>
      <c r="CC568" s="129" t="s">
        <v>179</v>
      </c>
      <c r="CD568" s="129">
        <v>2E-3</v>
      </c>
      <c r="CE568" s="129" t="s">
        <v>179</v>
      </c>
      <c r="CF568" s="129">
        <v>2.3E-3</v>
      </c>
      <c r="CG568" s="129" t="s">
        <v>216</v>
      </c>
      <c r="CH568" s="129">
        <v>1E-4</v>
      </c>
      <c r="CI568" s="129" t="s">
        <v>179</v>
      </c>
      <c r="CJ568" s="129">
        <v>6.8999999999999999E-3</v>
      </c>
      <c r="CK568" s="129" t="s">
        <v>179</v>
      </c>
      <c r="CL568" s="129">
        <v>1.0800000000000001E-2</v>
      </c>
      <c r="CM568" s="129" t="s">
        <v>639</v>
      </c>
      <c r="CN568" s="129">
        <v>2.8999999999999998E-3</v>
      </c>
      <c r="CO568" s="129" t="s">
        <v>179</v>
      </c>
      <c r="CP568" s="129">
        <v>8.0000000000000004E-4</v>
      </c>
      <c r="CQ568" s="129" t="s">
        <v>179</v>
      </c>
      <c r="CR568" s="129">
        <v>3.2000000000000002E-3</v>
      </c>
      <c r="CS568" s="129" t="s">
        <v>179</v>
      </c>
      <c r="CT568" s="129">
        <v>1.8E-3</v>
      </c>
      <c r="CU568" s="129" t="s">
        <v>179</v>
      </c>
      <c r="CV568" s="129">
        <v>8.0000000000000004E-4</v>
      </c>
      <c r="CW568" s="129" t="s">
        <v>18</v>
      </c>
      <c r="CX568" s="129"/>
      <c r="CY568" s="129" t="s">
        <v>179</v>
      </c>
      <c r="CZ568" s="129">
        <v>5.0000000000000001E-4</v>
      </c>
      <c r="DA568" s="129" t="s">
        <v>179</v>
      </c>
      <c r="DB568" s="129">
        <v>5.9999999999999995E-4</v>
      </c>
      <c r="DC568" s="129" t="s">
        <v>179</v>
      </c>
      <c r="DD568" s="129">
        <v>5.0000000000000001E-4</v>
      </c>
      <c r="DE568" s="129" t="s">
        <v>179</v>
      </c>
      <c r="DF568" s="129">
        <v>5.0000000000000001E-4</v>
      </c>
      <c r="DG568" s="129" t="s">
        <v>179</v>
      </c>
      <c r="DH568" s="129">
        <v>4.0000000000000002E-4</v>
      </c>
      <c r="DI568" s="129" t="s">
        <v>179</v>
      </c>
      <c r="DJ568" s="129">
        <v>2.9999999999999997E-4</v>
      </c>
      <c r="DK568" s="129" t="s">
        <v>4606</v>
      </c>
      <c r="DL568" s="129" t="s">
        <v>59</v>
      </c>
      <c r="DM568" s="129"/>
      <c r="DN568" s="129"/>
      <c r="DO568" s="130"/>
      <c r="DS568" s="129">
        <v>56</v>
      </c>
      <c r="DT568" s="129" t="s">
        <v>5985</v>
      </c>
      <c r="DW568" t="s">
        <v>5441</v>
      </c>
    </row>
    <row r="569" spans="1:127">
      <c r="A569" s="127">
        <v>243</v>
      </c>
      <c r="B569" s="128">
        <v>44756.004166666666</v>
      </c>
      <c r="C569" s="129" t="s">
        <v>52</v>
      </c>
      <c r="D569" s="129">
        <v>0</v>
      </c>
      <c r="E569" s="129">
        <v>0</v>
      </c>
      <c r="F569" s="129">
        <v>0</v>
      </c>
      <c r="G569" s="129" t="s">
        <v>54</v>
      </c>
      <c r="H569" s="129" t="s">
        <v>55</v>
      </c>
      <c r="I569" s="129" t="s">
        <v>55</v>
      </c>
      <c r="J569" s="129" t="s">
        <v>55</v>
      </c>
      <c r="K569" s="129" t="s">
        <v>18</v>
      </c>
      <c r="L569" s="129">
        <v>90</v>
      </c>
      <c r="M569" s="129" t="s">
        <v>173</v>
      </c>
      <c r="N569" s="129">
        <v>0</v>
      </c>
      <c r="O569" s="129" t="s">
        <v>173</v>
      </c>
      <c r="P569" s="129">
        <v>0</v>
      </c>
      <c r="Q569" s="129" t="s">
        <v>173</v>
      </c>
      <c r="R569" s="129">
        <v>0</v>
      </c>
      <c r="S569" s="129">
        <v>2</v>
      </c>
      <c r="T569" s="129" t="s">
        <v>174</v>
      </c>
      <c r="U569" s="129">
        <v>3.9626000000000001</v>
      </c>
      <c r="V569" s="129">
        <v>0.64500000000000002</v>
      </c>
      <c r="W569" s="129" t="s">
        <v>4609</v>
      </c>
      <c r="X569" s="129">
        <v>0.30549999999999999</v>
      </c>
      <c r="Y569" s="129">
        <v>36.379100000000001</v>
      </c>
      <c r="Z569" s="129">
        <v>0.3422</v>
      </c>
      <c r="AA569" s="129" t="s">
        <v>436</v>
      </c>
      <c r="AB569" s="129">
        <v>1.47E-2</v>
      </c>
      <c r="AC569" s="129" t="s">
        <v>179</v>
      </c>
      <c r="AD569" s="129">
        <v>8.3000000000000001E-3</v>
      </c>
      <c r="AE569" s="129" t="s">
        <v>179</v>
      </c>
      <c r="AF569" s="129">
        <v>1.6500000000000001E-2</v>
      </c>
      <c r="AG569" s="129">
        <v>0.34820000000000001</v>
      </c>
      <c r="AH569" s="129">
        <v>9.5999999999999992E-3</v>
      </c>
      <c r="AI569" s="129">
        <v>6.8018000000000001</v>
      </c>
      <c r="AJ569" s="129">
        <v>3.0499999999999999E-2</v>
      </c>
      <c r="AK569" s="129">
        <v>0.59860000000000002</v>
      </c>
      <c r="AL569" s="129">
        <v>7.7000000000000002E-3</v>
      </c>
      <c r="AM569" s="129" t="s">
        <v>268</v>
      </c>
      <c r="AN569" s="129">
        <v>7.7000000000000002E-3</v>
      </c>
      <c r="AO569" s="129" t="s">
        <v>1072</v>
      </c>
      <c r="AP569" s="129">
        <v>4.0000000000000001E-3</v>
      </c>
      <c r="AQ569" s="129">
        <v>9.5899999999999999E-2</v>
      </c>
      <c r="AR569" s="129">
        <v>4.7000000000000002E-3</v>
      </c>
      <c r="AS569" s="129" t="s">
        <v>4610</v>
      </c>
      <c r="AT569" s="129">
        <v>2.5399999999999999E-2</v>
      </c>
      <c r="AU569" s="129" t="s">
        <v>179</v>
      </c>
      <c r="AV569" s="129">
        <v>3.5999999999999999E-3</v>
      </c>
      <c r="AW569" s="129">
        <v>7.4000000000000003E-3</v>
      </c>
      <c r="AX569" s="129">
        <v>1.1000000000000001E-3</v>
      </c>
      <c r="AY569" s="129" t="s">
        <v>302</v>
      </c>
      <c r="AZ569" s="129">
        <v>8.0000000000000004E-4</v>
      </c>
      <c r="BA569" s="129">
        <v>5.4000000000000003E-3</v>
      </c>
      <c r="BB569" s="129">
        <v>5.9999999999999995E-4</v>
      </c>
      <c r="BC569" s="129" t="s">
        <v>212</v>
      </c>
      <c r="BD569" s="129">
        <v>5.0000000000000001E-4</v>
      </c>
      <c r="BE569" s="129" t="s">
        <v>179</v>
      </c>
      <c r="BF569" s="129">
        <v>2.9999999999999997E-4</v>
      </c>
      <c r="BG569" s="129" t="s">
        <v>179</v>
      </c>
      <c r="BH569" s="129">
        <v>1E-4</v>
      </c>
      <c r="BI569" s="129" t="s">
        <v>304</v>
      </c>
      <c r="BJ569" s="129">
        <v>2.0000000000000001E-4</v>
      </c>
      <c r="BK569" s="129">
        <v>9.5999999999999992E-3</v>
      </c>
      <c r="BL569" s="129">
        <v>5.0000000000000001E-4</v>
      </c>
      <c r="BM569" s="129">
        <v>2.5999999999999999E-3</v>
      </c>
      <c r="BN569" s="129">
        <v>2.9999999999999997E-4</v>
      </c>
      <c r="BO569" s="129" t="s">
        <v>429</v>
      </c>
      <c r="BP569" s="129">
        <v>5.9999999999999995E-4</v>
      </c>
      <c r="BQ569" s="129" t="s">
        <v>179</v>
      </c>
      <c r="BR569" s="129">
        <v>2.9999999999999997E-4</v>
      </c>
      <c r="BS569" s="129" t="s">
        <v>179</v>
      </c>
      <c r="BT569" s="129">
        <v>4.0000000000000002E-4</v>
      </c>
      <c r="BU569" s="129" t="s">
        <v>179</v>
      </c>
      <c r="BV569" s="129">
        <v>5.9999999999999995E-4</v>
      </c>
      <c r="BW569" s="129" t="s">
        <v>18</v>
      </c>
      <c r="BX569" s="129"/>
      <c r="BY569" s="129" t="s">
        <v>179</v>
      </c>
      <c r="BZ569" s="129">
        <v>1.1999999999999999E-3</v>
      </c>
      <c r="CA569" s="129" t="s">
        <v>179</v>
      </c>
      <c r="CB569" s="129">
        <v>8.0000000000000004E-4</v>
      </c>
      <c r="CC569" s="129" t="s">
        <v>179</v>
      </c>
      <c r="CD569" s="129">
        <v>2.0999999999999999E-3</v>
      </c>
      <c r="CE569" s="129" t="s">
        <v>179</v>
      </c>
      <c r="CF569" s="129">
        <v>2.2000000000000001E-3</v>
      </c>
      <c r="CG569" s="129" t="s">
        <v>179</v>
      </c>
      <c r="CH569" s="129">
        <v>1E-4</v>
      </c>
      <c r="CI569" s="129" t="s">
        <v>179</v>
      </c>
      <c r="CJ569" s="129">
        <v>8.0999999999999996E-3</v>
      </c>
      <c r="CK569" s="129" t="s">
        <v>179</v>
      </c>
      <c r="CL569" s="129">
        <v>1.15E-2</v>
      </c>
      <c r="CM569" s="129" t="s">
        <v>179</v>
      </c>
      <c r="CN569" s="129">
        <v>5.4999999999999997E-3</v>
      </c>
      <c r="CO569" s="129" t="s">
        <v>179</v>
      </c>
      <c r="CP569" s="129">
        <v>8.9999999999999998E-4</v>
      </c>
      <c r="CQ569" s="129" t="s">
        <v>179</v>
      </c>
      <c r="CR569" s="129">
        <v>3.3E-3</v>
      </c>
      <c r="CS569" s="129" t="s">
        <v>179</v>
      </c>
      <c r="CT569" s="129">
        <v>1.9E-3</v>
      </c>
      <c r="CU569" s="129" t="s">
        <v>179</v>
      </c>
      <c r="CV569" s="129">
        <v>8.0000000000000004E-4</v>
      </c>
      <c r="CW569" s="129" t="s">
        <v>18</v>
      </c>
      <c r="CX569" s="129"/>
      <c r="CY569" s="129" t="s">
        <v>179</v>
      </c>
      <c r="CZ569" s="129">
        <v>5.9999999999999995E-4</v>
      </c>
      <c r="DA569" s="129" t="s">
        <v>179</v>
      </c>
      <c r="DB569" s="129">
        <v>5.9999999999999995E-4</v>
      </c>
      <c r="DC569" s="129" t="s">
        <v>179</v>
      </c>
      <c r="DD569" s="129">
        <v>5.9999999999999995E-4</v>
      </c>
      <c r="DE569" s="129" t="s">
        <v>179</v>
      </c>
      <c r="DF569" s="129">
        <v>5.9999999999999995E-4</v>
      </c>
      <c r="DG569" s="129" t="s">
        <v>179</v>
      </c>
      <c r="DH569" s="129">
        <v>4.0000000000000002E-4</v>
      </c>
      <c r="DI569" s="129" t="s">
        <v>179</v>
      </c>
      <c r="DJ569" s="129">
        <v>4.0000000000000002E-4</v>
      </c>
      <c r="DK569" s="129" t="s">
        <v>4606</v>
      </c>
      <c r="DL569" s="129" t="s">
        <v>59</v>
      </c>
      <c r="DM569" s="129"/>
      <c r="DN569" s="129"/>
      <c r="DO569" s="130"/>
      <c r="DS569" s="129">
        <v>126</v>
      </c>
      <c r="DT569" s="129" t="s">
        <v>6021</v>
      </c>
      <c r="DW569" t="s">
        <v>5442</v>
      </c>
    </row>
    <row r="570" spans="1:127">
      <c r="A570" s="127">
        <v>244</v>
      </c>
      <c r="B570" s="128">
        <v>44756.009027777778</v>
      </c>
      <c r="C570" s="129" t="s">
        <v>52</v>
      </c>
      <c r="D570" s="129">
        <v>0</v>
      </c>
      <c r="E570" s="129">
        <v>0</v>
      </c>
      <c r="F570" s="129">
        <v>0</v>
      </c>
      <c r="G570" s="129" t="s">
        <v>54</v>
      </c>
      <c r="H570" s="129" t="s">
        <v>55</v>
      </c>
      <c r="I570" s="129" t="s">
        <v>55</v>
      </c>
      <c r="J570" s="129" t="s">
        <v>55</v>
      </c>
      <c r="K570" s="129" t="s">
        <v>18</v>
      </c>
      <c r="L570" s="129">
        <v>90</v>
      </c>
      <c r="M570" s="129" t="s">
        <v>173</v>
      </c>
      <c r="N570" s="129">
        <v>0</v>
      </c>
      <c r="O570" s="129" t="s">
        <v>173</v>
      </c>
      <c r="P570" s="129">
        <v>0</v>
      </c>
      <c r="Q570" s="129" t="s">
        <v>173</v>
      </c>
      <c r="R570" s="129">
        <v>0</v>
      </c>
      <c r="S570" s="129">
        <v>2</v>
      </c>
      <c r="T570" s="129" t="s">
        <v>174</v>
      </c>
      <c r="U570" s="129">
        <v>4.5888</v>
      </c>
      <c r="V570" s="129">
        <v>0.66710000000000003</v>
      </c>
      <c r="W570" s="129" t="s">
        <v>4611</v>
      </c>
      <c r="X570" s="129">
        <v>0.31830000000000003</v>
      </c>
      <c r="Y570" s="129">
        <v>39.305399999999999</v>
      </c>
      <c r="Z570" s="129">
        <v>0.35749999999999998</v>
      </c>
      <c r="AA570" s="129" t="s">
        <v>1856</v>
      </c>
      <c r="AB570" s="129">
        <v>1.5100000000000001E-2</v>
      </c>
      <c r="AC570" s="129" t="s">
        <v>179</v>
      </c>
      <c r="AD570" s="129">
        <v>8.3000000000000001E-3</v>
      </c>
      <c r="AE570" s="129" t="s">
        <v>179</v>
      </c>
      <c r="AF570" s="129">
        <v>1.66E-2</v>
      </c>
      <c r="AG570" s="129">
        <v>0.23669999999999999</v>
      </c>
      <c r="AH570" s="129">
        <v>8.6E-3</v>
      </c>
      <c r="AI570" s="129">
        <v>7.4996</v>
      </c>
      <c r="AJ570" s="129">
        <v>3.2099999999999997E-2</v>
      </c>
      <c r="AK570" s="129">
        <v>0.58440000000000003</v>
      </c>
      <c r="AL570" s="129">
        <v>7.7000000000000002E-3</v>
      </c>
      <c r="AM570" s="129" t="s">
        <v>730</v>
      </c>
      <c r="AN570" s="129">
        <v>8.0000000000000002E-3</v>
      </c>
      <c r="AO570" s="129" t="s">
        <v>341</v>
      </c>
      <c r="AP570" s="129">
        <v>4.3E-3</v>
      </c>
      <c r="AQ570" s="129">
        <v>0.10009999999999999</v>
      </c>
      <c r="AR570" s="129">
        <v>4.7999999999999996E-3</v>
      </c>
      <c r="AS570" s="129" t="s">
        <v>4612</v>
      </c>
      <c r="AT570" s="129">
        <v>2.5100000000000001E-2</v>
      </c>
      <c r="AU570" s="129" t="s">
        <v>465</v>
      </c>
      <c r="AV570" s="129">
        <v>3.5999999999999999E-3</v>
      </c>
      <c r="AW570" s="129">
        <v>7.4000000000000003E-3</v>
      </c>
      <c r="AX570" s="129">
        <v>8.9999999999999998E-4</v>
      </c>
      <c r="AY570" s="129" t="s">
        <v>614</v>
      </c>
      <c r="AZ570" s="129">
        <v>6.9999999999999999E-4</v>
      </c>
      <c r="BA570" s="129">
        <v>5.4999999999999997E-3</v>
      </c>
      <c r="BB570" s="129">
        <v>5.9999999999999995E-4</v>
      </c>
      <c r="BC570" s="129" t="s">
        <v>285</v>
      </c>
      <c r="BD570" s="129">
        <v>4.0000000000000002E-4</v>
      </c>
      <c r="BE570" s="129" t="s">
        <v>179</v>
      </c>
      <c r="BF570" s="129">
        <v>2.9999999999999997E-4</v>
      </c>
      <c r="BG570" s="129" t="s">
        <v>179</v>
      </c>
      <c r="BH570" s="129">
        <v>1E-4</v>
      </c>
      <c r="BI570" s="129" t="s">
        <v>212</v>
      </c>
      <c r="BJ570" s="129">
        <v>2.0000000000000001E-4</v>
      </c>
      <c r="BK570" s="129">
        <v>1.12E-2</v>
      </c>
      <c r="BL570" s="129">
        <v>5.0000000000000001E-4</v>
      </c>
      <c r="BM570" s="129">
        <v>2.5000000000000001E-3</v>
      </c>
      <c r="BN570" s="129">
        <v>2.9999999999999997E-4</v>
      </c>
      <c r="BO570" s="129" t="s">
        <v>429</v>
      </c>
      <c r="BP570" s="129">
        <v>5.9999999999999995E-4</v>
      </c>
      <c r="BQ570" s="129" t="s">
        <v>179</v>
      </c>
      <c r="BR570" s="129">
        <v>2.9999999999999997E-4</v>
      </c>
      <c r="BS570" s="129" t="s">
        <v>179</v>
      </c>
      <c r="BT570" s="129">
        <v>4.0000000000000002E-4</v>
      </c>
      <c r="BU570" s="129" t="s">
        <v>179</v>
      </c>
      <c r="BV570" s="129">
        <v>6.9999999999999999E-4</v>
      </c>
      <c r="BW570" s="129" t="s">
        <v>651</v>
      </c>
      <c r="BX570" s="129">
        <v>8.9999999999999998E-4</v>
      </c>
      <c r="BY570" s="129" t="s">
        <v>18</v>
      </c>
      <c r="BZ570" s="129"/>
      <c r="CA570" s="129" t="s">
        <v>179</v>
      </c>
      <c r="CB570" s="129">
        <v>8.0000000000000004E-4</v>
      </c>
      <c r="CC570" s="129" t="s">
        <v>179</v>
      </c>
      <c r="CD570" s="129">
        <v>2E-3</v>
      </c>
      <c r="CE570" s="129" t="s">
        <v>179</v>
      </c>
      <c r="CF570" s="129">
        <v>2.3E-3</v>
      </c>
      <c r="CG570" s="129" t="s">
        <v>179</v>
      </c>
      <c r="CH570" s="129">
        <v>1E-4</v>
      </c>
      <c r="CI570" s="129" t="s">
        <v>179</v>
      </c>
      <c r="CJ570" s="129">
        <v>7.1999999999999998E-3</v>
      </c>
      <c r="CK570" s="129" t="s">
        <v>364</v>
      </c>
      <c r="CL570" s="129">
        <v>1.0699999999999999E-2</v>
      </c>
      <c r="CM570" s="129" t="s">
        <v>179</v>
      </c>
      <c r="CN570" s="129">
        <v>3.8E-3</v>
      </c>
      <c r="CO570" s="129" t="s">
        <v>179</v>
      </c>
      <c r="CP570" s="129">
        <v>8.0000000000000004E-4</v>
      </c>
      <c r="CQ570" s="129" t="s">
        <v>179</v>
      </c>
      <c r="CR570" s="129">
        <v>3.3E-3</v>
      </c>
      <c r="CS570" s="129" t="s">
        <v>179</v>
      </c>
      <c r="CT570" s="129">
        <v>1.8E-3</v>
      </c>
      <c r="CU570" s="129" t="s">
        <v>18</v>
      </c>
      <c r="CV570" s="129"/>
      <c r="CW570" s="129" t="s">
        <v>18</v>
      </c>
      <c r="CX570" s="129"/>
      <c r="CY570" s="129" t="s">
        <v>179</v>
      </c>
      <c r="CZ570" s="129">
        <v>5.0000000000000001E-4</v>
      </c>
      <c r="DA570" s="129" t="s">
        <v>179</v>
      </c>
      <c r="DB570" s="129">
        <v>5.0000000000000001E-4</v>
      </c>
      <c r="DC570" s="129" t="s">
        <v>179</v>
      </c>
      <c r="DD570" s="129">
        <v>5.0000000000000001E-4</v>
      </c>
      <c r="DE570" s="129" t="s">
        <v>179</v>
      </c>
      <c r="DF570" s="129">
        <v>5.0000000000000001E-4</v>
      </c>
      <c r="DG570" s="129" t="s">
        <v>179</v>
      </c>
      <c r="DH570" s="129">
        <v>4.0000000000000002E-4</v>
      </c>
      <c r="DI570" s="129" t="s">
        <v>179</v>
      </c>
      <c r="DJ570" s="129">
        <v>4.0000000000000002E-4</v>
      </c>
      <c r="DK570" s="129" t="s">
        <v>4613</v>
      </c>
      <c r="DL570" s="129" t="s">
        <v>59</v>
      </c>
      <c r="DM570" s="129"/>
      <c r="DN570" s="129"/>
      <c r="DO570" s="130"/>
      <c r="DS570" s="129">
        <v>3</v>
      </c>
      <c r="DT570" s="129" t="s">
        <v>5984</v>
      </c>
      <c r="DW570" t="s">
        <v>5443</v>
      </c>
    </row>
    <row r="571" spans="1:127">
      <c r="A571" s="127">
        <v>245</v>
      </c>
      <c r="B571" s="128">
        <v>44756.010416666664</v>
      </c>
      <c r="C571" s="129" t="s">
        <v>52</v>
      </c>
      <c r="D571" s="129">
        <v>0</v>
      </c>
      <c r="E571" s="129">
        <v>0</v>
      </c>
      <c r="F571" s="129">
        <v>0</v>
      </c>
      <c r="G571" s="129" t="s">
        <v>54</v>
      </c>
      <c r="H571" s="129" t="s">
        <v>55</v>
      </c>
      <c r="I571" s="129" t="s">
        <v>55</v>
      </c>
      <c r="J571" s="129" t="s">
        <v>55</v>
      </c>
      <c r="K571" s="129" t="s">
        <v>18</v>
      </c>
      <c r="L571" s="129">
        <v>90</v>
      </c>
      <c r="M571" s="129" t="s">
        <v>173</v>
      </c>
      <c r="N571" s="129">
        <v>0</v>
      </c>
      <c r="O571" s="129" t="s">
        <v>173</v>
      </c>
      <c r="P571" s="129">
        <v>0</v>
      </c>
      <c r="Q571" s="129" t="s">
        <v>173</v>
      </c>
      <c r="R571" s="129">
        <v>0</v>
      </c>
      <c r="S571" s="129">
        <v>2</v>
      </c>
      <c r="T571" s="129" t="s">
        <v>174</v>
      </c>
      <c r="U571" s="129">
        <v>4.8224</v>
      </c>
      <c r="V571" s="129">
        <v>0.69020000000000004</v>
      </c>
      <c r="W571" s="129" t="s">
        <v>4614</v>
      </c>
      <c r="X571" s="129">
        <v>0.32279999999999998</v>
      </c>
      <c r="Y571" s="129">
        <v>40.1511</v>
      </c>
      <c r="Z571" s="129">
        <v>0.36299999999999999</v>
      </c>
      <c r="AA571" s="129" t="s">
        <v>2215</v>
      </c>
      <c r="AB571" s="129">
        <v>1.54E-2</v>
      </c>
      <c r="AC571" s="129" t="s">
        <v>179</v>
      </c>
      <c r="AD571" s="129">
        <v>8.5000000000000006E-3</v>
      </c>
      <c r="AE571" s="129" t="s">
        <v>179</v>
      </c>
      <c r="AF571" s="129">
        <v>1.66E-2</v>
      </c>
      <c r="AG571" s="129">
        <v>0.21260000000000001</v>
      </c>
      <c r="AH571" s="129">
        <v>8.3999999999999995E-3</v>
      </c>
      <c r="AI571" s="129">
        <v>7.6322000000000001</v>
      </c>
      <c r="AJ571" s="129">
        <v>3.2500000000000001E-2</v>
      </c>
      <c r="AK571" s="129">
        <v>0.68210000000000004</v>
      </c>
      <c r="AL571" s="129">
        <v>8.2000000000000007E-3</v>
      </c>
      <c r="AM571" s="129" t="s">
        <v>2818</v>
      </c>
      <c r="AN571" s="129">
        <v>8.3000000000000001E-3</v>
      </c>
      <c r="AO571" s="129" t="s">
        <v>982</v>
      </c>
      <c r="AP571" s="129">
        <v>4.4999999999999997E-3</v>
      </c>
      <c r="AQ571" s="129">
        <v>0.1069</v>
      </c>
      <c r="AR571" s="129">
        <v>5.0000000000000001E-3</v>
      </c>
      <c r="AS571" s="129" t="s">
        <v>4615</v>
      </c>
      <c r="AT571" s="129">
        <v>2.64E-2</v>
      </c>
      <c r="AU571" s="129" t="s">
        <v>227</v>
      </c>
      <c r="AV571" s="129">
        <v>3.7000000000000002E-3</v>
      </c>
      <c r="AW571" s="129">
        <v>8.3000000000000001E-3</v>
      </c>
      <c r="AX571" s="129">
        <v>1E-3</v>
      </c>
      <c r="AY571" s="129" t="s">
        <v>190</v>
      </c>
      <c r="AZ571" s="129">
        <v>8.0000000000000004E-4</v>
      </c>
      <c r="BA571" s="129">
        <v>6.7000000000000002E-3</v>
      </c>
      <c r="BB571" s="129">
        <v>6.9999999999999999E-4</v>
      </c>
      <c r="BC571" s="129" t="s">
        <v>245</v>
      </c>
      <c r="BD571" s="129">
        <v>5.0000000000000001E-4</v>
      </c>
      <c r="BE571" s="129" t="s">
        <v>179</v>
      </c>
      <c r="BF571" s="129">
        <v>2.9999999999999997E-4</v>
      </c>
      <c r="BG571" s="129" t="s">
        <v>246</v>
      </c>
      <c r="BH571" s="129">
        <v>1E-4</v>
      </c>
      <c r="BI571" s="129" t="s">
        <v>286</v>
      </c>
      <c r="BJ571" s="129">
        <v>2.0000000000000001E-4</v>
      </c>
      <c r="BK571" s="129">
        <v>1.0500000000000001E-2</v>
      </c>
      <c r="BL571" s="129">
        <v>5.0000000000000001E-4</v>
      </c>
      <c r="BM571" s="129">
        <v>2.8E-3</v>
      </c>
      <c r="BN571" s="129">
        <v>2.9999999999999997E-4</v>
      </c>
      <c r="BO571" s="129" t="s">
        <v>248</v>
      </c>
      <c r="BP571" s="129">
        <v>5.0000000000000001E-4</v>
      </c>
      <c r="BQ571" s="129" t="s">
        <v>179</v>
      </c>
      <c r="BR571" s="129">
        <v>2.9999999999999997E-4</v>
      </c>
      <c r="BS571" s="129" t="s">
        <v>179</v>
      </c>
      <c r="BT571" s="129">
        <v>4.0000000000000002E-4</v>
      </c>
      <c r="BU571" s="129" t="s">
        <v>179</v>
      </c>
      <c r="BV571" s="129">
        <v>6.9999999999999999E-4</v>
      </c>
      <c r="BW571" s="129" t="s">
        <v>18</v>
      </c>
      <c r="BX571" s="129"/>
      <c r="BY571" s="129" t="s">
        <v>18</v>
      </c>
      <c r="BZ571" s="129"/>
      <c r="CA571" s="129" t="s">
        <v>179</v>
      </c>
      <c r="CB571" s="129">
        <v>8.0000000000000004E-4</v>
      </c>
      <c r="CC571" s="129" t="s">
        <v>179</v>
      </c>
      <c r="CD571" s="129">
        <v>2E-3</v>
      </c>
      <c r="CE571" s="129" t="s">
        <v>179</v>
      </c>
      <c r="CF571" s="129">
        <v>2.3E-3</v>
      </c>
      <c r="CG571" s="129" t="s">
        <v>179</v>
      </c>
      <c r="CH571" s="129">
        <v>1E-4</v>
      </c>
      <c r="CI571" s="129" t="s">
        <v>179</v>
      </c>
      <c r="CJ571" s="129">
        <v>7.1999999999999998E-3</v>
      </c>
      <c r="CK571" s="129" t="s">
        <v>179</v>
      </c>
      <c r="CL571" s="129">
        <v>1.0999999999999999E-2</v>
      </c>
      <c r="CM571" s="129" t="s">
        <v>179</v>
      </c>
      <c r="CN571" s="129">
        <v>3.3999999999999998E-3</v>
      </c>
      <c r="CO571" s="129" t="s">
        <v>179</v>
      </c>
      <c r="CP571" s="129">
        <v>8.9999999999999998E-4</v>
      </c>
      <c r="CQ571" s="129" t="s">
        <v>179</v>
      </c>
      <c r="CR571" s="129">
        <v>3.5000000000000001E-3</v>
      </c>
      <c r="CS571" s="129" t="s">
        <v>179</v>
      </c>
      <c r="CT571" s="129">
        <v>1.9E-3</v>
      </c>
      <c r="CU571" s="129" t="s">
        <v>18</v>
      </c>
      <c r="CV571" s="129"/>
      <c r="CW571" s="129" t="s">
        <v>18</v>
      </c>
      <c r="CX571" s="129"/>
      <c r="CY571" s="129" t="s">
        <v>179</v>
      </c>
      <c r="CZ571" s="129">
        <v>5.9999999999999995E-4</v>
      </c>
      <c r="DA571" s="129" t="s">
        <v>179</v>
      </c>
      <c r="DB571" s="129">
        <v>5.0000000000000001E-4</v>
      </c>
      <c r="DC571" s="129" t="s">
        <v>179</v>
      </c>
      <c r="DD571" s="129">
        <v>5.0000000000000001E-4</v>
      </c>
      <c r="DE571" s="129" t="s">
        <v>179</v>
      </c>
      <c r="DF571" s="129">
        <v>5.9999999999999995E-4</v>
      </c>
      <c r="DG571" s="129" t="s">
        <v>179</v>
      </c>
      <c r="DH571" s="129">
        <v>4.0000000000000002E-4</v>
      </c>
      <c r="DI571" s="129" t="s">
        <v>179</v>
      </c>
      <c r="DJ571" s="129">
        <v>4.0000000000000002E-4</v>
      </c>
      <c r="DK571" s="129" t="s">
        <v>4613</v>
      </c>
      <c r="DL571" s="129" t="s">
        <v>59</v>
      </c>
      <c r="DM571" s="129"/>
      <c r="DN571" s="129"/>
      <c r="DO571" s="130"/>
      <c r="DS571" s="129">
        <v>45</v>
      </c>
      <c r="DT571" s="129" t="s">
        <v>6025</v>
      </c>
      <c r="DW571" t="s">
        <v>5444</v>
      </c>
    </row>
    <row r="572" spans="1:127">
      <c r="A572" s="127">
        <v>246</v>
      </c>
      <c r="B572" s="128">
        <v>44756.012499999997</v>
      </c>
      <c r="C572" s="129" t="s">
        <v>52</v>
      </c>
      <c r="D572" s="129">
        <v>0</v>
      </c>
      <c r="E572" s="129">
        <v>0</v>
      </c>
      <c r="F572" s="129">
        <v>0</v>
      </c>
      <c r="G572" s="129" t="s">
        <v>54</v>
      </c>
      <c r="H572" s="129" t="s">
        <v>55</v>
      </c>
      <c r="I572" s="129" t="s">
        <v>55</v>
      </c>
      <c r="J572" s="129" t="s">
        <v>55</v>
      </c>
      <c r="K572" s="129" t="s">
        <v>18</v>
      </c>
      <c r="L572" s="129">
        <v>90</v>
      </c>
      <c r="M572" s="129" t="s">
        <v>173</v>
      </c>
      <c r="N572" s="129">
        <v>0</v>
      </c>
      <c r="O572" s="129" t="s">
        <v>173</v>
      </c>
      <c r="P572" s="129">
        <v>0</v>
      </c>
      <c r="Q572" s="129" t="s">
        <v>173</v>
      </c>
      <c r="R572" s="129">
        <v>0</v>
      </c>
      <c r="S572" s="129">
        <v>2</v>
      </c>
      <c r="T572" s="129" t="s">
        <v>174</v>
      </c>
      <c r="U572" s="129">
        <v>4.7694999999999999</v>
      </c>
      <c r="V572" s="129">
        <v>0.67649999999999999</v>
      </c>
      <c r="W572" s="129" t="s">
        <v>4616</v>
      </c>
      <c r="X572" s="129">
        <v>0.32019999999999998</v>
      </c>
      <c r="Y572" s="129">
        <v>40.3125</v>
      </c>
      <c r="Z572" s="129">
        <v>0.36270000000000002</v>
      </c>
      <c r="AA572" s="129" t="s">
        <v>855</v>
      </c>
      <c r="AB572" s="129">
        <v>1.5800000000000002E-2</v>
      </c>
      <c r="AC572" s="129" t="s">
        <v>179</v>
      </c>
      <c r="AD572" s="129">
        <v>8.8999999999999999E-3</v>
      </c>
      <c r="AE572" s="129" t="s">
        <v>179</v>
      </c>
      <c r="AF572" s="129">
        <v>1.67E-2</v>
      </c>
      <c r="AG572" s="129">
        <v>0.1666</v>
      </c>
      <c r="AH572" s="129">
        <v>7.7000000000000002E-3</v>
      </c>
      <c r="AI572" s="129">
        <v>8.5472000000000001</v>
      </c>
      <c r="AJ572" s="129">
        <v>3.44E-2</v>
      </c>
      <c r="AK572" s="129">
        <v>0.69669999999999999</v>
      </c>
      <c r="AL572" s="129">
        <v>8.3999999999999995E-3</v>
      </c>
      <c r="AM572" s="129" t="s">
        <v>992</v>
      </c>
      <c r="AN572" s="129">
        <v>8.2000000000000007E-3</v>
      </c>
      <c r="AO572" s="129" t="s">
        <v>741</v>
      </c>
      <c r="AP572" s="129">
        <v>4.5999999999999999E-3</v>
      </c>
      <c r="AQ572" s="129">
        <v>0.1031</v>
      </c>
      <c r="AR572" s="129">
        <v>4.8999999999999998E-3</v>
      </c>
      <c r="AS572" s="129" t="s">
        <v>4617</v>
      </c>
      <c r="AT572" s="129">
        <v>2.58E-2</v>
      </c>
      <c r="AU572" s="129" t="s">
        <v>894</v>
      </c>
      <c r="AV572" s="129">
        <v>3.5999999999999999E-3</v>
      </c>
      <c r="AW572" s="129">
        <v>8.3000000000000001E-3</v>
      </c>
      <c r="AX572" s="129">
        <v>1E-3</v>
      </c>
      <c r="AY572" s="129" t="s">
        <v>390</v>
      </c>
      <c r="AZ572" s="129">
        <v>8.0000000000000004E-4</v>
      </c>
      <c r="BA572" s="129">
        <v>6.1000000000000004E-3</v>
      </c>
      <c r="BB572" s="129">
        <v>6.9999999999999999E-4</v>
      </c>
      <c r="BC572" s="129" t="s">
        <v>245</v>
      </c>
      <c r="BD572" s="129">
        <v>5.0000000000000001E-4</v>
      </c>
      <c r="BE572" s="129" t="s">
        <v>179</v>
      </c>
      <c r="BF572" s="129">
        <v>2.9999999999999997E-4</v>
      </c>
      <c r="BG572" s="129" t="s">
        <v>179</v>
      </c>
      <c r="BH572" s="129">
        <v>1E-4</v>
      </c>
      <c r="BI572" s="129" t="s">
        <v>318</v>
      </c>
      <c r="BJ572" s="129">
        <v>2.0000000000000001E-4</v>
      </c>
      <c r="BK572" s="129">
        <v>1.12E-2</v>
      </c>
      <c r="BL572" s="129">
        <v>5.0000000000000001E-4</v>
      </c>
      <c r="BM572" s="129">
        <v>3.0000000000000001E-3</v>
      </c>
      <c r="BN572" s="129">
        <v>2.9999999999999997E-4</v>
      </c>
      <c r="BO572" s="129" t="s">
        <v>349</v>
      </c>
      <c r="BP572" s="129">
        <v>5.0000000000000001E-4</v>
      </c>
      <c r="BQ572" s="129" t="s">
        <v>179</v>
      </c>
      <c r="BR572" s="129">
        <v>2.9999999999999997E-4</v>
      </c>
      <c r="BS572" s="129" t="s">
        <v>179</v>
      </c>
      <c r="BT572" s="129">
        <v>4.0000000000000002E-4</v>
      </c>
      <c r="BU572" s="129" t="s">
        <v>179</v>
      </c>
      <c r="BV572" s="129">
        <v>6.9999999999999999E-4</v>
      </c>
      <c r="BW572" s="129" t="s">
        <v>18</v>
      </c>
      <c r="BX572" s="129"/>
      <c r="BY572" s="129" t="s">
        <v>179</v>
      </c>
      <c r="BZ572" s="129">
        <v>1.1000000000000001E-3</v>
      </c>
      <c r="CA572" s="129" t="s">
        <v>179</v>
      </c>
      <c r="CB572" s="129">
        <v>8.0000000000000004E-4</v>
      </c>
      <c r="CC572" s="129" t="s">
        <v>179</v>
      </c>
      <c r="CD572" s="129">
        <v>2E-3</v>
      </c>
      <c r="CE572" s="129" t="s">
        <v>179</v>
      </c>
      <c r="CF572" s="129">
        <v>2.3E-3</v>
      </c>
      <c r="CG572" s="129" t="s">
        <v>179</v>
      </c>
      <c r="CH572" s="129">
        <v>1E-4</v>
      </c>
      <c r="CI572" s="129" t="s">
        <v>179</v>
      </c>
      <c r="CJ572" s="129">
        <v>6.7999999999999996E-3</v>
      </c>
      <c r="CK572" s="129" t="s">
        <v>179</v>
      </c>
      <c r="CL572" s="129">
        <v>1.0800000000000001E-2</v>
      </c>
      <c r="CM572" s="129" t="s">
        <v>179</v>
      </c>
      <c r="CN572" s="129">
        <v>3.3E-3</v>
      </c>
      <c r="CO572" s="129" t="s">
        <v>179</v>
      </c>
      <c r="CP572" s="129">
        <v>8.0000000000000004E-4</v>
      </c>
      <c r="CQ572" s="129" t="s">
        <v>179</v>
      </c>
      <c r="CR572" s="129">
        <v>3.3E-3</v>
      </c>
      <c r="CS572" s="129" t="s">
        <v>179</v>
      </c>
      <c r="CT572" s="129">
        <v>1.8E-3</v>
      </c>
      <c r="CU572" s="129" t="s">
        <v>18</v>
      </c>
      <c r="CV572" s="129"/>
      <c r="CW572" s="129" t="s">
        <v>18</v>
      </c>
      <c r="CX572" s="129"/>
      <c r="CY572" s="129" t="s">
        <v>179</v>
      </c>
      <c r="CZ572" s="129">
        <v>5.9999999999999995E-4</v>
      </c>
      <c r="DA572" s="129" t="s">
        <v>179</v>
      </c>
      <c r="DB572" s="129">
        <v>5.0000000000000001E-4</v>
      </c>
      <c r="DC572" s="129" t="s">
        <v>179</v>
      </c>
      <c r="DD572" s="129">
        <v>5.9999999999999995E-4</v>
      </c>
      <c r="DE572" s="129" t="s">
        <v>179</v>
      </c>
      <c r="DF572" s="129">
        <v>5.9999999999999995E-4</v>
      </c>
      <c r="DG572" s="129" t="s">
        <v>179</v>
      </c>
      <c r="DH572" s="129">
        <v>4.0000000000000002E-4</v>
      </c>
      <c r="DI572" s="129" t="s">
        <v>179</v>
      </c>
      <c r="DJ572" s="129">
        <v>2.9999999999999997E-4</v>
      </c>
      <c r="DK572" s="129" t="s">
        <v>4613</v>
      </c>
      <c r="DL572" s="129" t="s">
        <v>59</v>
      </c>
      <c r="DM572" s="129"/>
      <c r="DN572" s="129"/>
      <c r="DO572" s="130"/>
      <c r="DS572" s="129">
        <v>65</v>
      </c>
      <c r="DT572" s="129" t="s">
        <v>5997</v>
      </c>
      <c r="DW572" t="s">
        <v>5445</v>
      </c>
    </row>
    <row r="573" spans="1:127">
      <c r="A573" s="127">
        <v>247</v>
      </c>
      <c r="B573" s="128">
        <v>44756.01458333333</v>
      </c>
      <c r="C573" s="129" t="s">
        <v>52</v>
      </c>
      <c r="D573" s="129">
        <v>0</v>
      </c>
      <c r="E573" s="129">
        <v>0</v>
      </c>
      <c r="F573" s="129">
        <v>0</v>
      </c>
      <c r="G573" s="129" t="s">
        <v>54</v>
      </c>
      <c r="H573" s="129" t="s">
        <v>55</v>
      </c>
      <c r="I573" s="129" t="s">
        <v>55</v>
      </c>
      <c r="J573" s="129" t="s">
        <v>55</v>
      </c>
      <c r="K573" s="129" t="s">
        <v>18</v>
      </c>
      <c r="L573" s="129">
        <v>90</v>
      </c>
      <c r="M573" s="129" t="s">
        <v>173</v>
      </c>
      <c r="N573" s="129">
        <v>0</v>
      </c>
      <c r="O573" s="129" t="s">
        <v>173</v>
      </c>
      <c r="P573" s="129">
        <v>0</v>
      </c>
      <c r="Q573" s="129" t="s">
        <v>173</v>
      </c>
      <c r="R573" s="129">
        <v>0</v>
      </c>
      <c r="S573" s="129">
        <v>2</v>
      </c>
      <c r="T573" s="129" t="s">
        <v>174</v>
      </c>
      <c r="U573" s="129">
        <v>4.8849999999999998</v>
      </c>
      <c r="V573" s="129">
        <v>0.69259999999999999</v>
      </c>
      <c r="W573" s="129" t="s">
        <v>4618</v>
      </c>
      <c r="X573" s="129">
        <v>0.32219999999999999</v>
      </c>
      <c r="Y573" s="129">
        <v>41.662799999999997</v>
      </c>
      <c r="Z573" s="129">
        <v>0.37140000000000001</v>
      </c>
      <c r="AA573" s="129" t="s">
        <v>179</v>
      </c>
      <c r="AB573" s="129">
        <v>1.52E-2</v>
      </c>
      <c r="AC573" s="129" t="s">
        <v>179</v>
      </c>
      <c r="AD573" s="129">
        <v>8.9999999999999993E-3</v>
      </c>
      <c r="AE573" s="129" t="s">
        <v>179</v>
      </c>
      <c r="AF573" s="129">
        <v>1.6799999999999999E-2</v>
      </c>
      <c r="AG573" s="129">
        <v>0.18099999999999999</v>
      </c>
      <c r="AH573" s="129">
        <v>8.0000000000000002E-3</v>
      </c>
      <c r="AI573" s="129">
        <v>7.7586000000000004</v>
      </c>
      <c r="AJ573" s="129">
        <v>3.2800000000000003E-2</v>
      </c>
      <c r="AK573" s="129">
        <v>0.69350000000000001</v>
      </c>
      <c r="AL573" s="129">
        <v>8.3000000000000001E-3</v>
      </c>
      <c r="AM573" s="129" t="s">
        <v>1022</v>
      </c>
      <c r="AN573" s="129">
        <v>8.2000000000000007E-3</v>
      </c>
      <c r="AO573" s="129" t="s">
        <v>1367</v>
      </c>
      <c r="AP573" s="129">
        <v>4.4999999999999997E-3</v>
      </c>
      <c r="AQ573" s="129">
        <v>0.11360000000000001</v>
      </c>
      <c r="AR573" s="129">
        <v>5.1000000000000004E-3</v>
      </c>
      <c r="AS573" s="129" t="s">
        <v>4619</v>
      </c>
      <c r="AT573" s="129">
        <v>2.7199999999999998E-2</v>
      </c>
      <c r="AU573" s="129" t="s">
        <v>179</v>
      </c>
      <c r="AV573" s="129">
        <v>3.8E-3</v>
      </c>
      <c r="AW573" s="129">
        <v>9.1000000000000004E-3</v>
      </c>
      <c r="AX573" s="129">
        <v>1E-3</v>
      </c>
      <c r="AY573" s="129" t="s">
        <v>284</v>
      </c>
      <c r="AZ573" s="129">
        <v>8.0000000000000004E-4</v>
      </c>
      <c r="BA573" s="129">
        <v>6.6E-3</v>
      </c>
      <c r="BB573" s="129">
        <v>6.9999999999999999E-4</v>
      </c>
      <c r="BC573" s="129" t="s">
        <v>245</v>
      </c>
      <c r="BD573" s="129">
        <v>5.0000000000000001E-4</v>
      </c>
      <c r="BE573" s="129" t="s">
        <v>179</v>
      </c>
      <c r="BF573" s="129">
        <v>2.9999999999999997E-4</v>
      </c>
      <c r="BG573" s="129" t="s">
        <v>179</v>
      </c>
      <c r="BH573" s="129">
        <v>1E-4</v>
      </c>
      <c r="BI573" s="129" t="s">
        <v>246</v>
      </c>
      <c r="BJ573" s="129">
        <v>2.0000000000000001E-4</v>
      </c>
      <c r="BK573" s="129">
        <v>1.04E-2</v>
      </c>
      <c r="BL573" s="129">
        <v>5.0000000000000001E-4</v>
      </c>
      <c r="BM573" s="129">
        <v>2.8E-3</v>
      </c>
      <c r="BN573" s="129">
        <v>2.9999999999999997E-4</v>
      </c>
      <c r="BO573" s="129" t="s">
        <v>450</v>
      </c>
      <c r="BP573" s="129">
        <v>5.0000000000000001E-4</v>
      </c>
      <c r="BQ573" s="129" t="s">
        <v>179</v>
      </c>
      <c r="BR573" s="129">
        <v>2.9999999999999997E-4</v>
      </c>
      <c r="BS573" s="129" t="s">
        <v>179</v>
      </c>
      <c r="BT573" s="129">
        <v>2.9999999999999997E-4</v>
      </c>
      <c r="BU573" s="129" t="s">
        <v>179</v>
      </c>
      <c r="BV573" s="129">
        <v>6.9999999999999999E-4</v>
      </c>
      <c r="BW573" s="129" t="s">
        <v>179</v>
      </c>
      <c r="BX573" s="129">
        <v>8.0000000000000004E-4</v>
      </c>
      <c r="BY573" s="129" t="s">
        <v>179</v>
      </c>
      <c r="BZ573" s="129">
        <v>1.1000000000000001E-3</v>
      </c>
      <c r="CA573" s="129" t="s">
        <v>179</v>
      </c>
      <c r="CB573" s="129">
        <v>8.0000000000000004E-4</v>
      </c>
      <c r="CC573" s="129" t="s">
        <v>179</v>
      </c>
      <c r="CD573" s="129">
        <v>2E-3</v>
      </c>
      <c r="CE573" s="129" t="s">
        <v>179</v>
      </c>
      <c r="CF573" s="129">
        <v>2.3E-3</v>
      </c>
      <c r="CG573" s="129" t="s">
        <v>179</v>
      </c>
      <c r="CH573" s="129">
        <v>1E-4</v>
      </c>
      <c r="CI573" s="129" t="s">
        <v>179</v>
      </c>
      <c r="CJ573" s="129">
        <v>7.0000000000000001E-3</v>
      </c>
      <c r="CK573" s="129" t="s">
        <v>179</v>
      </c>
      <c r="CL573" s="129">
        <v>1.09E-2</v>
      </c>
      <c r="CM573" s="129" t="s">
        <v>179</v>
      </c>
      <c r="CN573" s="129">
        <v>2.5999999999999999E-3</v>
      </c>
      <c r="CO573" s="129" t="s">
        <v>179</v>
      </c>
      <c r="CP573" s="129">
        <v>8.0000000000000004E-4</v>
      </c>
      <c r="CQ573" s="129" t="s">
        <v>179</v>
      </c>
      <c r="CR573" s="129">
        <v>3.2000000000000002E-3</v>
      </c>
      <c r="CS573" s="129" t="s">
        <v>179</v>
      </c>
      <c r="CT573" s="129">
        <v>1.8E-3</v>
      </c>
      <c r="CU573" s="129" t="s">
        <v>179</v>
      </c>
      <c r="CV573" s="129">
        <v>8.0000000000000004E-4</v>
      </c>
      <c r="CW573" s="129" t="s">
        <v>18</v>
      </c>
      <c r="CX573" s="129"/>
      <c r="CY573" s="129" t="s">
        <v>179</v>
      </c>
      <c r="CZ573" s="129">
        <v>5.0000000000000001E-4</v>
      </c>
      <c r="DA573" s="129" t="s">
        <v>179</v>
      </c>
      <c r="DB573" s="129">
        <v>5.9999999999999995E-4</v>
      </c>
      <c r="DC573" s="129" t="s">
        <v>179</v>
      </c>
      <c r="DD573" s="129">
        <v>5.9999999999999995E-4</v>
      </c>
      <c r="DE573" s="129" t="s">
        <v>179</v>
      </c>
      <c r="DF573" s="129">
        <v>5.9999999999999995E-4</v>
      </c>
      <c r="DG573" s="129" t="s">
        <v>179</v>
      </c>
      <c r="DH573" s="129">
        <v>4.0000000000000002E-4</v>
      </c>
      <c r="DI573" s="129" t="s">
        <v>179</v>
      </c>
      <c r="DJ573" s="129">
        <v>2.9999999999999997E-4</v>
      </c>
      <c r="DK573" s="129" t="s">
        <v>4613</v>
      </c>
      <c r="DL573" s="129" t="s">
        <v>59</v>
      </c>
      <c r="DM573" s="129"/>
      <c r="DN573" s="129"/>
      <c r="DO573" s="130"/>
      <c r="DS573" s="129">
        <v>113</v>
      </c>
      <c r="DT573" s="129" t="s">
        <v>5987</v>
      </c>
      <c r="DW573" t="s">
        <v>5446</v>
      </c>
    </row>
    <row r="574" spans="1:127">
      <c r="A574" s="127">
        <v>248</v>
      </c>
      <c r="B574" s="128">
        <v>44756.018055555556</v>
      </c>
      <c r="C574" s="129" t="s">
        <v>52</v>
      </c>
      <c r="D574" s="129">
        <v>0</v>
      </c>
      <c r="E574" s="129">
        <v>0</v>
      </c>
      <c r="F574" s="129">
        <v>0</v>
      </c>
      <c r="G574" s="129" t="s">
        <v>54</v>
      </c>
      <c r="H574" s="129" t="s">
        <v>55</v>
      </c>
      <c r="I574" s="129" t="s">
        <v>55</v>
      </c>
      <c r="J574" s="129" t="s">
        <v>55</v>
      </c>
      <c r="K574" s="129" t="s">
        <v>18</v>
      </c>
      <c r="L574" s="129">
        <v>90</v>
      </c>
      <c r="M574" s="129" t="s">
        <v>173</v>
      </c>
      <c r="N574" s="129">
        <v>0</v>
      </c>
      <c r="O574" s="129" t="s">
        <v>173</v>
      </c>
      <c r="P574" s="129">
        <v>0</v>
      </c>
      <c r="Q574" s="129" t="s">
        <v>173</v>
      </c>
      <c r="R574" s="129">
        <v>0</v>
      </c>
      <c r="S574" s="129">
        <v>2</v>
      </c>
      <c r="T574" s="129" t="s">
        <v>174</v>
      </c>
      <c r="U574" s="129">
        <v>4.8400999999999996</v>
      </c>
      <c r="V574" s="129">
        <v>0.65329999999999999</v>
      </c>
      <c r="W574" s="129" t="s">
        <v>4620</v>
      </c>
      <c r="X574" s="129">
        <v>0.30890000000000001</v>
      </c>
      <c r="Y574" s="129">
        <v>36.773400000000002</v>
      </c>
      <c r="Z574" s="129">
        <v>0.3417</v>
      </c>
      <c r="AA574" s="129" t="s">
        <v>179</v>
      </c>
      <c r="AB574" s="129">
        <v>1.4500000000000001E-2</v>
      </c>
      <c r="AC574" s="129" t="s">
        <v>179</v>
      </c>
      <c r="AD574" s="129">
        <v>8.3999999999999995E-3</v>
      </c>
      <c r="AE574" s="129" t="s">
        <v>179</v>
      </c>
      <c r="AF574" s="129">
        <v>1.6299999999999999E-2</v>
      </c>
      <c r="AG574" s="129">
        <v>0.1099</v>
      </c>
      <c r="AH574" s="129">
        <v>6.8999999999999999E-3</v>
      </c>
      <c r="AI574" s="129">
        <v>7.4458000000000002</v>
      </c>
      <c r="AJ574" s="129">
        <v>3.1699999999999999E-2</v>
      </c>
      <c r="AK574" s="129">
        <v>0.53920000000000001</v>
      </c>
      <c r="AL574" s="129">
        <v>7.4000000000000003E-3</v>
      </c>
      <c r="AM574" s="129" t="s">
        <v>1234</v>
      </c>
      <c r="AN574" s="129">
        <v>7.4000000000000003E-3</v>
      </c>
      <c r="AO574" s="129" t="s">
        <v>2293</v>
      </c>
      <c r="AP574" s="129">
        <v>4.1000000000000003E-3</v>
      </c>
      <c r="AQ574" s="129">
        <v>9.01E-2</v>
      </c>
      <c r="AR574" s="129">
        <v>4.5999999999999999E-3</v>
      </c>
      <c r="AS574" s="129" t="s">
        <v>4621</v>
      </c>
      <c r="AT574" s="129">
        <v>2.29E-2</v>
      </c>
      <c r="AU574" s="129" t="s">
        <v>613</v>
      </c>
      <c r="AV574" s="129">
        <v>3.3E-3</v>
      </c>
      <c r="AW574" s="129">
        <v>1.3100000000000001E-2</v>
      </c>
      <c r="AX574" s="129">
        <v>1.1999999999999999E-3</v>
      </c>
      <c r="AY574" s="129" t="s">
        <v>405</v>
      </c>
      <c r="AZ574" s="129">
        <v>8.0000000000000004E-4</v>
      </c>
      <c r="BA574" s="129">
        <v>5.3E-3</v>
      </c>
      <c r="BB574" s="129">
        <v>5.9999999999999995E-4</v>
      </c>
      <c r="BC574" s="129" t="s">
        <v>304</v>
      </c>
      <c r="BD574" s="129">
        <v>5.0000000000000001E-4</v>
      </c>
      <c r="BE574" s="129" t="s">
        <v>179</v>
      </c>
      <c r="BF574" s="129">
        <v>2.9999999999999997E-4</v>
      </c>
      <c r="BG574" s="129" t="s">
        <v>179</v>
      </c>
      <c r="BH574" s="129">
        <v>1E-4</v>
      </c>
      <c r="BI574" s="129" t="s">
        <v>179</v>
      </c>
      <c r="BJ574" s="129">
        <v>2.0000000000000001E-4</v>
      </c>
      <c r="BK574" s="129">
        <v>1.0500000000000001E-2</v>
      </c>
      <c r="BL574" s="129">
        <v>5.0000000000000001E-4</v>
      </c>
      <c r="BM574" s="129">
        <v>2.5000000000000001E-3</v>
      </c>
      <c r="BN574" s="129">
        <v>2.9999999999999997E-4</v>
      </c>
      <c r="BO574" s="129" t="s">
        <v>429</v>
      </c>
      <c r="BP574" s="129">
        <v>5.9999999999999995E-4</v>
      </c>
      <c r="BQ574" s="129" t="s">
        <v>179</v>
      </c>
      <c r="BR574" s="129">
        <v>2.9999999999999997E-4</v>
      </c>
      <c r="BS574" s="129" t="s">
        <v>179</v>
      </c>
      <c r="BT574" s="129">
        <v>4.0000000000000002E-4</v>
      </c>
      <c r="BU574" s="129" t="s">
        <v>179</v>
      </c>
      <c r="BV574" s="129">
        <v>5.9999999999999995E-4</v>
      </c>
      <c r="BW574" s="129" t="s">
        <v>191</v>
      </c>
      <c r="BX574" s="129">
        <v>8.9999999999999998E-4</v>
      </c>
      <c r="BY574" s="129" t="s">
        <v>179</v>
      </c>
      <c r="BZ574" s="129">
        <v>1.1000000000000001E-3</v>
      </c>
      <c r="CA574" s="129" t="s">
        <v>179</v>
      </c>
      <c r="CB574" s="129">
        <v>8.0000000000000004E-4</v>
      </c>
      <c r="CC574" s="129" t="s">
        <v>179</v>
      </c>
      <c r="CD574" s="129">
        <v>2E-3</v>
      </c>
      <c r="CE574" s="129" t="s">
        <v>179</v>
      </c>
      <c r="CF574" s="129">
        <v>2.2000000000000001E-3</v>
      </c>
      <c r="CG574" s="129" t="s">
        <v>179</v>
      </c>
      <c r="CH574" s="129">
        <v>1E-4</v>
      </c>
      <c r="CI574" s="129" t="s">
        <v>179</v>
      </c>
      <c r="CJ574" s="129">
        <v>7.7000000000000002E-3</v>
      </c>
      <c r="CK574" s="129" t="s">
        <v>179</v>
      </c>
      <c r="CL574" s="129">
        <v>1.0800000000000001E-2</v>
      </c>
      <c r="CM574" s="129" t="s">
        <v>179</v>
      </c>
      <c r="CN574" s="129">
        <v>5.1000000000000004E-3</v>
      </c>
      <c r="CO574" s="129" t="s">
        <v>179</v>
      </c>
      <c r="CP574" s="129">
        <v>8.0000000000000004E-4</v>
      </c>
      <c r="CQ574" s="129" t="s">
        <v>179</v>
      </c>
      <c r="CR574" s="129">
        <v>3.2000000000000002E-3</v>
      </c>
      <c r="CS574" s="129" t="s">
        <v>179</v>
      </c>
      <c r="CT574" s="129">
        <v>1.8E-3</v>
      </c>
      <c r="CU574" s="129" t="s">
        <v>18</v>
      </c>
      <c r="CV574" s="129"/>
      <c r="CW574" s="129" t="s">
        <v>179</v>
      </c>
      <c r="CX574" s="129">
        <v>5.9999999999999995E-4</v>
      </c>
      <c r="CY574" s="129" t="s">
        <v>179</v>
      </c>
      <c r="CZ574" s="129">
        <v>5.0000000000000001E-4</v>
      </c>
      <c r="DA574" s="129" t="s">
        <v>179</v>
      </c>
      <c r="DB574" s="129">
        <v>5.9999999999999995E-4</v>
      </c>
      <c r="DC574" s="129" t="s">
        <v>179</v>
      </c>
      <c r="DD574" s="129">
        <v>5.0000000000000001E-4</v>
      </c>
      <c r="DE574" s="129" t="s">
        <v>179</v>
      </c>
      <c r="DF574" s="129">
        <v>5.9999999999999995E-4</v>
      </c>
      <c r="DG574" s="129" t="s">
        <v>179</v>
      </c>
      <c r="DH574" s="129">
        <v>4.0000000000000002E-4</v>
      </c>
      <c r="DI574" s="129" t="s">
        <v>179</v>
      </c>
      <c r="DJ574" s="129">
        <v>4.0000000000000002E-4</v>
      </c>
      <c r="DK574" s="129" t="s">
        <v>4622</v>
      </c>
      <c r="DL574" s="129" t="s">
        <v>59</v>
      </c>
      <c r="DM574" s="129"/>
      <c r="DN574" s="129"/>
      <c r="DO574" s="130"/>
      <c r="DS574" s="129">
        <v>20</v>
      </c>
      <c r="DT574" s="129" t="s">
        <v>6016</v>
      </c>
      <c r="DW574" t="s">
        <v>5447</v>
      </c>
    </row>
    <row r="575" spans="1:127">
      <c r="A575" s="127">
        <v>249</v>
      </c>
      <c r="B575" s="128">
        <v>44756.023611111108</v>
      </c>
      <c r="C575" s="129" t="s">
        <v>52</v>
      </c>
      <c r="D575" s="129">
        <v>0</v>
      </c>
      <c r="E575" s="129">
        <v>0</v>
      </c>
      <c r="F575" s="129">
        <v>0</v>
      </c>
      <c r="G575" s="129" t="s">
        <v>54</v>
      </c>
      <c r="H575" s="129" t="s">
        <v>55</v>
      </c>
      <c r="I575" s="129" t="s">
        <v>55</v>
      </c>
      <c r="J575" s="129" t="s">
        <v>55</v>
      </c>
      <c r="K575" s="129" t="s">
        <v>18</v>
      </c>
      <c r="L575" s="129">
        <v>90</v>
      </c>
      <c r="M575" s="129" t="s">
        <v>173</v>
      </c>
      <c r="N575" s="129">
        <v>0</v>
      </c>
      <c r="O575" s="129" t="s">
        <v>173</v>
      </c>
      <c r="P575" s="129">
        <v>0</v>
      </c>
      <c r="Q575" s="129" t="s">
        <v>173</v>
      </c>
      <c r="R575" s="129">
        <v>0</v>
      </c>
      <c r="S575" s="129">
        <v>2</v>
      </c>
      <c r="T575" s="129" t="s">
        <v>174</v>
      </c>
      <c r="U575" s="129">
        <v>4.4238</v>
      </c>
      <c r="V575" s="129">
        <v>0.67869999999999997</v>
      </c>
      <c r="W575" s="129" t="s">
        <v>4623</v>
      </c>
      <c r="X575" s="129">
        <v>0.33079999999999998</v>
      </c>
      <c r="Y575" s="129">
        <v>41.201700000000002</v>
      </c>
      <c r="Z575" s="129">
        <v>0.37180000000000002</v>
      </c>
      <c r="AA575" s="129" t="s">
        <v>1367</v>
      </c>
      <c r="AB575" s="129">
        <v>1.5299999999999999E-2</v>
      </c>
      <c r="AC575" s="129" t="s">
        <v>179</v>
      </c>
      <c r="AD575" s="129">
        <v>8.8000000000000005E-3</v>
      </c>
      <c r="AE575" s="129" t="s">
        <v>179</v>
      </c>
      <c r="AF575" s="129">
        <v>1.6899999999999998E-2</v>
      </c>
      <c r="AG575" s="129">
        <v>0.5645</v>
      </c>
      <c r="AH575" s="129">
        <v>1.18E-2</v>
      </c>
      <c r="AI575" s="129">
        <v>7.3963999999999999</v>
      </c>
      <c r="AJ575" s="129">
        <v>3.2099999999999997E-2</v>
      </c>
      <c r="AK575" s="129">
        <v>0.64200000000000002</v>
      </c>
      <c r="AL575" s="129">
        <v>8.0000000000000002E-3</v>
      </c>
      <c r="AM575" s="129" t="s">
        <v>435</v>
      </c>
      <c r="AN575" s="129">
        <v>7.9000000000000008E-3</v>
      </c>
      <c r="AO575" s="129" t="s">
        <v>674</v>
      </c>
      <c r="AP575" s="129">
        <v>4.4999999999999997E-3</v>
      </c>
      <c r="AQ575" s="129">
        <v>0.1071</v>
      </c>
      <c r="AR575" s="129">
        <v>5.0000000000000001E-3</v>
      </c>
      <c r="AS575" s="129" t="s">
        <v>4624</v>
      </c>
      <c r="AT575" s="129">
        <v>2.8199999999999999E-2</v>
      </c>
      <c r="AU575" s="129" t="s">
        <v>179</v>
      </c>
      <c r="AV575" s="129">
        <v>4.0000000000000001E-3</v>
      </c>
      <c r="AW575" s="129">
        <v>8.3999999999999995E-3</v>
      </c>
      <c r="AX575" s="129">
        <v>1E-3</v>
      </c>
      <c r="AY575" s="129" t="s">
        <v>208</v>
      </c>
      <c r="AZ575" s="129">
        <v>8.0000000000000004E-4</v>
      </c>
      <c r="BA575" s="129">
        <v>4.8999999999999998E-3</v>
      </c>
      <c r="BB575" s="129">
        <v>5.9999999999999995E-4</v>
      </c>
      <c r="BC575" s="129" t="s">
        <v>267</v>
      </c>
      <c r="BD575" s="129">
        <v>5.0000000000000001E-4</v>
      </c>
      <c r="BE575" s="129" t="s">
        <v>179</v>
      </c>
      <c r="BF575" s="129">
        <v>2.9999999999999997E-4</v>
      </c>
      <c r="BG575" s="129" t="s">
        <v>246</v>
      </c>
      <c r="BH575" s="129">
        <v>1E-4</v>
      </c>
      <c r="BI575" s="129" t="s">
        <v>391</v>
      </c>
      <c r="BJ575" s="129">
        <v>2.0000000000000001E-4</v>
      </c>
      <c r="BK575" s="129">
        <v>0.01</v>
      </c>
      <c r="BL575" s="129">
        <v>5.0000000000000001E-4</v>
      </c>
      <c r="BM575" s="129">
        <v>2.2000000000000001E-3</v>
      </c>
      <c r="BN575" s="129">
        <v>2.9999999999999997E-4</v>
      </c>
      <c r="BO575" s="129" t="s">
        <v>230</v>
      </c>
      <c r="BP575" s="129">
        <v>5.0000000000000001E-4</v>
      </c>
      <c r="BQ575" s="129" t="s">
        <v>179</v>
      </c>
      <c r="BR575" s="129">
        <v>2.9999999999999997E-4</v>
      </c>
      <c r="BS575" s="129" t="s">
        <v>179</v>
      </c>
      <c r="BT575" s="129">
        <v>4.0000000000000002E-4</v>
      </c>
      <c r="BU575" s="129" t="s">
        <v>179</v>
      </c>
      <c r="BV575" s="129">
        <v>6.9999999999999999E-4</v>
      </c>
      <c r="BW575" s="129" t="s">
        <v>18</v>
      </c>
      <c r="BX575" s="129"/>
      <c r="BY575" s="129" t="s">
        <v>179</v>
      </c>
      <c r="BZ575" s="129">
        <v>1.1000000000000001E-3</v>
      </c>
      <c r="CA575" s="129" t="s">
        <v>179</v>
      </c>
      <c r="CB575" s="129">
        <v>8.0000000000000004E-4</v>
      </c>
      <c r="CC575" s="129" t="s">
        <v>179</v>
      </c>
      <c r="CD575" s="129">
        <v>2E-3</v>
      </c>
      <c r="CE575" s="129" t="s">
        <v>179</v>
      </c>
      <c r="CF575" s="129">
        <v>2.3E-3</v>
      </c>
      <c r="CG575" s="129" t="s">
        <v>216</v>
      </c>
      <c r="CH575" s="129">
        <v>1E-4</v>
      </c>
      <c r="CI575" s="129" t="s">
        <v>179</v>
      </c>
      <c r="CJ575" s="129">
        <v>6.7999999999999996E-3</v>
      </c>
      <c r="CK575" s="129" t="s">
        <v>179</v>
      </c>
      <c r="CL575" s="129">
        <v>1.09E-2</v>
      </c>
      <c r="CM575" s="129" t="s">
        <v>179</v>
      </c>
      <c r="CN575" s="129">
        <v>3.0000000000000001E-3</v>
      </c>
      <c r="CO575" s="129" t="s">
        <v>179</v>
      </c>
      <c r="CP575" s="129">
        <v>8.9999999999999998E-4</v>
      </c>
      <c r="CQ575" s="129" t="s">
        <v>179</v>
      </c>
      <c r="CR575" s="129">
        <v>3.3E-3</v>
      </c>
      <c r="CS575" s="129" t="s">
        <v>179</v>
      </c>
      <c r="CT575" s="129">
        <v>1.9E-3</v>
      </c>
      <c r="CU575" s="129" t="s">
        <v>18</v>
      </c>
      <c r="CV575" s="129"/>
      <c r="CW575" s="129" t="s">
        <v>18</v>
      </c>
      <c r="CX575" s="129"/>
      <c r="CY575" s="129" t="s">
        <v>179</v>
      </c>
      <c r="CZ575" s="129">
        <v>5.9999999999999995E-4</v>
      </c>
      <c r="DA575" s="129" t="s">
        <v>179</v>
      </c>
      <c r="DB575" s="129">
        <v>5.0000000000000001E-4</v>
      </c>
      <c r="DC575" s="129" t="s">
        <v>179</v>
      </c>
      <c r="DD575" s="129">
        <v>5.9999999999999995E-4</v>
      </c>
      <c r="DE575" s="129" t="s">
        <v>179</v>
      </c>
      <c r="DF575" s="129">
        <v>5.9999999999999995E-4</v>
      </c>
      <c r="DG575" s="129" t="s">
        <v>179</v>
      </c>
      <c r="DH575" s="129">
        <v>4.0000000000000002E-4</v>
      </c>
      <c r="DI575" s="129" t="s">
        <v>179</v>
      </c>
      <c r="DJ575" s="129">
        <v>2.9999999999999997E-4</v>
      </c>
      <c r="DK575" s="129" t="s">
        <v>4622</v>
      </c>
      <c r="DL575" s="129" t="s">
        <v>59</v>
      </c>
      <c r="DM575" s="129"/>
      <c r="DN575" s="129"/>
      <c r="DO575" s="130"/>
      <c r="DS575" s="129">
        <v>42</v>
      </c>
      <c r="DT575" s="129" t="s">
        <v>6014</v>
      </c>
      <c r="DW575" t="s">
        <v>5448</v>
      </c>
    </row>
    <row r="576" spans="1:127">
      <c r="A576" s="127">
        <v>250</v>
      </c>
      <c r="B576" s="128">
        <v>44756.025694444441</v>
      </c>
      <c r="C576" s="129" t="s">
        <v>52</v>
      </c>
      <c r="D576" s="129">
        <v>0</v>
      </c>
      <c r="E576" s="129">
        <v>0</v>
      </c>
      <c r="F576" s="129">
        <v>0</v>
      </c>
      <c r="G576" s="129" t="s">
        <v>54</v>
      </c>
      <c r="H576" s="129" t="s">
        <v>55</v>
      </c>
      <c r="I576" s="129" t="s">
        <v>55</v>
      </c>
      <c r="J576" s="129" t="s">
        <v>55</v>
      </c>
      <c r="K576" s="129" t="s">
        <v>18</v>
      </c>
      <c r="L576" s="129">
        <v>90</v>
      </c>
      <c r="M576" s="129" t="s">
        <v>173</v>
      </c>
      <c r="N576" s="129">
        <v>0</v>
      </c>
      <c r="O576" s="129" t="s">
        <v>173</v>
      </c>
      <c r="P576" s="129">
        <v>0</v>
      </c>
      <c r="Q576" s="129" t="s">
        <v>173</v>
      </c>
      <c r="R576" s="129">
        <v>0</v>
      </c>
      <c r="S576" s="129">
        <v>2</v>
      </c>
      <c r="T576" s="129" t="s">
        <v>174</v>
      </c>
      <c r="U576" s="129">
        <v>4.8710000000000004</v>
      </c>
      <c r="V576" s="129">
        <v>0.67069999999999996</v>
      </c>
      <c r="W576" s="129" t="s">
        <v>4625</v>
      </c>
      <c r="X576" s="129">
        <v>0.3246</v>
      </c>
      <c r="Y576" s="129">
        <v>39.834000000000003</v>
      </c>
      <c r="Z576" s="129">
        <v>0.36359999999999998</v>
      </c>
      <c r="AA576" s="129" t="s">
        <v>1051</v>
      </c>
      <c r="AB576" s="129">
        <v>1.4999999999999999E-2</v>
      </c>
      <c r="AC576" s="129" t="s">
        <v>179</v>
      </c>
      <c r="AD576" s="129">
        <v>8.5000000000000006E-3</v>
      </c>
      <c r="AE576" s="129" t="s">
        <v>179</v>
      </c>
      <c r="AF576" s="129">
        <v>1.66E-2</v>
      </c>
      <c r="AG576" s="129">
        <v>0.4546</v>
      </c>
      <c r="AH576" s="129">
        <v>1.0800000000000001E-2</v>
      </c>
      <c r="AI576" s="129">
        <v>7.4843999999999999</v>
      </c>
      <c r="AJ576" s="129">
        <v>3.2199999999999999E-2</v>
      </c>
      <c r="AK576" s="129">
        <v>0.64680000000000004</v>
      </c>
      <c r="AL576" s="129">
        <v>8.0000000000000002E-3</v>
      </c>
      <c r="AM576" s="129" t="s">
        <v>1145</v>
      </c>
      <c r="AN576" s="129">
        <v>8.3000000000000001E-3</v>
      </c>
      <c r="AO576" s="129" t="s">
        <v>1300</v>
      </c>
      <c r="AP576" s="129">
        <v>4.5999999999999999E-3</v>
      </c>
      <c r="AQ576" s="129">
        <v>0.1084</v>
      </c>
      <c r="AR576" s="129">
        <v>5.0000000000000001E-3</v>
      </c>
      <c r="AS576" s="129" t="s">
        <v>4626</v>
      </c>
      <c r="AT576" s="129">
        <v>2.7799999999999998E-2</v>
      </c>
      <c r="AU576" s="129" t="s">
        <v>179</v>
      </c>
      <c r="AV576" s="129">
        <v>3.8999999999999998E-3</v>
      </c>
      <c r="AW576" s="129">
        <v>7.7000000000000002E-3</v>
      </c>
      <c r="AX576" s="129">
        <v>1E-3</v>
      </c>
      <c r="AY576" s="129" t="s">
        <v>405</v>
      </c>
      <c r="AZ576" s="129">
        <v>8.0000000000000004E-4</v>
      </c>
      <c r="BA576" s="129">
        <v>5.5999999999999999E-3</v>
      </c>
      <c r="BB576" s="129">
        <v>6.9999999999999999E-4</v>
      </c>
      <c r="BC576" s="129" t="s">
        <v>267</v>
      </c>
      <c r="BD576" s="129">
        <v>5.0000000000000001E-4</v>
      </c>
      <c r="BE576" s="129" t="s">
        <v>179</v>
      </c>
      <c r="BF576" s="129">
        <v>2.9999999999999997E-4</v>
      </c>
      <c r="BG576" s="129" t="s">
        <v>179</v>
      </c>
      <c r="BH576" s="129">
        <v>1E-4</v>
      </c>
      <c r="BI576" s="129" t="s">
        <v>267</v>
      </c>
      <c r="BJ576" s="129">
        <v>2.0000000000000001E-4</v>
      </c>
      <c r="BK576" s="129">
        <v>1.04E-2</v>
      </c>
      <c r="BL576" s="129">
        <v>5.0000000000000001E-4</v>
      </c>
      <c r="BM576" s="129">
        <v>2.5000000000000001E-3</v>
      </c>
      <c r="BN576" s="129">
        <v>2.9999999999999997E-4</v>
      </c>
      <c r="BO576" s="129" t="s">
        <v>405</v>
      </c>
      <c r="BP576" s="129">
        <v>5.0000000000000001E-4</v>
      </c>
      <c r="BQ576" s="129" t="s">
        <v>179</v>
      </c>
      <c r="BR576" s="129">
        <v>2.9999999999999997E-4</v>
      </c>
      <c r="BS576" s="129" t="s">
        <v>179</v>
      </c>
      <c r="BT576" s="129">
        <v>4.0000000000000002E-4</v>
      </c>
      <c r="BU576" s="129" t="s">
        <v>179</v>
      </c>
      <c r="BV576" s="129">
        <v>6.9999999999999999E-4</v>
      </c>
      <c r="BW576" s="129" t="s">
        <v>18</v>
      </c>
      <c r="BX576" s="129"/>
      <c r="BY576" s="129" t="s">
        <v>179</v>
      </c>
      <c r="BZ576" s="129">
        <v>1.1000000000000001E-3</v>
      </c>
      <c r="CA576" s="129" t="s">
        <v>211</v>
      </c>
      <c r="CB576" s="129">
        <v>8.0000000000000004E-4</v>
      </c>
      <c r="CC576" s="129" t="s">
        <v>179</v>
      </c>
      <c r="CD576" s="129">
        <v>2.0999999999999999E-3</v>
      </c>
      <c r="CE576" s="129" t="s">
        <v>179</v>
      </c>
      <c r="CF576" s="129">
        <v>2.3E-3</v>
      </c>
      <c r="CG576" s="129" t="s">
        <v>179</v>
      </c>
      <c r="CH576" s="129">
        <v>1E-4</v>
      </c>
      <c r="CI576" s="129" t="s">
        <v>179</v>
      </c>
      <c r="CJ576" s="129">
        <v>7.1999999999999998E-3</v>
      </c>
      <c r="CK576" s="129" t="s">
        <v>179</v>
      </c>
      <c r="CL576" s="129">
        <v>1.1299999999999999E-2</v>
      </c>
      <c r="CM576" s="129" t="s">
        <v>179</v>
      </c>
      <c r="CN576" s="129">
        <v>3.8E-3</v>
      </c>
      <c r="CO576" s="129" t="s">
        <v>179</v>
      </c>
      <c r="CP576" s="129">
        <v>8.9999999999999998E-4</v>
      </c>
      <c r="CQ576" s="129" t="s">
        <v>179</v>
      </c>
      <c r="CR576" s="129">
        <v>3.2000000000000002E-3</v>
      </c>
      <c r="CS576" s="129" t="s">
        <v>179</v>
      </c>
      <c r="CT576" s="129">
        <v>1.9E-3</v>
      </c>
      <c r="CU576" s="129" t="s">
        <v>179</v>
      </c>
      <c r="CV576" s="129">
        <v>8.0000000000000004E-4</v>
      </c>
      <c r="CW576" s="129" t="s">
        <v>18</v>
      </c>
      <c r="CX576" s="129"/>
      <c r="CY576" s="129" t="s">
        <v>179</v>
      </c>
      <c r="CZ576" s="129">
        <v>5.0000000000000001E-4</v>
      </c>
      <c r="DA576" s="129" t="s">
        <v>179</v>
      </c>
      <c r="DB576" s="129">
        <v>5.9999999999999995E-4</v>
      </c>
      <c r="DC576" s="129" t="s">
        <v>179</v>
      </c>
      <c r="DD576" s="129">
        <v>5.9999999999999995E-4</v>
      </c>
      <c r="DE576" s="129" t="s">
        <v>179</v>
      </c>
      <c r="DF576" s="129">
        <v>5.9999999999999995E-4</v>
      </c>
      <c r="DG576" s="129" t="s">
        <v>179</v>
      </c>
      <c r="DH576" s="129">
        <v>4.0000000000000002E-4</v>
      </c>
      <c r="DI576" s="129" t="s">
        <v>179</v>
      </c>
      <c r="DJ576" s="129">
        <v>4.0000000000000002E-4</v>
      </c>
      <c r="DK576" s="129" t="s">
        <v>4622</v>
      </c>
      <c r="DL576" s="129" t="s">
        <v>59</v>
      </c>
      <c r="DM576" s="129"/>
      <c r="DN576" s="129"/>
      <c r="DO576" s="130"/>
      <c r="DS576" s="129">
        <v>62</v>
      </c>
      <c r="DT576" s="129" t="s">
        <v>6025</v>
      </c>
      <c r="DW576" t="s">
        <v>5449</v>
      </c>
    </row>
    <row r="577" spans="1:127">
      <c r="A577" s="127">
        <v>251</v>
      </c>
      <c r="B577" s="128">
        <v>44756.030555555553</v>
      </c>
      <c r="C577" s="129" t="s">
        <v>52</v>
      </c>
      <c r="D577" s="129">
        <v>0</v>
      </c>
      <c r="E577" s="129">
        <v>0</v>
      </c>
      <c r="F577" s="129">
        <v>0</v>
      </c>
      <c r="G577" s="129" t="s">
        <v>54</v>
      </c>
      <c r="H577" s="129" t="s">
        <v>55</v>
      </c>
      <c r="I577" s="129" t="s">
        <v>55</v>
      </c>
      <c r="J577" s="129" t="s">
        <v>55</v>
      </c>
      <c r="K577" s="129" t="s">
        <v>18</v>
      </c>
      <c r="L577" s="129">
        <v>90</v>
      </c>
      <c r="M577" s="129" t="s">
        <v>173</v>
      </c>
      <c r="N577" s="129">
        <v>0</v>
      </c>
      <c r="O577" s="129" t="s">
        <v>173</v>
      </c>
      <c r="P577" s="129">
        <v>0</v>
      </c>
      <c r="Q577" s="129" t="s">
        <v>173</v>
      </c>
      <c r="R577" s="129">
        <v>0</v>
      </c>
      <c r="S577" s="129">
        <v>2</v>
      </c>
      <c r="T577" s="129" t="s">
        <v>174</v>
      </c>
      <c r="U577" s="129">
        <v>5.4290000000000003</v>
      </c>
      <c r="V577" s="129">
        <v>0.69699999999999995</v>
      </c>
      <c r="W577" s="129" t="s">
        <v>4627</v>
      </c>
      <c r="X577" s="129">
        <v>0.32900000000000001</v>
      </c>
      <c r="Y577" s="129">
        <v>41.162300000000002</v>
      </c>
      <c r="Z577" s="129">
        <v>0.36699999999999999</v>
      </c>
      <c r="AA577" s="129" t="s">
        <v>3005</v>
      </c>
      <c r="AB577" s="129">
        <v>1.5900000000000001E-2</v>
      </c>
      <c r="AC577" s="129" t="s">
        <v>179</v>
      </c>
      <c r="AD577" s="129">
        <v>8.6999999999999994E-3</v>
      </c>
      <c r="AE577" s="129" t="s">
        <v>179</v>
      </c>
      <c r="AF577" s="129">
        <v>1.66E-2</v>
      </c>
      <c r="AG577" s="129">
        <v>0.1399</v>
      </c>
      <c r="AH577" s="129">
        <v>7.4999999999999997E-3</v>
      </c>
      <c r="AI577" s="129">
        <v>8.2691999999999997</v>
      </c>
      <c r="AJ577" s="129">
        <v>3.3700000000000001E-2</v>
      </c>
      <c r="AK577" s="129">
        <v>0.66190000000000004</v>
      </c>
      <c r="AL577" s="129">
        <v>8.2000000000000007E-3</v>
      </c>
      <c r="AM577" s="129" t="s">
        <v>1449</v>
      </c>
      <c r="AN577" s="129">
        <v>8.0999999999999996E-3</v>
      </c>
      <c r="AO577" s="129" t="s">
        <v>448</v>
      </c>
      <c r="AP577" s="129">
        <v>4.4999999999999997E-3</v>
      </c>
      <c r="AQ577" s="129">
        <v>0.1205</v>
      </c>
      <c r="AR577" s="129">
        <v>5.1000000000000004E-3</v>
      </c>
      <c r="AS577" s="129" t="s">
        <v>4628</v>
      </c>
      <c r="AT577" s="129">
        <v>2.47E-2</v>
      </c>
      <c r="AU577" s="129" t="s">
        <v>316</v>
      </c>
      <c r="AV577" s="129">
        <v>3.5000000000000001E-3</v>
      </c>
      <c r="AW577" s="129">
        <v>1.03E-2</v>
      </c>
      <c r="AX577" s="129">
        <v>1.1000000000000001E-3</v>
      </c>
      <c r="AY577" s="129" t="s">
        <v>424</v>
      </c>
      <c r="AZ577" s="129">
        <v>8.0000000000000004E-4</v>
      </c>
      <c r="BA577" s="129">
        <v>6.7000000000000002E-3</v>
      </c>
      <c r="BB577" s="129">
        <v>6.9999999999999999E-4</v>
      </c>
      <c r="BC577" s="129" t="s">
        <v>304</v>
      </c>
      <c r="BD577" s="129">
        <v>4.0000000000000002E-4</v>
      </c>
      <c r="BE577" s="129" t="s">
        <v>179</v>
      </c>
      <c r="BF577" s="129">
        <v>2.0000000000000001E-4</v>
      </c>
      <c r="BG577" s="129" t="s">
        <v>179</v>
      </c>
      <c r="BH577" s="129">
        <v>1E-4</v>
      </c>
      <c r="BI577" s="129" t="s">
        <v>318</v>
      </c>
      <c r="BJ577" s="129">
        <v>2.0000000000000001E-4</v>
      </c>
      <c r="BK577" s="129">
        <v>2.0199999999999999E-2</v>
      </c>
      <c r="BL577" s="129">
        <v>5.9999999999999995E-4</v>
      </c>
      <c r="BM577" s="129">
        <v>2.8999999999999998E-3</v>
      </c>
      <c r="BN577" s="129">
        <v>2.9999999999999997E-4</v>
      </c>
      <c r="BO577" s="129" t="s">
        <v>244</v>
      </c>
      <c r="BP577" s="129">
        <v>5.9999999999999995E-4</v>
      </c>
      <c r="BQ577" s="129" t="s">
        <v>179</v>
      </c>
      <c r="BR577" s="129">
        <v>2.9999999999999997E-4</v>
      </c>
      <c r="BS577" s="129" t="s">
        <v>179</v>
      </c>
      <c r="BT577" s="129">
        <v>2.9999999999999997E-4</v>
      </c>
      <c r="BU577" s="129" t="s">
        <v>179</v>
      </c>
      <c r="BV577" s="129">
        <v>6.9999999999999999E-4</v>
      </c>
      <c r="BW577" s="129" t="s">
        <v>191</v>
      </c>
      <c r="BX577" s="129">
        <v>8.9999999999999998E-4</v>
      </c>
      <c r="BY577" s="129" t="s">
        <v>18</v>
      </c>
      <c r="BZ577" s="129"/>
      <c r="CA577" s="129" t="s">
        <v>179</v>
      </c>
      <c r="CB577" s="129">
        <v>8.0000000000000004E-4</v>
      </c>
      <c r="CC577" s="129" t="s">
        <v>179</v>
      </c>
      <c r="CD577" s="129">
        <v>2E-3</v>
      </c>
      <c r="CE577" s="129" t="s">
        <v>194</v>
      </c>
      <c r="CF577" s="129">
        <v>2.3E-3</v>
      </c>
      <c r="CG577" s="129" t="s">
        <v>216</v>
      </c>
      <c r="CH577" s="129">
        <v>1E-4</v>
      </c>
      <c r="CI577" s="129" t="s">
        <v>179</v>
      </c>
      <c r="CJ577" s="129">
        <v>6.8999999999999999E-3</v>
      </c>
      <c r="CK577" s="129" t="s">
        <v>179</v>
      </c>
      <c r="CL577" s="129">
        <v>1.0800000000000001E-2</v>
      </c>
      <c r="CM577" s="129" t="s">
        <v>179</v>
      </c>
      <c r="CN577" s="129">
        <v>3.0000000000000001E-3</v>
      </c>
      <c r="CO577" s="129" t="s">
        <v>179</v>
      </c>
      <c r="CP577" s="129">
        <v>8.0000000000000004E-4</v>
      </c>
      <c r="CQ577" s="129" t="s">
        <v>179</v>
      </c>
      <c r="CR577" s="129">
        <v>3.2000000000000002E-3</v>
      </c>
      <c r="CS577" s="129" t="s">
        <v>179</v>
      </c>
      <c r="CT577" s="129">
        <v>1.8E-3</v>
      </c>
      <c r="CU577" s="129" t="s">
        <v>18</v>
      </c>
      <c r="CV577" s="129"/>
      <c r="CW577" s="129" t="s">
        <v>179</v>
      </c>
      <c r="CX577" s="129">
        <v>5.9999999999999995E-4</v>
      </c>
      <c r="CY577" s="129" t="s">
        <v>179</v>
      </c>
      <c r="CZ577" s="129">
        <v>5.0000000000000001E-4</v>
      </c>
      <c r="DA577" s="129" t="s">
        <v>179</v>
      </c>
      <c r="DB577" s="129">
        <v>5.0000000000000001E-4</v>
      </c>
      <c r="DC577" s="129" t="s">
        <v>179</v>
      </c>
      <c r="DD577" s="129">
        <v>5.0000000000000001E-4</v>
      </c>
      <c r="DE577" s="129" t="s">
        <v>179</v>
      </c>
      <c r="DF577" s="129">
        <v>5.0000000000000001E-4</v>
      </c>
      <c r="DG577" s="129" t="s">
        <v>179</v>
      </c>
      <c r="DH577" s="129">
        <v>4.0000000000000002E-4</v>
      </c>
      <c r="DI577" s="129" t="s">
        <v>179</v>
      </c>
      <c r="DJ577" s="129">
        <v>2.9999999999999997E-4</v>
      </c>
      <c r="DK577" s="129" t="s">
        <v>4629</v>
      </c>
      <c r="DL577" s="129" t="s">
        <v>59</v>
      </c>
      <c r="DM577" s="129"/>
      <c r="DN577" s="129"/>
      <c r="DO577" s="130"/>
      <c r="DS577" s="129">
        <v>11</v>
      </c>
      <c r="DT577" s="129" t="s">
        <v>5981</v>
      </c>
      <c r="DW577" t="s">
        <v>5450</v>
      </c>
    </row>
    <row r="578" spans="1:127">
      <c r="A578" s="127">
        <v>252</v>
      </c>
      <c r="B578" s="128">
        <v>44756.031944444447</v>
      </c>
      <c r="C578" s="129" t="s">
        <v>52</v>
      </c>
      <c r="D578" s="129">
        <v>0</v>
      </c>
      <c r="E578" s="129">
        <v>0</v>
      </c>
      <c r="F578" s="129">
        <v>0</v>
      </c>
      <c r="G578" s="129" t="s">
        <v>54</v>
      </c>
      <c r="H578" s="129" t="s">
        <v>55</v>
      </c>
      <c r="I578" s="129" t="s">
        <v>55</v>
      </c>
      <c r="J578" s="129" t="s">
        <v>55</v>
      </c>
      <c r="K578" s="129" t="s">
        <v>18</v>
      </c>
      <c r="L578" s="129">
        <v>90</v>
      </c>
      <c r="M578" s="129" t="s">
        <v>173</v>
      </c>
      <c r="N578" s="129">
        <v>0</v>
      </c>
      <c r="O578" s="129" t="s">
        <v>173</v>
      </c>
      <c r="P578" s="129">
        <v>0</v>
      </c>
      <c r="Q578" s="129" t="s">
        <v>173</v>
      </c>
      <c r="R578" s="129">
        <v>0</v>
      </c>
      <c r="S578" s="129">
        <v>2</v>
      </c>
      <c r="T578" s="129" t="s">
        <v>174</v>
      </c>
      <c r="U578" s="129">
        <v>4.6458000000000004</v>
      </c>
      <c r="V578" s="129">
        <v>0.67559999999999998</v>
      </c>
      <c r="W578" s="129" t="s">
        <v>4630</v>
      </c>
      <c r="X578" s="129">
        <v>0.32490000000000002</v>
      </c>
      <c r="Y578" s="129">
        <v>40.678400000000003</v>
      </c>
      <c r="Z578" s="129">
        <v>0.3644</v>
      </c>
      <c r="AA578" s="129" t="s">
        <v>423</v>
      </c>
      <c r="AB578" s="129">
        <v>1.5299999999999999E-2</v>
      </c>
      <c r="AC578" s="129" t="s">
        <v>179</v>
      </c>
      <c r="AD578" s="129">
        <v>8.5000000000000006E-3</v>
      </c>
      <c r="AE578" s="129" t="s">
        <v>179</v>
      </c>
      <c r="AF578" s="129">
        <v>1.7000000000000001E-2</v>
      </c>
      <c r="AG578" s="129">
        <v>0.12540000000000001</v>
      </c>
      <c r="AH578" s="129">
        <v>7.3000000000000001E-3</v>
      </c>
      <c r="AI578" s="129">
        <v>7.8009000000000004</v>
      </c>
      <c r="AJ578" s="129">
        <v>3.2800000000000003E-2</v>
      </c>
      <c r="AK578" s="129">
        <v>0.66820000000000002</v>
      </c>
      <c r="AL578" s="129">
        <v>8.2000000000000007E-3</v>
      </c>
      <c r="AM578" s="129" t="s">
        <v>1759</v>
      </c>
      <c r="AN578" s="129">
        <v>7.9000000000000008E-3</v>
      </c>
      <c r="AO578" s="129" t="s">
        <v>662</v>
      </c>
      <c r="AP578" s="129">
        <v>4.4999999999999997E-3</v>
      </c>
      <c r="AQ578" s="129">
        <v>0.1033</v>
      </c>
      <c r="AR578" s="129">
        <v>4.7999999999999996E-3</v>
      </c>
      <c r="AS578" s="129" t="s">
        <v>4631</v>
      </c>
      <c r="AT578" s="129">
        <v>2.5100000000000001E-2</v>
      </c>
      <c r="AU578" s="129" t="s">
        <v>228</v>
      </c>
      <c r="AV578" s="129">
        <v>3.5999999999999999E-3</v>
      </c>
      <c r="AW578" s="129">
        <v>1.0500000000000001E-2</v>
      </c>
      <c r="AX578" s="129">
        <v>1E-3</v>
      </c>
      <c r="AY578" s="129" t="s">
        <v>559</v>
      </c>
      <c r="AZ578" s="129">
        <v>8.0000000000000004E-4</v>
      </c>
      <c r="BA578" s="129">
        <v>7.0000000000000001E-3</v>
      </c>
      <c r="BB578" s="129">
        <v>6.9999999999999999E-4</v>
      </c>
      <c r="BC578" s="129" t="s">
        <v>267</v>
      </c>
      <c r="BD578" s="129">
        <v>4.0000000000000002E-4</v>
      </c>
      <c r="BE578" s="129" t="s">
        <v>179</v>
      </c>
      <c r="BF578" s="129">
        <v>2.9999999999999997E-4</v>
      </c>
      <c r="BG578" s="129" t="s">
        <v>179</v>
      </c>
      <c r="BH578" s="129">
        <v>1E-4</v>
      </c>
      <c r="BI578" s="129" t="s">
        <v>246</v>
      </c>
      <c r="BJ578" s="129">
        <v>2.0000000000000001E-4</v>
      </c>
      <c r="BK578" s="129">
        <v>1.12E-2</v>
      </c>
      <c r="BL578" s="129">
        <v>5.0000000000000001E-4</v>
      </c>
      <c r="BM578" s="129">
        <v>2.8999999999999998E-3</v>
      </c>
      <c r="BN578" s="129">
        <v>2.9999999999999997E-4</v>
      </c>
      <c r="BO578" s="129" t="s">
        <v>625</v>
      </c>
      <c r="BP578" s="129">
        <v>5.9999999999999995E-4</v>
      </c>
      <c r="BQ578" s="129" t="s">
        <v>179</v>
      </c>
      <c r="BR578" s="129">
        <v>2.9999999999999997E-4</v>
      </c>
      <c r="BS578" s="129" t="s">
        <v>179</v>
      </c>
      <c r="BT578" s="129">
        <v>4.0000000000000002E-4</v>
      </c>
      <c r="BU578" s="129" t="s">
        <v>179</v>
      </c>
      <c r="BV578" s="129">
        <v>6.9999999999999999E-4</v>
      </c>
      <c r="BW578" s="129" t="s">
        <v>18</v>
      </c>
      <c r="BX578" s="129"/>
      <c r="BY578" s="129" t="s">
        <v>179</v>
      </c>
      <c r="BZ578" s="129">
        <v>1.1000000000000001E-3</v>
      </c>
      <c r="CA578" s="129" t="s">
        <v>179</v>
      </c>
      <c r="CB578" s="129">
        <v>8.0000000000000004E-4</v>
      </c>
      <c r="CC578" s="129" t="s">
        <v>179</v>
      </c>
      <c r="CD578" s="129">
        <v>2E-3</v>
      </c>
      <c r="CE578" s="129" t="s">
        <v>179</v>
      </c>
      <c r="CF578" s="129">
        <v>2.3E-3</v>
      </c>
      <c r="CG578" s="129" t="s">
        <v>179</v>
      </c>
      <c r="CH578" s="129">
        <v>1E-4</v>
      </c>
      <c r="CI578" s="129" t="s">
        <v>179</v>
      </c>
      <c r="CJ578" s="129">
        <v>7.0000000000000001E-3</v>
      </c>
      <c r="CK578" s="129" t="s">
        <v>179</v>
      </c>
      <c r="CL578" s="129">
        <v>1.09E-2</v>
      </c>
      <c r="CM578" s="129" t="s">
        <v>179</v>
      </c>
      <c r="CN578" s="129">
        <v>3.3E-3</v>
      </c>
      <c r="CO578" s="129" t="s">
        <v>179</v>
      </c>
      <c r="CP578" s="129">
        <v>8.0000000000000004E-4</v>
      </c>
      <c r="CQ578" s="129" t="s">
        <v>179</v>
      </c>
      <c r="CR578" s="129">
        <v>3.2000000000000002E-3</v>
      </c>
      <c r="CS578" s="129" t="s">
        <v>179</v>
      </c>
      <c r="CT578" s="129">
        <v>1.9E-3</v>
      </c>
      <c r="CU578" s="129" t="s">
        <v>179</v>
      </c>
      <c r="CV578" s="129">
        <v>8.0000000000000004E-4</v>
      </c>
      <c r="CW578" s="129" t="s">
        <v>18</v>
      </c>
      <c r="CX578" s="129"/>
      <c r="CY578" s="129" t="s">
        <v>179</v>
      </c>
      <c r="CZ578" s="129">
        <v>5.9999999999999995E-4</v>
      </c>
      <c r="DA578" s="129" t="s">
        <v>179</v>
      </c>
      <c r="DB578" s="129">
        <v>5.0000000000000001E-4</v>
      </c>
      <c r="DC578" s="129" t="s">
        <v>179</v>
      </c>
      <c r="DD578" s="129">
        <v>5.0000000000000001E-4</v>
      </c>
      <c r="DE578" s="129" t="s">
        <v>179</v>
      </c>
      <c r="DF578" s="129">
        <v>5.9999999999999995E-4</v>
      </c>
      <c r="DG578" s="129" t="s">
        <v>179</v>
      </c>
      <c r="DH578" s="129">
        <v>4.0000000000000002E-4</v>
      </c>
      <c r="DI578" s="129" t="s">
        <v>179</v>
      </c>
      <c r="DJ578" s="129">
        <v>4.0000000000000002E-4</v>
      </c>
      <c r="DK578" s="129" t="s">
        <v>4629</v>
      </c>
      <c r="DL578" s="129" t="s">
        <v>59</v>
      </c>
      <c r="DM578" s="129"/>
      <c r="DN578" s="129"/>
      <c r="DO578" s="130"/>
      <c r="DS578" s="129">
        <v>26</v>
      </c>
      <c r="DT578" s="129" t="s">
        <v>6024</v>
      </c>
      <c r="DW578" t="s">
        <v>5451</v>
      </c>
    </row>
    <row r="579" spans="1:127">
      <c r="A579" s="127">
        <v>253</v>
      </c>
      <c r="B579" s="128">
        <v>44756.035416666666</v>
      </c>
      <c r="C579" s="129" t="s">
        <v>52</v>
      </c>
      <c r="D579" s="129">
        <v>0</v>
      </c>
      <c r="E579" s="129">
        <v>0</v>
      </c>
      <c r="F579" s="129">
        <v>0</v>
      </c>
      <c r="G579" s="129" t="s">
        <v>54</v>
      </c>
      <c r="H579" s="129" t="s">
        <v>55</v>
      </c>
      <c r="I579" s="129" t="s">
        <v>55</v>
      </c>
      <c r="J579" s="129" t="s">
        <v>55</v>
      </c>
      <c r="K579" s="129" t="s">
        <v>18</v>
      </c>
      <c r="L579" s="129">
        <v>90</v>
      </c>
      <c r="M579" s="129" t="s">
        <v>173</v>
      </c>
      <c r="N579" s="129">
        <v>0</v>
      </c>
      <c r="O579" s="129" t="s">
        <v>173</v>
      </c>
      <c r="P579" s="129">
        <v>0</v>
      </c>
      <c r="Q579" s="129" t="s">
        <v>173</v>
      </c>
      <c r="R579" s="129">
        <v>0</v>
      </c>
      <c r="S579" s="129">
        <v>2</v>
      </c>
      <c r="T579" s="129" t="s">
        <v>174</v>
      </c>
      <c r="U579" s="129">
        <v>5.5415000000000001</v>
      </c>
      <c r="V579" s="129">
        <v>0.71499999999999997</v>
      </c>
      <c r="W579" s="129" t="s">
        <v>4632</v>
      </c>
      <c r="X579" s="129">
        <v>0.31950000000000001</v>
      </c>
      <c r="Y579" s="129">
        <v>40.901699999999998</v>
      </c>
      <c r="Z579" s="129">
        <v>0.36880000000000002</v>
      </c>
      <c r="AA579" s="129" t="s">
        <v>179</v>
      </c>
      <c r="AB579" s="129">
        <v>1.52E-2</v>
      </c>
      <c r="AC579" s="129" t="s">
        <v>179</v>
      </c>
      <c r="AD579" s="129">
        <v>8.6999999999999994E-3</v>
      </c>
      <c r="AE579" s="129" t="s">
        <v>179</v>
      </c>
      <c r="AF579" s="129">
        <v>1.6799999999999999E-2</v>
      </c>
      <c r="AG579" s="129">
        <v>0.2772</v>
      </c>
      <c r="AH579" s="129">
        <v>9.1999999999999998E-3</v>
      </c>
      <c r="AI579" s="129">
        <v>7.3962000000000003</v>
      </c>
      <c r="AJ579" s="129">
        <v>3.2099999999999997E-2</v>
      </c>
      <c r="AK579" s="129">
        <v>0.65980000000000005</v>
      </c>
      <c r="AL579" s="129">
        <v>8.0999999999999996E-3</v>
      </c>
      <c r="AM579" s="129" t="s">
        <v>1701</v>
      </c>
      <c r="AN579" s="129">
        <v>8.2000000000000007E-3</v>
      </c>
      <c r="AO579" s="129" t="s">
        <v>564</v>
      </c>
      <c r="AP579" s="129">
        <v>4.5999999999999999E-3</v>
      </c>
      <c r="AQ579" s="129">
        <v>0.13730000000000001</v>
      </c>
      <c r="AR579" s="129">
        <v>5.4999999999999997E-3</v>
      </c>
      <c r="AS579" s="129" t="s">
        <v>4633</v>
      </c>
      <c r="AT579" s="129">
        <v>2.7900000000000001E-2</v>
      </c>
      <c r="AU579" s="129" t="s">
        <v>179</v>
      </c>
      <c r="AV579" s="129">
        <v>3.8999999999999998E-3</v>
      </c>
      <c r="AW579" s="129">
        <v>8.3000000000000001E-3</v>
      </c>
      <c r="AX579" s="129">
        <v>1E-3</v>
      </c>
      <c r="AY579" s="129" t="s">
        <v>1085</v>
      </c>
      <c r="AZ579" s="129">
        <v>8.0000000000000004E-4</v>
      </c>
      <c r="BA579" s="129">
        <v>5.8999999999999999E-3</v>
      </c>
      <c r="BB579" s="129">
        <v>6.9999999999999999E-4</v>
      </c>
      <c r="BC579" s="129" t="s">
        <v>212</v>
      </c>
      <c r="BD579" s="129">
        <v>5.0000000000000001E-4</v>
      </c>
      <c r="BE579" s="129" t="s">
        <v>179</v>
      </c>
      <c r="BF579" s="129">
        <v>2.9999999999999997E-4</v>
      </c>
      <c r="BG579" s="129" t="s">
        <v>179</v>
      </c>
      <c r="BH579" s="129">
        <v>1E-4</v>
      </c>
      <c r="BI579" s="129" t="s">
        <v>192</v>
      </c>
      <c r="BJ579" s="129">
        <v>2.0000000000000001E-4</v>
      </c>
      <c r="BK579" s="129">
        <v>1.0200000000000001E-2</v>
      </c>
      <c r="BL579" s="129">
        <v>5.0000000000000001E-4</v>
      </c>
      <c r="BM579" s="129">
        <v>2.7000000000000001E-3</v>
      </c>
      <c r="BN579" s="129">
        <v>2.9999999999999997E-4</v>
      </c>
      <c r="BO579" s="129" t="s">
        <v>266</v>
      </c>
      <c r="BP579" s="129">
        <v>5.0000000000000001E-4</v>
      </c>
      <c r="BQ579" s="129" t="s">
        <v>179</v>
      </c>
      <c r="BR579" s="129">
        <v>2.9999999999999997E-4</v>
      </c>
      <c r="BS579" s="129" t="s">
        <v>179</v>
      </c>
      <c r="BT579" s="129">
        <v>4.0000000000000002E-4</v>
      </c>
      <c r="BU579" s="129" t="s">
        <v>179</v>
      </c>
      <c r="BV579" s="129">
        <v>6.9999999999999999E-4</v>
      </c>
      <c r="BW579" s="129" t="s">
        <v>18</v>
      </c>
      <c r="BX579" s="129"/>
      <c r="BY579" s="129" t="s">
        <v>179</v>
      </c>
      <c r="BZ579" s="129">
        <v>1.1000000000000001E-3</v>
      </c>
      <c r="CA579" s="129" t="s">
        <v>179</v>
      </c>
      <c r="CB579" s="129">
        <v>8.0000000000000004E-4</v>
      </c>
      <c r="CC579" s="129" t="s">
        <v>179</v>
      </c>
      <c r="CD579" s="129">
        <v>2.0999999999999999E-3</v>
      </c>
      <c r="CE579" s="129" t="s">
        <v>179</v>
      </c>
      <c r="CF579" s="129">
        <v>2.3E-3</v>
      </c>
      <c r="CG579" s="129" t="s">
        <v>216</v>
      </c>
      <c r="CH579" s="129">
        <v>1E-4</v>
      </c>
      <c r="CI579" s="129" t="s">
        <v>179</v>
      </c>
      <c r="CJ579" s="129">
        <v>7.3000000000000001E-3</v>
      </c>
      <c r="CK579" s="129" t="s">
        <v>179</v>
      </c>
      <c r="CL579" s="129">
        <v>1.12E-2</v>
      </c>
      <c r="CM579" s="129" t="s">
        <v>179</v>
      </c>
      <c r="CN579" s="129">
        <v>3.0000000000000001E-3</v>
      </c>
      <c r="CO579" s="129" t="s">
        <v>179</v>
      </c>
      <c r="CP579" s="129">
        <v>8.9999999999999998E-4</v>
      </c>
      <c r="CQ579" s="129" t="s">
        <v>179</v>
      </c>
      <c r="CR579" s="129">
        <v>3.3999999999999998E-3</v>
      </c>
      <c r="CS579" s="129" t="s">
        <v>179</v>
      </c>
      <c r="CT579" s="129">
        <v>1.8E-3</v>
      </c>
      <c r="CU579" s="129" t="s">
        <v>179</v>
      </c>
      <c r="CV579" s="129">
        <v>8.9999999999999998E-4</v>
      </c>
      <c r="CW579" s="129" t="s">
        <v>179</v>
      </c>
      <c r="CX579" s="129">
        <v>5.9999999999999995E-4</v>
      </c>
      <c r="CY579" s="129" t="s">
        <v>179</v>
      </c>
      <c r="CZ579" s="129">
        <v>5.0000000000000001E-4</v>
      </c>
      <c r="DA579" s="129" t="s">
        <v>179</v>
      </c>
      <c r="DB579" s="129">
        <v>5.9999999999999995E-4</v>
      </c>
      <c r="DC579" s="129" t="s">
        <v>179</v>
      </c>
      <c r="DD579" s="129">
        <v>5.9999999999999995E-4</v>
      </c>
      <c r="DE579" s="129" t="s">
        <v>179</v>
      </c>
      <c r="DF579" s="129">
        <v>5.9999999999999995E-4</v>
      </c>
      <c r="DG579" s="129" t="s">
        <v>179</v>
      </c>
      <c r="DH579" s="129">
        <v>4.0000000000000002E-4</v>
      </c>
      <c r="DI579" s="129" t="s">
        <v>179</v>
      </c>
      <c r="DJ579" s="129">
        <v>4.0000000000000002E-4</v>
      </c>
      <c r="DK579" s="129" t="s">
        <v>4629</v>
      </c>
      <c r="DL579" s="129" t="s">
        <v>59</v>
      </c>
      <c r="DM579" s="129"/>
      <c r="DN579" s="129"/>
      <c r="DO579" s="130"/>
      <c r="DS579" s="129">
        <v>40</v>
      </c>
      <c r="DT579" s="129" t="s">
        <v>5992</v>
      </c>
      <c r="DW579" t="s">
        <v>5452</v>
      </c>
    </row>
    <row r="580" spans="1:127">
      <c r="A580" s="127">
        <v>254</v>
      </c>
      <c r="B580" s="128">
        <v>44756.036805555559</v>
      </c>
      <c r="C580" s="129" t="s">
        <v>52</v>
      </c>
      <c r="D580" s="129">
        <v>0</v>
      </c>
      <c r="E580" s="129">
        <v>0</v>
      </c>
      <c r="F580" s="129">
        <v>0</v>
      </c>
      <c r="G580" s="129" t="s">
        <v>54</v>
      </c>
      <c r="H580" s="129" t="s">
        <v>55</v>
      </c>
      <c r="I580" s="129" t="s">
        <v>55</v>
      </c>
      <c r="J580" s="129" t="s">
        <v>55</v>
      </c>
      <c r="K580" s="129" t="s">
        <v>18</v>
      </c>
      <c r="L580" s="129">
        <v>90</v>
      </c>
      <c r="M580" s="129" t="s">
        <v>173</v>
      </c>
      <c r="N580" s="129">
        <v>0</v>
      </c>
      <c r="O580" s="129" t="s">
        <v>173</v>
      </c>
      <c r="P580" s="129">
        <v>0</v>
      </c>
      <c r="Q580" s="129" t="s">
        <v>173</v>
      </c>
      <c r="R580" s="129">
        <v>0</v>
      </c>
      <c r="S580" s="129">
        <v>2</v>
      </c>
      <c r="T580" s="129" t="s">
        <v>174</v>
      </c>
      <c r="U580" s="129">
        <v>4.3869999999999996</v>
      </c>
      <c r="V580" s="129">
        <v>0.67110000000000003</v>
      </c>
      <c r="W580" s="129" t="s">
        <v>4634</v>
      </c>
      <c r="X580" s="129">
        <v>0.309</v>
      </c>
      <c r="Y580" s="129">
        <v>38.220999999999997</v>
      </c>
      <c r="Z580" s="129">
        <v>0.35060000000000002</v>
      </c>
      <c r="AA580" s="129" t="s">
        <v>2889</v>
      </c>
      <c r="AB580" s="129">
        <v>1.5299999999999999E-2</v>
      </c>
      <c r="AC580" s="129" t="s">
        <v>179</v>
      </c>
      <c r="AD580" s="129">
        <v>8.6E-3</v>
      </c>
      <c r="AE580" s="129" t="s">
        <v>179</v>
      </c>
      <c r="AF580" s="129">
        <v>1.6400000000000001E-2</v>
      </c>
      <c r="AG580" s="129">
        <v>0.1193</v>
      </c>
      <c r="AH580" s="129">
        <v>7.0000000000000001E-3</v>
      </c>
      <c r="AI580" s="129">
        <v>7.4599000000000002</v>
      </c>
      <c r="AJ580" s="129">
        <v>3.1899999999999998E-2</v>
      </c>
      <c r="AK580" s="129">
        <v>0.62709999999999999</v>
      </c>
      <c r="AL580" s="129">
        <v>7.9000000000000008E-3</v>
      </c>
      <c r="AM580" s="129" t="s">
        <v>431</v>
      </c>
      <c r="AN580" s="129">
        <v>7.7999999999999996E-3</v>
      </c>
      <c r="AO580" s="129" t="s">
        <v>972</v>
      </c>
      <c r="AP580" s="129">
        <v>4.4999999999999997E-3</v>
      </c>
      <c r="AQ580" s="129">
        <v>9.6100000000000005E-2</v>
      </c>
      <c r="AR580" s="129">
        <v>4.7999999999999996E-3</v>
      </c>
      <c r="AS580" s="129" t="s">
        <v>4635</v>
      </c>
      <c r="AT580" s="129">
        <v>2.46E-2</v>
      </c>
      <c r="AU580" s="129" t="s">
        <v>179</v>
      </c>
      <c r="AV580" s="129">
        <v>3.5000000000000001E-3</v>
      </c>
      <c r="AW580" s="129">
        <v>1.0200000000000001E-2</v>
      </c>
      <c r="AX580" s="129">
        <v>1.1000000000000001E-3</v>
      </c>
      <c r="AY580" s="129" t="s">
        <v>450</v>
      </c>
      <c r="AZ580" s="129">
        <v>8.0000000000000004E-4</v>
      </c>
      <c r="BA580" s="129">
        <v>6.0000000000000001E-3</v>
      </c>
      <c r="BB580" s="129">
        <v>6.9999999999999999E-4</v>
      </c>
      <c r="BC580" s="129" t="s">
        <v>285</v>
      </c>
      <c r="BD580" s="129">
        <v>5.0000000000000001E-4</v>
      </c>
      <c r="BE580" s="129" t="s">
        <v>179</v>
      </c>
      <c r="BF580" s="129">
        <v>2.9999999999999997E-4</v>
      </c>
      <c r="BG580" s="129" t="s">
        <v>179</v>
      </c>
      <c r="BH580" s="129">
        <v>1E-4</v>
      </c>
      <c r="BI580" s="129" t="s">
        <v>246</v>
      </c>
      <c r="BJ580" s="129">
        <v>2.0000000000000001E-4</v>
      </c>
      <c r="BK580" s="129">
        <v>9.9000000000000008E-3</v>
      </c>
      <c r="BL580" s="129">
        <v>5.0000000000000001E-4</v>
      </c>
      <c r="BM580" s="129">
        <v>2.5000000000000001E-3</v>
      </c>
      <c r="BN580" s="129">
        <v>2.9999999999999997E-4</v>
      </c>
      <c r="BO580" s="129" t="s">
        <v>424</v>
      </c>
      <c r="BP580" s="129">
        <v>5.9999999999999995E-4</v>
      </c>
      <c r="BQ580" s="129" t="s">
        <v>179</v>
      </c>
      <c r="BR580" s="129">
        <v>2.9999999999999997E-4</v>
      </c>
      <c r="BS580" s="129" t="s">
        <v>179</v>
      </c>
      <c r="BT580" s="129">
        <v>4.0000000000000002E-4</v>
      </c>
      <c r="BU580" s="129" t="s">
        <v>179</v>
      </c>
      <c r="BV580" s="129">
        <v>6.9999999999999999E-4</v>
      </c>
      <c r="BW580" s="129" t="s">
        <v>179</v>
      </c>
      <c r="BX580" s="129">
        <v>8.9999999999999998E-4</v>
      </c>
      <c r="BY580" s="129" t="s">
        <v>18</v>
      </c>
      <c r="BZ580" s="129"/>
      <c r="CA580" s="129" t="s">
        <v>179</v>
      </c>
      <c r="CB580" s="129">
        <v>8.0000000000000004E-4</v>
      </c>
      <c r="CC580" s="129" t="s">
        <v>179</v>
      </c>
      <c r="CD580" s="129">
        <v>2E-3</v>
      </c>
      <c r="CE580" s="129" t="s">
        <v>179</v>
      </c>
      <c r="CF580" s="129">
        <v>2.3E-3</v>
      </c>
      <c r="CG580" s="129" t="s">
        <v>216</v>
      </c>
      <c r="CH580" s="129">
        <v>1E-4</v>
      </c>
      <c r="CI580" s="129" t="s">
        <v>179</v>
      </c>
      <c r="CJ580" s="129">
        <v>7.4999999999999997E-3</v>
      </c>
      <c r="CK580" s="129" t="s">
        <v>179</v>
      </c>
      <c r="CL580" s="129">
        <v>1.0999999999999999E-2</v>
      </c>
      <c r="CM580" s="129" t="s">
        <v>412</v>
      </c>
      <c r="CN580" s="129">
        <v>4.1999999999999997E-3</v>
      </c>
      <c r="CO580" s="129" t="s">
        <v>179</v>
      </c>
      <c r="CP580" s="129">
        <v>8.9999999999999998E-4</v>
      </c>
      <c r="CQ580" s="129" t="s">
        <v>179</v>
      </c>
      <c r="CR580" s="129">
        <v>3.2000000000000002E-3</v>
      </c>
      <c r="CS580" s="129" t="s">
        <v>179</v>
      </c>
      <c r="CT580" s="129">
        <v>1.8E-3</v>
      </c>
      <c r="CU580" s="129" t="s">
        <v>18</v>
      </c>
      <c r="CV580" s="129"/>
      <c r="CW580" s="129" t="s">
        <v>18</v>
      </c>
      <c r="CX580" s="129"/>
      <c r="CY580" s="129" t="s">
        <v>179</v>
      </c>
      <c r="CZ580" s="129">
        <v>5.0000000000000001E-4</v>
      </c>
      <c r="DA580" s="129" t="s">
        <v>179</v>
      </c>
      <c r="DB580" s="129">
        <v>5.0000000000000001E-4</v>
      </c>
      <c r="DC580" s="129" t="s">
        <v>179</v>
      </c>
      <c r="DD580" s="129">
        <v>5.9999999999999995E-4</v>
      </c>
      <c r="DE580" s="129" t="s">
        <v>179</v>
      </c>
      <c r="DF580" s="129">
        <v>5.9999999999999995E-4</v>
      </c>
      <c r="DG580" s="129" t="s">
        <v>179</v>
      </c>
      <c r="DH580" s="129">
        <v>4.0000000000000002E-4</v>
      </c>
      <c r="DI580" s="129" t="s">
        <v>179</v>
      </c>
      <c r="DJ580" s="129">
        <v>4.0000000000000002E-4</v>
      </c>
      <c r="DK580" s="129" t="s">
        <v>4629</v>
      </c>
      <c r="DL580" s="129" t="s">
        <v>59</v>
      </c>
      <c r="DM580" s="129"/>
      <c r="DN580" s="129"/>
      <c r="DO580" s="130"/>
      <c r="DS580" s="129">
        <v>57</v>
      </c>
      <c r="DT580" s="129" t="s">
        <v>5993</v>
      </c>
      <c r="DW580" t="s">
        <v>5453</v>
      </c>
    </row>
    <row r="581" spans="1:127">
      <c r="A581" s="127">
        <v>255</v>
      </c>
      <c r="B581" s="128">
        <v>44756.040277777778</v>
      </c>
      <c r="C581" s="129" t="s">
        <v>52</v>
      </c>
      <c r="D581" s="129">
        <v>0</v>
      </c>
      <c r="E581" s="129">
        <v>0</v>
      </c>
      <c r="F581" s="129">
        <v>0</v>
      </c>
      <c r="G581" s="129" t="s">
        <v>54</v>
      </c>
      <c r="H581" s="129" t="s">
        <v>55</v>
      </c>
      <c r="I581" s="129" t="s">
        <v>55</v>
      </c>
      <c r="J581" s="129" t="s">
        <v>55</v>
      </c>
      <c r="K581" s="129" t="s">
        <v>18</v>
      </c>
      <c r="L581" s="129">
        <v>90</v>
      </c>
      <c r="M581" s="129" t="s">
        <v>173</v>
      </c>
      <c r="N581" s="129">
        <v>0</v>
      </c>
      <c r="O581" s="129" t="s">
        <v>173</v>
      </c>
      <c r="P581" s="129">
        <v>0</v>
      </c>
      <c r="Q581" s="129" t="s">
        <v>173</v>
      </c>
      <c r="R581" s="129">
        <v>0</v>
      </c>
      <c r="S581" s="129">
        <v>2</v>
      </c>
      <c r="T581" s="129" t="s">
        <v>174</v>
      </c>
      <c r="U581" s="129">
        <v>4.6806999999999999</v>
      </c>
      <c r="V581" s="129">
        <v>0.66049999999999998</v>
      </c>
      <c r="W581" s="129" t="s">
        <v>4636</v>
      </c>
      <c r="X581" s="129">
        <v>0.3201</v>
      </c>
      <c r="Y581" s="129">
        <v>39.811300000000003</v>
      </c>
      <c r="Z581" s="129">
        <v>0.3589</v>
      </c>
      <c r="AA581" s="129" t="s">
        <v>2993</v>
      </c>
      <c r="AB581" s="129">
        <v>1.5100000000000001E-2</v>
      </c>
      <c r="AC581" s="129" t="s">
        <v>179</v>
      </c>
      <c r="AD581" s="129">
        <v>8.3999999999999995E-3</v>
      </c>
      <c r="AE581" s="129" t="s">
        <v>179</v>
      </c>
      <c r="AF581" s="129">
        <v>1.6299999999999999E-2</v>
      </c>
      <c r="AG581" s="129">
        <v>0.12989999999999999</v>
      </c>
      <c r="AH581" s="129">
        <v>7.1999999999999998E-3</v>
      </c>
      <c r="AI581" s="129">
        <v>7.6174999999999997</v>
      </c>
      <c r="AJ581" s="129">
        <v>3.2199999999999999E-2</v>
      </c>
      <c r="AK581" s="129">
        <v>0.67090000000000005</v>
      </c>
      <c r="AL581" s="129">
        <v>8.0999999999999996E-3</v>
      </c>
      <c r="AM581" s="129" t="s">
        <v>1366</v>
      </c>
      <c r="AN581" s="129">
        <v>8.3000000000000001E-3</v>
      </c>
      <c r="AO581" s="129" t="s">
        <v>610</v>
      </c>
      <c r="AP581" s="129">
        <v>4.4000000000000003E-3</v>
      </c>
      <c r="AQ581" s="129">
        <v>0.1027</v>
      </c>
      <c r="AR581" s="129">
        <v>4.7999999999999996E-3</v>
      </c>
      <c r="AS581" s="129" t="s">
        <v>4637</v>
      </c>
      <c r="AT581" s="129">
        <v>2.4400000000000002E-2</v>
      </c>
      <c r="AU581" s="129" t="s">
        <v>346</v>
      </c>
      <c r="AV581" s="129">
        <v>3.5000000000000001E-3</v>
      </c>
      <c r="AW581" s="129">
        <v>1.34E-2</v>
      </c>
      <c r="AX581" s="129">
        <v>1.1999999999999999E-3</v>
      </c>
      <c r="AY581" s="129" t="s">
        <v>248</v>
      </c>
      <c r="AZ581" s="129">
        <v>8.0000000000000004E-4</v>
      </c>
      <c r="BA581" s="129">
        <v>6.0000000000000001E-3</v>
      </c>
      <c r="BB581" s="129">
        <v>6.9999999999999999E-4</v>
      </c>
      <c r="BC581" s="129" t="s">
        <v>211</v>
      </c>
      <c r="BD581" s="129">
        <v>5.0000000000000001E-4</v>
      </c>
      <c r="BE581" s="129" t="s">
        <v>179</v>
      </c>
      <c r="BF581" s="129">
        <v>2.9999999999999997E-4</v>
      </c>
      <c r="BG581" s="129" t="s">
        <v>179</v>
      </c>
      <c r="BH581" s="129">
        <v>1E-4</v>
      </c>
      <c r="BI581" s="129" t="s">
        <v>179</v>
      </c>
      <c r="BJ581" s="129">
        <v>2.0000000000000001E-4</v>
      </c>
      <c r="BK581" s="129">
        <v>1.06E-2</v>
      </c>
      <c r="BL581" s="129">
        <v>5.0000000000000001E-4</v>
      </c>
      <c r="BM581" s="129">
        <v>2.8E-3</v>
      </c>
      <c r="BN581" s="129">
        <v>2.9999999999999997E-4</v>
      </c>
      <c r="BO581" s="129" t="s">
        <v>283</v>
      </c>
      <c r="BP581" s="129">
        <v>5.9999999999999995E-4</v>
      </c>
      <c r="BQ581" s="129" t="s">
        <v>179</v>
      </c>
      <c r="BR581" s="129">
        <v>2.9999999999999997E-4</v>
      </c>
      <c r="BS581" s="129" t="s">
        <v>179</v>
      </c>
      <c r="BT581" s="129">
        <v>4.0000000000000002E-4</v>
      </c>
      <c r="BU581" s="129" t="s">
        <v>179</v>
      </c>
      <c r="BV581" s="129">
        <v>6.9999999999999999E-4</v>
      </c>
      <c r="BW581" s="129" t="s">
        <v>18</v>
      </c>
      <c r="BX581" s="129"/>
      <c r="BY581" s="129" t="s">
        <v>179</v>
      </c>
      <c r="BZ581" s="129">
        <v>1.1000000000000001E-3</v>
      </c>
      <c r="CA581" s="129" t="s">
        <v>179</v>
      </c>
      <c r="CB581" s="129">
        <v>8.0000000000000004E-4</v>
      </c>
      <c r="CC581" s="129" t="s">
        <v>179</v>
      </c>
      <c r="CD581" s="129">
        <v>2E-3</v>
      </c>
      <c r="CE581" s="129" t="s">
        <v>179</v>
      </c>
      <c r="CF581" s="129">
        <v>2.3E-3</v>
      </c>
      <c r="CG581" s="129" t="s">
        <v>179</v>
      </c>
      <c r="CH581" s="129">
        <v>1E-4</v>
      </c>
      <c r="CI581" s="129" t="s">
        <v>179</v>
      </c>
      <c r="CJ581" s="129">
        <v>7.1999999999999998E-3</v>
      </c>
      <c r="CK581" s="129" t="s">
        <v>179</v>
      </c>
      <c r="CL581" s="129">
        <v>1.0800000000000001E-2</v>
      </c>
      <c r="CM581" s="129" t="s">
        <v>548</v>
      </c>
      <c r="CN581" s="129">
        <v>3.5999999999999999E-3</v>
      </c>
      <c r="CO581" s="129" t="s">
        <v>179</v>
      </c>
      <c r="CP581" s="129">
        <v>8.9999999999999998E-4</v>
      </c>
      <c r="CQ581" s="129" t="s">
        <v>179</v>
      </c>
      <c r="CR581" s="129">
        <v>3.3E-3</v>
      </c>
      <c r="CS581" s="129" t="s">
        <v>179</v>
      </c>
      <c r="CT581" s="129">
        <v>1.8E-3</v>
      </c>
      <c r="CU581" s="129" t="s">
        <v>18</v>
      </c>
      <c r="CV581" s="129"/>
      <c r="CW581" s="129" t="s">
        <v>18</v>
      </c>
      <c r="CX581" s="129"/>
      <c r="CY581" s="129" t="s">
        <v>179</v>
      </c>
      <c r="CZ581" s="129">
        <v>5.0000000000000001E-4</v>
      </c>
      <c r="DA581" s="129" t="s">
        <v>179</v>
      </c>
      <c r="DB581" s="129">
        <v>5.0000000000000001E-4</v>
      </c>
      <c r="DC581" s="129" t="s">
        <v>179</v>
      </c>
      <c r="DD581" s="129">
        <v>5.0000000000000001E-4</v>
      </c>
      <c r="DE581" s="129" t="s">
        <v>179</v>
      </c>
      <c r="DF581" s="129">
        <v>5.9999999999999995E-4</v>
      </c>
      <c r="DG581" s="129" t="s">
        <v>179</v>
      </c>
      <c r="DH581" s="129">
        <v>4.0000000000000002E-4</v>
      </c>
      <c r="DI581" s="129" t="s">
        <v>179</v>
      </c>
      <c r="DJ581" s="129">
        <v>4.0000000000000002E-4</v>
      </c>
      <c r="DK581" s="129" t="s">
        <v>4629</v>
      </c>
      <c r="DL581" s="129" t="s">
        <v>59</v>
      </c>
      <c r="DM581" s="129"/>
      <c r="DN581" s="129"/>
      <c r="DO581" s="130"/>
      <c r="DS581" s="129">
        <v>79</v>
      </c>
      <c r="DT581" s="129" t="s">
        <v>5999</v>
      </c>
      <c r="DW581" t="s">
        <v>5454</v>
      </c>
    </row>
    <row r="582" spans="1:127">
      <c r="A582" s="127">
        <v>256</v>
      </c>
      <c r="B582" s="128">
        <v>44756.049305555556</v>
      </c>
      <c r="C582" s="129" t="s">
        <v>52</v>
      </c>
      <c r="D582" s="129">
        <v>0</v>
      </c>
      <c r="E582" s="129">
        <v>0</v>
      </c>
      <c r="F582" s="129">
        <v>0</v>
      </c>
      <c r="G582" s="129" t="s">
        <v>54</v>
      </c>
      <c r="H582" s="129" t="s">
        <v>55</v>
      </c>
      <c r="I582" s="129" t="s">
        <v>55</v>
      </c>
      <c r="J582" s="129" t="s">
        <v>55</v>
      </c>
      <c r="K582" s="129" t="s">
        <v>18</v>
      </c>
      <c r="L582" s="129">
        <v>90</v>
      </c>
      <c r="M582" s="129" t="s">
        <v>173</v>
      </c>
      <c r="N582" s="129">
        <v>0</v>
      </c>
      <c r="O582" s="129" t="s">
        <v>173</v>
      </c>
      <c r="P582" s="129">
        <v>0</v>
      </c>
      <c r="Q582" s="129" t="s">
        <v>173</v>
      </c>
      <c r="R582" s="129">
        <v>0</v>
      </c>
      <c r="S582" s="129">
        <v>2</v>
      </c>
      <c r="T582" s="129" t="s">
        <v>174</v>
      </c>
      <c r="U582" s="129">
        <v>4.4856999999999996</v>
      </c>
      <c r="V582" s="129">
        <v>0.68330000000000002</v>
      </c>
      <c r="W582" s="129" t="s">
        <v>4638</v>
      </c>
      <c r="X582" s="129">
        <v>0.3216</v>
      </c>
      <c r="Y582" s="129">
        <v>40.354300000000002</v>
      </c>
      <c r="Z582" s="129">
        <v>0.36320000000000002</v>
      </c>
      <c r="AA582" s="129" t="s">
        <v>1347</v>
      </c>
      <c r="AB582" s="129">
        <v>1.5100000000000001E-2</v>
      </c>
      <c r="AC582" s="129" t="s">
        <v>179</v>
      </c>
      <c r="AD582" s="129">
        <v>8.5000000000000006E-3</v>
      </c>
      <c r="AE582" s="129" t="s">
        <v>179</v>
      </c>
      <c r="AF582" s="129">
        <v>1.6500000000000001E-2</v>
      </c>
      <c r="AG582" s="129">
        <v>0.1575</v>
      </c>
      <c r="AH582" s="129">
        <v>7.7000000000000002E-3</v>
      </c>
      <c r="AI582" s="129">
        <v>7.3933</v>
      </c>
      <c r="AJ582" s="129">
        <v>3.1899999999999998E-2</v>
      </c>
      <c r="AK582" s="129">
        <v>0.64749999999999996</v>
      </c>
      <c r="AL582" s="129">
        <v>8.0000000000000002E-3</v>
      </c>
      <c r="AM582" s="129" t="s">
        <v>786</v>
      </c>
      <c r="AN582" s="129">
        <v>8.3000000000000001E-3</v>
      </c>
      <c r="AO582" s="129" t="s">
        <v>1637</v>
      </c>
      <c r="AP582" s="129">
        <v>4.3E-3</v>
      </c>
      <c r="AQ582" s="129">
        <v>9.8599999999999993E-2</v>
      </c>
      <c r="AR582" s="129">
        <v>4.7999999999999996E-3</v>
      </c>
      <c r="AS582" s="129" t="s">
        <v>4639</v>
      </c>
      <c r="AT582" s="129">
        <v>2.5399999999999999E-2</v>
      </c>
      <c r="AU582" s="129" t="s">
        <v>638</v>
      </c>
      <c r="AV582" s="129">
        <v>3.5999999999999999E-3</v>
      </c>
      <c r="AW582" s="129">
        <v>1.5299999999999999E-2</v>
      </c>
      <c r="AX582" s="129">
        <v>1.1999999999999999E-3</v>
      </c>
      <c r="AY582" s="129" t="s">
        <v>287</v>
      </c>
      <c r="AZ582" s="129">
        <v>8.0000000000000004E-4</v>
      </c>
      <c r="BA582" s="129">
        <v>5.4999999999999997E-3</v>
      </c>
      <c r="BB582" s="129">
        <v>6.9999999999999999E-4</v>
      </c>
      <c r="BC582" s="129" t="s">
        <v>406</v>
      </c>
      <c r="BD582" s="129">
        <v>5.0000000000000001E-4</v>
      </c>
      <c r="BE582" s="129" t="s">
        <v>179</v>
      </c>
      <c r="BF582" s="129">
        <v>2.9999999999999997E-4</v>
      </c>
      <c r="BG582" s="129" t="s">
        <v>179</v>
      </c>
      <c r="BH582" s="129">
        <v>1E-4</v>
      </c>
      <c r="BI582" s="129" t="s">
        <v>286</v>
      </c>
      <c r="BJ582" s="129">
        <v>2.0000000000000001E-4</v>
      </c>
      <c r="BK582" s="129">
        <v>1.09E-2</v>
      </c>
      <c r="BL582" s="129">
        <v>5.0000000000000001E-4</v>
      </c>
      <c r="BM582" s="129">
        <v>2.8999999999999998E-3</v>
      </c>
      <c r="BN582" s="129">
        <v>2.9999999999999997E-4</v>
      </c>
      <c r="BO582" s="129" t="s">
        <v>243</v>
      </c>
      <c r="BP582" s="129">
        <v>5.9999999999999995E-4</v>
      </c>
      <c r="BQ582" s="129" t="s">
        <v>179</v>
      </c>
      <c r="BR582" s="129">
        <v>2.9999999999999997E-4</v>
      </c>
      <c r="BS582" s="129" t="s">
        <v>179</v>
      </c>
      <c r="BT582" s="129">
        <v>4.0000000000000002E-4</v>
      </c>
      <c r="BU582" s="129" t="s">
        <v>179</v>
      </c>
      <c r="BV582" s="129">
        <v>6.9999999999999999E-4</v>
      </c>
      <c r="BW582" s="129" t="s">
        <v>18</v>
      </c>
      <c r="BX582" s="129"/>
      <c r="BY582" s="129" t="s">
        <v>18</v>
      </c>
      <c r="BZ582" s="129"/>
      <c r="CA582" s="129" t="s">
        <v>179</v>
      </c>
      <c r="CB582" s="129">
        <v>8.0000000000000004E-4</v>
      </c>
      <c r="CC582" s="129" t="s">
        <v>179</v>
      </c>
      <c r="CD582" s="129">
        <v>2E-3</v>
      </c>
      <c r="CE582" s="129" t="s">
        <v>179</v>
      </c>
      <c r="CF582" s="129">
        <v>2.3E-3</v>
      </c>
      <c r="CG582" s="129" t="s">
        <v>179</v>
      </c>
      <c r="CH582" s="129">
        <v>1E-4</v>
      </c>
      <c r="CI582" s="129" t="s">
        <v>179</v>
      </c>
      <c r="CJ582" s="129">
        <v>7.1000000000000004E-3</v>
      </c>
      <c r="CK582" s="129" t="s">
        <v>179</v>
      </c>
      <c r="CL582" s="129">
        <v>1.0699999999999999E-2</v>
      </c>
      <c r="CM582" s="129" t="s">
        <v>179</v>
      </c>
      <c r="CN582" s="129">
        <v>3.3E-3</v>
      </c>
      <c r="CO582" s="129" t="s">
        <v>179</v>
      </c>
      <c r="CP582" s="129">
        <v>8.9999999999999998E-4</v>
      </c>
      <c r="CQ582" s="129" t="s">
        <v>179</v>
      </c>
      <c r="CR582" s="129">
        <v>3.3E-3</v>
      </c>
      <c r="CS582" s="129" t="s">
        <v>179</v>
      </c>
      <c r="CT582" s="129">
        <v>1.8E-3</v>
      </c>
      <c r="CU582" s="129" t="s">
        <v>18</v>
      </c>
      <c r="CV582" s="129"/>
      <c r="CW582" s="129" t="s">
        <v>18</v>
      </c>
      <c r="CX582" s="129"/>
      <c r="CY582" s="129" t="s">
        <v>179</v>
      </c>
      <c r="CZ582" s="129">
        <v>5.9999999999999995E-4</v>
      </c>
      <c r="DA582" s="129" t="s">
        <v>179</v>
      </c>
      <c r="DB582" s="129">
        <v>5.0000000000000001E-4</v>
      </c>
      <c r="DC582" s="129" t="s">
        <v>179</v>
      </c>
      <c r="DD582" s="129">
        <v>5.9999999999999995E-4</v>
      </c>
      <c r="DE582" s="129" t="s">
        <v>179</v>
      </c>
      <c r="DF582" s="129">
        <v>5.9999999999999995E-4</v>
      </c>
      <c r="DG582" s="129" t="s">
        <v>179</v>
      </c>
      <c r="DH582" s="129">
        <v>4.0000000000000002E-4</v>
      </c>
      <c r="DI582" s="129" t="s">
        <v>179</v>
      </c>
      <c r="DJ582" s="129">
        <v>4.0000000000000002E-4</v>
      </c>
      <c r="DK582" s="129" t="s">
        <v>4640</v>
      </c>
      <c r="DL582" s="129" t="s">
        <v>59</v>
      </c>
      <c r="DM582" s="129"/>
      <c r="DN582" s="129"/>
      <c r="DO582" s="130"/>
      <c r="DS582" s="129">
        <v>5</v>
      </c>
      <c r="DT582" s="129" t="s">
        <v>5984</v>
      </c>
      <c r="DW582" t="s">
        <v>5455</v>
      </c>
    </row>
    <row r="583" spans="1:127">
      <c r="A583" s="127">
        <v>257</v>
      </c>
      <c r="B583" s="128">
        <v>44756.052083333336</v>
      </c>
      <c r="C583" s="129" t="s">
        <v>52</v>
      </c>
      <c r="D583" s="129">
        <v>0</v>
      </c>
      <c r="E583" s="129">
        <v>0</v>
      </c>
      <c r="F583" s="129">
        <v>0</v>
      </c>
      <c r="G583" s="129" t="s">
        <v>54</v>
      </c>
      <c r="H583" s="129" t="s">
        <v>55</v>
      </c>
      <c r="I583" s="129" t="s">
        <v>55</v>
      </c>
      <c r="J583" s="129" t="s">
        <v>55</v>
      </c>
      <c r="K583" s="129" t="s">
        <v>18</v>
      </c>
      <c r="L583" s="129">
        <v>90</v>
      </c>
      <c r="M583" s="129" t="s">
        <v>173</v>
      </c>
      <c r="N583" s="129">
        <v>0</v>
      </c>
      <c r="O583" s="129" t="s">
        <v>173</v>
      </c>
      <c r="P583" s="129">
        <v>0</v>
      </c>
      <c r="Q583" s="129" t="s">
        <v>173</v>
      </c>
      <c r="R583" s="129">
        <v>0</v>
      </c>
      <c r="S583" s="129">
        <v>2</v>
      </c>
      <c r="T583" s="129" t="s">
        <v>174</v>
      </c>
      <c r="U583" s="129">
        <v>4.8693</v>
      </c>
      <c r="V583" s="129">
        <v>0.68430000000000002</v>
      </c>
      <c r="W583" s="129" t="s">
        <v>4641</v>
      </c>
      <c r="X583" s="129">
        <v>0.31929999999999997</v>
      </c>
      <c r="Y583" s="129">
        <v>39.877600000000001</v>
      </c>
      <c r="Z583" s="129">
        <v>0.36009999999999998</v>
      </c>
      <c r="AA583" s="129" t="s">
        <v>179</v>
      </c>
      <c r="AB583" s="129">
        <v>1.5100000000000001E-2</v>
      </c>
      <c r="AC583" s="129" t="s">
        <v>179</v>
      </c>
      <c r="AD583" s="129">
        <v>8.8999999999999999E-3</v>
      </c>
      <c r="AE583" s="129" t="s">
        <v>179</v>
      </c>
      <c r="AF583" s="129">
        <v>1.66E-2</v>
      </c>
      <c r="AG583" s="129">
        <v>0.158</v>
      </c>
      <c r="AH583" s="129">
        <v>7.6E-3</v>
      </c>
      <c r="AI583" s="129">
        <v>7.9013</v>
      </c>
      <c r="AJ583" s="129">
        <v>3.2899999999999999E-2</v>
      </c>
      <c r="AK583" s="129">
        <v>0.63929999999999998</v>
      </c>
      <c r="AL583" s="129">
        <v>8.0000000000000002E-3</v>
      </c>
      <c r="AM583" s="129" t="s">
        <v>1224</v>
      </c>
      <c r="AN583" s="129">
        <v>8.2000000000000007E-3</v>
      </c>
      <c r="AO583" s="129" t="s">
        <v>275</v>
      </c>
      <c r="AP583" s="129">
        <v>4.4999999999999997E-3</v>
      </c>
      <c r="AQ583" s="129">
        <v>0.10780000000000001</v>
      </c>
      <c r="AR583" s="129">
        <v>5.0000000000000001E-3</v>
      </c>
      <c r="AS583" s="129" t="s">
        <v>4642</v>
      </c>
      <c r="AT583" s="129">
        <v>2.5100000000000001E-2</v>
      </c>
      <c r="AU583" s="129" t="s">
        <v>548</v>
      </c>
      <c r="AV583" s="129">
        <v>3.5000000000000001E-3</v>
      </c>
      <c r="AW583" s="129">
        <v>1.09E-2</v>
      </c>
      <c r="AX583" s="129">
        <v>1.1000000000000001E-3</v>
      </c>
      <c r="AY583" s="129" t="s">
        <v>190</v>
      </c>
      <c r="AZ583" s="129">
        <v>8.0000000000000004E-4</v>
      </c>
      <c r="BA583" s="129">
        <v>6.4000000000000003E-3</v>
      </c>
      <c r="BB583" s="129">
        <v>6.9999999999999999E-4</v>
      </c>
      <c r="BC583" s="129" t="s">
        <v>267</v>
      </c>
      <c r="BD583" s="129">
        <v>5.0000000000000001E-4</v>
      </c>
      <c r="BE583" s="129" t="s">
        <v>179</v>
      </c>
      <c r="BF583" s="129">
        <v>2.9999999999999997E-4</v>
      </c>
      <c r="BG583" s="129" t="s">
        <v>179</v>
      </c>
      <c r="BH583" s="129">
        <v>1E-4</v>
      </c>
      <c r="BI583" s="129" t="s">
        <v>286</v>
      </c>
      <c r="BJ583" s="129">
        <v>2.0000000000000001E-4</v>
      </c>
      <c r="BK583" s="129">
        <v>1.03E-2</v>
      </c>
      <c r="BL583" s="129">
        <v>5.0000000000000001E-4</v>
      </c>
      <c r="BM583" s="129">
        <v>2.8999999999999998E-3</v>
      </c>
      <c r="BN583" s="129">
        <v>2.9999999999999997E-4</v>
      </c>
      <c r="BO583" s="129" t="s">
        <v>283</v>
      </c>
      <c r="BP583" s="129">
        <v>5.9999999999999995E-4</v>
      </c>
      <c r="BQ583" s="129" t="s">
        <v>179</v>
      </c>
      <c r="BR583" s="129">
        <v>2.9999999999999997E-4</v>
      </c>
      <c r="BS583" s="129" t="s">
        <v>179</v>
      </c>
      <c r="BT583" s="129">
        <v>4.0000000000000002E-4</v>
      </c>
      <c r="BU583" s="129" t="s">
        <v>179</v>
      </c>
      <c r="BV583" s="129">
        <v>6.9999999999999999E-4</v>
      </c>
      <c r="BW583" s="129" t="s">
        <v>304</v>
      </c>
      <c r="BX583" s="129">
        <v>8.9999999999999998E-4</v>
      </c>
      <c r="BY583" s="129" t="s">
        <v>18</v>
      </c>
      <c r="BZ583" s="129"/>
      <c r="CA583" s="129" t="s">
        <v>179</v>
      </c>
      <c r="CB583" s="129">
        <v>8.0000000000000004E-4</v>
      </c>
      <c r="CC583" s="129" t="s">
        <v>179</v>
      </c>
      <c r="CD583" s="129">
        <v>2E-3</v>
      </c>
      <c r="CE583" s="129" t="s">
        <v>179</v>
      </c>
      <c r="CF583" s="129">
        <v>2.3E-3</v>
      </c>
      <c r="CG583" s="129" t="s">
        <v>216</v>
      </c>
      <c r="CH583" s="129">
        <v>1E-4</v>
      </c>
      <c r="CI583" s="129" t="s">
        <v>179</v>
      </c>
      <c r="CJ583" s="129">
        <v>7.1999999999999998E-3</v>
      </c>
      <c r="CK583" s="129" t="s">
        <v>179</v>
      </c>
      <c r="CL583" s="129">
        <v>1.09E-2</v>
      </c>
      <c r="CM583" s="129" t="s">
        <v>179</v>
      </c>
      <c r="CN583" s="129">
        <v>3.5000000000000001E-3</v>
      </c>
      <c r="CO583" s="129" t="s">
        <v>179</v>
      </c>
      <c r="CP583" s="129">
        <v>8.0000000000000004E-4</v>
      </c>
      <c r="CQ583" s="129" t="s">
        <v>179</v>
      </c>
      <c r="CR583" s="129">
        <v>3.2000000000000002E-3</v>
      </c>
      <c r="CS583" s="129" t="s">
        <v>179</v>
      </c>
      <c r="CT583" s="129">
        <v>1.6999999999999999E-3</v>
      </c>
      <c r="CU583" s="129" t="s">
        <v>18</v>
      </c>
      <c r="CV583" s="129"/>
      <c r="CW583" s="129" t="s">
        <v>18</v>
      </c>
      <c r="CX583" s="129"/>
      <c r="CY583" s="129" t="s">
        <v>179</v>
      </c>
      <c r="CZ583" s="129">
        <v>5.9999999999999995E-4</v>
      </c>
      <c r="DA583" s="129" t="s">
        <v>179</v>
      </c>
      <c r="DB583" s="129">
        <v>5.0000000000000001E-4</v>
      </c>
      <c r="DC583" s="129" t="s">
        <v>179</v>
      </c>
      <c r="DD583" s="129">
        <v>5.0000000000000001E-4</v>
      </c>
      <c r="DE583" s="129" t="s">
        <v>179</v>
      </c>
      <c r="DF583" s="129">
        <v>5.9999999999999995E-4</v>
      </c>
      <c r="DG583" s="129" t="s">
        <v>179</v>
      </c>
      <c r="DH583" s="129">
        <v>4.0000000000000002E-4</v>
      </c>
      <c r="DI583" s="129" t="s">
        <v>179</v>
      </c>
      <c r="DJ583" s="129">
        <v>4.0000000000000002E-4</v>
      </c>
      <c r="DK583" s="129" t="s">
        <v>4640</v>
      </c>
      <c r="DL583" s="129" t="s">
        <v>59</v>
      </c>
      <c r="DM583" s="129"/>
      <c r="DN583" s="129"/>
      <c r="DO583" s="130"/>
      <c r="DS583" s="129">
        <v>19</v>
      </c>
      <c r="DT583" s="129" t="s">
        <v>5985</v>
      </c>
      <c r="DW583" t="s">
        <v>5456</v>
      </c>
    </row>
    <row r="584" spans="1:127">
      <c r="A584" s="127">
        <v>258</v>
      </c>
      <c r="B584" s="128">
        <v>44756.054166666669</v>
      </c>
      <c r="C584" s="129" t="s">
        <v>52</v>
      </c>
      <c r="D584" s="129">
        <v>0</v>
      </c>
      <c r="E584" s="129">
        <v>0</v>
      </c>
      <c r="F584" s="129">
        <v>0</v>
      </c>
      <c r="G584" s="129" t="s">
        <v>54</v>
      </c>
      <c r="H584" s="129" t="s">
        <v>55</v>
      </c>
      <c r="I584" s="129" t="s">
        <v>55</v>
      </c>
      <c r="J584" s="129" t="s">
        <v>55</v>
      </c>
      <c r="K584" s="129" t="s">
        <v>18</v>
      </c>
      <c r="L584" s="129">
        <v>90</v>
      </c>
      <c r="M584" s="129" t="s">
        <v>173</v>
      </c>
      <c r="N584" s="129">
        <v>0</v>
      </c>
      <c r="O584" s="129" t="s">
        <v>173</v>
      </c>
      <c r="P584" s="129">
        <v>0</v>
      </c>
      <c r="Q584" s="129" t="s">
        <v>173</v>
      </c>
      <c r="R584" s="129">
        <v>0</v>
      </c>
      <c r="S584" s="129">
        <v>2</v>
      </c>
      <c r="T584" s="129" t="s">
        <v>174</v>
      </c>
      <c r="U584" s="129">
        <v>4.3806000000000003</v>
      </c>
      <c r="V584" s="129">
        <v>0.67090000000000005</v>
      </c>
      <c r="W584" s="129" t="s">
        <v>4643</v>
      </c>
      <c r="X584" s="129">
        <v>0.32169999999999999</v>
      </c>
      <c r="Y584" s="129">
        <v>39.7727</v>
      </c>
      <c r="Z584" s="129">
        <v>0.36030000000000001</v>
      </c>
      <c r="AA584" s="129" t="s">
        <v>2009</v>
      </c>
      <c r="AB584" s="129">
        <v>1.52E-2</v>
      </c>
      <c r="AC584" s="129" t="s">
        <v>179</v>
      </c>
      <c r="AD584" s="129">
        <v>8.6999999999999994E-3</v>
      </c>
      <c r="AE584" s="129" t="s">
        <v>179</v>
      </c>
      <c r="AF584" s="129">
        <v>1.66E-2</v>
      </c>
      <c r="AG584" s="129">
        <v>0.2009</v>
      </c>
      <c r="AH584" s="129">
        <v>8.3000000000000001E-3</v>
      </c>
      <c r="AI584" s="129">
        <v>7.5831999999999997</v>
      </c>
      <c r="AJ584" s="129">
        <v>3.2300000000000002E-2</v>
      </c>
      <c r="AK584" s="129">
        <v>0.65</v>
      </c>
      <c r="AL584" s="129">
        <v>8.0999999999999996E-3</v>
      </c>
      <c r="AM584" s="129" t="s">
        <v>1385</v>
      </c>
      <c r="AN584" s="129">
        <v>8.0000000000000002E-3</v>
      </c>
      <c r="AO584" s="129" t="s">
        <v>741</v>
      </c>
      <c r="AP584" s="129">
        <v>4.4000000000000003E-3</v>
      </c>
      <c r="AQ584" s="129">
        <v>0.10730000000000001</v>
      </c>
      <c r="AR584" s="129">
        <v>4.8999999999999998E-3</v>
      </c>
      <c r="AS584" s="129" t="s">
        <v>4644</v>
      </c>
      <c r="AT584" s="129">
        <v>2.5499999999999998E-2</v>
      </c>
      <c r="AU584" s="129" t="s">
        <v>179</v>
      </c>
      <c r="AV584" s="129">
        <v>3.5999999999999999E-3</v>
      </c>
      <c r="AW584" s="129">
        <v>8.8000000000000005E-3</v>
      </c>
      <c r="AX584" s="129">
        <v>1E-3</v>
      </c>
      <c r="AY584" s="129" t="s">
        <v>190</v>
      </c>
      <c r="AZ584" s="129">
        <v>8.0000000000000004E-4</v>
      </c>
      <c r="BA584" s="129">
        <v>5.7000000000000002E-3</v>
      </c>
      <c r="BB584" s="129">
        <v>6.9999999999999999E-4</v>
      </c>
      <c r="BC584" s="129" t="s">
        <v>304</v>
      </c>
      <c r="BD584" s="129">
        <v>5.0000000000000001E-4</v>
      </c>
      <c r="BE584" s="129" t="s">
        <v>179</v>
      </c>
      <c r="BF584" s="129">
        <v>2.9999999999999997E-4</v>
      </c>
      <c r="BG584" s="129" t="s">
        <v>179</v>
      </c>
      <c r="BH584" s="129">
        <v>1E-4</v>
      </c>
      <c r="BI584" s="129" t="s">
        <v>516</v>
      </c>
      <c r="BJ584" s="129">
        <v>2.0000000000000001E-4</v>
      </c>
      <c r="BK584" s="129">
        <v>1.0699999999999999E-2</v>
      </c>
      <c r="BL584" s="129">
        <v>5.0000000000000001E-4</v>
      </c>
      <c r="BM584" s="129">
        <v>2.7000000000000001E-3</v>
      </c>
      <c r="BN584" s="129">
        <v>2.9999999999999997E-4</v>
      </c>
      <c r="BO584" s="129" t="s">
        <v>625</v>
      </c>
      <c r="BP584" s="129">
        <v>5.9999999999999995E-4</v>
      </c>
      <c r="BQ584" s="129" t="s">
        <v>179</v>
      </c>
      <c r="BR584" s="129">
        <v>2.9999999999999997E-4</v>
      </c>
      <c r="BS584" s="129" t="s">
        <v>179</v>
      </c>
      <c r="BT584" s="129">
        <v>4.0000000000000002E-4</v>
      </c>
      <c r="BU584" s="129" t="s">
        <v>179</v>
      </c>
      <c r="BV584" s="129">
        <v>6.9999999999999999E-4</v>
      </c>
      <c r="BW584" s="129" t="s">
        <v>18</v>
      </c>
      <c r="BX584" s="129"/>
      <c r="BY584" s="129" t="s">
        <v>179</v>
      </c>
      <c r="BZ584" s="129">
        <v>1.1000000000000001E-3</v>
      </c>
      <c r="CA584" s="129" t="s">
        <v>179</v>
      </c>
      <c r="CB584" s="129">
        <v>8.0000000000000004E-4</v>
      </c>
      <c r="CC584" s="129" t="s">
        <v>179</v>
      </c>
      <c r="CD584" s="129">
        <v>2E-3</v>
      </c>
      <c r="CE584" s="129" t="s">
        <v>179</v>
      </c>
      <c r="CF584" s="129">
        <v>2.3E-3</v>
      </c>
      <c r="CG584" s="129" t="s">
        <v>179</v>
      </c>
      <c r="CH584" s="129">
        <v>1E-4</v>
      </c>
      <c r="CI584" s="129" t="s">
        <v>179</v>
      </c>
      <c r="CJ584" s="129">
        <v>7.4000000000000003E-3</v>
      </c>
      <c r="CK584" s="129" t="s">
        <v>179</v>
      </c>
      <c r="CL584" s="129">
        <v>1.0999999999999999E-2</v>
      </c>
      <c r="CM584" s="129" t="s">
        <v>179</v>
      </c>
      <c r="CN584" s="129">
        <v>3.7000000000000002E-3</v>
      </c>
      <c r="CO584" s="129" t="s">
        <v>179</v>
      </c>
      <c r="CP584" s="129">
        <v>8.9999999999999998E-4</v>
      </c>
      <c r="CQ584" s="129" t="s">
        <v>179</v>
      </c>
      <c r="CR584" s="129">
        <v>3.2000000000000002E-3</v>
      </c>
      <c r="CS584" s="129" t="s">
        <v>179</v>
      </c>
      <c r="CT584" s="129">
        <v>1.8E-3</v>
      </c>
      <c r="CU584" s="129" t="s">
        <v>179</v>
      </c>
      <c r="CV584" s="129">
        <v>8.0000000000000004E-4</v>
      </c>
      <c r="CW584" s="129" t="s">
        <v>18</v>
      </c>
      <c r="CX584" s="129"/>
      <c r="CY584" s="129" t="s">
        <v>179</v>
      </c>
      <c r="CZ584" s="129">
        <v>5.9999999999999995E-4</v>
      </c>
      <c r="DA584" s="129" t="s">
        <v>179</v>
      </c>
      <c r="DB584" s="129">
        <v>5.9999999999999995E-4</v>
      </c>
      <c r="DC584" s="129" t="s">
        <v>179</v>
      </c>
      <c r="DD584" s="129">
        <v>5.9999999999999995E-4</v>
      </c>
      <c r="DE584" s="129" t="s">
        <v>179</v>
      </c>
      <c r="DF584" s="129">
        <v>5.0000000000000001E-4</v>
      </c>
      <c r="DG584" s="129" t="s">
        <v>179</v>
      </c>
      <c r="DH584" s="129">
        <v>4.0000000000000002E-4</v>
      </c>
      <c r="DI584" s="129" t="s">
        <v>179</v>
      </c>
      <c r="DJ584" s="129">
        <v>4.0000000000000002E-4</v>
      </c>
      <c r="DK584" s="129" t="s">
        <v>4640</v>
      </c>
      <c r="DL584" s="129" t="s">
        <v>59</v>
      </c>
      <c r="DM584" s="129"/>
      <c r="DN584" s="129"/>
      <c r="DO584" s="130"/>
      <c r="DS584" s="129">
        <v>50</v>
      </c>
      <c r="DT584" s="129" t="s">
        <v>4645</v>
      </c>
      <c r="DW584" t="s">
        <v>5457</v>
      </c>
    </row>
    <row r="585" spans="1:127">
      <c r="A585" s="127">
        <v>259</v>
      </c>
      <c r="B585" s="128">
        <v>44756.056250000001</v>
      </c>
      <c r="C585" s="129" t="s">
        <v>52</v>
      </c>
      <c r="D585" s="129">
        <v>0</v>
      </c>
      <c r="E585" s="129">
        <v>0</v>
      </c>
      <c r="F585" s="129">
        <v>0</v>
      </c>
      <c r="G585" s="129" t="s">
        <v>54</v>
      </c>
      <c r="H585" s="129" t="s">
        <v>55</v>
      </c>
      <c r="I585" s="129" t="s">
        <v>55</v>
      </c>
      <c r="J585" s="129" t="s">
        <v>55</v>
      </c>
      <c r="K585" s="129" t="s">
        <v>18</v>
      </c>
      <c r="L585" s="129">
        <v>90</v>
      </c>
      <c r="M585" s="129" t="s">
        <v>173</v>
      </c>
      <c r="N585" s="129">
        <v>0</v>
      </c>
      <c r="O585" s="129" t="s">
        <v>173</v>
      </c>
      <c r="P585" s="129">
        <v>0</v>
      </c>
      <c r="Q585" s="129" t="s">
        <v>173</v>
      </c>
      <c r="R585" s="129">
        <v>0</v>
      </c>
      <c r="S585" s="129">
        <v>2</v>
      </c>
      <c r="T585" s="129" t="s">
        <v>174</v>
      </c>
      <c r="U585" s="129">
        <v>4.7507999999999999</v>
      </c>
      <c r="V585" s="129">
        <v>0.69610000000000005</v>
      </c>
      <c r="W585" s="129" t="s">
        <v>4646</v>
      </c>
      <c r="X585" s="129">
        <v>0.3261</v>
      </c>
      <c r="Y585" s="129">
        <v>40.493200000000002</v>
      </c>
      <c r="Z585" s="129">
        <v>0.36380000000000001</v>
      </c>
      <c r="AA585" s="129" t="s">
        <v>1930</v>
      </c>
      <c r="AB585" s="129">
        <v>1.52E-2</v>
      </c>
      <c r="AC585" s="129" t="s">
        <v>179</v>
      </c>
      <c r="AD585" s="129">
        <v>8.6999999999999994E-3</v>
      </c>
      <c r="AE585" s="129" t="s">
        <v>179</v>
      </c>
      <c r="AF585" s="129">
        <v>1.6899999999999998E-2</v>
      </c>
      <c r="AG585" s="129">
        <v>0.12640000000000001</v>
      </c>
      <c r="AH585" s="129">
        <v>7.4000000000000003E-3</v>
      </c>
      <c r="AI585" s="129">
        <v>7.5732999999999997</v>
      </c>
      <c r="AJ585" s="129">
        <v>3.2199999999999999E-2</v>
      </c>
      <c r="AK585" s="129">
        <v>0.64900000000000002</v>
      </c>
      <c r="AL585" s="129">
        <v>8.0999999999999996E-3</v>
      </c>
      <c r="AM585" s="129" t="s">
        <v>578</v>
      </c>
      <c r="AN585" s="129">
        <v>8.2000000000000007E-3</v>
      </c>
      <c r="AO585" s="129" t="s">
        <v>409</v>
      </c>
      <c r="AP585" s="129">
        <v>4.4000000000000003E-3</v>
      </c>
      <c r="AQ585" s="129">
        <v>0.1031</v>
      </c>
      <c r="AR585" s="129">
        <v>4.8999999999999998E-3</v>
      </c>
      <c r="AS585" s="129" t="s">
        <v>4647</v>
      </c>
      <c r="AT585" s="129">
        <v>2.5399999999999999E-2</v>
      </c>
      <c r="AU585" s="129" t="s">
        <v>179</v>
      </c>
      <c r="AV585" s="129">
        <v>3.5999999999999999E-3</v>
      </c>
      <c r="AW585" s="129">
        <v>1.09E-2</v>
      </c>
      <c r="AX585" s="129">
        <v>1.1000000000000001E-3</v>
      </c>
      <c r="AY585" s="129" t="s">
        <v>429</v>
      </c>
      <c r="AZ585" s="129">
        <v>8.0000000000000004E-4</v>
      </c>
      <c r="BA585" s="129">
        <v>5.7999999999999996E-3</v>
      </c>
      <c r="BB585" s="129">
        <v>5.9999999999999995E-4</v>
      </c>
      <c r="BC585" s="129" t="s">
        <v>191</v>
      </c>
      <c r="BD585" s="129">
        <v>5.0000000000000001E-4</v>
      </c>
      <c r="BE585" s="129" t="s">
        <v>179</v>
      </c>
      <c r="BF585" s="129">
        <v>2.9999999999999997E-4</v>
      </c>
      <c r="BG585" s="129" t="s">
        <v>179</v>
      </c>
      <c r="BH585" s="129">
        <v>1E-4</v>
      </c>
      <c r="BI585" s="129" t="s">
        <v>179</v>
      </c>
      <c r="BJ585" s="129">
        <v>2.0000000000000001E-4</v>
      </c>
      <c r="BK585" s="129">
        <v>1.09E-2</v>
      </c>
      <c r="BL585" s="129">
        <v>5.0000000000000001E-4</v>
      </c>
      <c r="BM585" s="129">
        <v>2.8E-3</v>
      </c>
      <c r="BN585" s="129">
        <v>2.9999999999999997E-4</v>
      </c>
      <c r="BO585" s="129" t="s">
        <v>244</v>
      </c>
      <c r="BP585" s="129">
        <v>5.0000000000000001E-4</v>
      </c>
      <c r="BQ585" s="129" t="s">
        <v>179</v>
      </c>
      <c r="BR585" s="129">
        <v>2.9999999999999997E-4</v>
      </c>
      <c r="BS585" s="129" t="s">
        <v>179</v>
      </c>
      <c r="BT585" s="129">
        <v>4.0000000000000002E-4</v>
      </c>
      <c r="BU585" s="129" t="s">
        <v>179</v>
      </c>
      <c r="BV585" s="129">
        <v>6.9999999999999999E-4</v>
      </c>
      <c r="BW585" s="129" t="s">
        <v>18</v>
      </c>
      <c r="BX585" s="129"/>
      <c r="BY585" s="129" t="s">
        <v>18</v>
      </c>
      <c r="BZ585" s="129"/>
      <c r="CA585" s="129" t="s">
        <v>179</v>
      </c>
      <c r="CB585" s="129">
        <v>8.0000000000000004E-4</v>
      </c>
      <c r="CC585" s="129" t="s">
        <v>214</v>
      </c>
      <c r="CD585" s="129">
        <v>2.0999999999999999E-3</v>
      </c>
      <c r="CE585" s="129" t="s">
        <v>249</v>
      </c>
      <c r="CF585" s="129">
        <v>2.3E-3</v>
      </c>
      <c r="CG585" s="129" t="s">
        <v>216</v>
      </c>
      <c r="CH585" s="129">
        <v>1E-4</v>
      </c>
      <c r="CI585" s="129" t="s">
        <v>179</v>
      </c>
      <c r="CJ585" s="129">
        <v>7.3000000000000001E-3</v>
      </c>
      <c r="CK585" s="129" t="s">
        <v>179</v>
      </c>
      <c r="CL585" s="129">
        <v>1.0999999999999999E-2</v>
      </c>
      <c r="CM585" s="129" t="s">
        <v>1059</v>
      </c>
      <c r="CN585" s="129">
        <v>3.3E-3</v>
      </c>
      <c r="CO585" s="129" t="s">
        <v>179</v>
      </c>
      <c r="CP585" s="129">
        <v>8.0000000000000004E-4</v>
      </c>
      <c r="CQ585" s="129" t="s">
        <v>179</v>
      </c>
      <c r="CR585" s="129">
        <v>3.3999999999999998E-3</v>
      </c>
      <c r="CS585" s="129" t="s">
        <v>179</v>
      </c>
      <c r="CT585" s="129">
        <v>1.9E-3</v>
      </c>
      <c r="CU585" s="129" t="s">
        <v>179</v>
      </c>
      <c r="CV585" s="129">
        <v>8.0000000000000004E-4</v>
      </c>
      <c r="CW585" s="129" t="s">
        <v>18</v>
      </c>
      <c r="CX585" s="129"/>
      <c r="CY585" s="129" t="s">
        <v>179</v>
      </c>
      <c r="CZ585" s="129">
        <v>5.0000000000000001E-4</v>
      </c>
      <c r="DA585" s="129" t="s">
        <v>179</v>
      </c>
      <c r="DB585" s="129">
        <v>5.0000000000000001E-4</v>
      </c>
      <c r="DC585" s="129" t="s">
        <v>179</v>
      </c>
      <c r="DD585" s="129">
        <v>5.9999999999999995E-4</v>
      </c>
      <c r="DE585" s="129" t="s">
        <v>179</v>
      </c>
      <c r="DF585" s="129">
        <v>5.9999999999999995E-4</v>
      </c>
      <c r="DG585" s="129" t="s">
        <v>179</v>
      </c>
      <c r="DH585" s="129">
        <v>4.0000000000000002E-4</v>
      </c>
      <c r="DI585" s="129" t="s">
        <v>179</v>
      </c>
      <c r="DJ585" s="129">
        <v>4.0000000000000002E-4</v>
      </c>
      <c r="DK585" s="129" t="s">
        <v>4640</v>
      </c>
      <c r="DL585" s="129" t="s">
        <v>59</v>
      </c>
      <c r="DM585" s="129"/>
      <c r="DN585" s="129"/>
      <c r="DO585" s="130"/>
      <c r="DS585" s="129">
        <v>56</v>
      </c>
      <c r="DT585" s="129" t="s">
        <v>6006</v>
      </c>
      <c r="DW585" t="s">
        <v>5458</v>
      </c>
    </row>
    <row r="586" spans="1:127">
      <c r="A586" s="127">
        <v>260</v>
      </c>
      <c r="B586" s="128">
        <v>44756.057638888888</v>
      </c>
      <c r="C586" s="129" t="s">
        <v>52</v>
      </c>
      <c r="D586" s="129">
        <v>0</v>
      </c>
      <c r="E586" s="129">
        <v>0</v>
      </c>
      <c r="F586" s="129">
        <v>0</v>
      </c>
      <c r="G586" s="129" t="s">
        <v>54</v>
      </c>
      <c r="H586" s="129" t="s">
        <v>55</v>
      </c>
      <c r="I586" s="129" t="s">
        <v>55</v>
      </c>
      <c r="J586" s="129" t="s">
        <v>55</v>
      </c>
      <c r="K586" s="129" t="s">
        <v>18</v>
      </c>
      <c r="L586" s="129">
        <v>90</v>
      </c>
      <c r="M586" s="129" t="s">
        <v>173</v>
      </c>
      <c r="N586" s="129">
        <v>0</v>
      </c>
      <c r="O586" s="129" t="s">
        <v>173</v>
      </c>
      <c r="P586" s="129">
        <v>0</v>
      </c>
      <c r="Q586" s="129" t="s">
        <v>173</v>
      </c>
      <c r="R586" s="129">
        <v>0</v>
      </c>
      <c r="S586" s="129">
        <v>2</v>
      </c>
      <c r="T586" s="129" t="s">
        <v>174</v>
      </c>
      <c r="U586" s="129">
        <v>5.6417999999999999</v>
      </c>
      <c r="V586" s="129">
        <v>0.69279999999999997</v>
      </c>
      <c r="W586" s="129" t="s">
        <v>4648</v>
      </c>
      <c r="X586" s="129">
        <v>0.32590000000000002</v>
      </c>
      <c r="Y586" s="129">
        <v>41.320700000000002</v>
      </c>
      <c r="Z586" s="129">
        <v>0.36820000000000003</v>
      </c>
      <c r="AA586" s="129" t="s">
        <v>1029</v>
      </c>
      <c r="AB586" s="129">
        <v>1.5299999999999999E-2</v>
      </c>
      <c r="AC586" s="129" t="s">
        <v>179</v>
      </c>
      <c r="AD586" s="129">
        <v>8.6E-3</v>
      </c>
      <c r="AE586" s="129" t="s">
        <v>179</v>
      </c>
      <c r="AF586" s="129">
        <v>1.6799999999999999E-2</v>
      </c>
      <c r="AG586" s="129">
        <v>0.17199999999999999</v>
      </c>
      <c r="AH586" s="129">
        <v>7.9000000000000008E-3</v>
      </c>
      <c r="AI586" s="129">
        <v>7.9466999999999999</v>
      </c>
      <c r="AJ586" s="129">
        <v>3.3000000000000002E-2</v>
      </c>
      <c r="AK586" s="129">
        <v>0.6774</v>
      </c>
      <c r="AL586" s="129">
        <v>8.2000000000000007E-3</v>
      </c>
      <c r="AM586" s="129" t="s">
        <v>1834</v>
      </c>
      <c r="AN586" s="129">
        <v>8.0000000000000002E-3</v>
      </c>
      <c r="AO586" s="129" t="s">
        <v>369</v>
      </c>
      <c r="AP586" s="129">
        <v>4.4999999999999997E-3</v>
      </c>
      <c r="AQ586" s="129">
        <v>9.9900000000000003E-2</v>
      </c>
      <c r="AR586" s="129">
        <v>4.7000000000000002E-3</v>
      </c>
      <c r="AS586" s="129" t="s">
        <v>4649</v>
      </c>
      <c r="AT586" s="129">
        <v>2.5399999999999999E-2</v>
      </c>
      <c r="AU586" s="129" t="s">
        <v>179</v>
      </c>
      <c r="AV586" s="129">
        <v>3.5000000000000001E-3</v>
      </c>
      <c r="AW586" s="129">
        <v>8.6E-3</v>
      </c>
      <c r="AX586" s="129">
        <v>1E-3</v>
      </c>
      <c r="AY586" s="129" t="s">
        <v>625</v>
      </c>
      <c r="AZ586" s="129">
        <v>8.0000000000000004E-4</v>
      </c>
      <c r="BA586" s="129">
        <v>6.1999999999999998E-3</v>
      </c>
      <c r="BB586" s="129">
        <v>6.9999999999999999E-4</v>
      </c>
      <c r="BC586" s="129" t="s">
        <v>247</v>
      </c>
      <c r="BD586" s="129">
        <v>5.0000000000000001E-4</v>
      </c>
      <c r="BE586" s="129" t="s">
        <v>179</v>
      </c>
      <c r="BF586" s="129">
        <v>2.9999999999999997E-4</v>
      </c>
      <c r="BG586" s="129" t="s">
        <v>246</v>
      </c>
      <c r="BH586" s="129">
        <v>1E-4</v>
      </c>
      <c r="BI586" s="129" t="s">
        <v>246</v>
      </c>
      <c r="BJ586" s="129">
        <v>2.0000000000000001E-4</v>
      </c>
      <c r="BK586" s="129">
        <v>1.09E-2</v>
      </c>
      <c r="BL586" s="129">
        <v>5.0000000000000001E-4</v>
      </c>
      <c r="BM586" s="129">
        <v>2.7000000000000001E-3</v>
      </c>
      <c r="BN586" s="129">
        <v>2.9999999999999997E-4</v>
      </c>
      <c r="BO586" s="129" t="s">
        <v>349</v>
      </c>
      <c r="BP586" s="129">
        <v>5.0000000000000001E-4</v>
      </c>
      <c r="BQ586" s="129" t="s">
        <v>179</v>
      </c>
      <c r="BR586" s="129">
        <v>2.9999999999999997E-4</v>
      </c>
      <c r="BS586" s="129" t="s">
        <v>179</v>
      </c>
      <c r="BT586" s="129">
        <v>2.9999999999999997E-4</v>
      </c>
      <c r="BU586" s="129" t="s">
        <v>179</v>
      </c>
      <c r="BV586" s="129">
        <v>6.9999999999999999E-4</v>
      </c>
      <c r="BW586" s="129" t="s">
        <v>18</v>
      </c>
      <c r="BX586" s="129"/>
      <c r="BY586" s="129" t="s">
        <v>179</v>
      </c>
      <c r="BZ586" s="129">
        <v>1.1000000000000001E-3</v>
      </c>
      <c r="CA586" s="129" t="s">
        <v>179</v>
      </c>
      <c r="CB586" s="129">
        <v>8.0000000000000004E-4</v>
      </c>
      <c r="CC586" s="129" t="s">
        <v>179</v>
      </c>
      <c r="CD586" s="129">
        <v>2E-3</v>
      </c>
      <c r="CE586" s="129" t="s">
        <v>179</v>
      </c>
      <c r="CF586" s="129">
        <v>2.3E-3</v>
      </c>
      <c r="CG586" s="129" t="s">
        <v>216</v>
      </c>
      <c r="CH586" s="129">
        <v>1E-4</v>
      </c>
      <c r="CI586" s="129" t="s">
        <v>179</v>
      </c>
      <c r="CJ586" s="129">
        <v>6.8999999999999999E-3</v>
      </c>
      <c r="CK586" s="129" t="s">
        <v>179</v>
      </c>
      <c r="CL586" s="129">
        <v>1.0699999999999999E-2</v>
      </c>
      <c r="CM586" s="129" t="s">
        <v>179</v>
      </c>
      <c r="CN586" s="129">
        <v>2.8E-3</v>
      </c>
      <c r="CO586" s="129" t="s">
        <v>179</v>
      </c>
      <c r="CP586" s="129">
        <v>8.9999999999999998E-4</v>
      </c>
      <c r="CQ586" s="129" t="s">
        <v>179</v>
      </c>
      <c r="CR586" s="129">
        <v>3.2000000000000002E-3</v>
      </c>
      <c r="CS586" s="129" t="s">
        <v>179</v>
      </c>
      <c r="CT586" s="129">
        <v>1.8E-3</v>
      </c>
      <c r="CU586" s="129" t="s">
        <v>18</v>
      </c>
      <c r="CV586" s="129"/>
      <c r="CW586" s="129" t="s">
        <v>18</v>
      </c>
      <c r="CX586" s="129"/>
      <c r="CY586" s="129" t="s">
        <v>179</v>
      </c>
      <c r="CZ586" s="129">
        <v>5.9999999999999995E-4</v>
      </c>
      <c r="DA586" s="129" t="s">
        <v>179</v>
      </c>
      <c r="DB586" s="129">
        <v>5.0000000000000001E-4</v>
      </c>
      <c r="DC586" s="129" t="s">
        <v>179</v>
      </c>
      <c r="DD586" s="129">
        <v>5.9999999999999995E-4</v>
      </c>
      <c r="DE586" s="129" t="s">
        <v>179</v>
      </c>
      <c r="DF586" s="129">
        <v>5.9999999999999995E-4</v>
      </c>
      <c r="DG586" s="129" t="s">
        <v>179</v>
      </c>
      <c r="DH586" s="129">
        <v>4.0000000000000002E-4</v>
      </c>
      <c r="DI586" s="129" t="s">
        <v>179</v>
      </c>
      <c r="DJ586" s="129">
        <v>2.9999999999999997E-4</v>
      </c>
      <c r="DK586" s="129" t="s">
        <v>4640</v>
      </c>
      <c r="DL586" s="129" t="s">
        <v>59</v>
      </c>
      <c r="DM586" s="129"/>
      <c r="DN586" s="129"/>
      <c r="DO586" s="130"/>
      <c r="DS586" s="129">
        <v>76</v>
      </c>
      <c r="DT586" s="129" t="s">
        <v>5980</v>
      </c>
      <c r="DW586" t="s">
        <v>5459</v>
      </c>
    </row>
    <row r="587" spans="1:127">
      <c r="A587" s="127">
        <v>261</v>
      </c>
      <c r="B587" s="128">
        <v>44756.05972222222</v>
      </c>
      <c r="C587" s="129" t="s">
        <v>52</v>
      </c>
      <c r="D587" s="129">
        <v>0</v>
      </c>
      <c r="E587" s="129">
        <v>0</v>
      </c>
      <c r="F587" s="129">
        <v>0</v>
      </c>
      <c r="G587" s="129" t="s">
        <v>54</v>
      </c>
      <c r="H587" s="129" t="s">
        <v>55</v>
      </c>
      <c r="I587" s="129" t="s">
        <v>55</v>
      </c>
      <c r="J587" s="129" t="s">
        <v>55</v>
      </c>
      <c r="K587" s="129" t="s">
        <v>18</v>
      </c>
      <c r="L587" s="129">
        <v>90</v>
      </c>
      <c r="M587" s="129" t="s">
        <v>173</v>
      </c>
      <c r="N587" s="129">
        <v>0</v>
      </c>
      <c r="O587" s="129" t="s">
        <v>173</v>
      </c>
      <c r="P587" s="129">
        <v>0</v>
      </c>
      <c r="Q587" s="129" t="s">
        <v>173</v>
      </c>
      <c r="R587" s="129">
        <v>0</v>
      </c>
      <c r="S587" s="129">
        <v>2</v>
      </c>
      <c r="T587" s="129" t="s">
        <v>174</v>
      </c>
      <c r="U587" s="129">
        <v>4.9211999999999998</v>
      </c>
      <c r="V587" s="129">
        <v>0.6835</v>
      </c>
      <c r="W587" s="129" t="s">
        <v>4650</v>
      </c>
      <c r="X587" s="129">
        <v>0.32390000000000002</v>
      </c>
      <c r="Y587" s="129">
        <v>39.214599999999997</v>
      </c>
      <c r="Z587" s="129">
        <v>0.35610000000000003</v>
      </c>
      <c r="AA587" s="129" t="s">
        <v>2126</v>
      </c>
      <c r="AB587" s="129">
        <v>1.5699999999999999E-2</v>
      </c>
      <c r="AC587" s="129" t="s">
        <v>179</v>
      </c>
      <c r="AD587" s="129">
        <v>8.6999999999999994E-3</v>
      </c>
      <c r="AE587" s="129" t="s">
        <v>179</v>
      </c>
      <c r="AF587" s="129">
        <v>1.66E-2</v>
      </c>
      <c r="AG587" s="129">
        <v>0.1283</v>
      </c>
      <c r="AH587" s="129">
        <v>7.1999999999999998E-3</v>
      </c>
      <c r="AI587" s="129">
        <v>8.2970000000000006</v>
      </c>
      <c r="AJ587" s="129">
        <v>3.3700000000000001E-2</v>
      </c>
      <c r="AK587" s="129">
        <v>0.65090000000000003</v>
      </c>
      <c r="AL587" s="129">
        <v>8.0999999999999996E-3</v>
      </c>
      <c r="AM587" s="129" t="s">
        <v>1701</v>
      </c>
      <c r="AN587" s="129">
        <v>8.2000000000000007E-3</v>
      </c>
      <c r="AO587" s="129" t="s">
        <v>1028</v>
      </c>
      <c r="AP587" s="129">
        <v>4.3E-3</v>
      </c>
      <c r="AQ587" s="129">
        <v>0.11119999999999999</v>
      </c>
      <c r="AR587" s="129">
        <v>5.0000000000000001E-3</v>
      </c>
      <c r="AS587" s="129" t="s">
        <v>4651</v>
      </c>
      <c r="AT587" s="129">
        <v>2.4500000000000001E-2</v>
      </c>
      <c r="AU587" s="129" t="s">
        <v>548</v>
      </c>
      <c r="AV587" s="129">
        <v>3.3999999999999998E-3</v>
      </c>
      <c r="AW587" s="129">
        <v>1.11E-2</v>
      </c>
      <c r="AX587" s="129">
        <v>1.1000000000000001E-3</v>
      </c>
      <c r="AY587" s="129" t="s">
        <v>1554</v>
      </c>
      <c r="AZ587" s="129">
        <v>8.9999999999999998E-4</v>
      </c>
      <c r="BA587" s="129">
        <v>5.7999999999999996E-3</v>
      </c>
      <c r="BB587" s="129">
        <v>5.9999999999999995E-4</v>
      </c>
      <c r="BC587" s="129" t="s">
        <v>285</v>
      </c>
      <c r="BD587" s="129">
        <v>4.0000000000000002E-4</v>
      </c>
      <c r="BE587" s="129" t="s">
        <v>179</v>
      </c>
      <c r="BF587" s="129">
        <v>2.9999999999999997E-4</v>
      </c>
      <c r="BG587" s="129" t="s">
        <v>179</v>
      </c>
      <c r="BH587" s="129">
        <v>1E-4</v>
      </c>
      <c r="BI587" s="129" t="s">
        <v>318</v>
      </c>
      <c r="BJ587" s="129">
        <v>2.0000000000000001E-4</v>
      </c>
      <c r="BK587" s="129">
        <v>1.0699999999999999E-2</v>
      </c>
      <c r="BL587" s="129">
        <v>5.0000000000000001E-4</v>
      </c>
      <c r="BM587" s="129">
        <v>2.8E-3</v>
      </c>
      <c r="BN587" s="129">
        <v>2.9999999999999997E-4</v>
      </c>
      <c r="BO587" s="129" t="s">
        <v>363</v>
      </c>
      <c r="BP587" s="129">
        <v>5.9999999999999995E-4</v>
      </c>
      <c r="BQ587" s="129" t="s">
        <v>179</v>
      </c>
      <c r="BR587" s="129">
        <v>2.9999999999999997E-4</v>
      </c>
      <c r="BS587" s="129" t="s">
        <v>179</v>
      </c>
      <c r="BT587" s="129">
        <v>4.0000000000000002E-4</v>
      </c>
      <c r="BU587" s="129" t="s">
        <v>179</v>
      </c>
      <c r="BV587" s="129">
        <v>6.9999999999999999E-4</v>
      </c>
      <c r="BW587" s="129" t="s">
        <v>18</v>
      </c>
      <c r="BX587" s="129"/>
      <c r="BY587" s="129" t="s">
        <v>179</v>
      </c>
      <c r="BZ587" s="129">
        <v>1.1000000000000001E-3</v>
      </c>
      <c r="CA587" s="129" t="s">
        <v>179</v>
      </c>
      <c r="CB587" s="129">
        <v>8.0000000000000004E-4</v>
      </c>
      <c r="CC587" s="129" t="s">
        <v>179</v>
      </c>
      <c r="CD587" s="129">
        <v>2E-3</v>
      </c>
      <c r="CE587" s="129" t="s">
        <v>249</v>
      </c>
      <c r="CF587" s="129">
        <v>2.3E-3</v>
      </c>
      <c r="CG587" s="129" t="s">
        <v>216</v>
      </c>
      <c r="CH587" s="129">
        <v>1E-4</v>
      </c>
      <c r="CI587" s="129" t="s">
        <v>179</v>
      </c>
      <c r="CJ587" s="129">
        <v>7.1000000000000004E-3</v>
      </c>
      <c r="CK587" s="129" t="s">
        <v>179</v>
      </c>
      <c r="CL587" s="129">
        <v>1.09E-2</v>
      </c>
      <c r="CM587" s="129" t="s">
        <v>179</v>
      </c>
      <c r="CN587" s="129">
        <v>4.0000000000000001E-3</v>
      </c>
      <c r="CO587" s="129" t="s">
        <v>179</v>
      </c>
      <c r="CP587" s="129">
        <v>8.9999999999999998E-4</v>
      </c>
      <c r="CQ587" s="129" t="s">
        <v>179</v>
      </c>
      <c r="CR587" s="129">
        <v>3.3E-3</v>
      </c>
      <c r="CS587" s="129" t="s">
        <v>179</v>
      </c>
      <c r="CT587" s="129">
        <v>1.8E-3</v>
      </c>
      <c r="CU587" s="129" t="s">
        <v>18</v>
      </c>
      <c r="CV587" s="129"/>
      <c r="CW587" s="129" t="s">
        <v>18</v>
      </c>
      <c r="CX587" s="129"/>
      <c r="CY587" s="129" t="s">
        <v>179</v>
      </c>
      <c r="CZ587" s="129">
        <v>5.9999999999999995E-4</v>
      </c>
      <c r="DA587" s="129" t="s">
        <v>212</v>
      </c>
      <c r="DB587" s="129">
        <v>5.0000000000000001E-4</v>
      </c>
      <c r="DC587" s="129" t="s">
        <v>192</v>
      </c>
      <c r="DD587" s="129">
        <v>5.0000000000000001E-4</v>
      </c>
      <c r="DE587" s="129" t="s">
        <v>179</v>
      </c>
      <c r="DF587" s="129">
        <v>5.9999999999999995E-4</v>
      </c>
      <c r="DG587" s="129" t="s">
        <v>179</v>
      </c>
      <c r="DH587" s="129">
        <v>4.0000000000000002E-4</v>
      </c>
      <c r="DI587" s="129" t="s">
        <v>179</v>
      </c>
      <c r="DJ587" s="129">
        <v>4.0000000000000002E-4</v>
      </c>
      <c r="DK587" s="129" t="s">
        <v>4640</v>
      </c>
      <c r="DL587" s="129" t="s">
        <v>59</v>
      </c>
      <c r="DM587" s="129"/>
      <c r="DN587" s="129"/>
      <c r="DO587" s="130"/>
      <c r="DS587" s="129">
        <v>98</v>
      </c>
      <c r="DT587" s="129" t="s">
        <v>5986</v>
      </c>
      <c r="DW587" t="s">
        <v>5460</v>
      </c>
    </row>
    <row r="588" spans="1:127">
      <c r="A588" s="129">
        <v>341</v>
      </c>
      <c r="B588" s="128">
        <v>44759.229166666664</v>
      </c>
      <c r="C588" s="129" t="s">
        <v>52</v>
      </c>
      <c r="D588" s="129">
        <v>0</v>
      </c>
      <c r="E588" s="129">
        <v>0</v>
      </c>
      <c r="F588" s="129">
        <v>0</v>
      </c>
      <c r="G588" s="129" t="s">
        <v>54</v>
      </c>
      <c r="H588" s="129" t="s">
        <v>55</v>
      </c>
      <c r="I588" s="129" t="s">
        <v>55</v>
      </c>
      <c r="J588" s="129" t="s">
        <v>55</v>
      </c>
      <c r="K588" s="129" t="s">
        <v>18</v>
      </c>
      <c r="L588" s="129">
        <v>90</v>
      </c>
      <c r="M588" s="129" t="s">
        <v>173</v>
      </c>
      <c r="N588" s="129">
        <v>0</v>
      </c>
      <c r="O588" s="129" t="s">
        <v>173</v>
      </c>
      <c r="P588" s="129">
        <v>0</v>
      </c>
      <c r="Q588" s="129" t="s">
        <v>173</v>
      </c>
      <c r="R588" s="129">
        <v>0</v>
      </c>
      <c r="S588" s="129">
        <v>2</v>
      </c>
      <c r="T588" s="129" t="s">
        <v>174</v>
      </c>
      <c r="U588" s="129">
        <v>4.202</v>
      </c>
      <c r="V588" s="129">
        <v>0.66749999999999998</v>
      </c>
      <c r="W588" s="129" t="s">
        <v>6053</v>
      </c>
      <c r="X588" s="129">
        <v>0.33</v>
      </c>
      <c r="Y588" s="129">
        <v>38.5426</v>
      </c>
      <c r="Z588" s="129">
        <v>0.35449999999999998</v>
      </c>
      <c r="AA588" s="129" t="s">
        <v>2293</v>
      </c>
      <c r="AB588" s="129">
        <v>1.5299999999999999E-2</v>
      </c>
      <c r="AC588" s="129" t="s">
        <v>179</v>
      </c>
      <c r="AD588" s="129">
        <v>8.5000000000000006E-3</v>
      </c>
      <c r="AE588" s="129" t="s">
        <v>179</v>
      </c>
      <c r="AF588" s="129">
        <v>1.7600000000000001E-2</v>
      </c>
      <c r="AG588" s="129">
        <v>0.15939999999999999</v>
      </c>
      <c r="AH588" s="129">
        <v>7.7000000000000002E-3</v>
      </c>
      <c r="AI588" s="129">
        <v>7.6944999999999997</v>
      </c>
      <c r="AJ588" s="129">
        <v>3.2599999999999997E-2</v>
      </c>
      <c r="AK588" s="129">
        <v>0.67149999999999999</v>
      </c>
      <c r="AL588" s="129">
        <v>8.2000000000000007E-3</v>
      </c>
      <c r="AM588" s="129" t="s">
        <v>179</v>
      </c>
      <c r="AN588" s="129">
        <v>8.0000000000000002E-3</v>
      </c>
      <c r="AO588" s="129" t="s">
        <v>1028</v>
      </c>
      <c r="AP588" s="129">
        <v>4.1999999999999997E-3</v>
      </c>
      <c r="AQ588" s="129">
        <v>0.1013</v>
      </c>
      <c r="AR588" s="129">
        <v>4.7999999999999996E-3</v>
      </c>
      <c r="AS588" s="129" t="s">
        <v>6054</v>
      </c>
      <c r="AT588" s="129">
        <v>2.5399999999999999E-2</v>
      </c>
      <c r="AU588" s="129" t="s">
        <v>515</v>
      </c>
      <c r="AV588" s="129">
        <v>3.5999999999999999E-3</v>
      </c>
      <c r="AW588" s="129">
        <v>6.4999999999999997E-3</v>
      </c>
      <c r="AX588" s="129">
        <v>1E-3</v>
      </c>
      <c r="AY588" s="129" t="s">
        <v>614</v>
      </c>
      <c r="AZ588" s="129">
        <v>6.9999999999999999E-4</v>
      </c>
      <c r="BA588" s="129">
        <v>7.7000000000000002E-3</v>
      </c>
      <c r="BB588" s="129">
        <v>6.9999999999999999E-4</v>
      </c>
      <c r="BC588" s="129" t="s">
        <v>285</v>
      </c>
      <c r="BD588" s="129">
        <v>5.0000000000000001E-4</v>
      </c>
      <c r="BE588" s="129" t="s">
        <v>179</v>
      </c>
      <c r="BF588" s="129">
        <v>2.9999999999999997E-4</v>
      </c>
      <c r="BG588" s="129" t="s">
        <v>179</v>
      </c>
      <c r="BH588" s="129">
        <v>1E-4</v>
      </c>
      <c r="BI588" s="129" t="s">
        <v>516</v>
      </c>
      <c r="BJ588" s="129">
        <v>2.0000000000000001E-4</v>
      </c>
      <c r="BK588" s="129">
        <v>1.26E-2</v>
      </c>
      <c r="BL588" s="129">
        <v>5.0000000000000001E-4</v>
      </c>
      <c r="BM588" s="129">
        <v>2.8E-3</v>
      </c>
      <c r="BN588" s="129">
        <v>2.9999999999999997E-4</v>
      </c>
      <c r="BO588" s="129" t="s">
        <v>312</v>
      </c>
      <c r="BP588" s="129">
        <v>5.9999999999999995E-4</v>
      </c>
      <c r="BQ588" s="129" t="s">
        <v>179</v>
      </c>
      <c r="BR588" s="129">
        <v>2.9999999999999997E-4</v>
      </c>
      <c r="BS588" s="129" t="s">
        <v>179</v>
      </c>
      <c r="BT588" s="129">
        <v>4.0000000000000002E-4</v>
      </c>
      <c r="BU588" s="129" t="s">
        <v>179</v>
      </c>
      <c r="BV588" s="129">
        <v>5.9999999999999995E-4</v>
      </c>
      <c r="BW588" s="129" t="s">
        <v>18</v>
      </c>
      <c r="BX588" s="129"/>
      <c r="BY588" s="129" t="s">
        <v>179</v>
      </c>
      <c r="BZ588" s="129">
        <v>1.1000000000000001E-3</v>
      </c>
      <c r="CA588" s="129" t="s">
        <v>245</v>
      </c>
      <c r="CB588" s="129">
        <v>8.0000000000000004E-4</v>
      </c>
      <c r="CC588" s="129" t="s">
        <v>179</v>
      </c>
      <c r="CD588" s="129">
        <v>2E-3</v>
      </c>
      <c r="CE588" s="129" t="s">
        <v>179</v>
      </c>
      <c r="CF588" s="129">
        <v>2.3E-3</v>
      </c>
      <c r="CG588" s="129" t="s">
        <v>179</v>
      </c>
      <c r="CH588" s="129">
        <v>1E-4</v>
      </c>
      <c r="CI588" s="129" t="s">
        <v>179</v>
      </c>
      <c r="CJ588" s="129">
        <v>7.3000000000000001E-3</v>
      </c>
      <c r="CK588" s="129" t="s">
        <v>179</v>
      </c>
      <c r="CL588" s="129">
        <v>1.11E-2</v>
      </c>
      <c r="CM588" s="129" t="s">
        <v>179</v>
      </c>
      <c r="CN588" s="129">
        <v>4.5999999999999999E-3</v>
      </c>
      <c r="CO588" s="129" t="s">
        <v>179</v>
      </c>
      <c r="CP588" s="129">
        <v>8.0000000000000004E-4</v>
      </c>
      <c r="CQ588" s="129" t="s">
        <v>179</v>
      </c>
      <c r="CR588" s="129">
        <v>3.3E-3</v>
      </c>
      <c r="CS588" s="129" t="s">
        <v>179</v>
      </c>
      <c r="CT588" s="129">
        <v>1.9E-3</v>
      </c>
      <c r="CU588" s="129" t="s">
        <v>179</v>
      </c>
      <c r="CV588" s="129">
        <v>8.0000000000000004E-4</v>
      </c>
      <c r="CW588" s="129" t="s">
        <v>18</v>
      </c>
      <c r="CX588" s="129"/>
      <c r="CY588" s="129" t="s">
        <v>179</v>
      </c>
      <c r="CZ588" s="129">
        <v>5.9999999999999995E-4</v>
      </c>
      <c r="DA588" s="129" t="s">
        <v>179</v>
      </c>
      <c r="DB588" s="129">
        <v>5.9999999999999995E-4</v>
      </c>
      <c r="DC588" s="129" t="s">
        <v>179</v>
      </c>
      <c r="DD588" s="129">
        <v>5.9999999999999995E-4</v>
      </c>
      <c r="DE588" s="129" t="s">
        <v>179</v>
      </c>
      <c r="DF588" s="129">
        <v>5.0000000000000001E-4</v>
      </c>
      <c r="DG588" s="129" t="s">
        <v>179</v>
      </c>
      <c r="DH588" s="129">
        <v>4.0000000000000002E-4</v>
      </c>
      <c r="DI588" s="129" t="s">
        <v>179</v>
      </c>
      <c r="DJ588" s="129">
        <v>4.0000000000000002E-4</v>
      </c>
      <c r="DK588" s="129" t="s">
        <v>6055</v>
      </c>
      <c r="DL588" s="129" t="s">
        <v>59</v>
      </c>
      <c r="DM588" s="129"/>
      <c r="DN588" s="129"/>
      <c r="DO588" s="129"/>
      <c r="DP588" s="129"/>
      <c r="DQ588" s="129"/>
      <c r="DR588" s="129"/>
      <c r="DS588" s="129">
        <v>2</v>
      </c>
      <c r="DT588" s="129" t="s">
        <v>1630</v>
      </c>
    </row>
    <row r="589" spans="1:127">
      <c r="A589" s="129">
        <v>342</v>
      </c>
      <c r="B589" s="128">
        <v>44759.231249999997</v>
      </c>
      <c r="C589" s="129" t="s">
        <v>52</v>
      </c>
      <c r="D589" s="129">
        <v>0</v>
      </c>
      <c r="E589" s="129">
        <v>0</v>
      </c>
      <c r="F589" s="129">
        <v>0</v>
      </c>
      <c r="G589" s="129" t="s">
        <v>54</v>
      </c>
      <c r="H589" s="129" t="s">
        <v>55</v>
      </c>
      <c r="I589" s="129" t="s">
        <v>55</v>
      </c>
      <c r="J589" s="129" t="s">
        <v>55</v>
      </c>
      <c r="K589" s="129" t="s">
        <v>18</v>
      </c>
      <c r="L589" s="129">
        <v>90</v>
      </c>
      <c r="M589" s="129" t="s">
        <v>173</v>
      </c>
      <c r="N589" s="129">
        <v>0</v>
      </c>
      <c r="O589" s="129" t="s">
        <v>173</v>
      </c>
      <c r="P589" s="129">
        <v>0</v>
      </c>
      <c r="Q589" s="129" t="s">
        <v>173</v>
      </c>
      <c r="R589" s="129">
        <v>0</v>
      </c>
      <c r="S589" s="129">
        <v>2</v>
      </c>
      <c r="T589" s="129" t="s">
        <v>174</v>
      </c>
      <c r="U589" s="129">
        <v>3.1726000000000001</v>
      </c>
      <c r="V589" s="129">
        <v>0.65369999999999995</v>
      </c>
      <c r="W589" s="129" t="s">
        <v>6056</v>
      </c>
      <c r="X589" s="129">
        <v>0.32479999999999998</v>
      </c>
      <c r="Y589" s="129">
        <v>37.502899999999997</v>
      </c>
      <c r="Z589" s="129">
        <v>0.34889999999999999</v>
      </c>
      <c r="AA589" s="129" t="s">
        <v>360</v>
      </c>
      <c r="AB589" s="129">
        <v>1.52E-2</v>
      </c>
      <c r="AC589" s="129" t="s">
        <v>179</v>
      </c>
      <c r="AD589" s="129">
        <v>8.8000000000000005E-3</v>
      </c>
      <c r="AE589" s="129" t="s">
        <v>179</v>
      </c>
      <c r="AF589" s="129">
        <v>1.7600000000000001E-2</v>
      </c>
      <c r="AG589" s="129">
        <v>0.2094</v>
      </c>
      <c r="AH589" s="129">
        <v>8.3000000000000001E-3</v>
      </c>
      <c r="AI589" s="129">
        <v>7.6228999999999996</v>
      </c>
      <c r="AJ589" s="129">
        <v>3.2500000000000001E-2</v>
      </c>
      <c r="AK589" s="129">
        <v>0.68630000000000002</v>
      </c>
      <c r="AL589" s="129">
        <v>8.2000000000000007E-3</v>
      </c>
      <c r="AM589" s="129" t="s">
        <v>568</v>
      </c>
      <c r="AN589" s="129">
        <v>8.3999999999999995E-3</v>
      </c>
      <c r="AO589" s="129" t="s">
        <v>1145</v>
      </c>
      <c r="AP589" s="129">
        <v>4.1000000000000003E-3</v>
      </c>
      <c r="AQ589" s="129">
        <v>8.8999999999999996E-2</v>
      </c>
      <c r="AR589" s="129">
        <v>4.5999999999999999E-3</v>
      </c>
      <c r="AS589" s="129" t="s">
        <v>6057</v>
      </c>
      <c r="AT589" s="129">
        <v>2.4899999999999999E-2</v>
      </c>
      <c r="AU589" s="129" t="s">
        <v>613</v>
      </c>
      <c r="AV589" s="129">
        <v>3.5999999999999999E-3</v>
      </c>
      <c r="AW589" s="129">
        <v>6.3E-3</v>
      </c>
      <c r="AX589" s="129">
        <v>8.9999999999999998E-4</v>
      </c>
      <c r="AY589" s="129" t="s">
        <v>210</v>
      </c>
      <c r="AZ589" s="129">
        <v>6.9999999999999999E-4</v>
      </c>
      <c r="BA589" s="129">
        <v>8.0999999999999996E-3</v>
      </c>
      <c r="BB589" s="129">
        <v>6.9999999999999999E-4</v>
      </c>
      <c r="BC589" s="129" t="s">
        <v>304</v>
      </c>
      <c r="BD589" s="129">
        <v>5.0000000000000001E-4</v>
      </c>
      <c r="BE589" s="129" t="s">
        <v>179</v>
      </c>
      <c r="BF589" s="129">
        <v>2.9999999999999997E-4</v>
      </c>
      <c r="BG589" s="129" t="s">
        <v>179</v>
      </c>
      <c r="BH589" s="129">
        <v>1E-4</v>
      </c>
      <c r="BI589" s="129" t="s">
        <v>318</v>
      </c>
      <c r="BJ589" s="129">
        <v>2.0000000000000001E-4</v>
      </c>
      <c r="BK589" s="129">
        <v>1.21E-2</v>
      </c>
      <c r="BL589" s="129">
        <v>5.0000000000000001E-4</v>
      </c>
      <c r="BM589" s="129">
        <v>2.5999999999999999E-3</v>
      </c>
      <c r="BN589" s="129">
        <v>2.9999999999999997E-4</v>
      </c>
      <c r="BO589" s="129" t="s">
        <v>283</v>
      </c>
      <c r="BP589" s="129">
        <v>5.9999999999999995E-4</v>
      </c>
      <c r="BQ589" s="129" t="s">
        <v>179</v>
      </c>
      <c r="BR589" s="129">
        <v>2.9999999999999997E-4</v>
      </c>
      <c r="BS589" s="129" t="s">
        <v>179</v>
      </c>
      <c r="BT589" s="129">
        <v>4.0000000000000002E-4</v>
      </c>
      <c r="BU589" s="129" t="s">
        <v>179</v>
      </c>
      <c r="BV589" s="129">
        <v>6.9999999999999999E-4</v>
      </c>
      <c r="BW589" s="129" t="s">
        <v>18</v>
      </c>
      <c r="BX589" s="129"/>
      <c r="BY589" s="129" t="s">
        <v>179</v>
      </c>
      <c r="BZ589" s="129">
        <v>1.1000000000000001E-3</v>
      </c>
      <c r="CA589" s="129" t="s">
        <v>179</v>
      </c>
      <c r="CB589" s="129">
        <v>8.0000000000000004E-4</v>
      </c>
      <c r="CC589" s="129" t="s">
        <v>179</v>
      </c>
      <c r="CD589" s="129">
        <v>2E-3</v>
      </c>
      <c r="CE589" s="129" t="s">
        <v>179</v>
      </c>
      <c r="CF589" s="129">
        <v>2.2000000000000001E-3</v>
      </c>
      <c r="CG589" s="129" t="s">
        <v>179</v>
      </c>
      <c r="CH589" s="129">
        <v>1E-4</v>
      </c>
      <c r="CI589" s="129" t="s">
        <v>179</v>
      </c>
      <c r="CJ589" s="129">
        <v>7.4999999999999997E-3</v>
      </c>
      <c r="CK589" s="129" t="s">
        <v>179</v>
      </c>
      <c r="CL589" s="129">
        <v>1.09E-2</v>
      </c>
      <c r="CM589" s="129" t="s">
        <v>179</v>
      </c>
      <c r="CN589" s="129">
        <v>5.0000000000000001E-3</v>
      </c>
      <c r="CO589" s="129" t="s">
        <v>179</v>
      </c>
      <c r="CP589" s="129">
        <v>8.9999999999999998E-4</v>
      </c>
      <c r="CQ589" s="129" t="s">
        <v>179</v>
      </c>
      <c r="CR589" s="129">
        <v>3.5000000000000001E-3</v>
      </c>
      <c r="CS589" s="129" t="s">
        <v>179</v>
      </c>
      <c r="CT589" s="129">
        <v>1.9E-3</v>
      </c>
      <c r="CU589" s="129" t="s">
        <v>18</v>
      </c>
      <c r="CV589" s="129"/>
      <c r="CW589" s="129" t="s">
        <v>18</v>
      </c>
      <c r="CX589" s="129"/>
      <c r="CY589" s="129" t="s">
        <v>179</v>
      </c>
      <c r="CZ589" s="129">
        <v>5.9999999999999995E-4</v>
      </c>
      <c r="DA589" s="129" t="s">
        <v>179</v>
      </c>
      <c r="DB589" s="129">
        <v>5.0000000000000001E-4</v>
      </c>
      <c r="DC589" s="129" t="s">
        <v>179</v>
      </c>
      <c r="DD589" s="129">
        <v>5.9999999999999995E-4</v>
      </c>
      <c r="DE589" s="129" t="s">
        <v>179</v>
      </c>
      <c r="DF589" s="129">
        <v>5.9999999999999995E-4</v>
      </c>
      <c r="DG589" s="129" t="s">
        <v>179</v>
      </c>
      <c r="DH589" s="129">
        <v>5.0000000000000001E-4</v>
      </c>
      <c r="DI589" s="129" t="s">
        <v>179</v>
      </c>
      <c r="DJ589" s="129">
        <v>4.0000000000000002E-4</v>
      </c>
      <c r="DK589" s="129" t="s">
        <v>6055</v>
      </c>
      <c r="DL589" s="129" t="s">
        <v>59</v>
      </c>
      <c r="DM589" s="129"/>
      <c r="DN589" s="129"/>
      <c r="DO589" s="129"/>
      <c r="DP589" s="129"/>
      <c r="DQ589" s="129"/>
      <c r="DR589" s="129"/>
      <c r="DS589" s="129">
        <v>13</v>
      </c>
      <c r="DT589" s="129" t="s">
        <v>6058</v>
      </c>
    </row>
    <row r="590" spans="1:127">
      <c r="A590" s="129">
        <v>343</v>
      </c>
      <c r="B590" s="128">
        <v>44759.234027777777</v>
      </c>
      <c r="C590" s="129" t="s">
        <v>52</v>
      </c>
      <c r="D590" s="129">
        <v>0</v>
      </c>
      <c r="E590" s="129">
        <v>0</v>
      </c>
      <c r="F590" s="129">
        <v>0</v>
      </c>
      <c r="G590" s="129" t="s">
        <v>54</v>
      </c>
      <c r="H590" s="129" t="s">
        <v>55</v>
      </c>
      <c r="I590" s="129" t="s">
        <v>55</v>
      </c>
      <c r="J590" s="129" t="s">
        <v>55</v>
      </c>
      <c r="K590" s="129" t="s">
        <v>18</v>
      </c>
      <c r="L590" s="129">
        <v>90</v>
      </c>
      <c r="M590" s="129" t="s">
        <v>173</v>
      </c>
      <c r="N590" s="129">
        <v>0</v>
      </c>
      <c r="O590" s="129" t="s">
        <v>173</v>
      </c>
      <c r="P590" s="129">
        <v>0</v>
      </c>
      <c r="Q590" s="129" t="s">
        <v>173</v>
      </c>
      <c r="R590" s="129">
        <v>0</v>
      </c>
      <c r="S590" s="129">
        <v>2</v>
      </c>
      <c r="T590" s="129" t="s">
        <v>174</v>
      </c>
      <c r="U590" s="129">
        <v>4.0011000000000001</v>
      </c>
      <c r="V590" s="129">
        <v>0.66520000000000001</v>
      </c>
      <c r="W590" s="129" t="s">
        <v>6059</v>
      </c>
      <c r="X590" s="129">
        <v>0.33169999999999999</v>
      </c>
      <c r="Y590" s="129">
        <v>39.728000000000002</v>
      </c>
      <c r="Z590" s="129">
        <v>0.3614</v>
      </c>
      <c r="AA590" s="129" t="s">
        <v>1557</v>
      </c>
      <c r="AB590" s="129">
        <v>1.5800000000000002E-2</v>
      </c>
      <c r="AC590" s="129" t="s">
        <v>179</v>
      </c>
      <c r="AD590" s="129">
        <v>8.6999999999999994E-3</v>
      </c>
      <c r="AE590" s="129" t="s">
        <v>179</v>
      </c>
      <c r="AF590" s="129">
        <v>1.78E-2</v>
      </c>
      <c r="AG590" s="129">
        <v>0.16919999999999999</v>
      </c>
      <c r="AH590" s="129">
        <v>7.9000000000000008E-3</v>
      </c>
      <c r="AI590" s="129">
        <v>7.8337000000000003</v>
      </c>
      <c r="AJ590" s="129">
        <v>3.3000000000000002E-2</v>
      </c>
      <c r="AK590" s="129">
        <v>0.74529999999999996</v>
      </c>
      <c r="AL590" s="129">
        <v>8.5000000000000006E-3</v>
      </c>
      <c r="AM590" s="129" t="s">
        <v>871</v>
      </c>
      <c r="AN590" s="129">
        <v>8.6E-3</v>
      </c>
      <c r="AO590" s="129" t="s">
        <v>183</v>
      </c>
      <c r="AP590" s="129">
        <v>4.1999999999999997E-3</v>
      </c>
      <c r="AQ590" s="129">
        <v>0.1104</v>
      </c>
      <c r="AR590" s="129">
        <v>5.0000000000000001E-3</v>
      </c>
      <c r="AS590" s="129" t="s">
        <v>6060</v>
      </c>
      <c r="AT590" s="129">
        <v>2.63E-2</v>
      </c>
      <c r="AU590" s="129" t="s">
        <v>179</v>
      </c>
      <c r="AV590" s="129">
        <v>3.7000000000000002E-3</v>
      </c>
      <c r="AW590" s="129">
        <v>6.0000000000000001E-3</v>
      </c>
      <c r="AX590" s="129">
        <v>8.9999999999999998E-4</v>
      </c>
      <c r="AY590" s="129" t="s">
        <v>600</v>
      </c>
      <c r="AZ590" s="129">
        <v>6.9999999999999999E-4</v>
      </c>
      <c r="BA590" s="129">
        <v>7.4999999999999997E-3</v>
      </c>
      <c r="BB590" s="129">
        <v>6.9999999999999999E-4</v>
      </c>
      <c r="BC590" s="129" t="s">
        <v>245</v>
      </c>
      <c r="BD590" s="129">
        <v>5.0000000000000001E-4</v>
      </c>
      <c r="BE590" s="129" t="s">
        <v>179</v>
      </c>
      <c r="BF590" s="129">
        <v>2.9999999999999997E-4</v>
      </c>
      <c r="BG590" s="129" t="s">
        <v>179</v>
      </c>
      <c r="BH590" s="129">
        <v>1E-4</v>
      </c>
      <c r="BI590" s="129" t="s">
        <v>318</v>
      </c>
      <c r="BJ590" s="129">
        <v>2.0000000000000001E-4</v>
      </c>
      <c r="BK590" s="129">
        <v>1.2200000000000001E-2</v>
      </c>
      <c r="BL590" s="129">
        <v>5.0000000000000001E-4</v>
      </c>
      <c r="BM590" s="129">
        <v>2.8999999999999998E-3</v>
      </c>
      <c r="BN590" s="129">
        <v>2.9999999999999997E-4</v>
      </c>
      <c r="BO590" s="129" t="s">
        <v>625</v>
      </c>
      <c r="BP590" s="129">
        <v>5.9999999999999995E-4</v>
      </c>
      <c r="BQ590" s="129" t="s">
        <v>179</v>
      </c>
      <c r="BR590" s="129">
        <v>2.9999999999999997E-4</v>
      </c>
      <c r="BS590" s="129" t="s">
        <v>179</v>
      </c>
      <c r="BT590" s="129">
        <v>4.0000000000000002E-4</v>
      </c>
      <c r="BU590" s="129" t="s">
        <v>179</v>
      </c>
      <c r="BV590" s="129">
        <v>6.9999999999999999E-4</v>
      </c>
      <c r="BW590" s="129" t="s">
        <v>179</v>
      </c>
      <c r="BX590" s="129">
        <v>8.9999999999999998E-4</v>
      </c>
      <c r="BY590" s="129" t="s">
        <v>179</v>
      </c>
      <c r="BZ590" s="129">
        <v>1.1000000000000001E-3</v>
      </c>
      <c r="CA590" s="129" t="s">
        <v>179</v>
      </c>
      <c r="CB590" s="129">
        <v>8.0000000000000004E-4</v>
      </c>
      <c r="CC590" s="129" t="s">
        <v>179</v>
      </c>
      <c r="CD590" s="129">
        <v>2.0999999999999999E-3</v>
      </c>
      <c r="CE590" s="129" t="s">
        <v>179</v>
      </c>
      <c r="CF590" s="129">
        <v>2.3E-3</v>
      </c>
      <c r="CG590" s="129" t="s">
        <v>179</v>
      </c>
      <c r="CH590" s="129">
        <v>1E-4</v>
      </c>
      <c r="CI590" s="129" t="s">
        <v>179</v>
      </c>
      <c r="CJ590" s="129">
        <v>7.1999999999999998E-3</v>
      </c>
      <c r="CK590" s="129" t="s">
        <v>179</v>
      </c>
      <c r="CL590" s="129">
        <v>1.11E-2</v>
      </c>
      <c r="CM590" s="129" t="s">
        <v>179</v>
      </c>
      <c r="CN590" s="129">
        <v>3.8999999999999998E-3</v>
      </c>
      <c r="CO590" s="129" t="s">
        <v>179</v>
      </c>
      <c r="CP590" s="129">
        <v>8.0000000000000004E-4</v>
      </c>
      <c r="CQ590" s="129" t="s">
        <v>179</v>
      </c>
      <c r="CR590" s="129">
        <v>3.3999999999999998E-3</v>
      </c>
      <c r="CS590" s="129" t="s">
        <v>179</v>
      </c>
      <c r="CT590" s="129">
        <v>1.8E-3</v>
      </c>
      <c r="CU590" s="129" t="s">
        <v>179</v>
      </c>
      <c r="CV590" s="129">
        <v>8.0000000000000004E-4</v>
      </c>
      <c r="CW590" s="129" t="s">
        <v>18</v>
      </c>
      <c r="CX590" s="129"/>
      <c r="CY590" s="129" t="s">
        <v>179</v>
      </c>
      <c r="CZ590" s="129">
        <v>5.9999999999999995E-4</v>
      </c>
      <c r="DA590" s="129" t="s">
        <v>179</v>
      </c>
      <c r="DB590" s="129">
        <v>5.9999999999999995E-4</v>
      </c>
      <c r="DC590" s="129" t="s">
        <v>179</v>
      </c>
      <c r="DD590" s="129">
        <v>5.0000000000000001E-4</v>
      </c>
      <c r="DE590" s="129" t="s">
        <v>179</v>
      </c>
      <c r="DF590" s="129">
        <v>5.9999999999999995E-4</v>
      </c>
      <c r="DG590" s="129" t="s">
        <v>179</v>
      </c>
      <c r="DH590" s="129">
        <v>4.0000000000000002E-4</v>
      </c>
      <c r="DI590" s="129" t="s">
        <v>179</v>
      </c>
      <c r="DJ590" s="129">
        <v>4.0000000000000002E-4</v>
      </c>
      <c r="DK590" s="129" t="s">
        <v>6055</v>
      </c>
      <c r="DL590" s="129" t="s">
        <v>59</v>
      </c>
      <c r="DM590" s="129"/>
      <c r="DN590" s="129"/>
      <c r="DO590" s="129"/>
      <c r="DP590" s="129"/>
      <c r="DQ590" s="129"/>
      <c r="DR590" s="129"/>
      <c r="DS590" s="129">
        <v>30</v>
      </c>
      <c r="DT590" s="129" t="s">
        <v>6061</v>
      </c>
    </row>
    <row r="591" spans="1:127">
      <c r="A591" s="129">
        <v>344</v>
      </c>
      <c r="B591" s="128">
        <v>44759.236111111109</v>
      </c>
      <c r="C591" s="129" t="s">
        <v>52</v>
      </c>
      <c r="D591" s="129">
        <v>0</v>
      </c>
      <c r="E591" s="129">
        <v>0</v>
      </c>
      <c r="F591" s="129">
        <v>0</v>
      </c>
      <c r="G591" s="129" t="s">
        <v>54</v>
      </c>
      <c r="H591" s="129" t="s">
        <v>55</v>
      </c>
      <c r="I591" s="129" t="s">
        <v>55</v>
      </c>
      <c r="J591" s="129" t="s">
        <v>55</v>
      </c>
      <c r="K591" s="129" t="s">
        <v>18</v>
      </c>
      <c r="L591" s="129">
        <v>90</v>
      </c>
      <c r="M591" s="129" t="s">
        <v>173</v>
      </c>
      <c r="N591" s="129">
        <v>0</v>
      </c>
      <c r="O591" s="129" t="s">
        <v>173</v>
      </c>
      <c r="P591" s="129">
        <v>0</v>
      </c>
      <c r="Q591" s="129" t="s">
        <v>173</v>
      </c>
      <c r="R591" s="129">
        <v>0</v>
      </c>
      <c r="S591" s="129">
        <v>2</v>
      </c>
      <c r="T591" s="129" t="s">
        <v>174</v>
      </c>
      <c r="U591" s="129">
        <v>2.9249000000000001</v>
      </c>
      <c r="V591" s="129">
        <v>0.71799999999999997</v>
      </c>
      <c r="W591" s="129" t="s">
        <v>6062</v>
      </c>
      <c r="X591" s="129">
        <v>0.27800000000000002</v>
      </c>
      <c r="Y591" s="129">
        <v>20.018799999999999</v>
      </c>
      <c r="Z591" s="129">
        <v>0.25269999999999998</v>
      </c>
      <c r="AA591" s="129" t="s">
        <v>6063</v>
      </c>
      <c r="AB591" s="129">
        <v>2.41E-2</v>
      </c>
      <c r="AC591" s="129" t="s">
        <v>3771</v>
      </c>
      <c r="AD591" s="129">
        <v>1.23E-2</v>
      </c>
      <c r="AE591" s="129" t="s">
        <v>6064</v>
      </c>
      <c r="AF591" s="129">
        <v>2.2599999999999999E-2</v>
      </c>
      <c r="AG591" s="129">
        <v>1.2383</v>
      </c>
      <c r="AH591" s="129">
        <v>1.5299999999999999E-2</v>
      </c>
      <c r="AI591" s="129">
        <v>20.420000000000002</v>
      </c>
      <c r="AJ591" s="129">
        <v>5.6500000000000002E-2</v>
      </c>
      <c r="AK591" s="129">
        <v>0.52449999999999997</v>
      </c>
      <c r="AL591" s="129">
        <v>8.8999999999999999E-3</v>
      </c>
      <c r="AM591" s="129" t="s">
        <v>179</v>
      </c>
      <c r="AN591" s="129">
        <v>8.3000000000000001E-3</v>
      </c>
      <c r="AO591" s="129" t="s">
        <v>390</v>
      </c>
      <c r="AP591" s="129">
        <v>3.5999999999999999E-3</v>
      </c>
      <c r="AQ591" s="129">
        <v>3.4299999999999997E-2</v>
      </c>
      <c r="AR591" s="129">
        <v>3.5999999999999999E-3</v>
      </c>
      <c r="AS591" s="129" t="s">
        <v>6065</v>
      </c>
      <c r="AT591" s="129">
        <v>2.8299999999999999E-2</v>
      </c>
      <c r="AU591" s="129" t="s">
        <v>179</v>
      </c>
      <c r="AV591" s="129">
        <v>3.3999999999999998E-3</v>
      </c>
      <c r="AW591" s="129">
        <v>8.8000000000000005E-3</v>
      </c>
      <c r="AX591" s="129">
        <v>1E-3</v>
      </c>
      <c r="AY591" s="129" t="s">
        <v>244</v>
      </c>
      <c r="AZ591" s="129">
        <v>8.0000000000000004E-4</v>
      </c>
      <c r="BA591" s="129">
        <v>1.03E-2</v>
      </c>
      <c r="BB591" s="129">
        <v>8.0000000000000004E-4</v>
      </c>
      <c r="BC591" s="129" t="s">
        <v>179</v>
      </c>
      <c r="BD591" s="129">
        <v>4.0000000000000002E-4</v>
      </c>
      <c r="BE591" s="129" t="s">
        <v>179</v>
      </c>
      <c r="BF591" s="129">
        <v>2.9999999999999997E-4</v>
      </c>
      <c r="BG591" s="129" t="s">
        <v>179</v>
      </c>
      <c r="BH591" s="129">
        <v>1E-4</v>
      </c>
      <c r="BI591" s="129" t="s">
        <v>269</v>
      </c>
      <c r="BJ591" s="129">
        <v>2.9999999999999997E-4</v>
      </c>
      <c r="BK591" s="129">
        <v>3.5499999999999997E-2</v>
      </c>
      <c r="BL591" s="129">
        <v>8.9999999999999998E-4</v>
      </c>
      <c r="BM591" s="129">
        <v>1.1000000000000001E-3</v>
      </c>
      <c r="BN591" s="129">
        <v>2.9999999999999997E-4</v>
      </c>
      <c r="BO591" s="129" t="s">
        <v>208</v>
      </c>
      <c r="BP591" s="129">
        <v>8.0000000000000004E-4</v>
      </c>
      <c r="BQ591" s="129" t="s">
        <v>179</v>
      </c>
      <c r="BR591" s="129">
        <v>2.9999999999999997E-4</v>
      </c>
      <c r="BS591" s="129" t="s">
        <v>179</v>
      </c>
      <c r="BT591" s="129">
        <v>5.9999999999999995E-4</v>
      </c>
      <c r="BU591" s="129" t="s">
        <v>179</v>
      </c>
      <c r="BV591" s="129">
        <v>5.9999999999999995E-4</v>
      </c>
      <c r="BW591" s="129" t="s">
        <v>179</v>
      </c>
      <c r="BX591" s="129">
        <v>8.9999999999999998E-4</v>
      </c>
      <c r="BY591" s="129" t="s">
        <v>179</v>
      </c>
      <c r="BZ591" s="129">
        <v>1.1000000000000001E-3</v>
      </c>
      <c r="CA591" s="129" t="s">
        <v>179</v>
      </c>
      <c r="CB591" s="129">
        <v>8.0000000000000004E-4</v>
      </c>
      <c r="CC591" s="129" t="s">
        <v>179</v>
      </c>
      <c r="CD591" s="129">
        <v>2.0999999999999999E-3</v>
      </c>
      <c r="CE591" s="129" t="s">
        <v>179</v>
      </c>
      <c r="CF591" s="129">
        <v>2.2000000000000001E-3</v>
      </c>
      <c r="CG591" s="129" t="s">
        <v>179</v>
      </c>
      <c r="CH591" s="129">
        <v>1E-4</v>
      </c>
      <c r="CI591" s="129" t="s">
        <v>179</v>
      </c>
      <c r="CJ591" s="129">
        <v>5.7000000000000002E-3</v>
      </c>
      <c r="CK591" s="129" t="s">
        <v>179</v>
      </c>
      <c r="CL591" s="129">
        <v>1.0800000000000001E-2</v>
      </c>
      <c r="CM591" s="129" t="s">
        <v>360</v>
      </c>
      <c r="CN591" s="129">
        <v>1.2800000000000001E-2</v>
      </c>
      <c r="CO591" s="129" t="s">
        <v>179</v>
      </c>
      <c r="CP591" s="129">
        <v>8.0000000000000004E-4</v>
      </c>
      <c r="CQ591" s="129" t="s">
        <v>179</v>
      </c>
      <c r="CR591" s="129">
        <v>3.0999999999999999E-3</v>
      </c>
      <c r="CS591" s="129" t="s">
        <v>179</v>
      </c>
      <c r="CT591" s="129">
        <v>1.8E-3</v>
      </c>
      <c r="CU591" s="129" t="s">
        <v>179</v>
      </c>
      <c r="CV591" s="129">
        <v>8.9999999999999998E-4</v>
      </c>
      <c r="CW591" s="129" t="s">
        <v>18</v>
      </c>
      <c r="CX591" s="129"/>
      <c r="CY591" s="129" t="s">
        <v>179</v>
      </c>
      <c r="CZ591" s="129">
        <v>5.9999999999999995E-4</v>
      </c>
      <c r="DA591" s="129" t="s">
        <v>179</v>
      </c>
      <c r="DB591" s="129">
        <v>5.0000000000000001E-4</v>
      </c>
      <c r="DC591" s="129" t="s">
        <v>179</v>
      </c>
      <c r="DD591" s="129">
        <v>5.9999999999999995E-4</v>
      </c>
      <c r="DE591" s="129" t="s">
        <v>179</v>
      </c>
      <c r="DF591" s="129">
        <v>5.9999999999999995E-4</v>
      </c>
      <c r="DG591" s="129" t="s">
        <v>179</v>
      </c>
      <c r="DH591" s="129">
        <v>5.0000000000000001E-4</v>
      </c>
      <c r="DI591" s="129" t="s">
        <v>179</v>
      </c>
      <c r="DJ591" s="129">
        <v>4.0000000000000002E-4</v>
      </c>
      <c r="DK591" s="129" t="s">
        <v>6055</v>
      </c>
      <c r="DL591" s="129" t="s">
        <v>59</v>
      </c>
      <c r="DM591" s="129"/>
      <c r="DN591" s="129"/>
      <c r="DO591" s="129"/>
      <c r="DP591" s="129"/>
      <c r="DQ591" s="129"/>
      <c r="DR591" s="129"/>
      <c r="DS591" s="129">
        <v>34</v>
      </c>
      <c r="DT591" s="129" t="s">
        <v>6066</v>
      </c>
    </row>
    <row r="592" spans="1:127">
      <c r="A592" s="129">
        <v>345</v>
      </c>
      <c r="B592" s="128">
        <v>44759.237500000003</v>
      </c>
      <c r="C592" s="129" t="s">
        <v>52</v>
      </c>
      <c r="D592" s="129">
        <v>0</v>
      </c>
      <c r="E592" s="129">
        <v>0</v>
      </c>
      <c r="F592" s="129">
        <v>0</v>
      </c>
      <c r="G592" s="129" t="s">
        <v>54</v>
      </c>
      <c r="H592" s="129" t="s">
        <v>55</v>
      </c>
      <c r="I592" s="129" t="s">
        <v>55</v>
      </c>
      <c r="J592" s="129" t="s">
        <v>55</v>
      </c>
      <c r="K592" s="129" t="s">
        <v>18</v>
      </c>
      <c r="L592" s="129">
        <v>90</v>
      </c>
      <c r="M592" s="129" t="s">
        <v>173</v>
      </c>
      <c r="N592" s="129">
        <v>0</v>
      </c>
      <c r="O592" s="129" t="s">
        <v>173</v>
      </c>
      <c r="P592" s="129">
        <v>0</v>
      </c>
      <c r="Q592" s="129" t="s">
        <v>173</v>
      </c>
      <c r="R592" s="129">
        <v>0</v>
      </c>
      <c r="S592" s="129">
        <v>2</v>
      </c>
      <c r="T592" s="129" t="s">
        <v>174</v>
      </c>
      <c r="U592" s="129">
        <v>3.9445000000000001</v>
      </c>
      <c r="V592" s="129">
        <v>0.67589999999999995</v>
      </c>
      <c r="W592" s="129" t="s">
        <v>6067</v>
      </c>
      <c r="X592" s="129">
        <v>0.33779999999999999</v>
      </c>
      <c r="Y592" s="129">
        <v>40.722900000000003</v>
      </c>
      <c r="Z592" s="129">
        <v>0.36959999999999998</v>
      </c>
      <c r="AA592" s="129" t="s">
        <v>3786</v>
      </c>
      <c r="AB592" s="129">
        <v>1.55E-2</v>
      </c>
      <c r="AC592" s="129" t="s">
        <v>179</v>
      </c>
      <c r="AD592" s="129">
        <v>8.9999999999999993E-3</v>
      </c>
      <c r="AE592" s="129" t="s">
        <v>179</v>
      </c>
      <c r="AF592" s="129">
        <v>1.8100000000000002E-2</v>
      </c>
      <c r="AG592" s="129">
        <v>0.53610000000000002</v>
      </c>
      <c r="AH592" s="129">
        <v>1.17E-2</v>
      </c>
      <c r="AI592" s="129">
        <v>7.4661999999999997</v>
      </c>
      <c r="AJ592" s="129">
        <v>3.2300000000000002E-2</v>
      </c>
      <c r="AK592" s="129">
        <v>0.6774</v>
      </c>
      <c r="AL592" s="129">
        <v>8.2000000000000007E-3</v>
      </c>
      <c r="AM592" s="129" t="s">
        <v>326</v>
      </c>
      <c r="AN592" s="129">
        <v>8.2000000000000007E-3</v>
      </c>
      <c r="AO592" s="129" t="s">
        <v>1187</v>
      </c>
      <c r="AP592" s="129">
        <v>4.1000000000000003E-3</v>
      </c>
      <c r="AQ592" s="129">
        <v>0.106</v>
      </c>
      <c r="AR592" s="129">
        <v>4.7999999999999996E-3</v>
      </c>
      <c r="AS592" s="129" t="s">
        <v>6068</v>
      </c>
      <c r="AT592" s="129">
        <v>2.76E-2</v>
      </c>
      <c r="AU592" s="129" t="s">
        <v>179</v>
      </c>
      <c r="AV592" s="129">
        <v>3.8999999999999998E-3</v>
      </c>
      <c r="AW592" s="129">
        <v>7.1000000000000004E-3</v>
      </c>
      <c r="AX592" s="129">
        <v>8.9999999999999998E-4</v>
      </c>
      <c r="AY592" s="129" t="s">
        <v>270</v>
      </c>
      <c r="AZ592" s="129">
        <v>8.0000000000000004E-4</v>
      </c>
      <c r="BA592" s="129">
        <v>6.3E-3</v>
      </c>
      <c r="BB592" s="129">
        <v>6.9999999999999999E-4</v>
      </c>
      <c r="BC592" s="129" t="s">
        <v>304</v>
      </c>
      <c r="BD592" s="129">
        <v>5.0000000000000001E-4</v>
      </c>
      <c r="BE592" s="129" t="s">
        <v>179</v>
      </c>
      <c r="BF592" s="129">
        <v>2.9999999999999997E-4</v>
      </c>
      <c r="BG592" s="129" t="s">
        <v>246</v>
      </c>
      <c r="BH592" s="129">
        <v>1E-4</v>
      </c>
      <c r="BI592" s="129" t="s">
        <v>191</v>
      </c>
      <c r="BJ592" s="129">
        <v>2.0000000000000001E-4</v>
      </c>
      <c r="BK592" s="129">
        <v>1.15E-2</v>
      </c>
      <c r="BL592" s="129">
        <v>5.0000000000000001E-4</v>
      </c>
      <c r="BM592" s="129">
        <v>2.5999999999999999E-3</v>
      </c>
      <c r="BN592" s="129">
        <v>2.9999999999999997E-4</v>
      </c>
      <c r="BO592" s="129" t="s">
        <v>244</v>
      </c>
      <c r="BP592" s="129">
        <v>5.0000000000000001E-4</v>
      </c>
      <c r="BQ592" s="129" t="s">
        <v>179</v>
      </c>
      <c r="BR592" s="129">
        <v>2.9999999999999997E-4</v>
      </c>
      <c r="BS592" s="129" t="s">
        <v>179</v>
      </c>
      <c r="BT592" s="129">
        <v>4.0000000000000002E-4</v>
      </c>
      <c r="BU592" s="129" t="s">
        <v>179</v>
      </c>
      <c r="BV592" s="129">
        <v>6.9999999999999999E-4</v>
      </c>
      <c r="BW592" s="129" t="s">
        <v>18</v>
      </c>
      <c r="BX592" s="129"/>
      <c r="BY592" s="129" t="s">
        <v>18</v>
      </c>
      <c r="BZ592" s="129"/>
      <c r="CA592" s="129" t="s">
        <v>179</v>
      </c>
      <c r="CB592" s="129">
        <v>8.0000000000000004E-4</v>
      </c>
      <c r="CC592" s="129" t="s">
        <v>179</v>
      </c>
      <c r="CD592" s="129">
        <v>2.0999999999999999E-3</v>
      </c>
      <c r="CE592" s="129" t="s">
        <v>179</v>
      </c>
      <c r="CF592" s="129">
        <v>2.3E-3</v>
      </c>
      <c r="CG592" s="129" t="s">
        <v>179</v>
      </c>
      <c r="CH592" s="129">
        <v>1E-4</v>
      </c>
      <c r="CI592" s="129" t="s">
        <v>179</v>
      </c>
      <c r="CJ592" s="129">
        <v>7.1000000000000004E-3</v>
      </c>
      <c r="CK592" s="129" t="s">
        <v>179</v>
      </c>
      <c r="CL592" s="129">
        <v>1.14E-2</v>
      </c>
      <c r="CM592" s="129" t="s">
        <v>179</v>
      </c>
      <c r="CN592" s="129">
        <v>3.5000000000000001E-3</v>
      </c>
      <c r="CO592" s="129" t="s">
        <v>179</v>
      </c>
      <c r="CP592" s="129">
        <v>8.9999999999999998E-4</v>
      </c>
      <c r="CQ592" s="129" t="s">
        <v>179</v>
      </c>
      <c r="CR592" s="129">
        <v>3.0999999999999999E-3</v>
      </c>
      <c r="CS592" s="129" t="s">
        <v>179</v>
      </c>
      <c r="CT592" s="129">
        <v>1.8E-3</v>
      </c>
      <c r="CU592" s="129" t="s">
        <v>18</v>
      </c>
      <c r="CV592" s="129"/>
      <c r="CW592" s="129" t="s">
        <v>18</v>
      </c>
      <c r="CX592" s="129"/>
      <c r="CY592" s="129" t="s">
        <v>179</v>
      </c>
      <c r="CZ592" s="129">
        <v>5.9999999999999995E-4</v>
      </c>
      <c r="DA592" s="129" t="s">
        <v>179</v>
      </c>
      <c r="DB592" s="129">
        <v>5.9999999999999995E-4</v>
      </c>
      <c r="DC592" s="129" t="s">
        <v>179</v>
      </c>
      <c r="DD592" s="129">
        <v>5.9999999999999995E-4</v>
      </c>
      <c r="DE592" s="129" t="s">
        <v>179</v>
      </c>
      <c r="DF592" s="129">
        <v>5.9999999999999995E-4</v>
      </c>
      <c r="DG592" s="129" t="s">
        <v>179</v>
      </c>
      <c r="DH592" s="129">
        <v>4.0000000000000002E-4</v>
      </c>
      <c r="DI592" s="129" t="s">
        <v>179</v>
      </c>
      <c r="DJ592" s="129">
        <v>4.0000000000000002E-4</v>
      </c>
      <c r="DK592" s="129" t="s">
        <v>6055</v>
      </c>
      <c r="DL592" s="129" t="s">
        <v>59</v>
      </c>
      <c r="DM592" s="129"/>
      <c r="DN592" s="129"/>
      <c r="DO592" s="129"/>
      <c r="DP592" s="129"/>
      <c r="DQ592" s="129"/>
      <c r="DR592" s="129"/>
      <c r="DS592" s="129">
        <v>36</v>
      </c>
      <c r="DT592" s="129" t="s">
        <v>6069</v>
      </c>
    </row>
    <row r="593" spans="1:124">
      <c r="A593" s="129">
        <v>346</v>
      </c>
      <c r="B593" s="128">
        <v>44759.239583333336</v>
      </c>
      <c r="C593" s="129" t="s">
        <v>52</v>
      </c>
      <c r="D593" s="129">
        <v>0</v>
      </c>
      <c r="E593" s="129">
        <v>0</v>
      </c>
      <c r="F593" s="129">
        <v>0</v>
      </c>
      <c r="G593" s="129" t="s">
        <v>54</v>
      </c>
      <c r="H593" s="129" t="s">
        <v>55</v>
      </c>
      <c r="I593" s="129" t="s">
        <v>55</v>
      </c>
      <c r="J593" s="129" t="s">
        <v>55</v>
      </c>
      <c r="K593" s="129" t="s">
        <v>18</v>
      </c>
      <c r="L593" s="129">
        <v>90</v>
      </c>
      <c r="M593" s="129" t="s">
        <v>173</v>
      </c>
      <c r="N593" s="129">
        <v>0</v>
      </c>
      <c r="O593" s="129" t="s">
        <v>173</v>
      </c>
      <c r="P593" s="129">
        <v>0</v>
      </c>
      <c r="Q593" s="129" t="s">
        <v>173</v>
      </c>
      <c r="R593" s="129">
        <v>0</v>
      </c>
      <c r="S593" s="129">
        <v>2</v>
      </c>
      <c r="T593" s="129" t="s">
        <v>174</v>
      </c>
      <c r="U593" s="129">
        <v>3.9965000000000002</v>
      </c>
      <c r="V593" s="129">
        <v>0.67120000000000002</v>
      </c>
      <c r="W593" s="129" t="s">
        <v>6070</v>
      </c>
      <c r="X593" s="129">
        <v>0.33429999999999999</v>
      </c>
      <c r="Y593" s="129">
        <v>38.723500000000001</v>
      </c>
      <c r="Z593" s="129">
        <v>0.35489999999999999</v>
      </c>
      <c r="AA593" s="129" t="s">
        <v>574</v>
      </c>
      <c r="AB593" s="129">
        <v>1.5800000000000002E-2</v>
      </c>
      <c r="AC593" s="129" t="s">
        <v>179</v>
      </c>
      <c r="AD593" s="129">
        <v>8.8999999999999999E-3</v>
      </c>
      <c r="AE593" s="129" t="s">
        <v>179</v>
      </c>
      <c r="AF593" s="129">
        <v>1.72E-2</v>
      </c>
      <c r="AG593" s="129">
        <v>0.17280000000000001</v>
      </c>
      <c r="AH593" s="129">
        <v>7.7999999999999996E-3</v>
      </c>
      <c r="AI593" s="129">
        <v>8.0939999999999994</v>
      </c>
      <c r="AJ593" s="129">
        <v>3.3399999999999999E-2</v>
      </c>
      <c r="AK593" s="129">
        <v>0.74829999999999997</v>
      </c>
      <c r="AL593" s="129">
        <v>8.6E-3</v>
      </c>
      <c r="AM593" s="129" t="s">
        <v>239</v>
      </c>
      <c r="AN593" s="129">
        <v>8.6999999999999994E-3</v>
      </c>
      <c r="AO593" s="129" t="s">
        <v>1022</v>
      </c>
      <c r="AP593" s="129">
        <v>4.0000000000000001E-3</v>
      </c>
      <c r="AQ593" s="129">
        <v>0.1042</v>
      </c>
      <c r="AR593" s="129">
        <v>4.8999999999999998E-3</v>
      </c>
      <c r="AS593" s="129" t="s">
        <v>6071</v>
      </c>
      <c r="AT593" s="129">
        <v>2.4500000000000001E-2</v>
      </c>
      <c r="AU593" s="129" t="s">
        <v>179</v>
      </c>
      <c r="AV593" s="129">
        <v>3.3999999999999998E-3</v>
      </c>
      <c r="AW593" s="129">
        <v>1.32E-2</v>
      </c>
      <c r="AX593" s="129">
        <v>1.1999999999999999E-3</v>
      </c>
      <c r="AY593" s="129" t="s">
        <v>244</v>
      </c>
      <c r="AZ593" s="129">
        <v>8.0000000000000004E-4</v>
      </c>
      <c r="BA593" s="129">
        <v>7.6E-3</v>
      </c>
      <c r="BB593" s="129">
        <v>6.9999999999999999E-4</v>
      </c>
      <c r="BC593" s="129" t="s">
        <v>191</v>
      </c>
      <c r="BD593" s="129">
        <v>5.0000000000000001E-4</v>
      </c>
      <c r="BE593" s="129" t="s">
        <v>179</v>
      </c>
      <c r="BF593" s="129">
        <v>2.0000000000000001E-4</v>
      </c>
      <c r="BG593" s="129" t="s">
        <v>216</v>
      </c>
      <c r="BH593" s="129">
        <v>1E-4</v>
      </c>
      <c r="BI593" s="129" t="s">
        <v>318</v>
      </c>
      <c r="BJ593" s="129">
        <v>2.0000000000000001E-4</v>
      </c>
      <c r="BK593" s="129">
        <v>1.2200000000000001E-2</v>
      </c>
      <c r="BL593" s="129">
        <v>5.0000000000000001E-4</v>
      </c>
      <c r="BM593" s="129">
        <v>2.8999999999999998E-3</v>
      </c>
      <c r="BN593" s="129">
        <v>2.9999999999999997E-4</v>
      </c>
      <c r="BO593" s="129" t="s">
        <v>490</v>
      </c>
      <c r="BP593" s="129">
        <v>5.9999999999999995E-4</v>
      </c>
      <c r="BQ593" s="129" t="s">
        <v>179</v>
      </c>
      <c r="BR593" s="129">
        <v>2.9999999999999997E-4</v>
      </c>
      <c r="BS593" s="129" t="s">
        <v>179</v>
      </c>
      <c r="BT593" s="129">
        <v>4.0000000000000002E-4</v>
      </c>
      <c r="BU593" s="129" t="s">
        <v>179</v>
      </c>
      <c r="BV593" s="129">
        <v>5.9999999999999995E-4</v>
      </c>
      <c r="BW593" s="129" t="s">
        <v>18</v>
      </c>
      <c r="BX593" s="129"/>
      <c r="BY593" s="129" t="s">
        <v>18</v>
      </c>
      <c r="BZ593" s="129"/>
      <c r="CA593" s="129" t="s">
        <v>179</v>
      </c>
      <c r="CB593" s="129">
        <v>8.0000000000000004E-4</v>
      </c>
      <c r="CC593" s="129" t="s">
        <v>179</v>
      </c>
      <c r="CD593" s="129">
        <v>2E-3</v>
      </c>
      <c r="CE593" s="129" t="s">
        <v>179</v>
      </c>
      <c r="CF593" s="129">
        <v>2.2000000000000001E-3</v>
      </c>
      <c r="CG593" s="129" t="s">
        <v>216</v>
      </c>
      <c r="CH593" s="129">
        <v>1E-4</v>
      </c>
      <c r="CI593" s="129" t="s">
        <v>179</v>
      </c>
      <c r="CJ593" s="129">
        <v>7.1000000000000004E-3</v>
      </c>
      <c r="CK593" s="129" t="s">
        <v>179</v>
      </c>
      <c r="CL593" s="129">
        <v>1.0699999999999999E-2</v>
      </c>
      <c r="CM593" s="129" t="s">
        <v>614</v>
      </c>
      <c r="CN593" s="129">
        <v>4.4999999999999997E-3</v>
      </c>
      <c r="CO593" s="129" t="s">
        <v>179</v>
      </c>
      <c r="CP593" s="129">
        <v>8.9999999999999998E-4</v>
      </c>
      <c r="CQ593" s="129" t="s">
        <v>179</v>
      </c>
      <c r="CR593" s="129">
        <v>3.0999999999999999E-3</v>
      </c>
      <c r="CS593" s="129" t="s">
        <v>179</v>
      </c>
      <c r="CT593" s="129">
        <v>1.9E-3</v>
      </c>
      <c r="CU593" s="129" t="s">
        <v>18</v>
      </c>
      <c r="CV593" s="129"/>
      <c r="CW593" s="129" t="s">
        <v>18</v>
      </c>
      <c r="CX593" s="129"/>
      <c r="CY593" s="129" t="s">
        <v>179</v>
      </c>
      <c r="CZ593" s="129">
        <v>5.0000000000000001E-4</v>
      </c>
      <c r="DA593" s="129" t="s">
        <v>179</v>
      </c>
      <c r="DB593" s="129">
        <v>5.9999999999999995E-4</v>
      </c>
      <c r="DC593" s="129" t="s">
        <v>179</v>
      </c>
      <c r="DD593" s="129">
        <v>5.0000000000000001E-4</v>
      </c>
      <c r="DE593" s="129" t="s">
        <v>179</v>
      </c>
      <c r="DF593" s="129">
        <v>5.9999999999999995E-4</v>
      </c>
      <c r="DG593" s="129" t="s">
        <v>179</v>
      </c>
      <c r="DH593" s="129">
        <v>4.0000000000000002E-4</v>
      </c>
      <c r="DI593" s="129" t="s">
        <v>179</v>
      </c>
      <c r="DJ593" s="129">
        <v>4.0000000000000002E-4</v>
      </c>
      <c r="DK593" s="129" t="s">
        <v>6055</v>
      </c>
      <c r="DL593" s="129" t="s">
        <v>59</v>
      </c>
      <c r="DM593" s="129"/>
      <c r="DN593" s="129"/>
      <c r="DO593" s="129"/>
      <c r="DP593" s="129"/>
      <c r="DQ593" s="129"/>
      <c r="DR593" s="129"/>
      <c r="DS593" s="129">
        <v>36</v>
      </c>
      <c r="DT593" s="129" t="s">
        <v>6061</v>
      </c>
    </row>
    <row r="594" spans="1:124">
      <c r="A594" s="129">
        <v>353</v>
      </c>
      <c r="B594" s="128">
        <v>44759.302083333336</v>
      </c>
      <c r="C594" s="129" t="s">
        <v>52</v>
      </c>
      <c r="D594" s="129">
        <v>0</v>
      </c>
      <c r="E594" s="129">
        <v>0</v>
      </c>
      <c r="F594" s="129">
        <v>0</v>
      </c>
      <c r="G594" s="129" t="s">
        <v>54</v>
      </c>
      <c r="H594" s="129" t="s">
        <v>55</v>
      </c>
      <c r="I594" s="129" t="s">
        <v>55</v>
      </c>
      <c r="J594" s="129" t="s">
        <v>55</v>
      </c>
      <c r="K594" s="129" t="s">
        <v>18</v>
      </c>
      <c r="L594" s="129">
        <v>90</v>
      </c>
      <c r="M594" s="129" t="s">
        <v>173</v>
      </c>
      <c r="N594" s="129">
        <v>0</v>
      </c>
      <c r="O594" s="129" t="s">
        <v>173</v>
      </c>
      <c r="P594" s="129">
        <v>0</v>
      </c>
      <c r="Q594" s="129" t="s">
        <v>173</v>
      </c>
      <c r="R594" s="129">
        <v>0</v>
      </c>
      <c r="S594" s="129">
        <v>2</v>
      </c>
      <c r="T594" s="129" t="s">
        <v>174</v>
      </c>
      <c r="U594" s="129">
        <v>3.5766</v>
      </c>
      <c r="V594" s="129">
        <v>0.66830000000000001</v>
      </c>
      <c r="W594" s="129" t="s">
        <v>6072</v>
      </c>
      <c r="X594" s="129">
        <v>0.3306</v>
      </c>
      <c r="Y594" s="129">
        <v>38.636200000000002</v>
      </c>
      <c r="Z594" s="129">
        <v>0.35460000000000003</v>
      </c>
      <c r="AA594" s="129" t="s">
        <v>497</v>
      </c>
      <c r="AB594" s="129">
        <v>1.5900000000000001E-2</v>
      </c>
      <c r="AC594" s="129" t="s">
        <v>179</v>
      </c>
      <c r="AD594" s="129">
        <v>9.1999999999999998E-3</v>
      </c>
      <c r="AE594" s="129" t="s">
        <v>179</v>
      </c>
      <c r="AF594" s="129">
        <v>1.77E-2</v>
      </c>
      <c r="AG594" s="129">
        <v>0.1426</v>
      </c>
      <c r="AH594" s="129">
        <v>7.4999999999999997E-3</v>
      </c>
      <c r="AI594" s="129">
        <v>8.6646999999999998</v>
      </c>
      <c r="AJ594" s="129">
        <v>3.4700000000000002E-2</v>
      </c>
      <c r="AK594" s="129">
        <v>0.74239999999999995</v>
      </c>
      <c r="AL594" s="129">
        <v>8.6E-3</v>
      </c>
      <c r="AM594" s="129" t="s">
        <v>1294</v>
      </c>
      <c r="AN594" s="129">
        <v>8.6E-3</v>
      </c>
      <c r="AO594" s="129" t="s">
        <v>644</v>
      </c>
      <c r="AP594" s="129">
        <v>4.1000000000000003E-3</v>
      </c>
      <c r="AQ594" s="129">
        <v>0.108</v>
      </c>
      <c r="AR594" s="129">
        <v>5.0000000000000001E-3</v>
      </c>
      <c r="AS594" s="129" t="s">
        <v>6073</v>
      </c>
      <c r="AT594" s="129">
        <v>2.5499999999999998E-2</v>
      </c>
      <c r="AU594" s="129" t="s">
        <v>1118</v>
      </c>
      <c r="AV594" s="129">
        <v>3.5999999999999999E-3</v>
      </c>
      <c r="AW594" s="129">
        <v>9.5999999999999992E-3</v>
      </c>
      <c r="AX594" s="129">
        <v>1.1000000000000001E-3</v>
      </c>
      <c r="AY594" s="129" t="s">
        <v>215</v>
      </c>
      <c r="AZ594" s="129">
        <v>8.0000000000000004E-4</v>
      </c>
      <c r="BA594" s="129">
        <v>6.4000000000000003E-3</v>
      </c>
      <c r="BB594" s="129">
        <v>6.9999999999999999E-4</v>
      </c>
      <c r="BC594" s="129" t="s">
        <v>304</v>
      </c>
      <c r="BD594" s="129">
        <v>5.0000000000000001E-4</v>
      </c>
      <c r="BE594" s="129" t="s">
        <v>179</v>
      </c>
      <c r="BF594" s="129">
        <v>2.9999999999999997E-4</v>
      </c>
      <c r="BG594" s="129" t="s">
        <v>179</v>
      </c>
      <c r="BH594" s="129">
        <v>1E-4</v>
      </c>
      <c r="BI594" s="129" t="s">
        <v>286</v>
      </c>
      <c r="BJ594" s="129">
        <v>2.0000000000000001E-4</v>
      </c>
      <c r="BK594" s="129">
        <v>1.2E-2</v>
      </c>
      <c r="BL594" s="129">
        <v>5.0000000000000001E-4</v>
      </c>
      <c r="BM594" s="129">
        <v>3.0000000000000001E-3</v>
      </c>
      <c r="BN594" s="129">
        <v>2.9999999999999997E-4</v>
      </c>
      <c r="BO594" s="129" t="s">
        <v>347</v>
      </c>
      <c r="BP594" s="129">
        <v>5.9999999999999995E-4</v>
      </c>
      <c r="BQ594" s="129" t="s">
        <v>179</v>
      </c>
      <c r="BR594" s="129">
        <v>2.9999999999999997E-4</v>
      </c>
      <c r="BS594" s="129" t="s">
        <v>179</v>
      </c>
      <c r="BT594" s="129">
        <v>4.0000000000000002E-4</v>
      </c>
      <c r="BU594" s="129" t="s">
        <v>179</v>
      </c>
      <c r="BV594" s="129">
        <v>5.9999999999999995E-4</v>
      </c>
      <c r="BW594" s="129" t="s">
        <v>733</v>
      </c>
      <c r="BX594" s="129">
        <v>8.9999999999999998E-4</v>
      </c>
      <c r="BY594" s="129" t="s">
        <v>18</v>
      </c>
      <c r="BZ594" s="129"/>
      <c r="CA594" s="129" t="s">
        <v>285</v>
      </c>
      <c r="CB594" s="129">
        <v>8.0000000000000004E-4</v>
      </c>
      <c r="CC594" s="129" t="s">
        <v>179</v>
      </c>
      <c r="CD594" s="129">
        <v>2E-3</v>
      </c>
      <c r="CE594" s="129" t="s">
        <v>179</v>
      </c>
      <c r="CF594" s="129">
        <v>2.2000000000000001E-3</v>
      </c>
      <c r="CG594" s="129" t="s">
        <v>216</v>
      </c>
      <c r="CH594" s="129">
        <v>1E-4</v>
      </c>
      <c r="CI594" s="129" t="s">
        <v>405</v>
      </c>
      <c r="CJ594" s="129">
        <v>6.8999999999999999E-3</v>
      </c>
      <c r="CK594" s="129" t="s">
        <v>179</v>
      </c>
      <c r="CL594" s="129">
        <v>1.09E-2</v>
      </c>
      <c r="CM594" s="129" t="s">
        <v>179</v>
      </c>
      <c r="CN594" s="129">
        <v>4.4000000000000003E-3</v>
      </c>
      <c r="CO594" s="129" t="s">
        <v>179</v>
      </c>
      <c r="CP594" s="129">
        <v>8.9999999999999998E-4</v>
      </c>
      <c r="CQ594" s="129" t="s">
        <v>179</v>
      </c>
      <c r="CR594" s="129">
        <v>3.3999999999999998E-3</v>
      </c>
      <c r="CS594" s="129" t="s">
        <v>179</v>
      </c>
      <c r="CT594" s="129">
        <v>1.9E-3</v>
      </c>
      <c r="CU594" s="129" t="s">
        <v>179</v>
      </c>
      <c r="CV594" s="129">
        <v>8.0000000000000004E-4</v>
      </c>
      <c r="CW594" s="129" t="s">
        <v>18</v>
      </c>
      <c r="CX594" s="129"/>
      <c r="CY594" s="129" t="s">
        <v>179</v>
      </c>
      <c r="CZ594" s="129">
        <v>5.9999999999999995E-4</v>
      </c>
      <c r="DA594" s="129" t="s">
        <v>179</v>
      </c>
      <c r="DB594" s="129">
        <v>5.9999999999999995E-4</v>
      </c>
      <c r="DC594" s="129" t="s">
        <v>179</v>
      </c>
      <c r="DD594" s="129">
        <v>5.9999999999999995E-4</v>
      </c>
      <c r="DE594" s="129" t="s">
        <v>179</v>
      </c>
      <c r="DF594" s="129">
        <v>5.0000000000000001E-4</v>
      </c>
      <c r="DG594" s="129" t="s">
        <v>179</v>
      </c>
      <c r="DH594" s="129">
        <v>4.0000000000000002E-4</v>
      </c>
      <c r="DI594" s="129" t="s">
        <v>179</v>
      </c>
      <c r="DJ594" s="129">
        <v>2.9999999999999997E-4</v>
      </c>
      <c r="DK594" s="129" t="s">
        <v>6055</v>
      </c>
      <c r="DL594" s="129" t="s">
        <v>59</v>
      </c>
      <c r="DM594" s="129"/>
      <c r="DN594" s="129"/>
      <c r="DO594" s="129"/>
      <c r="DP594" s="129"/>
      <c r="DQ594" s="129"/>
      <c r="DR594" s="129"/>
      <c r="DS594" s="129">
        <v>40</v>
      </c>
      <c r="DT594" s="129" t="s">
        <v>6016</v>
      </c>
    </row>
    <row r="595" spans="1:124">
      <c r="A595" s="129">
        <v>352</v>
      </c>
      <c r="B595" s="128">
        <v>44759.3</v>
      </c>
      <c r="C595" s="129" t="s">
        <v>52</v>
      </c>
      <c r="D595" s="129">
        <v>0</v>
      </c>
      <c r="E595" s="129">
        <v>0</v>
      </c>
      <c r="F595" s="129">
        <v>0</v>
      </c>
      <c r="G595" s="129" t="s">
        <v>54</v>
      </c>
      <c r="H595" s="129" t="s">
        <v>55</v>
      </c>
      <c r="I595" s="129" t="s">
        <v>55</v>
      </c>
      <c r="J595" s="129" t="s">
        <v>55</v>
      </c>
      <c r="K595" s="129" t="s">
        <v>18</v>
      </c>
      <c r="L595" s="129">
        <v>90</v>
      </c>
      <c r="M595" s="129" t="s">
        <v>173</v>
      </c>
      <c r="N595" s="129">
        <v>0</v>
      </c>
      <c r="O595" s="129" t="s">
        <v>173</v>
      </c>
      <c r="P595" s="129">
        <v>0</v>
      </c>
      <c r="Q595" s="129" t="s">
        <v>173</v>
      </c>
      <c r="R595" s="129">
        <v>0</v>
      </c>
      <c r="S595" s="129">
        <v>2</v>
      </c>
      <c r="T595" s="129" t="s">
        <v>174</v>
      </c>
      <c r="U595" s="129">
        <v>1.909</v>
      </c>
      <c r="V595" s="129">
        <v>0.62329999999999997</v>
      </c>
      <c r="W595" s="129" t="s">
        <v>6074</v>
      </c>
      <c r="X595" s="129">
        <v>0.2873</v>
      </c>
      <c r="Y595" s="129">
        <v>25.569199999999999</v>
      </c>
      <c r="Z595" s="129">
        <v>0.2913</v>
      </c>
      <c r="AA595" s="129" t="s">
        <v>3175</v>
      </c>
      <c r="AB595" s="129">
        <v>1.84E-2</v>
      </c>
      <c r="AC595" s="129" t="s">
        <v>179</v>
      </c>
      <c r="AD595" s="129">
        <v>0.01</v>
      </c>
      <c r="AE595" s="129" t="s">
        <v>6075</v>
      </c>
      <c r="AF595" s="129">
        <v>2.1399999999999999E-2</v>
      </c>
      <c r="AG595" s="129">
        <v>1.6637999999999999</v>
      </c>
      <c r="AH595" s="129">
        <v>1.8100000000000002E-2</v>
      </c>
      <c r="AI595" s="129">
        <v>11.3896</v>
      </c>
      <c r="AJ595" s="129">
        <v>4.0899999999999999E-2</v>
      </c>
      <c r="AK595" s="129">
        <v>0.88719999999999999</v>
      </c>
      <c r="AL595" s="129">
        <v>9.9000000000000008E-3</v>
      </c>
      <c r="AM595" s="129" t="s">
        <v>179</v>
      </c>
      <c r="AN595" s="129">
        <v>8.6E-3</v>
      </c>
      <c r="AO595" s="129" t="s">
        <v>260</v>
      </c>
      <c r="AP595" s="129">
        <v>4.4000000000000003E-3</v>
      </c>
      <c r="AQ595" s="129">
        <v>4.7E-2</v>
      </c>
      <c r="AR595" s="129">
        <v>4.1000000000000003E-3</v>
      </c>
      <c r="AS595" s="129" t="s">
        <v>6076</v>
      </c>
      <c r="AT595" s="129">
        <v>3.1600000000000003E-2</v>
      </c>
      <c r="AU595" s="129" t="s">
        <v>179</v>
      </c>
      <c r="AV595" s="129">
        <v>4.1999999999999997E-3</v>
      </c>
      <c r="AW595" s="129">
        <v>9.7999999999999997E-3</v>
      </c>
      <c r="AX595" s="129">
        <v>1E-3</v>
      </c>
      <c r="AY595" s="129" t="s">
        <v>270</v>
      </c>
      <c r="AZ595" s="129">
        <v>6.9999999999999999E-4</v>
      </c>
      <c r="BA595" s="129">
        <v>9.5999999999999992E-3</v>
      </c>
      <c r="BB595" s="129">
        <v>8.0000000000000004E-4</v>
      </c>
      <c r="BC595" s="129" t="s">
        <v>516</v>
      </c>
      <c r="BD595" s="129">
        <v>4.0000000000000002E-4</v>
      </c>
      <c r="BE595" s="129" t="s">
        <v>179</v>
      </c>
      <c r="BF595" s="129">
        <v>2.9999999999999997E-4</v>
      </c>
      <c r="BG595" s="129" t="s">
        <v>179</v>
      </c>
      <c r="BH595" s="129">
        <v>1E-4</v>
      </c>
      <c r="BI595" s="129" t="s">
        <v>505</v>
      </c>
      <c r="BJ595" s="129">
        <v>2.9999999999999997E-4</v>
      </c>
      <c r="BK595" s="129">
        <v>3.4500000000000003E-2</v>
      </c>
      <c r="BL595" s="129">
        <v>8.9999999999999998E-4</v>
      </c>
      <c r="BM595" s="129">
        <v>3.0000000000000001E-3</v>
      </c>
      <c r="BN595" s="129">
        <v>4.0000000000000002E-4</v>
      </c>
      <c r="BO595" s="129" t="s">
        <v>190</v>
      </c>
      <c r="BP595" s="129">
        <v>6.9999999999999999E-4</v>
      </c>
      <c r="BQ595" s="129" t="s">
        <v>179</v>
      </c>
      <c r="BR595" s="129">
        <v>2.9999999999999997E-4</v>
      </c>
      <c r="BS595" s="129" t="s">
        <v>179</v>
      </c>
      <c r="BT595" s="129">
        <v>5.9999999999999995E-4</v>
      </c>
      <c r="BU595" s="129" t="s">
        <v>179</v>
      </c>
      <c r="BV595" s="129">
        <v>5.9999999999999995E-4</v>
      </c>
      <c r="BW595" s="129" t="s">
        <v>18</v>
      </c>
      <c r="BX595" s="129"/>
      <c r="BY595" s="129" t="s">
        <v>179</v>
      </c>
      <c r="BZ595" s="129">
        <v>1E-3</v>
      </c>
      <c r="CA595" s="129" t="s">
        <v>179</v>
      </c>
      <c r="CB595" s="129">
        <v>6.9999999999999999E-4</v>
      </c>
      <c r="CC595" s="129" t="s">
        <v>179</v>
      </c>
      <c r="CD595" s="129">
        <v>2E-3</v>
      </c>
      <c r="CE595" s="129" t="s">
        <v>194</v>
      </c>
      <c r="CF595" s="129">
        <v>2.3E-3</v>
      </c>
      <c r="CG595" s="129" t="s">
        <v>179</v>
      </c>
      <c r="CH595" s="129">
        <v>1E-4</v>
      </c>
      <c r="CI595" s="129" t="s">
        <v>405</v>
      </c>
      <c r="CJ595" s="129">
        <v>6.7999999999999996E-3</v>
      </c>
      <c r="CK595" s="129" t="s">
        <v>179</v>
      </c>
      <c r="CL595" s="129">
        <v>1.0500000000000001E-2</v>
      </c>
      <c r="CM595" s="129" t="s">
        <v>179</v>
      </c>
      <c r="CN595" s="129">
        <v>9.7000000000000003E-3</v>
      </c>
      <c r="CO595" s="129" t="s">
        <v>179</v>
      </c>
      <c r="CP595" s="129">
        <v>8.0000000000000004E-4</v>
      </c>
      <c r="CQ595" s="129" t="s">
        <v>179</v>
      </c>
      <c r="CR595" s="129">
        <v>3.0999999999999999E-3</v>
      </c>
      <c r="CS595" s="129" t="s">
        <v>179</v>
      </c>
      <c r="CT595" s="129">
        <v>1.9E-3</v>
      </c>
      <c r="CU595" s="129" t="s">
        <v>18</v>
      </c>
      <c r="CV595" s="129"/>
      <c r="CW595" s="129" t="s">
        <v>18</v>
      </c>
      <c r="CX595" s="129"/>
      <c r="CY595" s="129" t="s">
        <v>179</v>
      </c>
      <c r="CZ595" s="129">
        <v>5.9999999999999995E-4</v>
      </c>
      <c r="DA595" s="129" t="s">
        <v>179</v>
      </c>
      <c r="DB595" s="129">
        <v>5.0000000000000001E-4</v>
      </c>
      <c r="DC595" s="129" t="s">
        <v>179</v>
      </c>
      <c r="DD595" s="129">
        <v>5.9999999999999995E-4</v>
      </c>
      <c r="DE595" s="129" t="s">
        <v>179</v>
      </c>
      <c r="DF595" s="129">
        <v>5.9999999999999995E-4</v>
      </c>
      <c r="DG595" s="129" t="s">
        <v>179</v>
      </c>
      <c r="DH595" s="129">
        <v>5.0000000000000001E-4</v>
      </c>
      <c r="DI595" s="129" t="s">
        <v>179</v>
      </c>
      <c r="DJ595" s="129">
        <v>5.0000000000000001E-4</v>
      </c>
      <c r="DK595" s="129" t="s">
        <v>6055</v>
      </c>
      <c r="DL595" s="129" t="s">
        <v>59</v>
      </c>
      <c r="DM595" s="129"/>
      <c r="DN595" s="129"/>
      <c r="DO595" s="129"/>
      <c r="DP595" s="129"/>
      <c r="DQ595" s="129"/>
      <c r="DR595" s="129"/>
      <c r="DS595" s="129">
        <v>52</v>
      </c>
      <c r="DT595" s="129" t="s">
        <v>6077</v>
      </c>
    </row>
    <row r="596" spans="1:124">
      <c r="A596" s="129">
        <v>351</v>
      </c>
      <c r="B596" s="128">
        <v>44759.298611111109</v>
      </c>
      <c r="C596" s="129" t="s">
        <v>52</v>
      </c>
      <c r="D596" s="129">
        <v>0</v>
      </c>
      <c r="E596" s="129">
        <v>0</v>
      </c>
      <c r="F596" s="129">
        <v>0</v>
      </c>
      <c r="G596" s="129" t="s">
        <v>54</v>
      </c>
      <c r="H596" s="129" t="s">
        <v>55</v>
      </c>
      <c r="I596" s="129" t="s">
        <v>55</v>
      </c>
      <c r="J596" s="129" t="s">
        <v>55</v>
      </c>
      <c r="K596" s="129" t="s">
        <v>18</v>
      </c>
      <c r="L596" s="129">
        <v>90</v>
      </c>
      <c r="M596" s="129" t="s">
        <v>173</v>
      </c>
      <c r="N596" s="129">
        <v>0</v>
      </c>
      <c r="O596" s="129" t="s">
        <v>173</v>
      </c>
      <c r="P596" s="129">
        <v>0</v>
      </c>
      <c r="Q596" s="129" t="s">
        <v>173</v>
      </c>
      <c r="R596" s="129">
        <v>0</v>
      </c>
      <c r="S596" s="129">
        <v>2</v>
      </c>
      <c r="T596" s="129" t="s">
        <v>174</v>
      </c>
      <c r="U596" s="129">
        <v>2.4885999999999999</v>
      </c>
      <c r="V596" s="129">
        <v>0.68420000000000003</v>
      </c>
      <c r="W596" s="129" t="s">
        <v>6078</v>
      </c>
      <c r="X596" s="129">
        <v>0.29339999999999999</v>
      </c>
      <c r="Y596" s="129">
        <v>26.3992</v>
      </c>
      <c r="Z596" s="129">
        <v>0.29310000000000003</v>
      </c>
      <c r="AA596" s="129" t="s">
        <v>564</v>
      </c>
      <c r="AB596" s="129">
        <v>1.9099999999999999E-2</v>
      </c>
      <c r="AC596" s="129" t="s">
        <v>179</v>
      </c>
      <c r="AD596" s="129">
        <v>0.01</v>
      </c>
      <c r="AE596" s="129" t="s">
        <v>3704</v>
      </c>
      <c r="AF596" s="129">
        <v>2.0199999999999999E-2</v>
      </c>
      <c r="AG596" s="129">
        <v>1.4235</v>
      </c>
      <c r="AH596" s="129">
        <v>1.67E-2</v>
      </c>
      <c r="AI596" s="129">
        <v>13.0838</v>
      </c>
      <c r="AJ596" s="129">
        <v>4.3799999999999999E-2</v>
      </c>
      <c r="AK596" s="129">
        <v>0.70309999999999995</v>
      </c>
      <c r="AL596" s="129">
        <v>9.1000000000000004E-3</v>
      </c>
      <c r="AM596" s="129" t="s">
        <v>179</v>
      </c>
      <c r="AN596" s="129">
        <v>8.3000000000000001E-3</v>
      </c>
      <c r="AO596" s="129" t="s">
        <v>364</v>
      </c>
      <c r="AP596" s="129">
        <v>3.8999999999999998E-3</v>
      </c>
      <c r="AQ596" s="129">
        <v>7.9699999999999993E-2</v>
      </c>
      <c r="AR596" s="129">
        <v>4.7000000000000002E-3</v>
      </c>
      <c r="AS596" s="129" t="s">
        <v>6079</v>
      </c>
      <c r="AT596" s="129">
        <v>2.87E-2</v>
      </c>
      <c r="AU596" s="129" t="s">
        <v>288</v>
      </c>
      <c r="AV596" s="129">
        <v>3.8E-3</v>
      </c>
      <c r="AW596" s="129">
        <v>1.0200000000000001E-2</v>
      </c>
      <c r="AX596" s="129">
        <v>1E-3</v>
      </c>
      <c r="AY596" s="129" t="s">
        <v>301</v>
      </c>
      <c r="AZ596" s="129">
        <v>6.9999999999999999E-4</v>
      </c>
      <c r="BA596" s="129">
        <v>8.8000000000000005E-3</v>
      </c>
      <c r="BB596" s="129">
        <v>6.9999999999999999E-4</v>
      </c>
      <c r="BC596" s="129" t="s">
        <v>179</v>
      </c>
      <c r="BD596" s="129">
        <v>4.0000000000000002E-4</v>
      </c>
      <c r="BE596" s="129" t="s">
        <v>179</v>
      </c>
      <c r="BF596" s="129">
        <v>2.9999999999999997E-4</v>
      </c>
      <c r="BG596" s="129" t="s">
        <v>179</v>
      </c>
      <c r="BH596" s="129">
        <v>1E-4</v>
      </c>
      <c r="BI596" s="129" t="s">
        <v>517</v>
      </c>
      <c r="BJ596" s="129">
        <v>2.9999999999999997E-4</v>
      </c>
      <c r="BK596" s="129">
        <v>3.5799999999999998E-2</v>
      </c>
      <c r="BL596" s="129">
        <v>8.9999999999999998E-4</v>
      </c>
      <c r="BM596" s="129">
        <v>2.8E-3</v>
      </c>
      <c r="BN596" s="129">
        <v>4.0000000000000002E-4</v>
      </c>
      <c r="BO596" s="129" t="s">
        <v>390</v>
      </c>
      <c r="BP596" s="129">
        <v>8.0000000000000004E-4</v>
      </c>
      <c r="BQ596" s="129" t="s">
        <v>179</v>
      </c>
      <c r="BR596" s="129">
        <v>2.9999999999999997E-4</v>
      </c>
      <c r="BS596" s="129" t="s">
        <v>179</v>
      </c>
      <c r="BT596" s="129">
        <v>5.9999999999999995E-4</v>
      </c>
      <c r="BU596" s="129" t="s">
        <v>179</v>
      </c>
      <c r="BV596" s="129">
        <v>5.9999999999999995E-4</v>
      </c>
      <c r="BW596" s="129" t="s">
        <v>18</v>
      </c>
      <c r="BX596" s="129"/>
      <c r="BY596" s="129" t="s">
        <v>179</v>
      </c>
      <c r="BZ596" s="129">
        <v>1E-3</v>
      </c>
      <c r="CA596" s="129" t="s">
        <v>179</v>
      </c>
      <c r="CB596" s="129">
        <v>8.0000000000000004E-4</v>
      </c>
      <c r="CC596" s="129" t="s">
        <v>179</v>
      </c>
      <c r="CD596" s="129">
        <v>2E-3</v>
      </c>
      <c r="CE596" s="129" t="s">
        <v>179</v>
      </c>
      <c r="CF596" s="129">
        <v>2.3E-3</v>
      </c>
      <c r="CG596" s="129" t="s">
        <v>179</v>
      </c>
      <c r="CH596" s="129">
        <v>1E-4</v>
      </c>
      <c r="CI596" s="129" t="s">
        <v>179</v>
      </c>
      <c r="CJ596" s="129">
        <v>6.6E-3</v>
      </c>
      <c r="CK596" s="129" t="s">
        <v>179</v>
      </c>
      <c r="CL596" s="129">
        <v>1.03E-2</v>
      </c>
      <c r="CM596" s="129" t="s">
        <v>179</v>
      </c>
      <c r="CN596" s="129">
        <v>9.2999999999999992E-3</v>
      </c>
      <c r="CO596" s="129" t="s">
        <v>179</v>
      </c>
      <c r="CP596" s="129">
        <v>8.0000000000000004E-4</v>
      </c>
      <c r="CQ596" s="129" t="s">
        <v>179</v>
      </c>
      <c r="CR596" s="129">
        <v>3.2000000000000002E-3</v>
      </c>
      <c r="CS596" s="129" t="s">
        <v>179</v>
      </c>
      <c r="CT596" s="129">
        <v>1.8E-3</v>
      </c>
      <c r="CU596" s="129" t="s">
        <v>18</v>
      </c>
      <c r="CV596" s="129"/>
      <c r="CW596" s="129" t="s">
        <v>18</v>
      </c>
      <c r="CX596" s="129"/>
      <c r="CY596" s="129" t="s">
        <v>179</v>
      </c>
      <c r="CZ596" s="129">
        <v>5.0000000000000001E-4</v>
      </c>
      <c r="DA596" s="129" t="s">
        <v>179</v>
      </c>
      <c r="DB596" s="129">
        <v>5.9999999999999995E-4</v>
      </c>
      <c r="DC596" s="129" t="s">
        <v>179</v>
      </c>
      <c r="DD596" s="129">
        <v>5.9999999999999995E-4</v>
      </c>
      <c r="DE596" s="129" t="s">
        <v>179</v>
      </c>
      <c r="DF596" s="129">
        <v>5.9999999999999995E-4</v>
      </c>
      <c r="DG596" s="129" t="s">
        <v>179</v>
      </c>
      <c r="DH596" s="129">
        <v>5.0000000000000001E-4</v>
      </c>
      <c r="DI596" s="129" t="s">
        <v>179</v>
      </c>
      <c r="DJ596" s="129">
        <v>5.0000000000000001E-4</v>
      </c>
      <c r="DK596" s="129" t="s">
        <v>6055</v>
      </c>
      <c r="DL596" s="129" t="s">
        <v>59</v>
      </c>
      <c r="DM596" s="129"/>
      <c r="DN596" s="129"/>
      <c r="DO596" s="129"/>
      <c r="DP596" s="129"/>
      <c r="DQ596" s="129"/>
      <c r="DR596" s="129"/>
      <c r="DS596" s="129">
        <v>54</v>
      </c>
      <c r="DT596" s="129" t="s">
        <v>6077</v>
      </c>
    </row>
    <row r="597" spans="1:124">
      <c r="A597" s="129">
        <v>350</v>
      </c>
      <c r="B597" s="128">
        <v>44759.248611111114</v>
      </c>
      <c r="C597" s="129" t="s">
        <v>52</v>
      </c>
      <c r="D597" s="129">
        <v>0</v>
      </c>
      <c r="E597" s="129">
        <v>0</v>
      </c>
      <c r="F597" s="129">
        <v>0</v>
      </c>
      <c r="G597" s="129" t="s">
        <v>54</v>
      </c>
      <c r="H597" s="129" t="s">
        <v>55</v>
      </c>
      <c r="I597" s="129" t="s">
        <v>55</v>
      </c>
      <c r="J597" s="129" t="s">
        <v>55</v>
      </c>
      <c r="K597" s="129" t="s">
        <v>18</v>
      </c>
      <c r="L597" s="129">
        <v>90</v>
      </c>
      <c r="M597" s="129" t="s">
        <v>173</v>
      </c>
      <c r="N597" s="129">
        <v>0</v>
      </c>
      <c r="O597" s="129" t="s">
        <v>173</v>
      </c>
      <c r="P597" s="129">
        <v>0</v>
      </c>
      <c r="Q597" s="129" t="s">
        <v>173</v>
      </c>
      <c r="R597" s="129">
        <v>0</v>
      </c>
      <c r="S597" s="129">
        <v>2</v>
      </c>
      <c r="T597" s="129" t="s">
        <v>174</v>
      </c>
      <c r="U597" s="129">
        <v>2.3641000000000001</v>
      </c>
      <c r="V597" s="129">
        <v>0.67120000000000002</v>
      </c>
      <c r="W597" s="129" t="s">
        <v>6080</v>
      </c>
      <c r="X597" s="129">
        <v>0.3085</v>
      </c>
      <c r="Y597" s="129">
        <v>27.736699999999999</v>
      </c>
      <c r="Z597" s="129">
        <v>0.3034</v>
      </c>
      <c r="AA597" s="129" t="s">
        <v>467</v>
      </c>
      <c r="AB597" s="129">
        <v>1.7899999999999999E-2</v>
      </c>
      <c r="AC597" s="129" t="s">
        <v>179</v>
      </c>
      <c r="AD597" s="129">
        <v>9.7999999999999997E-3</v>
      </c>
      <c r="AE597" s="129" t="s">
        <v>6081</v>
      </c>
      <c r="AF597" s="129">
        <v>2.1600000000000001E-2</v>
      </c>
      <c r="AG597" s="129">
        <v>1.4123000000000001</v>
      </c>
      <c r="AH597" s="129">
        <v>1.6899999999999998E-2</v>
      </c>
      <c r="AI597" s="129">
        <v>10.523</v>
      </c>
      <c r="AJ597" s="129">
        <v>3.9100000000000003E-2</v>
      </c>
      <c r="AK597" s="129">
        <v>0.86180000000000001</v>
      </c>
      <c r="AL597" s="129">
        <v>9.5999999999999992E-3</v>
      </c>
      <c r="AM597" s="129" t="s">
        <v>179</v>
      </c>
      <c r="AN597" s="129">
        <v>8.8000000000000005E-3</v>
      </c>
      <c r="AO597" s="129" t="s">
        <v>461</v>
      </c>
      <c r="AP597" s="129">
        <v>4.4000000000000003E-3</v>
      </c>
      <c r="AQ597" s="129">
        <v>4.0800000000000003E-2</v>
      </c>
      <c r="AR597" s="129">
        <v>3.7000000000000002E-3</v>
      </c>
      <c r="AS597" s="129" t="s">
        <v>6082</v>
      </c>
      <c r="AT597" s="129">
        <v>3.04E-2</v>
      </c>
      <c r="AU597" s="129" t="s">
        <v>179</v>
      </c>
      <c r="AV597" s="129">
        <v>4.1000000000000003E-3</v>
      </c>
      <c r="AW597" s="129">
        <v>9.4999999999999998E-3</v>
      </c>
      <c r="AX597" s="129">
        <v>1E-3</v>
      </c>
      <c r="AY597" s="129" t="s">
        <v>405</v>
      </c>
      <c r="AZ597" s="129">
        <v>6.9999999999999999E-4</v>
      </c>
      <c r="BA597" s="129">
        <v>8.8000000000000005E-3</v>
      </c>
      <c r="BB597" s="129">
        <v>6.9999999999999999E-4</v>
      </c>
      <c r="BC597" s="129" t="s">
        <v>179</v>
      </c>
      <c r="BD597" s="129">
        <v>4.0000000000000002E-4</v>
      </c>
      <c r="BE597" s="129" t="s">
        <v>179</v>
      </c>
      <c r="BF597" s="129">
        <v>2.9999999999999997E-4</v>
      </c>
      <c r="BG597" s="129" t="s">
        <v>179</v>
      </c>
      <c r="BH597" s="129">
        <v>1E-4</v>
      </c>
      <c r="BI597" s="129" t="s">
        <v>214</v>
      </c>
      <c r="BJ597" s="129">
        <v>2.9999999999999997E-4</v>
      </c>
      <c r="BK597" s="129">
        <v>3.5099999999999999E-2</v>
      </c>
      <c r="BL597" s="129">
        <v>8.9999999999999998E-4</v>
      </c>
      <c r="BM597" s="129">
        <v>2.3999999999999998E-3</v>
      </c>
      <c r="BN597" s="129">
        <v>2.9999999999999997E-4</v>
      </c>
      <c r="BO597" s="129" t="s">
        <v>363</v>
      </c>
      <c r="BP597" s="129">
        <v>6.9999999999999999E-4</v>
      </c>
      <c r="BQ597" s="129" t="s">
        <v>179</v>
      </c>
      <c r="BR597" s="129">
        <v>2.9999999999999997E-4</v>
      </c>
      <c r="BS597" s="129" t="s">
        <v>179</v>
      </c>
      <c r="BT597" s="129">
        <v>5.9999999999999995E-4</v>
      </c>
      <c r="BU597" s="129" t="s">
        <v>179</v>
      </c>
      <c r="BV597" s="129">
        <v>5.9999999999999995E-4</v>
      </c>
      <c r="BW597" s="129" t="s">
        <v>18</v>
      </c>
      <c r="BX597" s="129"/>
      <c r="BY597" s="129" t="s">
        <v>18</v>
      </c>
      <c r="BZ597" s="129"/>
      <c r="CA597" s="129" t="s">
        <v>179</v>
      </c>
      <c r="CB597" s="129">
        <v>6.9999999999999999E-4</v>
      </c>
      <c r="CC597" s="129" t="s">
        <v>179</v>
      </c>
      <c r="CD597" s="129">
        <v>1.9E-3</v>
      </c>
      <c r="CE597" s="129" t="s">
        <v>249</v>
      </c>
      <c r="CF597" s="129">
        <v>2.3E-3</v>
      </c>
      <c r="CG597" s="129" t="s">
        <v>179</v>
      </c>
      <c r="CH597" s="129">
        <v>1E-4</v>
      </c>
      <c r="CI597" s="129" t="s">
        <v>179</v>
      </c>
      <c r="CJ597" s="129">
        <v>6.7999999999999996E-3</v>
      </c>
      <c r="CK597" s="129" t="s">
        <v>179</v>
      </c>
      <c r="CL597" s="129">
        <v>1.04E-2</v>
      </c>
      <c r="CM597" s="129" t="s">
        <v>179</v>
      </c>
      <c r="CN597" s="129">
        <v>8.9999999999999993E-3</v>
      </c>
      <c r="CO597" s="129" t="s">
        <v>179</v>
      </c>
      <c r="CP597" s="129">
        <v>8.0000000000000004E-4</v>
      </c>
      <c r="CQ597" s="129" t="s">
        <v>179</v>
      </c>
      <c r="CR597" s="129">
        <v>3.3E-3</v>
      </c>
      <c r="CS597" s="129" t="s">
        <v>179</v>
      </c>
      <c r="CT597" s="129">
        <v>1.8E-3</v>
      </c>
      <c r="CU597" s="129" t="s">
        <v>18</v>
      </c>
      <c r="CV597" s="129"/>
      <c r="CW597" s="129" t="s">
        <v>18</v>
      </c>
      <c r="CX597" s="129"/>
      <c r="CY597" s="129" t="s">
        <v>179</v>
      </c>
      <c r="CZ597" s="129">
        <v>5.9999999999999995E-4</v>
      </c>
      <c r="DA597" s="129" t="s">
        <v>179</v>
      </c>
      <c r="DB597" s="129">
        <v>5.0000000000000001E-4</v>
      </c>
      <c r="DC597" s="129" t="s">
        <v>179</v>
      </c>
      <c r="DD597" s="129">
        <v>5.9999999999999995E-4</v>
      </c>
      <c r="DE597" s="129" t="s">
        <v>179</v>
      </c>
      <c r="DF597" s="129">
        <v>5.9999999999999995E-4</v>
      </c>
      <c r="DG597" s="129" t="s">
        <v>179</v>
      </c>
      <c r="DH597" s="129">
        <v>5.0000000000000001E-4</v>
      </c>
      <c r="DI597" s="129" t="s">
        <v>179</v>
      </c>
      <c r="DJ597" s="129">
        <v>5.0000000000000001E-4</v>
      </c>
      <c r="DK597" s="129" t="s">
        <v>6055</v>
      </c>
      <c r="DL597" s="129" t="s">
        <v>59</v>
      </c>
      <c r="DM597" s="129"/>
      <c r="DN597" s="129"/>
      <c r="DO597" s="129"/>
      <c r="DP597" s="129"/>
      <c r="DQ597" s="129"/>
      <c r="DR597" s="129"/>
      <c r="DS597" s="129">
        <v>56</v>
      </c>
      <c r="DT597" s="129" t="s">
        <v>6077</v>
      </c>
    </row>
    <row r="598" spans="1:124">
      <c r="A598" s="129">
        <v>347</v>
      </c>
      <c r="B598" s="128">
        <v>44759.241666666669</v>
      </c>
      <c r="C598" s="129" t="s">
        <v>52</v>
      </c>
      <c r="D598" s="129">
        <v>0</v>
      </c>
      <c r="E598" s="129">
        <v>0</v>
      </c>
      <c r="F598" s="129">
        <v>0</v>
      </c>
      <c r="G598" s="129" t="s">
        <v>54</v>
      </c>
      <c r="H598" s="129" t="s">
        <v>55</v>
      </c>
      <c r="I598" s="129" t="s">
        <v>55</v>
      </c>
      <c r="J598" s="129" t="s">
        <v>55</v>
      </c>
      <c r="K598" s="129" t="s">
        <v>18</v>
      </c>
      <c r="L598" s="129">
        <v>90</v>
      </c>
      <c r="M598" s="129" t="s">
        <v>173</v>
      </c>
      <c r="N598" s="129">
        <v>0</v>
      </c>
      <c r="O598" s="129" t="s">
        <v>173</v>
      </c>
      <c r="P598" s="129">
        <v>0</v>
      </c>
      <c r="Q598" s="129" t="s">
        <v>173</v>
      </c>
      <c r="R598" s="129">
        <v>0</v>
      </c>
      <c r="S598" s="129">
        <v>2</v>
      </c>
      <c r="T598" s="129" t="s">
        <v>174</v>
      </c>
      <c r="U598" s="129">
        <v>3.4748999999999999</v>
      </c>
      <c r="V598" s="129">
        <v>0.66259999999999997</v>
      </c>
      <c r="W598" s="129" t="s">
        <v>6083</v>
      </c>
      <c r="X598" s="129">
        <v>0.33350000000000002</v>
      </c>
      <c r="Y598" s="129">
        <v>40.094200000000001</v>
      </c>
      <c r="Z598" s="129">
        <v>0.36549999999999999</v>
      </c>
      <c r="AA598" s="129" t="s">
        <v>3241</v>
      </c>
      <c r="AB598" s="129">
        <v>1.5900000000000001E-2</v>
      </c>
      <c r="AC598" s="129" t="s">
        <v>179</v>
      </c>
      <c r="AD598" s="129">
        <v>8.6999999999999994E-3</v>
      </c>
      <c r="AE598" s="129" t="s">
        <v>179</v>
      </c>
      <c r="AF598" s="129">
        <v>1.7399999999999999E-2</v>
      </c>
      <c r="AG598" s="129">
        <v>0.2243</v>
      </c>
      <c r="AH598" s="129">
        <v>8.5000000000000006E-3</v>
      </c>
      <c r="AI598" s="129">
        <v>7.8497000000000003</v>
      </c>
      <c r="AJ598" s="129">
        <v>3.32E-2</v>
      </c>
      <c r="AK598" s="129">
        <v>0.81699999999999995</v>
      </c>
      <c r="AL598" s="129">
        <v>8.8999999999999999E-3</v>
      </c>
      <c r="AM598" s="129" t="s">
        <v>2651</v>
      </c>
      <c r="AN598" s="129">
        <v>8.8999999999999999E-3</v>
      </c>
      <c r="AO598" s="129" t="s">
        <v>1960</v>
      </c>
      <c r="AP598" s="129">
        <v>4.5999999999999999E-3</v>
      </c>
      <c r="AQ598" s="129">
        <v>9.4E-2</v>
      </c>
      <c r="AR598" s="129">
        <v>4.7999999999999996E-3</v>
      </c>
      <c r="AS598" s="129" t="s">
        <v>6084</v>
      </c>
      <c r="AT598" s="129">
        <v>2.8299999999999999E-2</v>
      </c>
      <c r="AU598" s="129" t="s">
        <v>464</v>
      </c>
      <c r="AV598" s="129">
        <v>4.0000000000000001E-3</v>
      </c>
      <c r="AW598" s="129">
        <v>7.7999999999999996E-3</v>
      </c>
      <c r="AX598" s="129">
        <v>1E-3</v>
      </c>
      <c r="AY598" s="129" t="s">
        <v>537</v>
      </c>
      <c r="AZ598" s="129">
        <v>6.9999999999999999E-4</v>
      </c>
      <c r="BA598" s="129">
        <v>7.4000000000000003E-3</v>
      </c>
      <c r="BB598" s="129">
        <v>6.9999999999999999E-4</v>
      </c>
      <c r="BC598" s="129" t="s">
        <v>285</v>
      </c>
      <c r="BD598" s="129">
        <v>5.0000000000000001E-4</v>
      </c>
      <c r="BE598" s="129" t="s">
        <v>516</v>
      </c>
      <c r="BF598" s="129">
        <v>2.9999999999999997E-4</v>
      </c>
      <c r="BG598" s="129" t="s">
        <v>179</v>
      </c>
      <c r="BH598" s="129">
        <v>1E-4</v>
      </c>
      <c r="BI598" s="129" t="s">
        <v>318</v>
      </c>
      <c r="BJ598" s="129">
        <v>2.0000000000000001E-4</v>
      </c>
      <c r="BK598" s="129">
        <v>1.2E-2</v>
      </c>
      <c r="BL598" s="129">
        <v>5.0000000000000001E-4</v>
      </c>
      <c r="BM598" s="129">
        <v>3.0999999999999999E-3</v>
      </c>
      <c r="BN598" s="129">
        <v>2.9999999999999997E-4</v>
      </c>
      <c r="BO598" s="129" t="s">
        <v>312</v>
      </c>
      <c r="BP598" s="129">
        <v>5.9999999999999995E-4</v>
      </c>
      <c r="BQ598" s="129" t="s">
        <v>179</v>
      </c>
      <c r="BR598" s="129">
        <v>2.9999999999999997E-4</v>
      </c>
      <c r="BS598" s="129" t="s">
        <v>179</v>
      </c>
      <c r="BT598" s="129">
        <v>4.0000000000000002E-4</v>
      </c>
      <c r="BU598" s="129" t="s">
        <v>179</v>
      </c>
      <c r="BV598" s="129">
        <v>6.9999999999999999E-4</v>
      </c>
      <c r="BW598" s="129" t="s">
        <v>18</v>
      </c>
      <c r="BX598" s="129"/>
      <c r="BY598" s="129" t="s">
        <v>179</v>
      </c>
      <c r="BZ598" s="129">
        <v>1.1000000000000001E-3</v>
      </c>
      <c r="CA598" s="129" t="s">
        <v>179</v>
      </c>
      <c r="CB598" s="129">
        <v>8.0000000000000004E-4</v>
      </c>
      <c r="CC598" s="129" t="s">
        <v>179</v>
      </c>
      <c r="CD598" s="129">
        <v>2E-3</v>
      </c>
      <c r="CE598" s="129" t="s">
        <v>179</v>
      </c>
      <c r="CF598" s="129">
        <v>2.3E-3</v>
      </c>
      <c r="CG598" s="129" t="s">
        <v>216</v>
      </c>
      <c r="CH598" s="129">
        <v>1E-4</v>
      </c>
      <c r="CI598" s="129" t="s">
        <v>179</v>
      </c>
      <c r="CJ598" s="129">
        <v>7.1000000000000004E-3</v>
      </c>
      <c r="CK598" s="129" t="s">
        <v>179</v>
      </c>
      <c r="CL598" s="129">
        <v>1.0999999999999999E-2</v>
      </c>
      <c r="CM598" s="129" t="s">
        <v>179</v>
      </c>
      <c r="CN598" s="129">
        <v>3.7000000000000002E-3</v>
      </c>
      <c r="CO598" s="129" t="s">
        <v>179</v>
      </c>
      <c r="CP598" s="129">
        <v>8.0000000000000004E-4</v>
      </c>
      <c r="CQ598" s="129" t="s">
        <v>179</v>
      </c>
      <c r="CR598" s="129">
        <v>3.3999999999999998E-3</v>
      </c>
      <c r="CS598" s="129" t="s">
        <v>179</v>
      </c>
      <c r="CT598" s="129">
        <v>1.8E-3</v>
      </c>
      <c r="CU598" s="129" t="s">
        <v>18</v>
      </c>
      <c r="CV598" s="129"/>
      <c r="CW598" s="129" t="s">
        <v>179</v>
      </c>
      <c r="CX598" s="129">
        <v>5.9999999999999995E-4</v>
      </c>
      <c r="CY598" s="129" t="s">
        <v>179</v>
      </c>
      <c r="CZ598" s="129">
        <v>5.0000000000000001E-4</v>
      </c>
      <c r="DA598" s="129" t="s">
        <v>179</v>
      </c>
      <c r="DB598" s="129">
        <v>5.9999999999999995E-4</v>
      </c>
      <c r="DC598" s="129" t="s">
        <v>179</v>
      </c>
      <c r="DD598" s="129">
        <v>5.9999999999999995E-4</v>
      </c>
      <c r="DE598" s="129" t="s">
        <v>179</v>
      </c>
      <c r="DF598" s="129">
        <v>5.9999999999999995E-4</v>
      </c>
      <c r="DG598" s="129" t="s">
        <v>179</v>
      </c>
      <c r="DH598" s="129">
        <v>4.0000000000000002E-4</v>
      </c>
      <c r="DI598" s="129" t="s">
        <v>179</v>
      </c>
      <c r="DJ598" s="129">
        <v>2.9999999999999997E-4</v>
      </c>
      <c r="DK598" s="129" t="s">
        <v>6055</v>
      </c>
      <c r="DL598" s="129" t="s">
        <v>59</v>
      </c>
      <c r="DM598" s="129"/>
      <c r="DN598" s="129"/>
      <c r="DO598" s="129"/>
      <c r="DP598" s="129"/>
      <c r="DQ598" s="129"/>
      <c r="DR598" s="129"/>
      <c r="DS598" s="129">
        <v>64</v>
      </c>
      <c r="DT598" s="129" t="s">
        <v>1752</v>
      </c>
    </row>
    <row r="599" spans="1:124">
      <c r="A599" s="129">
        <v>348</v>
      </c>
      <c r="B599" s="128">
        <v>44759.243750000001</v>
      </c>
      <c r="C599" s="129" t="s">
        <v>52</v>
      </c>
      <c r="D599" s="129">
        <v>0</v>
      </c>
      <c r="E599" s="129">
        <v>0</v>
      </c>
      <c r="F599" s="129">
        <v>0</v>
      </c>
      <c r="G599" s="129" t="s">
        <v>54</v>
      </c>
      <c r="H599" s="129" t="s">
        <v>55</v>
      </c>
      <c r="I599" s="129" t="s">
        <v>55</v>
      </c>
      <c r="J599" s="129" t="s">
        <v>55</v>
      </c>
      <c r="K599" s="129" t="s">
        <v>18</v>
      </c>
      <c r="L599" s="129">
        <v>90</v>
      </c>
      <c r="M599" s="129" t="s">
        <v>173</v>
      </c>
      <c r="N599" s="129">
        <v>0</v>
      </c>
      <c r="O599" s="129" t="s">
        <v>173</v>
      </c>
      <c r="P599" s="129">
        <v>0</v>
      </c>
      <c r="Q599" s="129" t="s">
        <v>173</v>
      </c>
      <c r="R599" s="129">
        <v>0</v>
      </c>
      <c r="S599" s="129">
        <v>2</v>
      </c>
      <c r="T599" s="129" t="s">
        <v>174</v>
      </c>
      <c r="U599" s="129">
        <v>4.0659999999999998</v>
      </c>
      <c r="V599" s="129">
        <v>0.66349999999999998</v>
      </c>
      <c r="W599" s="129" t="s">
        <v>6085</v>
      </c>
      <c r="X599" s="129">
        <v>0.33040000000000003</v>
      </c>
      <c r="Y599" s="129">
        <v>38.875900000000001</v>
      </c>
      <c r="Z599" s="129">
        <v>0.35570000000000002</v>
      </c>
      <c r="AA599" s="129" t="s">
        <v>4081</v>
      </c>
      <c r="AB599" s="129">
        <v>1.5699999999999999E-2</v>
      </c>
      <c r="AC599" s="129" t="s">
        <v>179</v>
      </c>
      <c r="AD599" s="129">
        <v>8.8000000000000005E-3</v>
      </c>
      <c r="AE599" s="129" t="s">
        <v>179</v>
      </c>
      <c r="AF599" s="129">
        <v>1.7899999999999999E-2</v>
      </c>
      <c r="AG599" s="129">
        <v>0.15609999999999999</v>
      </c>
      <c r="AH599" s="129">
        <v>7.7000000000000002E-3</v>
      </c>
      <c r="AI599" s="129">
        <v>8.0073000000000008</v>
      </c>
      <c r="AJ599" s="129">
        <v>3.32E-2</v>
      </c>
      <c r="AK599" s="129">
        <v>0.73399999999999999</v>
      </c>
      <c r="AL599" s="129">
        <v>8.5000000000000006E-3</v>
      </c>
      <c r="AM599" s="129" t="s">
        <v>1187</v>
      </c>
      <c r="AN599" s="129">
        <v>8.6E-3</v>
      </c>
      <c r="AO599" s="129" t="s">
        <v>1215</v>
      </c>
      <c r="AP599" s="129">
        <v>4.1000000000000003E-3</v>
      </c>
      <c r="AQ599" s="129">
        <v>0.112</v>
      </c>
      <c r="AR599" s="129">
        <v>5.0000000000000001E-3</v>
      </c>
      <c r="AS599" s="129" t="s">
        <v>6086</v>
      </c>
      <c r="AT599" s="129">
        <v>2.4799999999999999E-2</v>
      </c>
      <c r="AU599" s="129" t="s">
        <v>614</v>
      </c>
      <c r="AV599" s="129">
        <v>3.5000000000000001E-3</v>
      </c>
      <c r="AW599" s="129">
        <v>1.01E-2</v>
      </c>
      <c r="AX599" s="129">
        <v>1.1000000000000001E-3</v>
      </c>
      <c r="AY599" s="129" t="s">
        <v>302</v>
      </c>
      <c r="AZ599" s="129">
        <v>6.9999999999999999E-4</v>
      </c>
      <c r="BA599" s="129">
        <v>7.3000000000000001E-3</v>
      </c>
      <c r="BB599" s="129">
        <v>6.9999999999999999E-4</v>
      </c>
      <c r="BC599" s="129" t="s">
        <v>304</v>
      </c>
      <c r="BD599" s="129">
        <v>5.0000000000000001E-4</v>
      </c>
      <c r="BE599" s="129" t="s">
        <v>179</v>
      </c>
      <c r="BF599" s="129">
        <v>2.0000000000000001E-4</v>
      </c>
      <c r="BG599" s="129" t="s">
        <v>179</v>
      </c>
      <c r="BH599" s="129">
        <v>1E-4</v>
      </c>
      <c r="BI599" s="129" t="s">
        <v>246</v>
      </c>
      <c r="BJ599" s="129">
        <v>2.0000000000000001E-4</v>
      </c>
      <c r="BK599" s="129">
        <v>1.21E-2</v>
      </c>
      <c r="BL599" s="129">
        <v>5.0000000000000001E-4</v>
      </c>
      <c r="BM599" s="129">
        <v>2.5000000000000001E-3</v>
      </c>
      <c r="BN599" s="129">
        <v>2.9999999999999997E-4</v>
      </c>
      <c r="BO599" s="129" t="s">
        <v>377</v>
      </c>
      <c r="BP599" s="129">
        <v>5.9999999999999995E-4</v>
      </c>
      <c r="BQ599" s="129" t="s">
        <v>179</v>
      </c>
      <c r="BR599" s="129">
        <v>2.9999999999999997E-4</v>
      </c>
      <c r="BS599" s="129" t="s">
        <v>179</v>
      </c>
      <c r="BT599" s="129">
        <v>4.0000000000000002E-4</v>
      </c>
      <c r="BU599" s="129" t="s">
        <v>179</v>
      </c>
      <c r="BV599" s="129">
        <v>6.9999999999999999E-4</v>
      </c>
      <c r="BW599" s="129" t="s">
        <v>179</v>
      </c>
      <c r="BX599" s="129">
        <v>8.9999999999999998E-4</v>
      </c>
      <c r="BY599" s="129" t="s">
        <v>179</v>
      </c>
      <c r="BZ599" s="129">
        <v>1.1000000000000001E-3</v>
      </c>
      <c r="CA599" s="129" t="s">
        <v>179</v>
      </c>
      <c r="CB599" s="129">
        <v>8.0000000000000004E-4</v>
      </c>
      <c r="CC599" s="129" t="s">
        <v>179</v>
      </c>
      <c r="CD599" s="129">
        <v>2E-3</v>
      </c>
      <c r="CE599" s="129" t="s">
        <v>269</v>
      </c>
      <c r="CF599" s="129">
        <v>2.3E-3</v>
      </c>
      <c r="CG599" s="129" t="s">
        <v>216</v>
      </c>
      <c r="CH599" s="129">
        <v>1E-4</v>
      </c>
      <c r="CI599" s="129" t="s">
        <v>209</v>
      </c>
      <c r="CJ599" s="129">
        <v>7.0000000000000001E-3</v>
      </c>
      <c r="CK599" s="129" t="s">
        <v>179</v>
      </c>
      <c r="CL599" s="129">
        <v>1.0800000000000001E-2</v>
      </c>
      <c r="CM599" s="129" t="s">
        <v>179</v>
      </c>
      <c r="CN599" s="129">
        <v>4.3E-3</v>
      </c>
      <c r="CO599" s="129" t="s">
        <v>179</v>
      </c>
      <c r="CP599" s="129">
        <v>8.9999999999999998E-4</v>
      </c>
      <c r="CQ599" s="129" t="s">
        <v>179</v>
      </c>
      <c r="CR599" s="129">
        <v>3.2000000000000002E-3</v>
      </c>
      <c r="CS599" s="129" t="s">
        <v>179</v>
      </c>
      <c r="CT599" s="129">
        <v>1.9E-3</v>
      </c>
      <c r="CU599" s="129" t="s">
        <v>18</v>
      </c>
      <c r="CV599" s="129"/>
      <c r="CW599" s="129" t="s">
        <v>18</v>
      </c>
      <c r="CX599" s="129"/>
      <c r="CY599" s="129" t="s">
        <v>179</v>
      </c>
      <c r="CZ599" s="129">
        <v>5.9999999999999995E-4</v>
      </c>
      <c r="DA599" s="129" t="s">
        <v>179</v>
      </c>
      <c r="DB599" s="129">
        <v>5.9999999999999995E-4</v>
      </c>
      <c r="DC599" s="129" t="s">
        <v>179</v>
      </c>
      <c r="DD599" s="129">
        <v>5.0000000000000001E-4</v>
      </c>
      <c r="DE599" s="129" t="s">
        <v>179</v>
      </c>
      <c r="DF599" s="129">
        <v>5.9999999999999995E-4</v>
      </c>
      <c r="DG599" s="129" t="s">
        <v>179</v>
      </c>
      <c r="DH599" s="129">
        <v>4.0000000000000002E-4</v>
      </c>
      <c r="DI599" s="129" t="s">
        <v>179</v>
      </c>
      <c r="DJ599" s="129">
        <v>4.0000000000000002E-4</v>
      </c>
      <c r="DK599" s="129" t="s">
        <v>6055</v>
      </c>
      <c r="DL599" s="129" t="s">
        <v>59</v>
      </c>
      <c r="DM599" s="129"/>
      <c r="DN599" s="129"/>
      <c r="DO599" s="129"/>
      <c r="DP599" s="129"/>
      <c r="DQ599" s="129"/>
      <c r="DR599" s="129"/>
      <c r="DS599" s="129">
        <v>72</v>
      </c>
      <c r="DT599" s="129" t="s">
        <v>6087</v>
      </c>
    </row>
    <row r="600" spans="1:124">
      <c r="A600" s="129">
        <v>349</v>
      </c>
      <c r="B600" s="128">
        <v>44759.245833333334</v>
      </c>
      <c r="C600" s="129" t="s">
        <v>52</v>
      </c>
      <c r="D600" s="129">
        <v>0</v>
      </c>
      <c r="E600" s="129">
        <v>0</v>
      </c>
      <c r="F600" s="129">
        <v>0</v>
      </c>
      <c r="G600" s="129" t="s">
        <v>54</v>
      </c>
      <c r="H600" s="129" t="s">
        <v>55</v>
      </c>
      <c r="I600" s="129" t="s">
        <v>55</v>
      </c>
      <c r="J600" s="129" t="s">
        <v>55</v>
      </c>
      <c r="K600" s="129" t="s">
        <v>18</v>
      </c>
      <c r="L600" s="129">
        <v>90</v>
      </c>
      <c r="M600" s="129" t="s">
        <v>173</v>
      </c>
      <c r="N600" s="129">
        <v>0</v>
      </c>
      <c r="O600" s="129" t="s">
        <v>173</v>
      </c>
      <c r="P600" s="129">
        <v>0</v>
      </c>
      <c r="Q600" s="129" t="s">
        <v>173</v>
      </c>
      <c r="R600" s="129">
        <v>0</v>
      </c>
      <c r="S600" s="129">
        <v>2</v>
      </c>
      <c r="T600" s="129" t="s">
        <v>174</v>
      </c>
      <c r="U600" s="129">
        <v>4.2092000000000001</v>
      </c>
      <c r="V600" s="129">
        <v>0.71660000000000001</v>
      </c>
      <c r="W600" s="129" t="s">
        <v>6088</v>
      </c>
      <c r="X600" s="129">
        <v>0.23899999999999999</v>
      </c>
      <c r="Y600" s="129">
        <v>18.541899999999998</v>
      </c>
      <c r="Z600" s="129">
        <v>0.23849999999999999</v>
      </c>
      <c r="AA600" s="129" t="s">
        <v>3027</v>
      </c>
      <c r="AB600" s="129">
        <v>2.4400000000000002E-2</v>
      </c>
      <c r="AC600" s="129" t="s">
        <v>179</v>
      </c>
      <c r="AD600" s="129">
        <v>1.1299999999999999E-2</v>
      </c>
      <c r="AE600" s="129" t="s">
        <v>239</v>
      </c>
      <c r="AF600" s="129">
        <v>1.8599999999999998E-2</v>
      </c>
      <c r="AG600" s="129">
        <v>0.86870000000000003</v>
      </c>
      <c r="AH600" s="129">
        <v>1.2999999999999999E-2</v>
      </c>
      <c r="AI600" s="129">
        <v>21.480499999999999</v>
      </c>
      <c r="AJ600" s="129">
        <v>5.7599999999999998E-2</v>
      </c>
      <c r="AK600" s="129">
        <v>0.18410000000000001</v>
      </c>
      <c r="AL600" s="129">
        <v>6.3E-3</v>
      </c>
      <c r="AM600" s="129" t="s">
        <v>179</v>
      </c>
      <c r="AN600" s="129">
        <v>6.1000000000000004E-3</v>
      </c>
      <c r="AO600" s="129" t="s">
        <v>179</v>
      </c>
      <c r="AP600" s="129">
        <v>2.8E-3</v>
      </c>
      <c r="AQ600" s="129">
        <v>6.9900000000000004E-2</v>
      </c>
      <c r="AR600" s="129">
        <v>4.5999999999999999E-3</v>
      </c>
      <c r="AS600" s="129" t="s">
        <v>6089</v>
      </c>
      <c r="AT600" s="129">
        <v>2.24E-2</v>
      </c>
      <c r="AU600" s="129" t="s">
        <v>613</v>
      </c>
      <c r="AV600" s="129">
        <v>2.8E-3</v>
      </c>
      <c r="AW600" s="129">
        <v>1.26E-2</v>
      </c>
      <c r="AX600" s="129">
        <v>1.1999999999999999E-3</v>
      </c>
      <c r="AY600" s="129" t="s">
        <v>330</v>
      </c>
      <c r="AZ600" s="129">
        <v>6.9999999999999999E-4</v>
      </c>
      <c r="BA600" s="129">
        <v>5.7999999999999996E-3</v>
      </c>
      <c r="BB600" s="129">
        <v>6.9999999999999999E-4</v>
      </c>
      <c r="BC600" s="129" t="s">
        <v>179</v>
      </c>
      <c r="BD600" s="129">
        <v>4.0000000000000002E-4</v>
      </c>
      <c r="BE600" s="129" t="s">
        <v>179</v>
      </c>
      <c r="BF600" s="129">
        <v>2.9999999999999997E-4</v>
      </c>
      <c r="BG600" s="129" t="s">
        <v>179</v>
      </c>
      <c r="BH600" s="129">
        <v>1E-4</v>
      </c>
      <c r="BI600" s="129" t="s">
        <v>651</v>
      </c>
      <c r="BJ600" s="129">
        <v>2.9999999999999997E-4</v>
      </c>
      <c r="BK600" s="129">
        <v>5.2900000000000003E-2</v>
      </c>
      <c r="BL600" s="129">
        <v>1.1000000000000001E-3</v>
      </c>
      <c r="BM600" s="129">
        <v>3.5999999999999999E-3</v>
      </c>
      <c r="BN600" s="129">
        <v>4.0000000000000002E-4</v>
      </c>
      <c r="BO600" s="129" t="s">
        <v>269</v>
      </c>
      <c r="BP600" s="129">
        <v>8.9999999999999998E-4</v>
      </c>
      <c r="BQ600" s="129" t="s">
        <v>179</v>
      </c>
      <c r="BR600" s="129">
        <v>2.9999999999999997E-4</v>
      </c>
      <c r="BS600" s="129" t="s">
        <v>179</v>
      </c>
      <c r="BT600" s="129">
        <v>5.9999999999999995E-4</v>
      </c>
      <c r="BU600" s="129" t="s">
        <v>179</v>
      </c>
      <c r="BV600" s="129">
        <v>5.9999999999999995E-4</v>
      </c>
      <c r="BW600" s="129" t="s">
        <v>267</v>
      </c>
      <c r="BX600" s="129">
        <v>1E-3</v>
      </c>
      <c r="BY600" s="129" t="s">
        <v>18</v>
      </c>
      <c r="BZ600" s="129"/>
      <c r="CA600" s="129" t="s">
        <v>245</v>
      </c>
      <c r="CB600" s="129">
        <v>8.0000000000000004E-4</v>
      </c>
      <c r="CC600" s="129" t="s">
        <v>179</v>
      </c>
      <c r="CD600" s="129">
        <v>2.0999999999999999E-3</v>
      </c>
      <c r="CE600" s="129" t="s">
        <v>179</v>
      </c>
      <c r="CF600" s="129">
        <v>2.2000000000000001E-3</v>
      </c>
      <c r="CG600" s="129" t="s">
        <v>179</v>
      </c>
      <c r="CH600" s="129">
        <v>1E-4</v>
      </c>
      <c r="CI600" s="129" t="s">
        <v>179</v>
      </c>
      <c r="CJ600" s="129">
        <v>6.1000000000000004E-3</v>
      </c>
      <c r="CK600" s="129" t="s">
        <v>179</v>
      </c>
      <c r="CL600" s="129">
        <v>1.0800000000000001E-2</v>
      </c>
      <c r="CM600" s="129" t="s">
        <v>386</v>
      </c>
      <c r="CN600" s="129">
        <v>1.29E-2</v>
      </c>
      <c r="CO600" s="129" t="s">
        <v>179</v>
      </c>
      <c r="CP600" s="129">
        <v>8.0000000000000004E-4</v>
      </c>
      <c r="CQ600" s="129" t="s">
        <v>179</v>
      </c>
      <c r="CR600" s="129">
        <v>3.0999999999999999E-3</v>
      </c>
      <c r="CS600" s="129" t="s">
        <v>179</v>
      </c>
      <c r="CT600" s="129">
        <v>1.8E-3</v>
      </c>
      <c r="CU600" s="129" t="s">
        <v>18</v>
      </c>
      <c r="CV600" s="129"/>
      <c r="CW600" s="129" t="s">
        <v>179</v>
      </c>
      <c r="CX600" s="129">
        <v>5.9999999999999995E-4</v>
      </c>
      <c r="CY600" s="129" t="s">
        <v>179</v>
      </c>
      <c r="CZ600" s="129">
        <v>5.0000000000000001E-4</v>
      </c>
      <c r="DA600" s="129" t="s">
        <v>179</v>
      </c>
      <c r="DB600" s="129">
        <v>5.0000000000000001E-4</v>
      </c>
      <c r="DC600" s="129" t="s">
        <v>179</v>
      </c>
      <c r="DD600" s="129">
        <v>5.9999999999999995E-4</v>
      </c>
      <c r="DE600" s="129" t="s">
        <v>179</v>
      </c>
      <c r="DF600" s="129">
        <v>5.9999999999999995E-4</v>
      </c>
      <c r="DG600" s="129" t="s">
        <v>179</v>
      </c>
      <c r="DH600" s="129">
        <v>5.0000000000000001E-4</v>
      </c>
      <c r="DI600" s="129" t="s">
        <v>179</v>
      </c>
      <c r="DJ600" s="129">
        <v>5.0000000000000001E-4</v>
      </c>
      <c r="DK600" s="129" t="s">
        <v>6055</v>
      </c>
      <c r="DL600" s="129" t="s">
        <v>59</v>
      </c>
      <c r="DM600" s="129"/>
      <c r="DN600" s="129"/>
      <c r="DO600" s="129"/>
      <c r="DP600" s="129"/>
      <c r="DQ600" s="129"/>
      <c r="DR600" s="129"/>
      <c r="DS600" s="129">
        <v>76</v>
      </c>
      <c r="DT600" s="129" t="s">
        <v>6090</v>
      </c>
    </row>
    <row r="601" spans="1:124">
      <c r="A601" s="129">
        <v>354</v>
      </c>
      <c r="B601" s="128">
        <v>44759.304166666669</v>
      </c>
      <c r="C601" s="129" t="s">
        <v>52</v>
      </c>
      <c r="D601" s="129">
        <v>0</v>
      </c>
      <c r="E601" s="129">
        <v>0</v>
      </c>
      <c r="F601" s="129">
        <v>0</v>
      </c>
      <c r="G601" s="129" t="s">
        <v>54</v>
      </c>
      <c r="H601" s="129" t="s">
        <v>55</v>
      </c>
      <c r="I601" s="129" t="s">
        <v>55</v>
      </c>
      <c r="J601" s="129" t="s">
        <v>55</v>
      </c>
      <c r="K601" s="129" t="s">
        <v>18</v>
      </c>
      <c r="L601" s="129">
        <v>90</v>
      </c>
      <c r="M601" s="129" t="s">
        <v>173</v>
      </c>
      <c r="N601" s="129">
        <v>0</v>
      </c>
      <c r="O601" s="129" t="s">
        <v>173</v>
      </c>
      <c r="P601" s="129">
        <v>0</v>
      </c>
      <c r="Q601" s="129" t="s">
        <v>173</v>
      </c>
      <c r="R601" s="129">
        <v>0</v>
      </c>
      <c r="S601" s="129">
        <v>2</v>
      </c>
      <c r="T601" s="129" t="s">
        <v>174</v>
      </c>
      <c r="U601" s="129">
        <v>1.7898000000000001</v>
      </c>
      <c r="V601" s="129">
        <v>0.66420000000000001</v>
      </c>
      <c r="W601" s="129" t="s">
        <v>6091</v>
      </c>
      <c r="X601" s="129">
        <v>0.29609999999999997</v>
      </c>
      <c r="Y601" s="129">
        <v>24.908799999999999</v>
      </c>
      <c r="Z601" s="129">
        <v>0.28210000000000002</v>
      </c>
      <c r="AA601" s="129" t="s">
        <v>6092</v>
      </c>
      <c r="AB601" s="129">
        <v>1.9599999999999999E-2</v>
      </c>
      <c r="AC601" s="129" t="s">
        <v>179</v>
      </c>
      <c r="AD601" s="129">
        <v>1.04E-2</v>
      </c>
      <c r="AE601" s="129" t="s">
        <v>4113</v>
      </c>
      <c r="AF601" s="129">
        <v>1.9099999999999999E-2</v>
      </c>
      <c r="AG601" s="129">
        <v>1.3069999999999999</v>
      </c>
      <c r="AH601" s="129">
        <v>1.5900000000000001E-2</v>
      </c>
      <c r="AI601" s="129">
        <v>13.5891</v>
      </c>
      <c r="AJ601" s="129">
        <v>4.4400000000000002E-2</v>
      </c>
      <c r="AK601" s="129">
        <v>0.58979999999999999</v>
      </c>
      <c r="AL601" s="129">
        <v>8.5000000000000006E-3</v>
      </c>
      <c r="AM601" s="129" t="s">
        <v>179</v>
      </c>
      <c r="AN601" s="129">
        <v>7.7999999999999996E-3</v>
      </c>
      <c r="AO601" s="129" t="s">
        <v>985</v>
      </c>
      <c r="AP601" s="129">
        <v>3.5999999999999999E-3</v>
      </c>
      <c r="AQ601" s="129">
        <v>0.14580000000000001</v>
      </c>
      <c r="AR601" s="129">
        <v>6.0000000000000001E-3</v>
      </c>
      <c r="AS601" s="129" t="s">
        <v>6093</v>
      </c>
      <c r="AT601" s="129">
        <v>2.5100000000000001E-2</v>
      </c>
      <c r="AU601" s="129" t="s">
        <v>179</v>
      </c>
      <c r="AV601" s="129">
        <v>3.3E-3</v>
      </c>
      <c r="AW601" s="129">
        <v>1.04E-2</v>
      </c>
      <c r="AX601" s="129">
        <v>1.1000000000000001E-3</v>
      </c>
      <c r="AY601" s="129" t="s">
        <v>316</v>
      </c>
      <c r="AZ601" s="129">
        <v>6.9999999999999999E-4</v>
      </c>
      <c r="BA601" s="129">
        <v>6.3E-3</v>
      </c>
      <c r="BB601" s="129">
        <v>6.9999999999999999E-4</v>
      </c>
      <c r="BC601" s="129" t="s">
        <v>179</v>
      </c>
      <c r="BD601" s="129">
        <v>4.0000000000000002E-4</v>
      </c>
      <c r="BE601" s="129" t="s">
        <v>318</v>
      </c>
      <c r="BF601" s="129">
        <v>2.9999999999999997E-4</v>
      </c>
      <c r="BG601" s="129" t="s">
        <v>179</v>
      </c>
      <c r="BH601" s="129">
        <v>1E-4</v>
      </c>
      <c r="BI601" s="129" t="s">
        <v>250</v>
      </c>
      <c r="BJ601" s="129">
        <v>2.9999999999999997E-4</v>
      </c>
      <c r="BK601" s="129">
        <v>2.0500000000000001E-2</v>
      </c>
      <c r="BL601" s="129">
        <v>6.9999999999999999E-4</v>
      </c>
      <c r="BM601" s="129">
        <v>2.2000000000000001E-3</v>
      </c>
      <c r="BN601" s="129">
        <v>2.9999999999999997E-4</v>
      </c>
      <c r="BO601" s="129" t="s">
        <v>248</v>
      </c>
      <c r="BP601" s="129">
        <v>8.0000000000000004E-4</v>
      </c>
      <c r="BQ601" s="129" t="s">
        <v>179</v>
      </c>
      <c r="BR601" s="129">
        <v>2.9999999999999997E-4</v>
      </c>
      <c r="BS601" s="129" t="s">
        <v>179</v>
      </c>
      <c r="BT601" s="129">
        <v>5.9999999999999995E-4</v>
      </c>
      <c r="BU601" s="129" t="s">
        <v>179</v>
      </c>
      <c r="BV601" s="129">
        <v>5.9999999999999995E-4</v>
      </c>
      <c r="BW601" s="129" t="s">
        <v>179</v>
      </c>
      <c r="BX601" s="129">
        <v>8.9999999999999998E-4</v>
      </c>
      <c r="BY601" s="129" t="s">
        <v>179</v>
      </c>
      <c r="BZ601" s="129">
        <v>1.1000000000000001E-3</v>
      </c>
      <c r="CA601" s="129" t="s">
        <v>179</v>
      </c>
      <c r="CB601" s="129">
        <v>8.0000000000000004E-4</v>
      </c>
      <c r="CC601" s="129" t="s">
        <v>179</v>
      </c>
      <c r="CD601" s="129">
        <v>2E-3</v>
      </c>
      <c r="CE601" s="129" t="s">
        <v>179</v>
      </c>
      <c r="CF601" s="129">
        <v>2.2000000000000001E-3</v>
      </c>
      <c r="CG601" s="129" t="s">
        <v>179</v>
      </c>
      <c r="CH601" s="129">
        <v>1E-4</v>
      </c>
      <c r="CI601" s="129" t="s">
        <v>179</v>
      </c>
      <c r="CJ601" s="129">
        <v>6.7999999999999996E-3</v>
      </c>
      <c r="CK601" s="129" t="s">
        <v>179</v>
      </c>
      <c r="CL601" s="129">
        <v>1.04E-2</v>
      </c>
      <c r="CM601" s="129" t="s">
        <v>179</v>
      </c>
      <c r="CN601" s="129">
        <v>1.04E-2</v>
      </c>
      <c r="CO601" s="129" t="s">
        <v>179</v>
      </c>
      <c r="CP601" s="129">
        <v>8.0000000000000004E-4</v>
      </c>
      <c r="CQ601" s="129" t="s">
        <v>179</v>
      </c>
      <c r="CR601" s="129">
        <v>3.3E-3</v>
      </c>
      <c r="CS601" s="129" t="s">
        <v>179</v>
      </c>
      <c r="CT601" s="129">
        <v>1.9E-3</v>
      </c>
      <c r="CU601" s="129" t="s">
        <v>18</v>
      </c>
      <c r="CV601" s="129"/>
      <c r="CW601" s="129" t="s">
        <v>18</v>
      </c>
      <c r="CX601" s="129"/>
      <c r="CY601" s="129" t="s">
        <v>179</v>
      </c>
      <c r="CZ601" s="129">
        <v>5.0000000000000001E-4</v>
      </c>
      <c r="DA601" s="129" t="s">
        <v>179</v>
      </c>
      <c r="DB601" s="129">
        <v>5.0000000000000001E-4</v>
      </c>
      <c r="DC601" s="129" t="s">
        <v>179</v>
      </c>
      <c r="DD601" s="129">
        <v>5.9999999999999995E-4</v>
      </c>
      <c r="DE601" s="129" t="s">
        <v>179</v>
      </c>
      <c r="DF601" s="129">
        <v>5.9999999999999995E-4</v>
      </c>
      <c r="DG601" s="129" t="s">
        <v>179</v>
      </c>
      <c r="DH601" s="129">
        <v>5.0000000000000001E-4</v>
      </c>
      <c r="DI601" s="129" t="s">
        <v>179</v>
      </c>
      <c r="DJ601" s="129">
        <v>5.0000000000000001E-4</v>
      </c>
      <c r="DK601" s="129" t="s">
        <v>6094</v>
      </c>
      <c r="DL601" s="129" t="s">
        <v>59</v>
      </c>
      <c r="DM601" s="129"/>
      <c r="DN601" s="129"/>
      <c r="DO601" s="129"/>
      <c r="DP601" s="129"/>
      <c r="DQ601" s="129"/>
      <c r="DR601" s="129"/>
      <c r="DS601" s="129">
        <v>56</v>
      </c>
      <c r="DT601" s="129" t="s">
        <v>6095</v>
      </c>
    </row>
    <row r="602" spans="1:124">
      <c r="A602" s="129">
        <v>421</v>
      </c>
      <c r="B602" s="128">
        <v>44759.769444444442</v>
      </c>
      <c r="C602" s="129" t="s">
        <v>52</v>
      </c>
      <c r="D602" s="129">
        <v>0</v>
      </c>
      <c r="E602" s="129">
        <v>0</v>
      </c>
      <c r="F602" s="129">
        <v>0</v>
      </c>
      <c r="G602" s="129" t="s">
        <v>54</v>
      </c>
      <c r="H602" s="129" t="s">
        <v>55</v>
      </c>
      <c r="I602" s="129" t="s">
        <v>55</v>
      </c>
      <c r="J602" s="129" t="s">
        <v>55</v>
      </c>
      <c r="K602" s="129" t="s">
        <v>18</v>
      </c>
      <c r="L602" s="129">
        <v>90</v>
      </c>
      <c r="M602" s="129" t="s">
        <v>173</v>
      </c>
      <c r="N602" s="129">
        <v>0</v>
      </c>
      <c r="O602" s="129" t="s">
        <v>173</v>
      </c>
      <c r="P602" s="129">
        <v>0</v>
      </c>
      <c r="Q602" s="129" t="s">
        <v>173</v>
      </c>
      <c r="R602" s="129">
        <v>0</v>
      </c>
      <c r="S602" s="129">
        <v>2</v>
      </c>
      <c r="T602" s="129" t="s">
        <v>174</v>
      </c>
      <c r="U602" s="129">
        <v>1.8310999999999999</v>
      </c>
      <c r="V602" s="129">
        <v>0.65139999999999998</v>
      </c>
      <c r="W602" s="129" t="s">
        <v>6096</v>
      </c>
      <c r="X602" s="129">
        <v>0.31950000000000001</v>
      </c>
      <c r="Y602" s="129">
        <v>32.9694</v>
      </c>
      <c r="Z602" s="129">
        <v>0.32679999999999998</v>
      </c>
      <c r="AA602" s="129" t="s">
        <v>1575</v>
      </c>
      <c r="AB602" s="129">
        <v>1.55E-2</v>
      </c>
      <c r="AC602" s="129" t="s">
        <v>179</v>
      </c>
      <c r="AD602" s="129">
        <v>1.09E-2</v>
      </c>
      <c r="AE602" s="129" t="s">
        <v>6097</v>
      </c>
      <c r="AF602" s="129">
        <v>4.58E-2</v>
      </c>
      <c r="AG602" s="129">
        <v>0.25180000000000002</v>
      </c>
      <c r="AH602" s="129">
        <v>8.6E-3</v>
      </c>
      <c r="AI602" s="129">
        <v>7.2298</v>
      </c>
      <c r="AJ602" s="129">
        <v>3.1800000000000002E-2</v>
      </c>
      <c r="AK602" s="129">
        <v>0.62329999999999997</v>
      </c>
      <c r="AL602" s="129">
        <v>7.9000000000000008E-3</v>
      </c>
      <c r="AM602" s="129" t="s">
        <v>981</v>
      </c>
      <c r="AN602" s="129">
        <v>7.9000000000000008E-3</v>
      </c>
      <c r="AO602" s="129" t="s">
        <v>1204</v>
      </c>
      <c r="AP602" s="129">
        <v>4.1000000000000003E-3</v>
      </c>
      <c r="AQ602" s="129">
        <v>9.2799999999999994E-2</v>
      </c>
      <c r="AR602" s="129">
        <v>4.7000000000000002E-3</v>
      </c>
      <c r="AS602" s="129" t="s">
        <v>6098</v>
      </c>
      <c r="AT602" s="129">
        <v>2.5700000000000001E-2</v>
      </c>
      <c r="AU602" s="129" t="s">
        <v>711</v>
      </c>
      <c r="AV602" s="129">
        <v>3.7000000000000002E-3</v>
      </c>
      <c r="AW602" s="129">
        <v>4.0000000000000001E-3</v>
      </c>
      <c r="AX602" s="129">
        <v>8.9999999999999998E-4</v>
      </c>
      <c r="AY602" s="129" t="s">
        <v>894</v>
      </c>
      <c r="AZ602" s="129">
        <v>6.9999999999999999E-4</v>
      </c>
      <c r="BA602" s="129">
        <v>5.8999999999999999E-3</v>
      </c>
      <c r="BB602" s="129">
        <v>5.9999999999999995E-4</v>
      </c>
      <c r="BC602" s="129" t="s">
        <v>285</v>
      </c>
      <c r="BD602" s="129">
        <v>5.0000000000000001E-4</v>
      </c>
      <c r="BE602" s="129" t="s">
        <v>516</v>
      </c>
      <c r="BF602" s="129">
        <v>2.9999999999999997E-4</v>
      </c>
      <c r="BG602" s="129" t="s">
        <v>179</v>
      </c>
      <c r="BH602" s="129">
        <v>1E-4</v>
      </c>
      <c r="BI602" s="129" t="s">
        <v>192</v>
      </c>
      <c r="BJ602" s="129">
        <v>2.0000000000000001E-4</v>
      </c>
      <c r="BK602" s="129">
        <v>1.35E-2</v>
      </c>
      <c r="BL602" s="129">
        <v>5.9999999999999995E-4</v>
      </c>
      <c r="BM602" s="129">
        <v>3.0999999999999999E-3</v>
      </c>
      <c r="BN602" s="129">
        <v>2.9999999999999997E-4</v>
      </c>
      <c r="BO602" s="129" t="s">
        <v>864</v>
      </c>
      <c r="BP602" s="129">
        <v>6.9999999999999999E-4</v>
      </c>
      <c r="BQ602" s="129" t="s">
        <v>179</v>
      </c>
      <c r="BR602" s="129">
        <v>2.9999999999999997E-4</v>
      </c>
      <c r="BS602" s="129" t="s">
        <v>179</v>
      </c>
      <c r="BT602" s="129">
        <v>5.0000000000000001E-4</v>
      </c>
      <c r="BU602" s="129" t="s">
        <v>179</v>
      </c>
      <c r="BV602" s="129">
        <v>6.9999999999999999E-4</v>
      </c>
      <c r="BW602" s="129" t="s">
        <v>179</v>
      </c>
      <c r="BX602" s="129">
        <v>8.9999999999999998E-4</v>
      </c>
      <c r="BY602" s="129" t="s">
        <v>179</v>
      </c>
      <c r="BZ602" s="129">
        <v>1.1000000000000001E-3</v>
      </c>
      <c r="CA602" s="129" t="s">
        <v>179</v>
      </c>
      <c r="CB602" s="129">
        <v>8.0000000000000004E-4</v>
      </c>
      <c r="CC602" s="129" t="s">
        <v>179</v>
      </c>
      <c r="CD602" s="129">
        <v>2E-3</v>
      </c>
      <c r="CE602" s="129" t="s">
        <v>438</v>
      </c>
      <c r="CF602" s="129">
        <v>2.3E-3</v>
      </c>
      <c r="CG602" s="129" t="s">
        <v>179</v>
      </c>
      <c r="CH602" s="129">
        <v>1E-4</v>
      </c>
      <c r="CI602" s="129" t="s">
        <v>179</v>
      </c>
      <c r="CJ602" s="129">
        <v>7.9000000000000008E-3</v>
      </c>
      <c r="CK602" s="129" t="s">
        <v>179</v>
      </c>
      <c r="CL602" s="129">
        <v>1.1299999999999999E-2</v>
      </c>
      <c r="CM602" s="129" t="s">
        <v>179</v>
      </c>
      <c r="CN602" s="129">
        <v>7.3000000000000001E-3</v>
      </c>
      <c r="CO602" s="129" t="s">
        <v>179</v>
      </c>
      <c r="CP602" s="129">
        <v>8.9999999999999998E-4</v>
      </c>
      <c r="CQ602" s="129" t="s">
        <v>179</v>
      </c>
      <c r="CR602" s="129">
        <v>3.5999999999999999E-3</v>
      </c>
      <c r="CS602" s="129" t="s">
        <v>179</v>
      </c>
      <c r="CT602" s="129">
        <v>1.9E-3</v>
      </c>
      <c r="CU602" s="129" t="s">
        <v>179</v>
      </c>
      <c r="CV602" s="129">
        <v>8.0000000000000004E-4</v>
      </c>
      <c r="CW602" s="129" t="s">
        <v>18</v>
      </c>
      <c r="CX602" s="129"/>
      <c r="CY602" s="129" t="s">
        <v>179</v>
      </c>
      <c r="CZ602" s="129">
        <v>5.9999999999999995E-4</v>
      </c>
      <c r="DA602" s="129" t="s">
        <v>179</v>
      </c>
      <c r="DB602" s="129">
        <v>5.0000000000000001E-4</v>
      </c>
      <c r="DC602" s="129" t="s">
        <v>179</v>
      </c>
      <c r="DD602" s="129">
        <v>5.0000000000000001E-4</v>
      </c>
      <c r="DE602" s="129" t="s">
        <v>179</v>
      </c>
      <c r="DF602" s="129">
        <v>5.9999999999999995E-4</v>
      </c>
      <c r="DG602" s="129" t="s">
        <v>179</v>
      </c>
      <c r="DH602" s="129">
        <v>4.0000000000000002E-4</v>
      </c>
      <c r="DI602" s="129" t="s">
        <v>179</v>
      </c>
      <c r="DJ602" s="129">
        <v>5.0000000000000001E-4</v>
      </c>
      <c r="DK602" s="129" t="s">
        <v>6094</v>
      </c>
      <c r="DL602" s="129" t="s">
        <v>59</v>
      </c>
      <c r="DM602" s="129"/>
      <c r="DN602" s="129"/>
      <c r="DO602" s="129"/>
      <c r="DP602" s="129"/>
      <c r="DQ602" s="129"/>
      <c r="DR602" s="129"/>
      <c r="DS602" s="129">
        <v>62</v>
      </c>
      <c r="DT602" s="129" t="s">
        <v>898</v>
      </c>
    </row>
    <row r="603" spans="1:124">
      <c r="A603" s="129">
        <v>422</v>
      </c>
      <c r="B603" s="128">
        <v>44759.775694444441</v>
      </c>
      <c r="C603" s="129" t="s">
        <v>52</v>
      </c>
      <c r="D603" s="129">
        <v>0</v>
      </c>
      <c r="E603" s="129">
        <v>0</v>
      </c>
      <c r="F603" s="129">
        <v>0</v>
      </c>
      <c r="G603" s="129" t="s">
        <v>54</v>
      </c>
      <c r="H603" s="129" t="s">
        <v>55</v>
      </c>
      <c r="I603" s="129" t="s">
        <v>55</v>
      </c>
      <c r="J603" s="129" t="s">
        <v>55</v>
      </c>
      <c r="K603" s="129" t="s">
        <v>18</v>
      </c>
      <c r="L603" s="129">
        <v>90</v>
      </c>
      <c r="M603" s="129" t="s">
        <v>173</v>
      </c>
      <c r="N603" s="129">
        <v>0</v>
      </c>
      <c r="O603" s="129" t="s">
        <v>173</v>
      </c>
      <c r="P603" s="129">
        <v>0</v>
      </c>
      <c r="Q603" s="129" t="s">
        <v>173</v>
      </c>
      <c r="R603" s="129">
        <v>0</v>
      </c>
      <c r="S603" s="129">
        <v>2</v>
      </c>
      <c r="T603" s="129" t="s">
        <v>174</v>
      </c>
      <c r="U603" s="129">
        <v>2.7345000000000002</v>
      </c>
      <c r="V603" s="129">
        <v>0.64970000000000006</v>
      </c>
      <c r="W603" s="129" t="s">
        <v>6099</v>
      </c>
      <c r="X603" s="129">
        <v>0.34420000000000001</v>
      </c>
      <c r="Y603" s="129">
        <v>37.687100000000001</v>
      </c>
      <c r="Z603" s="129">
        <v>0.34920000000000001</v>
      </c>
      <c r="AA603" s="129" t="s">
        <v>3175</v>
      </c>
      <c r="AB603" s="129">
        <v>1.5800000000000002E-2</v>
      </c>
      <c r="AC603" s="129" t="s">
        <v>179</v>
      </c>
      <c r="AD603" s="129">
        <v>8.8999999999999999E-3</v>
      </c>
      <c r="AE603" s="129" t="s">
        <v>179</v>
      </c>
      <c r="AF603" s="129">
        <v>1.7299999999999999E-2</v>
      </c>
      <c r="AG603" s="129">
        <v>0.15010000000000001</v>
      </c>
      <c r="AH603" s="129">
        <v>7.6E-3</v>
      </c>
      <c r="AI603" s="129">
        <v>8.2585999999999995</v>
      </c>
      <c r="AJ603" s="129">
        <v>3.3700000000000001E-2</v>
      </c>
      <c r="AK603" s="129">
        <v>0.59619999999999995</v>
      </c>
      <c r="AL603" s="129">
        <v>7.7999999999999996E-3</v>
      </c>
      <c r="AM603" s="129" t="s">
        <v>622</v>
      </c>
      <c r="AN603" s="129">
        <v>7.7999999999999996E-3</v>
      </c>
      <c r="AO603" s="129" t="s">
        <v>1123</v>
      </c>
      <c r="AP603" s="129">
        <v>3.8999999999999998E-3</v>
      </c>
      <c r="AQ603" s="129">
        <v>8.8099999999999998E-2</v>
      </c>
      <c r="AR603" s="129">
        <v>4.4999999999999997E-3</v>
      </c>
      <c r="AS603" s="129" t="s">
        <v>6100</v>
      </c>
      <c r="AT603" s="129">
        <v>2.3400000000000001E-2</v>
      </c>
      <c r="AU603" s="129" t="s">
        <v>1287</v>
      </c>
      <c r="AV603" s="129">
        <v>3.3E-3</v>
      </c>
      <c r="AW603" s="129">
        <v>6.4999999999999997E-3</v>
      </c>
      <c r="AX603" s="129">
        <v>8.9999999999999998E-4</v>
      </c>
      <c r="AY603" s="129" t="s">
        <v>344</v>
      </c>
      <c r="AZ603" s="129">
        <v>5.9999999999999995E-4</v>
      </c>
      <c r="BA603" s="129">
        <v>5.5999999999999999E-3</v>
      </c>
      <c r="BB603" s="129">
        <v>5.9999999999999995E-4</v>
      </c>
      <c r="BC603" s="129" t="s">
        <v>406</v>
      </c>
      <c r="BD603" s="129">
        <v>4.0000000000000002E-4</v>
      </c>
      <c r="BE603" s="129" t="s">
        <v>179</v>
      </c>
      <c r="BF603" s="129">
        <v>2.9999999999999997E-4</v>
      </c>
      <c r="BG603" s="129" t="s">
        <v>246</v>
      </c>
      <c r="BH603" s="129">
        <v>1E-4</v>
      </c>
      <c r="BI603" s="129" t="s">
        <v>286</v>
      </c>
      <c r="BJ603" s="129">
        <v>2.0000000000000001E-4</v>
      </c>
      <c r="BK603" s="129">
        <v>1.3100000000000001E-2</v>
      </c>
      <c r="BL603" s="129">
        <v>5.0000000000000001E-4</v>
      </c>
      <c r="BM603" s="129">
        <v>2.3999999999999998E-3</v>
      </c>
      <c r="BN603" s="129">
        <v>2.9999999999999997E-4</v>
      </c>
      <c r="BO603" s="129" t="s">
        <v>248</v>
      </c>
      <c r="BP603" s="129">
        <v>5.9999999999999995E-4</v>
      </c>
      <c r="BQ603" s="129" t="s">
        <v>179</v>
      </c>
      <c r="BR603" s="129">
        <v>2.9999999999999997E-4</v>
      </c>
      <c r="BS603" s="129" t="s">
        <v>179</v>
      </c>
      <c r="BT603" s="129">
        <v>4.0000000000000002E-4</v>
      </c>
      <c r="BU603" s="129" t="s">
        <v>179</v>
      </c>
      <c r="BV603" s="129">
        <v>6.9999999999999999E-4</v>
      </c>
      <c r="BW603" s="129" t="s">
        <v>18</v>
      </c>
      <c r="BX603" s="129"/>
      <c r="BY603" s="129" t="s">
        <v>179</v>
      </c>
      <c r="BZ603" s="129">
        <v>1.1000000000000001E-3</v>
      </c>
      <c r="CA603" s="129" t="s">
        <v>179</v>
      </c>
      <c r="CB603" s="129">
        <v>8.0000000000000004E-4</v>
      </c>
      <c r="CC603" s="129" t="s">
        <v>179</v>
      </c>
      <c r="CD603" s="129">
        <v>2E-3</v>
      </c>
      <c r="CE603" s="129" t="s">
        <v>179</v>
      </c>
      <c r="CF603" s="129">
        <v>2.3E-3</v>
      </c>
      <c r="CG603" s="129" t="s">
        <v>179</v>
      </c>
      <c r="CH603" s="129">
        <v>1E-4</v>
      </c>
      <c r="CI603" s="129" t="s">
        <v>179</v>
      </c>
      <c r="CJ603" s="129">
        <v>7.0000000000000001E-3</v>
      </c>
      <c r="CK603" s="129" t="s">
        <v>1759</v>
      </c>
      <c r="CL603" s="129">
        <v>1.09E-2</v>
      </c>
      <c r="CM603" s="129" t="s">
        <v>179</v>
      </c>
      <c r="CN603" s="129">
        <v>5.1999999999999998E-3</v>
      </c>
      <c r="CO603" s="129" t="s">
        <v>179</v>
      </c>
      <c r="CP603" s="129">
        <v>8.0000000000000004E-4</v>
      </c>
      <c r="CQ603" s="129" t="s">
        <v>179</v>
      </c>
      <c r="CR603" s="129">
        <v>3.3E-3</v>
      </c>
      <c r="CS603" s="129" t="s">
        <v>179</v>
      </c>
      <c r="CT603" s="129">
        <v>1.8E-3</v>
      </c>
      <c r="CU603" s="129" t="s">
        <v>179</v>
      </c>
      <c r="CV603" s="129">
        <v>8.9999999999999998E-4</v>
      </c>
      <c r="CW603" s="129" t="s">
        <v>179</v>
      </c>
      <c r="CX603" s="129">
        <v>5.9999999999999995E-4</v>
      </c>
      <c r="CY603" s="129" t="s">
        <v>179</v>
      </c>
      <c r="CZ603" s="129">
        <v>5.9999999999999995E-4</v>
      </c>
      <c r="DA603" s="129" t="s">
        <v>179</v>
      </c>
      <c r="DB603" s="129">
        <v>5.9999999999999995E-4</v>
      </c>
      <c r="DC603" s="129" t="s">
        <v>179</v>
      </c>
      <c r="DD603" s="129">
        <v>5.0000000000000001E-4</v>
      </c>
      <c r="DE603" s="129" t="s">
        <v>179</v>
      </c>
      <c r="DF603" s="129">
        <v>5.0000000000000001E-4</v>
      </c>
      <c r="DG603" s="129" t="s">
        <v>179</v>
      </c>
      <c r="DH603" s="129">
        <v>4.0000000000000002E-4</v>
      </c>
      <c r="DI603" s="129" t="s">
        <v>179</v>
      </c>
      <c r="DJ603" s="129">
        <v>4.0000000000000002E-4</v>
      </c>
      <c r="DK603" s="129" t="s">
        <v>6094</v>
      </c>
      <c r="DL603" s="129" t="s">
        <v>59</v>
      </c>
      <c r="DM603" s="129"/>
      <c r="DN603" s="129"/>
      <c r="DO603" s="129"/>
      <c r="DP603" s="129"/>
      <c r="DQ603" s="129"/>
      <c r="DR603" s="129"/>
      <c r="DS603" s="129">
        <v>64</v>
      </c>
      <c r="DT603" s="129" t="s">
        <v>5997</v>
      </c>
    </row>
    <row r="604" spans="1:124">
      <c r="A604" s="129">
        <v>423</v>
      </c>
      <c r="B604" s="128">
        <v>44759.777777777781</v>
      </c>
      <c r="C604" s="129" t="s">
        <v>52</v>
      </c>
      <c r="D604" s="129">
        <v>0</v>
      </c>
      <c r="E604" s="129">
        <v>0</v>
      </c>
      <c r="F604" s="129">
        <v>0</v>
      </c>
      <c r="G604" s="129" t="s">
        <v>54</v>
      </c>
      <c r="H604" s="129" t="s">
        <v>55</v>
      </c>
      <c r="I604" s="129" t="s">
        <v>55</v>
      </c>
      <c r="J604" s="129" t="s">
        <v>55</v>
      </c>
      <c r="K604" s="129" t="s">
        <v>18</v>
      </c>
      <c r="L604" s="129">
        <v>90</v>
      </c>
      <c r="M604" s="129" t="s">
        <v>173</v>
      </c>
      <c r="N604" s="129">
        <v>0</v>
      </c>
      <c r="O604" s="129" t="s">
        <v>173</v>
      </c>
      <c r="P604" s="129">
        <v>0</v>
      </c>
      <c r="Q604" s="129" t="s">
        <v>173</v>
      </c>
      <c r="R604" s="129">
        <v>0</v>
      </c>
      <c r="S604" s="129">
        <v>2</v>
      </c>
      <c r="T604" s="129" t="s">
        <v>174</v>
      </c>
      <c r="U604" s="129">
        <v>1.6778</v>
      </c>
      <c r="V604" s="129">
        <v>0.62350000000000005</v>
      </c>
      <c r="W604" s="129" t="s">
        <v>1151</v>
      </c>
      <c r="X604" s="129">
        <v>0.28460000000000002</v>
      </c>
      <c r="Y604" s="129">
        <v>25.396100000000001</v>
      </c>
      <c r="Z604" s="129">
        <v>0.28820000000000001</v>
      </c>
      <c r="AA604" s="129" t="s">
        <v>846</v>
      </c>
      <c r="AB604" s="129">
        <v>1.7100000000000001E-2</v>
      </c>
      <c r="AC604" s="129" t="s">
        <v>179</v>
      </c>
      <c r="AD604" s="129">
        <v>9.5999999999999992E-3</v>
      </c>
      <c r="AE604" s="129" t="s">
        <v>6101</v>
      </c>
      <c r="AF604" s="129">
        <v>1.9699999999999999E-2</v>
      </c>
      <c r="AG604" s="129">
        <v>1.5804</v>
      </c>
      <c r="AH604" s="129">
        <v>1.7500000000000002E-2</v>
      </c>
      <c r="AI604" s="129">
        <v>9.7100000000000009</v>
      </c>
      <c r="AJ604" s="129">
        <v>3.73E-2</v>
      </c>
      <c r="AK604" s="129">
        <v>0.67879999999999996</v>
      </c>
      <c r="AL604" s="129">
        <v>8.6E-3</v>
      </c>
      <c r="AM604" s="129" t="s">
        <v>179</v>
      </c>
      <c r="AN604" s="129">
        <v>7.6E-3</v>
      </c>
      <c r="AO604" s="129" t="s">
        <v>360</v>
      </c>
      <c r="AP604" s="129">
        <v>3.7000000000000002E-3</v>
      </c>
      <c r="AQ604" s="129">
        <v>0.1308</v>
      </c>
      <c r="AR604" s="129">
        <v>5.7000000000000002E-3</v>
      </c>
      <c r="AS604" s="129" t="s">
        <v>6102</v>
      </c>
      <c r="AT604" s="129">
        <v>2.7699999999999999E-2</v>
      </c>
      <c r="AU604" s="129" t="s">
        <v>179</v>
      </c>
      <c r="AV604" s="129">
        <v>3.8E-3</v>
      </c>
      <c r="AW604" s="129">
        <v>1.1599999999999999E-2</v>
      </c>
      <c r="AX604" s="129">
        <v>1.1999999999999999E-3</v>
      </c>
      <c r="AY604" s="129" t="s">
        <v>390</v>
      </c>
      <c r="AZ604" s="129">
        <v>8.0000000000000004E-4</v>
      </c>
      <c r="BA604" s="129">
        <v>8.5000000000000006E-3</v>
      </c>
      <c r="BB604" s="129">
        <v>6.9999999999999999E-4</v>
      </c>
      <c r="BC604" s="129" t="s">
        <v>179</v>
      </c>
      <c r="BD604" s="129">
        <v>4.0000000000000002E-4</v>
      </c>
      <c r="BE604" s="129" t="s">
        <v>179</v>
      </c>
      <c r="BF604" s="129">
        <v>2.9999999999999997E-4</v>
      </c>
      <c r="BG604" s="129" t="s">
        <v>179</v>
      </c>
      <c r="BH604" s="129">
        <v>1E-4</v>
      </c>
      <c r="BI604" s="129" t="s">
        <v>269</v>
      </c>
      <c r="BJ604" s="129">
        <v>2.9999999999999997E-4</v>
      </c>
      <c r="BK604" s="129">
        <v>1.8599999999999998E-2</v>
      </c>
      <c r="BL604" s="129">
        <v>6.9999999999999999E-4</v>
      </c>
      <c r="BM604" s="129">
        <v>1.6000000000000001E-3</v>
      </c>
      <c r="BN604" s="129">
        <v>2.9999999999999997E-4</v>
      </c>
      <c r="BO604" s="129" t="s">
        <v>349</v>
      </c>
      <c r="BP604" s="129">
        <v>6.9999999999999999E-4</v>
      </c>
      <c r="BQ604" s="129" t="s">
        <v>179</v>
      </c>
      <c r="BR604" s="129">
        <v>2.9999999999999997E-4</v>
      </c>
      <c r="BS604" s="129" t="s">
        <v>179</v>
      </c>
      <c r="BT604" s="129">
        <v>5.9999999999999995E-4</v>
      </c>
      <c r="BU604" s="129" t="s">
        <v>179</v>
      </c>
      <c r="BV604" s="129">
        <v>5.9999999999999995E-4</v>
      </c>
      <c r="BW604" s="129" t="s">
        <v>18</v>
      </c>
      <c r="BX604" s="129"/>
      <c r="BY604" s="129" t="s">
        <v>18</v>
      </c>
      <c r="BZ604" s="129"/>
      <c r="CA604" s="129" t="s">
        <v>211</v>
      </c>
      <c r="CB604" s="129">
        <v>8.0000000000000004E-4</v>
      </c>
      <c r="CC604" s="129" t="s">
        <v>179</v>
      </c>
      <c r="CD604" s="129">
        <v>2E-3</v>
      </c>
      <c r="CE604" s="129" t="s">
        <v>179</v>
      </c>
      <c r="CF604" s="129">
        <v>2.3E-3</v>
      </c>
      <c r="CG604" s="129" t="s">
        <v>179</v>
      </c>
      <c r="CH604" s="129">
        <v>1E-4</v>
      </c>
      <c r="CI604" s="129" t="s">
        <v>179</v>
      </c>
      <c r="CJ604" s="129">
        <v>7.6E-3</v>
      </c>
      <c r="CK604" s="129" t="s">
        <v>179</v>
      </c>
      <c r="CL604" s="129">
        <v>1.0500000000000001E-2</v>
      </c>
      <c r="CM604" s="129" t="s">
        <v>179</v>
      </c>
      <c r="CN604" s="129">
        <v>9.9000000000000008E-3</v>
      </c>
      <c r="CO604" s="129" t="s">
        <v>179</v>
      </c>
      <c r="CP604" s="129">
        <v>8.0000000000000004E-4</v>
      </c>
      <c r="CQ604" s="129" t="s">
        <v>179</v>
      </c>
      <c r="CR604" s="129">
        <v>3.3E-3</v>
      </c>
      <c r="CS604" s="129" t="s">
        <v>179</v>
      </c>
      <c r="CT604" s="129">
        <v>1.8E-3</v>
      </c>
      <c r="CU604" s="129" t="s">
        <v>179</v>
      </c>
      <c r="CV604" s="129">
        <v>8.0000000000000004E-4</v>
      </c>
      <c r="CW604" s="129" t="s">
        <v>18</v>
      </c>
      <c r="CX604" s="129"/>
      <c r="CY604" s="129" t="s">
        <v>179</v>
      </c>
      <c r="CZ604" s="129">
        <v>5.0000000000000001E-4</v>
      </c>
      <c r="DA604" s="129" t="s">
        <v>179</v>
      </c>
      <c r="DB604" s="129">
        <v>5.0000000000000001E-4</v>
      </c>
      <c r="DC604" s="129" t="s">
        <v>179</v>
      </c>
      <c r="DD604" s="129">
        <v>5.0000000000000001E-4</v>
      </c>
      <c r="DE604" s="129" t="s">
        <v>179</v>
      </c>
      <c r="DF604" s="129">
        <v>5.9999999999999995E-4</v>
      </c>
      <c r="DG604" s="129" t="s">
        <v>179</v>
      </c>
      <c r="DH604" s="129">
        <v>5.0000000000000001E-4</v>
      </c>
      <c r="DI604" s="129" t="s">
        <v>179</v>
      </c>
      <c r="DJ604" s="129">
        <v>5.9999999999999995E-4</v>
      </c>
      <c r="DK604" s="129" t="s">
        <v>6094</v>
      </c>
      <c r="DL604" s="129" t="s">
        <v>59</v>
      </c>
      <c r="DM604" s="129"/>
      <c r="DN604" s="129"/>
      <c r="DO604" s="129"/>
      <c r="DP604" s="129"/>
      <c r="DQ604" s="129"/>
      <c r="DR604" s="129"/>
      <c r="DS604" s="129">
        <v>72</v>
      </c>
      <c r="DT604" s="129" t="s">
        <v>6066</v>
      </c>
    </row>
    <row r="605" spans="1:124">
      <c r="A605" s="129">
        <v>424</v>
      </c>
      <c r="B605" s="128">
        <v>44759.78125</v>
      </c>
      <c r="C605" s="129" t="s">
        <v>52</v>
      </c>
      <c r="D605" s="129">
        <v>0</v>
      </c>
      <c r="E605" s="129">
        <v>0</v>
      </c>
      <c r="F605" s="129">
        <v>0</v>
      </c>
      <c r="G605" s="129" t="s">
        <v>54</v>
      </c>
      <c r="H605" s="129" t="s">
        <v>55</v>
      </c>
      <c r="I605" s="129" t="s">
        <v>55</v>
      </c>
      <c r="J605" s="129" t="s">
        <v>55</v>
      </c>
      <c r="K605" s="129" t="s">
        <v>18</v>
      </c>
      <c r="L605" s="129">
        <v>90</v>
      </c>
      <c r="M605" s="129" t="s">
        <v>173</v>
      </c>
      <c r="N605" s="129">
        <v>0</v>
      </c>
      <c r="O605" s="129" t="s">
        <v>173</v>
      </c>
      <c r="P605" s="129">
        <v>0</v>
      </c>
      <c r="Q605" s="129" t="s">
        <v>173</v>
      </c>
      <c r="R605" s="129">
        <v>0</v>
      </c>
      <c r="S605" s="129">
        <v>2</v>
      </c>
      <c r="T605" s="129" t="s">
        <v>174</v>
      </c>
      <c r="U605" s="129">
        <v>2.8847</v>
      </c>
      <c r="V605" s="129">
        <v>0.64319999999999999</v>
      </c>
      <c r="W605" s="129" t="s">
        <v>6103</v>
      </c>
      <c r="X605" s="129">
        <v>0.3221</v>
      </c>
      <c r="Y605" s="129">
        <v>36.639499999999998</v>
      </c>
      <c r="Z605" s="129">
        <v>0.3458</v>
      </c>
      <c r="AA605" s="129" t="s">
        <v>786</v>
      </c>
      <c r="AB605" s="129">
        <v>1.5299999999999999E-2</v>
      </c>
      <c r="AC605" s="129" t="s">
        <v>179</v>
      </c>
      <c r="AD605" s="129">
        <v>9.4999999999999998E-3</v>
      </c>
      <c r="AE605" s="129" t="s">
        <v>179</v>
      </c>
      <c r="AF605" s="129">
        <v>1.8499999999999999E-2</v>
      </c>
      <c r="AG605" s="129">
        <v>0.19570000000000001</v>
      </c>
      <c r="AH605" s="129">
        <v>8.2000000000000007E-3</v>
      </c>
      <c r="AI605" s="129">
        <v>7.5384000000000002</v>
      </c>
      <c r="AJ605" s="129">
        <v>3.2399999999999998E-2</v>
      </c>
      <c r="AK605" s="129">
        <v>0.77370000000000005</v>
      </c>
      <c r="AL605" s="129">
        <v>8.6999999999999994E-3</v>
      </c>
      <c r="AM605" s="129" t="s">
        <v>2818</v>
      </c>
      <c r="AN605" s="129">
        <v>8.6E-3</v>
      </c>
      <c r="AO605" s="129" t="s">
        <v>183</v>
      </c>
      <c r="AP605" s="129">
        <v>4.3E-3</v>
      </c>
      <c r="AQ605" s="129">
        <v>0.1086</v>
      </c>
      <c r="AR605" s="129">
        <v>5.0000000000000001E-3</v>
      </c>
      <c r="AS605" s="129" t="s">
        <v>6104</v>
      </c>
      <c r="AT605" s="129">
        <v>2.7300000000000001E-2</v>
      </c>
      <c r="AU605" s="129" t="s">
        <v>179</v>
      </c>
      <c r="AV605" s="129">
        <v>3.8E-3</v>
      </c>
      <c r="AW605" s="129">
        <v>6.1000000000000004E-3</v>
      </c>
      <c r="AX605" s="129">
        <v>8.9999999999999998E-4</v>
      </c>
      <c r="AY605" s="129" t="s">
        <v>711</v>
      </c>
      <c r="AZ605" s="129">
        <v>6.9999999999999999E-4</v>
      </c>
      <c r="BA605" s="129">
        <v>6.3E-3</v>
      </c>
      <c r="BB605" s="129">
        <v>6.9999999999999999E-4</v>
      </c>
      <c r="BC605" s="129" t="s">
        <v>304</v>
      </c>
      <c r="BD605" s="129">
        <v>5.0000000000000001E-4</v>
      </c>
      <c r="BE605" s="129" t="s">
        <v>212</v>
      </c>
      <c r="BF605" s="129">
        <v>2.9999999999999997E-4</v>
      </c>
      <c r="BG605" s="129" t="s">
        <v>179</v>
      </c>
      <c r="BH605" s="129">
        <v>1E-4</v>
      </c>
      <c r="BI605" s="129" t="s">
        <v>516</v>
      </c>
      <c r="BJ605" s="129">
        <v>2.0000000000000001E-4</v>
      </c>
      <c r="BK605" s="129">
        <v>1.2E-2</v>
      </c>
      <c r="BL605" s="129">
        <v>5.0000000000000001E-4</v>
      </c>
      <c r="BM605" s="129">
        <v>3.3E-3</v>
      </c>
      <c r="BN605" s="129">
        <v>2.9999999999999997E-4</v>
      </c>
      <c r="BO605" s="129" t="s">
        <v>264</v>
      </c>
      <c r="BP605" s="129">
        <v>5.9999999999999995E-4</v>
      </c>
      <c r="BQ605" s="129" t="s">
        <v>179</v>
      </c>
      <c r="BR605" s="129">
        <v>2.9999999999999997E-4</v>
      </c>
      <c r="BS605" s="129" t="s">
        <v>179</v>
      </c>
      <c r="BT605" s="129">
        <v>4.0000000000000002E-4</v>
      </c>
      <c r="BU605" s="129" t="s">
        <v>179</v>
      </c>
      <c r="BV605" s="129">
        <v>5.9999999999999995E-4</v>
      </c>
      <c r="BW605" s="129" t="s">
        <v>267</v>
      </c>
      <c r="BX605" s="129">
        <v>8.0000000000000004E-4</v>
      </c>
      <c r="BY605" s="129" t="s">
        <v>179</v>
      </c>
      <c r="BZ605" s="129">
        <v>1.1000000000000001E-3</v>
      </c>
      <c r="CA605" s="129" t="s">
        <v>179</v>
      </c>
      <c r="CB605" s="129">
        <v>8.0000000000000004E-4</v>
      </c>
      <c r="CC605" s="129" t="s">
        <v>179</v>
      </c>
      <c r="CD605" s="129">
        <v>2.0999999999999999E-3</v>
      </c>
      <c r="CE605" s="129" t="s">
        <v>179</v>
      </c>
      <c r="CF605" s="129">
        <v>2.2000000000000001E-3</v>
      </c>
      <c r="CG605" s="129" t="s">
        <v>179</v>
      </c>
      <c r="CH605" s="129">
        <v>1E-4</v>
      </c>
      <c r="CI605" s="129" t="s">
        <v>179</v>
      </c>
      <c r="CJ605" s="129">
        <v>7.7000000000000002E-3</v>
      </c>
      <c r="CK605" s="129" t="s">
        <v>179</v>
      </c>
      <c r="CL605" s="129">
        <v>1.14E-2</v>
      </c>
      <c r="CM605" s="129" t="s">
        <v>179</v>
      </c>
      <c r="CN605" s="129">
        <v>5.5999999999999999E-3</v>
      </c>
      <c r="CO605" s="129" t="s">
        <v>179</v>
      </c>
      <c r="CP605" s="129">
        <v>8.9999999999999998E-4</v>
      </c>
      <c r="CQ605" s="129" t="s">
        <v>179</v>
      </c>
      <c r="CR605" s="129">
        <v>3.5000000000000001E-3</v>
      </c>
      <c r="CS605" s="129" t="s">
        <v>179</v>
      </c>
      <c r="CT605" s="129">
        <v>1.9E-3</v>
      </c>
      <c r="CU605" s="129" t="s">
        <v>18</v>
      </c>
      <c r="CV605" s="129"/>
      <c r="CW605" s="129" t="s">
        <v>18</v>
      </c>
      <c r="CX605" s="129"/>
      <c r="CY605" s="129" t="s">
        <v>179</v>
      </c>
      <c r="CZ605" s="129">
        <v>5.0000000000000001E-4</v>
      </c>
      <c r="DA605" s="129" t="s">
        <v>179</v>
      </c>
      <c r="DB605" s="129">
        <v>5.9999999999999995E-4</v>
      </c>
      <c r="DC605" s="129" t="s">
        <v>179</v>
      </c>
      <c r="DD605" s="129">
        <v>5.9999999999999995E-4</v>
      </c>
      <c r="DE605" s="129" t="s">
        <v>179</v>
      </c>
      <c r="DF605" s="129">
        <v>5.9999999999999995E-4</v>
      </c>
      <c r="DG605" s="129" t="s">
        <v>179</v>
      </c>
      <c r="DH605" s="129">
        <v>4.0000000000000002E-4</v>
      </c>
      <c r="DI605" s="129" t="s">
        <v>179</v>
      </c>
      <c r="DJ605" s="129">
        <v>4.0000000000000002E-4</v>
      </c>
      <c r="DK605" s="129" t="s">
        <v>6094</v>
      </c>
      <c r="DL605" s="129" t="s">
        <v>59</v>
      </c>
      <c r="DM605" s="129"/>
      <c r="DN605" s="129"/>
      <c r="DO605" s="129"/>
      <c r="DP605" s="129"/>
      <c r="DQ605" s="129"/>
      <c r="DR605" s="129"/>
      <c r="DS605" s="129">
        <v>91</v>
      </c>
      <c r="DT605" s="129" t="s">
        <v>5993</v>
      </c>
    </row>
    <row r="606" spans="1:124">
      <c r="A606" s="129">
        <v>425</v>
      </c>
      <c r="B606" s="128">
        <v>44759.78402777778</v>
      </c>
      <c r="C606" s="129" t="s">
        <v>52</v>
      </c>
      <c r="D606" s="129">
        <v>0</v>
      </c>
      <c r="E606" s="129">
        <v>0</v>
      </c>
      <c r="F606" s="129">
        <v>0</v>
      </c>
      <c r="G606" s="129" t="s">
        <v>54</v>
      </c>
      <c r="H606" s="129" t="s">
        <v>55</v>
      </c>
      <c r="I606" s="129" t="s">
        <v>55</v>
      </c>
      <c r="J606" s="129" t="s">
        <v>55</v>
      </c>
      <c r="K606" s="129" t="s">
        <v>18</v>
      </c>
      <c r="L606" s="129">
        <v>90</v>
      </c>
      <c r="M606" s="129" t="s">
        <v>173</v>
      </c>
      <c r="N606" s="129">
        <v>0</v>
      </c>
      <c r="O606" s="129" t="s">
        <v>173</v>
      </c>
      <c r="P606" s="129">
        <v>0</v>
      </c>
      <c r="Q606" s="129" t="s">
        <v>173</v>
      </c>
      <c r="R606" s="129">
        <v>0</v>
      </c>
      <c r="S606" s="129">
        <v>2</v>
      </c>
      <c r="T606" s="129" t="s">
        <v>174</v>
      </c>
      <c r="U606" s="129">
        <v>1.3685</v>
      </c>
      <c r="V606" s="129">
        <v>0.74360000000000004</v>
      </c>
      <c r="W606" s="129" t="s">
        <v>6105</v>
      </c>
      <c r="X606" s="129">
        <v>0.24560000000000001</v>
      </c>
      <c r="Y606" s="129">
        <v>8.8239999999999998</v>
      </c>
      <c r="Z606" s="129">
        <v>0.1699</v>
      </c>
      <c r="AA606" s="129" t="s">
        <v>6106</v>
      </c>
      <c r="AB606" s="129">
        <v>2.9399999999999999E-2</v>
      </c>
      <c r="AC606" s="129" t="s">
        <v>2982</v>
      </c>
      <c r="AD606" s="129">
        <v>1.3599999999999999E-2</v>
      </c>
      <c r="AE606" s="129" t="s">
        <v>3207</v>
      </c>
      <c r="AF606" s="129">
        <v>1.8700000000000001E-2</v>
      </c>
      <c r="AG606" s="129">
        <v>0.83409999999999995</v>
      </c>
      <c r="AH606" s="129">
        <v>1.24E-2</v>
      </c>
      <c r="AI606" s="129">
        <v>29.033200000000001</v>
      </c>
      <c r="AJ606" s="129">
        <v>7.0699999999999999E-2</v>
      </c>
      <c r="AK606" s="129">
        <v>0.29780000000000001</v>
      </c>
      <c r="AL606" s="129">
        <v>8.0000000000000002E-3</v>
      </c>
      <c r="AM606" s="129" t="s">
        <v>179</v>
      </c>
      <c r="AN606" s="129">
        <v>7.4000000000000003E-3</v>
      </c>
      <c r="AO606" s="129" t="s">
        <v>1287</v>
      </c>
      <c r="AP606" s="129">
        <v>3.3999999999999998E-3</v>
      </c>
      <c r="AQ606" s="129">
        <v>0.11700000000000001</v>
      </c>
      <c r="AR606" s="129">
        <v>6.1000000000000004E-3</v>
      </c>
      <c r="AS606" s="129" t="s">
        <v>6107</v>
      </c>
      <c r="AT606" s="129">
        <v>2.3099999999999999E-2</v>
      </c>
      <c r="AU606" s="129" t="s">
        <v>179</v>
      </c>
      <c r="AV606" s="129">
        <v>2.7000000000000001E-3</v>
      </c>
      <c r="AW606" s="129">
        <v>7.6E-3</v>
      </c>
      <c r="AX606" s="129">
        <v>1E-3</v>
      </c>
      <c r="AY606" s="129" t="s">
        <v>227</v>
      </c>
      <c r="AZ606" s="129">
        <v>6.9999999999999999E-4</v>
      </c>
      <c r="BA606" s="129">
        <v>5.5999999999999999E-3</v>
      </c>
      <c r="BB606" s="129">
        <v>6.9999999999999999E-4</v>
      </c>
      <c r="BC606" s="129" t="s">
        <v>179</v>
      </c>
      <c r="BD606" s="129">
        <v>4.0000000000000002E-4</v>
      </c>
      <c r="BE606" s="129" t="s">
        <v>179</v>
      </c>
      <c r="BF606" s="129">
        <v>2.9999999999999997E-4</v>
      </c>
      <c r="BG606" s="129" t="s">
        <v>179</v>
      </c>
      <c r="BH606" s="129">
        <v>1E-4</v>
      </c>
      <c r="BI606" s="129" t="s">
        <v>391</v>
      </c>
      <c r="BJ606" s="129">
        <v>2.0000000000000001E-4</v>
      </c>
      <c r="BK606" s="129">
        <v>2.5399999999999999E-2</v>
      </c>
      <c r="BL606" s="129">
        <v>8.0000000000000004E-4</v>
      </c>
      <c r="BM606" s="129">
        <v>8.0000000000000004E-4</v>
      </c>
      <c r="BN606" s="129">
        <v>2.9999999999999997E-4</v>
      </c>
      <c r="BO606" s="129" t="s">
        <v>638</v>
      </c>
      <c r="BP606" s="129">
        <v>8.0000000000000004E-4</v>
      </c>
      <c r="BQ606" s="129" t="s">
        <v>179</v>
      </c>
      <c r="BR606" s="129">
        <v>2.9999999999999997E-4</v>
      </c>
      <c r="BS606" s="129" t="s">
        <v>179</v>
      </c>
      <c r="BT606" s="129">
        <v>6.9999999999999999E-4</v>
      </c>
      <c r="BU606" s="129" t="s">
        <v>179</v>
      </c>
      <c r="BV606" s="129">
        <v>5.9999999999999995E-4</v>
      </c>
      <c r="BW606" s="129" t="s">
        <v>18</v>
      </c>
      <c r="BX606" s="129"/>
      <c r="BY606" s="129" t="s">
        <v>179</v>
      </c>
      <c r="BZ606" s="129">
        <v>1.1999999999999999E-3</v>
      </c>
      <c r="CA606" s="129" t="s">
        <v>179</v>
      </c>
      <c r="CB606" s="129">
        <v>8.0000000000000004E-4</v>
      </c>
      <c r="CC606" s="129" t="s">
        <v>179</v>
      </c>
      <c r="CD606" s="129">
        <v>2.0999999999999999E-3</v>
      </c>
      <c r="CE606" s="129" t="s">
        <v>179</v>
      </c>
      <c r="CF606" s="129">
        <v>2.2000000000000001E-3</v>
      </c>
      <c r="CG606" s="129" t="s">
        <v>179</v>
      </c>
      <c r="CH606" s="129">
        <v>1E-4</v>
      </c>
      <c r="CI606" s="129" t="s">
        <v>179</v>
      </c>
      <c r="CJ606" s="129">
        <v>5.3E-3</v>
      </c>
      <c r="CK606" s="129" t="s">
        <v>179</v>
      </c>
      <c r="CL606" s="129">
        <v>1.14E-2</v>
      </c>
      <c r="CM606" s="129" t="s">
        <v>179</v>
      </c>
      <c r="CN606" s="129">
        <v>1.8700000000000001E-2</v>
      </c>
      <c r="CO606" s="129" t="s">
        <v>179</v>
      </c>
      <c r="CP606" s="129">
        <v>6.9999999999999999E-4</v>
      </c>
      <c r="CQ606" s="129" t="s">
        <v>179</v>
      </c>
      <c r="CR606" s="129">
        <v>3.2000000000000002E-3</v>
      </c>
      <c r="CS606" s="129" t="s">
        <v>179</v>
      </c>
      <c r="CT606" s="129">
        <v>1.6999999999999999E-3</v>
      </c>
      <c r="CU606" s="129" t="s">
        <v>179</v>
      </c>
      <c r="CV606" s="129">
        <v>8.9999999999999998E-4</v>
      </c>
      <c r="CW606" s="129" t="s">
        <v>18</v>
      </c>
      <c r="CX606" s="129"/>
      <c r="CY606" s="129" t="s">
        <v>179</v>
      </c>
      <c r="CZ606" s="129">
        <v>5.0000000000000001E-4</v>
      </c>
      <c r="DA606" s="129" t="s">
        <v>179</v>
      </c>
      <c r="DB606" s="129">
        <v>5.9999999999999995E-4</v>
      </c>
      <c r="DC606" s="129" t="s">
        <v>179</v>
      </c>
      <c r="DD606" s="129">
        <v>6.9999999999999999E-4</v>
      </c>
      <c r="DE606" s="129" t="s">
        <v>179</v>
      </c>
      <c r="DF606" s="129">
        <v>5.9999999999999995E-4</v>
      </c>
      <c r="DG606" s="129" t="s">
        <v>179</v>
      </c>
      <c r="DH606" s="129">
        <v>5.0000000000000001E-4</v>
      </c>
      <c r="DI606" s="129" t="s">
        <v>179</v>
      </c>
      <c r="DJ606" s="129">
        <v>4.0000000000000002E-4</v>
      </c>
      <c r="DK606" s="129" t="s">
        <v>6094</v>
      </c>
      <c r="DL606" s="129" t="s">
        <v>59</v>
      </c>
      <c r="DM606" s="129"/>
      <c r="DN606" s="129"/>
      <c r="DO606" s="129"/>
      <c r="DP606" s="129"/>
      <c r="DQ606" s="129"/>
      <c r="DR606" s="129"/>
      <c r="DS606" s="129">
        <v>98</v>
      </c>
      <c r="DT606" s="129" t="s">
        <v>6108</v>
      </c>
    </row>
    <row r="607" spans="1:124">
      <c r="A607" s="129">
        <v>355</v>
      </c>
      <c r="B607" s="128">
        <v>44759.305555555555</v>
      </c>
      <c r="C607" s="129" t="s">
        <v>52</v>
      </c>
      <c r="D607" s="129">
        <v>0</v>
      </c>
      <c r="E607" s="129">
        <v>0</v>
      </c>
      <c r="F607" s="129">
        <v>0</v>
      </c>
      <c r="G607" s="129" t="s">
        <v>54</v>
      </c>
      <c r="H607" s="129" t="s">
        <v>55</v>
      </c>
      <c r="I607" s="129" t="s">
        <v>55</v>
      </c>
      <c r="J607" s="129" t="s">
        <v>55</v>
      </c>
      <c r="K607" s="129" t="s">
        <v>18</v>
      </c>
      <c r="L607" s="129">
        <v>90</v>
      </c>
      <c r="M607" s="129" t="s">
        <v>173</v>
      </c>
      <c r="N607" s="129">
        <v>0</v>
      </c>
      <c r="O607" s="129" t="s">
        <v>173</v>
      </c>
      <c r="P607" s="129">
        <v>0</v>
      </c>
      <c r="Q607" s="129" t="s">
        <v>173</v>
      </c>
      <c r="R607" s="129">
        <v>0</v>
      </c>
      <c r="S607" s="129">
        <v>2</v>
      </c>
      <c r="T607" s="129" t="s">
        <v>174</v>
      </c>
      <c r="U607" s="129">
        <v>1.8986000000000001</v>
      </c>
      <c r="V607" s="129">
        <v>0.65169999999999995</v>
      </c>
      <c r="W607" s="129" t="s">
        <v>6109</v>
      </c>
      <c r="X607" s="129">
        <v>0.30769999999999997</v>
      </c>
      <c r="Y607" s="129">
        <v>31.663599999999999</v>
      </c>
      <c r="Z607" s="129">
        <v>0.31979999999999997</v>
      </c>
      <c r="AA607" s="129" t="s">
        <v>846</v>
      </c>
      <c r="AB607" s="129">
        <v>1.5599999999999999E-2</v>
      </c>
      <c r="AC607" s="129" t="s">
        <v>2681</v>
      </c>
      <c r="AD607" s="129">
        <v>1.14E-2</v>
      </c>
      <c r="AE607" s="129" t="s">
        <v>6110</v>
      </c>
      <c r="AF607" s="129">
        <v>4.7199999999999999E-2</v>
      </c>
      <c r="AG607" s="129">
        <v>0.2324</v>
      </c>
      <c r="AH607" s="129">
        <v>8.3999999999999995E-3</v>
      </c>
      <c r="AI607" s="129">
        <v>7.3929</v>
      </c>
      <c r="AJ607" s="129">
        <v>3.2199999999999999E-2</v>
      </c>
      <c r="AK607" s="129">
        <v>0.66390000000000005</v>
      </c>
      <c r="AL607" s="129">
        <v>8.0999999999999996E-3</v>
      </c>
      <c r="AM607" s="129" t="s">
        <v>313</v>
      </c>
      <c r="AN607" s="129">
        <v>8.3000000000000001E-3</v>
      </c>
      <c r="AO607" s="129" t="s">
        <v>1243</v>
      </c>
      <c r="AP607" s="129">
        <v>4.0000000000000001E-3</v>
      </c>
      <c r="AQ607" s="129">
        <v>7.9299999999999995E-2</v>
      </c>
      <c r="AR607" s="129">
        <v>4.4999999999999997E-3</v>
      </c>
      <c r="AS607" s="129" t="s">
        <v>6111</v>
      </c>
      <c r="AT607" s="129">
        <v>2.6599999999999999E-2</v>
      </c>
      <c r="AU607" s="129" t="s">
        <v>179</v>
      </c>
      <c r="AV607" s="129">
        <v>3.8E-3</v>
      </c>
      <c r="AW607" s="129">
        <v>6.3E-3</v>
      </c>
      <c r="AX607" s="129">
        <v>8.9999999999999998E-4</v>
      </c>
      <c r="AY607" s="129" t="s">
        <v>346</v>
      </c>
      <c r="AZ607" s="129">
        <v>6.9999999999999999E-4</v>
      </c>
      <c r="BA607" s="129">
        <v>7.6E-3</v>
      </c>
      <c r="BB607" s="129">
        <v>6.9999999999999999E-4</v>
      </c>
      <c r="BC607" s="129" t="s">
        <v>304</v>
      </c>
      <c r="BD607" s="129">
        <v>5.0000000000000001E-4</v>
      </c>
      <c r="BE607" s="129" t="s">
        <v>192</v>
      </c>
      <c r="BF607" s="129">
        <v>2.9999999999999997E-4</v>
      </c>
      <c r="BG607" s="129" t="s">
        <v>179</v>
      </c>
      <c r="BH607" s="129">
        <v>1E-4</v>
      </c>
      <c r="BI607" s="129" t="s">
        <v>286</v>
      </c>
      <c r="BJ607" s="129">
        <v>2.0000000000000001E-4</v>
      </c>
      <c r="BK607" s="129">
        <v>1.2500000000000001E-2</v>
      </c>
      <c r="BL607" s="129">
        <v>5.0000000000000001E-4</v>
      </c>
      <c r="BM607" s="129">
        <v>3.0000000000000001E-3</v>
      </c>
      <c r="BN607" s="129">
        <v>2.9999999999999997E-4</v>
      </c>
      <c r="BO607" s="129" t="s">
        <v>407</v>
      </c>
      <c r="BP607" s="129">
        <v>6.9999999999999999E-4</v>
      </c>
      <c r="BQ607" s="129" t="s">
        <v>179</v>
      </c>
      <c r="BR607" s="129">
        <v>2.9999999999999997E-4</v>
      </c>
      <c r="BS607" s="129" t="s">
        <v>179</v>
      </c>
      <c r="BT607" s="129">
        <v>5.0000000000000001E-4</v>
      </c>
      <c r="BU607" s="129" t="s">
        <v>179</v>
      </c>
      <c r="BV607" s="129">
        <v>5.9999999999999995E-4</v>
      </c>
      <c r="BW607" s="129" t="s">
        <v>18</v>
      </c>
      <c r="BX607" s="129"/>
      <c r="BY607" s="129" t="s">
        <v>18</v>
      </c>
      <c r="BZ607" s="129"/>
      <c r="CA607" s="129" t="s">
        <v>179</v>
      </c>
      <c r="CB607" s="129">
        <v>8.0000000000000004E-4</v>
      </c>
      <c r="CC607" s="129" t="s">
        <v>179</v>
      </c>
      <c r="CD607" s="129">
        <v>2.0999999999999999E-3</v>
      </c>
      <c r="CE607" s="129" t="s">
        <v>179</v>
      </c>
      <c r="CF607" s="129">
        <v>2.2000000000000001E-3</v>
      </c>
      <c r="CG607" s="129" t="s">
        <v>216</v>
      </c>
      <c r="CH607" s="129">
        <v>1E-4</v>
      </c>
      <c r="CI607" s="129" t="s">
        <v>179</v>
      </c>
      <c r="CJ607" s="129">
        <v>8.3000000000000001E-3</v>
      </c>
      <c r="CK607" s="129" t="s">
        <v>179</v>
      </c>
      <c r="CL607" s="129">
        <v>1.14E-2</v>
      </c>
      <c r="CM607" s="129" t="s">
        <v>179</v>
      </c>
      <c r="CN607" s="129">
        <v>8.0999999999999996E-3</v>
      </c>
      <c r="CO607" s="129" t="s">
        <v>179</v>
      </c>
      <c r="CP607" s="129">
        <v>8.0000000000000004E-4</v>
      </c>
      <c r="CQ607" s="129" t="s">
        <v>179</v>
      </c>
      <c r="CR607" s="129">
        <v>3.3999999999999998E-3</v>
      </c>
      <c r="CS607" s="129" t="s">
        <v>179</v>
      </c>
      <c r="CT607" s="129">
        <v>2E-3</v>
      </c>
      <c r="CU607" s="129" t="s">
        <v>18</v>
      </c>
      <c r="CV607" s="129"/>
      <c r="CW607" s="129" t="s">
        <v>18</v>
      </c>
      <c r="CX607" s="129"/>
      <c r="CY607" s="129" t="s">
        <v>179</v>
      </c>
      <c r="CZ607" s="129">
        <v>5.0000000000000001E-4</v>
      </c>
      <c r="DA607" s="129" t="s">
        <v>179</v>
      </c>
      <c r="DB607" s="129">
        <v>5.9999999999999995E-4</v>
      </c>
      <c r="DC607" s="129" t="s">
        <v>179</v>
      </c>
      <c r="DD607" s="129">
        <v>5.9999999999999995E-4</v>
      </c>
      <c r="DE607" s="129" t="s">
        <v>179</v>
      </c>
      <c r="DF607" s="129">
        <v>6.9999999999999999E-4</v>
      </c>
      <c r="DG607" s="129" t="s">
        <v>179</v>
      </c>
      <c r="DH607" s="129">
        <v>4.0000000000000002E-4</v>
      </c>
      <c r="DI607" s="129" t="s">
        <v>179</v>
      </c>
      <c r="DJ607" s="129">
        <v>5.0000000000000001E-4</v>
      </c>
      <c r="DK607" s="129" t="s">
        <v>6094</v>
      </c>
      <c r="DL607" s="129" t="s">
        <v>59</v>
      </c>
      <c r="DM607" s="129"/>
      <c r="DN607" s="129"/>
      <c r="DO607" s="129"/>
      <c r="DP607" s="129"/>
      <c r="DQ607" s="129"/>
      <c r="DR607" s="129"/>
      <c r="DS607" s="129">
        <v>117</v>
      </c>
      <c r="DT607" s="129" t="s">
        <v>2502</v>
      </c>
    </row>
    <row r="608" spans="1:124">
      <c r="A608" s="129">
        <v>426</v>
      </c>
      <c r="B608" s="128">
        <v>44759.787499999999</v>
      </c>
      <c r="C608" s="129" t="s">
        <v>52</v>
      </c>
      <c r="D608" s="129">
        <v>0</v>
      </c>
      <c r="E608" s="129">
        <v>0</v>
      </c>
      <c r="F608" s="129">
        <v>0</v>
      </c>
      <c r="G608" s="129" t="s">
        <v>54</v>
      </c>
      <c r="H608" s="129" t="s">
        <v>55</v>
      </c>
      <c r="I608" s="129" t="s">
        <v>55</v>
      </c>
      <c r="J608" s="129" t="s">
        <v>55</v>
      </c>
      <c r="K608" s="129" t="s">
        <v>18</v>
      </c>
      <c r="L608" s="129">
        <v>90</v>
      </c>
      <c r="M608" s="129" t="s">
        <v>173</v>
      </c>
      <c r="N608" s="129">
        <v>0</v>
      </c>
      <c r="O608" s="129" t="s">
        <v>173</v>
      </c>
      <c r="P608" s="129">
        <v>0</v>
      </c>
      <c r="Q608" s="129" t="s">
        <v>173</v>
      </c>
      <c r="R608" s="129">
        <v>0</v>
      </c>
      <c r="S608" s="129">
        <v>2</v>
      </c>
      <c r="T608" s="129" t="s">
        <v>174</v>
      </c>
      <c r="U608" s="129">
        <v>3.5514999999999999</v>
      </c>
      <c r="V608" s="129">
        <v>0.66469999999999996</v>
      </c>
      <c r="W608" s="129" t="s">
        <v>6112</v>
      </c>
      <c r="X608" s="129">
        <v>0.34039999999999998</v>
      </c>
      <c r="Y608" s="129">
        <v>38.917299999999997</v>
      </c>
      <c r="Z608" s="129">
        <v>0.3574</v>
      </c>
      <c r="AA608" s="129" t="s">
        <v>556</v>
      </c>
      <c r="AB608" s="129">
        <v>1.55E-2</v>
      </c>
      <c r="AC608" s="129" t="s">
        <v>789</v>
      </c>
      <c r="AD608" s="129">
        <v>9.9000000000000008E-3</v>
      </c>
      <c r="AE608" s="129" t="s">
        <v>179</v>
      </c>
      <c r="AF608" s="129">
        <v>1.8499999999999999E-2</v>
      </c>
      <c r="AG608" s="129">
        <v>0.16800000000000001</v>
      </c>
      <c r="AH608" s="129">
        <v>7.9000000000000008E-3</v>
      </c>
      <c r="AI608" s="129">
        <v>8.0983000000000001</v>
      </c>
      <c r="AJ608" s="129">
        <v>3.3500000000000002E-2</v>
      </c>
      <c r="AK608" s="129">
        <v>0.68659999999999999</v>
      </c>
      <c r="AL608" s="129">
        <v>8.3000000000000001E-3</v>
      </c>
      <c r="AM608" s="129" t="s">
        <v>842</v>
      </c>
      <c r="AN608" s="129">
        <v>8.6999999999999994E-3</v>
      </c>
      <c r="AO608" s="129" t="s">
        <v>578</v>
      </c>
      <c r="AP608" s="129">
        <v>4.1999999999999997E-3</v>
      </c>
      <c r="AQ608" s="129">
        <v>0.1038</v>
      </c>
      <c r="AR608" s="129">
        <v>4.8999999999999998E-3</v>
      </c>
      <c r="AS608" s="129" t="s">
        <v>754</v>
      </c>
      <c r="AT608" s="129">
        <v>2.63E-2</v>
      </c>
      <c r="AU608" s="129" t="s">
        <v>213</v>
      </c>
      <c r="AV608" s="129">
        <v>3.7000000000000002E-3</v>
      </c>
      <c r="AW608" s="129">
        <v>5.4000000000000003E-3</v>
      </c>
      <c r="AX608" s="129">
        <v>8.9999999999999998E-4</v>
      </c>
      <c r="AY608" s="129" t="s">
        <v>288</v>
      </c>
      <c r="AZ608" s="129">
        <v>6.9999999999999999E-4</v>
      </c>
      <c r="BA608" s="129">
        <v>5.7999999999999996E-3</v>
      </c>
      <c r="BB608" s="129">
        <v>6.9999999999999999E-4</v>
      </c>
      <c r="BC608" s="129" t="s">
        <v>211</v>
      </c>
      <c r="BD608" s="129">
        <v>4.0000000000000002E-4</v>
      </c>
      <c r="BE608" s="129" t="s">
        <v>179</v>
      </c>
      <c r="BF608" s="129">
        <v>2.9999999999999997E-4</v>
      </c>
      <c r="BG608" s="129" t="s">
        <v>179</v>
      </c>
      <c r="BH608" s="129">
        <v>1E-4</v>
      </c>
      <c r="BI608" s="129" t="s">
        <v>246</v>
      </c>
      <c r="BJ608" s="129">
        <v>2.0000000000000001E-4</v>
      </c>
      <c r="BK608" s="129">
        <v>1.2800000000000001E-2</v>
      </c>
      <c r="BL608" s="129">
        <v>5.0000000000000001E-4</v>
      </c>
      <c r="BM608" s="129">
        <v>2.8E-3</v>
      </c>
      <c r="BN608" s="129">
        <v>2.9999999999999997E-4</v>
      </c>
      <c r="BO608" s="129" t="s">
        <v>410</v>
      </c>
      <c r="BP608" s="129">
        <v>5.9999999999999995E-4</v>
      </c>
      <c r="BQ608" s="129" t="s">
        <v>179</v>
      </c>
      <c r="BR608" s="129">
        <v>2.9999999999999997E-4</v>
      </c>
      <c r="BS608" s="129" t="s">
        <v>179</v>
      </c>
      <c r="BT608" s="129">
        <v>4.0000000000000002E-4</v>
      </c>
      <c r="BU608" s="129" t="s">
        <v>179</v>
      </c>
      <c r="BV608" s="129">
        <v>6.9999999999999999E-4</v>
      </c>
      <c r="BW608" s="129" t="s">
        <v>18</v>
      </c>
      <c r="BX608" s="129"/>
      <c r="BY608" s="129" t="s">
        <v>18</v>
      </c>
      <c r="BZ608" s="129"/>
      <c r="CA608" s="129" t="s">
        <v>179</v>
      </c>
      <c r="CB608" s="129">
        <v>8.0000000000000004E-4</v>
      </c>
      <c r="CC608" s="129" t="s">
        <v>179</v>
      </c>
      <c r="CD608" s="129">
        <v>2.0999999999999999E-3</v>
      </c>
      <c r="CE608" s="129" t="s">
        <v>179</v>
      </c>
      <c r="CF608" s="129">
        <v>2.3E-3</v>
      </c>
      <c r="CG608" s="129" t="s">
        <v>216</v>
      </c>
      <c r="CH608" s="129">
        <v>1E-4</v>
      </c>
      <c r="CI608" s="129" t="s">
        <v>179</v>
      </c>
      <c r="CJ608" s="129">
        <v>7.1000000000000004E-3</v>
      </c>
      <c r="CK608" s="129" t="s">
        <v>179</v>
      </c>
      <c r="CL608" s="129">
        <v>1.1299999999999999E-2</v>
      </c>
      <c r="CM608" s="129" t="s">
        <v>179</v>
      </c>
      <c r="CN608" s="129">
        <v>4.5999999999999999E-3</v>
      </c>
      <c r="CO608" s="129" t="s">
        <v>179</v>
      </c>
      <c r="CP608" s="129">
        <v>8.0000000000000004E-4</v>
      </c>
      <c r="CQ608" s="129" t="s">
        <v>179</v>
      </c>
      <c r="CR608" s="129">
        <v>3.3999999999999998E-3</v>
      </c>
      <c r="CS608" s="129" t="s">
        <v>179</v>
      </c>
      <c r="CT608" s="129">
        <v>1.8E-3</v>
      </c>
      <c r="CU608" s="129" t="s">
        <v>18</v>
      </c>
      <c r="CV608" s="129"/>
      <c r="CW608" s="129" t="s">
        <v>18</v>
      </c>
      <c r="CX608" s="129"/>
      <c r="CY608" s="129" t="s">
        <v>179</v>
      </c>
      <c r="CZ608" s="129">
        <v>5.9999999999999995E-4</v>
      </c>
      <c r="DA608" s="129" t="s">
        <v>179</v>
      </c>
      <c r="DB608" s="129">
        <v>5.9999999999999995E-4</v>
      </c>
      <c r="DC608" s="129" t="s">
        <v>179</v>
      </c>
      <c r="DD608" s="129">
        <v>5.9999999999999995E-4</v>
      </c>
      <c r="DE608" s="129" t="s">
        <v>179</v>
      </c>
      <c r="DF608" s="129">
        <v>5.9999999999999995E-4</v>
      </c>
      <c r="DG608" s="129" t="s">
        <v>179</v>
      </c>
      <c r="DH608" s="129">
        <v>4.0000000000000002E-4</v>
      </c>
      <c r="DI608" s="129" t="s">
        <v>179</v>
      </c>
      <c r="DJ608" s="129">
        <v>4.0000000000000002E-4</v>
      </c>
      <c r="DK608" s="129" t="s">
        <v>6113</v>
      </c>
      <c r="DL608" s="129" t="s">
        <v>59</v>
      </c>
      <c r="DM608" s="129"/>
      <c r="DN608" s="129"/>
      <c r="DO608" s="129"/>
      <c r="DP608" s="129"/>
      <c r="DQ608" s="129"/>
      <c r="DR608" s="129"/>
      <c r="DS608" s="129">
        <v>4</v>
      </c>
      <c r="DT608" s="129" t="s">
        <v>1630</v>
      </c>
    </row>
    <row r="609" spans="1:124">
      <c r="A609" s="129">
        <v>427</v>
      </c>
      <c r="B609" s="128">
        <v>44759.789583333331</v>
      </c>
      <c r="C609" s="129" t="s">
        <v>52</v>
      </c>
      <c r="D609" s="129">
        <v>0</v>
      </c>
      <c r="E609" s="129">
        <v>0</v>
      </c>
      <c r="F609" s="129">
        <v>0</v>
      </c>
      <c r="G609" s="129" t="s">
        <v>54</v>
      </c>
      <c r="H609" s="129" t="s">
        <v>55</v>
      </c>
      <c r="I609" s="129" t="s">
        <v>55</v>
      </c>
      <c r="J609" s="129" t="s">
        <v>55</v>
      </c>
      <c r="K609" s="129" t="s">
        <v>18</v>
      </c>
      <c r="L609" s="129">
        <v>90</v>
      </c>
      <c r="M609" s="129" t="s">
        <v>173</v>
      </c>
      <c r="N609" s="129">
        <v>0</v>
      </c>
      <c r="O609" s="129" t="s">
        <v>173</v>
      </c>
      <c r="P609" s="129">
        <v>0</v>
      </c>
      <c r="Q609" s="129" t="s">
        <v>173</v>
      </c>
      <c r="R609" s="129">
        <v>0</v>
      </c>
      <c r="S609" s="129">
        <v>2</v>
      </c>
      <c r="T609" s="129" t="s">
        <v>174</v>
      </c>
      <c r="U609" s="129">
        <v>3.0945999999999998</v>
      </c>
      <c r="V609" s="129">
        <v>0.64319999999999999</v>
      </c>
      <c r="W609" s="129" t="s">
        <v>6114</v>
      </c>
      <c r="X609" s="129">
        <v>0.3155</v>
      </c>
      <c r="Y609" s="129">
        <v>37.070599999999999</v>
      </c>
      <c r="Z609" s="129">
        <v>0.34699999999999998</v>
      </c>
      <c r="AA609" s="129" t="s">
        <v>944</v>
      </c>
      <c r="AB609" s="129">
        <v>1.52E-2</v>
      </c>
      <c r="AC609" s="129" t="s">
        <v>179</v>
      </c>
      <c r="AD609" s="129">
        <v>9.1999999999999998E-3</v>
      </c>
      <c r="AE609" s="129" t="s">
        <v>179</v>
      </c>
      <c r="AF609" s="129">
        <v>1.78E-2</v>
      </c>
      <c r="AG609" s="129">
        <v>0.18099999999999999</v>
      </c>
      <c r="AH609" s="129">
        <v>7.9000000000000008E-3</v>
      </c>
      <c r="AI609" s="129">
        <v>7.5430000000000001</v>
      </c>
      <c r="AJ609" s="129">
        <v>3.2399999999999998E-2</v>
      </c>
      <c r="AK609" s="129">
        <v>0.71660000000000001</v>
      </c>
      <c r="AL609" s="129">
        <v>8.3999999999999995E-3</v>
      </c>
      <c r="AM609" s="129" t="s">
        <v>1461</v>
      </c>
      <c r="AN609" s="129">
        <v>8.3999999999999995E-3</v>
      </c>
      <c r="AO609" s="129" t="s">
        <v>239</v>
      </c>
      <c r="AP609" s="129">
        <v>4.1999999999999997E-3</v>
      </c>
      <c r="AQ609" s="129">
        <v>0.1056</v>
      </c>
      <c r="AR609" s="129">
        <v>5.0000000000000001E-3</v>
      </c>
      <c r="AS609" s="129" t="s">
        <v>6115</v>
      </c>
      <c r="AT609" s="129">
        <v>2.6700000000000002E-2</v>
      </c>
      <c r="AU609" s="129" t="s">
        <v>179</v>
      </c>
      <c r="AV609" s="129">
        <v>3.8E-3</v>
      </c>
      <c r="AW609" s="129">
        <v>5.5999999999999999E-3</v>
      </c>
      <c r="AX609" s="129">
        <v>8.9999999999999998E-4</v>
      </c>
      <c r="AY609" s="129" t="s">
        <v>303</v>
      </c>
      <c r="AZ609" s="129">
        <v>6.9999999999999999E-4</v>
      </c>
      <c r="BA609" s="129">
        <v>6.1000000000000004E-3</v>
      </c>
      <c r="BB609" s="129">
        <v>6.9999999999999999E-4</v>
      </c>
      <c r="BC609" s="129" t="s">
        <v>304</v>
      </c>
      <c r="BD609" s="129">
        <v>5.0000000000000001E-4</v>
      </c>
      <c r="BE609" s="129" t="s">
        <v>179</v>
      </c>
      <c r="BF609" s="129">
        <v>2.9999999999999997E-4</v>
      </c>
      <c r="BG609" s="129" t="s">
        <v>179</v>
      </c>
      <c r="BH609" s="129">
        <v>1E-4</v>
      </c>
      <c r="BI609" s="129" t="s">
        <v>318</v>
      </c>
      <c r="BJ609" s="129">
        <v>2.0000000000000001E-4</v>
      </c>
      <c r="BK609" s="129">
        <v>1.2E-2</v>
      </c>
      <c r="BL609" s="129">
        <v>5.0000000000000001E-4</v>
      </c>
      <c r="BM609" s="129">
        <v>3.0999999999999999E-3</v>
      </c>
      <c r="BN609" s="129">
        <v>2.9999999999999997E-4</v>
      </c>
      <c r="BO609" s="129" t="s">
        <v>242</v>
      </c>
      <c r="BP609" s="129">
        <v>5.9999999999999995E-4</v>
      </c>
      <c r="BQ609" s="129" t="s">
        <v>179</v>
      </c>
      <c r="BR609" s="129">
        <v>2.9999999999999997E-4</v>
      </c>
      <c r="BS609" s="129" t="s">
        <v>179</v>
      </c>
      <c r="BT609" s="129">
        <v>4.0000000000000002E-4</v>
      </c>
      <c r="BU609" s="129" t="s">
        <v>179</v>
      </c>
      <c r="BV609" s="129">
        <v>5.9999999999999995E-4</v>
      </c>
      <c r="BW609" s="129" t="s">
        <v>245</v>
      </c>
      <c r="BX609" s="129">
        <v>8.0000000000000004E-4</v>
      </c>
      <c r="BY609" s="129" t="s">
        <v>179</v>
      </c>
      <c r="BZ609" s="129">
        <v>1.1000000000000001E-3</v>
      </c>
      <c r="CA609" s="129" t="s">
        <v>211</v>
      </c>
      <c r="CB609" s="129">
        <v>8.0000000000000004E-4</v>
      </c>
      <c r="CC609" s="129" t="s">
        <v>179</v>
      </c>
      <c r="CD609" s="129">
        <v>2.2000000000000001E-3</v>
      </c>
      <c r="CE609" s="129" t="s">
        <v>179</v>
      </c>
      <c r="CF609" s="129">
        <v>2.2000000000000001E-3</v>
      </c>
      <c r="CG609" s="129" t="s">
        <v>216</v>
      </c>
      <c r="CH609" s="129">
        <v>1E-4</v>
      </c>
      <c r="CI609" s="129" t="s">
        <v>650</v>
      </c>
      <c r="CJ609" s="129">
        <v>7.7999999999999996E-3</v>
      </c>
      <c r="CK609" s="129" t="s">
        <v>179</v>
      </c>
      <c r="CL609" s="129">
        <v>1.15E-2</v>
      </c>
      <c r="CM609" s="129" t="s">
        <v>179</v>
      </c>
      <c r="CN609" s="129">
        <v>5.3E-3</v>
      </c>
      <c r="CO609" s="129" t="s">
        <v>179</v>
      </c>
      <c r="CP609" s="129">
        <v>8.9999999999999998E-4</v>
      </c>
      <c r="CQ609" s="129" t="s">
        <v>179</v>
      </c>
      <c r="CR609" s="129">
        <v>3.3E-3</v>
      </c>
      <c r="CS609" s="129" t="s">
        <v>179</v>
      </c>
      <c r="CT609" s="129">
        <v>2E-3</v>
      </c>
      <c r="CU609" s="129" t="s">
        <v>179</v>
      </c>
      <c r="CV609" s="129">
        <v>8.0000000000000004E-4</v>
      </c>
      <c r="CW609" s="129" t="s">
        <v>18</v>
      </c>
      <c r="CX609" s="129"/>
      <c r="CY609" s="129" t="s">
        <v>179</v>
      </c>
      <c r="CZ609" s="129">
        <v>5.9999999999999995E-4</v>
      </c>
      <c r="DA609" s="129" t="s">
        <v>179</v>
      </c>
      <c r="DB609" s="129">
        <v>5.9999999999999995E-4</v>
      </c>
      <c r="DC609" s="129" t="s">
        <v>179</v>
      </c>
      <c r="DD609" s="129">
        <v>5.9999999999999995E-4</v>
      </c>
      <c r="DE609" s="129" t="s">
        <v>179</v>
      </c>
      <c r="DF609" s="129">
        <v>5.9999999999999995E-4</v>
      </c>
      <c r="DG609" s="129" t="s">
        <v>179</v>
      </c>
      <c r="DH609" s="129">
        <v>4.0000000000000002E-4</v>
      </c>
      <c r="DI609" s="129" t="s">
        <v>179</v>
      </c>
      <c r="DJ609" s="129">
        <v>4.0000000000000002E-4</v>
      </c>
      <c r="DK609" s="129" t="s">
        <v>6113</v>
      </c>
      <c r="DL609" s="129" t="s">
        <v>59</v>
      </c>
      <c r="DM609" s="129"/>
      <c r="DN609" s="129"/>
      <c r="DO609" s="129"/>
      <c r="DP609" s="129"/>
      <c r="DQ609" s="129"/>
      <c r="DR609" s="129"/>
      <c r="DS609" s="129">
        <v>15</v>
      </c>
      <c r="DT609" s="129" t="s">
        <v>1596</v>
      </c>
    </row>
    <row r="610" spans="1:124">
      <c r="A610" s="129">
        <v>428</v>
      </c>
      <c r="B610" s="128">
        <v>44759.791666666664</v>
      </c>
      <c r="C610" s="129" t="s">
        <v>52</v>
      </c>
      <c r="D610" s="129">
        <v>0</v>
      </c>
      <c r="E610" s="129">
        <v>0</v>
      </c>
      <c r="F610" s="129">
        <v>0</v>
      </c>
      <c r="G610" s="129" t="s">
        <v>54</v>
      </c>
      <c r="H610" s="129" t="s">
        <v>55</v>
      </c>
      <c r="I610" s="129" t="s">
        <v>55</v>
      </c>
      <c r="J610" s="129" t="s">
        <v>55</v>
      </c>
      <c r="K610" s="129" t="s">
        <v>18</v>
      </c>
      <c r="L610" s="129">
        <v>90</v>
      </c>
      <c r="M610" s="129" t="s">
        <v>173</v>
      </c>
      <c r="N610" s="129">
        <v>0</v>
      </c>
      <c r="O610" s="129" t="s">
        <v>173</v>
      </c>
      <c r="P610" s="129">
        <v>0</v>
      </c>
      <c r="Q610" s="129" t="s">
        <v>173</v>
      </c>
      <c r="R610" s="129">
        <v>0</v>
      </c>
      <c r="S610" s="129">
        <v>2</v>
      </c>
      <c r="T610" s="129" t="s">
        <v>174</v>
      </c>
      <c r="U610" s="129">
        <v>3.1452</v>
      </c>
      <c r="V610" s="129">
        <v>0.65229999999999999</v>
      </c>
      <c r="W610" s="129" t="s">
        <v>6116</v>
      </c>
      <c r="X610" s="129">
        <v>0.3448</v>
      </c>
      <c r="Y610" s="129">
        <v>38.283299999999997</v>
      </c>
      <c r="Z610" s="129">
        <v>0.35270000000000001</v>
      </c>
      <c r="AA610" s="129" t="s">
        <v>1589</v>
      </c>
      <c r="AB610" s="129">
        <v>1.5599999999999999E-2</v>
      </c>
      <c r="AC610" s="129" t="s">
        <v>179</v>
      </c>
      <c r="AD610" s="129">
        <v>8.9999999999999993E-3</v>
      </c>
      <c r="AE610" s="129" t="s">
        <v>179</v>
      </c>
      <c r="AF610" s="129">
        <v>1.77E-2</v>
      </c>
      <c r="AG610" s="129">
        <v>0.14810000000000001</v>
      </c>
      <c r="AH610" s="129">
        <v>7.7999999999999996E-3</v>
      </c>
      <c r="AI610" s="129">
        <v>8.0502000000000002</v>
      </c>
      <c r="AJ610" s="129">
        <v>3.3300000000000003E-2</v>
      </c>
      <c r="AK610" s="129">
        <v>0.60740000000000005</v>
      </c>
      <c r="AL610" s="129">
        <v>7.9000000000000008E-3</v>
      </c>
      <c r="AM610" s="129" t="s">
        <v>360</v>
      </c>
      <c r="AN610" s="129">
        <v>8.2000000000000007E-3</v>
      </c>
      <c r="AO610" s="129" t="s">
        <v>359</v>
      </c>
      <c r="AP610" s="129">
        <v>4.0000000000000001E-3</v>
      </c>
      <c r="AQ610" s="129">
        <v>8.2500000000000004E-2</v>
      </c>
      <c r="AR610" s="129">
        <v>4.3E-3</v>
      </c>
      <c r="AS610" s="129" t="s">
        <v>6117</v>
      </c>
      <c r="AT610" s="129">
        <v>2.3800000000000002E-2</v>
      </c>
      <c r="AU610" s="129" t="s">
        <v>412</v>
      </c>
      <c r="AV610" s="129">
        <v>3.3999999999999998E-3</v>
      </c>
      <c r="AW610" s="129">
        <v>6.1999999999999998E-3</v>
      </c>
      <c r="AX610" s="129">
        <v>8.9999999999999998E-4</v>
      </c>
      <c r="AY610" s="129" t="s">
        <v>1046</v>
      </c>
      <c r="AZ610" s="129">
        <v>5.9999999999999995E-4</v>
      </c>
      <c r="BA610" s="129">
        <v>5.7999999999999996E-3</v>
      </c>
      <c r="BB610" s="129">
        <v>5.9999999999999995E-4</v>
      </c>
      <c r="BC610" s="129" t="s">
        <v>267</v>
      </c>
      <c r="BD610" s="129">
        <v>4.0000000000000002E-4</v>
      </c>
      <c r="BE610" s="129" t="s">
        <v>179</v>
      </c>
      <c r="BF610" s="129">
        <v>2.9999999999999997E-4</v>
      </c>
      <c r="BG610" s="129" t="s">
        <v>216</v>
      </c>
      <c r="BH610" s="129">
        <v>1E-4</v>
      </c>
      <c r="BI610" s="129" t="s">
        <v>318</v>
      </c>
      <c r="BJ610" s="129">
        <v>2.0000000000000001E-4</v>
      </c>
      <c r="BK610" s="129">
        <v>1.37E-2</v>
      </c>
      <c r="BL610" s="129">
        <v>5.0000000000000001E-4</v>
      </c>
      <c r="BM610" s="129">
        <v>2.3999999999999998E-3</v>
      </c>
      <c r="BN610" s="129">
        <v>2.9999999999999997E-4</v>
      </c>
      <c r="BO610" s="129" t="s">
        <v>244</v>
      </c>
      <c r="BP610" s="129">
        <v>5.9999999999999995E-4</v>
      </c>
      <c r="BQ610" s="129" t="s">
        <v>179</v>
      </c>
      <c r="BR610" s="129">
        <v>2.9999999999999997E-4</v>
      </c>
      <c r="BS610" s="129" t="s">
        <v>179</v>
      </c>
      <c r="BT610" s="129">
        <v>4.0000000000000002E-4</v>
      </c>
      <c r="BU610" s="129" t="s">
        <v>179</v>
      </c>
      <c r="BV610" s="129">
        <v>6.9999999999999999E-4</v>
      </c>
      <c r="BW610" s="129" t="s">
        <v>18</v>
      </c>
      <c r="BX610" s="129"/>
      <c r="BY610" s="129" t="s">
        <v>18</v>
      </c>
      <c r="BZ610" s="129"/>
      <c r="CA610" s="129" t="s">
        <v>179</v>
      </c>
      <c r="CB610" s="129">
        <v>8.0000000000000004E-4</v>
      </c>
      <c r="CC610" s="129" t="s">
        <v>179</v>
      </c>
      <c r="CD610" s="129">
        <v>2E-3</v>
      </c>
      <c r="CE610" s="129" t="s">
        <v>179</v>
      </c>
      <c r="CF610" s="129">
        <v>2.3E-3</v>
      </c>
      <c r="CG610" s="129" t="s">
        <v>179</v>
      </c>
      <c r="CH610" s="129">
        <v>1E-4</v>
      </c>
      <c r="CI610" s="129" t="s">
        <v>179</v>
      </c>
      <c r="CJ610" s="129">
        <v>6.7999999999999996E-3</v>
      </c>
      <c r="CK610" s="129" t="s">
        <v>179</v>
      </c>
      <c r="CL610" s="129">
        <v>1.06E-2</v>
      </c>
      <c r="CM610" s="129" t="s">
        <v>638</v>
      </c>
      <c r="CN610" s="129">
        <v>4.7999999999999996E-3</v>
      </c>
      <c r="CO610" s="129" t="s">
        <v>179</v>
      </c>
      <c r="CP610" s="129">
        <v>8.0000000000000004E-4</v>
      </c>
      <c r="CQ610" s="129" t="s">
        <v>179</v>
      </c>
      <c r="CR610" s="129">
        <v>3.0999999999999999E-3</v>
      </c>
      <c r="CS610" s="129" t="s">
        <v>179</v>
      </c>
      <c r="CT610" s="129">
        <v>1.8E-3</v>
      </c>
      <c r="CU610" s="129" t="s">
        <v>18</v>
      </c>
      <c r="CV610" s="129"/>
      <c r="CW610" s="129" t="s">
        <v>18</v>
      </c>
      <c r="CX610" s="129"/>
      <c r="CY610" s="129" t="s">
        <v>179</v>
      </c>
      <c r="CZ610" s="129">
        <v>5.9999999999999995E-4</v>
      </c>
      <c r="DA610" s="129" t="s">
        <v>179</v>
      </c>
      <c r="DB610" s="129">
        <v>5.0000000000000001E-4</v>
      </c>
      <c r="DC610" s="129" t="s">
        <v>179</v>
      </c>
      <c r="DD610" s="129">
        <v>5.0000000000000001E-4</v>
      </c>
      <c r="DE610" s="129" t="s">
        <v>179</v>
      </c>
      <c r="DF610" s="129">
        <v>5.0000000000000001E-4</v>
      </c>
      <c r="DG610" s="129" t="s">
        <v>179</v>
      </c>
      <c r="DH610" s="129">
        <v>4.0000000000000002E-4</v>
      </c>
      <c r="DI610" s="129" t="s">
        <v>179</v>
      </c>
      <c r="DJ610" s="129">
        <v>4.0000000000000002E-4</v>
      </c>
      <c r="DK610" s="129" t="s">
        <v>6113</v>
      </c>
      <c r="DL610" s="129" t="s">
        <v>59</v>
      </c>
      <c r="DM610" s="129"/>
      <c r="DN610" s="129"/>
      <c r="DO610" s="129"/>
      <c r="DP610" s="129"/>
      <c r="DQ610" s="129"/>
      <c r="DR610" s="129"/>
      <c r="DS610" s="129">
        <v>63</v>
      </c>
      <c r="DT610" s="129" t="s">
        <v>1648</v>
      </c>
    </row>
    <row r="611" spans="1:124">
      <c r="A611" s="129">
        <v>429</v>
      </c>
      <c r="B611" s="128">
        <v>44759.793055555558</v>
      </c>
      <c r="C611" s="129" t="s">
        <v>52</v>
      </c>
      <c r="D611" s="129">
        <v>0</v>
      </c>
      <c r="E611" s="129">
        <v>0</v>
      </c>
      <c r="F611" s="129">
        <v>0</v>
      </c>
      <c r="G611" s="129" t="s">
        <v>54</v>
      </c>
      <c r="H611" s="129" t="s">
        <v>55</v>
      </c>
      <c r="I611" s="129" t="s">
        <v>55</v>
      </c>
      <c r="J611" s="129" t="s">
        <v>55</v>
      </c>
      <c r="K611" s="129" t="s">
        <v>18</v>
      </c>
      <c r="L611" s="129">
        <v>90</v>
      </c>
      <c r="M611" s="129" t="s">
        <v>173</v>
      </c>
      <c r="N611" s="129">
        <v>0</v>
      </c>
      <c r="O611" s="129" t="s">
        <v>173</v>
      </c>
      <c r="P611" s="129">
        <v>0</v>
      </c>
      <c r="Q611" s="129" t="s">
        <v>173</v>
      </c>
      <c r="R611" s="129">
        <v>0</v>
      </c>
      <c r="S611" s="129">
        <v>2</v>
      </c>
      <c r="T611" s="129" t="s">
        <v>174</v>
      </c>
      <c r="U611" s="129">
        <v>3.802</v>
      </c>
      <c r="V611" s="129">
        <v>0.64529999999999998</v>
      </c>
      <c r="W611" s="129" t="s">
        <v>6118</v>
      </c>
      <c r="X611" s="129">
        <v>0.32829999999999998</v>
      </c>
      <c r="Y611" s="129">
        <v>38.7468</v>
      </c>
      <c r="Z611" s="129">
        <v>0.35410000000000003</v>
      </c>
      <c r="AA611" s="129" t="s">
        <v>4163</v>
      </c>
      <c r="AB611" s="129">
        <v>1.55E-2</v>
      </c>
      <c r="AC611" s="129" t="s">
        <v>179</v>
      </c>
      <c r="AD611" s="129">
        <v>8.6E-3</v>
      </c>
      <c r="AE611" s="129" t="s">
        <v>179</v>
      </c>
      <c r="AF611" s="129">
        <v>1.77E-2</v>
      </c>
      <c r="AG611" s="129">
        <v>0.1341</v>
      </c>
      <c r="AH611" s="129">
        <v>7.1999999999999998E-3</v>
      </c>
      <c r="AI611" s="129">
        <v>7.6973000000000003</v>
      </c>
      <c r="AJ611" s="129">
        <v>3.2500000000000001E-2</v>
      </c>
      <c r="AK611" s="129">
        <v>0.70079999999999998</v>
      </c>
      <c r="AL611" s="129">
        <v>8.3000000000000001E-3</v>
      </c>
      <c r="AM611" s="129" t="s">
        <v>1930</v>
      </c>
      <c r="AN611" s="129">
        <v>8.3999999999999995E-3</v>
      </c>
      <c r="AO611" s="129" t="s">
        <v>322</v>
      </c>
      <c r="AP611" s="129">
        <v>4.0000000000000001E-3</v>
      </c>
      <c r="AQ611" s="129">
        <v>9.8500000000000004E-2</v>
      </c>
      <c r="AR611" s="129">
        <v>4.7000000000000002E-3</v>
      </c>
      <c r="AS611" s="129" t="s">
        <v>6119</v>
      </c>
      <c r="AT611" s="129">
        <v>2.3900000000000001E-2</v>
      </c>
      <c r="AU611" s="129" t="s">
        <v>210</v>
      </c>
      <c r="AV611" s="129">
        <v>3.3999999999999998E-3</v>
      </c>
      <c r="AW611" s="129">
        <v>1.55E-2</v>
      </c>
      <c r="AX611" s="129">
        <v>1.2999999999999999E-3</v>
      </c>
      <c r="AY611" s="129" t="s">
        <v>266</v>
      </c>
      <c r="AZ611" s="129">
        <v>8.0000000000000004E-4</v>
      </c>
      <c r="BA611" s="129">
        <v>6.1000000000000004E-3</v>
      </c>
      <c r="BB611" s="129">
        <v>6.9999999999999999E-4</v>
      </c>
      <c r="BC611" s="129" t="s">
        <v>304</v>
      </c>
      <c r="BD611" s="129">
        <v>5.0000000000000001E-4</v>
      </c>
      <c r="BE611" s="129" t="s">
        <v>179</v>
      </c>
      <c r="BF611" s="129">
        <v>2.9999999999999997E-4</v>
      </c>
      <c r="BG611" s="129" t="s">
        <v>179</v>
      </c>
      <c r="BH611" s="129">
        <v>1E-4</v>
      </c>
      <c r="BI611" s="129" t="s">
        <v>286</v>
      </c>
      <c r="BJ611" s="129">
        <v>2.0000000000000001E-4</v>
      </c>
      <c r="BK611" s="129">
        <v>1.1900000000000001E-2</v>
      </c>
      <c r="BL611" s="129">
        <v>5.0000000000000001E-4</v>
      </c>
      <c r="BM611" s="129">
        <v>2.8E-3</v>
      </c>
      <c r="BN611" s="129">
        <v>2.9999999999999997E-4</v>
      </c>
      <c r="BO611" s="129" t="s">
        <v>377</v>
      </c>
      <c r="BP611" s="129">
        <v>5.9999999999999995E-4</v>
      </c>
      <c r="BQ611" s="129" t="s">
        <v>179</v>
      </c>
      <c r="BR611" s="129">
        <v>2.9999999999999997E-4</v>
      </c>
      <c r="BS611" s="129" t="s">
        <v>179</v>
      </c>
      <c r="BT611" s="129">
        <v>4.0000000000000002E-4</v>
      </c>
      <c r="BU611" s="129" t="s">
        <v>179</v>
      </c>
      <c r="BV611" s="129">
        <v>6.9999999999999999E-4</v>
      </c>
      <c r="BW611" s="129" t="s">
        <v>18</v>
      </c>
      <c r="BX611" s="129"/>
      <c r="BY611" s="129" t="s">
        <v>18</v>
      </c>
      <c r="BZ611" s="129"/>
      <c r="CA611" s="129" t="s">
        <v>179</v>
      </c>
      <c r="CB611" s="129">
        <v>8.0000000000000004E-4</v>
      </c>
      <c r="CC611" s="129" t="s">
        <v>179</v>
      </c>
      <c r="CD611" s="129">
        <v>2E-3</v>
      </c>
      <c r="CE611" s="129" t="s">
        <v>179</v>
      </c>
      <c r="CF611" s="129">
        <v>2.3E-3</v>
      </c>
      <c r="CG611" s="129" t="s">
        <v>216</v>
      </c>
      <c r="CH611" s="129">
        <v>1E-4</v>
      </c>
      <c r="CI611" s="129" t="s">
        <v>179</v>
      </c>
      <c r="CJ611" s="129">
        <v>7.3000000000000001E-3</v>
      </c>
      <c r="CK611" s="129" t="s">
        <v>179</v>
      </c>
      <c r="CL611" s="129">
        <v>1.0999999999999999E-2</v>
      </c>
      <c r="CM611" s="129" t="s">
        <v>179</v>
      </c>
      <c r="CN611" s="129">
        <v>4.3E-3</v>
      </c>
      <c r="CO611" s="129" t="s">
        <v>179</v>
      </c>
      <c r="CP611" s="129">
        <v>8.0000000000000004E-4</v>
      </c>
      <c r="CQ611" s="129" t="s">
        <v>179</v>
      </c>
      <c r="CR611" s="129">
        <v>3.2000000000000002E-3</v>
      </c>
      <c r="CS611" s="129" t="s">
        <v>179</v>
      </c>
      <c r="CT611" s="129">
        <v>1.8E-3</v>
      </c>
      <c r="CU611" s="129" t="s">
        <v>179</v>
      </c>
      <c r="CV611" s="129">
        <v>8.0000000000000004E-4</v>
      </c>
      <c r="CW611" s="129" t="s">
        <v>18</v>
      </c>
      <c r="CX611" s="129"/>
      <c r="CY611" s="129" t="s">
        <v>179</v>
      </c>
      <c r="CZ611" s="129">
        <v>5.9999999999999995E-4</v>
      </c>
      <c r="DA611" s="129" t="s">
        <v>179</v>
      </c>
      <c r="DB611" s="129">
        <v>5.0000000000000001E-4</v>
      </c>
      <c r="DC611" s="129" t="s">
        <v>179</v>
      </c>
      <c r="DD611" s="129">
        <v>5.0000000000000001E-4</v>
      </c>
      <c r="DE611" s="129" t="s">
        <v>179</v>
      </c>
      <c r="DF611" s="129">
        <v>5.9999999999999995E-4</v>
      </c>
      <c r="DG611" s="129" t="s">
        <v>179</v>
      </c>
      <c r="DH611" s="129">
        <v>4.0000000000000002E-4</v>
      </c>
      <c r="DI611" s="129" t="s">
        <v>179</v>
      </c>
      <c r="DJ611" s="129">
        <v>4.0000000000000002E-4</v>
      </c>
      <c r="DK611" s="129" t="s">
        <v>6113</v>
      </c>
      <c r="DL611" s="129" t="s">
        <v>59</v>
      </c>
      <c r="DM611" s="129"/>
      <c r="DN611" s="129"/>
      <c r="DO611" s="129"/>
      <c r="DP611" s="129"/>
      <c r="DQ611" s="129"/>
      <c r="DR611" s="129"/>
      <c r="DS611" s="129">
        <v>71</v>
      </c>
      <c r="DT611" s="129" t="s">
        <v>6006</v>
      </c>
    </row>
    <row r="612" spans="1:124">
      <c r="A612" s="129">
        <v>268</v>
      </c>
      <c r="B612" s="128">
        <v>44756.796527777777</v>
      </c>
      <c r="C612" s="129" t="s">
        <v>52</v>
      </c>
      <c r="D612" s="129">
        <v>0</v>
      </c>
      <c r="E612" s="129">
        <v>0</v>
      </c>
      <c r="F612" s="129">
        <v>0</v>
      </c>
      <c r="G612" s="129" t="s">
        <v>54</v>
      </c>
      <c r="H612" s="129" t="s">
        <v>55</v>
      </c>
      <c r="I612" s="129" t="s">
        <v>55</v>
      </c>
      <c r="J612" s="129" t="s">
        <v>55</v>
      </c>
      <c r="K612" s="129" t="s">
        <v>18</v>
      </c>
      <c r="L612" s="129">
        <v>90</v>
      </c>
      <c r="M612" s="129" t="s">
        <v>173</v>
      </c>
      <c r="N612" s="129">
        <v>0</v>
      </c>
      <c r="O612" s="129" t="s">
        <v>173</v>
      </c>
      <c r="P612" s="129">
        <v>0</v>
      </c>
      <c r="Q612" s="129" t="s">
        <v>173</v>
      </c>
      <c r="R612" s="129">
        <v>0</v>
      </c>
      <c r="S612" s="129">
        <v>2</v>
      </c>
      <c r="T612" s="129" t="s">
        <v>174</v>
      </c>
      <c r="U612" s="129">
        <v>4.3037000000000001</v>
      </c>
      <c r="V612" s="129">
        <v>0.67500000000000004</v>
      </c>
      <c r="W612" s="129" t="s">
        <v>6120</v>
      </c>
      <c r="X612" s="129">
        <v>0.32979999999999998</v>
      </c>
      <c r="Y612" s="129">
        <v>39.094900000000003</v>
      </c>
      <c r="Z612" s="129">
        <v>0.35780000000000001</v>
      </c>
      <c r="AA612" s="129" t="s">
        <v>179</v>
      </c>
      <c r="AB612" s="129">
        <v>1.5299999999999999E-2</v>
      </c>
      <c r="AC612" s="129" t="s">
        <v>179</v>
      </c>
      <c r="AD612" s="129">
        <v>8.5000000000000006E-3</v>
      </c>
      <c r="AE612" s="129" t="s">
        <v>179</v>
      </c>
      <c r="AF612" s="129">
        <v>1.6799999999999999E-2</v>
      </c>
      <c r="AG612" s="129">
        <v>0.23569999999999999</v>
      </c>
      <c r="AH612" s="129">
        <v>8.6E-3</v>
      </c>
      <c r="AI612" s="129">
        <v>7.9958</v>
      </c>
      <c r="AJ612" s="129">
        <v>3.3300000000000003E-2</v>
      </c>
      <c r="AK612" s="129">
        <v>0.75380000000000003</v>
      </c>
      <c r="AL612" s="129">
        <v>8.6E-3</v>
      </c>
      <c r="AM612" s="129" t="s">
        <v>534</v>
      </c>
      <c r="AN612" s="129">
        <v>8.6999999999999994E-3</v>
      </c>
      <c r="AO612" s="129" t="s">
        <v>1300</v>
      </c>
      <c r="AP612" s="129">
        <v>4.3E-3</v>
      </c>
      <c r="AQ612" s="129">
        <v>0.11</v>
      </c>
      <c r="AR612" s="129">
        <v>5.0000000000000001E-3</v>
      </c>
      <c r="AS612" s="129" t="s">
        <v>6121</v>
      </c>
      <c r="AT612" s="129">
        <v>2.5999999999999999E-2</v>
      </c>
      <c r="AU612" s="129" t="s">
        <v>625</v>
      </c>
      <c r="AV612" s="129">
        <v>3.7000000000000002E-3</v>
      </c>
      <c r="AW612" s="129">
        <v>8.3000000000000001E-3</v>
      </c>
      <c r="AX612" s="129">
        <v>1E-3</v>
      </c>
      <c r="AY612" s="129" t="s">
        <v>301</v>
      </c>
      <c r="AZ612" s="129">
        <v>6.9999999999999999E-4</v>
      </c>
      <c r="BA612" s="129">
        <v>7.4999999999999997E-3</v>
      </c>
      <c r="BB612" s="129">
        <v>6.9999999999999999E-4</v>
      </c>
      <c r="BC612" s="129" t="s">
        <v>304</v>
      </c>
      <c r="BD612" s="129">
        <v>5.0000000000000001E-4</v>
      </c>
      <c r="BE612" s="129" t="s">
        <v>179</v>
      </c>
      <c r="BF612" s="129">
        <v>2.9999999999999997E-4</v>
      </c>
      <c r="BG612" s="129" t="s">
        <v>179</v>
      </c>
      <c r="BH612" s="129">
        <v>1E-4</v>
      </c>
      <c r="BI612" s="129" t="s">
        <v>516</v>
      </c>
      <c r="BJ612" s="129">
        <v>2.0000000000000001E-4</v>
      </c>
      <c r="BK612" s="129">
        <v>1.2200000000000001E-2</v>
      </c>
      <c r="BL612" s="129">
        <v>5.0000000000000001E-4</v>
      </c>
      <c r="BM612" s="129">
        <v>2.8E-3</v>
      </c>
      <c r="BN612" s="129">
        <v>2.9999999999999997E-4</v>
      </c>
      <c r="BO612" s="129" t="s">
        <v>490</v>
      </c>
      <c r="BP612" s="129">
        <v>5.9999999999999995E-4</v>
      </c>
      <c r="BQ612" s="129" t="s">
        <v>179</v>
      </c>
      <c r="BR612" s="129">
        <v>2.9999999999999997E-4</v>
      </c>
      <c r="BS612" s="129" t="s">
        <v>179</v>
      </c>
      <c r="BT612" s="129">
        <v>4.0000000000000002E-4</v>
      </c>
      <c r="BU612" s="129" t="s">
        <v>179</v>
      </c>
      <c r="BV612" s="129">
        <v>6.9999999999999999E-4</v>
      </c>
      <c r="BW612" s="129" t="s">
        <v>179</v>
      </c>
      <c r="BX612" s="129">
        <v>8.9999999999999998E-4</v>
      </c>
      <c r="BY612" s="129" t="s">
        <v>179</v>
      </c>
      <c r="BZ612" s="129">
        <v>1.1000000000000001E-3</v>
      </c>
      <c r="CA612" s="129" t="s">
        <v>179</v>
      </c>
      <c r="CB612" s="129">
        <v>8.0000000000000004E-4</v>
      </c>
      <c r="CC612" s="129" t="s">
        <v>179</v>
      </c>
      <c r="CD612" s="129">
        <v>2E-3</v>
      </c>
      <c r="CE612" s="129" t="s">
        <v>179</v>
      </c>
      <c r="CF612" s="129">
        <v>2.3E-3</v>
      </c>
      <c r="CG612" s="129" t="s">
        <v>216</v>
      </c>
      <c r="CH612" s="129">
        <v>1E-4</v>
      </c>
      <c r="CI612" s="129" t="s">
        <v>179</v>
      </c>
      <c r="CJ612" s="129">
        <v>7.1999999999999998E-3</v>
      </c>
      <c r="CK612" s="129" t="s">
        <v>179</v>
      </c>
      <c r="CL612" s="129">
        <v>1.0800000000000001E-2</v>
      </c>
      <c r="CM612" s="129" t="s">
        <v>179</v>
      </c>
      <c r="CN612" s="129">
        <v>4.1999999999999997E-3</v>
      </c>
      <c r="CO612" s="129" t="s">
        <v>179</v>
      </c>
      <c r="CP612" s="129">
        <v>8.0000000000000004E-4</v>
      </c>
      <c r="CQ612" s="129" t="s">
        <v>179</v>
      </c>
      <c r="CR612" s="129">
        <v>3.0000000000000001E-3</v>
      </c>
      <c r="CS612" s="129" t="s">
        <v>179</v>
      </c>
      <c r="CT612" s="129">
        <v>1.9E-3</v>
      </c>
      <c r="CU612" s="129" t="s">
        <v>18</v>
      </c>
      <c r="CV612" s="129"/>
      <c r="CW612" s="129" t="s">
        <v>18</v>
      </c>
      <c r="CX612" s="129"/>
      <c r="CY612" s="129" t="s">
        <v>179</v>
      </c>
      <c r="CZ612" s="129">
        <v>5.9999999999999995E-4</v>
      </c>
      <c r="DA612" s="129" t="s">
        <v>179</v>
      </c>
      <c r="DB612" s="129">
        <v>5.9999999999999995E-4</v>
      </c>
      <c r="DC612" s="129" t="s">
        <v>179</v>
      </c>
      <c r="DD612" s="129">
        <v>5.9999999999999995E-4</v>
      </c>
      <c r="DE612" s="129" t="s">
        <v>179</v>
      </c>
      <c r="DF612" s="129">
        <v>5.9999999999999995E-4</v>
      </c>
      <c r="DG612" s="129" t="s">
        <v>179</v>
      </c>
      <c r="DH612" s="129">
        <v>4.0000000000000002E-4</v>
      </c>
      <c r="DI612" s="129" t="s">
        <v>179</v>
      </c>
      <c r="DJ612" s="129">
        <v>4.0000000000000002E-4</v>
      </c>
      <c r="DK612" s="129" t="s">
        <v>6122</v>
      </c>
      <c r="DL612" s="129" t="s">
        <v>59</v>
      </c>
      <c r="DM612" s="129"/>
      <c r="DN612" s="129"/>
      <c r="DO612" s="129"/>
      <c r="DP612" s="129"/>
      <c r="DQ612" s="129"/>
      <c r="DR612" s="129"/>
      <c r="DS612" s="129">
        <v>6</v>
      </c>
      <c r="DT612" s="129" t="s">
        <v>6016</v>
      </c>
    </row>
    <row r="613" spans="1:124">
      <c r="A613" s="129">
        <v>269</v>
      </c>
      <c r="B613" s="128">
        <v>44756.804861111108</v>
      </c>
      <c r="C613" s="129" t="s">
        <v>52</v>
      </c>
      <c r="D613" s="129">
        <v>0</v>
      </c>
      <c r="E613" s="129">
        <v>0</v>
      </c>
      <c r="F613" s="129">
        <v>0</v>
      </c>
      <c r="G613" s="129" t="s">
        <v>54</v>
      </c>
      <c r="H613" s="129" t="s">
        <v>55</v>
      </c>
      <c r="I613" s="129" t="s">
        <v>55</v>
      </c>
      <c r="J613" s="129" t="s">
        <v>55</v>
      </c>
      <c r="K613" s="129" t="s">
        <v>18</v>
      </c>
      <c r="L613" s="129">
        <v>90</v>
      </c>
      <c r="M613" s="129" t="s">
        <v>173</v>
      </c>
      <c r="N613" s="129">
        <v>0</v>
      </c>
      <c r="O613" s="129" t="s">
        <v>173</v>
      </c>
      <c r="P613" s="129">
        <v>0</v>
      </c>
      <c r="Q613" s="129" t="s">
        <v>173</v>
      </c>
      <c r="R613" s="129">
        <v>0</v>
      </c>
      <c r="S613" s="129">
        <v>2</v>
      </c>
      <c r="T613" s="129" t="s">
        <v>174</v>
      </c>
      <c r="U613" s="129">
        <v>3.6505999999999998</v>
      </c>
      <c r="V613" s="129">
        <v>0.63870000000000005</v>
      </c>
      <c r="W613" s="129" t="s">
        <v>6123</v>
      </c>
      <c r="X613" s="129">
        <v>0.3261</v>
      </c>
      <c r="Y613" s="129">
        <v>35.951000000000001</v>
      </c>
      <c r="Z613" s="129">
        <v>0.33900000000000002</v>
      </c>
      <c r="AA613" s="129" t="s">
        <v>298</v>
      </c>
      <c r="AB613" s="129">
        <v>1.4800000000000001E-2</v>
      </c>
      <c r="AC613" s="129" t="s">
        <v>179</v>
      </c>
      <c r="AD613" s="129">
        <v>8.2000000000000007E-3</v>
      </c>
      <c r="AE613" s="129" t="s">
        <v>179</v>
      </c>
      <c r="AF613" s="129">
        <v>1.6400000000000001E-2</v>
      </c>
      <c r="AG613" s="129">
        <v>0.18099999999999999</v>
      </c>
      <c r="AH613" s="129">
        <v>7.6E-3</v>
      </c>
      <c r="AI613" s="129">
        <v>7.4714999999999998</v>
      </c>
      <c r="AJ613" s="129">
        <v>3.1899999999999998E-2</v>
      </c>
      <c r="AK613" s="129">
        <v>0.58840000000000003</v>
      </c>
      <c r="AL613" s="129">
        <v>7.6E-3</v>
      </c>
      <c r="AM613" s="129" t="s">
        <v>410</v>
      </c>
      <c r="AN613" s="129">
        <v>7.7000000000000002E-3</v>
      </c>
      <c r="AO613" s="129" t="s">
        <v>374</v>
      </c>
      <c r="AP613" s="129">
        <v>3.8E-3</v>
      </c>
      <c r="AQ613" s="129">
        <v>8.43E-2</v>
      </c>
      <c r="AR613" s="129">
        <v>4.4000000000000003E-3</v>
      </c>
      <c r="AS613" s="129" t="s">
        <v>6124</v>
      </c>
      <c r="AT613" s="129">
        <v>2.3199999999999998E-2</v>
      </c>
      <c r="AU613" s="129" t="s">
        <v>215</v>
      </c>
      <c r="AV613" s="129">
        <v>3.3999999999999998E-3</v>
      </c>
      <c r="AW613" s="129">
        <v>5.5999999999999999E-3</v>
      </c>
      <c r="AX613" s="129">
        <v>8.9999999999999998E-4</v>
      </c>
      <c r="AY613" s="129" t="s">
        <v>330</v>
      </c>
      <c r="AZ613" s="129">
        <v>6.9999999999999999E-4</v>
      </c>
      <c r="BA613" s="129">
        <v>5.7999999999999996E-3</v>
      </c>
      <c r="BB613" s="129">
        <v>5.9999999999999995E-4</v>
      </c>
      <c r="BC613" s="129" t="s">
        <v>247</v>
      </c>
      <c r="BD613" s="129">
        <v>4.0000000000000002E-4</v>
      </c>
      <c r="BE613" s="129" t="s">
        <v>179</v>
      </c>
      <c r="BF613" s="129">
        <v>2.9999999999999997E-4</v>
      </c>
      <c r="BG613" s="129" t="s">
        <v>179</v>
      </c>
      <c r="BH613" s="129">
        <v>1E-4</v>
      </c>
      <c r="BI613" s="129" t="s">
        <v>318</v>
      </c>
      <c r="BJ613" s="129">
        <v>2.0000000000000001E-4</v>
      </c>
      <c r="BK613" s="129">
        <v>1.18E-2</v>
      </c>
      <c r="BL613" s="129">
        <v>5.0000000000000001E-4</v>
      </c>
      <c r="BM613" s="129">
        <v>2.5999999999999999E-3</v>
      </c>
      <c r="BN613" s="129">
        <v>2.9999999999999997E-4</v>
      </c>
      <c r="BO613" s="129" t="s">
        <v>424</v>
      </c>
      <c r="BP613" s="129">
        <v>5.9999999999999995E-4</v>
      </c>
      <c r="BQ613" s="129" t="s">
        <v>179</v>
      </c>
      <c r="BR613" s="129">
        <v>2.9999999999999997E-4</v>
      </c>
      <c r="BS613" s="129" t="s">
        <v>179</v>
      </c>
      <c r="BT613" s="129">
        <v>4.0000000000000002E-4</v>
      </c>
      <c r="BU613" s="129" t="s">
        <v>179</v>
      </c>
      <c r="BV613" s="129">
        <v>6.9999999999999999E-4</v>
      </c>
      <c r="BW613" s="129" t="s">
        <v>18</v>
      </c>
      <c r="BX613" s="129"/>
      <c r="BY613" s="129" t="s">
        <v>18</v>
      </c>
      <c r="BZ613" s="129"/>
      <c r="CA613" s="129" t="s">
        <v>179</v>
      </c>
      <c r="CB613" s="129">
        <v>8.0000000000000004E-4</v>
      </c>
      <c r="CC613" s="129" t="s">
        <v>179</v>
      </c>
      <c r="CD613" s="129">
        <v>2E-3</v>
      </c>
      <c r="CE613" s="129" t="s">
        <v>179</v>
      </c>
      <c r="CF613" s="129">
        <v>2.3E-3</v>
      </c>
      <c r="CG613" s="129" t="s">
        <v>179</v>
      </c>
      <c r="CH613" s="129">
        <v>1E-4</v>
      </c>
      <c r="CI613" s="129" t="s">
        <v>179</v>
      </c>
      <c r="CJ613" s="129">
        <v>7.4999999999999997E-3</v>
      </c>
      <c r="CK613" s="129" t="s">
        <v>179</v>
      </c>
      <c r="CL613" s="129">
        <v>1.09E-2</v>
      </c>
      <c r="CM613" s="129" t="s">
        <v>190</v>
      </c>
      <c r="CN613" s="129">
        <v>5.7999999999999996E-3</v>
      </c>
      <c r="CO613" s="129" t="s">
        <v>179</v>
      </c>
      <c r="CP613" s="129">
        <v>8.0000000000000004E-4</v>
      </c>
      <c r="CQ613" s="129" t="s">
        <v>179</v>
      </c>
      <c r="CR613" s="129">
        <v>3.3999999999999998E-3</v>
      </c>
      <c r="CS613" s="129" t="s">
        <v>179</v>
      </c>
      <c r="CT613" s="129">
        <v>1.9E-3</v>
      </c>
      <c r="CU613" s="129" t="s">
        <v>179</v>
      </c>
      <c r="CV613" s="129">
        <v>8.0000000000000004E-4</v>
      </c>
      <c r="CW613" s="129" t="s">
        <v>18</v>
      </c>
      <c r="CX613" s="129"/>
      <c r="CY613" s="129" t="s">
        <v>179</v>
      </c>
      <c r="CZ613" s="129">
        <v>5.9999999999999995E-4</v>
      </c>
      <c r="DA613" s="129" t="s">
        <v>179</v>
      </c>
      <c r="DB613" s="129">
        <v>5.9999999999999995E-4</v>
      </c>
      <c r="DC613" s="129" t="s">
        <v>179</v>
      </c>
      <c r="DD613" s="129">
        <v>5.0000000000000001E-4</v>
      </c>
      <c r="DE613" s="129" t="s">
        <v>179</v>
      </c>
      <c r="DF613" s="129">
        <v>5.9999999999999995E-4</v>
      </c>
      <c r="DG613" s="129" t="s">
        <v>179</v>
      </c>
      <c r="DH613" s="129">
        <v>4.0000000000000002E-4</v>
      </c>
      <c r="DI613" s="129" t="s">
        <v>179</v>
      </c>
      <c r="DJ613" s="129">
        <v>4.0000000000000002E-4</v>
      </c>
      <c r="DK613" s="129" t="s">
        <v>6122</v>
      </c>
      <c r="DL613" s="129" t="s">
        <v>59</v>
      </c>
      <c r="DM613" s="129"/>
      <c r="DN613" s="129"/>
      <c r="DO613" s="129"/>
      <c r="DP613" s="129"/>
      <c r="DQ613" s="129"/>
      <c r="DR613" s="129"/>
      <c r="DS613" s="129">
        <v>27</v>
      </c>
      <c r="DT613" s="129" t="s">
        <v>5981</v>
      </c>
    </row>
    <row r="614" spans="1:124">
      <c r="A614" s="129">
        <v>270</v>
      </c>
      <c r="B614" s="128">
        <v>44756.806944444441</v>
      </c>
      <c r="C614" s="129" t="s">
        <v>52</v>
      </c>
      <c r="D614" s="129">
        <v>0</v>
      </c>
      <c r="E614" s="129">
        <v>0</v>
      </c>
      <c r="F614" s="129">
        <v>0</v>
      </c>
      <c r="G614" s="129" t="s">
        <v>54</v>
      </c>
      <c r="H614" s="129" t="s">
        <v>55</v>
      </c>
      <c r="I614" s="129" t="s">
        <v>55</v>
      </c>
      <c r="J614" s="129" t="s">
        <v>55</v>
      </c>
      <c r="K614" s="129" t="s">
        <v>18</v>
      </c>
      <c r="L614" s="129">
        <v>90</v>
      </c>
      <c r="M614" s="129" t="s">
        <v>173</v>
      </c>
      <c r="N614" s="129">
        <v>0</v>
      </c>
      <c r="O614" s="129" t="s">
        <v>173</v>
      </c>
      <c r="P614" s="129">
        <v>0</v>
      </c>
      <c r="Q614" s="129" t="s">
        <v>173</v>
      </c>
      <c r="R614" s="129">
        <v>0</v>
      </c>
      <c r="S614" s="129">
        <v>2</v>
      </c>
      <c r="T614" s="129" t="s">
        <v>174</v>
      </c>
      <c r="U614" s="129">
        <v>3.4981</v>
      </c>
      <c r="V614" s="129">
        <v>0.65749999999999997</v>
      </c>
      <c r="W614" s="129" t="s">
        <v>6125</v>
      </c>
      <c r="X614" s="129">
        <v>0.33600000000000002</v>
      </c>
      <c r="Y614" s="129">
        <v>38.286700000000003</v>
      </c>
      <c r="Z614" s="129">
        <v>0.35170000000000001</v>
      </c>
      <c r="AA614" s="129" t="s">
        <v>326</v>
      </c>
      <c r="AB614" s="129">
        <v>1.54E-2</v>
      </c>
      <c r="AC614" s="129" t="s">
        <v>179</v>
      </c>
      <c r="AD614" s="129">
        <v>8.8999999999999999E-3</v>
      </c>
      <c r="AE614" s="129" t="s">
        <v>179</v>
      </c>
      <c r="AF614" s="129">
        <v>1.7399999999999999E-2</v>
      </c>
      <c r="AG614" s="129">
        <v>9.6600000000000005E-2</v>
      </c>
      <c r="AH614" s="129">
        <v>6.8999999999999999E-3</v>
      </c>
      <c r="AI614" s="129">
        <v>8.4629999999999992</v>
      </c>
      <c r="AJ614" s="129">
        <v>3.4099999999999998E-2</v>
      </c>
      <c r="AK614" s="129">
        <v>0.69110000000000005</v>
      </c>
      <c r="AL614" s="129">
        <v>8.3000000000000001E-3</v>
      </c>
      <c r="AM614" s="129" t="s">
        <v>501</v>
      </c>
      <c r="AN614" s="129">
        <v>8.5000000000000006E-3</v>
      </c>
      <c r="AO614" s="129" t="s">
        <v>1187</v>
      </c>
      <c r="AP614" s="129">
        <v>3.8999999999999998E-3</v>
      </c>
      <c r="AQ614" s="129">
        <v>0.1032</v>
      </c>
      <c r="AR614" s="129">
        <v>4.7000000000000002E-3</v>
      </c>
      <c r="AS614" s="129" t="s">
        <v>6126</v>
      </c>
      <c r="AT614" s="129">
        <v>2.3900000000000001E-2</v>
      </c>
      <c r="AU614" s="129" t="s">
        <v>210</v>
      </c>
      <c r="AV614" s="129">
        <v>3.3999999999999998E-3</v>
      </c>
      <c r="AW614" s="129">
        <v>9.7999999999999997E-3</v>
      </c>
      <c r="AX614" s="129">
        <v>1E-3</v>
      </c>
      <c r="AY614" s="129" t="s">
        <v>317</v>
      </c>
      <c r="AZ614" s="129">
        <v>8.0000000000000004E-4</v>
      </c>
      <c r="BA614" s="129">
        <v>6.8999999999999999E-3</v>
      </c>
      <c r="BB614" s="129">
        <v>6.9999999999999999E-4</v>
      </c>
      <c r="BC614" s="129" t="s">
        <v>212</v>
      </c>
      <c r="BD614" s="129">
        <v>5.0000000000000001E-4</v>
      </c>
      <c r="BE614" s="129" t="s">
        <v>179</v>
      </c>
      <c r="BF614" s="129">
        <v>2.9999999999999997E-4</v>
      </c>
      <c r="BG614" s="129" t="s">
        <v>179</v>
      </c>
      <c r="BH614" s="129">
        <v>1E-4</v>
      </c>
      <c r="BI614" s="129" t="s">
        <v>246</v>
      </c>
      <c r="BJ614" s="129">
        <v>2.0000000000000001E-4</v>
      </c>
      <c r="BK614" s="129">
        <v>1.2800000000000001E-2</v>
      </c>
      <c r="BL614" s="129">
        <v>5.0000000000000001E-4</v>
      </c>
      <c r="BM614" s="129">
        <v>3.0999999999999999E-3</v>
      </c>
      <c r="BN614" s="129">
        <v>2.9999999999999997E-4</v>
      </c>
      <c r="BO614" s="129" t="s">
        <v>490</v>
      </c>
      <c r="BP614" s="129">
        <v>5.9999999999999995E-4</v>
      </c>
      <c r="BQ614" s="129" t="s">
        <v>179</v>
      </c>
      <c r="BR614" s="129">
        <v>2.9999999999999997E-4</v>
      </c>
      <c r="BS614" s="129" t="s">
        <v>179</v>
      </c>
      <c r="BT614" s="129">
        <v>4.0000000000000002E-4</v>
      </c>
      <c r="BU614" s="129" t="s">
        <v>179</v>
      </c>
      <c r="BV614" s="129">
        <v>6.9999999999999999E-4</v>
      </c>
      <c r="BW614" s="129" t="s">
        <v>18</v>
      </c>
      <c r="BX614" s="129"/>
      <c r="BY614" s="129" t="s">
        <v>179</v>
      </c>
      <c r="BZ614" s="129">
        <v>1.1000000000000001E-3</v>
      </c>
      <c r="CA614" s="129" t="s">
        <v>179</v>
      </c>
      <c r="CB614" s="129">
        <v>8.0000000000000004E-4</v>
      </c>
      <c r="CC614" s="129" t="s">
        <v>179</v>
      </c>
      <c r="CD614" s="129">
        <v>2E-3</v>
      </c>
      <c r="CE614" s="129" t="s">
        <v>179</v>
      </c>
      <c r="CF614" s="129">
        <v>2.3E-3</v>
      </c>
      <c r="CG614" s="129" t="s">
        <v>216</v>
      </c>
      <c r="CH614" s="129">
        <v>1E-4</v>
      </c>
      <c r="CI614" s="129" t="s">
        <v>179</v>
      </c>
      <c r="CJ614" s="129">
        <v>7.1000000000000004E-3</v>
      </c>
      <c r="CK614" s="129" t="s">
        <v>179</v>
      </c>
      <c r="CL614" s="129">
        <v>1.09E-2</v>
      </c>
      <c r="CM614" s="129" t="s">
        <v>179</v>
      </c>
      <c r="CN614" s="129">
        <v>4.7999999999999996E-3</v>
      </c>
      <c r="CO614" s="129" t="s">
        <v>179</v>
      </c>
      <c r="CP614" s="129">
        <v>8.0000000000000004E-4</v>
      </c>
      <c r="CQ614" s="129" t="s">
        <v>179</v>
      </c>
      <c r="CR614" s="129">
        <v>3.2000000000000002E-3</v>
      </c>
      <c r="CS614" s="129" t="s">
        <v>179</v>
      </c>
      <c r="CT614" s="129">
        <v>1.9E-3</v>
      </c>
      <c r="CU614" s="129" t="s">
        <v>18</v>
      </c>
      <c r="CV614" s="129"/>
      <c r="CW614" s="129" t="s">
        <v>18</v>
      </c>
      <c r="CX614" s="129"/>
      <c r="CY614" s="129" t="s">
        <v>179</v>
      </c>
      <c r="CZ614" s="129">
        <v>5.0000000000000001E-4</v>
      </c>
      <c r="DA614" s="129" t="s">
        <v>179</v>
      </c>
      <c r="DB614" s="129">
        <v>5.0000000000000001E-4</v>
      </c>
      <c r="DC614" s="129" t="s">
        <v>179</v>
      </c>
      <c r="DD614" s="129">
        <v>5.0000000000000001E-4</v>
      </c>
      <c r="DE614" s="129" t="s">
        <v>179</v>
      </c>
      <c r="DF614" s="129">
        <v>5.9999999999999995E-4</v>
      </c>
      <c r="DG614" s="129" t="s">
        <v>286</v>
      </c>
      <c r="DH614" s="129">
        <v>4.0000000000000002E-4</v>
      </c>
      <c r="DI614" s="129" t="s">
        <v>179</v>
      </c>
      <c r="DJ614" s="129">
        <v>4.0000000000000002E-4</v>
      </c>
      <c r="DK614" s="129" t="s">
        <v>6122</v>
      </c>
      <c r="DL614" s="129" t="s">
        <v>59</v>
      </c>
      <c r="DM614" s="129"/>
      <c r="DN614" s="129"/>
      <c r="DO614" s="129"/>
      <c r="DP614" s="129"/>
      <c r="DQ614" s="129"/>
      <c r="DR614" s="129"/>
      <c r="DS614" s="129">
        <v>52</v>
      </c>
      <c r="DT614" s="129" t="s">
        <v>6006</v>
      </c>
    </row>
    <row r="615" spans="1:124">
      <c r="A615" s="129">
        <v>271</v>
      </c>
      <c r="B615" s="128">
        <v>44756.809027777781</v>
      </c>
      <c r="C615" s="129" t="s">
        <v>52</v>
      </c>
      <c r="D615" s="129">
        <v>0</v>
      </c>
      <c r="E615" s="129">
        <v>0</v>
      </c>
      <c r="F615" s="129">
        <v>0</v>
      </c>
      <c r="G615" s="129" t="s">
        <v>54</v>
      </c>
      <c r="H615" s="129" t="s">
        <v>55</v>
      </c>
      <c r="I615" s="129" t="s">
        <v>55</v>
      </c>
      <c r="J615" s="129" t="s">
        <v>55</v>
      </c>
      <c r="K615" s="129" t="s">
        <v>18</v>
      </c>
      <c r="L615" s="129">
        <v>90</v>
      </c>
      <c r="M615" s="129" t="s">
        <v>173</v>
      </c>
      <c r="N615" s="129">
        <v>0</v>
      </c>
      <c r="O615" s="129" t="s">
        <v>173</v>
      </c>
      <c r="P615" s="129">
        <v>0</v>
      </c>
      <c r="Q615" s="129" t="s">
        <v>173</v>
      </c>
      <c r="R615" s="129">
        <v>0</v>
      </c>
      <c r="S615" s="129">
        <v>2</v>
      </c>
      <c r="T615" s="129" t="s">
        <v>174</v>
      </c>
      <c r="U615" s="129">
        <v>4.0834999999999999</v>
      </c>
      <c r="V615" s="129">
        <v>0.67330000000000001</v>
      </c>
      <c r="W615" s="129" t="s">
        <v>6127</v>
      </c>
      <c r="X615" s="129">
        <v>0.3306</v>
      </c>
      <c r="Y615" s="129">
        <v>40.323099999999997</v>
      </c>
      <c r="Z615" s="129">
        <v>0.36480000000000001</v>
      </c>
      <c r="AA615" s="129" t="s">
        <v>2811</v>
      </c>
      <c r="AB615" s="129">
        <v>1.5599999999999999E-2</v>
      </c>
      <c r="AC615" s="129" t="s">
        <v>179</v>
      </c>
      <c r="AD615" s="129">
        <v>8.6999999999999994E-3</v>
      </c>
      <c r="AE615" s="129" t="s">
        <v>179</v>
      </c>
      <c r="AF615" s="129">
        <v>1.6899999999999998E-2</v>
      </c>
      <c r="AG615" s="129">
        <v>0.2069</v>
      </c>
      <c r="AH615" s="129">
        <v>8.3000000000000001E-3</v>
      </c>
      <c r="AI615" s="129">
        <v>7.8120000000000003</v>
      </c>
      <c r="AJ615" s="129">
        <v>3.3000000000000002E-2</v>
      </c>
      <c r="AK615" s="129">
        <v>0.75070000000000003</v>
      </c>
      <c r="AL615" s="129">
        <v>8.6E-3</v>
      </c>
      <c r="AM615" s="129" t="s">
        <v>341</v>
      </c>
      <c r="AN615" s="129">
        <v>8.6999999999999994E-3</v>
      </c>
      <c r="AO615" s="129" t="s">
        <v>1082</v>
      </c>
      <c r="AP615" s="129">
        <v>4.4000000000000003E-3</v>
      </c>
      <c r="AQ615" s="129">
        <v>9.9699999999999997E-2</v>
      </c>
      <c r="AR615" s="129">
        <v>4.7999999999999996E-3</v>
      </c>
      <c r="AS615" s="129" t="s">
        <v>6128</v>
      </c>
      <c r="AT615" s="129">
        <v>2.6800000000000001E-2</v>
      </c>
      <c r="AU615" s="129" t="s">
        <v>464</v>
      </c>
      <c r="AV615" s="129">
        <v>3.8E-3</v>
      </c>
      <c r="AW615" s="129">
        <v>6.8999999999999999E-3</v>
      </c>
      <c r="AX615" s="129">
        <v>1E-3</v>
      </c>
      <c r="AY615" s="129" t="s">
        <v>210</v>
      </c>
      <c r="AZ615" s="129">
        <v>6.9999999999999999E-4</v>
      </c>
      <c r="BA615" s="129">
        <v>7.0000000000000001E-3</v>
      </c>
      <c r="BB615" s="129">
        <v>6.9999999999999999E-4</v>
      </c>
      <c r="BC615" s="129" t="s">
        <v>285</v>
      </c>
      <c r="BD615" s="129">
        <v>5.0000000000000001E-4</v>
      </c>
      <c r="BE615" s="129" t="s">
        <v>179</v>
      </c>
      <c r="BF615" s="129">
        <v>2.9999999999999997E-4</v>
      </c>
      <c r="BG615" s="129" t="s">
        <v>179</v>
      </c>
      <c r="BH615" s="129">
        <v>1E-4</v>
      </c>
      <c r="BI615" s="129" t="s">
        <v>179</v>
      </c>
      <c r="BJ615" s="129">
        <v>2.0000000000000001E-4</v>
      </c>
      <c r="BK615" s="129">
        <v>1.14E-2</v>
      </c>
      <c r="BL615" s="129">
        <v>5.0000000000000001E-4</v>
      </c>
      <c r="BM615" s="129">
        <v>2.8E-3</v>
      </c>
      <c r="BN615" s="129">
        <v>2.9999999999999997E-4</v>
      </c>
      <c r="BO615" s="129" t="s">
        <v>432</v>
      </c>
      <c r="BP615" s="129">
        <v>5.9999999999999995E-4</v>
      </c>
      <c r="BQ615" s="129" t="s">
        <v>179</v>
      </c>
      <c r="BR615" s="129">
        <v>2.9999999999999997E-4</v>
      </c>
      <c r="BS615" s="129" t="s">
        <v>179</v>
      </c>
      <c r="BT615" s="129">
        <v>4.0000000000000002E-4</v>
      </c>
      <c r="BU615" s="129" t="s">
        <v>179</v>
      </c>
      <c r="BV615" s="129">
        <v>6.9999999999999999E-4</v>
      </c>
      <c r="BW615" s="129" t="s">
        <v>285</v>
      </c>
      <c r="BX615" s="129">
        <v>8.0000000000000004E-4</v>
      </c>
      <c r="BY615" s="129" t="s">
        <v>18</v>
      </c>
      <c r="BZ615" s="129"/>
      <c r="CA615" s="129" t="s">
        <v>247</v>
      </c>
      <c r="CB615" s="129">
        <v>8.0000000000000004E-4</v>
      </c>
      <c r="CC615" s="129" t="s">
        <v>425</v>
      </c>
      <c r="CD615" s="129">
        <v>2E-3</v>
      </c>
      <c r="CE615" s="129" t="s">
        <v>179</v>
      </c>
      <c r="CF615" s="129">
        <v>2.3E-3</v>
      </c>
      <c r="CG615" s="129" t="s">
        <v>179</v>
      </c>
      <c r="CH615" s="129">
        <v>1E-4</v>
      </c>
      <c r="CI615" s="129" t="s">
        <v>179</v>
      </c>
      <c r="CJ615" s="129">
        <v>7.0000000000000001E-3</v>
      </c>
      <c r="CK615" s="129" t="s">
        <v>179</v>
      </c>
      <c r="CL615" s="129">
        <v>1.0999999999999999E-2</v>
      </c>
      <c r="CM615" s="129" t="s">
        <v>179</v>
      </c>
      <c r="CN615" s="129">
        <v>3.5000000000000001E-3</v>
      </c>
      <c r="CO615" s="129" t="s">
        <v>179</v>
      </c>
      <c r="CP615" s="129">
        <v>8.9999999999999998E-4</v>
      </c>
      <c r="CQ615" s="129" t="s">
        <v>179</v>
      </c>
      <c r="CR615" s="129">
        <v>3.3E-3</v>
      </c>
      <c r="CS615" s="129" t="s">
        <v>179</v>
      </c>
      <c r="CT615" s="129">
        <v>1.9E-3</v>
      </c>
      <c r="CU615" s="129" t="s">
        <v>18</v>
      </c>
      <c r="CV615" s="129"/>
      <c r="CW615" s="129" t="s">
        <v>18</v>
      </c>
      <c r="CX615" s="129"/>
      <c r="CY615" s="129" t="s">
        <v>179</v>
      </c>
      <c r="CZ615" s="129">
        <v>5.9999999999999995E-4</v>
      </c>
      <c r="DA615" s="129" t="s">
        <v>179</v>
      </c>
      <c r="DB615" s="129">
        <v>5.9999999999999995E-4</v>
      </c>
      <c r="DC615" s="129" t="s">
        <v>179</v>
      </c>
      <c r="DD615" s="129">
        <v>5.9999999999999995E-4</v>
      </c>
      <c r="DE615" s="129" t="s">
        <v>179</v>
      </c>
      <c r="DF615" s="129">
        <v>5.9999999999999995E-4</v>
      </c>
      <c r="DG615" s="129" t="s">
        <v>179</v>
      </c>
      <c r="DH615" s="129">
        <v>4.0000000000000002E-4</v>
      </c>
      <c r="DI615" s="129" t="s">
        <v>179</v>
      </c>
      <c r="DJ615" s="129">
        <v>4.0000000000000002E-4</v>
      </c>
      <c r="DK615" s="129" t="s">
        <v>6122</v>
      </c>
      <c r="DL615" s="129" t="s">
        <v>59</v>
      </c>
      <c r="DM615" s="129"/>
      <c r="DN615" s="129"/>
      <c r="DO615" s="129"/>
      <c r="DP615" s="129"/>
      <c r="DQ615" s="129"/>
      <c r="DR615" s="129"/>
      <c r="DS615" s="129">
        <v>72</v>
      </c>
      <c r="DT615" s="129" t="s">
        <v>5986</v>
      </c>
    </row>
    <row r="616" spans="1:124">
      <c r="A616" s="129">
        <v>272</v>
      </c>
      <c r="B616" s="128">
        <v>44756.810416666667</v>
      </c>
      <c r="C616" s="129" t="s">
        <v>52</v>
      </c>
      <c r="D616" s="129">
        <v>0</v>
      </c>
      <c r="E616" s="129">
        <v>0</v>
      </c>
      <c r="F616" s="129">
        <v>0</v>
      </c>
      <c r="G616" s="129" t="s">
        <v>54</v>
      </c>
      <c r="H616" s="129" t="s">
        <v>55</v>
      </c>
      <c r="I616" s="129" t="s">
        <v>55</v>
      </c>
      <c r="J616" s="129" t="s">
        <v>55</v>
      </c>
      <c r="K616" s="129" t="s">
        <v>18</v>
      </c>
      <c r="L616" s="129">
        <v>90</v>
      </c>
      <c r="M616" s="129" t="s">
        <v>173</v>
      </c>
      <c r="N616" s="129">
        <v>0</v>
      </c>
      <c r="O616" s="129" t="s">
        <v>173</v>
      </c>
      <c r="P616" s="129">
        <v>0</v>
      </c>
      <c r="Q616" s="129" t="s">
        <v>173</v>
      </c>
      <c r="R616" s="129">
        <v>0</v>
      </c>
      <c r="S616" s="129">
        <v>2</v>
      </c>
      <c r="T616" s="129" t="s">
        <v>174</v>
      </c>
      <c r="U616" s="129">
        <v>3.5312000000000001</v>
      </c>
      <c r="V616" s="129">
        <v>0.6462</v>
      </c>
      <c r="W616" s="129" t="s">
        <v>6129</v>
      </c>
      <c r="X616" s="129">
        <v>0.33910000000000001</v>
      </c>
      <c r="Y616" s="129">
        <v>38.1509</v>
      </c>
      <c r="Z616" s="129">
        <v>0.35120000000000001</v>
      </c>
      <c r="AA616" s="129" t="s">
        <v>1072</v>
      </c>
      <c r="AB616" s="129">
        <v>1.5100000000000001E-2</v>
      </c>
      <c r="AC616" s="129" t="s">
        <v>179</v>
      </c>
      <c r="AD616" s="129">
        <v>8.3999999999999995E-3</v>
      </c>
      <c r="AE616" s="129" t="s">
        <v>179</v>
      </c>
      <c r="AF616" s="129">
        <v>1.6299999999999999E-2</v>
      </c>
      <c r="AG616" s="129">
        <v>0.1464</v>
      </c>
      <c r="AH616" s="129">
        <v>7.4000000000000003E-3</v>
      </c>
      <c r="AI616" s="129">
        <v>7.8800999999999997</v>
      </c>
      <c r="AJ616" s="129">
        <v>3.2800000000000003E-2</v>
      </c>
      <c r="AK616" s="129">
        <v>0.61399999999999999</v>
      </c>
      <c r="AL616" s="129">
        <v>7.7999999999999996E-3</v>
      </c>
      <c r="AM616" s="129" t="s">
        <v>808</v>
      </c>
      <c r="AN616" s="129">
        <v>7.7999999999999996E-3</v>
      </c>
      <c r="AO616" s="129" t="s">
        <v>327</v>
      </c>
      <c r="AP616" s="129">
        <v>3.8999999999999998E-3</v>
      </c>
      <c r="AQ616" s="129">
        <v>9.01E-2</v>
      </c>
      <c r="AR616" s="129">
        <v>4.4000000000000003E-3</v>
      </c>
      <c r="AS616" s="129" t="s">
        <v>6130</v>
      </c>
      <c r="AT616" s="129">
        <v>2.35E-2</v>
      </c>
      <c r="AU616" s="129" t="s">
        <v>284</v>
      </c>
      <c r="AV616" s="129">
        <v>3.3999999999999998E-3</v>
      </c>
      <c r="AW616" s="129">
        <v>1.6E-2</v>
      </c>
      <c r="AX616" s="129">
        <v>1.1999999999999999E-3</v>
      </c>
      <c r="AY616" s="129" t="s">
        <v>215</v>
      </c>
      <c r="AZ616" s="129">
        <v>6.9999999999999999E-4</v>
      </c>
      <c r="BA616" s="129">
        <v>5.5999999999999999E-3</v>
      </c>
      <c r="BB616" s="129">
        <v>5.9999999999999995E-4</v>
      </c>
      <c r="BC616" s="129" t="s">
        <v>285</v>
      </c>
      <c r="BD616" s="129">
        <v>4.0000000000000002E-4</v>
      </c>
      <c r="BE616" s="129" t="s">
        <v>179</v>
      </c>
      <c r="BF616" s="129">
        <v>2.0000000000000001E-4</v>
      </c>
      <c r="BG616" s="129" t="s">
        <v>179</v>
      </c>
      <c r="BH616" s="129">
        <v>1E-4</v>
      </c>
      <c r="BI616" s="129" t="s">
        <v>318</v>
      </c>
      <c r="BJ616" s="129">
        <v>2.0000000000000001E-4</v>
      </c>
      <c r="BK616" s="129">
        <v>1.1900000000000001E-2</v>
      </c>
      <c r="BL616" s="129">
        <v>5.0000000000000001E-4</v>
      </c>
      <c r="BM616" s="129">
        <v>2.8999999999999998E-3</v>
      </c>
      <c r="BN616" s="129">
        <v>2.9999999999999997E-4</v>
      </c>
      <c r="BO616" s="129" t="s">
        <v>283</v>
      </c>
      <c r="BP616" s="129">
        <v>5.9999999999999995E-4</v>
      </c>
      <c r="BQ616" s="129" t="s">
        <v>179</v>
      </c>
      <c r="BR616" s="129">
        <v>2.9999999999999997E-4</v>
      </c>
      <c r="BS616" s="129" t="s">
        <v>179</v>
      </c>
      <c r="BT616" s="129">
        <v>4.0000000000000002E-4</v>
      </c>
      <c r="BU616" s="129" t="s">
        <v>179</v>
      </c>
      <c r="BV616" s="129">
        <v>6.9999999999999999E-4</v>
      </c>
      <c r="BW616" s="129" t="s">
        <v>18</v>
      </c>
      <c r="BX616" s="129"/>
      <c r="BY616" s="129" t="s">
        <v>18</v>
      </c>
      <c r="BZ616" s="129"/>
      <c r="CA616" s="129" t="s">
        <v>179</v>
      </c>
      <c r="CB616" s="129">
        <v>8.0000000000000004E-4</v>
      </c>
      <c r="CC616" s="129" t="s">
        <v>179</v>
      </c>
      <c r="CD616" s="129">
        <v>2E-3</v>
      </c>
      <c r="CE616" s="129" t="s">
        <v>179</v>
      </c>
      <c r="CF616" s="129">
        <v>2.3E-3</v>
      </c>
      <c r="CG616" s="129" t="s">
        <v>179</v>
      </c>
      <c r="CH616" s="129">
        <v>1E-4</v>
      </c>
      <c r="CI616" s="129" t="s">
        <v>228</v>
      </c>
      <c r="CJ616" s="129">
        <v>7.1000000000000004E-3</v>
      </c>
      <c r="CK616" s="129" t="s">
        <v>179</v>
      </c>
      <c r="CL616" s="129">
        <v>1.09E-2</v>
      </c>
      <c r="CM616" s="129" t="s">
        <v>179</v>
      </c>
      <c r="CN616" s="129">
        <v>4.8999999999999998E-3</v>
      </c>
      <c r="CO616" s="129" t="s">
        <v>179</v>
      </c>
      <c r="CP616" s="129">
        <v>8.0000000000000004E-4</v>
      </c>
      <c r="CQ616" s="129" t="s">
        <v>179</v>
      </c>
      <c r="CR616" s="129">
        <v>3.2000000000000002E-3</v>
      </c>
      <c r="CS616" s="129" t="s">
        <v>179</v>
      </c>
      <c r="CT616" s="129">
        <v>1.9E-3</v>
      </c>
      <c r="CU616" s="129" t="s">
        <v>179</v>
      </c>
      <c r="CV616" s="129">
        <v>8.0000000000000004E-4</v>
      </c>
      <c r="CW616" s="129" t="s">
        <v>18</v>
      </c>
      <c r="CX616" s="129"/>
      <c r="CY616" s="129" t="s">
        <v>179</v>
      </c>
      <c r="CZ616" s="129">
        <v>5.0000000000000001E-4</v>
      </c>
      <c r="DA616" s="129" t="s">
        <v>179</v>
      </c>
      <c r="DB616" s="129">
        <v>5.9999999999999995E-4</v>
      </c>
      <c r="DC616" s="129" t="s">
        <v>179</v>
      </c>
      <c r="DD616" s="129">
        <v>5.9999999999999995E-4</v>
      </c>
      <c r="DE616" s="129" t="s">
        <v>179</v>
      </c>
      <c r="DF616" s="129">
        <v>5.0000000000000001E-4</v>
      </c>
      <c r="DG616" s="129" t="s">
        <v>179</v>
      </c>
      <c r="DH616" s="129">
        <v>4.0000000000000002E-4</v>
      </c>
      <c r="DI616" s="129" t="s">
        <v>179</v>
      </c>
      <c r="DJ616" s="129">
        <v>4.0000000000000002E-4</v>
      </c>
      <c r="DK616" s="129" t="s">
        <v>6122</v>
      </c>
      <c r="DL616" s="129" t="s">
        <v>59</v>
      </c>
      <c r="DM616" s="129"/>
      <c r="DN616" s="129"/>
      <c r="DO616" s="129"/>
      <c r="DP616" s="129"/>
      <c r="DQ616" s="129"/>
      <c r="DR616" s="129"/>
      <c r="DS616" s="129">
        <v>94</v>
      </c>
      <c r="DT616" s="129" t="s">
        <v>6029</v>
      </c>
    </row>
    <row r="617" spans="1:124">
      <c r="A617" s="129">
        <v>273</v>
      </c>
      <c r="B617" s="128">
        <v>44756.8125</v>
      </c>
      <c r="C617" s="129" t="s">
        <v>52</v>
      </c>
      <c r="D617" s="129">
        <v>0</v>
      </c>
      <c r="E617" s="129">
        <v>0</v>
      </c>
      <c r="F617" s="129">
        <v>0</v>
      </c>
      <c r="G617" s="129" t="s">
        <v>54</v>
      </c>
      <c r="H617" s="129" t="s">
        <v>55</v>
      </c>
      <c r="I617" s="129" t="s">
        <v>55</v>
      </c>
      <c r="J617" s="129" t="s">
        <v>55</v>
      </c>
      <c r="K617" s="129" t="s">
        <v>18</v>
      </c>
      <c r="L617" s="129">
        <v>90</v>
      </c>
      <c r="M617" s="129" t="s">
        <v>173</v>
      </c>
      <c r="N617" s="129">
        <v>0</v>
      </c>
      <c r="O617" s="129" t="s">
        <v>173</v>
      </c>
      <c r="P617" s="129">
        <v>0</v>
      </c>
      <c r="Q617" s="129" t="s">
        <v>173</v>
      </c>
      <c r="R617" s="129">
        <v>0</v>
      </c>
      <c r="S617" s="129">
        <v>2</v>
      </c>
      <c r="T617" s="129" t="s">
        <v>174</v>
      </c>
      <c r="U617" s="129">
        <v>4.5974000000000004</v>
      </c>
      <c r="V617" s="129">
        <v>0.67730000000000001</v>
      </c>
      <c r="W617" s="129" t="s">
        <v>6131</v>
      </c>
      <c r="X617" s="129">
        <v>0.33129999999999998</v>
      </c>
      <c r="Y617" s="129">
        <v>38.655000000000001</v>
      </c>
      <c r="Z617" s="129">
        <v>0.35499999999999998</v>
      </c>
      <c r="AA617" s="129" t="s">
        <v>2705</v>
      </c>
      <c r="AB617" s="129">
        <v>1.5900000000000001E-2</v>
      </c>
      <c r="AC617" s="129" t="s">
        <v>179</v>
      </c>
      <c r="AD617" s="129">
        <v>8.8000000000000005E-3</v>
      </c>
      <c r="AE617" s="129" t="s">
        <v>179</v>
      </c>
      <c r="AF617" s="129">
        <v>1.7000000000000001E-2</v>
      </c>
      <c r="AG617" s="129">
        <v>0.1741</v>
      </c>
      <c r="AH617" s="129">
        <v>7.9000000000000008E-3</v>
      </c>
      <c r="AI617" s="129">
        <v>8.8210999999999995</v>
      </c>
      <c r="AJ617" s="129">
        <v>3.5000000000000003E-2</v>
      </c>
      <c r="AK617" s="129">
        <v>0.73340000000000005</v>
      </c>
      <c r="AL617" s="129">
        <v>8.6E-3</v>
      </c>
      <c r="AM617" s="129" t="s">
        <v>1249</v>
      </c>
      <c r="AN617" s="129">
        <v>8.5000000000000006E-3</v>
      </c>
      <c r="AO617" s="129" t="s">
        <v>501</v>
      </c>
      <c r="AP617" s="129">
        <v>4.1999999999999997E-3</v>
      </c>
      <c r="AQ617" s="129">
        <v>9.9900000000000003E-2</v>
      </c>
      <c r="AR617" s="129">
        <v>4.7999999999999996E-3</v>
      </c>
      <c r="AS617" s="129" t="s">
        <v>6132</v>
      </c>
      <c r="AT617" s="129">
        <v>2.58E-2</v>
      </c>
      <c r="AU617" s="129" t="s">
        <v>284</v>
      </c>
      <c r="AV617" s="129">
        <v>3.5999999999999999E-3</v>
      </c>
      <c r="AW617" s="129">
        <v>8.5000000000000006E-3</v>
      </c>
      <c r="AX617" s="129">
        <v>1E-3</v>
      </c>
      <c r="AY617" s="129" t="s">
        <v>270</v>
      </c>
      <c r="AZ617" s="129">
        <v>6.9999999999999999E-4</v>
      </c>
      <c r="BA617" s="129">
        <v>5.8999999999999999E-3</v>
      </c>
      <c r="BB617" s="129">
        <v>6.9999999999999999E-4</v>
      </c>
      <c r="BC617" s="129" t="s">
        <v>245</v>
      </c>
      <c r="BD617" s="129">
        <v>5.0000000000000001E-4</v>
      </c>
      <c r="BE617" s="129" t="s">
        <v>179</v>
      </c>
      <c r="BF617" s="129">
        <v>2.9999999999999997E-4</v>
      </c>
      <c r="BG617" s="129" t="s">
        <v>179</v>
      </c>
      <c r="BH617" s="129">
        <v>1E-4</v>
      </c>
      <c r="BI617" s="129" t="s">
        <v>318</v>
      </c>
      <c r="BJ617" s="129">
        <v>2.0000000000000001E-4</v>
      </c>
      <c r="BK617" s="129">
        <v>1.14E-2</v>
      </c>
      <c r="BL617" s="129">
        <v>5.0000000000000001E-4</v>
      </c>
      <c r="BM617" s="129">
        <v>3.3E-3</v>
      </c>
      <c r="BN617" s="129">
        <v>2.9999999999999997E-4</v>
      </c>
      <c r="BO617" s="129" t="s">
        <v>490</v>
      </c>
      <c r="BP617" s="129">
        <v>5.9999999999999995E-4</v>
      </c>
      <c r="BQ617" s="129" t="s">
        <v>179</v>
      </c>
      <c r="BR617" s="129">
        <v>2.9999999999999997E-4</v>
      </c>
      <c r="BS617" s="129" t="s">
        <v>179</v>
      </c>
      <c r="BT617" s="129">
        <v>4.0000000000000002E-4</v>
      </c>
      <c r="BU617" s="129" t="s">
        <v>179</v>
      </c>
      <c r="BV617" s="129">
        <v>6.9999999999999999E-4</v>
      </c>
      <c r="BW617" s="129" t="s">
        <v>18</v>
      </c>
      <c r="BX617" s="129"/>
      <c r="BY617" s="129" t="s">
        <v>179</v>
      </c>
      <c r="BZ617" s="129">
        <v>1.1000000000000001E-3</v>
      </c>
      <c r="CA617" s="129" t="s">
        <v>179</v>
      </c>
      <c r="CB617" s="129">
        <v>8.0000000000000004E-4</v>
      </c>
      <c r="CC617" s="129" t="s">
        <v>179</v>
      </c>
      <c r="CD617" s="129">
        <v>2E-3</v>
      </c>
      <c r="CE617" s="129" t="s">
        <v>179</v>
      </c>
      <c r="CF617" s="129">
        <v>2.3E-3</v>
      </c>
      <c r="CG617" s="129" t="s">
        <v>216</v>
      </c>
      <c r="CH617" s="129">
        <v>1E-4</v>
      </c>
      <c r="CI617" s="129" t="s">
        <v>179</v>
      </c>
      <c r="CJ617" s="129">
        <v>6.8999999999999999E-3</v>
      </c>
      <c r="CK617" s="129" t="s">
        <v>179</v>
      </c>
      <c r="CL617" s="129">
        <v>1.11E-2</v>
      </c>
      <c r="CM617" s="129" t="s">
        <v>179</v>
      </c>
      <c r="CN617" s="129">
        <v>4.4999999999999997E-3</v>
      </c>
      <c r="CO617" s="129" t="s">
        <v>179</v>
      </c>
      <c r="CP617" s="129">
        <v>8.9999999999999998E-4</v>
      </c>
      <c r="CQ617" s="129" t="s">
        <v>179</v>
      </c>
      <c r="CR617" s="129">
        <v>3.2000000000000002E-3</v>
      </c>
      <c r="CS617" s="129" t="s">
        <v>179</v>
      </c>
      <c r="CT617" s="129">
        <v>1.8E-3</v>
      </c>
      <c r="CU617" s="129" t="s">
        <v>179</v>
      </c>
      <c r="CV617" s="129">
        <v>8.0000000000000004E-4</v>
      </c>
      <c r="CW617" s="129" t="s">
        <v>18</v>
      </c>
      <c r="CX617" s="129"/>
      <c r="CY617" s="129" t="s">
        <v>179</v>
      </c>
      <c r="CZ617" s="129">
        <v>5.0000000000000001E-4</v>
      </c>
      <c r="DA617" s="129" t="s">
        <v>179</v>
      </c>
      <c r="DB617" s="129">
        <v>5.0000000000000001E-4</v>
      </c>
      <c r="DC617" s="129" t="s">
        <v>179</v>
      </c>
      <c r="DD617" s="129">
        <v>5.0000000000000001E-4</v>
      </c>
      <c r="DE617" s="129" t="s">
        <v>179</v>
      </c>
      <c r="DF617" s="129">
        <v>5.9999999999999995E-4</v>
      </c>
      <c r="DG617" s="129" t="s">
        <v>212</v>
      </c>
      <c r="DH617" s="129">
        <v>4.0000000000000002E-4</v>
      </c>
      <c r="DI617" s="129" t="s">
        <v>179</v>
      </c>
      <c r="DJ617" s="129">
        <v>2.9999999999999997E-4</v>
      </c>
      <c r="DK617" s="129" t="s">
        <v>6122</v>
      </c>
      <c r="DL617" s="129" t="s">
        <v>59</v>
      </c>
      <c r="DM617" s="129"/>
      <c r="DN617" s="129"/>
      <c r="DO617" s="129"/>
      <c r="DP617" s="129"/>
      <c r="DQ617" s="129"/>
      <c r="DR617" s="129"/>
      <c r="DS617" s="129">
        <v>124</v>
      </c>
      <c r="DT617" s="129" t="s">
        <v>5982</v>
      </c>
    </row>
    <row r="618" spans="1:124">
      <c r="A618" s="129">
        <v>274</v>
      </c>
      <c r="B618" s="128">
        <v>44756.820833333331</v>
      </c>
      <c r="C618" s="129" t="s">
        <v>52</v>
      </c>
      <c r="D618" s="129">
        <v>0</v>
      </c>
      <c r="E618" s="129">
        <v>0</v>
      </c>
      <c r="F618" s="129">
        <v>0</v>
      </c>
      <c r="G618" s="129" t="s">
        <v>54</v>
      </c>
      <c r="H618" s="129" t="s">
        <v>55</v>
      </c>
      <c r="I618" s="129" t="s">
        <v>55</v>
      </c>
      <c r="J618" s="129" t="s">
        <v>55</v>
      </c>
      <c r="K618" s="129" t="s">
        <v>18</v>
      </c>
      <c r="L618" s="129">
        <v>90</v>
      </c>
      <c r="M618" s="129" t="s">
        <v>173</v>
      </c>
      <c r="N618" s="129">
        <v>0</v>
      </c>
      <c r="O618" s="129" t="s">
        <v>173</v>
      </c>
      <c r="P618" s="129">
        <v>0</v>
      </c>
      <c r="Q618" s="129" t="s">
        <v>173</v>
      </c>
      <c r="R618" s="129">
        <v>0</v>
      </c>
      <c r="S618" s="129">
        <v>2</v>
      </c>
      <c r="T618" s="129" t="s">
        <v>174</v>
      </c>
      <c r="U618" s="129">
        <v>3.4828999999999999</v>
      </c>
      <c r="V618" s="129">
        <v>0.64419999999999999</v>
      </c>
      <c r="W618" s="129" t="s">
        <v>6133</v>
      </c>
      <c r="X618" s="129">
        <v>0.31319999999999998</v>
      </c>
      <c r="Y618" s="129">
        <v>36.914299999999997</v>
      </c>
      <c r="Z618" s="129">
        <v>0.34539999999999998</v>
      </c>
      <c r="AA618" s="129" t="s">
        <v>564</v>
      </c>
      <c r="AB618" s="129">
        <v>1.4999999999999999E-2</v>
      </c>
      <c r="AC618" s="129" t="s">
        <v>179</v>
      </c>
      <c r="AD618" s="129">
        <v>8.3000000000000001E-3</v>
      </c>
      <c r="AE618" s="129" t="s">
        <v>179</v>
      </c>
      <c r="AF618" s="129">
        <v>1.6400000000000001E-2</v>
      </c>
      <c r="AG618" s="129">
        <v>0.2853</v>
      </c>
      <c r="AH618" s="129">
        <v>8.9999999999999993E-3</v>
      </c>
      <c r="AI618" s="129">
        <v>7.2196999999999996</v>
      </c>
      <c r="AJ618" s="129">
        <v>3.15E-2</v>
      </c>
      <c r="AK618" s="129">
        <v>0.68210000000000004</v>
      </c>
      <c r="AL618" s="129">
        <v>8.2000000000000007E-3</v>
      </c>
      <c r="AM618" s="129" t="s">
        <v>1234</v>
      </c>
      <c r="AN618" s="129">
        <v>8.0999999999999996E-3</v>
      </c>
      <c r="AO618" s="129" t="s">
        <v>1362</v>
      </c>
      <c r="AP618" s="129">
        <v>4.1000000000000003E-3</v>
      </c>
      <c r="AQ618" s="129">
        <v>0.114</v>
      </c>
      <c r="AR618" s="129">
        <v>5.1000000000000004E-3</v>
      </c>
      <c r="AS618" s="129" t="s">
        <v>6134</v>
      </c>
      <c r="AT618" s="129">
        <v>2.5399999999999999E-2</v>
      </c>
      <c r="AU618" s="129" t="s">
        <v>537</v>
      </c>
      <c r="AV618" s="129">
        <v>3.5999999999999999E-3</v>
      </c>
      <c r="AW618" s="129">
        <v>5.0000000000000001E-3</v>
      </c>
      <c r="AX618" s="129">
        <v>8.9999999999999998E-4</v>
      </c>
      <c r="AY618" s="129" t="s">
        <v>303</v>
      </c>
      <c r="AZ618" s="129">
        <v>6.9999999999999999E-4</v>
      </c>
      <c r="BA618" s="129">
        <v>5.8999999999999999E-3</v>
      </c>
      <c r="BB618" s="129">
        <v>6.9999999999999999E-4</v>
      </c>
      <c r="BC618" s="129" t="s">
        <v>285</v>
      </c>
      <c r="BD618" s="129">
        <v>5.0000000000000001E-4</v>
      </c>
      <c r="BE618" s="129" t="s">
        <v>179</v>
      </c>
      <c r="BF618" s="129">
        <v>2.9999999999999997E-4</v>
      </c>
      <c r="BG618" s="129" t="s">
        <v>179</v>
      </c>
      <c r="BH618" s="129">
        <v>1E-4</v>
      </c>
      <c r="BI618" s="129" t="s">
        <v>192</v>
      </c>
      <c r="BJ618" s="129">
        <v>2.0000000000000001E-4</v>
      </c>
      <c r="BK618" s="129">
        <v>1.14E-2</v>
      </c>
      <c r="BL618" s="129">
        <v>5.0000000000000001E-4</v>
      </c>
      <c r="BM618" s="129">
        <v>2.7000000000000001E-3</v>
      </c>
      <c r="BN618" s="129">
        <v>2.9999999999999997E-4</v>
      </c>
      <c r="BO618" s="129" t="s">
        <v>365</v>
      </c>
      <c r="BP618" s="129">
        <v>5.9999999999999995E-4</v>
      </c>
      <c r="BQ618" s="129" t="s">
        <v>179</v>
      </c>
      <c r="BR618" s="129">
        <v>2.9999999999999997E-4</v>
      </c>
      <c r="BS618" s="129" t="s">
        <v>179</v>
      </c>
      <c r="BT618" s="129">
        <v>4.0000000000000002E-4</v>
      </c>
      <c r="BU618" s="129" t="s">
        <v>179</v>
      </c>
      <c r="BV618" s="129">
        <v>5.9999999999999995E-4</v>
      </c>
      <c r="BW618" s="129" t="s">
        <v>179</v>
      </c>
      <c r="BX618" s="129">
        <v>8.9999999999999998E-4</v>
      </c>
      <c r="BY618" s="129" t="s">
        <v>18</v>
      </c>
      <c r="BZ618" s="129"/>
      <c r="CA618" s="129" t="s">
        <v>211</v>
      </c>
      <c r="CB618" s="129">
        <v>8.0000000000000004E-4</v>
      </c>
      <c r="CC618" s="129" t="s">
        <v>179</v>
      </c>
      <c r="CD618" s="129">
        <v>2.0999999999999999E-3</v>
      </c>
      <c r="CE618" s="129" t="s">
        <v>179</v>
      </c>
      <c r="CF618" s="129">
        <v>2.2000000000000001E-3</v>
      </c>
      <c r="CG618" s="129" t="s">
        <v>179</v>
      </c>
      <c r="CH618" s="129">
        <v>1E-4</v>
      </c>
      <c r="CI618" s="129" t="s">
        <v>179</v>
      </c>
      <c r="CJ618" s="129">
        <v>7.7999999999999996E-3</v>
      </c>
      <c r="CK618" s="129" t="s">
        <v>179</v>
      </c>
      <c r="CL618" s="129">
        <v>1.1299999999999999E-2</v>
      </c>
      <c r="CM618" s="129" t="s">
        <v>346</v>
      </c>
      <c r="CN618" s="129">
        <v>5.1999999999999998E-3</v>
      </c>
      <c r="CO618" s="129" t="s">
        <v>179</v>
      </c>
      <c r="CP618" s="129">
        <v>8.9999999999999998E-4</v>
      </c>
      <c r="CQ618" s="129" t="s">
        <v>179</v>
      </c>
      <c r="CR618" s="129">
        <v>3.3E-3</v>
      </c>
      <c r="CS618" s="129" t="s">
        <v>179</v>
      </c>
      <c r="CT618" s="129">
        <v>1.9E-3</v>
      </c>
      <c r="CU618" s="129" t="s">
        <v>179</v>
      </c>
      <c r="CV618" s="129">
        <v>8.0000000000000004E-4</v>
      </c>
      <c r="CW618" s="129" t="s">
        <v>18</v>
      </c>
      <c r="CX618" s="129"/>
      <c r="CY618" s="129" t="s">
        <v>179</v>
      </c>
      <c r="CZ618" s="129">
        <v>5.0000000000000001E-4</v>
      </c>
      <c r="DA618" s="129" t="s">
        <v>179</v>
      </c>
      <c r="DB618" s="129">
        <v>5.0000000000000001E-4</v>
      </c>
      <c r="DC618" s="129" t="s">
        <v>179</v>
      </c>
      <c r="DD618" s="129">
        <v>5.9999999999999995E-4</v>
      </c>
      <c r="DE618" s="129" t="s">
        <v>179</v>
      </c>
      <c r="DF618" s="129">
        <v>5.9999999999999995E-4</v>
      </c>
      <c r="DG618" s="129" t="s">
        <v>179</v>
      </c>
      <c r="DH618" s="129">
        <v>4.0000000000000002E-4</v>
      </c>
      <c r="DI618" s="129" t="s">
        <v>179</v>
      </c>
      <c r="DJ618" s="129">
        <v>4.0000000000000002E-4</v>
      </c>
      <c r="DK618" s="129" t="s">
        <v>6135</v>
      </c>
      <c r="DL618" s="129" t="s">
        <v>59</v>
      </c>
      <c r="DM618" s="129"/>
      <c r="DN618" s="129"/>
      <c r="DO618" s="129"/>
      <c r="DP618" s="129"/>
      <c r="DQ618" s="129"/>
      <c r="DR618" s="129"/>
      <c r="DS618" s="129">
        <v>4</v>
      </c>
      <c r="DT618" s="129" t="s">
        <v>5984</v>
      </c>
    </row>
    <row r="619" spans="1:124">
      <c r="A619" s="129">
        <v>275</v>
      </c>
      <c r="B619" s="128">
        <v>44756.822916666664</v>
      </c>
      <c r="C619" s="129" t="s">
        <v>52</v>
      </c>
      <c r="D619" s="129">
        <v>0</v>
      </c>
      <c r="E619" s="129">
        <v>0</v>
      </c>
      <c r="F619" s="129">
        <v>0</v>
      </c>
      <c r="G619" s="129" t="s">
        <v>54</v>
      </c>
      <c r="H619" s="129" t="s">
        <v>55</v>
      </c>
      <c r="I619" s="129" t="s">
        <v>55</v>
      </c>
      <c r="J619" s="129" t="s">
        <v>55</v>
      </c>
      <c r="K619" s="129" t="s">
        <v>18</v>
      </c>
      <c r="L619" s="129">
        <v>90</v>
      </c>
      <c r="M619" s="129" t="s">
        <v>173</v>
      </c>
      <c r="N619" s="129">
        <v>0</v>
      </c>
      <c r="O619" s="129" t="s">
        <v>173</v>
      </c>
      <c r="P619" s="129">
        <v>0</v>
      </c>
      <c r="Q619" s="129" t="s">
        <v>173</v>
      </c>
      <c r="R619" s="129">
        <v>0</v>
      </c>
      <c r="S619" s="129">
        <v>2</v>
      </c>
      <c r="T619" s="129" t="s">
        <v>174</v>
      </c>
      <c r="U619" s="129">
        <v>3.9394</v>
      </c>
      <c r="V619" s="129">
        <v>0.67610000000000003</v>
      </c>
      <c r="W619" s="129" t="s">
        <v>6136</v>
      </c>
      <c r="X619" s="129">
        <v>0.33329999999999999</v>
      </c>
      <c r="Y619" s="129">
        <v>40.138399999999997</v>
      </c>
      <c r="Z619" s="129">
        <v>0.36209999999999998</v>
      </c>
      <c r="AA619" s="129" t="s">
        <v>298</v>
      </c>
      <c r="AB619" s="129">
        <v>1.54E-2</v>
      </c>
      <c r="AC619" s="129" t="s">
        <v>179</v>
      </c>
      <c r="AD619" s="129">
        <v>8.5000000000000006E-3</v>
      </c>
      <c r="AE619" s="129" t="s">
        <v>179</v>
      </c>
      <c r="AF619" s="129">
        <v>1.6799999999999999E-2</v>
      </c>
      <c r="AG619" s="129">
        <v>0.14369999999999999</v>
      </c>
      <c r="AH619" s="129">
        <v>7.6E-3</v>
      </c>
      <c r="AI619" s="129">
        <v>7.9231999999999996</v>
      </c>
      <c r="AJ619" s="129">
        <v>3.3000000000000002E-2</v>
      </c>
      <c r="AK619" s="129">
        <v>0.71340000000000003</v>
      </c>
      <c r="AL619" s="129">
        <v>8.3999999999999995E-3</v>
      </c>
      <c r="AM619" s="129" t="s">
        <v>461</v>
      </c>
      <c r="AN619" s="129">
        <v>8.6E-3</v>
      </c>
      <c r="AO619" s="129" t="s">
        <v>521</v>
      </c>
      <c r="AP619" s="129">
        <v>4.1999999999999997E-3</v>
      </c>
      <c r="AQ619" s="129">
        <v>0.1028</v>
      </c>
      <c r="AR619" s="129">
        <v>4.7999999999999996E-3</v>
      </c>
      <c r="AS619" s="129" t="s">
        <v>6137</v>
      </c>
      <c r="AT619" s="129">
        <v>2.4799999999999999E-2</v>
      </c>
      <c r="AU619" s="129" t="s">
        <v>213</v>
      </c>
      <c r="AV619" s="129">
        <v>3.5000000000000001E-3</v>
      </c>
      <c r="AW619" s="129">
        <v>9.7000000000000003E-3</v>
      </c>
      <c r="AX619" s="129">
        <v>1E-3</v>
      </c>
      <c r="AY619" s="129" t="s">
        <v>215</v>
      </c>
      <c r="AZ619" s="129">
        <v>6.9999999999999999E-4</v>
      </c>
      <c r="BA619" s="129">
        <v>5.7999999999999996E-3</v>
      </c>
      <c r="BB619" s="129">
        <v>6.9999999999999999E-4</v>
      </c>
      <c r="BC619" s="129" t="s">
        <v>245</v>
      </c>
      <c r="BD619" s="129">
        <v>4.0000000000000002E-4</v>
      </c>
      <c r="BE619" s="129" t="s">
        <v>179</v>
      </c>
      <c r="BF619" s="129">
        <v>2.9999999999999997E-4</v>
      </c>
      <c r="BG619" s="129" t="s">
        <v>179</v>
      </c>
      <c r="BH619" s="129">
        <v>1E-4</v>
      </c>
      <c r="BI619" s="129" t="s">
        <v>318</v>
      </c>
      <c r="BJ619" s="129">
        <v>2.0000000000000001E-4</v>
      </c>
      <c r="BK619" s="129">
        <v>1.2E-2</v>
      </c>
      <c r="BL619" s="129">
        <v>5.0000000000000001E-4</v>
      </c>
      <c r="BM619" s="129">
        <v>2.8E-3</v>
      </c>
      <c r="BN619" s="129">
        <v>2.9999999999999997E-4</v>
      </c>
      <c r="BO619" s="129" t="s">
        <v>283</v>
      </c>
      <c r="BP619" s="129">
        <v>5.9999999999999995E-4</v>
      </c>
      <c r="BQ619" s="129" t="s">
        <v>179</v>
      </c>
      <c r="BR619" s="129">
        <v>2.9999999999999997E-4</v>
      </c>
      <c r="BS619" s="129" t="s">
        <v>179</v>
      </c>
      <c r="BT619" s="129">
        <v>4.0000000000000002E-4</v>
      </c>
      <c r="BU619" s="129" t="s">
        <v>179</v>
      </c>
      <c r="BV619" s="129">
        <v>6.9999999999999999E-4</v>
      </c>
      <c r="BW619" s="129" t="s">
        <v>285</v>
      </c>
      <c r="BX619" s="129">
        <v>8.9999999999999998E-4</v>
      </c>
      <c r="BY619" s="129" t="s">
        <v>18</v>
      </c>
      <c r="BZ619" s="129"/>
      <c r="CA619" s="129" t="s">
        <v>179</v>
      </c>
      <c r="CB619" s="129">
        <v>8.0000000000000004E-4</v>
      </c>
      <c r="CC619" s="129" t="s">
        <v>179</v>
      </c>
      <c r="CD619" s="129">
        <v>2E-3</v>
      </c>
      <c r="CE619" s="129" t="s">
        <v>179</v>
      </c>
      <c r="CF619" s="129">
        <v>2.3E-3</v>
      </c>
      <c r="CG619" s="129" t="s">
        <v>216</v>
      </c>
      <c r="CH619" s="129">
        <v>1E-4</v>
      </c>
      <c r="CI619" s="129" t="s">
        <v>179</v>
      </c>
      <c r="CJ619" s="129">
        <v>7.0000000000000001E-3</v>
      </c>
      <c r="CK619" s="129" t="s">
        <v>179</v>
      </c>
      <c r="CL619" s="129">
        <v>1.09E-2</v>
      </c>
      <c r="CM619" s="129" t="s">
        <v>464</v>
      </c>
      <c r="CN619" s="129">
        <v>3.5999999999999999E-3</v>
      </c>
      <c r="CO619" s="129" t="s">
        <v>179</v>
      </c>
      <c r="CP619" s="129">
        <v>8.0000000000000004E-4</v>
      </c>
      <c r="CQ619" s="129" t="s">
        <v>179</v>
      </c>
      <c r="CR619" s="129">
        <v>3.3E-3</v>
      </c>
      <c r="CS619" s="129" t="s">
        <v>179</v>
      </c>
      <c r="CT619" s="129">
        <v>1.6999999999999999E-3</v>
      </c>
      <c r="CU619" s="129" t="s">
        <v>179</v>
      </c>
      <c r="CV619" s="129">
        <v>8.0000000000000004E-4</v>
      </c>
      <c r="CW619" s="129" t="s">
        <v>18</v>
      </c>
      <c r="CX619" s="129"/>
      <c r="CY619" s="129" t="s">
        <v>179</v>
      </c>
      <c r="CZ619" s="129">
        <v>5.9999999999999995E-4</v>
      </c>
      <c r="DA619" s="129" t="s">
        <v>179</v>
      </c>
      <c r="DB619" s="129">
        <v>5.0000000000000001E-4</v>
      </c>
      <c r="DC619" s="129" t="s">
        <v>179</v>
      </c>
      <c r="DD619" s="129">
        <v>5.0000000000000001E-4</v>
      </c>
      <c r="DE619" s="129" t="s">
        <v>179</v>
      </c>
      <c r="DF619" s="129">
        <v>5.9999999999999995E-4</v>
      </c>
      <c r="DG619" s="129" t="s">
        <v>179</v>
      </c>
      <c r="DH619" s="129">
        <v>4.0000000000000002E-4</v>
      </c>
      <c r="DI619" s="129" t="s">
        <v>179</v>
      </c>
      <c r="DJ619" s="129">
        <v>4.0000000000000002E-4</v>
      </c>
      <c r="DK619" s="129" t="s">
        <v>6135</v>
      </c>
      <c r="DL619" s="129" t="s">
        <v>59</v>
      </c>
      <c r="DM619" s="129"/>
      <c r="DN619" s="129"/>
      <c r="DO619" s="129"/>
      <c r="DP619" s="129"/>
      <c r="DQ619" s="129"/>
      <c r="DR619" s="129"/>
      <c r="DS619" s="129">
        <v>24</v>
      </c>
      <c r="DT619" s="129" t="s">
        <v>5997</v>
      </c>
    </row>
    <row r="620" spans="1:124">
      <c r="A620" s="129">
        <v>276</v>
      </c>
      <c r="B620" s="128">
        <v>44756.824999999997</v>
      </c>
      <c r="C620" s="129" t="s">
        <v>52</v>
      </c>
      <c r="D620" s="129">
        <v>0</v>
      </c>
      <c r="E620" s="129">
        <v>0</v>
      </c>
      <c r="F620" s="129">
        <v>0</v>
      </c>
      <c r="G620" s="129" t="s">
        <v>54</v>
      </c>
      <c r="H620" s="129" t="s">
        <v>55</v>
      </c>
      <c r="I620" s="129" t="s">
        <v>55</v>
      </c>
      <c r="J620" s="129" t="s">
        <v>55</v>
      </c>
      <c r="K620" s="129" t="s">
        <v>18</v>
      </c>
      <c r="L620" s="129">
        <v>90</v>
      </c>
      <c r="M620" s="129" t="s">
        <v>173</v>
      </c>
      <c r="N620" s="129">
        <v>0</v>
      </c>
      <c r="O620" s="129" t="s">
        <v>173</v>
      </c>
      <c r="P620" s="129">
        <v>0</v>
      </c>
      <c r="Q620" s="129" t="s">
        <v>173</v>
      </c>
      <c r="R620" s="129">
        <v>0</v>
      </c>
      <c r="S620" s="129">
        <v>2</v>
      </c>
      <c r="T620" s="129" t="s">
        <v>174</v>
      </c>
      <c r="U620" s="129">
        <v>3.1435</v>
      </c>
      <c r="V620" s="129">
        <v>0.6542</v>
      </c>
      <c r="W620" s="129" t="s">
        <v>6138</v>
      </c>
      <c r="X620" s="129">
        <v>0.34670000000000001</v>
      </c>
      <c r="Y620" s="129">
        <v>40.367400000000004</v>
      </c>
      <c r="Z620" s="129">
        <v>0.3659</v>
      </c>
      <c r="AA620" s="129" t="s">
        <v>2064</v>
      </c>
      <c r="AB620" s="129">
        <v>1.5699999999999999E-2</v>
      </c>
      <c r="AC620" s="129" t="s">
        <v>179</v>
      </c>
      <c r="AD620" s="129">
        <v>9.4000000000000004E-3</v>
      </c>
      <c r="AE620" s="129" t="s">
        <v>179</v>
      </c>
      <c r="AF620" s="129">
        <v>1.7600000000000001E-2</v>
      </c>
      <c r="AG620" s="129">
        <v>0.13689999999999999</v>
      </c>
      <c r="AH620" s="129">
        <v>7.6E-3</v>
      </c>
      <c r="AI620" s="129">
        <v>8.3089999999999993</v>
      </c>
      <c r="AJ620" s="129">
        <v>3.4099999999999998E-2</v>
      </c>
      <c r="AK620" s="129">
        <v>0.72299999999999998</v>
      </c>
      <c r="AL620" s="129">
        <v>8.5000000000000006E-3</v>
      </c>
      <c r="AM620" s="129" t="s">
        <v>471</v>
      </c>
      <c r="AN620" s="129">
        <v>8.5000000000000006E-3</v>
      </c>
      <c r="AO620" s="129" t="s">
        <v>1930</v>
      </c>
      <c r="AP620" s="129">
        <v>4.1999999999999997E-3</v>
      </c>
      <c r="AQ620" s="129">
        <v>0.112</v>
      </c>
      <c r="AR620" s="129">
        <v>5.0000000000000001E-3</v>
      </c>
      <c r="AS620" s="129" t="s">
        <v>6139</v>
      </c>
      <c r="AT620" s="129">
        <v>2.7199999999999998E-2</v>
      </c>
      <c r="AU620" s="129" t="s">
        <v>418</v>
      </c>
      <c r="AV620" s="129">
        <v>3.8E-3</v>
      </c>
      <c r="AW620" s="129">
        <v>7.1999999999999998E-3</v>
      </c>
      <c r="AX620" s="129">
        <v>1E-3</v>
      </c>
      <c r="AY620" s="129" t="s">
        <v>301</v>
      </c>
      <c r="AZ620" s="129">
        <v>6.9999999999999999E-4</v>
      </c>
      <c r="BA620" s="129">
        <v>6.3E-3</v>
      </c>
      <c r="BB620" s="129">
        <v>6.9999999999999999E-4</v>
      </c>
      <c r="BC620" s="129" t="s">
        <v>211</v>
      </c>
      <c r="BD620" s="129">
        <v>5.0000000000000001E-4</v>
      </c>
      <c r="BE620" s="129" t="s">
        <v>179</v>
      </c>
      <c r="BF620" s="129">
        <v>2.9999999999999997E-4</v>
      </c>
      <c r="BG620" s="129" t="s">
        <v>179</v>
      </c>
      <c r="BH620" s="129">
        <v>1E-4</v>
      </c>
      <c r="BI620" s="129" t="s">
        <v>246</v>
      </c>
      <c r="BJ620" s="129">
        <v>2.0000000000000001E-4</v>
      </c>
      <c r="BK620" s="129">
        <v>1.2800000000000001E-2</v>
      </c>
      <c r="BL620" s="129">
        <v>5.0000000000000001E-4</v>
      </c>
      <c r="BM620" s="129">
        <v>2.5999999999999999E-3</v>
      </c>
      <c r="BN620" s="129">
        <v>2.9999999999999997E-4</v>
      </c>
      <c r="BO620" s="129" t="s">
        <v>625</v>
      </c>
      <c r="BP620" s="129">
        <v>5.0000000000000001E-4</v>
      </c>
      <c r="BQ620" s="129" t="s">
        <v>179</v>
      </c>
      <c r="BR620" s="129">
        <v>2.9999999999999997E-4</v>
      </c>
      <c r="BS620" s="129" t="s">
        <v>179</v>
      </c>
      <c r="BT620" s="129">
        <v>4.0000000000000002E-4</v>
      </c>
      <c r="BU620" s="129" t="s">
        <v>179</v>
      </c>
      <c r="BV620" s="129">
        <v>5.9999999999999995E-4</v>
      </c>
      <c r="BW620" s="129" t="s">
        <v>18</v>
      </c>
      <c r="BX620" s="129"/>
      <c r="BY620" s="129" t="s">
        <v>18</v>
      </c>
      <c r="BZ620" s="129"/>
      <c r="CA620" s="129" t="s">
        <v>179</v>
      </c>
      <c r="CB620" s="129">
        <v>8.0000000000000004E-4</v>
      </c>
      <c r="CC620" s="129" t="s">
        <v>250</v>
      </c>
      <c r="CD620" s="129">
        <v>2E-3</v>
      </c>
      <c r="CE620" s="129" t="s">
        <v>179</v>
      </c>
      <c r="CF620" s="129">
        <v>2.3E-3</v>
      </c>
      <c r="CG620" s="129" t="s">
        <v>179</v>
      </c>
      <c r="CH620" s="129">
        <v>1E-4</v>
      </c>
      <c r="CI620" s="129" t="s">
        <v>195</v>
      </c>
      <c r="CJ620" s="129">
        <v>6.6E-3</v>
      </c>
      <c r="CK620" s="129" t="s">
        <v>179</v>
      </c>
      <c r="CL620" s="129">
        <v>1.0999999999999999E-2</v>
      </c>
      <c r="CM620" s="129" t="s">
        <v>227</v>
      </c>
      <c r="CN620" s="129">
        <v>3.8E-3</v>
      </c>
      <c r="CO620" s="129" t="s">
        <v>179</v>
      </c>
      <c r="CP620" s="129">
        <v>8.0000000000000004E-4</v>
      </c>
      <c r="CQ620" s="129" t="s">
        <v>179</v>
      </c>
      <c r="CR620" s="129">
        <v>3.3E-3</v>
      </c>
      <c r="CS620" s="129" t="s">
        <v>179</v>
      </c>
      <c r="CT620" s="129">
        <v>1.9E-3</v>
      </c>
      <c r="CU620" s="129" t="s">
        <v>179</v>
      </c>
      <c r="CV620" s="129">
        <v>8.0000000000000004E-4</v>
      </c>
      <c r="CW620" s="129" t="s">
        <v>18</v>
      </c>
      <c r="CX620" s="129"/>
      <c r="CY620" s="129" t="s">
        <v>179</v>
      </c>
      <c r="CZ620" s="129">
        <v>5.9999999999999995E-4</v>
      </c>
      <c r="DA620" s="129" t="s">
        <v>179</v>
      </c>
      <c r="DB620" s="129">
        <v>5.9999999999999995E-4</v>
      </c>
      <c r="DC620" s="129" t="s">
        <v>179</v>
      </c>
      <c r="DD620" s="129">
        <v>5.9999999999999995E-4</v>
      </c>
      <c r="DE620" s="129" t="s">
        <v>179</v>
      </c>
      <c r="DF620" s="129">
        <v>5.0000000000000001E-4</v>
      </c>
      <c r="DG620" s="129" t="s">
        <v>179</v>
      </c>
      <c r="DH620" s="129">
        <v>4.0000000000000002E-4</v>
      </c>
      <c r="DI620" s="129" t="s">
        <v>179</v>
      </c>
      <c r="DJ620" s="129">
        <v>2.9999999999999997E-4</v>
      </c>
      <c r="DK620" s="129" t="s">
        <v>6135</v>
      </c>
      <c r="DL620" s="129" t="s">
        <v>59</v>
      </c>
      <c r="DM620" s="129"/>
      <c r="DN620" s="129"/>
      <c r="DO620" s="129"/>
      <c r="DP620" s="129"/>
      <c r="DQ620" s="129"/>
      <c r="DR620" s="129"/>
      <c r="DS620" s="129">
        <v>41</v>
      </c>
      <c r="DT620" s="129" t="s">
        <v>1648</v>
      </c>
    </row>
    <row r="621" spans="1:124">
      <c r="A621" s="129">
        <v>277</v>
      </c>
      <c r="B621" s="128">
        <v>44756.82708333333</v>
      </c>
      <c r="C621" s="129" t="s">
        <v>52</v>
      </c>
      <c r="D621" s="129">
        <v>0</v>
      </c>
      <c r="E621" s="129">
        <v>0</v>
      </c>
      <c r="F621" s="129">
        <v>0</v>
      </c>
      <c r="G621" s="129" t="s">
        <v>54</v>
      </c>
      <c r="H621" s="129" t="s">
        <v>55</v>
      </c>
      <c r="I621" s="129" t="s">
        <v>55</v>
      </c>
      <c r="J621" s="129" t="s">
        <v>55</v>
      </c>
      <c r="K621" s="129" t="s">
        <v>18</v>
      </c>
      <c r="L621" s="129">
        <v>90</v>
      </c>
      <c r="M621" s="129" t="s">
        <v>173</v>
      </c>
      <c r="N621" s="129">
        <v>0</v>
      </c>
      <c r="O621" s="129" t="s">
        <v>173</v>
      </c>
      <c r="P621" s="129">
        <v>0</v>
      </c>
      <c r="Q621" s="129" t="s">
        <v>173</v>
      </c>
      <c r="R621" s="129">
        <v>0</v>
      </c>
      <c r="S621" s="129">
        <v>2</v>
      </c>
      <c r="T621" s="129" t="s">
        <v>174</v>
      </c>
      <c r="U621" s="129">
        <v>3.8952</v>
      </c>
      <c r="V621" s="129">
        <v>0.65680000000000005</v>
      </c>
      <c r="W621" s="129" t="s">
        <v>6140</v>
      </c>
      <c r="X621" s="129">
        <v>0.33760000000000001</v>
      </c>
      <c r="Y621" s="129">
        <v>39.765599999999999</v>
      </c>
      <c r="Z621" s="129">
        <v>0.3619</v>
      </c>
      <c r="AA621" s="129" t="s">
        <v>2729</v>
      </c>
      <c r="AB621" s="129">
        <v>1.54E-2</v>
      </c>
      <c r="AC621" s="129" t="s">
        <v>179</v>
      </c>
      <c r="AD621" s="129">
        <v>8.5000000000000006E-3</v>
      </c>
      <c r="AE621" s="129" t="s">
        <v>179</v>
      </c>
      <c r="AF621" s="129">
        <v>1.6799999999999999E-2</v>
      </c>
      <c r="AG621" s="129">
        <v>0.22159999999999999</v>
      </c>
      <c r="AH621" s="129">
        <v>8.3999999999999995E-3</v>
      </c>
      <c r="AI621" s="129">
        <v>7.7617000000000003</v>
      </c>
      <c r="AJ621" s="129">
        <v>3.2800000000000003E-2</v>
      </c>
      <c r="AK621" s="129">
        <v>0.71789999999999998</v>
      </c>
      <c r="AL621" s="129">
        <v>8.3999999999999995E-3</v>
      </c>
      <c r="AM621" s="129" t="s">
        <v>1347</v>
      </c>
      <c r="AN621" s="129">
        <v>8.3999999999999995E-3</v>
      </c>
      <c r="AO621" s="129" t="s">
        <v>1637</v>
      </c>
      <c r="AP621" s="129">
        <v>4.1999999999999997E-3</v>
      </c>
      <c r="AQ621" s="129">
        <v>8.4699999999999998E-2</v>
      </c>
      <c r="AR621" s="129">
        <v>4.4999999999999997E-3</v>
      </c>
      <c r="AS621" s="129" t="s">
        <v>6141</v>
      </c>
      <c r="AT621" s="129">
        <v>2.5999999999999999E-2</v>
      </c>
      <c r="AU621" s="129" t="s">
        <v>316</v>
      </c>
      <c r="AV621" s="129">
        <v>3.7000000000000002E-3</v>
      </c>
      <c r="AW621" s="129">
        <v>7.7999999999999996E-3</v>
      </c>
      <c r="AX621" s="129">
        <v>8.9999999999999998E-4</v>
      </c>
      <c r="AY621" s="129" t="s">
        <v>210</v>
      </c>
      <c r="AZ621" s="129">
        <v>6.9999999999999999E-4</v>
      </c>
      <c r="BA621" s="129">
        <v>6.7999999999999996E-3</v>
      </c>
      <c r="BB621" s="129">
        <v>6.9999999999999999E-4</v>
      </c>
      <c r="BC621" s="129" t="s">
        <v>285</v>
      </c>
      <c r="BD621" s="129">
        <v>5.0000000000000001E-4</v>
      </c>
      <c r="BE621" s="129" t="s">
        <v>192</v>
      </c>
      <c r="BF621" s="129">
        <v>2.9999999999999997E-4</v>
      </c>
      <c r="BG621" s="129" t="s">
        <v>179</v>
      </c>
      <c r="BH621" s="129">
        <v>1E-4</v>
      </c>
      <c r="BI621" s="129" t="s">
        <v>246</v>
      </c>
      <c r="BJ621" s="129">
        <v>2.0000000000000001E-4</v>
      </c>
      <c r="BK621" s="129">
        <v>1.18E-2</v>
      </c>
      <c r="BL621" s="129">
        <v>5.0000000000000001E-4</v>
      </c>
      <c r="BM621" s="129">
        <v>2.8999999999999998E-3</v>
      </c>
      <c r="BN621" s="129">
        <v>2.9999999999999997E-4</v>
      </c>
      <c r="BO621" s="129" t="s">
        <v>312</v>
      </c>
      <c r="BP621" s="129">
        <v>5.9999999999999995E-4</v>
      </c>
      <c r="BQ621" s="129" t="s">
        <v>179</v>
      </c>
      <c r="BR621" s="129">
        <v>2.9999999999999997E-4</v>
      </c>
      <c r="BS621" s="129" t="s">
        <v>179</v>
      </c>
      <c r="BT621" s="129">
        <v>4.0000000000000002E-4</v>
      </c>
      <c r="BU621" s="129" t="s">
        <v>179</v>
      </c>
      <c r="BV621" s="129">
        <v>6.9999999999999999E-4</v>
      </c>
      <c r="BW621" s="129" t="s">
        <v>18</v>
      </c>
      <c r="BX621" s="129"/>
      <c r="BY621" s="129" t="s">
        <v>18</v>
      </c>
      <c r="BZ621" s="129"/>
      <c r="CA621" s="129" t="s">
        <v>179</v>
      </c>
      <c r="CB621" s="129">
        <v>8.0000000000000004E-4</v>
      </c>
      <c r="CC621" s="129" t="s">
        <v>179</v>
      </c>
      <c r="CD621" s="129">
        <v>2E-3</v>
      </c>
      <c r="CE621" s="129" t="s">
        <v>179</v>
      </c>
      <c r="CF621" s="129">
        <v>2.3E-3</v>
      </c>
      <c r="CG621" s="129" t="s">
        <v>216</v>
      </c>
      <c r="CH621" s="129">
        <v>1E-4</v>
      </c>
      <c r="CI621" s="129" t="s">
        <v>179</v>
      </c>
      <c r="CJ621" s="129">
        <v>6.8999999999999999E-3</v>
      </c>
      <c r="CK621" s="129" t="s">
        <v>179</v>
      </c>
      <c r="CL621" s="129">
        <v>1.0999999999999999E-2</v>
      </c>
      <c r="CM621" s="129" t="s">
        <v>179</v>
      </c>
      <c r="CN621" s="129">
        <v>4.0000000000000001E-3</v>
      </c>
      <c r="CO621" s="129" t="s">
        <v>179</v>
      </c>
      <c r="CP621" s="129">
        <v>8.9999999999999998E-4</v>
      </c>
      <c r="CQ621" s="129" t="s">
        <v>179</v>
      </c>
      <c r="CR621" s="129">
        <v>3.3E-3</v>
      </c>
      <c r="CS621" s="129" t="s">
        <v>179</v>
      </c>
      <c r="CT621" s="129">
        <v>1.8E-3</v>
      </c>
      <c r="CU621" s="129" t="s">
        <v>18</v>
      </c>
      <c r="CV621" s="129"/>
      <c r="CW621" s="129" t="s">
        <v>18</v>
      </c>
      <c r="CX621" s="129"/>
      <c r="CY621" s="129" t="s">
        <v>179</v>
      </c>
      <c r="CZ621" s="129">
        <v>5.0000000000000001E-4</v>
      </c>
      <c r="DA621" s="129" t="s">
        <v>179</v>
      </c>
      <c r="DB621" s="129">
        <v>5.9999999999999995E-4</v>
      </c>
      <c r="DC621" s="129" t="s">
        <v>179</v>
      </c>
      <c r="DD621" s="129">
        <v>5.0000000000000001E-4</v>
      </c>
      <c r="DE621" s="129" t="s">
        <v>179</v>
      </c>
      <c r="DF621" s="129">
        <v>5.9999999999999995E-4</v>
      </c>
      <c r="DG621" s="129" t="s">
        <v>179</v>
      </c>
      <c r="DH621" s="129">
        <v>4.0000000000000002E-4</v>
      </c>
      <c r="DI621" s="129" t="s">
        <v>179</v>
      </c>
      <c r="DJ621" s="129">
        <v>4.0000000000000002E-4</v>
      </c>
      <c r="DK621" s="129" t="s">
        <v>6135</v>
      </c>
      <c r="DL621" s="129" t="s">
        <v>59</v>
      </c>
      <c r="DM621" s="129"/>
      <c r="DN621" s="129"/>
      <c r="DO621" s="129"/>
      <c r="DP621" s="129"/>
      <c r="DQ621" s="129"/>
      <c r="DR621" s="129"/>
      <c r="DS621" s="129">
        <v>58</v>
      </c>
      <c r="DT621" s="129" t="s">
        <v>1837</v>
      </c>
    </row>
    <row r="622" spans="1:124">
      <c r="A622" s="129">
        <v>278</v>
      </c>
      <c r="B622" s="128">
        <v>44756.828472222223</v>
      </c>
      <c r="C622" s="129" t="s">
        <v>52</v>
      </c>
      <c r="D622" s="129">
        <v>0</v>
      </c>
      <c r="E622" s="129">
        <v>0</v>
      </c>
      <c r="F622" s="129">
        <v>0</v>
      </c>
      <c r="G622" s="129" t="s">
        <v>54</v>
      </c>
      <c r="H622" s="129" t="s">
        <v>55</v>
      </c>
      <c r="I622" s="129" t="s">
        <v>55</v>
      </c>
      <c r="J622" s="129" t="s">
        <v>55</v>
      </c>
      <c r="K622" s="129" t="s">
        <v>18</v>
      </c>
      <c r="L622" s="129">
        <v>90</v>
      </c>
      <c r="M622" s="129" t="s">
        <v>173</v>
      </c>
      <c r="N622" s="129">
        <v>0</v>
      </c>
      <c r="O622" s="129" t="s">
        <v>173</v>
      </c>
      <c r="P622" s="129">
        <v>0</v>
      </c>
      <c r="Q622" s="129" t="s">
        <v>173</v>
      </c>
      <c r="R622" s="129">
        <v>0</v>
      </c>
      <c r="S622" s="129">
        <v>2</v>
      </c>
      <c r="T622" s="129" t="s">
        <v>174</v>
      </c>
      <c r="U622" s="129">
        <v>3.2705000000000002</v>
      </c>
      <c r="V622" s="129">
        <v>0.65700000000000003</v>
      </c>
      <c r="W622" s="129" t="s">
        <v>6142</v>
      </c>
      <c r="X622" s="129">
        <v>0.34570000000000001</v>
      </c>
      <c r="Y622" s="129">
        <v>40.578699999999998</v>
      </c>
      <c r="Z622" s="129">
        <v>0.3674</v>
      </c>
      <c r="AA622" s="129" t="s">
        <v>1004</v>
      </c>
      <c r="AB622" s="129">
        <v>1.5900000000000001E-2</v>
      </c>
      <c r="AC622" s="129" t="s">
        <v>179</v>
      </c>
      <c r="AD622" s="129">
        <v>9.4000000000000004E-3</v>
      </c>
      <c r="AE622" s="129" t="s">
        <v>179</v>
      </c>
      <c r="AF622" s="129">
        <v>1.77E-2</v>
      </c>
      <c r="AG622" s="129">
        <v>0.1336</v>
      </c>
      <c r="AH622" s="129">
        <v>7.6E-3</v>
      </c>
      <c r="AI622" s="129">
        <v>8.2683</v>
      </c>
      <c r="AJ622" s="129">
        <v>3.4099999999999998E-2</v>
      </c>
      <c r="AK622" s="129">
        <v>0.755</v>
      </c>
      <c r="AL622" s="129">
        <v>8.6999999999999994E-3</v>
      </c>
      <c r="AM622" s="129" t="s">
        <v>629</v>
      </c>
      <c r="AN622" s="129">
        <v>8.8000000000000005E-3</v>
      </c>
      <c r="AO622" s="129" t="s">
        <v>1225</v>
      </c>
      <c r="AP622" s="129">
        <v>4.4000000000000003E-3</v>
      </c>
      <c r="AQ622" s="129">
        <v>0.1208</v>
      </c>
      <c r="AR622" s="129">
        <v>5.1999999999999998E-3</v>
      </c>
      <c r="AS622" s="129" t="s">
        <v>6143</v>
      </c>
      <c r="AT622" s="129">
        <v>2.7699999999999999E-2</v>
      </c>
      <c r="AU622" s="129" t="s">
        <v>711</v>
      </c>
      <c r="AV622" s="129">
        <v>3.8999999999999998E-3</v>
      </c>
      <c r="AW622" s="129">
        <v>7.4000000000000003E-3</v>
      </c>
      <c r="AX622" s="129">
        <v>1E-3</v>
      </c>
      <c r="AY622" s="129" t="s">
        <v>301</v>
      </c>
      <c r="AZ622" s="129">
        <v>8.0000000000000004E-4</v>
      </c>
      <c r="BA622" s="129">
        <v>6.8999999999999999E-3</v>
      </c>
      <c r="BB622" s="129">
        <v>6.9999999999999999E-4</v>
      </c>
      <c r="BC622" s="129" t="s">
        <v>304</v>
      </c>
      <c r="BD622" s="129">
        <v>5.0000000000000001E-4</v>
      </c>
      <c r="BE622" s="129" t="s">
        <v>179</v>
      </c>
      <c r="BF622" s="129">
        <v>2.9999999999999997E-4</v>
      </c>
      <c r="BG622" s="129" t="s">
        <v>318</v>
      </c>
      <c r="BH622" s="129">
        <v>1E-4</v>
      </c>
      <c r="BI622" s="129" t="s">
        <v>179</v>
      </c>
      <c r="BJ622" s="129">
        <v>2.0000000000000001E-4</v>
      </c>
      <c r="BK622" s="129">
        <v>1.2699999999999999E-2</v>
      </c>
      <c r="BL622" s="129">
        <v>5.0000000000000001E-4</v>
      </c>
      <c r="BM622" s="129">
        <v>2.8E-3</v>
      </c>
      <c r="BN622" s="129">
        <v>2.9999999999999997E-4</v>
      </c>
      <c r="BO622" s="129" t="s">
        <v>365</v>
      </c>
      <c r="BP622" s="129">
        <v>5.0000000000000001E-4</v>
      </c>
      <c r="BQ622" s="129" t="s">
        <v>179</v>
      </c>
      <c r="BR622" s="129">
        <v>2.9999999999999997E-4</v>
      </c>
      <c r="BS622" s="129" t="s">
        <v>179</v>
      </c>
      <c r="BT622" s="129">
        <v>2.9999999999999997E-4</v>
      </c>
      <c r="BU622" s="129" t="s">
        <v>179</v>
      </c>
      <c r="BV622" s="129">
        <v>6.9999999999999999E-4</v>
      </c>
      <c r="BW622" s="129" t="s">
        <v>179</v>
      </c>
      <c r="BX622" s="129">
        <v>8.0000000000000004E-4</v>
      </c>
      <c r="BY622" s="129" t="s">
        <v>18</v>
      </c>
      <c r="BZ622" s="129"/>
      <c r="CA622" s="129" t="s">
        <v>179</v>
      </c>
      <c r="CB622" s="129">
        <v>8.0000000000000004E-4</v>
      </c>
      <c r="CC622" s="129" t="s">
        <v>179</v>
      </c>
      <c r="CD622" s="129">
        <v>2E-3</v>
      </c>
      <c r="CE622" s="129" t="s">
        <v>179</v>
      </c>
      <c r="CF622" s="129">
        <v>2.3E-3</v>
      </c>
      <c r="CG622" s="129" t="s">
        <v>216</v>
      </c>
      <c r="CH622" s="129">
        <v>1E-4</v>
      </c>
      <c r="CI622" s="129" t="s">
        <v>179</v>
      </c>
      <c r="CJ622" s="129">
        <v>6.7000000000000002E-3</v>
      </c>
      <c r="CK622" s="129" t="s">
        <v>179</v>
      </c>
      <c r="CL622" s="129">
        <v>1.0699999999999999E-2</v>
      </c>
      <c r="CM622" s="129" t="s">
        <v>179</v>
      </c>
      <c r="CN622" s="129">
        <v>3.7000000000000002E-3</v>
      </c>
      <c r="CO622" s="129" t="s">
        <v>179</v>
      </c>
      <c r="CP622" s="129">
        <v>8.9999999999999998E-4</v>
      </c>
      <c r="CQ622" s="129" t="s">
        <v>179</v>
      </c>
      <c r="CR622" s="129">
        <v>3.2000000000000002E-3</v>
      </c>
      <c r="CS622" s="129" t="s">
        <v>179</v>
      </c>
      <c r="CT622" s="129">
        <v>1.9E-3</v>
      </c>
      <c r="CU622" s="129" t="s">
        <v>18</v>
      </c>
      <c r="CV622" s="129"/>
      <c r="CW622" s="129" t="s">
        <v>18</v>
      </c>
      <c r="CX622" s="129"/>
      <c r="CY622" s="129" t="s">
        <v>179</v>
      </c>
      <c r="CZ622" s="129">
        <v>5.9999999999999995E-4</v>
      </c>
      <c r="DA622" s="129" t="s">
        <v>179</v>
      </c>
      <c r="DB622" s="129">
        <v>5.0000000000000001E-4</v>
      </c>
      <c r="DC622" s="129" t="s">
        <v>179</v>
      </c>
      <c r="DD622" s="129">
        <v>5.9999999999999995E-4</v>
      </c>
      <c r="DE622" s="129" t="s">
        <v>179</v>
      </c>
      <c r="DF622" s="129">
        <v>5.9999999999999995E-4</v>
      </c>
      <c r="DG622" s="129" t="s">
        <v>179</v>
      </c>
      <c r="DH622" s="129">
        <v>4.0000000000000002E-4</v>
      </c>
      <c r="DI622" s="129" t="s">
        <v>179</v>
      </c>
      <c r="DJ622" s="129">
        <v>2.9999999999999997E-4</v>
      </c>
      <c r="DK622" s="129" t="s">
        <v>6135</v>
      </c>
      <c r="DL622" s="129" t="s">
        <v>59</v>
      </c>
      <c r="DM622" s="129"/>
      <c r="DN622" s="129"/>
      <c r="DO622" s="129"/>
      <c r="DP622" s="129"/>
      <c r="DQ622" s="129"/>
      <c r="DR622" s="129"/>
      <c r="DS622" s="129">
        <v>95</v>
      </c>
      <c r="DT622" s="129" t="s">
        <v>2570</v>
      </c>
    </row>
    <row r="623" spans="1:124">
      <c r="A623" s="129">
        <v>279</v>
      </c>
      <c r="B623" s="128">
        <v>44756.830555555556</v>
      </c>
      <c r="C623" s="129" t="s">
        <v>52</v>
      </c>
      <c r="D623" s="129">
        <v>0</v>
      </c>
      <c r="E623" s="129">
        <v>0</v>
      </c>
      <c r="F623" s="129">
        <v>0</v>
      </c>
      <c r="G623" s="129" t="s">
        <v>54</v>
      </c>
      <c r="H623" s="129" t="s">
        <v>55</v>
      </c>
      <c r="I623" s="129" t="s">
        <v>55</v>
      </c>
      <c r="J623" s="129" t="s">
        <v>55</v>
      </c>
      <c r="K623" s="129" t="s">
        <v>18</v>
      </c>
      <c r="L623" s="129">
        <v>90</v>
      </c>
      <c r="M623" s="129" t="s">
        <v>173</v>
      </c>
      <c r="N623" s="129">
        <v>0</v>
      </c>
      <c r="O623" s="129" t="s">
        <v>173</v>
      </c>
      <c r="P623" s="129">
        <v>0</v>
      </c>
      <c r="Q623" s="129" t="s">
        <v>173</v>
      </c>
      <c r="R623" s="129">
        <v>0</v>
      </c>
      <c r="S623" s="129">
        <v>2</v>
      </c>
      <c r="T623" s="129" t="s">
        <v>174</v>
      </c>
      <c r="U623" s="129">
        <v>3.9232999999999998</v>
      </c>
      <c r="V623" s="129">
        <v>0.65649999999999997</v>
      </c>
      <c r="W623" s="129" t="s">
        <v>3124</v>
      </c>
      <c r="X623" s="129">
        <v>0.33750000000000002</v>
      </c>
      <c r="Y623" s="129">
        <v>40.698599999999999</v>
      </c>
      <c r="Z623" s="129">
        <v>0.36620000000000003</v>
      </c>
      <c r="AA623" s="129" t="s">
        <v>179</v>
      </c>
      <c r="AB623" s="129">
        <v>1.49E-2</v>
      </c>
      <c r="AC623" s="129" t="s">
        <v>179</v>
      </c>
      <c r="AD623" s="129">
        <v>8.6E-3</v>
      </c>
      <c r="AE623" s="129" t="s">
        <v>179</v>
      </c>
      <c r="AF623" s="129">
        <v>1.6400000000000001E-2</v>
      </c>
      <c r="AG623" s="129">
        <v>0.31409999999999999</v>
      </c>
      <c r="AH623" s="129">
        <v>9.4999999999999998E-3</v>
      </c>
      <c r="AI623" s="129">
        <v>7.7563000000000004</v>
      </c>
      <c r="AJ623" s="129">
        <v>3.27E-2</v>
      </c>
      <c r="AK623" s="129">
        <v>0.65859999999999996</v>
      </c>
      <c r="AL623" s="129">
        <v>8.0999999999999996E-3</v>
      </c>
      <c r="AM623" s="129" t="s">
        <v>486</v>
      </c>
      <c r="AN623" s="129">
        <v>8.0999999999999996E-3</v>
      </c>
      <c r="AO623" s="129" t="s">
        <v>1658</v>
      </c>
      <c r="AP623" s="129">
        <v>4.0000000000000001E-3</v>
      </c>
      <c r="AQ623" s="129">
        <v>9.2499999999999999E-2</v>
      </c>
      <c r="AR623" s="129">
        <v>4.5999999999999999E-3</v>
      </c>
      <c r="AS623" s="129" t="s">
        <v>6144</v>
      </c>
      <c r="AT623" s="129">
        <v>2.5399999999999999E-2</v>
      </c>
      <c r="AU623" s="129" t="s">
        <v>210</v>
      </c>
      <c r="AV623" s="129">
        <v>3.5999999999999999E-3</v>
      </c>
      <c r="AW623" s="129">
        <v>1.0699999999999999E-2</v>
      </c>
      <c r="AX623" s="129">
        <v>1.1000000000000001E-3</v>
      </c>
      <c r="AY623" s="129" t="s">
        <v>215</v>
      </c>
      <c r="AZ623" s="129">
        <v>6.9999999999999999E-4</v>
      </c>
      <c r="BA623" s="129">
        <v>5.7999999999999996E-3</v>
      </c>
      <c r="BB623" s="129">
        <v>6.9999999999999999E-4</v>
      </c>
      <c r="BC623" s="129" t="s">
        <v>267</v>
      </c>
      <c r="BD623" s="129">
        <v>4.0000000000000002E-4</v>
      </c>
      <c r="BE623" s="129" t="s">
        <v>179</v>
      </c>
      <c r="BF623" s="129">
        <v>2.9999999999999997E-4</v>
      </c>
      <c r="BG623" s="129" t="s">
        <v>179</v>
      </c>
      <c r="BH623" s="129">
        <v>1E-4</v>
      </c>
      <c r="BI623" s="129" t="s">
        <v>192</v>
      </c>
      <c r="BJ623" s="129">
        <v>2.0000000000000001E-4</v>
      </c>
      <c r="BK623" s="129">
        <v>1.1900000000000001E-2</v>
      </c>
      <c r="BL623" s="129">
        <v>5.0000000000000001E-4</v>
      </c>
      <c r="BM623" s="129">
        <v>2.5999999999999999E-3</v>
      </c>
      <c r="BN623" s="129">
        <v>2.9999999999999997E-4</v>
      </c>
      <c r="BO623" s="129" t="s">
        <v>424</v>
      </c>
      <c r="BP623" s="129">
        <v>5.9999999999999995E-4</v>
      </c>
      <c r="BQ623" s="129" t="s">
        <v>179</v>
      </c>
      <c r="BR623" s="129">
        <v>2.9999999999999997E-4</v>
      </c>
      <c r="BS623" s="129" t="s">
        <v>179</v>
      </c>
      <c r="BT623" s="129">
        <v>4.0000000000000002E-4</v>
      </c>
      <c r="BU623" s="129" t="s">
        <v>179</v>
      </c>
      <c r="BV623" s="129">
        <v>6.9999999999999999E-4</v>
      </c>
      <c r="BW623" s="129" t="s">
        <v>18</v>
      </c>
      <c r="BX623" s="129"/>
      <c r="BY623" s="129" t="s">
        <v>18</v>
      </c>
      <c r="BZ623" s="129"/>
      <c r="CA623" s="129" t="s">
        <v>179</v>
      </c>
      <c r="CB623" s="129">
        <v>8.0000000000000004E-4</v>
      </c>
      <c r="CC623" s="129" t="s">
        <v>179</v>
      </c>
      <c r="CD623" s="129">
        <v>2E-3</v>
      </c>
      <c r="CE623" s="129" t="s">
        <v>179</v>
      </c>
      <c r="CF623" s="129">
        <v>2.3E-3</v>
      </c>
      <c r="CG623" s="129" t="s">
        <v>179</v>
      </c>
      <c r="CH623" s="129">
        <v>1E-4</v>
      </c>
      <c r="CI623" s="129" t="s">
        <v>179</v>
      </c>
      <c r="CJ623" s="129">
        <v>6.8999999999999999E-3</v>
      </c>
      <c r="CK623" s="129" t="s">
        <v>179</v>
      </c>
      <c r="CL623" s="129">
        <v>1.0800000000000001E-2</v>
      </c>
      <c r="CM623" s="129" t="s">
        <v>179</v>
      </c>
      <c r="CN623" s="129">
        <v>3.5000000000000001E-3</v>
      </c>
      <c r="CO623" s="129" t="s">
        <v>179</v>
      </c>
      <c r="CP623" s="129">
        <v>8.0000000000000004E-4</v>
      </c>
      <c r="CQ623" s="129" t="s">
        <v>179</v>
      </c>
      <c r="CR623" s="129">
        <v>3.0000000000000001E-3</v>
      </c>
      <c r="CS623" s="129" t="s">
        <v>179</v>
      </c>
      <c r="CT623" s="129">
        <v>1.8E-3</v>
      </c>
      <c r="CU623" s="129" t="s">
        <v>18</v>
      </c>
      <c r="CV623" s="129"/>
      <c r="CW623" s="129" t="s">
        <v>18</v>
      </c>
      <c r="CX623" s="129"/>
      <c r="CY623" s="129" t="s">
        <v>179</v>
      </c>
      <c r="CZ623" s="129">
        <v>5.9999999999999995E-4</v>
      </c>
      <c r="DA623" s="129" t="s">
        <v>179</v>
      </c>
      <c r="DB623" s="129">
        <v>5.0000000000000001E-4</v>
      </c>
      <c r="DC623" s="129" t="s">
        <v>179</v>
      </c>
      <c r="DD623" s="129">
        <v>5.0000000000000001E-4</v>
      </c>
      <c r="DE623" s="129" t="s">
        <v>179</v>
      </c>
      <c r="DF623" s="129">
        <v>5.9999999999999995E-4</v>
      </c>
      <c r="DG623" s="129" t="s">
        <v>179</v>
      </c>
      <c r="DH623" s="129">
        <v>4.0000000000000002E-4</v>
      </c>
      <c r="DI623" s="129" t="s">
        <v>179</v>
      </c>
      <c r="DJ623" s="129">
        <v>4.0000000000000002E-4</v>
      </c>
      <c r="DK623" s="129" t="s">
        <v>6135</v>
      </c>
      <c r="DL623" s="129" t="s">
        <v>59</v>
      </c>
      <c r="DM623" s="129"/>
      <c r="DN623" s="129"/>
      <c r="DO623" s="129"/>
      <c r="DP623" s="129"/>
      <c r="DQ623" s="129"/>
      <c r="DR623" s="129"/>
      <c r="DS623" s="129">
        <v>107</v>
      </c>
      <c r="DT623" s="129" t="s">
        <v>6145</v>
      </c>
    </row>
    <row r="624" spans="1:124">
      <c r="A624" s="129">
        <v>280</v>
      </c>
      <c r="B624" s="128">
        <v>44756.833333333336</v>
      </c>
      <c r="C624" s="129" t="s">
        <v>52</v>
      </c>
      <c r="D624" s="129">
        <v>0</v>
      </c>
      <c r="E624" s="129">
        <v>0</v>
      </c>
      <c r="F624" s="129">
        <v>0</v>
      </c>
      <c r="G624" s="129" t="s">
        <v>54</v>
      </c>
      <c r="H624" s="129" t="s">
        <v>55</v>
      </c>
      <c r="I624" s="129" t="s">
        <v>55</v>
      </c>
      <c r="J624" s="129" t="s">
        <v>55</v>
      </c>
      <c r="K624" s="129" t="s">
        <v>18</v>
      </c>
      <c r="L624" s="129">
        <v>90</v>
      </c>
      <c r="M624" s="129" t="s">
        <v>173</v>
      </c>
      <c r="N624" s="129">
        <v>0</v>
      </c>
      <c r="O624" s="129" t="s">
        <v>173</v>
      </c>
      <c r="P624" s="129">
        <v>0</v>
      </c>
      <c r="Q624" s="129" t="s">
        <v>173</v>
      </c>
      <c r="R624" s="129">
        <v>0</v>
      </c>
      <c r="S624" s="129">
        <v>2</v>
      </c>
      <c r="T624" s="129" t="s">
        <v>174</v>
      </c>
      <c r="U624" s="129">
        <v>3.6463999999999999</v>
      </c>
      <c r="V624" s="129">
        <v>0.64829999999999999</v>
      </c>
      <c r="W624" s="129" t="s">
        <v>6146</v>
      </c>
      <c r="X624" s="129">
        <v>0.33579999999999999</v>
      </c>
      <c r="Y624" s="129">
        <v>39.234900000000003</v>
      </c>
      <c r="Z624" s="129">
        <v>0.35909999999999997</v>
      </c>
      <c r="AA624" s="129" t="s">
        <v>718</v>
      </c>
      <c r="AB624" s="129">
        <v>1.5299999999999999E-2</v>
      </c>
      <c r="AC624" s="129" t="s">
        <v>179</v>
      </c>
      <c r="AD624" s="129">
        <v>9.1999999999999998E-3</v>
      </c>
      <c r="AE624" s="129" t="s">
        <v>179</v>
      </c>
      <c r="AF624" s="129">
        <v>1.7299999999999999E-2</v>
      </c>
      <c r="AG624" s="129">
        <v>0.14219999999999999</v>
      </c>
      <c r="AH624" s="129">
        <v>7.4999999999999997E-3</v>
      </c>
      <c r="AI624" s="129">
        <v>7.7805</v>
      </c>
      <c r="AJ624" s="129">
        <v>3.2899999999999999E-2</v>
      </c>
      <c r="AK624" s="129">
        <v>0.69120000000000004</v>
      </c>
      <c r="AL624" s="129">
        <v>8.3000000000000001E-3</v>
      </c>
      <c r="AM624" s="129" t="s">
        <v>1567</v>
      </c>
      <c r="AN624" s="129">
        <v>8.2000000000000007E-3</v>
      </c>
      <c r="AO624" s="129" t="s">
        <v>534</v>
      </c>
      <c r="AP624" s="129">
        <v>4.1999999999999997E-3</v>
      </c>
      <c r="AQ624" s="129">
        <v>0.11169999999999999</v>
      </c>
      <c r="AR624" s="129">
        <v>5.0000000000000001E-3</v>
      </c>
      <c r="AS624" s="129" t="s">
        <v>6147</v>
      </c>
      <c r="AT624" s="129">
        <v>2.6599999999999999E-2</v>
      </c>
      <c r="AU624" s="129" t="s">
        <v>301</v>
      </c>
      <c r="AV624" s="129">
        <v>3.8E-3</v>
      </c>
      <c r="AW624" s="129">
        <v>7.7999999999999996E-3</v>
      </c>
      <c r="AX624" s="129">
        <v>1E-3</v>
      </c>
      <c r="AY624" s="129" t="s">
        <v>229</v>
      </c>
      <c r="AZ624" s="129">
        <v>6.9999999999999999E-4</v>
      </c>
      <c r="BA624" s="129">
        <v>7.4000000000000003E-3</v>
      </c>
      <c r="BB624" s="129">
        <v>6.9999999999999999E-4</v>
      </c>
      <c r="BC624" s="129" t="s">
        <v>733</v>
      </c>
      <c r="BD624" s="129">
        <v>5.0000000000000001E-4</v>
      </c>
      <c r="BE624" s="129" t="s">
        <v>179</v>
      </c>
      <c r="BF624" s="129">
        <v>2.9999999999999997E-4</v>
      </c>
      <c r="BG624" s="129" t="s">
        <v>179</v>
      </c>
      <c r="BH624" s="129">
        <v>1E-4</v>
      </c>
      <c r="BI624" s="129" t="s">
        <v>179</v>
      </c>
      <c r="BJ624" s="129">
        <v>2.0000000000000001E-4</v>
      </c>
      <c r="BK624" s="129">
        <v>1.23E-2</v>
      </c>
      <c r="BL624" s="129">
        <v>5.0000000000000001E-4</v>
      </c>
      <c r="BM624" s="129">
        <v>2.7000000000000001E-3</v>
      </c>
      <c r="BN624" s="129">
        <v>2.9999999999999997E-4</v>
      </c>
      <c r="BO624" s="129" t="s">
        <v>424</v>
      </c>
      <c r="BP624" s="129">
        <v>5.9999999999999995E-4</v>
      </c>
      <c r="BQ624" s="129" t="s">
        <v>179</v>
      </c>
      <c r="BR624" s="129">
        <v>2.9999999999999997E-4</v>
      </c>
      <c r="BS624" s="129" t="s">
        <v>179</v>
      </c>
      <c r="BT624" s="129">
        <v>4.0000000000000002E-4</v>
      </c>
      <c r="BU624" s="129" t="s">
        <v>179</v>
      </c>
      <c r="BV624" s="129">
        <v>5.9999999999999995E-4</v>
      </c>
      <c r="BW624" s="129" t="s">
        <v>18</v>
      </c>
      <c r="BX624" s="129"/>
      <c r="BY624" s="129" t="s">
        <v>179</v>
      </c>
      <c r="BZ624" s="129">
        <v>1.1000000000000001E-3</v>
      </c>
      <c r="CA624" s="129" t="s">
        <v>179</v>
      </c>
      <c r="CB624" s="129">
        <v>8.0000000000000004E-4</v>
      </c>
      <c r="CC624" s="129" t="s">
        <v>179</v>
      </c>
      <c r="CD624" s="129">
        <v>2E-3</v>
      </c>
      <c r="CE624" s="129" t="s">
        <v>179</v>
      </c>
      <c r="CF624" s="129">
        <v>2.3E-3</v>
      </c>
      <c r="CG624" s="129" t="s">
        <v>179</v>
      </c>
      <c r="CH624" s="129">
        <v>1E-4</v>
      </c>
      <c r="CI624" s="129" t="s">
        <v>179</v>
      </c>
      <c r="CJ624" s="129">
        <v>7.1000000000000004E-3</v>
      </c>
      <c r="CK624" s="129" t="s">
        <v>179</v>
      </c>
      <c r="CL624" s="129">
        <v>1.1299999999999999E-2</v>
      </c>
      <c r="CM624" s="129" t="s">
        <v>179</v>
      </c>
      <c r="CN624" s="129">
        <v>4.4000000000000003E-3</v>
      </c>
      <c r="CO624" s="129" t="s">
        <v>179</v>
      </c>
      <c r="CP624" s="129">
        <v>8.9999999999999998E-4</v>
      </c>
      <c r="CQ624" s="129" t="s">
        <v>179</v>
      </c>
      <c r="CR624" s="129">
        <v>3.2000000000000002E-3</v>
      </c>
      <c r="CS624" s="129" t="s">
        <v>179</v>
      </c>
      <c r="CT624" s="129">
        <v>1.9E-3</v>
      </c>
      <c r="CU624" s="129" t="s">
        <v>179</v>
      </c>
      <c r="CV624" s="129">
        <v>8.0000000000000004E-4</v>
      </c>
      <c r="CW624" s="129" t="s">
        <v>179</v>
      </c>
      <c r="CX624" s="129">
        <v>5.9999999999999995E-4</v>
      </c>
      <c r="CY624" s="129" t="s">
        <v>179</v>
      </c>
      <c r="CZ624" s="129">
        <v>5.0000000000000001E-4</v>
      </c>
      <c r="DA624" s="129" t="s">
        <v>179</v>
      </c>
      <c r="DB624" s="129">
        <v>5.0000000000000001E-4</v>
      </c>
      <c r="DC624" s="129" t="s">
        <v>179</v>
      </c>
      <c r="DD624" s="129">
        <v>5.9999999999999995E-4</v>
      </c>
      <c r="DE624" s="129" t="s">
        <v>179</v>
      </c>
      <c r="DF624" s="129">
        <v>5.9999999999999995E-4</v>
      </c>
      <c r="DG624" s="129" t="s">
        <v>179</v>
      </c>
      <c r="DH624" s="129">
        <v>4.0000000000000002E-4</v>
      </c>
      <c r="DI624" s="129" t="s">
        <v>179</v>
      </c>
      <c r="DJ624" s="129">
        <v>4.0000000000000002E-4</v>
      </c>
      <c r="DK624" s="129" t="s">
        <v>6148</v>
      </c>
      <c r="DL624" s="129" t="s">
        <v>59</v>
      </c>
      <c r="DM624" s="129"/>
      <c r="DN624" s="129"/>
      <c r="DO624" s="129"/>
      <c r="DP624" s="129"/>
      <c r="DQ624" s="129"/>
      <c r="DR624" s="129"/>
      <c r="DS624" s="129">
        <v>4</v>
      </c>
      <c r="DT624" s="129" t="s">
        <v>1630</v>
      </c>
    </row>
    <row r="625" spans="1:124">
      <c r="A625" s="129">
        <v>281</v>
      </c>
      <c r="B625" s="128">
        <v>44756.835416666669</v>
      </c>
      <c r="C625" s="129" t="s">
        <v>52</v>
      </c>
      <c r="D625" s="129">
        <v>0</v>
      </c>
      <c r="E625" s="129">
        <v>0</v>
      </c>
      <c r="F625" s="129">
        <v>0</v>
      </c>
      <c r="G625" s="129" t="s">
        <v>54</v>
      </c>
      <c r="H625" s="129" t="s">
        <v>55</v>
      </c>
      <c r="I625" s="129" t="s">
        <v>55</v>
      </c>
      <c r="J625" s="129" t="s">
        <v>55</v>
      </c>
      <c r="K625" s="129" t="s">
        <v>18</v>
      </c>
      <c r="L625" s="129">
        <v>90</v>
      </c>
      <c r="M625" s="129" t="s">
        <v>173</v>
      </c>
      <c r="N625" s="129">
        <v>0</v>
      </c>
      <c r="O625" s="129" t="s">
        <v>173</v>
      </c>
      <c r="P625" s="129">
        <v>0</v>
      </c>
      <c r="Q625" s="129" t="s">
        <v>173</v>
      </c>
      <c r="R625" s="129">
        <v>0</v>
      </c>
      <c r="S625" s="129">
        <v>2</v>
      </c>
      <c r="T625" s="129" t="s">
        <v>174</v>
      </c>
      <c r="U625" s="129">
        <v>4.5831999999999997</v>
      </c>
      <c r="V625" s="129">
        <v>0.67589999999999995</v>
      </c>
      <c r="W625" s="129" t="s">
        <v>6149</v>
      </c>
      <c r="X625" s="129">
        <v>0.32029999999999997</v>
      </c>
      <c r="Y625" s="129">
        <v>38.483800000000002</v>
      </c>
      <c r="Z625" s="129">
        <v>0.35449999999999998</v>
      </c>
      <c r="AA625" s="129" t="s">
        <v>1870</v>
      </c>
      <c r="AB625" s="129">
        <v>1.49E-2</v>
      </c>
      <c r="AC625" s="129" t="s">
        <v>179</v>
      </c>
      <c r="AD625" s="129">
        <v>8.8999999999999999E-3</v>
      </c>
      <c r="AE625" s="129" t="s">
        <v>179</v>
      </c>
      <c r="AF625" s="129">
        <v>1.6899999999999998E-2</v>
      </c>
      <c r="AG625" s="129">
        <v>0.21560000000000001</v>
      </c>
      <c r="AH625" s="129">
        <v>8.3999999999999995E-3</v>
      </c>
      <c r="AI625" s="129">
        <v>7.2446999999999999</v>
      </c>
      <c r="AJ625" s="129">
        <v>3.1600000000000003E-2</v>
      </c>
      <c r="AK625" s="129">
        <v>0.66479999999999995</v>
      </c>
      <c r="AL625" s="129">
        <v>8.0999999999999996E-3</v>
      </c>
      <c r="AM625" s="129" t="s">
        <v>365</v>
      </c>
      <c r="AN625" s="129">
        <v>8.0000000000000002E-3</v>
      </c>
      <c r="AO625" s="129" t="s">
        <v>396</v>
      </c>
      <c r="AP625" s="129">
        <v>4.1000000000000003E-3</v>
      </c>
      <c r="AQ625" s="129">
        <v>0.1022</v>
      </c>
      <c r="AR625" s="129">
        <v>4.7999999999999996E-3</v>
      </c>
      <c r="AS625" s="129" t="s">
        <v>6150</v>
      </c>
      <c r="AT625" s="129">
        <v>2.58E-2</v>
      </c>
      <c r="AU625" s="129" t="s">
        <v>179</v>
      </c>
      <c r="AV625" s="129">
        <v>3.7000000000000002E-3</v>
      </c>
      <c r="AW625" s="129">
        <v>9.2999999999999992E-3</v>
      </c>
      <c r="AX625" s="129">
        <v>1E-3</v>
      </c>
      <c r="AY625" s="129" t="s">
        <v>187</v>
      </c>
      <c r="AZ625" s="129">
        <v>6.9999999999999999E-4</v>
      </c>
      <c r="BA625" s="129">
        <v>5.7000000000000002E-3</v>
      </c>
      <c r="BB625" s="129">
        <v>6.9999999999999999E-4</v>
      </c>
      <c r="BC625" s="129" t="s">
        <v>285</v>
      </c>
      <c r="BD625" s="129">
        <v>5.0000000000000001E-4</v>
      </c>
      <c r="BE625" s="129" t="s">
        <v>179</v>
      </c>
      <c r="BF625" s="129">
        <v>2.9999999999999997E-4</v>
      </c>
      <c r="BG625" s="129" t="s">
        <v>179</v>
      </c>
      <c r="BH625" s="129">
        <v>1E-4</v>
      </c>
      <c r="BI625" s="129" t="s">
        <v>246</v>
      </c>
      <c r="BJ625" s="129">
        <v>2.0000000000000001E-4</v>
      </c>
      <c r="BK625" s="129">
        <v>1.09E-2</v>
      </c>
      <c r="BL625" s="129">
        <v>5.0000000000000001E-4</v>
      </c>
      <c r="BM625" s="129">
        <v>2.5000000000000001E-3</v>
      </c>
      <c r="BN625" s="129">
        <v>2.9999999999999997E-4</v>
      </c>
      <c r="BO625" s="129" t="s">
        <v>243</v>
      </c>
      <c r="BP625" s="129">
        <v>5.9999999999999995E-4</v>
      </c>
      <c r="BQ625" s="129" t="s">
        <v>179</v>
      </c>
      <c r="BR625" s="129">
        <v>2.9999999999999997E-4</v>
      </c>
      <c r="BS625" s="129" t="s">
        <v>179</v>
      </c>
      <c r="BT625" s="129">
        <v>4.0000000000000002E-4</v>
      </c>
      <c r="BU625" s="129" t="s">
        <v>179</v>
      </c>
      <c r="BV625" s="129">
        <v>6.9999999999999999E-4</v>
      </c>
      <c r="BW625" s="129" t="s">
        <v>179</v>
      </c>
      <c r="BX625" s="129">
        <v>8.0000000000000004E-4</v>
      </c>
      <c r="BY625" s="129" t="s">
        <v>18</v>
      </c>
      <c r="BZ625" s="129"/>
      <c r="CA625" s="129" t="s">
        <v>179</v>
      </c>
      <c r="CB625" s="129">
        <v>8.0000000000000004E-4</v>
      </c>
      <c r="CC625" s="129" t="s">
        <v>179</v>
      </c>
      <c r="CD625" s="129">
        <v>2E-3</v>
      </c>
      <c r="CE625" s="129" t="s">
        <v>179</v>
      </c>
      <c r="CF625" s="129">
        <v>2.2000000000000001E-3</v>
      </c>
      <c r="CG625" s="129" t="s">
        <v>179</v>
      </c>
      <c r="CH625" s="129">
        <v>1E-4</v>
      </c>
      <c r="CI625" s="129" t="s">
        <v>179</v>
      </c>
      <c r="CJ625" s="129">
        <v>7.4999999999999997E-3</v>
      </c>
      <c r="CK625" s="129" t="s">
        <v>179</v>
      </c>
      <c r="CL625" s="129">
        <v>1.0999999999999999E-2</v>
      </c>
      <c r="CM625" s="129" t="s">
        <v>179</v>
      </c>
      <c r="CN625" s="129">
        <v>4.4000000000000003E-3</v>
      </c>
      <c r="CO625" s="129" t="s">
        <v>179</v>
      </c>
      <c r="CP625" s="129">
        <v>8.9999999999999998E-4</v>
      </c>
      <c r="CQ625" s="129" t="s">
        <v>179</v>
      </c>
      <c r="CR625" s="129">
        <v>3.0999999999999999E-3</v>
      </c>
      <c r="CS625" s="129" t="s">
        <v>179</v>
      </c>
      <c r="CT625" s="129">
        <v>1.8E-3</v>
      </c>
      <c r="CU625" s="129" t="s">
        <v>18</v>
      </c>
      <c r="CV625" s="129"/>
      <c r="CW625" s="129" t="s">
        <v>18</v>
      </c>
      <c r="CX625" s="129"/>
      <c r="CY625" s="129" t="s">
        <v>179</v>
      </c>
      <c r="CZ625" s="129">
        <v>5.9999999999999995E-4</v>
      </c>
      <c r="DA625" s="129" t="s">
        <v>179</v>
      </c>
      <c r="DB625" s="129">
        <v>5.9999999999999995E-4</v>
      </c>
      <c r="DC625" s="129" t="s">
        <v>179</v>
      </c>
      <c r="DD625" s="129">
        <v>5.9999999999999995E-4</v>
      </c>
      <c r="DE625" s="129" t="s">
        <v>179</v>
      </c>
      <c r="DF625" s="129">
        <v>5.9999999999999995E-4</v>
      </c>
      <c r="DG625" s="129" t="s">
        <v>179</v>
      </c>
      <c r="DH625" s="129">
        <v>4.0000000000000002E-4</v>
      </c>
      <c r="DI625" s="129" t="s">
        <v>179</v>
      </c>
      <c r="DJ625" s="129">
        <v>4.0000000000000002E-4</v>
      </c>
      <c r="DK625" s="129" t="s">
        <v>6148</v>
      </c>
      <c r="DL625" s="129" t="s">
        <v>59</v>
      </c>
      <c r="DM625" s="129"/>
      <c r="DN625" s="129"/>
      <c r="DO625" s="129"/>
      <c r="DP625" s="129"/>
      <c r="DQ625" s="129"/>
      <c r="DR625" s="129"/>
      <c r="DS625" s="129">
        <v>17</v>
      </c>
      <c r="DT625" s="129" t="s">
        <v>6016</v>
      </c>
    </row>
    <row r="626" spans="1:124">
      <c r="A626" s="129">
        <v>282</v>
      </c>
      <c r="B626" s="128">
        <v>44756.836805555555</v>
      </c>
      <c r="C626" s="129" t="s">
        <v>52</v>
      </c>
      <c r="D626" s="129">
        <v>0</v>
      </c>
      <c r="E626" s="129">
        <v>0</v>
      </c>
      <c r="F626" s="129">
        <v>0</v>
      </c>
      <c r="G626" s="129" t="s">
        <v>54</v>
      </c>
      <c r="H626" s="129" t="s">
        <v>55</v>
      </c>
      <c r="I626" s="129" t="s">
        <v>55</v>
      </c>
      <c r="J626" s="129" t="s">
        <v>55</v>
      </c>
      <c r="K626" s="129" t="s">
        <v>18</v>
      </c>
      <c r="L626" s="129">
        <v>90</v>
      </c>
      <c r="M626" s="129" t="s">
        <v>173</v>
      </c>
      <c r="N626" s="129">
        <v>0</v>
      </c>
      <c r="O626" s="129" t="s">
        <v>173</v>
      </c>
      <c r="P626" s="129">
        <v>0</v>
      </c>
      <c r="Q626" s="129" t="s">
        <v>173</v>
      </c>
      <c r="R626" s="129">
        <v>0</v>
      </c>
      <c r="S626" s="129">
        <v>2</v>
      </c>
      <c r="T626" s="129" t="s">
        <v>174</v>
      </c>
      <c r="U626" s="129">
        <v>4.4739000000000004</v>
      </c>
      <c r="V626" s="129">
        <v>0.68379999999999996</v>
      </c>
      <c r="W626" s="129" t="s">
        <v>6151</v>
      </c>
      <c r="X626" s="129">
        <v>0.33500000000000002</v>
      </c>
      <c r="Y626" s="129">
        <v>40.464300000000001</v>
      </c>
      <c r="Z626" s="129">
        <v>0.36570000000000003</v>
      </c>
      <c r="AA626" s="129" t="s">
        <v>1575</v>
      </c>
      <c r="AB626" s="129">
        <v>1.55E-2</v>
      </c>
      <c r="AC626" s="129" t="s">
        <v>179</v>
      </c>
      <c r="AD626" s="129">
        <v>9.4000000000000004E-3</v>
      </c>
      <c r="AE626" s="129" t="s">
        <v>179</v>
      </c>
      <c r="AF626" s="129">
        <v>1.67E-2</v>
      </c>
      <c r="AG626" s="129">
        <v>0.1701</v>
      </c>
      <c r="AH626" s="129">
        <v>8.0000000000000002E-3</v>
      </c>
      <c r="AI626" s="129">
        <v>7.7961999999999998</v>
      </c>
      <c r="AJ626" s="129">
        <v>3.2899999999999999E-2</v>
      </c>
      <c r="AK626" s="129">
        <v>0.73380000000000001</v>
      </c>
      <c r="AL626" s="129">
        <v>8.5000000000000006E-3</v>
      </c>
      <c r="AM626" s="129" t="s">
        <v>1473</v>
      </c>
      <c r="AN626" s="129">
        <v>8.3999999999999995E-3</v>
      </c>
      <c r="AO626" s="129" t="s">
        <v>239</v>
      </c>
      <c r="AP626" s="129">
        <v>4.1999999999999997E-3</v>
      </c>
      <c r="AQ626" s="129">
        <v>0.113</v>
      </c>
      <c r="AR626" s="129">
        <v>5.0000000000000001E-3</v>
      </c>
      <c r="AS626" s="129" t="s">
        <v>6152</v>
      </c>
      <c r="AT626" s="129">
        <v>2.6800000000000001E-2</v>
      </c>
      <c r="AU626" s="129" t="s">
        <v>179</v>
      </c>
      <c r="AV626" s="129">
        <v>3.7000000000000002E-3</v>
      </c>
      <c r="AW626" s="129">
        <v>8.2000000000000007E-3</v>
      </c>
      <c r="AX626" s="129">
        <v>1E-3</v>
      </c>
      <c r="AY626" s="129" t="s">
        <v>187</v>
      </c>
      <c r="AZ626" s="129">
        <v>6.9999999999999999E-4</v>
      </c>
      <c r="BA626" s="129">
        <v>6.3E-3</v>
      </c>
      <c r="BB626" s="129">
        <v>6.9999999999999999E-4</v>
      </c>
      <c r="BC626" s="129" t="s">
        <v>285</v>
      </c>
      <c r="BD626" s="129">
        <v>5.0000000000000001E-4</v>
      </c>
      <c r="BE626" s="129" t="s">
        <v>179</v>
      </c>
      <c r="BF626" s="129">
        <v>2.9999999999999997E-4</v>
      </c>
      <c r="BG626" s="129" t="s">
        <v>216</v>
      </c>
      <c r="BH626" s="129">
        <v>1E-4</v>
      </c>
      <c r="BI626" s="129" t="s">
        <v>246</v>
      </c>
      <c r="BJ626" s="129">
        <v>2.0000000000000001E-4</v>
      </c>
      <c r="BK626" s="129">
        <v>1.14E-2</v>
      </c>
      <c r="BL626" s="129">
        <v>5.0000000000000001E-4</v>
      </c>
      <c r="BM626" s="129">
        <v>2.8E-3</v>
      </c>
      <c r="BN626" s="129">
        <v>2.9999999999999997E-4</v>
      </c>
      <c r="BO626" s="129" t="s">
        <v>349</v>
      </c>
      <c r="BP626" s="129">
        <v>5.0000000000000001E-4</v>
      </c>
      <c r="BQ626" s="129" t="s">
        <v>179</v>
      </c>
      <c r="BR626" s="129">
        <v>2.9999999999999997E-4</v>
      </c>
      <c r="BS626" s="129" t="s">
        <v>179</v>
      </c>
      <c r="BT626" s="129">
        <v>4.0000000000000002E-4</v>
      </c>
      <c r="BU626" s="129" t="s">
        <v>179</v>
      </c>
      <c r="BV626" s="129">
        <v>6.9999999999999999E-4</v>
      </c>
      <c r="BW626" s="129" t="s">
        <v>179</v>
      </c>
      <c r="BX626" s="129">
        <v>8.9999999999999998E-4</v>
      </c>
      <c r="BY626" s="129" t="s">
        <v>179</v>
      </c>
      <c r="BZ626" s="129">
        <v>1.1000000000000001E-3</v>
      </c>
      <c r="CA626" s="129" t="s">
        <v>179</v>
      </c>
      <c r="CB626" s="129">
        <v>8.0000000000000004E-4</v>
      </c>
      <c r="CC626" s="129" t="s">
        <v>179</v>
      </c>
      <c r="CD626" s="129">
        <v>2.0999999999999999E-3</v>
      </c>
      <c r="CE626" s="129" t="s">
        <v>179</v>
      </c>
      <c r="CF626" s="129">
        <v>2.3E-3</v>
      </c>
      <c r="CG626" s="129" t="s">
        <v>216</v>
      </c>
      <c r="CH626" s="129">
        <v>1E-4</v>
      </c>
      <c r="CI626" s="129" t="s">
        <v>179</v>
      </c>
      <c r="CJ626" s="129">
        <v>7.1000000000000004E-3</v>
      </c>
      <c r="CK626" s="129" t="s">
        <v>179</v>
      </c>
      <c r="CL626" s="129">
        <v>1.12E-2</v>
      </c>
      <c r="CM626" s="129" t="s">
        <v>179</v>
      </c>
      <c r="CN626" s="129">
        <v>3.5999999999999999E-3</v>
      </c>
      <c r="CO626" s="129" t="s">
        <v>179</v>
      </c>
      <c r="CP626" s="129">
        <v>8.9999999999999998E-4</v>
      </c>
      <c r="CQ626" s="129" t="s">
        <v>179</v>
      </c>
      <c r="CR626" s="129">
        <v>3.2000000000000002E-3</v>
      </c>
      <c r="CS626" s="129" t="s">
        <v>179</v>
      </c>
      <c r="CT626" s="129">
        <v>1.9E-3</v>
      </c>
      <c r="CU626" s="129" t="s">
        <v>18</v>
      </c>
      <c r="CV626" s="129"/>
      <c r="CW626" s="129" t="s">
        <v>18</v>
      </c>
      <c r="CX626" s="129"/>
      <c r="CY626" s="129" t="s">
        <v>179</v>
      </c>
      <c r="CZ626" s="129">
        <v>5.9999999999999995E-4</v>
      </c>
      <c r="DA626" s="129" t="s">
        <v>179</v>
      </c>
      <c r="DB626" s="129">
        <v>5.9999999999999995E-4</v>
      </c>
      <c r="DC626" s="129" t="s">
        <v>179</v>
      </c>
      <c r="DD626" s="129">
        <v>5.9999999999999995E-4</v>
      </c>
      <c r="DE626" s="129" t="s">
        <v>179</v>
      </c>
      <c r="DF626" s="129">
        <v>5.9999999999999995E-4</v>
      </c>
      <c r="DG626" s="129" t="s">
        <v>179</v>
      </c>
      <c r="DH626" s="129">
        <v>4.0000000000000002E-4</v>
      </c>
      <c r="DI626" s="129" t="s">
        <v>179</v>
      </c>
      <c r="DJ626" s="129">
        <v>4.0000000000000002E-4</v>
      </c>
      <c r="DK626" s="129" t="s">
        <v>6148</v>
      </c>
      <c r="DL626" s="129" t="s">
        <v>59</v>
      </c>
      <c r="DM626" s="129"/>
      <c r="DN626" s="129"/>
      <c r="DO626" s="129"/>
      <c r="DP626" s="129"/>
      <c r="DQ626" s="129"/>
      <c r="DR626" s="129"/>
      <c r="DS626" s="129">
        <v>41</v>
      </c>
      <c r="DT626" s="129" t="s">
        <v>5985</v>
      </c>
    </row>
    <row r="627" spans="1:124">
      <c r="A627" s="129">
        <v>283</v>
      </c>
      <c r="B627" s="128">
        <v>44756.838888888888</v>
      </c>
      <c r="C627" s="129" t="s">
        <v>52</v>
      </c>
      <c r="D627" s="129">
        <v>0</v>
      </c>
      <c r="E627" s="129">
        <v>0</v>
      </c>
      <c r="F627" s="129">
        <v>0</v>
      </c>
      <c r="G627" s="129" t="s">
        <v>54</v>
      </c>
      <c r="H627" s="129" t="s">
        <v>55</v>
      </c>
      <c r="I627" s="129" t="s">
        <v>55</v>
      </c>
      <c r="J627" s="129" t="s">
        <v>55</v>
      </c>
      <c r="K627" s="129" t="s">
        <v>18</v>
      </c>
      <c r="L627" s="129">
        <v>90</v>
      </c>
      <c r="M627" s="129" t="s">
        <v>173</v>
      </c>
      <c r="N627" s="129">
        <v>0</v>
      </c>
      <c r="O627" s="129" t="s">
        <v>173</v>
      </c>
      <c r="P627" s="129">
        <v>0</v>
      </c>
      <c r="Q627" s="129" t="s">
        <v>173</v>
      </c>
      <c r="R627" s="129">
        <v>0</v>
      </c>
      <c r="S627" s="129">
        <v>2</v>
      </c>
      <c r="T627" s="129" t="s">
        <v>174</v>
      </c>
      <c r="U627" s="129">
        <v>4.3943000000000003</v>
      </c>
      <c r="V627" s="129">
        <v>0.6653</v>
      </c>
      <c r="W627" s="129" t="s">
        <v>6153</v>
      </c>
      <c r="X627" s="129">
        <v>0.33429999999999999</v>
      </c>
      <c r="Y627" s="129">
        <v>39.327300000000001</v>
      </c>
      <c r="Z627" s="129">
        <v>0.35699999999999998</v>
      </c>
      <c r="AA627" s="129" t="s">
        <v>1282</v>
      </c>
      <c r="AB627" s="129">
        <v>1.5100000000000001E-2</v>
      </c>
      <c r="AC627" s="129" t="s">
        <v>179</v>
      </c>
      <c r="AD627" s="129">
        <v>8.6E-3</v>
      </c>
      <c r="AE627" s="129" t="s">
        <v>179</v>
      </c>
      <c r="AF627" s="129">
        <v>1.67E-2</v>
      </c>
      <c r="AG627" s="129">
        <v>0.10929999999999999</v>
      </c>
      <c r="AH627" s="129">
        <v>6.8999999999999999E-3</v>
      </c>
      <c r="AI627" s="129">
        <v>7.5274999999999999</v>
      </c>
      <c r="AJ627" s="129">
        <v>3.2000000000000001E-2</v>
      </c>
      <c r="AK627" s="129">
        <v>0.71650000000000003</v>
      </c>
      <c r="AL627" s="129">
        <v>8.3000000000000001E-3</v>
      </c>
      <c r="AM627" s="129" t="s">
        <v>786</v>
      </c>
      <c r="AN627" s="129">
        <v>8.3999999999999995E-3</v>
      </c>
      <c r="AO627" s="129" t="s">
        <v>2009</v>
      </c>
      <c r="AP627" s="129">
        <v>3.8999999999999998E-3</v>
      </c>
      <c r="AQ627" s="129">
        <v>0.1</v>
      </c>
      <c r="AR627" s="129">
        <v>4.7000000000000002E-3</v>
      </c>
      <c r="AS627" s="129" t="s">
        <v>6154</v>
      </c>
      <c r="AT627" s="129">
        <v>2.3400000000000001E-2</v>
      </c>
      <c r="AU627" s="129" t="s">
        <v>613</v>
      </c>
      <c r="AV627" s="129">
        <v>3.3E-3</v>
      </c>
      <c r="AW627" s="129">
        <v>1.1900000000000001E-2</v>
      </c>
      <c r="AX627" s="129">
        <v>1.1000000000000001E-3</v>
      </c>
      <c r="AY627" s="129" t="s">
        <v>287</v>
      </c>
      <c r="AZ627" s="129">
        <v>8.0000000000000004E-4</v>
      </c>
      <c r="BA627" s="129">
        <v>5.8999999999999999E-3</v>
      </c>
      <c r="BB627" s="129">
        <v>5.9999999999999995E-4</v>
      </c>
      <c r="BC627" s="129" t="s">
        <v>245</v>
      </c>
      <c r="BD627" s="129">
        <v>4.0000000000000002E-4</v>
      </c>
      <c r="BE627" s="129" t="s">
        <v>179</v>
      </c>
      <c r="BF627" s="129">
        <v>2.9999999999999997E-4</v>
      </c>
      <c r="BG627" s="129" t="s">
        <v>179</v>
      </c>
      <c r="BH627" s="129">
        <v>1E-4</v>
      </c>
      <c r="BI627" s="129" t="s">
        <v>179</v>
      </c>
      <c r="BJ627" s="129">
        <v>2.0000000000000001E-4</v>
      </c>
      <c r="BK627" s="129">
        <v>1.24E-2</v>
      </c>
      <c r="BL627" s="129">
        <v>5.0000000000000001E-4</v>
      </c>
      <c r="BM627" s="129">
        <v>3.0000000000000001E-3</v>
      </c>
      <c r="BN627" s="129">
        <v>2.9999999999999997E-4</v>
      </c>
      <c r="BO627" s="129" t="s">
        <v>377</v>
      </c>
      <c r="BP627" s="129">
        <v>5.9999999999999995E-4</v>
      </c>
      <c r="BQ627" s="129" t="s">
        <v>179</v>
      </c>
      <c r="BR627" s="129">
        <v>2.9999999999999997E-4</v>
      </c>
      <c r="BS627" s="129" t="s">
        <v>179</v>
      </c>
      <c r="BT627" s="129">
        <v>4.0000000000000002E-4</v>
      </c>
      <c r="BU627" s="129" t="s">
        <v>179</v>
      </c>
      <c r="BV627" s="129">
        <v>6.9999999999999999E-4</v>
      </c>
      <c r="BW627" s="129" t="s">
        <v>179</v>
      </c>
      <c r="BX627" s="129">
        <v>8.9999999999999998E-4</v>
      </c>
      <c r="BY627" s="129" t="s">
        <v>179</v>
      </c>
      <c r="BZ627" s="129">
        <v>1.1000000000000001E-3</v>
      </c>
      <c r="CA627" s="129" t="s">
        <v>179</v>
      </c>
      <c r="CB627" s="129">
        <v>8.0000000000000004E-4</v>
      </c>
      <c r="CC627" s="129" t="s">
        <v>179</v>
      </c>
      <c r="CD627" s="129">
        <v>2E-3</v>
      </c>
      <c r="CE627" s="129" t="s">
        <v>179</v>
      </c>
      <c r="CF627" s="129">
        <v>2.2000000000000001E-3</v>
      </c>
      <c r="CG627" s="129" t="s">
        <v>216</v>
      </c>
      <c r="CH627" s="129">
        <v>1E-4</v>
      </c>
      <c r="CI627" s="129" t="s">
        <v>179</v>
      </c>
      <c r="CJ627" s="129">
        <v>7.1999999999999998E-3</v>
      </c>
      <c r="CK627" s="129" t="s">
        <v>179</v>
      </c>
      <c r="CL627" s="129">
        <v>1.0800000000000001E-2</v>
      </c>
      <c r="CM627" s="129" t="s">
        <v>179</v>
      </c>
      <c r="CN627" s="129">
        <v>4.1999999999999997E-3</v>
      </c>
      <c r="CO627" s="129" t="s">
        <v>179</v>
      </c>
      <c r="CP627" s="129">
        <v>8.0000000000000004E-4</v>
      </c>
      <c r="CQ627" s="129" t="s">
        <v>179</v>
      </c>
      <c r="CR627" s="129">
        <v>3.3E-3</v>
      </c>
      <c r="CS627" s="129" t="s">
        <v>179</v>
      </c>
      <c r="CT627" s="129">
        <v>1.8E-3</v>
      </c>
      <c r="CU627" s="129" t="s">
        <v>179</v>
      </c>
      <c r="CV627" s="129">
        <v>8.0000000000000004E-4</v>
      </c>
      <c r="CW627" s="129" t="s">
        <v>18</v>
      </c>
      <c r="CX627" s="129"/>
      <c r="CY627" s="129" t="s">
        <v>179</v>
      </c>
      <c r="CZ627" s="129">
        <v>5.9999999999999995E-4</v>
      </c>
      <c r="DA627" s="129" t="s">
        <v>179</v>
      </c>
      <c r="DB627" s="129">
        <v>5.0000000000000001E-4</v>
      </c>
      <c r="DC627" s="129" t="s">
        <v>179</v>
      </c>
      <c r="DD627" s="129">
        <v>5.0000000000000001E-4</v>
      </c>
      <c r="DE627" s="129" t="s">
        <v>179</v>
      </c>
      <c r="DF627" s="129">
        <v>5.9999999999999995E-4</v>
      </c>
      <c r="DG627" s="129" t="s">
        <v>179</v>
      </c>
      <c r="DH627" s="129">
        <v>4.0000000000000002E-4</v>
      </c>
      <c r="DI627" s="129" t="s">
        <v>179</v>
      </c>
      <c r="DJ627" s="129">
        <v>4.0000000000000002E-4</v>
      </c>
      <c r="DK627" s="129" t="s">
        <v>6155</v>
      </c>
      <c r="DL627" s="129" t="s">
        <v>59</v>
      </c>
      <c r="DM627" s="129"/>
      <c r="DN627" s="129"/>
      <c r="DO627" s="129"/>
      <c r="DP627" s="129"/>
      <c r="DQ627" s="129"/>
      <c r="DR627" s="129"/>
      <c r="DS627" s="129">
        <v>6</v>
      </c>
      <c r="DT627" s="129" t="s">
        <v>5984</v>
      </c>
    </row>
    <row r="628" spans="1:124">
      <c r="A628" s="129">
        <v>284</v>
      </c>
      <c r="B628" s="128">
        <v>44756.84097222222</v>
      </c>
      <c r="C628" s="129" t="s">
        <v>52</v>
      </c>
      <c r="D628" s="129">
        <v>0</v>
      </c>
      <c r="E628" s="129">
        <v>0</v>
      </c>
      <c r="F628" s="129">
        <v>0</v>
      </c>
      <c r="G628" s="129" t="s">
        <v>54</v>
      </c>
      <c r="H628" s="129" t="s">
        <v>55</v>
      </c>
      <c r="I628" s="129" t="s">
        <v>55</v>
      </c>
      <c r="J628" s="129" t="s">
        <v>55</v>
      </c>
      <c r="K628" s="129" t="s">
        <v>18</v>
      </c>
      <c r="L628" s="129">
        <v>90</v>
      </c>
      <c r="M628" s="129" t="s">
        <v>173</v>
      </c>
      <c r="N628" s="129">
        <v>0</v>
      </c>
      <c r="O628" s="129" t="s">
        <v>173</v>
      </c>
      <c r="P628" s="129">
        <v>0</v>
      </c>
      <c r="Q628" s="129" t="s">
        <v>173</v>
      </c>
      <c r="R628" s="129">
        <v>0</v>
      </c>
      <c r="S628" s="129">
        <v>2</v>
      </c>
      <c r="T628" s="129" t="s">
        <v>174</v>
      </c>
      <c r="U628" s="129">
        <v>4.3710000000000004</v>
      </c>
      <c r="V628" s="129">
        <v>0.66610000000000003</v>
      </c>
      <c r="W628" s="129" t="s">
        <v>6156</v>
      </c>
      <c r="X628" s="129">
        <v>0.34989999999999999</v>
      </c>
      <c r="Y628" s="129">
        <v>41.015999999999998</v>
      </c>
      <c r="Z628" s="129">
        <v>0.3679</v>
      </c>
      <c r="AA628" s="129" t="s">
        <v>982</v>
      </c>
      <c r="AB628" s="129">
        <v>1.5299999999999999E-2</v>
      </c>
      <c r="AC628" s="129" t="s">
        <v>179</v>
      </c>
      <c r="AD628" s="129">
        <v>8.9999999999999993E-3</v>
      </c>
      <c r="AE628" s="129" t="s">
        <v>179</v>
      </c>
      <c r="AF628" s="129">
        <v>1.6400000000000001E-2</v>
      </c>
      <c r="AG628" s="129">
        <v>0.16470000000000001</v>
      </c>
      <c r="AH628" s="129">
        <v>7.7999999999999996E-3</v>
      </c>
      <c r="AI628" s="129">
        <v>8.1621000000000006</v>
      </c>
      <c r="AJ628" s="129">
        <v>3.3599999999999998E-2</v>
      </c>
      <c r="AK628" s="129">
        <v>0.65580000000000005</v>
      </c>
      <c r="AL628" s="129">
        <v>8.0999999999999996E-3</v>
      </c>
      <c r="AM628" s="129" t="s">
        <v>188</v>
      </c>
      <c r="AN628" s="129">
        <v>8.0000000000000002E-3</v>
      </c>
      <c r="AO628" s="129" t="s">
        <v>1870</v>
      </c>
      <c r="AP628" s="129">
        <v>4.1000000000000003E-3</v>
      </c>
      <c r="AQ628" s="129">
        <v>8.9200000000000002E-2</v>
      </c>
      <c r="AR628" s="129">
        <v>4.4999999999999997E-3</v>
      </c>
      <c r="AS628" s="129" t="s">
        <v>6157</v>
      </c>
      <c r="AT628" s="129">
        <v>2.5100000000000001E-2</v>
      </c>
      <c r="AU628" s="129" t="s">
        <v>179</v>
      </c>
      <c r="AV628" s="129">
        <v>3.5000000000000001E-3</v>
      </c>
      <c r="AW628" s="129">
        <v>4.8999999999999998E-3</v>
      </c>
      <c r="AX628" s="129">
        <v>8.0000000000000004E-4</v>
      </c>
      <c r="AY628" s="129" t="s">
        <v>330</v>
      </c>
      <c r="AZ628" s="129">
        <v>6.9999999999999999E-4</v>
      </c>
      <c r="BA628" s="129">
        <v>6.1999999999999998E-3</v>
      </c>
      <c r="BB628" s="129">
        <v>6.9999999999999999E-4</v>
      </c>
      <c r="BC628" s="129" t="s">
        <v>267</v>
      </c>
      <c r="BD628" s="129">
        <v>4.0000000000000002E-4</v>
      </c>
      <c r="BE628" s="129" t="s">
        <v>179</v>
      </c>
      <c r="BF628" s="129">
        <v>2.9999999999999997E-4</v>
      </c>
      <c r="BG628" s="129" t="s">
        <v>179</v>
      </c>
      <c r="BH628" s="129">
        <v>1E-4</v>
      </c>
      <c r="BI628" s="129" t="s">
        <v>246</v>
      </c>
      <c r="BJ628" s="129">
        <v>2.0000000000000001E-4</v>
      </c>
      <c r="BK628" s="129">
        <v>1.15E-2</v>
      </c>
      <c r="BL628" s="129">
        <v>5.0000000000000001E-4</v>
      </c>
      <c r="BM628" s="129">
        <v>2.5000000000000001E-3</v>
      </c>
      <c r="BN628" s="129">
        <v>2.9999999999999997E-4</v>
      </c>
      <c r="BO628" s="129" t="s">
        <v>429</v>
      </c>
      <c r="BP628" s="129">
        <v>5.0000000000000001E-4</v>
      </c>
      <c r="BQ628" s="129" t="s">
        <v>179</v>
      </c>
      <c r="BR628" s="129">
        <v>2.9999999999999997E-4</v>
      </c>
      <c r="BS628" s="129" t="s">
        <v>179</v>
      </c>
      <c r="BT628" s="129">
        <v>2.9999999999999997E-4</v>
      </c>
      <c r="BU628" s="129" t="s">
        <v>179</v>
      </c>
      <c r="BV628" s="129">
        <v>6.9999999999999999E-4</v>
      </c>
      <c r="BW628" s="129" t="s">
        <v>18</v>
      </c>
      <c r="BX628" s="129"/>
      <c r="BY628" s="129" t="s">
        <v>18</v>
      </c>
      <c r="BZ628" s="129"/>
      <c r="CA628" s="129" t="s">
        <v>179</v>
      </c>
      <c r="CB628" s="129">
        <v>8.0000000000000004E-4</v>
      </c>
      <c r="CC628" s="129" t="s">
        <v>179</v>
      </c>
      <c r="CD628" s="129">
        <v>2E-3</v>
      </c>
      <c r="CE628" s="129" t="s">
        <v>179</v>
      </c>
      <c r="CF628" s="129">
        <v>2.3E-3</v>
      </c>
      <c r="CG628" s="129" t="s">
        <v>216</v>
      </c>
      <c r="CH628" s="129">
        <v>1E-4</v>
      </c>
      <c r="CI628" s="129" t="s">
        <v>179</v>
      </c>
      <c r="CJ628" s="129">
        <v>6.7000000000000002E-3</v>
      </c>
      <c r="CK628" s="129" t="s">
        <v>179</v>
      </c>
      <c r="CL628" s="129">
        <v>1.0699999999999999E-2</v>
      </c>
      <c r="CM628" s="129" t="s">
        <v>179</v>
      </c>
      <c r="CN628" s="129">
        <v>3.5999999999999999E-3</v>
      </c>
      <c r="CO628" s="129" t="s">
        <v>179</v>
      </c>
      <c r="CP628" s="129">
        <v>8.0000000000000004E-4</v>
      </c>
      <c r="CQ628" s="129" t="s">
        <v>179</v>
      </c>
      <c r="CR628" s="129">
        <v>3.2000000000000002E-3</v>
      </c>
      <c r="CS628" s="129" t="s">
        <v>179</v>
      </c>
      <c r="CT628" s="129">
        <v>1.8E-3</v>
      </c>
      <c r="CU628" s="129" t="s">
        <v>18</v>
      </c>
      <c r="CV628" s="129"/>
      <c r="CW628" s="129" t="s">
        <v>18</v>
      </c>
      <c r="CX628" s="129"/>
      <c r="CY628" s="129" t="s">
        <v>179</v>
      </c>
      <c r="CZ628" s="129">
        <v>5.0000000000000001E-4</v>
      </c>
      <c r="DA628" s="129" t="s">
        <v>179</v>
      </c>
      <c r="DB628" s="129">
        <v>5.0000000000000001E-4</v>
      </c>
      <c r="DC628" s="129" t="s">
        <v>179</v>
      </c>
      <c r="DD628" s="129">
        <v>5.0000000000000001E-4</v>
      </c>
      <c r="DE628" s="129" t="s">
        <v>179</v>
      </c>
      <c r="DF628" s="129">
        <v>5.9999999999999995E-4</v>
      </c>
      <c r="DG628" s="129" t="s">
        <v>179</v>
      </c>
      <c r="DH628" s="129">
        <v>4.0000000000000002E-4</v>
      </c>
      <c r="DI628" s="129" t="s">
        <v>179</v>
      </c>
      <c r="DJ628" s="129">
        <v>2.9999999999999997E-4</v>
      </c>
      <c r="DK628" s="129" t="s">
        <v>6155</v>
      </c>
      <c r="DL628" s="129" t="s">
        <v>59</v>
      </c>
      <c r="DM628" s="129"/>
      <c r="DN628" s="129"/>
      <c r="DO628" s="129"/>
      <c r="DP628" s="129"/>
      <c r="DQ628" s="129"/>
      <c r="DR628" s="129"/>
      <c r="DS628" s="129">
        <v>14</v>
      </c>
      <c r="DT628" s="129" t="s">
        <v>6158</v>
      </c>
    </row>
    <row r="629" spans="1:124">
      <c r="A629" s="129">
        <v>285</v>
      </c>
      <c r="B629" s="128">
        <v>44756.843055555553</v>
      </c>
      <c r="C629" s="129" t="s">
        <v>52</v>
      </c>
      <c r="D629" s="129">
        <v>0</v>
      </c>
      <c r="E629" s="129">
        <v>0</v>
      </c>
      <c r="F629" s="129">
        <v>0</v>
      </c>
      <c r="G629" s="129" t="s">
        <v>54</v>
      </c>
      <c r="H629" s="129" t="s">
        <v>55</v>
      </c>
      <c r="I629" s="129" t="s">
        <v>55</v>
      </c>
      <c r="J629" s="129" t="s">
        <v>55</v>
      </c>
      <c r="K629" s="129" t="s">
        <v>18</v>
      </c>
      <c r="L629" s="129">
        <v>90</v>
      </c>
      <c r="M629" s="129" t="s">
        <v>173</v>
      </c>
      <c r="N629" s="129">
        <v>0</v>
      </c>
      <c r="O629" s="129" t="s">
        <v>173</v>
      </c>
      <c r="P629" s="129">
        <v>0</v>
      </c>
      <c r="Q629" s="129" t="s">
        <v>173</v>
      </c>
      <c r="R629" s="129">
        <v>0</v>
      </c>
      <c r="S629" s="129">
        <v>2</v>
      </c>
      <c r="T629" s="129" t="s">
        <v>174</v>
      </c>
      <c r="U629" s="129">
        <v>3.8304999999999998</v>
      </c>
      <c r="V629" s="129">
        <v>0.67</v>
      </c>
      <c r="W629" s="129" t="s">
        <v>6159</v>
      </c>
      <c r="X629" s="129">
        <v>0.33389999999999997</v>
      </c>
      <c r="Y629" s="129">
        <v>40.293599999999998</v>
      </c>
      <c r="Z629" s="129">
        <v>0.36330000000000001</v>
      </c>
      <c r="AA629" s="129" t="s">
        <v>179</v>
      </c>
      <c r="AB629" s="129">
        <v>1.49E-2</v>
      </c>
      <c r="AC629" s="129" t="s">
        <v>179</v>
      </c>
      <c r="AD629" s="129">
        <v>8.6E-3</v>
      </c>
      <c r="AE629" s="129" t="s">
        <v>179</v>
      </c>
      <c r="AF629" s="129">
        <v>1.66E-2</v>
      </c>
      <c r="AG629" s="129">
        <v>0.18099999999999999</v>
      </c>
      <c r="AH629" s="129">
        <v>8.0000000000000002E-3</v>
      </c>
      <c r="AI629" s="129">
        <v>7.8178999999999998</v>
      </c>
      <c r="AJ629" s="129">
        <v>3.2800000000000003E-2</v>
      </c>
      <c r="AK629" s="129">
        <v>0.67610000000000003</v>
      </c>
      <c r="AL629" s="129">
        <v>8.2000000000000007E-3</v>
      </c>
      <c r="AM629" s="129" t="s">
        <v>2054</v>
      </c>
      <c r="AN629" s="129">
        <v>8.2000000000000007E-3</v>
      </c>
      <c r="AO629" s="129" t="s">
        <v>1051</v>
      </c>
      <c r="AP629" s="129">
        <v>4.0000000000000001E-3</v>
      </c>
      <c r="AQ629" s="129">
        <v>0.1028</v>
      </c>
      <c r="AR629" s="129">
        <v>4.7999999999999996E-3</v>
      </c>
      <c r="AS629" s="129" t="s">
        <v>6160</v>
      </c>
      <c r="AT629" s="129">
        <v>2.5000000000000001E-2</v>
      </c>
      <c r="AU629" s="129" t="s">
        <v>614</v>
      </c>
      <c r="AV629" s="129">
        <v>3.5000000000000001E-3</v>
      </c>
      <c r="AW629" s="129">
        <v>5.7000000000000002E-3</v>
      </c>
      <c r="AX629" s="129">
        <v>8.9999999999999998E-4</v>
      </c>
      <c r="AY629" s="129" t="s">
        <v>302</v>
      </c>
      <c r="AZ629" s="129">
        <v>6.9999999999999999E-4</v>
      </c>
      <c r="BA629" s="129">
        <v>6.1999999999999998E-3</v>
      </c>
      <c r="BB629" s="129">
        <v>6.9999999999999999E-4</v>
      </c>
      <c r="BC629" s="129" t="s">
        <v>212</v>
      </c>
      <c r="BD629" s="129">
        <v>5.0000000000000001E-4</v>
      </c>
      <c r="BE629" s="129" t="s">
        <v>179</v>
      </c>
      <c r="BF629" s="129">
        <v>2.9999999999999997E-4</v>
      </c>
      <c r="BG629" s="129" t="s">
        <v>179</v>
      </c>
      <c r="BH629" s="129">
        <v>1E-4</v>
      </c>
      <c r="BI629" s="129" t="s">
        <v>516</v>
      </c>
      <c r="BJ629" s="129">
        <v>2.0000000000000001E-4</v>
      </c>
      <c r="BK629" s="129">
        <v>1.2E-2</v>
      </c>
      <c r="BL629" s="129">
        <v>5.0000000000000001E-4</v>
      </c>
      <c r="BM629" s="129">
        <v>2.3999999999999998E-3</v>
      </c>
      <c r="BN629" s="129">
        <v>2.9999999999999997E-4</v>
      </c>
      <c r="BO629" s="129" t="s">
        <v>625</v>
      </c>
      <c r="BP629" s="129">
        <v>5.9999999999999995E-4</v>
      </c>
      <c r="BQ629" s="129" t="s">
        <v>179</v>
      </c>
      <c r="BR629" s="129">
        <v>2.9999999999999997E-4</v>
      </c>
      <c r="BS629" s="129" t="s">
        <v>179</v>
      </c>
      <c r="BT629" s="129">
        <v>4.0000000000000002E-4</v>
      </c>
      <c r="BU629" s="129" t="s">
        <v>179</v>
      </c>
      <c r="BV629" s="129">
        <v>6.9999999999999999E-4</v>
      </c>
      <c r="BW629" s="129" t="s">
        <v>179</v>
      </c>
      <c r="BX629" s="129">
        <v>8.9999999999999998E-4</v>
      </c>
      <c r="BY629" s="129" t="s">
        <v>179</v>
      </c>
      <c r="BZ629" s="129">
        <v>1.1000000000000001E-3</v>
      </c>
      <c r="CA629" s="129" t="s">
        <v>179</v>
      </c>
      <c r="CB629" s="129">
        <v>8.0000000000000004E-4</v>
      </c>
      <c r="CC629" s="129" t="s">
        <v>179</v>
      </c>
      <c r="CD629" s="129">
        <v>2E-3</v>
      </c>
      <c r="CE629" s="129" t="s">
        <v>179</v>
      </c>
      <c r="CF629" s="129">
        <v>2.3E-3</v>
      </c>
      <c r="CG629" s="129" t="s">
        <v>179</v>
      </c>
      <c r="CH629" s="129">
        <v>1E-4</v>
      </c>
      <c r="CI629" s="129" t="s">
        <v>179</v>
      </c>
      <c r="CJ629" s="129">
        <v>6.8999999999999999E-3</v>
      </c>
      <c r="CK629" s="129" t="s">
        <v>179</v>
      </c>
      <c r="CL629" s="129">
        <v>1.0800000000000001E-2</v>
      </c>
      <c r="CM629" s="129" t="s">
        <v>179</v>
      </c>
      <c r="CN629" s="129">
        <v>3.5000000000000001E-3</v>
      </c>
      <c r="CO629" s="129" t="s">
        <v>179</v>
      </c>
      <c r="CP629" s="129">
        <v>8.9999999999999998E-4</v>
      </c>
      <c r="CQ629" s="129" t="s">
        <v>179</v>
      </c>
      <c r="CR629" s="129">
        <v>3.3E-3</v>
      </c>
      <c r="CS629" s="129" t="s">
        <v>179</v>
      </c>
      <c r="CT629" s="129">
        <v>1.9E-3</v>
      </c>
      <c r="CU629" s="129" t="s">
        <v>18</v>
      </c>
      <c r="CV629" s="129"/>
      <c r="CW629" s="129" t="s">
        <v>18</v>
      </c>
      <c r="CX629" s="129"/>
      <c r="CY629" s="129" t="s">
        <v>179</v>
      </c>
      <c r="CZ629" s="129">
        <v>5.9999999999999995E-4</v>
      </c>
      <c r="DA629" s="129" t="s">
        <v>179</v>
      </c>
      <c r="DB629" s="129">
        <v>5.9999999999999995E-4</v>
      </c>
      <c r="DC629" s="129" t="s">
        <v>179</v>
      </c>
      <c r="DD629" s="129">
        <v>5.0000000000000001E-4</v>
      </c>
      <c r="DE629" s="129" t="s">
        <v>179</v>
      </c>
      <c r="DF629" s="129">
        <v>5.9999999999999995E-4</v>
      </c>
      <c r="DG629" s="129" t="s">
        <v>179</v>
      </c>
      <c r="DH629" s="129">
        <v>4.0000000000000002E-4</v>
      </c>
      <c r="DI629" s="129" t="s">
        <v>179</v>
      </c>
      <c r="DJ629" s="129">
        <v>2.9999999999999997E-4</v>
      </c>
      <c r="DK629" s="129" t="s">
        <v>6155</v>
      </c>
      <c r="DL629" s="129" t="s">
        <v>59</v>
      </c>
      <c r="DM629" s="129"/>
      <c r="DN629" s="129"/>
      <c r="DO629" s="129"/>
      <c r="DP629" s="129"/>
      <c r="DQ629" s="129"/>
      <c r="DR629" s="129"/>
      <c r="DS629" s="129">
        <v>42</v>
      </c>
      <c r="DT629" s="129" t="s">
        <v>5980</v>
      </c>
    </row>
    <row r="630" spans="1:124">
      <c r="A630" s="129">
        <v>286</v>
      </c>
      <c r="B630" s="128">
        <v>44756.940972222219</v>
      </c>
      <c r="C630" s="129" t="s">
        <v>52</v>
      </c>
      <c r="D630" s="129">
        <v>0</v>
      </c>
      <c r="E630" s="129">
        <v>0</v>
      </c>
      <c r="F630" s="129">
        <v>0</v>
      </c>
      <c r="G630" s="129" t="s">
        <v>54</v>
      </c>
      <c r="H630" s="129" t="s">
        <v>55</v>
      </c>
      <c r="I630" s="129" t="s">
        <v>55</v>
      </c>
      <c r="J630" s="129" t="s">
        <v>55</v>
      </c>
      <c r="K630" s="129" t="s">
        <v>18</v>
      </c>
      <c r="L630" s="129">
        <v>90</v>
      </c>
      <c r="M630" s="129" t="s">
        <v>173</v>
      </c>
      <c r="N630" s="129">
        <v>0</v>
      </c>
      <c r="O630" s="129" t="s">
        <v>173</v>
      </c>
      <c r="P630" s="129">
        <v>0</v>
      </c>
      <c r="Q630" s="129" t="s">
        <v>173</v>
      </c>
      <c r="R630" s="129">
        <v>0</v>
      </c>
      <c r="S630" s="129">
        <v>2</v>
      </c>
      <c r="T630" s="129" t="s">
        <v>174</v>
      </c>
      <c r="U630" s="129">
        <v>4.1952999999999996</v>
      </c>
      <c r="V630" s="129">
        <v>0.66610000000000003</v>
      </c>
      <c r="W630" s="129" t="s">
        <v>6161</v>
      </c>
      <c r="X630" s="129">
        <v>0.33260000000000001</v>
      </c>
      <c r="Y630" s="129">
        <v>38.3842</v>
      </c>
      <c r="Z630" s="129">
        <v>0.3528</v>
      </c>
      <c r="AA630" s="129" t="s">
        <v>708</v>
      </c>
      <c r="AB630" s="129">
        <v>1.5900000000000001E-2</v>
      </c>
      <c r="AC630" s="129" t="s">
        <v>179</v>
      </c>
      <c r="AD630" s="129">
        <v>8.6E-3</v>
      </c>
      <c r="AE630" s="129" t="s">
        <v>179</v>
      </c>
      <c r="AF630" s="129">
        <v>1.6899999999999998E-2</v>
      </c>
      <c r="AG630" s="129">
        <v>0.13159999999999999</v>
      </c>
      <c r="AH630" s="129">
        <v>7.1999999999999998E-3</v>
      </c>
      <c r="AI630" s="129">
        <v>8.5726999999999993</v>
      </c>
      <c r="AJ630" s="129">
        <v>3.44E-2</v>
      </c>
      <c r="AK630" s="129">
        <v>0.73380000000000001</v>
      </c>
      <c r="AL630" s="129">
        <v>8.5000000000000006E-3</v>
      </c>
      <c r="AM630" s="129" t="s">
        <v>359</v>
      </c>
      <c r="AN630" s="129">
        <v>8.6E-3</v>
      </c>
      <c r="AO630" s="129" t="s">
        <v>1225</v>
      </c>
      <c r="AP630" s="129">
        <v>4.1000000000000003E-3</v>
      </c>
      <c r="AQ630" s="129">
        <v>0.10440000000000001</v>
      </c>
      <c r="AR630" s="129">
        <v>4.8999999999999998E-3</v>
      </c>
      <c r="AS630" s="129" t="s">
        <v>6162</v>
      </c>
      <c r="AT630" s="129">
        <v>2.4799999999999999E-2</v>
      </c>
      <c r="AU630" s="129" t="s">
        <v>464</v>
      </c>
      <c r="AV630" s="129">
        <v>3.5000000000000001E-3</v>
      </c>
      <c r="AW630" s="129">
        <v>1.2699999999999999E-2</v>
      </c>
      <c r="AX630" s="129">
        <v>1.1000000000000001E-3</v>
      </c>
      <c r="AY630" s="129" t="s">
        <v>422</v>
      </c>
      <c r="AZ630" s="129">
        <v>6.9999999999999999E-4</v>
      </c>
      <c r="BA630" s="129">
        <v>6.4000000000000003E-3</v>
      </c>
      <c r="BB630" s="129">
        <v>6.9999999999999999E-4</v>
      </c>
      <c r="BC630" s="129" t="s">
        <v>245</v>
      </c>
      <c r="BD630" s="129">
        <v>5.0000000000000001E-4</v>
      </c>
      <c r="BE630" s="129" t="s">
        <v>179</v>
      </c>
      <c r="BF630" s="129">
        <v>2.9999999999999997E-4</v>
      </c>
      <c r="BG630" s="129" t="s">
        <v>179</v>
      </c>
      <c r="BH630" s="129">
        <v>1E-4</v>
      </c>
      <c r="BI630" s="129" t="s">
        <v>179</v>
      </c>
      <c r="BJ630" s="129">
        <v>2.0000000000000001E-4</v>
      </c>
      <c r="BK630" s="129">
        <v>1.26E-2</v>
      </c>
      <c r="BL630" s="129">
        <v>5.0000000000000001E-4</v>
      </c>
      <c r="BM630" s="129">
        <v>3.0000000000000001E-3</v>
      </c>
      <c r="BN630" s="129">
        <v>2.9999999999999997E-4</v>
      </c>
      <c r="BO630" s="129" t="s">
        <v>347</v>
      </c>
      <c r="BP630" s="129">
        <v>5.9999999999999995E-4</v>
      </c>
      <c r="BQ630" s="129" t="s">
        <v>179</v>
      </c>
      <c r="BR630" s="129">
        <v>2.9999999999999997E-4</v>
      </c>
      <c r="BS630" s="129" t="s">
        <v>179</v>
      </c>
      <c r="BT630" s="129">
        <v>4.0000000000000002E-4</v>
      </c>
      <c r="BU630" s="129" t="s">
        <v>179</v>
      </c>
      <c r="BV630" s="129">
        <v>6.9999999999999999E-4</v>
      </c>
      <c r="BW630" s="129" t="s">
        <v>179</v>
      </c>
      <c r="BX630" s="129">
        <v>8.9999999999999998E-4</v>
      </c>
      <c r="BY630" s="129" t="s">
        <v>179</v>
      </c>
      <c r="BZ630" s="129">
        <v>1.1000000000000001E-3</v>
      </c>
      <c r="CA630" s="129" t="s">
        <v>179</v>
      </c>
      <c r="CB630" s="129">
        <v>8.0000000000000004E-4</v>
      </c>
      <c r="CC630" s="129" t="s">
        <v>179</v>
      </c>
      <c r="CD630" s="129">
        <v>1.9E-3</v>
      </c>
      <c r="CE630" s="129" t="s">
        <v>179</v>
      </c>
      <c r="CF630" s="129">
        <v>2.3E-3</v>
      </c>
      <c r="CG630" s="129" t="s">
        <v>216</v>
      </c>
      <c r="CH630" s="129">
        <v>1E-4</v>
      </c>
      <c r="CI630" s="129" t="s">
        <v>179</v>
      </c>
      <c r="CJ630" s="129">
        <v>6.7000000000000002E-3</v>
      </c>
      <c r="CK630" s="129" t="s">
        <v>179</v>
      </c>
      <c r="CL630" s="129">
        <v>1.04E-2</v>
      </c>
      <c r="CM630" s="129" t="s">
        <v>179</v>
      </c>
      <c r="CN630" s="129">
        <v>4.4000000000000003E-3</v>
      </c>
      <c r="CO630" s="129" t="s">
        <v>179</v>
      </c>
      <c r="CP630" s="129">
        <v>8.9999999999999998E-4</v>
      </c>
      <c r="CQ630" s="129" t="s">
        <v>179</v>
      </c>
      <c r="CR630" s="129">
        <v>3.3999999999999998E-3</v>
      </c>
      <c r="CS630" s="129" t="s">
        <v>179</v>
      </c>
      <c r="CT630" s="129">
        <v>1.8E-3</v>
      </c>
      <c r="CU630" s="129" t="s">
        <v>179</v>
      </c>
      <c r="CV630" s="129">
        <v>8.0000000000000004E-4</v>
      </c>
      <c r="CW630" s="129" t="s">
        <v>18</v>
      </c>
      <c r="CX630" s="129"/>
      <c r="CY630" s="129" t="s">
        <v>179</v>
      </c>
      <c r="CZ630" s="129">
        <v>5.9999999999999995E-4</v>
      </c>
      <c r="DA630" s="129" t="s">
        <v>179</v>
      </c>
      <c r="DB630" s="129">
        <v>5.0000000000000001E-4</v>
      </c>
      <c r="DC630" s="129" t="s">
        <v>179</v>
      </c>
      <c r="DD630" s="129">
        <v>5.0000000000000001E-4</v>
      </c>
      <c r="DE630" s="129" t="s">
        <v>179</v>
      </c>
      <c r="DF630" s="129">
        <v>5.9999999999999995E-4</v>
      </c>
      <c r="DG630" s="129" t="s">
        <v>179</v>
      </c>
      <c r="DH630" s="129">
        <v>4.0000000000000002E-4</v>
      </c>
      <c r="DI630" s="129" t="s">
        <v>179</v>
      </c>
      <c r="DJ630" s="129">
        <v>4.0000000000000002E-4</v>
      </c>
      <c r="DK630" s="129" t="s">
        <v>6163</v>
      </c>
      <c r="DL630" s="129" t="s">
        <v>59</v>
      </c>
      <c r="DM630" s="129"/>
      <c r="DN630" s="129"/>
      <c r="DO630" s="129"/>
      <c r="DP630" s="129"/>
      <c r="DQ630" s="129"/>
      <c r="DR630" s="129"/>
      <c r="DS630" s="129">
        <v>23</v>
      </c>
      <c r="DT630" s="129" t="s">
        <v>5981</v>
      </c>
    </row>
    <row r="631" spans="1:124">
      <c r="A631" s="129">
        <v>287</v>
      </c>
      <c r="B631" s="128">
        <v>44756.942361111112</v>
      </c>
      <c r="C631" s="129" t="s">
        <v>52</v>
      </c>
      <c r="D631" s="129">
        <v>0</v>
      </c>
      <c r="E631" s="129">
        <v>0</v>
      </c>
      <c r="F631" s="129">
        <v>0</v>
      </c>
      <c r="G631" s="129" t="s">
        <v>54</v>
      </c>
      <c r="H631" s="129" t="s">
        <v>55</v>
      </c>
      <c r="I631" s="129" t="s">
        <v>55</v>
      </c>
      <c r="J631" s="129" t="s">
        <v>55</v>
      </c>
      <c r="K631" s="129" t="s">
        <v>18</v>
      </c>
      <c r="L631" s="129">
        <v>90</v>
      </c>
      <c r="M631" s="129" t="s">
        <v>173</v>
      </c>
      <c r="N631" s="129">
        <v>0</v>
      </c>
      <c r="O631" s="129" t="s">
        <v>173</v>
      </c>
      <c r="P631" s="129">
        <v>0</v>
      </c>
      <c r="Q631" s="129" t="s">
        <v>173</v>
      </c>
      <c r="R631" s="129">
        <v>0</v>
      </c>
      <c r="S631" s="129">
        <v>2</v>
      </c>
      <c r="T631" s="129" t="s">
        <v>174</v>
      </c>
      <c r="U631" s="129">
        <v>3.5897000000000001</v>
      </c>
      <c r="V631" s="129">
        <v>0.64119999999999999</v>
      </c>
      <c r="W631" s="129" t="s">
        <v>6164</v>
      </c>
      <c r="X631" s="129">
        <v>0.32140000000000002</v>
      </c>
      <c r="Y631" s="129">
        <v>39.115000000000002</v>
      </c>
      <c r="Z631" s="129">
        <v>0.35620000000000002</v>
      </c>
      <c r="AA631" s="129" t="s">
        <v>2681</v>
      </c>
      <c r="AB631" s="129">
        <v>1.54E-2</v>
      </c>
      <c r="AC631" s="129" t="s">
        <v>179</v>
      </c>
      <c r="AD631" s="129">
        <v>8.8000000000000005E-3</v>
      </c>
      <c r="AE631" s="129" t="s">
        <v>179</v>
      </c>
      <c r="AF631" s="129">
        <v>1.6899999999999998E-2</v>
      </c>
      <c r="AG631" s="129">
        <v>0.1467</v>
      </c>
      <c r="AH631" s="129">
        <v>7.4999999999999997E-3</v>
      </c>
      <c r="AI631" s="129">
        <v>8.0289000000000001</v>
      </c>
      <c r="AJ631" s="129">
        <v>3.3300000000000003E-2</v>
      </c>
      <c r="AK631" s="129">
        <v>0.79359999999999997</v>
      </c>
      <c r="AL631" s="129">
        <v>8.8000000000000005E-3</v>
      </c>
      <c r="AM631" s="129" t="s">
        <v>205</v>
      </c>
      <c r="AN631" s="129">
        <v>8.6999999999999994E-3</v>
      </c>
      <c r="AO631" s="129" t="s">
        <v>786</v>
      </c>
      <c r="AP631" s="129">
        <v>4.1000000000000003E-3</v>
      </c>
      <c r="AQ631" s="129">
        <v>0.1125</v>
      </c>
      <c r="AR631" s="129">
        <v>5.1000000000000004E-3</v>
      </c>
      <c r="AS631" s="129" t="s">
        <v>6165</v>
      </c>
      <c r="AT631" s="129">
        <v>2.5600000000000001E-2</v>
      </c>
      <c r="AU631" s="129" t="s">
        <v>229</v>
      </c>
      <c r="AV631" s="129">
        <v>3.5999999999999999E-3</v>
      </c>
      <c r="AW631" s="129">
        <v>1.1599999999999999E-2</v>
      </c>
      <c r="AX631" s="129">
        <v>1.1999999999999999E-3</v>
      </c>
      <c r="AY631" s="129" t="s">
        <v>431</v>
      </c>
      <c r="AZ631" s="129">
        <v>8.0000000000000004E-4</v>
      </c>
      <c r="BA631" s="129">
        <v>6.8999999999999999E-3</v>
      </c>
      <c r="BB631" s="129">
        <v>6.9999999999999999E-4</v>
      </c>
      <c r="BC631" s="129" t="s">
        <v>245</v>
      </c>
      <c r="BD631" s="129">
        <v>5.0000000000000001E-4</v>
      </c>
      <c r="BE631" s="129" t="s">
        <v>179</v>
      </c>
      <c r="BF631" s="129">
        <v>2.9999999999999997E-4</v>
      </c>
      <c r="BG631" s="129" t="s">
        <v>179</v>
      </c>
      <c r="BH631" s="129">
        <v>1E-4</v>
      </c>
      <c r="BI631" s="129" t="s">
        <v>246</v>
      </c>
      <c r="BJ631" s="129">
        <v>2.0000000000000001E-4</v>
      </c>
      <c r="BK631" s="129">
        <v>1.2200000000000001E-2</v>
      </c>
      <c r="BL631" s="129">
        <v>5.0000000000000001E-4</v>
      </c>
      <c r="BM631" s="129">
        <v>3.0999999999999999E-3</v>
      </c>
      <c r="BN631" s="129">
        <v>2.9999999999999997E-4</v>
      </c>
      <c r="BO631" s="129" t="s">
        <v>864</v>
      </c>
      <c r="BP631" s="129">
        <v>5.9999999999999995E-4</v>
      </c>
      <c r="BQ631" s="129" t="s">
        <v>179</v>
      </c>
      <c r="BR631" s="129">
        <v>2.9999999999999997E-4</v>
      </c>
      <c r="BS631" s="129" t="s">
        <v>179</v>
      </c>
      <c r="BT631" s="129">
        <v>4.0000000000000002E-4</v>
      </c>
      <c r="BU631" s="129" t="s">
        <v>179</v>
      </c>
      <c r="BV631" s="129">
        <v>6.9999999999999999E-4</v>
      </c>
      <c r="BW631" s="129" t="s">
        <v>18</v>
      </c>
      <c r="BX631" s="129"/>
      <c r="BY631" s="129" t="s">
        <v>18</v>
      </c>
      <c r="BZ631" s="129"/>
      <c r="CA631" s="129" t="s">
        <v>179</v>
      </c>
      <c r="CB631" s="129">
        <v>8.0000000000000004E-4</v>
      </c>
      <c r="CC631" s="129" t="s">
        <v>179</v>
      </c>
      <c r="CD631" s="129">
        <v>2E-3</v>
      </c>
      <c r="CE631" s="129" t="s">
        <v>179</v>
      </c>
      <c r="CF631" s="129">
        <v>2.3E-3</v>
      </c>
      <c r="CG631" s="129" t="s">
        <v>216</v>
      </c>
      <c r="CH631" s="129">
        <v>1E-4</v>
      </c>
      <c r="CI631" s="129" t="s">
        <v>179</v>
      </c>
      <c r="CJ631" s="129">
        <v>7.1999999999999998E-3</v>
      </c>
      <c r="CK631" s="129" t="s">
        <v>179</v>
      </c>
      <c r="CL631" s="129">
        <v>1.09E-2</v>
      </c>
      <c r="CM631" s="129" t="s">
        <v>179</v>
      </c>
      <c r="CN631" s="129">
        <v>4.0000000000000001E-3</v>
      </c>
      <c r="CO631" s="129" t="s">
        <v>179</v>
      </c>
      <c r="CP631" s="129">
        <v>8.9999999999999998E-4</v>
      </c>
      <c r="CQ631" s="129" t="s">
        <v>179</v>
      </c>
      <c r="CR631" s="129">
        <v>3.3999999999999998E-3</v>
      </c>
      <c r="CS631" s="129" t="s">
        <v>179</v>
      </c>
      <c r="CT631" s="129">
        <v>1.8E-3</v>
      </c>
      <c r="CU631" s="129" t="s">
        <v>18</v>
      </c>
      <c r="CV631" s="129"/>
      <c r="CW631" s="129" t="s">
        <v>18</v>
      </c>
      <c r="CX631" s="129"/>
      <c r="CY631" s="129" t="s">
        <v>179</v>
      </c>
      <c r="CZ631" s="129">
        <v>5.9999999999999995E-4</v>
      </c>
      <c r="DA631" s="129" t="s">
        <v>179</v>
      </c>
      <c r="DB631" s="129">
        <v>5.9999999999999995E-4</v>
      </c>
      <c r="DC631" s="129" t="s">
        <v>179</v>
      </c>
      <c r="DD631" s="129">
        <v>5.0000000000000001E-4</v>
      </c>
      <c r="DE631" s="129" t="s">
        <v>179</v>
      </c>
      <c r="DF631" s="129">
        <v>5.0000000000000001E-4</v>
      </c>
      <c r="DG631" s="129" t="s">
        <v>179</v>
      </c>
      <c r="DH631" s="129">
        <v>4.0000000000000002E-4</v>
      </c>
      <c r="DI631" s="129" t="s">
        <v>179</v>
      </c>
      <c r="DJ631" s="129">
        <v>4.0000000000000002E-4</v>
      </c>
      <c r="DK631" s="129" t="s">
        <v>6163</v>
      </c>
      <c r="DL631" s="129" t="s">
        <v>59</v>
      </c>
      <c r="DM631" s="129"/>
      <c r="DN631" s="129"/>
      <c r="DO631" s="129"/>
      <c r="DP631" s="129"/>
      <c r="DQ631" s="129"/>
      <c r="DR631" s="129"/>
      <c r="DS631" s="129">
        <v>37</v>
      </c>
      <c r="DT631" s="129" t="s">
        <v>5997</v>
      </c>
    </row>
    <row r="632" spans="1:124">
      <c r="A632" s="129">
        <v>288</v>
      </c>
      <c r="B632" s="128">
        <v>44756.944444444445</v>
      </c>
      <c r="C632" s="129" t="s">
        <v>52</v>
      </c>
      <c r="D632" s="129">
        <v>0</v>
      </c>
      <c r="E632" s="129">
        <v>0</v>
      </c>
      <c r="F632" s="129">
        <v>0</v>
      </c>
      <c r="G632" s="129" t="s">
        <v>54</v>
      </c>
      <c r="H632" s="129" t="s">
        <v>55</v>
      </c>
      <c r="I632" s="129" t="s">
        <v>55</v>
      </c>
      <c r="J632" s="129" t="s">
        <v>55</v>
      </c>
      <c r="K632" s="129" t="s">
        <v>18</v>
      </c>
      <c r="L632" s="129">
        <v>90</v>
      </c>
      <c r="M632" s="129" t="s">
        <v>173</v>
      </c>
      <c r="N632" s="129">
        <v>0</v>
      </c>
      <c r="O632" s="129" t="s">
        <v>173</v>
      </c>
      <c r="P632" s="129">
        <v>0</v>
      </c>
      <c r="Q632" s="129" t="s">
        <v>173</v>
      </c>
      <c r="R632" s="129">
        <v>0</v>
      </c>
      <c r="S632" s="129">
        <v>2</v>
      </c>
      <c r="T632" s="129" t="s">
        <v>174</v>
      </c>
      <c r="U632" s="129">
        <v>4.3472</v>
      </c>
      <c r="V632" s="129">
        <v>0.68210000000000004</v>
      </c>
      <c r="W632" s="129" t="s">
        <v>6166</v>
      </c>
      <c r="X632" s="129">
        <v>0.33160000000000001</v>
      </c>
      <c r="Y632" s="129">
        <v>40.094200000000001</v>
      </c>
      <c r="Z632" s="129">
        <v>0.36259999999999998</v>
      </c>
      <c r="AA632" s="129" t="s">
        <v>2705</v>
      </c>
      <c r="AB632" s="129">
        <v>1.5699999999999999E-2</v>
      </c>
      <c r="AC632" s="129" t="s">
        <v>179</v>
      </c>
      <c r="AD632" s="129">
        <v>8.6999999999999994E-3</v>
      </c>
      <c r="AE632" s="129" t="s">
        <v>179</v>
      </c>
      <c r="AF632" s="129">
        <v>1.7100000000000001E-2</v>
      </c>
      <c r="AG632" s="129">
        <v>0.17030000000000001</v>
      </c>
      <c r="AH632" s="129">
        <v>7.7999999999999996E-3</v>
      </c>
      <c r="AI632" s="129">
        <v>8.0466999999999995</v>
      </c>
      <c r="AJ632" s="129">
        <v>3.3300000000000003E-2</v>
      </c>
      <c r="AK632" s="129">
        <v>0.77539999999999998</v>
      </c>
      <c r="AL632" s="129">
        <v>8.6999999999999994E-3</v>
      </c>
      <c r="AM632" s="129" t="s">
        <v>509</v>
      </c>
      <c r="AN632" s="129">
        <v>8.8000000000000005E-3</v>
      </c>
      <c r="AO632" s="129" t="s">
        <v>341</v>
      </c>
      <c r="AP632" s="129">
        <v>4.1999999999999997E-3</v>
      </c>
      <c r="AQ632" s="129">
        <v>0.1215</v>
      </c>
      <c r="AR632" s="129">
        <v>5.1999999999999998E-3</v>
      </c>
      <c r="AS632" s="129" t="s">
        <v>3050</v>
      </c>
      <c r="AT632" s="129">
        <v>2.5899999999999999E-2</v>
      </c>
      <c r="AU632" s="129" t="s">
        <v>559</v>
      </c>
      <c r="AV632" s="129">
        <v>3.7000000000000002E-3</v>
      </c>
      <c r="AW632" s="129">
        <v>9.2999999999999992E-3</v>
      </c>
      <c r="AX632" s="129">
        <v>1E-3</v>
      </c>
      <c r="AY632" s="129" t="s">
        <v>465</v>
      </c>
      <c r="AZ632" s="129">
        <v>6.9999999999999999E-4</v>
      </c>
      <c r="BA632" s="129">
        <v>7.4000000000000003E-3</v>
      </c>
      <c r="BB632" s="129">
        <v>6.9999999999999999E-4</v>
      </c>
      <c r="BC632" s="129" t="s">
        <v>285</v>
      </c>
      <c r="BD632" s="129">
        <v>5.0000000000000001E-4</v>
      </c>
      <c r="BE632" s="129" t="s">
        <v>179</v>
      </c>
      <c r="BF632" s="129">
        <v>2.9999999999999997E-4</v>
      </c>
      <c r="BG632" s="129" t="s">
        <v>179</v>
      </c>
      <c r="BH632" s="129">
        <v>1E-4</v>
      </c>
      <c r="BI632" s="129" t="s">
        <v>318</v>
      </c>
      <c r="BJ632" s="129">
        <v>2.0000000000000001E-4</v>
      </c>
      <c r="BK632" s="129">
        <v>1.21E-2</v>
      </c>
      <c r="BL632" s="129">
        <v>5.0000000000000001E-4</v>
      </c>
      <c r="BM632" s="129">
        <v>3.0000000000000001E-3</v>
      </c>
      <c r="BN632" s="129">
        <v>2.9999999999999997E-4</v>
      </c>
      <c r="BO632" s="129" t="s">
        <v>410</v>
      </c>
      <c r="BP632" s="129">
        <v>5.9999999999999995E-4</v>
      </c>
      <c r="BQ632" s="129" t="s">
        <v>179</v>
      </c>
      <c r="BR632" s="129">
        <v>2.9999999999999997E-4</v>
      </c>
      <c r="BS632" s="129" t="s">
        <v>179</v>
      </c>
      <c r="BT632" s="129">
        <v>4.0000000000000002E-4</v>
      </c>
      <c r="BU632" s="129" t="s">
        <v>179</v>
      </c>
      <c r="BV632" s="129">
        <v>6.9999999999999999E-4</v>
      </c>
      <c r="BW632" s="129" t="s">
        <v>18</v>
      </c>
      <c r="BX632" s="129"/>
      <c r="BY632" s="129" t="s">
        <v>179</v>
      </c>
      <c r="BZ632" s="129">
        <v>1.1000000000000001E-3</v>
      </c>
      <c r="CA632" s="129" t="s">
        <v>179</v>
      </c>
      <c r="CB632" s="129">
        <v>8.0000000000000004E-4</v>
      </c>
      <c r="CC632" s="129" t="s">
        <v>179</v>
      </c>
      <c r="CD632" s="129">
        <v>2E-3</v>
      </c>
      <c r="CE632" s="129" t="s">
        <v>179</v>
      </c>
      <c r="CF632" s="129">
        <v>2.3E-3</v>
      </c>
      <c r="CG632" s="129" t="s">
        <v>179</v>
      </c>
      <c r="CH632" s="129">
        <v>1E-4</v>
      </c>
      <c r="CI632" s="129" t="s">
        <v>179</v>
      </c>
      <c r="CJ632" s="129">
        <v>6.8999999999999999E-3</v>
      </c>
      <c r="CK632" s="129" t="s">
        <v>179</v>
      </c>
      <c r="CL632" s="129">
        <v>1.0800000000000001E-2</v>
      </c>
      <c r="CM632" s="129" t="s">
        <v>330</v>
      </c>
      <c r="CN632" s="129">
        <v>3.5999999999999999E-3</v>
      </c>
      <c r="CO632" s="129" t="s">
        <v>179</v>
      </c>
      <c r="CP632" s="129">
        <v>8.0000000000000004E-4</v>
      </c>
      <c r="CQ632" s="129" t="s">
        <v>179</v>
      </c>
      <c r="CR632" s="129">
        <v>3.2000000000000002E-3</v>
      </c>
      <c r="CS632" s="129" t="s">
        <v>179</v>
      </c>
      <c r="CT632" s="129">
        <v>1.8E-3</v>
      </c>
      <c r="CU632" s="129" t="s">
        <v>18</v>
      </c>
      <c r="CV632" s="129"/>
      <c r="CW632" s="129" t="s">
        <v>179</v>
      </c>
      <c r="CX632" s="129">
        <v>5.9999999999999995E-4</v>
      </c>
      <c r="CY632" s="129" t="s">
        <v>179</v>
      </c>
      <c r="CZ632" s="129">
        <v>5.9999999999999995E-4</v>
      </c>
      <c r="DA632" s="129" t="s">
        <v>179</v>
      </c>
      <c r="DB632" s="129">
        <v>5.9999999999999995E-4</v>
      </c>
      <c r="DC632" s="129" t="s">
        <v>179</v>
      </c>
      <c r="DD632" s="129">
        <v>5.9999999999999995E-4</v>
      </c>
      <c r="DE632" s="129" t="s">
        <v>179</v>
      </c>
      <c r="DF632" s="129">
        <v>5.0000000000000001E-4</v>
      </c>
      <c r="DG632" s="129" t="s">
        <v>179</v>
      </c>
      <c r="DH632" s="129">
        <v>4.0000000000000002E-4</v>
      </c>
      <c r="DI632" s="129" t="s">
        <v>179</v>
      </c>
      <c r="DJ632" s="129">
        <v>4.0000000000000002E-4</v>
      </c>
      <c r="DK632" s="129" t="s">
        <v>6163</v>
      </c>
      <c r="DL632" s="129" t="s">
        <v>59</v>
      </c>
      <c r="DM632" s="129"/>
      <c r="DN632" s="129"/>
      <c r="DO632" s="129"/>
      <c r="DP632" s="129"/>
      <c r="DQ632" s="129"/>
      <c r="DR632" s="129"/>
      <c r="DS632" s="129">
        <v>50</v>
      </c>
      <c r="DT632" s="129" t="s">
        <v>6167</v>
      </c>
    </row>
    <row r="633" spans="1:124">
      <c r="A633" s="129">
        <v>289</v>
      </c>
      <c r="B633" s="128">
        <v>44756.946527777778</v>
      </c>
      <c r="C633" s="129" t="s">
        <v>52</v>
      </c>
      <c r="D633" s="129">
        <v>0</v>
      </c>
      <c r="E633" s="129">
        <v>0</v>
      </c>
      <c r="F633" s="129">
        <v>0</v>
      </c>
      <c r="G633" s="129" t="s">
        <v>54</v>
      </c>
      <c r="H633" s="129" t="s">
        <v>55</v>
      </c>
      <c r="I633" s="129" t="s">
        <v>55</v>
      </c>
      <c r="J633" s="129" t="s">
        <v>55</v>
      </c>
      <c r="K633" s="129" t="s">
        <v>18</v>
      </c>
      <c r="L633" s="129">
        <v>90</v>
      </c>
      <c r="M633" s="129" t="s">
        <v>173</v>
      </c>
      <c r="N633" s="129">
        <v>0</v>
      </c>
      <c r="O633" s="129" t="s">
        <v>173</v>
      </c>
      <c r="P633" s="129">
        <v>0</v>
      </c>
      <c r="Q633" s="129" t="s">
        <v>173</v>
      </c>
      <c r="R633" s="129">
        <v>0</v>
      </c>
      <c r="S633" s="129">
        <v>2</v>
      </c>
      <c r="T633" s="129" t="s">
        <v>174</v>
      </c>
      <c r="U633" s="129">
        <v>3.0626000000000002</v>
      </c>
      <c r="V633" s="129">
        <v>0.64890000000000003</v>
      </c>
      <c r="W633" s="129" t="s">
        <v>6168</v>
      </c>
      <c r="X633" s="129">
        <v>0.34300000000000003</v>
      </c>
      <c r="Y633" s="129">
        <v>38.002499999999998</v>
      </c>
      <c r="Z633" s="129">
        <v>0.35299999999999998</v>
      </c>
      <c r="AA633" s="129" t="s">
        <v>3276</v>
      </c>
      <c r="AB633" s="129">
        <v>1.6E-2</v>
      </c>
      <c r="AC633" s="129" t="s">
        <v>179</v>
      </c>
      <c r="AD633" s="129">
        <v>8.8999999999999999E-3</v>
      </c>
      <c r="AE633" s="129" t="s">
        <v>179</v>
      </c>
      <c r="AF633" s="129">
        <v>1.78E-2</v>
      </c>
      <c r="AG633" s="129">
        <v>0.1958</v>
      </c>
      <c r="AH633" s="129">
        <v>8.2000000000000007E-3</v>
      </c>
      <c r="AI633" s="129">
        <v>8.1630000000000003</v>
      </c>
      <c r="AJ633" s="129">
        <v>3.3700000000000001E-2</v>
      </c>
      <c r="AK633" s="129">
        <v>0.70289999999999997</v>
      </c>
      <c r="AL633" s="129">
        <v>8.3999999999999995E-3</v>
      </c>
      <c r="AM633" s="129" t="s">
        <v>326</v>
      </c>
      <c r="AN633" s="129">
        <v>8.5000000000000006E-3</v>
      </c>
      <c r="AO633" s="129" t="s">
        <v>1870</v>
      </c>
      <c r="AP633" s="129">
        <v>4.1999999999999997E-3</v>
      </c>
      <c r="AQ633" s="129">
        <v>9.5500000000000002E-2</v>
      </c>
      <c r="AR633" s="129">
        <v>4.7000000000000002E-3</v>
      </c>
      <c r="AS633" s="129" t="s">
        <v>6169</v>
      </c>
      <c r="AT633" s="129">
        <v>2.6499999999999999E-2</v>
      </c>
      <c r="AU633" s="129" t="s">
        <v>179</v>
      </c>
      <c r="AV633" s="129">
        <v>3.7000000000000002E-3</v>
      </c>
      <c r="AW633" s="129">
        <v>4.1000000000000003E-3</v>
      </c>
      <c r="AX633" s="129">
        <v>8.0000000000000004E-4</v>
      </c>
      <c r="AY633" s="129" t="s">
        <v>348</v>
      </c>
      <c r="AZ633" s="129">
        <v>5.9999999999999995E-4</v>
      </c>
      <c r="BA633" s="129">
        <v>5.4000000000000003E-3</v>
      </c>
      <c r="BB633" s="129">
        <v>5.9999999999999995E-4</v>
      </c>
      <c r="BC633" s="129" t="s">
        <v>267</v>
      </c>
      <c r="BD633" s="129">
        <v>5.0000000000000001E-4</v>
      </c>
      <c r="BE633" s="129" t="s">
        <v>516</v>
      </c>
      <c r="BF633" s="129">
        <v>2.9999999999999997E-4</v>
      </c>
      <c r="BG633" s="129" t="s">
        <v>179</v>
      </c>
      <c r="BH633" s="129">
        <v>1E-4</v>
      </c>
      <c r="BI633" s="129" t="s">
        <v>318</v>
      </c>
      <c r="BJ633" s="129">
        <v>2.0000000000000001E-4</v>
      </c>
      <c r="BK633" s="129">
        <v>1.34E-2</v>
      </c>
      <c r="BL633" s="129">
        <v>5.0000000000000001E-4</v>
      </c>
      <c r="BM633" s="129">
        <v>2.8E-3</v>
      </c>
      <c r="BN633" s="129">
        <v>2.9999999999999997E-4</v>
      </c>
      <c r="BO633" s="129" t="s">
        <v>431</v>
      </c>
      <c r="BP633" s="129">
        <v>5.9999999999999995E-4</v>
      </c>
      <c r="BQ633" s="129" t="s">
        <v>179</v>
      </c>
      <c r="BR633" s="129">
        <v>2.9999999999999997E-4</v>
      </c>
      <c r="BS633" s="129" t="s">
        <v>179</v>
      </c>
      <c r="BT633" s="129">
        <v>4.0000000000000002E-4</v>
      </c>
      <c r="BU633" s="129" t="s">
        <v>179</v>
      </c>
      <c r="BV633" s="129">
        <v>6.9999999999999999E-4</v>
      </c>
      <c r="BW633" s="129" t="s">
        <v>18</v>
      </c>
      <c r="BX633" s="129"/>
      <c r="BY633" s="129" t="s">
        <v>179</v>
      </c>
      <c r="BZ633" s="129">
        <v>1.1000000000000001E-3</v>
      </c>
      <c r="CA633" s="129" t="s">
        <v>179</v>
      </c>
      <c r="CB633" s="129">
        <v>8.0000000000000004E-4</v>
      </c>
      <c r="CC633" s="129" t="s">
        <v>179</v>
      </c>
      <c r="CD633" s="129">
        <v>2E-3</v>
      </c>
      <c r="CE633" s="129" t="s">
        <v>179</v>
      </c>
      <c r="CF633" s="129">
        <v>2.3E-3</v>
      </c>
      <c r="CG633" s="129" t="s">
        <v>216</v>
      </c>
      <c r="CH633" s="129">
        <v>1E-4</v>
      </c>
      <c r="CI633" s="129" t="s">
        <v>244</v>
      </c>
      <c r="CJ633" s="129">
        <v>6.8999999999999999E-3</v>
      </c>
      <c r="CK633" s="129" t="s">
        <v>179</v>
      </c>
      <c r="CL633" s="129">
        <v>1.09E-2</v>
      </c>
      <c r="CM633" s="129" t="s">
        <v>179</v>
      </c>
      <c r="CN633" s="129">
        <v>5.0000000000000001E-3</v>
      </c>
      <c r="CO633" s="129" t="s">
        <v>179</v>
      </c>
      <c r="CP633" s="129">
        <v>8.0000000000000004E-4</v>
      </c>
      <c r="CQ633" s="129" t="s">
        <v>179</v>
      </c>
      <c r="CR633" s="129">
        <v>3.3999999999999998E-3</v>
      </c>
      <c r="CS633" s="129" t="s">
        <v>179</v>
      </c>
      <c r="CT633" s="129">
        <v>1.8E-3</v>
      </c>
      <c r="CU633" s="129" t="s">
        <v>179</v>
      </c>
      <c r="CV633" s="129">
        <v>8.0000000000000004E-4</v>
      </c>
      <c r="CW633" s="129" t="s">
        <v>18</v>
      </c>
      <c r="CX633" s="129"/>
      <c r="CY633" s="129" t="s">
        <v>179</v>
      </c>
      <c r="CZ633" s="129">
        <v>5.9999999999999995E-4</v>
      </c>
      <c r="DA633" s="129" t="s">
        <v>179</v>
      </c>
      <c r="DB633" s="129">
        <v>5.0000000000000001E-4</v>
      </c>
      <c r="DC633" s="129" t="s">
        <v>179</v>
      </c>
      <c r="DD633" s="129">
        <v>5.0000000000000001E-4</v>
      </c>
      <c r="DE633" s="129" t="s">
        <v>179</v>
      </c>
      <c r="DF633" s="129">
        <v>5.9999999999999995E-4</v>
      </c>
      <c r="DG633" s="129" t="s">
        <v>179</v>
      </c>
      <c r="DH633" s="129">
        <v>4.0000000000000002E-4</v>
      </c>
      <c r="DI633" s="129" t="s">
        <v>179</v>
      </c>
      <c r="DJ633" s="129">
        <v>4.0000000000000002E-4</v>
      </c>
      <c r="DK633" s="129" t="s">
        <v>6163</v>
      </c>
      <c r="DL633" s="129" t="s">
        <v>59</v>
      </c>
      <c r="DM633" s="129"/>
      <c r="DN633" s="129"/>
      <c r="DO633" s="129"/>
      <c r="DP633" s="129"/>
      <c r="DQ633" s="129"/>
      <c r="DR633" s="129"/>
      <c r="DS633" s="129">
        <v>53</v>
      </c>
      <c r="DT633" s="129" t="s">
        <v>6066</v>
      </c>
    </row>
    <row r="634" spans="1:124">
      <c r="A634" s="129">
        <v>290</v>
      </c>
      <c r="B634" s="128">
        <v>44756.948611111111</v>
      </c>
      <c r="C634" s="129" t="s">
        <v>52</v>
      </c>
      <c r="D634" s="129">
        <v>0</v>
      </c>
      <c r="E634" s="129">
        <v>0</v>
      </c>
      <c r="F634" s="129">
        <v>0</v>
      </c>
      <c r="G634" s="129" t="s">
        <v>54</v>
      </c>
      <c r="H634" s="129" t="s">
        <v>55</v>
      </c>
      <c r="I634" s="129" t="s">
        <v>55</v>
      </c>
      <c r="J634" s="129" t="s">
        <v>55</v>
      </c>
      <c r="K634" s="129" t="s">
        <v>18</v>
      </c>
      <c r="L634" s="129">
        <v>90</v>
      </c>
      <c r="M634" s="129" t="s">
        <v>173</v>
      </c>
      <c r="N634" s="129">
        <v>0</v>
      </c>
      <c r="O634" s="129" t="s">
        <v>173</v>
      </c>
      <c r="P634" s="129">
        <v>0</v>
      </c>
      <c r="Q634" s="129" t="s">
        <v>173</v>
      </c>
      <c r="R634" s="129">
        <v>0</v>
      </c>
      <c r="S634" s="129">
        <v>2</v>
      </c>
      <c r="T634" s="129" t="s">
        <v>174</v>
      </c>
      <c r="U634" s="129">
        <v>2.7924000000000002</v>
      </c>
      <c r="V634" s="129">
        <v>0.62539999999999996</v>
      </c>
      <c r="W634" s="129" t="s">
        <v>6170</v>
      </c>
      <c r="X634" s="129">
        <v>0.33879999999999999</v>
      </c>
      <c r="Y634" s="129">
        <v>36.831499999999998</v>
      </c>
      <c r="Z634" s="129">
        <v>0.34399999999999997</v>
      </c>
      <c r="AA634" s="129" t="s">
        <v>2877</v>
      </c>
      <c r="AB634" s="129">
        <v>1.5900000000000001E-2</v>
      </c>
      <c r="AC634" s="129" t="s">
        <v>179</v>
      </c>
      <c r="AD634" s="129">
        <v>8.9999999999999993E-3</v>
      </c>
      <c r="AE634" s="129" t="s">
        <v>179</v>
      </c>
      <c r="AF634" s="129">
        <v>1.7000000000000001E-2</v>
      </c>
      <c r="AG634" s="129">
        <v>0.1744</v>
      </c>
      <c r="AH634" s="129">
        <v>7.7000000000000002E-3</v>
      </c>
      <c r="AI634" s="129">
        <v>8.9162999999999997</v>
      </c>
      <c r="AJ634" s="129">
        <v>3.5099999999999999E-2</v>
      </c>
      <c r="AK634" s="129">
        <v>0.66969999999999996</v>
      </c>
      <c r="AL634" s="129">
        <v>8.2000000000000007E-3</v>
      </c>
      <c r="AM634" s="129" t="s">
        <v>609</v>
      </c>
      <c r="AN634" s="129">
        <v>8.0999999999999996E-3</v>
      </c>
      <c r="AO634" s="129" t="s">
        <v>261</v>
      </c>
      <c r="AP634" s="129">
        <v>3.8E-3</v>
      </c>
      <c r="AQ634" s="129">
        <v>9.2100000000000001E-2</v>
      </c>
      <c r="AR634" s="129">
        <v>4.5999999999999999E-3</v>
      </c>
      <c r="AS634" s="129" t="s">
        <v>6171</v>
      </c>
      <c r="AT634" s="129">
        <v>2.3599999999999999E-2</v>
      </c>
      <c r="AU634" s="129" t="s">
        <v>450</v>
      </c>
      <c r="AV634" s="129">
        <v>3.3999999999999998E-3</v>
      </c>
      <c r="AW634" s="129">
        <v>6.7000000000000002E-3</v>
      </c>
      <c r="AX634" s="129">
        <v>8.9999999999999998E-4</v>
      </c>
      <c r="AY634" s="129" t="s">
        <v>210</v>
      </c>
      <c r="AZ634" s="129">
        <v>6.9999999999999999E-4</v>
      </c>
      <c r="BA634" s="129">
        <v>5.8999999999999999E-3</v>
      </c>
      <c r="BB634" s="129">
        <v>5.9999999999999995E-4</v>
      </c>
      <c r="BC634" s="129" t="s">
        <v>211</v>
      </c>
      <c r="BD634" s="129">
        <v>5.0000000000000001E-4</v>
      </c>
      <c r="BE634" s="129" t="s">
        <v>179</v>
      </c>
      <c r="BF634" s="129">
        <v>2.9999999999999997E-4</v>
      </c>
      <c r="BG634" s="129" t="s">
        <v>179</v>
      </c>
      <c r="BH634" s="129">
        <v>1E-4</v>
      </c>
      <c r="BI634" s="129" t="s">
        <v>318</v>
      </c>
      <c r="BJ634" s="129">
        <v>2.0000000000000001E-4</v>
      </c>
      <c r="BK634" s="129">
        <v>1.23E-2</v>
      </c>
      <c r="BL634" s="129">
        <v>5.0000000000000001E-4</v>
      </c>
      <c r="BM634" s="129">
        <v>3.0999999999999999E-3</v>
      </c>
      <c r="BN634" s="129">
        <v>2.9999999999999997E-4</v>
      </c>
      <c r="BO634" s="129" t="s">
        <v>432</v>
      </c>
      <c r="BP634" s="129">
        <v>5.9999999999999995E-4</v>
      </c>
      <c r="BQ634" s="129" t="s">
        <v>179</v>
      </c>
      <c r="BR634" s="129">
        <v>2.9999999999999997E-4</v>
      </c>
      <c r="BS634" s="129" t="s">
        <v>179</v>
      </c>
      <c r="BT634" s="129">
        <v>4.0000000000000002E-4</v>
      </c>
      <c r="BU634" s="129" t="s">
        <v>179</v>
      </c>
      <c r="BV634" s="129">
        <v>6.9999999999999999E-4</v>
      </c>
      <c r="BW634" s="129" t="s">
        <v>18</v>
      </c>
      <c r="BX634" s="129"/>
      <c r="BY634" s="129" t="s">
        <v>179</v>
      </c>
      <c r="BZ634" s="129">
        <v>1.1000000000000001E-3</v>
      </c>
      <c r="CA634" s="129" t="s">
        <v>179</v>
      </c>
      <c r="CB634" s="129">
        <v>8.0000000000000004E-4</v>
      </c>
      <c r="CC634" s="129" t="s">
        <v>179</v>
      </c>
      <c r="CD634" s="129">
        <v>2E-3</v>
      </c>
      <c r="CE634" s="129" t="s">
        <v>179</v>
      </c>
      <c r="CF634" s="129">
        <v>2.3E-3</v>
      </c>
      <c r="CG634" s="129" t="s">
        <v>179</v>
      </c>
      <c r="CH634" s="129">
        <v>1E-4</v>
      </c>
      <c r="CI634" s="129" t="s">
        <v>179</v>
      </c>
      <c r="CJ634" s="129">
        <v>7.0000000000000001E-3</v>
      </c>
      <c r="CK634" s="129" t="s">
        <v>179</v>
      </c>
      <c r="CL634" s="129">
        <v>1.06E-2</v>
      </c>
      <c r="CM634" s="129" t="s">
        <v>179</v>
      </c>
      <c r="CN634" s="129">
        <v>5.5999999999999999E-3</v>
      </c>
      <c r="CO634" s="129" t="s">
        <v>179</v>
      </c>
      <c r="CP634" s="129">
        <v>8.9999999999999998E-4</v>
      </c>
      <c r="CQ634" s="129" t="s">
        <v>179</v>
      </c>
      <c r="CR634" s="129">
        <v>3.3E-3</v>
      </c>
      <c r="CS634" s="129" t="s">
        <v>179</v>
      </c>
      <c r="CT634" s="129">
        <v>1.8E-3</v>
      </c>
      <c r="CU634" s="129" t="s">
        <v>179</v>
      </c>
      <c r="CV634" s="129">
        <v>8.0000000000000004E-4</v>
      </c>
      <c r="CW634" s="129" t="s">
        <v>18</v>
      </c>
      <c r="CX634" s="129"/>
      <c r="CY634" s="129" t="s">
        <v>179</v>
      </c>
      <c r="CZ634" s="129">
        <v>5.9999999999999995E-4</v>
      </c>
      <c r="DA634" s="129" t="s">
        <v>179</v>
      </c>
      <c r="DB634" s="129">
        <v>5.0000000000000001E-4</v>
      </c>
      <c r="DC634" s="129" t="s">
        <v>179</v>
      </c>
      <c r="DD634" s="129">
        <v>5.0000000000000001E-4</v>
      </c>
      <c r="DE634" s="129" t="s">
        <v>179</v>
      </c>
      <c r="DF634" s="129">
        <v>5.9999999999999995E-4</v>
      </c>
      <c r="DG634" s="129" t="s">
        <v>179</v>
      </c>
      <c r="DH634" s="129">
        <v>4.0000000000000002E-4</v>
      </c>
      <c r="DI634" s="129" t="s">
        <v>179</v>
      </c>
      <c r="DJ634" s="129">
        <v>4.0000000000000002E-4</v>
      </c>
      <c r="DK634" s="129" t="s">
        <v>6163</v>
      </c>
      <c r="DL634" s="129" t="s">
        <v>59</v>
      </c>
      <c r="DM634" s="129"/>
      <c r="DN634" s="129"/>
      <c r="DO634" s="129"/>
      <c r="DP634" s="129"/>
      <c r="DQ634" s="129"/>
      <c r="DR634" s="129"/>
      <c r="DS634" s="129">
        <v>74</v>
      </c>
      <c r="DT634" s="129" t="s">
        <v>5993</v>
      </c>
    </row>
    <row r="635" spans="1:124">
      <c r="A635" s="129">
        <v>291</v>
      </c>
      <c r="B635" s="128">
        <v>44756.950694444444</v>
      </c>
      <c r="C635" s="129" t="s">
        <v>52</v>
      </c>
      <c r="D635" s="129">
        <v>0</v>
      </c>
      <c r="E635" s="129">
        <v>0</v>
      </c>
      <c r="F635" s="129">
        <v>0</v>
      </c>
      <c r="G635" s="129" t="s">
        <v>54</v>
      </c>
      <c r="H635" s="129" t="s">
        <v>55</v>
      </c>
      <c r="I635" s="129" t="s">
        <v>55</v>
      </c>
      <c r="J635" s="129" t="s">
        <v>55</v>
      </c>
      <c r="K635" s="129" t="s">
        <v>18</v>
      </c>
      <c r="L635" s="129">
        <v>90</v>
      </c>
      <c r="M635" s="129" t="s">
        <v>173</v>
      </c>
      <c r="N635" s="129">
        <v>0</v>
      </c>
      <c r="O635" s="129" t="s">
        <v>173</v>
      </c>
      <c r="P635" s="129">
        <v>0</v>
      </c>
      <c r="Q635" s="129" t="s">
        <v>173</v>
      </c>
      <c r="R635" s="129">
        <v>0</v>
      </c>
      <c r="S635" s="129">
        <v>2</v>
      </c>
      <c r="T635" s="129" t="s">
        <v>174</v>
      </c>
      <c r="U635" s="129">
        <v>3.2212999999999998</v>
      </c>
      <c r="V635" s="129">
        <v>0.65549999999999997</v>
      </c>
      <c r="W635" s="129" t="s">
        <v>6172</v>
      </c>
      <c r="X635" s="129">
        <v>0.3347</v>
      </c>
      <c r="Y635" s="129">
        <v>38.535899999999998</v>
      </c>
      <c r="Z635" s="129">
        <v>0.35360000000000003</v>
      </c>
      <c r="AA635" s="129" t="s">
        <v>2936</v>
      </c>
      <c r="AB635" s="129">
        <v>1.6E-2</v>
      </c>
      <c r="AC635" s="129" t="s">
        <v>179</v>
      </c>
      <c r="AD635" s="129">
        <v>8.9999999999999993E-3</v>
      </c>
      <c r="AE635" s="129" t="s">
        <v>179</v>
      </c>
      <c r="AF635" s="129">
        <v>1.7399999999999999E-2</v>
      </c>
      <c r="AG635" s="129">
        <v>0.1346</v>
      </c>
      <c r="AH635" s="129">
        <v>7.4000000000000003E-3</v>
      </c>
      <c r="AI635" s="129">
        <v>8.8496000000000006</v>
      </c>
      <c r="AJ635" s="129">
        <v>3.5099999999999999E-2</v>
      </c>
      <c r="AK635" s="129">
        <v>0.75070000000000003</v>
      </c>
      <c r="AL635" s="129">
        <v>8.6999999999999994E-3</v>
      </c>
      <c r="AM635" s="129" t="s">
        <v>2293</v>
      </c>
      <c r="AN635" s="129">
        <v>8.9999999999999993E-3</v>
      </c>
      <c r="AO635" s="129" t="s">
        <v>373</v>
      </c>
      <c r="AP635" s="129">
        <v>4.1999999999999997E-3</v>
      </c>
      <c r="AQ635" s="129">
        <v>0.106</v>
      </c>
      <c r="AR635" s="129">
        <v>5.0000000000000001E-3</v>
      </c>
      <c r="AS635" s="129" t="s">
        <v>6173</v>
      </c>
      <c r="AT635" s="129">
        <v>2.5399999999999999E-2</v>
      </c>
      <c r="AU635" s="129" t="s">
        <v>229</v>
      </c>
      <c r="AV635" s="129">
        <v>3.5999999999999999E-3</v>
      </c>
      <c r="AW635" s="129">
        <v>1.6799999999999999E-2</v>
      </c>
      <c r="AX635" s="129">
        <v>1.2999999999999999E-3</v>
      </c>
      <c r="AY635" s="129" t="s">
        <v>244</v>
      </c>
      <c r="AZ635" s="129">
        <v>8.0000000000000004E-4</v>
      </c>
      <c r="BA635" s="129">
        <v>6.3E-3</v>
      </c>
      <c r="BB635" s="129">
        <v>6.9999999999999999E-4</v>
      </c>
      <c r="BC635" s="129" t="s">
        <v>406</v>
      </c>
      <c r="BD635" s="129">
        <v>5.0000000000000001E-4</v>
      </c>
      <c r="BE635" s="129" t="s">
        <v>179</v>
      </c>
      <c r="BF635" s="129">
        <v>2.9999999999999997E-4</v>
      </c>
      <c r="BG635" s="129" t="s">
        <v>246</v>
      </c>
      <c r="BH635" s="129">
        <v>1E-4</v>
      </c>
      <c r="BI635" s="129" t="s">
        <v>246</v>
      </c>
      <c r="BJ635" s="129">
        <v>2.0000000000000001E-4</v>
      </c>
      <c r="BK635" s="129">
        <v>1.2200000000000001E-2</v>
      </c>
      <c r="BL635" s="129">
        <v>5.0000000000000001E-4</v>
      </c>
      <c r="BM635" s="129">
        <v>2.8999999999999998E-3</v>
      </c>
      <c r="BN635" s="129">
        <v>2.9999999999999997E-4</v>
      </c>
      <c r="BO635" s="129" t="s">
        <v>432</v>
      </c>
      <c r="BP635" s="129">
        <v>5.9999999999999995E-4</v>
      </c>
      <c r="BQ635" s="129" t="s">
        <v>179</v>
      </c>
      <c r="BR635" s="129">
        <v>2.9999999999999997E-4</v>
      </c>
      <c r="BS635" s="129" t="s">
        <v>179</v>
      </c>
      <c r="BT635" s="129">
        <v>4.0000000000000002E-4</v>
      </c>
      <c r="BU635" s="129" t="s">
        <v>179</v>
      </c>
      <c r="BV635" s="129">
        <v>6.9999999999999999E-4</v>
      </c>
      <c r="BW635" s="129" t="s">
        <v>18</v>
      </c>
      <c r="BX635" s="129"/>
      <c r="BY635" s="129" t="s">
        <v>18</v>
      </c>
      <c r="BZ635" s="129"/>
      <c r="CA635" s="129" t="s">
        <v>245</v>
      </c>
      <c r="CB635" s="129">
        <v>8.0000000000000004E-4</v>
      </c>
      <c r="CC635" s="129" t="s">
        <v>179</v>
      </c>
      <c r="CD635" s="129">
        <v>2E-3</v>
      </c>
      <c r="CE635" s="129" t="s">
        <v>179</v>
      </c>
      <c r="CF635" s="129">
        <v>2.3E-3</v>
      </c>
      <c r="CG635" s="129" t="s">
        <v>216</v>
      </c>
      <c r="CH635" s="129">
        <v>1E-4</v>
      </c>
      <c r="CI635" s="129" t="s">
        <v>179</v>
      </c>
      <c r="CJ635" s="129">
        <v>6.7999999999999996E-3</v>
      </c>
      <c r="CK635" s="129" t="s">
        <v>179</v>
      </c>
      <c r="CL635" s="129">
        <v>1.0699999999999999E-2</v>
      </c>
      <c r="CM635" s="129" t="s">
        <v>179</v>
      </c>
      <c r="CN635" s="129">
        <v>4.4999999999999997E-3</v>
      </c>
      <c r="CO635" s="129" t="s">
        <v>179</v>
      </c>
      <c r="CP635" s="129">
        <v>8.9999999999999998E-4</v>
      </c>
      <c r="CQ635" s="129" t="s">
        <v>179</v>
      </c>
      <c r="CR635" s="129">
        <v>3.3999999999999998E-3</v>
      </c>
      <c r="CS635" s="129" t="s">
        <v>179</v>
      </c>
      <c r="CT635" s="129">
        <v>1.9E-3</v>
      </c>
      <c r="CU635" s="129" t="s">
        <v>179</v>
      </c>
      <c r="CV635" s="129">
        <v>8.0000000000000004E-4</v>
      </c>
      <c r="CW635" s="129" t="s">
        <v>179</v>
      </c>
      <c r="CX635" s="129">
        <v>5.9999999999999995E-4</v>
      </c>
      <c r="CY635" s="129" t="s">
        <v>179</v>
      </c>
      <c r="CZ635" s="129">
        <v>5.9999999999999995E-4</v>
      </c>
      <c r="DA635" s="129" t="s">
        <v>179</v>
      </c>
      <c r="DB635" s="129">
        <v>5.0000000000000001E-4</v>
      </c>
      <c r="DC635" s="129" t="s">
        <v>179</v>
      </c>
      <c r="DD635" s="129">
        <v>5.9999999999999995E-4</v>
      </c>
      <c r="DE635" s="129" t="s">
        <v>179</v>
      </c>
      <c r="DF635" s="129">
        <v>5.9999999999999995E-4</v>
      </c>
      <c r="DG635" s="129" t="s">
        <v>179</v>
      </c>
      <c r="DH635" s="129">
        <v>4.0000000000000002E-4</v>
      </c>
      <c r="DI635" s="129" t="s">
        <v>179</v>
      </c>
      <c r="DJ635" s="129">
        <v>4.0000000000000002E-4</v>
      </c>
      <c r="DK635" s="129" t="s">
        <v>6163</v>
      </c>
      <c r="DL635" s="129" t="s">
        <v>59</v>
      </c>
      <c r="DM635" s="129"/>
      <c r="DN635" s="129"/>
      <c r="DO635" s="129"/>
      <c r="DP635" s="129"/>
      <c r="DQ635" s="129"/>
      <c r="DR635" s="129"/>
      <c r="DS635" s="129">
        <v>89</v>
      </c>
      <c r="DT635" s="129" t="s">
        <v>5987</v>
      </c>
    </row>
    <row r="636" spans="1:124">
      <c r="A636" s="129">
        <v>295</v>
      </c>
      <c r="B636" s="128">
        <v>44757.786111111112</v>
      </c>
      <c r="C636" s="129" t="s">
        <v>52</v>
      </c>
      <c r="D636" s="129">
        <v>0</v>
      </c>
      <c r="E636" s="129">
        <v>0</v>
      </c>
      <c r="F636" s="129">
        <v>0</v>
      </c>
      <c r="G636" s="129" t="s">
        <v>54</v>
      </c>
      <c r="H636" s="129" t="s">
        <v>55</v>
      </c>
      <c r="I636" s="129" t="s">
        <v>55</v>
      </c>
      <c r="J636" s="129" t="s">
        <v>55</v>
      </c>
      <c r="K636" s="129" t="s">
        <v>18</v>
      </c>
      <c r="L636" s="129">
        <v>90</v>
      </c>
      <c r="M636" s="129" t="s">
        <v>173</v>
      </c>
      <c r="N636" s="129">
        <v>0</v>
      </c>
      <c r="O636" s="129" t="s">
        <v>173</v>
      </c>
      <c r="P636" s="129">
        <v>0</v>
      </c>
      <c r="Q636" s="129" t="s">
        <v>173</v>
      </c>
      <c r="R636" s="129">
        <v>0</v>
      </c>
      <c r="S636" s="129">
        <v>2</v>
      </c>
      <c r="T636" s="129" t="s">
        <v>174</v>
      </c>
      <c r="U636" s="129">
        <v>4.2636000000000003</v>
      </c>
      <c r="V636" s="129">
        <v>0.67490000000000006</v>
      </c>
      <c r="W636" s="129" t="s">
        <v>6174</v>
      </c>
      <c r="X636" s="129">
        <v>0.32269999999999999</v>
      </c>
      <c r="Y636" s="129">
        <v>39.2102</v>
      </c>
      <c r="Z636" s="129">
        <v>0.35730000000000001</v>
      </c>
      <c r="AA636" s="129" t="s">
        <v>369</v>
      </c>
      <c r="AB636" s="129">
        <v>1.55E-2</v>
      </c>
      <c r="AC636" s="129" t="s">
        <v>179</v>
      </c>
      <c r="AD636" s="129">
        <v>8.8999999999999999E-3</v>
      </c>
      <c r="AE636" s="129" t="s">
        <v>179</v>
      </c>
      <c r="AF636" s="129">
        <v>1.7899999999999999E-2</v>
      </c>
      <c r="AG636" s="129">
        <v>0.14399999999999999</v>
      </c>
      <c r="AH636" s="129">
        <v>7.4999999999999997E-3</v>
      </c>
      <c r="AI636" s="129">
        <v>7.8338999999999999</v>
      </c>
      <c r="AJ636" s="129">
        <v>3.2899999999999999E-2</v>
      </c>
      <c r="AK636" s="129">
        <v>0.72219999999999995</v>
      </c>
      <c r="AL636" s="129">
        <v>8.5000000000000006E-3</v>
      </c>
      <c r="AM636" s="129" t="s">
        <v>648</v>
      </c>
      <c r="AN636" s="129">
        <v>8.3999999999999995E-3</v>
      </c>
      <c r="AO636" s="129" t="s">
        <v>220</v>
      </c>
      <c r="AP636" s="129">
        <v>4.1000000000000003E-3</v>
      </c>
      <c r="AQ636" s="129">
        <v>0.12130000000000001</v>
      </c>
      <c r="AR636" s="129">
        <v>5.1999999999999998E-3</v>
      </c>
      <c r="AS636" s="129" t="s">
        <v>6175</v>
      </c>
      <c r="AT636" s="129">
        <v>2.5700000000000001E-2</v>
      </c>
      <c r="AU636" s="129" t="s">
        <v>344</v>
      </c>
      <c r="AV636" s="129">
        <v>3.5999999999999999E-3</v>
      </c>
      <c r="AW636" s="129">
        <v>1.03E-2</v>
      </c>
      <c r="AX636" s="129">
        <v>1.1999999999999999E-3</v>
      </c>
      <c r="AY636" s="129" t="s">
        <v>1179</v>
      </c>
      <c r="AZ636" s="129">
        <v>8.9999999999999998E-4</v>
      </c>
      <c r="BA636" s="129">
        <v>6.4000000000000003E-3</v>
      </c>
      <c r="BB636" s="129">
        <v>6.9999999999999999E-4</v>
      </c>
      <c r="BC636" s="129" t="s">
        <v>267</v>
      </c>
      <c r="BD636" s="129">
        <v>5.0000000000000001E-4</v>
      </c>
      <c r="BE636" s="129" t="s">
        <v>179</v>
      </c>
      <c r="BF636" s="129">
        <v>2.9999999999999997E-4</v>
      </c>
      <c r="BG636" s="129" t="s">
        <v>179</v>
      </c>
      <c r="BH636" s="129">
        <v>1E-4</v>
      </c>
      <c r="BI636" s="129" t="s">
        <v>179</v>
      </c>
      <c r="BJ636" s="129">
        <v>2.0000000000000001E-4</v>
      </c>
      <c r="BK636" s="129">
        <v>1.1599999999999999E-2</v>
      </c>
      <c r="BL636" s="129">
        <v>5.0000000000000001E-4</v>
      </c>
      <c r="BM636" s="129">
        <v>2.8E-3</v>
      </c>
      <c r="BN636" s="129">
        <v>2.9999999999999997E-4</v>
      </c>
      <c r="BO636" s="129" t="s">
        <v>432</v>
      </c>
      <c r="BP636" s="129">
        <v>5.9999999999999995E-4</v>
      </c>
      <c r="BQ636" s="129" t="s">
        <v>179</v>
      </c>
      <c r="BR636" s="129">
        <v>2.9999999999999997E-4</v>
      </c>
      <c r="BS636" s="129" t="s">
        <v>179</v>
      </c>
      <c r="BT636" s="129">
        <v>4.0000000000000002E-4</v>
      </c>
      <c r="BU636" s="129" t="s">
        <v>179</v>
      </c>
      <c r="BV636" s="129">
        <v>5.9999999999999995E-4</v>
      </c>
      <c r="BW636" s="129" t="s">
        <v>18</v>
      </c>
      <c r="BX636" s="129"/>
      <c r="BY636" s="129" t="s">
        <v>179</v>
      </c>
      <c r="BZ636" s="129">
        <v>1.1000000000000001E-3</v>
      </c>
      <c r="CA636" s="129" t="s">
        <v>179</v>
      </c>
      <c r="CB636" s="129">
        <v>8.0000000000000004E-4</v>
      </c>
      <c r="CC636" s="129" t="s">
        <v>249</v>
      </c>
      <c r="CD636" s="129">
        <v>2.0999999999999999E-3</v>
      </c>
      <c r="CE636" s="129" t="s">
        <v>412</v>
      </c>
      <c r="CF636" s="129">
        <v>2.2000000000000001E-3</v>
      </c>
      <c r="CG636" s="129" t="s">
        <v>216</v>
      </c>
      <c r="CH636" s="129">
        <v>1E-4</v>
      </c>
      <c r="CI636" s="129" t="s">
        <v>264</v>
      </c>
      <c r="CJ636" s="129">
        <v>7.4000000000000003E-3</v>
      </c>
      <c r="CK636" s="129" t="s">
        <v>179</v>
      </c>
      <c r="CL636" s="129">
        <v>1.12E-2</v>
      </c>
      <c r="CM636" s="129" t="s">
        <v>179</v>
      </c>
      <c r="CN636" s="129">
        <v>4.0000000000000001E-3</v>
      </c>
      <c r="CO636" s="129" t="s">
        <v>179</v>
      </c>
      <c r="CP636" s="129">
        <v>8.9999999999999998E-4</v>
      </c>
      <c r="CQ636" s="129" t="s">
        <v>179</v>
      </c>
      <c r="CR636" s="129">
        <v>3.3E-3</v>
      </c>
      <c r="CS636" s="129" t="s">
        <v>179</v>
      </c>
      <c r="CT636" s="129">
        <v>1.8E-3</v>
      </c>
      <c r="CU636" s="129" t="s">
        <v>18</v>
      </c>
      <c r="CV636" s="129"/>
      <c r="CW636" s="129" t="s">
        <v>18</v>
      </c>
      <c r="CX636" s="129"/>
      <c r="CY636" s="129" t="s">
        <v>179</v>
      </c>
      <c r="CZ636" s="129">
        <v>5.9999999999999995E-4</v>
      </c>
      <c r="DA636" s="129" t="s">
        <v>179</v>
      </c>
      <c r="DB636" s="129">
        <v>5.9999999999999995E-4</v>
      </c>
      <c r="DC636" s="129" t="s">
        <v>179</v>
      </c>
      <c r="DD636" s="129">
        <v>5.9999999999999995E-4</v>
      </c>
      <c r="DE636" s="129" t="s">
        <v>179</v>
      </c>
      <c r="DF636" s="129">
        <v>5.9999999999999995E-4</v>
      </c>
      <c r="DG636" s="129" t="s">
        <v>179</v>
      </c>
      <c r="DH636" s="129">
        <v>4.0000000000000002E-4</v>
      </c>
      <c r="DI636" s="129" t="s">
        <v>179</v>
      </c>
      <c r="DJ636" s="129">
        <v>4.0000000000000002E-4</v>
      </c>
      <c r="DK636" s="129" t="s">
        <v>6176</v>
      </c>
      <c r="DL636" s="129" t="s">
        <v>59</v>
      </c>
      <c r="DM636" s="129"/>
      <c r="DN636" s="129"/>
      <c r="DO636" s="129"/>
      <c r="DP636" s="129"/>
      <c r="DQ636" s="129"/>
      <c r="DR636" s="129"/>
      <c r="DS636" s="129">
        <v>4</v>
      </c>
      <c r="DT636" s="129" t="s">
        <v>5984</v>
      </c>
    </row>
    <row r="637" spans="1:124">
      <c r="A637" s="129">
        <v>296</v>
      </c>
      <c r="B637" s="128">
        <v>44757.788194444445</v>
      </c>
      <c r="C637" s="129" t="s">
        <v>52</v>
      </c>
      <c r="D637" s="129">
        <v>0</v>
      </c>
      <c r="E637" s="129">
        <v>0</v>
      </c>
      <c r="F637" s="129">
        <v>0</v>
      </c>
      <c r="G637" s="129" t="s">
        <v>54</v>
      </c>
      <c r="H637" s="129" t="s">
        <v>55</v>
      </c>
      <c r="I637" s="129" t="s">
        <v>55</v>
      </c>
      <c r="J637" s="129" t="s">
        <v>55</v>
      </c>
      <c r="K637" s="129" t="s">
        <v>18</v>
      </c>
      <c r="L637" s="129">
        <v>90</v>
      </c>
      <c r="M637" s="129" t="s">
        <v>173</v>
      </c>
      <c r="N637" s="129">
        <v>0</v>
      </c>
      <c r="O637" s="129" t="s">
        <v>173</v>
      </c>
      <c r="P637" s="129">
        <v>0</v>
      </c>
      <c r="Q637" s="129" t="s">
        <v>173</v>
      </c>
      <c r="R637" s="129">
        <v>0</v>
      </c>
      <c r="S637" s="129">
        <v>2</v>
      </c>
      <c r="T637" s="129" t="s">
        <v>174</v>
      </c>
      <c r="U637" s="129">
        <v>4.3521000000000001</v>
      </c>
      <c r="V637" s="129">
        <v>0.67659999999999998</v>
      </c>
      <c r="W637" s="129" t="s">
        <v>6177</v>
      </c>
      <c r="X637" s="129">
        <v>0.32479999999999998</v>
      </c>
      <c r="Y637" s="129">
        <v>38.866700000000002</v>
      </c>
      <c r="Z637" s="129">
        <v>0.35599999999999998</v>
      </c>
      <c r="AA637" s="129" t="s">
        <v>235</v>
      </c>
      <c r="AB637" s="129">
        <v>1.5800000000000002E-2</v>
      </c>
      <c r="AC637" s="129" t="s">
        <v>179</v>
      </c>
      <c r="AD637" s="129">
        <v>8.8999999999999999E-3</v>
      </c>
      <c r="AE637" s="129" t="s">
        <v>179</v>
      </c>
      <c r="AF637" s="129">
        <v>1.78E-2</v>
      </c>
      <c r="AG637" s="129">
        <v>0.1394</v>
      </c>
      <c r="AH637" s="129">
        <v>7.4999999999999997E-3</v>
      </c>
      <c r="AI637" s="129">
        <v>7.8361999999999998</v>
      </c>
      <c r="AJ637" s="129">
        <v>3.2899999999999999E-2</v>
      </c>
      <c r="AK637" s="129">
        <v>0.73370000000000002</v>
      </c>
      <c r="AL637" s="129">
        <v>8.5000000000000006E-3</v>
      </c>
      <c r="AM637" s="129" t="s">
        <v>1717</v>
      </c>
      <c r="AN637" s="129">
        <v>8.6E-3</v>
      </c>
      <c r="AO637" s="129" t="s">
        <v>509</v>
      </c>
      <c r="AP637" s="129">
        <v>4.1999999999999997E-3</v>
      </c>
      <c r="AQ637" s="129">
        <v>0.1235</v>
      </c>
      <c r="AR637" s="129">
        <v>5.1999999999999998E-3</v>
      </c>
      <c r="AS637" s="129" t="s">
        <v>6178</v>
      </c>
      <c r="AT637" s="129">
        <v>2.5700000000000001E-2</v>
      </c>
      <c r="AU637" s="129" t="s">
        <v>465</v>
      </c>
      <c r="AV637" s="129">
        <v>3.5999999999999999E-3</v>
      </c>
      <c r="AW637" s="129">
        <v>1.0200000000000001E-2</v>
      </c>
      <c r="AX637" s="129">
        <v>1.1000000000000001E-3</v>
      </c>
      <c r="AY637" s="129" t="s">
        <v>407</v>
      </c>
      <c r="AZ637" s="129">
        <v>8.9999999999999998E-4</v>
      </c>
      <c r="BA637" s="129">
        <v>5.8999999999999999E-3</v>
      </c>
      <c r="BB637" s="129">
        <v>6.9999999999999999E-4</v>
      </c>
      <c r="BC637" s="129" t="s">
        <v>267</v>
      </c>
      <c r="BD637" s="129">
        <v>5.0000000000000001E-4</v>
      </c>
      <c r="BE637" s="129" t="s">
        <v>179</v>
      </c>
      <c r="BF637" s="129">
        <v>2.9999999999999997E-4</v>
      </c>
      <c r="BG637" s="129" t="s">
        <v>246</v>
      </c>
      <c r="BH637" s="129">
        <v>1E-4</v>
      </c>
      <c r="BI637" s="129" t="s">
        <v>246</v>
      </c>
      <c r="BJ637" s="129">
        <v>2.0000000000000001E-4</v>
      </c>
      <c r="BK637" s="129">
        <v>1.14E-2</v>
      </c>
      <c r="BL637" s="129">
        <v>5.0000000000000001E-4</v>
      </c>
      <c r="BM637" s="129">
        <v>3.0999999999999999E-3</v>
      </c>
      <c r="BN637" s="129">
        <v>2.9999999999999997E-4</v>
      </c>
      <c r="BO637" s="129" t="s">
        <v>1005</v>
      </c>
      <c r="BP637" s="129">
        <v>5.9999999999999995E-4</v>
      </c>
      <c r="BQ637" s="129" t="s">
        <v>179</v>
      </c>
      <c r="BR637" s="129">
        <v>2.9999999999999997E-4</v>
      </c>
      <c r="BS637" s="129" t="s">
        <v>179</v>
      </c>
      <c r="BT637" s="129">
        <v>4.0000000000000002E-4</v>
      </c>
      <c r="BU637" s="129" t="s">
        <v>179</v>
      </c>
      <c r="BV637" s="129">
        <v>6.9999999999999999E-4</v>
      </c>
      <c r="BW637" s="129" t="s">
        <v>18</v>
      </c>
      <c r="BX637" s="129"/>
      <c r="BY637" s="129" t="s">
        <v>179</v>
      </c>
      <c r="BZ637" s="129">
        <v>1.1000000000000001E-3</v>
      </c>
      <c r="CA637" s="129" t="s">
        <v>179</v>
      </c>
      <c r="CB637" s="129">
        <v>8.0000000000000004E-4</v>
      </c>
      <c r="CC637" s="129" t="s">
        <v>179</v>
      </c>
      <c r="CD637" s="129">
        <v>2.0999999999999999E-3</v>
      </c>
      <c r="CE637" s="129" t="s">
        <v>179</v>
      </c>
      <c r="CF637" s="129">
        <v>2.2000000000000001E-3</v>
      </c>
      <c r="CG637" s="129" t="s">
        <v>216</v>
      </c>
      <c r="CH637" s="129">
        <v>1E-4</v>
      </c>
      <c r="CI637" s="129" t="s">
        <v>179</v>
      </c>
      <c r="CJ637" s="129">
        <v>7.3000000000000001E-3</v>
      </c>
      <c r="CK637" s="129" t="s">
        <v>179</v>
      </c>
      <c r="CL637" s="129">
        <v>1.11E-2</v>
      </c>
      <c r="CM637" s="129" t="s">
        <v>179</v>
      </c>
      <c r="CN637" s="129">
        <v>4.3E-3</v>
      </c>
      <c r="CO637" s="129" t="s">
        <v>179</v>
      </c>
      <c r="CP637" s="129">
        <v>8.9999999999999998E-4</v>
      </c>
      <c r="CQ637" s="129" t="s">
        <v>179</v>
      </c>
      <c r="CR637" s="129">
        <v>3.3E-3</v>
      </c>
      <c r="CS637" s="129" t="s">
        <v>179</v>
      </c>
      <c r="CT637" s="129">
        <v>1.9E-3</v>
      </c>
      <c r="CU637" s="129" t="s">
        <v>18</v>
      </c>
      <c r="CV637" s="129"/>
      <c r="CW637" s="129" t="s">
        <v>18</v>
      </c>
      <c r="CX637" s="129"/>
      <c r="CY637" s="129" t="s">
        <v>179</v>
      </c>
      <c r="CZ637" s="129">
        <v>5.9999999999999995E-4</v>
      </c>
      <c r="DA637" s="129" t="s">
        <v>179</v>
      </c>
      <c r="DB637" s="129">
        <v>5.0000000000000001E-4</v>
      </c>
      <c r="DC637" s="129" t="s">
        <v>179</v>
      </c>
      <c r="DD637" s="129">
        <v>5.9999999999999995E-4</v>
      </c>
      <c r="DE637" s="129" t="s">
        <v>179</v>
      </c>
      <c r="DF637" s="129">
        <v>5.9999999999999995E-4</v>
      </c>
      <c r="DG637" s="129" t="s">
        <v>179</v>
      </c>
      <c r="DH637" s="129">
        <v>4.0000000000000002E-4</v>
      </c>
      <c r="DI637" s="129" t="s">
        <v>179</v>
      </c>
      <c r="DJ637" s="129">
        <v>4.0000000000000002E-4</v>
      </c>
      <c r="DK637" s="129" t="s">
        <v>6176</v>
      </c>
      <c r="DL637" s="129" t="s">
        <v>59</v>
      </c>
      <c r="DM637" s="129"/>
      <c r="DN637" s="129"/>
      <c r="DO637" s="129"/>
      <c r="DP637" s="129"/>
      <c r="DQ637" s="129"/>
      <c r="DR637" s="129"/>
      <c r="DS637" s="129">
        <v>12</v>
      </c>
      <c r="DT637" s="129" t="s">
        <v>5981</v>
      </c>
    </row>
    <row r="638" spans="1:124">
      <c r="A638" s="129">
        <v>297</v>
      </c>
      <c r="B638" s="128">
        <v>44757.790277777778</v>
      </c>
      <c r="C638" s="129" t="s">
        <v>52</v>
      </c>
      <c r="D638" s="129">
        <v>0</v>
      </c>
      <c r="E638" s="129">
        <v>0</v>
      </c>
      <c r="F638" s="129">
        <v>0</v>
      </c>
      <c r="G638" s="129" t="s">
        <v>54</v>
      </c>
      <c r="H638" s="129" t="s">
        <v>55</v>
      </c>
      <c r="I638" s="129" t="s">
        <v>55</v>
      </c>
      <c r="J638" s="129" t="s">
        <v>55</v>
      </c>
      <c r="K638" s="129" t="s">
        <v>18</v>
      </c>
      <c r="L638" s="129">
        <v>90</v>
      </c>
      <c r="M638" s="129" t="s">
        <v>173</v>
      </c>
      <c r="N638" s="129">
        <v>0</v>
      </c>
      <c r="O638" s="129" t="s">
        <v>173</v>
      </c>
      <c r="P638" s="129">
        <v>0</v>
      </c>
      <c r="Q638" s="129" t="s">
        <v>173</v>
      </c>
      <c r="R638" s="129">
        <v>0</v>
      </c>
      <c r="S638" s="129">
        <v>2</v>
      </c>
      <c r="T638" s="129" t="s">
        <v>174</v>
      </c>
      <c r="U638" s="129">
        <v>3.7980999999999998</v>
      </c>
      <c r="V638" s="129">
        <v>0.6643</v>
      </c>
      <c r="W638" s="129" t="s">
        <v>6179</v>
      </c>
      <c r="X638" s="129">
        <v>0.32279999999999998</v>
      </c>
      <c r="Y638" s="129">
        <v>37.921100000000003</v>
      </c>
      <c r="Z638" s="129">
        <v>0.35</v>
      </c>
      <c r="AA638" s="129" t="s">
        <v>1072</v>
      </c>
      <c r="AB638" s="129">
        <v>1.54E-2</v>
      </c>
      <c r="AC638" s="129" t="s">
        <v>179</v>
      </c>
      <c r="AD638" s="129">
        <v>8.6999999999999994E-3</v>
      </c>
      <c r="AE638" s="129" t="s">
        <v>179</v>
      </c>
      <c r="AF638" s="129">
        <v>1.6899999999999998E-2</v>
      </c>
      <c r="AG638" s="129">
        <v>0.17630000000000001</v>
      </c>
      <c r="AH638" s="129">
        <v>7.9000000000000008E-3</v>
      </c>
      <c r="AI638" s="129">
        <v>7.6845999999999997</v>
      </c>
      <c r="AJ638" s="129">
        <v>3.2500000000000001E-2</v>
      </c>
      <c r="AK638" s="129">
        <v>0.69820000000000004</v>
      </c>
      <c r="AL638" s="129">
        <v>8.3000000000000001E-3</v>
      </c>
      <c r="AM638" s="129" t="s">
        <v>435</v>
      </c>
      <c r="AN638" s="129">
        <v>8.2000000000000007E-3</v>
      </c>
      <c r="AO638" s="129" t="s">
        <v>1808</v>
      </c>
      <c r="AP638" s="129">
        <v>4.0000000000000001E-3</v>
      </c>
      <c r="AQ638" s="129">
        <v>8.9099999999999999E-2</v>
      </c>
      <c r="AR638" s="129">
        <v>4.4999999999999997E-3</v>
      </c>
      <c r="AS638" s="129" t="s">
        <v>6180</v>
      </c>
      <c r="AT638" s="129">
        <v>2.4E-2</v>
      </c>
      <c r="AU638" s="129" t="s">
        <v>614</v>
      </c>
      <c r="AV638" s="129">
        <v>3.3999999999999998E-3</v>
      </c>
      <c r="AW638" s="129">
        <v>1.2699999999999999E-2</v>
      </c>
      <c r="AX638" s="129">
        <v>1.1999999999999999E-3</v>
      </c>
      <c r="AY638" s="129" t="s">
        <v>209</v>
      </c>
      <c r="AZ638" s="129">
        <v>8.0000000000000004E-4</v>
      </c>
      <c r="BA638" s="129">
        <v>6.1999999999999998E-3</v>
      </c>
      <c r="BB638" s="129">
        <v>6.9999999999999999E-4</v>
      </c>
      <c r="BC638" s="129" t="s">
        <v>191</v>
      </c>
      <c r="BD638" s="129">
        <v>5.0000000000000001E-4</v>
      </c>
      <c r="BE638" s="129" t="s">
        <v>179</v>
      </c>
      <c r="BF638" s="129">
        <v>2.9999999999999997E-4</v>
      </c>
      <c r="BG638" s="129" t="s">
        <v>179</v>
      </c>
      <c r="BH638" s="129">
        <v>1E-4</v>
      </c>
      <c r="BI638" s="129" t="s">
        <v>318</v>
      </c>
      <c r="BJ638" s="129">
        <v>2.0000000000000001E-4</v>
      </c>
      <c r="BK638" s="129">
        <v>1.0699999999999999E-2</v>
      </c>
      <c r="BL638" s="129">
        <v>5.0000000000000001E-4</v>
      </c>
      <c r="BM638" s="129">
        <v>2.8999999999999998E-3</v>
      </c>
      <c r="BN638" s="129">
        <v>2.9999999999999997E-4</v>
      </c>
      <c r="BO638" s="129" t="s">
        <v>1978</v>
      </c>
      <c r="BP638" s="129">
        <v>5.9999999999999995E-4</v>
      </c>
      <c r="BQ638" s="129" t="s">
        <v>179</v>
      </c>
      <c r="BR638" s="129">
        <v>2.9999999999999997E-4</v>
      </c>
      <c r="BS638" s="129" t="s">
        <v>179</v>
      </c>
      <c r="BT638" s="129">
        <v>4.0000000000000002E-4</v>
      </c>
      <c r="BU638" s="129" t="s">
        <v>179</v>
      </c>
      <c r="BV638" s="129">
        <v>5.9999999999999995E-4</v>
      </c>
      <c r="BW638" s="129" t="s">
        <v>406</v>
      </c>
      <c r="BX638" s="129">
        <v>8.9999999999999998E-4</v>
      </c>
      <c r="BY638" s="129" t="s">
        <v>18</v>
      </c>
      <c r="BZ638" s="129"/>
      <c r="CA638" s="129" t="s">
        <v>179</v>
      </c>
      <c r="CB638" s="129">
        <v>8.0000000000000004E-4</v>
      </c>
      <c r="CC638" s="129" t="s">
        <v>179</v>
      </c>
      <c r="CD638" s="129">
        <v>2.0999999999999999E-3</v>
      </c>
      <c r="CE638" s="129" t="s">
        <v>179</v>
      </c>
      <c r="CF638" s="129">
        <v>2.2000000000000001E-3</v>
      </c>
      <c r="CG638" s="129" t="s">
        <v>216</v>
      </c>
      <c r="CH638" s="129">
        <v>1E-4</v>
      </c>
      <c r="CI638" s="129" t="s">
        <v>179</v>
      </c>
      <c r="CJ638" s="129">
        <v>7.6E-3</v>
      </c>
      <c r="CK638" s="129" t="s">
        <v>179</v>
      </c>
      <c r="CL638" s="129">
        <v>1.11E-2</v>
      </c>
      <c r="CM638" s="129" t="s">
        <v>187</v>
      </c>
      <c r="CN638" s="129">
        <v>4.7999999999999996E-3</v>
      </c>
      <c r="CO638" s="129" t="s">
        <v>179</v>
      </c>
      <c r="CP638" s="129">
        <v>8.0000000000000004E-4</v>
      </c>
      <c r="CQ638" s="129" t="s">
        <v>179</v>
      </c>
      <c r="CR638" s="129">
        <v>3.0999999999999999E-3</v>
      </c>
      <c r="CS638" s="129" t="s">
        <v>179</v>
      </c>
      <c r="CT638" s="129">
        <v>1.8E-3</v>
      </c>
      <c r="CU638" s="129" t="s">
        <v>179</v>
      </c>
      <c r="CV638" s="129">
        <v>8.0000000000000004E-4</v>
      </c>
      <c r="CW638" s="129" t="s">
        <v>18</v>
      </c>
      <c r="CX638" s="129"/>
      <c r="CY638" s="129" t="s">
        <v>179</v>
      </c>
      <c r="CZ638" s="129">
        <v>5.0000000000000001E-4</v>
      </c>
      <c r="DA638" s="129" t="s">
        <v>179</v>
      </c>
      <c r="DB638" s="129">
        <v>5.9999999999999995E-4</v>
      </c>
      <c r="DC638" s="129" t="s">
        <v>179</v>
      </c>
      <c r="DD638" s="129">
        <v>5.9999999999999995E-4</v>
      </c>
      <c r="DE638" s="129" t="s">
        <v>179</v>
      </c>
      <c r="DF638" s="129">
        <v>5.9999999999999995E-4</v>
      </c>
      <c r="DG638" s="129" t="s">
        <v>179</v>
      </c>
      <c r="DH638" s="129">
        <v>4.0000000000000002E-4</v>
      </c>
      <c r="DI638" s="129" t="s">
        <v>179</v>
      </c>
      <c r="DJ638" s="129">
        <v>4.0000000000000002E-4</v>
      </c>
      <c r="DK638" s="129" t="s">
        <v>6176</v>
      </c>
      <c r="DL638" s="129" t="s">
        <v>59</v>
      </c>
      <c r="DM638" s="129"/>
      <c r="DN638" s="129"/>
      <c r="DO638" s="129"/>
      <c r="DP638" s="129"/>
      <c r="DQ638" s="129"/>
      <c r="DR638" s="129"/>
      <c r="DS638" s="129">
        <v>12</v>
      </c>
      <c r="DT638" s="129" t="s">
        <v>5981</v>
      </c>
    </row>
    <row r="639" spans="1:124">
      <c r="A639" s="129">
        <v>298</v>
      </c>
      <c r="B639" s="128">
        <v>44757.791666666664</v>
      </c>
      <c r="C639" s="129" t="s">
        <v>52</v>
      </c>
      <c r="D639" s="129">
        <v>0</v>
      </c>
      <c r="E639" s="129">
        <v>0</v>
      </c>
      <c r="F639" s="129">
        <v>0</v>
      </c>
      <c r="G639" s="129" t="s">
        <v>54</v>
      </c>
      <c r="H639" s="129" t="s">
        <v>55</v>
      </c>
      <c r="I639" s="129" t="s">
        <v>55</v>
      </c>
      <c r="J639" s="129" t="s">
        <v>55</v>
      </c>
      <c r="K639" s="129" t="s">
        <v>18</v>
      </c>
      <c r="L639" s="129">
        <v>90</v>
      </c>
      <c r="M639" s="129" t="s">
        <v>173</v>
      </c>
      <c r="N639" s="129">
        <v>0</v>
      </c>
      <c r="O639" s="129" t="s">
        <v>173</v>
      </c>
      <c r="P639" s="129">
        <v>0</v>
      </c>
      <c r="Q639" s="129" t="s">
        <v>173</v>
      </c>
      <c r="R639" s="129">
        <v>0</v>
      </c>
      <c r="S639" s="129">
        <v>2</v>
      </c>
      <c r="T639" s="129" t="s">
        <v>174</v>
      </c>
      <c r="U639" s="129">
        <v>1.891</v>
      </c>
      <c r="V639" s="129">
        <v>0.63590000000000002</v>
      </c>
      <c r="W639" s="129" t="s">
        <v>6181</v>
      </c>
      <c r="X639" s="129">
        <v>0.312</v>
      </c>
      <c r="Y639" s="129">
        <v>33.302300000000002</v>
      </c>
      <c r="Z639" s="129">
        <v>0.3276</v>
      </c>
      <c r="AA639" s="129" t="s">
        <v>6182</v>
      </c>
      <c r="AB639" s="129">
        <v>1.5900000000000001E-2</v>
      </c>
      <c r="AC639" s="129" t="s">
        <v>1568</v>
      </c>
      <c r="AD639" s="129">
        <v>1.01E-2</v>
      </c>
      <c r="AE639" s="129" t="s">
        <v>3329</v>
      </c>
      <c r="AF639" s="129">
        <v>1.9300000000000001E-2</v>
      </c>
      <c r="AG639" s="129">
        <v>0.24479999999999999</v>
      </c>
      <c r="AH639" s="129">
        <v>8.6E-3</v>
      </c>
      <c r="AI639" s="129">
        <v>7.2022000000000004</v>
      </c>
      <c r="AJ639" s="129">
        <v>3.1699999999999999E-2</v>
      </c>
      <c r="AK639" s="129">
        <v>0.65469999999999995</v>
      </c>
      <c r="AL639" s="129">
        <v>8.0000000000000002E-3</v>
      </c>
      <c r="AM639" s="129" t="s">
        <v>242</v>
      </c>
      <c r="AN639" s="129">
        <v>8.0000000000000002E-3</v>
      </c>
      <c r="AO639" s="129" t="s">
        <v>1204</v>
      </c>
      <c r="AP639" s="129">
        <v>4.0000000000000001E-3</v>
      </c>
      <c r="AQ639" s="129">
        <v>0.14399999999999999</v>
      </c>
      <c r="AR639" s="129">
        <v>5.7000000000000002E-3</v>
      </c>
      <c r="AS639" s="129" t="s">
        <v>6183</v>
      </c>
      <c r="AT639" s="129">
        <v>2.6700000000000002E-2</v>
      </c>
      <c r="AU639" s="129" t="s">
        <v>179</v>
      </c>
      <c r="AV639" s="129">
        <v>3.8E-3</v>
      </c>
      <c r="AW639" s="129">
        <v>6.3E-3</v>
      </c>
      <c r="AX639" s="129">
        <v>1E-3</v>
      </c>
      <c r="AY639" s="129" t="s">
        <v>270</v>
      </c>
      <c r="AZ639" s="129">
        <v>8.0000000000000004E-4</v>
      </c>
      <c r="BA639" s="129">
        <v>6.4000000000000003E-3</v>
      </c>
      <c r="BB639" s="129">
        <v>6.9999999999999999E-4</v>
      </c>
      <c r="BC639" s="129" t="s">
        <v>733</v>
      </c>
      <c r="BD639" s="129">
        <v>5.0000000000000001E-4</v>
      </c>
      <c r="BE639" s="129" t="s">
        <v>267</v>
      </c>
      <c r="BF639" s="129">
        <v>4.0000000000000002E-4</v>
      </c>
      <c r="BG639" s="129" t="s">
        <v>179</v>
      </c>
      <c r="BH639" s="129">
        <v>1E-4</v>
      </c>
      <c r="BI639" s="129" t="s">
        <v>212</v>
      </c>
      <c r="BJ639" s="129">
        <v>2.0000000000000001E-4</v>
      </c>
      <c r="BK639" s="129">
        <v>1.24E-2</v>
      </c>
      <c r="BL639" s="129">
        <v>5.0000000000000001E-4</v>
      </c>
      <c r="BM639" s="129">
        <v>2.8E-3</v>
      </c>
      <c r="BN639" s="129">
        <v>2.9999999999999997E-4</v>
      </c>
      <c r="BO639" s="129" t="s">
        <v>193</v>
      </c>
      <c r="BP639" s="129">
        <v>5.9999999999999995E-4</v>
      </c>
      <c r="BQ639" s="129" t="s">
        <v>179</v>
      </c>
      <c r="BR639" s="129">
        <v>2.9999999999999997E-4</v>
      </c>
      <c r="BS639" s="129" t="s">
        <v>179</v>
      </c>
      <c r="BT639" s="129">
        <v>5.0000000000000001E-4</v>
      </c>
      <c r="BU639" s="129" t="s">
        <v>179</v>
      </c>
      <c r="BV639" s="129">
        <v>5.9999999999999995E-4</v>
      </c>
      <c r="BW639" s="129" t="s">
        <v>179</v>
      </c>
      <c r="BX639" s="129">
        <v>8.0000000000000004E-4</v>
      </c>
      <c r="BY639" s="129" t="s">
        <v>179</v>
      </c>
      <c r="BZ639" s="129">
        <v>1.1999999999999999E-3</v>
      </c>
      <c r="CA639" s="129" t="s">
        <v>179</v>
      </c>
      <c r="CB639" s="129">
        <v>8.9999999999999998E-4</v>
      </c>
      <c r="CC639" s="129" t="s">
        <v>179</v>
      </c>
      <c r="CD639" s="129">
        <v>2.2000000000000001E-3</v>
      </c>
      <c r="CE639" s="129" t="s">
        <v>438</v>
      </c>
      <c r="CF639" s="129">
        <v>2.0999999999999999E-3</v>
      </c>
      <c r="CG639" s="129" t="s">
        <v>216</v>
      </c>
      <c r="CH639" s="129">
        <v>1E-4</v>
      </c>
      <c r="CI639" s="129" t="s">
        <v>179</v>
      </c>
      <c r="CJ639" s="129">
        <v>8.3000000000000001E-3</v>
      </c>
      <c r="CK639" s="129" t="s">
        <v>179</v>
      </c>
      <c r="CL639" s="129">
        <v>1.18E-2</v>
      </c>
      <c r="CM639" s="129" t="s">
        <v>179</v>
      </c>
      <c r="CN639" s="129">
        <v>7.4999999999999997E-3</v>
      </c>
      <c r="CO639" s="129" t="s">
        <v>179</v>
      </c>
      <c r="CP639" s="129">
        <v>8.9999999999999998E-4</v>
      </c>
      <c r="CQ639" s="129" t="s">
        <v>179</v>
      </c>
      <c r="CR639" s="129">
        <v>3.0000000000000001E-3</v>
      </c>
      <c r="CS639" s="129" t="s">
        <v>179</v>
      </c>
      <c r="CT639" s="129">
        <v>2E-3</v>
      </c>
      <c r="CU639" s="129" t="s">
        <v>179</v>
      </c>
      <c r="CV639" s="129">
        <v>8.0000000000000004E-4</v>
      </c>
      <c r="CW639" s="129" t="s">
        <v>179</v>
      </c>
      <c r="CX639" s="129">
        <v>5.9999999999999995E-4</v>
      </c>
      <c r="CY639" s="129" t="s">
        <v>179</v>
      </c>
      <c r="CZ639" s="129">
        <v>5.0000000000000001E-4</v>
      </c>
      <c r="DA639" s="129" t="s">
        <v>179</v>
      </c>
      <c r="DB639" s="129">
        <v>5.9999999999999995E-4</v>
      </c>
      <c r="DC639" s="129" t="s">
        <v>179</v>
      </c>
      <c r="DD639" s="129">
        <v>5.9999999999999995E-4</v>
      </c>
      <c r="DE639" s="129" t="s">
        <v>179</v>
      </c>
      <c r="DF639" s="129">
        <v>6.9999999999999999E-4</v>
      </c>
      <c r="DG639" s="129" t="s">
        <v>179</v>
      </c>
      <c r="DH639" s="129">
        <v>4.0000000000000002E-4</v>
      </c>
      <c r="DI639" s="129" t="s">
        <v>179</v>
      </c>
      <c r="DJ639" s="129">
        <v>5.0000000000000001E-4</v>
      </c>
      <c r="DK639" s="129" t="s">
        <v>6176</v>
      </c>
      <c r="DL639" s="129" t="s">
        <v>59</v>
      </c>
      <c r="DM639" s="129"/>
      <c r="DN639" s="129"/>
      <c r="DO639" s="129"/>
      <c r="DP639" s="129"/>
      <c r="DQ639" s="129"/>
      <c r="DR639" s="129"/>
      <c r="DS639" s="129">
        <v>15</v>
      </c>
      <c r="DT639" s="129" t="s">
        <v>5981</v>
      </c>
    </row>
    <row r="640" spans="1:124">
      <c r="A640" s="129">
        <v>299</v>
      </c>
      <c r="B640" s="128">
        <v>44757.793749999997</v>
      </c>
      <c r="C640" s="129" t="s">
        <v>52</v>
      </c>
      <c r="D640" s="129">
        <v>0</v>
      </c>
      <c r="E640" s="129">
        <v>0</v>
      </c>
      <c r="F640" s="129">
        <v>0</v>
      </c>
      <c r="G640" s="129" t="s">
        <v>54</v>
      </c>
      <c r="H640" s="129" t="s">
        <v>55</v>
      </c>
      <c r="I640" s="129" t="s">
        <v>55</v>
      </c>
      <c r="J640" s="129" t="s">
        <v>55</v>
      </c>
      <c r="K640" s="129" t="s">
        <v>18</v>
      </c>
      <c r="L640" s="129">
        <v>90</v>
      </c>
      <c r="M640" s="129" t="s">
        <v>173</v>
      </c>
      <c r="N640" s="129">
        <v>0</v>
      </c>
      <c r="O640" s="129" t="s">
        <v>173</v>
      </c>
      <c r="P640" s="129">
        <v>0</v>
      </c>
      <c r="Q640" s="129" t="s">
        <v>173</v>
      </c>
      <c r="R640" s="129">
        <v>0</v>
      </c>
      <c r="S640" s="129">
        <v>2</v>
      </c>
      <c r="T640" s="129" t="s">
        <v>174</v>
      </c>
      <c r="U640" s="129">
        <v>4.1056999999999997</v>
      </c>
      <c r="V640" s="129">
        <v>0.6522</v>
      </c>
      <c r="W640" s="129" t="s">
        <v>6184</v>
      </c>
      <c r="X640" s="129">
        <v>0.34029999999999999</v>
      </c>
      <c r="Y640" s="129">
        <v>39.807699999999997</v>
      </c>
      <c r="Z640" s="129">
        <v>0.36020000000000002</v>
      </c>
      <c r="AA640" s="129" t="s">
        <v>1440</v>
      </c>
      <c r="AB640" s="129">
        <v>1.5599999999999999E-2</v>
      </c>
      <c r="AC640" s="129" t="s">
        <v>179</v>
      </c>
      <c r="AD640" s="129">
        <v>8.3999999999999995E-3</v>
      </c>
      <c r="AE640" s="129" t="s">
        <v>179</v>
      </c>
      <c r="AF640" s="129">
        <v>1.6500000000000001E-2</v>
      </c>
      <c r="AG640" s="129">
        <v>0.14230000000000001</v>
      </c>
      <c r="AH640" s="129">
        <v>7.4000000000000003E-3</v>
      </c>
      <c r="AI640" s="129">
        <v>8.1869999999999994</v>
      </c>
      <c r="AJ640" s="129">
        <v>3.3500000000000002E-2</v>
      </c>
      <c r="AK640" s="129">
        <v>0.6915</v>
      </c>
      <c r="AL640" s="129">
        <v>8.3000000000000001E-3</v>
      </c>
      <c r="AM640" s="129" t="s">
        <v>933</v>
      </c>
      <c r="AN640" s="129">
        <v>8.5000000000000006E-3</v>
      </c>
      <c r="AO640" s="129" t="s">
        <v>471</v>
      </c>
      <c r="AP640" s="129">
        <v>4.1000000000000003E-3</v>
      </c>
      <c r="AQ640" s="129">
        <v>9.0499999999999997E-2</v>
      </c>
      <c r="AR640" s="129">
        <v>4.5999999999999999E-3</v>
      </c>
      <c r="AS640" s="129" t="s">
        <v>6185</v>
      </c>
      <c r="AT640" s="129">
        <v>2.4299999999999999E-2</v>
      </c>
      <c r="AU640" s="129" t="s">
        <v>270</v>
      </c>
      <c r="AV640" s="129">
        <v>3.5000000000000001E-3</v>
      </c>
      <c r="AW640" s="129">
        <v>1.03E-2</v>
      </c>
      <c r="AX640" s="129">
        <v>1.1000000000000001E-3</v>
      </c>
      <c r="AY640" s="129" t="s">
        <v>638</v>
      </c>
      <c r="AZ640" s="129">
        <v>6.9999999999999999E-4</v>
      </c>
      <c r="BA640" s="129">
        <v>6.3E-3</v>
      </c>
      <c r="BB640" s="129">
        <v>6.9999999999999999E-4</v>
      </c>
      <c r="BC640" s="129" t="s">
        <v>211</v>
      </c>
      <c r="BD640" s="129">
        <v>4.0000000000000002E-4</v>
      </c>
      <c r="BE640" s="129" t="s">
        <v>179</v>
      </c>
      <c r="BF640" s="129">
        <v>2.9999999999999997E-4</v>
      </c>
      <c r="BG640" s="129" t="s">
        <v>179</v>
      </c>
      <c r="BH640" s="129">
        <v>1E-4</v>
      </c>
      <c r="BI640" s="129" t="s">
        <v>246</v>
      </c>
      <c r="BJ640" s="129">
        <v>2.0000000000000001E-4</v>
      </c>
      <c r="BK640" s="129">
        <v>1.1299999999999999E-2</v>
      </c>
      <c r="BL640" s="129">
        <v>5.0000000000000001E-4</v>
      </c>
      <c r="BM640" s="129">
        <v>2.8E-3</v>
      </c>
      <c r="BN640" s="129">
        <v>2.9999999999999997E-4</v>
      </c>
      <c r="BO640" s="129" t="s">
        <v>283</v>
      </c>
      <c r="BP640" s="129">
        <v>5.9999999999999995E-4</v>
      </c>
      <c r="BQ640" s="129" t="s">
        <v>179</v>
      </c>
      <c r="BR640" s="129">
        <v>2.9999999999999997E-4</v>
      </c>
      <c r="BS640" s="129" t="s">
        <v>179</v>
      </c>
      <c r="BT640" s="129">
        <v>2.9999999999999997E-4</v>
      </c>
      <c r="BU640" s="129" t="s">
        <v>179</v>
      </c>
      <c r="BV640" s="129">
        <v>6.9999999999999999E-4</v>
      </c>
      <c r="BW640" s="129" t="s">
        <v>179</v>
      </c>
      <c r="BX640" s="129">
        <v>8.9999999999999998E-4</v>
      </c>
      <c r="BY640" s="129" t="s">
        <v>179</v>
      </c>
      <c r="BZ640" s="129">
        <v>1.1000000000000001E-3</v>
      </c>
      <c r="CA640" s="129" t="s">
        <v>179</v>
      </c>
      <c r="CB640" s="129">
        <v>8.0000000000000004E-4</v>
      </c>
      <c r="CC640" s="129" t="s">
        <v>179</v>
      </c>
      <c r="CD640" s="129">
        <v>2E-3</v>
      </c>
      <c r="CE640" s="129" t="s">
        <v>179</v>
      </c>
      <c r="CF640" s="129">
        <v>2.3E-3</v>
      </c>
      <c r="CG640" s="129" t="s">
        <v>216</v>
      </c>
      <c r="CH640" s="129">
        <v>1E-4</v>
      </c>
      <c r="CI640" s="129" t="s">
        <v>179</v>
      </c>
      <c r="CJ640" s="129">
        <v>6.7999999999999996E-3</v>
      </c>
      <c r="CK640" s="129" t="s">
        <v>179</v>
      </c>
      <c r="CL640" s="129">
        <v>1.0699999999999999E-2</v>
      </c>
      <c r="CM640" s="129" t="s">
        <v>179</v>
      </c>
      <c r="CN640" s="129">
        <v>4.0000000000000001E-3</v>
      </c>
      <c r="CO640" s="129" t="s">
        <v>179</v>
      </c>
      <c r="CP640" s="129">
        <v>8.0000000000000004E-4</v>
      </c>
      <c r="CQ640" s="129" t="s">
        <v>179</v>
      </c>
      <c r="CR640" s="129">
        <v>3.3E-3</v>
      </c>
      <c r="CS640" s="129" t="s">
        <v>179</v>
      </c>
      <c r="CT640" s="129">
        <v>1.8E-3</v>
      </c>
      <c r="CU640" s="129" t="s">
        <v>18</v>
      </c>
      <c r="CV640" s="129"/>
      <c r="CW640" s="129" t="s">
        <v>18</v>
      </c>
      <c r="CX640" s="129"/>
      <c r="CY640" s="129" t="s">
        <v>179</v>
      </c>
      <c r="CZ640" s="129">
        <v>5.0000000000000001E-4</v>
      </c>
      <c r="DA640" s="129" t="s">
        <v>179</v>
      </c>
      <c r="DB640" s="129">
        <v>5.0000000000000001E-4</v>
      </c>
      <c r="DC640" s="129" t="s">
        <v>179</v>
      </c>
      <c r="DD640" s="129">
        <v>5.9999999999999995E-4</v>
      </c>
      <c r="DE640" s="129" t="s">
        <v>179</v>
      </c>
      <c r="DF640" s="129">
        <v>5.9999999999999995E-4</v>
      </c>
      <c r="DG640" s="129" t="s">
        <v>179</v>
      </c>
      <c r="DH640" s="129">
        <v>4.0000000000000002E-4</v>
      </c>
      <c r="DI640" s="129" t="s">
        <v>179</v>
      </c>
      <c r="DJ640" s="129">
        <v>4.0000000000000002E-4</v>
      </c>
      <c r="DK640" s="129" t="s">
        <v>6176</v>
      </c>
      <c r="DL640" s="129" t="s">
        <v>59</v>
      </c>
      <c r="DM640" s="129"/>
      <c r="DN640" s="129"/>
      <c r="DO640" s="129"/>
      <c r="DP640" s="129"/>
      <c r="DQ640" s="129"/>
      <c r="DR640" s="129"/>
      <c r="DS640" s="129">
        <v>30</v>
      </c>
      <c r="DT640" s="129" t="s">
        <v>5992</v>
      </c>
    </row>
    <row r="641" spans="1:124">
      <c r="A641" s="129">
        <v>300</v>
      </c>
      <c r="B641" s="128">
        <v>44757.795138888891</v>
      </c>
      <c r="C641" s="129" t="s">
        <v>52</v>
      </c>
      <c r="D641" s="129">
        <v>0</v>
      </c>
      <c r="E641" s="129">
        <v>0</v>
      </c>
      <c r="F641" s="129">
        <v>0</v>
      </c>
      <c r="G641" s="129" t="s">
        <v>54</v>
      </c>
      <c r="H641" s="129" t="s">
        <v>55</v>
      </c>
      <c r="I641" s="129" t="s">
        <v>55</v>
      </c>
      <c r="J641" s="129" t="s">
        <v>55</v>
      </c>
      <c r="K641" s="129" t="s">
        <v>18</v>
      </c>
      <c r="L641" s="129">
        <v>90</v>
      </c>
      <c r="M641" s="129" t="s">
        <v>173</v>
      </c>
      <c r="N641" s="129">
        <v>0</v>
      </c>
      <c r="O641" s="129" t="s">
        <v>173</v>
      </c>
      <c r="P641" s="129">
        <v>0</v>
      </c>
      <c r="Q641" s="129" t="s">
        <v>173</v>
      </c>
      <c r="R641" s="129">
        <v>0</v>
      </c>
      <c r="S641" s="129">
        <v>2</v>
      </c>
      <c r="T641" s="129" t="s">
        <v>174</v>
      </c>
      <c r="U641" s="129">
        <v>4.2587000000000002</v>
      </c>
      <c r="V641" s="129">
        <v>0.66490000000000005</v>
      </c>
      <c r="W641" s="129" t="s">
        <v>6186</v>
      </c>
      <c r="X641" s="129">
        <v>0.33910000000000001</v>
      </c>
      <c r="Y641" s="129">
        <v>40.922800000000002</v>
      </c>
      <c r="Z641" s="129">
        <v>0.36709999999999998</v>
      </c>
      <c r="AA641" s="129" t="s">
        <v>1581</v>
      </c>
      <c r="AB641" s="129">
        <v>1.5699999999999999E-2</v>
      </c>
      <c r="AC641" s="129" t="s">
        <v>179</v>
      </c>
      <c r="AD641" s="129">
        <v>8.6999999999999994E-3</v>
      </c>
      <c r="AE641" s="129" t="s">
        <v>179</v>
      </c>
      <c r="AF641" s="129">
        <v>1.66E-2</v>
      </c>
      <c r="AG641" s="129">
        <v>0.1779</v>
      </c>
      <c r="AH641" s="129">
        <v>7.9000000000000008E-3</v>
      </c>
      <c r="AI641" s="129">
        <v>7.7373000000000003</v>
      </c>
      <c r="AJ641" s="129">
        <v>3.27E-2</v>
      </c>
      <c r="AK641" s="129">
        <v>0.74080000000000001</v>
      </c>
      <c r="AL641" s="129">
        <v>8.5000000000000006E-3</v>
      </c>
      <c r="AM641" s="129" t="s">
        <v>1934</v>
      </c>
      <c r="AN641" s="129">
        <v>8.6999999999999994E-3</v>
      </c>
      <c r="AO641" s="129" t="s">
        <v>2293</v>
      </c>
      <c r="AP641" s="129">
        <v>4.1999999999999997E-3</v>
      </c>
      <c r="AQ641" s="129">
        <v>0.1004</v>
      </c>
      <c r="AR641" s="129">
        <v>4.7999999999999996E-3</v>
      </c>
      <c r="AS641" s="129" t="s">
        <v>6187</v>
      </c>
      <c r="AT641" s="129">
        <v>2.5399999999999999E-2</v>
      </c>
      <c r="AU641" s="129" t="s">
        <v>268</v>
      </c>
      <c r="AV641" s="129">
        <v>3.5999999999999999E-3</v>
      </c>
      <c r="AW641" s="129">
        <v>9.7000000000000003E-3</v>
      </c>
      <c r="AX641" s="129">
        <v>1E-3</v>
      </c>
      <c r="AY641" s="129" t="s">
        <v>208</v>
      </c>
      <c r="AZ641" s="129">
        <v>6.9999999999999999E-4</v>
      </c>
      <c r="BA641" s="129">
        <v>6.3E-3</v>
      </c>
      <c r="BB641" s="129">
        <v>6.9999999999999999E-4</v>
      </c>
      <c r="BC641" s="129" t="s">
        <v>267</v>
      </c>
      <c r="BD641" s="129">
        <v>5.0000000000000001E-4</v>
      </c>
      <c r="BE641" s="129" t="s">
        <v>179</v>
      </c>
      <c r="BF641" s="129">
        <v>2.9999999999999997E-4</v>
      </c>
      <c r="BG641" s="129" t="s">
        <v>179</v>
      </c>
      <c r="BH641" s="129">
        <v>1E-4</v>
      </c>
      <c r="BI641" s="129" t="s">
        <v>318</v>
      </c>
      <c r="BJ641" s="129">
        <v>2.0000000000000001E-4</v>
      </c>
      <c r="BK641" s="129">
        <v>1.23E-2</v>
      </c>
      <c r="BL641" s="129">
        <v>5.0000000000000001E-4</v>
      </c>
      <c r="BM641" s="129">
        <v>3.0999999999999999E-3</v>
      </c>
      <c r="BN641" s="129">
        <v>2.9999999999999997E-4</v>
      </c>
      <c r="BO641" s="129" t="s">
        <v>490</v>
      </c>
      <c r="BP641" s="129">
        <v>5.9999999999999995E-4</v>
      </c>
      <c r="BQ641" s="129" t="s">
        <v>179</v>
      </c>
      <c r="BR641" s="129">
        <v>2.9999999999999997E-4</v>
      </c>
      <c r="BS641" s="129" t="s">
        <v>179</v>
      </c>
      <c r="BT641" s="129">
        <v>2.9999999999999997E-4</v>
      </c>
      <c r="BU641" s="129" t="s">
        <v>179</v>
      </c>
      <c r="BV641" s="129">
        <v>6.9999999999999999E-4</v>
      </c>
      <c r="BW641" s="129" t="s">
        <v>18</v>
      </c>
      <c r="BX641" s="129"/>
      <c r="BY641" s="129" t="s">
        <v>18</v>
      </c>
      <c r="BZ641" s="129"/>
      <c r="CA641" s="129" t="s">
        <v>179</v>
      </c>
      <c r="CB641" s="129">
        <v>8.0000000000000004E-4</v>
      </c>
      <c r="CC641" s="129" t="s">
        <v>179</v>
      </c>
      <c r="CD641" s="129">
        <v>2E-3</v>
      </c>
      <c r="CE641" s="129" t="s">
        <v>179</v>
      </c>
      <c r="CF641" s="129">
        <v>2.3E-3</v>
      </c>
      <c r="CG641" s="129" t="s">
        <v>216</v>
      </c>
      <c r="CH641" s="129">
        <v>1E-4</v>
      </c>
      <c r="CI641" s="129" t="s">
        <v>179</v>
      </c>
      <c r="CJ641" s="129">
        <v>6.7999999999999996E-3</v>
      </c>
      <c r="CK641" s="129" t="s">
        <v>179</v>
      </c>
      <c r="CL641" s="129">
        <v>1.0800000000000001E-2</v>
      </c>
      <c r="CM641" s="129" t="s">
        <v>1059</v>
      </c>
      <c r="CN641" s="129">
        <v>3.3999999999999998E-3</v>
      </c>
      <c r="CO641" s="129" t="s">
        <v>179</v>
      </c>
      <c r="CP641" s="129">
        <v>8.0000000000000004E-4</v>
      </c>
      <c r="CQ641" s="129" t="s">
        <v>179</v>
      </c>
      <c r="CR641" s="129">
        <v>3.2000000000000002E-3</v>
      </c>
      <c r="CS641" s="129" t="s">
        <v>179</v>
      </c>
      <c r="CT641" s="129">
        <v>1.6999999999999999E-3</v>
      </c>
      <c r="CU641" s="129" t="s">
        <v>18</v>
      </c>
      <c r="CV641" s="129"/>
      <c r="CW641" s="129" t="s">
        <v>18</v>
      </c>
      <c r="CX641" s="129"/>
      <c r="CY641" s="129" t="s">
        <v>179</v>
      </c>
      <c r="CZ641" s="129">
        <v>5.9999999999999995E-4</v>
      </c>
      <c r="DA641" s="129" t="s">
        <v>179</v>
      </c>
      <c r="DB641" s="129">
        <v>5.0000000000000001E-4</v>
      </c>
      <c r="DC641" s="129" t="s">
        <v>179</v>
      </c>
      <c r="DD641" s="129">
        <v>5.0000000000000001E-4</v>
      </c>
      <c r="DE641" s="129" t="s">
        <v>179</v>
      </c>
      <c r="DF641" s="129">
        <v>5.9999999999999995E-4</v>
      </c>
      <c r="DG641" s="129" t="s">
        <v>179</v>
      </c>
      <c r="DH641" s="129">
        <v>4.0000000000000002E-4</v>
      </c>
      <c r="DI641" s="129" t="s">
        <v>179</v>
      </c>
      <c r="DJ641" s="129">
        <v>2.9999999999999997E-4</v>
      </c>
      <c r="DK641" s="129" t="s">
        <v>6176</v>
      </c>
      <c r="DL641" s="129" t="s">
        <v>59</v>
      </c>
      <c r="DM641" s="129"/>
      <c r="DN641" s="129"/>
      <c r="DO641" s="129"/>
      <c r="DP641" s="129"/>
      <c r="DQ641" s="129"/>
      <c r="DR641" s="129"/>
      <c r="DS641" s="129">
        <v>71</v>
      </c>
      <c r="DT641" s="129" t="s">
        <v>5986</v>
      </c>
    </row>
    <row r="642" spans="1:124">
      <c r="A642" s="129">
        <v>301</v>
      </c>
      <c r="B642" s="128">
        <v>44757.797222222223</v>
      </c>
      <c r="C642" s="129" t="s">
        <v>52</v>
      </c>
      <c r="D642" s="129">
        <v>0</v>
      </c>
      <c r="E642" s="129">
        <v>0</v>
      </c>
      <c r="F642" s="129">
        <v>0</v>
      </c>
      <c r="G642" s="129" t="s">
        <v>54</v>
      </c>
      <c r="H642" s="129" t="s">
        <v>55</v>
      </c>
      <c r="I642" s="129" t="s">
        <v>55</v>
      </c>
      <c r="J642" s="129" t="s">
        <v>55</v>
      </c>
      <c r="K642" s="129" t="s">
        <v>18</v>
      </c>
      <c r="L642" s="129">
        <v>90</v>
      </c>
      <c r="M642" s="129" t="s">
        <v>173</v>
      </c>
      <c r="N642" s="129">
        <v>0</v>
      </c>
      <c r="O642" s="129" t="s">
        <v>173</v>
      </c>
      <c r="P642" s="129">
        <v>0</v>
      </c>
      <c r="Q642" s="129" t="s">
        <v>173</v>
      </c>
      <c r="R642" s="129">
        <v>0</v>
      </c>
      <c r="S642" s="129">
        <v>2</v>
      </c>
      <c r="T642" s="129" t="s">
        <v>174</v>
      </c>
      <c r="U642" s="129">
        <v>3.6533000000000002</v>
      </c>
      <c r="V642" s="129">
        <v>0.67430000000000001</v>
      </c>
      <c r="W642" s="129" t="s">
        <v>6188</v>
      </c>
      <c r="X642" s="129">
        <v>0.33389999999999997</v>
      </c>
      <c r="Y642" s="129">
        <v>40.071399999999997</v>
      </c>
      <c r="Z642" s="129">
        <v>0.36459999999999998</v>
      </c>
      <c r="AA642" s="129" t="s">
        <v>1310</v>
      </c>
      <c r="AB642" s="129">
        <v>1.5800000000000002E-2</v>
      </c>
      <c r="AC642" s="129" t="s">
        <v>2936</v>
      </c>
      <c r="AD642" s="129">
        <v>1.04E-2</v>
      </c>
      <c r="AE642" s="129" t="s">
        <v>179</v>
      </c>
      <c r="AF642" s="129">
        <v>1.84E-2</v>
      </c>
      <c r="AG642" s="129">
        <v>0.24429999999999999</v>
      </c>
      <c r="AH642" s="129">
        <v>8.8999999999999999E-3</v>
      </c>
      <c r="AI642" s="129">
        <v>7.7842000000000002</v>
      </c>
      <c r="AJ642" s="129">
        <v>3.3000000000000002E-2</v>
      </c>
      <c r="AK642" s="129">
        <v>0.76359999999999995</v>
      </c>
      <c r="AL642" s="129">
        <v>8.6999999999999994E-3</v>
      </c>
      <c r="AM642" s="129" t="s">
        <v>261</v>
      </c>
      <c r="AN642" s="129">
        <v>8.8000000000000005E-3</v>
      </c>
      <c r="AO642" s="129" t="s">
        <v>1215</v>
      </c>
      <c r="AP642" s="129">
        <v>4.4000000000000003E-3</v>
      </c>
      <c r="AQ642" s="129">
        <v>0.1142</v>
      </c>
      <c r="AR642" s="129">
        <v>5.1000000000000004E-3</v>
      </c>
      <c r="AS642" s="129" t="s">
        <v>6189</v>
      </c>
      <c r="AT642" s="129">
        <v>2.7400000000000001E-2</v>
      </c>
      <c r="AU642" s="129" t="s">
        <v>711</v>
      </c>
      <c r="AV642" s="129">
        <v>3.8999999999999998E-3</v>
      </c>
      <c r="AW642" s="129">
        <v>6.8999999999999999E-3</v>
      </c>
      <c r="AX642" s="129">
        <v>8.9999999999999998E-4</v>
      </c>
      <c r="AY642" s="129" t="s">
        <v>465</v>
      </c>
      <c r="AZ642" s="129">
        <v>6.9999999999999999E-4</v>
      </c>
      <c r="BA642" s="129">
        <v>6.0000000000000001E-3</v>
      </c>
      <c r="BB642" s="129">
        <v>6.9999999999999999E-4</v>
      </c>
      <c r="BC642" s="129" t="s">
        <v>304</v>
      </c>
      <c r="BD642" s="129">
        <v>5.0000000000000001E-4</v>
      </c>
      <c r="BE642" s="129" t="s">
        <v>179</v>
      </c>
      <c r="BF642" s="129">
        <v>2.9999999999999997E-4</v>
      </c>
      <c r="BG642" s="129" t="s">
        <v>179</v>
      </c>
      <c r="BH642" s="129">
        <v>1E-4</v>
      </c>
      <c r="BI642" s="129" t="s">
        <v>318</v>
      </c>
      <c r="BJ642" s="129">
        <v>2.0000000000000001E-4</v>
      </c>
      <c r="BK642" s="129">
        <v>1.2E-2</v>
      </c>
      <c r="BL642" s="129">
        <v>5.0000000000000001E-4</v>
      </c>
      <c r="BM642" s="129">
        <v>3.0000000000000001E-3</v>
      </c>
      <c r="BN642" s="129">
        <v>2.9999999999999997E-4</v>
      </c>
      <c r="BO642" s="129" t="s">
        <v>243</v>
      </c>
      <c r="BP642" s="129">
        <v>5.0000000000000001E-4</v>
      </c>
      <c r="BQ642" s="129" t="s">
        <v>179</v>
      </c>
      <c r="BR642" s="129">
        <v>2.9999999999999997E-4</v>
      </c>
      <c r="BS642" s="129" t="s">
        <v>179</v>
      </c>
      <c r="BT642" s="129">
        <v>4.0000000000000002E-4</v>
      </c>
      <c r="BU642" s="129" t="s">
        <v>179</v>
      </c>
      <c r="BV642" s="129">
        <v>6.9999999999999999E-4</v>
      </c>
      <c r="BW642" s="129" t="s">
        <v>18</v>
      </c>
      <c r="BX642" s="129"/>
      <c r="BY642" s="129" t="s">
        <v>179</v>
      </c>
      <c r="BZ642" s="129">
        <v>1.1000000000000001E-3</v>
      </c>
      <c r="CA642" s="129" t="s">
        <v>179</v>
      </c>
      <c r="CB642" s="129">
        <v>8.0000000000000004E-4</v>
      </c>
      <c r="CC642" s="129" t="s">
        <v>179</v>
      </c>
      <c r="CD642" s="129">
        <v>2.0999999999999999E-3</v>
      </c>
      <c r="CE642" s="129" t="s">
        <v>194</v>
      </c>
      <c r="CF642" s="129">
        <v>2.3E-3</v>
      </c>
      <c r="CG642" s="129" t="s">
        <v>179</v>
      </c>
      <c r="CH642" s="129">
        <v>1E-4</v>
      </c>
      <c r="CI642" s="129" t="s">
        <v>179</v>
      </c>
      <c r="CJ642" s="129">
        <v>7.1000000000000004E-3</v>
      </c>
      <c r="CK642" s="129" t="s">
        <v>179</v>
      </c>
      <c r="CL642" s="129">
        <v>1.14E-2</v>
      </c>
      <c r="CM642" s="129" t="s">
        <v>179</v>
      </c>
      <c r="CN642" s="129">
        <v>3.8E-3</v>
      </c>
      <c r="CO642" s="129" t="s">
        <v>179</v>
      </c>
      <c r="CP642" s="129">
        <v>8.0000000000000004E-4</v>
      </c>
      <c r="CQ642" s="129" t="s">
        <v>179</v>
      </c>
      <c r="CR642" s="129">
        <v>3.2000000000000002E-3</v>
      </c>
      <c r="CS642" s="129" t="s">
        <v>179</v>
      </c>
      <c r="CT642" s="129">
        <v>1.8E-3</v>
      </c>
      <c r="CU642" s="129" t="s">
        <v>179</v>
      </c>
      <c r="CV642" s="129">
        <v>8.0000000000000004E-4</v>
      </c>
      <c r="CW642" s="129" t="s">
        <v>18</v>
      </c>
      <c r="CX642" s="129"/>
      <c r="CY642" s="129" t="s">
        <v>179</v>
      </c>
      <c r="CZ642" s="129">
        <v>5.9999999999999995E-4</v>
      </c>
      <c r="DA642" s="129" t="s">
        <v>179</v>
      </c>
      <c r="DB642" s="129">
        <v>5.0000000000000001E-4</v>
      </c>
      <c r="DC642" s="129" t="s">
        <v>179</v>
      </c>
      <c r="DD642" s="129">
        <v>5.0000000000000001E-4</v>
      </c>
      <c r="DE642" s="129" t="s">
        <v>179</v>
      </c>
      <c r="DF642" s="129">
        <v>5.9999999999999995E-4</v>
      </c>
      <c r="DG642" s="129" t="s">
        <v>179</v>
      </c>
      <c r="DH642" s="129">
        <v>4.0000000000000002E-4</v>
      </c>
      <c r="DI642" s="129" t="s">
        <v>179</v>
      </c>
      <c r="DJ642" s="129">
        <v>4.0000000000000002E-4</v>
      </c>
      <c r="DK642" s="129" t="s">
        <v>6176</v>
      </c>
      <c r="DL642" s="129" t="s">
        <v>59</v>
      </c>
      <c r="DM642" s="129"/>
      <c r="DN642" s="129"/>
      <c r="DO642" s="129"/>
      <c r="DP642" s="129"/>
      <c r="DQ642" s="129"/>
      <c r="DR642" s="129"/>
      <c r="DS642" s="129">
        <v>82</v>
      </c>
      <c r="DT642" s="129" t="s">
        <v>901</v>
      </c>
    </row>
    <row r="643" spans="1:124">
      <c r="A643" s="129">
        <v>302</v>
      </c>
      <c r="B643" s="128">
        <v>44757.798611111109</v>
      </c>
      <c r="C643" s="129" t="s">
        <v>52</v>
      </c>
      <c r="D643" s="129">
        <v>0</v>
      </c>
      <c r="E643" s="129">
        <v>0</v>
      </c>
      <c r="F643" s="129">
        <v>0</v>
      </c>
      <c r="G643" s="129" t="s">
        <v>54</v>
      </c>
      <c r="H643" s="129" t="s">
        <v>55</v>
      </c>
      <c r="I643" s="129" t="s">
        <v>55</v>
      </c>
      <c r="J643" s="129" t="s">
        <v>55</v>
      </c>
      <c r="K643" s="129" t="s">
        <v>18</v>
      </c>
      <c r="L643" s="129">
        <v>90</v>
      </c>
      <c r="M643" s="129" t="s">
        <v>173</v>
      </c>
      <c r="N643" s="129">
        <v>0</v>
      </c>
      <c r="O643" s="129" t="s">
        <v>173</v>
      </c>
      <c r="P643" s="129">
        <v>0</v>
      </c>
      <c r="Q643" s="129" t="s">
        <v>173</v>
      </c>
      <c r="R643" s="129">
        <v>0</v>
      </c>
      <c r="S643" s="129">
        <v>2</v>
      </c>
      <c r="T643" s="129" t="s">
        <v>174</v>
      </c>
      <c r="U643" s="129">
        <v>3.0061</v>
      </c>
      <c r="V643" s="129">
        <v>0.65639999999999998</v>
      </c>
      <c r="W643" s="129" t="s">
        <v>6190</v>
      </c>
      <c r="X643" s="129">
        <v>0.34770000000000001</v>
      </c>
      <c r="Y643" s="129">
        <v>39.350099999999998</v>
      </c>
      <c r="Z643" s="129">
        <v>0.36020000000000002</v>
      </c>
      <c r="AA643" s="129" t="s">
        <v>3340</v>
      </c>
      <c r="AB643" s="129">
        <v>1.6E-2</v>
      </c>
      <c r="AC643" s="129" t="s">
        <v>1135</v>
      </c>
      <c r="AD643" s="129">
        <v>1.01E-2</v>
      </c>
      <c r="AE643" s="129" t="s">
        <v>179</v>
      </c>
      <c r="AF643" s="129">
        <v>1.8499999999999999E-2</v>
      </c>
      <c r="AG643" s="129">
        <v>0.10100000000000001</v>
      </c>
      <c r="AH643" s="129">
        <v>7.1000000000000004E-3</v>
      </c>
      <c r="AI643" s="129">
        <v>8.1922999999999995</v>
      </c>
      <c r="AJ643" s="129">
        <v>3.3799999999999997E-2</v>
      </c>
      <c r="AK643" s="129">
        <v>0.6875</v>
      </c>
      <c r="AL643" s="129">
        <v>8.3000000000000001E-3</v>
      </c>
      <c r="AM643" s="129" t="s">
        <v>992</v>
      </c>
      <c r="AN643" s="129">
        <v>8.3999999999999995E-3</v>
      </c>
      <c r="AO643" s="129" t="s">
        <v>1568</v>
      </c>
      <c r="AP643" s="129">
        <v>4.3E-3</v>
      </c>
      <c r="AQ643" s="129">
        <v>0.11849999999999999</v>
      </c>
      <c r="AR643" s="129">
        <v>5.1999999999999998E-3</v>
      </c>
      <c r="AS643" s="129" t="s">
        <v>6191</v>
      </c>
      <c r="AT643" s="129">
        <v>2.6700000000000002E-2</v>
      </c>
      <c r="AU643" s="129" t="s">
        <v>179</v>
      </c>
      <c r="AV643" s="129">
        <v>3.8E-3</v>
      </c>
      <c r="AW643" s="129">
        <v>6.1000000000000004E-3</v>
      </c>
      <c r="AX643" s="129">
        <v>1E-3</v>
      </c>
      <c r="AY643" s="129" t="s">
        <v>638</v>
      </c>
      <c r="AZ643" s="129">
        <v>6.9999999999999999E-4</v>
      </c>
      <c r="BA643" s="129">
        <v>6.6E-3</v>
      </c>
      <c r="BB643" s="129">
        <v>6.9999999999999999E-4</v>
      </c>
      <c r="BC643" s="129" t="s">
        <v>191</v>
      </c>
      <c r="BD643" s="129">
        <v>5.0000000000000001E-4</v>
      </c>
      <c r="BE643" s="129" t="s">
        <v>516</v>
      </c>
      <c r="BF643" s="129">
        <v>2.9999999999999997E-4</v>
      </c>
      <c r="BG643" s="129" t="s">
        <v>179</v>
      </c>
      <c r="BH643" s="129">
        <v>1E-4</v>
      </c>
      <c r="BI643" s="129" t="s">
        <v>246</v>
      </c>
      <c r="BJ643" s="129">
        <v>2.0000000000000001E-4</v>
      </c>
      <c r="BK643" s="129">
        <v>1.35E-2</v>
      </c>
      <c r="BL643" s="129">
        <v>5.0000000000000001E-4</v>
      </c>
      <c r="BM643" s="129">
        <v>2.7000000000000001E-3</v>
      </c>
      <c r="BN643" s="129">
        <v>2.9999999999999997E-4</v>
      </c>
      <c r="BO643" s="129" t="s">
        <v>287</v>
      </c>
      <c r="BP643" s="129">
        <v>5.0000000000000001E-4</v>
      </c>
      <c r="BQ643" s="129" t="s">
        <v>179</v>
      </c>
      <c r="BR643" s="129">
        <v>2.9999999999999997E-4</v>
      </c>
      <c r="BS643" s="129" t="s">
        <v>179</v>
      </c>
      <c r="BT643" s="129">
        <v>4.0000000000000002E-4</v>
      </c>
      <c r="BU643" s="129" t="s">
        <v>179</v>
      </c>
      <c r="BV643" s="129">
        <v>6.9999999999999999E-4</v>
      </c>
      <c r="BW643" s="129" t="s">
        <v>18</v>
      </c>
      <c r="BX643" s="129"/>
      <c r="BY643" s="129" t="s">
        <v>18</v>
      </c>
      <c r="BZ643" s="129"/>
      <c r="CA643" s="129" t="s">
        <v>211</v>
      </c>
      <c r="CB643" s="129">
        <v>8.0000000000000004E-4</v>
      </c>
      <c r="CC643" s="129" t="s">
        <v>179</v>
      </c>
      <c r="CD643" s="129">
        <v>2.0999999999999999E-3</v>
      </c>
      <c r="CE643" s="129" t="s">
        <v>179</v>
      </c>
      <c r="CF643" s="129">
        <v>2.2000000000000001E-3</v>
      </c>
      <c r="CG643" s="129" t="s">
        <v>216</v>
      </c>
      <c r="CH643" s="129">
        <v>1E-4</v>
      </c>
      <c r="CI643" s="129" t="s">
        <v>179</v>
      </c>
      <c r="CJ643" s="129">
        <v>7.0000000000000001E-3</v>
      </c>
      <c r="CK643" s="129" t="s">
        <v>179</v>
      </c>
      <c r="CL643" s="129">
        <v>1.12E-2</v>
      </c>
      <c r="CM643" s="129" t="s">
        <v>179</v>
      </c>
      <c r="CN643" s="129">
        <v>4.5999999999999999E-3</v>
      </c>
      <c r="CO643" s="129" t="s">
        <v>179</v>
      </c>
      <c r="CP643" s="129">
        <v>8.0000000000000004E-4</v>
      </c>
      <c r="CQ643" s="129" t="s">
        <v>179</v>
      </c>
      <c r="CR643" s="129">
        <v>3.3E-3</v>
      </c>
      <c r="CS643" s="129" t="s">
        <v>179</v>
      </c>
      <c r="CT643" s="129">
        <v>1.8E-3</v>
      </c>
      <c r="CU643" s="129" t="s">
        <v>18</v>
      </c>
      <c r="CV643" s="129"/>
      <c r="CW643" s="129" t="s">
        <v>18</v>
      </c>
      <c r="CX643" s="129"/>
      <c r="CY643" s="129" t="s">
        <v>179</v>
      </c>
      <c r="CZ643" s="129">
        <v>5.0000000000000001E-4</v>
      </c>
      <c r="DA643" s="129" t="s">
        <v>179</v>
      </c>
      <c r="DB643" s="129">
        <v>5.0000000000000001E-4</v>
      </c>
      <c r="DC643" s="129" t="s">
        <v>179</v>
      </c>
      <c r="DD643" s="129">
        <v>5.0000000000000001E-4</v>
      </c>
      <c r="DE643" s="129" t="s">
        <v>179</v>
      </c>
      <c r="DF643" s="129">
        <v>5.9999999999999995E-4</v>
      </c>
      <c r="DG643" s="129" t="s">
        <v>179</v>
      </c>
      <c r="DH643" s="129">
        <v>4.0000000000000002E-4</v>
      </c>
      <c r="DI643" s="129" t="s">
        <v>179</v>
      </c>
      <c r="DJ643" s="129">
        <v>4.0000000000000002E-4</v>
      </c>
      <c r="DK643" s="129" t="s">
        <v>6176</v>
      </c>
      <c r="DL643" s="129" t="s">
        <v>59</v>
      </c>
      <c r="DM643" s="129"/>
      <c r="DN643" s="129"/>
      <c r="DO643" s="129"/>
      <c r="DP643" s="129"/>
      <c r="DQ643" s="129"/>
      <c r="DR643" s="129"/>
      <c r="DS643" s="129">
        <v>110</v>
      </c>
      <c r="DT643" s="129" t="s">
        <v>2570</v>
      </c>
    </row>
    <row r="644" spans="1:124">
      <c r="A644" s="129">
        <v>303</v>
      </c>
      <c r="B644" s="128">
        <v>44757.802083333336</v>
      </c>
      <c r="C644" s="129" t="s">
        <v>52</v>
      </c>
      <c r="D644" s="129">
        <v>0</v>
      </c>
      <c r="E644" s="129">
        <v>0</v>
      </c>
      <c r="F644" s="129">
        <v>0</v>
      </c>
      <c r="G644" s="129" t="s">
        <v>54</v>
      </c>
      <c r="H644" s="129" t="s">
        <v>55</v>
      </c>
      <c r="I644" s="129" t="s">
        <v>55</v>
      </c>
      <c r="J644" s="129" t="s">
        <v>55</v>
      </c>
      <c r="K644" s="129" t="s">
        <v>18</v>
      </c>
      <c r="L644" s="129">
        <v>90</v>
      </c>
      <c r="M644" s="129" t="s">
        <v>173</v>
      </c>
      <c r="N644" s="129">
        <v>0</v>
      </c>
      <c r="O644" s="129" t="s">
        <v>173</v>
      </c>
      <c r="P644" s="129">
        <v>0</v>
      </c>
      <c r="Q644" s="129" t="s">
        <v>173</v>
      </c>
      <c r="R644" s="129">
        <v>0</v>
      </c>
      <c r="S644" s="129">
        <v>2</v>
      </c>
      <c r="T644" s="129" t="s">
        <v>174</v>
      </c>
      <c r="U644" s="129">
        <v>4.5827</v>
      </c>
      <c r="V644" s="129">
        <v>0.68410000000000004</v>
      </c>
      <c r="W644" s="129" t="s">
        <v>6192</v>
      </c>
      <c r="X644" s="129">
        <v>0.33310000000000001</v>
      </c>
      <c r="Y644" s="129">
        <v>41.085900000000002</v>
      </c>
      <c r="Z644" s="129">
        <v>0.36749999999999999</v>
      </c>
      <c r="AA644" s="129" t="s">
        <v>1136</v>
      </c>
      <c r="AB644" s="129">
        <v>1.54E-2</v>
      </c>
      <c r="AC644" s="129" t="s">
        <v>179</v>
      </c>
      <c r="AD644" s="129">
        <v>8.9999999999999993E-3</v>
      </c>
      <c r="AE644" s="129" t="s">
        <v>179</v>
      </c>
      <c r="AF644" s="129">
        <v>1.7399999999999999E-2</v>
      </c>
      <c r="AG644" s="129">
        <v>0.14280000000000001</v>
      </c>
      <c r="AH644" s="129">
        <v>7.6E-3</v>
      </c>
      <c r="AI644" s="129">
        <v>7.8102</v>
      </c>
      <c r="AJ644" s="129">
        <v>3.2800000000000003E-2</v>
      </c>
      <c r="AK644" s="129">
        <v>0.74639999999999995</v>
      </c>
      <c r="AL644" s="129">
        <v>8.5000000000000006E-3</v>
      </c>
      <c r="AM644" s="129" t="s">
        <v>2818</v>
      </c>
      <c r="AN644" s="129">
        <v>8.3999999999999995E-3</v>
      </c>
      <c r="AO644" s="129" t="s">
        <v>605</v>
      </c>
      <c r="AP644" s="129">
        <v>4.1999999999999997E-3</v>
      </c>
      <c r="AQ644" s="129">
        <v>0.10100000000000001</v>
      </c>
      <c r="AR644" s="129">
        <v>4.7999999999999996E-3</v>
      </c>
      <c r="AS644" s="129" t="s">
        <v>6193</v>
      </c>
      <c r="AT644" s="129">
        <v>2.53E-2</v>
      </c>
      <c r="AU644" s="129" t="s">
        <v>179</v>
      </c>
      <c r="AV644" s="129">
        <v>3.5999999999999999E-3</v>
      </c>
      <c r="AW644" s="129">
        <v>8.3000000000000001E-3</v>
      </c>
      <c r="AX644" s="129">
        <v>1E-3</v>
      </c>
      <c r="AY644" s="129" t="s">
        <v>210</v>
      </c>
      <c r="AZ644" s="129">
        <v>6.9999999999999999E-4</v>
      </c>
      <c r="BA644" s="129">
        <v>7.0000000000000001E-3</v>
      </c>
      <c r="BB644" s="129">
        <v>6.9999999999999999E-4</v>
      </c>
      <c r="BC644" s="129" t="s">
        <v>651</v>
      </c>
      <c r="BD644" s="129">
        <v>4.0000000000000002E-4</v>
      </c>
      <c r="BE644" s="129" t="s">
        <v>179</v>
      </c>
      <c r="BF644" s="129">
        <v>2.9999999999999997E-4</v>
      </c>
      <c r="BG644" s="129" t="s">
        <v>179</v>
      </c>
      <c r="BH644" s="129">
        <v>1E-4</v>
      </c>
      <c r="BI644" s="129" t="s">
        <v>246</v>
      </c>
      <c r="BJ644" s="129">
        <v>2.0000000000000001E-4</v>
      </c>
      <c r="BK644" s="129">
        <v>1.14E-2</v>
      </c>
      <c r="BL644" s="129">
        <v>5.0000000000000001E-4</v>
      </c>
      <c r="BM644" s="129">
        <v>2.7000000000000001E-3</v>
      </c>
      <c r="BN644" s="129">
        <v>2.9999999999999997E-4</v>
      </c>
      <c r="BO644" s="129" t="s">
        <v>312</v>
      </c>
      <c r="BP644" s="129">
        <v>5.9999999999999995E-4</v>
      </c>
      <c r="BQ644" s="129" t="s">
        <v>179</v>
      </c>
      <c r="BR644" s="129">
        <v>2.9999999999999997E-4</v>
      </c>
      <c r="BS644" s="129" t="s">
        <v>179</v>
      </c>
      <c r="BT644" s="129">
        <v>2.9999999999999997E-4</v>
      </c>
      <c r="BU644" s="129" t="s">
        <v>179</v>
      </c>
      <c r="BV644" s="129">
        <v>6.9999999999999999E-4</v>
      </c>
      <c r="BW644" s="129" t="s">
        <v>18</v>
      </c>
      <c r="BX644" s="129"/>
      <c r="BY644" s="129" t="s">
        <v>18</v>
      </c>
      <c r="BZ644" s="129"/>
      <c r="CA644" s="129" t="s">
        <v>179</v>
      </c>
      <c r="CB644" s="129">
        <v>8.0000000000000004E-4</v>
      </c>
      <c r="CC644" s="129" t="s">
        <v>179</v>
      </c>
      <c r="CD644" s="129">
        <v>2E-3</v>
      </c>
      <c r="CE644" s="129" t="s">
        <v>179</v>
      </c>
      <c r="CF644" s="129">
        <v>2.3E-3</v>
      </c>
      <c r="CG644" s="129" t="s">
        <v>216</v>
      </c>
      <c r="CH644" s="129">
        <v>1E-4</v>
      </c>
      <c r="CI644" s="129" t="s">
        <v>179</v>
      </c>
      <c r="CJ644" s="129">
        <v>7.0000000000000001E-3</v>
      </c>
      <c r="CK644" s="129" t="s">
        <v>179</v>
      </c>
      <c r="CL644" s="129">
        <v>1.09E-2</v>
      </c>
      <c r="CM644" s="129" t="s">
        <v>179</v>
      </c>
      <c r="CN644" s="129">
        <v>3.2000000000000002E-3</v>
      </c>
      <c r="CO644" s="129" t="s">
        <v>179</v>
      </c>
      <c r="CP644" s="129">
        <v>6.9999999999999999E-4</v>
      </c>
      <c r="CQ644" s="129" t="s">
        <v>179</v>
      </c>
      <c r="CR644" s="129">
        <v>3.3E-3</v>
      </c>
      <c r="CS644" s="129" t="s">
        <v>179</v>
      </c>
      <c r="CT644" s="129">
        <v>1.8E-3</v>
      </c>
      <c r="CU644" s="129" t="s">
        <v>18</v>
      </c>
      <c r="CV644" s="129"/>
      <c r="CW644" s="129" t="s">
        <v>179</v>
      </c>
      <c r="CX644" s="129">
        <v>5.9999999999999995E-4</v>
      </c>
      <c r="CY644" s="129" t="s">
        <v>179</v>
      </c>
      <c r="CZ644" s="129">
        <v>5.0000000000000001E-4</v>
      </c>
      <c r="DA644" s="129" t="s">
        <v>179</v>
      </c>
      <c r="DB644" s="129">
        <v>5.9999999999999995E-4</v>
      </c>
      <c r="DC644" s="129" t="s">
        <v>179</v>
      </c>
      <c r="DD644" s="129">
        <v>5.9999999999999995E-4</v>
      </c>
      <c r="DE644" s="129" t="s">
        <v>179</v>
      </c>
      <c r="DF644" s="129">
        <v>5.9999999999999995E-4</v>
      </c>
      <c r="DG644" s="129" t="s">
        <v>179</v>
      </c>
      <c r="DH644" s="129">
        <v>4.0000000000000002E-4</v>
      </c>
      <c r="DI644" s="129" t="s">
        <v>179</v>
      </c>
      <c r="DJ644" s="129">
        <v>4.0000000000000002E-4</v>
      </c>
      <c r="DK644" s="129" t="s">
        <v>6194</v>
      </c>
      <c r="DL644" s="129" t="s">
        <v>59</v>
      </c>
      <c r="DM644" s="129"/>
      <c r="DN644" s="129"/>
      <c r="DO644" s="129"/>
      <c r="DP644" s="129"/>
      <c r="DQ644" s="129"/>
      <c r="DR644" s="129"/>
      <c r="DS644" s="129">
        <v>4</v>
      </c>
      <c r="DT644" s="129" t="s">
        <v>5984</v>
      </c>
    </row>
    <row r="645" spans="1:124">
      <c r="A645" s="129">
        <v>304</v>
      </c>
      <c r="B645" s="128">
        <v>44757.803472222222</v>
      </c>
      <c r="C645" s="129" t="s">
        <v>52</v>
      </c>
      <c r="D645" s="129">
        <v>0</v>
      </c>
      <c r="E645" s="129">
        <v>0</v>
      </c>
      <c r="F645" s="129">
        <v>0</v>
      </c>
      <c r="G645" s="129" t="s">
        <v>54</v>
      </c>
      <c r="H645" s="129" t="s">
        <v>55</v>
      </c>
      <c r="I645" s="129" t="s">
        <v>55</v>
      </c>
      <c r="J645" s="129" t="s">
        <v>55</v>
      </c>
      <c r="K645" s="129" t="s">
        <v>18</v>
      </c>
      <c r="L645" s="129">
        <v>90</v>
      </c>
      <c r="M645" s="129" t="s">
        <v>173</v>
      </c>
      <c r="N645" s="129">
        <v>0</v>
      </c>
      <c r="O645" s="129" t="s">
        <v>173</v>
      </c>
      <c r="P645" s="129">
        <v>0</v>
      </c>
      <c r="Q645" s="129" t="s">
        <v>173</v>
      </c>
      <c r="R645" s="129">
        <v>0</v>
      </c>
      <c r="S645" s="129">
        <v>2</v>
      </c>
      <c r="T645" s="129" t="s">
        <v>174</v>
      </c>
      <c r="U645" s="129">
        <v>4.3178000000000001</v>
      </c>
      <c r="V645" s="129">
        <v>0.68820000000000003</v>
      </c>
      <c r="W645" s="129" t="s">
        <v>6195</v>
      </c>
      <c r="X645" s="129">
        <v>0.33550000000000002</v>
      </c>
      <c r="Y645" s="129">
        <v>41.511099999999999</v>
      </c>
      <c r="Z645" s="129">
        <v>0.36969999999999997</v>
      </c>
      <c r="AA645" s="129" t="s">
        <v>293</v>
      </c>
      <c r="AB645" s="129">
        <v>1.55E-2</v>
      </c>
      <c r="AC645" s="129" t="s">
        <v>179</v>
      </c>
      <c r="AD645" s="129">
        <v>8.9999999999999993E-3</v>
      </c>
      <c r="AE645" s="129" t="s">
        <v>179</v>
      </c>
      <c r="AF645" s="129">
        <v>1.7299999999999999E-2</v>
      </c>
      <c r="AG645" s="129">
        <v>0.1434</v>
      </c>
      <c r="AH645" s="129">
        <v>7.7000000000000002E-3</v>
      </c>
      <c r="AI645" s="129">
        <v>7.8526999999999996</v>
      </c>
      <c r="AJ645" s="129">
        <v>3.2899999999999999E-2</v>
      </c>
      <c r="AK645" s="129">
        <v>0.73540000000000005</v>
      </c>
      <c r="AL645" s="129">
        <v>8.5000000000000006E-3</v>
      </c>
      <c r="AM645" s="129" t="s">
        <v>1203</v>
      </c>
      <c r="AN645" s="129">
        <v>8.5000000000000006E-3</v>
      </c>
      <c r="AO645" s="129" t="s">
        <v>313</v>
      </c>
      <c r="AP645" s="129">
        <v>4.3E-3</v>
      </c>
      <c r="AQ645" s="129">
        <v>0.1062</v>
      </c>
      <c r="AR645" s="129">
        <v>4.8999999999999998E-3</v>
      </c>
      <c r="AS645" s="129" t="s">
        <v>6196</v>
      </c>
      <c r="AT645" s="129">
        <v>2.53E-2</v>
      </c>
      <c r="AU645" s="129" t="s">
        <v>894</v>
      </c>
      <c r="AV645" s="129">
        <v>3.5999999999999999E-3</v>
      </c>
      <c r="AW645" s="129">
        <v>8.3999999999999995E-3</v>
      </c>
      <c r="AX645" s="129">
        <v>1E-3</v>
      </c>
      <c r="AY645" s="129" t="s">
        <v>465</v>
      </c>
      <c r="AZ645" s="129">
        <v>6.9999999999999999E-4</v>
      </c>
      <c r="BA645" s="129">
        <v>6.6E-3</v>
      </c>
      <c r="BB645" s="129">
        <v>6.9999999999999999E-4</v>
      </c>
      <c r="BC645" s="129" t="s">
        <v>245</v>
      </c>
      <c r="BD645" s="129">
        <v>4.0000000000000002E-4</v>
      </c>
      <c r="BE645" s="129" t="s">
        <v>179</v>
      </c>
      <c r="BF645" s="129">
        <v>2.9999999999999997E-4</v>
      </c>
      <c r="BG645" s="129" t="s">
        <v>179</v>
      </c>
      <c r="BH645" s="129">
        <v>1E-4</v>
      </c>
      <c r="BI645" s="129" t="s">
        <v>318</v>
      </c>
      <c r="BJ645" s="129">
        <v>2.0000000000000001E-4</v>
      </c>
      <c r="BK645" s="129">
        <v>1.1900000000000001E-2</v>
      </c>
      <c r="BL645" s="129">
        <v>5.0000000000000001E-4</v>
      </c>
      <c r="BM645" s="129">
        <v>2.5999999999999999E-3</v>
      </c>
      <c r="BN645" s="129">
        <v>2.9999999999999997E-4</v>
      </c>
      <c r="BO645" s="129" t="s">
        <v>283</v>
      </c>
      <c r="BP645" s="129">
        <v>5.9999999999999995E-4</v>
      </c>
      <c r="BQ645" s="129" t="s">
        <v>179</v>
      </c>
      <c r="BR645" s="129">
        <v>2.9999999999999997E-4</v>
      </c>
      <c r="BS645" s="129" t="s">
        <v>179</v>
      </c>
      <c r="BT645" s="129">
        <v>2.9999999999999997E-4</v>
      </c>
      <c r="BU645" s="129" t="s">
        <v>179</v>
      </c>
      <c r="BV645" s="129">
        <v>6.9999999999999999E-4</v>
      </c>
      <c r="BW645" s="129" t="s">
        <v>18</v>
      </c>
      <c r="BX645" s="129"/>
      <c r="BY645" s="129" t="s">
        <v>179</v>
      </c>
      <c r="BZ645" s="129">
        <v>1.1000000000000001E-3</v>
      </c>
      <c r="CA645" s="129" t="s">
        <v>179</v>
      </c>
      <c r="CB645" s="129">
        <v>8.0000000000000004E-4</v>
      </c>
      <c r="CC645" s="129" t="s">
        <v>179</v>
      </c>
      <c r="CD645" s="129">
        <v>2E-3</v>
      </c>
      <c r="CE645" s="129" t="s">
        <v>179</v>
      </c>
      <c r="CF645" s="129">
        <v>2.3E-3</v>
      </c>
      <c r="CG645" s="129" t="s">
        <v>179</v>
      </c>
      <c r="CH645" s="129">
        <v>1E-4</v>
      </c>
      <c r="CI645" s="129" t="s">
        <v>179</v>
      </c>
      <c r="CJ645" s="129">
        <v>6.8999999999999999E-3</v>
      </c>
      <c r="CK645" s="129" t="s">
        <v>179</v>
      </c>
      <c r="CL645" s="129">
        <v>1.0800000000000001E-2</v>
      </c>
      <c r="CM645" s="129" t="s">
        <v>639</v>
      </c>
      <c r="CN645" s="129">
        <v>2.8999999999999998E-3</v>
      </c>
      <c r="CO645" s="129" t="s">
        <v>179</v>
      </c>
      <c r="CP645" s="129">
        <v>8.0000000000000004E-4</v>
      </c>
      <c r="CQ645" s="129" t="s">
        <v>179</v>
      </c>
      <c r="CR645" s="129">
        <v>3.2000000000000002E-3</v>
      </c>
      <c r="CS645" s="129" t="s">
        <v>179</v>
      </c>
      <c r="CT645" s="129">
        <v>1.9E-3</v>
      </c>
      <c r="CU645" s="129" t="s">
        <v>179</v>
      </c>
      <c r="CV645" s="129">
        <v>6.9999999999999999E-4</v>
      </c>
      <c r="CW645" s="129" t="s">
        <v>18</v>
      </c>
      <c r="CX645" s="129"/>
      <c r="CY645" s="129" t="s">
        <v>179</v>
      </c>
      <c r="CZ645" s="129">
        <v>5.0000000000000001E-4</v>
      </c>
      <c r="DA645" s="129" t="s">
        <v>179</v>
      </c>
      <c r="DB645" s="129">
        <v>5.0000000000000001E-4</v>
      </c>
      <c r="DC645" s="129" t="s">
        <v>179</v>
      </c>
      <c r="DD645" s="129">
        <v>5.0000000000000001E-4</v>
      </c>
      <c r="DE645" s="129" t="s">
        <v>179</v>
      </c>
      <c r="DF645" s="129">
        <v>5.0000000000000001E-4</v>
      </c>
      <c r="DG645" s="129" t="s">
        <v>179</v>
      </c>
      <c r="DH645" s="129">
        <v>4.0000000000000002E-4</v>
      </c>
      <c r="DI645" s="129" t="s">
        <v>179</v>
      </c>
      <c r="DJ645" s="129">
        <v>4.0000000000000002E-4</v>
      </c>
      <c r="DK645" s="129" t="s">
        <v>6194</v>
      </c>
      <c r="DL645" s="129" t="s">
        <v>59</v>
      </c>
      <c r="DM645" s="129"/>
      <c r="DN645" s="129"/>
      <c r="DO645" s="129"/>
      <c r="DP645" s="129"/>
      <c r="DQ645" s="129"/>
      <c r="DR645" s="129"/>
      <c r="DS645" s="129">
        <v>22</v>
      </c>
      <c r="DT645" s="129" t="s">
        <v>919</v>
      </c>
    </row>
    <row r="646" spans="1:124">
      <c r="A646" s="129">
        <v>305</v>
      </c>
      <c r="B646" s="128">
        <v>44757.805555555555</v>
      </c>
      <c r="C646" s="129" t="s">
        <v>52</v>
      </c>
      <c r="D646" s="129">
        <v>0</v>
      </c>
      <c r="E646" s="129">
        <v>0</v>
      </c>
      <c r="F646" s="129">
        <v>0</v>
      </c>
      <c r="G646" s="129" t="s">
        <v>54</v>
      </c>
      <c r="H646" s="129" t="s">
        <v>55</v>
      </c>
      <c r="I646" s="129" t="s">
        <v>55</v>
      </c>
      <c r="J646" s="129" t="s">
        <v>55</v>
      </c>
      <c r="K646" s="129" t="s">
        <v>18</v>
      </c>
      <c r="L646" s="129">
        <v>90</v>
      </c>
      <c r="M646" s="129" t="s">
        <v>173</v>
      </c>
      <c r="N646" s="129">
        <v>0</v>
      </c>
      <c r="O646" s="129" t="s">
        <v>173</v>
      </c>
      <c r="P646" s="129">
        <v>0</v>
      </c>
      <c r="Q646" s="129" t="s">
        <v>173</v>
      </c>
      <c r="R646" s="129">
        <v>0</v>
      </c>
      <c r="S646" s="129">
        <v>2</v>
      </c>
      <c r="T646" s="129" t="s">
        <v>174</v>
      </c>
      <c r="U646" s="129">
        <v>3.0238</v>
      </c>
      <c r="V646" s="129">
        <v>0.65069999999999995</v>
      </c>
      <c r="W646" s="129" t="s">
        <v>6197</v>
      </c>
      <c r="X646" s="129">
        <v>0.34200000000000003</v>
      </c>
      <c r="Y646" s="129">
        <v>37.566800000000001</v>
      </c>
      <c r="Z646" s="129">
        <v>0.35160000000000002</v>
      </c>
      <c r="AA646" s="129" t="s">
        <v>1362</v>
      </c>
      <c r="AB646" s="129">
        <v>1.5599999999999999E-2</v>
      </c>
      <c r="AC646" s="129" t="s">
        <v>1763</v>
      </c>
      <c r="AD646" s="129">
        <v>1.0699999999999999E-2</v>
      </c>
      <c r="AE646" s="129" t="s">
        <v>993</v>
      </c>
      <c r="AF646" s="129">
        <v>1.9E-2</v>
      </c>
      <c r="AG646" s="129">
        <v>0.21729999999999999</v>
      </c>
      <c r="AH646" s="129">
        <v>8.5000000000000006E-3</v>
      </c>
      <c r="AI646" s="129">
        <v>8.0754999999999999</v>
      </c>
      <c r="AJ646" s="129">
        <v>3.3599999999999998E-2</v>
      </c>
      <c r="AK646" s="129">
        <v>0.73429999999999995</v>
      </c>
      <c r="AL646" s="129">
        <v>8.5000000000000006E-3</v>
      </c>
      <c r="AM646" s="129" t="s">
        <v>698</v>
      </c>
      <c r="AN646" s="129">
        <v>8.6E-3</v>
      </c>
      <c r="AO646" s="129" t="s">
        <v>776</v>
      </c>
      <c r="AP646" s="129">
        <v>4.3E-3</v>
      </c>
      <c r="AQ646" s="129">
        <v>9.1300000000000006E-2</v>
      </c>
      <c r="AR646" s="129">
        <v>4.7000000000000002E-3</v>
      </c>
      <c r="AS646" s="129" t="s">
        <v>6198</v>
      </c>
      <c r="AT646" s="129">
        <v>2.75E-2</v>
      </c>
      <c r="AU646" s="129" t="s">
        <v>179</v>
      </c>
      <c r="AV646" s="129">
        <v>3.8E-3</v>
      </c>
      <c r="AW646" s="129">
        <v>5.4000000000000003E-3</v>
      </c>
      <c r="AX646" s="129">
        <v>8.9999999999999998E-4</v>
      </c>
      <c r="AY646" s="129" t="s">
        <v>894</v>
      </c>
      <c r="AZ646" s="129">
        <v>5.9999999999999995E-4</v>
      </c>
      <c r="BA646" s="129">
        <v>6.1000000000000004E-3</v>
      </c>
      <c r="BB646" s="129">
        <v>6.9999999999999999E-4</v>
      </c>
      <c r="BC646" s="129" t="s">
        <v>245</v>
      </c>
      <c r="BD646" s="129">
        <v>5.0000000000000001E-4</v>
      </c>
      <c r="BE646" s="129" t="s">
        <v>286</v>
      </c>
      <c r="BF646" s="129">
        <v>2.9999999999999997E-4</v>
      </c>
      <c r="BG646" s="129" t="s">
        <v>179</v>
      </c>
      <c r="BH646" s="129">
        <v>1E-4</v>
      </c>
      <c r="BI646" s="129" t="s">
        <v>286</v>
      </c>
      <c r="BJ646" s="129">
        <v>2.0000000000000001E-4</v>
      </c>
      <c r="BK646" s="129">
        <v>1.18E-2</v>
      </c>
      <c r="BL646" s="129">
        <v>5.0000000000000001E-4</v>
      </c>
      <c r="BM646" s="129">
        <v>2.3E-3</v>
      </c>
      <c r="BN646" s="129">
        <v>2.9999999999999997E-4</v>
      </c>
      <c r="BO646" s="129" t="s">
        <v>268</v>
      </c>
      <c r="BP646" s="129">
        <v>5.0000000000000001E-4</v>
      </c>
      <c r="BQ646" s="129" t="s">
        <v>179</v>
      </c>
      <c r="BR646" s="129">
        <v>2.9999999999999997E-4</v>
      </c>
      <c r="BS646" s="129" t="s">
        <v>179</v>
      </c>
      <c r="BT646" s="129">
        <v>4.0000000000000002E-4</v>
      </c>
      <c r="BU646" s="129" t="s">
        <v>179</v>
      </c>
      <c r="BV646" s="129">
        <v>5.9999999999999995E-4</v>
      </c>
      <c r="BW646" s="129" t="s">
        <v>18</v>
      </c>
      <c r="BX646" s="129"/>
      <c r="BY646" s="129" t="s">
        <v>179</v>
      </c>
      <c r="BZ646" s="129">
        <v>1.1000000000000001E-3</v>
      </c>
      <c r="CA646" s="129" t="s">
        <v>179</v>
      </c>
      <c r="CB646" s="129">
        <v>8.0000000000000004E-4</v>
      </c>
      <c r="CC646" s="129" t="s">
        <v>179</v>
      </c>
      <c r="CD646" s="129">
        <v>2.0999999999999999E-3</v>
      </c>
      <c r="CE646" s="129" t="s">
        <v>179</v>
      </c>
      <c r="CF646" s="129">
        <v>2.2000000000000001E-3</v>
      </c>
      <c r="CG646" s="129" t="s">
        <v>179</v>
      </c>
      <c r="CH646" s="129">
        <v>1E-4</v>
      </c>
      <c r="CI646" s="129" t="s">
        <v>179</v>
      </c>
      <c r="CJ646" s="129">
        <v>7.1000000000000004E-3</v>
      </c>
      <c r="CK646" s="129" t="s">
        <v>179</v>
      </c>
      <c r="CL646" s="129">
        <v>1.14E-2</v>
      </c>
      <c r="CM646" s="129" t="s">
        <v>405</v>
      </c>
      <c r="CN646" s="129">
        <v>5.4000000000000003E-3</v>
      </c>
      <c r="CO646" s="129" t="s">
        <v>179</v>
      </c>
      <c r="CP646" s="129">
        <v>8.9999999999999998E-4</v>
      </c>
      <c r="CQ646" s="129" t="s">
        <v>179</v>
      </c>
      <c r="CR646" s="129">
        <v>3.3999999999999998E-3</v>
      </c>
      <c r="CS646" s="129" t="s">
        <v>179</v>
      </c>
      <c r="CT646" s="129">
        <v>1.9E-3</v>
      </c>
      <c r="CU646" s="129" t="s">
        <v>179</v>
      </c>
      <c r="CV646" s="129">
        <v>8.0000000000000004E-4</v>
      </c>
      <c r="CW646" s="129" t="s">
        <v>18</v>
      </c>
      <c r="CX646" s="129"/>
      <c r="CY646" s="129" t="s">
        <v>179</v>
      </c>
      <c r="CZ646" s="129">
        <v>5.9999999999999995E-4</v>
      </c>
      <c r="DA646" s="129" t="s">
        <v>179</v>
      </c>
      <c r="DB646" s="129">
        <v>5.9999999999999995E-4</v>
      </c>
      <c r="DC646" s="129" t="s">
        <v>179</v>
      </c>
      <c r="DD646" s="129">
        <v>5.9999999999999995E-4</v>
      </c>
      <c r="DE646" s="129" t="s">
        <v>179</v>
      </c>
      <c r="DF646" s="129">
        <v>5.9999999999999995E-4</v>
      </c>
      <c r="DG646" s="129" t="s">
        <v>179</v>
      </c>
      <c r="DH646" s="129">
        <v>4.0000000000000002E-4</v>
      </c>
      <c r="DI646" s="129" t="s">
        <v>179</v>
      </c>
      <c r="DJ646" s="129">
        <v>4.0000000000000002E-4</v>
      </c>
      <c r="DK646" s="129" t="s">
        <v>6194</v>
      </c>
      <c r="DL646" s="129" t="s">
        <v>59</v>
      </c>
      <c r="DM646" s="129"/>
      <c r="DN646" s="129"/>
      <c r="DO646" s="129"/>
      <c r="DP646" s="129"/>
      <c r="DQ646" s="129"/>
      <c r="DR646" s="129"/>
      <c r="DS646" s="129">
        <v>22</v>
      </c>
      <c r="DT646" s="129" t="s">
        <v>6199</v>
      </c>
    </row>
    <row r="647" spans="1:124">
      <c r="A647" s="129">
        <v>306</v>
      </c>
      <c r="B647" s="128">
        <v>44757.81527777778</v>
      </c>
      <c r="C647" s="129" t="s">
        <v>52</v>
      </c>
      <c r="D647" s="129">
        <v>0</v>
      </c>
      <c r="E647" s="129">
        <v>0</v>
      </c>
      <c r="F647" s="129">
        <v>0</v>
      </c>
      <c r="G647" s="129" t="s">
        <v>54</v>
      </c>
      <c r="H647" s="129" t="s">
        <v>55</v>
      </c>
      <c r="I647" s="129" t="s">
        <v>55</v>
      </c>
      <c r="J647" s="129" t="s">
        <v>55</v>
      </c>
      <c r="K647" s="129" t="s">
        <v>18</v>
      </c>
      <c r="L647" s="129">
        <v>90</v>
      </c>
      <c r="M647" s="129" t="s">
        <v>173</v>
      </c>
      <c r="N647" s="129">
        <v>0</v>
      </c>
      <c r="O647" s="129" t="s">
        <v>173</v>
      </c>
      <c r="P647" s="129">
        <v>0</v>
      </c>
      <c r="Q647" s="129" t="s">
        <v>173</v>
      </c>
      <c r="R647" s="129">
        <v>0</v>
      </c>
      <c r="S647" s="129">
        <v>2</v>
      </c>
      <c r="T647" s="129" t="s">
        <v>174</v>
      </c>
      <c r="U647" s="129">
        <v>2.9803999999999999</v>
      </c>
      <c r="V647" s="129">
        <v>0.66410000000000002</v>
      </c>
      <c r="W647" s="129" t="s">
        <v>6200</v>
      </c>
      <c r="X647" s="129">
        <v>0.3367</v>
      </c>
      <c r="Y647" s="129">
        <v>37.433</v>
      </c>
      <c r="Z647" s="129">
        <v>0.35160000000000002</v>
      </c>
      <c r="AA647" s="129" t="s">
        <v>6201</v>
      </c>
      <c r="AB647" s="129">
        <v>1.6500000000000001E-2</v>
      </c>
      <c r="AC647" s="129" t="s">
        <v>1259</v>
      </c>
      <c r="AD647" s="129">
        <v>1.1299999999999999E-2</v>
      </c>
      <c r="AE647" s="129" t="s">
        <v>6202</v>
      </c>
      <c r="AF647" s="129">
        <v>2.0500000000000001E-2</v>
      </c>
      <c r="AG647" s="129">
        <v>0.20119999999999999</v>
      </c>
      <c r="AH647" s="129">
        <v>8.3000000000000001E-3</v>
      </c>
      <c r="AI647" s="129">
        <v>7.9156000000000004</v>
      </c>
      <c r="AJ647" s="129">
        <v>3.3399999999999999E-2</v>
      </c>
      <c r="AK647" s="129">
        <v>0.76959999999999995</v>
      </c>
      <c r="AL647" s="129">
        <v>8.6999999999999994E-3</v>
      </c>
      <c r="AM647" s="129" t="s">
        <v>1225</v>
      </c>
      <c r="AN647" s="129">
        <v>8.6999999999999994E-3</v>
      </c>
      <c r="AO647" s="129" t="s">
        <v>933</v>
      </c>
      <c r="AP647" s="129">
        <v>4.4000000000000003E-3</v>
      </c>
      <c r="AQ647" s="129">
        <v>9.7299999999999998E-2</v>
      </c>
      <c r="AR647" s="129">
        <v>4.7999999999999996E-3</v>
      </c>
      <c r="AS647" s="129" t="s">
        <v>6203</v>
      </c>
      <c r="AT647" s="129">
        <v>2.8199999999999999E-2</v>
      </c>
      <c r="AU647" s="129" t="s">
        <v>179</v>
      </c>
      <c r="AV647" s="129">
        <v>3.8999999999999998E-3</v>
      </c>
      <c r="AW647" s="129">
        <v>5.0000000000000001E-3</v>
      </c>
      <c r="AX647" s="129">
        <v>8.0000000000000004E-4</v>
      </c>
      <c r="AY647" s="129" t="s">
        <v>187</v>
      </c>
      <c r="AZ647" s="129">
        <v>6.9999999999999999E-4</v>
      </c>
      <c r="BA647" s="129">
        <v>6.7999999999999996E-3</v>
      </c>
      <c r="BB647" s="129">
        <v>6.9999999999999999E-4</v>
      </c>
      <c r="BC647" s="129" t="s">
        <v>304</v>
      </c>
      <c r="BD647" s="129">
        <v>5.0000000000000001E-4</v>
      </c>
      <c r="BE647" s="129" t="s">
        <v>406</v>
      </c>
      <c r="BF647" s="129">
        <v>4.0000000000000002E-4</v>
      </c>
      <c r="BG647" s="129" t="s">
        <v>179</v>
      </c>
      <c r="BH647" s="129">
        <v>1E-4</v>
      </c>
      <c r="BI647" s="129" t="s">
        <v>246</v>
      </c>
      <c r="BJ647" s="129">
        <v>2.0000000000000001E-4</v>
      </c>
      <c r="BK647" s="129">
        <v>1.3299999999999999E-2</v>
      </c>
      <c r="BL647" s="129">
        <v>5.0000000000000001E-4</v>
      </c>
      <c r="BM647" s="129">
        <v>3.0999999999999999E-3</v>
      </c>
      <c r="BN647" s="129">
        <v>2.9999999999999997E-4</v>
      </c>
      <c r="BO647" s="129" t="s">
        <v>331</v>
      </c>
      <c r="BP647" s="129">
        <v>5.9999999999999995E-4</v>
      </c>
      <c r="BQ647" s="129" t="s">
        <v>179</v>
      </c>
      <c r="BR647" s="129">
        <v>2.9999999999999997E-4</v>
      </c>
      <c r="BS647" s="129" t="s">
        <v>179</v>
      </c>
      <c r="BT647" s="129">
        <v>4.0000000000000002E-4</v>
      </c>
      <c r="BU647" s="129" t="s">
        <v>179</v>
      </c>
      <c r="BV647" s="129">
        <v>5.9999999999999995E-4</v>
      </c>
      <c r="BW647" s="129" t="s">
        <v>18</v>
      </c>
      <c r="BX647" s="129"/>
      <c r="BY647" s="129" t="s">
        <v>179</v>
      </c>
      <c r="BZ647" s="129">
        <v>1.1000000000000001E-3</v>
      </c>
      <c r="CA647" s="129" t="s">
        <v>179</v>
      </c>
      <c r="CB647" s="129">
        <v>8.0000000000000004E-4</v>
      </c>
      <c r="CC647" s="129" t="s">
        <v>179</v>
      </c>
      <c r="CD647" s="129">
        <v>2.0999999999999999E-3</v>
      </c>
      <c r="CE647" s="129" t="s">
        <v>179</v>
      </c>
      <c r="CF647" s="129">
        <v>2.3E-3</v>
      </c>
      <c r="CG647" s="129" t="s">
        <v>179</v>
      </c>
      <c r="CH647" s="129">
        <v>1E-4</v>
      </c>
      <c r="CI647" s="129" t="s">
        <v>230</v>
      </c>
      <c r="CJ647" s="129">
        <v>7.3000000000000001E-3</v>
      </c>
      <c r="CK647" s="129" t="s">
        <v>179</v>
      </c>
      <c r="CL647" s="129">
        <v>1.14E-2</v>
      </c>
      <c r="CM647" s="129" t="s">
        <v>179</v>
      </c>
      <c r="CN647" s="129">
        <v>5.4000000000000003E-3</v>
      </c>
      <c r="CO647" s="129" t="s">
        <v>179</v>
      </c>
      <c r="CP647" s="129">
        <v>8.0000000000000004E-4</v>
      </c>
      <c r="CQ647" s="129" t="s">
        <v>179</v>
      </c>
      <c r="CR647" s="129">
        <v>3.3E-3</v>
      </c>
      <c r="CS647" s="129" t="s">
        <v>179</v>
      </c>
      <c r="CT647" s="129">
        <v>1.9E-3</v>
      </c>
      <c r="CU647" s="129" t="s">
        <v>18</v>
      </c>
      <c r="CV647" s="129"/>
      <c r="CW647" s="129" t="s">
        <v>18</v>
      </c>
      <c r="CX647" s="129"/>
      <c r="CY647" s="129" t="s">
        <v>179</v>
      </c>
      <c r="CZ647" s="129">
        <v>5.0000000000000001E-4</v>
      </c>
      <c r="DA647" s="129" t="s">
        <v>179</v>
      </c>
      <c r="DB647" s="129">
        <v>5.9999999999999995E-4</v>
      </c>
      <c r="DC647" s="129" t="s">
        <v>179</v>
      </c>
      <c r="DD647" s="129">
        <v>5.9999999999999995E-4</v>
      </c>
      <c r="DE647" s="129" t="s">
        <v>179</v>
      </c>
      <c r="DF647" s="129">
        <v>5.9999999999999995E-4</v>
      </c>
      <c r="DG647" s="129" t="s">
        <v>179</v>
      </c>
      <c r="DH647" s="129">
        <v>4.0000000000000002E-4</v>
      </c>
      <c r="DI647" s="129" t="s">
        <v>179</v>
      </c>
      <c r="DJ647" s="129">
        <v>4.0000000000000002E-4</v>
      </c>
      <c r="DK647" s="129" t="s">
        <v>6204</v>
      </c>
      <c r="DL647" s="129" t="s">
        <v>59</v>
      </c>
      <c r="DM647" s="129"/>
      <c r="DN647" s="129"/>
      <c r="DO647" s="129"/>
      <c r="DP647" s="129"/>
      <c r="DQ647" s="129"/>
      <c r="DR647" s="129"/>
      <c r="DS647" s="129">
        <v>11</v>
      </c>
      <c r="DT647" s="129" t="s">
        <v>1630</v>
      </c>
    </row>
    <row r="648" spans="1:124">
      <c r="A648" s="129">
        <v>307</v>
      </c>
      <c r="B648" s="128">
        <v>44757.818055555559</v>
      </c>
      <c r="C648" s="129" t="s">
        <v>52</v>
      </c>
      <c r="D648" s="129">
        <v>0</v>
      </c>
      <c r="E648" s="129">
        <v>0</v>
      </c>
      <c r="F648" s="129">
        <v>0</v>
      </c>
      <c r="G648" s="129" t="s">
        <v>54</v>
      </c>
      <c r="H648" s="129" t="s">
        <v>55</v>
      </c>
      <c r="I648" s="129" t="s">
        <v>55</v>
      </c>
      <c r="J648" s="129" t="s">
        <v>55</v>
      </c>
      <c r="K648" s="129" t="s">
        <v>18</v>
      </c>
      <c r="L648" s="129">
        <v>90</v>
      </c>
      <c r="M648" s="129" t="s">
        <v>173</v>
      </c>
      <c r="N648" s="129">
        <v>0</v>
      </c>
      <c r="O648" s="129" t="s">
        <v>173</v>
      </c>
      <c r="P648" s="129">
        <v>0</v>
      </c>
      <c r="Q648" s="129" t="s">
        <v>173</v>
      </c>
      <c r="R648" s="129">
        <v>0</v>
      </c>
      <c r="S648" s="129">
        <v>2</v>
      </c>
      <c r="T648" s="129" t="s">
        <v>174</v>
      </c>
      <c r="U648" s="129">
        <v>3.1901000000000002</v>
      </c>
      <c r="V648" s="129">
        <v>0.66720000000000002</v>
      </c>
      <c r="W648" s="129" t="s">
        <v>6205</v>
      </c>
      <c r="X648" s="129">
        <v>0.32869999999999999</v>
      </c>
      <c r="Y648" s="129">
        <v>36.559800000000003</v>
      </c>
      <c r="Z648" s="129">
        <v>0.34499999999999997</v>
      </c>
      <c r="AA648" s="129" t="s">
        <v>846</v>
      </c>
      <c r="AB648" s="129">
        <v>1.5900000000000001E-2</v>
      </c>
      <c r="AC648" s="129" t="s">
        <v>6206</v>
      </c>
      <c r="AD648" s="129">
        <v>1.0800000000000001E-2</v>
      </c>
      <c r="AE648" s="129" t="s">
        <v>3510</v>
      </c>
      <c r="AF648" s="129">
        <v>1.9099999999999999E-2</v>
      </c>
      <c r="AG648" s="129">
        <v>0.1242</v>
      </c>
      <c r="AH648" s="129">
        <v>7.1999999999999998E-3</v>
      </c>
      <c r="AI648" s="129">
        <v>8.0814000000000004</v>
      </c>
      <c r="AJ648" s="129">
        <v>3.3500000000000002E-2</v>
      </c>
      <c r="AK648" s="129">
        <v>0.70430000000000004</v>
      </c>
      <c r="AL648" s="129">
        <v>8.3000000000000001E-3</v>
      </c>
      <c r="AM648" s="129" t="s">
        <v>261</v>
      </c>
      <c r="AN648" s="129">
        <v>8.3999999999999995E-3</v>
      </c>
      <c r="AO648" s="129" t="s">
        <v>782</v>
      </c>
      <c r="AP648" s="129">
        <v>4.1000000000000003E-3</v>
      </c>
      <c r="AQ648" s="129">
        <v>0.12479999999999999</v>
      </c>
      <c r="AR648" s="129">
        <v>5.3E-3</v>
      </c>
      <c r="AS648" s="129" t="s">
        <v>6207</v>
      </c>
      <c r="AT648" s="129">
        <v>2.6700000000000002E-2</v>
      </c>
      <c r="AU648" s="129" t="s">
        <v>345</v>
      </c>
      <c r="AV648" s="129">
        <v>3.8E-3</v>
      </c>
      <c r="AW648" s="129">
        <v>5.7999999999999996E-3</v>
      </c>
      <c r="AX648" s="129">
        <v>8.9999999999999998E-4</v>
      </c>
      <c r="AY648" s="129" t="s">
        <v>1357</v>
      </c>
      <c r="AZ648" s="129">
        <v>6.9999999999999999E-4</v>
      </c>
      <c r="BA648" s="129">
        <v>6.4999999999999997E-3</v>
      </c>
      <c r="BB648" s="129">
        <v>6.9999999999999999E-4</v>
      </c>
      <c r="BC648" s="129" t="s">
        <v>285</v>
      </c>
      <c r="BD648" s="129">
        <v>5.0000000000000001E-4</v>
      </c>
      <c r="BE648" s="129" t="s">
        <v>179</v>
      </c>
      <c r="BF648" s="129">
        <v>4.0000000000000002E-4</v>
      </c>
      <c r="BG648" s="129" t="s">
        <v>179</v>
      </c>
      <c r="BH648" s="129">
        <v>1E-4</v>
      </c>
      <c r="BI648" s="129" t="s">
        <v>246</v>
      </c>
      <c r="BJ648" s="129">
        <v>2.0000000000000001E-4</v>
      </c>
      <c r="BK648" s="129">
        <v>1.24E-2</v>
      </c>
      <c r="BL648" s="129">
        <v>5.0000000000000001E-4</v>
      </c>
      <c r="BM648" s="129">
        <v>3.0999999999999999E-3</v>
      </c>
      <c r="BN648" s="129">
        <v>2.9999999999999997E-4</v>
      </c>
      <c r="BO648" s="129" t="s">
        <v>424</v>
      </c>
      <c r="BP648" s="129">
        <v>5.9999999999999995E-4</v>
      </c>
      <c r="BQ648" s="129" t="s">
        <v>179</v>
      </c>
      <c r="BR648" s="129">
        <v>2.9999999999999997E-4</v>
      </c>
      <c r="BS648" s="129" t="s">
        <v>179</v>
      </c>
      <c r="BT648" s="129">
        <v>4.0000000000000002E-4</v>
      </c>
      <c r="BU648" s="129" t="s">
        <v>179</v>
      </c>
      <c r="BV648" s="129">
        <v>5.9999999999999995E-4</v>
      </c>
      <c r="BW648" s="129" t="s">
        <v>179</v>
      </c>
      <c r="BX648" s="129">
        <v>8.0000000000000004E-4</v>
      </c>
      <c r="BY648" s="129" t="s">
        <v>18</v>
      </c>
      <c r="BZ648" s="129"/>
      <c r="CA648" s="129" t="s">
        <v>179</v>
      </c>
      <c r="CB648" s="129">
        <v>8.0000000000000004E-4</v>
      </c>
      <c r="CC648" s="129" t="s">
        <v>179</v>
      </c>
      <c r="CD648" s="129">
        <v>2.0999999999999999E-3</v>
      </c>
      <c r="CE648" s="129" t="s">
        <v>179</v>
      </c>
      <c r="CF648" s="129">
        <v>2.2000000000000001E-3</v>
      </c>
      <c r="CG648" s="129" t="s">
        <v>179</v>
      </c>
      <c r="CH648" s="129">
        <v>1E-4</v>
      </c>
      <c r="CI648" s="129" t="s">
        <v>179</v>
      </c>
      <c r="CJ648" s="129">
        <v>7.3000000000000001E-3</v>
      </c>
      <c r="CK648" s="129" t="s">
        <v>179</v>
      </c>
      <c r="CL648" s="129">
        <v>1.14E-2</v>
      </c>
      <c r="CM648" s="129" t="s">
        <v>179</v>
      </c>
      <c r="CN648" s="129">
        <v>5.7000000000000002E-3</v>
      </c>
      <c r="CO648" s="129" t="s">
        <v>179</v>
      </c>
      <c r="CP648" s="129">
        <v>8.9999999999999998E-4</v>
      </c>
      <c r="CQ648" s="129" t="s">
        <v>179</v>
      </c>
      <c r="CR648" s="129">
        <v>3.2000000000000002E-3</v>
      </c>
      <c r="CS648" s="129" t="s">
        <v>179</v>
      </c>
      <c r="CT648" s="129">
        <v>1.9E-3</v>
      </c>
      <c r="CU648" s="129" t="s">
        <v>179</v>
      </c>
      <c r="CV648" s="129">
        <v>8.9999999999999998E-4</v>
      </c>
      <c r="CW648" s="129" t="s">
        <v>18</v>
      </c>
      <c r="CX648" s="129"/>
      <c r="CY648" s="129" t="s">
        <v>179</v>
      </c>
      <c r="CZ648" s="129">
        <v>5.0000000000000001E-4</v>
      </c>
      <c r="DA648" s="129" t="s">
        <v>179</v>
      </c>
      <c r="DB648" s="129">
        <v>5.0000000000000001E-4</v>
      </c>
      <c r="DC648" s="129" t="s">
        <v>212</v>
      </c>
      <c r="DD648" s="129">
        <v>5.9999999999999995E-4</v>
      </c>
      <c r="DE648" s="129" t="s">
        <v>179</v>
      </c>
      <c r="DF648" s="129">
        <v>6.9999999999999999E-4</v>
      </c>
      <c r="DG648" s="129" t="s">
        <v>179</v>
      </c>
      <c r="DH648" s="129">
        <v>4.0000000000000002E-4</v>
      </c>
      <c r="DI648" s="129" t="s">
        <v>179</v>
      </c>
      <c r="DJ648" s="129">
        <v>4.0000000000000002E-4</v>
      </c>
      <c r="DK648" s="129" t="s">
        <v>6204</v>
      </c>
      <c r="DL648" s="129" t="s">
        <v>59</v>
      </c>
      <c r="DM648" s="129"/>
      <c r="DN648" s="129"/>
      <c r="DO648" s="129"/>
      <c r="DP648" s="129"/>
      <c r="DQ648" s="129"/>
      <c r="DR648" s="129"/>
      <c r="DS648" s="129">
        <v>25</v>
      </c>
      <c r="DT648" s="129" t="s">
        <v>919</v>
      </c>
    </row>
    <row r="649" spans="1:124">
      <c r="A649" s="129">
        <v>308</v>
      </c>
      <c r="B649" s="128">
        <v>44757.819444444445</v>
      </c>
      <c r="C649" s="129" t="s">
        <v>52</v>
      </c>
      <c r="D649" s="129">
        <v>0</v>
      </c>
      <c r="E649" s="129">
        <v>0</v>
      </c>
      <c r="F649" s="129">
        <v>0</v>
      </c>
      <c r="G649" s="129" t="s">
        <v>54</v>
      </c>
      <c r="H649" s="129" t="s">
        <v>55</v>
      </c>
      <c r="I649" s="129" t="s">
        <v>55</v>
      </c>
      <c r="J649" s="129" t="s">
        <v>55</v>
      </c>
      <c r="K649" s="129" t="s">
        <v>18</v>
      </c>
      <c r="L649" s="129">
        <v>90</v>
      </c>
      <c r="M649" s="129" t="s">
        <v>173</v>
      </c>
      <c r="N649" s="129">
        <v>0</v>
      </c>
      <c r="O649" s="129" t="s">
        <v>173</v>
      </c>
      <c r="P649" s="129">
        <v>0</v>
      </c>
      <c r="Q649" s="129" t="s">
        <v>173</v>
      </c>
      <c r="R649" s="129">
        <v>0</v>
      </c>
      <c r="S649" s="129">
        <v>2</v>
      </c>
      <c r="T649" s="129" t="s">
        <v>174</v>
      </c>
      <c r="U649" s="129">
        <v>3.2888999999999999</v>
      </c>
      <c r="V649" s="129">
        <v>0.65100000000000002</v>
      </c>
      <c r="W649" s="129" t="s">
        <v>6208</v>
      </c>
      <c r="X649" s="129">
        <v>0.3392</v>
      </c>
      <c r="Y649" s="129">
        <v>39.646000000000001</v>
      </c>
      <c r="Z649" s="129">
        <v>0.3599</v>
      </c>
      <c r="AA649" s="129" t="s">
        <v>533</v>
      </c>
      <c r="AB649" s="129">
        <v>1.5299999999999999E-2</v>
      </c>
      <c r="AC649" s="129" t="s">
        <v>179</v>
      </c>
      <c r="AD649" s="129">
        <v>8.8999999999999999E-3</v>
      </c>
      <c r="AE649" s="129" t="s">
        <v>179</v>
      </c>
      <c r="AF649" s="129">
        <v>1.67E-2</v>
      </c>
      <c r="AG649" s="129">
        <v>0.16800000000000001</v>
      </c>
      <c r="AH649" s="129">
        <v>7.9000000000000008E-3</v>
      </c>
      <c r="AI649" s="129">
        <v>8.1768999999999998</v>
      </c>
      <c r="AJ649" s="129">
        <v>3.3599999999999998E-2</v>
      </c>
      <c r="AK649" s="129">
        <v>0.70760000000000001</v>
      </c>
      <c r="AL649" s="129">
        <v>8.3999999999999995E-3</v>
      </c>
      <c r="AM649" s="129" t="s">
        <v>1187</v>
      </c>
      <c r="AN649" s="129">
        <v>8.5000000000000006E-3</v>
      </c>
      <c r="AO649" s="129" t="s">
        <v>1215</v>
      </c>
      <c r="AP649" s="129">
        <v>4.1000000000000003E-3</v>
      </c>
      <c r="AQ649" s="129">
        <v>0.1072</v>
      </c>
      <c r="AR649" s="129">
        <v>4.8999999999999998E-3</v>
      </c>
      <c r="AS649" s="129" t="s">
        <v>6209</v>
      </c>
      <c r="AT649" s="129">
        <v>2.47E-2</v>
      </c>
      <c r="AU649" s="129" t="s">
        <v>179</v>
      </c>
      <c r="AV649" s="129">
        <v>3.5000000000000001E-3</v>
      </c>
      <c r="AW649" s="129">
        <v>8.0999999999999996E-3</v>
      </c>
      <c r="AX649" s="129">
        <v>1E-3</v>
      </c>
      <c r="AY649" s="129" t="s">
        <v>229</v>
      </c>
      <c r="AZ649" s="129">
        <v>6.9999999999999999E-4</v>
      </c>
      <c r="BA649" s="129">
        <v>6.0000000000000001E-3</v>
      </c>
      <c r="BB649" s="129">
        <v>6.9999999999999999E-4</v>
      </c>
      <c r="BC649" s="129" t="s">
        <v>391</v>
      </c>
      <c r="BD649" s="129">
        <v>5.0000000000000001E-4</v>
      </c>
      <c r="BE649" s="129" t="s">
        <v>179</v>
      </c>
      <c r="BF649" s="129">
        <v>2.9999999999999997E-4</v>
      </c>
      <c r="BG649" s="129" t="s">
        <v>179</v>
      </c>
      <c r="BH649" s="129">
        <v>1E-4</v>
      </c>
      <c r="BI649" s="129" t="s">
        <v>318</v>
      </c>
      <c r="BJ649" s="129">
        <v>2.0000000000000001E-4</v>
      </c>
      <c r="BK649" s="129">
        <v>1.2E-2</v>
      </c>
      <c r="BL649" s="129">
        <v>5.0000000000000001E-4</v>
      </c>
      <c r="BM649" s="129">
        <v>2.5999999999999999E-3</v>
      </c>
      <c r="BN649" s="129">
        <v>2.9999999999999997E-4</v>
      </c>
      <c r="BO649" s="129" t="s">
        <v>419</v>
      </c>
      <c r="BP649" s="129">
        <v>5.9999999999999995E-4</v>
      </c>
      <c r="BQ649" s="129" t="s">
        <v>179</v>
      </c>
      <c r="BR649" s="129">
        <v>2.9999999999999997E-4</v>
      </c>
      <c r="BS649" s="129" t="s">
        <v>179</v>
      </c>
      <c r="BT649" s="129">
        <v>4.0000000000000002E-4</v>
      </c>
      <c r="BU649" s="129" t="s">
        <v>179</v>
      </c>
      <c r="BV649" s="129">
        <v>6.9999999999999999E-4</v>
      </c>
      <c r="BW649" s="129" t="s">
        <v>18</v>
      </c>
      <c r="BX649" s="129"/>
      <c r="BY649" s="129" t="s">
        <v>18</v>
      </c>
      <c r="BZ649" s="129"/>
      <c r="CA649" s="129" t="s">
        <v>179</v>
      </c>
      <c r="CB649" s="129">
        <v>8.0000000000000004E-4</v>
      </c>
      <c r="CC649" s="129" t="s">
        <v>179</v>
      </c>
      <c r="CD649" s="129">
        <v>2E-3</v>
      </c>
      <c r="CE649" s="129" t="s">
        <v>179</v>
      </c>
      <c r="CF649" s="129">
        <v>2.3E-3</v>
      </c>
      <c r="CG649" s="129" t="s">
        <v>216</v>
      </c>
      <c r="CH649" s="129">
        <v>1E-4</v>
      </c>
      <c r="CI649" s="129" t="s">
        <v>179</v>
      </c>
      <c r="CJ649" s="129">
        <v>7.0000000000000001E-3</v>
      </c>
      <c r="CK649" s="129" t="s">
        <v>179</v>
      </c>
      <c r="CL649" s="129">
        <v>1.0800000000000001E-2</v>
      </c>
      <c r="CM649" s="129" t="s">
        <v>179</v>
      </c>
      <c r="CN649" s="129">
        <v>4.1000000000000003E-3</v>
      </c>
      <c r="CO649" s="129" t="s">
        <v>179</v>
      </c>
      <c r="CP649" s="129">
        <v>8.0000000000000004E-4</v>
      </c>
      <c r="CQ649" s="129" t="s">
        <v>179</v>
      </c>
      <c r="CR649" s="129">
        <v>3.0999999999999999E-3</v>
      </c>
      <c r="CS649" s="129" t="s">
        <v>179</v>
      </c>
      <c r="CT649" s="129">
        <v>1.9E-3</v>
      </c>
      <c r="CU649" s="129" t="s">
        <v>18</v>
      </c>
      <c r="CV649" s="129"/>
      <c r="CW649" s="129" t="s">
        <v>18</v>
      </c>
      <c r="CX649" s="129"/>
      <c r="CY649" s="129" t="s">
        <v>179</v>
      </c>
      <c r="CZ649" s="129">
        <v>5.9999999999999995E-4</v>
      </c>
      <c r="DA649" s="129" t="s">
        <v>179</v>
      </c>
      <c r="DB649" s="129">
        <v>5.9999999999999995E-4</v>
      </c>
      <c r="DC649" s="129" t="s">
        <v>179</v>
      </c>
      <c r="DD649" s="129">
        <v>5.9999999999999995E-4</v>
      </c>
      <c r="DE649" s="129" t="s">
        <v>179</v>
      </c>
      <c r="DF649" s="129">
        <v>5.0000000000000001E-4</v>
      </c>
      <c r="DG649" s="129" t="s">
        <v>179</v>
      </c>
      <c r="DH649" s="129">
        <v>4.0000000000000002E-4</v>
      </c>
      <c r="DI649" s="129" t="s">
        <v>179</v>
      </c>
      <c r="DJ649" s="129">
        <v>4.0000000000000002E-4</v>
      </c>
      <c r="DK649" s="129" t="s">
        <v>6204</v>
      </c>
      <c r="DL649" s="129" t="s">
        <v>59</v>
      </c>
      <c r="DM649" s="129"/>
      <c r="DN649" s="129"/>
      <c r="DO649" s="129"/>
      <c r="DP649" s="129"/>
      <c r="DQ649" s="129"/>
      <c r="DR649" s="129"/>
      <c r="DS649" s="129">
        <v>55</v>
      </c>
      <c r="DT649" s="129" t="s">
        <v>5980</v>
      </c>
    </row>
    <row r="650" spans="1:124">
      <c r="A650" s="129">
        <v>309</v>
      </c>
      <c r="B650" s="128">
        <v>44757.821527777778</v>
      </c>
      <c r="C650" s="129" t="s">
        <v>52</v>
      </c>
      <c r="D650" s="129">
        <v>0</v>
      </c>
      <c r="E650" s="129">
        <v>0</v>
      </c>
      <c r="F650" s="129">
        <v>0</v>
      </c>
      <c r="G650" s="129" t="s">
        <v>54</v>
      </c>
      <c r="H650" s="129" t="s">
        <v>55</v>
      </c>
      <c r="I650" s="129" t="s">
        <v>55</v>
      </c>
      <c r="J650" s="129" t="s">
        <v>55</v>
      </c>
      <c r="K650" s="129" t="s">
        <v>18</v>
      </c>
      <c r="L650" s="129">
        <v>90</v>
      </c>
      <c r="M650" s="129" t="s">
        <v>173</v>
      </c>
      <c r="N650" s="129">
        <v>0</v>
      </c>
      <c r="O650" s="129" t="s">
        <v>173</v>
      </c>
      <c r="P650" s="129">
        <v>0</v>
      </c>
      <c r="Q650" s="129" t="s">
        <v>173</v>
      </c>
      <c r="R650" s="129">
        <v>0</v>
      </c>
      <c r="S650" s="129">
        <v>2</v>
      </c>
      <c r="T650" s="129" t="s">
        <v>174</v>
      </c>
      <c r="U650" s="129">
        <v>3.0546000000000002</v>
      </c>
      <c r="V650" s="129">
        <v>0.66549999999999998</v>
      </c>
      <c r="W650" s="129" t="s">
        <v>6210</v>
      </c>
      <c r="X650" s="129">
        <v>0.33579999999999999</v>
      </c>
      <c r="Y650" s="129">
        <v>38.215499999999999</v>
      </c>
      <c r="Z650" s="129">
        <v>0.35449999999999998</v>
      </c>
      <c r="AA650" s="129" t="s">
        <v>2993</v>
      </c>
      <c r="AB650" s="129">
        <v>1.6E-2</v>
      </c>
      <c r="AC650" s="129" t="s">
        <v>6211</v>
      </c>
      <c r="AD650" s="129">
        <v>1.09E-2</v>
      </c>
      <c r="AE650" s="129" t="s">
        <v>1018</v>
      </c>
      <c r="AF650" s="129">
        <v>1.9E-2</v>
      </c>
      <c r="AG650" s="129">
        <v>0.1106</v>
      </c>
      <c r="AH650" s="129">
        <v>7.1000000000000004E-3</v>
      </c>
      <c r="AI650" s="129">
        <v>8.0599000000000007</v>
      </c>
      <c r="AJ650" s="129">
        <v>3.3599999999999998E-2</v>
      </c>
      <c r="AK650" s="129">
        <v>0.72950000000000004</v>
      </c>
      <c r="AL650" s="129">
        <v>8.5000000000000006E-3</v>
      </c>
      <c r="AM650" s="129" t="s">
        <v>881</v>
      </c>
      <c r="AN650" s="129">
        <v>8.5000000000000006E-3</v>
      </c>
      <c r="AO650" s="129" t="s">
        <v>579</v>
      </c>
      <c r="AP650" s="129">
        <v>4.3E-3</v>
      </c>
      <c r="AQ650" s="129">
        <v>0.10979999999999999</v>
      </c>
      <c r="AR650" s="129">
        <v>5.0000000000000001E-3</v>
      </c>
      <c r="AS650" s="129" t="s">
        <v>6212</v>
      </c>
      <c r="AT650" s="129">
        <v>2.7099999999999999E-2</v>
      </c>
      <c r="AU650" s="129" t="s">
        <v>179</v>
      </c>
      <c r="AV650" s="129">
        <v>3.8E-3</v>
      </c>
      <c r="AW650" s="129">
        <v>6.4999999999999997E-3</v>
      </c>
      <c r="AX650" s="129">
        <v>8.9999999999999998E-4</v>
      </c>
      <c r="AY650" s="129" t="s">
        <v>422</v>
      </c>
      <c r="AZ650" s="129">
        <v>8.0000000000000004E-4</v>
      </c>
      <c r="BA650" s="129">
        <v>6.6E-3</v>
      </c>
      <c r="BB650" s="129">
        <v>6.9999999999999999E-4</v>
      </c>
      <c r="BC650" s="129" t="s">
        <v>304</v>
      </c>
      <c r="BD650" s="129">
        <v>5.0000000000000001E-4</v>
      </c>
      <c r="BE650" s="129" t="s">
        <v>516</v>
      </c>
      <c r="BF650" s="129">
        <v>2.9999999999999997E-4</v>
      </c>
      <c r="BG650" s="129" t="s">
        <v>179</v>
      </c>
      <c r="BH650" s="129">
        <v>1E-4</v>
      </c>
      <c r="BI650" s="129" t="s">
        <v>179</v>
      </c>
      <c r="BJ650" s="129">
        <v>2.0000000000000001E-4</v>
      </c>
      <c r="BK650" s="129">
        <v>1.2699999999999999E-2</v>
      </c>
      <c r="BL650" s="129">
        <v>5.0000000000000001E-4</v>
      </c>
      <c r="BM650" s="129">
        <v>3.0999999999999999E-3</v>
      </c>
      <c r="BN650" s="129">
        <v>2.9999999999999997E-4</v>
      </c>
      <c r="BO650" s="129" t="s">
        <v>312</v>
      </c>
      <c r="BP650" s="129">
        <v>5.9999999999999995E-4</v>
      </c>
      <c r="BQ650" s="129" t="s">
        <v>179</v>
      </c>
      <c r="BR650" s="129">
        <v>2.9999999999999997E-4</v>
      </c>
      <c r="BS650" s="129" t="s">
        <v>179</v>
      </c>
      <c r="BT650" s="129">
        <v>4.0000000000000002E-4</v>
      </c>
      <c r="BU650" s="129" t="s">
        <v>179</v>
      </c>
      <c r="BV650" s="129">
        <v>5.9999999999999995E-4</v>
      </c>
      <c r="BW650" s="129" t="s">
        <v>18</v>
      </c>
      <c r="BX650" s="129"/>
      <c r="BY650" s="129" t="s">
        <v>18</v>
      </c>
      <c r="BZ650" s="129"/>
      <c r="CA650" s="129" t="s">
        <v>179</v>
      </c>
      <c r="CB650" s="129">
        <v>8.0000000000000004E-4</v>
      </c>
      <c r="CC650" s="129" t="s">
        <v>179</v>
      </c>
      <c r="CD650" s="129">
        <v>2E-3</v>
      </c>
      <c r="CE650" s="129" t="s">
        <v>179</v>
      </c>
      <c r="CF650" s="129">
        <v>2.2000000000000001E-3</v>
      </c>
      <c r="CG650" s="129" t="s">
        <v>216</v>
      </c>
      <c r="CH650" s="129">
        <v>1E-4</v>
      </c>
      <c r="CI650" s="129" t="s">
        <v>179</v>
      </c>
      <c r="CJ650" s="129">
        <v>7.1000000000000004E-3</v>
      </c>
      <c r="CK650" s="129" t="s">
        <v>179</v>
      </c>
      <c r="CL650" s="129">
        <v>1.1299999999999999E-2</v>
      </c>
      <c r="CM650" s="129" t="s">
        <v>179</v>
      </c>
      <c r="CN650" s="129">
        <v>4.7999999999999996E-3</v>
      </c>
      <c r="CO650" s="129" t="s">
        <v>179</v>
      </c>
      <c r="CP650" s="129">
        <v>8.9999999999999998E-4</v>
      </c>
      <c r="CQ650" s="129" t="s">
        <v>179</v>
      </c>
      <c r="CR650" s="129">
        <v>3.3999999999999998E-3</v>
      </c>
      <c r="CS650" s="129" t="s">
        <v>179</v>
      </c>
      <c r="CT650" s="129">
        <v>1.9E-3</v>
      </c>
      <c r="CU650" s="129" t="s">
        <v>179</v>
      </c>
      <c r="CV650" s="129">
        <v>8.0000000000000004E-4</v>
      </c>
      <c r="CW650" s="129" t="s">
        <v>18</v>
      </c>
      <c r="CX650" s="129"/>
      <c r="CY650" s="129" t="s">
        <v>179</v>
      </c>
      <c r="CZ650" s="129">
        <v>5.9999999999999995E-4</v>
      </c>
      <c r="DA650" s="129" t="s">
        <v>179</v>
      </c>
      <c r="DB650" s="129">
        <v>5.9999999999999995E-4</v>
      </c>
      <c r="DC650" s="129" t="s">
        <v>179</v>
      </c>
      <c r="DD650" s="129">
        <v>5.9999999999999995E-4</v>
      </c>
      <c r="DE650" s="129" t="s">
        <v>179</v>
      </c>
      <c r="DF650" s="129">
        <v>5.9999999999999995E-4</v>
      </c>
      <c r="DG650" s="129" t="s">
        <v>516</v>
      </c>
      <c r="DH650" s="129">
        <v>5.0000000000000001E-4</v>
      </c>
      <c r="DI650" s="129" t="s">
        <v>179</v>
      </c>
      <c r="DJ650" s="129">
        <v>4.0000000000000002E-4</v>
      </c>
      <c r="DK650" s="129" t="s">
        <v>6204</v>
      </c>
      <c r="DL650" s="129" t="s">
        <v>59</v>
      </c>
      <c r="DM650" s="129"/>
      <c r="DN650" s="129"/>
      <c r="DO650" s="129"/>
      <c r="DP650" s="129"/>
      <c r="DQ650" s="129"/>
      <c r="DR650" s="129"/>
      <c r="DS650" s="129">
        <v>96</v>
      </c>
      <c r="DT650" s="129" t="s">
        <v>901</v>
      </c>
    </row>
    <row r="651" spans="1:124">
      <c r="A651" s="129">
        <v>310</v>
      </c>
      <c r="B651" s="128">
        <v>44757.824999999997</v>
      </c>
      <c r="C651" s="129" t="s">
        <v>52</v>
      </c>
      <c r="D651" s="129">
        <v>0</v>
      </c>
      <c r="E651" s="129">
        <v>0</v>
      </c>
      <c r="F651" s="129">
        <v>0</v>
      </c>
      <c r="G651" s="129" t="s">
        <v>54</v>
      </c>
      <c r="H651" s="129" t="s">
        <v>55</v>
      </c>
      <c r="I651" s="129" t="s">
        <v>55</v>
      </c>
      <c r="J651" s="129" t="s">
        <v>55</v>
      </c>
      <c r="K651" s="129" t="s">
        <v>18</v>
      </c>
      <c r="L651" s="129">
        <v>90</v>
      </c>
      <c r="M651" s="129" t="s">
        <v>173</v>
      </c>
      <c r="N651" s="129">
        <v>0</v>
      </c>
      <c r="O651" s="129" t="s">
        <v>173</v>
      </c>
      <c r="P651" s="129">
        <v>0</v>
      </c>
      <c r="Q651" s="129" t="s">
        <v>173</v>
      </c>
      <c r="R651" s="129">
        <v>0</v>
      </c>
      <c r="S651" s="129">
        <v>2</v>
      </c>
      <c r="T651" s="129" t="s">
        <v>174</v>
      </c>
      <c r="U651" s="129">
        <v>3.1497000000000002</v>
      </c>
      <c r="V651" s="129">
        <v>0.6643</v>
      </c>
      <c r="W651" s="129" t="s">
        <v>6213</v>
      </c>
      <c r="X651" s="129">
        <v>0.34079999999999999</v>
      </c>
      <c r="Y651" s="129">
        <v>39.031500000000001</v>
      </c>
      <c r="Z651" s="129">
        <v>0.36080000000000001</v>
      </c>
      <c r="AA651" s="129" t="s">
        <v>2704</v>
      </c>
      <c r="AB651" s="129">
        <v>1.6E-2</v>
      </c>
      <c r="AC651" s="129" t="s">
        <v>6214</v>
      </c>
      <c r="AD651" s="129">
        <v>1.23E-2</v>
      </c>
      <c r="AE651" s="129" t="s">
        <v>4114</v>
      </c>
      <c r="AF651" s="129">
        <v>2.07E-2</v>
      </c>
      <c r="AG651" s="129">
        <v>0.20549999999999999</v>
      </c>
      <c r="AH651" s="129">
        <v>8.5000000000000006E-3</v>
      </c>
      <c r="AI651" s="129">
        <v>7.7742000000000004</v>
      </c>
      <c r="AJ651" s="129">
        <v>3.3099999999999997E-2</v>
      </c>
      <c r="AK651" s="129">
        <v>0.82820000000000005</v>
      </c>
      <c r="AL651" s="129">
        <v>8.9999999999999993E-3</v>
      </c>
      <c r="AM651" s="129" t="s">
        <v>1930</v>
      </c>
      <c r="AN651" s="129">
        <v>9.1000000000000004E-3</v>
      </c>
      <c r="AO651" s="129" t="s">
        <v>341</v>
      </c>
      <c r="AP651" s="129">
        <v>4.4000000000000003E-3</v>
      </c>
      <c r="AQ651" s="129">
        <v>0.12470000000000001</v>
      </c>
      <c r="AR651" s="129">
        <v>5.3E-3</v>
      </c>
      <c r="AS651" s="129" t="s">
        <v>6215</v>
      </c>
      <c r="AT651" s="129">
        <v>2.87E-2</v>
      </c>
      <c r="AU651" s="129" t="s">
        <v>179</v>
      </c>
      <c r="AV651" s="129">
        <v>4.0000000000000001E-3</v>
      </c>
      <c r="AW651" s="129">
        <v>6.1000000000000004E-3</v>
      </c>
      <c r="AX651" s="129">
        <v>8.9999999999999998E-4</v>
      </c>
      <c r="AY651" s="129" t="s">
        <v>208</v>
      </c>
      <c r="AZ651" s="129">
        <v>8.0000000000000004E-4</v>
      </c>
      <c r="BA651" s="129">
        <v>8.6E-3</v>
      </c>
      <c r="BB651" s="129">
        <v>8.0000000000000004E-4</v>
      </c>
      <c r="BC651" s="129" t="s">
        <v>285</v>
      </c>
      <c r="BD651" s="129">
        <v>5.0000000000000001E-4</v>
      </c>
      <c r="BE651" s="129" t="s">
        <v>304</v>
      </c>
      <c r="BF651" s="129">
        <v>4.0000000000000002E-4</v>
      </c>
      <c r="BG651" s="129" t="s">
        <v>179</v>
      </c>
      <c r="BH651" s="129">
        <v>1E-4</v>
      </c>
      <c r="BI651" s="129" t="s">
        <v>516</v>
      </c>
      <c r="BJ651" s="129">
        <v>2.0000000000000001E-4</v>
      </c>
      <c r="BK651" s="129">
        <v>1.35E-2</v>
      </c>
      <c r="BL651" s="129">
        <v>5.9999999999999995E-4</v>
      </c>
      <c r="BM651" s="129">
        <v>3.2000000000000002E-3</v>
      </c>
      <c r="BN651" s="129">
        <v>2.9999999999999997E-4</v>
      </c>
      <c r="BO651" s="129" t="s">
        <v>193</v>
      </c>
      <c r="BP651" s="129">
        <v>5.0000000000000001E-4</v>
      </c>
      <c r="BQ651" s="129" t="s">
        <v>179</v>
      </c>
      <c r="BR651" s="129">
        <v>2.9999999999999997E-4</v>
      </c>
      <c r="BS651" s="129" t="s">
        <v>179</v>
      </c>
      <c r="BT651" s="129">
        <v>4.0000000000000002E-4</v>
      </c>
      <c r="BU651" s="129" t="s">
        <v>179</v>
      </c>
      <c r="BV651" s="129">
        <v>6.9999999999999999E-4</v>
      </c>
      <c r="BW651" s="129" t="s">
        <v>18</v>
      </c>
      <c r="BX651" s="129"/>
      <c r="BY651" s="129" t="s">
        <v>179</v>
      </c>
      <c r="BZ651" s="129">
        <v>1.1000000000000001E-3</v>
      </c>
      <c r="CA651" s="129" t="s">
        <v>179</v>
      </c>
      <c r="CB651" s="129">
        <v>8.0000000000000004E-4</v>
      </c>
      <c r="CC651" s="129" t="s">
        <v>179</v>
      </c>
      <c r="CD651" s="129">
        <v>2.0999999999999999E-3</v>
      </c>
      <c r="CE651" s="129" t="s">
        <v>179</v>
      </c>
      <c r="CF651" s="129">
        <v>2.2000000000000001E-3</v>
      </c>
      <c r="CG651" s="129" t="s">
        <v>216</v>
      </c>
      <c r="CH651" s="129">
        <v>1E-4</v>
      </c>
      <c r="CI651" s="129" t="s">
        <v>179</v>
      </c>
      <c r="CJ651" s="129">
        <v>7.1999999999999998E-3</v>
      </c>
      <c r="CK651" s="129" t="s">
        <v>179</v>
      </c>
      <c r="CL651" s="129">
        <v>1.15E-2</v>
      </c>
      <c r="CM651" s="129" t="s">
        <v>464</v>
      </c>
      <c r="CN651" s="129">
        <v>4.4999999999999997E-3</v>
      </c>
      <c r="CO651" s="129" t="s">
        <v>179</v>
      </c>
      <c r="CP651" s="129">
        <v>8.9999999999999998E-4</v>
      </c>
      <c r="CQ651" s="129" t="s">
        <v>179</v>
      </c>
      <c r="CR651" s="129">
        <v>3.3E-3</v>
      </c>
      <c r="CS651" s="129" t="s">
        <v>179</v>
      </c>
      <c r="CT651" s="129">
        <v>1.9E-3</v>
      </c>
      <c r="CU651" s="129" t="s">
        <v>18</v>
      </c>
      <c r="CV651" s="129"/>
      <c r="CW651" s="129" t="s">
        <v>18</v>
      </c>
      <c r="CX651" s="129"/>
      <c r="CY651" s="129" t="s">
        <v>179</v>
      </c>
      <c r="CZ651" s="129">
        <v>5.9999999999999995E-4</v>
      </c>
      <c r="DA651" s="129" t="s">
        <v>179</v>
      </c>
      <c r="DB651" s="129">
        <v>5.9999999999999995E-4</v>
      </c>
      <c r="DC651" s="129" t="s">
        <v>179</v>
      </c>
      <c r="DD651" s="129">
        <v>5.9999999999999995E-4</v>
      </c>
      <c r="DE651" s="129" t="s">
        <v>179</v>
      </c>
      <c r="DF651" s="129">
        <v>5.9999999999999995E-4</v>
      </c>
      <c r="DG651" s="129" t="s">
        <v>179</v>
      </c>
      <c r="DH651" s="129">
        <v>4.0000000000000002E-4</v>
      </c>
      <c r="DI651" s="129" t="s">
        <v>179</v>
      </c>
      <c r="DJ651" s="129">
        <v>4.0000000000000002E-4</v>
      </c>
      <c r="DK651" s="129" t="s">
        <v>6216</v>
      </c>
      <c r="DL651" s="129" t="s">
        <v>59</v>
      </c>
      <c r="DM651" s="129"/>
      <c r="DN651" s="129"/>
      <c r="DO651" s="129"/>
      <c r="DP651" s="129"/>
      <c r="DQ651" s="129"/>
      <c r="DR651" s="129"/>
      <c r="DS651" s="129">
        <v>8</v>
      </c>
      <c r="DT651" s="129" t="s">
        <v>1630</v>
      </c>
    </row>
    <row r="652" spans="1:124">
      <c r="A652" s="129">
        <v>311</v>
      </c>
      <c r="B652" s="128">
        <v>44757.836805555555</v>
      </c>
      <c r="C652" s="129" t="s">
        <v>52</v>
      </c>
      <c r="D652" s="129">
        <v>0</v>
      </c>
      <c r="E652" s="129">
        <v>0</v>
      </c>
      <c r="F652" s="129">
        <v>0</v>
      </c>
      <c r="G652" s="129" t="s">
        <v>54</v>
      </c>
      <c r="H652" s="129" t="s">
        <v>55</v>
      </c>
      <c r="I652" s="129" t="s">
        <v>55</v>
      </c>
      <c r="J652" s="129" t="s">
        <v>55</v>
      </c>
      <c r="K652" s="129" t="s">
        <v>18</v>
      </c>
      <c r="L652" s="129">
        <v>90</v>
      </c>
      <c r="M652" s="129" t="s">
        <v>173</v>
      </c>
      <c r="N652" s="129">
        <v>0</v>
      </c>
      <c r="O652" s="129" t="s">
        <v>173</v>
      </c>
      <c r="P652" s="129">
        <v>0</v>
      </c>
      <c r="Q652" s="129" t="s">
        <v>173</v>
      </c>
      <c r="R652" s="129">
        <v>0</v>
      </c>
      <c r="S652" s="129">
        <v>2</v>
      </c>
      <c r="T652" s="129" t="s">
        <v>174</v>
      </c>
      <c r="U652" s="129">
        <v>3.8542999999999998</v>
      </c>
      <c r="V652" s="129">
        <v>0.62780000000000002</v>
      </c>
      <c r="W652" s="129" t="s">
        <v>6217</v>
      </c>
      <c r="X652" s="129">
        <v>0.30330000000000001</v>
      </c>
      <c r="Y652" s="129">
        <v>35.568600000000004</v>
      </c>
      <c r="Z652" s="129">
        <v>0.33639999999999998</v>
      </c>
      <c r="AA652" s="129" t="s">
        <v>708</v>
      </c>
      <c r="AB652" s="129">
        <v>1.46E-2</v>
      </c>
      <c r="AC652" s="129" t="s">
        <v>179</v>
      </c>
      <c r="AD652" s="129">
        <v>8.3999999999999995E-3</v>
      </c>
      <c r="AE652" s="129" t="s">
        <v>179</v>
      </c>
      <c r="AF652" s="129">
        <v>1.6500000000000001E-2</v>
      </c>
      <c r="AG652" s="129">
        <v>0.17710000000000001</v>
      </c>
      <c r="AH652" s="129">
        <v>7.7000000000000002E-3</v>
      </c>
      <c r="AI652" s="129">
        <v>7.1738</v>
      </c>
      <c r="AJ652" s="129">
        <v>3.1300000000000001E-2</v>
      </c>
      <c r="AK652" s="129">
        <v>0.65869999999999995</v>
      </c>
      <c r="AL652" s="129">
        <v>8.0000000000000002E-3</v>
      </c>
      <c r="AM652" s="129" t="s">
        <v>188</v>
      </c>
      <c r="AN652" s="129">
        <v>8.2000000000000007E-3</v>
      </c>
      <c r="AO652" s="129" t="s">
        <v>556</v>
      </c>
      <c r="AP652" s="129">
        <v>4.0000000000000001E-3</v>
      </c>
      <c r="AQ652" s="129">
        <v>9.1300000000000006E-2</v>
      </c>
      <c r="AR652" s="129">
        <v>4.7000000000000002E-3</v>
      </c>
      <c r="AS652" s="129" t="s">
        <v>6218</v>
      </c>
      <c r="AT652" s="129">
        <v>2.41E-2</v>
      </c>
      <c r="AU652" s="129" t="s">
        <v>179</v>
      </c>
      <c r="AV652" s="129">
        <v>3.3999999999999998E-3</v>
      </c>
      <c r="AW652" s="129">
        <v>9.4000000000000004E-3</v>
      </c>
      <c r="AX652" s="129">
        <v>1.1000000000000001E-3</v>
      </c>
      <c r="AY652" s="129" t="s">
        <v>208</v>
      </c>
      <c r="AZ652" s="129">
        <v>8.0000000000000004E-4</v>
      </c>
      <c r="BA652" s="129">
        <v>6.3E-3</v>
      </c>
      <c r="BB652" s="129">
        <v>6.9999999999999999E-4</v>
      </c>
      <c r="BC652" s="129" t="s">
        <v>211</v>
      </c>
      <c r="BD652" s="129">
        <v>5.0000000000000001E-4</v>
      </c>
      <c r="BE652" s="129" t="s">
        <v>179</v>
      </c>
      <c r="BF652" s="129">
        <v>2.9999999999999997E-4</v>
      </c>
      <c r="BG652" s="129" t="s">
        <v>179</v>
      </c>
      <c r="BH652" s="129">
        <v>1E-4</v>
      </c>
      <c r="BI652" s="129" t="s">
        <v>286</v>
      </c>
      <c r="BJ652" s="129">
        <v>2.0000000000000001E-4</v>
      </c>
      <c r="BK652" s="129">
        <v>1.06E-2</v>
      </c>
      <c r="BL652" s="129">
        <v>5.0000000000000001E-4</v>
      </c>
      <c r="BM652" s="129">
        <v>2.3999999999999998E-3</v>
      </c>
      <c r="BN652" s="129">
        <v>2.9999999999999997E-4</v>
      </c>
      <c r="BO652" s="129" t="s">
        <v>193</v>
      </c>
      <c r="BP652" s="129">
        <v>5.9999999999999995E-4</v>
      </c>
      <c r="BQ652" s="129" t="s">
        <v>179</v>
      </c>
      <c r="BR652" s="129">
        <v>2.9999999999999997E-4</v>
      </c>
      <c r="BS652" s="129" t="s">
        <v>179</v>
      </c>
      <c r="BT652" s="129">
        <v>4.0000000000000002E-4</v>
      </c>
      <c r="BU652" s="129" t="s">
        <v>179</v>
      </c>
      <c r="BV652" s="129">
        <v>5.9999999999999995E-4</v>
      </c>
      <c r="BW652" s="129" t="s">
        <v>179</v>
      </c>
      <c r="BX652" s="129">
        <v>8.0000000000000004E-4</v>
      </c>
      <c r="BY652" s="129" t="s">
        <v>179</v>
      </c>
      <c r="BZ652" s="129">
        <v>1.1999999999999999E-3</v>
      </c>
      <c r="CA652" s="129" t="s">
        <v>179</v>
      </c>
      <c r="CB652" s="129">
        <v>8.0000000000000004E-4</v>
      </c>
      <c r="CC652" s="129" t="s">
        <v>179</v>
      </c>
      <c r="CD652" s="129">
        <v>2.0999999999999999E-3</v>
      </c>
      <c r="CE652" s="129" t="s">
        <v>179</v>
      </c>
      <c r="CF652" s="129">
        <v>2.2000000000000001E-3</v>
      </c>
      <c r="CG652" s="129" t="s">
        <v>179</v>
      </c>
      <c r="CH652" s="129">
        <v>1E-4</v>
      </c>
      <c r="CI652" s="129" t="s">
        <v>179</v>
      </c>
      <c r="CJ652" s="129">
        <v>8.2000000000000007E-3</v>
      </c>
      <c r="CK652" s="129" t="s">
        <v>179</v>
      </c>
      <c r="CL652" s="129">
        <v>1.1299999999999999E-2</v>
      </c>
      <c r="CM652" s="129" t="s">
        <v>363</v>
      </c>
      <c r="CN652" s="129">
        <v>5.7999999999999996E-3</v>
      </c>
      <c r="CO652" s="129" t="s">
        <v>179</v>
      </c>
      <c r="CP652" s="129">
        <v>8.9999999999999998E-4</v>
      </c>
      <c r="CQ652" s="129" t="s">
        <v>179</v>
      </c>
      <c r="CR652" s="129">
        <v>3.2000000000000002E-3</v>
      </c>
      <c r="CS652" s="129" t="s">
        <v>179</v>
      </c>
      <c r="CT652" s="129">
        <v>2E-3</v>
      </c>
      <c r="CU652" s="129" t="s">
        <v>179</v>
      </c>
      <c r="CV652" s="129">
        <v>6.9999999999999999E-4</v>
      </c>
      <c r="CW652" s="129" t="s">
        <v>18</v>
      </c>
      <c r="CX652" s="129"/>
      <c r="CY652" s="129" t="s">
        <v>179</v>
      </c>
      <c r="CZ652" s="129">
        <v>5.9999999999999995E-4</v>
      </c>
      <c r="DA652" s="129" t="s">
        <v>179</v>
      </c>
      <c r="DB652" s="129">
        <v>5.9999999999999995E-4</v>
      </c>
      <c r="DC652" s="129" t="s">
        <v>179</v>
      </c>
      <c r="DD652" s="129">
        <v>5.9999999999999995E-4</v>
      </c>
      <c r="DE652" s="129" t="s">
        <v>179</v>
      </c>
      <c r="DF652" s="129">
        <v>5.9999999999999995E-4</v>
      </c>
      <c r="DG652" s="129" t="s">
        <v>179</v>
      </c>
      <c r="DH652" s="129">
        <v>4.0000000000000002E-4</v>
      </c>
      <c r="DI652" s="129" t="s">
        <v>179</v>
      </c>
      <c r="DJ652" s="129">
        <v>4.0000000000000002E-4</v>
      </c>
      <c r="DK652" s="129" t="s">
        <v>6216</v>
      </c>
      <c r="DL652" s="129" t="s">
        <v>59</v>
      </c>
      <c r="DM652" s="129"/>
      <c r="DN652" s="129"/>
      <c r="DO652" s="129"/>
      <c r="DP652" s="129"/>
      <c r="DQ652" s="129"/>
      <c r="DR652" s="129"/>
      <c r="DS652" s="129">
        <v>19</v>
      </c>
      <c r="DT652" s="129" t="s">
        <v>5981</v>
      </c>
    </row>
    <row r="653" spans="1:124">
      <c r="A653" s="129">
        <v>312</v>
      </c>
      <c r="B653" s="128">
        <v>44757.838888888888</v>
      </c>
      <c r="C653" s="129" t="s">
        <v>52</v>
      </c>
      <c r="D653" s="129">
        <v>0</v>
      </c>
      <c r="E653" s="129">
        <v>0</v>
      </c>
      <c r="F653" s="129">
        <v>0</v>
      </c>
      <c r="G653" s="129" t="s">
        <v>54</v>
      </c>
      <c r="H653" s="129" t="s">
        <v>55</v>
      </c>
      <c r="I653" s="129" t="s">
        <v>55</v>
      </c>
      <c r="J653" s="129" t="s">
        <v>55</v>
      </c>
      <c r="K653" s="129" t="s">
        <v>18</v>
      </c>
      <c r="L653" s="129">
        <v>90</v>
      </c>
      <c r="M653" s="129" t="s">
        <v>173</v>
      </c>
      <c r="N653" s="129">
        <v>0</v>
      </c>
      <c r="O653" s="129" t="s">
        <v>173</v>
      </c>
      <c r="P653" s="129">
        <v>0</v>
      </c>
      <c r="Q653" s="129" t="s">
        <v>173</v>
      </c>
      <c r="R653" s="129">
        <v>0</v>
      </c>
      <c r="S653" s="129">
        <v>2</v>
      </c>
      <c r="T653" s="129" t="s">
        <v>174</v>
      </c>
      <c r="U653" s="129">
        <v>3.9523999999999999</v>
      </c>
      <c r="V653" s="129">
        <v>0.65739999999999998</v>
      </c>
      <c r="W653" s="129" t="s">
        <v>6219</v>
      </c>
      <c r="X653" s="129">
        <v>0.34510000000000002</v>
      </c>
      <c r="Y653" s="129">
        <v>40.268599999999999</v>
      </c>
      <c r="Z653" s="129">
        <v>0.36230000000000001</v>
      </c>
      <c r="AA653" s="129" t="s">
        <v>359</v>
      </c>
      <c r="AB653" s="129">
        <v>1.54E-2</v>
      </c>
      <c r="AC653" s="129" t="s">
        <v>179</v>
      </c>
      <c r="AD653" s="129">
        <v>8.8999999999999999E-3</v>
      </c>
      <c r="AE653" s="129" t="s">
        <v>179</v>
      </c>
      <c r="AF653" s="129">
        <v>1.72E-2</v>
      </c>
      <c r="AG653" s="129">
        <v>0.1227</v>
      </c>
      <c r="AH653" s="129">
        <v>7.3000000000000001E-3</v>
      </c>
      <c r="AI653" s="129">
        <v>8.5136000000000003</v>
      </c>
      <c r="AJ653" s="129">
        <v>3.4200000000000001E-2</v>
      </c>
      <c r="AK653" s="129">
        <v>0.66100000000000003</v>
      </c>
      <c r="AL653" s="129">
        <v>8.2000000000000007E-3</v>
      </c>
      <c r="AM653" s="129" t="s">
        <v>1145</v>
      </c>
      <c r="AN653" s="129">
        <v>8.3000000000000001E-3</v>
      </c>
      <c r="AO653" s="129" t="s">
        <v>387</v>
      </c>
      <c r="AP653" s="129">
        <v>4.0000000000000001E-3</v>
      </c>
      <c r="AQ653" s="129">
        <v>9.1600000000000001E-2</v>
      </c>
      <c r="AR653" s="129">
        <v>4.4999999999999997E-3</v>
      </c>
      <c r="AS653" s="129" t="s">
        <v>6220</v>
      </c>
      <c r="AT653" s="129">
        <v>2.3900000000000001E-2</v>
      </c>
      <c r="AU653" s="129" t="s">
        <v>1059</v>
      </c>
      <c r="AV653" s="129">
        <v>3.3999999999999998E-3</v>
      </c>
      <c r="AW653" s="129">
        <v>1.1299999999999999E-2</v>
      </c>
      <c r="AX653" s="129">
        <v>1.1000000000000001E-3</v>
      </c>
      <c r="AY653" s="129" t="s">
        <v>284</v>
      </c>
      <c r="AZ653" s="129">
        <v>8.0000000000000004E-4</v>
      </c>
      <c r="BA653" s="129">
        <v>6.0000000000000001E-3</v>
      </c>
      <c r="BB653" s="129">
        <v>5.9999999999999995E-4</v>
      </c>
      <c r="BC653" s="129" t="s">
        <v>391</v>
      </c>
      <c r="BD653" s="129">
        <v>5.0000000000000001E-4</v>
      </c>
      <c r="BE653" s="129" t="s">
        <v>179</v>
      </c>
      <c r="BF653" s="129">
        <v>2.9999999999999997E-4</v>
      </c>
      <c r="BG653" s="129" t="s">
        <v>179</v>
      </c>
      <c r="BH653" s="129">
        <v>1E-4</v>
      </c>
      <c r="BI653" s="129" t="s">
        <v>318</v>
      </c>
      <c r="BJ653" s="129">
        <v>2.0000000000000001E-4</v>
      </c>
      <c r="BK653" s="129">
        <v>1.2500000000000001E-2</v>
      </c>
      <c r="BL653" s="129">
        <v>5.0000000000000001E-4</v>
      </c>
      <c r="BM653" s="129">
        <v>2.7000000000000001E-3</v>
      </c>
      <c r="BN653" s="129">
        <v>2.9999999999999997E-4</v>
      </c>
      <c r="BO653" s="129" t="s">
        <v>193</v>
      </c>
      <c r="BP653" s="129">
        <v>5.9999999999999995E-4</v>
      </c>
      <c r="BQ653" s="129" t="s">
        <v>179</v>
      </c>
      <c r="BR653" s="129">
        <v>2.9999999999999997E-4</v>
      </c>
      <c r="BS653" s="129" t="s">
        <v>179</v>
      </c>
      <c r="BT653" s="129">
        <v>2.9999999999999997E-4</v>
      </c>
      <c r="BU653" s="129" t="s">
        <v>179</v>
      </c>
      <c r="BV653" s="129">
        <v>6.9999999999999999E-4</v>
      </c>
      <c r="BW653" s="129" t="s">
        <v>285</v>
      </c>
      <c r="BX653" s="129">
        <v>8.9999999999999998E-4</v>
      </c>
      <c r="BY653" s="129" t="s">
        <v>179</v>
      </c>
      <c r="BZ653" s="129">
        <v>1.1000000000000001E-3</v>
      </c>
      <c r="CA653" s="129" t="s">
        <v>179</v>
      </c>
      <c r="CB653" s="129">
        <v>8.0000000000000004E-4</v>
      </c>
      <c r="CC653" s="129" t="s">
        <v>179</v>
      </c>
      <c r="CD653" s="129">
        <v>1.9E-3</v>
      </c>
      <c r="CE653" s="129" t="s">
        <v>179</v>
      </c>
      <c r="CF653" s="129">
        <v>2.3E-3</v>
      </c>
      <c r="CG653" s="129" t="s">
        <v>179</v>
      </c>
      <c r="CH653" s="129">
        <v>1E-4</v>
      </c>
      <c r="CI653" s="129" t="s">
        <v>179</v>
      </c>
      <c r="CJ653" s="129">
        <v>6.6E-3</v>
      </c>
      <c r="CK653" s="129" t="s">
        <v>179</v>
      </c>
      <c r="CL653" s="129">
        <v>1.06E-2</v>
      </c>
      <c r="CM653" s="129" t="s">
        <v>288</v>
      </c>
      <c r="CN653" s="129">
        <v>3.8E-3</v>
      </c>
      <c r="CO653" s="129" t="s">
        <v>179</v>
      </c>
      <c r="CP653" s="129">
        <v>8.0000000000000004E-4</v>
      </c>
      <c r="CQ653" s="129" t="s">
        <v>179</v>
      </c>
      <c r="CR653" s="129">
        <v>3.2000000000000002E-3</v>
      </c>
      <c r="CS653" s="129" t="s">
        <v>179</v>
      </c>
      <c r="CT653" s="129">
        <v>1.9E-3</v>
      </c>
      <c r="CU653" s="129" t="s">
        <v>179</v>
      </c>
      <c r="CV653" s="129">
        <v>8.0000000000000004E-4</v>
      </c>
      <c r="CW653" s="129" t="s">
        <v>18</v>
      </c>
      <c r="CX653" s="129"/>
      <c r="CY653" s="129" t="s">
        <v>179</v>
      </c>
      <c r="CZ653" s="129">
        <v>5.9999999999999995E-4</v>
      </c>
      <c r="DA653" s="129" t="s">
        <v>179</v>
      </c>
      <c r="DB653" s="129">
        <v>5.0000000000000001E-4</v>
      </c>
      <c r="DC653" s="129" t="s">
        <v>179</v>
      </c>
      <c r="DD653" s="129">
        <v>5.0000000000000001E-4</v>
      </c>
      <c r="DE653" s="129" t="s">
        <v>179</v>
      </c>
      <c r="DF653" s="129">
        <v>5.9999999999999995E-4</v>
      </c>
      <c r="DG653" s="129" t="s">
        <v>179</v>
      </c>
      <c r="DH653" s="129">
        <v>4.0000000000000002E-4</v>
      </c>
      <c r="DI653" s="129" t="s">
        <v>179</v>
      </c>
      <c r="DJ653" s="129">
        <v>2.9999999999999997E-4</v>
      </c>
      <c r="DK653" s="129" t="s">
        <v>6216</v>
      </c>
      <c r="DL653" s="129" t="s">
        <v>59</v>
      </c>
      <c r="DM653" s="129"/>
      <c r="DN653" s="129"/>
      <c r="DO653" s="129"/>
      <c r="DP653" s="129"/>
      <c r="DQ653" s="129"/>
      <c r="DR653" s="129"/>
      <c r="DS653" s="129">
        <v>35</v>
      </c>
      <c r="DT653" s="129" t="s">
        <v>5997</v>
      </c>
    </row>
    <row r="654" spans="1:124">
      <c r="A654" s="129">
        <v>313</v>
      </c>
      <c r="B654" s="128">
        <v>44757.840277777781</v>
      </c>
      <c r="C654" s="129" t="s">
        <v>52</v>
      </c>
      <c r="D654" s="129">
        <v>0</v>
      </c>
      <c r="E654" s="129">
        <v>0</v>
      </c>
      <c r="F654" s="129">
        <v>0</v>
      </c>
      <c r="G654" s="129" t="s">
        <v>54</v>
      </c>
      <c r="H654" s="129" t="s">
        <v>55</v>
      </c>
      <c r="I654" s="129" t="s">
        <v>55</v>
      </c>
      <c r="J654" s="129" t="s">
        <v>55</v>
      </c>
      <c r="K654" s="129" t="s">
        <v>18</v>
      </c>
      <c r="L654" s="129">
        <v>90</v>
      </c>
      <c r="M654" s="129" t="s">
        <v>173</v>
      </c>
      <c r="N654" s="129">
        <v>0</v>
      </c>
      <c r="O654" s="129" t="s">
        <v>173</v>
      </c>
      <c r="P654" s="129">
        <v>0</v>
      </c>
      <c r="Q654" s="129" t="s">
        <v>173</v>
      </c>
      <c r="R654" s="129">
        <v>0</v>
      </c>
      <c r="S654" s="129">
        <v>2</v>
      </c>
      <c r="T654" s="129" t="s">
        <v>174</v>
      </c>
      <c r="U654" s="129">
        <v>2.4906000000000001</v>
      </c>
      <c r="V654" s="129">
        <v>0.62450000000000006</v>
      </c>
      <c r="W654" s="129" t="s">
        <v>6221</v>
      </c>
      <c r="X654" s="129">
        <v>0.34670000000000001</v>
      </c>
      <c r="Y654" s="129">
        <v>36.483499999999999</v>
      </c>
      <c r="Z654" s="129">
        <v>0.34289999999999998</v>
      </c>
      <c r="AA654" s="129" t="s">
        <v>1001</v>
      </c>
      <c r="AB654" s="129">
        <v>1.52E-2</v>
      </c>
      <c r="AC654" s="129" t="s">
        <v>3578</v>
      </c>
      <c r="AD654" s="129">
        <v>1.03E-2</v>
      </c>
      <c r="AE654" s="129" t="s">
        <v>836</v>
      </c>
      <c r="AF654" s="129">
        <v>1.9099999999999999E-2</v>
      </c>
      <c r="AG654" s="129">
        <v>0.1648</v>
      </c>
      <c r="AH654" s="129">
        <v>7.6E-3</v>
      </c>
      <c r="AI654" s="129">
        <v>7.8720999999999997</v>
      </c>
      <c r="AJ654" s="129">
        <v>3.2800000000000003E-2</v>
      </c>
      <c r="AK654" s="129">
        <v>0.57999999999999996</v>
      </c>
      <c r="AL654" s="129">
        <v>7.6E-3</v>
      </c>
      <c r="AM654" s="129" t="s">
        <v>1427</v>
      </c>
      <c r="AN654" s="129">
        <v>7.7999999999999996E-3</v>
      </c>
      <c r="AO654" s="129" t="s">
        <v>188</v>
      </c>
      <c r="AP654" s="129">
        <v>3.5999999999999999E-3</v>
      </c>
      <c r="AQ654" s="129">
        <v>0.1162</v>
      </c>
      <c r="AR654" s="129">
        <v>5.0000000000000001E-3</v>
      </c>
      <c r="AS654" s="129" t="s">
        <v>6222</v>
      </c>
      <c r="AT654" s="129">
        <v>2.3099999999999999E-2</v>
      </c>
      <c r="AU654" s="129" t="s">
        <v>187</v>
      </c>
      <c r="AV654" s="129">
        <v>3.3999999999999998E-3</v>
      </c>
      <c r="AW654" s="129">
        <v>4.4999999999999997E-3</v>
      </c>
      <c r="AX654" s="129">
        <v>8.0000000000000004E-4</v>
      </c>
      <c r="AY654" s="129" t="s">
        <v>464</v>
      </c>
      <c r="AZ654" s="129">
        <v>6.9999999999999999E-4</v>
      </c>
      <c r="BA654" s="129">
        <v>4.7000000000000002E-3</v>
      </c>
      <c r="BB654" s="129">
        <v>5.9999999999999995E-4</v>
      </c>
      <c r="BC654" s="129" t="s">
        <v>247</v>
      </c>
      <c r="BD654" s="129">
        <v>4.0000000000000002E-4</v>
      </c>
      <c r="BE654" s="129" t="s">
        <v>179</v>
      </c>
      <c r="BF654" s="129">
        <v>2.9999999999999997E-4</v>
      </c>
      <c r="BG654" s="129" t="s">
        <v>179</v>
      </c>
      <c r="BH654" s="129">
        <v>1E-4</v>
      </c>
      <c r="BI654" s="129" t="s">
        <v>286</v>
      </c>
      <c r="BJ654" s="129">
        <v>2.0000000000000001E-4</v>
      </c>
      <c r="BK654" s="129">
        <v>1.3100000000000001E-2</v>
      </c>
      <c r="BL654" s="129">
        <v>5.0000000000000001E-4</v>
      </c>
      <c r="BM654" s="129">
        <v>2.3E-3</v>
      </c>
      <c r="BN654" s="129">
        <v>2.9999999999999997E-4</v>
      </c>
      <c r="BO654" s="129" t="s">
        <v>349</v>
      </c>
      <c r="BP654" s="129">
        <v>5.9999999999999995E-4</v>
      </c>
      <c r="BQ654" s="129" t="s">
        <v>179</v>
      </c>
      <c r="BR654" s="129">
        <v>2.9999999999999997E-4</v>
      </c>
      <c r="BS654" s="129" t="s">
        <v>179</v>
      </c>
      <c r="BT654" s="129">
        <v>4.0000000000000002E-4</v>
      </c>
      <c r="BU654" s="129" t="s">
        <v>179</v>
      </c>
      <c r="BV654" s="129">
        <v>6.9999999999999999E-4</v>
      </c>
      <c r="BW654" s="129" t="s">
        <v>18</v>
      </c>
      <c r="BX654" s="129"/>
      <c r="BY654" s="129" t="s">
        <v>179</v>
      </c>
      <c r="BZ654" s="129">
        <v>1.1000000000000001E-3</v>
      </c>
      <c r="CA654" s="129" t="s">
        <v>179</v>
      </c>
      <c r="CB654" s="129">
        <v>8.0000000000000004E-4</v>
      </c>
      <c r="CC654" s="129" t="s">
        <v>179</v>
      </c>
      <c r="CD654" s="129">
        <v>2E-3</v>
      </c>
      <c r="CE654" s="129" t="s">
        <v>179</v>
      </c>
      <c r="CF654" s="129">
        <v>2.2000000000000001E-3</v>
      </c>
      <c r="CG654" s="129" t="s">
        <v>216</v>
      </c>
      <c r="CH654" s="129">
        <v>1E-4</v>
      </c>
      <c r="CI654" s="129" t="s">
        <v>179</v>
      </c>
      <c r="CJ654" s="129">
        <v>7.1000000000000004E-3</v>
      </c>
      <c r="CK654" s="129" t="s">
        <v>179</v>
      </c>
      <c r="CL654" s="129">
        <v>1.0800000000000001E-2</v>
      </c>
      <c r="CM654" s="129" t="s">
        <v>179</v>
      </c>
      <c r="CN654" s="129">
        <v>6.0000000000000001E-3</v>
      </c>
      <c r="CO654" s="129" t="s">
        <v>179</v>
      </c>
      <c r="CP654" s="129">
        <v>6.9999999999999999E-4</v>
      </c>
      <c r="CQ654" s="129" t="s">
        <v>179</v>
      </c>
      <c r="CR654" s="129">
        <v>3.3999999999999998E-3</v>
      </c>
      <c r="CS654" s="129" t="s">
        <v>179</v>
      </c>
      <c r="CT654" s="129">
        <v>1.8E-3</v>
      </c>
      <c r="CU654" s="129" t="s">
        <v>18</v>
      </c>
      <c r="CV654" s="129"/>
      <c r="CW654" s="129" t="s">
        <v>18</v>
      </c>
      <c r="CX654" s="129"/>
      <c r="CY654" s="129" t="s">
        <v>179</v>
      </c>
      <c r="CZ654" s="129">
        <v>5.9999999999999995E-4</v>
      </c>
      <c r="DA654" s="129" t="s">
        <v>179</v>
      </c>
      <c r="DB654" s="129">
        <v>5.0000000000000001E-4</v>
      </c>
      <c r="DC654" s="129" t="s">
        <v>179</v>
      </c>
      <c r="DD654" s="129">
        <v>5.9999999999999995E-4</v>
      </c>
      <c r="DE654" s="129" t="s">
        <v>179</v>
      </c>
      <c r="DF654" s="129">
        <v>5.9999999999999995E-4</v>
      </c>
      <c r="DG654" s="129" t="s">
        <v>179</v>
      </c>
      <c r="DH654" s="129">
        <v>4.0000000000000002E-4</v>
      </c>
      <c r="DI654" s="129" t="s">
        <v>179</v>
      </c>
      <c r="DJ654" s="129">
        <v>4.0000000000000002E-4</v>
      </c>
      <c r="DK654" s="129" t="s">
        <v>6216</v>
      </c>
      <c r="DL654" s="129" t="s">
        <v>59</v>
      </c>
      <c r="DM654" s="129"/>
      <c r="DN654" s="129"/>
      <c r="DO654" s="129"/>
      <c r="DP654" s="129"/>
      <c r="DQ654" s="129"/>
      <c r="DR654" s="129"/>
      <c r="DS654" s="129">
        <v>45</v>
      </c>
      <c r="DT654" s="129" t="s">
        <v>4788</v>
      </c>
    </row>
    <row r="655" spans="1:124">
      <c r="A655" s="129">
        <v>314</v>
      </c>
      <c r="B655" s="128">
        <v>44757.842361111114</v>
      </c>
      <c r="C655" s="129" t="s">
        <v>52</v>
      </c>
      <c r="D655" s="129">
        <v>0</v>
      </c>
      <c r="E655" s="129">
        <v>0</v>
      </c>
      <c r="F655" s="129">
        <v>0</v>
      </c>
      <c r="G655" s="129" t="s">
        <v>54</v>
      </c>
      <c r="H655" s="129" t="s">
        <v>55</v>
      </c>
      <c r="I655" s="129" t="s">
        <v>55</v>
      </c>
      <c r="J655" s="129" t="s">
        <v>55</v>
      </c>
      <c r="K655" s="129" t="s">
        <v>18</v>
      </c>
      <c r="L655" s="129">
        <v>90</v>
      </c>
      <c r="M655" s="129" t="s">
        <v>173</v>
      </c>
      <c r="N655" s="129">
        <v>0</v>
      </c>
      <c r="O655" s="129" t="s">
        <v>173</v>
      </c>
      <c r="P655" s="129">
        <v>0</v>
      </c>
      <c r="Q655" s="129" t="s">
        <v>173</v>
      </c>
      <c r="R655" s="129">
        <v>0</v>
      </c>
      <c r="S655" s="129">
        <v>2</v>
      </c>
      <c r="T655" s="129" t="s">
        <v>174</v>
      </c>
      <c r="U655" s="129">
        <v>3.7507999999999999</v>
      </c>
      <c r="V655" s="129">
        <v>0.64290000000000003</v>
      </c>
      <c r="W655" s="129" t="s">
        <v>6223</v>
      </c>
      <c r="X655" s="129">
        <v>0.33439999999999998</v>
      </c>
      <c r="Y655" s="129">
        <v>38.430700000000002</v>
      </c>
      <c r="Z655" s="129">
        <v>0.35239999999999999</v>
      </c>
      <c r="AA655" s="129" t="s">
        <v>2858</v>
      </c>
      <c r="AB655" s="129">
        <v>1.52E-2</v>
      </c>
      <c r="AC655" s="129" t="s">
        <v>179</v>
      </c>
      <c r="AD655" s="129">
        <v>8.6999999999999994E-3</v>
      </c>
      <c r="AE655" s="129" t="s">
        <v>179</v>
      </c>
      <c r="AF655" s="129">
        <v>1.77E-2</v>
      </c>
      <c r="AG655" s="129">
        <v>0.1464</v>
      </c>
      <c r="AH655" s="129">
        <v>7.4000000000000003E-3</v>
      </c>
      <c r="AI655" s="129">
        <v>7.7346000000000004</v>
      </c>
      <c r="AJ655" s="129">
        <v>3.2500000000000001E-2</v>
      </c>
      <c r="AK655" s="129">
        <v>0.64659999999999995</v>
      </c>
      <c r="AL655" s="129">
        <v>8.0000000000000002E-3</v>
      </c>
      <c r="AM655" s="129" t="s">
        <v>1249</v>
      </c>
      <c r="AN655" s="129">
        <v>8.2000000000000007E-3</v>
      </c>
      <c r="AO655" s="129" t="s">
        <v>871</v>
      </c>
      <c r="AP655" s="129">
        <v>4.1000000000000003E-3</v>
      </c>
      <c r="AQ655" s="129">
        <v>9.1899999999999996E-2</v>
      </c>
      <c r="AR655" s="129">
        <v>4.5999999999999999E-3</v>
      </c>
      <c r="AS655" s="129" t="s">
        <v>6224</v>
      </c>
      <c r="AT655" s="129">
        <v>2.35E-2</v>
      </c>
      <c r="AU655" s="129" t="s">
        <v>1046</v>
      </c>
      <c r="AV655" s="129">
        <v>3.3E-3</v>
      </c>
      <c r="AW655" s="129">
        <v>1.0999999999999999E-2</v>
      </c>
      <c r="AX655" s="129">
        <v>1E-3</v>
      </c>
      <c r="AY655" s="129" t="s">
        <v>422</v>
      </c>
      <c r="AZ655" s="129">
        <v>6.9999999999999999E-4</v>
      </c>
      <c r="BA655" s="129">
        <v>6.0000000000000001E-3</v>
      </c>
      <c r="BB655" s="129">
        <v>5.9999999999999995E-4</v>
      </c>
      <c r="BC655" s="129" t="s">
        <v>247</v>
      </c>
      <c r="BD655" s="129">
        <v>4.0000000000000002E-4</v>
      </c>
      <c r="BE655" s="129" t="s">
        <v>179</v>
      </c>
      <c r="BF655" s="129">
        <v>2.9999999999999997E-4</v>
      </c>
      <c r="BG655" s="129" t="s">
        <v>179</v>
      </c>
      <c r="BH655" s="129">
        <v>1E-4</v>
      </c>
      <c r="BI655" s="129" t="s">
        <v>318</v>
      </c>
      <c r="BJ655" s="129">
        <v>2.0000000000000001E-4</v>
      </c>
      <c r="BK655" s="129">
        <v>1.2800000000000001E-2</v>
      </c>
      <c r="BL655" s="129">
        <v>5.0000000000000001E-4</v>
      </c>
      <c r="BM655" s="129">
        <v>3.0999999999999999E-3</v>
      </c>
      <c r="BN655" s="129">
        <v>2.9999999999999997E-4</v>
      </c>
      <c r="BO655" s="129" t="s">
        <v>432</v>
      </c>
      <c r="BP655" s="129">
        <v>5.9999999999999995E-4</v>
      </c>
      <c r="BQ655" s="129" t="s">
        <v>179</v>
      </c>
      <c r="BR655" s="129">
        <v>2.9999999999999997E-4</v>
      </c>
      <c r="BS655" s="129" t="s">
        <v>179</v>
      </c>
      <c r="BT655" s="129">
        <v>4.0000000000000002E-4</v>
      </c>
      <c r="BU655" s="129" t="s">
        <v>179</v>
      </c>
      <c r="BV655" s="129">
        <v>6.9999999999999999E-4</v>
      </c>
      <c r="BW655" s="129" t="s">
        <v>18</v>
      </c>
      <c r="BX655" s="129"/>
      <c r="BY655" s="129" t="s">
        <v>179</v>
      </c>
      <c r="BZ655" s="129">
        <v>1.1000000000000001E-3</v>
      </c>
      <c r="CA655" s="129" t="s">
        <v>179</v>
      </c>
      <c r="CB655" s="129">
        <v>8.0000000000000004E-4</v>
      </c>
      <c r="CC655" s="129" t="s">
        <v>179</v>
      </c>
      <c r="CD655" s="129">
        <v>2E-3</v>
      </c>
      <c r="CE655" s="129" t="s">
        <v>179</v>
      </c>
      <c r="CF655" s="129">
        <v>2.3E-3</v>
      </c>
      <c r="CG655" s="129" t="s">
        <v>216</v>
      </c>
      <c r="CH655" s="129">
        <v>1E-4</v>
      </c>
      <c r="CI655" s="129" t="s">
        <v>179</v>
      </c>
      <c r="CJ655" s="129">
        <v>7.0000000000000001E-3</v>
      </c>
      <c r="CK655" s="129" t="s">
        <v>179</v>
      </c>
      <c r="CL655" s="129">
        <v>1.06E-2</v>
      </c>
      <c r="CM655" s="129" t="s">
        <v>179</v>
      </c>
      <c r="CN655" s="129">
        <v>4.5999999999999999E-3</v>
      </c>
      <c r="CO655" s="129" t="s">
        <v>179</v>
      </c>
      <c r="CP655" s="129">
        <v>8.0000000000000004E-4</v>
      </c>
      <c r="CQ655" s="129" t="s">
        <v>179</v>
      </c>
      <c r="CR655" s="129">
        <v>3.3E-3</v>
      </c>
      <c r="CS655" s="129" t="s">
        <v>179</v>
      </c>
      <c r="CT655" s="129">
        <v>1.8E-3</v>
      </c>
      <c r="CU655" s="129" t="s">
        <v>18</v>
      </c>
      <c r="CV655" s="129"/>
      <c r="CW655" s="129" t="s">
        <v>18</v>
      </c>
      <c r="CX655" s="129"/>
      <c r="CY655" s="129" t="s">
        <v>179</v>
      </c>
      <c r="CZ655" s="129">
        <v>5.9999999999999995E-4</v>
      </c>
      <c r="DA655" s="129" t="s">
        <v>179</v>
      </c>
      <c r="DB655" s="129">
        <v>5.0000000000000001E-4</v>
      </c>
      <c r="DC655" s="129" t="s">
        <v>179</v>
      </c>
      <c r="DD655" s="129">
        <v>5.0000000000000001E-4</v>
      </c>
      <c r="DE655" s="129" t="s">
        <v>179</v>
      </c>
      <c r="DF655" s="129">
        <v>5.0000000000000001E-4</v>
      </c>
      <c r="DG655" s="129" t="s">
        <v>179</v>
      </c>
      <c r="DH655" s="129">
        <v>4.0000000000000002E-4</v>
      </c>
      <c r="DI655" s="129" t="s">
        <v>179</v>
      </c>
      <c r="DJ655" s="129">
        <v>4.0000000000000002E-4</v>
      </c>
      <c r="DK655" s="129" t="s">
        <v>6216</v>
      </c>
      <c r="DL655" s="129" t="s">
        <v>59</v>
      </c>
      <c r="DM655" s="129"/>
      <c r="DN655" s="129"/>
      <c r="DO655" s="129"/>
      <c r="DP655" s="129"/>
      <c r="DQ655" s="129"/>
      <c r="DR655" s="129"/>
      <c r="DS655" s="129">
        <v>52</v>
      </c>
      <c r="DT655" s="129" t="s">
        <v>6005</v>
      </c>
    </row>
    <row r="656" spans="1:124">
      <c r="A656" s="129">
        <v>315</v>
      </c>
      <c r="B656" s="128">
        <v>44757.850694444445</v>
      </c>
      <c r="C656" s="129" t="s">
        <v>52</v>
      </c>
      <c r="D656" s="129">
        <v>0</v>
      </c>
      <c r="E656" s="129">
        <v>0</v>
      </c>
      <c r="F656" s="129">
        <v>0</v>
      </c>
      <c r="G656" s="129" t="s">
        <v>54</v>
      </c>
      <c r="H656" s="129" t="s">
        <v>55</v>
      </c>
      <c r="I656" s="129" t="s">
        <v>55</v>
      </c>
      <c r="J656" s="129" t="s">
        <v>55</v>
      </c>
      <c r="K656" s="129" t="s">
        <v>18</v>
      </c>
      <c r="L656" s="129">
        <v>90</v>
      </c>
      <c r="M656" s="129" t="s">
        <v>173</v>
      </c>
      <c r="N656" s="129">
        <v>0</v>
      </c>
      <c r="O656" s="129" t="s">
        <v>173</v>
      </c>
      <c r="P656" s="129">
        <v>0</v>
      </c>
      <c r="Q656" s="129" t="s">
        <v>173</v>
      </c>
      <c r="R656" s="129">
        <v>0</v>
      </c>
      <c r="S656" s="129">
        <v>2</v>
      </c>
      <c r="T656" s="129" t="s">
        <v>174</v>
      </c>
      <c r="U656" s="129">
        <v>2.9026000000000001</v>
      </c>
      <c r="V656" s="129">
        <v>0.65500000000000003</v>
      </c>
      <c r="W656" s="129" t="s">
        <v>6225</v>
      </c>
      <c r="X656" s="129">
        <v>0.3417</v>
      </c>
      <c r="Y656" s="129">
        <v>37.682099999999998</v>
      </c>
      <c r="Z656" s="129">
        <v>0.3543</v>
      </c>
      <c r="AA656" s="129" t="s">
        <v>354</v>
      </c>
      <c r="AB656" s="129">
        <v>1.5900000000000001E-2</v>
      </c>
      <c r="AC656" s="129" t="s">
        <v>609</v>
      </c>
      <c r="AD656" s="129">
        <v>1.01E-2</v>
      </c>
      <c r="AE656" s="129" t="s">
        <v>4126</v>
      </c>
      <c r="AF656" s="129">
        <v>1.9699999999999999E-2</v>
      </c>
      <c r="AG656" s="129">
        <v>0.29089999999999999</v>
      </c>
      <c r="AH656" s="129">
        <v>9.4000000000000004E-3</v>
      </c>
      <c r="AI656" s="129">
        <v>7.7214</v>
      </c>
      <c r="AJ656" s="129">
        <v>3.3000000000000002E-2</v>
      </c>
      <c r="AK656" s="129">
        <v>0.75209999999999999</v>
      </c>
      <c r="AL656" s="129">
        <v>8.6E-3</v>
      </c>
      <c r="AM656" s="129" t="s">
        <v>280</v>
      </c>
      <c r="AN656" s="129">
        <v>8.6999999999999994E-3</v>
      </c>
      <c r="AO656" s="129" t="s">
        <v>448</v>
      </c>
      <c r="AP656" s="129">
        <v>4.5999999999999999E-3</v>
      </c>
      <c r="AQ656" s="129">
        <v>0.1807</v>
      </c>
      <c r="AR656" s="129">
        <v>6.1999999999999998E-3</v>
      </c>
      <c r="AS656" s="129" t="s">
        <v>6226</v>
      </c>
      <c r="AT656" s="129">
        <v>2.93E-2</v>
      </c>
      <c r="AU656" s="129" t="s">
        <v>638</v>
      </c>
      <c r="AV656" s="129">
        <v>4.1000000000000003E-3</v>
      </c>
      <c r="AW656" s="129">
        <v>8.3999999999999995E-3</v>
      </c>
      <c r="AX656" s="129">
        <v>1E-3</v>
      </c>
      <c r="AY656" s="129" t="s">
        <v>363</v>
      </c>
      <c r="AZ656" s="129">
        <v>8.9999999999999998E-4</v>
      </c>
      <c r="BA656" s="129">
        <v>7.1999999999999998E-3</v>
      </c>
      <c r="BB656" s="129">
        <v>6.9999999999999999E-4</v>
      </c>
      <c r="BC656" s="129" t="s">
        <v>406</v>
      </c>
      <c r="BD656" s="129">
        <v>5.0000000000000001E-4</v>
      </c>
      <c r="BE656" s="129" t="s">
        <v>267</v>
      </c>
      <c r="BF656" s="129">
        <v>4.0000000000000002E-4</v>
      </c>
      <c r="BG656" s="129" t="s">
        <v>179</v>
      </c>
      <c r="BH656" s="129">
        <v>1E-4</v>
      </c>
      <c r="BI656" s="129" t="s">
        <v>516</v>
      </c>
      <c r="BJ656" s="129">
        <v>2.0000000000000001E-4</v>
      </c>
      <c r="BK656" s="129">
        <v>1.2200000000000001E-2</v>
      </c>
      <c r="BL656" s="129">
        <v>5.0000000000000001E-4</v>
      </c>
      <c r="BM656" s="129">
        <v>3.0000000000000001E-3</v>
      </c>
      <c r="BN656" s="129">
        <v>2.9999999999999997E-4</v>
      </c>
      <c r="BO656" s="129" t="s">
        <v>283</v>
      </c>
      <c r="BP656" s="129">
        <v>5.9999999999999995E-4</v>
      </c>
      <c r="BQ656" s="129" t="s">
        <v>179</v>
      </c>
      <c r="BR656" s="129">
        <v>2.9999999999999997E-4</v>
      </c>
      <c r="BS656" s="129" t="s">
        <v>179</v>
      </c>
      <c r="BT656" s="129">
        <v>4.0000000000000002E-4</v>
      </c>
      <c r="BU656" s="129" t="s">
        <v>179</v>
      </c>
      <c r="BV656" s="129">
        <v>5.9999999999999995E-4</v>
      </c>
      <c r="BW656" s="129" t="s">
        <v>18</v>
      </c>
      <c r="BX656" s="129"/>
      <c r="BY656" s="129" t="s">
        <v>18</v>
      </c>
      <c r="BZ656" s="129"/>
      <c r="CA656" s="129" t="s">
        <v>285</v>
      </c>
      <c r="CB656" s="129">
        <v>8.0000000000000004E-4</v>
      </c>
      <c r="CC656" s="129" t="s">
        <v>179</v>
      </c>
      <c r="CD656" s="129">
        <v>2.0999999999999999E-3</v>
      </c>
      <c r="CE656" s="129" t="s">
        <v>179</v>
      </c>
      <c r="CF656" s="129">
        <v>2.2000000000000001E-3</v>
      </c>
      <c r="CG656" s="129" t="s">
        <v>216</v>
      </c>
      <c r="CH656" s="129">
        <v>1E-4</v>
      </c>
      <c r="CI656" s="129" t="s">
        <v>179</v>
      </c>
      <c r="CJ656" s="129">
        <v>7.3000000000000001E-3</v>
      </c>
      <c r="CK656" s="129" t="s">
        <v>179</v>
      </c>
      <c r="CL656" s="129">
        <v>1.1599999999999999E-2</v>
      </c>
      <c r="CM656" s="129" t="s">
        <v>179</v>
      </c>
      <c r="CN656" s="129">
        <v>5.4000000000000003E-3</v>
      </c>
      <c r="CO656" s="129" t="s">
        <v>179</v>
      </c>
      <c r="CP656" s="129">
        <v>8.9999999999999998E-4</v>
      </c>
      <c r="CQ656" s="129" t="s">
        <v>179</v>
      </c>
      <c r="CR656" s="129">
        <v>3.3999999999999998E-3</v>
      </c>
      <c r="CS656" s="129" t="s">
        <v>179</v>
      </c>
      <c r="CT656" s="129">
        <v>2E-3</v>
      </c>
      <c r="CU656" s="129" t="s">
        <v>18</v>
      </c>
      <c r="CV656" s="129"/>
      <c r="CW656" s="129" t="s">
        <v>18</v>
      </c>
      <c r="CX656" s="129"/>
      <c r="CY656" s="129" t="s">
        <v>179</v>
      </c>
      <c r="CZ656" s="129">
        <v>5.9999999999999995E-4</v>
      </c>
      <c r="DA656" s="129" t="s">
        <v>179</v>
      </c>
      <c r="DB656" s="129">
        <v>5.9999999999999995E-4</v>
      </c>
      <c r="DC656" s="129" t="s">
        <v>179</v>
      </c>
      <c r="DD656" s="129">
        <v>5.9999999999999995E-4</v>
      </c>
      <c r="DE656" s="129" t="s">
        <v>179</v>
      </c>
      <c r="DF656" s="129">
        <v>5.9999999999999995E-4</v>
      </c>
      <c r="DG656" s="129" t="s">
        <v>179</v>
      </c>
      <c r="DH656" s="129">
        <v>4.0000000000000002E-4</v>
      </c>
      <c r="DI656" s="129" t="s">
        <v>179</v>
      </c>
      <c r="DJ656" s="129">
        <v>4.0000000000000002E-4</v>
      </c>
      <c r="DK656" s="129" t="s">
        <v>6227</v>
      </c>
      <c r="DL656" s="129" t="s">
        <v>59</v>
      </c>
      <c r="DM656" s="129"/>
      <c r="DN656" s="129"/>
      <c r="DO656" s="129"/>
      <c r="DP656" s="129"/>
      <c r="DQ656" s="129"/>
      <c r="DR656" s="129"/>
      <c r="DS656" s="129">
        <v>10</v>
      </c>
      <c r="DT656" s="129" t="s">
        <v>1596</v>
      </c>
    </row>
    <row r="657" spans="1:124">
      <c r="A657" s="129">
        <v>316</v>
      </c>
      <c r="B657" s="128">
        <v>44757.853472222225</v>
      </c>
      <c r="C657" s="129" t="s">
        <v>52</v>
      </c>
      <c r="D657" s="129">
        <v>0</v>
      </c>
      <c r="E657" s="129">
        <v>0</v>
      </c>
      <c r="F657" s="129">
        <v>0</v>
      </c>
      <c r="G657" s="129" t="s">
        <v>54</v>
      </c>
      <c r="H657" s="129" t="s">
        <v>55</v>
      </c>
      <c r="I657" s="129" t="s">
        <v>55</v>
      </c>
      <c r="J657" s="129" t="s">
        <v>55</v>
      </c>
      <c r="K657" s="129" t="s">
        <v>18</v>
      </c>
      <c r="L657" s="129">
        <v>90</v>
      </c>
      <c r="M657" s="129" t="s">
        <v>173</v>
      </c>
      <c r="N657" s="129">
        <v>0</v>
      </c>
      <c r="O657" s="129" t="s">
        <v>173</v>
      </c>
      <c r="P657" s="129">
        <v>0</v>
      </c>
      <c r="Q657" s="129" t="s">
        <v>173</v>
      </c>
      <c r="R657" s="129">
        <v>0</v>
      </c>
      <c r="S657" s="129">
        <v>2</v>
      </c>
      <c r="T657" s="129" t="s">
        <v>174</v>
      </c>
      <c r="U657" s="129">
        <v>3.5455000000000001</v>
      </c>
      <c r="V657" s="129">
        <v>0.64290000000000003</v>
      </c>
      <c r="W657" s="129" t="s">
        <v>6228</v>
      </c>
      <c r="X657" s="129">
        <v>0.3503</v>
      </c>
      <c r="Y657" s="129">
        <v>39.5426</v>
      </c>
      <c r="Z657" s="129">
        <v>0.35799999999999998</v>
      </c>
      <c r="AA657" s="129" t="s">
        <v>618</v>
      </c>
      <c r="AB657" s="129">
        <v>1.4999999999999999E-2</v>
      </c>
      <c r="AC657" s="129" t="s">
        <v>179</v>
      </c>
      <c r="AD657" s="129">
        <v>8.3999999999999995E-3</v>
      </c>
      <c r="AE657" s="129" t="s">
        <v>179</v>
      </c>
      <c r="AF657" s="129">
        <v>1.66E-2</v>
      </c>
      <c r="AG657" s="129">
        <v>0.1191</v>
      </c>
      <c r="AH657" s="129">
        <v>7.0000000000000001E-3</v>
      </c>
      <c r="AI657" s="129">
        <v>7.8822000000000001</v>
      </c>
      <c r="AJ657" s="129">
        <v>3.27E-2</v>
      </c>
      <c r="AK657" s="129">
        <v>0.55459999999999998</v>
      </c>
      <c r="AL657" s="129">
        <v>7.4999999999999997E-3</v>
      </c>
      <c r="AM657" s="129" t="s">
        <v>239</v>
      </c>
      <c r="AN657" s="129">
        <v>8.0000000000000002E-3</v>
      </c>
      <c r="AO657" s="129" t="s">
        <v>1309</v>
      </c>
      <c r="AP657" s="129">
        <v>3.7000000000000002E-3</v>
      </c>
      <c r="AQ657" s="129">
        <v>7.9399999999999998E-2</v>
      </c>
      <c r="AR657" s="129">
        <v>4.1999999999999997E-3</v>
      </c>
      <c r="AS657" s="129" t="s">
        <v>6229</v>
      </c>
      <c r="AT657" s="129">
        <v>2.23E-2</v>
      </c>
      <c r="AU657" s="129" t="s">
        <v>195</v>
      </c>
      <c r="AV657" s="129">
        <v>3.2000000000000002E-3</v>
      </c>
      <c r="AW657" s="129">
        <v>1.2999999999999999E-2</v>
      </c>
      <c r="AX657" s="129">
        <v>1.1000000000000001E-3</v>
      </c>
      <c r="AY657" s="129" t="s">
        <v>422</v>
      </c>
      <c r="AZ657" s="129">
        <v>6.9999999999999999E-4</v>
      </c>
      <c r="BA657" s="129">
        <v>5.0000000000000001E-3</v>
      </c>
      <c r="BB657" s="129">
        <v>5.9999999999999995E-4</v>
      </c>
      <c r="BC657" s="129" t="s">
        <v>267</v>
      </c>
      <c r="BD657" s="129">
        <v>4.0000000000000002E-4</v>
      </c>
      <c r="BE657" s="129" t="s">
        <v>179</v>
      </c>
      <c r="BF657" s="129">
        <v>2.9999999999999997E-4</v>
      </c>
      <c r="BG657" s="129" t="s">
        <v>179</v>
      </c>
      <c r="BH657" s="129">
        <v>1E-4</v>
      </c>
      <c r="BI657" s="129" t="s">
        <v>246</v>
      </c>
      <c r="BJ657" s="129">
        <v>2.0000000000000001E-4</v>
      </c>
      <c r="BK657" s="129">
        <v>1.2500000000000001E-2</v>
      </c>
      <c r="BL657" s="129">
        <v>5.0000000000000001E-4</v>
      </c>
      <c r="BM657" s="129">
        <v>2.5999999999999999E-3</v>
      </c>
      <c r="BN657" s="129">
        <v>2.9999999999999997E-4</v>
      </c>
      <c r="BO657" s="129" t="s">
        <v>287</v>
      </c>
      <c r="BP657" s="129">
        <v>5.9999999999999995E-4</v>
      </c>
      <c r="BQ657" s="129" t="s">
        <v>179</v>
      </c>
      <c r="BR657" s="129">
        <v>2.9999999999999997E-4</v>
      </c>
      <c r="BS657" s="129" t="s">
        <v>179</v>
      </c>
      <c r="BT657" s="129">
        <v>2.9999999999999997E-4</v>
      </c>
      <c r="BU657" s="129" t="s">
        <v>179</v>
      </c>
      <c r="BV657" s="129">
        <v>6.9999999999999999E-4</v>
      </c>
      <c r="BW657" s="129" t="s">
        <v>18</v>
      </c>
      <c r="BX657" s="129"/>
      <c r="BY657" s="129" t="s">
        <v>179</v>
      </c>
      <c r="BZ657" s="129">
        <v>1.1000000000000001E-3</v>
      </c>
      <c r="CA657" s="129" t="s">
        <v>179</v>
      </c>
      <c r="CB657" s="129">
        <v>8.0000000000000004E-4</v>
      </c>
      <c r="CC657" s="129" t="s">
        <v>179</v>
      </c>
      <c r="CD657" s="129">
        <v>1.9E-3</v>
      </c>
      <c r="CE657" s="129" t="s">
        <v>179</v>
      </c>
      <c r="CF657" s="129">
        <v>2.2000000000000001E-3</v>
      </c>
      <c r="CG657" s="129" t="s">
        <v>179</v>
      </c>
      <c r="CH657" s="129">
        <v>1E-4</v>
      </c>
      <c r="CI657" s="129" t="s">
        <v>179</v>
      </c>
      <c r="CJ657" s="129">
        <v>6.7999999999999996E-3</v>
      </c>
      <c r="CK657" s="129" t="s">
        <v>179</v>
      </c>
      <c r="CL657" s="129">
        <v>1.0500000000000001E-2</v>
      </c>
      <c r="CM657" s="129" t="s">
        <v>179</v>
      </c>
      <c r="CN657" s="129">
        <v>4.4000000000000003E-3</v>
      </c>
      <c r="CO657" s="129" t="s">
        <v>179</v>
      </c>
      <c r="CP657" s="129">
        <v>8.0000000000000004E-4</v>
      </c>
      <c r="CQ657" s="129" t="s">
        <v>179</v>
      </c>
      <c r="CR657" s="129">
        <v>3.0999999999999999E-3</v>
      </c>
      <c r="CS657" s="129" t="s">
        <v>179</v>
      </c>
      <c r="CT657" s="129">
        <v>1.8E-3</v>
      </c>
      <c r="CU657" s="129" t="s">
        <v>179</v>
      </c>
      <c r="CV657" s="129">
        <v>8.0000000000000004E-4</v>
      </c>
      <c r="CW657" s="129" t="s">
        <v>18</v>
      </c>
      <c r="CX657" s="129"/>
      <c r="CY657" s="129" t="s">
        <v>179</v>
      </c>
      <c r="CZ657" s="129">
        <v>5.9999999999999995E-4</v>
      </c>
      <c r="DA657" s="129" t="s">
        <v>179</v>
      </c>
      <c r="DB657" s="129">
        <v>5.0000000000000001E-4</v>
      </c>
      <c r="DC657" s="129" t="s">
        <v>179</v>
      </c>
      <c r="DD657" s="129">
        <v>5.0000000000000001E-4</v>
      </c>
      <c r="DE657" s="129" t="s">
        <v>179</v>
      </c>
      <c r="DF657" s="129">
        <v>5.9999999999999995E-4</v>
      </c>
      <c r="DG657" s="129" t="s">
        <v>179</v>
      </c>
      <c r="DH657" s="129">
        <v>4.0000000000000002E-4</v>
      </c>
      <c r="DI657" s="129" t="s">
        <v>179</v>
      </c>
      <c r="DJ657" s="129">
        <v>4.0000000000000002E-4</v>
      </c>
      <c r="DK657" s="129" t="s">
        <v>6227</v>
      </c>
      <c r="DL657" s="129" t="s">
        <v>59</v>
      </c>
      <c r="DM657" s="129"/>
      <c r="DN657" s="129"/>
      <c r="DO657" s="129"/>
      <c r="DP657" s="129"/>
      <c r="DQ657" s="129"/>
      <c r="DR657" s="129"/>
      <c r="DS657" s="129">
        <v>29</v>
      </c>
      <c r="DT657" s="129" t="s">
        <v>5997</v>
      </c>
    </row>
    <row r="658" spans="1:124">
      <c r="A658" s="129">
        <v>317</v>
      </c>
      <c r="B658" s="128">
        <v>44757.855555555558</v>
      </c>
      <c r="C658" s="129" t="s">
        <v>52</v>
      </c>
      <c r="D658" s="129">
        <v>0</v>
      </c>
      <c r="E658" s="129">
        <v>0</v>
      </c>
      <c r="F658" s="129">
        <v>0</v>
      </c>
      <c r="G658" s="129" t="s">
        <v>54</v>
      </c>
      <c r="H658" s="129" t="s">
        <v>55</v>
      </c>
      <c r="I658" s="129" t="s">
        <v>55</v>
      </c>
      <c r="J658" s="129" t="s">
        <v>55</v>
      </c>
      <c r="K658" s="129" t="s">
        <v>18</v>
      </c>
      <c r="L658" s="129">
        <v>90</v>
      </c>
      <c r="M658" s="129" t="s">
        <v>173</v>
      </c>
      <c r="N658" s="129">
        <v>0</v>
      </c>
      <c r="O658" s="129" t="s">
        <v>173</v>
      </c>
      <c r="P658" s="129">
        <v>0</v>
      </c>
      <c r="Q658" s="129" t="s">
        <v>173</v>
      </c>
      <c r="R658" s="129">
        <v>0</v>
      </c>
      <c r="S658" s="129">
        <v>2</v>
      </c>
      <c r="T658" s="129" t="s">
        <v>174</v>
      </c>
      <c r="U658" s="129">
        <v>3.1871999999999998</v>
      </c>
      <c r="V658" s="129">
        <v>0.67849999999999999</v>
      </c>
      <c r="W658" s="129" t="s">
        <v>6230</v>
      </c>
      <c r="X658" s="129">
        <v>0.34310000000000002</v>
      </c>
      <c r="Y658" s="129">
        <v>38.233800000000002</v>
      </c>
      <c r="Z658" s="129">
        <v>0.35659999999999997</v>
      </c>
      <c r="AA658" s="129" t="s">
        <v>4097</v>
      </c>
      <c r="AB658" s="129">
        <v>1.67E-2</v>
      </c>
      <c r="AC658" s="129" t="s">
        <v>6231</v>
      </c>
      <c r="AD658" s="129">
        <v>1.09E-2</v>
      </c>
      <c r="AE658" s="129" t="s">
        <v>3625</v>
      </c>
      <c r="AF658" s="129">
        <v>2.0299999999999999E-2</v>
      </c>
      <c r="AG658" s="129">
        <v>0.14050000000000001</v>
      </c>
      <c r="AH658" s="129">
        <v>7.6E-3</v>
      </c>
      <c r="AI658" s="129">
        <v>8.0762</v>
      </c>
      <c r="AJ658" s="129">
        <v>3.3799999999999997E-2</v>
      </c>
      <c r="AK658" s="129">
        <v>0.81579999999999997</v>
      </c>
      <c r="AL658" s="129">
        <v>8.8999999999999999E-3</v>
      </c>
      <c r="AM658" s="129" t="s">
        <v>2293</v>
      </c>
      <c r="AN658" s="129">
        <v>8.9999999999999993E-3</v>
      </c>
      <c r="AO658" s="129" t="s">
        <v>564</v>
      </c>
      <c r="AP658" s="129">
        <v>4.4000000000000003E-3</v>
      </c>
      <c r="AQ658" s="129">
        <v>0.10829999999999999</v>
      </c>
      <c r="AR658" s="129">
        <v>5.0000000000000001E-3</v>
      </c>
      <c r="AS658" s="129" t="s">
        <v>6232</v>
      </c>
      <c r="AT658" s="129">
        <v>2.87E-2</v>
      </c>
      <c r="AU658" s="129" t="s">
        <v>179</v>
      </c>
      <c r="AV658" s="129">
        <v>4.0000000000000001E-3</v>
      </c>
      <c r="AW658" s="129">
        <v>6.1000000000000004E-3</v>
      </c>
      <c r="AX658" s="129">
        <v>8.9999999999999998E-4</v>
      </c>
      <c r="AY658" s="129" t="s">
        <v>537</v>
      </c>
      <c r="AZ658" s="129">
        <v>6.9999999999999999E-4</v>
      </c>
      <c r="BA658" s="129">
        <v>7.6E-3</v>
      </c>
      <c r="BB658" s="129">
        <v>6.9999999999999999E-4</v>
      </c>
      <c r="BC658" s="129" t="s">
        <v>267</v>
      </c>
      <c r="BD658" s="129">
        <v>5.0000000000000001E-4</v>
      </c>
      <c r="BE658" s="129" t="s">
        <v>245</v>
      </c>
      <c r="BF658" s="129">
        <v>4.0000000000000002E-4</v>
      </c>
      <c r="BG658" s="129" t="s">
        <v>179</v>
      </c>
      <c r="BH658" s="129">
        <v>1E-4</v>
      </c>
      <c r="BI658" s="129" t="s">
        <v>318</v>
      </c>
      <c r="BJ658" s="129">
        <v>2.0000000000000001E-4</v>
      </c>
      <c r="BK658" s="129">
        <v>1.2699999999999999E-2</v>
      </c>
      <c r="BL658" s="129">
        <v>5.0000000000000001E-4</v>
      </c>
      <c r="BM658" s="129">
        <v>3.2000000000000002E-3</v>
      </c>
      <c r="BN658" s="129">
        <v>2.9999999999999997E-4</v>
      </c>
      <c r="BO658" s="129" t="s">
        <v>490</v>
      </c>
      <c r="BP658" s="129">
        <v>5.9999999999999995E-4</v>
      </c>
      <c r="BQ658" s="129" t="s">
        <v>179</v>
      </c>
      <c r="BR658" s="129">
        <v>2.9999999999999997E-4</v>
      </c>
      <c r="BS658" s="129" t="s">
        <v>179</v>
      </c>
      <c r="BT658" s="129">
        <v>4.0000000000000002E-4</v>
      </c>
      <c r="BU658" s="129" t="s">
        <v>179</v>
      </c>
      <c r="BV658" s="129">
        <v>6.9999999999999999E-4</v>
      </c>
      <c r="BW658" s="129" t="s">
        <v>18</v>
      </c>
      <c r="BX658" s="129"/>
      <c r="BY658" s="129" t="s">
        <v>18</v>
      </c>
      <c r="BZ658" s="129"/>
      <c r="CA658" s="129" t="s">
        <v>179</v>
      </c>
      <c r="CB658" s="129">
        <v>8.0000000000000004E-4</v>
      </c>
      <c r="CC658" s="129" t="s">
        <v>179</v>
      </c>
      <c r="CD658" s="129">
        <v>2E-3</v>
      </c>
      <c r="CE658" s="129" t="s">
        <v>179</v>
      </c>
      <c r="CF658" s="129">
        <v>2.3E-3</v>
      </c>
      <c r="CG658" s="129" t="s">
        <v>216</v>
      </c>
      <c r="CH658" s="129">
        <v>1E-4</v>
      </c>
      <c r="CI658" s="129" t="s">
        <v>179</v>
      </c>
      <c r="CJ658" s="129">
        <v>6.8999999999999999E-3</v>
      </c>
      <c r="CK658" s="129" t="s">
        <v>179</v>
      </c>
      <c r="CL658" s="129">
        <v>1.0999999999999999E-2</v>
      </c>
      <c r="CM658" s="129" t="s">
        <v>179</v>
      </c>
      <c r="CN658" s="129">
        <v>4.7999999999999996E-3</v>
      </c>
      <c r="CO658" s="129" t="s">
        <v>179</v>
      </c>
      <c r="CP658" s="129">
        <v>8.0000000000000004E-4</v>
      </c>
      <c r="CQ658" s="129" t="s">
        <v>179</v>
      </c>
      <c r="CR658" s="129">
        <v>3.3999999999999998E-3</v>
      </c>
      <c r="CS658" s="129" t="s">
        <v>179</v>
      </c>
      <c r="CT658" s="129">
        <v>1.9E-3</v>
      </c>
      <c r="CU658" s="129" t="s">
        <v>18</v>
      </c>
      <c r="CV658" s="129"/>
      <c r="CW658" s="129" t="s">
        <v>18</v>
      </c>
      <c r="CX658" s="129"/>
      <c r="CY658" s="129" t="s">
        <v>179</v>
      </c>
      <c r="CZ658" s="129">
        <v>5.9999999999999995E-4</v>
      </c>
      <c r="DA658" s="129" t="s">
        <v>179</v>
      </c>
      <c r="DB658" s="129">
        <v>5.9999999999999995E-4</v>
      </c>
      <c r="DC658" s="129" t="s">
        <v>179</v>
      </c>
      <c r="DD658" s="129">
        <v>5.9999999999999995E-4</v>
      </c>
      <c r="DE658" s="129" t="s">
        <v>179</v>
      </c>
      <c r="DF658" s="129">
        <v>5.9999999999999995E-4</v>
      </c>
      <c r="DG658" s="129" t="s">
        <v>179</v>
      </c>
      <c r="DH658" s="129">
        <v>4.0000000000000002E-4</v>
      </c>
      <c r="DI658" s="129" t="s">
        <v>179</v>
      </c>
      <c r="DJ658" s="129">
        <v>4.0000000000000002E-4</v>
      </c>
      <c r="DK658" s="129" t="s">
        <v>6227</v>
      </c>
      <c r="DL658" s="129" t="s">
        <v>59</v>
      </c>
      <c r="DM658" s="129"/>
      <c r="DN658" s="129"/>
      <c r="DO658" s="129"/>
      <c r="DP658" s="129"/>
      <c r="DQ658" s="129"/>
      <c r="DR658" s="129"/>
      <c r="DS658" s="129">
        <v>56</v>
      </c>
      <c r="DT658" s="129" t="s">
        <v>1752</v>
      </c>
    </row>
    <row r="659" spans="1:124">
      <c r="A659" s="129">
        <v>318</v>
      </c>
      <c r="B659" s="128">
        <v>44757.856944444444</v>
      </c>
      <c r="C659" s="129" t="s">
        <v>52</v>
      </c>
      <c r="D659" s="129">
        <v>0</v>
      </c>
      <c r="E659" s="129">
        <v>0</v>
      </c>
      <c r="F659" s="129">
        <v>0</v>
      </c>
      <c r="G659" s="129" t="s">
        <v>54</v>
      </c>
      <c r="H659" s="129" t="s">
        <v>55</v>
      </c>
      <c r="I659" s="129" t="s">
        <v>55</v>
      </c>
      <c r="J659" s="129" t="s">
        <v>55</v>
      </c>
      <c r="K659" s="129" t="s">
        <v>18</v>
      </c>
      <c r="L659" s="129">
        <v>90</v>
      </c>
      <c r="M659" s="129" t="s">
        <v>173</v>
      </c>
      <c r="N659" s="129">
        <v>0</v>
      </c>
      <c r="O659" s="129" t="s">
        <v>173</v>
      </c>
      <c r="P659" s="129">
        <v>0</v>
      </c>
      <c r="Q659" s="129" t="s">
        <v>173</v>
      </c>
      <c r="R659" s="129">
        <v>0</v>
      </c>
      <c r="S659" s="129">
        <v>2</v>
      </c>
      <c r="T659" s="129" t="s">
        <v>174</v>
      </c>
      <c r="U659" s="129">
        <v>2.7749000000000001</v>
      </c>
      <c r="V659" s="129">
        <v>0.64239999999999997</v>
      </c>
      <c r="W659" s="129" t="s">
        <v>6233</v>
      </c>
      <c r="X659" s="129">
        <v>0.35349999999999998</v>
      </c>
      <c r="Y659" s="129">
        <v>38.313899999999997</v>
      </c>
      <c r="Z659" s="129">
        <v>0.35470000000000002</v>
      </c>
      <c r="AA659" s="129" t="s">
        <v>6234</v>
      </c>
      <c r="AB659" s="129">
        <v>1.6E-2</v>
      </c>
      <c r="AC659" s="129" t="s">
        <v>179</v>
      </c>
      <c r="AD659" s="129">
        <v>9.1999999999999998E-3</v>
      </c>
      <c r="AE659" s="129" t="s">
        <v>179</v>
      </c>
      <c r="AF659" s="129">
        <v>1.83E-2</v>
      </c>
      <c r="AG659" s="129">
        <v>0.1409</v>
      </c>
      <c r="AH659" s="129">
        <v>7.4999999999999997E-3</v>
      </c>
      <c r="AI659" s="129">
        <v>8.1631</v>
      </c>
      <c r="AJ659" s="129">
        <v>3.3700000000000001E-2</v>
      </c>
      <c r="AK659" s="129">
        <v>0.62219999999999998</v>
      </c>
      <c r="AL659" s="129">
        <v>7.9000000000000008E-3</v>
      </c>
      <c r="AM659" s="129" t="s">
        <v>568</v>
      </c>
      <c r="AN659" s="129">
        <v>8.0999999999999996E-3</v>
      </c>
      <c r="AO659" s="129" t="s">
        <v>326</v>
      </c>
      <c r="AP659" s="129">
        <v>4.0000000000000001E-3</v>
      </c>
      <c r="AQ659" s="129">
        <v>0.14319999999999999</v>
      </c>
      <c r="AR659" s="129">
        <v>5.4999999999999997E-3</v>
      </c>
      <c r="AS659" s="129" t="s">
        <v>6235</v>
      </c>
      <c r="AT659" s="129">
        <v>2.5499999999999998E-2</v>
      </c>
      <c r="AU659" s="129" t="s">
        <v>344</v>
      </c>
      <c r="AV659" s="129">
        <v>3.5999999999999999E-3</v>
      </c>
      <c r="AW659" s="129">
        <v>7.0000000000000001E-3</v>
      </c>
      <c r="AX659" s="129">
        <v>1E-3</v>
      </c>
      <c r="AY659" s="129" t="s">
        <v>270</v>
      </c>
      <c r="AZ659" s="129">
        <v>6.9999999999999999E-4</v>
      </c>
      <c r="BA659" s="129">
        <v>5.5999999999999999E-3</v>
      </c>
      <c r="BB659" s="129">
        <v>6.9999999999999999E-4</v>
      </c>
      <c r="BC659" s="129" t="s">
        <v>191</v>
      </c>
      <c r="BD659" s="129">
        <v>5.0000000000000001E-4</v>
      </c>
      <c r="BE659" s="129" t="s">
        <v>245</v>
      </c>
      <c r="BF659" s="129">
        <v>4.0000000000000002E-4</v>
      </c>
      <c r="BG659" s="129" t="s">
        <v>179</v>
      </c>
      <c r="BH659" s="129">
        <v>1E-4</v>
      </c>
      <c r="BI659" s="129" t="s">
        <v>318</v>
      </c>
      <c r="BJ659" s="129">
        <v>2.0000000000000001E-4</v>
      </c>
      <c r="BK659" s="129">
        <v>1.35E-2</v>
      </c>
      <c r="BL659" s="129">
        <v>5.0000000000000001E-4</v>
      </c>
      <c r="BM659" s="129">
        <v>2.5000000000000001E-3</v>
      </c>
      <c r="BN659" s="129">
        <v>2.9999999999999997E-4</v>
      </c>
      <c r="BO659" s="129" t="s">
        <v>244</v>
      </c>
      <c r="BP659" s="129">
        <v>5.9999999999999995E-4</v>
      </c>
      <c r="BQ659" s="129" t="s">
        <v>179</v>
      </c>
      <c r="BR659" s="129">
        <v>2.9999999999999997E-4</v>
      </c>
      <c r="BS659" s="129" t="s">
        <v>179</v>
      </c>
      <c r="BT659" s="129">
        <v>4.0000000000000002E-4</v>
      </c>
      <c r="BU659" s="129" t="s">
        <v>179</v>
      </c>
      <c r="BV659" s="129">
        <v>6.9999999999999999E-4</v>
      </c>
      <c r="BW659" s="129" t="s">
        <v>179</v>
      </c>
      <c r="BX659" s="129">
        <v>8.9999999999999998E-4</v>
      </c>
      <c r="BY659" s="129" t="s">
        <v>179</v>
      </c>
      <c r="BZ659" s="129">
        <v>1.1000000000000001E-3</v>
      </c>
      <c r="CA659" s="129" t="s">
        <v>179</v>
      </c>
      <c r="CB659" s="129">
        <v>8.0000000000000004E-4</v>
      </c>
      <c r="CC659" s="129" t="s">
        <v>179</v>
      </c>
      <c r="CD659" s="129">
        <v>2E-3</v>
      </c>
      <c r="CE659" s="129" t="s">
        <v>179</v>
      </c>
      <c r="CF659" s="129">
        <v>2.2000000000000001E-3</v>
      </c>
      <c r="CG659" s="129" t="s">
        <v>216</v>
      </c>
      <c r="CH659" s="129">
        <v>1E-4</v>
      </c>
      <c r="CI659" s="129" t="s">
        <v>179</v>
      </c>
      <c r="CJ659" s="129">
        <v>6.7999999999999996E-3</v>
      </c>
      <c r="CK659" s="129" t="s">
        <v>179</v>
      </c>
      <c r="CL659" s="129">
        <v>1.0800000000000001E-2</v>
      </c>
      <c r="CM659" s="129" t="s">
        <v>179</v>
      </c>
      <c r="CN659" s="129">
        <v>5.1000000000000004E-3</v>
      </c>
      <c r="CO659" s="129" t="s">
        <v>179</v>
      </c>
      <c r="CP659" s="129">
        <v>8.0000000000000004E-4</v>
      </c>
      <c r="CQ659" s="129" t="s">
        <v>179</v>
      </c>
      <c r="CR659" s="129">
        <v>3.2000000000000002E-3</v>
      </c>
      <c r="CS659" s="129" t="s">
        <v>179</v>
      </c>
      <c r="CT659" s="129">
        <v>1.9E-3</v>
      </c>
      <c r="CU659" s="129" t="s">
        <v>18</v>
      </c>
      <c r="CV659" s="129"/>
      <c r="CW659" s="129" t="s">
        <v>18</v>
      </c>
      <c r="CX659" s="129"/>
      <c r="CY659" s="129" t="s">
        <v>179</v>
      </c>
      <c r="CZ659" s="129">
        <v>5.0000000000000001E-4</v>
      </c>
      <c r="DA659" s="129" t="s">
        <v>179</v>
      </c>
      <c r="DB659" s="129">
        <v>5.0000000000000001E-4</v>
      </c>
      <c r="DC659" s="129" t="s">
        <v>179</v>
      </c>
      <c r="DD659" s="129">
        <v>5.9999999999999995E-4</v>
      </c>
      <c r="DE659" s="129" t="s">
        <v>179</v>
      </c>
      <c r="DF659" s="129">
        <v>5.9999999999999995E-4</v>
      </c>
      <c r="DG659" s="129" t="s">
        <v>179</v>
      </c>
      <c r="DH659" s="129">
        <v>4.0000000000000002E-4</v>
      </c>
      <c r="DI659" s="129" t="s">
        <v>179</v>
      </c>
      <c r="DJ659" s="129">
        <v>4.0000000000000002E-4</v>
      </c>
      <c r="DK659" s="129" t="s">
        <v>6227</v>
      </c>
      <c r="DL659" s="129" t="s">
        <v>59</v>
      </c>
      <c r="DM659" s="129"/>
      <c r="DN659" s="129"/>
      <c r="DO659" s="129"/>
      <c r="DP659" s="129"/>
      <c r="DQ659" s="129"/>
      <c r="DR659" s="129"/>
      <c r="DS659" s="129">
        <v>72</v>
      </c>
      <c r="DT659" s="129" t="s">
        <v>2631</v>
      </c>
    </row>
    <row r="660" spans="1:124">
      <c r="A660" s="129">
        <v>319</v>
      </c>
      <c r="B660" s="128">
        <v>44757.859027777777</v>
      </c>
      <c r="C660" s="129" t="s">
        <v>52</v>
      </c>
      <c r="D660" s="129">
        <v>0</v>
      </c>
      <c r="E660" s="129">
        <v>0</v>
      </c>
      <c r="F660" s="129">
        <v>0</v>
      </c>
      <c r="G660" s="129" t="s">
        <v>54</v>
      </c>
      <c r="H660" s="129" t="s">
        <v>55</v>
      </c>
      <c r="I660" s="129" t="s">
        <v>55</v>
      </c>
      <c r="J660" s="129" t="s">
        <v>55</v>
      </c>
      <c r="K660" s="129" t="s">
        <v>18</v>
      </c>
      <c r="L660" s="129">
        <v>90</v>
      </c>
      <c r="M660" s="129" t="s">
        <v>173</v>
      </c>
      <c r="N660" s="129">
        <v>0</v>
      </c>
      <c r="O660" s="129" t="s">
        <v>173</v>
      </c>
      <c r="P660" s="129">
        <v>0</v>
      </c>
      <c r="Q660" s="129" t="s">
        <v>173</v>
      </c>
      <c r="R660" s="129">
        <v>0</v>
      </c>
      <c r="S660" s="129">
        <v>2</v>
      </c>
      <c r="T660" s="129" t="s">
        <v>174</v>
      </c>
      <c r="U660" s="129">
        <v>4.5469999999999997</v>
      </c>
      <c r="V660" s="129">
        <v>0.68020000000000003</v>
      </c>
      <c r="W660" s="129" t="s">
        <v>6236</v>
      </c>
      <c r="X660" s="129">
        <v>0.33989999999999998</v>
      </c>
      <c r="Y660" s="129">
        <v>40.894500000000001</v>
      </c>
      <c r="Z660" s="129">
        <v>0.3669</v>
      </c>
      <c r="AA660" s="129" t="s">
        <v>417</v>
      </c>
      <c r="AB660" s="129">
        <v>1.5599999999999999E-2</v>
      </c>
      <c r="AC660" s="129" t="s">
        <v>179</v>
      </c>
      <c r="AD660" s="129">
        <v>8.6E-3</v>
      </c>
      <c r="AE660" s="129" t="s">
        <v>179</v>
      </c>
      <c r="AF660" s="129">
        <v>1.6799999999999999E-2</v>
      </c>
      <c r="AG660" s="129">
        <v>0.14929999999999999</v>
      </c>
      <c r="AH660" s="129">
        <v>7.7000000000000002E-3</v>
      </c>
      <c r="AI660" s="129">
        <v>8.0465999999999998</v>
      </c>
      <c r="AJ660" s="129">
        <v>3.3300000000000003E-2</v>
      </c>
      <c r="AK660" s="129">
        <v>0.75190000000000001</v>
      </c>
      <c r="AL660" s="129">
        <v>8.6E-3</v>
      </c>
      <c r="AM660" s="129" t="s">
        <v>1960</v>
      </c>
      <c r="AN660" s="129">
        <v>8.6E-3</v>
      </c>
      <c r="AO660" s="129" t="s">
        <v>585</v>
      </c>
      <c r="AP660" s="129">
        <v>4.3E-3</v>
      </c>
      <c r="AQ660" s="129">
        <v>0.10580000000000001</v>
      </c>
      <c r="AR660" s="129">
        <v>4.8999999999999998E-3</v>
      </c>
      <c r="AS660" s="129" t="s">
        <v>6237</v>
      </c>
      <c r="AT660" s="129">
        <v>2.5600000000000001E-2</v>
      </c>
      <c r="AU660" s="129" t="s">
        <v>450</v>
      </c>
      <c r="AV660" s="129">
        <v>3.5999999999999999E-3</v>
      </c>
      <c r="AW660" s="129">
        <v>8.3999999999999995E-3</v>
      </c>
      <c r="AX660" s="129">
        <v>1E-3</v>
      </c>
      <c r="AY660" s="129" t="s">
        <v>465</v>
      </c>
      <c r="AZ660" s="129">
        <v>6.9999999999999999E-4</v>
      </c>
      <c r="BA660" s="129">
        <v>6.7000000000000002E-3</v>
      </c>
      <c r="BB660" s="129">
        <v>6.9999999999999999E-4</v>
      </c>
      <c r="BC660" s="129" t="s">
        <v>245</v>
      </c>
      <c r="BD660" s="129">
        <v>4.0000000000000002E-4</v>
      </c>
      <c r="BE660" s="129" t="s">
        <v>179</v>
      </c>
      <c r="BF660" s="129">
        <v>2.9999999999999997E-4</v>
      </c>
      <c r="BG660" s="129" t="s">
        <v>179</v>
      </c>
      <c r="BH660" s="129">
        <v>1E-4</v>
      </c>
      <c r="BI660" s="129" t="s">
        <v>179</v>
      </c>
      <c r="BJ660" s="129">
        <v>2.0000000000000001E-4</v>
      </c>
      <c r="BK660" s="129">
        <v>1.21E-2</v>
      </c>
      <c r="BL660" s="129">
        <v>5.0000000000000001E-4</v>
      </c>
      <c r="BM660" s="129">
        <v>3.0000000000000001E-3</v>
      </c>
      <c r="BN660" s="129">
        <v>2.9999999999999997E-4</v>
      </c>
      <c r="BO660" s="129" t="s">
        <v>242</v>
      </c>
      <c r="BP660" s="129">
        <v>5.0000000000000001E-4</v>
      </c>
      <c r="BQ660" s="129" t="s">
        <v>179</v>
      </c>
      <c r="BR660" s="129">
        <v>2.9999999999999997E-4</v>
      </c>
      <c r="BS660" s="129" t="s">
        <v>179</v>
      </c>
      <c r="BT660" s="129">
        <v>2.9999999999999997E-4</v>
      </c>
      <c r="BU660" s="129" t="s">
        <v>179</v>
      </c>
      <c r="BV660" s="129">
        <v>6.9999999999999999E-4</v>
      </c>
      <c r="BW660" s="129" t="s">
        <v>179</v>
      </c>
      <c r="BX660" s="129">
        <v>8.9999999999999998E-4</v>
      </c>
      <c r="BY660" s="129" t="s">
        <v>179</v>
      </c>
      <c r="BZ660" s="129">
        <v>1.1000000000000001E-3</v>
      </c>
      <c r="CA660" s="129" t="s">
        <v>179</v>
      </c>
      <c r="CB660" s="129">
        <v>8.0000000000000004E-4</v>
      </c>
      <c r="CC660" s="129" t="s">
        <v>179</v>
      </c>
      <c r="CD660" s="129">
        <v>2E-3</v>
      </c>
      <c r="CE660" s="129" t="s">
        <v>179</v>
      </c>
      <c r="CF660" s="129">
        <v>2.3E-3</v>
      </c>
      <c r="CG660" s="129" t="s">
        <v>179</v>
      </c>
      <c r="CH660" s="129">
        <v>1E-4</v>
      </c>
      <c r="CI660" s="129" t="s">
        <v>179</v>
      </c>
      <c r="CJ660" s="129">
        <v>6.7999999999999996E-3</v>
      </c>
      <c r="CK660" s="129" t="s">
        <v>179</v>
      </c>
      <c r="CL660" s="129">
        <v>1.09E-2</v>
      </c>
      <c r="CM660" s="129" t="s">
        <v>179</v>
      </c>
      <c r="CN660" s="129">
        <v>3.3999999999999998E-3</v>
      </c>
      <c r="CO660" s="129" t="s">
        <v>179</v>
      </c>
      <c r="CP660" s="129">
        <v>8.0000000000000004E-4</v>
      </c>
      <c r="CQ660" s="129" t="s">
        <v>179</v>
      </c>
      <c r="CR660" s="129">
        <v>3.3E-3</v>
      </c>
      <c r="CS660" s="129" t="s">
        <v>179</v>
      </c>
      <c r="CT660" s="129">
        <v>1.8E-3</v>
      </c>
      <c r="CU660" s="129" t="s">
        <v>18</v>
      </c>
      <c r="CV660" s="129"/>
      <c r="CW660" s="129" t="s">
        <v>18</v>
      </c>
      <c r="CX660" s="129"/>
      <c r="CY660" s="129" t="s">
        <v>179</v>
      </c>
      <c r="CZ660" s="129">
        <v>5.9999999999999995E-4</v>
      </c>
      <c r="DA660" s="129" t="s">
        <v>179</v>
      </c>
      <c r="DB660" s="129">
        <v>5.0000000000000001E-4</v>
      </c>
      <c r="DC660" s="129" t="s">
        <v>179</v>
      </c>
      <c r="DD660" s="129">
        <v>5.9999999999999995E-4</v>
      </c>
      <c r="DE660" s="129" t="s">
        <v>179</v>
      </c>
      <c r="DF660" s="129">
        <v>5.9999999999999995E-4</v>
      </c>
      <c r="DG660" s="129" t="s">
        <v>179</v>
      </c>
      <c r="DH660" s="129">
        <v>4.0000000000000002E-4</v>
      </c>
      <c r="DI660" s="129" t="s">
        <v>179</v>
      </c>
      <c r="DJ660" s="129">
        <v>2.9999999999999997E-4</v>
      </c>
      <c r="DK660" s="129" t="s">
        <v>6227</v>
      </c>
      <c r="DL660" s="129" t="s">
        <v>59</v>
      </c>
      <c r="DM660" s="129"/>
      <c r="DN660" s="129"/>
      <c r="DO660" s="129"/>
      <c r="DP660" s="129"/>
      <c r="DQ660" s="129"/>
      <c r="DR660" s="129"/>
      <c r="DS660" s="129">
        <v>101</v>
      </c>
      <c r="DT660" s="129" t="s">
        <v>5982</v>
      </c>
    </row>
    <row r="661" spans="1:124">
      <c r="A661" s="129">
        <v>320</v>
      </c>
      <c r="B661" s="128">
        <v>44757.861111111109</v>
      </c>
      <c r="C661" s="129" t="s">
        <v>52</v>
      </c>
      <c r="D661" s="129">
        <v>0</v>
      </c>
      <c r="E661" s="129">
        <v>0</v>
      </c>
      <c r="F661" s="129">
        <v>0</v>
      </c>
      <c r="G661" s="129" t="s">
        <v>54</v>
      </c>
      <c r="H661" s="129" t="s">
        <v>55</v>
      </c>
      <c r="I661" s="129" t="s">
        <v>55</v>
      </c>
      <c r="J661" s="129" t="s">
        <v>55</v>
      </c>
      <c r="K661" s="129" t="s">
        <v>18</v>
      </c>
      <c r="L661" s="129">
        <v>90</v>
      </c>
      <c r="M661" s="129" t="s">
        <v>173</v>
      </c>
      <c r="N661" s="129">
        <v>0</v>
      </c>
      <c r="O661" s="129" t="s">
        <v>173</v>
      </c>
      <c r="P661" s="129">
        <v>0</v>
      </c>
      <c r="Q661" s="129" t="s">
        <v>173</v>
      </c>
      <c r="R661" s="129">
        <v>0</v>
      </c>
      <c r="S661" s="129">
        <v>2</v>
      </c>
      <c r="T661" s="129" t="s">
        <v>174</v>
      </c>
      <c r="U661" s="129">
        <v>2.6644999999999999</v>
      </c>
      <c r="V661" s="129">
        <v>0.63290000000000002</v>
      </c>
      <c r="W661" s="129" t="s">
        <v>6238</v>
      </c>
      <c r="X661" s="129">
        <v>0.34420000000000001</v>
      </c>
      <c r="Y661" s="129">
        <v>38.672699999999999</v>
      </c>
      <c r="Z661" s="129">
        <v>0.35699999999999998</v>
      </c>
      <c r="AA661" s="129" t="s">
        <v>2700</v>
      </c>
      <c r="AB661" s="129">
        <v>1.5699999999999999E-2</v>
      </c>
      <c r="AC661" s="129" t="s">
        <v>179</v>
      </c>
      <c r="AD661" s="129">
        <v>8.8000000000000005E-3</v>
      </c>
      <c r="AE661" s="129" t="s">
        <v>179</v>
      </c>
      <c r="AF661" s="129">
        <v>1.7999999999999999E-2</v>
      </c>
      <c r="AG661" s="129">
        <v>0.2661</v>
      </c>
      <c r="AH661" s="129">
        <v>8.9999999999999993E-3</v>
      </c>
      <c r="AI661" s="129">
        <v>7.6597999999999997</v>
      </c>
      <c r="AJ661" s="129">
        <v>3.27E-2</v>
      </c>
      <c r="AK661" s="129">
        <v>0.77200000000000002</v>
      </c>
      <c r="AL661" s="129">
        <v>8.6E-3</v>
      </c>
      <c r="AM661" s="129" t="s">
        <v>933</v>
      </c>
      <c r="AN661" s="129">
        <v>8.8000000000000005E-3</v>
      </c>
      <c r="AO661" s="129" t="s">
        <v>1701</v>
      </c>
      <c r="AP661" s="129">
        <v>4.1999999999999997E-3</v>
      </c>
      <c r="AQ661" s="129">
        <v>9.98E-2</v>
      </c>
      <c r="AR661" s="129">
        <v>4.7999999999999996E-3</v>
      </c>
      <c r="AS661" s="129" t="s">
        <v>6239</v>
      </c>
      <c r="AT661" s="129">
        <v>2.6700000000000002E-2</v>
      </c>
      <c r="AU661" s="129" t="s">
        <v>179</v>
      </c>
      <c r="AV661" s="129">
        <v>3.8E-3</v>
      </c>
      <c r="AW661" s="129">
        <v>4.3E-3</v>
      </c>
      <c r="AX661" s="129">
        <v>8.0000000000000004E-4</v>
      </c>
      <c r="AY661" s="129" t="s">
        <v>418</v>
      </c>
      <c r="AZ661" s="129">
        <v>6.9999999999999999E-4</v>
      </c>
      <c r="BA661" s="129">
        <v>6.1999999999999998E-3</v>
      </c>
      <c r="BB661" s="129">
        <v>6.9999999999999999E-4</v>
      </c>
      <c r="BC661" s="129" t="s">
        <v>285</v>
      </c>
      <c r="BD661" s="129">
        <v>5.0000000000000001E-4</v>
      </c>
      <c r="BE661" s="129" t="s">
        <v>212</v>
      </c>
      <c r="BF661" s="129">
        <v>2.9999999999999997E-4</v>
      </c>
      <c r="BG661" s="129" t="s">
        <v>179</v>
      </c>
      <c r="BH661" s="129">
        <v>1E-4</v>
      </c>
      <c r="BI661" s="129" t="s">
        <v>516</v>
      </c>
      <c r="BJ661" s="129">
        <v>2.0000000000000001E-4</v>
      </c>
      <c r="BK661" s="129">
        <v>1.2500000000000001E-2</v>
      </c>
      <c r="BL661" s="129">
        <v>5.0000000000000001E-4</v>
      </c>
      <c r="BM661" s="129">
        <v>3.0999999999999999E-3</v>
      </c>
      <c r="BN661" s="129">
        <v>2.9999999999999997E-4</v>
      </c>
      <c r="BO661" s="129" t="s">
        <v>432</v>
      </c>
      <c r="BP661" s="129">
        <v>5.9999999999999995E-4</v>
      </c>
      <c r="BQ661" s="129" t="s">
        <v>179</v>
      </c>
      <c r="BR661" s="129">
        <v>2.9999999999999997E-4</v>
      </c>
      <c r="BS661" s="129" t="s">
        <v>179</v>
      </c>
      <c r="BT661" s="129">
        <v>4.0000000000000002E-4</v>
      </c>
      <c r="BU661" s="129" t="s">
        <v>179</v>
      </c>
      <c r="BV661" s="129">
        <v>6.9999999999999999E-4</v>
      </c>
      <c r="BW661" s="129" t="s">
        <v>18</v>
      </c>
      <c r="BX661" s="129"/>
      <c r="BY661" s="129" t="s">
        <v>18</v>
      </c>
      <c r="BZ661" s="129"/>
      <c r="CA661" s="129" t="s">
        <v>179</v>
      </c>
      <c r="CB661" s="129">
        <v>8.0000000000000004E-4</v>
      </c>
      <c r="CC661" s="129" t="s">
        <v>179</v>
      </c>
      <c r="CD661" s="129">
        <v>2E-3</v>
      </c>
      <c r="CE661" s="129" t="s">
        <v>179</v>
      </c>
      <c r="CF661" s="129">
        <v>2.3E-3</v>
      </c>
      <c r="CG661" s="129" t="s">
        <v>179</v>
      </c>
      <c r="CH661" s="129">
        <v>1E-4</v>
      </c>
      <c r="CI661" s="129" t="s">
        <v>179</v>
      </c>
      <c r="CJ661" s="129">
        <v>6.8999999999999999E-3</v>
      </c>
      <c r="CK661" s="129" t="s">
        <v>179</v>
      </c>
      <c r="CL661" s="129">
        <v>1.09E-2</v>
      </c>
      <c r="CM661" s="129" t="s">
        <v>179</v>
      </c>
      <c r="CN661" s="129">
        <v>4.7000000000000002E-3</v>
      </c>
      <c r="CO661" s="129" t="s">
        <v>179</v>
      </c>
      <c r="CP661" s="129">
        <v>8.9999999999999998E-4</v>
      </c>
      <c r="CQ661" s="129" t="s">
        <v>179</v>
      </c>
      <c r="CR661" s="129">
        <v>3.3E-3</v>
      </c>
      <c r="CS661" s="129" t="s">
        <v>179</v>
      </c>
      <c r="CT661" s="129">
        <v>1.9E-3</v>
      </c>
      <c r="CU661" s="129" t="s">
        <v>18</v>
      </c>
      <c r="CV661" s="129"/>
      <c r="CW661" s="129" t="s">
        <v>179</v>
      </c>
      <c r="CX661" s="129">
        <v>5.9999999999999995E-4</v>
      </c>
      <c r="CY661" s="129" t="s">
        <v>179</v>
      </c>
      <c r="CZ661" s="129">
        <v>5.9999999999999995E-4</v>
      </c>
      <c r="DA661" s="129" t="s">
        <v>179</v>
      </c>
      <c r="DB661" s="129">
        <v>5.0000000000000001E-4</v>
      </c>
      <c r="DC661" s="129" t="s">
        <v>179</v>
      </c>
      <c r="DD661" s="129">
        <v>5.9999999999999995E-4</v>
      </c>
      <c r="DE661" s="129" t="s">
        <v>179</v>
      </c>
      <c r="DF661" s="129">
        <v>5.9999999999999995E-4</v>
      </c>
      <c r="DG661" s="129" t="s">
        <v>179</v>
      </c>
      <c r="DH661" s="129">
        <v>4.0000000000000002E-4</v>
      </c>
      <c r="DI661" s="129" t="s">
        <v>179</v>
      </c>
      <c r="DJ661" s="129">
        <v>4.0000000000000002E-4</v>
      </c>
      <c r="DK661" s="129" t="s">
        <v>6240</v>
      </c>
      <c r="DL661" s="129" t="s">
        <v>59</v>
      </c>
      <c r="DM661" s="129"/>
      <c r="DN661" s="129"/>
      <c r="DO661" s="129"/>
      <c r="DP661" s="129"/>
      <c r="DQ661" s="129"/>
      <c r="DR661" s="129"/>
      <c r="DS661" s="129">
        <v>6</v>
      </c>
      <c r="DT661" s="129" t="s">
        <v>1630</v>
      </c>
    </row>
    <row r="662" spans="1:124">
      <c r="A662" s="129">
        <v>321</v>
      </c>
      <c r="B662" s="128">
        <v>44757.863194444442</v>
      </c>
      <c r="C662" s="129" t="s">
        <v>52</v>
      </c>
      <c r="D662" s="129">
        <v>0</v>
      </c>
      <c r="E662" s="129">
        <v>0</v>
      </c>
      <c r="F662" s="129">
        <v>0</v>
      </c>
      <c r="G662" s="129" t="s">
        <v>54</v>
      </c>
      <c r="H662" s="129" t="s">
        <v>55</v>
      </c>
      <c r="I662" s="129" t="s">
        <v>55</v>
      </c>
      <c r="J662" s="129" t="s">
        <v>55</v>
      </c>
      <c r="K662" s="129" t="s">
        <v>18</v>
      </c>
      <c r="L662" s="129">
        <v>90</v>
      </c>
      <c r="M662" s="129" t="s">
        <v>173</v>
      </c>
      <c r="N662" s="129">
        <v>0</v>
      </c>
      <c r="O662" s="129" t="s">
        <v>173</v>
      </c>
      <c r="P662" s="129">
        <v>0</v>
      </c>
      <c r="Q662" s="129" t="s">
        <v>173</v>
      </c>
      <c r="R662" s="129">
        <v>0</v>
      </c>
      <c r="S662" s="129">
        <v>2</v>
      </c>
      <c r="T662" s="129" t="s">
        <v>174</v>
      </c>
      <c r="U662" s="129">
        <v>2.3647</v>
      </c>
      <c r="V662" s="129">
        <v>0.63849999999999996</v>
      </c>
      <c r="W662" s="129" t="s">
        <v>6241</v>
      </c>
      <c r="X662" s="129">
        <v>0.3427</v>
      </c>
      <c r="Y662" s="129">
        <v>38.727800000000002</v>
      </c>
      <c r="Z662" s="129">
        <v>0.35709999999999997</v>
      </c>
      <c r="AA662" s="129" t="s">
        <v>6242</v>
      </c>
      <c r="AB662" s="129">
        <v>1.5599999999999999E-2</v>
      </c>
      <c r="AC662" s="129" t="s">
        <v>179</v>
      </c>
      <c r="AD662" s="129">
        <v>8.6E-3</v>
      </c>
      <c r="AE662" s="129" t="s">
        <v>179</v>
      </c>
      <c r="AF662" s="129">
        <v>1.7999999999999999E-2</v>
      </c>
      <c r="AG662" s="129">
        <v>0.26479999999999998</v>
      </c>
      <c r="AH662" s="129">
        <v>8.9999999999999993E-3</v>
      </c>
      <c r="AI662" s="129">
        <v>7.6440999999999999</v>
      </c>
      <c r="AJ662" s="129">
        <v>3.2599999999999997E-2</v>
      </c>
      <c r="AK662" s="129">
        <v>0.77</v>
      </c>
      <c r="AL662" s="129">
        <v>8.6E-3</v>
      </c>
      <c r="AM662" s="129" t="s">
        <v>1145</v>
      </c>
      <c r="AN662" s="129">
        <v>8.8000000000000005E-3</v>
      </c>
      <c r="AO662" s="129" t="s">
        <v>205</v>
      </c>
      <c r="AP662" s="129">
        <v>4.1999999999999997E-3</v>
      </c>
      <c r="AQ662" s="129">
        <v>0.1028</v>
      </c>
      <c r="AR662" s="129">
        <v>4.7999999999999996E-3</v>
      </c>
      <c r="AS662" s="129" t="s">
        <v>6243</v>
      </c>
      <c r="AT662" s="129">
        <v>2.6700000000000002E-2</v>
      </c>
      <c r="AU662" s="129" t="s">
        <v>179</v>
      </c>
      <c r="AV662" s="129">
        <v>3.8E-3</v>
      </c>
      <c r="AW662" s="129">
        <v>4.1000000000000003E-3</v>
      </c>
      <c r="AX662" s="129">
        <v>8.0000000000000004E-4</v>
      </c>
      <c r="AY662" s="129" t="s">
        <v>418</v>
      </c>
      <c r="AZ662" s="129">
        <v>6.9999999999999999E-4</v>
      </c>
      <c r="BA662" s="129">
        <v>6.3E-3</v>
      </c>
      <c r="BB662" s="129">
        <v>6.9999999999999999E-4</v>
      </c>
      <c r="BC662" s="129" t="s">
        <v>285</v>
      </c>
      <c r="BD662" s="129">
        <v>5.0000000000000001E-4</v>
      </c>
      <c r="BE662" s="129" t="s">
        <v>286</v>
      </c>
      <c r="BF662" s="129">
        <v>2.9999999999999997E-4</v>
      </c>
      <c r="BG662" s="129" t="s">
        <v>179</v>
      </c>
      <c r="BH662" s="129">
        <v>1E-4</v>
      </c>
      <c r="BI662" s="129" t="s">
        <v>318</v>
      </c>
      <c r="BJ662" s="129">
        <v>2.0000000000000001E-4</v>
      </c>
      <c r="BK662" s="129">
        <v>1.21E-2</v>
      </c>
      <c r="BL662" s="129">
        <v>5.0000000000000001E-4</v>
      </c>
      <c r="BM662" s="129">
        <v>3.0999999999999999E-3</v>
      </c>
      <c r="BN662" s="129">
        <v>2.9999999999999997E-4</v>
      </c>
      <c r="BO662" s="129" t="s">
        <v>377</v>
      </c>
      <c r="BP662" s="129">
        <v>5.9999999999999995E-4</v>
      </c>
      <c r="BQ662" s="129" t="s">
        <v>179</v>
      </c>
      <c r="BR662" s="129">
        <v>2.9999999999999997E-4</v>
      </c>
      <c r="BS662" s="129" t="s">
        <v>179</v>
      </c>
      <c r="BT662" s="129">
        <v>4.0000000000000002E-4</v>
      </c>
      <c r="BU662" s="129" t="s">
        <v>179</v>
      </c>
      <c r="BV662" s="129">
        <v>6.9999999999999999E-4</v>
      </c>
      <c r="BW662" s="129" t="s">
        <v>18</v>
      </c>
      <c r="BX662" s="129"/>
      <c r="BY662" s="129" t="s">
        <v>18</v>
      </c>
      <c r="BZ662" s="129"/>
      <c r="CA662" s="129" t="s">
        <v>179</v>
      </c>
      <c r="CB662" s="129">
        <v>8.0000000000000004E-4</v>
      </c>
      <c r="CC662" s="129" t="s">
        <v>179</v>
      </c>
      <c r="CD662" s="129">
        <v>2E-3</v>
      </c>
      <c r="CE662" s="129" t="s">
        <v>179</v>
      </c>
      <c r="CF662" s="129">
        <v>2.3E-3</v>
      </c>
      <c r="CG662" s="129" t="s">
        <v>179</v>
      </c>
      <c r="CH662" s="129">
        <v>1E-4</v>
      </c>
      <c r="CI662" s="129" t="s">
        <v>789</v>
      </c>
      <c r="CJ662" s="129">
        <v>7.1000000000000004E-3</v>
      </c>
      <c r="CK662" s="129" t="s">
        <v>179</v>
      </c>
      <c r="CL662" s="129">
        <v>1.11E-2</v>
      </c>
      <c r="CM662" s="129" t="s">
        <v>330</v>
      </c>
      <c r="CN662" s="129">
        <v>4.7000000000000002E-3</v>
      </c>
      <c r="CO662" s="129" t="s">
        <v>179</v>
      </c>
      <c r="CP662" s="129">
        <v>8.0000000000000004E-4</v>
      </c>
      <c r="CQ662" s="129" t="s">
        <v>179</v>
      </c>
      <c r="CR662" s="129">
        <v>3.3E-3</v>
      </c>
      <c r="CS662" s="129" t="s">
        <v>179</v>
      </c>
      <c r="CT662" s="129">
        <v>1.9E-3</v>
      </c>
      <c r="CU662" s="129" t="s">
        <v>18</v>
      </c>
      <c r="CV662" s="129"/>
      <c r="CW662" s="129" t="s">
        <v>18</v>
      </c>
      <c r="CX662" s="129"/>
      <c r="CY662" s="129" t="s">
        <v>179</v>
      </c>
      <c r="CZ662" s="129">
        <v>5.0000000000000001E-4</v>
      </c>
      <c r="DA662" s="129" t="s">
        <v>179</v>
      </c>
      <c r="DB662" s="129">
        <v>5.9999999999999995E-4</v>
      </c>
      <c r="DC662" s="129" t="s">
        <v>179</v>
      </c>
      <c r="DD662" s="129">
        <v>5.9999999999999995E-4</v>
      </c>
      <c r="DE662" s="129" t="s">
        <v>179</v>
      </c>
      <c r="DF662" s="129">
        <v>5.9999999999999995E-4</v>
      </c>
      <c r="DG662" s="129" t="s">
        <v>179</v>
      </c>
      <c r="DH662" s="129">
        <v>4.0000000000000002E-4</v>
      </c>
      <c r="DI662" s="129" t="s">
        <v>179</v>
      </c>
      <c r="DJ662" s="129">
        <v>4.0000000000000002E-4</v>
      </c>
      <c r="DK662" s="129" t="s">
        <v>6240</v>
      </c>
      <c r="DL662" s="129" t="s">
        <v>59</v>
      </c>
      <c r="DM662" s="129"/>
      <c r="DN662" s="129"/>
      <c r="DO662" s="129"/>
      <c r="DP662" s="129"/>
      <c r="DQ662" s="129"/>
      <c r="DR662" s="129"/>
      <c r="DS662" s="129">
        <v>17</v>
      </c>
      <c r="DT662" s="129" t="s">
        <v>5981</v>
      </c>
    </row>
    <row r="663" spans="1:124">
      <c r="A663" s="129">
        <v>322</v>
      </c>
      <c r="B663" s="128">
        <v>44757.864583333336</v>
      </c>
      <c r="C663" s="129" t="s">
        <v>52</v>
      </c>
      <c r="D663" s="129">
        <v>0</v>
      </c>
      <c r="E663" s="129">
        <v>0</v>
      </c>
      <c r="F663" s="129">
        <v>0</v>
      </c>
      <c r="G663" s="129" t="s">
        <v>54</v>
      </c>
      <c r="H663" s="129" t="s">
        <v>55</v>
      </c>
      <c r="I663" s="129" t="s">
        <v>55</v>
      </c>
      <c r="J663" s="129" t="s">
        <v>55</v>
      </c>
      <c r="K663" s="129" t="s">
        <v>18</v>
      </c>
      <c r="L663" s="129">
        <v>90</v>
      </c>
      <c r="M663" s="129" t="s">
        <v>173</v>
      </c>
      <c r="N663" s="129">
        <v>0</v>
      </c>
      <c r="O663" s="129" t="s">
        <v>173</v>
      </c>
      <c r="P663" s="129">
        <v>0</v>
      </c>
      <c r="Q663" s="129" t="s">
        <v>173</v>
      </c>
      <c r="R663" s="129">
        <v>0</v>
      </c>
      <c r="S663" s="129">
        <v>2</v>
      </c>
      <c r="T663" s="129" t="s">
        <v>174</v>
      </c>
      <c r="U663" s="129">
        <v>3.9554999999999998</v>
      </c>
      <c r="V663" s="129">
        <v>0.65639999999999998</v>
      </c>
      <c r="W663" s="129" t="s">
        <v>6244</v>
      </c>
      <c r="X663" s="129">
        <v>0.33339999999999997</v>
      </c>
      <c r="Y663" s="129">
        <v>39.188899999999997</v>
      </c>
      <c r="Z663" s="129">
        <v>0.35659999999999997</v>
      </c>
      <c r="AA663" s="129" t="s">
        <v>1458</v>
      </c>
      <c r="AB663" s="129">
        <v>1.54E-2</v>
      </c>
      <c r="AC663" s="129" t="s">
        <v>179</v>
      </c>
      <c r="AD663" s="129">
        <v>8.5000000000000006E-3</v>
      </c>
      <c r="AE663" s="129" t="s">
        <v>179</v>
      </c>
      <c r="AF663" s="129">
        <v>1.7100000000000001E-2</v>
      </c>
      <c r="AG663" s="129">
        <v>0.14280000000000001</v>
      </c>
      <c r="AH663" s="129">
        <v>7.4000000000000003E-3</v>
      </c>
      <c r="AI663" s="129">
        <v>7.6891999999999996</v>
      </c>
      <c r="AJ663" s="129">
        <v>3.2399999999999998E-2</v>
      </c>
      <c r="AK663" s="129">
        <v>0.70169999999999999</v>
      </c>
      <c r="AL663" s="129">
        <v>8.2000000000000007E-3</v>
      </c>
      <c r="AM663" s="129" t="s">
        <v>341</v>
      </c>
      <c r="AN663" s="129">
        <v>8.5000000000000006E-3</v>
      </c>
      <c r="AO663" s="129" t="s">
        <v>1870</v>
      </c>
      <c r="AP663" s="129">
        <v>4.0000000000000001E-3</v>
      </c>
      <c r="AQ663" s="129">
        <v>0.1477</v>
      </c>
      <c r="AR663" s="129">
        <v>5.5999999999999999E-3</v>
      </c>
      <c r="AS663" s="129" t="s">
        <v>6245</v>
      </c>
      <c r="AT663" s="129">
        <v>2.3900000000000001E-2</v>
      </c>
      <c r="AU663" s="129" t="s">
        <v>215</v>
      </c>
      <c r="AV663" s="129">
        <v>3.3999999999999998E-3</v>
      </c>
      <c r="AW663" s="129">
        <v>1.11E-2</v>
      </c>
      <c r="AX663" s="129">
        <v>1.1000000000000001E-3</v>
      </c>
      <c r="AY663" s="129" t="s">
        <v>287</v>
      </c>
      <c r="AZ663" s="129">
        <v>8.0000000000000004E-4</v>
      </c>
      <c r="BA663" s="129">
        <v>6.3E-3</v>
      </c>
      <c r="BB663" s="129">
        <v>6.9999999999999999E-4</v>
      </c>
      <c r="BC663" s="129" t="s">
        <v>406</v>
      </c>
      <c r="BD663" s="129">
        <v>5.0000000000000001E-4</v>
      </c>
      <c r="BE663" s="129" t="s">
        <v>179</v>
      </c>
      <c r="BF663" s="129">
        <v>2.9999999999999997E-4</v>
      </c>
      <c r="BG663" s="129" t="s">
        <v>179</v>
      </c>
      <c r="BH663" s="129">
        <v>1E-4</v>
      </c>
      <c r="BI663" s="129" t="s">
        <v>179</v>
      </c>
      <c r="BJ663" s="129">
        <v>2.0000000000000001E-4</v>
      </c>
      <c r="BK663" s="129">
        <v>1.2699999999999999E-2</v>
      </c>
      <c r="BL663" s="129">
        <v>5.0000000000000001E-4</v>
      </c>
      <c r="BM663" s="129">
        <v>2.8999999999999998E-3</v>
      </c>
      <c r="BN663" s="129">
        <v>2.9999999999999997E-4</v>
      </c>
      <c r="BO663" s="129" t="s">
        <v>419</v>
      </c>
      <c r="BP663" s="129">
        <v>5.9999999999999995E-4</v>
      </c>
      <c r="BQ663" s="129" t="s">
        <v>179</v>
      </c>
      <c r="BR663" s="129">
        <v>2.9999999999999997E-4</v>
      </c>
      <c r="BS663" s="129" t="s">
        <v>179</v>
      </c>
      <c r="BT663" s="129">
        <v>4.0000000000000002E-4</v>
      </c>
      <c r="BU663" s="129" t="s">
        <v>179</v>
      </c>
      <c r="BV663" s="129">
        <v>6.9999999999999999E-4</v>
      </c>
      <c r="BW663" s="129" t="s">
        <v>18</v>
      </c>
      <c r="BX663" s="129"/>
      <c r="BY663" s="129" t="s">
        <v>179</v>
      </c>
      <c r="BZ663" s="129">
        <v>1.1000000000000001E-3</v>
      </c>
      <c r="CA663" s="129" t="s">
        <v>179</v>
      </c>
      <c r="CB663" s="129">
        <v>8.0000000000000004E-4</v>
      </c>
      <c r="CC663" s="129" t="s">
        <v>179</v>
      </c>
      <c r="CD663" s="129">
        <v>2E-3</v>
      </c>
      <c r="CE663" s="129" t="s">
        <v>179</v>
      </c>
      <c r="CF663" s="129">
        <v>2.3E-3</v>
      </c>
      <c r="CG663" s="129" t="s">
        <v>216</v>
      </c>
      <c r="CH663" s="129">
        <v>1E-4</v>
      </c>
      <c r="CI663" s="129" t="s">
        <v>179</v>
      </c>
      <c r="CJ663" s="129">
        <v>7.1000000000000004E-3</v>
      </c>
      <c r="CK663" s="129" t="s">
        <v>179</v>
      </c>
      <c r="CL663" s="129">
        <v>1.09E-2</v>
      </c>
      <c r="CM663" s="129" t="s">
        <v>179</v>
      </c>
      <c r="CN663" s="129">
        <v>4.1999999999999997E-3</v>
      </c>
      <c r="CO663" s="129" t="s">
        <v>179</v>
      </c>
      <c r="CP663" s="129">
        <v>8.0000000000000004E-4</v>
      </c>
      <c r="CQ663" s="129" t="s">
        <v>179</v>
      </c>
      <c r="CR663" s="129">
        <v>3.3E-3</v>
      </c>
      <c r="CS663" s="129" t="s">
        <v>179</v>
      </c>
      <c r="CT663" s="129">
        <v>1.8E-3</v>
      </c>
      <c r="CU663" s="129" t="s">
        <v>18</v>
      </c>
      <c r="CV663" s="129"/>
      <c r="CW663" s="129" t="s">
        <v>18</v>
      </c>
      <c r="CX663" s="129"/>
      <c r="CY663" s="129" t="s">
        <v>179</v>
      </c>
      <c r="CZ663" s="129">
        <v>5.9999999999999995E-4</v>
      </c>
      <c r="DA663" s="129" t="s">
        <v>179</v>
      </c>
      <c r="DB663" s="129">
        <v>5.9999999999999995E-4</v>
      </c>
      <c r="DC663" s="129" t="s">
        <v>179</v>
      </c>
      <c r="DD663" s="129">
        <v>5.9999999999999995E-4</v>
      </c>
      <c r="DE663" s="129" t="s">
        <v>179</v>
      </c>
      <c r="DF663" s="129">
        <v>5.9999999999999995E-4</v>
      </c>
      <c r="DG663" s="129" t="s">
        <v>179</v>
      </c>
      <c r="DH663" s="129">
        <v>4.0000000000000002E-4</v>
      </c>
      <c r="DI663" s="129" t="s">
        <v>179</v>
      </c>
      <c r="DJ663" s="129">
        <v>4.0000000000000002E-4</v>
      </c>
      <c r="DK663" s="129" t="s">
        <v>6240</v>
      </c>
      <c r="DL663" s="129" t="s">
        <v>59</v>
      </c>
      <c r="DM663" s="129"/>
      <c r="DN663" s="129"/>
      <c r="DO663" s="129"/>
      <c r="DP663" s="129"/>
      <c r="DQ663" s="129"/>
      <c r="DR663" s="129"/>
      <c r="DS663" s="129">
        <v>17</v>
      </c>
      <c r="DT663" s="129" t="s">
        <v>6246</v>
      </c>
    </row>
    <row r="664" spans="1:124">
      <c r="A664" s="129">
        <v>323</v>
      </c>
      <c r="B664" s="128">
        <v>44758.025694444441</v>
      </c>
      <c r="C664" s="129" t="s">
        <v>52</v>
      </c>
      <c r="D664" s="129">
        <v>0</v>
      </c>
      <c r="E664" s="129">
        <v>0</v>
      </c>
      <c r="F664" s="129">
        <v>0</v>
      </c>
      <c r="G664" s="129" t="s">
        <v>54</v>
      </c>
      <c r="H664" s="129" t="s">
        <v>55</v>
      </c>
      <c r="I664" s="129" t="s">
        <v>55</v>
      </c>
      <c r="J664" s="129" t="s">
        <v>55</v>
      </c>
      <c r="K664" s="129" t="s">
        <v>18</v>
      </c>
      <c r="L664" s="129">
        <v>90</v>
      </c>
      <c r="M664" s="129" t="s">
        <v>173</v>
      </c>
      <c r="N664" s="129">
        <v>0</v>
      </c>
      <c r="O664" s="129" t="s">
        <v>173</v>
      </c>
      <c r="P664" s="129">
        <v>0</v>
      </c>
      <c r="Q664" s="129" t="s">
        <v>173</v>
      </c>
      <c r="R664" s="129">
        <v>0</v>
      </c>
      <c r="S664" s="129">
        <v>2</v>
      </c>
      <c r="T664" s="129" t="s">
        <v>174</v>
      </c>
      <c r="U664" s="129">
        <v>3.9596</v>
      </c>
      <c r="V664" s="129">
        <v>0.68479999999999996</v>
      </c>
      <c r="W664" s="129" t="s">
        <v>6247</v>
      </c>
      <c r="X664" s="129">
        <v>0.32779999999999998</v>
      </c>
      <c r="Y664" s="129">
        <v>40.6008</v>
      </c>
      <c r="Z664" s="129">
        <v>0.36470000000000002</v>
      </c>
      <c r="AA664" s="129" t="s">
        <v>476</v>
      </c>
      <c r="AB664" s="129">
        <v>1.5800000000000002E-2</v>
      </c>
      <c r="AC664" s="129" t="s">
        <v>179</v>
      </c>
      <c r="AD664" s="129">
        <v>9.5999999999999992E-3</v>
      </c>
      <c r="AE664" s="129" t="s">
        <v>179</v>
      </c>
      <c r="AF664" s="129">
        <v>1.7299999999999999E-2</v>
      </c>
      <c r="AG664" s="129">
        <v>0.1734</v>
      </c>
      <c r="AH664" s="129">
        <v>7.9000000000000008E-3</v>
      </c>
      <c r="AI664" s="129">
        <v>8.0965000000000007</v>
      </c>
      <c r="AJ664" s="129">
        <v>3.3500000000000002E-2</v>
      </c>
      <c r="AK664" s="129">
        <v>0.80820000000000003</v>
      </c>
      <c r="AL664" s="129">
        <v>8.8999999999999999E-3</v>
      </c>
      <c r="AM664" s="129" t="s">
        <v>842</v>
      </c>
      <c r="AN664" s="129">
        <v>8.8000000000000005E-3</v>
      </c>
      <c r="AO664" s="129" t="s">
        <v>1449</v>
      </c>
      <c r="AP664" s="129">
        <v>4.1999999999999997E-3</v>
      </c>
      <c r="AQ664" s="129">
        <v>0.1162</v>
      </c>
      <c r="AR664" s="129">
        <v>5.1000000000000004E-3</v>
      </c>
      <c r="AS664" s="129" t="s">
        <v>6248</v>
      </c>
      <c r="AT664" s="129">
        <v>2.58E-2</v>
      </c>
      <c r="AU664" s="129" t="s">
        <v>288</v>
      </c>
      <c r="AV664" s="129">
        <v>3.5999999999999999E-3</v>
      </c>
      <c r="AW664" s="129">
        <v>1.23E-2</v>
      </c>
      <c r="AX664" s="129">
        <v>1.1999999999999999E-3</v>
      </c>
      <c r="AY664" s="129" t="s">
        <v>190</v>
      </c>
      <c r="AZ664" s="129">
        <v>8.0000000000000004E-4</v>
      </c>
      <c r="BA664" s="129">
        <v>6.1000000000000004E-3</v>
      </c>
      <c r="BB664" s="129">
        <v>6.9999999999999999E-4</v>
      </c>
      <c r="BC664" s="129" t="s">
        <v>245</v>
      </c>
      <c r="BD664" s="129">
        <v>5.0000000000000001E-4</v>
      </c>
      <c r="BE664" s="129" t="s">
        <v>179</v>
      </c>
      <c r="BF664" s="129">
        <v>2.9999999999999997E-4</v>
      </c>
      <c r="BG664" s="129" t="s">
        <v>179</v>
      </c>
      <c r="BH664" s="129">
        <v>1E-4</v>
      </c>
      <c r="BI664" s="129" t="s">
        <v>246</v>
      </c>
      <c r="BJ664" s="129">
        <v>2.0000000000000001E-4</v>
      </c>
      <c r="BK664" s="129">
        <v>1.2500000000000001E-2</v>
      </c>
      <c r="BL664" s="129">
        <v>5.0000000000000001E-4</v>
      </c>
      <c r="BM664" s="129">
        <v>3.0000000000000001E-3</v>
      </c>
      <c r="BN664" s="129">
        <v>2.9999999999999997E-4</v>
      </c>
      <c r="BO664" s="129" t="s">
        <v>891</v>
      </c>
      <c r="BP664" s="129">
        <v>5.9999999999999995E-4</v>
      </c>
      <c r="BQ664" s="129" t="s">
        <v>179</v>
      </c>
      <c r="BR664" s="129">
        <v>2.9999999999999997E-4</v>
      </c>
      <c r="BS664" s="129" t="s">
        <v>179</v>
      </c>
      <c r="BT664" s="129">
        <v>4.0000000000000002E-4</v>
      </c>
      <c r="BU664" s="129" t="s">
        <v>179</v>
      </c>
      <c r="BV664" s="129">
        <v>6.9999999999999999E-4</v>
      </c>
      <c r="BW664" s="129" t="s">
        <v>18</v>
      </c>
      <c r="BX664" s="129"/>
      <c r="BY664" s="129" t="s">
        <v>179</v>
      </c>
      <c r="BZ664" s="129">
        <v>1.1000000000000001E-3</v>
      </c>
      <c r="CA664" s="129" t="s">
        <v>179</v>
      </c>
      <c r="CB664" s="129">
        <v>8.0000000000000004E-4</v>
      </c>
      <c r="CC664" s="129" t="s">
        <v>179</v>
      </c>
      <c r="CD664" s="129">
        <v>2E-3</v>
      </c>
      <c r="CE664" s="129" t="s">
        <v>179</v>
      </c>
      <c r="CF664" s="129">
        <v>2.3E-3</v>
      </c>
      <c r="CG664" s="129" t="s">
        <v>216</v>
      </c>
      <c r="CH664" s="129">
        <v>1E-4</v>
      </c>
      <c r="CI664" s="129" t="s">
        <v>179</v>
      </c>
      <c r="CJ664" s="129">
        <v>7.0000000000000001E-3</v>
      </c>
      <c r="CK664" s="129" t="s">
        <v>179</v>
      </c>
      <c r="CL664" s="129">
        <v>1.09E-2</v>
      </c>
      <c r="CM664" s="129" t="s">
        <v>179</v>
      </c>
      <c r="CN664" s="129">
        <v>3.3E-3</v>
      </c>
      <c r="CO664" s="129" t="s">
        <v>179</v>
      </c>
      <c r="CP664" s="129">
        <v>8.9999999999999998E-4</v>
      </c>
      <c r="CQ664" s="129" t="s">
        <v>179</v>
      </c>
      <c r="CR664" s="129">
        <v>3.3E-3</v>
      </c>
      <c r="CS664" s="129" t="s">
        <v>179</v>
      </c>
      <c r="CT664" s="129">
        <v>1.9E-3</v>
      </c>
      <c r="CU664" s="129" t="s">
        <v>18</v>
      </c>
      <c r="CV664" s="129"/>
      <c r="CW664" s="129" t="s">
        <v>18</v>
      </c>
      <c r="CX664" s="129"/>
      <c r="CY664" s="129" t="s">
        <v>179</v>
      </c>
      <c r="CZ664" s="129">
        <v>5.9999999999999995E-4</v>
      </c>
      <c r="DA664" s="129" t="s">
        <v>179</v>
      </c>
      <c r="DB664" s="129">
        <v>5.9999999999999995E-4</v>
      </c>
      <c r="DC664" s="129" t="s">
        <v>179</v>
      </c>
      <c r="DD664" s="129">
        <v>5.9999999999999995E-4</v>
      </c>
      <c r="DE664" s="129" t="s">
        <v>179</v>
      </c>
      <c r="DF664" s="129">
        <v>5.9999999999999995E-4</v>
      </c>
      <c r="DG664" s="129" t="s">
        <v>179</v>
      </c>
      <c r="DH664" s="129">
        <v>4.0000000000000002E-4</v>
      </c>
      <c r="DI664" s="129" t="s">
        <v>179</v>
      </c>
      <c r="DJ664" s="129">
        <v>4.0000000000000002E-4</v>
      </c>
      <c r="DK664" s="129" t="s">
        <v>6249</v>
      </c>
      <c r="DL664" s="129" t="s">
        <v>59</v>
      </c>
      <c r="DM664" s="129"/>
      <c r="DN664" s="129"/>
      <c r="DO664" s="129"/>
      <c r="DP664" s="129"/>
      <c r="DQ664" s="129"/>
      <c r="DR664" s="129"/>
      <c r="DS664" s="129">
        <v>3</v>
      </c>
      <c r="DT664" s="129" t="s">
        <v>5984</v>
      </c>
    </row>
    <row r="665" spans="1:124">
      <c r="A665" s="129">
        <v>324</v>
      </c>
      <c r="B665" s="128">
        <v>44758.02847222222</v>
      </c>
      <c r="C665" s="129" t="s">
        <v>52</v>
      </c>
      <c r="D665" s="129">
        <v>0</v>
      </c>
      <c r="E665" s="129">
        <v>0</v>
      </c>
      <c r="F665" s="129">
        <v>0</v>
      </c>
      <c r="G665" s="129" t="s">
        <v>54</v>
      </c>
      <c r="H665" s="129" t="s">
        <v>55</v>
      </c>
      <c r="I665" s="129" t="s">
        <v>55</v>
      </c>
      <c r="J665" s="129" t="s">
        <v>55</v>
      </c>
      <c r="K665" s="129" t="s">
        <v>18</v>
      </c>
      <c r="L665" s="129">
        <v>90</v>
      </c>
      <c r="M665" s="129" t="s">
        <v>173</v>
      </c>
      <c r="N665" s="129">
        <v>0</v>
      </c>
      <c r="O665" s="129" t="s">
        <v>173</v>
      </c>
      <c r="P665" s="129">
        <v>0</v>
      </c>
      <c r="Q665" s="129" t="s">
        <v>173</v>
      </c>
      <c r="R665" s="129">
        <v>0</v>
      </c>
      <c r="S665" s="129">
        <v>2</v>
      </c>
      <c r="T665" s="129" t="s">
        <v>174</v>
      </c>
      <c r="U665" s="129">
        <v>3.9367000000000001</v>
      </c>
      <c r="V665" s="129">
        <v>0.64770000000000005</v>
      </c>
      <c r="W665" s="129" t="s">
        <v>6250</v>
      </c>
      <c r="X665" s="129">
        <v>0.31940000000000002</v>
      </c>
      <c r="Y665" s="129">
        <v>39.3127</v>
      </c>
      <c r="Z665" s="129">
        <v>0.35730000000000001</v>
      </c>
      <c r="AA665" s="129" t="s">
        <v>201</v>
      </c>
      <c r="AB665" s="129">
        <v>1.5299999999999999E-2</v>
      </c>
      <c r="AC665" s="129" t="s">
        <v>179</v>
      </c>
      <c r="AD665" s="129">
        <v>9.1999999999999998E-3</v>
      </c>
      <c r="AE665" s="129" t="s">
        <v>179</v>
      </c>
      <c r="AF665" s="129">
        <v>1.7999999999999999E-2</v>
      </c>
      <c r="AG665" s="129">
        <v>0.15620000000000001</v>
      </c>
      <c r="AH665" s="129">
        <v>7.4999999999999997E-3</v>
      </c>
      <c r="AI665" s="129">
        <v>7.8185000000000002</v>
      </c>
      <c r="AJ665" s="129">
        <v>3.2800000000000003E-2</v>
      </c>
      <c r="AK665" s="129">
        <v>0.78959999999999997</v>
      </c>
      <c r="AL665" s="129">
        <v>8.6999999999999994E-3</v>
      </c>
      <c r="AM665" s="129" t="s">
        <v>871</v>
      </c>
      <c r="AN665" s="129">
        <v>8.6E-3</v>
      </c>
      <c r="AO665" s="129" t="s">
        <v>1354</v>
      </c>
      <c r="AP665" s="129">
        <v>4.1000000000000003E-3</v>
      </c>
      <c r="AQ665" s="129">
        <v>0.1205</v>
      </c>
      <c r="AR665" s="129">
        <v>5.1999999999999998E-3</v>
      </c>
      <c r="AS665" s="129" t="s">
        <v>6251</v>
      </c>
      <c r="AT665" s="129">
        <v>2.53E-2</v>
      </c>
      <c r="AU665" s="129" t="s">
        <v>1357</v>
      </c>
      <c r="AV665" s="129">
        <v>3.5999999999999999E-3</v>
      </c>
      <c r="AW665" s="129">
        <v>8.3000000000000001E-3</v>
      </c>
      <c r="AX665" s="129">
        <v>1E-3</v>
      </c>
      <c r="AY665" s="129" t="s">
        <v>228</v>
      </c>
      <c r="AZ665" s="129">
        <v>8.0000000000000004E-4</v>
      </c>
      <c r="BA665" s="129">
        <v>5.8999999999999999E-3</v>
      </c>
      <c r="BB665" s="129">
        <v>6.9999999999999999E-4</v>
      </c>
      <c r="BC665" s="129" t="s">
        <v>406</v>
      </c>
      <c r="BD665" s="129">
        <v>5.0000000000000001E-4</v>
      </c>
      <c r="BE665" s="129" t="s">
        <v>179</v>
      </c>
      <c r="BF665" s="129">
        <v>2.9999999999999997E-4</v>
      </c>
      <c r="BG665" s="129" t="s">
        <v>246</v>
      </c>
      <c r="BH665" s="129">
        <v>1E-4</v>
      </c>
      <c r="BI665" s="129" t="s">
        <v>286</v>
      </c>
      <c r="BJ665" s="129">
        <v>2.0000000000000001E-4</v>
      </c>
      <c r="BK665" s="129">
        <v>1.2200000000000001E-2</v>
      </c>
      <c r="BL665" s="129">
        <v>5.0000000000000001E-4</v>
      </c>
      <c r="BM665" s="129">
        <v>3.2000000000000002E-3</v>
      </c>
      <c r="BN665" s="129">
        <v>2.9999999999999997E-4</v>
      </c>
      <c r="BO665" s="129" t="s">
        <v>985</v>
      </c>
      <c r="BP665" s="129">
        <v>5.9999999999999995E-4</v>
      </c>
      <c r="BQ665" s="129" t="s">
        <v>179</v>
      </c>
      <c r="BR665" s="129">
        <v>2.9999999999999997E-4</v>
      </c>
      <c r="BS665" s="129" t="s">
        <v>179</v>
      </c>
      <c r="BT665" s="129">
        <v>4.0000000000000002E-4</v>
      </c>
      <c r="BU665" s="129" t="s">
        <v>179</v>
      </c>
      <c r="BV665" s="129">
        <v>6.9999999999999999E-4</v>
      </c>
      <c r="BW665" s="129" t="s">
        <v>304</v>
      </c>
      <c r="BX665" s="129">
        <v>8.9999999999999998E-4</v>
      </c>
      <c r="BY665" s="129" t="s">
        <v>18</v>
      </c>
      <c r="BZ665" s="129"/>
      <c r="CA665" s="129" t="s">
        <v>179</v>
      </c>
      <c r="CB665" s="129">
        <v>8.0000000000000004E-4</v>
      </c>
      <c r="CC665" s="129" t="s">
        <v>179</v>
      </c>
      <c r="CD665" s="129">
        <v>2E-3</v>
      </c>
      <c r="CE665" s="129" t="s">
        <v>179</v>
      </c>
      <c r="CF665" s="129">
        <v>2.3E-3</v>
      </c>
      <c r="CG665" s="129" t="s">
        <v>179</v>
      </c>
      <c r="CH665" s="129">
        <v>1E-4</v>
      </c>
      <c r="CI665" s="129" t="s">
        <v>179</v>
      </c>
      <c r="CJ665" s="129">
        <v>7.3000000000000001E-3</v>
      </c>
      <c r="CK665" s="129" t="s">
        <v>179</v>
      </c>
      <c r="CL665" s="129">
        <v>1.0999999999999999E-2</v>
      </c>
      <c r="CM665" s="129" t="s">
        <v>179</v>
      </c>
      <c r="CN665" s="129">
        <v>3.8999999999999998E-3</v>
      </c>
      <c r="CO665" s="129" t="s">
        <v>179</v>
      </c>
      <c r="CP665" s="129">
        <v>8.0000000000000004E-4</v>
      </c>
      <c r="CQ665" s="129" t="s">
        <v>179</v>
      </c>
      <c r="CR665" s="129">
        <v>3.2000000000000002E-3</v>
      </c>
      <c r="CS665" s="129" t="s">
        <v>179</v>
      </c>
      <c r="CT665" s="129">
        <v>1.9E-3</v>
      </c>
      <c r="CU665" s="129" t="s">
        <v>18</v>
      </c>
      <c r="CV665" s="129"/>
      <c r="CW665" s="129" t="s">
        <v>18</v>
      </c>
      <c r="CX665" s="129"/>
      <c r="CY665" s="129" t="s">
        <v>179</v>
      </c>
      <c r="CZ665" s="129">
        <v>5.9999999999999995E-4</v>
      </c>
      <c r="DA665" s="129" t="s">
        <v>179</v>
      </c>
      <c r="DB665" s="129">
        <v>5.9999999999999995E-4</v>
      </c>
      <c r="DC665" s="129" t="s">
        <v>179</v>
      </c>
      <c r="DD665" s="129">
        <v>5.0000000000000001E-4</v>
      </c>
      <c r="DE665" s="129" t="s">
        <v>179</v>
      </c>
      <c r="DF665" s="129">
        <v>5.9999999999999995E-4</v>
      </c>
      <c r="DG665" s="129" t="s">
        <v>516</v>
      </c>
      <c r="DH665" s="129">
        <v>4.0000000000000002E-4</v>
      </c>
      <c r="DI665" s="129" t="s">
        <v>179</v>
      </c>
      <c r="DJ665" s="129">
        <v>4.0000000000000002E-4</v>
      </c>
      <c r="DK665" s="129" t="s">
        <v>6249</v>
      </c>
      <c r="DL665" s="129" t="s">
        <v>59</v>
      </c>
      <c r="DM665" s="129"/>
      <c r="DN665" s="129"/>
      <c r="DO665" s="129"/>
      <c r="DP665" s="129"/>
      <c r="DQ665" s="129"/>
      <c r="DR665" s="129"/>
      <c r="DS665" s="129">
        <v>15</v>
      </c>
      <c r="DT665" s="129" t="s">
        <v>5985</v>
      </c>
    </row>
    <row r="666" spans="1:124">
      <c r="A666" s="129">
        <v>325</v>
      </c>
      <c r="B666" s="128">
        <v>44758.029861111114</v>
      </c>
      <c r="C666" s="129" t="s">
        <v>52</v>
      </c>
      <c r="D666" s="129">
        <v>0</v>
      </c>
      <c r="E666" s="129">
        <v>0</v>
      </c>
      <c r="F666" s="129">
        <v>0</v>
      </c>
      <c r="G666" s="129" t="s">
        <v>54</v>
      </c>
      <c r="H666" s="129" t="s">
        <v>55</v>
      </c>
      <c r="I666" s="129" t="s">
        <v>55</v>
      </c>
      <c r="J666" s="129" t="s">
        <v>55</v>
      </c>
      <c r="K666" s="129" t="s">
        <v>18</v>
      </c>
      <c r="L666" s="129">
        <v>90</v>
      </c>
      <c r="M666" s="129" t="s">
        <v>173</v>
      </c>
      <c r="N666" s="129">
        <v>0</v>
      </c>
      <c r="O666" s="129" t="s">
        <v>173</v>
      </c>
      <c r="P666" s="129">
        <v>0</v>
      </c>
      <c r="Q666" s="129" t="s">
        <v>173</v>
      </c>
      <c r="R666" s="129">
        <v>0</v>
      </c>
      <c r="S666" s="129">
        <v>2</v>
      </c>
      <c r="T666" s="129" t="s">
        <v>174</v>
      </c>
      <c r="U666" s="129">
        <v>4.6425000000000001</v>
      </c>
      <c r="V666" s="129">
        <v>0.69569999999999999</v>
      </c>
      <c r="W666" s="129" t="s">
        <v>6252</v>
      </c>
      <c r="X666" s="129">
        <v>0.32879999999999998</v>
      </c>
      <c r="Y666" s="129">
        <v>40.183799999999998</v>
      </c>
      <c r="Z666" s="129">
        <v>0.3639</v>
      </c>
      <c r="AA666" s="129" t="s">
        <v>1018</v>
      </c>
      <c r="AB666" s="129">
        <v>1.55E-2</v>
      </c>
      <c r="AC666" s="129" t="s">
        <v>179</v>
      </c>
      <c r="AD666" s="129">
        <v>9.4999999999999998E-3</v>
      </c>
      <c r="AE666" s="129" t="s">
        <v>179</v>
      </c>
      <c r="AF666" s="129">
        <v>1.8100000000000002E-2</v>
      </c>
      <c r="AG666" s="129">
        <v>9.4899999999999998E-2</v>
      </c>
      <c r="AH666" s="129">
        <v>7.0000000000000001E-3</v>
      </c>
      <c r="AI666" s="129">
        <v>7.7427999999999999</v>
      </c>
      <c r="AJ666" s="129">
        <v>3.2800000000000003E-2</v>
      </c>
      <c r="AK666" s="129">
        <v>0.83409999999999995</v>
      </c>
      <c r="AL666" s="129">
        <v>8.8999999999999999E-3</v>
      </c>
      <c r="AM666" s="129" t="s">
        <v>1367</v>
      </c>
      <c r="AN666" s="129">
        <v>8.8999999999999999E-3</v>
      </c>
      <c r="AO666" s="129" t="s">
        <v>1018</v>
      </c>
      <c r="AP666" s="129">
        <v>4.3E-3</v>
      </c>
      <c r="AQ666" s="129">
        <v>0.1241</v>
      </c>
      <c r="AR666" s="129">
        <v>5.3E-3</v>
      </c>
      <c r="AS666" s="129" t="s">
        <v>6253</v>
      </c>
      <c r="AT666" s="129">
        <v>2.7099999999999999E-2</v>
      </c>
      <c r="AU666" s="129" t="s">
        <v>179</v>
      </c>
      <c r="AV666" s="129">
        <v>3.8E-3</v>
      </c>
      <c r="AW666" s="129">
        <v>6.4999999999999997E-3</v>
      </c>
      <c r="AX666" s="129">
        <v>8.9999999999999998E-4</v>
      </c>
      <c r="AY666" s="129" t="s">
        <v>316</v>
      </c>
      <c r="AZ666" s="129">
        <v>6.9999999999999999E-4</v>
      </c>
      <c r="BA666" s="129">
        <v>6.7000000000000002E-3</v>
      </c>
      <c r="BB666" s="129">
        <v>6.9999999999999999E-4</v>
      </c>
      <c r="BC666" s="129" t="s">
        <v>285</v>
      </c>
      <c r="BD666" s="129">
        <v>5.0000000000000001E-4</v>
      </c>
      <c r="BE666" s="129" t="s">
        <v>179</v>
      </c>
      <c r="BF666" s="129">
        <v>2.9999999999999997E-4</v>
      </c>
      <c r="BG666" s="129" t="s">
        <v>179</v>
      </c>
      <c r="BH666" s="129">
        <v>1E-4</v>
      </c>
      <c r="BI666" s="129" t="s">
        <v>318</v>
      </c>
      <c r="BJ666" s="129">
        <v>2.0000000000000001E-4</v>
      </c>
      <c r="BK666" s="129">
        <v>1.1900000000000001E-2</v>
      </c>
      <c r="BL666" s="129">
        <v>5.0000000000000001E-4</v>
      </c>
      <c r="BM666" s="129">
        <v>2.8999999999999998E-3</v>
      </c>
      <c r="BN666" s="129">
        <v>2.9999999999999997E-4</v>
      </c>
      <c r="BO666" s="129" t="s">
        <v>347</v>
      </c>
      <c r="BP666" s="129">
        <v>5.9999999999999995E-4</v>
      </c>
      <c r="BQ666" s="129" t="s">
        <v>179</v>
      </c>
      <c r="BR666" s="129">
        <v>2.9999999999999997E-4</v>
      </c>
      <c r="BS666" s="129" t="s">
        <v>179</v>
      </c>
      <c r="BT666" s="129">
        <v>4.0000000000000002E-4</v>
      </c>
      <c r="BU666" s="129" t="s">
        <v>179</v>
      </c>
      <c r="BV666" s="129">
        <v>6.9999999999999999E-4</v>
      </c>
      <c r="BW666" s="129" t="s">
        <v>18</v>
      </c>
      <c r="BX666" s="129"/>
      <c r="BY666" s="129" t="s">
        <v>179</v>
      </c>
      <c r="BZ666" s="129">
        <v>1.1000000000000001E-3</v>
      </c>
      <c r="CA666" s="129" t="s">
        <v>179</v>
      </c>
      <c r="CB666" s="129">
        <v>8.0000000000000004E-4</v>
      </c>
      <c r="CC666" s="129" t="s">
        <v>179</v>
      </c>
      <c r="CD666" s="129">
        <v>2.0999999999999999E-3</v>
      </c>
      <c r="CE666" s="129" t="s">
        <v>179</v>
      </c>
      <c r="CF666" s="129">
        <v>2.3E-3</v>
      </c>
      <c r="CG666" s="129" t="s">
        <v>216</v>
      </c>
      <c r="CH666" s="129">
        <v>1E-4</v>
      </c>
      <c r="CI666" s="129" t="s">
        <v>179</v>
      </c>
      <c r="CJ666" s="129">
        <v>7.1000000000000004E-3</v>
      </c>
      <c r="CK666" s="129" t="s">
        <v>179</v>
      </c>
      <c r="CL666" s="129">
        <v>1.11E-2</v>
      </c>
      <c r="CM666" s="129" t="s">
        <v>179</v>
      </c>
      <c r="CN666" s="129">
        <v>3.5000000000000001E-3</v>
      </c>
      <c r="CO666" s="129" t="s">
        <v>179</v>
      </c>
      <c r="CP666" s="129">
        <v>8.9999999999999998E-4</v>
      </c>
      <c r="CQ666" s="129" t="s">
        <v>179</v>
      </c>
      <c r="CR666" s="129">
        <v>3.2000000000000002E-3</v>
      </c>
      <c r="CS666" s="129" t="s">
        <v>179</v>
      </c>
      <c r="CT666" s="129">
        <v>1.8E-3</v>
      </c>
      <c r="CU666" s="129" t="s">
        <v>179</v>
      </c>
      <c r="CV666" s="129">
        <v>6.9999999999999999E-4</v>
      </c>
      <c r="CW666" s="129" t="s">
        <v>18</v>
      </c>
      <c r="CX666" s="129"/>
      <c r="CY666" s="129" t="s">
        <v>179</v>
      </c>
      <c r="CZ666" s="129">
        <v>5.9999999999999995E-4</v>
      </c>
      <c r="DA666" s="129" t="s">
        <v>179</v>
      </c>
      <c r="DB666" s="129">
        <v>5.9999999999999995E-4</v>
      </c>
      <c r="DC666" s="129" t="s">
        <v>179</v>
      </c>
      <c r="DD666" s="129">
        <v>5.9999999999999995E-4</v>
      </c>
      <c r="DE666" s="129" t="s">
        <v>179</v>
      </c>
      <c r="DF666" s="129">
        <v>5.9999999999999995E-4</v>
      </c>
      <c r="DG666" s="129" t="s">
        <v>179</v>
      </c>
      <c r="DH666" s="129">
        <v>4.0000000000000002E-4</v>
      </c>
      <c r="DI666" s="129" t="s">
        <v>179</v>
      </c>
      <c r="DJ666" s="129">
        <v>2.9999999999999997E-4</v>
      </c>
      <c r="DK666" s="129" t="s">
        <v>6249</v>
      </c>
      <c r="DL666" s="129" t="s">
        <v>59</v>
      </c>
      <c r="DM666" s="129"/>
      <c r="DN666" s="129"/>
      <c r="DO666" s="129"/>
      <c r="DP666" s="129"/>
      <c r="DQ666" s="129"/>
      <c r="DR666" s="129"/>
      <c r="DS666" s="129">
        <v>25</v>
      </c>
      <c r="DT666" s="129" t="s">
        <v>1613</v>
      </c>
    </row>
    <row r="667" spans="1:124">
      <c r="A667" s="129">
        <v>326</v>
      </c>
      <c r="B667" s="128">
        <v>44758.175000000003</v>
      </c>
      <c r="C667" s="129" t="s">
        <v>52</v>
      </c>
      <c r="D667" s="129">
        <v>0</v>
      </c>
      <c r="E667" s="129">
        <v>0</v>
      </c>
      <c r="F667" s="129">
        <v>0</v>
      </c>
      <c r="G667" s="129" t="s">
        <v>54</v>
      </c>
      <c r="H667" s="129" t="s">
        <v>55</v>
      </c>
      <c r="I667" s="129" t="s">
        <v>55</v>
      </c>
      <c r="J667" s="129" t="s">
        <v>55</v>
      </c>
      <c r="K667" s="129" t="s">
        <v>18</v>
      </c>
      <c r="L667" s="129">
        <v>90</v>
      </c>
      <c r="M667" s="129" t="s">
        <v>173</v>
      </c>
      <c r="N667" s="129">
        <v>0</v>
      </c>
      <c r="O667" s="129" t="s">
        <v>173</v>
      </c>
      <c r="P667" s="129">
        <v>0</v>
      </c>
      <c r="Q667" s="129" t="s">
        <v>173</v>
      </c>
      <c r="R667" s="129">
        <v>0</v>
      </c>
      <c r="S667" s="129">
        <v>2</v>
      </c>
      <c r="T667" s="129" t="s">
        <v>174</v>
      </c>
      <c r="U667" s="129">
        <v>4.5571999999999999</v>
      </c>
      <c r="V667" s="129">
        <v>0.67789999999999995</v>
      </c>
      <c r="W667" s="129" t="s">
        <v>6254</v>
      </c>
      <c r="X667" s="129">
        <v>0.31509999999999999</v>
      </c>
      <c r="Y667" s="129">
        <v>41.364800000000002</v>
      </c>
      <c r="Z667" s="129">
        <v>0.3679</v>
      </c>
      <c r="AA667" s="129" t="s">
        <v>674</v>
      </c>
      <c r="AB667" s="129">
        <v>1.52E-2</v>
      </c>
      <c r="AC667" s="129" t="s">
        <v>179</v>
      </c>
      <c r="AD667" s="129">
        <v>9.4999999999999998E-3</v>
      </c>
      <c r="AE667" s="129" t="s">
        <v>179</v>
      </c>
      <c r="AF667" s="129">
        <v>1.8200000000000001E-2</v>
      </c>
      <c r="AG667" s="129">
        <v>0.1532</v>
      </c>
      <c r="AH667" s="129">
        <v>7.7000000000000002E-3</v>
      </c>
      <c r="AI667" s="129">
        <v>7.5015999999999998</v>
      </c>
      <c r="AJ667" s="129">
        <v>3.2099999999999997E-2</v>
      </c>
      <c r="AK667" s="129">
        <v>0.83309999999999995</v>
      </c>
      <c r="AL667" s="129">
        <v>8.8999999999999999E-3</v>
      </c>
      <c r="AM667" s="129" t="s">
        <v>402</v>
      </c>
      <c r="AN667" s="129">
        <v>8.6E-3</v>
      </c>
      <c r="AO667" s="129" t="s">
        <v>239</v>
      </c>
      <c r="AP667" s="129">
        <v>4.1000000000000003E-3</v>
      </c>
      <c r="AQ667" s="129">
        <v>0.12609999999999999</v>
      </c>
      <c r="AR667" s="129">
        <v>5.3E-3</v>
      </c>
      <c r="AS667" s="129" t="s">
        <v>6255</v>
      </c>
      <c r="AT667" s="129">
        <v>2.5399999999999999E-2</v>
      </c>
      <c r="AU667" s="129" t="s">
        <v>195</v>
      </c>
      <c r="AV667" s="129">
        <v>3.5999999999999999E-3</v>
      </c>
      <c r="AW667" s="129">
        <v>7.7000000000000002E-3</v>
      </c>
      <c r="AX667" s="129">
        <v>1E-3</v>
      </c>
      <c r="AY667" s="129" t="s">
        <v>208</v>
      </c>
      <c r="AZ667" s="129">
        <v>6.9999999999999999E-4</v>
      </c>
      <c r="BA667" s="129">
        <v>7.1000000000000004E-3</v>
      </c>
      <c r="BB667" s="129">
        <v>6.9999999999999999E-4</v>
      </c>
      <c r="BC667" s="129" t="s">
        <v>304</v>
      </c>
      <c r="BD667" s="129">
        <v>5.0000000000000001E-4</v>
      </c>
      <c r="BE667" s="129" t="s">
        <v>179</v>
      </c>
      <c r="BF667" s="129">
        <v>2.9999999999999997E-4</v>
      </c>
      <c r="BG667" s="129" t="s">
        <v>216</v>
      </c>
      <c r="BH667" s="129">
        <v>1E-4</v>
      </c>
      <c r="BI667" s="129" t="s">
        <v>179</v>
      </c>
      <c r="BJ667" s="129">
        <v>2.0000000000000001E-4</v>
      </c>
      <c r="BK667" s="129">
        <v>1.37E-2</v>
      </c>
      <c r="BL667" s="129">
        <v>5.0000000000000001E-4</v>
      </c>
      <c r="BM667" s="129">
        <v>2.8E-3</v>
      </c>
      <c r="BN667" s="129">
        <v>2.9999999999999997E-4</v>
      </c>
      <c r="BO667" s="129" t="s">
        <v>864</v>
      </c>
      <c r="BP667" s="129">
        <v>5.9999999999999995E-4</v>
      </c>
      <c r="BQ667" s="129" t="s">
        <v>179</v>
      </c>
      <c r="BR667" s="129">
        <v>2.9999999999999997E-4</v>
      </c>
      <c r="BS667" s="129" t="s">
        <v>179</v>
      </c>
      <c r="BT667" s="129">
        <v>4.0000000000000002E-4</v>
      </c>
      <c r="BU667" s="129" t="s">
        <v>179</v>
      </c>
      <c r="BV667" s="129">
        <v>6.9999999999999999E-4</v>
      </c>
      <c r="BW667" s="129" t="s">
        <v>18</v>
      </c>
      <c r="BX667" s="129"/>
      <c r="BY667" s="129" t="s">
        <v>18</v>
      </c>
      <c r="BZ667" s="129"/>
      <c r="CA667" s="129" t="s">
        <v>179</v>
      </c>
      <c r="CB667" s="129">
        <v>8.0000000000000004E-4</v>
      </c>
      <c r="CC667" s="129" t="s">
        <v>179</v>
      </c>
      <c r="CD667" s="129">
        <v>2E-3</v>
      </c>
      <c r="CE667" s="129" t="s">
        <v>179</v>
      </c>
      <c r="CF667" s="129">
        <v>2.3E-3</v>
      </c>
      <c r="CG667" s="129" t="s">
        <v>216</v>
      </c>
      <c r="CH667" s="129">
        <v>1E-4</v>
      </c>
      <c r="CI667" s="129" t="s">
        <v>179</v>
      </c>
      <c r="CJ667" s="129">
        <v>7.1999999999999998E-3</v>
      </c>
      <c r="CK667" s="129" t="s">
        <v>179</v>
      </c>
      <c r="CL667" s="129">
        <v>1.0699999999999999E-2</v>
      </c>
      <c r="CM667" s="129" t="s">
        <v>179</v>
      </c>
      <c r="CN667" s="129">
        <v>2.5999999999999999E-3</v>
      </c>
      <c r="CO667" s="129" t="s">
        <v>179</v>
      </c>
      <c r="CP667" s="129">
        <v>8.9999999999999998E-4</v>
      </c>
      <c r="CQ667" s="129" t="s">
        <v>179</v>
      </c>
      <c r="CR667" s="129">
        <v>3.2000000000000002E-3</v>
      </c>
      <c r="CS667" s="129" t="s">
        <v>179</v>
      </c>
      <c r="CT667" s="129">
        <v>1.8E-3</v>
      </c>
      <c r="CU667" s="129" t="s">
        <v>18</v>
      </c>
      <c r="CV667" s="129"/>
      <c r="CW667" s="129" t="s">
        <v>179</v>
      </c>
      <c r="CX667" s="129">
        <v>5.9999999999999995E-4</v>
      </c>
      <c r="CY667" s="129" t="s">
        <v>179</v>
      </c>
      <c r="CZ667" s="129">
        <v>5.0000000000000001E-4</v>
      </c>
      <c r="DA667" s="129" t="s">
        <v>179</v>
      </c>
      <c r="DB667" s="129">
        <v>5.0000000000000001E-4</v>
      </c>
      <c r="DC667" s="129" t="s">
        <v>179</v>
      </c>
      <c r="DD667" s="129">
        <v>5.0000000000000001E-4</v>
      </c>
      <c r="DE667" s="129" t="s">
        <v>179</v>
      </c>
      <c r="DF667" s="129">
        <v>5.9999999999999995E-4</v>
      </c>
      <c r="DG667" s="129" t="s">
        <v>179</v>
      </c>
      <c r="DH667" s="129">
        <v>4.0000000000000002E-4</v>
      </c>
      <c r="DI667" s="129" t="s">
        <v>179</v>
      </c>
      <c r="DJ667" s="129">
        <v>4.0000000000000002E-4</v>
      </c>
      <c r="DK667" s="129" t="s">
        <v>6256</v>
      </c>
      <c r="DL667" s="129" t="s">
        <v>59</v>
      </c>
      <c r="DM667" s="129"/>
      <c r="DN667" s="129"/>
      <c r="DO667" s="129"/>
      <c r="DP667" s="129"/>
      <c r="DQ667" s="129"/>
      <c r="DR667" s="129"/>
      <c r="DS667" s="129">
        <v>2</v>
      </c>
      <c r="DT667" s="129" t="s">
        <v>5984</v>
      </c>
    </row>
    <row r="668" spans="1:124">
      <c r="A668" s="129">
        <v>327</v>
      </c>
      <c r="B668" s="128">
        <v>44758.177083333336</v>
      </c>
      <c r="C668" s="129" t="s">
        <v>52</v>
      </c>
      <c r="D668" s="129">
        <v>0</v>
      </c>
      <c r="E668" s="129">
        <v>0</v>
      </c>
      <c r="F668" s="129">
        <v>0</v>
      </c>
      <c r="G668" s="129" t="s">
        <v>54</v>
      </c>
      <c r="H668" s="129" t="s">
        <v>55</v>
      </c>
      <c r="I668" s="129" t="s">
        <v>55</v>
      </c>
      <c r="J668" s="129" t="s">
        <v>55</v>
      </c>
      <c r="K668" s="129" t="s">
        <v>18</v>
      </c>
      <c r="L668" s="129">
        <v>90</v>
      </c>
      <c r="M668" s="129" t="s">
        <v>173</v>
      </c>
      <c r="N668" s="129">
        <v>0</v>
      </c>
      <c r="O668" s="129" t="s">
        <v>173</v>
      </c>
      <c r="P668" s="129">
        <v>0</v>
      </c>
      <c r="Q668" s="129" t="s">
        <v>173</v>
      </c>
      <c r="R668" s="129">
        <v>0</v>
      </c>
      <c r="S668" s="129">
        <v>2</v>
      </c>
      <c r="T668" s="129" t="s">
        <v>174</v>
      </c>
      <c r="U668" s="129">
        <v>4.4169</v>
      </c>
      <c r="V668" s="129">
        <v>0.68059999999999998</v>
      </c>
      <c r="W668" s="129" t="s">
        <v>6257</v>
      </c>
      <c r="X668" s="129">
        <v>0.3135</v>
      </c>
      <c r="Y668" s="129">
        <v>41.246699999999997</v>
      </c>
      <c r="Z668" s="129">
        <v>0.36709999999999998</v>
      </c>
      <c r="AA668" s="129" t="s">
        <v>1851</v>
      </c>
      <c r="AB668" s="129">
        <v>1.52E-2</v>
      </c>
      <c r="AC668" s="129" t="s">
        <v>179</v>
      </c>
      <c r="AD668" s="129">
        <v>9.2999999999999992E-3</v>
      </c>
      <c r="AE668" s="129" t="s">
        <v>179</v>
      </c>
      <c r="AF668" s="129">
        <v>1.7999999999999999E-2</v>
      </c>
      <c r="AG668" s="129">
        <v>0.15809999999999999</v>
      </c>
      <c r="AH668" s="129">
        <v>7.7000000000000002E-3</v>
      </c>
      <c r="AI668" s="129">
        <v>7.5407000000000002</v>
      </c>
      <c r="AJ668" s="129">
        <v>3.2199999999999999E-2</v>
      </c>
      <c r="AK668" s="129">
        <v>0.83909999999999996</v>
      </c>
      <c r="AL668" s="129">
        <v>8.9999999999999993E-3</v>
      </c>
      <c r="AM668" s="129" t="s">
        <v>373</v>
      </c>
      <c r="AN668" s="129">
        <v>8.8000000000000005E-3</v>
      </c>
      <c r="AO668" s="129" t="s">
        <v>993</v>
      </c>
      <c r="AP668" s="129">
        <v>4.1999999999999997E-3</v>
      </c>
      <c r="AQ668" s="129">
        <v>0.13039999999999999</v>
      </c>
      <c r="AR668" s="129">
        <v>5.4000000000000003E-3</v>
      </c>
      <c r="AS668" s="129" t="s">
        <v>6258</v>
      </c>
      <c r="AT668" s="129">
        <v>2.5399999999999999E-2</v>
      </c>
      <c r="AU668" s="129" t="s">
        <v>179</v>
      </c>
      <c r="AV668" s="129">
        <v>3.5999999999999999E-3</v>
      </c>
      <c r="AW668" s="129">
        <v>7.1000000000000004E-3</v>
      </c>
      <c r="AX668" s="129">
        <v>1E-3</v>
      </c>
      <c r="AY668" s="129" t="s">
        <v>229</v>
      </c>
      <c r="AZ668" s="129">
        <v>6.9999999999999999E-4</v>
      </c>
      <c r="BA668" s="129">
        <v>7.9000000000000008E-3</v>
      </c>
      <c r="BB668" s="129">
        <v>6.9999999999999999E-4</v>
      </c>
      <c r="BC668" s="129" t="s">
        <v>245</v>
      </c>
      <c r="BD668" s="129">
        <v>4.0000000000000002E-4</v>
      </c>
      <c r="BE668" s="129" t="s">
        <v>179</v>
      </c>
      <c r="BF668" s="129">
        <v>2.9999999999999997E-4</v>
      </c>
      <c r="BG668" s="129" t="s">
        <v>179</v>
      </c>
      <c r="BH668" s="129">
        <v>1E-4</v>
      </c>
      <c r="BI668" s="129" t="s">
        <v>246</v>
      </c>
      <c r="BJ668" s="129">
        <v>2.0000000000000001E-4</v>
      </c>
      <c r="BK668" s="129">
        <v>1.3299999999999999E-2</v>
      </c>
      <c r="BL668" s="129">
        <v>5.0000000000000001E-4</v>
      </c>
      <c r="BM668" s="129">
        <v>3.3999999999999998E-3</v>
      </c>
      <c r="BN668" s="129">
        <v>2.9999999999999997E-4</v>
      </c>
      <c r="BO668" s="129" t="s">
        <v>364</v>
      </c>
      <c r="BP668" s="129">
        <v>5.9999999999999995E-4</v>
      </c>
      <c r="BQ668" s="129" t="s">
        <v>179</v>
      </c>
      <c r="BR668" s="129">
        <v>2.9999999999999997E-4</v>
      </c>
      <c r="BS668" s="129" t="s">
        <v>179</v>
      </c>
      <c r="BT668" s="129">
        <v>4.0000000000000002E-4</v>
      </c>
      <c r="BU668" s="129" t="s">
        <v>179</v>
      </c>
      <c r="BV668" s="129">
        <v>6.9999999999999999E-4</v>
      </c>
      <c r="BW668" s="129" t="s">
        <v>179</v>
      </c>
      <c r="BX668" s="129">
        <v>8.9999999999999998E-4</v>
      </c>
      <c r="BY668" s="129" t="s">
        <v>18</v>
      </c>
      <c r="BZ668" s="129"/>
      <c r="CA668" s="129" t="s">
        <v>179</v>
      </c>
      <c r="CB668" s="129">
        <v>8.0000000000000004E-4</v>
      </c>
      <c r="CC668" s="129" t="s">
        <v>179</v>
      </c>
      <c r="CD668" s="129">
        <v>2.0999999999999999E-3</v>
      </c>
      <c r="CE668" s="129" t="s">
        <v>179</v>
      </c>
      <c r="CF668" s="129">
        <v>2.3E-3</v>
      </c>
      <c r="CG668" s="129" t="s">
        <v>216</v>
      </c>
      <c r="CH668" s="129">
        <v>1E-4</v>
      </c>
      <c r="CI668" s="129" t="s">
        <v>179</v>
      </c>
      <c r="CJ668" s="129">
        <v>7.3000000000000001E-3</v>
      </c>
      <c r="CK668" s="129" t="s">
        <v>179</v>
      </c>
      <c r="CL668" s="129">
        <v>1.0999999999999999E-2</v>
      </c>
      <c r="CM668" s="129" t="s">
        <v>179</v>
      </c>
      <c r="CN668" s="129">
        <v>2.5999999999999999E-3</v>
      </c>
      <c r="CO668" s="129" t="s">
        <v>179</v>
      </c>
      <c r="CP668" s="129">
        <v>8.0000000000000004E-4</v>
      </c>
      <c r="CQ668" s="129" t="s">
        <v>179</v>
      </c>
      <c r="CR668" s="129">
        <v>3.3E-3</v>
      </c>
      <c r="CS668" s="129" t="s">
        <v>179</v>
      </c>
      <c r="CT668" s="129">
        <v>1.8E-3</v>
      </c>
      <c r="CU668" s="129" t="s">
        <v>18</v>
      </c>
      <c r="CV668" s="129"/>
      <c r="CW668" s="129" t="s">
        <v>18</v>
      </c>
      <c r="CX668" s="129"/>
      <c r="CY668" s="129" t="s">
        <v>179</v>
      </c>
      <c r="CZ668" s="129">
        <v>5.9999999999999995E-4</v>
      </c>
      <c r="DA668" s="129" t="s">
        <v>179</v>
      </c>
      <c r="DB668" s="129">
        <v>5.9999999999999995E-4</v>
      </c>
      <c r="DC668" s="129" t="s">
        <v>179</v>
      </c>
      <c r="DD668" s="129">
        <v>5.9999999999999995E-4</v>
      </c>
      <c r="DE668" s="129" t="s">
        <v>179</v>
      </c>
      <c r="DF668" s="129">
        <v>5.9999999999999995E-4</v>
      </c>
      <c r="DG668" s="129" t="s">
        <v>179</v>
      </c>
      <c r="DH668" s="129">
        <v>4.0000000000000002E-4</v>
      </c>
      <c r="DI668" s="129" t="s">
        <v>179</v>
      </c>
      <c r="DJ668" s="129">
        <v>4.0000000000000002E-4</v>
      </c>
      <c r="DK668" s="129" t="s">
        <v>6256</v>
      </c>
      <c r="DL668" s="129" t="s">
        <v>59</v>
      </c>
      <c r="DM668" s="129"/>
      <c r="DN668" s="129"/>
      <c r="DO668" s="129"/>
      <c r="DP668" s="129"/>
      <c r="DQ668" s="129"/>
      <c r="DR668" s="129"/>
      <c r="DS668" s="129">
        <v>9</v>
      </c>
      <c r="DT668" s="129" t="s">
        <v>5981</v>
      </c>
    </row>
    <row r="669" spans="1:124">
      <c r="A669" s="129">
        <v>328</v>
      </c>
      <c r="B669" s="128">
        <v>44758.178472222222</v>
      </c>
      <c r="C669" s="129" t="s">
        <v>52</v>
      </c>
      <c r="D669" s="129">
        <v>0</v>
      </c>
      <c r="E669" s="129">
        <v>0</v>
      </c>
      <c r="F669" s="129">
        <v>0</v>
      </c>
      <c r="G669" s="129" t="s">
        <v>54</v>
      </c>
      <c r="H669" s="129" t="s">
        <v>55</v>
      </c>
      <c r="I669" s="129" t="s">
        <v>55</v>
      </c>
      <c r="J669" s="129" t="s">
        <v>55</v>
      </c>
      <c r="K669" s="129" t="s">
        <v>18</v>
      </c>
      <c r="L669" s="129">
        <v>90</v>
      </c>
      <c r="M669" s="129" t="s">
        <v>173</v>
      </c>
      <c r="N669" s="129">
        <v>0</v>
      </c>
      <c r="O669" s="129" t="s">
        <v>173</v>
      </c>
      <c r="P669" s="129">
        <v>0</v>
      </c>
      <c r="Q669" s="129" t="s">
        <v>173</v>
      </c>
      <c r="R669" s="129">
        <v>0</v>
      </c>
      <c r="S669" s="129">
        <v>2</v>
      </c>
      <c r="T669" s="129" t="s">
        <v>174</v>
      </c>
      <c r="U669" s="129">
        <v>5.1494999999999997</v>
      </c>
      <c r="V669" s="129">
        <v>0.68269999999999997</v>
      </c>
      <c r="W669" s="129" t="s">
        <v>6259</v>
      </c>
      <c r="X669" s="129">
        <v>0.3256</v>
      </c>
      <c r="Y669" s="129">
        <v>40.781300000000002</v>
      </c>
      <c r="Z669" s="129">
        <v>0.36549999999999999</v>
      </c>
      <c r="AA669" s="129" t="s">
        <v>2296</v>
      </c>
      <c r="AB669" s="129">
        <v>1.5299999999999999E-2</v>
      </c>
      <c r="AC669" s="129" t="s">
        <v>179</v>
      </c>
      <c r="AD669" s="129">
        <v>8.3999999999999995E-3</v>
      </c>
      <c r="AE669" s="129" t="s">
        <v>179</v>
      </c>
      <c r="AF669" s="129">
        <v>1.66E-2</v>
      </c>
      <c r="AG669" s="129">
        <v>0.13900000000000001</v>
      </c>
      <c r="AH669" s="129">
        <v>7.4999999999999997E-3</v>
      </c>
      <c r="AI669" s="129">
        <v>7.6288</v>
      </c>
      <c r="AJ669" s="129">
        <v>3.2399999999999998E-2</v>
      </c>
      <c r="AK669" s="129">
        <v>0.72070000000000001</v>
      </c>
      <c r="AL669" s="129">
        <v>8.3999999999999995E-3</v>
      </c>
      <c r="AM669" s="129" t="s">
        <v>1473</v>
      </c>
      <c r="AN669" s="129">
        <v>8.3000000000000001E-3</v>
      </c>
      <c r="AO669" s="129" t="s">
        <v>1354</v>
      </c>
      <c r="AP669" s="129">
        <v>4.3E-3</v>
      </c>
      <c r="AQ669" s="129">
        <v>0.11169999999999999</v>
      </c>
      <c r="AR669" s="129">
        <v>5.0000000000000001E-3</v>
      </c>
      <c r="AS669" s="129" t="s">
        <v>6260</v>
      </c>
      <c r="AT669" s="129">
        <v>2.5399999999999999E-2</v>
      </c>
      <c r="AU669" s="129" t="s">
        <v>179</v>
      </c>
      <c r="AV669" s="129">
        <v>3.5999999999999999E-3</v>
      </c>
      <c r="AW669" s="129">
        <v>1.46E-2</v>
      </c>
      <c r="AX669" s="129">
        <v>1.1999999999999999E-3</v>
      </c>
      <c r="AY669" s="129" t="s">
        <v>1085</v>
      </c>
      <c r="AZ669" s="129">
        <v>8.0000000000000004E-4</v>
      </c>
      <c r="BA669" s="129">
        <v>6.1000000000000004E-3</v>
      </c>
      <c r="BB669" s="129">
        <v>6.9999999999999999E-4</v>
      </c>
      <c r="BC669" s="129" t="s">
        <v>247</v>
      </c>
      <c r="BD669" s="129">
        <v>5.0000000000000001E-4</v>
      </c>
      <c r="BE669" s="129" t="s">
        <v>179</v>
      </c>
      <c r="BF669" s="129">
        <v>2.9999999999999997E-4</v>
      </c>
      <c r="BG669" s="129" t="s">
        <v>179</v>
      </c>
      <c r="BH669" s="129">
        <v>1E-4</v>
      </c>
      <c r="BI669" s="129" t="s">
        <v>318</v>
      </c>
      <c r="BJ669" s="129">
        <v>2.0000000000000001E-4</v>
      </c>
      <c r="BK669" s="129">
        <v>1.0500000000000001E-2</v>
      </c>
      <c r="BL669" s="129">
        <v>5.0000000000000001E-4</v>
      </c>
      <c r="BM669" s="129">
        <v>2.8999999999999998E-3</v>
      </c>
      <c r="BN669" s="129">
        <v>2.9999999999999997E-4</v>
      </c>
      <c r="BO669" s="129" t="s">
        <v>625</v>
      </c>
      <c r="BP669" s="129">
        <v>5.0000000000000001E-4</v>
      </c>
      <c r="BQ669" s="129" t="s">
        <v>179</v>
      </c>
      <c r="BR669" s="129">
        <v>2.9999999999999997E-4</v>
      </c>
      <c r="BS669" s="129" t="s">
        <v>179</v>
      </c>
      <c r="BT669" s="129">
        <v>4.0000000000000002E-4</v>
      </c>
      <c r="BU669" s="129" t="s">
        <v>179</v>
      </c>
      <c r="BV669" s="129">
        <v>6.9999999999999999E-4</v>
      </c>
      <c r="BW669" s="129" t="s">
        <v>18</v>
      </c>
      <c r="BX669" s="129"/>
      <c r="BY669" s="129" t="s">
        <v>18</v>
      </c>
      <c r="BZ669" s="129"/>
      <c r="CA669" s="129" t="s">
        <v>179</v>
      </c>
      <c r="CB669" s="129">
        <v>8.0000000000000004E-4</v>
      </c>
      <c r="CC669" s="129" t="s">
        <v>179</v>
      </c>
      <c r="CD669" s="129">
        <v>2E-3</v>
      </c>
      <c r="CE669" s="129" t="s">
        <v>179</v>
      </c>
      <c r="CF669" s="129">
        <v>2.3E-3</v>
      </c>
      <c r="CG669" s="129" t="s">
        <v>179</v>
      </c>
      <c r="CH669" s="129">
        <v>1E-4</v>
      </c>
      <c r="CI669" s="129" t="s">
        <v>179</v>
      </c>
      <c r="CJ669" s="129">
        <v>7.1000000000000004E-3</v>
      </c>
      <c r="CK669" s="129" t="s">
        <v>179</v>
      </c>
      <c r="CL669" s="129">
        <v>1.0999999999999999E-2</v>
      </c>
      <c r="CM669" s="129" t="s">
        <v>179</v>
      </c>
      <c r="CN669" s="129">
        <v>3.2000000000000002E-3</v>
      </c>
      <c r="CO669" s="129" t="s">
        <v>179</v>
      </c>
      <c r="CP669" s="129">
        <v>8.0000000000000004E-4</v>
      </c>
      <c r="CQ669" s="129" t="s">
        <v>179</v>
      </c>
      <c r="CR669" s="129">
        <v>3.3E-3</v>
      </c>
      <c r="CS669" s="129" t="s">
        <v>179</v>
      </c>
      <c r="CT669" s="129">
        <v>1.9E-3</v>
      </c>
      <c r="CU669" s="129" t="s">
        <v>179</v>
      </c>
      <c r="CV669" s="129">
        <v>8.0000000000000004E-4</v>
      </c>
      <c r="CW669" s="129" t="s">
        <v>18</v>
      </c>
      <c r="CX669" s="129"/>
      <c r="CY669" s="129" t="s">
        <v>179</v>
      </c>
      <c r="CZ669" s="129">
        <v>5.9999999999999995E-4</v>
      </c>
      <c r="DA669" s="129" t="s">
        <v>179</v>
      </c>
      <c r="DB669" s="129">
        <v>5.9999999999999995E-4</v>
      </c>
      <c r="DC669" s="129" t="s">
        <v>179</v>
      </c>
      <c r="DD669" s="129">
        <v>5.9999999999999995E-4</v>
      </c>
      <c r="DE669" s="129" t="s">
        <v>179</v>
      </c>
      <c r="DF669" s="129">
        <v>5.9999999999999995E-4</v>
      </c>
      <c r="DG669" s="129" t="s">
        <v>179</v>
      </c>
      <c r="DH669" s="129">
        <v>4.0000000000000002E-4</v>
      </c>
      <c r="DI669" s="129" t="s">
        <v>179</v>
      </c>
      <c r="DJ669" s="129">
        <v>4.0000000000000002E-4</v>
      </c>
      <c r="DK669" s="129" t="s">
        <v>6256</v>
      </c>
      <c r="DL669" s="129" t="s">
        <v>59</v>
      </c>
      <c r="DM669" s="129"/>
      <c r="DN669" s="129"/>
      <c r="DO669" s="129"/>
      <c r="DP669" s="129"/>
      <c r="DQ669" s="129"/>
      <c r="DR669" s="129"/>
      <c r="DS669" s="129">
        <v>9</v>
      </c>
      <c r="DT669" s="129" t="s">
        <v>5981</v>
      </c>
    </row>
    <row r="670" spans="1:124">
      <c r="A670" s="129">
        <v>329</v>
      </c>
      <c r="B670" s="128">
        <v>44758.179861111108</v>
      </c>
      <c r="C670" s="129" t="s">
        <v>52</v>
      </c>
      <c r="D670" s="129">
        <v>0</v>
      </c>
      <c r="E670" s="129">
        <v>0</v>
      </c>
      <c r="F670" s="129">
        <v>0</v>
      </c>
      <c r="G670" s="129" t="s">
        <v>54</v>
      </c>
      <c r="H670" s="129" t="s">
        <v>55</v>
      </c>
      <c r="I670" s="129" t="s">
        <v>55</v>
      </c>
      <c r="J670" s="129" t="s">
        <v>55</v>
      </c>
      <c r="K670" s="129" t="s">
        <v>18</v>
      </c>
      <c r="L670" s="129">
        <v>90</v>
      </c>
      <c r="M670" s="129" t="s">
        <v>173</v>
      </c>
      <c r="N670" s="129">
        <v>0</v>
      </c>
      <c r="O670" s="129" t="s">
        <v>173</v>
      </c>
      <c r="P670" s="129">
        <v>0</v>
      </c>
      <c r="Q670" s="129" t="s">
        <v>173</v>
      </c>
      <c r="R670" s="129">
        <v>0</v>
      </c>
      <c r="S670" s="129">
        <v>2</v>
      </c>
      <c r="T670" s="129" t="s">
        <v>174</v>
      </c>
      <c r="U670" s="129">
        <v>3.2372999999999998</v>
      </c>
      <c r="V670" s="129">
        <v>0.63900000000000001</v>
      </c>
      <c r="W670" s="129" t="s">
        <v>6261</v>
      </c>
      <c r="X670" s="129">
        <v>0.3175</v>
      </c>
      <c r="Y670" s="129">
        <v>36.811500000000002</v>
      </c>
      <c r="Z670" s="129">
        <v>0.3473</v>
      </c>
      <c r="AA670" s="129" t="s">
        <v>2993</v>
      </c>
      <c r="AB670" s="129">
        <v>1.55E-2</v>
      </c>
      <c r="AC670" s="129" t="s">
        <v>179</v>
      </c>
      <c r="AD670" s="129">
        <v>9.1000000000000004E-3</v>
      </c>
      <c r="AE670" s="129" t="s">
        <v>179</v>
      </c>
      <c r="AF670" s="129">
        <v>1.8700000000000001E-2</v>
      </c>
      <c r="AG670" s="129">
        <v>0.13469999999999999</v>
      </c>
      <c r="AH670" s="129">
        <v>7.4999999999999997E-3</v>
      </c>
      <c r="AI670" s="129">
        <v>7.2931999999999997</v>
      </c>
      <c r="AJ670" s="129">
        <v>3.2000000000000001E-2</v>
      </c>
      <c r="AK670" s="129">
        <v>0.78820000000000001</v>
      </c>
      <c r="AL670" s="129">
        <v>8.6999999999999994E-3</v>
      </c>
      <c r="AM670" s="129" t="s">
        <v>179</v>
      </c>
      <c r="AN670" s="129">
        <v>8.5000000000000006E-3</v>
      </c>
      <c r="AO670" s="129" t="s">
        <v>605</v>
      </c>
      <c r="AP670" s="129">
        <v>4.3E-3</v>
      </c>
      <c r="AQ670" s="129">
        <v>0.12759999999999999</v>
      </c>
      <c r="AR670" s="129">
        <v>5.4000000000000003E-3</v>
      </c>
      <c r="AS670" s="129" t="s">
        <v>6262</v>
      </c>
      <c r="AT670" s="129">
        <v>2.8199999999999999E-2</v>
      </c>
      <c r="AU670" s="129" t="s">
        <v>195</v>
      </c>
      <c r="AV670" s="129">
        <v>4.0000000000000001E-3</v>
      </c>
      <c r="AW670" s="129">
        <v>7.4999999999999997E-3</v>
      </c>
      <c r="AX670" s="129">
        <v>1E-3</v>
      </c>
      <c r="AY670" s="129" t="s">
        <v>265</v>
      </c>
      <c r="AZ670" s="129">
        <v>8.0000000000000004E-4</v>
      </c>
      <c r="BA670" s="129">
        <v>7.1999999999999998E-3</v>
      </c>
      <c r="BB670" s="129">
        <v>6.9999999999999999E-4</v>
      </c>
      <c r="BC670" s="129" t="s">
        <v>406</v>
      </c>
      <c r="BD670" s="129">
        <v>5.0000000000000001E-4</v>
      </c>
      <c r="BE670" s="129" t="s">
        <v>267</v>
      </c>
      <c r="BF670" s="129">
        <v>4.0000000000000002E-4</v>
      </c>
      <c r="BG670" s="129" t="s">
        <v>179</v>
      </c>
      <c r="BH670" s="129">
        <v>1E-4</v>
      </c>
      <c r="BI670" s="129" t="s">
        <v>286</v>
      </c>
      <c r="BJ670" s="129">
        <v>2.0000000000000001E-4</v>
      </c>
      <c r="BK670" s="129">
        <v>1.04E-2</v>
      </c>
      <c r="BL670" s="129">
        <v>5.0000000000000001E-4</v>
      </c>
      <c r="BM670" s="129">
        <v>3.2000000000000002E-3</v>
      </c>
      <c r="BN670" s="129">
        <v>2.9999999999999997E-4</v>
      </c>
      <c r="BO670" s="129" t="s">
        <v>283</v>
      </c>
      <c r="BP670" s="129">
        <v>5.9999999999999995E-4</v>
      </c>
      <c r="BQ670" s="129" t="s">
        <v>179</v>
      </c>
      <c r="BR670" s="129">
        <v>2.9999999999999997E-4</v>
      </c>
      <c r="BS670" s="129" t="s">
        <v>179</v>
      </c>
      <c r="BT670" s="129">
        <v>4.0000000000000002E-4</v>
      </c>
      <c r="BU670" s="129" t="s">
        <v>179</v>
      </c>
      <c r="BV670" s="129">
        <v>5.9999999999999995E-4</v>
      </c>
      <c r="BW670" s="129" t="s">
        <v>18</v>
      </c>
      <c r="BX670" s="129"/>
      <c r="BY670" s="129" t="s">
        <v>18</v>
      </c>
      <c r="BZ670" s="129"/>
      <c r="CA670" s="129" t="s">
        <v>179</v>
      </c>
      <c r="CB670" s="129">
        <v>8.0000000000000004E-4</v>
      </c>
      <c r="CC670" s="129" t="s">
        <v>179</v>
      </c>
      <c r="CD670" s="129">
        <v>2.0999999999999999E-3</v>
      </c>
      <c r="CE670" s="129" t="s">
        <v>179</v>
      </c>
      <c r="CF670" s="129">
        <v>2.3E-3</v>
      </c>
      <c r="CG670" s="129" t="s">
        <v>179</v>
      </c>
      <c r="CH670" s="129">
        <v>1E-4</v>
      </c>
      <c r="CI670" s="129" t="s">
        <v>179</v>
      </c>
      <c r="CJ670" s="129">
        <v>7.7999999999999996E-3</v>
      </c>
      <c r="CK670" s="129" t="s">
        <v>179</v>
      </c>
      <c r="CL670" s="129">
        <v>1.14E-2</v>
      </c>
      <c r="CM670" s="129" t="s">
        <v>179</v>
      </c>
      <c r="CN670" s="129">
        <v>5.3E-3</v>
      </c>
      <c r="CO670" s="129" t="s">
        <v>179</v>
      </c>
      <c r="CP670" s="129">
        <v>8.9999999999999998E-4</v>
      </c>
      <c r="CQ670" s="129" t="s">
        <v>179</v>
      </c>
      <c r="CR670" s="129">
        <v>3.2000000000000002E-3</v>
      </c>
      <c r="CS670" s="129" t="s">
        <v>179</v>
      </c>
      <c r="CT670" s="129">
        <v>2E-3</v>
      </c>
      <c r="CU670" s="129" t="s">
        <v>179</v>
      </c>
      <c r="CV670" s="129">
        <v>8.0000000000000004E-4</v>
      </c>
      <c r="CW670" s="129" t="s">
        <v>18</v>
      </c>
      <c r="CX670" s="129"/>
      <c r="CY670" s="129" t="s">
        <v>179</v>
      </c>
      <c r="CZ670" s="129">
        <v>5.9999999999999995E-4</v>
      </c>
      <c r="DA670" s="129" t="s">
        <v>179</v>
      </c>
      <c r="DB670" s="129">
        <v>5.9999999999999995E-4</v>
      </c>
      <c r="DC670" s="129" t="s">
        <v>179</v>
      </c>
      <c r="DD670" s="129">
        <v>5.9999999999999995E-4</v>
      </c>
      <c r="DE670" s="129" t="s">
        <v>179</v>
      </c>
      <c r="DF670" s="129">
        <v>5.9999999999999995E-4</v>
      </c>
      <c r="DG670" s="129" t="s">
        <v>179</v>
      </c>
      <c r="DH670" s="129">
        <v>4.0000000000000002E-4</v>
      </c>
      <c r="DI670" s="129" t="s">
        <v>179</v>
      </c>
      <c r="DJ670" s="129">
        <v>2.9999999999999997E-4</v>
      </c>
      <c r="DK670" s="129" t="s">
        <v>6256</v>
      </c>
      <c r="DL670" s="129" t="s">
        <v>59</v>
      </c>
      <c r="DM670" s="129"/>
      <c r="DN670" s="129"/>
      <c r="DO670" s="129"/>
      <c r="DP670" s="129"/>
      <c r="DQ670" s="129"/>
      <c r="DR670" s="129"/>
      <c r="DS670" s="129">
        <v>19</v>
      </c>
      <c r="DT670" s="129" t="s">
        <v>898</v>
      </c>
    </row>
    <row r="671" spans="1:124">
      <c r="A671" s="129">
        <v>330</v>
      </c>
      <c r="B671" s="128">
        <v>44758.181944444441</v>
      </c>
      <c r="C671" s="129" t="s">
        <v>52</v>
      </c>
      <c r="D671" s="129">
        <v>0</v>
      </c>
      <c r="E671" s="129">
        <v>0</v>
      </c>
      <c r="F671" s="129">
        <v>0</v>
      </c>
      <c r="G671" s="129" t="s">
        <v>54</v>
      </c>
      <c r="H671" s="129" t="s">
        <v>55</v>
      </c>
      <c r="I671" s="129" t="s">
        <v>55</v>
      </c>
      <c r="J671" s="129" t="s">
        <v>55</v>
      </c>
      <c r="K671" s="129" t="s">
        <v>18</v>
      </c>
      <c r="L671" s="129">
        <v>90</v>
      </c>
      <c r="M671" s="129" t="s">
        <v>173</v>
      </c>
      <c r="N671" s="129">
        <v>0</v>
      </c>
      <c r="O671" s="129" t="s">
        <v>173</v>
      </c>
      <c r="P671" s="129">
        <v>0</v>
      </c>
      <c r="Q671" s="129" t="s">
        <v>173</v>
      </c>
      <c r="R671" s="129">
        <v>0</v>
      </c>
      <c r="S671" s="129">
        <v>2</v>
      </c>
      <c r="T671" s="129" t="s">
        <v>174</v>
      </c>
      <c r="U671" s="129">
        <v>3.2881999999999998</v>
      </c>
      <c r="V671" s="129">
        <v>0.66990000000000005</v>
      </c>
      <c r="W671" s="129" t="s">
        <v>6263</v>
      </c>
      <c r="X671" s="129">
        <v>0.33860000000000001</v>
      </c>
      <c r="Y671" s="129">
        <v>38.731000000000002</v>
      </c>
      <c r="Z671" s="129">
        <v>0.35849999999999999</v>
      </c>
      <c r="AA671" s="129" t="s">
        <v>354</v>
      </c>
      <c r="AB671" s="129">
        <v>1.61E-2</v>
      </c>
      <c r="AC671" s="129" t="s">
        <v>179</v>
      </c>
      <c r="AD671" s="129">
        <v>9.1999999999999998E-3</v>
      </c>
      <c r="AE671" s="129" t="s">
        <v>179</v>
      </c>
      <c r="AF671" s="129">
        <v>1.83E-2</v>
      </c>
      <c r="AG671" s="129">
        <v>0.1193</v>
      </c>
      <c r="AH671" s="129">
        <v>7.4000000000000003E-3</v>
      </c>
      <c r="AI671" s="129">
        <v>8.2167999999999992</v>
      </c>
      <c r="AJ671" s="129">
        <v>3.4099999999999998E-2</v>
      </c>
      <c r="AK671" s="129">
        <v>0.78859999999999997</v>
      </c>
      <c r="AL671" s="129">
        <v>8.8000000000000005E-3</v>
      </c>
      <c r="AM671" s="129" t="s">
        <v>1243</v>
      </c>
      <c r="AN671" s="129">
        <v>8.8000000000000005E-3</v>
      </c>
      <c r="AO671" s="129" t="s">
        <v>1092</v>
      </c>
      <c r="AP671" s="129">
        <v>4.4000000000000003E-3</v>
      </c>
      <c r="AQ671" s="129">
        <v>0.11169999999999999</v>
      </c>
      <c r="AR671" s="129">
        <v>5.1000000000000004E-3</v>
      </c>
      <c r="AS671" s="129" t="s">
        <v>6264</v>
      </c>
      <c r="AT671" s="129">
        <v>2.9000000000000001E-2</v>
      </c>
      <c r="AU671" s="129" t="s">
        <v>179</v>
      </c>
      <c r="AV671" s="129">
        <v>4.0000000000000001E-3</v>
      </c>
      <c r="AW671" s="129">
        <v>5.5999999999999999E-3</v>
      </c>
      <c r="AX671" s="129">
        <v>8.9999999999999998E-4</v>
      </c>
      <c r="AY671" s="129" t="s">
        <v>601</v>
      </c>
      <c r="AZ671" s="129">
        <v>6.9999999999999999E-4</v>
      </c>
      <c r="BA671" s="129">
        <v>6.8999999999999999E-3</v>
      </c>
      <c r="BB671" s="129">
        <v>6.9999999999999999E-4</v>
      </c>
      <c r="BC671" s="129" t="s">
        <v>285</v>
      </c>
      <c r="BD671" s="129">
        <v>5.0000000000000001E-4</v>
      </c>
      <c r="BE671" s="129" t="s">
        <v>516</v>
      </c>
      <c r="BF671" s="129">
        <v>4.0000000000000002E-4</v>
      </c>
      <c r="BG671" s="129" t="s">
        <v>179</v>
      </c>
      <c r="BH671" s="129">
        <v>1E-4</v>
      </c>
      <c r="BI671" s="129" t="s">
        <v>179</v>
      </c>
      <c r="BJ671" s="129">
        <v>2.0000000000000001E-4</v>
      </c>
      <c r="BK671" s="129">
        <v>1.0699999999999999E-2</v>
      </c>
      <c r="BL671" s="129">
        <v>5.0000000000000001E-4</v>
      </c>
      <c r="BM671" s="129">
        <v>3.0000000000000001E-3</v>
      </c>
      <c r="BN671" s="129">
        <v>2.9999999999999997E-4</v>
      </c>
      <c r="BO671" s="129" t="s">
        <v>429</v>
      </c>
      <c r="BP671" s="129">
        <v>5.0000000000000001E-4</v>
      </c>
      <c r="BQ671" s="129" t="s">
        <v>179</v>
      </c>
      <c r="BR671" s="129">
        <v>2.9999999999999997E-4</v>
      </c>
      <c r="BS671" s="129" t="s">
        <v>179</v>
      </c>
      <c r="BT671" s="129">
        <v>4.0000000000000002E-4</v>
      </c>
      <c r="BU671" s="129" t="s">
        <v>179</v>
      </c>
      <c r="BV671" s="129">
        <v>5.9999999999999995E-4</v>
      </c>
      <c r="BW671" s="129" t="s">
        <v>179</v>
      </c>
      <c r="BX671" s="129">
        <v>8.0000000000000004E-4</v>
      </c>
      <c r="BY671" s="129" t="s">
        <v>179</v>
      </c>
      <c r="BZ671" s="129">
        <v>1.1000000000000001E-3</v>
      </c>
      <c r="CA671" s="129" t="s">
        <v>179</v>
      </c>
      <c r="CB671" s="129">
        <v>8.0000000000000004E-4</v>
      </c>
      <c r="CC671" s="129" t="s">
        <v>179</v>
      </c>
      <c r="CD671" s="129">
        <v>2.0999999999999999E-3</v>
      </c>
      <c r="CE671" s="129" t="s">
        <v>179</v>
      </c>
      <c r="CF671" s="129">
        <v>2.3E-3</v>
      </c>
      <c r="CG671" s="129" t="s">
        <v>179</v>
      </c>
      <c r="CH671" s="129">
        <v>1E-4</v>
      </c>
      <c r="CI671" s="129" t="s">
        <v>179</v>
      </c>
      <c r="CJ671" s="129">
        <v>7.0000000000000001E-3</v>
      </c>
      <c r="CK671" s="129" t="s">
        <v>179</v>
      </c>
      <c r="CL671" s="129">
        <v>1.1299999999999999E-2</v>
      </c>
      <c r="CM671" s="129" t="s">
        <v>179</v>
      </c>
      <c r="CN671" s="129">
        <v>4.5999999999999999E-3</v>
      </c>
      <c r="CO671" s="129" t="s">
        <v>179</v>
      </c>
      <c r="CP671" s="129">
        <v>8.9999999999999998E-4</v>
      </c>
      <c r="CQ671" s="129" t="s">
        <v>179</v>
      </c>
      <c r="CR671" s="129">
        <v>3.2000000000000002E-3</v>
      </c>
      <c r="CS671" s="129" t="s">
        <v>179</v>
      </c>
      <c r="CT671" s="129">
        <v>2E-3</v>
      </c>
      <c r="CU671" s="129" t="s">
        <v>179</v>
      </c>
      <c r="CV671" s="129">
        <v>8.0000000000000004E-4</v>
      </c>
      <c r="CW671" s="129" t="s">
        <v>18</v>
      </c>
      <c r="CX671" s="129"/>
      <c r="CY671" s="129" t="s">
        <v>179</v>
      </c>
      <c r="CZ671" s="129">
        <v>5.9999999999999995E-4</v>
      </c>
      <c r="DA671" s="129" t="s">
        <v>179</v>
      </c>
      <c r="DB671" s="129">
        <v>5.9999999999999995E-4</v>
      </c>
      <c r="DC671" s="129" t="s">
        <v>179</v>
      </c>
      <c r="DD671" s="129">
        <v>5.9999999999999995E-4</v>
      </c>
      <c r="DE671" s="129" t="s">
        <v>179</v>
      </c>
      <c r="DF671" s="129">
        <v>5.9999999999999995E-4</v>
      </c>
      <c r="DG671" s="129" t="s">
        <v>179</v>
      </c>
      <c r="DH671" s="129">
        <v>4.0000000000000002E-4</v>
      </c>
      <c r="DI671" s="129" t="s">
        <v>179</v>
      </c>
      <c r="DJ671" s="129">
        <v>4.0000000000000002E-4</v>
      </c>
      <c r="DK671" s="129" t="s">
        <v>6256</v>
      </c>
      <c r="DL671" s="129" t="s">
        <v>59</v>
      </c>
      <c r="DM671" s="129"/>
      <c r="DN671" s="129"/>
      <c r="DO671" s="129"/>
      <c r="DP671" s="129"/>
      <c r="DQ671" s="129"/>
      <c r="DR671" s="129"/>
      <c r="DS671" s="129">
        <v>35</v>
      </c>
      <c r="DT671" s="129" t="s">
        <v>1752</v>
      </c>
    </row>
    <row r="672" spans="1:124">
      <c r="A672" s="129">
        <v>334</v>
      </c>
      <c r="B672" s="128">
        <v>44759.213888888888</v>
      </c>
      <c r="C672" s="129" t="s">
        <v>52</v>
      </c>
      <c r="D672" s="129">
        <v>0</v>
      </c>
      <c r="E672" s="129">
        <v>0</v>
      </c>
      <c r="F672" s="129">
        <v>0</v>
      </c>
      <c r="G672" s="129" t="s">
        <v>54</v>
      </c>
      <c r="H672" s="129" t="s">
        <v>55</v>
      </c>
      <c r="I672" s="129" t="s">
        <v>55</v>
      </c>
      <c r="J672" s="129" t="s">
        <v>55</v>
      </c>
      <c r="K672" s="129" t="s">
        <v>18</v>
      </c>
      <c r="L672" s="129">
        <v>90</v>
      </c>
      <c r="M672" s="129" t="s">
        <v>173</v>
      </c>
      <c r="N672" s="129">
        <v>0</v>
      </c>
      <c r="O672" s="129" t="s">
        <v>173</v>
      </c>
      <c r="P672" s="129">
        <v>0</v>
      </c>
      <c r="Q672" s="129" t="s">
        <v>173</v>
      </c>
      <c r="R672" s="129">
        <v>0</v>
      </c>
      <c r="S672" s="129">
        <v>2</v>
      </c>
      <c r="T672" s="129" t="s">
        <v>174</v>
      </c>
      <c r="U672" s="129">
        <v>1.6016999999999999</v>
      </c>
      <c r="V672" s="129">
        <v>0.58089999999999997</v>
      </c>
      <c r="W672" s="129" t="s">
        <v>6265</v>
      </c>
      <c r="X672" s="129">
        <v>0.26579999999999998</v>
      </c>
      <c r="Y672" s="129">
        <v>28.297899999999998</v>
      </c>
      <c r="Z672" s="129">
        <v>0.2959</v>
      </c>
      <c r="AA672" s="129" t="s">
        <v>1029</v>
      </c>
      <c r="AB672" s="129">
        <v>1.44E-2</v>
      </c>
      <c r="AC672" s="129" t="s">
        <v>179</v>
      </c>
      <c r="AD672" s="129">
        <v>9.2999999999999992E-3</v>
      </c>
      <c r="AE672" s="129" t="s">
        <v>6266</v>
      </c>
      <c r="AF672" s="129">
        <v>2.4500000000000001E-2</v>
      </c>
      <c r="AG672" s="129">
        <v>8.7599999999999997E-2</v>
      </c>
      <c r="AH672" s="129">
        <v>6.4000000000000003E-3</v>
      </c>
      <c r="AI672" s="129">
        <v>6.4169999999999998</v>
      </c>
      <c r="AJ672" s="129">
        <v>2.9700000000000001E-2</v>
      </c>
      <c r="AK672" s="129">
        <v>0.59250000000000003</v>
      </c>
      <c r="AL672" s="129">
        <v>7.7000000000000002E-3</v>
      </c>
      <c r="AM672" s="129" t="s">
        <v>179</v>
      </c>
      <c r="AN672" s="129">
        <v>7.4000000000000003E-3</v>
      </c>
      <c r="AO672" s="129" t="s">
        <v>322</v>
      </c>
      <c r="AP672" s="129">
        <v>3.7000000000000002E-3</v>
      </c>
      <c r="AQ672" s="129">
        <v>9.9500000000000005E-2</v>
      </c>
      <c r="AR672" s="129">
        <v>4.8999999999999998E-3</v>
      </c>
      <c r="AS672" s="129" t="s">
        <v>6267</v>
      </c>
      <c r="AT672" s="129">
        <v>2.47E-2</v>
      </c>
      <c r="AU672" s="129" t="s">
        <v>179</v>
      </c>
      <c r="AV672" s="129">
        <v>3.5999999999999999E-3</v>
      </c>
      <c r="AW672" s="129">
        <v>7.1000000000000004E-3</v>
      </c>
      <c r="AX672" s="129">
        <v>1.1000000000000001E-3</v>
      </c>
      <c r="AY672" s="129" t="s">
        <v>229</v>
      </c>
      <c r="AZ672" s="129">
        <v>8.9999999999999998E-4</v>
      </c>
      <c r="BA672" s="129">
        <v>6.6E-3</v>
      </c>
      <c r="BB672" s="129">
        <v>6.9999999999999999E-4</v>
      </c>
      <c r="BC672" s="129" t="s">
        <v>406</v>
      </c>
      <c r="BD672" s="129">
        <v>5.9999999999999995E-4</v>
      </c>
      <c r="BE672" s="129" t="s">
        <v>211</v>
      </c>
      <c r="BF672" s="129">
        <v>4.0000000000000002E-4</v>
      </c>
      <c r="BG672" s="129" t="s">
        <v>179</v>
      </c>
      <c r="BH672" s="129">
        <v>1E-4</v>
      </c>
      <c r="BI672" s="129" t="s">
        <v>179</v>
      </c>
      <c r="BJ672" s="129">
        <v>2.0000000000000001E-4</v>
      </c>
      <c r="BK672" s="129">
        <v>9.1000000000000004E-3</v>
      </c>
      <c r="BL672" s="129">
        <v>5.0000000000000001E-4</v>
      </c>
      <c r="BM672" s="129">
        <v>2.3E-3</v>
      </c>
      <c r="BN672" s="129">
        <v>2.9999999999999997E-4</v>
      </c>
      <c r="BO672" s="129" t="s">
        <v>410</v>
      </c>
      <c r="BP672" s="129">
        <v>6.9999999999999999E-4</v>
      </c>
      <c r="BQ672" s="129" t="s">
        <v>179</v>
      </c>
      <c r="BR672" s="129">
        <v>2.9999999999999997E-4</v>
      </c>
      <c r="BS672" s="129" t="s">
        <v>179</v>
      </c>
      <c r="BT672" s="129">
        <v>5.0000000000000001E-4</v>
      </c>
      <c r="BU672" s="129" t="s">
        <v>179</v>
      </c>
      <c r="BV672" s="129">
        <v>5.9999999999999995E-4</v>
      </c>
      <c r="BW672" s="129" t="s">
        <v>18</v>
      </c>
      <c r="BX672" s="129"/>
      <c r="BY672" s="129" t="s">
        <v>179</v>
      </c>
      <c r="BZ672" s="129">
        <v>1.1999999999999999E-3</v>
      </c>
      <c r="CA672" s="129" t="s">
        <v>179</v>
      </c>
      <c r="CB672" s="129">
        <v>8.9999999999999998E-4</v>
      </c>
      <c r="CC672" s="129" t="s">
        <v>179</v>
      </c>
      <c r="CD672" s="129">
        <v>2.3E-3</v>
      </c>
      <c r="CE672" s="129" t="s">
        <v>179</v>
      </c>
      <c r="CF672" s="129">
        <v>2E-3</v>
      </c>
      <c r="CG672" s="129" t="s">
        <v>179</v>
      </c>
      <c r="CH672" s="129">
        <v>1E-4</v>
      </c>
      <c r="CI672" s="129" t="s">
        <v>179</v>
      </c>
      <c r="CJ672" s="129">
        <v>1.01E-2</v>
      </c>
      <c r="CK672" s="129" t="s">
        <v>179</v>
      </c>
      <c r="CL672" s="129">
        <v>1.24E-2</v>
      </c>
      <c r="CM672" s="129" t="s">
        <v>179</v>
      </c>
      <c r="CN672" s="129">
        <v>0.01</v>
      </c>
      <c r="CO672" s="129" t="s">
        <v>179</v>
      </c>
      <c r="CP672" s="129">
        <v>1E-3</v>
      </c>
      <c r="CQ672" s="129" t="s">
        <v>179</v>
      </c>
      <c r="CR672" s="129">
        <v>3.3E-3</v>
      </c>
      <c r="CS672" s="129" t="s">
        <v>179</v>
      </c>
      <c r="CT672" s="129">
        <v>2.0999999999999999E-3</v>
      </c>
      <c r="CU672" s="129" t="s">
        <v>18</v>
      </c>
      <c r="CV672" s="129"/>
      <c r="CW672" s="129" t="s">
        <v>18</v>
      </c>
      <c r="CX672" s="129"/>
      <c r="CY672" s="129" t="s">
        <v>179</v>
      </c>
      <c r="CZ672" s="129">
        <v>5.0000000000000001E-4</v>
      </c>
      <c r="DA672" s="129" t="s">
        <v>179</v>
      </c>
      <c r="DB672" s="129">
        <v>5.9999999999999995E-4</v>
      </c>
      <c r="DC672" s="129" t="s">
        <v>179</v>
      </c>
      <c r="DD672" s="129">
        <v>6.9999999999999999E-4</v>
      </c>
      <c r="DE672" s="129" t="s">
        <v>179</v>
      </c>
      <c r="DF672" s="129">
        <v>6.9999999999999999E-4</v>
      </c>
      <c r="DG672" s="129" t="s">
        <v>179</v>
      </c>
      <c r="DH672" s="129">
        <v>4.0000000000000002E-4</v>
      </c>
      <c r="DI672" s="129" t="s">
        <v>179</v>
      </c>
      <c r="DJ672" s="129">
        <v>5.9999999999999995E-4</v>
      </c>
      <c r="DK672" s="129" t="s">
        <v>6268</v>
      </c>
      <c r="DL672" s="129" t="s">
        <v>53</v>
      </c>
      <c r="DM672" s="129"/>
      <c r="DN672" s="129"/>
      <c r="DO672" s="129"/>
      <c r="DP672" s="129"/>
      <c r="DQ672" s="129"/>
      <c r="DR672" s="129"/>
      <c r="DS672" s="129">
        <v>4</v>
      </c>
      <c r="DT672" s="129" t="s">
        <v>1630</v>
      </c>
    </row>
    <row r="673" spans="1:127">
      <c r="A673" s="129">
        <v>335</v>
      </c>
      <c r="B673" s="128">
        <v>44759.21597222222</v>
      </c>
      <c r="C673" s="129" t="s">
        <v>52</v>
      </c>
      <c r="D673" s="129">
        <v>0</v>
      </c>
      <c r="E673" s="129">
        <v>0</v>
      </c>
      <c r="F673" s="129">
        <v>0</v>
      </c>
      <c r="G673" s="129" t="s">
        <v>54</v>
      </c>
      <c r="H673" s="129" t="s">
        <v>55</v>
      </c>
      <c r="I673" s="129" t="s">
        <v>55</v>
      </c>
      <c r="J673" s="129" t="s">
        <v>55</v>
      </c>
      <c r="K673" s="129" t="s">
        <v>18</v>
      </c>
      <c r="L673" s="129">
        <v>90</v>
      </c>
      <c r="M673" s="129" t="s">
        <v>173</v>
      </c>
      <c r="N673" s="129">
        <v>0</v>
      </c>
      <c r="O673" s="129" t="s">
        <v>173</v>
      </c>
      <c r="P673" s="129">
        <v>0</v>
      </c>
      <c r="Q673" s="129" t="s">
        <v>173</v>
      </c>
      <c r="R673" s="129">
        <v>0</v>
      </c>
      <c r="S673" s="129">
        <v>2</v>
      </c>
      <c r="T673" s="129" t="s">
        <v>174</v>
      </c>
      <c r="U673" s="129">
        <v>3.0537000000000001</v>
      </c>
      <c r="V673" s="129">
        <v>0.65</v>
      </c>
      <c r="W673" s="129" t="s">
        <v>6269</v>
      </c>
      <c r="X673" s="129">
        <v>0.31609999999999999</v>
      </c>
      <c r="Y673" s="129">
        <v>36.630600000000001</v>
      </c>
      <c r="Z673" s="129">
        <v>0.34429999999999999</v>
      </c>
      <c r="AA673" s="129" t="s">
        <v>1424</v>
      </c>
      <c r="AB673" s="129">
        <v>1.55E-2</v>
      </c>
      <c r="AC673" s="129" t="s">
        <v>179</v>
      </c>
      <c r="AD673" s="129">
        <v>9.1999999999999998E-3</v>
      </c>
      <c r="AE673" s="129" t="s">
        <v>179</v>
      </c>
      <c r="AF673" s="129">
        <v>1.7600000000000001E-2</v>
      </c>
      <c r="AG673" s="129">
        <v>9.0700000000000003E-2</v>
      </c>
      <c r="AH673" s="129">
        <v>7.0000000000000001E-3</v>
      </c>
      <c r="AI673" s="129">
        <v>7.5928000000000004</v>
      </c>
      <c r="AJ673" s="129">
        <v>3.2500000000000001E-2</v>
      </c>
      <c r="AK673" s="129">
        <v>0.66359999999999997</v>
      </c>
      <c r="AL673" s="129">
        <v>8.2000000000000007E-3</v>
      </c>
      <c r="AM673" s="129" t="s">
        <v>347</v>
      </c>
      <c r="AN673" s="129">
        <v>8.0999999999999996E-3</v>
      </c>
      <c r="AO673" s="129" t="s">
        <v>855</v>
      </c>
      <c r="AP673" s="129">
        <v>4.1000000000000003E-3</v>
      </c>
      <c r="AQ673" s="129">
        <v>0.13289999999999999</v>
      </c>
      <c r="AR673" s="129">
        <v>5.4999999999999997E-3</v>
      </c>
      <c r="AS673" s="129" t="s">
        <v>6270</v>
      </c>
      <c r="AT673" s="129">
        <v>2.63E-2</v>
      </c>
      <c r="AU673" s="129" t="s">
        <v>711</v>
      </c>
      <c r="AV673" s="129">
        <v>3.7000000000000002E-3</v>
      </c>
      <c r="AW673" s="129">
        <v>8.8999999999999999E-3</v>
      </c>
      <c r="AX673" s="129">
        <v>1.1000000000000001E-3</v>
      </c>
      <c r="AY673" s="129" t="s">
        <v>405</v>
      </c>
      <c r="AZ673" s="129">
        <v>8.0000000000000004E-4</v>
      </c>
      <c r="BA673" s="129">
        <v>7.4000000000000003E-3</v>
      </c>
      <c r="BB673" s="129">
        <v>6.9999999999999999E-4</v>
      </c>
      <c r="BC673" s="129" t="s">
        <v>245</v>
      </c>
      <c r="BD673" s="129">
        <v>5.0000000000000001E-4</v>
      </c>
      <c r="BE673" s="129" t="s">
        <v>179</v>
      </c>
      <c r="BF673" s="129">
        <v>2.9999999999999997E-4</v>
      </c>
      <c r="BG673" s="129" t="s">
        <v>179</v>
      </c>
      <c r="BH673" s="129">
        <v>1E-4</v>
      </c>
      <c r="BI673" s="129" t="s">
        <v>246</v>
      </c>
      <c r="BJ673" s="129">
        <v>2.0000000000000001E-4</v>
      </c>
      <c r="BK673" s="129">
        <v>1.03E-2</v>
      </c>
      <c r="BL673" s="129">
        <v>5.0000000000000001E-4</v>
      </c>
      <c r="BM673" s="129">
        <v>2.7000000000000001E-3</v>
      </c>
      <c r="BN673" s="129">
        <v>2.9999999999999997E-4</v>
      </c>
      <c r="BO673" s="129" t="s">
        <v>625</v>
      </c>
      <c r="BP673" s="129">
        <v>5.9999999999999995E-4</v>
      </c>
      <c r="BQ673" s="129" t="s">
        <v>179</v>
      </c>
      <c r="BR673" s="129">
        <v>2.9999999999999997E-4</v>
      </c>
      <c r="BS673" s="129" t="s">
        <v>179</v>
      </c>
      <c r="BT673" s="129">
        <v>4.0000000000000002E-4</v>
      </c>
      <c r="BU673" s="129" t="s">
        <v>179</v>
      </c>
      <c r="BV673" s="129">
        <v>5.9999999999999995E-4</v>
      </c>
      <c r="BW673" s="129" t="s">
        <v>179</v>
      </c>
      <c r="BX673" s="129">
        <v>8.9999999999999998E-4</v>
      </c>
      <c r="BY673" s="129" t="s">
        <v>179</v>
      </c>
      <c r="BZ673" s="129">
        <v>1.1000000000000001E-3</v>
      </c>
      <c r="CA673" s="129" t="s">
        <v>179</v>
      </c>
      <c r="CB673" s="129">
        <v>8.0000000000000004E-4</v>
      </c>
      <c r="CC673" s="129" t="s">
        <v>179</v>
      </c>
      <c r="CD673" s="129">
        <v>2.0999999999999999E-3</v>
      </c>
      <c r="CE673" s="129" t="s">
        <v>179</v>
      </c>
      <c r="CF673" s="129">
        <v>2.2000000000000001E-3</v>
      </c>
      <c r="CG673" s="129" t="s">
        <v>179</v>
      </c>
      <c r="CH673" s="129">
        <v>1E-4</v>
      </c>
      <c r="CI673" s="129" t="s">
        <v>179</v>
      </c>
      <c r="CJ673" s="129">
        <v>7.7000000000000002E-3</v>
      </c>
      <c r="CK673" s="129" t="s">
        <v>179</v>
      </c>
      <c r="CL673" s="129">
        <v>1.1299999999999999E-2</v>
      </c>
      <c r="CM673" s="129" t="s">
        <v>179</v>
      </c>
      <c r="CN673" s="129">
        <v>5.4000000000000003E-3</v>
      </c>
      <c r="CO673" s="129" t="s">
        <v>179</v>
      </c>
      <c r="CP673" s="129">
        <v>8.9999999999999998E-4</v>
      </c>
      <c r="CQ673" s="129" t="s">
        <v>179</v>
      </c>
      <c r="CR673" s="129">
        <v>3.0999999999999999E-3</v>
      </c>
      <c r="CS673" s="129" t="s">
        <v>179</v>
      </c>
      <c r="CT673" s="129">
        <v>2E-3</v>
      </c>
      <c r="CU673" s="129" t="s">
        <v>179</v>
      </c>
      <c r="CV673" s="129">
        <v>8.9999999999999998E-4</v>
      </c>
      <c r="CW673" s="129" t="s">
        <v>18</v>
      </c>
      <c r="CX673" s="129"/>
      <c r="CY673" s="129" t="s">
        <v>179</v>
      </c>
      <c r="CZ673" s="129">
        <v>5.0000000000000001E-4</v>
      </c>
      <c r="DA673" s="129" t="s">
        <v>179</v>
      </c>
      <c r="DB673" s="129">
        <v>5.9999999999999995E-4</v>
      </c>
      <c r="DC673" s="129" t="s">
        <v>179</v>
      </c>
      <c r="DD673" s="129">
        <v>5.9999999999999995E-4</v>
      </c>
      <c r="DE673" s="129" t="s">
        <v>179</v>
      </c>
      <c r="DF673" s="129">
        <v>5.9999999999999995E-4</v>
      </c>
      <c r="DG673" s="129" t="s">
        <v>179</v>
      </c>
      <c r="DH673" s="129">
        <v>4.0000000000000002E-4</v>
      </c>
      <c r="DI673" s="129" t="s">
        <v>179</v>
      </c>
      <c r="DJ673" s="129">
        <v>4.0000000000000002E-4</v>
      </c>
      <c r="DK673" s="129" t="s">
        <v>6268</v>
      </c>
      <c r="DL673" s="129" t="s">
        <v>59</v>
      </c>
      <c r="DM673" s="129"/>
      <c r="DN673" s="129"/>
      <c r="DO673" s="129"/>
      <c r="DP673" s="129"/>
      <c r="DQ673" s="129"/>
      <c r="DR673" s="129"/>
      <c r="DS673" s="129">
        <v>11</v>
      </c>
      <c r="DT673" s="129" t="s">
        <v>1596</v>
      </c>
    </row>
    <row r="674" spans="1:127">
      <c r="A674" s="129">
        <v>336</v>
      </c>
      <c r="B674" s="128">
        <v>44759.218055555553</v>
      </c>
      <c r="C674" s="129" t="s">
        <v>52</v>
      </c>
      <c r="D674" s="129">
        <v>0</v>
      </c>
      <c r="E674" s="129">
        <v>0</v>
      </c>
      <c r="F674" s="129">
        <v>0</v>
      </c>
      <c r="G674" s="129" t="s">
        <v>54</v>
      </c>
      <c r="H674" s="129" t="s">
        <v>55</v>
      </c>
      <c r="I674" s="129" t="s">
        <v>55</v>
      </c>
      <c r="J674" s="129" t="s">
        <v>55</v>
      </c>
      <c r="K674" s="129" t="s">
        <v>18</v>
      </c>
      <c r="L674" s="129">
        <v>90</v>
      </c>
      <c r="M674" s="129" t="s">
        <v>173</v>
      </c>
      <c r="N674" s="129">
        <v>0</v>
      </c>
      <c r="O674" s="129" t="s">
        <v>173</v>
      </c>
      <c r="P674" s="129">
        <v>0</v>
      </c>
      <c r="Q674" s="129" t="s">
        <v>173</v>
      </c>
      <c r="R674" s="129">
        <v>0</v>
      </c>
      <c r="S674" s="129">
        <v>2</v>
      </c>
      <c r="T674" s="129" t="s">
        <v>174</v>
      </c>
      <c r="U674" s="129">
        <v>3.7679</v>
      </c>
      <c r="V674" s="129">
        <v>0.63560000000000005</v>
      </c>
      <c r="W674" s="129" t="s">
        <v>6271</v>
      </c>
      <c r="X674" s="129">
        <v>0.30580000000000002</v>
      </c>
      <c r="Y674" s="129">
        <v>37.022599999999997</v>
      </c>
      <c r="Z674" s="129">
        <v>0.34399999999999997</v>
      </c>
      <c r="AA674" s="129" t="s">
        <v>1004</v>
      </c>
      <c r="AB674" s="129">
        <v>1.4800000000000001E-2</v>
      </c>
      <c r="AC674" s="129" t="s">
        <v>179</v>
      </c>
      <c r="AD674" s="129">
        <v>8.3999999999999995E-3</v>
      </c>
      <c r="AE674" s="129" t="s">
        <v>179</v>
      </c>
      <c r="AF674" s="129">
        <v>1.6799999999999999E-2</v>
      </c>
      <c r="AG674" s="129">
        <v>0.1293</v>
      </c>
      <c r="AH674" s="129">
        <v>7.1000000000000004E-3</v>
      </c>
      <c r="AI674" s="129">
        <v>7.2640000000000002</v>
      </c>
      <c r="AJ674" s="129">
        <v>3.15E-2</v>
      </c>
      <c r="AK674" s="129">
        <v>0.67190000000000005</v>
      </c>
      <c r="AL674" s="129">
        <v>8.0999999999999996E-3</v>
      </c>
      <c r="AM674" s="129" t="s">
        <v>283</v>
      </c>
      <c r="AN674" s="129">
        <v>8.0000000000000002E-3</v>
      </c>
      <c r="AO674" s="129" t="s">
        <v>823</v>
      </c>
      <c r="AP674" s="129">
        <v>4.0000000000000001E-3</v>
      </c>
      <c r="AQ674" s="129">
        <v>9.7199999999999995E-2</v>
      </c>
      <c r="AR674" s="129">
        <v>4.7999999999999996E-3</v>
      </c>
      <c r="AS674" s="129" t="s">
        <v>6272</v>
      </c>
      <c r="AT674" s="129">
        <v>2.41E-2</v>
      </c>
      <c r="AU674" s="129" t="s">
        <v>215</v>
      </c>
      <c r="AV674" s="129">
        <v>3.5000000000000001E-3</v>
      </c>
      <c r="AW674" s="129">
        <v>1.0500000000000001E-2</v>
      </c>
      <c r="AX674" s="129">
        <v>1.1000000000000001E-3</v>
      </c>
      <c r="AY674" s="129" t="s">
        <v>317</v>
      </c>
      <c r="AZ674" s="129">
        <v>8.0000000000000004E-4</v>
      </c>
      <c r="BA674" s="129">
        <v>6.7000000000000002E-3</v>
      </c>
      <c r="BB674" s="129">
        <v>6.9999999999999999E-4</v>
      </c>
      <c r="BC674" s="129" t="s">
        <v>245</v>
      </c>
      <c r="BD674" s="129">
        <v>5.0000000000000001E-4</v>
      </c>
      <c r="BE674" s="129" t="s">
        <v>179</v>
      </c>
      <c r="BF674" s="129">
        <v>2.9999999999999997E-4</v>
      </c>
      <c r="BG674" s="129" t="s">
        <v>179</v>
      </c>
      <c r="BH674" s="129">
        <v>1E-4</v>
      </c>
      <c r="BI674" s="129" t="s">
        <v>318</v>
      </c>
      <c r="BJ674" s="129">
        <v>2.0000000000000001E-4</v>
      </c>
      <c r="BK674" s="129">
        <v>9.1999999999999998E-3</v>
      </c>
      <c r="BL674" s="129">
        <v>5.0000000000000001E-4</v>
      </c>
      <c r="BM674" s="129">
        <v>2.8999999999999998E-3</v>
      </c>
      <c r="BN674" s="129">
        <v>2.9999999999999997E-4</v>
      </c>
      <c r="BO674" s="129" t="s">
        <v>1005</v>
      </c>
      <c r="BP674" s="129">
        <v>5.9999999999999995E-4</v>
      </c>
      <c r="BQ674" s="129" t="s">
        <v>179</v>
      </c>
      <c r="BR674" s="129">
        <v>2.9999999999999997E-4</v>
      </c>
      <c r="BS674" s="129" t="s">
        <v>179</v>
      </c>
      <c r="BT674" s="129">
        <v>4.0000000000000002E-4</v>
      </c>
      <c r="BU674" s="129" t="s">
        <v>179</v>
      </c>
      <c r="BV674" s="129">
        <v>5.9999999999999995E-4</v>
      </c>
      <c r="BW674" s="129" t="s">
        <v>18</v>
      </c>
      <c r="BX674" s="129"/>
      <c r="BY674" s="129" t="s">
        <v>18</v>
      </c>
      <c r="BZ674" s="129"/>
      <c r="CA674" s="129" t="s">
        <v>247</v>
      </c>
      <c r="CB674" s="129">
        <v>8.0000000000000004E-4</v>
      </c>
      <c r="CC674" s="129" t="s">
        <v>179</v>
      </c>
      <c r="CD674" s="129">
        <v>2.0999999999999999E-3</v>
      </c>
      <c r="CE674" s="129" t="s">
        <v>179</v>
      </c>
      <c r="CF674" s="129">
        <v>2.2000000000000001E-3</v>
      </c>
      <c r="CG674" s="129" t="s">
        <v>216</v>
      </c>
      <c r="CH674" s="129">
        <v>1E-4</v>
      </c>
      <c r="CI674" s="129" t="s">
        <v>179</v>
      </c>
      <c r="CJ674" s="129">
        <v>7.7999999999999996E-3</v>
      </c>
      <c r="CK674" s="129" t="s">
        <v>179</v>
      </c>
      <c r="CL674" s="129">
        <v>1.12E-2</v>
      </c>
      <c r="CM674" s="129" t="s">
        <v>179</v>
      </c>
      <c r="CN674" s="129">
        <v>5.0000000000000001E-3</v>
      </c>
      <c r="CO674" s="129" t="s">
        <v>179</v>
      </c>
      <c r="CP674" s="129">
        <v>8.0000000000000004E-4</v>
      </c>
      <c r="CQ674" s="129" t="s">
        <v>179</v>
      </c>
      <c r="CR674" s="129">
        <v>3.3E-3</v>
      </c>
      <c r="CS674" s="129" t="s">
        <v>179</v>
      </c>
      <c r="CT674" s="129">
        <v>1.9E-3</v>
      </c>
      <c r="CU674" s="129" t="s">
        <v>18</v>
      </c>
      <c r="CV674" s="129"/>
      <c r="CW674" s="129" t="s">
        <v>18</v>
      </c>
      <c r="CX674" s="129"/>
      <c r="CY674" s="129" t="s">
        <v>179</v>
      </c>
      <c r="CZ674" s="129">
        <v>5.0000000000000001E-4</v>
      </c>
      <c r="DA674" s="129" t="s">
        <v>179</v>
      </c>
      <c r="DB674" s="129">
        <v>5.0000000000000001E-4</v>
      </c>
      <c r="DC674" s="129" t="s">
        <v>179</v>
      </c>
      <c r="DD674" s="129">
        <v>5.9999999999999995E-4</v>
      </c>
      <c r="DE674" s="129" t="s">
        <v>179</v>
      </c>
      <c r="DF674" s="129">
        <v>5.9999999999999995E-4</v>
      </c>
      <c r="DG674" s="129" t="s">
        <v>179</v>
      </c>
      <c r="DH674" s="129">
        <v>4.0000000000000002E-4</v>
      </c>
      <c r="DI674" s="129" t="s">
        <v>179</v>
      </c>
      <c r="DJ674" s="129">
        <v>4.0000000000000002E-4</v>
      </c>
      <c r="DK674" s="129" t="s">
        <v>6268</v>
      </c>
      <c r="DL674" s="129" t="s">
        <v>59</v>
      </c>
      <c r="DM674" s="129"/>
      <c r="DN674" s="129"/>
      <c r="DO674" s="129"/>
      <c r="DP674" s="129"/>
      <c r="DQ674" s="129"/>
      <c r="DR674" s="129"/>
      <c r="DS674" s="129">
        <v>58</v>
      </c>
      <c r="DT674" s="129" t="s">
        <v>6006</v>
      </c>
    </row>
    <row r="675" spans="1:127">
      <c r="A675" s="129">
        <v>337</v>
      </c>
      <c r="B675" s="128">
        <v>44759.220833333333</v>
      </c>
      <c r="C675" s="129" t="s">
        <v>52</v>
      </c>
      <c r="D675" s="129">
        <v>0</v>
      </c>
      <c r="E675" s="129">
        <v>0</v>
      </c>
      <c r="F675" s="129">
        <v>0</v>
      </c>
      <c r="G675" s="129" t="s">
        <v>54</v>
      </c>
      <c r="H675" s="129" t="s">
        <v>55</v>
      </c>
      <c r="I675" s="129" t="s">
        <v>55</v>
      </c>
      <c r="J675" s="129" t="s">
        <v>55</v>
      </c>
      <c r="K675" s="129" t="s">
        <v>18</v>
      </c>
      <c r="L675" s="129">
        <v>90</v>
      </c>
      <c r="M675" s="129" t="s">
        <v>173</v>
      </c>
      <c r="N675" s="129">
        <v>0</v>
      </c>
      <c r="O675" s="129" t="s">
        <v>173</v>
      </c>
      <c r="P675" s="129">
        <v>0</v>
      </c>
      <c r="Q675" s="129" t="s">
        <v>173</v>
      </c>
      <c r="R675" s="129">
        <v>0</v>
      </c>
      <c r="S675" s="129">
        <v>2</v>
      </c>
      <c r="T675" s="129" t="s">
        <v>174</v>
      </c>
      <c r="U675" s="129">
        <v>4.8933999999999997</v>
      </c>
      <c r="V675" s="129">
        <v>0.68120000000000003</v>
      </c>
      <c r="W675" s="129" t="s">
        <v>6273</v>
      </c>
      <c r="X675" s="129">
        <v>0.32079999999999997</v>
      </c>
      <c r="Y675" s="129">
        <v>39.485100000000003</v>
      </c>
      <c r="Z675" s="129">
        <v>0.35830000000000001</v>
      </c>
      <c r="AA675" s="129" t="s">
        <v>239</v>
      </c>
      <c r="AB675" s="129">
        <v>1.4999999999999999E-2</v>
      </c>
      <c r="AC675" s="129" t="s">
        <v>179</v>
      </c>
      <c r="AD675" s="129">
        <v>8.5000000000000006E-3</v>
      </c>
      <c r="AE675" s="129" t="s">
        <v>179</v>
      </c>
      <c r="AF675" s="129">
        <v>1.6899999999999998E-2</v>
      </c>
      <c r="AG675" s="129">
        <v>0.16370000000000001</v>
      </c>
      <c r="AH675" s="129">
        <v>7.7000000000000002E-3</v>
      </c>
      <c r="AI675" s="129">
        <v>7.3571999999999997</v>
      </c>
      <c r="AJ675" s="129">
        <v>3.1699999999999999E-2</v>
      </c>
      <c r="AK675" s="129">
        <v>0.68969999999999998</v>
      </c>
      <c r="AL675" s="129">
        <v>8.2000000000000007E-3</v>
      </c>
      <c r="AM675" s="129" t="s">
        <v>1461</v>
      </c>
      <c r="AN675" s="129">
        <v>8.2000000000000007E-3</v>
      </c>
      <c r="AO675" s="129" t="s">
        <v>322</v>
      </c>
      <c r="AP675" s="129">
        <v>4.1999999999999997E-3</v>
      </c>
      <c r="AQ675" s="129">
        <v>0.1033</v>
      </c>
      <c r="AR675" s="129">
        <v>4.8999999999999998E-3</v>
      </c>
      <c r="AS675" s="129" t="s">
        <v>6274</v>
      </c>
      <c r="AT675" s="129">
        <v>2.46E-2</v>
      </c>
      <c r="AU675" s="129" t="s">
        <v>248</v>
      </c>
      <c r="AV675" s="129">
        <v>3.5000000000000001E-3</v>
      </c>
      <c r="AW675" s="129">
        <v>1.18E-2</v>
      </c>
      <c r="AX675" s="129">
        <v>1.1999999999999999E-3</v>
      </c>
      <c r="AY675" s="129" t="s">
        <v>248</v>
      </c>
      <c r="AZ675" s="129">
        <v>8.0000000000000004E-4</v>
      </c>
      <c r="BA675" s="129">
        <v>6.8999999999999999E-3</v>
      </c>
      <c r="BB675" s="129">
        <v>6.9999999999999999E-4</v>
      </c>
      <c r="BC675" s="129" t="s">
        <v>406</v>
      </c>
      <c r="BD675" s="129">
        <v>4.0000000000000002E-4</v>
      </c>
      <c r="BE675" s="129" t="s">
        <v>179</v>
      </c>
      <c r="BF675" s="129">
        <v>2.9999999999999997E-4</v>
      </c>
      <c r="BG675" s="129" t="s">
        <v>179</v>
      </c>
      <c r="BH675" s="129">
        <v>1E-4</v>
      </c>
      <c r="BI675" s="129" t="s">
        <v>246</v>
      </c>
      <c r="BJ675" s="129">
        <v>2.0000000000000001E-4</v>
      </c>
      <c r="BK675" s="129">
        <v>1.0500000000000001E-2</v>
      </c>
      <c r="BL675" s="129">
        <v>5.0000000000000001E-4</v>
      </c>
      <c r="BM675" s="129">
        <v>2.8999999999999998E-3</v>
      </c>
      <c r="BN675" s="129">
        <v>2.9999999999999997E-4</v>
      </c>
      <c r="BO675" s="129" t="s">
        <v>432</v>
      </c>
      <c r="BP675" s="129">
        <v>5.9999999999999995E-4</v>
      </c>
      <c r="BQ675" s="129" t="s">
        <v>179</v>
      </c>
      <c r="BR675" s="129">
        <v>2.9999999999999997E-4</v>
      </c>
      <c r="BS675" s="129" t="s">
        <v>179</v>
      </c>
      <c r="BT675" s="129">
        <v>4.0000000000000002E-4</v>
      </c>
      <c r="BU675" s="129" t="s">
        <v>179</v>
      </c>
      <c r="BV675" s="129">
        <v>6.9999999999999999E-4</v>
      </c>
      <c r="BW675" s="129" t="s">
        <v>285</v>
      </c>
      <c r="BX675" s="129">
        <v>8.9999999999999998E-4</v>
      </c>
      <c r="BY675" s="129" t="s">
        <v>179</v>
      </c>
      <c r="BZ675" s="129">
        <v>1.1000000000000001E-3</v>
      </c>
      <c r="CA675" s="129" t="s">
        <v>179</v>
      </c>
      <c r="CB675" s="129">
        <v>8.0000000000000004E-4</v>
      </c>
      <c r="CC675" s="129" t="s">
        <v>179</v>
      </c>
      <c r="CD675" s="129">
        <v>2E-3</v>
      </c>
      <c r="CE675" s="129" t="s">
        <v>179</v>
      </c>
      <c r="CF675" s="129">
        <v>2.3E-3</v>
      </c>
      <c r="CG675" s="129" t="s">
        <v>216</v>
      </c>
      <c r="CH675" s="129">
        <v>1E-4</v>
      </c>
      <c r="CI675" s="129" t="s">
        <v>179</v>
      </c>
      <c r="CJ675" s="129">
        <v>7.1999999999999998E-3</v>
      </c>
      <c r="CK675" s="129" t="s">
        <v>179</v>
      </c>
      <c r="CL675" s="129">
        <v>1.06E-2</v>
      </c>
      <c r="CM675" s="129" t="s">
        <v>302</v>
      </c>
      <c r="CN675" s="129">
        <v>3.7000000000000002E-3</v>
      </c>
      <c r="CO675" s="129" t="s">
        <v>179</v>
      </c>
      <c r="CP675" s="129">
        <v>8.0000000000000004E-4</v>
      </c>
      <c r="CQ675" s="129" t="s">
        <v>179</v>
      </c>
      <c r="CR675" s="129">
        <v>3.3999999999999998E-3</v>
      </c>
      <c r="CS675" s="129" t="s">
        <v>179</v>
      </c>
      <c r="CT675" s="129">
        <v>1.9E-3</v>
      </c>
      <c r="CU675" s="129" t="s">
        <v>179</v>
      </c>
      <c r="CV675" s="129">
        <v>8.0000000000000004E-4</v>
      </c>
      <c r="CW675" s="129" t="s">
        <v>18</v>
      </c>
      <c r="CX675" s="129"/>
      <c r="CY675" s="129" t="s">
        <v>179</v>
      </c>
      <c r="CZ675" s="129">
        <v>5.9999999999999995E-4</v>
      </c>
      <c r="DA675" s="129" t="s">
        <v>179</v>
      </c>
      <c r="DB675" s="129">
        <v>5.0000000000000001E-4</v>
      </c>
      <c r="DC675" s="129" t="s">
        <v>179</v>
      </c>
      <c r="DD675" s="129">
        <v>5.9999999999999995E-4</v>
      </c>
      <c r="DE675" s="129" t="s">
        <v>179</v>
      </c>
      <c r="DF675" s="129">
        <v>5.9999999999999995E-4</v>
      </c>
      <c r="DG675" s="129" t="s">
        <v>179</v>
      </c>
      <c r="DH675" s="129">
        <v>4.0000000000000002E-4</v>
      </c>
      <c r="DI675" s="129" t="s">
        <v>179</v>
      </c>
      <c r="DJ675" s="129">
        <v>4.0000000000000002E-4</v>
      </c>
      <c r="DK675" s="129" t="s">
        <v>6275</v>
      </c>
      <c r="DL675" s="129" t="s">
        <v>59</v>
      </c>
      <c r="DM675" s="129"/>
      <c r="DN675" s="129"/>
      <c r="DO675" s="129"/>
      <c r="DP675" s="129"/>
      <c r="DQ675" s="129"/>
      <c r="DR675" s="129"/>
      <c r="DS675" s="129">
        <v>6</v>
      </c>
      <c r="DT675" s="129" t="s">
        <v>5984</v>
      </c>
    </row>
    <row r="676" spans="1:127">
      <c r="A676" s="129">
        <v>338</v>
      </c>
      <c r="B676" s="128">
        <v>44759.222916666666</v>
      </c>
      <c r="C676" s="129" t="s">
        <v>52</v>
      </c>
      <c r="D676" s="129">
        <v>0</v>
      </c>
      <c r="E676" s="129">
        <v>0</v>
      </c>
      <c r="F676" s="129">
        <v>0</v>
      </c>
      <c r="G676" s="129" t="s">
        <v>54</v>
      </c>
      <c r="H676" s="129" t="s">
        <v>55</v>
      </c>
      <c r="I676" s="129" t="s">
        <v>55</v>
      </c>
      <c r="J676" s="129" t="s">
        <v>55</v>
      </c>
      <c r="K676" s="129" t="s">
        <v>18</v>
      </c>
      <c r="L676" s="129">
        <v>90</v>
      </c>
      <c r="M676" s="129" t="s">
        <v>173</v>
      </c>
      <c r="N676" s="129">
        <v>0</v>
      </c>
      <c r="O676" s="129" t="s">
        <v>173</v>
      </c>
      <c r="P676" s="129">
        <v>0</v>
      </c>
      <c r="Q676" s="129" t="s">
        <v>173</v>
      </c>
      <c r="R676" s="129">
        <v>0</v>
      </c>
      <c r="S676" s="129">
        <v>2</v>
      </c>
      <c r="T676" s="129" t="s">
        <v>174</v>
      </c>
      <c r="U676" s="129">
        <v>2.8165</v>
      </c>
      <c r="V676" s="129">
        <v>0.67410000000000003</v>
      </c>
      <c r="W676" s="129" t="s">
        <v>6276</v>
      </c>
      <c r="X676" s="129">
        <v>0.33329999999999999</v>
      </c>
      <c r="Y676" s="129">
        <v>38.262599999999999</v>
      </c>
      <c r="Z676" s="129">
        <v>0.35610000000000003</v>
      </c>
      <c r="AA676" s="129" t="s">
        <v>3241</v>
      </c>
      <c r="AB676" s="129">
        <v>1.6199999999999999E-2</v>
      </c>
      <c r="AC676" s="129" t="s">
        <v>179</v>
      </c>
      <c r="AD676" s="129">
        <v>1.01E-2</v>
      </c>
      <c r="AE676" s="129" t="s">
        <v>6277</v>
      </c>
      <c r="AF676" s="129">
        <v>2.07E-2</v>
      </c>
      <c r="AG676" s="129">
        <v>0.12139999999999999</v>
      </c>
      <c r="AH676" s="129">
        <v>7.4000000000000003E-3</v>
      </c>
      <c r="AI676" s="129">
        <v>7.9306999999999999</v>
      </c>
      <c r="AJ676" s="129">
        <v>3.3500000000000002E-2</v>
      </c>
      <c r="AK676" s="129">
        <v>0.78520000000000001</v>
      </c>
      <c r="AL676" s="129">
        <v>8.8000000000000005E-3</v>
      </c>
      <c r="AM676" s="129" t="s">
        <v>981</v>
      </c>
      <c r="AN676" s="129">
        <v>8.6999999999999994E-3</v>
      </c>
      <c r="AO676" s="129" t="s">
        <v>341</v>
      </c>
      <c r="AP676" s="129">
        <v>4.3E-3</v>
      </c>
      <c r="AQ676" s="129">
        <v>0.10630000000000001</v>
      </c>
      <c r="AR676" s="129">
        <v>5.0000000000000001E-3</v>
      </c>
      <c r="AS676" s="129" t="s">
        <v>6278</v>
      </c>
      <c r="AT676" s="129">
        <v>2.87E-2</v>
      </c>
      <c r="AU676" s="129" t="s">
        <v>229</v>
      </c>
      <c r="AV676" s="129">
        <v>4.1000000000000003E-3</v>
      </c>
      <c r="AW676" s="129">
        <v>6.4999999999999997E-3</v>
      </c>
      <c r="AX676" s="129">
        <v>1E-3</v>
      </c>
      <c r="AY676" s="129" t="s">
        <v>405</v>
      </c>
      <c r="AZ676" s="129">
        <v>8.0000000000000004E-4</v>
      </c>
      <c r="BA676" s="129">
        <v>7.7999999999999996E-3</v>
      </c>
      <c r="BB676" s="129">
        <v>8.0000000000000004E-4</v>
      </c>
      <c r="BC676" s="129" t="s">
        <v>211</v>
      </c>
      <c r="BD676" s="129">
        <v>5.0000000000000001E-4</v>
      </c>
      <c r="BE676" s="129" t="s">
        <v>304</v>
      </c>
      <c r="BF676" s="129">
        <v>4.0000000000000002E-4</v>
      </c>
      <c r="BG676" s="129" t="s">
        <v>179</v>
      </c>
      <c r="BH676" s="129">
        <v>1E-4</v>
      </c>
      <c r="BI676" s="129" t="s">
        <v>318</v>
      </c>
      <c r="BJ676" s="129">
        <v>2.0000000000000001E-4</v>
      </c>
      <c r="BK676" s="129">
        <v>1.11E-2</v>
      </c>
      <c r="BL676" s="129">
        <v>5.0000000000000001E-4</v>
      </c>
      <c r="BM676" s="129">
        <v>3.0000000000000001E-3</v>
      </c>
      <c r="BN676" s="129">
        <v>2.9999999999999997E-4</v>
      </c>
      <c r="BO676" s="129" t="s">
        <v>312</v>
      </c>
      <c r="BP676" s="129">
        <v>5.9999999999999995E-4</v>
      </c>
      <c r="BQ676" s="129" t="s">
        <v>179</v>
      </c>
      <c r="BR676" s="129">
        <v>2.9999999999999997E-4</v>
      </c>
      <c r="BS676" s="129" t="s">
        <v>179</v>
      </c>
      <c r="BT676" s="129">
        <v>4.0000000000000002E-4</v>
      </c>
      <c r="BU676" s="129" t="s">
        <v>179</v>
      </c>
      <c r="BV676" s="129">
        <v>6.9999999999999999E-4</v>
      </c>
      <c r="BW676" s="129" t="s">
        <v>179</v>
      </c>
      <c r="BX676" s="129">
        <v>8.0000000000000004E-4</v>
      </c>
      <c r="BY676" s="129" t="s">
        <v>179</v>
      </c>
      <c r="BZ676" s="129">
        <v>1.1000000000000001E-3</v>
      </c>
      <c r="CA676" s="129" t="s">
        <v>179</v>
      </c>
      <c r="CB676" s="129">
        <v>8.0000000000000004E-4</v>
      </c>
      <c r="CC676" s="129" t="s">
        <v>179</v>
      </c>
      <c r="CD676" s="129">
        <v>2E-3</v>
      </c>
      <c r="CE676" s="129" t="s">
        <v>179</v>
      </c>
      <c r="CF676" s="129">
        <v>2.3E-3</v>
      </c>
      <c r="CG676" s="129" t="s">
        <v>216</v>
      </c>
      <c r="CH676" s="129">
        <v>1E-4</v>
      </c>
      <c r="CI676" s="129" t="s">
        <v>179</v>
      </c>
      <c r="CJ676" s="129">
        <v>7.1000000000000004E-3</v>
      </c>
      <c r="CK676" s="129" t="s">
        <v>179</v>
      </c>
      <c r="CL676" s="129">
        <v>1.09E-2</v>
      </c>
      <c r="CM676" s="129" t="s">
        <v>179</v>
      </c>
      <c r="CN676" s="129">
        <v>4.5999999999999999E-3</v>
      </c>
      <c r="CO676" s="129" t="s">
        <v>179</v>
      </c>
      <c r="CP676" s="129">
        <v>8.9999999999999998E-4</v>
      </c>
      <c r="CQ676" s="129" t="s">
        <v>179</v>
      </c>
      <c r="CR676" s="129">
        <v>3.5000000000000001E-3</v>
      </c>
      <c r="CS676" s="129" t="s">
        <v>179</v>
      </c>
      <c r="CT676" s="129">
        <v>1.9E-3</v>
      </c>
      <c r="CU676" s="129" t="s">
        <v>18</v>
      </c>
      <c r="CV676" s="129"/>
      <c r="CW676" s="129" t="s">
        <v>18</v>
      </c>
      <c r="CX676" s="129"/>
      <c r="CY676" s="129" t="s">
        <v>179</v>
      </c>
      <c r="CZ676" s="129">
        <v>5.9999999999999995E-4</v>
      </c>
      <c r="DA676" s="129" t="s">
        <v>179</v>
      </c>
      <c r="DB676" s="129">
        <v>5.9999999999999995E-4</v>
      </c>
      <c r="DC676" s="129" t="s">
        <v>179</v>
      </c>
      <c r="DD676" s="129">
        <v>5.0000000000000001E-4</v>
      </c>
      <c r="DE676" s="129" t="s">
        <v>179</v>
      </c>
      <c r="DF676" s="129">
        <v>5.9999999999999995E-4</v>
      </c>
      <c r="DG676" s="129" t="s">
        <v>179</v>
      </c>
      <c r="DH676" s="129">
        <v>4.0000000000000002E-4</v>
      </c>
      <c r="DI676" s="129" t="s">
        <v>179</v>
      </c>
      <c r="DJ676" s="129">
        <v>4.0000000000000002E-4</v>
      </c>
      <c r="DK676" s="129" t="s">
        <v>6275</v>
      </c>
      <c r="DL676" s="129" t="s">
        <v>59</v>
      </c>
      <c r="DM676" s="129"/>
      <c r="DN676" s="129"/>
      <c r="DO676" s="129"/>
      <c r="DP676" s="129"/>
      <c r="DQ676" s="129"/>
      <c r="DR676" s="129"/>
      <c r="DS676" s="129">
        <v>16</v>
      </c>
      <c r="DT676" s="129" t="s">
        <v>1596</v>
      </c>
    </row>
    <row r="677" spans="1:127">
      <c r="A677" s="129">
        <v>339</v>
      </c>
      <c r="B677" s="128">
        <v>44759.225694444445</v>
      </c>
      <c r="C677" s="129" t="s">
        <v>52</v>
      </c>
      <c r="D677" s="129">
        <v>0</v>
      </c>
      <c r="E677" s="129">
        <v>0</v>
      </c>
      <c r="F677" s="129">
        <v>0</v>
      </c>
      <c r="G677" s="129" t="s">
        <v>54</v>
      </c>
      <c r="H677" s="129" t="s">
        <v>55</v>
      </c>
      <c r="I677" s="129" t="s">
        <v>55</v>
      </c>
      <c r="J677" s="129" t="s">
        <v>55</v>
      </c>
      <c r="K677" s="129" t="s">
        <v>18</v>
      </c>
      <c r="L677" s="129">
        <v>90</v>
      </c>
      <c r="M677" s="129" t="s">
        <v>173</v>
      </c>
      <c r="N677" s="129">
        <v>0</v>
      </c>
      <c r="O677" s="129" t="s">
        <v>173</v>
      </c>
      <c r="P677" s="129">
        <v>0</v>
      </c>
      <c r="Q677" s="129" t="s">
        <v>173</v>
      </c>
      <c r="R677" s="129">
        <v>0</v>
      </c>
      <c r="S677" s="129">
        <v>2</v>
      </c>
      <c r="T677" s="129" t="s">
        <v>174</v>
      </c>
      <c r="U677" s="129">
        <v>3.2164999999999999</v>
      </c>
      <c r="V677" s="129">
        <v>0.65010000000000001</v>
      </c>
      <c r="W677" s="129" t="s">
        <v>6279</v>
      </c>
      <c r="X677" s="129">
        <v>0.31480000000000002</v>
      </c>
      <c r="Y677" s="129">
        <v>35.980600000000003</v>
      </c>
      <c r="Z677" s="129">
        <v>0.34010000000000001</v>
      </c>
      <c r="AA677" s="129" t="s">
        <v>2810</v>
      </c>
      <c r="AB677" s="129">
        <v>1.6400000000000001E-2</v>
      </c>
      <c r="AC677" s="129" t="s">
        <v>179</v>
      </c>
      <c r="AD677" s="129">
        <v>8.8999999999999999E-3</v>
      </c>
      <c r="AE677" s="129" t="s">
        <v>179</v>
      </c>
      <c r="AF677" s="129">
        <v>1.7399999999999999E-2</v>
      </c>
      <c r="AG677" s="129">
        <v>0.18440000000000001</v>
      </c>
      <c r="AH677" s="129">
        <v>7.7999999999999996E-3</v>
      </c>
      <c r="AI677" s="129">
        <v>9.0888000000000009</v>
      </c>
      <c r="AJ677" s="129">
        <v>3.56E-2</v>
      </c>
      <c r="AK677" s="129">
        <v>0.70850000000000002</v>
      </c>
      <c r="AL677" s="129">
        <v>8.5000000000000006E-3</v>
      </c>
      <c r="AM677" s="129" t="s">
        <v>386</v>
      </c>
      <c r="AN677" s="129">
        <v>8.3999999999999995E-3</v>
      </c>
      <c r="AO677" s="129" t="s">
        <v>1145</v>
      </c>
      <c r="AP677" s="129">
        <v>4.1000000000000003E-3</v>
      </c>
      <c r="AQ677" s="129">
        <v>0.17199999999999999</v>
      </c>
      <c r="AR677" s="129">
        <v>6.1999999999999998E-3</v>
      </c>
      <c r="AS677" s="129" t="s">
        <v>6280</v>
      </c>
      <c r="AT677" s="129">
        <v>2.6200000000000001E-2</v>
      </c>
      <c r="AU677" s="129" t="s">
        <v>548</v>
      </c>
      <c r="AV677" s="129">
        <v>3.5999999999999999E-3</v>
      </c>
      <c r="AW677" s="129">
        <v>1.11E-2</v>
      </c>
      <c r="AX677" s="129">
        <v>1.1000000000000001E-3</v>
      </c>
      <c r="AY677" s="129" t="s">
        <v>302</v>
      </c>
      <c r="AZ677" s="129">
        <v>6.9999999999999999E-4</v>
      </c>
      <c r="BA677" s="129">
        <v>7.4999999999999997E-3</v>
      </c>
      <c r="BB677" s="129">
        <v>6.9999999999999999E-4</v>
      </c>
      <c r="BC677" s="129" t="s">
        <v>245</v>
      </c>
      <c r="BD677" s="129">
        <v>5.0000000000000001E-4</v>
      </c>
      <c r="BE677" s="129" t="s">
        <v>179</v>
      </c>
      <c r="BF677" s="129">
        <v>2.9999999999999997E-4</v>
      </c>
      <c r="BG677" s="129" t="s">
        <v>179</v>
      </c>
      <c r="BH677" s="129">
        <v>1E-4</v>
      </c>
      <c r="BI677" s="129" t="s">
        <v>192</v>
      </c>
      <c r="BJ677" s="129">
        <v>2.0000000000000001E-4</v>
      </c>
      <c r="BK677" s="129">
        <v>1.06E-2</v>
      </c>
      <c r="BL677" s="129">
        <v>5.0000000000000001E-4</v>
      </c>
      <c r="BM677" s="129">
        <v>3.3999999999999998E-3</v>
      </c>
      <c r="BN677" s="129">
        <v>2.9999999999999997E-4</v>
      </c>
      <c r="BO677" s="129" t="s">
        <v>193</v>
      </c>
      <c r="BP677" s="129">
        <v>5.9999999999999995E-4</v>
      </c>
      <c r="BQ677" s="129" t="s">
        <v>179</v>
      </c>
      <c r="BR677" s="129">
        <v>2.9999999999999997E-4</v>
      </c>
      <c r="BS677" s="129" t="s">
        <v>179</v>
      </c>
      <c r="BT677" s="129">
        <v>4.0000000000000002E-4</v>
      </c>
      <c r="BU677" s="129" t="s">
        <v>179</v>
      </c>
      <c r="BV677" s="129">
        <v>5.9999999999999995E-4</v>
      </c>
      <c r="BW677" s="129" t="s">
        <v>18</v>
      </c>
      <c r="BX677" s="129"/>
      <c r="BY677" s="129" t="s">
        <v>179</v>
      </c>
      <c r="BZ677" s="129">
        <v>1.1000000000000001E-3</v>
      </c>
      <c r="CA677" s="129" t="s">
        <v>179</v>
      </c>
      <c r="CB677" s="129">
        <v>8.0000000000000004E-4</v>
      </c>
      <c r="CC677" s="129" t="s">
        <v>179</v>
      </c>
      <c r="CD677" s="129">
        <v>2.0999999999999999E-3</v>
      </c>
      <c r="CE677" s="129" t="s">
        <v>179</v>
      </c>
      <c r="CF677" s="129">
        <v>2.2000000000000001E-3</v>
      </c>
      <c r="CG677" s="129" t="s">
        <v>179</v>
      </c>
      <c r="CH677" s="129">
        <v>1E-4</v>
      </c>
      <c r="CI677" s="129" t="s">
        <v>179</v>
      </c>
      <c r="CJ677" s="129">
        <v>7.4999999999999997E-3</v>
      </c>
      <c r="CK677" s="129" t="s">
        <v>179</v>
      </c>
      <c r="CL677" s="129">
        <v>1.1299999999999999E-2</v>
      </c>
      <c r="CM677" s="129" t="s">
        <v>179</v>
      </c>
      <c r="CN677" s="129">
        <v>5.7000000000000002E-3</v>
      </c>
      <c r="CO677" s="129" t="s">
        <v>179</v>
      </c>
      <c r="CP677" s="129">
        <v>8.9999999999999998E-4</v>
      </c>
      <c r="CQ677" s="129" t="s">
        <v>179</v>
      </c>
      <c r="CR677" s="129">
        <v>3.3E-3</v>
      </c>
      <c r="CS677" s="129" t="s">
        <v>179</v>
      </c>
      <c r="CT677" s="129">
        <v>1.9E-3</v>
      </c>
      <c r="CU677" s="129" t="s">
        <v>179</v>
      </c>
      <c r="CV677" s="129">
        <v>8.0000000000000004E-4</v>
      </c>
      <c r="CW677" s="129" t="s">
        <v>18</v>
      </c>
      <c r="CX677" s="129"/>
      <c r="CY677" s="129" t="s">
        <v>179</v>
      </c>
      <c r="CZ677" s="129">
        <v>5.0000000000000001E-4</v>
      </c>
      <c r="DA677" s="129" t="s">
        <v>179</v>
      </c>
      <c r="DB677" s="129">
        <v>5.0000000000000001E-4</v>
      </c>
      <c r="DC677" s="129" t="s">
        <v>192</v>
      </c>
      <c r="DD677" s="129">
        <v>5.9999999999999995E-4</v>
      </c>
      <c r="DE677" s="129" t="s">
        <v>179</v>
      </c>
      <c r="DF677" s="129">
        <v>5.0000000000000001E-4</v>
      </c>
      <c r="DG677" s="129" t="s">
        <v>179</v>
      </c>
      <c r="DH677" s="129">
        <v>4.0000000000000002E-4</v>
      </c>
      <c r="DI677" s="129" t="s">
        <v>179</v>
      </c>
      <c r="DJ677" s="129">
        <v>4.0000000000000002E-4</v>
      </c>
      <c r="DK677" s="129" t="s">
        <v>6275</v>
      </c>
      <c r="DL677" s="129" t="s">
        <v>59</v>
      </c>
      <c r="DM677" s="129"/>
      <c r="DN677" s="129"/>
      <c r="DO677" s="129"/>
      <c r="DP677" s="129"/>
      <c r="DQ677" s="129"/>
      <c r="DR677" s="129"/>
      <c r="DS677" s="129">
        <v>36</v>
      </c>
      <c r="DT677" s="129" t="s">
        <v>5985</v>
      </c>
    </row>
    <row r="678" spans="1:127">
      <c r="A678" s="129">
        <v>340</v>
      </c>
      <c r="B678" s="128">
        <v>44759.227083333331</v>
      </c>
      <c r="C678" s="129" t="s">
        <v>52</v>
      </c>
      <c r="D678" s="129">
        <v>0</v>
      </c>
      <c r="E678" s="129">
        <v>0</v>
      </c>
      <c r="F678" s="129">
        <v>0</v>
      </c>
      <c r="G678" s="129" t="s">
        <v>54</v>
      </c>
      <c r="H678" s="129" t="s">
        <v>55</v>
      </c>
      <c r="I678" s="129" t="s">
        <v>55</v>
      </c>
      <c r="J678" s="129" t="s">
        <v>55</v>
      </c>
      <c r="K678" s="129" t="s">
        <v>18</v>
      </c>
      <c r="L678" s="129">
        <v>90</v>
      </c>
      <c r="M678" s="129" t="s">
        <v>173</v>
      </c>
      <c r="N678" s="129">
        <v>0</v>
      </c>
      <c r="O678" s="129" t="s">
        <v>173</v>
      </c>
      <c r="P678" s="129">
        <v>0</v>
      </c>
      <c r="Q678" s="129" t="s">
        <v>173</v>
      </c>
      <c r="R678" s="129">
        <v>0</v>
      </c>
      <c r="S678" s="129">
        <v>2</v>
      </c>
      <c r="T678" s="129" t="s">
        <v>174</v>
      </c>
      <c r="U678" s="129">
        <v>2.5848</v>
      </c>
      <c r="V678" s="129">
        <v>0.66659999999999997</v>
      </c>
      <c r="W678" s="129" t="s">
        <v>6281</v>
      </c>
      <c r="X678" s="129">
        <v>0.33689999999999998</v>
      </c>
      <c r="Y678" s="129">
        <v>37.5747</v>
      </c>
      <c r="Z678" s="129">
        <v>0.3523</v>
      </c>
      <c r="AA678" s="129" t="s">
        <v>1265</v>
      </c>
      <c r="AB678" s="129">
        <v>1.6400000000000001E-2</v>
      </c>
      <c r="AC678" s="129" t="s">
        <v>179</v>
      </c>
      <c r="AD678" s="129">
        <v>9.7000000000000003E-3</v>
      </c>
      <c r="AE678" s="129" t="s">
        <v>6282</v>
      </c>
      <c r="AF678" s="129">
        <v>2.4400000000000002E-2</v>
      </c>
      <c r="AG678" s="129">
        <v>0.1221</v>
      </c>
      <c r="AH678" s="129">
        <v>7.4000000000000003E-3</v>
      </c>
      <c r="AI678" s="129">
        <v>7.9737</v>
      </c>
      <c r="AJ678" s="129">
        <v>3.3500000000000002E-2</v>
      </c>
      <c r="AK678" s="129">
        <v>0.7429</v>
      </c>
      <c r="AL678" s="129">
        <v>8.6E-3</v>
      </c>
      <c r="AM678" s="129" t="s">
        <v>1808</v>
      </c>
      <c r="AN678" s="129">
        <v>8.8999999999999999E-3</v>
      </c>
      <c r="AO678" s="129" t="s">
        <v>1366</v>
      </c>
      <c r="AP678" s="129">
        <v>4.1000000000000003E-3</v>
      </c>
      <c r="AQ678" s="129">
        <v>0.11899999999999999</v>
      </c>
      <c r="AR678" s="129">
        <v>5.1999999999999998E-3</v>
      </c>
      <c r="AS678" s="129" t="s">
        <v>6283</v>
      </c>
      <c r="AT678" s="129">
        <v>2.81E-2</v>
      </c>
      <c r="AU678" s="129" t="s">
        <v>179</v>
      </c>
      <c r="AV678" s="129">
        <v>3.8999999999999998E-3</v>
      </c>
      <c r="AW678" s="129">
        <v>6.1999999999999998E-3</v>
      </c>
      <c r="AX678" s="129">
        <v>8.9999999999999998E-4</v>
      </c>
      <c r="AY678" s="129" t="s">
        <v>465</v>
      </c>
      <c r="AZ678" s="129">
        <v>8.0000000000000004E-4</v>
      </c>
      <c r="BA678" s="129">
        <v>8.3999999999999995E-3</v>
      </c>
      <c r="BB678" s="129">
        <v>8.0000000000000004E-4</v>
      </c>
      <c r="BC678" s="129" t="s">
        <v>267</v>
      </c>
      <c r="BD678" s="129">
        <v>5.0000000000000001E-4</v>
      </c>
      <c r="BE678" s="129" t="s">
        <v>245</v>
      </c>
      <c r="BF678" s="129">
        <v>4.0000000000000002E-4</v>
      </c>
      <c r="BG678" s="129" t="s">
        <v>216</v>
      </c>
      <c r="BH678" s="129">
        <v>1E-4</v>
      </c>
      <c r="BI678" s="129" t="s">
        <v>286</v>
      </c>
      <c r="BJ678" s="129">
        <v>2.0000000000000001E-4</v>
      </c>
      <c r="BK678" s="129">
        <v>1.18E-2</v>
      </c>
      <c r="BL678" s="129">
        <v>5.0000000000000001E-4</v>
      </c>
      <c r="BM678" s="129">
        <v>2.5999999999999999E-3</v>
      </c>
      <c r="BN678" s="129">
        <v>2.9999999999999997E-4</v>
      </c>
      <c r="BO678" s="129" t="s">
        <v>377</v>
      </c>
      <c r="BP678" s="129">
        <v>5.9999999999999995E-4</v>
      </c>
      <c r="BQ678" s="129" t="s">
        <v>179</v>
      </c>
      <c r="BR678" s="129">
        <v>2.9999999999999997E-4</v>
      </c>
      <c r="BS678" s="129" t="s">
        <v>179</v>
      </c>
      <c r="BT678" s="129">
        <v>4.0000000000000002E-4</v>
      </c>
      <c r="BU678" s="129" t="s">
        <v>179</v>
      </c>
      <c r="BV678" s="129">
        <v>5.9999999999999995E-4</v>
      </c>
      <c r="BW678" s="129" t="s">
        <v>18</v>
      </c>
      <c r="BX678" s="129"/>
      <c r="BY678" s="129" t="s">
        <v>18</v>
      </c>
      <c r="BZ678" s="129"/>
      <c r="CA678" s="129" t="s">
        <v>179</v>
      </c>
      <c r="CB678" s="129">
        <v>8.0000000000000004E-4</v>
      </c>
      <c r="CC678" s="129" t="s">
        <v>179</v>
      </c>
      <c r="CD678" s="129">
        <v>2.0999999999999999E-3</v>
      </c>
      <c r="CE678" s="129" t="s">
        <v>179</v>
      </c>
      <c r="CF678" s="129">
        <v>2.2000000000000001E-3</v>
      </c>
      <c r="CG678" s="129" t="s">
        <v>216</v>
      </c>
      <c r="CH678" s="129">
        <v>1E-4</v>
      </c>
      <c r="CI678" s="129" t="s">
        <v>1554</v>
      </c>
      <c r="CJ678" s="129">
        <v>7.1999999999999998E-3</v>
      </c>
      <c r="CK678" s="129" t="s">
        <v>179</v>
      </c>
      <c r="CL678" s="129">
        <v>1.1299999999999999E-2</v>
      </c>
      <c r="CM678" s="129" t="s">
        <v>601</v>
      </c>
      <c r="CN678" s="129">
        <v>5.1999999999999998E-3</v>
      </c>
      <c r="CO678" s="129" t="s">
        <v>179</v>
      </c>
      <c r="CP678" s="129">
        <v>8.9999999999999998E-4</v>
      </c>
      <c r="CQ678" s="129" t="s">
        <v>179</v>
      </c>
      <c r="CR678" s="129">
        <v>3.3999999999999998E-3</v>
      </c>
      <c r="CS678" s="129" t="s">
        <v>179</v>
      </c>
      <c r="CT678" s="129">
        <v>1.9E-3</v>
      </c>
      <c r="CU678" s="129" t="s">
        <v>179</v>
      </c>
      <c r="CV678" s="129">
        <v>8.0000000000000004E-4</v>
      </c>
      <c r="CW678" s="129" t="s">
        <v>179</v>
      </c>
      <c r="CX678" s="129">
        <v>5.9999999999999995E-4</v>
      </c>
      <c r="CY678" s="129" t="s">
        <v>179</v>
      </c>
      <c r="CZ678" s="129">
        <v>5.9999999999999995E-4</v>
      </c>
      <c r="DA678" s="129" t="s">
        <v>179</v>
      </c>
      <c r="DB678" s="129">
        <v>5.9999999999999995E-4</v>
      </c>
      <c r="DC678" s="129" t="s">
        <v>179</v>
      </c>
      <c r="DD678" s="129">
        <v>5.9999999999999995E-4</v>
      </c>
      <c r="DE678" s="129" t="s">
        <v>179</v>
      </c>
      <c r="DF678" s="129">
        <v>5.9999999999999995E-4</v>
      </c>
      <c r="DG678" s="129" t="s">
        <v>179</v>
      </c>
      <c r="DH678" s="129">
        <v>4.0000000000000002E-4</v>
      </c>
      <c r="DI678" s="129" t="s">
        <v>179</v>
      </c>
      <c r="DJ678" s="129">
        <v>4.0000000000000002E-4</v>
      </c>
      <c r="DK678" s="129" t="s">
        <v>6275</v>
      </c>
      <c r="DL678" s="129" t="s">
        <v>59</v>
      </c>
      <c r="DM678" s="129"/>
      <c r="DN678" s="129"/>
      <c r="DO678" s="129"/>
      <c r="DP678" s="129"/>
      <c r="DQ678" s="129"/>
      <c r="DR678" s="129"/>
      <c r="DS678" s="129">
        <v>42</v>
      </c>
      <c r="DT678" s="129" t="s">
        <v>898</v>
      </c>
    </row>
    <row r="679" spans="1:127">
      <c r="A679">
        <v>112</v>
      </c>
      <c r="B679" s="126">
        <v>44730</v>
      </c>
      <c r="C679" t="s">
        <v>52</v>
      </c>
      <c r="D679">
        <v>0</v>
      </c>
      <c r="E679">
        <v>0</v>
      </c>
      <c r="F679">
        <v>0</v>
      </c>
      <c r="G679" t="s">
        <v>54</v>
      </c>
      <c r="H679" t="s">
        <v>55</v>
      </c>
      <c r="I679" t="s">
        <v>55</v>
      </c>
      <c r="J679" t="s">
        <v>55</v>
      </c>
      <c r="K679" t="s">
        <v>18</v>
      </c>
      <c r="L679">
        <v>90</v>
      </c>
      <c r="M679" t="s">
        <v>173</v>
      </c>
      <c r="N679">
        <v>0</v>
      </c>
      <c r="O679" t="s">
        <v>173</v>
      </c>
      <c r="P679">
        <v>0</v>
      </c>
      <c r="Q679" t="s">
        <v>173</v>
      </c>
      <c r="R679">
        <v>0</v>
      </c>
      <c r="S679">
        <v>2</v>
      </c>
      <c r="T679" t="s">
        <v>174</v>
      </c>
      <c r="U679" t="s">
        <v>319</v>
      </c>
      <c r="V679">
        <v>0.66839999999999999</v>
      </c>
      <c r="W679" t="s">
        <v>320</v>
      </c>
      <c r="X679">
        <v>0.32829999999999998</v>
      </c>
      <c r="Y679" t="s">
        <v>321</v>
      </c>
      <c r="Z679">
        <v>0.36759999999999998</v>
      </c>
      <c r="AA679" t="s">
        <v>322</v>
      </c>
      <c r="AB679">
        <v>1.5299999999999999E-2</v>
      </c>
      <c r="AC679" t="s">
        <v>179</v>
      </c>
      <c r="AD679">
        <v>9.4000000000000004E-3</v>
      </c>
      <c r="AE679" t="s">
        <v>179</v>
      </c>
      <c r="AF679">
        <v>1.7600000000000001E-2</v>
      </c>
      <c r="AG679" t="s">
        <v>323</v>
      </c>
      <c r="AH679">
        <v>7.7999999999999996E-3</v>
      </c>
      <c r="AI679" t="s">
        <v>324</v>
      </c>
      <c r="AJ679">
        <v>3.27E-2</v>
      </c>
      <c r="AK679" t="s">
        <v>325</v>
      </c>
      <c r="AL679">
        <v>8.6E-3</v>
      </c>
      <c r="AM679" t="s">
        <v>326</v>
      </c>
      <c r="AN679">
        <v>8.6999999999999994E-3</v>
      </c>
      <c r="AO679" t="s">
        <v>327</v>
      </c>
      <c r="AP679">
        <v>4.0000000000000001E-3</v>
      </c>
      <c r="AQ679" t="s">
        <v>328</v>
      </c>
      <c r="AR679">
        <v>5.1000000000000004E-3</v>
      </c>
      <c r="AS679" t="s">
        <v>329</v>
      </c>
      <c r="AT679">
        <v>2.64E-2</v>
      </c>
      <c r="AU679" t="s">
        <v>179</v>
      </c>
      <c r="AV679">
        <v>3.7000000000000002E-3</v>
      </c>
      <c r="AW679" t="s">
        <v>195</v>
      </c>
      <c r="AX679">
        <v>8.9999999999999998E-4</v>
      </c>
      <c r="AY679" t="s">
        <v>330</v>
      </c>
      <c r="AZ679">
        <v>6.9999999999999999E-4</v>
      </c>
      <c r="BA679" t="s">
        <v>230</v>
      </c>
      <c r="BB679">
        <v>6.9999999999999999E-4</v>
      </c>
      <c r="BC679" t="s">
        <v>285</v>
      </c>
      <c r="BD679">
        <v>5.0000000000000001E-4</v>
      </c>
      <c r="BE679" t="s">
        <v>179</v>
      </c>
      <c r="BF679">
        <v>2.9999999999999997E-4</v>
      </c>
      <c r="BG679" t="s">
        <v>179</v>
      </c>
      <c r="BH679">
        <v>1E-4</v>
      </c>
      <c r="BI679" t="s">
        <v>286</v>
      </c>
      <c r="BJ679">
        <v>2.0000000000000001E-4</v>
      </c>
      <c r="BK679" t="s">
        <v>331</v>
      </c>
      <c r="BL679">
        <v>5.0000000000000001E-4</v>
      </c>
      <c r="BM679" t="s">
        <v>332</v>
      </c>
      <c r="BN679">
        <v>2.9999999999999997E-4</v>
      </c>
      <c r="BO679" t="s">
        <v>243</v>
      </c>
      <c r="BP679">
        <v>5.0000000000000001E-4</v>
      </c>
      <c r="BQ679" t="s">
        <v>179</v>
      </c>
      <c r="BR679">
        <v>2.9999999999999997E-4</v>
      </c>
      <c r="BS679" t="s">
        <v>179</v>
      </c>
      <c r="BT679">
        <v>4.0000000000000002E-4</v>
      </c>
      <c r="BU679" t="s">
        <v>179</v>
      </c>
      <c r="BV679">
        <v>6.9999999999999999E-4</v>
      </c>
      <c r="BW679" t="s">
        <v>18</v>
      </c>
      <c r="BY679" t="s">
        <v>18</v>
      </c>
      <c r="CA679" t="s">
        <v>179</v>
      </c>
      <c r="CB679">
        <v>8.0000000000000004E-4</v>
      </c>
      <c r="CC679" t="s">
        <v>179</v>
      </c>
      <c r="CD679">
        <v>2.0999999999999999E-3</v>
      </c>
      <c r="CE679" t="s">
        <v>179</v>
      </c>
      <c r="CF679">
        <v>2.3E-3</v>
      </c>
      <c r="CG679" t="s">
        <v>179</v>
      </c>
      <c r="CH679">
        <v>1E-4</v>
      </c>
      <c r="CI679" t="s">
        <v>179</v>
      </c>
      <c r="CJ679">
        <v>7.3000000000000001E-3</v>
      </c>
      <c r="CK679" t="s">
        <v>179</v>
      </c>
      <c r="CL679">
        <v>1.1299999999999999E-2</v>
      </c>
      <c r="CM679" t="s">
        <v>179</v>
      </c>
      <c r="CN679">
        <v>3.2000000000000002E-3</v>
      </c>
      <c r="CO679" t="s">
        <v>179</v>
      </c>
      <c r="CP679">
        <v>8.0000000000000004E-4</v>
      </c>
      <c r="CQ679" t="s">
        <v>179</v>
      </c>
      <c r="CR679">
        <v>3.3999999999999998E-3</v>
      </c>
      <c r="CS679" t="s">
        <v>179</v>
      </c>
      <c r="CT679">
        <v>2E-3</v>
      </c>
      <c r="CU679" t="s">
        <v>18</v>
      </c>
      <c r="CW679" t="s">
        <v>18</v>
      </c>
      <c r="CY679" t="s">
        <v>179</v>
      </c>
      <c r="CZ679">
        <v>5.0000000000000001E-4</v>
      </c>
      <c r="DA679" t="s">
        <v>179</v>
      </c>
      <c r="DB679">
        <v>5.9999999999999995E-4</v>
      </c>
      <c r="DC679" t="s">
        <v>179</v>
      </c>
      <c r="DD679">
        <v>5.9999999999999995E-4</v>
      </c>
      <c r="DE679" t="s">
        <v>179</v>
      </c>
      <c r="DF679">
        <v>5.9999999999999995E-4</v>
      </c>
      <c r="DG679" t="s">
        <v>179</v>
      </c>
      <c r="DH679">
        <v>4.0000000000000002E-4</v>
      </c>
      <c r="DI679" t="s">
        <v>179</v>
      </c>
      <c r="DJ679">
        <v>2.9999999999999997E-4</v>
      </c>
      <c r="DK679" t="s">
        <v>333</v>
      </c>
      <c r="DL679" t="s">
        <v>59</v>
      </c>
      <c r="DM679">
        <v>111</v>
      </c>
      <c r="DN679" t="s">
        <v>60</v>
      </c>
      <c r="DO679" t="s">
        <v>61</v>
      </c>
      <c r="DP679">
        <v>16</v>
      </c>
      <c r="DQ679" t="s">
        <v>62</v>
      </c>
      <c r="DR679" t="s">
        <v>63</v>
      </c>
      <c r="DS679">
        <v>16</v>
      </c>
      <c r="DT679" t="s">
        <v>6034</v>
      </c>
      <c r="DU679" t="s">
        <v>18</v>
      </c>
      <c r="DW679" t="s">
        <v>5461</v>
      </c>
    </row>
    <row r="680" spans="1:127">
      <c r="A680">
        <v>113</v>
      </c>
      <c r="B680" s="126">
        <v>44730</v>
      </c>
      <c r="C680" t="s">
        <v>52</v>
      </c>
      <c r="D680">
        <v>0</v>
      </c>
      <c r="E680">
        <v>0</v>
      </c>
      <c r="F680">
        <v>0</v>
      </c>
      <c r="G680" t="s">
        <v>54</v>
      </c>
      <c r="H680" t="s">
        <v>55</v>
      </c>
      <c r="I680" t="s">
        <v>55</v>
      </c>
      <c r="J680" t="s">
        <v>55</v>
      </c>
      <c r="K680" t="s">
        <v>18</v>
      </c>
      <c r="L680">
        <v>90</v>
      </c>
      <c r="M680" t="s">
        <v>173</v>
      </c>
      <c r="N680">
        <v>0</v>
      </c>
      <c r="O680" t="s">
        <v>173</v>
      </c>
      <c r="P680">
        <v>0</v>
      </c>
      <c r="Q680" t="s">
        <v>173</v>
      </c>
      <c r="R680">
        <v>0</v>
      </c>
      <c r="S680">
        <v>2</v>
      </c>
      <c r="T680" t="s">
        <v>174</v>
      </c>
      <c r="U680" t="s">
        <v>334</v>
      </c>
      <c r="V680">
        <v>0.67700000000000005</v>
      </c>
      <c r="W680" t="s">
        <v>335</v>
      </c>
      <c r="X680">
        <v>0.3271</v>
      </c>
      <c r="Y680" t="s">
        <v>336</v>
      </c>
      <c r="Z680">
        <v>0.35289999999999999</v>
      </c>
      <c r="AA680" t="s">
        <v>337</v>
      </c>
      <c r="AB680">
        <v>1.6E-2</v>
      </c>
      <c r="AC680" t="s">
        <v>179</v>
      </c>
      <c r="AD680">
        <v>9.4000000000000004E-3</v>
      </c>
      <c r="AE680" t="s">
        <v>179</v>
      </c>
      <c r="AF680">
        <v>1.78E-2</v>
      </c>
      <c r="AG680" t="s">
        <v>338</v>
      </c>
      <c r="AH680">
        <v>7.0000000000000001E-3</v>
      </c>
      <c r="AI680" t="s">
        <v>339</v>
      </c>
      <c r="AJ680">
        <v>3.2800000000000003E-2</v>
      </c>
      <c r="AK680" t="s">
        <v>340</v>
      </c>
      <c r="AL680">
        <v>8.3999999999999995E-3</v>
      </c>
      <c r="AM680" t="s">
        <v>341</v>
      </c>
      <c r="AN680">
        <v>8.6E-3</v>
      </c>
      <c r="AO680" t="s">
        <v>341</v>
      </c>
      <c r="AP680">
        <v>4.0000000000000001E-3</v>
      </c>
      <c r="AQ680" t="s">
        <v>342</v>
      </c>
      <c r="AR680">
        <v>4.8999999999999998E-3</v>
      </c>
      <c r="AS680" t="s">
        <v>343</v>
      </c>
      <c r="AT680">
        <v>2.7E-2</v>
      </c>
      <c r="AU680" t="s">
        <v>344</v>
      </c>
      <c r="AV680">
        <v>3.8E-3</v>
      </c>
      <c r="AW680" t="s">
        <v>345</v>
      </c>
      <c r="AX680">
        <v>8.9999999999999998E-4</v>
      </c>
      <c r="AY680" t="s">
        <v>346</v>
      </c>
      <c r="AZ680">
        <v>6.9999999999999999E-4</v>
      </c>
      <c r="BA680" t="s">
        <v>195</v>
      </c>
      <c r="BB680">
        <v>6.9999999999999999E-4</v>
      </c>
      <c r="BC680" t="s">
        <v>267</v>
      </c>
      <c r="BD680">
        <v>5.0000000000000001E-4</v>
      </c>
      <c r="BE680" t="s">
        <v>212</v>
      </c>
      <c r="BF680">
        <v>4.0000000000000002E-4</v>
      </c>
      <c r="BG680" t="s">
        <v>179</v>
      </c>
      <c r="BH680">
        <v>1E-4</v>
      </c>
      <c r="BJ680">
        <v>2.0000000000000001E-4</v>
      </c>
      <c r="BK680" t="s">
        <v>347</v>
      </c>
      <c r="BL680">
        <v>5.0000000000000001E-4</v>
      </c>
      <c r="BM680" t="s">
        <v>348</v>
      </c>
      <c r="BN680">
        <v>2.9999999999999997E-4</v>
      </c>
      <c r="BO680" t="s">
        <v>349</v>
      </c>
      <c r="BP680">
        <v>5.9999999999999995E-4</v>
      </c>
      <c r="BQ680" t="s">
        <v>179</v>
      </c>
      <c r="BR680">
        <v>2.9999999999999997E-4</v>
      </c>
      <c r="BS680" t="s">
        <v>179</v>
      </c>
      <c r="BT680">
        <v>4.0000000000000002E-4</v>
      </c>
      <c r="BU680" t="s">
        <v>179</v>
      </c>
      <c r="BV680">
        <v>6.9999999999999999E-4</v>
      </c>
      <c r="BW680" t="s">
        <v>18</v>
      </c>
      <c r="BY680" t="s">
        <v>179</v>
      </c>
      <c r="BZ680">
        <v>1.1000000000000001E-3</v>
      </c>
      <c r="CA680" t="s">
        <v>179</v>
      </c>
      <c r="CB680">
        <v>8.0000000000000004E-4</v>
      </c>
      <c r="CC680" t="s">
        <v>179</v>
      </c>
      <c r="CD680">
        <v>2.0999999999999999E-3</v>
      </c>
      <c r="CE680" t="s">
        <v>179</v>
      </c>
      <c r="CF680">
        <v>2.2000000000000001E-3</v>
      </c>
      <c r="CG680" t="s">
        <v>179</v>
      </c>
      <c r="CH680">
        <v>1E-4</v>
      </c>
      <c r="CI680" t="s">
        <v>179</v>
      </c>
      <c r="CJ680">
        <v>7.3000000000000001E-3</v>
      </c>
      <c r="CK680" t="s">
        <v>179</v>
      </c>
      <c r="CL680">
        <v>1.12E-2</v>
      </c>
      <c r="CM680" t="s">
        <v>179</v>
      </c>
      <c r="CN680">
        <v>4.7999999999999996E-3</v>
      </c>
      <c r="CO680" t="s">
        <v>179</v>
      </c>
      <c r="CP680">
        <v>8.0000000000000004E-4</v>
      </c>
      <c r="CQ680" t="s">
        <v>179</v>
      </c>
      <c r="CR680">
        <v>3.2000000000000002E-3</v>
      </c>
      <c r="CS680" t="s">
        <v>179</v>
      </c>
      <c r="CT680">
        <v>1.9E-3</v>
      </c>
      <c r="CU680" t="s">
        <v>179</v>
      </c>
      <c r="CV680">
        <v>8.0000000000000004E-4</v>
      </c>
      <c r="CW680" t="s">
        <v>18</v>
      </c>
      <c r="CY680" t="s">
        <v>179</v>
      </c>
      <c r="CZ680">
        <v>5.0000000000000001E-4</v>
      </c>
      <c r="DA680" t="s">
        <v>179</v>
      </c>
      <c r="DB680">
        <v>5.9999999999999995E-4</v>
      </c>
      <c r="DC680" t="s">
        <v>179</v>
      </c>
      <c r="DD680">
        <v>5.9999999999999995E-4</v>
      </c>
      <c r="DE680" t="s">
        <v>179</v>
      </c>
      <c r="DF680">
        <v>5.9999999999999995E-4</v>
      </c>
      <c r="DG680" t="s">
        <v>179</v>
      </c>
      <c r="DH680">
        <v>4.0000000000000002E-4</v>
      </c>
      <c r="DI680" t="s">
        <v>179</v>
      </c>
      <c r="DJ680">
        <v>4.0000000000000002E-4</v>
      </c>
      <c r="DK680" t="s">
        <v>333</v>
      </c>
      <c r="DL680" t="s">
        <v>59</v>
      </c>
      <c r="DM680">
        <v>112</v>
      </c>
      <c r="DN680" t="s">
        <v>60</v>
      </c>
      <c r="DO680" t="s">
        <v>61</v>
      </c>
      <c r="DP680">
        <v>16</v>
      </c>
      <c r="DQ680" t="s">
        <v>62</v>
      </c>
      <c r="DR680" t="s">
        <v>63</v>
      </c>
      <c r="DS680">
        <v>16</v>
      </c>
      <c r="DT680" t="s">
        <v>350</v>
      </c>
      <c r="DU680" t="s">
        <v>18</v>
      </c>
      <c r="DW680" t="s">
        <v>5462</v>
      </c>
    </row>
    <row r="681" spans="1:127">
      <c r="A681">
        <v>114</v>
      </c>
      <c r="B681" s="126">
        <v>44730</v>
      </c>
      <c r="C681" t="s">
        <v>52</v>
      </c>
      <c r="D681">
        <v>0</v>
      </c>
      <c r="E681">
        <v>0</v>
      </c>
      <c r="F681">
        <v>0</v>
      </c>
      <c r="G681" t="s">
        <v>54</v>
      </c>
      <c r="H681" t="s">
        <v>55</v>
      </c>
      <c r="I681" t="s">
        <v>55</v>
      </c>
      <c r="J681" t="s">
        <v>55</v>
      </c>
      <c r="K681" t="s">
        <v>18</v>
      </c>
      <c r="L681">
        <v>90</v>
      </c>
      <c r="M681" t="s">
        <v>173</v>
      </c>
      <c r="N681">
        <v>0</v>
      </c>
      <c r="O681" t="s">
        <v>173</v>
      </c>
      <c r="P681">
        <v>0</v>
      </c>
      <c r="Q681" t="s">
        <v>173</v>
      </c>
      <c r="R681">
        <v>0</v>
      </c>
      <c r="S681">
        <v>2</v>
      </c>
      <c r="T681" t="s">
        <v>174</v>
      </c>
      <c r="U681" t="s">
        <v>351</v>
      </c>
      <c r="V681">
        <v>0.67620000000000002</v>
      </c>
      <c r="W681" t="s">
        <v>352</v>
      </c>
      <c r="X681">
        <v>0.32750000000000001</v>
      </c>
      <c r="Y681" t="s">
        <v>353</v>
      </c>
      <c r="Z681">
        <v>0.36499999999999999</v>
      </c>
      <c r="AA681" t="s">
        <v>354</v>
      </c>
      <c r="AB681">
        <v>1.55E-2</v>
      </c>
      <c r="AC681" t="s">
        <v>179</v>
      </c>
      <c r="AD681">
        <v>9.5999999999999992E-3</v>
      </c>
      <c r="AE681" t="s">
        <v>355</v>
      </c>
      <c r="AF681">
        <v>2.98E-2</v>
      </c>
      <c r="AG681" t="s">
        <v>356</v>
      </c>
      <c r="AH681">
        <v>7.9000000000000008E-3</v>
      </c>
      <c r="AI681" t="s">
        <v>357</v>
      </c>
      <c r="AJ681">
        <v>3.27E-2</v>
      </c>
      <c r="AK681" t="s">
        <v>358</v>
      </c>
      <c r="AL681">
        <v>8.5000000000000006E-3</v>
      </c>
      <c r="AM681" t="s">
        <v>359</v>
      </c>
      <c r="AN681">
        <v>8.6E-3</v>
      </c>
      <c r="AO681" t="s">
        <v>360</v>
      </c>
      <c r="AP681">
        <v>4.0000000000000001E-3</v>
      </c>
      <c r="AQ681" t="s">
        <v>361</v>
      </c>
      <c r="AR681">
        <v>5.1999999999999998E-3</v>
      </c>
      <c r="AS681" t="s">
        <v>362</v>
      </c>
      <c r="AT681">
        <v>2.5600000000000001E-2</v>
      </c>
      <c r="AU681" t="s">
        <v>179</v>
      </c>
      <c r="AV681">
        <v>3.5999999999999999E-3</v>
      </c>
      <c r="AW681" t="s">
        <v>363</v>
      </c>
      <c r="AX681">
        <v>1.1000000000000001E-3</v>
      </c>
      <c r="AY681" t="s">
        <v>284</v>
      </c>
      <c r="AZ681">
        <v>8.0000000000000004E-4</v>
      </c>
      <c r="BA681" t="s">
        <v>195</v>
      </c>
      <c r="BB681">
        <v>6.9999999999999999E-4</v>
      </c>
      <c r="BC681" t="s">
        <v>191</v>
      </c>
      <c r="BD681">
        <v>5.0000000000000001E-4</v>
      </c>
      <c r="BE681" t="s">
        <v>179</v>
      </c>
      <c r="BF681">
        <v>2.9999999999999997E-4</v>
      </c>
      <c r="BG681" t="s">
        <v>179</v>
      </c>
      <c r="BH681">
        <v>1E-4</v>
      </c>
      <c r="BI681" t="s">
        <v>286</v>
      </c>
      <c r="BJ681">
        <v>2.0000000000000001E-4</v>
      </c>
      <c r="BK681" t="s">
        <v>364</v>
      </c>
      <c r="BL681">
        <v>5.0000000000000001E-4</v>
      </c>
      <c r="BM681" t="s">
        <v>332</v>
      </c>
      <c r="BN681">
        <v>2.9999999999999997E-4</v>
      </c>
      <c r="BO681" t="s">
        <v>365</v>
      </c>
      <c r="BP681">
        <v>5.9999999999999995E-4</v>
      </c>
      <c r="BQ681" t="s">
        <v>179</v>
      </c>
      <c r="BR681">
        <v>2.9999999999999997E-4</v>
      </c>
      <c r="BS681" t="s">
        <v>179</v>
      </c>
      <c r="BT681">
        <v>4.0000000000000002E-4</v>
      </c>
      <c r="BU681" t="s">
        <v>179</v>
      </c>
      <c r="BV681">
        <v>6.9999999999999999E-4</v>
      </c>
      <c r="BW681" t="s">
        <v>285</v>
      </c>
      <c r="BX681">
        <v>8.0000000000000004E-4</v>
      </c>
      <c r="BY681" t="s">
        <v>18</v>
      </c>
      <c r="CA681" t="s">
        <v>245</v>
      </c>
      <c r="CB681">
        <v>8.0000000000000004E-4</v>
      </c>
      <c r="CC681" t="s">
        <v>214</v>
      </c>
      <c r="CD681">
        <v>2.0999999999999999E-3</v>
      </c>
      <c r="CE681" t="s">
        <v>179</v>
      </c>
      <c r="CF681">
        <v>2.3E-3</v>
      </c>
      <c r="CG681" t="s">
        <v>216</v>
      </c>
      <c r="CH681">
        <v>1E-4</v>
      </c>
      <c r="CI681" t="s">
        <v>179</v>
      </c>
      <c r="CJ681">
        <v>7.1999999999999998E-3</v>
      </c>
      <c r="CK681" t="s">
        <v>179</v>
      </c>
      <c r="CL681">
        <v>1.09E-2</v>
      </c>
      <c r="CM681" t="s">
        <v>227</v>
      </c>
      <c r="CN681">
        <v>3.3999999999999998E-3</v>
      </c>
      <c r="CO681" t="s">
        <v>179</v>
      </c>
      <c r="CP681">
        <v>8.9999999999999998E-4</v>
      </c>
      <c r="CQ681" t="s">
        <v>179</v>
      </c>
      <c r="CR681">
        <v>3.2000000000000002E-3</v>
      </c>
      <c r="CS681" t="s">
        <v>179</v>
      </c>
      <c r="CT681">
        <v>1.9E-3</v>
      </c>
      <c r="CU681" t="s">
        <v>18</v>
      </c>
      <c r="CW681" t="s">
        <v>18</v>
      </c>
      <c r="CY681" t="s">
        <v>179</v>
      </c>
      <c r="CZ681">
        <v>5.0000000000000001E-4</v>
      </c>
      <c r="DA681" t="s">
        <v>179</v>
      </c>
      <c r="DB681">
        <v>5.9999999999999995E-4</v>
      </c>
      <c r="DC681" t="s">
        <v>179</v>
      </c>
      <c r="DD681">
        <v>5.9999999999999995E-4</v>
      </c>
      <c r="DE681" t="s">
        <v>179</v>
      </c>
      <c r="DF681">
        <v>5.9999999999999995E-4</v>
      </c>
      <c r="DG681" t="s">
        <v>179</v>
      </c>
      <c r="DH681">
        <v>4.0000000000000002E-4</v>
      </c>
      <c r="DI681" t="s">
        <v>179</v>
      </c>
      <c r="DJ681">
        <v>4.0000000000000002E-4</v>
      </c>
      <c r="DK681" t="s">
        <v>333</v>
      </c>
      <c r="DL681" t="s">
        <v>59</v>
      </c>
      <c r="DM681">
        <v>113</v>
      </c>
      <c r="DN681" t="s">
        <v>60</v>
      </c>
      <c r="DO681" t="s">
        <v>61</v>
      </c>
      <c r="DP681">
        <v>16</v>
      </c>
      <c r="DQ681" t="s">
        <v>62</v>
      </c>
      <c r="DR681" t="s">
        <v>63</v>
      </c>
      <c r="DS681">
        <v>28</v>
      </c>
      <c r="DT681" t="s">
        <v>6035</v>
      </c>
      <c r="DU681" t="s">
        <v>18</v>
      </c>
      <c r="DW681" t="s">
        <v>5463</v>
      </c>
    </row>
    <row r="682" spans="1:127">
      <c r="A682">
        <v>115</v>
      </c>
      <c r="B682" s="126">
        <v>44730</v>
      </c>
      <c r="C682" t="s">
        <v>52</v>
      </c>
      <c r="D682">
        <v>0</v>
      </c>
      <c r="E682">
        <v>0</v>
      </c>
      <c r="F682">
        <v>0</v>
      </c>
      <c r="G682" t="s">
        <v>54</v>
      </c>
      <c r="H682" t="s">
        <v>55</v>
      </c>
      <c r="I682" t="s">
        <v>55</v>
      </c>
      <c r="J682" t="s">
        <v>55</v>
      </c>
      <c r="K682" t="s">
        <v>18</v>
      </c>
      <c r="L682">
        <v>90</v>
      </c>
      <c r="M682" t="s">
        <v>173</v>
      </c>
      <c r="N682">
        <v>0</v>
      </c>
      <c r="O682" t="s">
        <v>173</v>
      </c>
      <c r="P682">
        <v>0</v>
      </c>
      <c r="Q682" t="s">
        <v>173</v>
      </c>
      <c r="R682">
        <v>0</v>
      </c>
      <c r="S682">
        <v>2</v>
      </c>
      <c r="T682" t="s">
        <v>174</v>
      </c>
      <c r="U682" t="s">
        <v>366</v>
      </c>
      <c r="V682">
        <v>0.67259999999999998</v>
      </c>
      <c r="W682" t="s">
        <v>367</v>
      </c>
      <c r="X682">
        <v>0.3458</v>
      </c>
      <c r="Y682" t="s">
        <v>368</v>
      </c>
      <c r="Z682">
        <v>0.37390000000000001</v>
      </c>
      <c r="AA682" t="s">
        <v>369</v>
      </c>
      <c r="AB682">
        <v>1.55E-2</v>
      </c>
      <c r="AC682" t="s">
        <v>179</v>
      </c>
      <c r="AD682">
        <v>9.2999999999999992E-3</v>
      </c>
      <c r="AE682" t="s">
        <v>179</v>
      </c>
      <c r="AF682">
        <v>1.6400000000000001E-2</v>
      </c>
      <c r="AG682" t="s">
        <v>370</v>
      </c>
      <c r="AH682">
        <v>8.8999999999999999E-3</v>
      </c>
      <c r="AI682" t="s">
        <v>371</v>
      </c>
      <c r="AJ682">
        <v>3.2899999999999999E-2</v>
      </c>
      <c r="AK682" t="s">
        <v>372</v>
      </c>
      <c r="AL682">
        <v>8.0000000000000002E-3</v>
      </c>
      <c r="AM682" t="s">
        <v>373</v>
      </c>
      <c r="AN682">
        <v>8.3000000000000001E-3</v>
      </c>
      <c r="AO682" t="s">
        <v>374</v>
      </c>
      <c r="AP682">
        <v>3.8999999999999998E-3</v>
      </c>
      <c r="AQ682" t="s">
        <v>375</v>
      </c>
      <c r="AR682">
        <v>4.8999999999999998E-3</v>
      </c>
      <c r="AS682" t="s">
        <v>376</v>
      </c>
      <c r="AT682">
        <v>2.63E-2</v>
      </c>
      <c r="AU682" t="s">
        <v>179</v>
      </c>
      <c r="AV682">
        <v>3.7000000000000002E-3</v>
      </c>
      <c r="AW682" t="s">
        <v>345</v>
      </c>
      <c r="AX682">
        <v>8.9999999999999998E-4</v>
      </c>
      <c r="AY682" t="s">
        <v>227</v>
      </c>
      <c r="AZ682">
        <v>6.9999999999999999E-4</v>
      </c>
      <c r="BA682" t="s">
        <v>302</v>
      </c>
      <c r="BB682">
        <v>6.9999999999999999E-4</v>
      </c>
      <c r="BC682" t="s">
        <v>267</v>
      </c>
      <c r="BD682">
        <v>5.0000000000000001E-4</v>
      </c>
      <c r="BE682" t="s">
        <v>179</v>
      </c>
      <c r="BF682">
        <v>2.9999999999999997E-4</v>
      </c>
      <c r="BG682" t="s">
        <v>179</v>
      </c>
      <c r="BH682">
        <v>1E-4</v>
      </c>
      <c r="BI682" t="s">
        <v>247</v>
      </c>
      <c r="BJ682">
        <v>2.0000000000000001E-4</v>
      </c>
      <c r="BK682" t="s">
        <v>377</v>
      </c>
      <c r="BL682">
        <v>5.0000000000000001E-4</v>
      </c>
      <c r="BM682" t="s">
        <v>249</v>
      </c>
      <c r="BN682">
        <v>2.9999999999999997E-4</v>
      </c>
      <c r="BO682" t="s">
        <v>228</v>
      </c>
      <c r="BP682">
        <v>5.0000000000000001E-4</v>
      </c>
      <c r="BQ682" t="s">
        <v>179</v>
      </c>
      <c r="BR682">
        <v>2.9999999999999997E-4</v>
      </c>
      <c r="BS682" t="s">
        <v>179</v>
      </c>
      <c r="BT682">
        <v>2.9999999999999997E-4</v>
      </c>
      <c r="BU682" t="s">
        <v>179</v>
      </c>
      <c r="BV682">
        <v>6.9999999999999999E-4</v>
      </c>
      <c r="BW682" t="s">
        <v>18</v>
      </c>
      <c r="BY682" t="s">
        <v>18</v>
      </c>
      <c r="CA682" t="s">
        <v>179</v>
      </c>
      <c r="CB682">
        <v>8.0000000000000004E-4</v>
      </c>
      <c r="CC682" t="s">
        <v>179</v>
      </c>
      <c r="CD682">
        <v>2E-3</v>
      </c>
      <c r="CE682" t="s">
        <v>179</v>
      </c>
      <c r="CF682">
        <v>2.3E-3</v>
      </c>
      <c r="CG682" t="s">
        <v>216</v>
      </c>
      <c r="CH682">
        <v>1E-4</v>
      </c>
      <c r="CI682" t="s">
        <v>179</v>
      </c>
      <c r="CJ682">
        <v>6.7000000000000002E-3</v>
      </c>
      <c r="CK682" t="s">
        <v>179</v>
      </c>
      <c r="CL682">
        <v>1.09E-2</v>
      </c>
      <c r="CM682" t="s">
        <v>179</v>
      </c>
      <c r="CN682">
        <v>2.8999999999999998E-3</v>
      </c>
      <c r="CO682" t="s">
        <v>179</v>
      </c>
      <c r="CP682">
        <v>8.0000000000000004E-4</v>
      </c>
      <c r="CQ682" t="s">
        <v>179</v>
      </c>
      <c r="CR682">
        <v>3.3E-3</v>
      </c>
      <c r="CS682" t="s">
        <v>179</v>
      </c>
      <c r="CT682">
        <v>1.9E-3</v>
      </c>
      <c r="CU682" t="s">
        <v>18</v>
      </c>
      <c r="CW682" t="s">
        <v>18</v>
      </c>
      <c r="CY682" t="s">
        <v>179</v>
      </c>
      <c r="CZ682">
        <v>5.9999999999999995E-4</v>
      </c>
      <c r="DA682" t="s">
        <v>179</v>
      </c>
      <c r="DB682">
        <v>5.9999999999999995E-4</v>
      </c>
      <c r="DC682" t="s">
        <v>179</v>
      </c>
      <c r="DD682">
        <v>5.0000000000000001E-4</v>
      </c>
      <c r="DE682" t="s">
        <v>179</v>
      </c>
      <c r="DF682">
        <v>5.9999999999999995E-4</v>
      </c>
      <c r="DG682" t="s">
        <v>179</v>
      </c>
      <c r="DH682">
        <v>4.0000000000000002E-4</v>
      </c>
      <c r="DI682" t="s">
        <v>179</v>
      </c>
      <c r="DJ682">
        <v>2.9999999999999997E-4</v>
      </c>
      <c r="DK682" t="s">
        <v>333</v>
      </c>
      <c r="DL682" t="s">
        <v>59</v>
      </c>
      <c r="DM682">
        <v>114</v>
      </c>
      <c r="DN682" t="s">
        <v>60</v>
      </c>
      <c r="DO682" t="s">
        <v>61</v>
      </c>
      <c r="DP682">
        <v>16</v>
      </c>
      <c r="DQ682" t="s">
        <v>62</v>
      </c>
      <c r="DR682" t="s">
        <v>63</v>
      </c>
      <c r="DS682">
        <v>28</v>
      </c>
      <c r="DT682" t="s">
        <v>6036</v>
      </c>
      <c r="DU682" t="s">
        <v>18</v>
      </c>
      <c r="DW682" t="s">
        <v>5464</v>
      </c>
    </row>
    <row r="683" spans="1:127">
      <c r="A683">
        <v>116</v>
      </c>
      <c r="B683" s="126">
        <v>44730</v>
      </c>
      <c r="C683" t="s">
        <v>52</v>
      </c>
      <c r="D683">
        <v>0</v>
      </c>
      <c r="E683">
        <v>0</v>
      </c>
      <c r="F683">
        <v>0</v>
      </c>
      <c r="G683" t="s">
        <v>54</v>
      </c>
      <c r="H683" t="s">
        <v>55</v>
      </c>
      <c r="I683" t="s">
        <v>55</v>
      </c>
      <c r="J683" t="s">
        <v>55</v>
      </c>
      <c r="K683" t="s">
        <v>18</v>
      </c>
      <c r="L683">
        <v>90</v>
      </c>
      <c r="M683" t="s">
        <v>173</v>
      </c>
      <c r="N683">
        <v>0</v>
      </c>
      <c r="O683" t="s">
        <v>173</v>
      </c>
      <c r="P683">
        <v>0</v>
      </c>
      <c r="Q683" t="s">
        <v>173</v>
      </c>
      <c r="R683">
        <v>0</v>
      </c>
      <c r="S683">
        <v>2</v>
      </c>
      <c r="T683" t="s">
        <v>174</v>
      </c>
      <c r="U683" t="s">
        <v>378</v>
      </c>
      <c r="V683">
        <v>0.64349999999999996</v>
      </c>
      <c r="W683" t="s">
        <v>379</v>
      </c>
      <c r="X683">
        <v>0.32779999999999998</v>
      </c>
      <c r="Y683" t="s">
        <v>380</v>
      </c>
      <c r="Z683">
        <v>0.3523</v>
      </c>
      <c r="AA683" t="s">
        <v>381</v>
      </c>
      <c r="AB683">
        <v>1.5599999999999999E-2</v>
      </c>
      <c r="AC683" t="s">
        <v>179</v>
      </c>
      <c r="AD683">
        <v>9.5999999999999992E-3</v>
      </c>
      <c r="AE683" t="s">
        <v>382</v>
      </c>
      <c r="AF683">
        <v>2.0199999999999999E-2</v>
      </c>
      <c r="AG683" t="s">
        <v>383</v>
      </c>
      <c r="AH683">
        <v>1.01E-2</v>
      </c>
      <c r="AI683" t="s">
        <v>384</v>
      </c>
      <c r="AJ683">
        <v>3.1399999999999997E-2</v>
      </c>
      <c r="AK683" t="s">
        <v>385</v>
      </c>
      <c r="AL683">
        <v>8.6E-3</v>
      </c>
      <c r="AM683" t="s">
        <v>386</v>
      </c>
      <c r="AN683">
        <v>8.6E-3</v>
      </c>
      <c r="AO683" t="s">
        <v>387</v>
      </c>
      <c r="AP683">
        <v>4.0000000000000001E-3</v>
      </c>
      <c r="AQ683" t="s">
        <v>388</v>
      </c>
      <c r="AR683">
        <v>5.5999999999999999E-3</v>
      </c>
      <c r="AS683" t="s">
        <v>389</v>
      </c>
      <c r="AT683">
        <v>2.7300000000000001E-2</v>
      </c>
      <c r="AU683" t="s">
        <v>179</v>
      </c>
      <c r="AV683">
        <v>3.8999999999999998E-3</v>
      </c>
      <c r="AW683" t="s">
        <v>215</v>
      </c>
      <c r="AX683">
        <v>1E-3</v>
      </c>
      <c r="AY683" t="s">
        <v>195</v>
      </c>
      <c r="AZ683">
        <v>8.0000000000000004E-4</v>
      </c>
      <c r="BA683" t="s">
        <v>390</v>
      </c>
      <c r="BB683">
        <v>6.9999999999999999E-4</v>
      </c>
      <c r="BC683" t="s">
        <v>391</v>
      </c>
      <c r="BD683">
        <v>5.0000000000000001E-4</v>
      </c>
      <c r="BE683" t="s">
        <v>392</v>
      </c>
      <c r="BF683">
        <v>4.0000000000000002E-4</v>
      </c>
      <c r="BG683" t="s">
        <v>216</v>
      </c>
      <c r="BH683">
        <v>1E-4</v>
      </c>
      <c r="BI683" t="s">
        <v>212</v>
      </c>
      <c r="BJ683">
        <v>2.0000000000000001E-4</v>
      </c>
      <c r="BK683" t="s">
        <v>297</v>
      </c>
      <c r="BL683">
        <v>5.0000000000000001E-4</v>
      </c>
      <c r="BM683" t="s">
        <v>332</v>
      </c>
      <c r="BN683">
        <v>2.9999999999999997E-4</v>
      </c>
      <c r="BO683" t="s">
        <v>248</v>
      </c>
      <c r="BP683">
        <v>5.9999999999999995E-4</v>
      </c>
      <c r="BQ683" t="s">
        <v>179</v>
      </c>
      <c r="BR683">
        <v>2.9999999999999997E-4</v>
      </c>
      <c r="BS683" t="s">
        <v>179</v>
      </c>
      <c r="BT683">
        <v>4.0000000000000002E-4</v>
      </c>
      <c r="BU683" t="s">
        <v>179</v>
      </c>
      <c r="BV683">
        <v>5.9999999999999995E-4</v>
      </c>
      <c r="BW683" t="s">
        <v>179</v>
      </c>
      <c r="BX683">
        <v>8.0000000000000004E-4</v>
      </c>
      <c r="BY683" t="s">
        <v>179</v>
      </c>
      <c r="BZ683">
        <v>1.1000000000000001E-3</v>
      </c>
      <c r="CA683" t="s">
        <v>179</v>
      </c>
      <c r="CB683">
        <v>8.0000000000000004E-4</v>
      </c>
      <c r="CC683" t="s">
        <v>179</v>
      </c>
      <c r="CD683">
        <v>2.0999999999999999E-3</v>
      </c>
      <c r="CE683" t="s">
        <v>179</v>
      </c>
      <c r="CF683">
        <v>2.2000000000000001E-3</v>
      </c>
      <c r="CG683" t="s">
        <v>179</v>
      </c>
      <c r="CH683">
        <v>1E-4</v>
      </c>
      <c r="CI683" t="s">
        <v>179</v>
      </c>
      <c r="CJ683">
        <v>7.7000000000000002E-3</v>
      </c>
      <c r="CK683" t="s">
        <v>179</v>
      </c>
      <c r="CL683">
        <v>1.1299999999999999E-2</v>
      </c>
      <c r="CM683" t="s">
        <v>179</v>
      </c>
      <c r="CN683">
        <v>5.1000000000000004E-3</v>
      </c>
      <c r="CO683" t="s">
        <v>179</v>
      </c>
      <c r="CP683">
        <v>8.0000000000000004E-4</v>
      </c>
      <c r="CQ683" t="s">
        <v>179</v>
      </c>
      <c r="CR683">
        <v>3.3E-3</v>
      </c>
      <c r="CS683" t="s">
        <v>179</v>
      </c>
      <c r="CT683">
        <v>1.9E-3</v>
      </c>
      <c r="CU683" t="s">
        <v>18</v>
      </c>
      <c r="CW683" t="s">
        <v>18</v>
      </c>
      <c r="CY683" t="s">
        <v>179</v>
      </c>
      <c r="CZ683">
        <v>5.9999999999999995E-4</v>
      </c>
      <c r="DA683" t="s">
        <v>179</v>
      </c>
      <c r="DB683">
        <v>5.9999999999999995E-4</v>
      </c>
      <c r="DC683" t="s">
        <v>179</v>
      </c>
      <c r="DD683">
        <v>5.9999999999999995E-4</v>
      </c>
      <c r="DE683" t="s">
        <v>179</v>
      </c>
      <c r="DF683">
        <v>5.9999999999999995E-4</v>
      </c>
      <c r="DG683" t="s">
        <v>179</v>
      </c>
      <c r="DH683">
        <v>4.0000000000000002E-4</v>
      </c>
      <c r="DI683" t="s">
        <v>179</v>
      </c>
      <c r="DJ683">
        <v>4.0000000000000002E-4</v>
      </c>
      <c r="DK683" t="s">
        <v>333</v>
      </c>
      <c r="DL683" t="s">
        <v>59</v>
      </c>
      <c r="DM683">
        <v>115</v>
      </c>
      <c r="DN683" t="s">
        <v>60</v>
      </c>
      <c r="DO683" t="s">
        <v>61</v>
      </c>
      <c r="DP683">
        <v>16</v>
      </c>
      <c r="DQ683" t="s">
        <v>62</v>
      </c>
      <c r="DR683" t="s">
        <v>63</v>
      </c>
      <c r="DS683">
        <v>28</v>
      </c>
      <c r="DT683" t="s">
        <v>6036</v>
      </c>
      <c r="DU683" t="s">
        <v>18</v>
      </c>
      <c r="DW683" t="s">
        <v>5465</v>
      </c>
    </row>
    <row r="684" spans="1:127">
      <c r="A684">
        <v>117</v>
      </c>
      <c r="B684" s="126">
        <v>44730</v>
      </c>
      <c r="C684" t="s">
        <v>52</v>
      </c>
      <c r="D684">
        <v>0</v>
      </c>
      <c r="E684">
        <v>0</v>
      </c>
      <c r="F684">
        <v>0</v>
      </c>
      <c r="G684" t="s">
        <v>54</v>
      </c>
      <c r="H684" t="s">
        <v>55</v>
      </c>
      <c r="I684" t="s">
        <v>55</v>
      </c>
      <c r="J684" t="s">
        <v>55</v>
      </c>
      <c r="K684" t="s">
        <v>18</v>
      </c>
      <c r="L684">
        <v>90</v>
      </c>
      <c r="M684" t="s">
        <v>173</v>
      </c>
      <c r="N684">
        <v>0</v>
      </c>
      <c r="O684" t="s">
        <v>173</v>
      </c>
      <c r="P684">
        <v>0</v>
      </c>
      <c r="Q684" t="s">
        <v>173</v>
      </c>
      <c r="R684">
        <v>0</v>
      </c>
      <c r="S684">
        <v>2</v>
      </c>
      <c r="T684" t="s">
        <v>174</v>
      </c>
      <c r="U684" t="s">
        <v>393</v>
      </c>
      <c r="V684">
        <v>0.6552</v>
      </c>
      <c r="W684" t="s">
        <v>394</v>
      </c>
      <c r="X684">
        <v>0.3342</v>
      </c>
      <c r="Y684" t="s">
        <v>395</v>
      </c>
      <c r="Z684">
        <v>0.35870000000000002</v>
      </c>
      <c r="AA684" t="s">
        <v>396</v>
      </c>
      <c r="AB684">
        <v>1.54E-2</v>
      </c>
      <c r="AC684" t="s">
        <v>179</v>
      </c>
      <c r="AD684">
        <v>9.1999999999999998E-3</v>
      </c>
      <c r="AE684" t="s">
        <v>397</v>
      </c>
      <c r="AF684">
        <v>2.64E-2</v>
      </c>
      <c r="AG684" t="s">
        <v>398</v>
      </c>
      <c r="AH684">
        <v>7.7000000000000002E-3</v>
      </c>
      <c r="AI684" t="s">
        <v>399</v>
      </c>
      <c r="AJ684">
        <v>3.3000000000000002E-2</v>
      </c>
      <c r="AK684" t="s">
        <v>400</v>
      </c>
      <c r="AL684">
        <v>8.0999999999999996E-3</v>
      </c>
      <c r="AM684" t="s">
        <v>401</v>
      </c>
      <c r="AN684">
        <v>8.5000000000000006E-3</v>
      </c>
      <c r="AO684" t="s">
        <v>402</v>
      </c>
      <c r="AP684">
        <v>3.8E-3</v>
      </c>
      <c r="AQ684" t="s">
        <v>403</v>
      </c>
      <c r="AR684">
        <v>4.7999999999999996E-3</v>
      </c>
      <c r="AS684" t="s">
        <v>404</v>
      </c>
      <c r="AT684">
        <v>2.47E-2</v>
      </c>
      <c r="AU684" t="s">
        <v>179</v>
      </c>
      <c r="AV684">
        <v>3.5000000000000001E-3</v>
      </c>
      <c r="AW684" t="s">
        <v>405</v>
      </c>
      <c r="AX684">
        <v>1E-3</v>
      </c>
      <c r="AY684" t="s">
        <v>215</v>
      </c>
      <c r="AZ684">
        <v>8.0000000000000004E-4</v>
      </c>
      <c r="BA684" t="s">
        <v>208</v>
      </c>
      <c r="BB684">
        <v>6.9999999999999999E-4</v>
      </c>
      <c r="BC684" t="s">
        <v>406</v>
      </c>
      <c r="BD684">
        <v>5.0000000000000001E-4</v>
      </c>
      <c r="BE684" t="s">
        <v>179</v>
      </c>
      <c r="BF684">
        <v>2.9999999999999997E-4</v>
      </c>
      <c r="BG684" t="s">
        <v>179</v>
      </c>
      <c r="BH684">
        <v>1E-4</v>
      </c>
      <c r="BI684" t="s">
        <v>286</v>
      </c>
      <c r="BJ684">
        <v>2.0000000000000001E-4</v>
      </c>
      <c r="BK684" t="s">
        <v>407</v>
      </c>
      <c r="BL684">
        <v>5.0000000000000001E-4</v>
      </c>
      <c r="BM684" t="s">
        <v>194</v>
      </c>
      <c r="BN684">
        <v>2.9999999999999997E-4</v>
      </c>
      <c r="BO684" t="s">
        <v>365</v>
      </c>
      <c r="BP684">
        <v>5.9999999999999995E-4</v>
      </c>
      <c r="BQ684" t="s">
        <v>179</v>
      </c>
      <c r="BR684">
        <v>2.9999999999999997E-4</v>
      </c>
      <c r="BS684" t="s">
        <v>179</v>
      </c>
      <c r="BT684">
        <v>4.0000000000000002E-4</v>
      </c>
      <c r="BU684" t="s">
        <v>179</v>
      </c>
      <c r="BV684">
        <v>5.9999999999999995E-4</v>
      </c>
      <c r="BW684" t="s">
        <v>191</v>
      </c>
      <c r="BX684">
        <v>8.0000000000000004E-4</v>
      </c>
      <c r="BY684" t="s">
        <v>18</v>
      </c>
      <c r="CA684" t="s">
        <v>179</v>
      </c>
      <c r="CB684">
        <v>8.0000000000000004E-4</v>
      </c>
      <c r="CC684" t="s">
        <v>392</v>
      </c>
      <c r="CD684">
        <v>2E-3</v>
      </c>
      <c r="CE684" t="s">
        <v>179</v>
      </c>
      <c r="CF684">
        <v>2.2000000000000001E-3</v>
      </c>
      <c r="CG684" t="s">
        <v>216</v>
      </c>
      <c r="CH684">
        <v>1E-4</v>
      </c>
      <c r="CI684" t="s">
        <v>209</v>
      </c>
      <c r="CJ684">
        <v>7.1999999999999998E-3</v>
      </c>
      <c r="CK684" t="s">
        <v>179</v>
      </c>
      <c r="CL684">
        <v>1.0999999999999999E-2</v>
      </c>
      <c r="CM684" t="s">
        <v>179</v>
      </c>
      <c r="CN684">
        <v>4.1000000000000003E-3</v>
      </c>
      <c r="CO684" t="s">
        <v>179</v>
      </c>
      <c r="CP684">
        <v>8.0000000000000004E-4</v>
      </c>
      <c r="CQ684" t="s">
        <v>179</v>
      </c>
      <c r="CR684">
        <v>3.0999999999999999E-3</v>
      </c>
      <c r="CS684" t="s">
        <v>179</v>
      </c>
      <c r="CT684">
        <v>1.9E-3</v>
      </c>
      <c r="CU684" t="s">
        <v>179</v>
      </c>
      <c r="CV684">
        <v>8.0000000000000004E-4</v>
      </c>
      <c r="CW684" t="s">
        <v>18</v>
      </c>
      <c r="CY684" t="s">
        <v>179</v>
      </c>
      <c r="CZ684">
        <v>5.9999999999999995E-4</v>
      </c>
      <c r="DA684" t="s">
        <v>179</v>
      </c>
      <c r="DB684">
        <v>5.9999999999999995E-4</v>
      </c>
      <c r="DC684" t="s">
        <v>179</v>
      </c>
      <c r="DD684">
        <v>5.9999999999999995E-4</v>
      </c>
      <c r="DE684" t="s">
        <v>179</v>
      </c>
      <c r="DF684">
        <v>5.9999999999999995E-4</v>
      </c>
      <c r="DG684" t="s">
        <v>179</v>
      </c>
      <c r="DH684">
        <v>4.0000000000000002E-4</v>
      </c>
      <c r="DI684" t="s">
        <v>179</v>
      </c>
      <c r="DJ684">
        <v>4.0000000000000002E-4</v>
      </c>
      <c r="DK684" t="s">
        <v>58</v>
      </c>
      <c r="DL684" t="s">
        <v>59</v>
      </c>
      <c r="DM684">
        <v>116</v>
      </c>
      <c r="DN684" t="s">
        <v>60</v>
      </c>
      <c r="DO684" t="s">
        <v>61</v>
      </c>
      <c r="DP684">
        <v>15</v>
      </c>
      <c r="DQ684" t="s">
        <v>62</v>
      </c>
      <c r="DR684" t="s">
        <v>63</v>
      </c>
      <c r="DS684">
        <v>16</v>
      </c>
      <c r="DT684" t="s">
        <v>6003</v>
      </c>
      <c r="DU684" t="s">
        <v>18</v>
      </c>
      <c r="DW684" t="s">
        <v>5466</v>
      </c>
    </row>
    <row r="685" spans="1:127">
      <c r="A685" s="127">
        <v>473</v>
      </c>
      <c r="B685" s="128">
        <v>44761.811805555553</v>
      </c>
      <c r="C685" s="129" t="s">
        <v>52</v>
      </c>
      <c r="D685" s="129">
        <v>0</v>
      </c>
      <c r="E685" s="129">
        <v>0</v>
      </c>
      <c r="F685" s="129">
        <v>0</v>
      </c>
      <c r="G685" s="129" t="s">
        <v>54</v>
      </c>
      <c r="H685" s="129" t="s">
        <v>55</v>
      </c>
      <c r="I685" s="129" t="s">
        <v>55</v>
      </c>
      <c r="J685" s="129" t="s">
        <v>55</v>
      </c>
      <c r="K685" s="129" t="s">
        <v>18</v>
      </c>
      <c r="L685" s="129">
        <v>90</v>
      </c>
      <c r="M685" s="129" t="s">
        <v>173</v>
      </c>
      <c r="N685" s="129">
        <v>0</v>
      </c>
      <c r="O685" s="129" t="s">
        <v>173</v>
      </c>
      <c r="P685" s="129">
        <v>0</v>
      </c>
      <c r="Q685" s="129" t="s">
        <v>173</v>
      </c>
      <c r="R685" s="129">
        <v>0</v>
      </c>
      <c r="S685" s="129">
        <v>2</v>
      </c>
      <c r="T685" s="129" t="s">
        <v>174</v>
      </c>
      <c r="U685" s="129">
        <v>3.5276999999999998</v>
      </c>
      <c r="V685" s="129">
        <v>0.63729999999999998</v>
      </c>
      <c r="W685" s="129" t="s">
        <v>4717</v>
      </c>
      <c r="X685" s="129">
        <v>0.33260000000000001</v>
      </c>
      <c r="Y685" s="129">
        <v>39.218499999999999</v>
      </c>
      <c r="Z685" s="129">
        <v>0.35770000000000002</v>
      </c>
      <c r="AA685" s="129" t="s">
        <v>585</v>
      </c>
      <c r="AB685" s="129">
        <v>1.5299999999999999E-2</v>
      </c>
      <c r="AC685" s="129" t="s">
        <v>179</v>
      </c>
      <c r="AD685" s="129">
        <v>9.1999999999999998E-3</v>
      </c>
      <c r="AE685" s="129" t="s">
        <v>179</v>
      </c>
      <c r="AF685" s="129">
        <v>1.7299999999999999E-2</v>
      </c>
      <c r="AG685" s="129">
        <v>0.14099999999999999</v>
      </c>
      <c r="AH685" s="129">
        <v>7.3000000000000001E-3</v>
      </c>
      <c r="AI685" s="129">
        <v>7.8571</v>
      </c>
      <c r="AJ685" s="129">
        <v>3.2899999999999999E-2</v>
      </c>
      <c r="AK685" s="129">
        <v>0.72750000000000004</v>
      </c>
      <c r="AL685" s="129">
        <v>8.3999999999999995E-3</v>
      </c>
      <c r="AM685" s="129" t="s">
        <v>1123</v>
      </c>
      <c r="AN685" s="129">
        <v>8.5000000000000006E-3</v>
      </c>
      <c r="AO685" s="129" t="s">
        <v>1720</v>
      </c>
      <c r="AP685" s="129">
        <v>3.8999999999999998E-3</v>
      </c>
      <c r="AQ685" s="129">
        <v>0.1113</v>
      </c>
      <c r="AR685" s="129">
        <v>5.0000000000000001E-3</v>
      </c>
      <c r="AS685" s="129" t="s">
        <v>4718</v>
      </c>
      <c r="AT685" s="129">
        <v>2.53E-2</v>
      </c>
      <c r="AU685" s="129" t="s">
        <v>1118</v>
      </c>
      <c r="AV685" s="129">
        <v>3.5999999999999999E-3</v>
      </c>
      <c r="AW685" s="129">
        <v>8.3000000000000001E-3</v>
      </c>
      <c r="AX685" s="129">
        <v>1E-3</v>
      </c>
      <c r="AY685" s="129" t="s">
        <v>302</v>
      </c>
      <c r="AZ685" s="129">
        <v>6.9999999999999999E-4</v>
      </c>
      <c r="BA685" s="129">
        <v>6.0000000000000001E-3</v>
      </c>
      <c r="BB685" s="129">
        <v>6.9999999999999999E-4</v>
      </c>
      <c r="BC685" s="129" t="s">
        <v>247</v>
      </c>
      <c r="BD685" s="129">
        <v>5.0000000000000001E-4</v>
      </c>
      <c r="BE685" s="129" t="s">
        <v>179</v>
      </c>
      <c r="BF685" s="129">
        <v>2.9999999999999997E-4</v>
      </c>
      <c r="BG685" s="129" t="s">
        <v>179</v>
      </c>
      <c r="BH685" s="129">
        <v>1E-4</v>
      </c>
      <c r="BI685" s="129" t="s">
        <v>246</v>
      </c>
      <c r="BJ685" s="129">
        <v>2.0000000000000001E-4</v>
      </c>
      <c r="BK685" s="129">
        <v>1.06E-2</v>
      </c>
      <c r="BL685" s="129">
        <v>5.0000000000000001E-4</v>
      </c>
      <c r="BM685" s="129">
        <v>2.5999999999999999E-3</v>
      </c>
      <c r="BN685" s="129">
        <v>2.9999999999999997E-4</v>
      </c>
      <c r="BO685" s="129" t="s">
        <v>248</v>
      </c>
      <c r="BP685" s="129">
        <v>5.9999999999999995E-4</v>
      </c>
      <c r="BQ685" s="129" t="s">
        <v>179</v>
      </c>
      <c r="BR685" s="129">
        <v>2.9999999999999997E-4</v>
      </c>
      <c r="BS685" s="129" t="s">
        <v>179</v>
      </c>
      <c r="BT685" s="129">
        <v>4.0000000000000002E-4</v>
      </c>
      <c r="BU685" s="129" t="s">
        <v>179</v>
      </c>
      <c r="BV685" s="129">
        <v>6.9999999999999999E-4</v>
      </c>
      <c r="BW685" s="129" t="s">
        <v>285</v>
      </c>
      <c r="BX685" s="129">
        <v>8.9999999999999998E-4</v>
      </c>
      <c r="BY685" s="129" t="s">
        <v>179</v>
      </c>
      <c r="BZ685" s="129">
        <v>1.1000000000000001E-3</v>
      </c>
      <c r="CA685" s="129" t="s">
        <v>179</v>
      </c>
      <c r="CB685" s="129">
        <v>8.0000000000000004E-4</v>
      </c>
      <c r="CC685" s="129" t="s">
        <v>179</v>
      </c>
      <c r="CD685" s="129">
        <v>2E-3</v>
      </c>
      <c r="CE685" s="129" t="s">
        <v>179</v>
      </c>
      <c r="CF685" s="129">
        <v>2.2000000000000001E-3</v>
      </c>
      <c r="CG685" s="129" t="s">
        <v>179</v>
      </c>
      <c r="CH685" s="129">
        <v>1E-4</v>
      </c>
      <c r="CI685" s="129" t="s">
        <v>179</v>
      </c>
      <c r="CJ685" s="129">
        <v>7.1000000000000004E-3</v>
      </c>
      <c r="CK685" s="129" t="s">
        <v>179</v>
      </c>
      <c r="CL685" s="129">
        <v>1.11E-2</v>
      </c>
      <c r="CM685" s="129" t="s">
        <v>179</v>
      </c>
      <c r="CN685" s="129">
        <v>4.3E-3</v>
      </c>
      <c r="CO685" s="129" t="s">
        <v>179</v>
      </c>
      <c r="CP685" s="129">
        <v>8.0000000000000004E-4</v>
      </c>
      <c r="CQ685" s="129" t="s">
        <v>179</v>
      </c>
      <c r="CR685" s="129">
        <v>3.2000000000000002E-3</v>
      </c>
      <c r="CS685" s="129" t="s">
        <v>179</v>
      </c>
      <c r="CT685" s="129">
        <v>1.9E-3</v>
      </c>
      <c r="CU685" s="129" t="s">
        <v>18</v>
      </c>
      <c r="CV685" s="129"/>
      <c r="CW685" s="129" t="s">
        <v>18</v>
      </c>
      <c r="CX685" s="129"/>
      <c r="CY685" s="129" t="s">
        <v>179</v>
      </c>
      <c r="CZ685" s="129">
        <v>5.0000000000000001E-4</v>
      </c>
      <c r="DA685" s="129" t="s">
        <v>179</v>
      </c>
      <c r="DB685" s="129">
        <v>5.0000000000000001E-4</v>
      </c>
      <c r="DC685" s="129" t="s">
        <v>179</v>
      </c>
      <c r="DD685" s="129">
        <v>5.9999999999999995E-4</v>
      </c>
      <c r="DE685" s="129" t="s">
        <v>179</v>
      </c>
      <c r="DF685" s="129">
        <v>5.9999999999999995E-4</v>
      </c>
      <c r="DG685" s="129" t="s">
        <v>179</v>
      </c>
      <c r="DH685" s="129">
        <v>4.0000000000000002E-4</v>
      </c>
      <c r="DI685" s="129" t="s">
        <v>179</v>
      </c>
      <c r="DJ685" s="129">
        <v>4.0000000000000002E-4</v>
      </c>
      <c r="DK685" s="129" t="s">
        <v>4719</v>
      </c>
      <c r="DL685" s="129" t="s">
        <v>59</v>
      </c>
      <c r="DM685" s="129"/>
      <c r="DN685" s="129"/>
      <c r="DO685" s="130"/>
      <c r="DS685" s="129">
        <v>8</v>
      </c>
      <c r="DT685" s="129" t="s">
        <v>5981</v>
      </c>
      <c r="DW685" t="s">
        <v>5467</v>
      </c>
    </row>
    <row r="686" spans="1:127">
      <c r="A686" s="127">
        <v>474</v>
      </c>
      <c r="B686" s="128">
        <v>44761.813888888886</v>
      </c>
      <c r="C686" s="129" t="s">
        <v>52</v>
      </c>
      <c r="D686" s="129">
        <v>0</v>
      </c>
      <c r="E686" s="129">
        <v>0</v>
      </c>
      <c r="F686" s="129">
        <v>0</v>
      </c>
      <c r="G686" s="129" t="s">
        <v>54</v>
      </c>
      <c r="H686" s="129" t="s">
        <v>55</v>
      </c>
      <c r="I686" s="129" t="s">
        <v>55</v>
      </c>
      <c r="J686" s="129" t="s">
        <v>55</v>
      </c>
      <c r="K686" s="129" t="s">
        <v>18</v>
      </c>
      <c r="L686" s="129">
        <v>90</v>
      </c>
      <c r="M686" s="129" t="s">
        <v>173</v>
      </c>
      <c r="N686" s="129">
        <v>0</v>
      </c>
      <c r="O686" s="129" t="s">
        <v>173</v>
      </c>
      <c r="P686" s="129">
        <v>0</v>
      </c>
      <c r="Q686" s="129" t="s">
        <v>173</v>
      </c>
      <c r="R686" s="129">
        <v>0</v>
      </c>
      <c r="S686" s="129">
        <v>2</v>
      </c>
      <c r="T686" s="129" t="s">
        <v>174</v>
      </c>
      <c r="U686" s="129">
        <v>3.1175999999999999</v>
      </c>
      <c r="V686" s="129">
        <v>0.63870000000000005</v>
      </c>
      <c r="W686" s="129" t="s">
        <v>4720</v>
      </c>
      <c r="X686" s="129">
        <v>0.33119999999999999</v>
      </c>
      <c r="Y686" s="129">
        <v>39.276800000000001</v>
      </c>
      <c r="Z686" s="129">
        <v>0.35759999999999997</v>
      </c>
      <c r="AA686" s="129" t="s">
        <v>1001</v>
      </c>
      <c r="AB686" s="129">
        <v>1.55E-2</v>
      </c>
      <c r="AC686" s="129" t="s">
        <v>179</v>
      </c>
      <c r="AD686" s="129">
        <v>9.1000000000000004E-3</v>
      </c>
      <c r="AE686" s="129" t="s">
        <v>179</v>
      </c>
      <c r="AF686" s="129">
        <v>1.7500000000000002E-2</v>
      </c>
      <c r="AG686" s="129">
        <v>0.15570000000000001</v>
      </c>
      <c r="AH686" s="129">
        <v>7.7000000000000002E-3</v>
      </c>
      <c r="AI686" s="129">
        <v>8.0208999999999993</v>
      </c>
      <c r="AJ686" s="129">
        <v>3.3300000000000003E-2</v>
      </c>
      <c r="AK686" s="129">
        <v>0.72929999999999995</v>
      </c>
      <c r="AL686" s="129">
        <v>8.5000000000000006E-3</v>
      </c>
      <c r="AM686" s="129" t="s">
        <v>2038</v>
      </c>
      <c r="AN686" s="129">
        <v>8.8000000000000005E-3</v>
      </c>
      <c r="AO686" s="129" t="s">
        <v>417</v>
      </c>
      <c r="AP686" s="129">
        <v>4.5999999999999999E-3</v>
      </c>
      <c r="AQ686" s="129">
        <v>0.1084</v>
      </c>
      <c r="AR686" s="129">
        <v>5.0000000000000001E-3</v>
      </c>
      <c r="AS686" s="129" t="s">
        <v>4721</v>
      </c>
      <c r="AT686" s="129">
        <v>2.5100000000000001E-2</v>
      </c>
      <c r="AU686" s="129" t="s">
        <v>179</v>
      </c>
      <c r="AV686" s="129">
        <v>3.5000000000000001E-3</v>
      </c>
      <c r="AW686" s="129">
        <v>9.9000000000000008E-3</v>
      </c>
      <c r="AX686" s="129">
        <v>1E-3</v>
      </c>
      <c r="AY686" s="129" t="s">
        <v>210</v>
      </c>
      <c r="AZ686" s="129">
        <v>6.9999999999999999E-4</v>
      </c>
      <c r="BA686" s="129">
        <v>5.7999999999999996E-3</v>
      </c>
      <c r="BB686" s="129">
        <v>6.9999999999999999E-4</v>
      </c>
      <c r="BC686" s="129" t="s">
        <v>267</v>
      </c>
      <c r="BD686" s="129">
        <v>5.0000000000000001E-4</v>
      </c>
      <c r="BE686" s="129" t="s">
        <v>179</v>
      </c>
      <c r="BF686" s="129">
        <v>2.9999999999999997E-4</v>
      </c>
      <c r="BG686" s="129" t="s">
        <v>179</v>
      </c>
      <c r="BH686" s="129">
        <v>1E-4</v>
      </c>
      <c r="BI686" s="129" t="s">
        <v>179</v>
      </c>
      <c r="BJ686" s="129">
        <v>2.0000000000000001E-4</v>
      </c>
      <c r="BK686" s="129">
        <v>1.03E-2</v>
      </c>
      <c r="BL686" s="129">
        <v>5.0000000000000001E-4</v>
      </c>
      <c r="BM686" s="129">
        <v>3.0000000000000001E-3</v>
      </c>
      <c r="BN686" s="129">
        <v>2.9999999999999997E-4</v>
      </c>
      <c r="BO686" s="129" t="s">
        <v>365</v>
      </c>
      <c r="BP686" s="129">
        <v>5.9999999999999995E-4</v>
      </c>
      <c r="BQ686" s="129" t="s">
        <v>179</v>
      </c>
      <c r="BR686" s="129">
        <v>2.9999999999999997E-4</v>
      </c>
      <c r="BS686" s="129" t="s">
        <v>179</v>
      </c>
      <c r="BT686" s="129">
        <v>4.0000000000000002E-4</v>
      </c>
      <c r="BU686" s="129" t="s">
        <v>179</v>
      </c>
      <c r="BV686" s="129">
        <v>6.9999999999999999E-4</v>
      </c>
      <c r="BW686" s="129" t="s">
        <v>18</v>
      </c>
      <c r="BX686" s="129"/>
      <c r="BY686" s="129" t="s">
        <v>179</v>
      </c>
      <c r="BZ686" s="129">
        <v>1.1000000000000001E-3</v>
      </c>
      <c r="CA686" s="129" t="s">
        <v>179</v>
      </c>
      <c r="CB686" s="129">
        <v>8.0000000000000004E-4</v>
      </c>
      <c r="CC686" s="129" t="s">
        <v>179</v>
      </c>
      <c r="CD686" s="129">
        <v>2E-3</v>
      </c>
      <c r="CE686" s="129" t="s">
        <v>179</v>
      </c>
      <c r="CF686" s="129">
        <v>2.2000000000000001E-3</v>
      </c>
      <c r="CG686" s="129" t="s">
        <v>179</v>
      </c>
      <c r="CH686" s="129">
        <v>1E-4</v>
      </c>
      <c r="CI686" s="129" t="s">
        <v>179</v>
      </c>
      <c r="CJ686" s="129">
        <v>7.1000000000000004E-3</v>
      </c>
      <c r="CK686" s="129" t="s">
        <v>179</v>
      </c>
      <c r="CL686" s="129">
        <v>1.09E-2</v>
      </c>
      <c r="CM686" s="129" t="s">
        <v>179</v>
      </c>
      <c r="CN686" s="129">
        <v>4.1000000000000003E-3</v>
      </c>
      <c r="CO686" s="129" t="s">
        <v>179</v>
      </c>
      <c r="CP686" s="129">
        <v>8.0000000000000004E-4</v>
      </c>
      <c r="CQ686" s="129" t="s">
        <v>179</v>
      </c>
      <c r="CR686" s="129">
        <v>3.3999999999999998E-3</v>
      </c>
      <c r="CS686" s="129" t="s">
        <v>179</v>
      </c>
      <c r="CT686" s="129">
        <v>1.6999999999999999E-3</v>
      </c>
      <c r="CU686" s="129" t="s">
        <v>179</v>
      </c>
      <c r="CV686" s="129">
        <v>8.9999999999999998E-4</v>
      </c>
      <c r="CW686" s="129" t="s">
        <v>18</v>
      </c>
      <c r="CX686" s="129"/>
      <c r="CY686" s="129" t="s">
        <v>179</v>
      </c>
      <c r="CZ686" s="129">
        <v>5.0000000000000001E-4</v>
      </c>
      <c r="DA686" s="129" t="s">
        <v>179</v>
      </c>
      <c r="DB686" s="129">
        <v>5.9999999999999995E-4</v>
      </c>
      <c r="DC686" s="129" t="s">
        <v>179</v>
      </c>
      <c r="DD686" s="129">
        <v>5.0000000000000001E-4</v>
      </c>
      <c r="DE686" s="129" t="s">
        <v>179</v>
      </c>
      <c r="DF686" s="129">
        <v>5.9999999999999995E-4</v>
      </c>
      <c r="DG686" s="129" t="s">
        <v>179</v>
      </c>
      <c r="DH686" s="129">
        <v>4.0000000000000002E-4</v>
      </c>
      <c r="DI686" s="129" t="s">
        <v>179</v>
      </c>
      <c r="DJ686" s="129">
        <v>4.0000000000000002E-4</v>
      </c>
      <c r="DK686" s="129" t="s">
        <v>4719</v>
      </c>
      <c r="DL686" s="129" t="s">
        <v>59</v>
      </c>
      <c r="DM686" s="129"/>
      <c r="DN686" s="129"/>
      <c r="DO686" s="130"/>
      <c r="DS686" s="129">
        <v>17</v>
      </c>
      <c r="DT686" s="129" t="s">
        <v>5985</v>
      </c>
      <c r="DW686" t="s">
        <v>5468</v>
      </c>
    </row>
    <row r="687" spans="1:127">
      <c r="A687" s="127">
        <v>475</v>
      </c>
      <c r="B687" s="128">
        <v>44761.81527777778</v>
      </c>
      <c r="C687" s="129" t="s">
        <v>52</v>
      </c>
      <c r="D687" s="129">
        <v>0</v>
      </c>
      <c r="E687" s="129">
        <v>0</v>
      </c>
      <c r="F687" s="129">
        <v>0</v>
      </c>
      <c r="G687" s="129" t="s">
        <v>54</v>
      </c>
      <c r="H687" s="129" t="s">
        <v>55</v>
      </c>
      <c r="I687" s="129" t="s">
        <v>55</v>
      </c>
      <c r="J687" s="129" t="s">
        <v>55</v>
      </c>
      <c r="K687" s="129" t="s">
        <v>18</v>
      </c>
      <c r="L687" s="129">
        <v>90</v>
      </c>
      <c r="M687" s="129" t="s">
        <v>173</v>
      </c>
      <c r="N687" s="129">
        <v>0</v>
      </c>
      <c r="O687" s="129" t="s">
        <v>173</v>
      </c>
      <c r="P687" s="129">
        <v>0</v>
      </c>
      <c r="Q687" s="129" t="s">
        <v>173</v>
      </c>
      <c r="R687" s="129">
        <v>0</v>
      </c>
      <c r="S687" s="129">
        <v>2</v>
      </c>
      <c r="T687" s="129" t="s">
        <v>174</v>
      </c>
      <c r="U687" s="129">
        <v>3.7621000000000002</v>
      </c>
      <c r="V687" s="129">
        <v>0.66500000000000004</v>
      </c>
      <c r="W687" s="129" t="s">
        <v>4722</v>
      </c>
      <c r="X687" s="129">
        <v>0.3281</v>
      </c>
      <c r="Y687" s="129">
        <v>40.034199999999998</v>
      </c>
      <c r="Z687" s="129">
        <v>0.36199999999999999</v>
      </c>
      <c r="AA687" s="129" t="s">
        <v>3023</v>
      </c>
      <c r="AB687" s="129">
        <v>1.61E-2</v>
      </c>
      <c r="AC687" s="129" t="s">
        <v>179</v>
      </c>
      <c r="AD687" s="129">
        <v>0.01</v>
      </c>
      <c r="AE687" s="129" t="s">
        <v>179</v>
      </c>
      <c r="AF687" s="129">
        <v>1.8700000000000001E-2</v>
      </c>
      <c r="AG687" s="129">
        <v>0.15479999999999999</v>
      </c>
      <c r="AH687" s="129">
        <v>7.6E-3</v>
      </c>
      <c r="AI687" s="129">
        <v>8.3712</v>
      </c>
      <c r="AJ687" s="129">
        <v>3.4099999999999998E-2</v>
      </c>
      <c r="AK687" s="129">
        <v>0.77390000000000003</v>
      </c>
      <c r="AL687" s="129">
        <v>8.6999999999999994E-3</v>
      </c>
      <c r="AM687" s="129" t="s">
        <v>501</v>
      </c>
      <c r="AN687" s="129">
        <v>8.8000000000000005E-3</v>
      </c>
      <c r="AO687" s="129" t="s">
        <v>933</v>
      </c>
      <c r="AP687" s="129">
        <v>4.1999999999999997E-3</v>
      </c>
      <c r="AQ687" s="129">
        <v>0.12189999999999999</v>
      </c>
      <c r="AR687" s="129">
        <v>5.1999999999999998E-3</v>
      </c>
      <c r="AS687" s="129" t="s">
        <v>4723</v>
      </c>
      <c r="AT687" s="129">
        <v>2.6100000000000002E-2</v>
      </c>
      <c r="AU687" s="129" t="s">
        <v>613</v>
      </c>
      <c r="AV687" s="129">
        <v>3.5999999999999999E-3</v>
      </c>
      <c r="AW687" s="129">
        <v>0.01</v>
      </c>
      <c r="AX687" s="129">
        <v>1.1000000000000001E-3</v>
      </c>
      <c r="AY687" s="129" t="s">
        <v>270</v>
      </c>
      <c r="AZ687" s="129">
        <v>6.9999999999999999E-4</v>
      </c>
      <c r="BA687" s="129">
        <v>6.4000000000000003E-3</v>
      </c>
      <c r="BB687" s="129">
        <v>6.9999999999999999E-4</v>
      </c>
      <c r="BC687" s="129" t="s">
        <v>267</v>
      </c>
      <c r="BD687" s="129">
        <v>5.0000000000000001E-4</v>
      </c>
      <c r="BE687" s="129" t="s">
        <v>179</v>
      </c>
      <c r="BF687" s="129">
        <v>2.9999999999999997E-4</v>
      </c>
      <c r="BG687" s="129" t="s">
        <v>179</v>
      </c>
      <c r="BH687" s="129">
        <v>1E-4</v>
      </c>
      <c r="BI687" s="129" t="s">
        <v>246</v>
      </c>
      <c r="BJ687" s="129">
        <v>2.0000000000000001E-4</v>
      </c>
      <c r="BK687" s="129">
        <v>1.09E-2</v>
      </c>
      <c r="BL687" s="129">
        <v>5.0000000000000001E-4</v>
      </c>
      <c r="BM687" s="129">
        <v>2.8999999999999998E-3</v>
      </c>
      <c r="BN687" s="129">
        <v>2.9999999999999997E-4</v>
      </c>
      <c r="BO687" s="129" t="s">
        <v>625</v>
      </c>
      <c r="BP687" s="129">
        <v>5.9999999999999995E-4</v>
      </c>
      <c r="BQ687" s="129" t="s">
        <v>179</v>
      </c>
      <c r="BR687" s="129">
        <v>2.9999999999999997E-4</v>
      </c>
      <c r="BS687" s="129" t="s">
        <v>179</v>
      </c>
      <c r="BT687" s="129">
        <v>4.0000000000000002E-4</v>
      </c>
      <c r="BU687" s="129" t="s">
        <v>179</v>
      </c>
      <c r="BV687" s="129">
        <v>6.9999999999999999E-4</v>
      </c>
      <c r="BW687" s="129" t="s">
        <v>18</v>
      </c>
      <c r="BX687" s="129"/>
      <c r="BY687" s="129" t="s">
        <v>179</v>
      </c>
      <c r="BZ687" s="129">
        <v>1.1000000000000001E-3</v>
      </c>
      <c r="CA687" s="129" t="s">
        <v>179</v>
      </c>
      <c r="CB687" s="129">
        <v>8.0000000000000004E-4</v>
      </c>
      <c r="CC687" s="129" t="s">
        <v>179</v>
      </c>
      <c r="CD687" s="129">
        <v>2.0999999999999999E-3</v>
      </c>
      <c r="CE687" s="129" t="s">
        <v>179</v>
      </c>
      <c r="CF687" s="129">
        <v>2.3E-3</v>
      </c>
      <c r="CG687" s="129" t="s">
        <v>216</v>
      </c>
      <c r="CH687" s="129">
        <v>1E-4</v>
      </c>
      <c r="CI687" s="129" t="s">
        <v>208</v>
      </c>
      <c r="CJ687" s="129">
        <v>7.0000000000000001E-3</v>
      </c>
      <c r="CK687" s="129" t="s">
        <v>179</v>
      </c>
      <c r="CL687" s="129">
        <v>1.11E-2</v>
      </c>
      <c r="CM687" s="129" t="s">
        <v>711</v>
      </c>
      <c r="CN687" s="129">
        <v>3.5999999999999999E-3</v>
      </c>
      <c r="CO687" s="129" t="s">
        <v>179</v>
      </c>
      <c r="CP687" s="129">
        <v>8.9999999999999998E-4</v>
      </c>
      <c r="CQ687" s="129" t="s">
        <v>179</v>
      </c>
      <c r="CR687" s="129">
        <v>3.2000000000000002E-3</v>
      </c>
      <c r="CS687" s="129" t="s">
        <v>179</v>
      </c>
      <c r="CT687" s="129">
        <v>1.9E-3</v>
      </c>
      <c r="CU687" s="129" t="s">
        <v>179</v>
      </c>
      <c r="CV687" s="129">
        <v>8.0000000000000004E-4</v>
      </c>
      <c r="CW687" s="129" t="s">
        <v>18</v>
      </c>
      <c r="CX687" s="129"/>
      <c r="CY687" s="129" t="s">
        <v>179</v>
      </c>
      <c r="CZ687" s="129">
        <v>5.9999999999999995E-4</v>
      </c>
      <c r="DA687" s="129" t="s">
        <v>179</v>
      </c>
      <c r="DB687" s="129">
        <v>5.9999999999999995E-4</v>
      </c>
      <c r="DC687" s="129" t="s">
        <v>179</v>
      </c>
      <c r="DD687" s="129">
        <v>5.9999999999999995E-4</v>
      </c>
      <c r="DE687" s="129" t="s">
        <v>179</v>
      </c>
      <c r="DF687" s="129">
        <v>5.9999999999999995E-4</v>
      </c>
      <c r="DG687" s="129" t="s">
        <v>179</v>
      </c>
      <c r="DH687" s="129">
        <v>4.0000000000000002E-4</v>
      </c>
      <c r="DI687" s="129" t="s">
        <v>179</v>
      </c>
      <c r="DJ687" s="129">
        <v>4.0000000000000002E-4</v>
      </c>
      <c r="DK687" s="129" t="s">
        <v>4719</v>
      </c>
      <c r="DL687" s="129" t="s">
        <v>59</v>
      </c>
      <c r="DM687" s="129"/>
      <c r="DN687" s="129"/>
      <c r="DO687" s="130"/>
      <c r="DS687" s="129">
        <v>26</v>
      </c>
      <c r="DT687" s="129" t="s">
        <v>5997</v>
      </c>
      <c r="DW687" t="s">
        <v>5469</v>
      </c>
    </row>
    <row r="688" spans="1:127">
      <c r="A688" s="127">
        <v>476</v>
      </c>
      <c r="B688" s="128">
        <v>44761.818055555559</v>
      </c>
      <c r="C688" s="129" t="s">
        <v>52</v>
      </c>
      <c r="D688" s="129">
        <v>0</v>
      </c>
      <c r="E688" s="129">
        <v>0</v>
      </c>
      <c r="F688" s="129">
        <v>0</v>
      </c>
      <c r="G688" s="129" t="s">
        <v>54</v>
      </c>
      <c r="H688" s="129" t="s">
        <v>55</v>
      </c>
      <c r="I688" s="129" t="s">
        <v>55</v>
      </c>
      <c r="J688" s="129" t="s">
        <v>55</v>
      </c>
      <c r="K688" s="129" t="s">
        <v>18</v>
      </c>
      <c r="L688" s="129">
        <v>90</v>
      </c>
      <c r="M688" s="129" t="s">
        <v>173</v>
      </c>
      <c r="N688" s="129">
        <v>0</v>
      </c>
      <c r="O688" s="129" t="s">
        <v>173</v>
      </c>
      <c r="P688" s="129">
        <v>0</v>
      </c>
      <c r="Q688" s="129" t="s">
        <v>173</v>
      </c>
      <c r="R688" s="129">
        <v>0</v>
      </c>
      <c r="S688" s="129">
        <v>2</v>
      </c>
      <c r="T688" s="129" t="s">
        <v>174</v>
      </c>
      <c r="U688" s="129">
        <v>4.5738000000000003</v>
      </c>
      <c r="V688" s="129">
        <v>0.66979999999999995</v>
      </c>
      <c r="W688" s="129" t="s">
        <v>4724</v>
      </c>
      <c r="X688" s="129">
        <v>0.33679999999999999</v>
      </c>
      <c r="Y688" s="129">
        <v>40.764499999999998</v>
      </c>
      <c r="Z688" s="129">
        <v>0.3659</v>
      </c>
      <c r="AA688" s="129" t="s">
        <v>472</v>
      </c>
      <c r="AB688" s="129">
        <v>1.5699999999999999E-2</v>
      </c>
      <c r="AC688" s="129" t="s">
        <v>179</v>
      </c>
      <c r="AD688" s="129">
        <v>9.1000000000000004E-3</v>
      </c>
      <c r="AE688" s="129" t="s">
        <v>179</v>
      </c>
      <c r="AF688" s="129">
        <v>1.7299999999999999E-2</v>
      </c>
      <c r="AG688" s="129">
        <v>0.1368</v>
      </c>
      <c r="AH688" s="129">
        <v>7.4999999999999997E-3</v>
      </c>
      <c r="AI688" s="129">
        <v>8.3262</v>
      </c>
      <c r="AJ688" s="129">
        <v>3.39E-2</v>
      </c>
      <c r="AK688" s="129">
        <v>0.70930000000000004</v>
      </c>
      <c r="AL688" s="129">
        <v>8.3999999999999995E-3</v>
      </c>
      <c r="AM688" s="129" t="s">
        <v>239</v>
      </c>
      <c r="AN688" s="129">
        <v>8.5000000000000006E-3</v>
      </c>
      <c r="AO688" s="129" t="s">
        <v>1337</v>
      </c>
      <c r="AP688" s="129">
        <v>4.0000000000000001E-3</v>
      </c>
      <c r="AQ688" s="129">
        <v>0.1132</v>
      </c>
      <c r="AR688" s="129">
        <v>5.0000000000000001E-3</v>
      </c>
      <c r="AS688" s="129" t="s">
        <v>4725</v>
      </c>
      <c r="AT688" s="129">
        <v>2.5600000000000001E-2</v>
      </c>
      <c r="AU688" s="129" t="s">
        <v>614</v>
      </c>
      <c r="AV688" s="129">
        <v>3.5999999999999999E-3</v>
      </c>
      <c r="AW688" s="129">
        <v>1.2800000000000001E-2</v>
      </c>
      <c r="AX688" s="129">
        <v>1.1999999999999999E-3</v>
      </c>
      <c r="AY688" s="129" t="s">
        <v>187</v>
      </c>
      <c r="AZ688" s="129">
        <v>6.9999999999999999E-4</v>
      </c>
      <c r="BA688" s="129">
        <v>6.4999999999999997E-3</v>
      </c>
      <c r="BB688" s="129">
        <v>6.9999999999999999E-4</v>
      </c>
      <c r="BC688" s="129" t="s">
        <v>304</v>
      </c>
      <c r="BD688" s="129">
        <v>5.0000000000000001E-4</v>
      </c>
      <c r="BE688" s="129" t="s">
        <v>179</v>
      </c>
      <c r="BF688" s="129">
        <v>2.9999999999999997E-4</v>
      </c>
      <c r="BG688" s="129" t="s">
        <v>179</v>
      </c>
      <c r="BH688" s="129">
        <v>1E-4</v>
      </c>
      <c r="BI688" s="129" t="s">
        <v>286</v>
      </c>
      <c r="BJ688" s="129">
        <v>2.0000000000000001E-4</v>
      </c>
      <c r="BK688" s="129">
        <v>1.04E-2</v>
      </c>
      <c r="BL688" s="129">
        <v>5.0000000000000001E-4</v>
      </c>
      <c r="BM688" s="129">
        <v>3.0000000000000001E-3</v>
      </c>
      <c r="BN688" s="129">
        <v>2.9999999999999997E-4</v>
      </c>
      <c r="BO688" s="129" t="s">
        <v>424</v>
      </c>
      <c r="BP688" s="129">
        <v>5.0000000000000001E-4</v>
      </c>
      <c r="BQ688" s="129" t="s">
        <v>179</v>
      </c>
      <c r="BR688" s="129">
        <v>2.9999999999999997E-4</v>
      </c>
      <c r="BS688" s="129" t="s">
        <v>179</v>
      </c>
      <c r="BT688" s="129">
        <v>2.9999999999999997E-4</v>
      </c>
      <c r="BU688" s="129" t="s">
        <v>179</v>
      </c>
      <c r="BV688" s="129">
        <v>6.9999999999999999E-4</v>
      </c>
      <c r="BW688" s="129" t="s">
        <v>18</v>
      </c>
      <c r="BX688" s="129"/>
      <c r="BY688" s="129" t="s">
        <v>18</v>
      </c>
      <c r="BZ688" s="129"/>
      <c r="CA688" s="129" t="s">
        <v>179</v>
      </c>
      <c r="CB688" s="129">
        <v>8.0000000000000004E-4</v>
      </c>
      <c r="CC688" s="129" t="s">
        <v>179</v>
      </c>
      <c r="CD688" s="129">
        <v>2E-3</v>
      </c>
      <c r="CE688" s="129" t="s">
        <v>179</v>
      </c>
      <c r="CF688" s="129">
        <v>2.3E-3</v>
      </c>
      <c r="CG688" s="129" t="s">
        <v>179</v>
      </c>
      <c r="CH688" s="129">
        <v>1E-4</v>
      </c>
      <c r="CI688" s="129" t="s">
        <v>179</v>
      </c>
      <c r="CJ688" s="129">
        <v>6.6E-3</v>
      </c>
      <c r="CK688" s="129" t="s">
        <v>179</v>
      </c>
      <c r="CL688" s="129">
        <v>1.0800000000000001E-2</v>
      </c>
      <c r="CM688" s="129" t="s">
        <v>179</v>
      </c>
      <c r="CN688" s="129">
        <v>3.3999999999999998E-3</v>
      </c>
      <c r="CO688" s="129" t="s">
        <v>179</v>
      </c>
      <c r="CP688" s="129">
        <v>8.0000000000000004E-4</v>
      </c>
      <c r="CQ688" s="129" t="s">
        <v>179</v>
      </c>
      <c r="CR688" s="129">
        <v>3.3999999999999998E-3</v>
      </c>
      <c r="CS688" s="129" t="s">
        <v>179</v>
      </c>
      <c r="CT688" s="129">
        <v>1.9E-3</v>
      </c>
      <c r="CU688" s="129" t="s">
        <v>18</v>
      </c>
      <c r="CV688" s="129"/>
      <c r="CW688" s="129" t="s">
        <v>179</v>
      </c>
      <c r="CX688" s="129">
        <v>5.9999999999999995E-4</v>
      </c>
      <c r="CY688" s="129" t="s">
        <v>179</v>
      </c>
      <c r="CZ688" s="129">
        <v>5.9999999999999995E-4</v>
      </c>
      <c r="DA688" s="129" t="s">
        <v>179</v>
      </c>
      <c r="DB688" s="129">
        <v>5.0000000000000001E-4</v>
      </c>
      <c r="DC688" s="129" t="s">
        <v>179</v>
      </c>
      <c r="DD688" s="129">
        <v>5.0000000000000001E-4</v>
      </c>
      <c r="DE688" s="129" t="s">
        <v>179</v>
      </c>
      <c r="DF688" s="129">
        <v>5.0000000000000001E-4</v>
      </c>
      <c r="DG688" s="129" t="s">
        <v>179</v>
      </c>
      <c r="DH688" s="129">
        <v>4.0000000000000002E-4</v>
      </c>
      <c r="DI688" s="129" t="s">
        <v>179</v>
      </c>
      <c r="DJ688" s="129">
        <v>2.9999999999999997E-4</v>
      </c>
      <c r="DK688" s="129" t="s">
        <v>4719</v>
      </c>
      <c r="DL688" s="129" t="s">
        <v>59</v>
      </c>
      <c r="DM688" s="129"/>
      <c r="DN688" s="129"/>
      <c r="DO688" s="130"/>
      <c r="DS688" s="129">
        <v>38</v>
      </c>
      <c r="DT688" s="129" t="s">
        <v>5992</v>
      </c>
      <c r="DW688" t="s">
        <v>5470</v>
      </c>
    </row>
    <row r="689" spans="1:127">
      <c r="A689" s="127">
        <v>477</v>
      </c>
      <c r="B689" s="128">
        <v>44761.820138888892</v>
      </c>
      <c r="C689" s="129" t="s">
        <v>52</v>
      </c>
      <c r="D689" s="129">
        <v>0</v>
      </c>
      <c r="E689" s="129">
        <v>0</v>
      </c>
      <c r="F689" s="129">
        <v>0</v>
      </c>
      <c r="G689" s="129" t="s">
        <v>54</v>
      </c>
      <c r="H689" s="129" t="s">
        <v>55</v>
      </c>
      <c r="I689" s="129" t="s">
        <v>55</v>
      </c>
      <c r="J689" s="129" t="s">
        <v>55</v>
      </c>
      <c r="K689" s="129" t="s">
        <v>18</v>
      </c>
      <c r="L689" s="129">
        <v>90</v>
      </c>
      <c r="M689" s="129" t="s">
        <v>173</v>
      </c>
      <c r="N689" s="129">
        <v>0</v>
      </c>
      <c r="O689" s="129" t="s">
        <v>173</v>
      </c>
      <c r="P689" s="129">
        <v>0</v>
      </c>
      <c r="Q689" s="129" t="s">
        <v>173</v>
      </c>
      <c r="R689" s="129">
        <v>0</v>
      </c>
      <c r="S689" s="129">
        <v>2</v>
      </c>
      <c r="T689" s="129" t="s">
        <v>174</v>
      </c>
      <c r="U689" s="129">
        <v>3.4807999999999999</v>
      </c>
      <c r="V689" s="129">
        <v>0.64890000000000003</v>
      </c>
      <c r="W689" s="129" t="s">
        <v>4726</v>
      </c>
      <c r="X689" s="129">
        <v>0.3473</v>
      </c>
      <c r="Y689" s="129">
        <v>40.494500000000002</v>
      </c>
      <c r="Z689" s="129">
        <v>0.36459999999999998</v>
      </c>
      <c r="AA689" s="129" t="s">
        <v>1300</v>
      </c>
      <c r="AB689" s="129">
        <v>1.54E-2</v>
      </c>
      <c r="AC689" s="129" t="s">
        <v>179</v>
      </c>
      <c r="AD689" s="129">
        <v>8.9999999999999993E-3</v>
      </c>
      <c r="AE689" s="129" t="s">
        <v>179</v>
      </c>
      <c r="AF689" s="129">
        <v>1.72E-2</v>
      </c>
      <c r="AG689" s="129">
        <v>0.14949999999999999</v>
      </c>
      <c r="AH689" s="129">
        <v>7.6E-3</v>
      </c>
      <c r="AI689" s="129">
        <v>8.1045999999999996</v>
      </c>
      <c r="AJ689" s="129">
        <v>3.3399999999999999E-2</v>
      </c>
      <c r="AK689" s="129">
        <v>0.68149999999999999</v>
      </c>
      <c r="AL689" s="129">
        <v>8.2000000000000007E-3</v>
      </c>
      <c r="AM689" s="129" t="s">
        <v>1376</v>
      </c>
      <c r="AN689" s="129">
        <v>8.2000000000000007E-3</v>
      </c>
      <c r="AO689" s="129" t="s">
        <v>1662</v>
      </c>
      <c r="AP689" s="129">
        <v>3.8E-3</v>
      </c>
      <c r="AQ689" s="129">
        <v>0.1019</v>
      </c>
      <c r="AR689" s="129">
        <v>4.7999999999999996E-3</v>
      </c>
      <c r="AS689" s="129" t="s">
        <v>4727</v>
      </c>
      <c r="AT689" s="129">
        <v>2.4799999999999999E-2</v>
      </c>
      <c r="AU689" s="129" t="s">
        <v>1287</v>
      </c>
      <c r="AV689" s="129">
        <v>3.5000000000000001E-3</v>
      </c>
      <c r="AW689" s="129">
        <v>6.0000000000000001E-3</v>
      </c>
      <c r="AX689" s="129">
        <v>8.9999999999999998E-4</v>
      </c>
      <c r="AY689" s="129" t="s">
        <v>711</v>
      </c>
      <c r="AZ689" s="129">
        <v>6.9999999999999999E-4</v>
      </c>
      <c r="BA689" s="129">
        <v>5.4999999999999997E-3</v>
      </c>
      <c r="BB689" s="129">
        <v>5.9999999999999995E-4</v>
      </c>
      <c r="BC689" s="129" t="s">
        <v>247</v>
      </c>
      <c r="BD689" s="129">
        <v>5.0000000000000001E-4</v>
      </c>
      <c r="BE689" s="129" t="s">
        <v>179</v>
      </c>
      <c r="BF689" s="129">
        <v>2.9999999999999997E-4</v>
      </c>
      <c r="BG689" s="129" t="s">
        <v>179</v>
      </c>
      <c r="BH689" s="129">
        <v>1E-4</v>
      </c>
      <c r="BI689" s="129" t="s">
        <v>246</v>
      </c>
      <c r="BJ689" s="129">
        <v>2.0000000000000001E-4</v>
      </c>
      <c r="BK689" s="129">
        <v>1.0999999999999999E-2</v>
      </c>
      <c r="BL689" s="129">
        <v>5.0000000000000001E-4</v>
      </c>
      <c r="BM689" s="129">
        <v>2.3999999999999998E-3</v>
      </c>
      <c r="BN689" s="129">
        <v>2.9999999999999997E-4</v>
      </c>
      <c r="BO689" s="129" t="s">
        <v>266</v>
      </c>
      <c r="BP689" s="129">
        <v>5.0000000000000001E-4</v>
      </c>
      <c r="BQ689" s="129" t="s">
        <v>179</v>
      </c>
      <c r="BR689" s="129">
        <v>2.9999999999999997E-4</v>
      </c>
      <c r="BS689" s="129" t="s">
        <v>179</v>
      </c>
      <c r="BT689" s="129">
        <v>2.9999999999999997E-4</v>
      </c>
      <c r="BU689" s="129" t="s">
        <v>179</v>
      </c>
      <c r="BV689" s="129">
        <v>6.9999999999999999E-4</v>
      </c>
      <c r="BW689" s="129" t="s">
        <v>18</v>
      </c>
      <c r="BX689" s="129"/>
      <c r="BY689" s="129" t="s">
        <v>179</v>
      </c>
      <c r="BZ689" s="129">
        <v>1.1000000000000001E-3</v>
      </c>
      <c r="CA689" s="129" t="s">
        <v>179</v>
      </c>
      <c r="CB689" s="129">
        <v>8.0000000000000004E-4</v>
      </c>
      <c r="CC689" s="129" t="s">
        <v>179</v>
      </c>
      <c r="CD689" s="129">
        <v>1.9E-3</v>
      </c>
      <c r="CE689" s="129" t="s">
        <v>179</v>
      </c>
      <c r="CF689" s="129">
        <v>2.3E-3</v>
      </c>
      <c r="CG689" s="129" t="s">
        <v>216</v>
      </c>
      <c r="CH689" s="129">
        <v>1E-4</v>
      </c>
      <c r="CI689" s="129" t="s">
        <v>179</v>
      </c>
      <c r="CJ689" s="129">
        <v>6.7000000000000002E-3</v>
      </c>
      <c r="CK689" s="129" t="s">
        <v>1662</v>
      </c>
      <c r="CL689" s="129">
        <v>1.06E-2</v>
      </c>
      <c r="CM689" s="129" t="s">
        <v>179</v>
      </c>
      <c r="CN689" s="129">
        <v>3.7000000000000002E-3</v>
      </c>
      <c r="CO689" s="129" t="s">
        <v>179</v>
      </c>
      <c r="CP689" s="129">
        <v>8.0000000000000004E-4</v>
      </c>
      <c r="CQ689" s="129" t="s">
        <v>179</v>
      </c>
      <c r="CR689" s="129">
        <v>3.0999999999999999E-3</v>
      </c>
      <c r="CS689" s="129" t="s">
        <v>179</v>
      </c>
      <c r="CT689" s="129">
        <v>1.9E-3</v>
      </c>
      <c r="CU689" s="129" t="s">
        <v>179</v>
      </c>
      <c r="CV689" s="129">
        <v>8.0000000000000004E-4</v>
      </c>
      <c r="CW689" s="129" t="s">
        <v>18</v>
      </c>
      <c r="CX689" s="129"/>
      <c r="CY689" s="129" t="s">
        <v>179</v>
      </c>
      <c r="CZ689" s="129">
        <v>5.0000000000000001E-4</v>
      </c>
      <c r="DA689" s="129" t="s">
        <v>179</v>
      </c>
      <c r="DB689" s="129">
        <v>5.9999999999999995E-4</v>
      </c>
      <c r="DC689" s="129" t="s">
        <v>179</v>
      </c>
      <c r="DD689" s="129">
        <v>5.9999999999999995E-4</v>
      </c>
      <c r="DE689" s="129" t="s">
        <v>179</v>
      </c>
      <c r="DF689" s="129">
        <v>5.9999999999999995E-4</v>
      </c>
      <c r="DG689" s="129" t="s">
        <v>179</v>
      </c>
      <c r="DH689" s="129">
        <v>4.0000000000000002E-4</v>
      </c>
      <c r="DI689" s="129" t="s">
        <v>179</v>
      </c>
      <c r="DJ689" s="129">
        <v>4.0000000000000002E-4</v>
      </c>
      <c r="DK689" s="129" t="s">
        <v>4719</v>
      </c>
      <c r="DL689" s="129" t="s">
        <v>59</v>
      </c>
      <c r="DM689" s="129"/>
      <c r="DN689" s="129"/>
      <c r="DO689" s="130"/>
      <c r="DS689" s="129">
        <v>61</v>
      </c>
      <c r="DT689" s="129" t="s">
        <v>5993</v>
      </c>
      <c r="DW689" t="s">
        <v>5471</v>
      </c>
    </row>
    <row r="690" spans="1:127">
      <c r="A690" s="127">
        <v>478</v>
      </c>
      <c r="B690" s="128">
        <v>44761.821527777778</v>
      </c>
      <c r="C690" s="129" t="s">
        <v>52</v>
      </c>
      <c r="D690" s="129">
        <v>0</v>
      </c>
      <c r="E690" s="129">
        <v>0</v>
      </c>
      <c r="F690" s="129">
        <v>0</v>
      </c>
      <c r="G690" s="129" t="s">
        <v>54</v>
      </c>
      <c r="H690" s="129" t="s">
        <v>55</v>
      </c>
      <c r="I690" s="129" t="s">
        <v>55</v>
      </c>
      <c r="J690" s="129" t="s">
        <v>55</v>
      </c>
      <c r="K690" s="129" t="s">
        <v>18</v>
      </c>
      <c r="L690" s="129">
        <v>90</v>
      </c>
      <c r="M690" s="129" t="s">
        <v>173</v>
      </c>
      <c r="N690" s="129">
        <v>0</v>
      </c>
      <c r="O690" s="129" t="s">
        <v>173</v>
      </c>
      <c r="P690" s="129">
        <v>0</v>
      </c>
      <c r="Q690" s="129" t="s">
        <v>173</v>
      </c>
      <c r="R690" s="129">
        <v>0</v>
      </c>
      <c r="S690" s="129">
        <v>2</v>
      </c>
      <c r="T690" s="129" t="s">
        <v>174</v>
      </c>
      <c r="U690" s="129">
        <v>3.5417999999999998</v>
      </c>
      <c r="V690" s="129">
        <v>0.66739999999999999</v>
      </c>
      <c r="W690" s="129" t="s">
        <v>4728</v>
      </c>
      <c r="X690" s="129">
        <v>0.32469999999999999</v>
      </c>
      <c r="Y690" s="129">
        <v>38.701599999999999</v>
      </c>
      <c r="Z690" s="129">
        <v>0.35470000000000002</v>
      </c>
      <c r="AA690" s="129" t="s">
        <v>1328</v>
      </c>
      <c r="AB690" s="129">
        <v>1.54E-2</v>
      </c>
      <c r="AC690" s="129" t="s">
        <v>179</v>
      </c>
      <c r="AD690" s="129">
        <v>9.2999999999999992E-3</v>
      </c>
      <c r="AE690" s="129" t="s">
        <v>179</v>
      </c>
      <c r="AF690" s="129">
        <v>1.72E-2</v>
      </c>
      <c r="AG690" s="129">
        <v>0.13519999999999999</v>
      </c>
      <c r="AH690" s="129">
        <v>7.4000000000000003E-3</v>
      </c>
      <c r="AI690" s="129">
        <v>7.7591999999999999</v>
      </c>
      <c r="AJ690" s="129">
        <v>3.27E-2</v>
      </c>
      <c r="AK690" s="129">
        <v>0.70179999999999998</v>
      </c>
      <c r="AL690" s="129">
        <v>8.3000000000000001E-3</v>
      </c>
      <c r="AM690" s="129" t="s">
        <v>782</v>
      </c>
      <c r="AN690" s="129">
        <v>8.5000000000000006E-3</v>
      </c>
      <c r="AO690" s="129" t="s">
        <v>1568</v>
      </c>
      <c r="AP690" s="129">
        <v>3.8999999999999998E-3</v>
      </c>
      <c r="AQ690" s="129">
        <v>0.1171</v>
      </c>
      <c r="AR690" s="129">
        <v>5.1000000000000004E-3</v>
      </c>
      <c r="AS690" s="129" t="s">
        <v>4729</v>
      </c>
      <c r="AT690" s="129">
        <v>2.53E-2</v>
      </c>
      <c r="AU690" s="129" t="s">
        <v>179</v>
      </c>
      <c r="AV690" s="129">
        <v>3.5999999999999999E-3</v>
      </c>
      <c r="AW690" s="129">
        <v>1.0999999999999999E-2</v>
      </c>
      <c r="AX690" s="129">
        <v>1.1000000000000001E-3</v>
      </c>
      <c r="AY690" s="129" t="s">
        <v>195</v>
      </c>
      <c r="AZ690" s="129">
        <v>6.9999999999999999E-4</v>
      </c>
      <c r="BA690" s="129">
        <v>6.0000000000000001E-3</v>
      </c>
      <c r="BB690" s="129">
        <v>6.9999999999999999E-4</v>
      </c>
      <c r="BC690" s="129" t="s">
        <v>245</v>
      </c>
      <c r="BD690" s="129">
        <v>5.0000000000000001E-4</v>
      </c>
      <c r="BE690" s="129" t="s">
        <v>179</v>
      </c>
      <c r="BF690" s="129">
        <v>2.9999999999999997E-4</v>
      </c>
      <c r="BG690" s="129" t="s">
        <v>179</v>
      </c>
      <c r="BH690" s="129">
        <v>1E-4</v>
      </c>
      <c r="BI690" s="129" t="s">
        <v>246</v>
      </c>
      <c r="BJ690" s="129">
        <v>2.0000000000000001E-4</v>
      </c>
      <c r="BK690" s="129">
        <v>1.04E-2</v>
      </c>
      <c r="BL690" s="129">
        <v>5.0000000000000001E-4</v>
      </c>
      <c r="BM690" s="129">
        <v>3.0000000000000001E-3</v>
      </c>
      <c r="BN690" s="129">
        <v>2.9999999999999997E-4</v>
      </c>
      <c r="BO690" s="129" t="s">
        <v>268</v>
      </c>
      <c r="BP690" s="129">
        <v>5.9999999999999995E-4</v>
      </c>
      <c r="BQ690" s="129" t="s">
        <v>179</v>
      </c>
      <c r="BR690" s="129">
        <v>2.9999999999999997E-4</v>
      </c>
      <c r="BS690" s="129" t="s">
        <v>179</v>
      </c>
      <c r="BT690" s="129">
        <v>4.0000000000000002E-4</v>
      </c>
      <c r="BU690" s="129" t="s">
        <v>179</v>
      </c>
      <c r="BV690" s="129">
        <v>5.9999999999999995E-4</v>
      </c>
      <c r="BW690" s="129" t="s">
        <v>18</v>
      </c>
      <c r="BX690" s="129"/>
      <c r="BY690" s="129" t="s">
        <v>179</v>
      </c>
      <c r="BZ690" s="129">
        <v>1.1000000000000001E-3</v>
      </c>
      <c r="CA690" s="129" t="s">
        <v>179</v>
      </c>
      <c r="CB690" s="129">
        <v>8.0000000000000004E-4</v>
      </c>
      <c r="CC690" s="129" t="s">
        <v>438</v>
      </c>
      <c r="CD690" s="129">
        <v>2E-3</v>
      </c>
      <c r="CE690" s="129" t="s">
        <v>179</v>
      </c>
      <c r="CF690" s="129">
        <v>2.3E-3</v>
      </c>
      <c r="CG690" s="129" t="s">
        <v>179</v>
      </c>
      <c r="CH690" s="129">
        <v>1E-4</v>
      </c>
      <c r="CI690" s="129" t="s">
        <v>405</v>
      </c>
      <c r="CJ690" s="129">
        <v>7.4000000000000003E-3</v>
      </c>
      <c r="CK690" s="129" t="s">
        <v>179</v>
      </c>
      <c r="CL690" s="129">
        <v>1.0999999999999999E-2</v>
      </c>
      <c r="CM690" s="129" t="s">
        <v>179</v>
      </c>
      <c r="CN690" s="129">
        <v>4.3E-3</v>
      </c>
      <c r="CO690" s="129" t="s">
        <v>179</v>
      </c>
      <c r="CP690" s="129">
        <v>8.9999999999999998E-4</v>
      </c>
      <c r="CQ690" s="129" t="s">
        <v>179</v>
      </c>
      <c r="CR690" s="129">
        <v>3.3E-3</v>
      </c>
      <c r="CS690" s="129" t="s">
        <v>179</v>
      </c>
      <c r="CT690" s="129">
        <v>1.9E-3</v>
      </c>
      <c r="CU690" s="129" t="s">
        <v>18</v>
      </c>
      <c r="CV690" s="129"/>
      <c r="CW690" s="129" t="s">
        <v>18</v>
      </c>
      <c r="CX690" s="129"/>
      <c r="CY690" s="129" t="s">
        <v>179</v>
      </c>
      <c r="CZ690" s="129">
        <v>5.0000000000000001E-4</v>
      </c>
      <c r="DA690" s="129" t="s">
        <v>179</v>
      </c>
      <c r="DB690" s="129">
        <v>5.9999999999999995E-4</v>
      </c>
      <c r="DC690" s="129" t="s">
        <v>179</v>
      </c>
      <c r="DD690" s="129">
        <v>5.0000000000000001E-4</v>
      </c>
      <c r="DE690" s="129" t="s">
        <v>179</v>
      </c>
      <c r="DF690" s="129">
        <v>5.9999999999999995E-4</v>
      </c>
      <c r="DG690" s="129" t="s">
        <v>179</v>
      </c>
      <c r="DH690" s="129">
        <v>4.0000000000000002E-4</v>
      </c>
      <c r="DI690" s="129" t="s">
        <v>179</v>
      </c>
      <c r="DJ690" s="129">
        <v>4.0000000000000002E-4</v>
      </c>
      <c r="DK690" s="129" t="s">
        <v>4719</v>
      </c>
      <c r="DL690" s="129" t="s">
        <v>59</v>
      </c>
      <c r="DM690" s="129"/>
      <c r="DN690" s="129"/>
      <c r="DO690" s="130"/>
      <c r="DS690" s="129">
        <v>116</v>
      </c>
      <c r="DT690" s="129" t="s">
        <v>5983</v>
      </c>
      <c r="DW690" t="s">
        <v>5472</v>
      </c>
    </row>
    <row r="691" spans="1:127">
      <c r="A691" s="127">
        <v>479</v>
      </c>
      <c r="B691" s="128">
        <v>44761.829861111109</v>
      </c>
      <c r="C691" s="129" t="s">
        <v>52</v>
      </c>
      <c r="D691" s="129">
        <v>0</v>
      </c>
      <c r="E691" s="129">
        <v>0</v>
      </c>
      <c r="F691" s="129">
        <v>0</v>
      </c>
      <c r="G691" s="129" t="s">
        <v>54</v>
      </c>
      <c r="H691" s="129" t="s">
        <v>55</v>
      </c>
      <c r="I691" s="129" t="s">
        <v>55</v>
      </c>
      <c r="J691" s="129" t="s">
        <v>55</v>
      </c>
      <c r="K691" s="129" t="s">
        <v>18</v>
      </c>
      <c r="L691" s="129">
        <v>90</v>
      </c>
      <c r="M691" s="129" t="s">
        <v>173</v>
      </c>
      <c r="N691" s="129">
        <v>0</v>
      </c>
      <c r="O691" s="129" t="s">
        <v>173</v>
      </c>
      <c r="P691" s="129">
        <v>0</v>
      </c>
      <c r="Q691" s="129" t="s">
        <v>173</v>
      </c>
      <c r="R691" s="129">
        <v>0</v>
      </c>
      <c r="S691" s="129">
        <v>2</v>
      </c>
      <c r="T691" s="129" t="s">
        <v>174</v>
      </c>
      <c r="U691" s="129">
        <v>3.7195999999999998</v>
      </c>
      <c r="V691" s="129">
        <v>0.65969999999999995</v>
      </c>
      <c r="W691" s="129" t="s">
        <v>4730</v>
      </c>
      <c r="X691" s="129">
        <v>0.33650000000000002</v>
      </c>
      <c r="Y691" s="129">
        <v>41.5413</v>
      </c>
      <c r="Z691" s="129">
        <v>0.36980000000000002</v>
      </c>
      <c r="AA691" s="129" t="s">
        <v>2877</v>
      </c>
      <c r="AB691" s="129">
        <v>1.54E-2</v>
      </c>
      <c r="AC691" s="129" t="s">
        <v>179</v>
      </c>
      <c r="AD691" s="129">
        <v>8.9999999999999993E-3</v>
      </c>
      <c r="AE691" s="129" t="s">
        <v>179</v>
      </c>
      <c r="AF691" s="129">
        <v>1.7999999999999999E-2</v>
      </c>
      <c r="AG691" s="129">
        <v>0.15529999999999999</v>
      </c>
      <c r="AH691" s="129">
        <v>7.7000000000000002E-3</v>
      </c>
      <c r="AI691" s="129">
        <v>7.9535</v>
      </c>
      <c r="AJ691" s="129">
        <v>3.32E-2</v>
      </c>
      <c r="AK691" s="129">
        <v>0.7762</v>
      </c>
      <c r="AL691" s="129">
        <v>8.6999999999999994E-3</v>
      </c>
      <c r="AM691" s="129" t="s">
        <v>1347</v>
      </c>
      <c r="AN691" s="129">
        <v>8.6999999999999994E-3</v>
      </c>
      <c r="AO691" s="129" t="s">
        <v>678</v>
      </c>
      <c r="AP691" s="129">
        <v>3.8E-3</v>
      </c>
      <c r="AQ691" s="129">
        <v>0.11899999999999999</v>
      </c>
      <c r="AR691" s="129">
        <v>5.1000000000000004E-3</v>
      </c>
      <c r="AS691" s="129" t="s">
        <v>4731</v>
      </c>
      <c r="AT691" s="129">
        <v>2.5499999999999998E-2</v>
      </c>
      <c r="AU691" s="129" t="s">
        <v>600</v>
      </c>
      <c r="AV691" s="129">
        <v>3.5999999999999999E-3</v>
      </c>
      <c r="AW691" s="129">
        <v>1.03E-2</v>
      </c>
      <c r="AX691" s="129">
        <v>1E-3</v>
      </c>
      <c r="AY691" s="129" t="s">
        <v>187</v>
      </c>
      <c r="AZ691" s="129">
        <v>6.9999999999999999E-4</v>
      </c>
      <c r="BA691" s="129">
        <v>6.7000000000000002E-3</v>
      </c>
      <c r="BB691" s="129">
        <v>6.9999999999999999E-4</v>
      </c>
      <c r="BC691" s="129" t="s">
        <v>211</v>
      </c>
      <c r="BD691" s="129">
        <v>5.0000000000000001E-4</v>
      </c>
      <c r="BE691" s="129" t="s">
        <v>179</v>
      </c>
      <c r="BF691" s="129">
        <v>2.9999999999999997E-4</v>
      </c>
      <c r="BG691" s="129" t="s">
        <v>179</v>
      </c>
      <c r="BH691" s="129">
        <v>1E-4</v>
      </c>
      <c r="BI691" s="129" t="s">
        <v>318</v>
      </c>
      <c r="BJ691" s="129">
        <v>2.0000000000000001E-4</v>
      </c>
      <c r="BK691" s="129">
        <v>1.11E-2</v>
      </c>
      <c r="BL691" s="129">
        <v>5.0000000000000001E-4</v>
      </c>
      <c r="BM691" s="129">
        <v>2.7000000000000001E-3</v>
      </c>
      <c r="BN691" s="129">
        <v>2.9999999999999997E-4</v>
      </c>
      <c r="BO691" s="129" t="s">
        <v>243</v>
      </c>
      <c r="BP691" s="129">
        <v>5.0000000000000001E-4</v>
      </c>
      <c r="BQ691" s="129" t="s">
        <v>179</v>
      </c>
      <c r="BR691" s="129">
        <v>2.9999999999999997E-4</v>
      </c>
      <c r="BS691" s="129" t="s">
        <v>179</v>
      </c>
      <c r="BT691" s="129">
        <v>2.9999999999999997E-4</v>
      </c>
      <c r="BU691" s="129" t="s">
        <v>179</v>
      </c>
      <c r="BV691" s="129">
        <v>6.9999999999999999E-4</v>
      </c>
      <c r="BW691" s="129" t="s">
        <v>18</v>
      </c>
      <c r="BX691" s="129"/>
      <c r="BY691" s="129" t="s">
        <v>179</v>
      </c>
      <c r="BZ691" s="129">
        <v>1.1000000000000001E-3</v>
      </c>
      <c r="CA691" s="129" t="s">
        <v>179</v>
      </c>
      <c r="CB691" s="129">
        <v>8.0000000000000004E-4</v>
      </c>
      <c r="CC691" s="129" t="s">
        <v>179</v>
      </c>
      <c r="CD691" s="129">
        <v>2E-3</v>
      </c>
      <c r="CE691" s="129" t="s">
        <v>179</v>
      </c>
      <c r="CF691" s="129">
        <v>2.3E-3</v>
      </c>
      <c r="CG691" s="129" t="s">
        <v>179</v>
      </c>
      <c r="CH691" s="129">
        <v>1E-4</v>
      </c>
      <c r="CI691" s="129" t="s">
        <v>179</v>
      </c>
      <c r="CJ691" s="129">
        <v>6.7000000000000002E-3</v>
      </c>
      <c r="CK691" s="129" t="s">
        <v>992</v>
      </c>
      <c r="CL691" s="129">
        <v>1.09E-2</v>
      </c>
      <c r="CM691" s="129" t="s">
        <v>179</v>
      </c>
      <c r="CN691" s="129">
        <v>2.8999999999999998E-3</v>
      </c>
      <c r="CO691" s="129" t="s">
        <v>179</v>
      </c>
      <c r="CP691" s="129">
        <v>8.9999999999999998E-4</v>
      </c>
      <c r="CQ691" s="129" t="s">
        <v>179</v>
      </c>
      <c r="CR691" s="129">
        <v>3.3E-3</v>
      </c>
      <c r="CS691" s="129" t="s">
        <v>179</v>
      </c>
      <c r="CT691" s="129">
        <v>1.9E-3</v>
      </c>
      <c r="CU691" s="129" t="s">
        <v>179</v>
      </c>
      <c r="CV691" s="129">
        <v>8.0000000000000004E-4</v>
      </c>
      <c r="CW691" s="129" t="s">
        <v>18</v>
      </c>
      <c r="CX691" s="129"/>
      <c r="CY691" s="129" t="s">
        <v>179</v>
      </c>
      <c r="CZ691" s="129">
        <v>5.9999999999999995E-4</v>
      </c>
      <c r="DA691" s="129" t="s">
        <v>179</v>
      </c>
      <c r="DB691" s="129">
        <v>5.0000000000000001E-4</v>
      </c>
      <c r="DC691" s="129" t="s">
        <v>179</v>
      </c>
      <c r="DD691" s="129">
        <v>5.0000000000000001E-4</v>
      </c>
      <c r="DE691" s="129" t="s">
        <v>179</v>
      </c>
      <c r="DF691" s="129">
        <v>5.9999999999999995E-4</v>
      </c>
      <c r="DG691" s="129" t="s">
        <v>179</v>
      </c>
      <c r="DH691" s="129">
        <v>4.0000000000000002E-4</v>
      </c>
      <c r="DI691" s="129" t="s">
        <v>179</v>
      </c>
      <c r="DJ691" s="129">
        <v>2.9999999999999997E-4</v>
      </c>
      <c r="DK691" s="129" t="s">
        <v>4732</v>
      </c>
      <c r="DL691" s="129" t="s">
        <v>59</v>
      </c>
      <c r="DM691" s="129"/>
      <c r="DN691" s="129"/>
      <c r="DO691" s="130"/>
      <c r="DS691" s="129">
        <v>3</v>
      </c>
      <c r="DT691" s="129" t="s">
        <v>5984</v>
      </c>
      <c r="DW691" t="s">
        <v>5473</v>
      </c>
    </row>
    <row r="692" spans="1:127">
      <c r="A692" s="127">
        <v>480</v>
      </c>
      <c r="B692" s="128">
        <v>44761.832638888889</v>
      </c>
      <c r="C692" s="129" t="s">
        <v>52</v>
      </c>
      <c r="D692" s="129">
        <v>0</v>
      </c>
      <c r="E692" s="129">
        <v>0</v>
      </c>
      <c r="F692" s="129">
        <v>0</v>
      </c>
      <c r="G692" s="129" t="s">
        <v>54</v>
      </c>
      <c r="H692" s="129" t="s">
        <v>55</v>
      </c>
      <c r="I692" s="129" t="s">
        <v>55</v>
      </c>
      <c r="J692" s="129" t="s">
        <v>55</v>
      </c>
      <c r="K692" s="129" t="s">
        <v>18</v>
      </c>
      <c r="L692" s="129">
        <v>90</v>
      </c>
      <c r="M692" s="129" t="s">
        <v>173</v>
      </c>
      <c r="N692" s="129">
        <v>0</v>
      </c>
      <c r="O692" s="129" t="s">
        <v>173</v>
      </c>
      <c r="P692" s="129">
        <v>0</v>
      </c>
      <c r="Q692" s="129" t="s">
        <v>173</v>
      </c>
      <c r="R692" s="129">
        <v>0</v>
      </c>
      <c r="S692" s="129">
        <v>2</v>
      </c>
      <c r="T692" s="129" t="s">
        <v>174</v>
      </c>
      <c r="U692" s="129">
        <v>3.9163999999999999</v>
      </c>
      <c r="V692" s="129">
        <v>0.65580000000000005</v>
      </c>
      <c r="W692" s="129" t="s">
        <v>4733</v>
      </c>
      <c r="X692" s="129">
        <v>0.31419999999999998</v>
      </c>
      <c r="Y692" s="129">
        <v>37.2744</v>
      </c>
      <c r="Z692" s="129">
        <v>0.34599999999999997</v>
      </c>
      <c r="AA692" s="129" t="s">
        <v>708</v>
      </c>
      <c r="AB692" s="129">
        <v>1.52E-2</v>
      </c>
      <c r="AC692" s="129" t="s">
        <v>4734</v>
      </c>
      <c r="AD692" s="129">
        <v>1.01E-2</v>
      </c>
      <c r="AE692" s="129" t="s">
        <v>179</v>
      </c>
      <c r="AF692" s="129">
        <v>1.84E-2</v>
      </c>
      <c r="AG692" s="129">
        <v>0.1467</v>
      </c>
      <c r="AH692" s="129">
        <v>7.3000000000000001E-3</v>
      </c>
      <c r="AI692" s="129">
        <v>7.6094999999999997</v>
      </c>
      <c r="AJ692" s="129">
        <v>3.2300000000000002E-2</v>
      </c>
      <c r="AK692" s="129">
        <v>0.69730000000000003</v>
      </c>
      <c r="AL692" s="129">
        <v>8.3000000000000001E-3</v>
      </c>
      <c r="AM692" s="129" t="s">
        <v>287</v>
      </c>
      <c r="AN692" s="129">
        <v>8.3000000000000001E-3</v>
      </c>
      <c r="AO692" s="129" t="s">
        <v>629</v>
      </c>
      <c r="AP692" s="129">
        <v>3.8999999999999998E-3</v>
      </c>
      <c r="AQ692" s="129">
        <v>0.1079</v>
      </c>
      <c r="AR692" s="129">
        <v>5.0000000000000001E-3</v>
      </c>
      <c r="AS692" s="129" t="s">
        <v>4735</v>
      </c>
      <c r="AT692" s="129">
        <v>2.4299999999999999E-2</v>
      </c>
      <c r="AU692" s="129" t="s">
        <v>548</v>
      </c>
      <c r="AV692" s="129">
        <v>3.5000000000000001E-3</v>
      </c>
      <c r="AW692" s="129">
        <v>8.3000000000000001E-3</v>
      </c>
      <c r="AX692" s="129">
        <v>1.1000000000000001E-3</v>
      </c>
      <c r="AY692" s="129" t="s">
        <v>302</v>
      </c>
      <c r="AZ692" s="129">
        <v>6.9999999999999999E-4</v>
      </c>
      <c r="BA692" s="129">
        <v>6.1999999999999998E-3</v>
      </c>
      <c r="BB692" s="129">
        <v>6.9999999999999999E-4</v>
      </c>
      <c r="BC692" s="129" t="s">
        <v>211</v>
      </c>
      <c r="BD692" s="129">
        <v>5.0000000000000001E-4</v>
      </c>
      <c r="BE692" s="129" t="s">
        <v>179</v>
      </c>
      <c r="BF692" s="129">
        <v>2.9999999999999997E-4</v>
      </c>
      <c r="BG692" s="129" t="s">
        <v>179</v>
      </c>
      <c r="BH692" s="129">
        <v>1E-4</v>
      </c>
      <c r="BI692" s="129" t="s">
        <v>318</v>
      </c>
      <c r="BJ692" s="129">
        <v>2.0000000000000001E-4</v>
      </c>
      <c r="BK692" s="129">
        <v>1.0999999999999999E-2</v>
      </c>
      <c r="BL692" s="129">
        <v>5.0000000000000001E-4</v>
      </c>
      <c r="BM692" s="129">
        <v>3.0000000000000001E-3</v>
      </c>
      <c r="BN692" s="129">
        <v>2.9999999999999997E-4</v>
      </c>
      <c r="BO692" s="129" t="s">
        <v>363</v>
      </c>
      <c r="BP692" s="129">
        <v>5.9999999999999995E-4</v>
      </c>
      <c r="BQ692" s="129" t="s">
        <v>179</v>
      </c>
      <c r="BR692" s="129">
        <v>2.9999999999999997E-4</v>
      </c>
      <c r="BS692" s="129" t="s">
        <v>179</v>
      </c>
      <c r="BT692" s="129">
        <v>4.0000000000000002E-4</v>
      </c>
      <c r="BU692" s="129" t="s">
        <v>179</v>
      </c>
      <c r="BV692" s="129">
        <v>5.9999999999999995E-4</v>
      </c>
      <c r="BW692" s="129" t="s">
        <v>18</v>
      </c>
      <c r="BX692" s="129"/>
      <c r="BY692" s="129" t="s">
        <v>179</v>
      </c>
      <c r="BZ692" s="129">
        <v>1.1000000000000001E-3</v>
      </c>
      <c r="CA692" s="129" t="s">
        <v>179</v>
      </c>
      <c r="CB692" s="129">
        <v>8.0000000000000004E-4</v>
      </c>
      <c r="CC692" s="129" t="s">
        <v>179</v>
      </c>
      <c r="CD692" s="129">
        <v>2.0999999999999999E-3</v>
      </c>
      <c r="CE692" s="129" t="s">
        <v>348</v>
      </c>
      <c r="CF692" s="129">
        <v>2.2000000000000001E-3</v>
      </c>
      <c r="CG692" s="129" t="s">
        <v>179</v>
      </c>
      <c r="CH692" s="129">
        <v>1E-4</v>
      </c>
      <c r="CI692" s="129" t="s">
        <v>179</v>
      </c>
      <c r="CJ692" s="129">
        <v>7.6E-3</v>
      </c>
      <c r="CK692" s="129" t="s">
        <v>386</v>
      </c>
      <c r="CL692" s="129">
        <v>1.12E-2</v>
      </c>
      <c r="CM692" s="129" t="s">
        <v>179</v>
      </c>
      <c r="CN692" s="129">
        <v>5.0000000000000001E-3</v>
      </c>
      <c r="CO692" s="129" t="s">
        <v>179</v>
      </c>
      <c r="CP692" s="129">
        <v>8.9999999999999998E-4</v>
      </c>
      <c r="CQ692" s="129" t="s">
        <v>179</v>
      </c>
      <c r="CR692" s="129">
        <v>3.3E-3</v>
      </c>
      <c r="CS692" s="129" t="s">
        <v>179</v>
      </c>
      <c r="CT692" s="129">
        <v>1.9E-3</v>
      </c>
      <c r="CU692" s="129" t="s">
        <v>18</v>
      </c>
      <c r="CV692" s="129"/>
      <c r="CW692" s="129" t="s">
        <v>18</v>
      </c>
      <c r="CX692" s="129"/>
      <c r="CY692" s="129" t="s">
        <v>179</v>
      </c>
      <c r="CZ692" s="129">
        <v>5.9999999999999995E-4</v>
      </c>
      <c r="DA692" s="129" t="s">
        <v>179</v>
      </c>
      <c r="DB692" s="129">
        <v>5.9999999999999995E-4</v>
      </c>
      <c r="DC692" s="129" t="s">
        <v>179</v>
      </c>
      <c r="DD692" s="129">
        <v>5.9999999999999995E-4</v>
      </c>
      <c r="DE692" s="129" t="s">
        <v>179</v>
      </c>
      <c r="DF692" s="129">
        <v>5.9999999999999995E-4</v>
      </c>
      <c r="DG692" s="129" t="s">
        <v>179</v>
      </c>
      <c r="DH692" s="129">
        <v>4.0000000000000002E-4</v>
      </c>
      <c r="DI692" s="129" t="s">
        <v>179</v>
      </c>
      <c r="DJ692" s="129">
        <v>4.0000000000000002E-4</v>
      </c>
      <c r="DK692" s="129" t="s">
        <v>4732</v>
      </c>
      <c r="DL692" s="129" t="s">
        <v>59</v>
      </c>
      <c r="DM692" s="129"/>
      <c r="DN692" s="129"/>
      <c r="DO692" s="130"/>
      <c r="DS692" s="129">
        <v>27</v>
      </c>
      <c r="DT692" s="129" t="s">
        <v>5992</v>
      </c>
      <c r="DW692" t="s">
        <v>5474</v>
      </c>
    </row>
    <row r="693" spans="1:127">
      <c r="A693" s="127">
        <v>481</v>
      </c>
      <c r="B693" s="128">
        <v>44761.834722222222</v>
      </c>
      <c r="C693" s="129" t="s">
        <v>52</v>
      </c>
      <c r="D693" s="129">
        <v>0</v>
      </c>
      <c r="E693" s="129">
        <v>0</v>
      </c>
      <c r="F693" s="129">
        <v>0</v>
      </c>
      <c r="G693" s="129" t="s">
        <v>54</v>
      </c>
      <c r="H693" s="129" t="s">
        <v>55</v>
      </c>
      <c r="I693" s="129" t="s">
        <v>55</v>
      </c>
      <c r="J693" s="129" t="s">
        <v>55</v>
      </c>
      <c r="K693" s="129" t="s">
        <v>18</v>
      </c>
      <c r="L693" s="129">
        <v>90</v>
      </c>
      <c r="M693" s="129" t="s">
        <v>173</v>
      </c>
      <c r="N693" s="129">
        <v>0</v>
      </c>
      <c r="O693" s="129" t="s">
        <v>173</v>
      </c>
      <c r="P693" s="129">
        <v>0</v>
      </c>
      <c r="Q693" s="129" t="s">
        <v>173</v>
      </c>
      <c r="R693" s="129">
        <v>0</v>
      </c>
      <c r="S693" s="129">
        <v>2</v>
      </c>
      <c r="T693" s="129" t="s">
        <v>174</v>
      </c>
      <c r="U693" s="129">
        <v>3.2483</v>
      </c>
      <c r="V693" s="129">
        <v>0.65459999999999996</v>
      </c>
      <c r="W693" s="129" t="s">
        <v>4736</v>
      </c>
      <c r="X693" s="129">
        <v>0.32100000000000001</v>
      </c>
      <c r="Y693" s="129">
        <v>40.226300000000002</v>
      </c>
      <c r="Z693" s="129">
        <v>0.36209999999999998</v>
      </c>
      <c r="AA693" s="129" t="s">
        <v>179</v>
      </c>
      <c r="AB693" s="129">
        <v>1.55E-2</v>
      </c>
      <c r="AC693" s="129" t="s">
        <v>205</v>
      </c>
      <c r="AD693" s="129">
        <v>1.0200000000000001E-2</v>
      </c>
      <c r="AE693" s="129" t="s">
        <v>1092</v>
      </c>
      <c r="AF693" s="129">
        <v>1.8800000000000001E-2</v>
      </c>
      <c r="AG693" s="129">
        <v>0.15840000000000001</v>
      </c>
      <c r="AH693" s="129">
        <v>7.6E-3</v>
      </c>
      <c r="AI693" s="129">
        <v>8.2344000000000008</v>
      </c>
      <c r="AJ693" s="129">
        <v>3.3799999999999997E-2</v>
      </c>
      <c r="AK693" s="129">
        <v>0.78769999999999996</v>
      </c>
      <c r="AL693" s="129">
        <v>8.8000000000000005E-3</v>
      </c>
      <c r="AM693" s="129" t="s">
        <v>1072</v>
      </c>
      <c r="AN693" s="129">
        <v>8.8999999999999999E-3</v>
      </c>
      <c r="AO693" s="129" t="s">
        <v>1309</v>
      </c>
      <c r="AP693" s="129">
        <v>4.0000000000000001E-3</v>
      </c>
      <c r="AQ693" s="129">
        <v>0.11990000000000001</v>
      </c>
      <c r="AR693" s="129">
        <v>5.1999999999999998E-3</v>
      </c>
      <c r="AS693" s="129" t="s">
        <v>4737</v>
      </c>
      <c r="AT693" s="129">
        <v>2.5499999999999998E-2</v>
      </c>
      <c r="AU693" s="129" t="s">
        <v>317</v>
      </c>
      <c r="AV693" s="129">
        <v>3.5999999999999999E-3</v>
      </c>
      <c r="AW693" s="129">
        <v>8.3000000000000001E-3</v>
      </c>
      <c r="AX693" s="129">
        <v>1.1000000000000001E-3</v>
      </c>
      <c r="AY693" s="129" t="s">
        <v>363</v>
      </c>
      <c r="AZ693" s="129">
        <v>8.9999999999999998E-4</v>
      </c>
      <c r="BA693" s="129">
        <v>6.7000000000000002E-3</v>
      </c>
      <c r="BB693" s="129">
        <v>6.9999999999999999E-4</v>
      </c>
      <c r="BC693" s="129" t="s">
        <v>304</v>
      </c>
      <c r="BD693" s="129">
        <v>5.0000000000000001E-4</v>
      </c>
      <c r="BE693" s="129" t="s">
        <v>179</v>
      </c>
      <c r="BF693" s="129">
        <v>2.9999999999999997E-4</v>
      </c>
      <c r="BG693" s="129" t="s">
        <v>179</v>
      </c>
      <c r="BH693" s="129">
        <v>1E-4</v>
      </c>
      <c r="BI693" s="129" t="s">
        <v>179</v>
      </c>
      <c r="BJ693" s="129">
        <v>2.0000000000000001E-4</v>
      </c>
      <c r="BK693" s="129">
        <v>1.0699999999999999E-2</v>
      </c>
      <c r="BL693" s="129">
        <v>5.0000000000000001E-4</v>
      </c>
      <c r="BM693" s="129">
        <v>3.0999999999999999E-3</v>
      </c>
      <c r="BN693" s="129">
        <v>2.9999999999999997E-4</v>
      </c>
      <c r="BO693" s="129" t="s">
        <v>377</v>
      </c>
      <c r="BP693" s="129">
        <v>5.9999999999999995E-4</v>
      </c>
      <c r="BQ693" s="129" t="s">
        <v>179</v>
      </c>
      <c r="BR693" s="129">
        <v>2.9999999999999997E-4</v>
      </c>
      <c r="BS693" s="129" t="s">
        <v>179</v>
      </c>
      <c r="BT693" s="129">
        <v>4.0000000000000002E-4</v>
      </c>
      <c r="BU693" s="129" t="s">
        <v>179</v>
      </c>
      <c r="BV693" s="129">
        <v>6.9999999999999999E-4</v>
      </c>
      <c r="BW693" s="129" t="s">
        <v>179</v>
      </c>
      <c r="BX693" s="129">
        <v>8.9999999999999998E-4</v>
      </c>
      <c r="BY693" s="129" t="s">
        <v>179</v>
      </c>
      <c r="BZ693" s="129">
        <v>1.1000000000000001E-3</v>
      </c>
      <c r="CA693" s="129" t="s">
        <v>179</v>
      </c>
      <c r="CB693" s="129">
        <v>8.0000000000000004E-4</v>
      </c>
      <c r="CC693" s="129" t="s">
        <v>179</v>
      </c>
      <c r="CD693" s="129">
        <v>2.0999999999999999E-3</v>
      </c>
      <c r="CE693" s="129" t="s">
        <v>179</v>
      </c>
      <c r="CF693" s="129">
        <v>2.3E-3</v>
      </c>
      <c r="CG693" s="129" t="s">
        <v>216</v>
      </c>
      <c r="CH693" s="129">
        <v>1E-4</v>
      </c>
      <c r="CI693" s="129" t="s">
        <v>179</v>
      </c>
      <c r="CJ693" s="129">
        <v>7.1999999999999998E-3</v>
      </c>
      <c r="CK693" s="129" t="s">
        <v>179</v>
      </c>
      <c r="CL693" s="129">
        <v>1.11E-2</v>
      </c>
      <c r="CM693" s="129" t="s">
        <v>711</v>
      </c>
      <c r="CN693" s="129">
        <v>3.3999999999999998E-3</v>
      </c>
      <c r="CO693" s="129" t="s">
        <v>179</v>
      </c>
      <c r="CP693" s="129">
        <v>8.9999999999999998E-4</v>
      </c>
      <c r="CQ693" s="129" t="s">
        <v>179</v>
      </c>
      <c r="CR693" s="129">
        <v>3.3E-3</v>
      </c>
      <c r="CS693" s="129" t="s">
        <v>179</v>
      </c>
      <c r="CT693" s="129">
        <v>1.9E-3</v>
      </c>
      <c r="CU693" s="129" t="s">
        <v>179</v>
      </c>
      <c r="CV693" s="129">
        <v>8.0000000000000004E-4</v>
      </c>
      <c r="CW693" s="129" t="s">
        <v>18</v>
      </c>
      <c r="CX693" s="129"/>
      <c r="CY693" s="129" t="s">
        <v>179</v>
      </c>
      <c r="CZ693" s="129">
        <v>5.9999999999999995E-4</v>
      </c>
      <c r="DA693" s="129" t="s">
        <v>179</v>
      </c>
      <c r="DB693" s="129">
        <v>5.9999999999999995E-4</v>
      </c>
      <c r="DC693" s="129" t="s">
        <v>179</v>
      </c>
      <c r="DD693" s="129">
        <v>5.9999999999999995E-4</v>
      </c>
      <c r="DE693" s="129" t="s">
        <v>179</v>
      </c>
      <c r="DF693" s="129">
        <v>5.9999999999999995E-4</v>
      </c>
      <c r="DG693" s="129" t="s">
        <v>179</v>
      </c>
      <c r="DH693" s="129">
        <v>4.0000000000000002E-4</v>
      </c>
      <c r="DI693" s="129" t="s">
        <v>179</v>
      </c>
      <c r="DJ693" s="129">
        <v>4.0000000000000002E-4</v>
      </c>
      <c r="DK693" s="129" t="s">
        <v>4732</v>
      </c>
      <c r="DL693" s="129" t="s">
        <v>59</v>
      </c>
      <c r="DM693" s="129"/>
      <c r="DN693" s="129"/>
      <c r="DO693" s="130"/>
      <c r="DS693" s="129">
        <v>42</v>
      </c>
      <c r="DT693" s="129" t="s">
        <v>5980</v>
      </c>
      <c r="DW693" t="s">
        <v>5475</v>
      </c>
    </row>
    <row r="694" spans="1:127">
      <c r="A694" s="127">
        <v>482</v>
      </c>
      <c r="B694" s="128">
        <v>44761.837500000001</v>
      </c>
      <c r="C694" s="129" t="s">
        <v>52</v>
      </c>
      <c r="D694" s="129">
        <v>0</v>
      </c>
      <c r="E694" s="129">
        <v>0</v>
      </c>
      <c r="F694" s="129">
        <v>0</v>
      </c>
      <c r="G694" s="129" t="s">
        <v>54</v>
      </c>
      <c r="H694" s="129" t="s">
        <v>55</v>
      </c>
      <c r="I694" s="129" t="s">
        <v>55</v>
      </c>
      <c r="J694" s="129" t="s">
        <v>55</v>
      </c>
      <c r="K694" s="129" t="s">
        <v>18</v>
      </c>
      <c r="L694" s="129">
        <v>90</v>
      </c>
      <c r="M694" s="129" t="s">
        <v>173</v>
      </c>
      <c r="N694" s="129">
        <v>0</v>
      </c>
      <c r="O694" s="129" t="s">
        <v>173</v>
      </c>
      <c r="P694" s="129">
        <v>0</v>
      </c>
      <c r="Q694" s="129" t="s">
        <v>173</v>
      </c>
      <c r="R694" s="129">
        <v>0</v>
      </c>
      <c r="S694" s="129">
        <v>2</v>
      </c>
      <c r="T694" s="129" t="s">
        <v>174</v>
      </c>
      <c r="U694" s="129">
        <v>2.8519999999999999</v>
      </c>
      <c r="V694" s="129">
        <v>0.62970000000000004</v>
      </c>
      <c r="W694" s="129" t="s">
        <v>4738</v>
      </c>
      <c r="X694" s="129">
        <v>0.32490000000000002</v>
      </c>
      <c r="Y694" s="129">
        <v>39.734000000000002</v>
      </c>
      <c r="Z694" s="129">
        <v>0.35949999999999999</v>
      </c>
      <c r="AA694" s="129" t="s">
        <v>2729</v>
      </c>
      <c r="AB694" s="129">
        <v>1.52E-2</v>
      </c>
      <c r="AC694" s="129" t="s">
        <v>179</v>
      </c>
      <c r="AD694" s="129">
        <v>9.1000000000000004E-3</v>
      </c>
      <c r="AE694" s="129" t="s">
        <v>179</v>
      </c>
      <c r="AF694" s="129">
        <v>1.72E-2</v>
      </c>
      <c r="AG694" s="129">
        <v>0.1265</v>
      </c>
      <c r="AH694" s="129">
        <v>7.4999999999999997E-3</v>
      </c>
      <c r="AI694" s="129">
        <v>7.7496999999999998</v>
      </c>
      <c r="AJ694" s="129">
        <v>3.2800000000000003E-2</v>
      </c>
      <c r="AK694" s="129">
        <v>0.71109999999999995</v>
      </c>
      <c r="AL694" s="129">
        <v>8.3999999999999995E-3</v>
      </c>
      <c r="AM694" s="129" t="s">
        <v>1051</v>
      </c>
      <c r="AN694" s="129">
        <v>8.3999999999999995E-3</v>
      </c>
      <c r="AO694" s="129" t="s">
        <v>326</v>
      </c>
      <c r="AP694" s="129">
        <v>3.8999999999999998E-3</v>
      </c>
      <c r="AQ694" s="129">
        <v>0.1096</v>
      </c>
      <c r="AR694" s="129">
        <v>5.0000000000000001E-3</v>
      </c>
      <c r="AS694" s="129" t="s">
        <v>4739</v>
      </c>
      <c r="AT694" s="129">
        <v>2.52E-2</v>
      </c>
      <c r="AU694" s="129" t="s">
        <v>179</v>
      </c>
      <c r="AV694" s="129">
        <v>3.5999999999999999E-3</v>
      </c>
      <c r="AW694" s="129">
        <v>7.1000000000000004E-3</v>
      </c>
      <c r="AX694" s="129">
        <v>1E-3</v>
      </c>
      <c r="AY694" s="129" t="s">
        <v>187</v>
      </c>
      <c r="AZ694" s="129">
        <v>8.0000000000000004E-4</v>
      </c>
      <c r="BA694" s="129">
        <v>6.0000000000000001E-3</v>
      </c>
      <c r="BB694" s="129">
        <v>6.9999999999999999E-4</v>
      </c>
      <c r="BC694" s="129" t="s">
        <v>406</v>
      </c>
      <c r="BD694" s="129">
        <v>5.0000000000000001E-4</v>
      </c>
      <c r="BE694" s="129" t="s">
        <v>179</v>
      </c>
      <c r="BF694" s="129">
        <v>2.9999999999999997E-4</v>
      </c>
      <c r="BG694" s="129" t="s">
        <v>179</v>
      </c>
      <c r="BH694" s="129">
        <v>1E-4</v>
      </c>
      <c r="BI694" s="129" t="s">
        <v>318</v>
      </c>
      <c r="BJ694" s="129">
        <v>2.0000000000000001E-4</v>
      </c>
      <c r="BK694" s="129">
        <v>1.03E-2</v>
      </c>
      <c r="BL694" s="129">
        <v>5.0000000000000001E-4</v>
      </c>
      <c r="BM694" s="129">
        <v>3.0999999999999999E-3</v>
      </c>
      <c r="BN694" s="129">
        <v>2.9999999999999997E-4</v>
      </c>
      <c r="BO694" s="129" t="s">
        <v>287</v>
      </c>
      <c r="BP694" s="129">
        <v>5.9999999999999995E-4</v>
      </c>
      <c r="BQ694" s="129" t="s">
        <v>179</v>
      </c>
      <c r="BR694" s="129">
        <v>2.9999999999999997E-4</v>
      </c>
      <c r="BS694" s="129" t="s">
        <v>179</v>
      </c>
      <c r="BT694" s="129">
        <v>4.0000000000000002E-4</v>
      </c>
      <c r="BU694" s="129" t="s">
        <v>179</v>
      </c>
      <c r="BV694" s="129">
        <v>6.9999999999999999E-4</v>
      </c>
      <c r="BW694" s="129" t="s">
        <v>18</v>
      </c>
      <c r="BX694" s="129"/>
      <c r="BY694" s="129" t="s">
        <v>179</v>
      </c>
      <c r="BZ694" s="129">
        <v>1.1000000000000001E-3</v>
      </c>
      <c r="CA694" s="129" t="s">
        <v>179</v>
      </c>
      <c r="CB694" s="129">
        <v>8.0000000000000004E-4</v>
      </c>
      <c r="CC694" s="129" t="s">
        <v>179</v>
      </c>
      <c r="CD694" s="129">
        <v>2.0999999999999999E-3</v>
      </c>
      <c r="CE694" s="129" t="s">
        <v>179</v>
      </c>
      <c r="CF694" s="129">
        <v>2.2000000000000001E-3</v>
      </c>
      <c r="CG694" s="129" t="s">
        <v>216</v>
      </c>
      <c r="CH694" s="129">
        <v>1E-4</v>
      </c>
      <c r="CI694" s="129" t="s">
        <v>179</v>
      </c>
      <c r="CJ694" s="129">
        <v>7.4000000000000003E-3</v>
      </c>
      <c r="CK694" s="129" t="s">
        <v>179</v>
      </c>
      <c r="CL694" s="129">
        <v>1.15E-2</v>
      </c>
      <c r="CM694" s="129" t="s">
        <v>179</v>
      </c>
      <c r="CN694" s="129">
        <v>3.8999999999999998E-3</v>
      </c>
      <c r="CO694" s="129" t="s">
        <v>179</v>
      </c>
      <c r="CP694" s="129">
        <v>8.0000000000000004E-4</v>
      </c>
      <c r="CQ694" s="129" t="s">
        <v>179</v>
      </c>
      <c r="CR694" s="129">
        <v>3.3E-3</v>
      </c>
      <c r="CS694" s="129" t="s">
        <v>179</v>
      </c>
      <c r="CT694" s="129">
        <v>1.9E-3</v>
      </c>
      <c r="CU694" s="129" t="s">
        <v>18</v>
      </c>
      <c r="CV694" s="129"/>
      <c r="CW694" s="129" t="s">
        <v>18</v>
      </c>
      <c r="CX694" s="129"/>
      <c r="CY694" s="129" t="s">
        <v>179</v>
      </c>
      <c r="CZ694" s="129">
        <v>5.9999999999999995E-4</v>
      </c>
      <c r="DA694" s="129" t="s">
        <v>179</v>
      </c>
      <c r="DB694" s="129">
        <v>5.9999999999999995E-4</v>
      </c>
      <c r="DC694" s="129" t="s">
        <v>179</v>
      </c>
      <c r="DD694" s="129">
        <v>5.9999999999999995E-4</v>
      </c>
      <c r="DE694" s="129" t="s">
        <v>179</v>
      </c>
      <c r="DF694" s="129">
        <v>5.9999999999999995E-4</v>
      </c>
      <c r="DG694" s="129" t="s">
        <v>179</v>
      </c>
      <c r="DH694" s="129">
        <v>4.0000000000000002E-4</v>
      </c>
      <c r="DI694" s="129" t="s">
        <v>179</v>
      </c>
      <c r="DJ694" s="129">
        <v>4.0000000000000002E-4</v>
      </c>
      <c r="DK694" s="129" t="s">
        <v>4732</v>
      </c>
      <c r="DL694" s="129" t="s">
        <v>59</v>
      </c>
      <c r="DM694" s="129"/>
      <c r="DN694" s="129"/>
      <c r="DO694" s="130"/>
      <c r="DS694" s="129">
        <v>60</v>
      </c>
      <c r="DT694" s="129" t="s">
        <v>5986</v>
      </c>
      <c r="DW694" t="s">
        <v>5476</v>
      </c>
    </row>
    <row r="695" spans="1:127">
      <c r="A695" s="127">
        <v>483</v>
      </c>
      <c r="B695" s="128">
        <v>44761.839583333334</v>
      </c>
      <c r="C695" s="129" t="s">
        <v>52</v>
      </c>
      <c r="D695" s="129">
        <v>0</v>
      </c>
      <c r="E695" s="129">
        <v>0</v>
      </c>
      <c r="F695" s="129">
        <v>0</v>
      </c>
      <c r="G695" s="129" t="s">
        <v>54</v>
      </c>
      <c r="H695" s="129" t="s">
        <v>55</v>
      </c>
      <c r="I695" s="129" t="s">
        <v>55</v>
      </c>
      <c r="J695" s="129" t="s">
        <v>55</v>
      </c>
      <c r="K695" s="129" t="s">
        <v>18</v>
      </c>
      <c r="L695" s="129">
        <v>90</v>
      </c>
      <c r="M695" s="129" t="s">
        <v>173</v>
      </c>
      <c r="N695" s="129">
        <v>0</v>
      </c>
      <c r="O695" s="129" t="s">
        <v>173</v>
      </c>
      <c r="P695" s="129">
        <v>0</v>
      </c>
      <c r="Q695" s="129" t="s">
        <v>173</v>
      </c>
      <c r="R695" s="129">
        <v>0</v>
      </c>
      <c r="S695" s="129">
        <v>2</v>
      </c>
      <c r="T695" s="129" t="s">
        <v>174</v>
      </c>
      <c r="U695" s="129">
        <v>3.4</v>
      </c>
      <c r="V695" s="129">
        <v>0.65239999999999998</v>
      </c>
      <c r="W695" s="129" t="s">
        <v>4740</v>
      </c>
      <c r="X695" s="129">
        <v>0.34189999999999998</v>
      </c>
      <c r="Y695" s="129">
        <v>41.197299999999998</v>
      </c>
      <c r="Z695" s="129">
        <v>0.36709999999999998</v>
      </c>
      <c r="AA695" s="129" t="s">
        <v>261</v>
      </c>
      <c r="AB695" s="129">
        <v>1.54E-2</v>
      </c>
      <c r="AC695" s="129" t="s">
        <v>179</v>
      </c>
      <c r="AD695" s="129">
        <v>9.1999999999999998E-3</v>
      </c>
      <c r="AE695" s="129" t="s">
        <v>179</v>
      </c>
      <c r="AF695" s="129">
        <v>1.84E-2</v>
      </c>
      <c r="AG695" s="129">
        <v>0.14410000000000001</v>
      </c>
      <c r="AH695" s="129">
        <v>7.4999999999999997E-3</v>
      </c>
      <c r="AI695" s="129">
        <v>8.4715000000000007</v>
      </c>
      <c r="AJ695" s="129">
        <v>3.4200000000000001E-2</v>
      </c>
      <c r="AK695" s="129">
        <v>0.69989999999999997</v>
      </c>
      <c r="AL695" s="129">
        <v>8.3000000000000001E-3</v>
      </c>
      <c r="AM695" s="129" t="s">
        <v>1204</v>
      </c>
      <c r="AN695" s="129">
        <v>8.6E-3</v>
      </c>
      <c r="AO695" s="129" t="s">
        <v>280</v>
      </c>
      <c r="AP695" s="129">
        <v>3.7000000000000002E-3</v>
      </c>
      <c r="AQ695" s="129">
        <v>0.1047</v>
      </c>
      <c r="AR695" s="129">
        <v>4.7999999999999996E-3</v>
      </c>
      <c r="AS695" s="129" t="s">
        <v>4741</v>
      </c>
      <c r="AT695" s="129">
        <v>2.4400000000000002E-2</v>
      </c>
      <c r="AU695" s="129" t="s">
        <v>346</v>
      </c>
      <c r="AV695" s="129">
        <v>3.3999999999999998E-3</v>
      </c>
      <c r="AW695" s="129">
        <v>1.32E-2</v>
      </c>
      <c r="AX695" s="129">
        <v>1.1999999999999999E-3</v>
      </c>
      <c r="AY695" s="129" t="s">
        <v>365</v>
      </c>
      <c r="AZ695" s="129">
        <v>8.9999999999999998E-4</v>
      </c>
      <c r="BA695" s="129">
        <v>5.8999999999999999E-3</v>
      </c>
      <c r="BB695" s="129">
        <v>6.9999999999999999E-4</v>
      </c>
      <c r="BC695" s="129" t="s">
        <v>406</v>
      </c>
      <c r="BD695" s="129">
        <v>5.0000000000000001E-4</v>
      </c>
      <c r="BE695" s="129" t="s">
        <v>179</v>
      </c>
      <c r="BF695" s="129">
        <v>2.9999999999999997E-4</v>
      </c>
      <c r="BG695" s="129" t="s">
        <v>179</v>
      </c>
      <c r="BH695" s="129">
        <v>1E-4</v>
      </c>
      <c r="BI695" s="129" t="s">
        <v>318</v>
      </c>
      <c r="BJ695" s="129">
        <v>2.0000000000000001E-4</v>
      </c>
      <c r="BK695" s="129">
        <v>1.09E-2</v>
      </c>
      <c r="BL695" s="129">
        <v>5.0000000000000001E-4</v>
      </c>
      <c r="BM695" s="129">
        <v>2.8E-3</v>
      </c>
      <c r="BN695" s="129">
        <v>2.9999999999999997E-4</v>
      </c>
      <c r="BO695" s="129" t="s">
        <v>363</v>
      </c>
      <c r="BP695" s="129">
        <v>5.9999999999999995E-4</v>
      </c>
      <c r="BQ695" s="129" t="s">
        <v>179</v>
      </c>
      <c r="BR695" s="129">
        <v>2.9999999999999997E-4</v>
      </c>
      <c r="BS695" s="129" t="s">
        <v>179</v>
      </c>
      <c r="BT695" s="129">
        <v>2.9999999999999997E-4</v>
      </c>
      <c r="BU695" s="129" t="s">
        <v>179</v>
      </c>
      <c r="BV695" s="129">
        <v>6.9999999999999999E-4</v>
      </c>
      <c r="BW695" s="129" t="s">
        <v>285</v>
      </c>
      <c r="BX695" s="129">
        <v>8.0000000000000004E-4</v>
      </c>
      <c r="BY695" s="129" t="s">
        <v>18</v>
      </c>
      <c r="BZ695" s="129"/>
      <c r="CA695" s="129" t="s">
        <v>304</v>
      </c>
      <c r="CB695" s="129">
        <v>8.0000000000000004E-4</v>
      </c>
      <c r="CC695" s="129" t="s">
        <v>179</v>
      </c>
      <c r="CD695" s="129">
        <v>2E-3</v>
      </c>
      <c r="CE695" s="129" t="s">
        <v>179</v>
      </c>
      <c r="CF695" s="129">
        <v>2.3E-3</v>
      </c>
      <c r="CG695" s="129" t="s">
        <v>216</v>
      </c>
      <c r="CH695" s="129">
        <v>1E-4</v>
      </c>
      <c r="CI695" s="129" t="s">
        <v>179</v>
      </c>
      <c r="CJ695" s="129">
        <v>6.7000000000000002E-3</v>
      </c>
      <c r="CK695" s="129" t="s">
        <v>179</v>
      </c>
      <c r="CL695" s="129">
        <v>1.0800000000000001E-2</v>
      </c>
      <c r="CM695" s="129" t="s">
        <v>548</v>
      </c>
      <c r="CN695" s="129">
        <v>3.3E-3</v>
      </c>
      <c r="CO695" s="129" t="s">
        <v>179</v>
      </c>
      <c r="CP695" s="129">
        <v>8.9999999999999998E-4</v>
      </c>
      <c r="CQ695" s="129" t="s">
        <v>179</v>
      </c>
      <c r="CR695" s="129">
        <v>3.2000000000000002E-3</v>
      </c>
      <c r="CS695" s="129" t="s">
        <v>179</v>
      </c>
      <c r="CT695" s="129">
        <v>1.8E-3</v>
      </c>
      <c r="CU695" s="129" t="s">
        <v>18</v>
      </c>
      <c r="CV695" s="129"/>
      <c r="CW695" s="129" t="s">
        <v>18</v>
      </c>
      <c r="CX695" s="129"/>
      <c r="CY695" s="129" t="s">
        <v>179</v>
      </c>
      <c r="CZ695" s="129">
        <v>5.9999999999999995E-4</v>
      </c>
      <c r="DA695" s="129" t="s">
        <v>179</v>
      </c>
      <c r="DB695" s="129">
        <v>5.0000000000000001E-4</v>
      </c>
      <c r="DC695" s="129" t="s">
        <v>179</v>
      </c>
      <c r="DD695" s="129">
        <v>5.0000000000000001E-4</v>
      </c>
      <c r="DE695" s="129" t="s">
        <v>179</v>
      </c>
      <c r="DF695" s="129">
        <v>5.9999999999999995E-4</v>
      </c>
      <c r="DG695" s="129" t="s">
        <v>179</v>
      </c>
      <c r="DH695" s="129">
        <v>4.0000000000000002E-4</v>
      </c>
      <c r="DI695" s="129" t="s">
        <v>179</v>
      </c>
      <c r="DJ695" s="129">
        <v>2.9999999999999997E-4</v>
      </c>
      <c r="DK695" s="129" t="s">
        <v>4732</v>
      </c>
      <c r="DL695" s="129" t="s">
        <v>59</v>
      </c>
      <c r="DM695" s="129"/>
      <c r="DN695" s="129"/>
      <c r="DO695" s="130"/>
      <c r="DS695" s="129">
        <v>80</v>
      </c>
      <c r="DT695" s="129" t="s">
        <v>5994</v>
      </c>
      <c r="DW695" t="s">
        <v>5477</v>
      </c>
    </row>
    <row r="696" spans="1:127">
      <c r="A696" s="127">
        <v>486</v>
      </c>
      <c r="B696" s="128">
        <v>44762.009722222225</v>
      </c>
      <c r="C696" s="129" t="s">
        <v>52</v>
      </c>
      <c r="D696" s="129">
        <v>0</v>
      </c>
      <c r="E696" s="129">
        <v>0</v>
      </c>
      <c r="F696" s="129">
        <v>0</v>
      </c>
      <c r="G696" s="129" t="s">
        <v>54</v>
      </c>
      <c r="H696" s="129" t="s">
        <v>55</v>
      </c>
      <c r="I696" s="129" t="s">
        <v>55</v>
      </c>
      <c r="J696" s="129" t="s">
        <v>55</v>
      </c>
      <c r="K696" s="129" t="s">
        <v>18</v>
      </c>
      <c r="L696" s="129">
        <v>90</v>
      </c>
      <c r="M696" s="129" t="s">
        <v>173</v>
      </c>
      <c r="N696" s="129">
        <v>0</v>
      </c>
      <c r="O696" s="129" t="s">
        <v>173</v>
      </c>
      <c r="P696" s="129">
        <v>0</v>
      </c>
      <c r="Q696" s="129" t="s">
        <v>173</v>
      </c>
      <c r="R696" s="129">
        <v>0</v>
      </c>
      <c r="S696" s="129">
        <v>2</v>
      </c>
      <c r="T696" s="129" t="s">
        <v>174</v>
      </c>
      <c r="U696" s="129">
        <v>4.3269000000000002</v>
      </c>
      <c r="V696" s="129">
        <v>0.66949999999999998</v>
      </c>
      <c r="W696" s="129" t="s">
        <v>4742</v>
      </c>
      <c r="X696" s="129">
        <v>0.32419999999999999</v>
      </c>
      <c r="Y696" s="129">
        <v>40.118400000000001</v>
      </c>
      <c r="Z696" s="129">
        <v>0.3624</v>
      </c>
      <c r="AA696" s="129" t="s">
        <v>3010</v>
      </c>
      <c r="AB696" s="129">
        <v>1.54E-2</v>
      </c>
      <c r="AC696" s="129" t="s">
        <v>179</v>
      </c>
      <c r="AD696" s="129">
        <v>9.4999999999999998E-3</v>
      </c>
      <c r="AE696" s="129" t="s">
        <v>179</v>
      </c>
      <c r="AF696" s="129">
        <v>1.7500000000000002E-2</v>
      </c>
      <c r="AG696" s="129">
        <v>0.1545</v>
      </c>
      <c r="AH696" s="129">
        <v>7.6E-3</v>
      </c>
      <c r="AI696" s="129">
        <v>7.7652000000000001</v>
      </c>
      <c r="AJ696" s="129">
        <v>3.2800000000000003E-2</v>
      </c>
      <c r="AK696" s="129">
        <v>0.72609999999999997</v>
      </c>
      <c r="AL696" s="129">
        <v>8.5000000000000006E-3</v>
      </c>
      <c r="AM696" s="129" t="s">
        <v>1759</v>
      </c>
      <c r="AN696" s="129">
        <v>8.3000000000000001E-3</v>
      </c>
      <c r="AO696" s="129" t="s">
        <v>1672</v>
      </c>
      <c r="AP696" s="129">
        <v>4.1000000000000003E-3</v>
      </c>
      <c r="AQ696" s="129">
        <v>0.1196</v>
      </c>
      <c r="AR696" s="129">
        <v>5.1999999999999998E-3</v>
      </c>
      <c r="AS696" s="129" t="s">
        <v>4743</v>
      </c>
      <c r="AT696" s="129">
        <v>2.5899999999999999E-2</v>
      </c>
      <c r="AU696" s="129" t="s">
        <v>548</v>
      </c>
      <c r="AV696" s="129">
        <v>3.7000000000000002E-3</v>
      </c>
      <c r="AW696" s="129">
        <v>8.6999999999999994E-3</v>
      </c>
      <c r="AX696" s="129">
        <v>1E-3</v>
      </c>
      <c r="AY696" s="129" t="s">
        <v>316</v>
      </c>
      <c r="AZ696" s="129">
        <v>6.9999999999999999E-4</v>
      </c>
      <c r="BA696" s="129">
        <v>6.3E-3</v>
      </c>
      <c r="BB696" s="129">
        <v>6.9999999999999999E-4</v>
      </c>
      <c r="BC696" s="129" t="s">
        <v>285</v>
      </c>
      <c r="BD696" s="129">
        <v>5.0000000000000001E-4</v>
      </c>
      <c r="BE696" s="129" t="s">
        <v>179</v>
      </c>
      <c r="BF696" s="129">
        <v>2.9999999999999997E-4</v>
      </c>
      <c r="BG696" s="129" t="s">
        <v>179</v>
      </c>
      <c r="BH696" s="129">
        <v>1E-4</v>
      </c>
      <c r="BI696" s="129" t="s">
        <v>318</v>
      </c>
      <c r="BJ696" s="129">
        <v>2.0000000000000001E-4</v>
      </c>
      <c r="BK696" s="129">
        <v>1.0200000000000001E-2</v>
      </c>
      <c r="BL696" s="129">
        <v>5.0000000000000001E-4</v>
      </c>
      <c r="BM696" s="129">
        <v>3.0000000000000001E-3</v>
      </c>
      <c r="BN696" s="129">
        <v>2.9999999999999997E-4</v>
      </c>
      <c r="BO696" s="129" t="s">
        <v>244</v>
      </c>
      <c r="BP696" s="129">
        <v>5.0000000000000001E-4</v>
      </c>
      <c r="BQ696" s="129" t="s">
        <v>179</v>
      </c>
      <c r="BR696" s="129">
        <v>2.9999999999999997E-4</v>
      </c>
      <c r="BS696" s="129" t="s">
        <v>179</v>
      </c>
      <c r="BT696" s="129">
        <v>4.0000000000000002E-4</v>
      </c>
      <c r="BU696" s="129" t="s">
        <v>179</v>
      </c>
      <c r="BV696" s="129">
        <v>6.9999999999999999E-4</v>
      </c>
      <c r="BW696" s="129" t="s">
        <v>18</v>
      </c>
      <c r="BX696" s="129"/>
      <c r="BY696" s="129" t="s">
        <v>179</v>
      </c>
      <c r="BZ696" s="129">
        <v>1.1000000000000001E-3</v>
      </c>
      <c r="CA696" s="129" t="s">
        <v>179</v>
      </c>
      <c r="CB696" s="129">
        <v>8.0000000000000004E-4</v>
      </c>
      <c r="CC696" s="129" t="s">
        <v>179</v>
      </c>
      <c r="CD696" s="129">
        <v>2.0999999999999999E-3</v>
      </c>
      <c r="CE696" s="129" t="s">
        <v>179</v>
      </c>
      <c r="CF696" s="129">
        <v>2.3E-3</v>
      </c>
      <c r="CG696" s="129" t="s">
        <v>216</v>
      </c>
      <c r="CH696" s="129">
        <v>1E-4</v>
      </c>
      <c r="CI696" s="129" t="s">
        <v>179</v>
      </c>
      <c r="CJ696" s="129">
        <v>7.3000000000000001E-3</v>
      </c>
      <c r="CK696" s="129" t="s">
        <v>864</v>
      </c>
      <c r="CL696" s="129">
        <v>1.12E-2</v>
      </c>
      <c r="CM696" s="129" t="s">
        <v>179</v>
      </c>
      <c r="CN696" s="129">
        <v>3.5000000000000001E-3</v>
      </c>
      <c r="CO696" s="129" t="s">
        <v>179</v>
      </c>
      <c r="CP696" s="129">
        <v>8.9999999999999998E-4</v>
      </c>
      <c r="CQ696" s="129" t="s">
        <v>179</v>
      </c>
      <c r="CR696" s="129">
        <v>3.2000000000000002E-3</v>
      </c>
      <c r="CS696" s="129" t="s">
        <v>179</v>
      </c>
      <c r="CT696" s="129">
        <v>1.9E-3</v>
      </c>
      <c r="CU696" s="129" t="s">
        <v>18</v>
      </c>
      <c r="CV696" s="129"/>
      <c r="CW696" s="129" t="s">
        <v>18</v>
      </c>
      <c r="CX696" s="129"/>
      <c r="CY696" s="129" t="s">
        <v>179</v>
      </c>
      <c r="CZ696" s="129">
        <v>5.9999999999999995E-4</v>
      </c>
      <c r="DA696" s="129" t="s">
        <v>179</v>
      </c>
      <c r="DB696" s="129">
        <v>5.0000000000000001E-4</v>
      </c>
      <c r="DC696" s="129" t="s">
        <v>179</v>
      </c>
      <c r="DD696" s="129">
        <v>5.0000000000000001E-4</v>
      </c>
      <c r="DE696" s="129" t="s">
        <v>179</v>
      </c>
      <c r="DF696" s="129">
        <v>5.9999999999999995E-4</v>
      </c>
      <c r="DG696" s="129" t="s">
        <v>179</v>
      </c>
      <c r="DH696" s="129">
        <v>4.0000000000000002E-4</v>
      </c>
      <c r="DI696" s="129" t="s">
        <v>179</v>
      </c>
      <c r="DJ696" s="129">
        <v>4.0000000000000002E-4</v>
      </c>
      <c r="DK696" s="129" t="s">
        <v>4744</v>
      </c>
      <c r="DL696" s="129" t="s">
        <v>59</v>
      </c>
      <c r="DM696" s="129"/>
      <c r="DN696" s="129"/>
      <c r="DO696" s="130"/>
      <c r="DS696" s="129">
        <v>6</v>
      </c>
      <c r="DT696" s="129" t="s">
        <v>5984</v>
      </c>
      <c r="DW696" t="s">
        <v>5478</v>
      </c>
    </row>
    <row r="697" spans="1:127">
      <c r="A697" s="127">
        <v>487</v>
      </c>
      <c r="B697" s="128">
        <v>44762.01666666667</v>
      </c>
      <c r="C697" s="129" t="s">
        <v>52</v>
      </c>
      <c r="D697" s="129">
        <v>0</v>
      </c>
      <c r="E697" s="129">
        <v>0</v>
      </c>
      <c r="F697" s="129">
        <v>0</v>
      </c>
      <c r="G697" s="129" t="s">
        <v>54</v>
      </c>
      <c r="H697" s="129" t="s">
        <v>55</v>
      </c>
      <c r="I697" s="129" t="s">
        <v>55</v>
      </c>
      <c r="J697" s="129" t="s">
        <v>55</v>
      </c>
      <c r="K697" s="129" t="s">
        <v>18</v>
      </c>
      <c r="L697" s="129">
        <v>90</v>
      </c>
      <c r="M697" s="129" t="s">
        <v>173</v>
      </c>
      <c r="N697" s="129">
        <v>0</v>
      </c>
      <c r="O697" s="129" t="s">
        <v>173</v>
      </c>
      <c r="P697" s="129">
        <v>0</v>
      </c>
      <c r="Q697" s="129" t="s">
        <v>173</v>
      </c>
      <c r="R697" s="129">
        <v>0</v>
      </c>
      <c r="S697" s="129">
        <v>2</v>
      </c>
      <c r="T697" s="129" t="s">
        <v>174</v>
      </c>
      <c r="U697" s="129">
        <v>4.1912000000000003</v>
      </c>
      <c r="V697" s="129">
        <v>0.67410000000000003</v>
      </c>
      <c r="W697" s="129" t="s">
        <v>4745</v>
      </c>
      <c r="X697" s="129">
        <v>0.34139999999999998</v>
      </c>
      <c r="Y697" s="129">
        <v>41.989800000000002</v>
      </c>
      <c r="Z697" s="129">
        <v>0.37209999999999999</v>
      </c>
      <c r="AA697" s="129" t="s">
        <v>748</v>
      </c>
      <c r="AB697" s="129">
        <v>1.54E-2</v>
      </c>
      <c r="AC697" s="129" t="s">
        <v>179</v>
      </c>
      <c r="AD697" s="129">
        <v>9.1999999999999998E-3</v>
      </c>
      <c r="AE697" s="129" t="s">
        <v>179</v>
      </c>
      <c r="AF697" s="129">
        <v>1.77E-2</v>
      </c>
      <c r="AG697" s="129">
        <v>0.15709999999999999</v>
      </c>
      <c r="AH697" s="129">
        <v>7.6E-3</v>
      </c>
      <c r="AI697" s="129">
        <v>8.2256999999999998</v>
      </c>
      <c r="AJ697" s="129">
        <v>3.3700000000000001E-2</v>
      </c>
      <c r="AK697" s="129">
        <v>0.73960000000000004</v>
      </c>
      <c r="AL697" s="129">
        <v>8.5000000000000006E-3</v>
      </c>
      <c r="AM697" s="129" t="s">
        <v>2293</v>
      </c>
      <c r="AN697" s="129">
        <v>8.6999999999999994E-3</v>
      </c>
      <c r="AO697" s="129" t="s">
        <v>871</v>
      </c>
      <c r="AP697" s="129">
        <v>4.1999999999999997E-3</v>
      </c>
      <c r="AQ697" s="129">
        <v>0.11360000000000001</v>
      </c>
      <c r="AR697" s="129">
        <v>5.0000000000000001E-3</v>
      </c>
      <c r="AS697" s="129" t="s">
        <v>4746</v>
      </c>
      <c r="AT697" s="129">
        <v>2.5499999999999998E-2</v>
      </c>
      <c r="AU697" s="129" t="s">
        <v>1118</v>
      </c>
      <c r="AV697" s="129">
        <v>3.5999999999999999E-3</v>
      </c>
      <c r="AW697" s="129">
        <v>1.11E-2</v>
      </c>
      <c r="AX697" s="129">
        <v>1.1000000000000001E-3</v>
      </c>
      <c r="AY697" s="129" t="s">
        <v>650</v>
      </c>
      <c r="AZ697" s="129">
        <v>8.0000000000000004E-4</v>
      </c>
      <c r="BA697" s="129">
        <v>5.5999999999999999E-3</v>
      </c>
      <c r="BB697" s="129">
        <v>6.9999999999999999E-4</v>
      </c>
      <c r="BC697" s="129" t="s">
        <v>191</v>
      </c>
      <c r="BD697" s="129">
        <v>5.0000000000000001E-4</v>
      </c>
      <c r="BE697" s="129" t="s">
        <v>179</v>
      </c>
      <c r="BF697" s="129">
        <v>2.9999999999999997E-4</v>
      </c>
      <c r="BG697" s="129" t="s">
        <v>246</v>
      </c>
      <c r="BH697" s="129">
        <v>1E-4</v>
      </c>
      <c r="BI697" s="129" t="s">
        <v>286</v>
      </c>
      <c r="BJ697" s="129">
        <v>2.0000000000000001E-4</v>
      </c>
      <c r="BK697" s="129">
        <v>1.0999999999999999E-2</v>
      </c>
      <c r="BL697" s="129">
        <v>5.0000000000000001E-4</v>
      </c>
      <c r="BM697" s="129">
        <v>2.8999999999999998E-3</v>
      </c>
      <c r="BN697" s="129">
        <v>2.9999999999999997E-4</v>
      </c>
      <c r="BO697" s="129" t="s">
        <v>349</v>
      </c>
      <c r="BP697" s="129">
        <v>5.0000000000000001E-4</v>
      </c>
      <c r="BQ697" s="129" t="s">
        <v>179</v>
      </c>
      <c r="BR697" s="129">
        <v>2.9999999999999997E-4</v>
      </c>
      <c r="BS697" s="129" t="s">
        <v>179</v>
      </c>
      <c r="BT697" s="129">
        <v>2.9999999999999997E-4</v>
      </c>
      <c r="BU697" s="129" t="s">
        <v>179</v>
      </c>
      <c r="BV697" s="129">
        <v>5.9999999999999995E-4</v>
      </c>
      <c r="BW697" s="129" t="s">
        <v>733</v>
      </c>
      <c r="BX697" s="129">
        <v>8.0000000000000004E-4</v>
      </c>
      <c r="BY697" s="129" t="s">
        <v>18</v>
      </c>
      <c r="BZ697" s="129"/>
      <c r="CA697" s="129" t="s">
        <v>245</v>
      </c>
      <c r="CB697" s="129">
        <v>8.0000000000000004E-4</v>
      </c>
      <c r="CC697" s="129" t="s">
        <v>179</v>
      </c>
      <c r="CD697" s="129">
        <v>2E-3</v>
      </c>
      <c r="CE697" s="129" t="s">
        <v>179</v>
      </c>
      <c r="CF697" s="129">
        <v>2.3E-3</v>
      </c>
      <c r="CG697" s="129" t="s">
        <v>216</v>
      </c>
      <c r="CH697" s="129">
        <v>1E-4</v>
      </c>
      <c r="CI697" s="129" t="s">
        <v>190</v>
      </c>
      <c r="CJ697" s="129">
        <v>6.7000000000000002E-3</v>
      </c>
      <c r="CK697" s="129" t="s">
        <v>179</v>
      </c>
      <c r="CL697" s="129">
        <v>1.09E-2</v>
      </c>
      <c r="CM697" s="129" t="s">
        <v>179</v>
      </c>
      <c r="CN697" s="129">
        <v>2.8999999999999998E-3</v>
      </c>
      <c r="CO697" s="129" t="s">
        <v>179</v>
      </c>
      <c r="CP697" s="129">
        <v>8.0000000000000004E-4</v>
      </c>
      <c r="CQ697" s="129" t="s">
        <v>179</v>
      </c>
      <c r="CR697" s="129">
        <v>3.2000000000000002E-3</v>
      </c>
      <c r="CS697" s="129" t="s">
        <v>179</v>
      </c>
      <c r="CT697" s="129">
        <v>1.9E-3</v>
      </c>
      <c r="CU697" s="129" t="s">
        <v>18</v>
      </c>
      <c r="CV697" s="129"/>
      <c r="CW697" s="129" t="s">
        <v>18</v>
      </c>
      <c r="CX697" s="129"/>
      <c r="CY697" s="129" t="s">
        <v>179</v>
      </c>
      <c r="CZ697" s="129">
        <v>5.0000000000000001E-4</v>
      </c>
      <c r="DA697" s="129" t="s">
        <v>179</v>
      </c>
      <c r="DB697" s="129">
        <v>5.9999999999999995E-4</v>
      </c>
      <c r="DC697" s="129" t="s">
        <v>179</v>
      </c>
      <c r="DD697" s="129">
        <v>5.9999999999999995E-4</v>
      </c>
      <c r="DE697" s="129" t="s">
        <v>179</v>
      </c>
      <c r="DF697" s="129">
        <v>5.0000000000000001E-4</v>
      </c>
      <c r="DG697" s="129" t="s">
        <v>179</v>
      </c>
      <c r="DH697" s="129">
        <v>4.0000000000000002E-4</v>
      </c>
      <c r="DI697" s="129" t="s">
        <v>179</v>
      </c>
      <c r="DJ697" s="129">
        <v>2.9999999999999997E-4</v>
      </c>
      <c r="DK697" s="129" t="s">
        <v>4744</v>
      </c>
      <c r="DL697" s="129" t="s">
        <v>59</v>
      </c>
      <c r="DM697" s="129"/>
      <c r="DN697" s="129"/>
      <c r="DO697" s="130"/>
      <c r="DS697" s="129">
        <v>17</v>
      </c>
      <c r="DT697" s="129" t="s">
        <v>5981</v>
      </c>
      <c r="DW697" t="s">
        <v>5479</v>
      </c>
    </row>
    <row r="698" spans="1:127">
      <c r="A698" s="127">
        <v>488</v>
      </c>
      <c r="B698" s="128">
        <v>44762.018750000003</v>
      </c>
      <c r="C698" s="129" t="s">
        <v>52</v>
      </c>
      <c r="D698" s="129">
        <v>0</v>
      </c>
      <c r="E698" s="129">
        <v>0</v>
      </c>
      <c r="F698" s="129">
        <v>0</v>
      </c>
      <c r="G698" s="129" t="s">
        <v>54</v>
      </c>
      <c r="H698" s="129" t="s">
        <v>55</v>
      </c>
      <c r="I698" s="129" t="s">
        <v>55</v>
      </c>
      <c r="J698" s="129" t="s">
        <v>55</v>
      </c>
      <c r="K698" s="129" t="s">
        <v>18</v>
      </c>
      <c r="L698" s="129">
        <v>90</v>
      </c>
      <c r="M698" s="129" t="s">
        <v>173</v>
      </c>
      <c r="N698" s="129">
        <v>0</v>
      </c>
      <c r="O698" s="129" t="s">
        <v>173</v>
      </c>
      <c r="P698" s="129">
        <v>0</v>
      </c>
      <c r="Q698" s="129" t="s">
        <v>173</v>
      </c>
      <c r="R698" s="129">
        <v>0</v>
      </c>
      <c r="S698" s="129">
        <v>2</v>
      </c>
      <c r="T698" s="129" t="s">
        <v>174</v>
      </c>
      <c r="U698" s="129">
        <v>4.3041</v>
      </c>
      <c r="V698" s="129">
        <v>0.67130000000000001</v>
      </c>
      <c r="W698" s="129" t="s">
        <v>4747</v>
      </c>
      <c r="X698" s="129">
        <v>0.33589999999999998</v>
      </c>
      <c r="Y698" s="129">
        <v>41.970700000000001</v>
      </c>
      <c r="Z698" s="129">
        <v>0.37290000000000001</v>
      </c>
      <c r="AA698" s="129" t="s">
        <v>631</v>
      </c>
      <c r="AB698" s="129">
        <v>1.5800000000000002E-2</v>
      </c>
      <c r="AC698" s="129" t="s">
        <v>179</v>
      </c>
      <c r="AD698" s="129">
        <v>9.2999999999999992E-3</v>
      </c>
      <c r="AE698" s="129" t="s">
        <v>179</v>
      </c>
      <c r="AF698" s="129">
        <v>1.7600000000000001E-2</v>
      </c>
      <c r="AG698" s="129">
        <v>0.1588</v>
      </c>
      <c r="AH698" s="129">
        <v>7.7999999999999996E-3</v>
      </c>
      <c r="AI698" s="129">
        <v>7.8548</v>
      </c>
      <c r="AJ698" s="129">
        <v>3.3000000000000002E-2</v>
      </c>
      <c r="AK698" s="129">
        <v>0.78569999999999995</v>
      </c>
      <c r="AL698" s="129">
        <v>8.6999999999999994E-3</v>
      </c>
      <c r="AM698" s="129" t="s">
        <v>430</v>
      </c>
      <c r="AN698" s="129">
        <v>8.8000000000000005E-3</v>
      </c>
      <c r="AO698" s="129" t="s">
        <v>374</v>
      </c>
      <c r="AP698" s="129">
        <v>3.8999999999999998E-3</v>
      </c>
      <c r="AQ698" s="129">
        <v>0.1222</v>
      </c>
      <c r="AR698" s="129">
        <v>5.1999999999999998E-3</v>
      </c>
      <c r="AS698" s="129" t="s">
        <v>4748</v>
      </c>
      <c r="AT698" s="129">
        <v>2.6499999999999999E-2</v>
      </c>
      <c r="AU698" s="129" t="s">
        <v>316</v>
      </c>
      <c r="AV698" s="129">
        <v>3.7000000000000002E-3</v>
      </c>
      <c r="AW698" s="129">
        <v>6.7000000000000002E-3</v>
      </c>
      <c r="AX698" s="129">
        <v>8.9999999999999998E-4</v>
      </c>
      <c r="AY698" s="129" t="s">
        <v>227</v>
      </c>
      <c r="AZ698" s="129">
        <v>6.9999999999999999E-4</v>
      </c>
      <c r="BA698" s="129">
        <v>6.8999999999999999E-3</v>
      </c>
      <c r="BB698" s="129">
        <v>6.9999999999999999E-4</v>
      </c>
      <c r="BC698" s="129" t="s">
        <v>285</v>
      </c>
      <c r="BD698" s="129">
        <v>5.0000000000000001E-4</v>
      </c>
      <c r="BE698" s="129" t="s">
        <v>179</v>
      </c>
      <c r="BF698" s="129">
        <v>2.9999999999999997E-4</v>
      </c>
      <c r="BG698" s="129" t="s">
        <v>179</v>
      </c>
      <c r="BH698" s="129">
        <v>1E-4</v>
      </c>
      <c r="BI698" s="129" t="s">
        <v>286</v>
      </c>
      <c r="BJ698" s="129">
        <v>2.0000000000000001E-4</v>
      </c>
      <c r="BK698" s="129">
        <v>1.0800000000000001E-2</v>
      </c>
      <c r="BL698" s="129">
        <v>5.0000000000000001E-4</v>
      </c>
      <c r="BM698" s="129">
        <v>3.2000000000000002E-3</v>
      </c>
      <c r="BN698" s="129">
        <v>2.9999999999999997E-4</v>
      </c>
      <c r="BO698" s="129" t="s">
        <v>242</v>
      </c>
      <c r="BP698" s="129">
        <v>5.0000000000000001E-4</v>
      </c>
      <c r="BQ698" s="129" t="s">
        <v>179</v>
      </c>
      <c r="BR698" s="129">
        <v>2.9999999999999997E-4</v>
      </c>
      <c r="BS698" s="129" t="s">
        <v>179</v>
      </c>
      <c r="BT698" s="129">
        <v>2.9999999999999997E-4</v>
      </c>
      <c r="BU698" s="129" t="s">
        <v>179</v>
      </c>
      <c r="BV698" s="129">
        <v>6.9999999999999999E-4</v>
      </c>
      <c r="BW698" s="129" t="s">
        <v>285</v>
      </c>
      <c r="BX698" s="129">
        <v>8.0000000000000004E-4</v>
      </c>
      <c r="BY698" s="129" t="s">
        <v>18</v>
      </c>
      <c r="BZ698" s="129"/>
      <c r="CA698" s="129" t="s">
        <v>179</v>
      </c>
      <c r="CB698" s="129">
        <v>8.0000000000000004E-4</v>
      </c>
      <c r="CC698" s="129" t="s">
        <v>179</v>
      </c>
      <c r="CD698" s="129">
        <v>2E-3</v>
      </c>
      <c r="CE698" s="129" t="s">
        <v>179</v>
      </c>
      <c r="CF698" s="129">
        <v>2.3E-3</v>
      </c>
      <c r="CG698" s="129" t="s">
        <v>216</v>
      </c>
      <c r="CH698" s="129">
        <v>1E-4</v>
      </c>
      <c r="CI698" s="129" t="s">
        <v>179</v>
      </c>
      <c r="CJ698" s="129">
        <v>6.7999999999999996E-3</v>
      </c>
      <c r="CK698" s="129" t="s">
        <v>179</v>
      </c>
      <c r="CL698" s="129">
        <v>1.0999999999999999E-2</v>
      </c>
      <c r="CM698" s="129" t="s">
        <v>515</v>
      </c>
      <c r="CN698" s="129">
        <v>2.7000000000000001E-3</v>
      </c>
      <c r="CO698" s="129" t="s">
        <v>179</v>
      </c>
      <c r="CP698" s="129">
        <v>8.0000000000000004E-4</v>
      </c>
      <c r="CQ698" s="129" t="s">
        <v>179</v>
      </c>
      <c r="CR698" s="129">
        <v>3.2000000000000002E-3</v>
      </c>
      <c r="CS698" s="129" t="s">
        <v>179</v>
      </c>
      <c r="CT698" s="129">
        <v>1.8E-3</v>
      </c>
      <c r="CU698" s="129" t="s">
        <v>18</v>
      </c>
      <c r="CV698" s="129"/>
      <c r="CW698" s="129" t="s">
        <v>179</v>
      </c>
      <c r="CX698" s="129">
        <v>5.9999999999999995E-4</v>
      </c>
      <c r="CY698" s="129" t="s">
        <v>179</v>
      </c>
      <c r="CZ698" s="129">
        <v>5.9999999999999995E-4</v>
      </c>
      <c r="DA698" s="129" t="s">
        <v>179</v>
      </c>
      <c r="DB698" s="129">
        <v>5.9999999999999995E-4</v>
      </c>
      <c r="DC698" s="129" t="s">
        <v>179</v>
      </c>
      <c r="DD698" s="129">
        <v>5.0000000000000001E-4</v>
      </c>
      <c r="DE698" s="129" t="s">
        <v>179</v>
      </c>
      <c r="DF698" s="129">
        <v>5.0000000000000001E-4</v>
      </c>
      <c r="DG698" s="129" t="s">
        <v>179</v>
      </c>
      <c r="DH698" s="129">
        <v>4.0000000000000002E-4</v>
      </c>
      <c r="DI698" s="129" t="s">
        <v>179</v>
      </c>
      <c r="DJ698" s="129">
        <v>2.9999999999999997E-4</v>
      </c>
      <c r="DK698" s="129" t="s">
        <v>4744</v>
      </c>
      <c r="DL698" s="129" t="s">
        <v>59</v>
      </c>
      <c r="DM698" s="129"/>
      <c r="DN698" s="129"/>
      <c r="DO698" s="130"/>
      <c r="DS698" s="129">
        <v>48</v>
      </c>
      <c r="DT698" s="129" t="s">
        <v>5980</v>
      </c>
      <c r="DW698" t="s">
        <v>5480</v>
      </c>
    </row>
    <row r="699" spans="1:127">
      <c r="A699" s="127">
        <v>489</v>
      </c>
      <c r="B699" s="128">
        <v>44762.022222222222</v>
      </c>
      <c r="C699" s="129" t="s">
        <v>52</v>
      </c>
      <c r="D699" s="129">
        <v>0</v>
      </c>
      <c r="E699" s="129">
        <v>0</v>
      </c>
      <c r="F699" s="129">
        <v>0</v>
      </c>
      <c r="G699" s="129" t="s">
        <v>54</v>
      </c>
      <c r="H699" s="129" t="s">
        <v>55</v>
      </c>
      <c r="I699" s="129" t="s">
        <v>55</v>
      </c>
      <c r="J699" s="129" t="s">
        <v>55</v>
      </c>
      <c r="K699" s="129" t="s">
        <v>18</v>
      </c>
      <c r="L699" s="129">
        <v>90</v>
      </c>
      <c r="M699" s="129" t="s">
        <v>173</v>
      </c>
      <c r="N699" s="129">
        <v>0</v>
      </c>
      <c r="O699" s="129" t="s">
        <v>173</v>
      </c>
      <c r="P699" s="129">
        <v>0</v>
      </c>
      <c r="Q699" s="129" t="s">
        <v>173</v>
      </c>
      <c r="R699" s="129">
        <v>0</v>
      </c>
      <c r="S699" s="129">
        <v>2</v>
      </c>
      <c r="T699" s="129" t="s">
        <v>174</v>
      </c>
      <c r="U699" s="129">
        <v>4.5989000000000004</v>
      </c>
      <c r="V699" s="129">
        <v>0.68510000000000004</v>
      </c>
      <c r="W699" s="129" t="s">
        <v>4749</v>
      </c>
      <c r="X699" s="129">
        <v>0.3463</v>
      </c>
      <c r="Y699" s="129">
        <v>42.584499999999998</v>
      </c>
      <c r="Z699" s="129">
        <v>0.37559999999999999</v>
      </c>
      <c r="AA699" s="129" t="s">
        <v>1973</v>
      </c>
      <c r="AB699" s="129">
        <v>1.5800000000000002E-2</v>
      </c>
      <c r="AC699" s="129" t="s">
        <v>179</v>
      </c>
      <c r="AD699" s="129">
        <v>9.1999999999999998E-3</v>
      </c>
      <c r="AE699" s="129" t="s">
        <v>179</v>
      </c>
      <c r="AF699" s="129">
        <v>1.72E-2</v>
      </c>
      <c r="AG699" s="129">
        <v>0.1108</v>
      </c>
      <c r="AH699" s="129">
        <v>7.1000000000000004E-3</v>
      </c>
      <c r="AI699" s="129">
        <v>8.1399000000000008</v>
      </c>
      <c r="AJ699" s="129">
        <v>3.3500000000000002E-2</v>
      </c>
      <c r="AK699" s="129">
        <v>0.7429</v>
      </c>
      <c r="AL699" s="129">
        <v>8.5000000000000006E-3</v>
      </c>
      <c r="AM699" s="129" t="s">
        <v>1282</v>
      </c>
      <c r="AN699" s="129">
        <v>8.6E-3</v>
      </c>
      <c r="AO699" s="129" t="s">
        <v>188</v>
      </c>
      <c r="AP699" s="129">
        <v>3.8999999999999998E-3</v>
      </c>
      <c r="AQ699" s="129">
        <v>0.11</v>
      </c>
      <c r="AR699" s="129">
        <v>4.8999999999999998E-3</v>
      </c>
      <c r="AS699" s="129" t="s">
        <v>4750</v>
      </c>
      <c r="AT699" s="129">
        <v>2.52E-2</v>
      </c>
      <c r="AU699" s="129" t="s">
        <v>284</v>
      </c>
      <c r="AV699" s="129">
        <v>3.5999999999999999E-3</v>
      </c>
      <c r="AW699" s="129">
        <v>1.12E-2</v>
      </c>
      <c r="AX699" s="129">
        <v>1.1000000000000001E-3</v>
      </c>
      <c r="AY699" s="129" t="s">
        <v>317</v>
      </c>
      <c r="AZ699" s="129">
        <v>8.0000000000000004E-4</v>
      </c>
      <c r="BA699" s="129">
        <v>5.5999999999999999E-3</v>
      </c>
      <c r="BB699" s="129">
        <v>6.9999999999999999E-4</v>
      </c>
      <c r="BC699" s="129" t="s">
        <v>245</v>
      </c>
      <c r="BD699" s="129">
        <v>5.0000000000000001E-4</v>
      </c>
      <c r="BE699" s="129" t="s">
        <v>179</v>
      </c>
      <c r="BF699" s="129">
        <v>2.9999999999999997E-4</v>
      </c>
      <c r="BG699" s="129" t="s">
        <v>179</v>
      </c>
      <c r="BH699" s="129">
        <v>1E-4</v>
      </c>
      <c r="BI699" s="129" t="s">
        <v>246</v>
      </c>
      <c r="BJ699" s="129">
        <v>2.0000000000000001E-4</v>
      </c>
      <c r="BK699" s="129">
        <v>1.0500000000000001E-2</v>
      </c>
      <c r="BL699" s="129">
        <v>5.0000000000000001E-4</v>
      </c>
      <c r="BM699" s="129">
        <v>2.8999999999999998E-3</v>
      </c>
      <c r="BN699" s="129">
        <v>2.9999999999999997E-4</v>
      </c>
      <c r="BO699" s="129" t="s">
        <v>193</v>
      </c>
      <c r="BP699" s="129">
        <v>5.0000000000000001E-4</v>
      </c>
      <c r="BQ699" s="129" t="s">
        <v>179</v>
      </c>
      <c r="BR699" s="129">
        <v>2.9999999999999997E-4</v>
      </c>
      <c r="BS699" s="129" t="s">
        <v>179</v>
      </c>
      <c r="BT699" s="129">
        <v>2.9999999999999997E-4</v>
      </c>
      <c r="BU699" s="129" t="s">
        <v>179</v>
      </c>
      <c r="BV699" s="129">
        <v>6.9999999999999999E-4</v>
      </c>
      <c r="BW699" s="129" t="s">
        <v>18</v>
      </c>
      <c r="BX699" s="129"/>
      <c r="BY699" s="129" t="s">
        <v>18</v>
      </c>
      <c r="BZ699" s="129"/>
      <c r="CA699" s="129" t="s">
        <v>179</v>
      </c>
      <c r="CB699" s="129">
        <v>8.0000000000000004E-4</v>
      </c>
      <c r="CC699" s="129" t="s">
        <v>179</v>
      </c>
      <c r="CD699" s="129">
        <v>2E-3</v>
      </c>
      <c r="CE699" s="129" t="s">
        <v>194</v>
      </c>
      <c r="CF699" s="129">
        <v>2.3E-3</v>
      </c>
      <c r="CG699" s="129" t="s">
        <v>179</v>
      </c>
      <c r="CH699" s="129">
        <v>1E-4</v>
      </c>
      <c r="CI699" s="129" t="s">
        <v>179</v>
      </c>
      <c r="CJ699" s="129">
        <v>6.7000000000000002E-3</v>
      </c>
      <c r="CK699" s="129" t="s">
        <v>179</v>
      </c>
      <c r="CL699" s="129">
        <v>1.0999999999999999E-2</v>
      </c>
      <c r="CM699" s="129" t="s">
        <v>179</v>
      </c>
      <c r="CN699" s="129">
        <v>2.5999999999999999E-3</v>
      </c>
      <c r="CO699" s="129" t="s">
        <v>179</v>
      </c>
      <c r="CP699" s="129">
        <v>8.0000000000000004E-4</v>
      </c>
      <c r="CQ699" s="129" t="s">
        <v>179</v>
      </c>
      <c r="CR699" s="129">
        <v>3.3999999999999998E-3</v>
      </c>
      <c r="CS699" s="129" t="s">
        <v>179</v>
      </c>
      <c r="CT699" s="129">
        <v>1.9E-3</v>
      </c>
      <c r="CU699" s="129" t="s">
        <v>18</v>
      </c>
      <c r="CV699" s="129"/>
      <c r="CW699" s="129" t="s">
        <v>179</v>
      </c>
      <c r="CX699" s="129">
        <v>5.9999999999999995E-4</v>
      </c>
      <c r="CY699" s="129" t="s">
        <v>179</v>
      </c>
      <c r="CZ699" s="129">
        <v>5.0000000000000001E-4</v>
      </c>
      <c r="DA699" s="129" t="s">
        <v>179</v>
      </c>
      <c r="DB699" s="129">
        <v>5.9999999999999995E-4</v>
      </c>
      <c r="DC699" s="129" t="s">
        <v>179</v>
      </c>
      <c r="DD699" s="129">
        <v>5.0000000000000001E-4</v>
      </c>
      <c r="DE699" s="129" t="s">
        <v>179</v>
      </c>
      <c r="DF699" s="129">
        <v>5.9999999999999995E-4</v>
      </c>
      <c r="DG699" s="129" t="s">
        <v>179</v>
      </c>
      <c r="DH699" s="129">
        <v>4.0000000000000002E-4</v>
      </c>
      <c r="DI699" s="129" t="s">
        <v>179</v>
      </c>
      <c r="DJ699" s="129">
        <v>2.9999999999999997E-4</v>
      </c>
      <c r="DK699" s="129" t="s">
        <v>4744</v>
      </c>
      <c r="DL699" s="129" t="s">
        <v>59</v>
      </c>
      <c r="DM699" s="129"/>
      <c r="DN699" s="129"/>
      <c r="DO699" s="130"/>
      <c r="DS699" s="129">
        <v>124</v>
      </c>
      <c r="DT699" s="129" t="s">
        <v>6037</v>
      </c>
      <c r="DW699" t="s">
        <v>5481</v>
      </c>
    </row>
    <row r="700" spans="1:127">
      <c r="A700" s="127">
        <v>490</v>
      </c>
      <c r="B700" s="128">
        <v>44762.030555555553</v>
      </c>
      <c r="C700" s="129" t="s">
        <v>52</v>
      </c>
      <c r="D700" s="129">
        <v>0</v>
      </c>
      <c r="E700" s="129">
        <v>0</v>
      </c>
      <c r="F700" s="129">
        <v>0</v>
      </c>
      <c r="G700" s="129" t="s">
        <v>54</v>
      </c>
      <c r="H700" s="129" t="s">
        <v>55</v>
      </c>
      <c r="I700" s="129" t="s">
        <v>55</v>
      </c>
      <c r="J700" s="129" t="s">
        <v>55</v>
      </c>
      <c r="K700" s="129" t="s">
        <v>18</v>
      </c>
      <c r="L700" s="129">
        <v>90</v>
      </c>
      <c r="M700" s="129" t="s">
        <v>173</v>
      </c>
      <c r="N700" s="129">
        <v>0</v>
      </c>
      <c r="O700" s="129" t="s">
        <v>173</v>
      </c>
      <c r="P700" s="129">
        <v>0</v>
      </c>
      <c r="Q700" s="129" t="s">
        <v>173</v>
      </c>
      <c r="R700" s="129">
        <v>0</v>
      </c>
      <c r="S700" s="129">
        <v>2</v>
      </c>
      <c r="T700" s="129" t="s">
        <v>174</v>
      </c>
      <c r="U700" s="129">
        <v>4.0114999999999998</v>
      </c>
      <c r="V700" s="129">
        <v>0.67130000000000001</v>
      </c>
      <c r="W700" s="129" t="s">
        <v>4751</v>
      </c>
      <c r="X700" s="129">
        <v>0.3246</v>
      </c>
      <c r="Y700" s="129">
        <v>38.451700000000002</v>
      </c>
      <c r="Z700" s="129">
        <v>0.35420000000000001</v>
      </c>
      <c r="AA700" s="129" t="s">
        <v>1930</v>
      </c>
      <c r="AB700" s="129">
        <v>1.54E-2</v>
      </c>
      <c r="AC700" s="129" t="s">
        <v>179</v>
      </c>
      <c r="AD700" s="129">
        <v>9.5999999999999992E-3</v>
      </c>
      <c r="AE700" s="129" t="s">
        <v>179</v>
      </c>
      <c r="AF700" s="129">
        <v>1.7600000000000001E-2</v>
      </c>
      <c r="AG700" s="129">
        <v>0.1002</v>
      </c>
      <c r="AH700" s="129">
        <v>7.1999999999999998E-3</v>
      </c>
      <c r="AI700" s="129">
        <v>7.7243000000000004</v>
      </c>
      <c r="AJ700" s="129">
        <v>3.27E-2</v>
      </c>
      <c r="AK700" s="129">
        <v>0.69259999999999999</v>
      </c>
      <c r="AL700" s="129">
        <v>8.3000000000000001E-3</v>
      </c>
      <c r="AM700" s="129" t="s">
        <v>685</v>
      </c>
      <c r="AN700" s="129">
        <v>8.3999999999999995E-3</v>
      </c>
      <c r="AO700" s="129" t="s">
        <v>634</v>
      </c>
      <c r="AP700" s="129">
        <v>3.8E-3</v>
      </c>
      <c r="AQ700" s="129">
        <v>0.1144</v>
      </c>
      <c r="AR700" s="129">
        <v>5.1000000000000004E-3</v>
      </c>
      <c r="AS700" s="129" t="s">
        <v>4752</v>
      </c>
      <c r="AT700" s="129">
        <v>2.6200000000000001E-2</v>
      </c>
      <c r="AU700" s="129" t="s">
        <v>229</v>
      </c>
      <c r="AV700" s="129">
        <v>3.7000000000000002E-3</v>
      </c>
      <c r="AW700" s="129">
        <v>5.1999999999999998E-3</v>
      </c>
      <c r="AX700" s="129">
        <v>8.9999999999999998E-4</v>
      </c>
      <c r="AY700" s="129" t="s">
        <v>418</v>
      </c>
      <c r="AZ700" s="129">
        <v>6.9999999999999999E-4</v>
      </c>
      <c r="BA700" s="129">
        <v>6.3E-3</v>
      </c>
      <c r="BB700" s="129">
        <v>6.9999999999999999E-4</v>
      </c>
      <c r="BC700" s="129" t="s">
        <v>406</v>
      </c>
      <c r="BD700" s="129">
        <v>5.0000000000000001E-4</v>
      </c>
      <c r="BE700" s="129" t="s">
        <v>179</v>
      </c>
      <c r="BF700" s="129">
        <v>2.9999999999999997E-4</v>
      </c>
      <c r="BG700" s="129" t="s">
        <v>179</v>
      </c>
      <c r="BH700" s="129">
        <v>1E-4</v>
      </c>
      <c r="BI700" s="129" t="s">
        <v>246</v>
      </c>
      <c r="BJ700" s="129">
        <v>2.0000000000000001E-4</v>
      </c>
      <c r="BK700" s="129">
        <v>1.0200000000000001E-2</v>
      </c>
      <c r="BL700" s="129">
        <v>5.0000000000000001E-4</v>
      </c>
      <c r="BM700" s="129">
        <v>2.8E-3</v>
      </c>
      <c r="BN700" s="129">
        <v>2.9999999999999997E-4</v>
      </c>
      <c r="BO700" s="129" t="s">
        <v>248</v>
      </c>
      <c r="BP700" s="129">
        <v>5.9999999999999995E-4</v>
      </c>
      <c r="BQ700" s="129" t="s">
        <v>179</v>
      </c>
      <c r="BR700" s="129">
        <v>2.9999999999999997E-4</v>
      </c>
      <c r="BS700" s="129" t="s">
        <v>179</v>
      </c>
      <c r="BT700" s="129">
        <v>4.0000000000000002E-4</v>
      </c>
      <c r="BU700" s="129" t="s">
        <v>179</v>
      </c>
      <c r="BV700" s="129">
        <v>5.9999999999999995E-4</v>
      </c>
      <c r="BW700" s="129" t="s">
        <v>18</v>
      </c>
      <c r="BX700" s="129"/>
      <c r="BY700" s="129" t="s">
        <v>179</v>
      </c>
      <c r="BZ700" s="129">
        <v>1.1000000000000001E-3</v>
      </c>
      <c r="CA700" s="129" t="s">
        <v>179</v>
      </c>
      <c r="CB700" s="129">
        <v>8.0000000000000004E-4</v>
      </c>
      <c r="CC700" s="129" t="s">
        <v>179</v>
      </c>
      <c r="CD700" s="129">
        <v>2.0999999999999999E-3</v>
      </c>
      <c r="CE700" s="129" t="s">
        <v>179</v>
      </c>
      <c r="CF700" s="129">
        <v>2.2000000000000001E-3</v>
      </c>
      <c r="CG700" s="129" t="s">
        <v>216</v>
      </c>
      <c r="CH700" s="129">
        <v>1E-4</v>
      </c>
      <c r="CI700" s="129" t="s">
        <v>179</v>
      </c>
      <c r="CJ700" s="129">
        <v>7.4999999999999997E-3</v>
      </c>
      <c r="CK700" s="129" t="s">
        <v>179</v>
      </c>
      <c r="CL700" s="129">
        <v>1.14E-2</v>
      </c>
      <c r="CM700" s="129" t="s">
        <v>179</v>
      </c>
      <c r="CN700" s="129">
        <v>4.4999999999999997E-3</v>
      </c>
      <c r="CO700" s="129" t="s">
        <v>179</v>
      </c>
      <c r="CP700" s="129">
        <v>8.0000000000000004E-4</v>
      </c>
      <c r="CQ700" s="129" t="s">
        <v>179</v>
      </c>
      <c r="CR700" s="129">
        <v>3.3999999999999998E-3</v>
      </c>
      <c r="CS700" s="129" t="s">
        <v>179</v>
      </c>
      <c r="CT700" s="129">
        <v>1.9E-3</v>
      </c>
      <c r="CU700" s="129" t="s">
        <v>18</v>
      </c>
      <c r="CV700" s="129"/>
      <c r="CW700" s="129" t="s">
        <v>179</v>
      </c>
      <c r="CX700" s="129">
        <v>5.9999999999999995E-4</v>
      </c>
      <c r="CY700" s="129" t="s">
        <v>179</v>
      </c>
      <c r="CZ700" s="129">
        <v>5.0000000000000001E-4</v>
      </c>
      <c r="DA700" s="129" t="s">
        <v>179</v>
      </c>
      <c r="DB700" s="129">
        <v>5.9999999999999995E-4</v>
      </c>
      <c r="DC700" s="129" t="s">
        <v>179</v>
      </c>
      <c r="DD700" s="129">
        <v>5.9999999999999995E-4</v>
      </c>
      <c r="DE700" s="129" t="s">
        <v>179</v>
      </c>
      <c r="DF700" s="129">
        <v>5.9999999999999995E-4</v>
      </c>
      <c r="DG700" s="129" t="s">
        <v>179</v>
      </c>
      <c r="DH700" s="129">
        <v>4.0000000000000002E-4</v>
      </c>
      <c r="DI700" s="129" t="s">
        <v>179</v>
      </c>
      <c r="DJ700" s="129">
        <v>4.0000000000000002E-4</v>
      </c>
      <c r="DK700" s="129" t="s">
        <v>4753</v>
      </c>
      <c r="DL700" s="129" t="s">
        <v>59</v>
      </c>
      <c r="DM700" s="129"/>
      <c r="DN700" s="129"/>
      <c r="DO700" s="130"/>
      <c r="DS700" s="129">
        <v>7</v>
      </c>
      <c r="DT700" s="129" t="s">
        <v>1596</v>
      </c>
      <c r="DW700" t="s">
        <v>5482</v>
      </c>
    </row>
    <row r="701" spans="1:127">
      <c r="A701" s="127">
        <v>491</v>
      </c>
      <c r="B701" s="128">
        <v>44762.031944444447</v>
      </c>
      <c r="C701" s="129" t="s">
        <v>52</v>
      </c>
      <c r="D701" s="129">
        <v>0</v>
      </c>
      <c r="E701" s="129">
        <v>0</v>
      </c>
      <c r="F701" s="129">
        <v>0</v>
      </c>
      <c r="G701" s="129" t="s">
        <v>54</v>
      </c>
      <c r="H701" s="129" t="s">
        <v>55</v>
      </c>
      <c r="I701" s="129" t="s">
        <v>55</v>
      </c>
      <c r="J701" s="129" t="s">
        <v>55</v>
      </c>
      <c r="K701" s="129" t="s">
        <v>18</v>
      </c>
      <c r="L701" s="129">
        <v>90</v>
      </c>
      <c r="M701" s="129" t="s">
        <v>173</v>
      </c>
      <c r="N701" s="129">
        <v>0</v>
      </c>
      <c r="O701" s="129" t="s">
        <v>173</v>
      </c>
      <c r="P701" s="129">
        <v>0</v>
      </c>
      <c r="Q701" s="129" t="s">
        <v>173</v>
      </c>
      <c r="R701" s="129">
        <v>0</v>
      </c>
      <c r="S701" s="129">
        <v>2</v>
      </c>
      <c r="T701" s="129" t="s">
        <v>174</v>
      </c>
      <c r="U701" s="129">
        <v>4.1231999999999998</v>
      </c>
      <c r="V701" s="129">
        <v>0.67449999999999999</v>
      </c>
      <c r="W701" s="129" t="s">
        <v>4754</v>
      </c>
      <c r="X701" s="129">
        <v>0.32019999999999998</v>
      </c>
      <c r="Y701" s="129">
        <v>40.716500000000003</v>
      </c>
      <c r="Z701" s="129">
        <v>0.36630000000000001</v>
      </c>
      <c r="AA701" s="129" t="s">
        <v>2993</v>
      </c>
      <c r="AB701" s="129">
        <v>1.5599999999999999E-2</v>
      </c>
      <c r="AC701" s="129" t="s">
        <v>179</v>
      </c>
      <c r="AD701" s="129">
        <v>9.4000000000000004E-3</v>
      </c>
      <c r="AE701" s="129" t="s">
        <v>179</v>
      </c>
      <c r="AF701" s="129">
        <v>1.7000000000000001E-2</v>
      </c>
      <c r="AG701" s="129">
        <v>0.12429999999999999</v>
      </c>
      <c r="AH701" s="129">
        <v>7.3000000000000001E-3</v>
      </c>
      <c r="AI701" s="129">
        <v>7.6662999999999997</v>
      </c>
      <c r="AJ701" s="129">
        <v>3.27E-2</v>
      </c>
      <c r="AK701" s="129">
        <v>0.79600000000000004</v>
      </c>
      <c r="AL701" s="129">
        <v>8.8000000000000005E-3</v>
      </c>
      <c r="AM701" s="129" t="s">
        <v>261</v>
      </c>
      <c r="AN701" s="129">
        <v>8.8000000000000005E-3</v>
      </c>
      <c r="AO701" s="129" t="s">
        <v>1658</v>
      </c>
      <c r="AP701" s="129">
        <v>4.1999999999999997E-3</v>
      </c>
      <c r="AQ701" s="129">
        <v>0.12479999999999999</v>
      </c>
      <c r="AR701" s="129">
        <v>5.3E-3</v>
      </c>
      <c r="AS701" s="129" t="s">
        <v>4755</v>
      </c>
      <c r="AT701" s="129">
        <v>2.7400000000000001E-2</v>
      </c>
      <c r="AU701" s="129" t="s">
        <v>614</v>
      </c>
      <c r="AV701" s="129">
        <v>3.8E-3</v>
      </c>
      <c r="AW701" s="129">
        <v>8.3999999999999995E-3</v>
      </c>
      <c r="AX701" s="129">
        <v>1E-3</v>
      </c>
      <c r="AY701" s="129" t="s">
        <v>345</v>
      </c>
      <c r="AZ701" s="129">
        <v>6.9999999999999999E-4</v>
      </c>
      <c r="BA701" s="129">
        <v>6.7000000000000002E-3</v>
      </c>
      <c r="BB701" s="129">
        <v>6.9999999999999999E-4</v>
      </c>
      <c r="BC701" s="129" t="s">
        <v>267</v>
      </c>
      <c r="BD701" s="129">
        <v>5.0000000000000001E-4</v>
      </c>
      <c r="BE701" s="129" t="s">
        <v>179</v>
      </c>
      <c r="BF701" s="129">
        <v>2.9999999999999997E-4</v>
      </c>
      <c r="BG701" s="129" t="s">
        <v>179</v>
      </c>
      <c r="BH701" s="129">
        <v>1E-4</v>
      </c>
      <c r="BI701" s="129" t="s">
        <v>246</v>
      </c>
      <c r="BJ701" s="129">
        <v>2.0000000000000001E-4</v>
      </c>
      <c r="BK701" s="129">
        <v>9.7000000000000003E-3</v>
      </c>
      <c r="BL701" s="129">
        <v>5.0000000000000001E-4</v>
      </c>
      <c r="BM701" s="129">
        <v>3.2000000000000002E-3</v>
      </c>
      <c r="BN701" s="129">
        <v>2.9999999999999997E-4</v>
      </c>
      <c r="BO701" s="129" t="s">
        <v>490</v>
      </c>
      <c r="BP701" s="129">
        <v>5.9999999999999995E-4</v>
      </c>
      <c r="BQ701" s="129" t="s">
        <v>179</v>
      </c>
      <c r="BR701" s="129">
        <v>2.9999999999999997E-4</v>
      </c>
      <c r="BS701" s="129" t="s">
        <v>179</v>
      </c>
      <c r="BT701" s="129">
        <v>4.0000000000000002E-4</v>
      </c>
      <c r="BU701" s="129" t="s">
        <v>179</v>
      </c>
      <c r="BV701" s="129">
        <v>6.9999999999999999E-4</v>
      </c>
      <c r="BW701" s="129" t="s">
        <v>18</v>
      </c>
      <c r="BX701" s="129"/>
      <c r="BY701" s="129" t="s">
        <v>179</v>
      </c>
      <c r="BZ701" s="129">
        <v>1.1000000000000001E-3</v>
      </c>
      <c r="CA701" s="129" t="s">
        <v>179</v>
      </c>
      <c r="CB701" s="129">
        <v>8.0000000000000004E-4</v>
      </c>
      <c r="CC701" s="129" t="s">
        <v>179</v>
      </c>
      <c r="CD701" s="129">
        <v>2.0999999999999999E-3</v>
      </c>
      <c r="CE701" s="129" t="s">
        <v>179</v>
      </c>
      <c r="CF701" s="129">
        <v>2.3E-3</v>
      </c>
      <c r="CG701" s="129" t="s">
        <v>216</v>
      </c>
      <c r="CH701" s="129">
        <v>1E-4</v>
      </c>
      <c r="CI701" s="129" t="s">
        <v>179</v>
      </c>
      <c r="CJ701" s="129">
        <v>7.1999999999999998E-3</v>
      </c>
      <c r="CK701" s="129" t="s">
        <v>179</v>
      </c>
      <c r="CL701" s="129">
        <v>1.11E-2</v>
      </c>
      <c r="CM701" s="129" t="s">
        <v>179</v>
      </c>
      <c r="CN701" s="129">
        <v>3.0999999999999999E-3</v>
      </c>
      <c r="CO701" s="129" t="s">
        <v>179</v>
      </c>
      <c r="CP701" s="129">
        <v>8.9999999999999998E-4</v>
      </c>
      <c r="CQ701" s="129" t="s">
        <v>179</v>
      </c>
      <c r="CR701" s="129">
        <v>3.3E-3</v>
      </c>
      <c r="CS701" s="129" t="s">
        <v>249</v>
      </c>
      <c r="CT701" s="129">
        <v>1.9E-3</v>
      </c>
      <c r="CU701" s="129" t="s">
        <v>179</v>
      </c>
      <c r="CV701" s="129">
        <v>8.9999999999999998E-4</v>
      </c>
      <c r="CW701" s="129" t="s">
        <v>179</v>
      </c>
      <c r="CX701" s="129">
        <v>5.9999999999999995E-4</v>
      </c>
      <c r="CY701" s="129" t="s">
        <v>179</v>
      </c>
      <c r="CZ701" s="129">
        <v>5.9999999999999995E-4</v>
      </c>
      <c r="DA701" s="129" t="s">
        <v>179</v>
      </c>
      <c r="DB701" s="129">
        <v>5.9999999999999995E-4</v>
      </c>
      <c r="DC701" s="129" t="s">
        <v>179</v>
      </c>
      <c r="DD701" s="129">
        <v>5.9999999999999995E-4</v>
      </c>
      <c r="DE701" s="129" t="s">
        <v>179</v>
      </c>
      <c r="DF701" s="129">
        <v>5.9999999999999995E-4</v>
      </c>
      <c r="DG701" s="129" t="s">
        <v>179</v>
      </c>
      <c r="DH701" s="129">
        <v>4.0000000000000002E-4</v>
      </c>
      <c r="DI701" s="129" t="s">
        <v>179</v>
      </c>
      <c r="DJ701" s="129">
        <v>2.9999999999999997E-4</v>
      </c>
      <c r="DK701" s="129" t="s">
        <v>4753</v>
      </c>
      <c r="DL701" s="129" t="s">
        <v>59</v>
      </c>
      <c r="DM701" s="129"/>
      <c r="DN701" s="129"/>
      <c r="DO701" s="130"/>
      <c r="DS701" s="129">
        <v>15</v>
      </c>
      <c r="DT701" s="129" t="s">
        <v>5985</v>
      </c>
      <c r="DW701" t="s">
        <v>5483</v>
      </c>
    </row>
    <row r="702" spans="1:127">
      <c r="A702" s="127">
        <v>492</v>
      </c>
      <c r="B702" s="128">
        <v>44762.034722222219</v>
      </c>
      <c r="C702" s="129" t="s">
        <v>52</v>
      </c>
      <c r="D702" s="129">
        <v>0</v>
      </c>
      <c r="E702" s="129">
        <v>0</v>
      </c>
      <c r="F702" s="129">
        <v>0</v>
      </c>
      <c r="G702" s="129" t="s">
        <v>54</v>
      </c>
      <c r="H702" s="129" t="s">
        <v>55</v>
      </c>
      <c r="I702" s="129" t="s">
        <v>55</v>
      </c>
      <c r="J702" s="129" t="s">
        <v>55</v>
      </c>
      <c r="K702" s="129" t="s">
        <v>18</v>
      </c>
      <c r="L702" s="129">
        <v>90</v>
      </c>
      <c r="M702" s="129" t="s">
        <v>173</v>
      </c>
      <c r="N702" s="129">
        <v>0</v>
      </c>
      <c r="O702" s="129" t="s">
        <v>173</v>
      </c>
      <c r="P702" s="129">
        <v>0</v>
      </c>
      <c r="Q702" s="129" t="s">
        <v>173</v>
      </c>
      <c r="R702" s="129">
        <v>0</v>
      </c>
      <c r="S702" s="129">
        <v>2</v>
      </c>
      <c r="T702" s="129" t="s">
        <v>174</v>
      </c>
      <c r="U702" s="129">
        <v>4.4040999999999997</v>
      </c>
      <c r="V702" s="129">
        <v>0.68420000000000003</v>
      </c>
      <c r="W702" s="129" t="s">
        <v>4756</v>
      </c>
      <c r="X702" s="129">
        <v>0.34139999999999998</v>
      </c>
      <c r="Y702" s="129">
        <v>41.222900000000003</v>
      </c>
      <c r="Z702" s="129">
        <v>0.36880000000000002</v>
      </c>
      <c r="AA702" s="129" t="s">
        <v>1439</v>
      </c>
      <c r="AB702" s="129">
        <v>1.55E-2</v>
      </c>
      <c r="AC702" s="129" t="s">
        <v>179</v>
      </c>
      <c r="AD702" s="129">
        <v>8.8999999999999999E-3</v>
      </c>
      <c r="AE702" s="129" t="s">
        <v>179</v>
      </c>
      <c r="AF702" s="129">
        <v>1.6899999999999998E-2</v>
      </c>
      <c r="AG702" s="129">
        <v>0.17399999999999999</v>
      </c>
      <c r="AH702" s="129">
        <v>7.9000000000000008E-3</v>
      </c>
      <c r="AI702" s="129">
        <v>8.0775000000000006</v>
      </c>
      <c r="AJ702" s="129">
        <v>3.3399999999999999E-2</v>
      </c>
      <c r="AK702" s="129">
        <v>0.69679999999999997</v>
      </c>
      <c r="AL702" s="129">
        <v>8.3000000000000001E-3</v>
      </c>
      <c r="AM702" s="129" t="s">
        <v>1215</v>
      </c>
      <c r="AN702" s="129">
        <v>8.5000000000000006E-3</v>
      </c>
      <c r="AO702" s="129" t="s">
        <v>298</v>
      </c>
      <c r="AP702" s="129">
        <v>4.4999999999999997E-3</v>
      </c>
      <c r="AQ702" s="129">
        <v>0.1106</v>
      </c>
      <c r="AR702" s="129">
        <v>5.0000000000000001E-3</v>
      </c>
      <c r="AS702" s="129" t="s">
        <v>4757</v>
      </c>
      <c r="AT702" s="129">
        <v>2.58E-2</v>
      </c>
      <c r="AU702" s="129" t="s">
        <v>179</v>
      </c>
      <c r="AV702" s="129">
        <v>3.5999999999999999E-3</v>
      </c>
      <c r="AW702" s="129">
        <v>6.6E-3</v>
      </c>
      <c r="AX702" s="129">
        <v>8.9999999999999998E-4</v>
      </c>
      <c r="AY702" s="129" t="s">
        <v>465</v>
      </c>
      <c r="AZ702" s="129">
        <v>6.9999999999999999E-4</v>
      </c>
      <c r="BA702" s="129">
        <v>6.1000000000000004E-3</v>
      </c>
      <c r="BB702" s="129">
        <v>6.9999999999999999E-4</v>
      </c>
      <c r="BC702" s="129" t="s">
        <v>191</v>
      </c>
      <c r="BD702" s="129">
        <v>5.0000000000000001E-4</v>
      </c>
      <c r="BE702" s="129" t="s">
        <v>179</v>
      </c>
      <c r="BF702" s="129">
        <v>2.9999999999999997E-4</v>
      </c>
      <c r="BG702" s="129" t="s">
        <v>179</v>
      </c>
      <c r="BH702" s="129">
        <v>1E-4</v>
      </c>
      <c r="BI702" s="129" t="s">
        <v>516</v>
      </c>
      <c r="BJ702" s="129">
        <v>2.0000000000000001E-4</v>
      </c>
      <c r="BK702" s="129">
        <v>9.7999999999999997E-3</v>
      </c>
      <c r="BL702" s="129">
        <v>5.0000000000000001E-4</v>
      </c>
      <c r="BM702" s="129">
        <v>2.3999999999999998E-3</v>
      </c>
      <c r="BN702" s="129">
        <v>2.9999999999999997E-4</v>
      </c>
      <c r="BO702" s="129" t="s">
        <v>266</v>
      </c>
      <c r="BP702" s="129">
        <v>5.0000000000000001E-4</v>
      </c>
      <c r="BQ702" s="129" t="s">
        <v>179</v>
      </c>
      <c r="BR702" s="129">
        <v>2.9999999999999997E-4</v>
      </c>
      <c r="BS702" s="129" t="s">
        <v>179</v>
      </c>
      <c r="BT702" s="129">
        <v>2.9999999999999997E-4</v>
      </c>
      <c r="BU702" s="129" t="s">
        <v>179</v>
      </c>
      <c r="BV702" s="129">
        <v>6.9999999999999999E-4</v>
      </c>
      <c r="BW702" s="129" t="s">
        <v>18</v>
      </c>
      <c r="BX702" s="129"/>
      <c r="BY702" s="129" t="s">
        <v>18</v>
      </c>
      <c r="BZ702" s="129"/>
      <c r="CA702" s="129" t="s">
        <v>179</v>
      </c>
      <c r="CB702" s="129">
        <v>8.0000000000000004E-4</v>
      </c>
      <c r="CC702" s="129" t="s">
        <v>179</v>
      </c>
      <c r="CD702" s="129">
        <v>2E-3</v>
      </c>
      <c r="CE702" s="129" t="s">
        <v>179</v>
      </c>
      <c r="CF702" s="129">
        <v>2.3E-3</v>
      </c>
      <c r="CG702" s="129" t="s">
        <v>179</v>
      </c>
      <c r="CH702" s="129">
        <v>1E-4</v>
      </c>
      <c r="CI702" s="129" t="s">
        <v>179</v>
      </c>
      <c r="CJ702" s="129">
        <v>6.7999999999999996E-3</v>
      </c>
      <c r="CK702" s="129" t="s">
        <v>179</v>
      </c>
      <c r="CL702" s="129">
        <v>1.09E-2</v>
      </c>
      <c r="CM702" s="129" t="s">
        <v>179</v>
      </c>
      <c r="CN702" s="129">
        <v>3.3E-3</v>
      </c>
      <c r="CO702" s="129" t="s">
        <v>179</v>
      </c>
      <c r="CP702" s="129">
        <v>8.0000000000000004E-4</v>
      </c>
      <c r="CQ702" s="129" t="s">
        <v>179</v>
      </c>
      <c r="CR702" s="129">
        <v>3.3E-3</v>
      </c>
      <c r="CS702" s="129" t="s">
        <v>179</v>
      </c>
      <c r="CT702" s="129">
        <v>1.9E-3</v>
      </c>
      <c r="CU702" s="129" t="s">
        <v>179</v>
      </c>
      <c r="CV702" s="129">
        <v>8.0000000000000004E-4</v>
      </c>
      <c r="CW702" s="129" t="s">
        <v>18</v>
      </c>
      <c r="CX702" s="129"/>
      <c r="CY702" s="129" t="s">
        <v>179</v>
      </c>
      <c r="CZ702" s="129">
        <v>5.9999999999999995E-4</v>
      </c>
      <c r="DA702" s="129" t="s">
        <v>179</v>
      </c>
      <c r="DB702" s="129">
        <v>5.9999999999999995E-4</v>
      </c>
      <c r="DC702" s="129" t="s">
        <v>179</v>
      </c>
      <c r="DD702" s="129">
        <v>5.9999999999999995E-4</v>
      </c>
      <c r="DE702" s="129" t="s">
        <v>179</v>
      </c>
      <c r="DF702" s="129">
        <v>5.0000000000000001E-4</v>
      </c>
      <c r="DG702" s="129" t="s">
        <v>179</v>
      </c>
      <c r="DH702" s="129">
        <v>4.0000000000000002E-4</v>
      </c>
      <c r="DI702" s="129" t="s">
        <v>179</v>
      </c>
      <c r="DJ702" s="129">
        <v>2.9999999999999997E-4</v>
      </c>
      <c r="DK702" s="129" t="s">
        <v>4753</v>
      </c>
      <c r="DL702" s="129" t="s">
        <v>59</v>
      </c>
      <c r="DM702" s="129"/>
      <c r="DN702" s="129"/>
      <c r="DO702" s="130"/>
      <c r="DS702" s="129">
        <v>33</v>
      </c>
      <c r="DT702" s="129" t="s">
        <v>5992</v>
      </c>
      <c r="DW702" t="s">
        <v>5484</v>
      </c>
    </row>
    <row r="703" spans="1:127">
      <c r="A703" s="127">
        <v>493</v>
      </c>
      <c r="B703" s="128">
        <v>44762.036111111112</v>
      </c>
      <c r="C703" s="129" t="s">
        <v>52</v>
      </c>
      <c r="D703" s="129">
        <v>0</v>
      </c>
      <c r="E703" s="129">
        <v>0</v>
      </c>
      <c r="F703" s="129">
        <v>0</v>
      </c>
      <c r="G703" s="129" t="s">
        <v>54</v>
      </c>
      <c r="H703" s="129" t="s">
        <v>55</v>
      </c>
      <c r="I703" s="129" t="s">
        <v>55</v>
      </c>
      <c r="J703" s="129" t="s">
        <v>55</v>
      </c>
      <c r="K703" s="129" t="s">
        <v>18</v>
      </c>
      <c r="L703" s="129">
        <v>90</v>
      </c>
      <c r="M703" s="129" t="s">
        <v>173</v>
      </c>
      <c r="N703" s="129">
        <v>0</v>
      </c>
      <c r="O703" s="129" t="s">
        <v>173</v>
      </c>
      <c r="P703" s="129">
        <v>0</v>
      </c>
      <c r="Q703" s="129" t="s">
        <v>173</v>
      </c>
      <c r="R703" s="129">
        <v>0</v>
      </c>
      <c r="S703" s="129">
        <v>2</v>
      </c>
      <c r="T703" s="129" t="s">
        <v>174</v>
      </c>
      <c r="U703" s="129">
        <v>4.4367000000000001</v>
      </c>
      <c r="V703" s="129">
        <v>0.68200000000000005</v>
      </c>
      <c r="W703" s="129" t="s">
        <v>4758</v>
      </c>
      <c r="X703" s="129">
        <v>0.31609999999999999</v>
      </c>
      <c r="Y703" s="129">
        <v>39.261000000000003</v>
      </c>
      <c r="Z703" s="129">
        <v>0.35930000000000001</v>
      </c>
      <c r="AA703" s="129" t="s">
        <v>1033</v>
      </c>
      <c r="AB703" s="129">
        <v>1.55E-2</v>
      </c>
      <c r="AC703" s="129" t="s">
        <v>179</v>
      </c>
      <c r="AD703" s="129">
        <v>9.4000000000000004E-3</v>
      </c>
      <c r="AE703" s="129" t="s">
        <v>179</v>
      </c>
      <c r="AF703" s="129">
        <v>1.7399999999999999E-2</v>
      </c>
      <c r="AG703" s="129">
        <v>0.1072</v>
      </c>
      <c r="AH703" s="129">
        <v>7.1999999999999998E-3</v>
      </c>
      <c r="AI703" s="129">
        <v>7.5911999999999997</v>
      </c>
      <c r="AJ703" s="129">
        <v>3.2500000000000001E-2</v>
      </c>
      <c r="AK703" s="129">
        <v>0.77080000000000004</v>
      </c>
      <c r="AL703" s="129">
        <v>8.6999999999999994E-3</v>
      </c>
      <c r="AM703" s="129" t="s">
        <v>1759</v>
      </c>
      <c r="AN703" s="129">
        <v>8.5000000000000006E-3</v>
      </c>
      <c r="AO703" s="129" t="s">
        <v>373</v>
      </c>
      <c r="AP703" s="129">
        <v>4.1000000000000003E-3</v>
      </c>
      <c r="AQ703" s="129">
        <v>0.123</v>
      </c>
      <c r="AR703" s="129">
        <v>5.3E-3</v>
      </c>
      <c r="AS703" s="129" t="s">
        <v>4759</v>
      </c>
      <c r="AT703" s="129">
        <v>2.76E-2</v>
      </c>
      <c r="AU703" s="129" t="s">
        <v>179</v>
      </c>
      <c r="AV703" s="129">
        <v>3.8999999999999998E-3</v>
      </c>
      <c r="AW703" s="129">
        <v>5.3E-3</v>
      </c>
      <c r="AX703" s="129">
        <v>8.9999999999999998E-4</v>
      </c>
      <c r="AY703" s="129" t="s">
        <v>601</v>
      </c>
      <c r="AZ703" s="129">
        <v>6.9999999999999999E-4</v>
      </c>
      <c r="BA703" s="129">
        <v>6.7000000000000002E-3</v>
      </c>
      <c r="BB703" s="129">
        <v>6.9999999999999999E-4</v>
      </c>
      <c r="BC703" s="129" t="s">
        <v>304</v>
      </c>
      <c r="BD703" s="129">
        <v>5.0000000000000001E-4</v>
      </c>
      <c r="BE703" s="129" t="s">
        <v>192</v>
      </c>
      <c r="BF703" s="129">
        <v>2.9999999999999997E-4</v>
      </c>
      <c r="BG703" s="129" t="s">
        <v>179</v>
      </c>
      <c r="BH703" s="129">
        <v>1E-4</v>
      </c>
      <c r="BI703" s="129" t="s">
        <v>179</v>
      </c>
      <c r="BJ703" s="129">
        <v>2.0000000000000001E-4</v>
      </c>
      <c r="BK703" s="129">
        <v>1.01E-2</v>
      </c>
      <c r="BL703" s="129">
        <v>5.0000000000000001E-4</v>
      </c>
      <c r="BM703" s="129">
        <v>2.8E-3</v>
      </c>
      <c r="BN703" s="129">
        <v>2.9999999999999997E-4</v>
      </c>
      <c r="BO703" s="129" t="s">
        <v>424</v>
      </c>
      <c r="BP703" s="129">
        <v>5.9999999999999995E-4</v>
      </c>
      <c r="BQ703" s="129" t="s">
        <v>179</v>
      </c>
      <c r="BR703" s="129">
        <v>2.9999999999999997E-4</v>
      </c>
      <c r="BS703" s="129" t="s">
        <v>179</v>
      </c>
      <c r="BT703" s="129">
        <v>4.0000000000000002E-4</v>
      </c>
      <c r="BU703" s="129" t="s">
        <v>179</v>
      </c>
      <c r="BV703" s="129">
        <v>5.9999999999999995E-4</v>
      </c>
      <c r="BW703" s="129" t="s">
        <v>18</v>
      </c>
      <c r="BX703" s="129"/>
      <c r="BY703" s="129" t="s">
        <v>18</v>
      </c>
      <c r="BZ703" s="129"/>
      <c r="CA703" s="129" t="s">
        <v>179</v>
      </c>
      <c r="CB703" s="129">
        <v>8.0000000000000004E-4</v>
      </c>
      <c r="CC703" s="129" t="s">
        <v>179</v>
      </c>
      <c r="CD703" s="129">
        <v>2.0999999999999999E-3</v>
      </c>
      <c r="CE703" s="129" t="s">
        <v>179</v>
      </c>
      <c r="CF703" s="129">
        <v>2.2000000000000001E-3</v>
      </c>
      <c r="CG703" s="129" t="s">
        <v>216</v>
      </c>
      <c r="CH703" s="129">
        <v>1E-4</v>
      </c>
      <c r="CI703" s="129" t="s">
        <v>179</v>
      </c>
      <c r="CJ703" s="129">
        <v>7.3000000000000001E-3</v>
      </c>
      <c r="CK703" s="129" t="s">
        <v>179</v>
      </c>
      <c r="CL703" s="129">
        <v>1.1299999999999999E-2</v>
      </c>
      <c r="CM703" s="129" t="s">
        <v>179</v>
      </c>
      <c r="CN703" s="129">
        <v>3.8999999999999998E-3</v>
      </c>
      <c r="CO703" s="129" t="s">
        <v>179</v>
      </c>
      <c r="CP703" s="129">
        <v>8.9999999999999998E-4</v>
      </c>
      <c r="CQ703" s="129" t="s">
        <v>179</v>
      </c>
      <c r="CR703" s="129">
        <v>3.3E-3</v>
      </c>
      <c r="CS703" s="129" t="s">
        <v>179</v>
      </c>
      <c r="CT703" s="129">
        <v>1.8E-3</v>
      </c>
      <c r="CU703" s="129" t="s">
        <v>18</v>
      </c>
      <c r="CV703" s="129"/>
      <c r="CW703" s="129" t="s">
        <v>18</v>
      </c>
      <c r="CX703" s="129"/>
      <c r="CY703" s="129" t="s">
        <v>179</v>
      </c>
      <c r="CZ703" s="129">
        <v>5.0000000000000001E-4</v>
      </c>
      <c r="DA703" s="129" t="s">
        <v>179</v>
      </c>
      <c r="DB703" s="129">
        <v>5.9999999999999995E-4</v>
      </c>
      <c r="DC703" s="129" t="s">
        <v>179</v>
      </c>
      <c r="DD703" s="129">
        <v>5.9999999999999995E-4</v>
      </c>
      <c r="DE703" s="129" t="s">
        <v>179</v>
      </c>
      <c r="DF703" s="129">
        <v>5.9999999999999995E-4</v>
      </c>
      <c r="DG703" s="129" t="s">
        <v>179</v>
      </c>
      <c r="DH703" s="129">
        <v>4.0000000000000002E-4</v>
      </c>
      <c r="DI703" s="129" t="s">
        <v>179</v>
      </c>
      <c r="DJ703" s="129">
        <v>4.0000000000000002E-4</v>
      </c>
      <c r="DK703" s="129" t="s">
        <v>4753</v>
      </c>
      <c r="DL703" s="129" t="s">
        <v>59</v>
      </c>
      <c r="DM703" s="129"/>
      <c r="DN703" s="129"/>
      <c r="DO703" s="130"/>
      <c r="DS703" s="129">
        <v>48</v>
      </c>
      <c r="DT703" s="129" t="s">
        <v>4760</v>
      </c>
      <c r="DW703" t="s">
        <v>5485</v>
      </c>
    </row>
    <row r="704" spans="1:127">
      <c r="A704" s="127">
        <v>494</v>
      </c>
      <c r="B704" s="128">
        <v>44762.041666666664</v>
      </c>
      <c r="C704" s="129" t="s">
        <v>52</v>
      </c>
      <c r="D704" s="129">
        <v>0</v>
      </c>
      <c r="E704" s="129">
        <v>0</v>
      </c>
      <c r="F704" s="129">
        <v>0</v>
      </c>
      <c r="G704" s="129" t="s">
        <v>54</v>
      </c>
      <c r="H704" s="129" t="s">
        <v>55</v>
      </c>
      <c r="I704" s="129" t="s">
        <v>55</v>
      </c>
      <c r="J704" s="129" t="s">
        <v>55</v>
      </c>
      <c r="K704" s="129" t="s">
        <v>18</v>
      </c>
      <c r="L704" s="129">
        <v>90</v>
      </c>
      <c r="M704" s="129" t="s">
        <v>173</v>
      </c>
      <c r="N704" s="129">
        <v>0</v>
      </c>
      <c r="O704" s="129" t="s">
        <v>173</v>
      </c>
      <c r="P704" s="129">
        <v>0</v>
      </c>
      <c r="Q704" s="129" t="s">
        <v>173</v>
      </c>
      <c r="R704" s="129">
        <v>0</v>
      </c>
      <c r="S704" s="129">
        <v>2</v>
      </c>
      <c r="T704" s="129" t="s">
        <v>174</v>
      </c>
      <c r="U704" s="129">
        <v>4.3148999999999997</v>
      </c>
      <c r="V704" s="129">
        <v>0.67669999999999997</v>
      </c>
      <c r="W704" s="129" t="s">
        <v>4761</v>
      </c>
      <c r="X704" s="129">
        <v>0.3281</v>
      </c>
      <c r="Y704" s="129">
        <v>41.249600000000001</v>
      </c>
      <c r="Z704" s="129">
        <v>0.36919999999999997</v>
      </c>
      <c r="AA704" s="129" t="s">
        <v>1973</v>
      </c>
      <c r="AB704" s="129">
        <v>1.5599999999999999E-2</v>
      </c>
      <c r="AC704" s="129" t="s">
        <v>179</v>
      </c>
      <c r="AD704" s="129">
        <v>9.4999999999999998E-3</v>
      </c>
      <c r="AE704" s="129" t="s">
        <v>179</v>
      </c>
      <c r="AF704" s="129">
        <v>1.6899999999999998E-2</v>
      </c>
      <c r="AG704" s="129">
        <v>0.1603</v>
      </c>
      <c r="AH704" s="129">
        <v>7.7999999999999996E-3</v>
      </c>
      <c r="AI704" s="129">
        <v>7.8994</v>
      </c>
      <c r="AJ704" s="129">
        <v>3.3099999999999997E-2</v>
      </c>
      <c r="AK704" s="129">
        <v>0.72609999999999997</v>
      </c>
      <c r="AL704" s="129">
        <v>8.5000000000000006E-3</v>
      </c>
      <c r="AM704" s="129" t="s">
        <v>1366</v>
      </c>
      <c r="AN704" s="129">
        <v>8.5000000000000006E-3</v>
      </c>
      <c r="AO704" s="129" t="s">
        <v>579</v>
      </c>
      <c r="AP704" s="129">
        <v>4.1000000000000003E-3</v>
      </c>
      <c r="AQ704" s="129">
        <v>0.19670000000000001</v>
      </c>
      <c r="AR704" s="129">
        <v>6.4000000000000003E-3</v>
      </c>
      <c r="AS704" s="129" t="s">
        <v>4762</v>
      </c>
      <c r="AT704" s="129">
        <v>2.69E-2</v>
      </c>
      <c r="AU704" s="129" t="s">
        <v>515</v>
      </c>
      <c r="AV704" s="129">
        <v>3.8E-3</v>
      </c>
      <c r="AW704" s="129">
        <v>6.6E-3</v>
      </c>
      <c r="AX704" s="129">
        <v>8.9999999999999998E-4</v>
      </c>
      <c r="AY704" s="129" t="s">
        <v>346</v>
      </c>
      <c r="AZ704" s="129">
        <v>6.9999999999999999E-4</v>
      </c>
      <c r="BA704" s="129">
        <v>6.0000000000000001E-3</v>
      </c>
      <c r="BB704" s="129">
        <v>6.9999999999999999E-4</v>
      </c>
      <c r="BC704" s="129" t="s">
        <v>285</v>
      </c>
      <c r="BD704" s="129">
        <v>5.0000000000000001E-4</v>
      </c>
      <c r="BE704" s="129" t="s">
        <v>179</v>
      </c>
      <c r="BF704" s="129">
        <v>2.9999999999999997E-4</v>
      </c>
      <c r="BG704" s="129" t="s">
        <v>179</v>
      </c>
      <c r="BH704" s="129">
        <v>1E-4</v>
      </c>
      <c r="BI704" s="129" t="s">
        <v>286</v>
      </c>
      <c r="BJ704" s="129">
        <v>2.0000000000000001E-4</v>
      </c>
      <c r="BK704" s="129">
        <v>1.01E-2</v>
      </c>
      <c r="BL704" s="129">
        <v>5.0000000000000001E-4</v>
      </c>
      <c r="BM704" s="129">
        <v>2.8E-3</v>
      </c>
      <c r="BN704" s="129">
        <v>2.9999999999999997E-4</v>
      </c>
      <c r="BO704" s="129" t="s">
        <v>349</v>
      </c>
      <c r="BP704" s="129">
        <v>5.0000000000000001E-4</v>
      </c>
      <c r="BQ704" s="129" t="s">
        <v>179</v>
      </c>
      <c r="BR704" s="129">
        <v>2.9999999999999997E-4</v>
      </c>
      <c r="BS704" s="129" t="s">
        <v>179</v>
      </c>
      <c r="BT704" s="129">
        <v>4.0000000000000002E-4</v>
      </c>
      <c r="BU704" s="129" t="s">
        <v>179</v>
      </c>
      <c r="BV704" s="129">
        <v>6.9999999999999999E-4</v>
      </c>
      <c r="BW704" s="129" t="s">
        <v>179</v>
      </c>
      <c r="BX704" s="129">
        <v>8.9999999999999998E-4</v>
      </c>
      <c r="BY704" s="129" t="s">
        <v>179</v>
      </c>
      <c r="BZ704" s="129">
        <v>1.1000000000000001E-3</v>
      </c>
      <c r="CA704" s="129" t="s">
        <v>179</v>
      </c>
      <c r="CB704" s="129">
        <v>8.0000000000000004E-4</v>
      </c>
      <c r="CC704" s="129" t="s">
        <v>179</v>
      </c>
      <c r="CD704" s="129">
        <v>2E-3</v>
      </c>
      <c r="CE704" s="129" t="s">
        <v>179</v>
      </c>
      <c r="CF704" s="129">
        <v>2.3E-3</v>
      </c>
      <c r="CG704" s="129" t="s">
        <v>179</v>
      </c>
      <c r="CH704" s="129">
        <v>1E-4</v>
      </c>
      <c r="CI704" s="129" t="s">
        <v>179</v>
      </c>
      <c r="CJ704" s="129">
        <v>6.8999999999999999E-3</v>
      </c>
      <c r="CK704" s="129" t="s">
        <v>179</v>
      </c>
      <c r="CL704" s="129">
        <v>1.11E-2</v>
      </c>
      <c r="CM704" s="129" t="s">
        <v>179</v>
      </c>
      <c r="CN704" s="129">
        <v>3.0000000000000001E-3</v>
      </c>
      <c r="CO704" s="129" t="s">
        <v>179</v>
      </c>
      <c r="CP704" s="129">
        <v>8.0000000000000004E-4</v>
      </c>
      <c r="CQ704" s="129" t="s">
        <v>179</v>
      </c>
      <c r="CR704" s="129">
        <v>3.3999999999999998E-3</v>
      </c>
      <c r="CS704" s="129" t="s">
        <v>179</v>
      </c>
      <c r="CT704" s="129">
        <v>1.9E-3</v>
      </c>
      <c r="CU704" s="129" t="s">
        <v>179</v>
      </c>
      <c r="CV704" s="129">
        <v>8.0000000000000004E-4</v>
      </c>
      <c r="CW704" s="129" t="s">
        <v>179</v>
      </c>
      <c r="CX704" s="129">
        <v>5.9999999999999995E-4</v>
      </c>
      <c r="CY704" s="129" t="s">
        <v>179</v>
      </c>
      <c r="CZ704" s="129">
        <v>5.9999999999999995E-4</v>
      </c>
      <c r="DA704" s="129" t="s">
        <v>179</v>
      </c>
      <c r="DB704" s="129">
        <v>5.9999999999999995E-4</v>
      </c>
      <c r="DC704" s="129" t="s">
        <v>179</v>
      </c>
      <c r="DD704" s="129">
        <v>5.0000000000000001E-4</v>
      </c>
      <c r="DE704" s="129" t="s">
        <v>179</v>
      </c>
      <c r="DF704" s="129">
        <v>5.9999999999999995E-4</v>
      </c>
      <c r="DG704" s="129" t="s">
        <v>179</v>
      </c>
      <c r="DH704" s="129">
        <v>4.0000000000000002E-4</v>
      </c>
      <c r="DI704" s="129" t="s">
        <v>179</v>
      </c>
      <c r="DJ704" s="129">
        <v>2.9999999999999997E-4</v>
      </c>
      <c r="DK704" s="129" t="s">
        <v>4753</v>
      </c>
      <c r="DL704" s="129" t="s">
        <v>59</v>
      </c>
      <c r="DM704" s="129"/>
      <c r="DN704" s="129"/>
      <c r="DO704" s="130"/>
      <c r="DS704" s="129">
        <v>83</v>
      </c>
      <c r="DT704" s="129" t="s">
        <v>5994</v>
      </c>
      <c r="DW704" t="s">
        <v>5486</v>
      </c>
    </row>
    <row r="705" spans="1:127">
      <c r="A705" s="127">
        <v>495</v>
      </c>
      <c r="B705" s="128">
        <v>44762.043749999997</v>
      </c>
      <c r="C705" s="129" t="s">
        <v>52</v>
      </c>
      <c r="D705" s="129">
        <v>0</v>
      </c>
      <c r="E705" s="129">
        <v>0</v>
      </c>
      <c r="F705" s="129">
        <v>0</v>
      </c>
      <c r="G705" s="129" t="s">
        <v>54</v>
      </c>
      <c r="H705" s="129" t="s">
        <v>55</v>
      </c>
      <c r="I705" s="129" t="s">
        <v>55</v>
      </c>
      <c r="J705" s="129" t="s">
        <v>55</v>
      </c>
      <c r="K705" s="129" t="s">
        <v>18</v>
      </c>
      <c r="L705" s="129">
        <v>90</v>
      </c>
      <c r="M705" s="129" t="s">
        <v>173</v>
      </c>
      <c r="N705" s="129">
        <v>0</v>
      </c>
      <c r="O705" s="129" t="s">
        <v>173</v>
      </c>
      <c r="P705" s="129">
        <v>0</v>
      </c>
      <c r="Q705" s="129" t="s">
        <v>173</v>
      </c>
      <c r="R705" s="129">
        <v>0</v>
      </c>
      <c r="S705" s="129">
        <v>2</v>
      </c>
      <c r="T705" s="129" t="s">
        <v>174</v>
      </c>
      <c r="U705" s="129">
        <v>4.3308999999999997</v>
      </c>
      <c r="V705" s="129">
        <v>0.66890000000000005</v>
      </c>
      <c r="W705" s="129" t="s">
        <v>4763</v>
      </c>
      <c r="X705" s="129">
        <v>0.32800000000000001</v>
      </c>
      <c r="Y705" s="129">
        <v>39.593800000000002</v>
      </c>
      <c r="Z705" s="129">
        <v>0.35920000000000002</v>
      </c>
      <c r="AA705" s="129" t="s">
        <v>541</v>
      </c>
      <c r="AB705" s="129">
        <v>1.52E-2</v>
      </c>
      <c r="AC705" s="129" t="s">
        <v>179</v>
      </c>
      <c r="AD705" s="129">
        <v>8.6E-3</v>
      </c>
      <c r="AE705" s="129" t="s">
        <v>179</v>
      </c>
      <c r="AF705" s="129">
        <v>1.66E-2</v>
      </c>
      <c r="AG705" s="129">
        <v>0.14660000000000001</v>
      </c>
      <c r="AH705" s="129">
        <v>7.6E-3</v>
      </c>
      <c r="AI705" s="129">
        <v>7.4402999999999997</v>
      </c>
      <c r="AJ705" s="129">
        <v>3.1899999999999998E-2</v>
      </c>
      <c r="AK705" s="129">
        <v>0.69020000000000004</v>
      </c>
      <c r="AL705" s="129">
        <v>8.2000000000000007E-3</v>
      </c>
      <c r="AM705" s="129" t="s">
        <v>855</v>
      </c>
      <c r="AN705" s="129">
        <v>8.6E-3</v>
      </c>
      <c r="AO705" s="129" t="s">
        <v>2818</v>
      </c>
      <c r="AP705" s="129">
        <v>3.8E-3</v>
      </c>
      <c r="AQ705" s="129">
        <v>0.1087</v>
      </c>
      <c r="AR705" s="129">
        <v>4.8999999999999998E-3</v>
      </c>
      <c r="AS705" s="129" t="s">
        <v>4764</v>
      </c>
      <c r="AT705" s="129">
        <v>2.52E-2</v>
      </c>
      <c r="AU705" s="129" t="s">
        <v>345</v>
      </c>
      <c r="AV705" s="129">
        <v>3.5999999999999999E-3</v>
      </c>
      <c r="AW705" s="129">
        <v>8.0000000000000002E-3</v>
      </c>
      <c r="AX705" s="129">
        <v>1E-3</v>
      </c>
      <c r="AY705" s="129" t="s">
        <v>301</v>
      </c>
      <c r="AZ705" s="129">
        <v>8.0000000000000004E-4</v>
      </c>
      <c r="BA705" s="129">
        <v>5.0000000000000001E-3</v>
      </c>
      <c r="BB705" s="129">
        <v>5.9999999999999995E-4</v>
      </c>
      <c r="BC705" s="129" t="s">
        <v>406</v>
      </c>
      <c r="BD705" s="129">
        <v>5.0000000000000001E-4</v>
      </c>
      <c r="BE705" s="129" t="s">
        <v>179</v>
      </c>
      <c r="BF705" s="129">
        <v>2.9999999999999997E-4</v>
      </c>
      <c r="BG705" s="129" t="s">
        <v>179</v>
      </c>
      <c r="BH705" s="129">
        <v>1E-4</v>
      </c>
      <c r="BI705" s="129" t="s">
        <v>286</v>
      </c>
      <c r="BJ705" s="129">
        <v>2.0000000000000001E-4</v>
      </c>
      <c r="BK705" s="129">
        <v>1.0200000000000001E-2</v>
      </c>
      <c r="BL705" s="129">
        <v>5.0000000000000001E-4</v>
      </c>
      <c r="BM705" s="129">
        <v>3.0000000000000001E-3</v>
      </c>
      <c r="BN705" s="129">
        <v>2.9999999999999997E-4</v>
      </c>
      <c r="BO705" s="129" t="s">
        <v>243</v>
      </c>
      <c r="BP705" s="129">
        <v>5.9999999999999995E-4</v>
      </c>
      <c r="BQ705" s="129" t="s">
        <v>179</v>
      </c>
      <c r="BR705" s="129">
        <v>2.9999999999999997E-4</v>
      </c>
      <c r="BS705" s="129" t="s">
        <v>179</v>
      </c>
      <c r="BT705" s="129">
        <v>4.0000000000000002E-4</v>
      </c>
      <c r="BU705" s="129" t="s">
        <v>179</v>
      </c>
      <c r="BV705" s="129">
        <v>5.9999999999999995E-4</v>
      </c>
      <c r="BW705" s="129" t="s">
        <v>18</v>
      </c>
      <c r="BX705" s="129"/>
      <c r="BY705" s="129" t="s">
        <v>179</v>
      </c>
      <c r="BZ705" s="129">
        <v>1.1000000000000001E-3</v>
      </c>
      <c r="CA705" s="129" t="s">
        <v>179</v>
      </c>
      <c r="CB705" s="129">
        <v>8.0000000000000004E-4</v>
      </c>
      <c r="CC705" s="129" t="s">
        <v>179</v>
      </c>
      <c r="CD705" s="129">
        <v>2E-3</v>
      </c>
      <c r="CE705" s="129" t="s">
        <v>179</v>
      </c>
      <c r="CF705" s="129">
        <v>2.2000000000000001E-3</v>
      </c>
      <c r="CG705" s="129" t="s">
        <v>179</v>
      </c>
      <c r="CH705" s="129">
        <v>1E-4</v>
      </c>
      <c r="CI705" s="129" t="s">
        <v>179</v>
      </c>
      <c r="CJ705" s="129">
        <v>7.1999999999999998E-3</v>
      </c>
      <c r="CK705" s="129" t="s">
        <v>179</v>
      </c>
      <c r="CL705" s="129">
        <v>1.0800000000000001E-2</v>
      </c>
      <c r="CM705" s="129" t="s">
        <v>179</v>
      </c>
      <c r="CN705" s="129">
        <v>3.8999999999999998E-3</v>
      </c>
      <c r="CO705" s="129" t="s">
        <v>179</v>
      </c>
      <c r="CP705" s="129">
        <v>8.0000000000000004E-4</v>
      </c>
      <c r="CQ705" s="129" t="s">
        <v>179</v>
      </c>
      <c r="CR705" s="129">
        <v>3.3999999999999998E-3</v>
      </c>
      <c r="CS705" s="129" t="s">
        <v>179</v>
      </c>
      <c r="CT705" s="129">
        <v>1.9E-3</v>
      </c>
      <c r="CU705" s="129" t="s">
        <v>179</v>
      </c>
      <c r="CV705" s="129">
        <v>8.0000000000000004E-4</v>
      </c>
      <c r="CW705" s="129" t="s">
        <v>18</v>
      </c>
      <c r="CX705" s="129"/>
      <c r="CY705" s="129" t="s">
        <v>179</v>
      </c>
      <c r="CZ705" s="129">
        <v>5.9999999999999995E-4</v>
      </c>
      <c r="DA705" s="129" t="s">
        <v>179</v>
      </c>
      <c r="DB705" s="129">
        <v>5.0000000000000001E-4</v>
      </c>
      <c r="DC705" s="129" t="s">
        <v>179</v>
      </c>
      <c r="DD705" s="129">
        <v>5.9999999999999995E-4</v>
      </c>
      <c r="DE705" s="129" t="s">
        <v>179</v>
      </c>
      <c r="DF705" s="129">
        <v>5.9999999999999995E-4</v>
      </c>
      <c r="DG705" s="129" t="s">
        <v>179</v>
      </c>
      <c r="DH705" s="129">
        <v>4.0000000000000002E-4</v>
      </c>
      <c r="DI705" s="129" t="s">
        <v>179</v>
      </c>
      <c r="DJ705" s="129">
        <v>4.0000000000000002E-4</v>
      </c>
      <c r="DK705" s="129" t="s">
        <v>4753</v>
      </c>
      <c r="DL705" s="129" t="s">
        <v>59</v>
      </c>
      <c r="DM705" s="129"/>
      <c r="DN705" s="129"/>
      <c r="DO705" s="130"/>
      <c r="DS705" s="129">
        <v>130</v>
      </c>
      <c r="DT705" s="129" t="s">
        <v>4765</v>
      </c>
      <c r="DW705" t="s">
        <v>5487</v>
      </c>
    </row>
    <row r="706" spans="1:127">
      <c r="A706" s="127">
        <v>496</v>
      </c>
      <c r="B706" s="128">
        <v>44762.047222222223</v>
      </c>
      <c r="C706" s="129" t="s">
        <v>52</v>
      </c>
      <c r="D706" s="129">
        <v>0</v>
      </c>
      <c r="E706" s="129">
        <v>0</v>
      </c>
      <c r="F706" s="129">
        <v>0</v>
      </c>
      <c r="G706" s="129" t="s">
        <v>54</v>
      </c>
      <c r="H706" s="129" t="s">
        <v>55</v>
      </c>
      <c r="I706" s="129" t="s">
        <v>55</v>
      </c>
      <c r="J706" s="129" t="s">
        <v>55</v>
      </c>
      <c r="K706" s="129" t="s">
        <v>18</v>
      </c>
      <c r="L706" s="129">
        <v>90</v>
      </c>
      <c r="M706" s="129" t="s">
        <v>173</v>
      </c>
      <c r="N706" s="129">
        <v>0</v>
      </c>
      <c r="O706" s="129" t="s">
        <v>173</v>
      </c>
      <c r="P706" s="129">
        <v>0</v>
      </c>
      <c r="Q706" s="129" t="s">
        <v>173</v>
      </c>
      <c r="R706" s="129">
        <v>0</v>
      </c>
      <c r="S706" s="129">
        <v>2</v>
      </c>
      <c r="T706" s="129" t="s">
        <v>174</v>
      </c>
      <c r="U706" s="129">
        <v>5.3190999999999997</v>
      </c>
      <c r="V706" s="129">
        <v>0.69569999999999999</v>
      </c>
      <c r="W706" s="129" t="s">
        <v>4766</v>
      </c>
      <c r="X706" s="129">
        <v>0.32919999999999999</v>
      </c>
      <c r="Y706" s="129">
        <v>41.235199999999999</v>
      </c>
      <c r="Z706" s="129">
        <v>0.36849999999999999</v>
      </c>
      <c r="AA706" s="129" t="s">
        <v>787</v>
      </c>
      <c r="AB706" s="129">
        <v>1.5100000000000001E-2</v>
      </c>
      <c r="AC706" s="129" t="s">
        <v>179</v>
      </c>
      <c r="AD706" s="129">
        <v>8.5000000000000006E-3</v>
      </c>
      <c r="AE706" s="129" t="s">
        <v>179</v>
      </c>
      <c r="AF706" s="129">
        <v>1.67E-2</v>
      </c>
      <c r="AG706" s="129">
        <v>0.1517</v>
      </c>
      <c r="AH706" s="129">
        <v>7.6E-3</v>
      </c>
      <c r="AI706" s="129">
        <v>7.3902999999999999</v>
      </c>
      <c r="AJ706" s="129">
        <v>3.1899999999999998E-2</v>
      </c>
      <c r="AK706" s="129">
        <v>0.7883</v>
      </c>
      <c r="AL706" s="129">
        <v>8.6999999999999994E-3</v>
      </c>
      <c r="AM706" s="129" t="s">
        <v>1354</v>
      </c>
      <c r="AN706" s="129">
        <v>8.6E-3</v>
      </c>
      <c r="AO706" s="129" t="s">
        <v>1366</v>
      </c>
      <c r="AP706" s="129">
        <v>4.0000000000000001E-3</v>
      </c>
      <c r="AQ706" s="129">
        <v>0.11260000000000001</v>
      </c>
      <c r="AR706" s="129">
        <v>5.0000000000000001E-3</v>
      </c>
      <c r="AS706" s="129" t="s">
        <v>4767</v>
      </c>
      <c r="AT706" s="129">
        <v>2.5999999999999999E-2</v>
      </c>
      <c r="AU706" s="129" t="s">
        <v>179</v>
      </c>
      <c r="AV706" s="129">
        <v>3.5999999999999999E-3</v>
      </c>
      <c r="AW706" s="129">
        <v>1.0699999999999999E-2</v>
      </c>
      <c r="AX706" s="129">
        <v>1.1000000000000001E-3</v>
      </c>
      <c r="AY706" s="129" t="s">
        <v>317</v>
      </c>
      <c r="AZ706" s="129">
        <v>8.0000000000000004E-4</v>
      </c>
      <c r="BA706" s="129">
        <v>5.4000000000000003E-3</v>
      </c>
      <c r="BB706" s="129">
        <v>6.9999999999999999E-4</v>
      </c>
      <c r="BC706" s="129" t="s">
        <v>285</v>
      </c>
      <c r="BD706" s="129">
        <v>5.0000000000000001E-4</v>
      </c>
      <c r="BE706" s="129" t="s">
        <v>179</v>
      </c>
      <c r="BF706" s="129">
        <v>2.9999999999999997E-4</v>
      </c>
      <c r="BG706" s="129" t="s">
        <v>179</v>
      </c>
      <c r="BH706" s="129">
        <v>1E-4</v>
      </c>
      <c r="BI706" s="129" t="s">
        <v>246</v>
      </c>
      <c r="BJ706" s="129">
        <v>2.0000000000000001E-4</v>
      </c>
      <c r="BK706" s="129">
        <v>1.0800000000000001E-2</v>
      </c>
      <c r="BL706" s="129">
        <v>5.0000000000000001E-4</v>
      </c>
      <c r="BM706" s="129">
        <v>3.0999999999999999E-3</v>
      </c>
      <c r="BN706" s="129">
        <v>2.9999999999999997E-4</v>
      </c>
      <c r="BO706" s="129" t="s">
        <v>242</v>
      </c>
      <c r="BP706" s="129">
        <v>5.0000000000000001E-4</v>
      </c>
      <c r="BQ706" s="129" t="s">
        <v>179</v>
      </c>
      <c r="BR706" s="129">
        <v>2.9999999999999997E-4</v>
      </c>
      <c r="BS706" s="129" t="s">
        <v>179</v>
      </c>
      <c r="BT706" s="129">
        <v>2.9999999999999997E-4</v>
      </c>
      <c r="BU706" s="129" t="s">
        <v>179</v>
      </c>
      <c r="BV706" s="129">
        <v>6.9999999999999999E-4</v>
      </c>
      <c r="BW706" s="129" t="s">
        <v>245</v>
      </c>
      <c r="BX706" s="129">
        <v>8.0000000000000004E-4</v>
      </c>
      <c r="BY706" s="129" t="s">
        <v>179</v>
      </c>
      <c r="BZ706" s="129">
        <v>1.1000000000000001E-3</v>
      </c>
      <c r="CA706" s="129" t="s">
        <v>179</v>
      </c>
      <c r="CB706" s="129">
        <v>8.0000000000000004E-4</v>
      </c>
      <c r="CC706" s="129" t="s">
        <v>179</v>
      </c>
      <c r="CD706" s="129">
        <v>2E-3</v>
      </c>
      <c r="CE706" s="129" t="s">
        <v>179</v>
      </c>
      <c r="CF706" s="129">
        <v>2.3E-3</v>
      </c>
      <c r="CG706" s="129" t="s">
        <v>179</v>
      </c>
      <c r="CH706" s="129">
        <v>1E-4</v>
      </c>
      <c r="CI706" s="129" t="s">
        <v>284</v>
      </c>
      <c r="CJ706" s="129">
        <v>7.1999999999999998E-3</v>
      </c>
      <c r="CK706" s="129" t="s">
        <v>179</v>
      </c>
      <c r="CL706" s="129">
        <v>1.11E-2</v>
      </c>
      <c r="CM706" s="129" t="s">
        <v>179</v>
      </c>
      <c r="CN706" s="129">
        <v>3.0000000000000001E-3</v>
      </c>
      <c r="CO706" s="129" t="s">
        <v>179</v>
      </c>
      <c r="CP706" s="129">
        <v>8.9999999999999998E-4</v>
      </c>
      <c r="CQ706" s="129" t="s">
        <v>179</v>
      </c>
      <c r="CR706" s="129">
        <v>3.3E-3</v>
      </c>
      <c r="CS706" s="129" t="s">
        <v>179</v>
      </c>
      <c r="CT706" s="129">
        <v>1.8E-3</v>
      </c>
      <c r="CU706" s="129" t="s">
        <v>18</v>
      </c>
      <c r="CV706" s="129"/>
      <c r="CW706" s="129" t="s">
        <v>18</v>
      </c>
      <c r="CX706" s="129"/>
      <c r="CY706" s="129" t="s">
        <v>179</v>
      </c>
      <c r="CZ706" s="129">
        <v>5.9999999999999995E-4</v>
      </c>
      <c r="DA706" s="129" t="s">
        <v>179</v>
      </c>
      <c r="DB706" s="129">
        <v>5.9999999999999995E-4</v>
      </c>
      <c r="DC706" s="129" t="s">
        <v>179</v>
      </c>
      <c r="DD706" s="129">
        <v>5.0000000000000001E-4</v>
      </c>
      <c r="DE706" s="129" t="s">
        <v>179</v>
      </c>
      <c r="DF706" s="129">
        <v>5.9999999999999995E-4</v>
      </c>
      <c r="DG706" s="129" t="s">
        <v>179</v>
      </c>
      <c r="DH706" s="129">
        <v>4.0000000000000002E-4</v>
      </c>
      <c r="DI706" s="129" t="s">
        <v>179</v>
      </c>
      <c r="DJ706" s="129">
        <v>2.9999999999999997E-4</v>
      </c>
      <c r="DK706" s="129" t="s">
        <v>4768</v>
      </c>
      <c r="DL706" s="129" t="s">
        <v>59</v>
      </c>
      <c r="DM706" s="129"/>
      <c r="DN706" s="129"/>
      <c r="DO706" s="130"/>
      <c r="DS706" s="129">
        <v>9</v>
      </c>
      <c r="DT706" s="129" t="s">
        <v>4769</v>
      </c>
      <c r="DW706" t="s">
        <v>5488</v>
      </c>
    </row>
    <row r="707" spans="1:127">
      <c r="A707" s="127">
        <v>497</v>
      </c>
      <c r="B707" s="128">
        <v>44762.050694444442</v>
      </c>
      <c r="C707" s="129" t="s">
        <v>52</v>
      </c>
      <c r="D707" s="129">
        <v>0</v>
      </c>
      <c r="E707" s="129">
        <v>0</v>
      </c>
      <c r="F707" s="129">
        <v>0</v>
      </c>
      <c r="G707" s="129" t="s">
        <v>54</v>
      </c>
      <c r="H707" s="129" t="s">
        <v>55</v>
      </c>
      <c r="I707" s="129" t="s">
        <v>55</v>
      </c>
      <c r="J707" s="129" t="s">
        <v>55</v>
      </c>
      <c r="K707" s="129" t="s">
        <v>18</v>
      </c>
      <c r="L707" s="129">
        <v>90</v>
      </c>
      <c r="M707" s="129" t="s">
        <v>173</v>
      </c>
      <c r="N707" s="129">
        <v>0</v>
      </c>
      <c r="O707" s="129" t="s">
        <v>173</v>
      </c>
      <c r="P707" s="129">
        <v>0</v>
      </c>
      <c r="Q707" s="129" t="s">
        <v>173</v>
      </c>
      <c r="R707" s="129">
        <v>0</v>
      </c>
      <c r="S707" s="129">
        <v>2</v>
      </c>
      <c r="T707" s="129" t="s">
        <v>174</v>
      </c>
      <c r="U707" s="129">
        <v>4.5758999999999999</v>
      </c>
      <c r="V707" s="129">
        <v>0.6845</v>
      </c>
      <c r="W707" s="129" t="s">
        <v>4770</v>
      </c>
      <c r="X707" s="129">
        <v>0.3367</v>
      </c>
      <c r="Y707" s="129">
        <v>41.565800000000003</v>
      </c>
      <c r="Z707" s="129">
        <v>0.37119999999999997</v>
      </c>
      <c r="AA707" s="129" t="s">
        <v>4081</v>
      </c>
      <c r="AB707" s="129">
        <v>1.54E-2</v>
      </c>
      <c r="AC707" s="129" t="s">
        <v>179</v>
      </c>
      <c r="AD707" s="129">
        <v>8.6E-3</v>
      </c>
      <c r="AE707" s="129" t="s">
        <v>179</v>
      </c>
      <c r="AF707" s="129">
        <v>1.67E-2</v>
      </c>
      <c r="AG707" s="129">
        <v>0.20949999999999999</v>
      </c>
      <c r="AH707" s="129">
        <v>8.3999999999999995E-3</v>
      </c>
      <c r="AI707" s="129">
        <v>7.5663</v>
      </c>
      <c r="AJ707" s="129">
        <v>3.2300000000000002E-2</v>
      </c>
      <c r="AK707" s="129">
        <v>0.78449999999999998</v>
      </c>
      <c r="AL707" s="129">
        <v>8.6999999999999994E-3</v>
      </c>
      <c r="AM707" s="129" t="s">
        <v>341</v>
      </c>
      <c r="AN707" s="129">
        <v>8.8000000000000005E-3</v>
      </c>
      <c r="AO707" s="129" t="s">
        <v>184</v>
      </c>
      <c r="AP707" s="129">
        <v>3.8999999999999998E-3</v>
      </c>
      <c r="AQ707" s="129">
        <v>0.12429999999999999</v>
      </c>
      <c r="AR707" s="129">
        <v>5.1999999999999998E-3</v>
      </c>
      <c r="AS707" s="129" t="s">
        <v>4771</v>
      </c>
      <c r="AT707" s="129">
        <v>2.6499999999999999E-2</v>
      </c>
      <c r="AU707" s="129" t="s">
        <v>464</v>
      </c>
      <c r="AV707" s="129">
        <v>3.7000000000000002E-3</v>
      </c>
      <c r="AW707" s="129">
        <v>6.4999999999999997E-3</v>
      </c>
      <c r="AX707" s="129">
        <v>8.9999999999999998E-4</v>
      </c>
      <c r="AY707" s="129" t="s">
        <v>301</v>
      </c>
      <c r="AZ707" s="129">
        <v>8.0000000000000004E-4</v>
      </c>
      <c r="BA707" s="129">
        <v>5.8999999999999999E-3</v>
      </c>
      <c r="BB707" s="129">
        <v>6.9999999999999999E-4</v>
      </c>
      <c r="BC707" s="129" t="s">
        <v>304</v>
      </c>
      <c r="BD707" s="129">
        <v>5.0000000000000001E-4</v>
      </c>
      <c r="BE707" s="129" t="s">
        <v>179</v>
      </c>
      <c r="BF707" s="129">
        <v>2.9999999999999997E-4</v>
      </c>
      <c r="BG707" s="129" t="s">
        <v>179</v>
      </c>
      <c r="BH707" s="129">
        <v>1E-4</v>
      </c>
      <c r="BI707" s="129" t="s">
        <v>286</v>
      </c>
      <c r="BJ707" s="129">
        <v>2.0000000000000001E-4</v>
      </c>
      <c r="BK707" s="129">
        <v>1.12E-2</v>
      </c>
      <c r="BL707" s="129">
        <v>5.0000000000000001E-4</v>
      </c>
      <c r="BM707" s="129">
        <v>3.0000000000000001E-3</v>
      </c>
      <c r="BN707" s="129">
        <v>2.9999999999999997E-4</v>
      </c>
      <c r="BO707" s="129" t="s">
        <v>559</v>
      </c>
      <c r="BP707" s="129">
        <v>5.0000000000000001E-4</v>
      </c>
      <c r="BQ707" s="129" t="s">
        <v>179</v>
      </c>
      <c r="BR707" s="129">
        <v>2.9999999999999997E-4</v>
      </c>
      <c r="BS707" s="129" t="s">
        <v>179</v>
      </c>
      <c r="BT707" s="129">
        <v>2.9999999999999997E-4</v>
      </c>
      <c r="BU707" s="129" t="s">
        <v>179</v>
      </c>
      <c r="BV707" s="129">
        <v>6.9999999999999999E-4</v>
      </c>
      <c r="BW707" s="129" t="s">
        <v>18</v>
      </c>
      <c r="BX707" s="129"/>
      <c r="BY707" s="129" t="s">
        <v>179</v>
      </c>
      <c r="BZ707" s="129">
        <v>1.1000000000000001E-3</v>
      </c>
      <c r="CA707" s="129" t="s">
        <v>179</v>
      </c>
      <c r="CB707" s="129">
        <v>8.0000000000000004E-4</v>
      </c>
      <c r="CC707" s="129" t="s">
        <v>179</v>
      </c>
      <c r="CD707" s="129">
        <v>2E-3</v>
      </c>
      <c r="CE707" s="129" t="s">
        <v>179</v>
      </c>
      <c r="CF707" s="129">
        <v>2.3E-3</v>
      </c>
      <c r="CG707" s="129" t="s">
        <v>179</v>
      </c>
      <c r="CH707" s="129">
        <v>1E-4</v>
      </c>
      <c r="CI707" s="129" t="s">
        <v>179</v>
      </c>
      <c r="CJ707" s="129">
        <v>7.0000000000000001E-3</v>
      </c>
      <c r="CK707" s="129" t="s">
        <v>179</v>
      </c>
      <c r="CL707" s="129">
        <v>1.11E-2</v>
      </c>
      <c r="CM707" s="129" t="s">
        <v>179</v>
      </c>
      <c r="CN707" s="129">
        <v>2.8999999999999998E-3</v>
      </c>
      <c r="CO707" s="129" t="s">
        <v>179</v>
      </c>
      <c r="CP707" s="129">
        <v>8.0000000000000004E-4</v>
      </c>
      <c r="CQ707" s="129" t="s">
        <v>179</v>
      </c>
      <c r="CR707" s="129">
        <v>3.3E-3</v>
      </c>
      <c r="CS707" s="129" t="s">
        <v>179</v>
      </c>
      <c r="CT707" s="129">
        <v>1.9E-3</v>
      </c>
      <c r="CU707" s="129" t="s">
        <v>18</v>
      </c>
      <c r="CV707" s="129"/>
      <c r="CW707" s="129" t="s">
        <v>18</v>
      </c>
      <c r="CX707" s="129"/>
      <c r="CY707" s="129" t="s">
        <v>179</v>
      </c>
      <c r="CZ707" s="129">
        <v>5.9999999999999995E-4</v>
      </c>
      <c r="DA707" s="129" t="s">
        <v>179</v>
      </c>
      <c r="DB707" s="129">
        <v>5.9999999999999995E-4</v>
      </c>
      <c r="DC707" s="129" t="s">
        <v>179</v>
      </c>
      <c r="DD707" s="129">
        <v>5.9999999999999995E-4</v>
      </c>
      <c r="DE707" s="129" t="s">
        <v>179</v>
      </c>
      <c r="DF707" s="129">
        <v>5.9999999999999995E-4</v>
      </c>
      <c r="DG707" s="129" t="s">
        <v>179</v>
      </c>
      <c r="DH707" s="129">
        <v>4.0000000000000002E-4</v>
      </c>
      <c r="DI707" s="129" t="s">
        <v>179</v>
      </c>
      <c r="DJ707" s="129">
        <v>4.0000000000000002E-4</v>
      </c>
      <c r="DK707" s="129" t="s">
        <v>4768</v>
      </c>
      <c r="DL707" s="129" t="s">
        <v>59</v>
      </c>
      <c r="DM707" s="129"/>
      <c r="DN707" s="129"/>
      <c r="DO707" s="130"/>
      <c r="DS707" s="129">
        <v>37</v>
      </c>
      <c r="DT707" s="129" t="s">
        <v>1613</v>
      </c>
      <c r="DW707" t="s">
        <v>5489</v>
      </c>
    </row>
    <row r="708" spans="1:127">
      <c r="A708" s="127">
        <v>498</v>
      </c>
      <c r="B708" s="128">
        <v>44762.053472222222</v>
      </c>
      <c r="C708" s="129" t="s">
        <v>52</v>
      </c>
      <c r="D708" s="129">
        <v>0</v>
      </c>
      <c r="E708" s="129">
        <v>0</v>
      </c>
      <c r="F708" s="129">
        <v>0</v>
      </c>
      <c r="G708" s="129" t="s">
        <v>54</v>
      </c>
      <c r="H708" s="129" t="s">
        <v>55</v>
      </c>
      <c r="I708" s="129" t="s">
        <v>55</v>
      </c>
      <c r="J708" s="129" t="s">
        <v>55</v>
      </c>
      <c r="K708" s="129" t="s">
        <v>18</v>
      </c>
      <c r="L708" s="129">
        <v>90</v>
      </c>
      <c r="M708" s="129" t="s">
        <v>173</v>
      </c>
      <c r="N708" s="129">
        <v>0</v>
      </c>
      <c r="O708" s="129" t="s">
        <v>173</v>
      </c>
      <c r="P708" s="129">
        <v>0</v>
      </c>
      <c r="Q708" s="129" t="s">
        <v>173</v>
      </c>
      <c r="R708" s="129">
        <v>0</v>
      </c>
      <c r="S708" s="129">
        <v>2</v>
      </c>
      <c r="T708" s="129" t="s">
        <v>174</v>
      </c>
      <c r="U708" s="129">
        <v>3.6114999999999999</v>
      </c>
      <c r="V708" s="129">
        <v>0.65439999999999998</v>
      </c>
      <c r="W708" s="129" t="s">
        <v>4772</v>
      </c>
      <c r="X708" s="129">
        <v>0.33729999999999999</v>
      </c>
      <c r="Y708" s="129">
        <v>39.722700000000003</v>
      </c>
      <c r="Z708" s="129">
        <v>0.3609</v>
      </c>
      <c r="AA708" s="129" t="s">
        <v>882</v>
      </c>
      <c r="AB708" s="129">
        <v>1.5699999999999999E-2</v>
      </c>
      <c r="AC708" s="129" t="s">
        <v>179</v>
      </c>
      <c r="AD708" s="129">
        <v>9.1000000000000004E-3</v>
      </c>
      <c r="AE708" s="129" t="s">
        <v>179</v>
      </c>
      <c r="AF708" s="129">
        <v>1.7399999999999999E-2</v>
      </c>
      <c r="AG708" s="129">
        <v>0.16980000000000001</v>
      </c>
      <c r="AH708" s="129">
        <v>7.9000000000000008E-3</v>
      </c>
      <c r="AI708" s="129">
        <v>8.1979000000000006</v>
      </c>
      <c r="AJ708" s="129">
        <v>3.3700000000000001E-2</v>
      </c>
      <c r="AK708" s="129">
        <v>0.74670000000000003</v>
      </c>
      <c r="AL708" s="129">
        <v>8.6E-3</v>
      </c>
      <c r="AM708" s="129" t="s">
        <v>842</v>
      </c>
      <c r="AN708" s="129">
        <v>8.6999999999999994E-3</v>
      </c>
      <c r="AO708" s="129" t="s">
        <v>386</v>
      </c>
      <c r="AP708" s="129">
        <v>3.8999999999999998E-3</v>
      </c>
      <c r="AQ708" s="129">
        <v>0.13950000000000001</v>
      </c>
      <c r="AR708" s="129">
        <v>5.4999999999999997E-3</v>
      </c>
      <c r="AS708" s="129" t="s">
        <v>4773</v>
      </c>
      <c r="AT708" s="129">
        <v>2.5899999999999999E-2</v>
      </c>
      <c r="AU708" s="129" t="s">
        <v>179</v>
      </c>
      <c r="AV708" s="129">
        <v>3.5999999999999999E-3</v>
      </c>
      <c r="AW708" s="129">
        <v>7.7000000000000002E-3</v>
      </c>
      <c r="AX708" s="129">
        <v>1E-3</v>
      </c>
      <c r="AY708" s="129" t="s">
        <v>316</v>
      </c>
      <c r="AZ708" s="129">
        <v>6.9999999999999999E-4</v>
      </c>
      <c r="BA708" s="129">
        <v>5.7999999999999996E-3</v>
      </c>
      <c r="BB708" s="129">
        <v>6.9999999999999999E-4</v>
      </c>
      <c r="BC708" s="129" t="s">
        <v>267</v>
      </c>
      <c r="BD708" s="129">
        <v>5.0000000000000001E-4</v>
      </c>
      <c r="BE708" s="129" t="s">
        <v>179</v>
      </c>
      <c r="BF708" s="129">
        <v>2.9999999999999997E-4</v>
      </c>
      <c r="BG708" s="129" t="s">
        <v>216</v>
      </c>
      <c r="BH708" s="129">
        <v>1E-4</v>
      </c>
      <c r="BI708" s="129" t="s">
        <v>286</v>
      </c>
      <c r="BJ708" s="129">
        <v>2.0000000000000001E-4</v>
      </c>
      <c r="BK708" s="129">
        <v>1.0800000000000001E-2</v>
      </c>
      <c r="BL708" s="129">
        <v>5.0000000000000001E-4</v>
      </c>
      <c r="BM708" s="129">
        <v>2.7000000000000001E-3</v>
      </c>
      <c r="BN708" s="129">
        <v>2.9999999999999997E-4</v>
      </c>
      <c r="BO708" s="129" t="s">
        <v>248</v>
      </c>
      <c r="BP708" s="129">
        <v>5.0000000000000001E-4</v>
      </c>
      <c r="BQ708" s="129" t="s">
        <v>179</v>
      </c>
      <c r="BR708" s="129">
        <v>2.9999999999999997E-4</v>
      </c>
      <c r="BS708" s="129" t="s">
        <v>179</v>
      </c>
      <c r="BT708" s="129">
        <v>4.0000000000000002E-4</v>
      </c>
      <c r="BU708" s="129" t="s">
        <v>179</v>
      </c>
      <c r="BV708" s="129">
        <v>6.9999999999999999E-4</v>
      </c>
      <c r="BW708" s="129" t="s">
        <v>245</v>
      </c>
      <c r="BX708" s="129">
        <v>8.9999999999999998E-4</v>
      </c>
      <c r="BY708" s="129" t="s">
        <v>179</v>
      </c>
      <c r="BZ708" s="129">
        <v>1.1000000000000001E-3</v>
      </c>
      <c r="CA708" s="129" t="s">
        <v>179</v>
      </c>
      <c r="CB708" s="129">
        <v>8.0000000000000004E-4</v>
      </c>
      <c r="CC708" s="129" t="s">
        <v>179</v>
      </c>
      <c r="CD708" s="129">
        <v>2E-3</v>
      </c>
      <c r="CE708" s="129" t="s">
        <v>179</v>
      </c>
      <c r="CF708" s="129">
        <v>2.3E-3</v>
      </c>
      <c r="CG708" s="129" t="s">
        <v>179</v>
      </c>
      <c r="CH708" s="129">
        <v>1E-4</v>
      </c>
      <c r="CI708" s="129" t="s">
        <v>179</v>
      </c>
      <c r="CJ708" s="129">
        <v>7.0000000000000001E-3</v>
      </c>
      <c r="CK708" s="129" t="s">
        <v>179</v>
      </c>
      <c r="CL708" s="129">
        <v>1.1299999999999999E-2</v>
      </c>
      <c r="CM708" s="129" t="s">
        <v>179</v>
      </c>
      <c r="CN708" s="129">
        <v>4.1000000000000003E-3</v>
      </c>
      <c r="CO708" s="129" t="s">
        <v>179</v>
      </c>
      <c r="CP708" s="129">
        <v>8.0000000000000004E-4</v>
      </c>
      <c r="CQ708" s="129" t="s">
        <v>179</v>
      </c>
      <c r="CR708" s="129">
        <v>3.3999999999999998E-3</v>
      </c>
      <c r="CS708" s="129" t="s">
        <v>179</v>
      </c>
      <c r="CT708" s="129">
        <v>1.9E-3</v>
      </c>
      <c r="CU708" s="129" t="s">
        <v>179</v>
      </c>
      <c r="CV708" s="129">
        <v>8.0000000000000004E-4</v>
      </c>
      <c r="CW708" s="129" t="s">
        <v>179</v>
      </c>
      <c r="CX708" s="129">
        <v>5.9999999999999995E-4</v>
      </c>
      <c r="CY708" s="129" t="s">
        <v>179</v>
      </c>
      <c r="CZ708" s="129">
        <v>5.9999999999999995E-4</v>
      </c>
      <c r="DA708" s="129" t="s">
        <v>179</v>
      </c>
      <c r="DB708" s="129">
        <v>5.9999999999999995E-4</v>
      </c>
      <c r="DC708" s="129" t="s">
        <v>179</v>
      </c>
      <c r="DD708" s="129">
        <v>5.0000000000000001E-4</v>
      </c>
      <c r="DE708" s="129" t="s">
        <v>179</v>
      </c>
      <c r="DF708" s="129">
        <v>5.9999999999999995E-4</v>
      </c>
      <c r="DG708" s="129" t="s">
        <v>192</v>
      </c>
      <c r="DH708" s="129">
        <v>4.0000000000000002E-4</v>
      </c>
      <c r="DI708" s="129" t="s">
        <v>286</v>
      </c>
      <c r="DJ708" s="129">
        <v>4.0000000000000002E-4</v>
      </c>
      <c r="DK708" s="129" t="s">
        <v>4768</v>
      </c>
      <c r="DL708" s="129" t="s">
        <v>59</v>
      </c>
      <c r="DM708" s="129"/>
      <c r="DN708" s="129"/>
      <c r="DO708" s="130"/>
      <c r="DS708" s="129">
        <v>50</v>
      </c>
      <c r="DT708" s="129" t="s">
        <v>6006</v>
      </c>
      <c r="DW708" t="s">
        <v>5490</v>
      </c>
    </row>
    <row r="709" spans="1:127">
      <c r="A709" s="127">
        <v>499</v>
      </c>
      <c r="B709" s="128">
        <v>44762.055555555555</v>
      </c>
      <c r="C709" s="129" t="s">
        <v>52</v>
      </c>
      <c r="D709" s="129">
        <v>0</v>
      </c>
      <c r="E709" s="129">
        <v>0</v>
      </c>
      <c r="F709" s="129">
        <v>0</v>
      </c>
      <c r="G709" s="129" t="s">
        <v>54</v>
      </c>
      <c r="H709" s="129" t="s">
        <v>55</v>
      </c>
      <c r="I709" s="129" t="s">
        <v>55</v>
      </c>
      <c r="J709" s="129" t="s">
        <v>55</v>
      </c>
      <c r="K709" s="129" t="s">
        <v>18</v>
      </c>
      <c r="L709" s="129">
        <v>90</v>
      </c>
      <c r="M709" s="129" t="s">
        <v>173</v>
      </c>
      <c r="N709" s="129">
        <v>0</v>
      </c>
      <c r="O709" s="129" t="s">
        <v>173</v>
      </c>
      <c r="P709" s="129">
        <v>0</v>
      </c>
      <c r="Q709" s="129" t="s">
        <v>173</v>
      </c>
      <c r="R709" s="129">
        <v>0</v>
      </c>
      <c r="S709" s="129">
        <v>2</v>
      </c>
      <c r="T709" s="129" t="s">
        <v>174</v>
      </c>
      <c r="U709" s="129">
        <v>4.2068000000000003</v>
      </c>
      <c r="V709" s="129">
        <v>0.67630000000000001</v>
      </c>
      <c r="W709" s="129" t="s">
        <v>4774</v>
      </c>
      <c r="X709" s="129">
        <v>0.33200000000000002</v>
      </c>
      <c r="Y709" s="129">
        <v>40.2331</v>
      </c>
      <c r="Z709" s="129">
        <v>0.36349999999999999</v>
      </c>
      <c r="AA709" s="129" t="s">
        <v>2696</v>
      </c>
      <c r="AB709" s="129">
        <v>1.54E-2</v>
      </c>
      <c r="AC709" s="129" t="s">
        <v>179</v>
      </c>
      <c r="AD709" s="129">
        <v>8.6E-3</v>
      </c>
      <c r="AE709" s="129" t="s">
        <v>179</v>
      </c>
      <c r="AF709" s="129">
        <v>1.7399999999999999E-2</v>
      </c>
      <c r="AG709" s="129">
        <v>0.1716</v>
      </c>
      <c r="AH709" s="129">
        <v>7.9000000000000008E-3</v>
      </c>
      <c r="AI709" s="129">
        <v>7.39</v>
      </c>
      <c r="AJ709" s="129">
        <v>3.1899999999999998E-2</v>
      </c>
      <c r="AK709" s="129">
        <v>0.76549999999999996</v>
      </c>
      <c r="AL709" s="129">
        <v>8.5000000000000006E-3</v>
      </c>
      <c r="AM709" s="129" t="s">
        <v>776</v>
      </c>
      <c r="AN709" s="129">
        <v>8.6999999999999994E-3</v>
      </c>
      <c r="AO709" s="129" t="s">
        <v>1572</v>
      </c>
      <c r="AP709" s="129">
        <v>3.7000000000000002E-3</v>
      </c>
      <c r="AQ709" s="129">
        <v>0.1103</v>
      </c>
      <c r="AR709" s="129">
        <v>5.0000000000000001E-3</v>
      </c>
      <c r="AS709" s="129" t="s">
        <v>4775</v>
      </c>
      <c r="AT709" s="129">
        <v>2.5600000000000001E-2</v>
      </c>
      <c r="AU709" s="129" t="s">
        <v>1085</v>
      </c>
      <c r="AV709" s="129">
        <v>3.7000000000000002E-3</v>
      </c>
      <c r="AW709" s="129">
        <v>1.0699999999999999E-2</v>
      </c>
      <c r="AX709" s="129">
        <v>1.1000000000000001E-3</v>
      </c>
      <c r="AY709" s="129" t="s">
        <v>270</v>
      </c>
      <c r="AZ709" s="129">
        <v>6.9999999999999999E-4</v>
      </c>
      <c r="BA709" s="129">
        <v>5.8999999999999999E-3</v>
      </c>
      <c r="BB709" s="129">
        <v>5.9999999999999995E-4</v>
      </c>
      <c r="BC709" s="129" t="s">
        <v>304</v>
      </c>
      <c r="BD709" s="129">
        <v>4.0000000000000002E-4</v>
      </c>
      <c r="BE709" s="129" t="s">
        <v>179</v>
      </c>
      <c r="BF709" s="129">
        <v>2.9999999999999997E-4</v>
      </c>
      <c r="BG709" s="129" t="s">
        <v>179</v>
      </c>
      <c r="BH709" s="129">
        <v>1E-4</v>
      </c>
      <c r="BI709" s="129" t="s">
        <v>286</v>
      </c>
      <c r="BJ709" s="129">
        <v>2.0000000000000001E-4</v>
      </c>
      <c r="BK709" s="129">
        <v>1.1599999999999999E-2</v>
      </c>
      <c r="BL709" s="129">
        <v>5.0000000000000001E-4</v>
      </c>
      <c r="BM709" s="129">
        <v>2.5999999999999999E-3</v>
      </c>
      <c r="BN709" s="129">
        <v>2.9999999999999997E-4</v>
      </c>
      <c r="BO709" s="129" t="s">
        <v>312</v>
      </c>
      <c r="BP709" s="129">
        <v>5.9999999999999995E-4</v>
      </c>
      <c r="BQ709" s="129" t="s">
        <v>179</v>
      </c>
      <c r="BR709" s="129">
        <v>2.9999999999999997E-4</v>
      </c>
      <c r="BS709" s="129" t="s">
        <v>179</v>
      </c>
      <c r="BT709" s="129">
        <v>4.0000000000000002E-4</v>
      </c>
      <c r="BU709" s="129" t="s">
        <v>179</v>
      </c>
      <c r="BV709" s="129">
        <v>6.9999999999999999E-4</v>
      </c>
      <c r="BW709" s="129" t="s">
        <v>18</v>
      </c>
      <c r="BX709" s="129"/>
      <c r="BY709" s="129" t="s">
        <v>179</v>
      </c>
      <c r="BZ709" s="129">
        <v>1.1000000000000001E-3</v>
      </c>
      <c r="CA709" s="129" t="s">
        <v>179</v>
      </c>
      <c r="CB709" s="129">
        <v>8.0000000000000004E-4</v>
      </c>
      <c r="CC709" s="129" t="s">
        <v>179</v>
      </c>
      <c r="CD709" s="129">
        <v>2E-3</v>
      </c>
      <c r="CE709" s="129" t="s">
        <v>179</v>
      </c>
      <c r="CF709" s="129">
        <v>2.3E-3</v>
      </c>
      <c r="CG709" s="129" t="s">
        <v>179</v>
      </c>
      <c r="CH709" s="129">
        <v>1E-4</v>
      </c>
      <c r="CI709" s="129" t="s">
        <v>179</v>
      </c>
      <c r="CJ709" s="129">
        <v>7.1999999999999998E-3</v>
      </c>
      <c r="CK709" s="129" t="s">
        <v>179</v>
      </c>
      <c r="CL709" s="129">
        <v>1.0999999999999999E-2</v>
      </c>
      <c r="CM709" s="129" t="s">
        <v>179</v>
      </c>
      <c r="CN709" s="129">
        <v>3.5999999999999999E-3</v>
      </c>
      <c r="CO709" s="129" t="s">
        <v>179</v>
      </c>
      <c r="CP709" s="129">
        <v>8.0000000000000004E-4</v>
      </c>
      <c r="CQ709" s="129" t="s">
        <v>179</v>
      </c>
      <c r="CR709" s="129">
        <v>3.3999999999999998E-3</v>
      </c>
      <c r="CS709" s="129" t="s">
        <v>179</v>
      </c>
      <c r="CT709" s="129">
        <v>1.8E-3</v>
      </c>
      <c r="CU709" s="129" t="s">
        <v>179</v>
      </c>
      <c r="CV709" s="129">
        <v>8.0000000000000004E-4</v>
      </c>
      <c r="CW709" s="129" t="s">
        <v>18</v>
      </c>
      <c r="CX709" s="129"/>
      <c r="CY709" s="129" t="s">
        <v>179</v>
      </c>
      <c r="CZ709" s="129">
        <v>5.9999999999999995E-4</v>
      </c>
      <c r="DA709" s="129" t="s">
        <v>179</v>
      </c>
      <c r="DB709" s="129">
        <v>5.9999999999999995E-4</v>
      </c>
      <c r="DC709" s="129" t="s">
        <v>179</v>
      </c>
      <c r="DD709" s="129">
        <v>5.9999999999999995E-4</v>
      </c>
      <c r="DE709" s="129" t="s">
        <v>179</v>
      </c>
      <c r="DF709" s="129">
        <v>5.0000000000000001E-4</v>
      </c>
      <c r="DG709" s="129" t="s">
        <v>179</v>
      </c>
      <c r="DH709" s="129">
        <v>4.0000000000000002E-4</v>
      </c>
      <c r="DI709" s="129" t="s">
        <v>179</v>
      </c>
      <c r="DJ709" s="129">
        <v>4.0000000000000002E-4</v>
      </c>
      <c r="DK709" s="129" t="s">
        <v>4768</v>
      </c>
      <c r="DL709" s="129" t="s">
        <v>59</v>
      </c>
      <c r="DM709" s="129"/>
      <c r="DN709" s="129"/>
      <c r="DO709" s="130"/>
      <c r="DS709" s="129">
        <v>63</v>
      </c>
      <c r="DT709" s="129" t="s">
        <v>5980</v>
      </c>
      <c r="DW709" t="s">
        <v>5491</v>
      </c>
    </row>
    <row r="710" spans="1:127">
      <c r="A710" s="127">
        <v>500</v>
      </c>
      <c r="B710" s="128">
        <v>44762.065972222219</v>
      </c>
      <c r="C710" s="129" t="s">
        <v>52</v>
      </c>
      <c r="D710" s="129">
        <v>0</v>
      </c>
      <c r="E710" s="129">
        <v>0</v>
      </c>
      <c r="F710" s="129">
        <v>0</v>
      </c>
      <c r="G710" s="129" t="s">
        <v>54</v>
      </c>
      <c r="H710" s="129" t="s">
        <v>55</v>
      </c>
      <c r="I710" s="129" t="s">
        <v>55</v>
      </c>
      <c r="J710" s="129" t="s">
        <v>55</v>
      </c>
      <c r="K710" s="129" t="s">
        <v>18</v>
      </c>
      <c r="L710" s="129">
        <v>90</v>
      </c>
      <c r="M710" s="129" t="s">
        <v>173</v>
      </c>
      <c r="N710" s="129">
        <v>0</v>
      </c>
      <c r="O710" s="129" t="s">
        <v>173</v>
      </c>
      <c r="P710" s="129">
        <v>0</v>
      </c>
      <c r="Q710" s="129" t="s">
        <v>173</v>
      </c>
      <c r="R710" s="129">
        <v>0</v>
      </c>
      <c r="S710" s="129">
        <v>2</v>
      </c>
      <c r="T710" s="129" t="s">
        <v>174</v>
      </c>
      <c r="U710" s="129">
        <v>4.8296000000000001</v>
      </c>
      <c r="V710" s="129">
        <v>0.67930000000000001</v>
      </c>
      <c r="W710" s="129" t="s">
        <v>4776</v>
      </c>
      <c r="X710" s="129">
        <v>0.32329999999999998</v>
      </c>
      <c r="Y710" s="129">
        <v>40.123600000000003</v>
      </c>
      <c r="Z710" s="129">
        <v>0.3624</v>
      </c>
      <c r="AA710" s="129" t="s">
        <v>4777</v>
      </c>
      <c r="AB710" s="129">
        <v>1.54E-2</v>
      </c>
      <c r="AC710" s="129" t="s">
        <v>179</v>
      </c>
      <c r="AD710" s="129">
        <v>8.3999999999999995E-3</v>
      </c>
      <c r="AE710" s="129" t="s">
        <v>179</v>
      </c>
      <c r="AF710" s="129">
        <v>1.66E-2</v>
      </c>
      <c r="AG710" s="129">
        <v>0.17050000000000001</v>
      </c>
      <c r="AH710" s="129">
        <v>7.9000000000000008E-3</v>
      </c>
      <c r="AI710" s="129">
        <v>7.3345000000000002</v>
      </c>
      <c r="AJ710" s="129">
        <v>3.1699999999999999E-2</v>
      </c>
      <c r="AK710" s="129">
        <v>0.82679999999999998</v>
      </c>
      <c r="AL710" s="129">
        <v>8.8999999999999999E-3</v>
      </c>
      <c r="AM710" s="129" t="s">
        <v>1658</v>
      </c>
      <c r="AN710" s="129">
        <v>8.9999999999999993E-3</v>
      </c>
      <c r="AO710" s="129" t="s">
        <v>374</v>
      </c>
      <c r="AP710" s="129">
        <v>3.8999999999999998E-3</v>
      </c>
      <c r="AQ710" s="129">
        <v>0.1152</v>
      </c>
      <c r="AR710" s="129">
        <v>5.1000000000000004E-3</v>
      </c>
      <c r="AS710" s="129" t="s">
        <v>4778</v>
      </c>
      <c r="AT710" s="129">
        <v>2.5899999999999999E-2</v>
      </c>
      <c r="AU710" s="129" t="s">
        <v>614</v>
      </c>
      <c r="AV710" s="129">
        <v>3.7000000000000002E-3</v>
      </c>
      <c r="AW710" s="129">
        <v>8.5000000000000006E-3</v>
      </c>
      <c r="AX710" s="129">
        <v>1E-3</v>
      </c>
      <c r="AY710" s="129" t="s">
        <v>208</v>
      </c>
      <c r="AZ710" s="129">
        <v>8.0000000000000004E-4</v>
      </c>
      <c r="BA710" s="129">
        <v>6.3E-3</v>
      </c>
      <c r="BB710" s="129">
        <v>6.9999999999999999E-4</v>
      </c>
      <c r="BC710" s="129" t="s">
        <v>406</v>
      </c>
      <c r="BD710" s="129">
        <v>5.0000000000000001E-4</v>
      </c>
      <c r="BE710" s="129" t="s">
        <v>179</v>
      </c>
      <c r="BF710" s="129">
        <v>2.9999999999999997E-4</v>
      </c>
      <c r="BG710" s="129" t="s">
        <v>179</v>
      </c>
      <c r="BH710" s="129">
        <v>1E-4</v>
      </c>
      <c r="BI710" s="129" t="s">
        <v>286</v>
      </c>
      <c r="BJ710" s="129">
        <v>2.0000000000000001E-4</v>
      </c>
      <c r="BK710" s="129">
        <v>1.2200000000000001E-2</v>
      </c>
      <c r="BL710" s="129">
        <v>5.0000000000000001E-4</v>
      </c>
      <c r="BM710" s="129">
        <v>3.2000000000000002E-3</v>
      </c>
      <c r="BN710" s="129">
        <v>2.9999999999999997E-4</v>
      </c>
      <c r="BO710" s="129" t="s">
        <v>242</v>
      </c>
      <c r="BP710" s="129">
        <v>5.9999999999999995E-4</v>
      </c>
      <c r="BQ710" s="129" t="s">
        <v>179</v>
      </c>
      <c r="BR710" s="129">
        <v>2.9999999999999997E-4</v>
      </c>
      <c r="BS710" s="129" t="s">
        <v>179</v>
      </c>
      <c r="BT710" s="129">
        <v>4.0000000000000002E-4</v>
      </c>
      <c r="BU710" s="129" t="s">
        <v>179</v>
      </c>
      <c r="BV710" s="129">
        <v>6.9999999999999999E-4</v>
      </c>
      <c r="BW710" s="129" t="s">
        <v>179</v>
      </c>
      <c r="BX710" s="129">
        <v>8.9999999999999998E-4</v>
      </c>
      <c r="BY710" s="129" t="s">
        <v>179</v>
      </c>
      <c r="BZ710" s="129">
        <v>1.1000000000000001E-3</v>
      </c>
      <c r="CA710" s="129" t="s">
        <v>179</v>
      </c>
      <c r="CB710" s="129">
        <v>8.0000000000000004E-4</v>
      </c>
      <c r="CC710" s="129" t="s">
        <v>179</v>
      </c>
      <c r="CD710" s="129">
        <v>2E-3</v>
      </c>
      <c r="CE710" s="129" t="s">
        <v>179</v>
      </c>
      <c r="CF710" s="129">
        <v>2.3E-3</v>
      </c>
      <c r="CG710" s="129" t="s">
        <v>216</v>
      </c>
      <c r="CH710" s="129">
        <v>1E-4</v>
      </c>
      <c r="CI710" s="129" t="s">
        <v>179</v>
      </c>
      <c r="CJ710" s="129">
        <v>7.4000000000000003E-3</v>
      </c>
      <c r="CK710" s="129" t="s">
        <v>179</v>
      </c>
      <c r="CL710" s="129">
        <v>1.11E-2</v>
      </c>
      <c r="CM710" s="129" t="s">
        <v>179</v>
      </c>
      <c r="CN710" s="129">
        <v>3.5000000000000001E-3</v>
      </c>
      <c r="CO710" s="129" t="s">
        <v>179</v>
      </c>
      <c r="CP710" s="129">
        <v>8.0000000000000004E-4</v>
      </c>
      <c r="CQ710" s="129" t="s">
        <v>179</v>
      </c>
      <c r="CR710" s="129">
        <v>3.2000000000000002E-3</v>
      </c>
      <c r="CS710" s="129" t="s">
        <v>179</v>
      </c>
      <c r="CT710" s="129">
        <v>1.9E-3</v>
      </c>
      <c r="CU710" s="129" t="s">
        <v>179</v>
      </c>
      <c r="CV710" s="129">
        <v>8.0000000000000004E-4</v>
      </c>
      <c r="CW710" s="129" t="s">
        <v>18</v>
      </c>
      <c r="CX710" s="129"/>
      <c r="CY710" s="129" t="s">
        <v>179</v>
      </c>
      <c r="CZ710" s="129">
        <v>5.0000000000000001E-4</v>
      </c>
      <c r="DA710" s="129" t="s">
        <v>179</v>
      </c>
      <c r="DB710" s="129">
        <v>5.9999999999999995E-4</v>
      </c>
      <c r="DC710" s="129" t="s">
        <v>179</v>
      </c>
      <c r="DD710" s="129">
        <v>5.9999999999999995E-4</v>
      </c>
      <c r="DE710" s="129" t="s">
        <v>179</v>
      </c>
      <c r="DF710" s="129">
        <v>5.9999999999999995E-4</v>
      </c>
      <c r="DG710" s="129" t="s">
        <v>179</v>
      </c>
      <c r="DH710" s="129">
        <v>4.0000000000000002E-4</v>
      </c>
      <c r="DI710" s="129" t="s">
        <v>179</v>
      </c>
      <c r="DJ710" s="129">
        <v>4.0000000000000002E-4</v>
      </c>
      <c r="DK710" s="129" t="s">
        <v>4768</v>
      </c>
      <c r="DL710" s="129" t="s">
        <v>59</v>
      </c>
      <c r="DM710" s="129"/>
      <c r="DN710" s="129"/>
      <c r="DO710" s="130"/>
      <c r="DS710" s="129">
        <v>83</v>
      </c>
      <c r="DT710" s="129" t="s">
        <v>5986</v>
      </c>
      <c r="DW710" t="s">
        <v>5492</v>
      </c>
    </row>
    <row r="711" spans="1:127">
      <c r="A711" s="127">
        <v>501</v>
      </c>
      <c r="B711" s="128">
        <v>44762.068055555559</v>
      </c>
      <c r="C711" s="129" t="s">
        <v>52</v>
      </c>
      <c r="D711" s="129">
        <v>0</v>
      </c>
      <c r="E711" s="129">
        <v>0</v>
      </c>
      <c r="F711" s="129">
        <v>0</v>
      </c>
      <c r="G711" s="129" t="s">
        <v>54</v>
      </c>
      <c r="H711" s="129" t="s">
        <v>55</v>
      </c>
      <c r="I711" s="129" t="s">
        <v>55</v>
      </c>
      <c r="J711" s="129" t="s">
        <v>55</v>
      </c>
      <c r="K711" s="129" t="s">
        <v>18</v>
      </c>
      <c r="L711" s="129">
        <v>90</v>
      </c>
      <c r="M711" s="129" t="s">
        <v>173</v>
      </c>
      <c r="N711" s="129">
        <v>0</v>
      </c>
      <c r="O711" s="129" t="s">
        <v>173</v>
      </c>
      <c r="P711" s="129">
        <v>0</v>
      </c>
      <c r="Q711" s="129" t="s">
        <v>173</v>
      </c>
      <c r="R711" s="129">
        <v>0</v>
      </c>
      <c r="S711" s="129">
        <v>2</v>
      </c>
      <c r="T711" s="129" t="s">
        <v>174</v>
      </c>
      <c r="U711" s="129">
        <v>4.6776</v>
      </c>
      <c r="V711" s="129">
        <v>0.69650000000000001</v>
      </c>
      <c r="W711" s="129" t="s">
        <v>4779</v>
      </c>
      <c r="X711" s="129">
        <v>0.32190000000000002</v>
      </c>
      <c r="Y711" s="129">
        <v>40.302100000000003</v>
      </c>
      <c r="Z711" s="129">
        <v>0.36480000000000001</v>
      </c>
      <c r="AA711" s="129" t="s">
        <v>417</v>
      </c>
      <c r="AB711" s="129">
        <v>1.5699999999999999E-2</v>
      </c>
      <c r="AC711" s="129" t="s">
        <v>179</v>
      </c>
      <c r="AD711" s="129">
        <v>9.7000000000000003E-3</v>
      </c>
      <c r="AE711" s="129" t="s">
        <v>179</v>
      </c>
      <c r="AF711" s="129">
        <v>1.77E-2</v>
      </c>
      <c r="AG711" s="129">
        <v>6.4799999999999996E-2</v>
      </c>
      <c r="AH711" s="129">
        <v>6.6E-3</v>
      </c>
      <c r="AI711" s="129">
        <v>7.6618000000000004</v>
      </c>
      <c r="AJ711" s="129">
        <v>3.27E-2</v>
      </c>
      <c r="AK711" s="129">
        <v>0.78680000000000005</v>
      </c>
      <c r="AL711" s="129">
        <v>8.6999999999999994E-3</v>
      </c>
      <c r="AM711" s="129" t="s">
        <v>1461</v>
      </c>
      <c r="AN711" s="129">
        <v>8.6E-3</v>
      </c>
      <c r="AO711" s="129" t="s">
        <v>1203</v>
      </c>
      <c r="AP711" s="129">
        <v>4.0000000000000001E-3</v>
      </c>
      <c r="AQ711" s="129">
        <v>0.13009999999999999</v>
      </c>
      <c r="AR711" s="129">
        <v>5.4000000000000003E-3</v>
      </c>
      <c r="AS711" s="129" t="s">
        <v>4780</v>
      </c>
      <c r="AT711" s="129">
        <v>2.7900000000000001E-2</v>
      </c>
      <c r="AU711" s="129" t="s">
        <v>179</v>
      </c>
      <c r="AV711" s="129">
        <v>3.8999999999999998E-3</v>
      </c>
      <c r="AW711" s="129">
        <v>7.6E-3</v>
      </c>
      <c r="AX711" s="129">
        <v>1E-3</v>
      </c>
      <c r="AY711" s="129" t="s">
        <v>601</v>
      </c>
      <c r="AZ711" s="129">
        <v>6.9999999999999999E-4</v>
      </c>
      <c r="BA711" s="129">
        <v>7.3000000000000001E-3</v>
      </c>
      <c r="BB711" s="129">
        <v>6.9999999999999999E-4</v>
      </c>
      <c r="BC711" s="129" t="s">
        <v>406</v>
      </c>
      <c r="BD711" s="129">
        <v>5.0000000000000001E-4</v>
      </c>
      <c r="BE711" s="129" t="s">
        <v>179</v>
      </c>
      <c r="BF711" s="129">
        <v>2.9999999999999997E-4</v>
      </c>
      <c r="BG711" s="129" t="s">
        <v>179</v>
      </c>
      <c r="BH711" s="129">
        <v>1E-4</v>
      </c>
      <c r="BI711" s="129" t="s">
        <v>246</v>
      </c>
      <c r="BJ711" s="129">
        <v>2.0000000000000001E-4</v>
      </c>
      <c r="BK711" s="129">
        <v>9.4000000000000004E-3</v>
      </c>
      <c r="BL711" s="129">
        <v>5.0000000000000001E-4</v>
      </c>
      <c r="BM711" s="129">
        <v>3.0999999999999999E-3</v>
      </c>
      <c r="BN711" s="129">
        <v>2.9999999999999997E-4</v>
      </c>
      <c r="BO711" s="129" t="s">
        <v>625</v>
      </c>
      <c r="BP711" s="129">
        <v>5.0000000000000001E-4</v>
      </c>
      <c r="BQ711" s="129" t="s">
        <v>179</v>
      </c>
      <c r="BR711" s="129">
        <v>2.9999999999999997E-4</v>
      </c>
      <c r="BS711" s="129" t="s">
        <v>179</v>
      </c>
      <c r="BT711" s="129">
        <v>4.0000000000000002E-4</v>
      </c>
      <c r="BU711" s="129" t="s">
        <v>179</v>
      </c>
      <c r="BV711" s="129">
        <v>5.9999999999999995E-4</v>
      </c>
      <c r="BW711" s="129" t="s">
        <v>179</v>
      </c>
      <c r="BX711" s="129">
        <v>8.0000000000000004E-4</v>
      </c>
      <c r="BY711" s="129" t="s">
        <v>179</v>
      </c>
      <c r="BZ711" s="129">
        <v>1.1000000000000001E-3</v>
      </c>
      <c r="CA711" s="129" t="s">
        <v>179</v>
      </c>
      <c r="CB711" s="129">
        <v>8.0000000000000004E-4</v>
      </c>
      <c r="CC711" s="129" t="s">
        <v>179</v>
      </c>
      <c r="CD711" s="129">
        <v>2.0999999999999999E-3</v>
      </c>
      <c r="CE711" s="129" t="s">
        <v>179</v>
      </c>
      <c r="CF711" s="129">
        <v>2.3E-3</v>
      </c>
      <c r="CG711" s="129" t="s">
        <v>179</v>
      </c>
      <c r="CH711" s="129">
        <v>1E-4</v>
      </c>
      <c r="CI711" s="129" t="s">
        <v>179</v>
      </c>
      <c r="CJ711" s="129">
        <v>7.3000000000000001E-3</v>
      </c>
      <c r="CK711" s="129" t="s">
        <v>179</v>
      </c>
      <c r="CL711" s="129">
        <v>1.1299999999999999E-2</v>
      </c>
      <c r="CM711" s="129" t="s">
        <v>179</v>
      </c>
      <c r="CN711" s="129">
        <v>3.3999999999999998E-3</v>
      </c>
      <c r="CO711" s="129" t="s">
        <v>179</v>
      </c>
      <c r="CP711" s="129">
        <v>8.9999999999999998E-4</v>
      </c>
      <c r="CQ711" s="129" t="s">
        <v>179</v>
      </c>
      <c r="CR711" s="129">
        <v>3.0999999999999999E-3</v>
      </c>
      <c r="CS711" s="129" t="s">
        <v>179</v>
      </c>
      <c r="CT711" s="129">
        <v>1.9E-3</v>
      </c>
      <c r="CU711" s="129" t="s">
        <v>179</v>
      </c>
      <c r="CV711" s="129">
        <v>6.9999999999999999E-4</v>
      </c>
      <c r="CW711" s="129" t="s">
        <v>179</v>
      </c>
      <c r="CX711" s="129">
        <v>5.9999999999999995E-4</v>
      </c>
      <c r="CY711" s="129" t="s">
        <v>179</v>
      </c>
      <c r="CZ711" s="129">
        <v>5.0000000000000001E-4</v>
      </c>
      <c r="DA711" s="129" t="s">
        <v>179</v>
      </c>
      <c r="DB711" s="129">
        <v>5.9999999999999995E-4</v>
      </c>
      <c r="DC711" s="129" t="s">
        <v>179</v>
      </c>
      <c r="DD711" s="129">
        <v>5.9999999999999995E-4</v>
      </c>
      <c r="DE711" s="129" t="s">
        <v>179</v>
      </c>
      <c r="DF711" s="129">
        <v>5.9999999999999995E-4</v>
      </c>
      <c r="DG711" s="129" t="s">
        <v>179</v>
      </c>
      <c r="DH711" s="129">
        <v>4.0000000000000002E-4</v>
      </c>
      <c r="DI711" s="129" t="s">
        <v>179</v>
      </c>
      <c r="DJ711" s="129">
        <v>2.9999999999999997E-4</v>
      </c>
      <c r="DK711" s="129" t="s">
        <v>4768</v>
      </c>
      <c r="DL711" s="129" t="s">
        <v>59</v>
      </c>
      <c r="DM711" s="129"/>
      <c r="DN711" s="129"/>
      <c r="DO711" s="130"/>
      <c r="DS711" s="129">
        <v>102</v>
      </c>
      <c r="DT711" s="129" t="s">
        <v>5994</v>
      </c>
      <c r="DW711" t="s">
        <v>5493</v>
      </c>
    </row>
    <row r="712" spans="1:127">
      <c r="A712" s="127">
        <v>502</v>
      </c>
      <c r="B712" s="128">
        <v>44762.070138888892</v>
      </c>
      <c r="C712" s="129" t="s">
        <v>52</v>
      </c>
      <c r="D712" s="129">
        <v>0</v>
      </c>
      <c r="E712" s="129">
        <v>0</v>
      </c>
      <c r="F712" s="129">
        <v>0</v>
      </c>
      <c r="G712" s="129" t="s">
        <v>54</v>
      </c>
      <c r="H712" s="129" t="s">
        <v>55</v>
      </c>
      <c r="I712" s="129" t="s">
        <v>55</v>
      </c>
      <c r="J712" s="129" t="s">
        <v>55</v>
      </c>
      <c r="K712" s="129" t="s">
        <v>18</v>
      </c>
      <c r="L712" s="129">
        <v>90</v>
      </c>
      <c r="M712" s="129" t="s">
        <v>173</v>
      </c>
      <c r="N712" s="129">
        <v>0</v>
      </c>
      <c r="O712" s="129" t="s">
        <v>173</v>
      </c>
      <c r="P712" s="129">
        <v>0</v>
      </c>
      <c r="Q712" s="129" t="s">
        <v>173</v>
      </c>
      <c r="R712" s="129">
        <v>0</v>
      </c>
      <c r="S712" s="129">
        <v>2</v>
      </c>
      <c r="T712" s="129" t="s">
        <v>174</v>
      </c>
      <c r="U712" s="129">
        <v>4.2382</v>
      </c>
      <c r="V712" s="129">
        <v>0.65990000000000004</v>
      </c>
      <c r="W712" s="129" t="s">
        <v>4781</v>
      </c>
      <c r="X712" s="129">
        <v>0.32079999999999997</v>
      </c>
      <c r="Y712" s="129">
        <v>38.564300000000003</v>
      </c>
      <c r="Z712" s="129">
        <v>0.35360000000000003</v>
      </c>
      <c r="AA712" s="129" t="s">
        <v>3329</v>
      </c>
      <c r="AB712" s="129">
        <v>1.6E-2</v>
      </c>
      <c r="AC712" s="129" t="s">
        <v>179</v>
      </c>
      <c r="AD712" s="129">
        <v>9.4999999999999998E-3</v>
      </c>
      <c r="AE712" s="129" t="s">
        <v>179</v>
      </c>
      <c r="AF712" s="129">
        <v>1.7899999999999999E-2</v>
      </c>
      <c r="AG712" s="129">
        <v>0.1552</v>
      </c>
      <c r="AH712" s="129">
        <v>7.6E-3</v>
      </c>
      <c r="AI712" s="129">
        <v>8.3429000000000002</v>
      </c>
      <c r="AJ712" s="129">
        <v>3.4000000000000002E-2</v>
      </c>
      <c r="AK712" s="129">
        <v>0.76890000000000003</v>
      </c>
      <c r="AL712" s="129">
        <v>8.6999999999999994E-3</v>
      </c>
      <c r="AM712" s="129" t="s">
        <v>1309</v>
      </c>
      <c r="AN712" s="129">
        <v>8.6999999999999994E-3</v>
      </c>
      <c r="AO712" s="129" t="s">
        <v>1309</v>
      </c>
      <c r="AP712" s="129">
        <v>3.8999999999999998E-3</v>
      </c>
      <c r="AQ712" s="129">
        <v>0.11310000000000001</v>
      </c>
      <c r="AR712" s="129">
        <v>5.1000000000000004E-3</v>
      </c>
      <c r="AS712" s="129" t="s">
        <v>4782</v>
      </c>
      <c r="AT712" s="129">
        <v>2.5600000000000001E-2</v>
      </c>
      <c r="AU712" s="129" t="s">
        <v>1118</v>
      </c>
      <c r="AV712" s="129">
        <v>3.5999999999999999E-3</v>
      </c>
      <c r="AW712" s="129">
        <v>1.01E-2</v>
      </c>
      <c r="AX712" s="129">
        <v>1.1000000000000001E-3</v>
      </c>
      <c r="AY712" s="129" t="s">
        <v>213</v>
      </c>
      <c r="AZ712" s="129">
        <v>8.0000000000000004E-4</v>
      </c>
      <c r="BA712" s="129">
        <v>6.4000000000000003E-3</v>
      </c>
      <c r="BB712" s="129">
        <v>6.9999999999999999E-4</v>
      </c>
      <c r="BC712" s="129" t="s">
        <v>245</v>
      </c>
      <c r="BD712" s="129">
        <v>5.0000000000000001E-4</v>
      </c>
      <c r="BE712" s="129" t="s">
        <v>179</v>
      </c>
      <c r="BF712" s="129">
        <v>2.9999999999999997E-4</v>
      </c>
      <c r="BG712" s="129" t="s">
        <v>179</v>
      </c>
      <c r="BH712" s="129">
        <v>1E-4</v>
      </c>
      <c r="BI712" s="129" t="s">
        <v>179</v>
      </c>
      <c r="BJ712" s="129">
        <v>2.0000000000000001E-4</v>
      </c>
      <c r="BK712" s="129">
        <v>1.01E-2</v>
      </c>
      <c r="BL712" s="129">
        <v>5.0000000000000001E-4</v>
      </c>
      <c r="BM712" s="129">
        <v>2.7000000000000001E-3</v>
      </c>
      <c r="BN712" s="129">
        <v>2.9999999999999997E-4</v>
      </c>
      <c r="BO712" s="129" t="s">
        <v>363</v>
      </c>
      <c r="BP712" s="129">
        <v>5.9999999999999995E-4</v>
      </c>
      <c r="BQ712" s="129" t="s">
        <v>179</v>
      </c>
      <c r="BR712" s="129">
        <v>2.9999999999999997E-4</v>
      </c>
      <c r="BS712" s="129" t="s">
        <v>179</v>
      </c>
      <c r="BT712" s="129">
        <v>4.0000000000000002E-4</v>
      </c>
      <c r="BU712" s="129" t="s">
        <v>179</v>
      </c>
      <c r="BV712" s="129">
        <v>5.9999999999999995E-4</v>
      </c>
      <c r="BW712" s="129" t="s">
        <v>285</v>
      </c>
      <c r="BX712" s="129">
        <v>8.9999999999999998E-4</v>
      </c>
      <c r="BY712" s="129" t="s">
        <v>179</v>
      </c>
      <c r="BZ712" s="129">
        <v>1.1000000000000001E-3</v>
      </c>
      <c r="CA712" s="129" t="s">
        <v>179</v>
      </c>
      <c r="CB712" s="129">
        <v>8.0000000000000004E-4</v>
      </c>
      <c r="CC712" s="129" t="s">
        <v>179</v>
      </c>
      <c r="CD712" s="129">
        <v>2.0999999999999999E-3</v>
      </c>
      <c r="CE712" s="129" t="s">
        <v>179</v>
      </c>
      <c r="CF712" s="129">
        <v>2.2000000000000001E-3</v>
      </c>
      <c r="CG712" s="129" t="s">
        <v>179</v>
      </c>
      <c r="CH712" s="129">
        <v>1E-4</v>
      </c>
      <c r="CI712" s="129" t="s">
        <v>179</v>
      </c>
      <c r="CJ712" s="129">
        <v>7.3000000000000001E-3</v>
      </c>
      <c r="CK712" s="129" t="s">
        <v>179</v>
      </c>
      <c r="CL712" s="129">
        <v>1.11E-2</v>
      </c>
      <c r="CM712" s="129" t="s">
        <v>179</v>
      </c>
      <c r="CN712" s="129">
        <v>4.4000000000000003E-3</v>
      </c>
      <c r="CO712" s="129" t="s">
        <v>179</v>
      </c>
      <c r="CP712" s="129">
        <v>8.9999999999999998E-4</v>
      </c>
      <c r="CQ712" s="129" t="s">
        <v>179</v>
      </c>
      <c r="CR712" s="129">
        <v>3.3999999999999998E-3</v>
      </c>
      <c r="CS712" s="129" t="s">
        <v>179</v>
      </c>
      <c r="CT712" s="129">
        <v>1.9E-3</v>
      </c>
      <c r="CU712" s="129" t="s">
        <v>18</v>
      </c>
      <c r="CV712" s="129"/>
      <c r="CW712" s="129" t="s">
        <v>18</v>
      </c>
      <c r="CX712" s="129"/>
      <c r="CY712" s="129" t="s">
        <v>179</v>
      </c>
      <c r="CZ712" s="129">
        <v>5.9999999999999995E-4</v>
      </c>
      <c r="DA712" s="129" t="s">
        <v>179</v>
      </c>
      <c r="DB712" s="129">
        <v>5.9999999999999995E-4</v>
      </c>
      <c r="DC712" s="129" t="s">
        <v>179</v>
      </c>
      <c r="DD712" s="129">
        <v>5.9999999999999995E-4</v>
      </c>
      <c r="DE712" s="129" t="s">
        <v>179</v>
      </c>
      <c r="DF712" s="129">
        <v>5.9999999999999995E-4</v>
      </c>
      <c r="DG712" s="129" t="s">
        <v>179</v>
      </c>
      <c r="DH712" s="129">
        <v>4.0000000000000002E-4</v>
      </c>
      <c r="DI712" s="129" t="s">
        <v>179</v>
      </c>
      <c r="DJ712" s="129">
        <v>4.0000000000000002E-4</v>
      </c>
      <c r="DK712" s="129" t="s">
        <v>4768</v>
      </c>
      <c r="DL712" s="129" t="s">
        <v>59</v>
      </c>
      <c r="DM712" s="129"/>
      <c r="DN712" s="129"/>
      <c r="DO712" s="130"/>
      <c r="DS712" s="129">
        <v>135</v>
      </c>
      <c r="DT712" s="129" t="s">
        <v>5994</v>
      </c>
      <c r="DW712" t="s">
        <v>5494</v>
      </c>
    </row>
    <row r="713" spans="1:127">
      <c r="A713" s="127">
        <v>503</v>
      </c>
      <c r="B713" s="128">
        <v>44762.154166666667</v>
      </c>
      <c r="C713" s="129" t="s">
        <v>52</v>
      </c>
      <c r="D713" s="129">
        <v>0</v>
      </c>
      <c r="E713" s="129">
        <v>0</v>
      </c>
      <c r="F713" s="129">
        <v>0</v>
      </c>
      <c r="G713" s="129" t="s">
        <v>54</v>
      </c>
      <c r="H713" s="129" t="s">
        <v>55</v>
      </c>
      <c r="I713" s="129" t="s">
        <v>55</v>
      </c>
      <c r="J713" s="129" t="s">
        <v>55</v>
      </c>
      <c r="K713" s="129" t="s">
        <v>18</v>
      </c>
      <c r="L713" s="129">
        <v>90</v>
      </c>
      <c r="M713" s="129" t="s">
        <v>173</v>
      </c>
      <c r="N713" s="129">
        <v>0</v>
      </c>
      <c r="O713" s="129" t="s">
        <v>173</v>
      </c>
      <c r="P713" s="129">
        <v>0</v>
      </c>
      <c r="Q713" s="129" t="s">
        <v>173</v>
      </c>
      <c r="R713" s="129">
        <v>0</v>
      </c>
      <c r="S713" s="129">
        <v>2</v>
      </c>
      <c r="T713" s="129" t="s">
        <v>174</v>
      </c>
      <c r="U713" s="129">
        <v>4.2324000000000002</v>
      </c>
      <c r="V713" s="129">
        <v>0.67059999999999997</v>
      </c>
      <c r="W713" s="129" t="s">
        <v>4783</v>
      </c>
      <c r="X713" s="129">
        <v>0.3327</v>
      </c>
      <c r="Y713" s="129">
        <v>41.085599999999999</v>
      </c>
      <c r="Z713" s="129">
        <v>0.36770000000000003</v>
      </c>
      <c r="AA713" s="129" t="s">
        <v>3225</v>
      </c>
      <c r="AB713" s="129">
        <v>1.54E-2</v>
      </c>
      <c r="AC713" s="129" t="s">
        <v>179</v>
      </c>
      <c r="AD713" s="129">
        <v>8.8999999999999999E-3</v>
      </c>
      <c r="AE713" s="129" t="s">
        <v>179</v>
      </c>
      <c r="AF713" s="129">
        <v>1.78E-2</v>
      </c>
      <c r="AG713" s="129">
        <v>0.16</v>
      </c>
      <c r="AH713" s="129">
        <v>7.7000000000000002E-3</v>
      </c>
      <c r="AI713" s="129">
        <v>7.8445</v>
      </c>
      <c r="AJ713" s="129">
        <v>3.2899999999999999E-2</v>
      </c>
      <c r="AK713" s="129">
        <v>0.80630000000000002</v>
      </c>
      <c r="AL713" s="129">
        <v>8.8000000000000005E-3</v>
      </c>
      <c r="AM713" s="129" t="s">
        <v>298</v>
      </c>
      <c r="AN713" s="129">
        <v>8.9999999999999993E-3</v>
      </c>
      <c r="AO713" s="129" t="s">
        <v>1224</v>
      </c>
      <c r="AP713" s="129">
        <v>4.0000000000000001E-3</v>
      </c>
      <c r="AQ713" s="129">
        <v>0.1128</v>
      </c>
      <c r="AR713" s="129">
        <v>5.1000000000000004E-3</v>
      </c>
      <c r="AS713" s="129" t="s">
        <v>4784</v>
      </c>
      <c r="AT713" s="129">
        <v>2.6200000000000001E-2</v>
      </c>
      <c r="AU713" s="129" t="s">
        <v>1118</v>
      </c>
      <c r="AV713" s="129">
        <v>3.7000000000000002E-3</v>
      </c>
      <c r="AW713" s="129">
        <v>1.06E-2</v>
      </c>
      <c r="AX713" s="129">
        <v>1.1000000000000001E-3</v>
      </c>
      <c r="AY713" s="129" t="s">
        <v>244</v>
      </c>
      <c r="AZ713" s="129">
        <v>8.0000000000000004E-4</v>
      </c>
      <c r="BA713" s="129">
        <v>7.1000000000000004E-3</v>
      </c>
      <c r="BB713" s="129">
        <v>6.9999999999999999E-4</v>
      </c>
      <c r="BC713" s="129" t="s">
        <v>247</v>
      </c>
      <c r="BD713" s="129">
        <v>5.0000000000000001E-4</v>
      </c>
      <c r="BE713" s="129" t="s">
        <v>179</v>
      </c>
      <c r="BF713" s="129">
        <v>2.9999999999999997E-4</v>
      </c>
      <c r="BG713" s="129" t="s">
        <v>179</v>
      </c>
      <c r="BH713" s="129">
        <v>1E-4</v>
      </c>
      <c r="BI713" s="129" t="s">
        <v>286</v>
      </c>
      <c r="BJ713" s="129">
        <v>2.0000000000000001E-4</v>
      </c>
      <c r="BK713" s="129">
        <v>1.0200000000000001E-2</v>
      </c>
      <c r="BL713" s="129">
        <v>5.0000000000000001E-4</v>
      </c>
      <c r="BM713" s="129">
        <v>3.0999999999999999E-3</v>
      </c>
      <c r="BN713" s="129">
        <v>2.9999999999999997E-4</v>
      </c>
      <c r="BO713" s="129" t="s">
        <v>312</v>
      </c>
      <c r="BP713" s="129">
        <v>5.0000000000000001E-4</v>
      </c>
      <c r="BQ713" s="129" t="s">
        <v>179</v>
      </c>
      <c r="BR713" s="129">
        <v>2.9999999999999997E-4</v>
      </c>
      <c r="BS713" s="129" t="s">
        <v>179</v>
      </c>
      <c r="BT713" s="129">
        <v>2.9999999999999997E-4</v>
      </c>
      <c r="BU713" s="129" t="s">
        <v>179</v>
      </c>
      <c r="BV713" s="129">
        <v>6.9999999999999999E-4</v>
      </c>
      <c r="BW713" s="129" t="s">
        <v>18</v>
      </c>
      <c r="BX713" s="129"/>
      <c r="BY713" s="129" t="s">
        <v>179</v>
      </c>
      <c r="BZ713" s="129">
        <v>1.1000000000000001E-3</v>
      </c>
      <c r="CA713" s="129" t="s">
        <v>179</v>
      </c>
      <c r="CB713" s="129">
        <v>8.0000000000000004E-4</v>
      </c>
      <c r="CC713" s="129" t="s">
        <v>179</v>
      </c>
      <c r="CD713" s="129">
        <v>2E-3</v>
      </c>
      <c r="CE713" s="129" t="s">
        <v>179</v>
      </c>
      <c r="CF713" s="129">
        <v>2.3E-3</v>
      </c>
      <c r="CG713" s="129" t="s">
        <v>179</v>
      </c>
      <c r="CH713" s="129">
        <v>1E-4</v>
      </c>
      <c r="CI713" s="129" t="s">
        <v>179</v>
      </c>
      <c r="CJ713" s="129">
        <v>6.8999999999999999E-3</v>
      </c>
      <c r="CK713" s="129" t="s">
        <v>179</v>
      </c>
      <c r="CL713" s="129">
        <v>1.0999999999999999E-2</v>
      </c>
      <c r="CM713" s="129" t="s">
        <v>179</v>
      </c>
      <c r="CN713" s="129">
        <v>3.2000000000000002E-3</v>
      </c>
      <c r="CO713" s="129" t="s">
        <v>179</v>
      </c>
      <c r="CP713" s="129">
        <v>8.9999999999999998E-4</v>
      </c>
      <c r="CQ713" s="129" t="s">
        <v>179</v>
      </c>
      <c r="CR713" s="129">
        <v>3.2000000000000002E-3</v>
      </c>
      <c r="CS713" s="129" t="s">
        <v>179</v>
      </c>
      <c r="CT713" s="129">
        <v>1.9E-3</v>
      </c>
      <c r="CU713" s="129" t="s">
        <v>179</v>
      </c>
      <c r="CV713" s="129">
        <v>8.0000000000000004E-4</v>
      </c>
      <c r="CW713" s="129" t="s">
        <v>18</v>
      </c>
      <c r="CX713" s="129"/>
      <c r="CY713" s="129" t="s">
        <v>179</v>
      </c>
      <c r="CZ713" s="129">
        <v>5.9999999999999995E-4</v>
      </c>
      <c r="DA713" s="129" t="s">
        <v>179</v>
      </c>
      <c r="DB713" s="129">
        <v>5.0000000000000001E-4</v>
      </c>
      <c r="DC713" s="129" t="s">
        <v>179</v>
      </c>
      <c r="DD713" s="129">
        <v>5.0000000000000001E-4</v>
      </c>
      <c r="DE713" s="129" t="s">
        <v>179</v>
      </c>
      <c r="DF713" s="129">
        <v>5.9999999999999995E-4</v>
      </c>
      <c r="DG713" s="129" t="s">
        <v>179</v>
      </c>
      <c r="DH713" s="129">
        <v>4.0000000000000002E-4</v>
      </c>
      <c r="DI713" s="129" t="s">
        <v>179</v>
      </c>
      <c r="DJ713" s="129">
        <v>2.9999999999999997E-4</v>
      </c>
      <c r="DK713" s="129" t="s">
        <v>4785</v>
      </c>
      <c r="DL713" s="129" t="s">
        <v>59</v>
      </c>
      <c r="DM713" s="129"/>
      <c r="DN713" s="129"/>
      <c r="DO713" s="130"/>
      <c r="DS713" s="129">
        <v>4</v>
      </c>
      <c r="DT713" s="129" t="s">
        <v>5984</v>
      </c>
      <c r="DW713" t="s">
        <v>5495</v>
      </c>
    </row>
    <row r="714" spans="1:127">
      <c r="A714" s="127">
        <v>504</v>
      </c>
      <c r="B714" s="128">
        <v>44762.157638888886</v>
      </c>
      <c r="C714" s="129" t="s">
        <v>52</v>
      </c>
      <c r="D714" s="129">
        <v>0</v>
      </c>
      <c r="E714" s="129">
        <v>0</v>
      </c>
      <c r="F714" s="129">
        <v>0</v>
      </c>
      <c r="G714" s="129" t="s">
        <v>54</v>
      </c>
      <c r="H714" s="129" t="s">
        <v>55</v>
      </c>
      <c r="I714" s="129" t="s">
        <v>55</v>
      </c>
      <c r="J714" s="129" t="s">
        <v>55</v>
      </c>
      <c r="K714" s="129" t="s">
        <v>18</v>
      </c>
      <c r="L714" s="129">
        <v>90</v>
      </c>
      <c r="M714" s="129" t="s">
        <v>173</v>
      </c>
      <c r="N714" s="129">
        <v>0</v>
      </c>
      <c r="O714" s="129" t="s">
        <v>173</v>
      </c>
      <c r="P714" s="129">
        <v>0</v>
      </c>
      <c r="Q714" s="129" t="s">
        <v>173</v>
      </c>
      <c r="R714" s="129">
        <v>0</v>
      </c>
      <c r="S714" s="129">
        <v>2</v>
      </c>
      <c r="T714" s="129" t="s">
        <v>174</v>
      </c>
      <c r="U714" s="129">
        <v>4.5180999999999996</v>
      </c>
      <c r="V714" s="129">
        <v>0.70650000000000002</v>
      </c>
      <c r="W714" s="129" t="s">
        <v>4786</v>
      </c>
      <c r="X714" s="129">
        <v>0.32750000000000001</v>
      </c>
      <c r="Y714" s="129">
        <v>40.418199999999999</v>
      </c>
      <c r="Z714" s="129">
        <v>0.36599999999999999</v>
      </c>
      <c r="AA714" s="129" t="s">
        <v>423</v>
      </c>
      <c r="AB714" s="129">
        <v>1.5800000000000002E-2</v>
      </c>
      <c r="AC714" s="129" t="s">
        <v>179</v>
      </c>
      <c r="AD714" s="129">
        <v>9.5999999999999992E-3</v>
      </c>
      <c r="AE714" s="129" t="s">
        <v>179</v>
      </c>
      <c r="AF714" s="129">
        <v>1.7299999999999999E-2</v>
      </c>
      <c r="AG714" s="129">
        <v>7.4899999999999994E-2</v>
      </c>
      <c r="AH714" s="129">
        <v>6.7999999999999996E-3</v>
      </c>
      <c r="AI714" s="129">
        <v>7.8108000000000004</v>
      </c>
      <c r="AJ714" s="129">
        <v>3.3000000000000002E-2</v>
      </c>
      <c r="AK714" s="129">
        <v>0.79769999999999996</v>
      </c>
      <c r="AL714" s="129">
        <v>8.8000000000000005E-3</v>
      </c>
      <c r="AM714" s="129" t="s">
        <v>1072</v>
      </c>
      <c r="AN714" s="129">
        <v>8.8000000000000005E-3</v>
      </c>
      <c r="AO714" s="129" t="s">
        <v>1187</v>
      </c>
      <c r="AP714" s="129">
        <v>4.0000000000000001E-3</v>
      </c>
      <c r="AQ714" s="129">
        <v>0.12479999999999999</v>
      </c>
      <c r="AR714" s="129">
        <v>5.3E-3</v>
      </c>
      <c r="AS714" s="129" t="s">
        <v>4787</v>
      </c>
      <c r="AT714" s="129">
        <v>2.81E-2</v>
      </c>
      <c r="AU714" s="129" t="s">
        <v>248</v>
      </c>
      <c r="AV714" s="129">
        <v>4.0000000000000001E-3</v>
      </c>
      <c r="AW714" s="129">
        <v>6.7000000000000002E-3</v>
      </c>
      <c r="AX714" s="129">
        <v>1E-3</v>
      </c>
      <c r="AY714" s="129" t="s">
        <v>346</v>
      </c>
      <c r="AZ714" s="129">
        <v>6.9999999999999999E-4</v>
      </c>
      <c r="BA714" s="129">
        <v>7.4000000000000003E-3</v>
      </c>
      <c r="BB714" s="129">
        <v>6.9999999999999999E-4</v>
      </c>
      <c r="BC714" s="129" t="s">
        <v>406</v>
      </c>
      <c r="BD714" s="129">
        <v>5.0000000000000001E-4</v>
      </c>
      <c r="BE714" s="129" t="s">
        <v>179</v>
      </c>
      <c r="BF714" s="129">
        <v>2.9999999999999997E-4</v>
      </c>
      <c r="BG714" s="129" t="s">
        <v>179</v>
      </c>
      <c r="BH714" s="129">
        <v>1E-4</v>
      </c>
      <c r="BI714" s="129" t="s">
        <v>246</v>
      </c>
      <c r="BJ714" s="129">
        <v>2.0000000000000001E-4</v>
      </c>
      <c r="BK714" s="129">
        <v>1.03E-2</v>
      </c>
      <c r="BL714" s="129">
        <v>5.0000000000000001E-4</v>
      </c>
      <c r="BM714" s="129">
        <v>3.0999999999999999E-3</v>
      </c>
      <c r="BN714" s="129">
        <v>2.9999999999999997E-4</v>
      </c>
      <c r="BO714" s="129" t="s">
        <v>349</v>
      </c>
      <c r="BP714" s="129">
        <v>5.0000000000000001E-4</v>
      </c>
      <c r="BQ714" s="129" t="s">
        <v>179</v>
      </c>
      <c r="BR714" s="129">
        <v>2.9999999999999997E-4</v>
      </c>
      <c r="BS714" s="129" t="s">
        <v>179</v>
      </c>
      <c r="BT714" s="129">
        <v>4.0000000000000002E-4</v>
      </c>
      <c r="BU714" s="129" t="s">
        <v>179</v>
      </c>
      <c r="BV714" s="129">
        <v>6.9999999999999999E-4</v>
      </c>
      <c r="BW714" s="129" t="s">
        <v>179</v>
      </c>
      <c r="BX714" s="129">
        <v>8.9999999999999998E-4</v>
      </c>
      <c r="BY714" s="129" t="s">
        <v>179</v>
      </c>
      <c r="BZ714" s="129">
        <v>1.1000000000000001E-3</v>
      </c>
      <c r="CA714" s="129" t="s">
        <v>179</v>
      </c>
      <c r="CB714" s="129">
        <v>8.0000000000000004E-4</v>
      </c>
      <c r="CC714" s="129" t="s">
        <v>179</v>
      </c>
      <c r="CD714" s="129">
        <v>2.0999999999999999E-3</v>
      </c>
      <c r="CE714" s="129" t="s">
        <v>179</v>
      </c>
      <c r="CF714" s="129">
        <v>2.3E-3</v>
      </c>
      <c r="CG714" s="129" t="s">
        <v>216</v>
      </c>
      <c r="CH714" s="129">
        <v>1E-4</v>
      </c>
      <c r="CI714" s="129" t="s">
        <v>179</v>
      </c>
      <c r="CJ714" s="129">
        <v>7.1000000000000004E-3</v>
      </c>
      <c r="CK714" s="129" t="s">
        <v>179</v>
      </c>
      <c r="CL714" s="129">
        <v>1.1299999999999999E-2</v>
      </c>
      <c r="CM714" s="129" t="s">
        <v>179</v>
      </c>
      <c r="CN714" s="129">
        <v>3.3999999999999998E-3</v>
      </c>
      <c r="CO714" s="129" t="s">
        <v>179</v>
      </c>
      <c r="CP714" s="129">
        <v>8.0000000000000004E-4</v>
      </c>
      <c r="CQ714" s="129" t="s">
        <v>179</v>
      </c>
      <c r="CR714" s="129">
        <v>3.3E-3</v>
      </c>
      <c r="CS714" s="129" t="s">
        <v>179</v>
      </c>
      <c r="CT714" s="129">
        <v>1.8E-3</v>
      </c>
      <c r="CU714" s="129" t="s">
        <v>179</v>
      </c>
      <c r="CV714" s="129">
        <v>8.0000000000000004E-4</v>
      </c>
      <c r="CW714" s="129" t="s">
        <v>18</v>
      </c>
      <c r="CX714" s="129"/>
      <c r="CY714" s="129" t="s">
        <v>179</v>
      </c>
      <c r="CZ714" s="129">
        <v>5.9999999999999995E-4</v>
      </c>
      <c r="DA714" s="129" t="s">
        <v>179</v>
      </c>
      <c r="DB714" s="129">
        <v>5.9999999999999995E-4</v>
      </c>
      <c r="DC714" s="129" t="s">
        <v>179</v>
      </c>
      <c r="DD714" s="129">
        <v>5.9999999999999995E-4</v>
      </c>
      <c r="DE714" s="129" t="s">
        <v>179</v>
      </c>
      <c r="DF714" s="129">
        <v>5.9999999999999995E-4</v>
      </c>
      <c r="DG714" s="129" t="s">
        <v>179</v>
      </c>
      <c r="DH714" s="129">
        <v>4.0000000000000002E-4</v>
      </c>
      <c r="DI714" s="129" t="s">
        <v>179</v>
      </c>
      <c r="DJ714" s="129">
        <v>2.9999999999999997E-4</v>
      </c>
      <c r="DK714" s="129" t="s">
        <v>4785</v>
      </c>
      <c r="DL714" s="129" t="s">
        <v>59</v>
      </c>
      <c r="DM714" s="129"/>
      <c r="DN714" s="129"/>
      <c r="DO714" s="130"/>
      <c r="DS714" s="129">
        <v>29</v>
      </c>
      <c r="DT714" s="129" t="s">
        <v>4788</v>
      </c>
      <c r="DW714" t="s">
        <v>5496</v>
      </c>
    </row>
    <row r="715" spans="1:127">
      <c r="A715" s="127">
        <v>505</v>
      </c>
      <c r="B715" s="128">
        <v>44762.15902777778</v>
      </c>
      <c r="C715" s="129" t="s">
        <v>52</v>
      </c>
      <c r="D715" s="129">
        <v>0</v>
      </c>
      <c r="E715" s="129">
        <v>0</v>
      </c>
      <c r="F715" s="129">
        <v>0</v>
      </c>
      <c r="G715" s="129" t="s">
        <v>54</v>
      </c>
      <c r="H715" s="129" t="s">
        <v>55</v>
      </c>
      <c r="I715" s="129" t="s">
        <v>55</v>
      </c>
      <c r="J715" s="129" t="s">
        <v>55</v>
      </c>
      <c r="K715" s="129" t="s">
        <v>18</v>
      </c>
      <c r="L715" s="129">
        <v>90</v>
      </c>
      <c r="M715" s="129" t="s">
        <v>173</v>
      </c>
      <c r="N715" s="129">
        <v>0</v>
      </c>
      <c r="O715" s="129" t="s">
        <v>173</v>
      </c>
      <c r="P715" s="129">
        <v>0</v>
      </c>
      <c r="Q715" s="129" t="s">
        <v>173</v>
      </c>
      <c r="R715" s="129">
        <v>0</v>
      </c>
      <c r="S715" s="129">
        <v>2</v>
      </c>
      <c r="T715" s="129" t="s">
        <v>174</v>
      </c>
      <c r="U715" s="129">
        <v>4.3514999999999997</v>
      </c>
      <c r="V715" s="129">
        <v>0.66659999999999997</v>
      </c>
      <c r="W715" s="129" t="s">
        <v>1183</v>
      </c>
      <c r="X715" s="129">
        <v>0.33079999999999998</v>
      </c>
      <c r="Y715" s="129">
        <v>39.792000000000002</v>
      </c>
      <c r="Z715" s="129">
        <v>0.36209999999999998</v>
      </c>
      <c r="AA715" s="129" t="s">
        <v>369</v>
      </c>
      <c r="AB715" s="129">
        <v>1.54E-2</v>
      </c>
      <c r="AC715" s="129" t="s">
        <v>179</v>
      </c>
      <c r="AD715" s="129">
        <v>8.8000000000000005E-3</v>
      </c>
      <c r="AE715" s="129" t="s">
        <v>179</v>
      </c>
      <c r="AF715" s="129">
        <v>1.72E-2</v>
      </c>
      <c r="AG715" s="129">
        <v>0.19550000000000001</v>
      </c>
      <c r="AH715" s="129">
        <v>8.0999999999999996E-3</v>
      </c>
      <c r="AI715" s="129">
        <v>7.6985999999999999</v>
      </c>
      <c r="AJ715" s="129">
        <v>3.27E-2</v>
      </c>
      <c r="AK715" s="129">
        <v>0.83299999999999996</v>
      </c>
      <c r="AL715" s="129">
        <v>8.8999999999999999E-3</v>
      </c>
      <c r="AM715" s="129" t="s">
        <v>437</v>
      </c>
      <c r="AN715" s="129">
        <v>9.1999999999999998E-3</v>
      </c>
      <c r="AO715" s="129" t="s">
        <v>2054</v>
      </c>
      <c r="AP715" s="129">
        <v>3.8E-3</v>
      </c>
      <c r="AQ715" s="129">
        <v>0.12130000000000001</v>
      </c>
      <c r="AR715" s="129">
        <v>5.1999999999999998E-3</v>
      </c>
      <c r="AS715" s="129" t="s">
        <v>4789</v>
      </c>
      <c r="AT715" s="129">
        <v>2.7400000000000001E-2</v>
      </c>
      <c r="AU715" s="129" t="s">
        <v>464</v>
      </c>
      <c r="AV715" s="129">
        <v>3.8E-3</v>
      </c>
      <c r="AW715" s="129">
        <v>6.3E-3</v>
      </c>
      <c r="AX715" s="129">
        <v>8.9999999999999998E-4</v>
      </c>
      <c r="AY715" s="129" t="s">
        <v>229</v>
      </c>
      <c r="AZ715" s="129">
        <v>8.0000000000000004E-4</v>
      </c>
      <c r="BA715" s="129">
        <v>6.7000000000000002E-3</v>
      </c>
      <c r="BB715" s="129">
        <v>6.9999999999999999E-4</v>
      </c>
      <c r="BC715" s="129" t="s">
        <v>245</v>
      </c>
      <c r="BD715" s="129">
        <v>5.0000000000000001E-4</v>
      </c>
      <c r="BE715" s="129" t="s">
        <v>179</v>
      </c>
      <c r="BF715" s="129">
        <v>2.9999999999999997E-4</v>
      </c>
      <c r="BG715" s="129" t="s">
        <v>179</v>
      </c>
      <c r="BH715" s="129">
        <v>1E-4</v>
      </c>
      <c r="BI715" s="129" t="s">
        <v>286</v>
      </c>
      <c r="BJ715" s="129">
        <v>2.0000000000000001E-4</v>
      </c>
      <c r="BK715" s="129">
        <v>1.03E-2</v>
      </c>
      <c r="BL715" s="129">
        <v>5.0000000000000001E-4</v>
      </c>
      <c r="BM715" s="129">
        <v>2.8999999999999998E-3</v>
      </c>
      <c r="BN715" s="129">
        <v>2.9999999999999997E-4</v>
      </c>
      <c r="BO715" s="129" t="s">
        <v>490</v>
      </c>
      <c r="BP715" s="129">
        <v>5.9999999999999995E-4</v>
      </c>
      <c r="BQ715" s="129" t="s">
        <v>179</v>
      </c>
      <c r="BR715" s="129">
        <v>2.9999999999999997E-4</v>
      </c>
      <c r="BS715" s="129" t="s">
        <v>179</v>
      </c>
      <c r="BT715" s="129">
        <v>4.0000000000000002E-4</v>
      </c>
      <c r="BU715" s="129" t="s">
        <v>179</v>
      </c>
      <c r="BV715" s="129">
        <v>6.9999999999999999E-4</v>
      </c>
      <c r="BW715" s="129" t="s">
        <v>179</v>
      </c>
      <c r="BX715" s="129">
        <v>8.9999999999999998E-4</v>
      </c>
      <c r="BY715" s="129" t="s">
        <v>18</v>
      </c>
      <c r="BZ715" s="129"/>
      <c r="CA715" s="129" t="s">
        <v>179</v>
      </c>
      <c r="CB715" s="129">
        <v>8.0000000000000004E-4</v>
      </c>
      <c r="CC715" s="129" t="s">
        <v>179</v>
      </c>
      <c r="CD715" s="129">
        <v>2.0999999999999999E-3</v>
      </c>
      <c r="CE715" s="129" t="s">
        <v>179</v>
      </c>
      <c r="CF715" s="129">
        <v>2.2000000000000001E-3</v>
      </c>
      <c r="CG715" s="129" t="s">
        <v>216</v>
      </c>
      <c r="CH715" s="129">
        <v>1E-4</v>
      </c>
      <c r="CI715" s="129" t="s">
        <v>179</v>
      </c>
      <c r="CJ715" s="129">
        <v>7.1999999999999998E-3</v>
      </c>
      <c r="CK715" s="129" t="s">
        <v>179</v>
      </c>
      <c r="CL715" s="129">
        <v>1.1299999999999999E-2</v>
      </c>
      <c r="CM715" s="129" t="s">
        <v>179</v>
      </c>
      <c r="CN715" s="129">
        <v>3.8999999999999998E-3</v>
      </c>
      <c r="CO715" s="129" t="s">
        <v>179</v>
      </c>
      <c r="CP715" s="129">
        <v>8.9999999999999998E-4</v>
      </c>
      <c r="CQ715" s="129" t="s">
        <v>179</v>
      </c>
      <c r="CR715" s="129">
        <v>3.3E-3</v>
      </c>
      <c r="CS715" s="129" t="s">
        <v>179</v>
      </c>
      <c r="CT715" s="129">
        <v>1.9E-3</v>
      </c>
      <c r="CU715" s="129" t="s">
        <v>18</v>
      </c>
      <c r="CV715" s="129"/>
      <c r="CW715" s="129" t="s">
        <v>18</v>
      </c>
      <c r="CX715" s="129"/>
      <c r="CY715" s="129" t="s">
        <v>179</v>
      </c>
      <c r="CZ715" s="129">
        <v>5.0000000000000001E-4</v>
      </c>
      <c r="DA715" s="129" t="s">
        <v>179</v>
      </c>
      <c r="DB715" s="129">
        <v>5.9999999999999995E-4</v>
      </c>
      <c r="DC715" s="129" t="s">
        <v>179</v>
      </c>
      <c r="DD715" s="129">
        <v>5.0000000000000001E-4</v>
      </c>
      <c r="DE715" s="129" t="s">
        <v>179</v>
      </c>
      <c r="DF715" s="129">
        <v>5.9999999999999995E-4</v>
      </c>
      <c r="DG715" s="129" t="s">
        <v>179</v>
      </c>
      <c r="DH715" s="129">
        <v>4.0000000000000002E-4</v>
      </c>
      <c r="DI715" s="129" t="s">
        <v>179</v>
      </c>
      <c r="DJ715" s="129">
        <v>2.9999999999999997E-4</v>
      </c>
      <c r="DK715" s="129" t="s">
        <v>4785</v>
      </c>
      <c r="DL715" s="129" t="s">
        <v>59</v>
      </c>
      <c r="DM715" s="129"/>
      <c r="DN715" s="129"/>
      <c r="DO715" s="130"/>
      <c r="DS715" s="129">
        <v>83</v>
      </c>
      <c r="DT715" s="129" t="s">
        <v>907</v>
      </c>
      <c r="DW715" t="s">
        <v>5497</v>
      </c>
    </row>
    <row r="716" spans="1:127">
      <c r="A716" s="127">
        <v>506</v>
      </c>
      <c r="B716" s="128">
        <v>44762.168055555558</v>
      </c>
      <c r="C716" s="129" t="s">
        <v>52</v>
      </c>
      <c r="D716" s="129">
        <v>0</v>
      </c>
      <c r="E716" s="129">
        <v>0</v>
      </c>
      <c r="F716" s="129">
        <v>0</v>
      </c>
      <c r="G716" s="129" t="s">
        <v>54</v>
      </c>
      <c r="H716" s="129" t="s">
        <v>55</v>
      </c>
      <c r="I716" s="129" t="s">
        <v>55</v>
      </c>
      <c r="J716" s="129" t="s">
        <v>55</v>
      </c>
      <c r="K716" s="129" t="s">
        <v>18</v>
      </c>
      <c r="L716" s="129">
        <v>90</v>
      </c>
      <c r="M716" s="129" t="s">
        <v>173</v>
      </c>
      <c r="N716" s="129">
        <v>0</v>
      </c>
      <c r="O716" s="129" t="s">
        <v>173</v>
      </c>
      <c r="P716" s="129">
        <v>0</v>
      </c>
      <c r="Q716" s="129" t="s">
        <v>173</v>
      </c>
      <c r="R716" s="129">
        <v>0</v>
      </c>
      <c r="S716" s="129">
        <v>2</v>
      </c>
      <c r="T716" s="129" t="s">
        <v>174</v>
      </c>
      <c r="U716" s="129">
        <v>3.3927</v>
      </c>
      <c r="V716" s="129">
        <v>0.6321</v>
      </c>
      <c r="W716" s="129" t="s">
        <v>4790</v>
      </c>
      <c r="X716" s="129">
        <v>0.3206</v>
      </c>
      <c r="Y716" s="129">
        <v>37.547800000000002</v>
      </c>
      <c r="Z716" s="129">
        <v>0.34799999999999998</v>
      </c>
      <c r="AA716" s="129" t="s">
        <v>2858</v>
      </c>
      <c r="AB716" s="129">
        <v>1.5299999999999999E-2</v>
      </c>
      <c r="AC716" s="129" t="s">
        <v>179</v>
      </c>
      <c r="AD716" s="129">
        <v>8.6E-3</v>
      </c>
      <c r="AE716" s="129" t="s">
        <v>179</v>
      </c>
      <c r="AF716" s="129">
        <v>1.7000000000000001E-2</v>
      </c>
      <c r="AG716" s="129">
        <v>0.16220000000000001</v>
      </c>
      <c r="AH716" s="129">
        <v>7.6E-3</v>
      </c>
      <c r="AI716" s="129">
        <v>7.5677000000000003</v>
      </c>
      <c r="AJ716" s="129">
        <v>3.2199999999999999E-2</v>
      </c>
      <c r="AK716" s="129">
        <v>0.68230000000000002</v>
      </c>
      <c r="AL716" s="129">
        <v>8.2000000000000007E-3</v>
      </c>
      <c r="AM716" s="129" t="s">
        <v>1930</v>
      </c>
      <c r="AN716" s="129">
        <v>8.5000000000000006E-3</v>
      </c>
      <c r="AO716" s="129" t="s">
        <v>1123</v>
      </c>
      <c r="AP716" s="129">
        <v>3.7000000000000002E-3</v>
      </c>
      <c r="AQ716" s="129">
        <v>0.105</v>
      </c>
      <c r="AR716" s="129">
        <v>4.8999999999999998E-3</v>
      </c>
      <c r="AS716" s="129" t="s">
        <v>4791</v>
      </c>
      <c r="AT716" s="129">
        <v>2.52E-2</v>
      </c>
      <c r="AU716" s="129" t="s">
        <v>270</v>
      </c>
      <c r="AV716" s="129">
        <v>3.5999999999999999E-3</v>
      </c>
      <c r="AW716" s="129">
        <v>6.7999999999999996E-3</v>
      </c>
      <c r="AX716" s="129">
        <v>8.9999999999999998E-4</v>
      </c>
      <c r="AY716" s="129" t="s">
        <v>266</v>
      </c>
      <c r="AZ716" s="129">
        <v>8.0000000000000004E-4</v>
      </c>
      <c r="BA716" s="129">
        <v>5.5999999999999999E-3</v>
      </c>
      <c r="BB716" s="129">
        <v>5.9999999999999995E-4</v>
      </c>
      <c r="BC716" s="129" t="s">
        <v>285</v>
      </c>
      <c r="BD716" s="129">
        <v>5.0000000000000001E-4</v>
      </c>
      <c r="BE716" s="129" t="s">
        <v>179</v>
      </c>
      <c r="BF716" s="129">
        <v>2.9999999999999997E-4</v>
      </c>
      <c r="BG716" s="129" t="s">
        <v>179</v>
      </c>
      <c r="BH716" s="129">
        <v>1E-4</v>
      </c>
      <c r="BI716" s="129" t="s">
        <v>246</v>
      </c>
      <c r="BJ716" s="129">
        <v>2.0000000000000001E-4</v>
      </c>
      <c r="BK716" s="129">
        <v>1.0800000000000001E-2</v>
      </c>
      <c r="BL716" s="129">
        <v>5.0000000000000001E-4</v>
      </c>
      <c r="BM716" s="129">
        <v>2.8999999999999998E-3</v>
      </c>
      <c r="BN716" s="129">
        <v>2.9999999999999997E-4</v>
      </c>
      <c r="BO716" s="129" t="s">
        <v>410</v>
      </c>
      <c r="BP716" s="129">
        <v>5.9999999999999995E-4</v>
      </c>
      <c r="BQ716" s="129" t="s">
        <v>179</v>
      </c>
      <c r="BR716" s="129">
        <v>2.9999999999999997E-4</v>
      </c>
      <c r="BS716" s="129" t="s">
        <v>179</v>
      </c>
      <c r="BT716" s="129">
        <v>4.0000000000000002E-4</v>
      </c>
      <c r="BU716" s="129" t="s">
        <v>179</v>
      </c>
      <c r="BV716" s="129">
        <v>6.9999999999999999E-4</v>
      </c>
      <c r="BW716" s="129" t="s">
        <v>18</v>
      </c>
      <c r="BX716" s="129"/>
      <c r="BY716" s="129" t="s">
        <v>18</v>
      </c>
      <c r="BZ716" s="129"/>
      <c r="CA716" s="129" t="s">
        <v>179</v>
      </c>
      <c r="CB716" s="129">
        <v>8.0000000000000004E-4</v>
      </c>
      <c r="CC716" s="129" t="s">
        <v>179</v>
      </c>
      <c r="CD716" s="129">
        <v>2E-3</v>
      </c>
      <c r="CE716" s="129" t="s">
        <v>179</v>
      </c>
      <c r="CF716" s="129">
        <v>2.3E-3</v>
      </c>
      <c r="CG716" s="129" t="s">
        <v>216</v>
      </c>
      <c r="CH716" s="129">
        <v>1E-4</v>
      </c>
      <c r="CI716" s="129" t="s">
        <v>179</v>
      </c>
      <c r="CJ716" s="129">
        <v>7.4999999999999997E-3</v>
      </c>
      <c r="CK716" s="129" t="s">
        <v>179</v>
      </c>
      <c r="CL716" s="129">
        <v>1.0999999999999999E-2</v>
      </c>
      <c r="CM716" s="129" t="s">
        <v>179</v>
      </c>
      <c r="CN716" s="129">
        <v>5.0000000000000001E-3</v>
      </c>
      <c r="CO716" s="129" t="s">
        <v>179</v>
      </c>
      <c r="CP716" s="129">
        <v>8.9999999999999998E-4</v>
      </c>
      <c r="CQ716" s="129" t="s">
        <v>179</v>
      </c>
      <c r="CR716" s="129">
        <v>3.3E-3</v>
      </c>
      <c r="CS716" s="129" t="s">
        <v>179</v>
      </c>
      <c r="CT716" s="129">
        <v>1.9E-3</v>
      </c>
      <c r="CU716" s="129" t="s">
        <v>18</v>
      </c>
      <c r="CV716" s="129"/>
      <c r="CW716" s="129" t="s">
        <v>18</v>
      </c>
      <c r="CX716" s="129"/>
      <c r="CY716" s="129" t="s">
        <v>179</v>
      </c>
      <c r="CZ716" s="129">
        <v>5.9999999999999995E-4</v>
      </c>
      <c r="DA716" s="129" t="s">
        <v>179</v>
      </c>
      <c r="DB716" s="129">
        <v>5.9999999999999995E-4</v>
      </c>
      <c r="DC716" s="129" t="s">
        <v>179</v>
      </c>
      <c r="DD716" s="129">
        <v>5.9999999999999995E-4</v>
      </c>
      <c r="DE716" s="129" t="s">
        <v>179</v>
      </c>
      <c r="DF716" s="129">
        <v>5.9999999999999995E-4</v>
      </c>
      <c r="DG716" s="129" t="s">
        <v>179</v>
      </c>
      <c r="DH716" s="129">
        <v>5.0000000000000001E-4</v>
      </c>
      <c r="DI716" s="129" t="s">
        <v>179</v>
      </c>
      <c r="DJ716" s="129">
        <v>4.0000000000000002E-4</v>
      </c>
      <c r="DK716" s="129" t="s">
        <v>4785</v>
      </c>
      <c r="DL716" s="129" t="s">
        <v>59</v>
      </c>
      <c r="DM716" s="129"/>
      <c r="DN716" s="129"/>
      <c r="DO716" s="130"/>
      <c r="DS716" s="129">
        <v>92</v>
      </c>
      <c r="DT716" s="129" t="s">
        <v>5987</v>
      </c>
      <c r="DW716" t="s">
        <v>5498</v>
      </c>
    </row>
    <row r="717" spans="1:127">
      <c r="A717" s="127">
        <v>507</v>
      </c>
      <c r="B717" s="128">
        <v>44762.170138888891</v>
      </c>
      <c r="C717" s="129" t="s">
        <v>52</v>
      </c>
      <c r="D717" s="129">
        <v>0</v>
      </c>
      <c r="E717" s="129">
        <v>0</v>
      </c>
      <c r="F717" s="129">
        <v>0</v>
      </c>
      <c r="G717" s="129" t="s">
        <v>54</v>
      </c>
      <c r="H717" s="129" t="s">
        <v>55</v>
      </c>
      <c r="I717" s="129" t="s">
        <v>55</v>
      </c>
      <c r="J717" s="129" t="s">
        <v>55</v>
      </c>
      <c r="K717" s="129" t="s">
        <v>18</v>
      </c>
      <c r="L717" s="129">
        <v>90</v>
      </c>
      <c r="M717" s="129" t="s">
        <v>173</v>
      </c>
      <c r="N717" s="129">
        <v>0</v>
      </c>
      <c r="O717" s="129" t="s">
        <v>173</v>
      </c>
      <c r="P717" s="129">
        <v>0</v>
      </c>
      <c r="Q717" s="129" t="s">
        <v>173</v>
      </c>
      <c r="R717" s="129">
        <v>0</v>
      </c>
      <c r="S717" s="129">
        <v>2</v>
      </c>
      <c r="T717" s="129" t="s">
        <v>174</v>
      </c>
      <c r="U717" s="129">
        <v>4.4409999999999998</v>
      </c>
      <c r="V717" s="129">
        <v>0.68200000000000005</v>
      </c>
      <c r="W717" s="129" t="s">
        <v>4792</v>
      </c>
      <c r="X717" s="129">
        <v>0.3251</v>
      </c>
      <c r="Y717" s="129">
        <v>40.929099999999998</v>
      </c>
      <c r="Z717" s="129">
        <v>0.3674</v>
      </c>
      <c r="AA717" s="129" t="s">
        <v>179</v>
      </c>
      <c r="AB717" s="129">
        <v>1.52E-2</v>
      </c>
      <c r="AC717" s="129" t="s">
        <v>179</v>
      </c>
      <c r="AD717" s="129">
        <v>8.6E-3</v>
      </c>
      <c r="AE717" s="129" t="s">
        <v>179</v>
      </c>
      <c r="AF717" s="129">
        <v>1.6899999999999998E-2</v>
      </c>
      <c r="AG717" s="129">
        <v>0.1381</v>
      </c>
      <c r="AH717" s="129">
        <v>7.4999999999999997E-3</v>
      </c>
      <c r="AI717" s="129">
        <v>7.4025999999999996</v>
      </c>
      <c r="AJ717" s="129">
        <v>3.2000000000000001E-2</v>
      </c>
      <c r="AK717" s="129">
        <v>0.77869999999999995</v>
      </c>
      <c r="AL717" s="129">
        <v>8.6E-3</v>
      </c>
      <c r="AM717" s="129" t="s">
        <v>1175</v>
      </c>
      <c r="AN717" s="129">
        <v>8.8000000000000005E-3</v>
      </c>
      <c r="AO717" s="129" t="s">
        <v>386</v>
      </c>
      <c r="AP717" s="129">
        <v>4.0000000000000001E-3</v>
      </c>
      <c r="AQ717" s="129">
        <v>0.1123</v>
      </c>
      <c r="AR717" s="129">
        <v>5.0000000000000001E-3</v>
      </c>
      <c r="AS717" s="129" t="s">
        <v>4793</v>
      </c>
      <c r="AT717" s="129">
        <v>2.6800000000000001E-2</v>
      </c>
      <c r="AU717" s="129" t="s">
        <v>412</v>
      </c>
      <c r="AV717" s="129">
        <v>3.8E-3</v>
      </c>
      <c r="AW717" s="129">
        <v>1.6400000000000001E-2</v>
      </c>
      <c r="AX717" s="129">
        <v>1.2999999999999999E-3</v>
      </c>
      <c r="AY717" s="129" t="s">
        <v>390</v>
      </c>
      <c r="AZ717" s="129">
        <v>8.0000000000000004E-4</v>
      </c>
      <c r="BA717" s="129">
        <v>6.1999999999999998E-3</v>
      </c>
      <c r="BB717" s="129">
        <v>6.9999999999999999E-4</v>
      </c>
      <c r="BC717" s="129" t="s">
        <v>406</v>
      </c>
      <c r="BD717" s="129">
        <v>5.0000000000000001E-4</v>
      </c>
      <c r="BE717" s="129" t="s">
        <v>179</v>
      </c>
      <c r="BF717" s="129">
        <v>2.9999999999999997E-4</v>
      </c>
      <c r="BG717" s="129" t="s">
        <v>179</v>
      </c>
      <c r="BH717" s="129">
        <v>1E-4</v>
      </c>
      <c r="BI717" s="129" t="s">
        <v>318</v>
      </c>
      <c r="BJ717" s="129">
        <v>2.0000000000000001E-4</v>
      </c>
      <c r="BK717" s="129">
        <v>1.04E-2</v>
      </c>
      <c r="BL717" s="129">
        <v>5.0000000000000001E-4</v>
      </c>
      <c r="BM717" s="129">
        <v>2.8999999999999998E-3</v>
      </c>
      <c r="BN717" s="129">
        <v>2.9999999999999997E-4</v>
      </c>
      <c r="BO717" s="129" t="s">
        <v>490</v>
      </c>
      <c r="BP717" s="129">
        <v>5.9999999999999995E-4</v>
      </c>
      <c r="BQ717" s="129" t="s">
        <v>179</v>
      </c>
      <c r="BR717" s="129">
        <v>2.9999999999999997E-4</v>
      </c>
      <c r="BS717" s="129" t="s">
        <v>179</v>
      </c>
      <c r="BT717" s="129">
        <v>4.0000000000000002E-4</v>
      </c>
      <c r="BU717" s="129" t="s">
        <v>179</v>
      </c>
      <c r="BV717" s="129">
        <v>6.9999999999999999E-4</v>
      </c>
      <c r="BW717" s="129" t="s">
        <v>18</v>
      </c>
      <c r="BX717" s="129"/>
      <c r="BY717" s="129" t="s">
        <v>179</v>
      </c>
      <c r="BZ717" s="129">
        <v>1.1000000000000001E-3</v>
      </c>
      <c r="CA717" s="129" t="s">
        <v>179</v>
      </c>
      <c r="CB717" s="129">
        <v>8.0000000000000004E-4</v>
      </c>
      <c r="CC717" s="129" t="s">
        <v>179</v>
      </c>
      <c r="CD717" s="129">
        <v>2E-3</v>
      </c>
      <c r="CE717" s="129" t="s">
        <v>179</v>
      </c>
      <c r="CF717" s="129">
        <v>2.3E-3</v>
      </c>
      <c r="CG717" s="129" t="s">
        <v>216</v>
      </c>
      <c r="CH717" s="129">
        <v>1E-4</v>
      </c>
      <c r="CI717" s="129" t="s">
        <v>179</v>
      </c>
      <c r="CJ717" s="129">
        <v>7.1000000000000004E-3</v>
      </c>
      <c r="CK717" s="129" t="s">
        <v>179</v>
      </c>
      <c r="CL717" s="129">
        <v>1.0999999999999999E-2</v>
      </c>
      <c r="CM717" s="129" t="s">
        <v>179</v>
      </c>
      <c r="CN717" s="129">
        <v>3.0000000000000001E-3</v>
      </c>
      <c r="CO717" s="129" t="s">
        <v>179</v>
      </c>
      <c r="CP717" s="129">
        <v>8.0000000000000004E-4</v>
      </c>
      <c r="CQ717" s="129" t="s">
        <v>179</v>
      </c>
      <c r="CR717" s="129">
        <v>3.3E-3</v>
      </c>
      <c r="CS717" s="129" t="s">
        <v>179</v>
      </c>
      <c r="CT717" s="129">
        <v>1.9E-3</v>
      </c>
      <c r="CU717" s="129" t="s">
        <v>18</v>
      </c>
      <c r="CV717" s="129"/>
      <c r="CW717" s="129" t="s">
        <v>18</v>
      </c>
      <c r="CX717" s="129"/>
      <c r="CY717" s="129" t="s">
        <v>179</v>
      </c>
      <c r="CZ717" s="129">
        <v>5.0000000000000001E-4</v>
      </c>
      <c r="DA717" s="129" t="s">
        <v>179</v>
      </c>
      <c r="DB717" s="129">
        <v>5.0000000000000001E-4</v>
      </c>
      <c r="DC717" s="129" t="s">
        <v>179</v>
      </c>
      <c r="DD717" s="129">
        <v>5.0000000000000001E-4</v>
      </c>
      <c r="DE717" s="129" t="s">
        <v>179</v>
      </c>
      <c r="DF717" s="129">
        <v>5.9999999999999995E-4</v>
      </c>
      <c r="DG717" s="129" t="s">
        <v>179</v>
      </c>
      <c r="DH717" s="129">
        <v>4.0000000000000002E-4</v>
      </c>
      <c r="DI717" s="129" t="s">
        <v>179</v>
      </c>
      <c r="DJ717" s="129">
        <v>2.9999999999999997E-4</v>
      </c>
      <c r="DK717" s="129" t="s">
        <v>4785</v>
      </c>
      <c r="DL717" s="129" t="s">
        <v>59</v>
      </c>
      <c r="DM717" s="129"/>
      <c r="DN717" s="129"/>
      <c r="DO717" s="130"/>
      <c r="DS717" s="129">
        <v>126</v>
      </c>
      <c r="DT717" s="129" t="s">
        <v>6038</v>
      </c>
      <c r="DW717" t="s">
        <v>5499</v>
      </c>
    </row>
    <row r="718" spans="1:127">
      <c r="A718" s="127">
        <v>508</v>
      </c>
      <c r="B718" s="128">
        <v>44762.171527777777</v>
      </c>
      <c r="C718" s="129" t="s">
        <v>52</v>
      </c>
      <c r="D718" s="129">
        <v>0</v>
      </c>
      <c r="E718" s="129">
        <v>0</v>
      </c>
      <c r="F718" s="129">
        <v>0</v>
      </c>
      <c r="G718" s="129" t="s">
        <v>54</v>
      </c>
      <c r="H718" s="129" t="s">
        <v>55</v>
      </c>
      <c r="I718" s="129" t="s">
        <v>55</v>
      </c>
      <c r="J718" s="129" t="s">
        <v>55</v>
      </c>
      <c r="K718" s="129" t="s">
        <v>18</v>
      </c>
      <c r="L718" s="129">
        <v>90</v>
      </c>
      <c r="M718" s="129" t="s">
        <v>173</v>
      </c>
      <c r="N718" s="129">
        <v>0</v>
      </c>
      <c r="O718" s="129" t="s">
        <v>173</v>
      </c>
      <c r="P718" s="129">
        <v>0</v>
      </c>
      <c r="Q718" s="129" t="s">
        <v>173</v>
      </c>
      <c r="R718" s="129">
        <v>0</v>
      </c>
      <c r="S718" s="129">
        <v>2</v>
      </c>
      <c r="T718" s="129" t="s">
        <v>174</v>
      </c>
      <c r="U718" s="129">
        <v>3.9744000000000002</v>
      </c>
      <c r="V718" s="129">
        <v>0.68300000000000005</v>
      </c>
      <c r="W718" s="129" t="s">
        <v>4794</v>
      </c>
      <c r="X718" s="129">
        <v>0.33139999999999997</v>
      </c>
      <c r="Y718" s="129">
        <v>39.5276</v>
      </c>
      <c r="Z718" s="129">
        <v>0.36270000000000002</v>
      </c>
      <c r="AA718" s="129" t="s">
        <v>2781</v>
      </c>
      <c r="AB718" s="129">
        <v>1.5900000000000001E-2</v>
      </c>
      <c r="AC718" s="129" t="s">
        <v>787</v>
      </c>
      <c r="AD718" s="129">
        <v>1.03E-2</v>
      </c>
      <c r="AE718" s="129" t="s">
        <v>179</v>
      </c>
      <c r="AF718" s="129">
        <v>1.8700000000000001E-2</v>
      </c>
      <c r="AG718" s="129">
        <v>0.2301</v>
      </c>
      <c r="AH718" s="129">
        <v>8.6E-3</v>
      </c>
      <c r="AI718" s="129">
        <v>7.649</v>
      </c>
      <c r="AJ718" s="129">
        <v>3.27E-2</v>
      </c>
      <c r="AK718" s="129">
        <v>0.8105</v>
      </c>
      <c r="AL718" s="129">
        <v>8.8000000000000005E-3</v>
      </c>
      <c r="AM718" s="129" t="s">
        <v>1701</v>
      </c>
      <c r="AN718" s="129">
        <v>8.8000000000000005E-3</v>
      </c>
      <c r="AO718" s="129" t="s">
        <v>1461</v>
      </c>
      <c r="AP718" s="129">
        <v>4.1000000000000003E-3</v>
      </c>
      <c r="AQ718" s="129">
        <v>0.122</v>
      </c>
      <c r="AR718" s="129">
        <v>5.3E-3</v>
      </c>
      <c r="AS718" s="129" t="s">
        <v>4795</v>
      </c>
      <c r="AT718" s="129">
        <v>2.8400000000000002E-2</v>
      </c>
      <c r="AU718" s="129" t="s">
        <v>179</v>
      </c>
      <c r="AV718" s="129">
        <v>4.0000000000000001E-3</v>
      </c>
      <c r="AW718" s="129">
        <v>7.1000000000000004E-3</v>
      </c>
      <c r="AX718" s="129">
        <v>1E-3</v>
      </c>
      <c r="AY718" s="129" t="s">
        <v>465</v>
      </c>
      <c r="AZ718" s="129">
        <v>8.0000000000000004E-4</v>
      </c>
      <c r="BA718" s="129">
        <v>6.1999999999999998E-3</v>
      </c>
      <c r="BB718" s="129">
        <v>6.9999999999999999E-4</v>
      </c>
      <c r="BC718" s="129" t="s">
        <v>304</v>
      </c>
      <c r="BD718" s="129">
        <v>5.0000000000000001E-4</v>
      </c>
      <c r="BE718" s="129" t="s">
        <v>247</v>
      </c>
      <c r="BF718" s="129">
        <v>2.9999999999999997E-4</v>
      </c>
      <c r="BG718" s="129" t="s">
        <v>246</v>
      </c>
      <c r="BH718" s="129">
        <v>1E-4</v>
      </c>
      <c r="BI718" s="129" t="s">
        <v>286</v>
      </c>
      <c r="BJ718" s="129">
        <v>2.0000000000000001E-4</v>
      </c>
      <c r="BK718" s="129">
        <v>1.06E-2</v>
      </c>
      <c r="BL718" s="129">
        <v>5.0000000000000001E-4</v>
      </c>
      <c r="BM718" s="129">
        <v>3.3999999999999998E-3</v>
      </c>
      <c r="BN718" s="129">
        <v>2.9999999999999997E-4</v>
      </c>
      <c r="BO718" s="129" t="s">
        <v>419</v>
      </c>
      <c r="BP718" s="129">
        <v>5.0000000000000001E-4</v>
      </c>
      <c r="BQ718" s="129" t="s">
        <v>179</v>
      </c>
      <c r="BR718" s="129">
        <v>2.9999999999999997E-4</v>
      </c>
      <c r="BS718" s="129" t="s">
        <v>179</v>
      </c>
      <c r="BT718" s="129">
        <v>4.0000000000000002E-4</v>
      </c>
      <c r="BU718" s="129" t="s">
        <v>179</v>
      </c>
      <c r="BV718" s="129">
        <v>6.9999999999999999E-4</v>
      </c>
      <c r="BW718" s="129" t="s">
        <v>18</v>
      </c>
      <c r="BX718" s="129"/>
      <c r="BY718" s="129" t="s">
        <v>179</v>
      </c>
      <c r="BZ718" s="129">
        <v>1.1000000000000001E-3</v>
      </c>
      <c r="CA718" s="129" t="s">
        <v>179</v>
      </c>
      <c r="CB718" s="129">
        <v>8.0000000000000004E-4</v>
      </c>
      <c r="CC718" s="129" t="s">
        <v>179</v>
      </c>
      <c r="CD718" s="129">
        <v>2E-3</v>
      </c>
      <c r="CE718" s="129" t="s">
        <v>505</v>
      </c>
      <c r="CF718" s="129">
        <v>2.3E-3</v>
      </c>
      <c r="CG718" s="129" t="s">
        <v>179</v>
      </c>
      <c r="CH718" s="129">
        <v>1E-4</v>
      </c>
      <c r="CI718" s="129" t="s">
        <v>179</v>
      </c>
      <c r="CJ718" s="129">
        <v>7.1000000000000004E-3</v>
      </c>
      <c r="CK718" s="129" t="s">
        <v>179</v>
      </c>
      <c r="CL718" s="129">
        <v>1.12E-2</v>
      </c>
      <c r="CM718" s="129" t="s">
        <v>179</v>
      </c>
      <c r="CN718" s="129">
        <v>4.0000000000000001E-3</v>
      </c>
      <c r="CO718" s="129" t="s">
        <v>179</v>
      </c>
      <c r="CP718" s="129">
        <v>8.9999999999999998E-4</v>
      </c>
      <c r="CQ718" s="129" t="s">
        <v>179</v>
      </c>
      <c r="CR718" s="129">
        <v>3.2000000000000002E-3</v>
      </c>
      <c r="CS718" s="129" t="s">
        <v>179</v>
      </c>
      <c r="CT718" s="129">
        <v>1.9E-3</v>
      </c>
      <c r="CU718" s="129" t="s">
        <v>179</v>
      </c>
      <c r="CV718" s="129">
        <v>8.0000000000000004E-4</v>
      </c>
      <c r="CW718" s="129" t="s">
        <v>179</v>
      </c>
      <c r="CX718" s="129">
        <v>5.9999999999999995E-4</v>
      </c>
      <c r="CY718" s="129" t="s">
        <v>179</v>
      </c>
      <c r="CZ718" s="129">
        <v>5.9999999999999995E-4</v>
      </c>
      <c r="DA718" s="129" t="s">
        <v>179</v>
      </c>
      <c r="DB718" s="129">
        <v>5.0000000000000001E-4</v>
      </c>
      <c r="DC718" s="129" t="s">
        <v>179</v>
      </c>
      <c r="DD718" s="129">
        <v>5.9999999999999995E-4</v>
      </c>
      <c r="DE718" s="129" t="s">
        <v>179</v>
      </c>
      <c r="DF718" s="129">
        <v>5.9999999999999995E-4</v>
      </c>
      <c r="DG718" s="129" t="s">
        <v>179</v>
      </c>
      <c r="DH718" s="129">
        <v>4.0000000000000002E-4</v>
      </c>
      <c r="DI718" s="129" t="s">
        <v>179</v>
      </c>
      <c r="DJ718" s="129">
        <v>4.0000000000000002E-4</v>
      </c>
      <c r="DK718" s="129" t="s">
        <v>4785</v>
      </c>
      <c r="DL718" s="129" t="s">
        <v>59</v>
      </c>
      <c r="DM718" s="129"/>
      <c r="DN718" s="129"/>
      <c r="DO718" s="130"/>
      <c r="DS718" s="129">
        <v>142</v>
      </c>
      <c r="DT718" s="129" t="s">
        <v>2552</v>
      </c>
      <c r="DW718" t="s">
        <v>5500</v>
      </c>
    </row>
    <row r="719" spans="1:127">
      <c r="A719" s="127">
        <v>509</v>
      </c>
      <c r="B719" s="128">
        <v>44762.175694444442</v>
      </c>
      <c r="C719" s="129" t="s">
        <v>52</v>
      </c>
      <c r="D719" s="129">
        <v>0</v>
      </c>
      <c r="E719" s="129">
        <v>0</v>
      </c>
      <c r="F719" s="129">
        <v>0</v>
      </c>
      <c r="G719" s="129" t="s">
        <v>54</v>
      </c>
      <c r="H719" s="129" t="s">
        <v>55</v>
      </c>
      <c r="I719" s="129" t="s">
        <v>55</v>
      </c>
      <c r="J719" s="129" t="s">
        <v>55</v>
      </c>
      <c r="K719" s="129" t="s">
        <v>18</v>
      </c>
      <c r="L719" s="129">
        <v>90</v>
      </c>
      <c r="M719" s="129" t="s">
        <v>173</v>
      </c>
      <c r="N719" s="129">
        <v>0</v>
      </c>
      <c r="O719" s="129" t="s">
        <v>173</v>
      </c>
      <c r="P719" s="129">
        <v>0</v>
      </c>
      <c r="Q719" s="129" t="s">
        <v>173</v>
      </c>
      <c r="R719" s="129">
        <v>0</v>
      </c>
      <c r="S719" s="129">
        <v>2</v>
      </c>
      <c r="T719" s="129" t="s">
        <v>174</v>
      </c>
      <c r="U719" s="129">
        <v>4.1452999999999998</v>
      </c>
      <c r="V719" s="129">
        <v>0.67100000000000004</v>
      </c>
      <c r="W719" s="129" t="s">
        <v>4796</v>
      </c>
      <c r="X719" s="129">
        <v>0.33090000000000003</v>
      </c>
      <c r="Y719" s="129">
        <v>40.174100000000003</v>
      </c>
      <c r="Z719" s="129">
        <v>0.36559999999999998</v>
      </c>
      <c r="AA719" s="129" t="s">
        <v>630</v>
      </c>
      <c r="AB719" s="129">
        <v>1.54E-2</v>
      </c>
      <c r="AC719" s="129" t="s">
        <v>179</v>
      </c>
      <c r="AD719" s="129">
        <v>9.2999999999999992E-3</v>
      </c>
      <c r="AE719" s="129" t="s">
        <v>179</v>
      </c>
      <c r="AF719" s="129">
        <v>1.72E-2</v>
      </c>
      <c r="AG719" s="129">
        <v>0.21590000000000001</v>
      </c>
      <c r="AH719" s="129">
        <v>8.6E-3</v>
      </c>
      <c r="AI719" s="129">
        <v>7.7247000000000003</v>
      </c>
      <c r="AJ719" s="129">
        <v>3.2899999999999999E-2</v>
      </c>
      <c r="AK719" s="129">
        <v>0.74970000000000003</v>
      </c>
      <c r="AL719" s="129">
        <v>8.6E-3</v>
      </c>
      <c r="AM719" s="129" t="s">
        <v>1449</v>
      </c>
      <c r="AN719" s="129">
        <v>8.6E-3</v>
      </c>
      <c r="AO719" s="129" t="s">
        <v>205</v>
      </c>
      <c r="AP719" s="129">
        <v>4.1000000000000003E-3</v>
      </c>
      <c r="AQ719" s="129">
        <v>0.1429</v>
      </c>
      <c r="AR719" s="129">
        <v>5.5999999999999999E-3</v>
      </c>
      <c r="AS719" s="129" t="s">
        <v>4797</v>
      </c>
      <c r="AT719" s="129">
        <v>2.87E-2</v>
      </c>
      <c r="AU719" s="129" t="s">
        <v>548</v>
      </c>
      <c r="AV719" s="129">
        <v>4.0000000000000001E-3</v>
      </c>
      <c r="AW719" s="129">
        <v>6.6E-3</v>
      </c>
      <c r="AX719" s="129">
        <v>1E-3</v>
      </c>
      <c r="AY719" s="129" t="s">
        <v>302</v>
      </c>
      <c r="AZ719" s="129">
        <v>8.0000000000000004E-4</v>
      </c>
      <c r="BA719" s="129">
        <v>6.4000000000000003E-3</v>
      </c>
      <c r="BB719" s="129">
        <v>6.9999999999999999E-4</v>
      </c>
      <c r="BC719" s="129" t="s">
        <v>285</v>
      </c>
      <c r="BD719" s="129">
        <v>5.0000000000000001E-4</v>
      </c>
      <c r="BE719" s="129" t="s">
        <v>179</v>
      </c>
      <c r="BF719" s="129">
        <v>2.9999999999999997E-4</v>
      </c>
      <c r="BG719" s="129" t="s">
        <v>179</v>
      </c>
      <c r="BH719" s="129">
        <v>1E-4</v>
      </c>
      <c r="BI719" s="129" t="s">
        <v>192</v>
      </c>
      <c r="BJ719" s="129">
        <v>2.0000000000000001E-4</v>
      </c>
      <c r="BK719" s="129">
        <v>1.06E-2</v>
      </c>
      <c r="BL719" s="129">
        <v>5.0000000000000001E-4</v>
      </c>
      <c r="BM719" s="129">
        <v>2.7000000000000001E-3</v>
      </c>
      <c r="BN719" s="129">
        <v>2.9999999999999997E-4</v>
      </c>
      <c r="BO719" s="129" t="s">
        <v>265</v>
      </c>
      <c r="BP719" s="129">
        <v>5.0000000000000001E-4</v>
      </c>
      <c r="BQ719" s="129" t="s">
        <v>179</v>
      </c>
      <c r="BR719" s="129">
        <v>2.9999999999999997E-4</v>
      </c>
      <c r="BS719" s="129" t="s">
        <v>179</v>
      </c>
      <c r="BT719" s="129">
        <v>4.0000000000000002E-4</v>
      </c>
      <c r="BU719" s="129" t="s">
        <v>179</v>
      </c>
      <c r="BV719" s="129">
        <v>5.9999999999999995E-4</v>
      </c>
      <c r="BW719" s="129" t="s">
        <v>18</v>
      </c>
      <c r="BX719" s="129"/>
      <c r="BY719" s="129" t="s">
        <v>18</v>
      </c>
      <c r="BZ719" s="129"/>
      <c r="CA719" s="129" t="s">
        <v>211</v>
      </c>
      <c r="CB719" s="129">
        <v>8.0000000000000004E-4</v>
      </c>
      <c r="CC719" s="129" t="s">
        <v>179</v>
      </c>
      <c r="CD719" s="129">
        <v>2.0999999999999999E-3</v>
      </c>
      <c r="CE719" s="129" t="s">
        <v>194</v>
      </c>
      <c r="CF719" s="129">
        <v>2.3E-3</v>
      </c>
      <c r="CG719" s="129" t="s">
        <v>179</v>
      </c>
      <c r="CH719" s="129">
        <v>1E-4</v>
      </c>
      <c r="CI719" s="129" t="s">
        <v>179</v>
      </c>
      <c r="CJ719" s="129">
        <v>7.1000000000000004E-3</v>
      </c>
      <c r="CK719" s="129" t="s">
        <v>179</v>
      </c>
      <c r="CL719" s="129">
        <v>1.12E-2</v>
      </c>
      <c r="CM719" s="129" t="s">
        <v>179</v>
      </c>
      <c r="CN719" s="129">
        <v>3.5999999999999999E-3</v>
      </c>
      <c r="CO719" s="129" t="s">
        <v>179</v>
      </c>
      <c r="CP719" s="129">
        <v>8.9999999999999998E-4</v>
      </c>
      <c r="CQ719" s="129" t="s">
        <v>179</v>
      </c>
      <c r="CR719" s="129">
        <v>3.2000000000000002E-3</v>
      </c>
      <c r="CS719" s="129" t="s">
        <v>179</v>
      </c>
      <c r="CT719" s="129">
        <v>1.9E-3</v>
      </c>
      <c r="CU719" s="129" t="s">
        <v>179</v>
      </c>
      <c r="CV719" s="129">
        <v>8.9999999999999998E-4</v>
      </c>
      <c r="CW719" s="129" t="s">
        <v>18</v>
      </c>
      <c r="CX719" s="129"/>
      <c r="CY719" s="129" t="s">
        <v>179</v>
      </c>
      <c r="CZ719" s="129">
        <v>5.9999999999999995E-4</v>
      </c>
      <c r="DA719" s="129" t="s">
        <v>179</v>
      </c>
      <c r="DB719" s="129">
        <v>5.0000000000000001E-4</v>
      </c>
      <c r="DC719" s="129" t="s">
        <v>179</v>
      </c>
      <c r="DD719" s="129">
        <v>5.9999999999999995E-4</v>
      </c>
      <c r="DE719" s="129" t="s">
        <v>179</v>
      </c>
      <c r="DF719" s="129">
        <v>5.9999999999999995E-4</v>
      </c>
      <c r="DG719" s="129" t="s">
        <v>179</v>
      </c>
      <c r="DH719" s="129">
        <v>4.0000000000000002E-4</v>
      </c>
      <c r="DI719" s="129" t="s">
        <v>179</v>
      </c>
      <c r="DJ719" s="129">
        <v>2.9999999999999997E-4</v>
      </c>
      <c r="DK719" s="129" t="s">
        <v>4798</v>
      </c>
      <c r="DL719" s="129" t="s">
        <v>59</v>
      </c>
      <c r="DM719" s="129"/>
      <c r="DN719" s="129"/>
      <c r="DO719" s="130"/>
      <c r="DS719" s="129">
        <v>2</v>
      </c>
      <c r="DT719" s="129" t="s">
        <v>1630</v>
      </c>
      <c r="DW719" t="s">
        <v>5501</v>
      </c>
    </row>
    <row r="720" spans="1:127">
      <c r="A720" s="127">
        <v>510</v>
      </c>
      <c r="B720" s="128">
        <v>44762.177777777775</v>
      </c>
      <c r="C720" s="129" t="s">
        <v>52</v>
      </c>
      <c r="D720" s="129">
        <v>0</v>
      </c>
      <c r="E720" s="129">
        <v>0</v>
      </c>
      <c r="F720" s="129">
        <v>0</v>
      </c>
      <c r="G720" s="129" t="s">
        <v>54</v>
      </c>
      <c r="H720" s="129" t="s">
        <v>55</v>
      </c>
      <c r="I720" s="129" t="s">
        <v>55</v>
      </c>
      <c r="J720" s="129" t="s">
        <v>55</v>
      </c>
      <c r="K720" s="129" t="s">
        <v>18</v>
      </c>
      <c r="L720" s="129">
        <v>90</v>
      </c>
      <c r="M720" s="129" t="s">
        <v>173</v>
      </c>
      <c r="N720" s="129">
        <v>0</v>
      </c>
      <c r="O720" s="129" t="s">
        <v>173</v>
      </c>
      <c r="P720" s="129">
        <v>0</v>
      </c>
      <c r="Q720" s="129" t="s">
        <v>173</v>
      </c>
      <c r="R720" s="129">
        <v>0</v>
      </c>
      <c r="S720" s="129">
        <v>2</v>
      </c>
      <c r="T720" s="129" t="s">
        <v>174</v>
      </c>
      <c r="U720" s="129">
        <v>3.3957999999999999</v>
      </c>
      <c r="V720" s="129">
        <v>0.68220000000000003</v>
      </c>
      <c r="W720" s="129" t="s">
        <v>4799</v>
      </c>
      <c r="X720" s="129">
        <v>0.3402</v>
      </c>
      <c r="Y720" s="129">
        <v>41.829799999999999</v>
      </c>
      <c r="Z720" s="129">
        <v>0.37209999999999999</v>
      </c>
      <c r="AA720" s="129" t="s">
        <v>668</v>
      </c>
      <c r="AB720" s="129">
        <v>1.5900000000000001E-2</v>
      </c>
      <c r="AC720" s="129" t="s">
        <v>179</v>
      </c>
      <c r="AD720" s="129">
        <v>9.7999999999999997E-3</v>
      </c>
      <c r="AE720" s="129" t="s">
        <v>179</v>
      </c>
      <c r="AF720" s="129">
        <v>1.83E-2</v>
      </c>
      <c r="AG720" s="129">
        <v>0.1696</v>
      </c>
      <c r="AH720" s="129">
        <v>8.0999999999999996E-3</v>
      </c>
      <c r="AI720" s="129">
        <v>8.2728000000000002</v>
      </c>
      <c r="AJ720" s="129">
        <v>3.39E-2</v>
      </c>
      <c r="AK720" s="129">
        <v>0.82140000000000002</v>
      </c>
      <c r="AL720" s="129">
        <v>8.9999999999999993E-3</v>
      </c>
      <c r="AM720" s="129" t="s">
        <v>1672</v>
      </c>
      <c r="AN720" s="129">
        <v>8.8000000000000005E-3</v>
      </c>
      <c r="AO720" s="129" t="s">
        <v>1328</v>
      </c>
      <c r="AP720" s="129">
        <v>4.0000000000000001E-3</v>
      </c>
      <c r="AQ720" s="129">
        <v>0.1174</v>
      </c>
      <c r="AR720" s="129">
        <v>5.1000000000000004E-3</v>
      </c>
      <c r="AS720" s="129" t="s">
        <v>4800</v>
      </c>
      <c r="AT720" s="129">
        <v>2.6100000000000002E-2</v>
      </c>
      <c r="AU720" s="129" t="s">
        <v>330</v>
      </c>
      <c r="AV720" s="129">
        <v>3.7000000000000002E-3</v>
      </c>
      <c r="AW720" s="129">
        <v>1.11E-2</v>
      </c>
      <c r="AX720" s="129">
        <v>1.1000000000000001E-3</v>
      </c>
      <c r="AY720" s="129" t="s">
        <v>316</v>
      </c>
      <c r="AZ720" s="129">
        <v>6.9999999999999999E-4</v>
      </c>
      <c r="BA720" s="129">
        <v>6.6E-3</v>
      </c>
      <c r="BB720" s="129">
        <v>6.9999999999999999E-4</v>
      </c>
      <c r="BC720" s="129" t="s">
        <v>304</v>
      </c>
      <c r="BD720" s="129">
        <v>5.0000000000000001E-4</v>
      </c>
      <c r="BE720" s="129" t="s">
        <v>179</v>
      </c>
      <c r="BF720" s="129">
        <v>2.9999999999999997E-4</v>
      </c>
      <c r="BG720" s="129" t="s">
        <v>179</v>
      </c>
      <c r="BH720" s="129">
        <v>1E-4</v>
      </c>
      <c r="BI720" s="129" t="s">
        <v>246</v>
      </c>
      <c r="BJ720" s="129">
        <v>2.0000000000000001E-4</v>
      </c>
      <c r="BK720" s="129">
        <v>1.04E-2</v>
      </c>
      <c r="BL720" s="129">
        <v>5.0000000000000001E-4</v>
      </c>
      <c r="BM720" s="129">
        <v>3.0000000000000001E-3</v>
      </c>
      <c r="BN720" s="129">
        <v>2.9999999999999997E-4</v>
      </c>
      <c r="BO720" s="129" t="s">
        <v>242</v>
      </c>
      <c r="BP720" s="129">
        <v>5.0000000000000001E-4</v>
      </c>
      <c r="BQ720" s="129" t="s">
        <v>179</v>
      </c>
      <c r="BR720" s="129">
        <v>2.9999999999999997E-4</v>
      </c>
      <c r="BS720" s="129" t="s">
        <v>179</v>
      </c>
      <c r="BT720" s="129">
        <v>2.9999999999999997E-4</v>
      </c>
      <c r="BU720" s="129" t="s">
        <v>179</v>
      </c>
      <c r="BV720" s="129">
        <v>6.9999999999999999E-4</v>
      </c>
      <c r="BW720" s="129" t="s">
        <v>179</v>
      </c>
      <c r="BX720" s="129">
        <v>8.0000000000000004E-4</v>
      </c>
      <c r="BY720" s="129" t="s">
        <v>179</v>
      </c>
      <c r="BZ720" s="129">
        <v>1.1000000000000001E-3</v>
      </c>
      <c r="CA720" s="129" t="s">
        <v>179</v>
      </c>
      <c r="CB720" s="129">
        <v>8.0000000000000004E-4</v>
      </c>
      <c r="CC720" s="129" t="s">
        <v>179</v>
      </c>
      <c r="CD720" s="129">
        <v>2E-3</v>
      </c>
      <c r="CE720" s="129" t="s">
        <v>179</v>
      </c>
      <c r="CF720" s="129">
        <v>2.3E-3</v>
      </c>
      <c r="CG720" s="129" t="s">
        <v>216</v>
      </c>
      <c r="CH720" s="129">
        <v>1E-4</v>
      </c>
      <c r="CI720" s="129" t="s">
        <v>179</v>
      </c>
      <c r="CJ720" s="129">
        <v>6.8999999999999999E-3</v>
      </c>
      <c r="CK720" s="129" t="s">
        <v>179</v>
      </c>
      <c r="CL720" s="129">
        <v>1.12E-2</v>
      </c>
      <c r="CM720" s="129" t="s">
        <v>179</v>
      </c>
      <c r="CN720" s="129">
        <v>2.8999999999999998E-3</v>
      </c>
      <c r="CO720" s="129" t="s">
        <v>179</v>
      </c>
      <c r="CP720" s="129">
        <v>8.0000000000000004E-4</v>
      </c>
      <c r="CQ720" s="129" t="s">
        <v>179</v>
      </c>
      <c r="CR720" s="129">
        <v>3.0999999999999999E-3</v>
      </c>
      <c r="CS720" s="129" t="s">
        <v>179</v>
      </c>
      <c r="CT720" s="129">
        <v>1.9E-3</v>
      </c>
      <c r="CU720" s="129" t="s">
        <v>179</v>
      </c>
      <c r="CV720" s="129">
        <v>8.0000000000000004E-4</v>
      </c>
      <c r="CW720" s="129" t="s">
        <v>18</v>
      </c>
      <c r="CX720" s="129"/>
      <c r="CY720" s="129" t="s">
        <v>179</v>
      </c>
      <c r="CZ720" s="129">
        <v>5.0000000000000001E-4</v>
      </c>
      <c r="DA720" s="129" t="s">
        <v>179</v>
      </c>
      <c r="DB720" s="129">
        <v>5.9999999999999995E-4</v>
      </c>
      <c r="DC720" s="129" t="s">
        <v>179</v>
      </c>
      <c r="DD720" s="129">
        <v>5.9999999999999995E-4</v>
      </c>
      <c r="DE720" s="129" t="s">
        <v>179</v>
      </c>
      <c r="DF720" s="129">
        <v>5.9999999999999995E-4</v>
      </c>
      <c r="DG720" s="129" t="s">
        <v>179</v>
      </c>
      <c r="DH720" s="129">
        <v>4.0000000000000002E-4</v>
      </c>
      <c r="DI720" s="129" t="s">
        <v>179</v>
      </c>
      <c r="DJ720" s="129">
        <v>2.9999999999999997E-4</v>
      </c>
      <c r="DK720" s="129" t="s">
        <v>4798</v>
      </c>
      <c r="DL720" s="129" t="s">
        <v>59</v>
      </c>
      <c r="DM720" s="129"/>
      <c r="DN720" s="129"/>
      <c r="DO720" s="130"/>
      <c r="DS720" s="129">
        <v>16</v>
      </c>
      <c r="DT720" s="129" t="s">
        <v>5985</v>
      </c>
      <c r="DW720" t="s">
        <v>5502</v>
      </c>
    </row>
    <row r="721" spans="1:127">
      <c r="A721" s="127">
        <v>511</v>
      </c>
      <c r="B721" s="128">
        <v>44762.179166666669</v>
      </c>
      <c r="C721" s="129" t="s">
        <v>52</v>
      </c>
      <c r="D721" s="129">
        <v>0</v>
      </c>
      <c r="E721" s="129">
        <v>0</v>
      </c>
      <c r="F721" s="129">
        <v>0</v>
      </c>
      <c r="G721" s="129" t="s">
        <v>54</v>
      </c>
      <c r="H721" s="129" t="s">
        <v>55</v>
      </c>
      <c r="I721" s="129" t="s">
        <v>55</v>
      </c>
      <c r="J721" s="129" t="s">
        <v>55</v>
      </c>
      <c r="K721" s="129" t="s">
        <v>18</v>
      </c>
      <c r="L721" s="129">
        <v>90</v>
      </c>
      <c r="M721" s="129" t="s">
        <v>173</v>
      </c>
      <c r="N721" s="129">
        <v>0</v>
      </c>
      <c r="O721" s="129" t="s">
        <v>173</v>
      </c>
      <c r="P721" s="129">
        <v>0</v>
      </c>
      <c r="Q721" s="129" t="s">
        <v>173</v>
      </c>
      <c r="R721" s="129">
        <v>0</v>
      </c>
      <c r="S721" s="129">
        <v>2</v>
      </c>
      <c r="T721" s="129" t="s">
        <v>174</v>
      </c>
      <c r="U721" s="129">
        <v>3.7949999999999999</v>
      </c>
      <c r="V721" s="129">
        <v>0.66830000000000001</v>
      </c>
      <c r="W721" s="129" t="s">
        <v>4801</v>
      </c>
      <c r="X721" s="129">
        <v>0.3412</v>
      </c>
      <c r="Y721" s="129">
        <v>41.268599999999999</v>
      </c>
      <c r="Z721" s="129">
        <v>0.36759999999999998</v>
      </c>
      <c r="AA721" s="129" t="s">
        <v>179</v>
      </c>
      <c r="AB721" s="129">
        <v>1.52E-2</v>
      </c>
      <c r="AC721" s="129" t="s">
        <v>179</v>
      </c>
      <c r="AD721" s="129">
        <v>8.8000000000000005E-3</v>
      </c>
      <c r="AE721" s="129" t="s">
        <v>179</v>
      </c>
      <c r="AF721" s="129">
        <v>1.6500000000000001E-2</v>
      </c>
      <c r="AG721" s="129">
        <v>0.11600000000000001</v>
      </c>
      <c r="AH721" s="129">
        <v>7.1999999999999998E-3</v>
      </c>
      <c r="AI721" s="129">
        <v>7.8869999999999996</v>
      </c>
      <c r="AJ721" s="129">
        <v>3.2899999999999999E-2</v>
      </c>
      <c r="AK721" s="129">
        <v>0.73829999999999996</v>
      </c>
      <c r="AL721" s="129">
        <v>8.5000000000000006E-3</v>
      </c>
      <c r="AM721" s="129" t="s">
        <v>1175</v>
      </c>
      <c r="AN721" s="129">
        <v>8.8000000000000005E-3</v>
      </c>
      <c r="AO721" s="129" t="s">
        <v>460</v>
      </c>
      <c r="AP721" s="129">
        <v>3.8E-3</v>
      </c>
      <c r="AQ721" s="129">
        <v>0.1065</v>
      </c>
      <c r="AR721" s="129">
        <v>4.7999999999999996E-3</v>
      </c>
      <c r="AS721" s="129" t="s">
        <v>4802</v>
      </c>
      <c r="AT721" s="129">
        <v>2.3900000000000001E-2</v>
      </c>
      <c r="AU721" s="129" t="s">
        <v>195</v>
      </c>
      <c r="AV721" s="129">
        <v>3.3999999999999998E-3</v>
      </c>
      <c r="AW721" s="129">
        <v>1.3899999999999999E-2</v>
      </c>
      <c r="AX721" s="129">
        <v>1.1999999999999999E-3</v>
      </c>
      <c r="AY721" s="129" t="s">
        <v>625</v>
      </c>
      <c r="AZ721" s="129">
        <v>8.0000000000000004E-4</v>
      </c>
      <c r="BA721" s="129">
        <v>6.1000000000000004E-3</v>
      </c>
      <c r="BB721" s="129">
        <v>5.9999999999999995E-4</v>
      </c>
      <c r="BC721" s="129" t="s">
        <v>406</v>
      </c>
      <c r="BD721" s="129">
        <v>5.0000000000000001E-4</v>
      </c>
      <c r="BE721" s="129" t="s">
        <v>179</v>
      </c>
      <c r="BF721" s="129">
        <v>2.9999999999999997E-4</v>
      </c>
      <c r="BG721" s="129" t="s">
        <v>246</v>
      </c>
      <c r="BH721" s="129">
        <v>1E-4</v>
      </c>
      <c r="BI721" s="129" t="s">
        <v>246</v>
      </c>
      <c r="BJ721" s="129">
        <v>2.0000000000000001E-4</v>
      </c>
      <c r="BK721" s="129">
        <v>1.2500000000000001E-2</v>
      </c>
      <c r="BL721" s="129">
        <v>5.0000000000000001E-4</v>
      </c>
      <c r="BM721" s="129">
        <v>3.0000000000000001E-3</v>
      </c>
      <c r="BN721" s="129">
        <v>2.9999999999999997E-4</v>
      </c>
      <c r="BO721" s="129" t="s">
        <v>490</v>
      </c>
      <c r="BP721" s="129">
        <v>5.9999999999999995E-4</v>
      </c>
      <c r="BQ721" s="129" t="s">
        <v>179</v>
      </c>
      <c r="BR721" s="129">
        <v>2.9999999999999997E-4</v>
      </c>
      <c r="BS721" s="129" t="s">
        <v>179</v>
      </c>
      <c r="BT721" s="129">
        <v>2.9999999999999997E-4</v>
      </c>
      <c r="BU721" s="129" t="s">
        <v>179</v>
      </c>
      <c r="BV721" s="129">
        <v>6.9999999999999999E-4</v>
      </c>
      <c r="BW721" s="129" t="s">
        <v>179</v>
      </c>
      <c r="BX721" s="129">
        <v>8.9999999999999998E-4</v>
      </c>
      <c r="BY721" s="129" t="s">
        <v>179</v>
      </c>
      <c r="BZ721" s="129">
        <v>1.1000000000000001E-3</v>
      </c>
      <c r="CA721" s="129" t="s">
        <v>179</v>
      </c>
      <c r="CB721" s="129">
        <v>8.0000000000000004E-4</v>
      </c>
      <c r="CC721" s="129" t="s">
        <v>179</v>
      </c>
      <c r="CD721" s="129">
        <v>1.9E-3</v>
      </c>
      <c r="CE721" s="129" t="s">
        <v>179</v>
      </c>
      <c r="CF721" s="129">
        <v>2.3E-3</v>
      </c>
      <c r="CG721" s="129" t="s">
        <v>179</v>
      </c>
      <c r="CH721" s="129">
        <v>1E-4</v>
      </c>
      <c r="CI721" s="129" t="s">
        <v>179</v>
      </c>
      <c r="CJ721" s="129">
        <v>6.7999999999999996E-3</v>
      </c>
      <c r="CK721" s="129" t="s">
        <v>179</v>
      </c>
      <c r="CL721" s="129">
        <v>1.04E-2</v>
      </c>
      <c r="CM721" s="129" t="s">
        <v>345</v>
      </c>
      <c r="CN721" s="129">
        <v>3.2000000000000002E-3</v>
      </c>
      <c r="CO721" s="129" t="s">
        <v>179</v>
      </c>
      <c r="CP721" s="129">
        <v>8.0000000000000004E-4</v>
      </c>
      <c r="CQ721" s="129" t="s">
        <v>179</v>
      </c>
      <c r="CR721" s="129">
        <v>3.0999999999999999E-3</v>
      </c>
      <c r="CS721" s="129" t="s">
        <v>179</v>
      </c>
      <c r="CT721" s="129">
        <v>1.8E-3</v>
      </c>
      <c r="CU721" s="129" t="s">
        <v>18</v>
      </c>
      <c r="CV721" s="129"/>
      <c r="CW721" s="129" t="s">
        <v>18</v>
      </c>
      <c r="CX721" s="129"/>
      <c r="CY721" s="129" t="s">
        <v>179</v>
      </c>
      <c r="CZ721" s="129">
        <v>5.9999999999999995E-4</v>
      </c>
      <c r="DA721" s="129" t="s">
        <v>179</v>
      </c>
      <c r="DB721" s="129">
        <v>5.0000000000000001E-4</v>
      </c>
      <c r="DC721" s="129" t="s">
        <v>179</v>
      </c>
      <c r="DD721" s="129">
        <v>5.0000000000000001E-4</v>
      </c>
      <c r="DE721" s="129" t="s">
        <v>179</v>
      </c>
      <c r="DF721" s="129">
        <v>5.0000000000000001E-4</v>
      </c>
      <c r="DG721" s="129" t="s">
        <v>179</v>
      </c>
      <c r="DH721" s="129">
        <v>4.0000000000000002E-4</v>
      </c>
      <c r="DI721" s="129" t="s">
        <v>179</v>
      </c>
      <c r="DJ721" s="129">
        <v>4.0000000000000002E-4</v>
      </c>
      <c r="DK721" s="129" t="s">
        <v>4798</v>
      </c>
      <c r="DL721" s="129" t="s">
        <v>59</v>
      </c>
      <c r="DM721" s="129"/>
      <c r="DN721" s="129"/>
      <c r="DO721" s="130"/>
      <c r="DS721" s="129">
        <v>37</v>
      </c>
      <c r="DT721" s="129" t="s">
        <v>5992</v>
      </c>
      <c r="DW721" t="s">
        <v>5503</v>
      </c>
    </row>
    <row r="722" spans="1:127">
      <c r="A722" s="127">
        <v>512</v>
      </c>
      <c r="B722" s="128">
        <v>44762.181250000001</v>
      </c>
      <c r="C722" s="129" t="s">
        <v>52</v>
      </c>
      <c r="D722" s="129">
        <v>0</v>
      </c>
      <c r="E722" s="129">
        <v>0</v>
      </c>
      <c r="F722" s="129">
        <v>0</v>
      </c>
      <c r="G722" s="129" t="s">
        <v>54</v>
      </c>
      <c r="H722" s="129" t="s">
        <v>55</v>
      </c>
      <c r="I722" s="129" t="s">
        <v>55</v>
      </c>
      <c r="J722" s="129" t="s">
        <v>55</v>
      </c>
      <c r="K722" s="129" t="s">
        <v>18</v>
      </c>
      <c r="L722" s="129">
        <v>90</v>
      </c>
      <c r="M722" s="129" t="s">
        <v>173</v>
      </c>
      <c r="N722" s="129">
        <v>0</v>
      </c>
      <c r="O722" s="129" t="s">
        <v>173</v>
      </c>
      <c r="P722" s="129">
        <v>0</v>
      </c>
      <c r="Q722" s="129" t="s">
        <v>173</v>
      </c>
      <c r="R722" s="129">
        <v>0</v>
      </c>
      <c r="S722" s="129">
        <v>2</v>
      </c>
      <c r="T722" s="129" t="s">
        <v>174</v>
      </c>
      <c r="U722" s="129">
        <v>3.8841999999999999</v>
      </c>
      <c r="V722" s="129">
        <v>0.68420000000000003</v>
      </c>
      <c r="W722" s="129" t="s">
        <v>4803</v>
      </c>
      <c r="X722" s="129">
        <v>0.3357</v>
      </c>
      <c r="Y722" s="129">
        <v>41.721299999999999</v>
      </c>
      <c r="Z722" s="129">
        <v>0.3745</v>
      </c>
      <c r="AA722" s="129" t="s">
        <v>1461</v>
      </c>
      <c r="AB722" s="129">
        <v>1.55E-2</v>
      </c>
      <c r="AC722" s="129" t="s">
        <v>179</v>
      </c>
      <c r="AD722" s="129">
        <v>9.4000000000000004E-3</v>
      </c>
      <c r="AE722" s="129" t="s">
        <v>179</v>
      </c>
      <c r="AF722" s="129">
        <v>1.77E-2</v>
      </c>
      <c r="AG722" s="129">
        <v>0.34</v>
      </c>
      <c r="AH722" s="129">
        <v>0.01</v>
      </c>
      <c r="AI722" s="129">
        <v>7.7248000000000001</v>
      </c>
      <c r="AJ722" s="129">
        <v>3.3000000000000002E-2</v>
      </c>
      <c r="AK722" s="129">
        <v>0.7349</v>
      </c>
      <c r="AL722" s="129">
        <v>8.6E-3</v>
      </c>
      <c r="AM722" s="129" t="s">
        <v>2038</v>
      </c>
      <c r="AN722" s="129">
        <v>8.8000000000000005E-3</v>
      </c>
      <c r="AO722" s="129" t="s">
        <v>1427</v>
      </c>
      <c r="AP722" s="129">
        <v>4.1999999999999997E-3</v>
      </c>
      <c r="AQ722" s="129">
        <v>0.1268</v>
      </c>
      <c r="AR722" s="129">
        <v>5.3E-3</v>
      </c>
      <c r="AS722" s="129" t="s">
        <v>4804</v>
      </c>
      <c r="AT722" s="129">
        <v>2.87E-2</v>
      </c>
      <c r="AU722" s="129" t="s">
        <v>179</v>
      </c>
      <c r="AV722" s="129">
        <v>4.0000000000000001E-3</v>
      </c>
      <c r="AW722" s="129">
        <v>6.6E-3</v>
      </c>
      <c r="AX722" s="129">
        <v>1E-3</v>
      </c>
      <c r="AY722" s="129" t="s">
        <v>316</v>
      </c>
      <c r="AZ722" s="129">
        <v>6.9999999999999999E-4</v>
      </c>
      <c r="BA722" s="129">
        <v>7.0000000000000001E-3</v>
      </c>
      <c r="BB722" s="129">
        <v>6.9999999999999999E-4</v>
      </c>
      <c r="BC722" s="129" t="s">
        <v>304</v>
      </c>
      <c r="BD722" s="129">
        <v>5.0000000000000001E-4</v>
      </c>
      <c r="BE722" s="129" t="s">
        <v>179</v>
      </c>
      <c r="BF722" s="129">
        <v>2.9999999999999997E-4</v>
      </c>
      <c r="BG722" s="129" t="s">
        <v>179</v>
      </c>
      <c r="BH722" s="129">
        <v>1E-4</v>
      </c>
      <c r="BI722" s="129" t="s">
        <v>245</v>
      </c>
      <c r="BJ722" s="129">
        <v>2.0000000000000001E-4</v>
      </c>
      <c r="BK722" s="129">
        <v>1.0699999999999999E-2</v>
      </c>
      <c r="BL722" s="129">
        <v>5.0000000000000001E-4</v>
      </c>
      <c r="BM722" s="129">
        <v>3.0000000000000001E-3</v>
      </c>
      <c r="BN722" s="129">
        <v>2.9999999999999997E-4</v>
      </c>
      <c r="BO722" s="129" t="s">
        <v>265</v>
      </c>
      <c r="BP722" s="129">
        <v>5.0000000000000001E-4</v>
      </c>
      <c r="BQ722" s="129" t="s">
        <v>179</v>
      </c>
      <c r="BR722" s="129">
        <v>2.9999999999999997E-4</v>
      </c>
      <c r="BS722" s="129" t="s">
        <v>179</v>
      </c>
      <c r="BT722" s="129">
        <v>2.9999999999999997E-4</v>
      </c>
      <c r="BU722" s="129" t="s">
        <v>179</v>
      </c>
      <c r="BV722" s="129">
        <v>6.9999999999999999E-4</v>
      </c>
      <c r="BW722" s="129" t="s">
        <v>179</v>
      </c>
      <c r="BX722" s="129">
        <v>8.0000000000000004E-4</v>
      </c>
      <c r="BY722" s="129" t="s">
        <v>179</v>
      </c>
      <c r="BZ722" s="129">
        <v>1.1000000000000001E-3</v>
      </c>
      <c r="CA722" s="129" t="s">
        <v>179</v>
      </c>
      <c r="CB722" s="129">
        <v>8.0000000000000004E-4</v>
      </c>
      <c r="CC722" s="129" t="s">
        <v>179</v>
      </c>
      <c r="CD722" s="129">
        <v>2.0999999999999999E-3</v>
      </c>
      <c r="CE722" s="129" t="s">
        <v>179</v>
      </c>
      <c r="CF722" s="129">
        <v>2.3E-3</v>
      </c>
      <c r="CG722" s="129" t="s">
        <v>216</v>
      </c>
      <c r="CH722" s="129">
        <v>1E-4</v>
      </c>
      <c r="CI722" s="129" t="s">
        <v>179</v>
      </c>
      <c r="CJ722" s="129">
        <v>7.0000000000000001E-3</v>
      </c>
      <c r="CK722" s="129" t="s">
        <v>179</v>
      </c>
      <c r="CL722" s="129">
        <v>1.1299999999999999E-2</v>
      </c>
      <c r="CM722" s="129" t="s">
        <v>179</v>
      </c>
      <c r="CN722" s="129">
        <v>2.8999999999999998E-3</v>
      </c>
      <c r="CO722" s="129" t="s">
        <v>179</v>
      </c>
      <c r="CP722" s="129">
        <v>8.9999999999999998E-4</v>
      </c>
      <c r="CQ722" s="129" t="s">
        <v>179</v>
      </c>
      <c r="CR722" s="129">
        <v>3.5000000000000001E-3</v>
      </c>
      <c r="CS722" s="129" t="s">
        <v>179</v>
      </c>
      <c r="CT722" s="129">
        <v>1.9E-3</v>
      </c>
      <c r="CU722" s="129" t="s">
        <v>179</v>
      </c>
      <c r="CV722" s="129">
        <v>8.0000000000000004E-4</v>
      </c>
      <c r="CW722" s="129" t="s">
        <v>18</v>
      </c>
      <c r="CX722" s="129"/>
      <c r="CY722" s="129" t="s">
        <v>179</v>
      </c>
      <c r="CZ722" s="129">
        <v>5.9999999999999995E-4</v>
      </c>
      <c r="DA722" s="129" t="s">
        <v>179</v>
      </c>
      <c r="DB722" s="129">
        <v>5.9999999999999995E-4</v>
      </c>
      <c r="DC722" s="129" t="s">
        <v>179</v>
      </c>
      <c r="DD722" s="129">
        <v>5.9999999999999995E-4</v>
      </c>
      <c r="DE722" s="129" t="s">
        <v>179</v>
      </c>
      <c r="DF722" s="129">
        <v>6.9999999999999999E-4</v>
      </c>
      <c r="DG722" s="129" t="s">
        <v>179</v>
      </c>
      <c r="DH722" s="129">
        <v>4.0000000000000002E-4</v>
      </c>
      <c r="DI722" s="129" t="s">
        <v>179</v>
      </c>
      <c r="DJ722" s="129">
        <v>2.9999999999999997E-4</v>
      </c>
      <c r="DK722" s="129" t="s">
        <v>4798</v>
      </c>
      <c r="DL722" s="129" t="s">
        <v>59</v>
      </c>
      <c r="DM722" s="129"/>
      <c r="DN722" s="129"/>
      <c r="DO722" s="130"/>
      <c r="DS722" s="129">
        <v>59</v>
      </c>
      <c r="DT722" s="129" t="s">
        <v>5980</v>
      </c>
      <c r="DW722" t="s">
        <v>5504</v>
      </c>
    </row>
    <row r="723" spans="1:127">
      <c r="A723" s="127">
        <v>513</v>
      </c>
      <c r="B723" s="128">
        <v>44762.19027777778</v>
      </c>
      <c r="C723" s="129" t="s">
        <v>52</v>
      </c>
      <c r="D723" s="129">
        <v>0</v>
      </c>
      <c r="E723" s="129">
        <v>0</v>
      </c>
      <c r="F723" s="129">
        <v>0</v>
      </c>
      <c r="G723" s="129" t="s">
        <v>54</v>
      </c>
      <c r="H723" s="129" t="s">
        <v>55</v>
      </c>
      <c r="I723" s="129" t="s">
        <v>55</v>
      </c>
      <c r="J723" s="129" t="s">
        <v>55</v>
      </c>
      <c r="K723" s="129" t="s">
        <v>18</v>
      </c>
      <c r="L723" s="129">
        <v>90</v>
      </c>
      <c r="M723" s="129" t="s">
        <v>173</v>
      </c>
      <c r="N723" s="129">
        <v>0</v>
      </c>
      <c r="O723" s="129" t="s">
        <v>173</v>
      </c>
      <c r="P723" s="129">
        <v>0</v>
      </c>
      <c r="Q723" s="129" t="s">
        <v>173</v>
      </c>
      <c r="R723" s="129">
        <v>0</v>
      </c>
      <c r="S723" s="129">
        <v>2</v>
      </c>
      <c r="T723" s="129" t="s">
        <v>174</v>
      </c>
      <c r="U723" s="129">
        <v>3.4845000000000002</v>
      </c>
      <c r="V723" s="129">
        <v>0.66559999999999997</v>
      </c>
      <c r="W723" s="129" t="s">
        <v>4805</v>
      </c>
      <c r="X723" s="129">
        <v>0.34</v>
      </c>
      <c r="Y723" s="129">
        <v>39.826999999999998</v>
      </c>
      <c r="Z723" s="129">
        <v>0.36220000000000002</v>
      </c>
      <c r="AA723" s="129" t="s">
        <v>1616</v>
      </c>
      <c r="AB723" s="129">
        <v>1.6299999999999999E-2</v>
      </c>
      <c r="AC723" s="129" t="s">
        <v>179</v>
      </c>
      <c r="AD723" s="129">
        <v>9.1000000000000004E-3</v>
      </c>
      <c r="AE723" s="129" t="s">
        <v>179</v>
      </c>
      <c r="AF723" s="129">
        <v>1.77E-2</v>
      </c>
      <c r="AG723" s="129">
        <v>0.1187</v>
      </c>
      <c r="AH723" s="129">
        <v>7.3000000000000001E-3</v>
      </c>
      <c r="AI723" s="129">
        <v>8.4937000000000005</v>
      </c>
      <c r="AJ723" s="129">
        <v>3.44E-2</v>
      </c>
      <c r="AK723" s="129">
        <v>0.79139999999999999</v>
      </c>
      <c r="AL723" s="129">
        <v>8.8000000000000005E-3</v>
      </c>
      <c r="AM723" s="129" t="s">
        <v>605</v>
      </c>
      <c r="AN723" s="129">
        <v>8.9999999999999993E-3</v>
      </c>
      <c r="AO723" s="129" t="s">
        <v>545</v>
      </c>
      <c r="AP723" s="129">
        <v>4.0000000000000001E-3</v>
      </c>
      <c r="AQ723" s="129">
        <v>0.11550000000000001</v>
      </c>
      <c r="AR723" s="129">
        <v>5.1000000000000004E-3</v>
      </c>
      <c r="AS723" s="129" t="s">
        <v>4806</v>
      </c>
      <c r="AT723" s="129">
        <v>2.7E-2</v>
      </c>
      <c r="AU723" s="129" t="s">
        <v>330</v>
      </c>
      <c r="AV723" s="129">
        <v>3.8E-3</v>
      </c>
      <c r="AW723" s="129">
        <v>6.7000000000000002E-3</v>
      </c>
      <c r="AX723" s="129">
        <v>8.9999999999999998E-4</v>
      </c>
      <c r="AY723" s="129" t="s">
        <v>210</v>
      </c>
      <c r="AZ723" s="129">
        <v>6.9999999999999999E-4</v>
      </c>
      <c r="BA723" s="129">
        <v>6.1000000000000004E-3</v>
      </c>
      <c r="BB723" s="129">
        <v>6.9999999999999999E-4</v>
      </c>
      <c r="BC723" s="129" t="s">
        <v>304</v>
      </c>
      <c r="BD723" s="129">
        <v>5.0000000000000001E-4</v>
      </c>
      <c r="BE723" s="129" t="s">
        <v>179</v>
      </c>
      <c r="BF723" s="129">
        <v>2.9999999999999997E-4</v>
      </c>
      <c r="BG723" s="129" t="s">
        <v>179</v>
      </c>
      <c r="BH723" s="129">
        <v>1E-4</v>
      </c>
      <c r="BI723" s="129" t="s">
        <v>318</v>
      </c>
      <c r="BJ723" s="129">
        <v>2.0000000000000001E-4</v>
      </c>
      <c r="BK723" s="129">
        <v>1.09E-2</v>
      </c>
      <c r="BL723" s="129">
        <v>5.0000000000000001E-4</v>
      </c>
      <c r="BM723" s="129">
        <v>3.2000000000000002E-3</v>
      </c>
      <c r="BN723" s="129">
        <v>2.9999999999999997E-4</v>
      </c>
      <c r="BO723" s="129" t="s">
        <v>193</v>
      </c>
      <c r="BP723" s="129">
        <v>5.0000000000000001E-4</v>
      </c>
      <c r="BQ723" s="129" t="s">
        <v>179</v>
      </c>
      <c r="BR723" s="129">
        <v>2.9999999999999997E-4</v>
      </c>
      <c r="BS723" s="129" t="s">
        <v>179</v>
      </c>
      <c r="BT723" s="129">
        <v>4.0000000000000002E-4</v>
      </c>
      <c r="BU723" s="129" t="s">
        <v>179</v>
      </c>
      <c r="BV723" s="129">
        <v>6.9999999999999999E-4</v>
      </c>
      <c r="BW723" s="129" t="s">
        <v>18</v>
      </c>
      <c r="BX723" s="129"/>
      <c r="BY723" s="129" t="s">
        <v>179</v>
      </c>
      <c r="BZ723" s="129">
        <v>1.1000000000000001E-3</v>
      </c>
      <c r="CA723" s="129" t="s">
        <v>179</v>
      </c>
      <c r="CB723" s="129">
        <v>8.0000000000000004E-4</v>
      </c>
      <c r="CC723" s="129" t="s">
        <v>179</v>
      </c>
      <c r="CD723" s="129">
        <v>2.0999999999999999E-3</v>
      </c>
      <c r="CE723" s="129" t="s">
        <v>179</v>
      </c>
      <c r="CF723" s="129">
        <v>2.3E-3</v>
      </c>
      <c r="CG723" s="129" t="s">
        <v>179</v>
      </c>
      <c r="CH723" s="129">
        <v>1E-4</v>
      </c>
      <c r="CI723" s="129" t="s">
        <v>179</v>
      </c>
      <c r="CJ723" s="129">
        <v>6.8999999999999999E-3</v>
      </c>
      <c r="CK723" s="129" t="s">
        <v>179</v>
      </c>
      <c r="CL723" s="129">
        <v>1.12E-2</v>
      </c>
      <c r="CM723" s="129" t="s">
        <v>179</v>
      </c>
      <c r="CN723" s="129">
        <v>4.0000000000000001E-3</v>
      </c>
      <c r="CO723" s="129" t="s">
        <v>179</v>
      </c>
      <c r="CP723" s="129">
        <v>8.0000000000000004E-4</v>
      </c>
      <c r="CQ723" s="129" t="s">
        <v>179</v>
      </c>
      <c r="CR723" s="129">
        <v>3.2000000000000002E-3</v>
      </c>
      <c r="CS723" s="129" t="s">
        <v>179</v>
      </c>
      <c r="CT723" s="129">
        <v>1.8E-3</v>
      </c>
      <c r="CU723" s="129" t="s">
        <v>179</v>
      </c>
      <c r="CV723" s="129">
        <v>6.9999999999999999E-4</v>
      </c>
      <c r="CW723" s="129" t="s">
        <v>18</v>
      </c>
      <c r="CX723" s="129"/>
      <c r="CY723" s="129" t="s">
        <v>179</v>
      </c>
      <c r="CZ723" s="129">
        <v>5.9999999999999995E-4</v>
      </c>
      <c r="DA723" s="129" t="s">
        <v>179</v>
      </c>
      <c r="DB723" s="129">
        <v>5.9999999999999995E-4</v>
      </c>
      <c r="DC723" s="129" t="s">
        <v>179</v>
      </c>
      <c r="DD723" s="129">
        <v>5.0000000000000001E-4</v>
      </c>
      <c r="DE723" s="129" t="s">
        <v>179</v>
      </c>
      <c r="DF723" s="129">
        <v>5.9999999999999995E-4</v>
      </c>
      <c r="DG723" s="129" t="s">
        <v>179</v>
      </c>
      <c r="DH723" s="129">
        <v>4.0000000000000002E-4</v>
      </c>
      <c r="DI723" s="129" t="s">
        <v>179</v>
      </c>
      <c r="DJ723" s="129">
        <v>2.9999999999999997E-4</v>
      </c>
      <c r="DK723" s="129" t="s">
        <v>4798</v>
      </c>
      <c r="DL723" s="129" t="s">
        <v>59</v>
      </c>
      <c r="DM723" s="129"/>
      <c r="DN723" s="129"/>
      <c r="DO723" s="130"/>
      <c r="DS723" s="129">
        <v>99</v>
      </c>
      <c r="DT723" s="129" t="s">
        <v>2471</v>
      </c>
      <c r="DW723" t="s">
        <v>5505</v>
      </c>
    </row>
    <row r="724" spans="1:127">
      <c r="A724" s="127">
        <v>514</v>
      </c>
      <c r="B724" s="128">
        <v>44762.192361111112</v>
      </c>
      <c r="C724" s="129" t="s">
        <v>52</v>
      </c>
      <c r="D724" s="129">
        <v>0</v>
      </c>
      <c r="E724" s="129">
        <v>0</v>
      </c>
      <c r="F724" s="129">
        <v>0</v>
      </c>
      <c r="G724" s="129" t="s">
        <v>54</v>
      </c>
      <c r="H724" s="129" t="s">
        <v>55</v>
      </c>
      <c r="I724" s="129" t="s">
        <v>55</v>
      </c>
      <c r="J724" s="129" t="s">
        <v>55</v>
      </c>
      <c r="K724" s="129" t="s">
        <v>18</v>
      </c>
      <c r="L724" s="129">
        <v>90</v>
      </c>
      <c r="M724" s="129" t="s">
        <v>173</v>
      </c>
      <c r="N724" s="129">
        <v>0</v>
      </c>
      <c r="O724" s="129" t="s">
        <v>173</v>
      </c>
      <c r="P724" s="129">
        <v>0</v>
      </c>
      <c r="Q724" s="129" t="s">
        <v>173</v>
      </c>
      <c r="R724" s="129">
        <v>0</v>
      </c>
      <c r="S724" s="129">
        <v>2</v>
      </c>
      <c r="T724" s="129" t="s">
        <v>174</v>
      </c>
      <c r="U724" s="129">
        <v>3.4474999999999998</v>
      </c>
      <c r="V724" s="129">
        <v>0.64749999999999996</v>
      </c>
      <c r="W724" s="129" t="s">
        <v>4807</v>
      </c>
      <c r="X724" s="129">
        <v>0.31340000000000001</v>
      </c>
      <c r="Y724" s="129">
        <v>39.067399999999999</v>
      </c>
      <c r="Z724" s="129">
        <v>0.35549999999999998</v>
      </c>
      <c r="AA724" s="129" t="s">
        <v>1108</v>
      </c>
      <c r="AB724" s="129">
        <v>1.5299999999999999E-2</v>
      </c>
      <c r="AC724" s="129" t="s">
        <v>4808</v>
      </c>
      <c r="AD724" s="129">
        <v>1.4500000000000001E-2</v>
      </c>
      <c r="AE724" s="129" t="s">
        <v>4139</v>
      </c>
      <c r="AF724" s="129">
        <v>1.9900000000000001E-2</v>
      </c>
      <c r="AG724" s="129">
        <v>0.1663</v>
      </c>
      <c r="AH724" s="129">
        <v>7.7000000000000002E-3</v>
      </c>
      <c r="AI724" s="129">
        <v>7.7329999999999997</v>
      </c>
      <c r="AJ724" s="129">
        <v>3.2599999999999997E-2</v>
      </c>
      <c r="AK724" s="129">
        <v>0.82210000000000005</v>
      </c>
      <c r="AL724" s="129">
        <v>8.8999999999999999E-3</v>
      </c>
      <c r="AM724" s="129" t="s">
        <v>224</v>
      </c>
      <c r="AN724" s="129">
        <v>8.8000000000000005E-3</v>
      </c>
      <c r="AO724" s="129" t="s">
        <v>533</v>
      </c>
      <c r="AP724" s="129">
        <v>3.8999999999999998E-3</v>
      </c>
      <c r="AQ724" s="129">
        <v>0.1196</v>
      </c>
      <c r="AR724" s="129">
        <v>5.1999999999999998E-3</v>
      </c>
      <c r="AS724" s="129" t="s">
        <v>4809</v>
      </c>
      <c r="AT724" s="129">
        <v>2.4899999999999999E-2</v>
      </c>
      <c r="AU724" s="129" t="s">
        <v>1118</v>
      </c>
      <c r="AV724" s="129">
        <v>3.5000000000000001E-3</v>
      </c>
      <c r="AW724" s="129">
        <v>8.5000000000000006E-3</v>
      </c>
      <c r="AX724" s="129">
        <v>1E-3</v>
      </c>
      <c r="AY724" s="129" t="s">
        <v>187</v>
      </c>
      <c r="AZ724" s="129">
        <v>6.9999999999999999E-4</v>
      </c>
      <c r="BA724" s="129">
        <v>6.4000000000000003E-3</v>
      </c>
      <c r="BB724" s="129">
        <v>6.9999999999999999E-4</v>
      </c>
      <c r="BC724" s="129" t="s">
        <v>406</v>
      </c>
      <c r="BD724" s="129">
        <v>5.0000000000000001E-4</v>
      </c>
      <c r="BE724" s="129" t="s">
        <v>179</v>
      </c>
      <c r="BF724" s="129">
        <v>2.9999999999999997E-4</v>
      </c>
      <c r="BG724" s="129" t="s">
        <v>179</v>
      </c>
      <c r="BH724" s="129">
        <v>1E-4</v>
      </c>
      <c r="BI724" s="129" t="s">
        <v>318</v>
      </c>
      <c r="BJ724" s="129">
        <v>2.0000000000000001E-4</v>
      </c>
      <c r="BK724" s="129">
        <v>1.0999999999999999E-2</v>
      </c>
      <c r="BL724" s="129">
        <v>5.0000000000000001E-4</v>
      </c>
      <c r="BM724" s="129">
        <v>3.0999999999999999E-3</v>
      </c>
      <c r="BN724" s="129">
        <v>2.9999999999999997E-4</v>
      </c>
      <c r="BO724" s="129" t="s">
        <v>1005</v>
      </c>
      <c r="BP724" s="129">
        <v>5.9999999999999995E-4</v>
      </c>
      <c r="BQ724" s="129" t="s">
        <v>179</v>
      </c>
      <c r="BR724" s="129">
        <v>2.9999999999999997E-4</v>
      </c>
      <c r="BS724" s="129" t="s">
        <v>179</v>
      </c>
      <c r="BT724" s="129">
        <v>4.0000000000000002E-4</v>
      </c>
      <c r="BU724" s="129" t="s">
        <v>179</v>
      </c>
      <c r="BV724" s="129">
        <v>6.9999999999999999E-4</v>
      </c>
      <c r="BW724" s="129" t="s">
        <v>18</v>
      </c>
      <c r="BX724" s="129"/>
      <c r="BY724" s="129" t="s">
        <v>18</v>
      </c>
      <c r="BZ724" s="129"/>
      <c r="CA724" s="129" t="s">
        <v>179</v>
      </c>
      <c r="CB724" s="129">
        <v>8.0000000000000004E-4</v>
      </c>
      <c r="CC724" s="129" t="s">
        <v>179</v>
      </c>
      <c r="CD724" s="129">
        <v>2.0999999999999999E-3</v>
      </c>
      <c r="CE724" s="129" t="s">
        <v>179</v>
      </c>
      <c r="CF724" s="129">
        <v>2.3E-3</v>
      </c>
      <c r="CG724" s="129" t="s">
        <v>179</v>
      </c>
      <c r="CH724" s="129">
        <v>1E-4</v>
      </c>
      <c r="CI724" s="129" t="s">
        <v>179</v>
      </c>
      <c r="CJ724" s="129">
        <v>7.4999999999999997E-3</v>
      </c>
      <c r="CK724" s="129" t="s">
        <v>179</v>
      </c>
      <c r="CL724" s="129">
        <v>1.12E-2</v>
      </c>
      <c r="CM724" s="129" t="s">
        <v>179</v>
      </c>
      <c r="CN724" s="129">
        <v>3.8999999999999998E-3</v>
      </c>
      <c r="CO724" s="129" t="s">
        <v>179</v>
      </c>
      <c r="CP724" s="129">
        <v>8.0000000000000004E-4</v>
      </c>
      <c r="CQ724" s="129" t="s">
        <v>179</v>
      </c>
      <c r="CR724" s="129">
        <v>3.2000000000000002E-3</v>
      </c>
      <c r="CS724" s="129" t="s">
        <v>179</v>
      </c>
      <c r="CT724" s="129">
        <v>1.9E-3</v>
      </c>
      <c r="CU724" s="129" t="s">
        <v>179</v>
      </c>
      <c r="CV724" s="129">
        <v>8.0000000000000004E-4</v>
      </c>
      <c r="CW724" s="129" t="s">
        <v>179</v>
      </c>
      <c r="CX724" s="129">
        <v>5.9999999999999995E-4</v>
      </c>
      <c r="CY724" s="129" t="s">
        <v>179</v>
      </c>
      <c r="CZ724" s="129">
        <v>5.0000000000000001E-4</v>
      </c>
      <c r="DA724" s="129" t="s">
        <v>179</v>
      </c>
      <c r="DB724" s="129">
        <v>5.0000000000000001E-4</v>
      </c>
      <c r="DC724" s="129" t="s">
        <v>179</v>
      </c>
      <c r="DD724" s="129">
        <v>5.0000000000000001E-4</v>
      </c>
      <c r="DE724" s="129" t="s">
        <v>179</v>
      </c>
      <c r="DF724" s="129">
        <v>5.9999999999999995E-4</v>
      </c>
      <c r="DG724" s="129" t="s">
        <v>179</v>
      </c>
      <c r="DH724" s="129">
        <v>4.0000000000000002E-4</v>
      </c>
      <c r="DI724" s="129" t="s">
        <v>179</v>
      </c>
      <c r="DJ724" s="129">
        <v>4.0000000000000002E-4</v>
      </c>
      <c r="DK724" s="129" t="s">
        <v>4798</v>
      </c>
      <c r="DL724" s="129" t="s">
        <v>59</v>
      </c>
      <c r="DM724" s="129"/>
      <c r="DN724" s="129"/>
      <c r="DO724" s="130"/>
      <c r="DS724" s="129">
        <v>129</v>
      </c>
      <c r="DT724" s="129" t="s">
        <v>5983</v>
      </c>
      <c r="DW724" t="s">
        <v>5506</v>
      </c>
    </row>
    <row r="725" spans="1:127">
      <c r="A725" s="127">
        <v>515</v>
      </c>
      <c r="B725" s="128">
        <v>44762.198611111111</v>
      </c>
      <c r="C725" s="129" t="s">
        <v>52</v>
      </c>
      <c r="D725" s="129">
        <v>0</v>
      </c>
      <c r="E725" s="129">
        <v>0</v>
      </c>
      <c r="F725" s="129">
        <v>0</v>
      </c>
      <c r="G725" s="129" t="s">
        <v>54</v>
      </c>
      <c r="H725" s="129" t="s">
        <v>55</v>
      </c>
      <c r="I725" s="129" t="s">
        <v>55</v>
      </c>
      <c r="J725" s="129" t="s">
        <v>55</v>
      </c>
      <c r="K725" s="129" t="s">
        <v>18</v>
      </c>
      <c r="L725" s="129">
        <v>90</v>
      </c>
      <c r="M725" s="129" t="s">
        <v>173</v>
      </c>
      <c r="N725" s="129">
        <v>0</v>
      </c>
      <c r="O725" s="129" t="s">
        <v>173</v>
      </c>
      <c r="P725" s="129">
        <v>0</v>
      </c>
      <c r="Q725" s="129" t="s">
        <v>173</v>
      </c>
      <c r="R725" s="129">
        <v>0</v>
      </c>
      <c r="S725" s="129">
        <v>2</v>
      </c>
      <c r="T725" s="129" t="s">
        <v>174</v>
      </c>
      <c r="U725" s="129">
        <v>3.2995000000000001</v>
      </c>
      <c r="V725" s="129">
        <v>0.64610000000000001</v>
      </c>
      <c r="W725" s="129" t="s">
        <v>4810</v>
      </c>
      <c r="X725" s="129">
        <v>0.33079999999999998</v>
      </c>
      <c r="Y725" s="129">
        <v>40.438099999999999</v>
      </c>
      <c r="Z725" s="129">
        <v>0.36330000000000001</v>
      </c>
      <c r="AA725" s="129" t="s">
        <v>2126</v>
      </c>
      <c r="AB725" s="129">
        <v>1.54E-2</v>
      </c>
      <c r="AC725" s="129" t="s">
        <v>1672</v>
      </c>
      <c r="AD725" s="129">
        <v>0.01</v>
      </c>
      <c r="AE725" s="129" t="s">
        <v>179</v>
      </c>
      <c r="AF725" s="129">
        <v>1.8200000000000001E-2</v>
      </c>
      <c r="AG725" s="129">
        <v>0.122</v>
      </c>
      <c r="AH725" s="129">
        <v>7.1000000000000004E-3</v>
      </c>
      <c r="AI725" s="129">
        <v>7.8799000000000001</v>
      </c>
      <c r="AJ725" s="129">
        <v>3.3000000000000002E-2</v>
      </c>
      <c r="AK725" s="129">
        <v>0.79710000000000003</v>
      </c>
      <c r="AL725" s="129">
        <v>8.6999999999999994E-3</v>
      </c>
      <c r="AM725" s="129" t="s">
        <v>1412</v>
      </c>
      <c r="AN725" s="129">
        <v>8.8999999999999999E-3</v>
      </c>
      <c r="AO725" s="129" t="s">
        <v>374</v>
      </c>
      <c r="AP725" s="129">
        <v>3.8E-3</v>
      </c>
      <c r="AQ725" s="129">
        <v>0.1241</v>
      </c>
      <c r="AR725" s="129">
        <v>5.1999999999999998E-3</v>
      </c>
      <c r="AS725" s="129" t="s">
        <v>4811</v>
      </c>
      <c r="AT725" s="129">
        <v>2.52E-2</v>
      </c>
      <c r="AU725" s="129" t="s">
        <v>316</v>
      </c>
      <c r="AV725" s="129">
        <v>3.5999999999999999E-3</v>
      </c>
      <c r="AW725" s="129">
        <v>6.4999999999999997E-3</v>
      </c>
      <c r="AX725" s="129">
        <v>8.9999999999999998E-4</v>
      </c>
      <c r="AY725" s="129" t="s">
        <v>638</v>
      </c>
      <c r="AZ725" s="129">
        <v>6.9999999999999999E-4</v>
      </c>
      <c r="BA725" s="129">
        <v>7.4000000000000003E-3</v>
      </c>
      <c r="BB725" s="129">
        <v>6.9999999999999999E-4</v>
      </c>
      <c r="BC725" s="129" t="s">
        <v>267</v>
      </c>
      <c r="BD725" s="129">
        <v>4.0000000000000002E-4</v>
      </c>
      <c r="BE725" s="129" t="s">
        <v>179</v>
      </c>
      <c r="BF725" s="129">
        <v>2.9999999999999997E-4</v>
      </c>
      <c r="BG725" s="129" t="s">
        <v>179</v>
      </c>
      <c r="BH725" s="129">
        <v>1E-4</v>
      </c>
      <c r="BI725" s="129" t="s">
        <v>179</v>
      </c>
      <c r="BJ725" s="129">
        <v>2.0000000000000001E-4</v>
      </c>
      <c r="BK725" s="129">
        <v>1.18E-2</v>
      </c>
      <c r="BL725" s="129">
        <v>5.0000000000000001E-4</v>
      </c>
      <c r="BM725" s="129">
        <v>3.0000000000000001E-3</v>
      </c>
      <c r="BN725" s="129">
        <v>2.9999999999999997E-4</v>
      </c>
      <c r="BO725" s="129" t="s">
        <v>625</v>
      </c>
      <c r="BP725" s="129">
        <v>5.9999999999999995E-4</v>
      </c>
      <c r="BQ725" s="129" t="s">
        <v>179</v>
      </c>
      <c r="BR725" s="129">
        <v>2.9999999999999997E-4</v>
      </c>
      <c r="BS725" s="129" t="s">
        <v>179</v>
      </c>
      <c r="BT725" s="129">
        <v>4.0000000000000002E-4</v>
      </c>
      <c r="BU725" s="129" t="s">
        <v>179</v>
      </c>
      <c r="BV725" s="129">
        <v>6.9999999999999999E-4</v>
      </c>
      <c r="BW725" s="129" t="s">
        <v>179</v>
      </c>
      <c r="BX725" s="129">
        <v>8.9999999999999998E-4</v>
      </c>
      <c r="BY725" s="129" t="s">
        <v>179</v>
      </c>
      <c r="BZ725" s="129">
        <v>1.1000000000000001E-3</v>
      </c>
      <c r="CA725" s="129" t="s">
        <v>179</v>
      </c>
      <c r="CB725" s="129">
        <v>8.0000000000000004E-4</v>
      </c>
      <c r="CC725" s="129" t="s">
        <v>179</v>
      </c>
      <c r="CD725" s="129">
        <v>2E-3</v>
      </c>
      <c r="CE725" s="129" t="s">
        <v>179</v>
      </c>
      <c r="CF725" s="129">
        <v>2.3E-3</v>
      </c>
      <c r="CG725" s="129" t="s">
        <v>216</v>
      </c>
      <c r="CH725" s="129">
        <v>1E-4</v>
      </c>
      <c r="CI725" s="129" t="s">
        <v>179</v>
      </c>
      <c r="CJ725" s="129">
        <v>7.0000000000000001E-3</v>
      </c>
      <c r="CK725" s="129" t="s">
        <v>179</v>
      </c>
      <c r="CL725" s="129">
        <v>1.0800000000000001E-2</v>
      </c>
      <c r="CM725" s="129" t="s">
        <v>179</v>
      </c>
      <c r="CN725" s="129">
        <v>3.5000000000000001E-3</v>
      </c>
      <c r="CO725" s="129" t="s">
        <v>179</v>
      </c>
      <c r="CP725" s="129">
        <v>8.0000000000000004E-4</v>
      </c>
      <c r="CQ725" s="129" t="s">
        <v>179</v>
      </c>
      <c r="CR725" s="129">
        <v>3.3E-3</v>
      </c>
      <c r="CS725" s="129" t="s">
        <v>179</v>
      </c>
      <c r="CT725" s="129">
        <v>1.9E-3</v>
      </c>
      <c r="CU725" s="129" t="s">
        <v>18</v>
      </c>
      <c r="CV725" s="129"/>
      <c r="CW725" s="129" t="s">
        <v>18</v>
      </c>
      <c r="CX725" s="129"/>
      <c r="CY725" s="129" t="s">
        <v>179</v>
      </c>
      <c r="CZ725" s="129">
        <v>5.9999999999999995E-4</v>
      </c>
      <c r="DA725" s="129" t="s">
        <v>179</v>
      </c>
      <c r="DB725" s="129">
        <v>5.0000000000000001E-4</v>
      </c>
      <c r="DC725" s="129" t="s">
        <v>179</v>
      </c>
      <c r="DD725" s="129">
        <v>5.9999999999999995E-4</v>
      </c>
      <c r="DE725" s="129" t="s">
        <v>179</v>
      </c>
      <c r="DF725" s="129">
        <v>5.9999999999999995E-4</v>
      </c>
      <c r="DG725" s="129" t="s">
        <v>179</v>
      </c>
      <c r="DH725" s="129">
        <v>4.0000000000000002E-4</v>
      </c>
      <c r="DI725" s="129" t="s">
        <v>179</v>
      </c>
      <c r="DJ725" s="129">
        <v>4.0000000000000002E-4</v>
      </c>
      <c r="DK725" s="129" t="s">
        <v>4812</v>
      </c>
      <c r="DL725" s="129" t="s">
        <v>59</v>
      </c>
      <c r="DM725" s="129"/>
      <c r="DN725" s="129"/>
      <c r="DO725" s="130"/>
      <c r="DS725" s="129">
        <v>4</v>
      </c>
      <c r="DT725" s="129" t="s">
        <v>5984</v>
      </c>
      <c r="DW725" t="s">
        <v>5507</v>
      </c>
    </row>
    <row r="726" spans="1:127">
      <c r="A726" s="127">
        <v>516</v>
      </c>
      <c r="B726" s="128">
        <v>44762.20208333333</v>
      </c>
      <c r="C726" s="129" t="s">
        <v>52</v>
      </c>
      <c r="D726" s="129">
        <v>0</v>
      </c>
      <c r="E726" s="129">
        <v>0</v>
      </c>
      <c r="F726" s="129">
        <v>0</v>
      </c>
      <c r="G726" s="129" t="s">
        <v>54</v>
      </c>
      <c r="H726" s="129" t="s">
        <v>55</v>
      </c>
      <c r="I726" s="129" t="s">
        <v>55</v>
      </c>
      <c r="J726" s="129" t="s">
        <v>55</v>
      </c>
      <c r="K726" s="129" t="s">
        <v>18</v>
      </c>
      <c r="L726" s="129">
        <v>90</v>
      </c>
      <c r="M726" s="129" t="s">
        <v>173</v>
      </c>
      <c r="N726" s="129">
        <v>0</v>
      </c>
      <c r="O726" s="129" t="s">
        <v>173</v>
      </c>
      <c r="P726" s="129">
        <v>0</v>
      </c>
      <c r="Q726" s="129" t="s">
        <v>173</v>
      </c>
      <c r="R726" s="129">
        <v>0</v>
      </c>
      <c r="S726" s="129">
        <v>2</v>
      </c>
      <c r="T726" s="129" t="s">
        <v>174</v>
      </c>
      <c r="U726" s="129">
        <v>3.9838</v>
      </c>
      <c r="V726" s="129">
        <v>0.66120000000000001</v>
      </c>
      <c r="W726" s="129" t="s">
        <v>4813</v>
      </c>
      <c r="X726" s="129">
        <v>0.33050000000000002</v>
      </c>
      <c r="Y726" s="129">
        <v>40.115699999999997</v>
      </c>
      <c r="Z726" s="129">
        <v>0.36199999999999999</v>
      </c>
      <c r="AA726" s="129" t="s">
        <v>1282</v>
      </c>
      <c r="AB726" s="129">
        <v>1.52E-2</v>
      </c>
      <c r="AC726" s="129" t="s">
        <v>3895</v>
      </c>
      <c r="AD726" s="129">
        <v>1.04E-2</v>
      </c>
      <c r="AE726" s="129" t="s">
        <v>179</v>
      </c>
      <c r="AF726" s="129">
        <v>1.8599999999999998E-2</v>
      </c>
      <c r="AG726" s="129">
        <v>0.11600000000000001</v>
      </c>
      <c r="AH726" s="129">
        <v>7.1999999999999998E-3</v>
      </c>
      <c r="AI726" s="129">
        <v>7.8555000000000001</v>
      </c>
      <c r="AJ726" s="129">
        <v>3.2899999999999999E-2</v>
      </c>
      <c r="AK726" s="129">
        <v>0.8044</v>
      </c>
      <c r="AL726" s="129">
        <v>8.8000000000000005E-3</v>
      </c>
      <c r="AM726" s="129" t="s">
        <v>387</v>
      </c>
      <c r="AN726" s="129">
        <v>8.6999999999999994E-3</v>
      </c>
      <c r="AO726" s="129" t="s">
        <v>1282</v>
      </c>
      <c r="AP726" s="129">
        <v>4.0000000000000001E-3</v>
      </c>
      <c r="AQ726" s="129">
        <v>0.1196</v>
      </c>
      <c r="AR726" s="129">
        <v>5.1999999999999998E-3</v>
      </c>
      <c r="AS726" s="129" t="s">
        <v>4814</v>
      </c>
      <c r="AT726" s="129">
        <v>2.52E-2</v>
      </c>
      <c r="AU726" s="129" t="s">
        <v>179</v>
      </c>
      <c r="AV726" s="129">
        <v>3.5000000000000001E-3</v>
      </c>
      <c r="AW726" s="129">
        <v>6.7999999999999996E-3</v>
      </c>
      <c r="AX726" s="129">
        <v>1E-3</v>
      </c>
      <c r="AY726" s="129" t="s">
        <v>288</v>
      </c>
      <c r="AZ726" s="129">
        <v>6.9999999999999999E-4</v>
      </c>
      <c r="BA726" s="129">
        <v>7.4999999999999997E-3</v>
      </c>
      <c r="BB726" s="129">
        <v>6.9999999999999999E-4</v>
      </c>
      <c r="BC726" s="129" t="s">
        <v>245</v>
      </c>
      <c r="BD726" s="129">
        <v>5.0000000000000001E-4</v>
      </c>
      <c r="BE726" s="129" t="s">
        <v>179</v>
      </c>
      <c r="BF726" s="129">
        <v>2.9999999999999997E-4</v>
      </c>
      <c r="BG726" s="129" t="s">
        <v>179</v>
      </c>
      <c r="BH726" s="129">
        <v>1E-4</v>
      </c>
      <c r="BI726" s="129" t="s">
        <v>246</v>
      </c>
      <c r="BJ726" s="129">
        <v>2.0000000000000001E-4</v>
      </c>
      <c r="BK726" s="129">
        <v>1.2500000000000001E-2</v>
      </c>
      <c r="BL726" s="129">
        <v>5.0000000000000001E-4</v>
      </c>
      <c r="BM726" s="129">
        <v>3.3E-3</v>
      </c>
      <c r="BN726" s="129">
        <v>2.9999999999999997E-4</v>
      </c>
      <c r="BO726" s="129" t="s">
        <v>625</v>
      </c>
      <c r="BP726" s="129">
        <v>5.9999999999999995E-4</v>
      </c>
      <c r="BQ726" s="129" t="s">
        <v>179</v>
      </c>
      <c r="BR726" s="129">
        <v>2.9999999999999997E-4</v>
      </c>
      <c r="BS726" s="129" t="s">
        <v>179</v>
      </c>
      <c r="BT726" s="129">
        <v>4.0000000000000002E-4</v>
      </c>
      <c r="BU726" s="129" t="s">
        <v>179</v>
      </c>
      <c r="BV726" s="129">
        <v>6.9999999999999999E-4</v>
      </c>
      <c r="BW726" s="129" t="s">
        <v>18</v>
      </c>
      <c r="BX726" s="129"/>
      <c r="BY726" s="129" t="s">
        <v>18</v>
      </c>
      <c r="BZ726" s="129"/>
      <c r="CA726" s="129" t="s">
        <v>179</v>
      </c>
      <c r="CB726" s="129">
        <v>8.0000000000000004E-4</v>
      </c>
      <c r="CC726" s="129" t="s">
        <v>179</v>
      </c>
      <c r="CD726" s="129">
        <v>2E-3</v>
      </c>
      <c r="CE726" s="129" t="s">
        <v>179</v>
      </c>
      <c r="CF726" s="129">
        <v>2.3E-3</v>
      </c>
      <c r="CG726" s="129" t="s">
        <v>216</v>
      </c>
      <c r="CH726" s="129">
        <v>1E-4</v>
      </c>
      <c r="CI726" s="129" t="s">
        <v>179</v>
      </c>
      <c r="CJ726" s="129">
        <v>7.1000000000000004E-3</v>
      </c>
      <c r="CK726" s="129" t="s">
        <v>179</v>
      </c>
      <c r="CL726" s="129">
        <v>1.09E-2</v>
      </c>
      <c r="CM726" s="129" t="s">
        <v>227</v>
      </c>
      <c r="CN726" s="129">
        <v>3.5999999999999999E-3</v>
      </c>
      <c r="CO726" s="129" t="s">
        <v>179</v>
      </c>
      <c r="CP726" s="129">
        <v>8.9999999999999998E-4</v>
      </c>
      <c r="CQ726" s="129" t="s">
        <v>179</v>
      </c>
      <c r="CR726" s="129">
        <v>3.3999999999999998E-3</v>
      </c>
      <c r="CS726" s="129" t="s">
        <v>179</v>
      </c>
      <c r="CT726" s="129">
        <v>1.8E-3</v>
      </c>
      <c r="CU726" s="129" t="s">
        <v>179</v>
      </c>
      <c r="CV726" s="129">
        <v>8.0000000000000004E-4</v>
      </c>
      <c r="CW726" s="129" t="s">
        <v>18</v>
      </c>
      <c r="CX726" s="129"/>
      <c r="CY726" s="129" t="s">
        <v>179</v>
      </c>
      <c r="CZ726" s="129">
        <v>5.9999999999999995E-4</v>
      </c>
      <c r="DA726" s="129" t="s">
        <v>179</v>
      </c>
      <c r="DB726" s="129">
        <v>5.0000000000000001E-4</v>
      </c>
      <c r="DC726" s="129" t="s">
        <v>179</v>
      </c>
      <c r="DD726" s="129">
        <v>5.9999999999999995E-4</v>
      </c>
      <c r="DE726" s="129" t="s">
        <v>179</v>
      </c>
      <c r="DF726" s="129">
        <v>5.9999999999999995E-4</v>
      </c>
      <c r="DG726" s="129" t="s">
        <v>179</v>
      </c>
      <c r="DH726" s="129">
        <v>4.0000000000000002E-4</v>
      </c>
      <c r="DI726" s="129" t="s">
        <v>179</v>
      </c>
      <c r="DJ726" s="129">
        <v>4.0000000000000002E-4</v>
      </c>
      <c r="DK726" s="129" t="s">
        <v>4815</v>
      </c>
      <c r="DL726" s="129" t="s">
        <v>59</v>
      </c>
      <c r="DM726" s="129"/>
      <c r="DN726" s="129"/>
      <c r="DO726" s="130"/>
      <c r="DS726" s="129">
        <v>4</v>
      </c>
      <c r="DT726" s="129" t="s">
        <v>5984</v>
      </c>
      <c r="DW726" t="s">
        <v>5508</v>
      </c>
    </row>
    <row r="727" spans="1:127">
      <c r="A727" s="127">
        <v>517</v>
      </c>
      <c r="B727" s="128">
        <v>44762.204861111109</v>
      </c>
      <c r="C727" s="129" t="s">
        <v>52</v>
      </c>
      <c r="D727" s="129">
        <v>0</v>
      </c>
      <c r="E727" s="129">
        <v>0</v>
      </c>
      <c r="F727" s="129">
        <v>0</v>
      </c>
      <c r="G727" s="129" t="s">
        <v>54</v>
      </c>
      <c r="H727" s="129" t="s">
        <v>55</v>
      </c>
      <c r="I727" s="129" t="s">
        <v>55</v>
      </c>
      <c r="J727" s="129" t="s">
        <v>55</v>
      </c>
      <c r="K727" s="129" t="s">
        <v>18</v>
      </c>
      <c r="L727" s="129">
        <v>90</v>
      </c>
      <c r="M727" s="129" t="s">
        <v>173</v>
      </c>
      <c r="N727" s="129">
        <v>0</v>
      </c>
      <c r="O727" s="129" t="s">
        <v>173</v>
      </c>
      <c r="P727" s="129">
        <v>0</v>
      </c>
      <c r="Q727" s="129" t="s">
        <v>173</v>
      </c>
      <c r="R727" s="129">
        <v>0</v>
      </c>
      <c r="S727" s="129">
        <v>2</v>
      </c>
      <c r="T727" s="129" t="s">
        <v>174</v>
      </c>
      <c r="U727" s="129">
        <v>4.3650000000000002</v>
      </c>
      <c r="V727" s="129">
        <v>0.68359999999999999</v>
      </c>
      <c r="W727" s="129" t="s">
        <v>4816</v>
      </c>
      <c r="X727" s="129">
        <v>0.32140000000000002</v>
      </c>
      <c r="Y727" s="129">
        <v>39.428699999999999</v>
      </c>
      <c r="Z727" s="129">
        <v>0.3604</v>
      </c>
      <c r="AA727" s="129" t="s">
        <v>322</v>
      </c>
      <c r="AB727" s="129">
        <v>1.55E-2</v>
      </c>
      <c r="AC727" s="129" t="s">
        <v>179</v>
      </c>
      <c r="AD727" s="129">
        <v>9.2999999999999992E-3</v>
      </c>
      <c r="AE727" s="129" t="s">
        <v>179</v>
      </c>
      <c r="AF727" s="129">
        <v>1.7399999999999999E-2</v>
      </c>
      <c r="AG727" s="129">
        <v>8.4699999999999998E-2</v>
      </c>
      <c r="AH727" s="129">
        <v>6.8999999999999999E-3</v>
      </c>
      <c r="AI727" s="129">
        <v>7.6150000000000002</v>
      </c>
      <c r="AJ727" s="129">
        <v>3.2599999999999997E-2</v>
      </c>
      <c r="AK727" s="129">
        <v>0.78039999999999998</v>
      </c>
      <c r="AL727" s="129">
        <v>8.6999999999999994E-3</v>
      </c>
      <c r="AM727" s="129" t="s">
        <v>1123</v>
      </c>
      <c r="AN727" s="129">
        <v>8.6E-3</v>
      </c>
      <c r="AO727" s="129" t="s">
        <v>1175</v>
      </c>
      <c r="AP727" s="129">
        <v>4.1000000000000003E-3</v>
      </c>
      <c r="AQ727" s="129">
        <v>0.12590000000000001</v>
      </c>
      <c r="AR727" s="129">
        <v>5.3E-3</v>
      </c>
      <c r="AS727" s="129" t="s">
        <v>4817</v>
      </c>
      <c r="AT727" s="129">
        <v>2.7799999999999998E-2</v>
      </c>
      <c r="AU727" s="129" t="s">
        <v>179</v>
      </c>
      <c r="AV727" s="129">
        <v>3.8999999999999998E-3</v>
      </c>
      <c r="AW727" s="129">
        <v>5.7999999999999996E-3</v>
      </c>
      <c r="AX727" s="129">
        <v>8.9999999999999998E-4</v>
      </c>
      <c r="AY727" s="129" t="s">
        <v>346</v>
      </c>
      <c r="AZ727" s="129">
        <v>6.9999999999999999E-4</v>
      </c>
      <c r="BA727" s="129">
        <v>6.7999999999999996E-3</v>
      </c>
      <c r="BB727" s="129">
        <v>6.9999999999999999E-4</v>
      </c>
      <c r="BC727" s="129" t="s">
        <v>304</v>
      </c>
      <c r="BD727" s="129">
        <v>5.0000000000000001E-4</v>
      </c>
      <c r="BE727" s="129" t="s">
        <v>179</v>
      </c>
      <c r="BF727" s="129">
        <v>2.9999999999999997E-4</v>
      </c>
      <c r="BG727" s="129" t="s">
        <v>179</v>
      </c>
      <c r="BH727" s="129">
        <v>1E-4</v>
      </c>
      <c r="BI727" s="129" t="s">
        <v>318</v>
      </c>
      <c r="BJ727" s="129">
        <v>2.0000000000000001E-4</v>
      </c>
      <c r="BK727" s="129">
        <v>1.0500000000000001E-2</v>
      </c>
      <c r="BL727" s="129">
        <v>5.0000000000000001E-4</v>
      </c>
      <c r="BM727" s="129">
        <v>3.2000000000000002E-3</v>
      </c>
      <c r="BN727" s="129">
        <v>2.9999999999999997E-4</v>
      </c>
      <c r="BO727" s="129" t="s">
        <v>243</v>
      </c>
      <c r="BP727" s="129">
        <v>5.0000000000000001E-4</v>
      </c>
      <c r="BQ727" s="129" t="s">
        <v>179</v>
      </c>
      <c r="BR727" s="129">
        <v>2.9999999999999997E-4</v>
      </c>
      <c r="BS727" s="129" t="s">
        <v>179</v>
      </c>
      <c r="BT727" s="129">
        <v>4.0000000000000002E-4</v>
      </c>
      <c r="BU727" s="129" t="s">
        <v>179</v>
      </c>
      <c r="BV727" s="129">
        <v>5.9999999999999995E-4</v>
      </c>
      <c r="BW727" s="129" t="s">
        <v>285</v>
      </c>
      <c r="BX727" s="129">
        <v>8.0000000000000004E-4</v>
      </c>
      <c r="BY727" s="129" t="s">
        <v>18</v>
      </c>
      <c r="BZ727" s="129"/>
      <c r="CA727" s="129" t="s">
        <v>179</v>
      </c>
      <c r="CB727" s="129">
        <v>8.0000000000000004E-4</v>
      </c>
      <c r="CC727" s="129" t="s">
        <v>179</v>
      </c>
      <c r="CD727" s="129">
        <v>2.0999999999999999E-3</v>
      </c>
      <c r="CE727" s="129" t="s">
        <v>179</v>
      </c>
      <c r="CF727" s="129">
        <v>2.3E-3</v>
      </c>
      <c r="CG727" s="129" t="s">
        <v>216</v>
      </c>
      <c r="CH727" s="129">
        <v>1E-4</v>
      </c>
      <c r="CI727" s="129" t="s">
        <v>179</v>
      </c>
      <c r="CJ727" s="129">
        <v>7.3000000000000001E-3</v>
      </c>
      <c r="CK727" s="129" t="s">
        <v>179</v>
      </c>
      <c r="CL727" s="129">
        <v>1.12E-2</v>
      </c>
      <c r="CM727" s="129" t="s">
        <v>179</v>
      </c>
      <c r="CN727" s="129">
        <v>3.8999999999999998E-3</v>
      </c>
      <c r="CO727" s="129" t="s">
        <v>179</v>
      </c>
      <c r="CP727" s="129">
        <v>8.9999999999999998E-4</v>
      </c>
      <c r="CQ727" s="129" t="s">
        <v>179</v>
      </c>
      <c r="CR727" s="129">
        <v>3.2000000000000002E-3</v>
      </c>
      <c r="CS727" s="129" t="s">
        <v>179</v>
      </c>
      <c r="CT727" s="129">
        <v>1.8E-3</v>
      </c>
      <c r="CU727" s="129" t="s">
        <v>179</v>
      </c>
      <c r="CV727" s="129">
        <v>8.0000000000000004E-4</v>
      </c>
      <c r="CW727" s="129" t="s">
        <v>18</v>
      </c>
      <c r="CX727" s="129"/>
      <c r="CY727" s="129" t="s">
        <v>179</v>
      </c>
      <c r="CZ727" s="129">
        <v>5.0000000000000001E-4</v>
      </c>
      <c r="DA727" s="129" t="s">
        <v>179</v>
      </c>
      <c r="DB727" s="129">
        <v>5.9999999999999995E-4</v>
      </c>
      <c r="DC727" s="129" t="s">
        <v>179</v>
      </c>
      <c r="DD727" s="129">
        <v>5.9999999999999995E-4</v>
      </c>
      <c r="DE727" s="129" t="s">
        <v>179</v>
      </c>
      <c r="DF727" s="129">
        <v>5.9999999999999995E-4</v>
      </c>
      <c r="DG727" s="129" t="s">
        <v>179</v>
      </c>
      <c r="DH727" s="129">
        <v>4.0000000000000002E-4</v>
      </c>
      <c r="DI727" s="129" t="s">
        <v>179</v>
      </c>
      <c r="DJ727" s="129">
        <v>2.9999999999999997E-4</v>
      </c>
      <c r="DK727" s="129" t="s">
        <v>4815</v>
      </c>
      <c r="DL727" s="129" t="s">
        <v>59</v>
      </c>
      <c r="DM727" s="129"/>
      <c r="DN727" s="129"/>
      <c r="DO727" s="130"/>
      <c r="DS727" s="129">
        <v>10</v>
      </c>
      <c r="DT727" s="129" t="s">
        <v>1596</v>
      </c>
      <c r="DW727" t="s">
        <v>5509</v>
      </c>
    </row>
    <row r="728" spans="1:127">
      <c r="A728" s="127">
        <v>518</v>
      </c>
      <c r="B728" s="128">
        <v>44762.207638888889</v>
      </c>
      <c r="C728" s="129" t="s">
        <v>52</v>
      </c>
      <c r="D728" s="129">
        <v>0</v>
      </c>
      <c r="E728" s="129">
        <v>0</v>
      </c>
      <c r="F728" s="129">
        <v>0</v>
      </c>
      <c r="G728" s="129" t="s">
        <v>54</v>
      </c>
      <c r="H728" s="129" t="s">
        <v>55</v>
      </c>
      <c r="I728" s="129" t="s">
        <v>55</v>
      </c>
      <c r="J728" s="129" t="s">
        <v>55</v>
      </c>
      <c r="K728" s="129" t="s">
        <v>18</v>
      </c>
      <c r="L728" s="129">
        <v>90</v>
      </c>
      <c r="M728" s="129" t="s">
        <v>173</v>
      </c>
      <c r="N728" s="129">
        <v>0</v>
      </c>
      <c r="O728" s="129" t="s">
        <v>173</v>
      </c>
      <c r="P728" s="129">
        <v>0</v>
      </c>
      <c r="Q728" s="129" t="s">
        <v>173</v>
      </c>
      <c r="R728" s="129">
        <v>0</v>
      </c>
      <c r="S728" s="129">
        <v>2</v>
      </c>
      <c r="T728" s="129" t="s">
        <v>174</v>
      </c>
      <c r="U728" s="129">
        <v>4.0270000000000001</v>
      </c>
      <c r="V728" s="129">
        <v>0.66049999999999998</v>
      </c>
      <c r="W728" s="129" t="s">
        <v>4818</v>
      </c>
      <c r="X728" s="129">
        <v>0.32229999999999998</v>
      </c>
      <c r="Y728" s="129">
        <v>39.261899999999997</v>
      </c>
      <c r="Z728" s="129">
        <v>0.3594</v>
      </c>
      <c r="AA728" s="129" t="s">
        <v>322</v>
      </c>
      <c r="AB728" s="129">
        <v>1.4999999999999999E-2</v>
      </c>
      <c r="AC728" s="129" t="s">
        <v>179</v>
      </c>
      <c r="AD728" s="129">
        <v>9.1000000000000004E-3</v>
      </c>
      <c r="AE728" s="129" t="s">
        <v>179</v>
      </c>
      <c r="AF728" s="129">
        <v>1.66E-2</v>
      </c>
      <c r="AG728" s="129">
        <v>0.25430000000000003</v>
      </c>
      <c r="AH728" s="129">
        <v>8.8999999999999999E-3</v>
      </c>
      <c r="AI728" s="129">
        <v>7.3666</v>
      </c>
      <c r="AJ728" s="129">
        <v>3.2000000000000001E-2</v>
      </c>
      <c r="AK728" s="129">
        <v>0.68799999999999994</v>
      </c>
      <c r="AL728" s="129">
        <v>8.2000000000000007E-3</v>
      </c>
      <c r="AM728" s="129" t="s">
        <v>1759</v>
      </c>
      <c r="AN728" s="129">
        <v>8.2000000000000007E-3</v>
      </c>
      <c r="AO728" s="129" t="s">
        <v>1701</v>
      </c>
      <c r="AP728" s="129">
        <v>4.0000000000000001E-3</v>
      </c>
      <c r="AQ728" s="129">
        <v>0.11559999999999999</v>
      </c>
      <c r="AR728" s="129">
        <v>5.1000000000000004E-3</v>
      </c>
      <c r="AS728" s="129" t="s">
        <v>4819</v>
      </c>
      <c r="AT728" s="129">
        <v>2.7199999999999998E-2</v>
      </c>
      <c r="AU728" s="129" t="s">
        <v>548</v>
      </c>
      <c r="AV728" s="129">
        <v>3.8999999999999998E-3</v>
      </c>
      <c r="AW728" s="129">
        <v>5.0000000000000001E-3</v>
      </c>
      <c r="AX728" s="129">
        <v>8.9999999999999998E-4</v>
      </c>
      <c r="AY728" s="129" t="s">
        <v>614</v>
      </c>
      <c r="AZ728" s="129">
        <v>6.9999999999999999E-4</v>
      </c>
      <c r="BA728" s="129">
        <v>5.8999999999999999E-3</v>
      </c>
      <c r="BB728" s="129">
        <v>6.9999999999999999E-4</v>
      </c>
      <c r="BC728" s="129" t="s">
        <v>211</v>
      </c>
      <c r="BD728" s="129">
        <v>5.0000000000000001E-4</v>
      </c>
      <c r="BE728" s="129" t="s">
        <v>179</v>
      </c>
      <c r="BF728" s="129">
        <v>2.9999999999999997E-4</v>
      </c>
      <c r="BG728" s="129" t="s">
        <v>179</v>
      </c>
      <c r="BH728" s="129">
        <v>1E-4</v>
      </c>
      <c r="BI728" s="129" t="s">
        <v>211</v>
      </c>
      <c r="BJ728" s="129">
        <v>2.0000000000000001E-4</v>
      </c>
      <c r="BK728" s="129">
        <v>9.1999999999999998E-3</v>
      </c>
      <c r="BL728" s="129">
        <v>5.0000000000000001E-4</v>
      </c>
      <c r="BM728" s="129">
        <v>2.3999999999999998E-3</v>
      </c>
      <c r="BN728" s="129">
        <v>2.9999999999999997E-4</v>
      </c>
      <c r="BO728" s="129" t="s">
        <v>349</v>
      </c>
      <c r="BP728" s="129">
        <v>5.0000000000000001E-4</v>
      </c>
      <c r="BQ728" s="129" t="s">
        <v>179</v>
      </c>
      <c r="BR728" s="129">
        <v>2.9999999999999997E-4</v>
      </c>
      <c r="BS728" s="129" t="s">
        <v>179</v>
      </c>
      <c r="BT728" s="129">
        <v>4.0000000000000002E-4</v>
      </c>
      <c r="BU728" s="129" t="s">
        <v>179</v>
      </c>
      <c r="BV728" s="129">
        <v>5.9999999999999995E-4</v>
      </c>
      <c r="BW728" s="129" t="s">
        <v>179</v>
      </c>
      <c r="BX728" s="129">
        <v>8.0000000000000004E-4</v>
      </c>
      <c r="BY728" s="129" t="s">
        <v>18</v>
      </c>
      <c r="BZ728" s="129"/>
      <c r="CA728" s="129" t="s">
        <v>179</v>
      </c>
      <c r="CB728" s="129">
        <v>8.0000000000000004E-4</v>
      </c>
      <c r="CC728" s="129" t="s">
        <v>179</v>
      </c>
      <c r="CD728" s="129">
        <v>2.0999999999999999E-3</v>
      </c>
      <c r="CE728" s="129" t="s">
        <v>179</v>
      </c>
      <c r="CF728" s="129">
        <v>2.2000000000000001E-3</v>
      </c>
      <c r="CG728" s="129" t="s">
        <v>216</v>
      </c>
      <c r="CH728" s="129">
        <v>1E-4</v>
      </c>
      <c r="CI728" s="129" t="s">
        <v>179</v>
      </c>
      <c r="CJ728" s="129">
        <v>7.6E-3</v>
      </c>
      <c r="CK728" s="129" t="s">
        <v>179</v>
      </c>
      <c r="CL728" s="129">
        <v>1.15E-2</v>
      </c>
      <c r="CM728" s="129" t="s">
        <v>179</v>
      </c>
      <c r="CN728" s="129">
        <v>4.1000000000000003E-3</v>
      </c>
      <c r="CO728" s="129" t="s">
        <v>179</v>
      </c>
      <c r="CP728" s="129">
        <v>8.9999999999999998E-4</v>
      </c>
      <c r="CQ728" s="129" t="s">
        <v>179</v>
      </c>
      <c r="CR728" s="129">
        <v>3.2000000000000002E-3</v>
      </c>
      <c r="CS728" s="129" t="s">
        <v>179</v>
      </c>
      <c r="CT728" s="129">
        <v>1.9E-3</v>
      </c>
      <c r="CU728" s="129" t="s">
        <v>18</v>
      </c>
      <c r="CV728" s="129"/>
      <c r="CW728" s="129" t="s">
        <v>18</v>
      </c>
      <c r="CX728" s="129"/>
      <c r="CY728" s="129" t="s">
        <v>179</v>
      </c>
      <c r="CZ728" s="129">
        <v>5.9999999999999995E-4</v>
      </c>
      <c r="DA728" s="129" t="s">
        <v>179</v>
      </c>
      <c r="DB728" s="129">
        <v>5.9999999999999995E-4</v>
      </c>
      <c r="DC728" s="129" t="s">
        <v>179</v>
      </c>
      <c r="DD728" s="129">
        <v>5.9999999999999995E-4</v>
      </c>
      <c r="DE728" s="129" t="s">
        <v>179</v>
      </c>
      <c r="DF728" s="129">
        <v>6.9999999999999999E-4</v>
      </c>
      <c r="DG728" s="129" t="s">
        <v>179</v>
      </c>
      <c r="DH728" s="129">
        <v>4.0000000000000002E-4</v>
      </c>
      <c r="DI728" s="129" t="s">
        <v>179</v>
      </c>
      <c r="DJ728" s="129">
        <v>4.0000000000000002E-4</v>
      </c>
      <c r="DK728" s="129" t="s">
        <v>4815</v>
      </c>
      <c r="DL728" s="129" t="s">
        <v>59</v>
      </c>
      <c r="DM728" s="129"/>
      <c r="DN728" s="129"/>
      <c r="DO728" s="130"/>
      <c r="DS728" s="129">
        <v>19</v>
      </c>
      <c r="DT728" s="129" t="s">
        <v>5985</v>
      </c>
      <c r="DW728" t="s">
        <v>5510</v>
      </c>
    </row>
    <row r="729" spans="1:127">
      <c r="A729" s="127">
        <v>519</v>
      </c>
      <c r="B729" s="128">
        <v>44762.210416666669</v>
      </c>
      <c r="C729" s="129" t="s">
        <v>52</v>
      </c>
      <c r="D729" s="129">
        <v>0</v>
      </c>
      <c r="E729" s="129">
        <v>0</v>
      </c>
      <c r="F729" s="129">
        <v>0</v>
      </c>
      <c r="G729" s="129" t="s">
        <v>54</v>
      </c>
      <c r="H729" s="129" t="s">
        <v>55</v>
      </c>
      <c r="I729" s="129" t="s">
        <v>55</v>
      </c>
      <c r="J729" s="129" t="s">
        <v>55</v>
      </c>
      <c r="K729" s="129" t="s">
        <v>18</v>
      </c>
      <c r="L729" s="129">
        <v>90</v>
      </c>
      <c r="M729" s="129" t="s">
        <v>173</v>
      </c>
      <c r="N729" s="129">
        <v>0</v>
      </c>
      <c r="O729" s="129" t="s">
        <v>173</v>
      </c>
      <c r="P729" s="129">
        <v>0</v>
      </c>
      <c r="Q729" s="129" t="s">
        <v>173</v>
      </c>
      <c r="R729" s="129">
        <v>0</v>
      </c>
      <c r="S729" s="129">
        <v>2</v>
      </c>
      <c r="T729" s="129" t="s">
        <v>174</v>
      </c>
      <c r="U729" s="129">
        <v>3.8675999999999999</v>
      </c>
      <c r="V729" s="129">
        <v>0.64710000000000001</v>
      </c>
      <c r="W729" s="129" t="s">
        <v>4820</v>
      </c>
      <c r="X729" s="129">
        <v>0.33069999999999999</v>
      </c>
      <c r="Y729" s="129">
        <v>40.814700000000002</v>
      </c>
      <c r="Z729" s="129">
        <v>0.36620000000000003</v>
      </c>
      <c r="AA729" s="129" t="s">
        <v>436</v>
      </c>
      <c r="AB729" s="129">
        <v>1.54E-2</v>
      </c>
      <c r="AC729" s="129" t="s">
        <v>179</v>
      </c>
      <c r="AD729" s="129">
        <v>8.6999999999999994E-3</v>
      </c>
      <c r="AE729" s="129" t="s">
        <v>179</v>
      </c>
      <c r="AF729" s="129">
        <v>1.66E-2</v>
      </c>
      <c r="AG729" s="129">
        <v>0.16539999999999999</v>
      </c>
      <c r="AH729" s="129">
        <v>7.9000000000000008E-3</v>
      </c>
      <c r="AI729" s="129">
        <v>7.5480999999999998</v>
      </c>
      <c r="AJ729" s="129">
        <v>3.2300000000000002E-2</v>
      </c>
      <c r="AK729" s="129">
        <v>0.77759999999999996</v>
      </c>
      <c r="AL729" s="129">
        <v>8.6999999999999994E-3</v>
      </c>
      <c r="AM729" s="129" t="s">
        <v>1461</v>
      </c>
      <c r="AN729" s="129">
        <v>8.6E-3</v>
      </c>
      <c r="AO729" s="129" t="s">
        <v>1427</v>
      </c>
      <c r="AP729" s="129">
        <v>3.7000000000000002E-3</v>
      </c>
      <c r="AQ729" s="129">
        <v>0.1066</v>
      </c>
      <c r="AR729" s="129">
        <v>4.8999999999999998E-3</v>
      </c>
      <c r="AS729" s="129" t="s">
        <v>4821</v>
      </c>
      <c r="AT729" s="129">
        <v>2.58E-2</v>
      </c>
      <c r="AU729" s="129" t="s">
        <v>179</v>
      </c>
      <c r="AV729" s="129">
        <v>3.5999999999999999E-3</v>
      </c>
      <c r="AW729" s="129">
        <v>0.01</v>
      </c>
      <c r="AX729" s="129">
        <v>1.1000000000000001E-3</v>
      </c>
      <c r="AY729" s="129" t="s">
        <v>465</v>
      </c>
      <c r="AZ729" s="129">
        <v>6.9999999999999999E-4</v>
      </c>
      <c r="BA729" s="129">
        <v>6.4999999999999997E-3</v>
      </c>
      <c r="BB729" s="129">
        <v>6.9999999999999999E-4</v>
      </c>
      <c r="BC729" s="129" t="s">
        <v>304</v>
      </c>
      <c r="BD729" s="129">
        <v>5.0000000000000001E-4</v>
      </c>
      <c r="BE729" s="129" t="s">
        <v>179</v>
      </c>
      <c r="BF729" s="129">
        <v>2.0000000000000001E-4</v>
      </c>
      <c r="BG729" s="129" t="s">
        <v>179</v>
      </c>
      <c r="BH729" s="129">
        <v>1E-4</v>
      </c>
      <c r="BI729" s="129" t="s">
        <v>179</v>
      </c>
      <c r="BJ729" s="129">
        <v>2.0000000000000001E-4</v>
      </c>
      <c r="BK729" s="129">
        <v>1.1599999999999999E-2</v>
      </c>
      <c r="BL729" s="129">
        <v>5.0000000000000001E-4</v>
      </c>
      <c r="BM729" s="129">
        <v>2.8E-3</v>
      </c>
      <c r="BN729" s="129">
        <v>2.9999999999999997E-4</v>
      </c>
      <c r="BO729" s="129" t="s">
        <v>625</v>
      </c>
      <c r="BP729" s="129">
        <v>5.9999999999999995E-4</v>
      </c>
      <c r="BQ729" s="129" t="s">
        <v>179</v>
      </c>
      <c r="BR729" s="129">
        <v>2.9999999999999997E-4</v>
      </c>
      <c r="BS729" s="129" t="s">
        <v>179</v>
      </c>
      <c r="BT729" s="129">
        <v>2.9999999999999997E-4</v>
      </c>
      <c r="BU729" s="129" t="s">
        <v>179</v>
      </c>
      <c r="BV729" s="129">
        <v>6.9999999999999999E-4</v>
      </c>
      <c r="BW729" s="129" t="s">
        <v>179</v>
      </c>
      <c r="BX729" s="129">
        <v>8.0000000000000004E-4</v>
      </c>
      <c r="BY729" s="129" t="s">
        <v>179</v>
      </c>
      <c r="BZ729" s="129">
        <v>1.1000000000000001E-3</v>
      </c>
      <c r="CA729" s="129" t="s">
        <v>211</v>
      </c>
      <c r="CB729" s="129">
        <v>8.0000000000000004E-4</v>
      </c>
      <c r="CC729" s="129" t="s">
        <v>179</v>
      </c>
      <c r="CD729" s="129">
        <v>2E-3</v>
      </c>
      <c r="CE729" s="129" t="s">
        <v>179</v>
      </c>
      <c r="CF729" s="129">
        <v>2.3E-3</v>
      </c>
      <c r="CG729" s="129" t="s">
        <v>216</v>
      </c>
      <c r="CH729" s="129">
        <v>1E-4</v>
      </c>
      <c r="CI729" s="129" t="s">
        <v>179</v>
      </c>
      <c r="CJ729" s="129">
        <v>7.1999999999999998E-3</v>
      </c>
      <c r="CK729" s="129" t="s">
        <v>179</v>
      </c>
      <c r="CL729" s="129">
        <v>1.09E-2</v>
      </c>
      <c r="CM729" s="129" t="s">
        <v>179</v>
      </c>
      <c r="CN729" s="129">
        <v>3.3E-3</v>
      </c>
      <c r="CO729" s="129" t="s">
        <v>179</v>
      </c>
      <c r="CP729" s="129">
        <v>8.9999999999999998E-4</v>
      </c>
      <c r="CQ729" s="129" t="s">
        <v>179</v>
      </c>
      <c r="CR729" s="129">
        <v>3.3999999999999998E-3</v>
      </c>
      <c r="CS729" s="129" t="s">
        <v>179</v>
      </c>
      <c r="CT729" s="129">
        <v>1.8E-3</v>
      </c>
      <c r="CU729" s="129" t="s">
        <v>18</v>
      </c>
      <c r="CV729" s="129"/>
      <c r="CW729" s="129" t="s">
        <v>18</v>
      </c>
      <c r="CX729" s="129"/>
      <c r="CY729" s="129" t="s">
        <v>179</v>
      </c>
      <c r="CZ729" s="129">
        <v>5.0000000000000001E-4</v>
      </c>
      <c r="DA729" s="129" t="s">
        <v>179</v>
      </c>
      <c r="DB729" s="129">
        <v>5.9999999999999995E-4</v>
      </c>
      <c r="DC729" s="129" t="s">
        <v>179</v>
      </c>
      <c r="DD729" s="129">
        <v>5.9999999999999995E-4</v>
      </c>
      <c r="DE729" s="129" t="s">
        <v>179</v>
      </c>
      <c r="DF729" s="129">
        <v>5.9999999999999995E-4</v>
      </c>
      <c r="DG729" s="129" t="s">
        <v>179</v>
      </c>
      <c r="DH729" s="129">
        <v>4.0000000000000002E-4</v>
      </c>
      <c r="DI729" s="129" t="s">
        <v>179</v>
      </c>
      <c r="DJ729" s="129">
        <v>4.0000000000000002E-4</v>
      </c>
      <c r="DK729" s="129" t="s">
        <v>4815</v>
      </c>
      <c r="DL729" s="129" t="s">
        <v>59</v>
      </c>
      <c r="DM729" s="129"/>
      <c r="DN729" s="129"/>
      <c r="DO729" s="130"/>
      <c r="DS729" s="129">
        <v>56</v>
      </c>
      <c r="DT729" s="129" t="s">
        <v>6006</v>
      </c>
      <c r="DW729" t="s">
        <v>5511</v>
      </c>
    </row>
    <row r="730" spans="1:127">
      <c r="A730" s="127">
        <v>520</v>
      </c>
      <c r="B730" s="128">
        <v>44762.213194444441</v>
      </c>
      <c r="C730" s="129" t="s">
        <v>52</v>
      </c>
      <c r="D730" s="129">
        <v>0</v>
      </c>
      <c r="E730" s="129">
        <v>0</v>
      </c>
      <c r="F730" s="129">
        <v>0</v>
      </c>
      <c r="G730" s="129" t="s">
        <v>54</v>
      </c>
      <c r="H730" s="129" t="s">
        <v>55</v>
      </c>
      <c r="I730" s="129" t="s">
        <v>55</v>
      </c>
      <c r="J730" s="129" t="s">
        <v>55</v>
      </c>
      <c r="K730" s="129" t="s">
        <v>18</v>
      </c>
      <c r="L730" s="129">
        <v>90</v>
      </c>
      <c r="M730" s="129" t="s">
        <v>173</v>
      </c>
      <c r="N730" s="129">
        <v>0</v>
      </c>
      <c r="O730" s="129" t="s">
        <v>173</v>
      </c>
      <c r="P730" s="129">
        <v>0</v>
      </c>
      <c r="Q730" s="129" t="s">
        <v>173</v>
      </c>
      <c r="R730" s="129">
        <v>0</v>
      </c>
      <c r="S730" s="129">
        <v>2</v>
      </c>
      <c r="T730" s="129" t="s">
        <v>174</v>
      </c>
      <c r="U730" s="129">
        <v>4.3259999999999996</v>
      </c>
      <c r="V730" s="129">
        <v>0.68320000000000003</v>
      </c>
      <c r="W730" s="129" t="s">
        <v>4822</v>
      </c>
      <c r="X730" s="129">
        <v>0.33800000000000002</v>
      </c>
      <c r="Y730" s="129">
        <v>41.3962</v>
      </c>
      <c r="Z730" s="129">
        <v>0.37019999999999997</v>
      </c>
      <c r="AA730" s="129" t="s">
        <v>4734</v>
      </c>
      <c r="AB730" s="129">
        <v>1.55E-2</v>
      </c>
      <c r="AC730" s="129" t="s">
        <v>179</v>
      </c>
      <c r="AD730" s="129">
        <v>8.6999999999999994E-3</v>
      </c>
      <c r="AE730" s="129" t="s">
        <v>179</v>
      </c>
      <c r="AF730" s="129">
        <v>1.7100000000000001E-2</v>
      </c>
      <c r="AG730" s="129">
        <v>0.17580000000000001</v>
      </c>
      <c r="AH730" s="129">
        <v>8.0999999999999996E-3</v>
      </c>
      <c r="AI730" s="129">
        <v>7.6605999999999996</v>
      </c>
      <c r="AJ730" s="129">
        <v>3.2599999999999997E-2</v>
      </c>
      <c r="AK730" s="129">
        <v>0.72640000000000005</v>
      </c>
      <c r="AL730" s="129">
        <v>8.3999999999999995E-3</v>
      </c>
      <c r="AM730" s="129" t="s">
        <v>1637</v>
      </c>
      <c r="AN730" s="129">
        <v>8.6E-3</v>
      </c>
      <c r="AO730" s="129" t="s">
        <v>1249</v>
      </c>
      <c r="AP730" s="129">
        <v>3.8999999999999998E-3</v>
      </c>
      <c r="AQ730" s="129">
        <v>0.11700000000000001</v>
      </c>
      <c r="AR730" s="129">
        <v>5.1000000000000004E-3</v>
      </c>
      <c r="AS730" s="129" t="s">
        <v>4823</v>
      </c>
      <c r="AT730" s="129">
        <v>2.6599999999999999E-2</v>
      </c>
      <c r="AU730" s="129" t="s">
        <v>600</v>
      </c>
      <c r="AV730" s="129">
        <v>3.8E-3</v>
      </c>
      <c r="AW730" s="129">
        <v>7.0000000000000001E-3</v>
      </c>
      <c r="AX730" s="129">
        <v>1E-3</v>
      </c>
      <c r="AY730" s="129" t="s">
        <v>213</v>
      </c>
      <c r="AZ730" s="129">
        <v>8.0000000000000004E-4</v>
      </c>
      <c r="BA730" s="129">
        <v>6.1000000000000004E-3</v>
      </c>
      <c r="BB730" s="129">
        <v>6.9999999999999999E-4</v>
      </c>
      <c r="BC730" s="129" t="s">
        <v>304</v>
      </c>
      <c r="BD730" s="129">
        <v>5.0000000000000001E-4</v>
      </c>
      <c r="BE730" s="129" t="s">
        <v>179</v>
      </c>
      <c r="BF730" s="129">
        <v>2.9999999999999997E-4</v>
      </c>
      <c r="BG730" s="129" t="s">
        <v>179</v>
      </c>
      <c r="BH730" s="129">
        <v>1E-4</v>
      </c>
      <c r="BI730" s="129" t="s">
        <v>246</v>
      </c>
      <c r="BJ730" s="129">
        <v>2.0000000000000001E-4</v>
      </c>
      <c r="BK730" s="129">
        <v>1.09E-2</v>
      </c>
      <c r="BL730" s="129">
        <v>5.0000000000000001E-4</v>
      </c>
      <c r="BM730" s="129">
        <v>2.3999999999999998E-3</v>
      </c>
      <c r="BN730" s="129">
        <v>2.9999999999999997E-4</v>
      </c>
      <c r="BO730" s="129" t="s">
        <v>287</v>
      </c>
      <c r="BP730" s="129">
        <v>5.0000000000000001E-4</v>
      </c>
      <c r="BQ730" s="129" t="s">
        <v>179</v>
      </c>
      <c r="BR730" s="129">
        <v>2.9999999999999997E-4</v>
      </c>
      <c r="BS730" s="129" t="s">
        <v>179</v>
      </c>
      <c r="BT730" s="129">
        <v>2.9999999999999997E-4</v>
      </c>
      <c r="BU730" s="129" t="s">
        <v>179</v>
      </c>
      <c r="BV730" s="129">
        <v>6.9999999999999999E-4</v>
      </c>
      <c r="BW730" s="129" t="s">
        <v>179</v>
      </c>
      <c r="BX730" s="129">
        <v>8.0000000000000004E-4</v>
      </c>
      <c r="BY730" s="129" t="s">
        <v>179</v>
      </c>
      <c r="BZ730" s="129">
        <v>1.1000000000000001E-3</v>
      </c>
      <c r="CA730" s="129" t="s">
        <v>179</v>
      </c>
      <c r="CB730" s="129">
        <v>8.0000000000000004E-4</v>
      </c>
      <c r="CC730" s="129" t="s">
        <v>179</v>
      </c>
      <c r="CD730" s="129">
        <v>2E-3</v>
      </c>
      <c r="CE730" s="129" t="s">
        <v>179</v>
      </c>
      <c r="CF730" s="129">
        <v>2.3E-3</v>
      </c>
      <c r="CG730" s="129" t="s">
        <v>179</v>
      </c>
      <c r="CH730" s="129">
        <v>1E-4</v>
      </c>
      <c r="CI730" s="129" t="s">
        <v>179</v>
      </c>
      <c r="CJ730" s="129">
        <v>6.7999999999999996E-3</v>
      </c>
      <c r="CK730" s="129" t="s">
        <v>179</v>
      </c>
      <c r="CL730" s="129">
        <v>1.09E-2</v>
      </c>
      <c r="CM730" s="129" t="s">
        <v>179</v>
      </c>
      <c r="CN730" s="129">
        <v>3.0999999999999999E-3</v>
      </c>
      <c r="CO730" s="129" t="s">
        <v>179</v>
      </c>
      <c r="CP730" s="129">
        <v>8.0000000000000004E-4</v>
      </c>
      <c r="CQ730" s="129" t="s">
        <v>179</v>
      </c>
      <c r="CR730" s="129">
        <v>3.2000000000000002E-3</v>
      </c>
      <c r="CS730" s="129" t="s">
        <v>179</v>
      </c>
      <c r="CT730" s="129">
        <v>1.9E-3</v>
      </c>
      <c r="CU730" s="129" t="s">
        <v>18</v>
      </c>
      <c r="CV730" s="129"/>
      <c r="CW730" s="129" t="s">
        <v>179</v>
      </c>
      <c r="CX730" s="129">
        <v>5.9999999999999995E-4</v>
      </c>
      <c r="CY730" s="129" t="s">
        <v>179</v>
      </c>
      <c r="CZ730" s="129">
        <v>5.9999999999999995E-4</v>
      </c>
      <c r="DA730" s="129" t="s">
        <v>179</v>
      </c>
      <c r="DB730" s="129">
        <v>5.0000000000000001E-4</v>
      </c>
      <c r="DC730" s="129" t="s">
        <v>179</v>
      </c>
      <c r="DD730" s="129">
        <v>5.0000000000000001E-4</v>
      </c>
      <c r="DE730" s="129" t="s">
        <v>179</v>
      </c>
      <c r="DF730" s="129">
        <v>5.9999999999999995E-4</v>
      </c>
      <c r="DG730" s="129" t="s">
        <v>179</v>
      </c>
      <c r="DH730" s="129">
        <v>4.0000000000000002E-4</v>
      </c>
      <c r="DI730" s="129" t="s">
        <v>179</v>
      </c>
      <c r="DJ730" s="129">
        <v>4.0000000000000002E-4</v>
      </c>
      <c r="DK730" s="129" t="s">
        <v>4815</v>
      </c>
      <c r="DL730" s="129" t="s">
        <v>59</v>
      </c>
      <c r="DM730" s="129"/>
      <c r="DN730" s="129"/>
      <c r="DO730" s="130"/>
      <c r="DS730" s="129">
        <v>71</v>
      </c>
      <c r="DT730" s="129" t="s">
        <v>5993</v>
      </c>
      <c r="DW730" t="s">
        <v>5512</v>
      </c>
    </row>
    <row r="731" spans="1:127">
      <c r="A731" s="127">
        <v>521</v>
      </c>
      <c r="B731" s="128">
        <v>44762.215277777781</v>
      </c>
      <c r="C731" s="129" t="s">
        <v>52</v>
      </c>
      <c r="D731" s="129">
        <v>0</v>
      </c>
      <c r="E731" s="129">
        <v>0</v>
      </c>
      <c r="F731" s="129">
        <v>0</v>
      </c>
      <c r="G731" s="129" t="s">
        <v>54</v>
      </c>
      <c r="H731" s="129" t="s">
        <v>55</v>
      </c>
      <c r="I731" s="129" t="s">
        <v>55</v>
      </c>
      <c r="J731" s="129" t="s">
        <v>55</v>
      </c>
      <c r="K731" s="129" t="s">
        <v>18</v>
      </c>
      <c r="L731" s="129">
        <v>90</v>
      </c>
      <c r="M731" s="129" t="s">
        <v>173</v>
      </c>
      <c r="N731" s="129">
        <v>0</v>
      </c>
      <c r="O731" s="129" t="s">
        <v>173</v>
      </c>
      <c r="P731" s="129">
        <v>0</v>
      </c>
      <c r="Q731" s="129" t="s">
        <v>173</v>
      </c>
      <c r="R731" s="129">
        <v>0</v>
      </c>
      <c r="S731" s="129">
        <v>2</v>
      </c>
      <c r="T731" s="129" t="s">
        <v>174</v>
      </c>
      <c r="U731" s="129">
        <v>2.9020999999999999</v>
      </c>
      <c r="V731" s="129">
        <v>0.61299999999999999</v>
      </c>
      <c r="W731" s="129" t="s">
        <v>4824</v>
      </c>
      <c r="X731" s="129">
        <v>0.32590000000000002</v>
      </c>
      <c r="Y731" s="129">
        <v>37.226300000000002</v>
      </c>
      <c r="Z731" s="129">
        <v>0.34620000000000001</v>
      </c>
      <c r="AA731" s="129" t="s">
        <v>1160</v>
      </c>
      <c r="AB731" s="129">
        <v>1.47E-2</v>
      </c>
      <c r="AC731" s="129" t="s">
        <v>179</v>
      </c>
      <c r="AD731" s="129">
        <v>8.9999999999999993E-3</v>
      </c>
      <c r="AE731" s="129" t="s">
        <v>179</v>
      </c>
      <c r="AF731" s="129">
        <v>1.6799999999999999E-2</v>
      </c>
      <c r="AG731" s="129">
        <v>0.17419999999999999</v>
      </c>
      <c r="AH731" s="129">
        <v>7.7000000000000002E-3</v>
      </c>
      <c r="AI731" s="129">
        <v>7.4245999999999999</v>
      </c>
      <c r="AJ731" s="129">
        <v>3.1899999999999998E-2</v>
      </c>
      <c r="AK731" s="129">
        <v>0.58040000000000003</v>
      </c>
      <c r="AL731" s="129">
        <v>7.6E-3</v>
      </c>
      <c r="AM731" s="129" t="s">
        <v>2818</v>
      </c>
      <c r="AN731" s="129">
        <v>7.9000000000000008E-3</v>
      </c>
      <c r="AO731" s="129" t="s">
        <v>424</v>
      </c>
      <c r="AP731" s="129">
        <v>3.5999999999999999E-3</v>
      </c>
      <c r="AQ731" s="129">
        <v>9.1300000000000006E-2</v>
      </c>
      <c r="AR731" s="129">
        <v>4.5999999999999999E-3</v>
      </c>
      <c r="AS731" s="129" t="s">
        <v>4825</v>
      </c>
      <c r="AT731" s="129">
        <v>2.4500000000000001E-2</v>
      </c>
      <c r="AU731" s="129" t="s">
        <v>179</v>
      </c>
      <c r="AV731" s="129">
        <v>3.5000000000000001E-3</v>
      </c>
      <c r="AW731" s="129">
        <v>4.8999999999999998E-3</v>
      </c>
      <c r="AX731" s="129">
        <v>8.9999999999999998E-4</v>
      </c>
      <c r="AY731" s="129" t="s">
        <v>601</v>
      </c>
      <c r="AZ731" s="129">
        <v>6.9999999999999999E-4</v>
      </c>
      <c r="BA731" s="129">
        <v>4.8999999999999998E-3</v>
      </c>
      <c r="BB731" s="129">
        <v>5.9999999999999995E-4</v>
      </c>
      <c r="BC731" s="129" t="s">
        <v>211</v>
      </c>
      <c r="BD731" s="129">
        <v>5.0000000000000001E-4</v>
      </c>
      <c r="BE731" s="129" t="s">
        <v>179</v>
      </c>
      <c r="BF731" s="129">
        <v>2.9999999999999997E-4</v>
      </c>
      <c r="BG731" s="129" t="s">
        <v>179</v>
      </c>
      <c r="BH731" s="129">
        <v>1E-4</v>
      </c>
      <c r="BI731" s="129" t="s">
        <v>192</v>
      </c>
      <c r="BJ731" s="129">
        <v>2.0000000000000001E-4</v>
      </c>
      <c r="BK731" s="129">
        <v>1.0200000000000001E-2</v>
      </c>
      <c r="BL731" s="129">
        <v>5.0000000000000001E-4</v>
      </c>
      <c r="BM731" s="129">
        <v>2.0999999999999999E-3</v>
      </c>
      <c r="BN731" s="129">
        <v>2.9999999999999997E-4</v>
      </c>
      <c r="BO731" s="129" t="s">
        <v>265</v>
      </c>
      <c r="BP731" s="129">
        <v>5.9999999999999995E-4</v>
      </c>
      <c r="BQ731" s="129" t="s">
        <v>179</v>
      </c>
      <c r="BR731" s="129">
        <v>2.9999999999999997E-4</v>
      </c>
      <c r="BS731" s="129" t="s">
        <v>179</v>
      </c>
      <c r="BT731" s="129">
        <v>4.0000000000000002E-4</v>
      </c>
      <c r="BU731" s="129" t="s">
        <v>179</v>
      </c>
      <c r="BV731" s="129">
        <v>5.9999999999999995E-4</v>
      </c>
      <c r="BW731" s="129" t="s">
        <v>179</v>
      </c>
      <c r="BX731" s="129">
        <v>8.0000000000000004E-4</v>
      </c>
      <c r="BY731" s="129" t="s">
        <v>179</v>
      </c>
      <c r="BZ731" s="129">
        <v>1.1000000000000001E-3</v>
      </c>
      <c r="CA731" s="129" t="s">
        <v>179</v>
      </c>
      <c r="CB731" s="129">
        <v>8.0000000000000004E-4</v>
      </c>
      <c r="CC731" s="129" t="s">
        <v>214</v>
      </c>
      <c r="CD731" s="129">
        <v>2.0999999999999999E-3</v>
      </c>
      <c r="CE731" s="129" t="s">
        <v>179</v>
      </c>
      <c r="CF731" s="129">
        <v>2.2000000000000001E-3</v>
      </c>
      <c r="CG731" s="129" t="s">
        <v>216</v>
      </c>
      <c r="CH731" s="129">
        <v>1E-4</v>
      </c>
      <c r="CI731" s="129" t="s">
        <v>266</v>
      </c>
      <c r="CJ731" s="129">
        <v>7.7000000000000002E-3</v>
      </c>
      <c r="CK731" s="129" t="s">
        <v>179</v>
      </c>
      <c r="CL731" s="129">
        <v>1.12E-2</v>
      </c>
      <c r="CM731" s="129" t="s">
        <v>179</v>
      </c>
      <c r="CN731" s="129">
        <v>5.4000000000000003E-3</v>
      </c>
      <c r="CO731" s="129" t="s">
        <v>179</v>
      </c>
      <c r="CP731" s="129">
        <v>8.9999999999999998E-4</v>
      </c>
      <c r="CQ731" s="129" t="s">
        <v>179</v>
      </c>
      <c r="CR731" s="129">
        <v>3.2000000000000002E-3</v>
      </c>
      <c r="CS731" s="129" t="s">
        <v>179</v>
      </c>
      <c r="CT731" s="129">
        <v>2E-3</v>
      </c>
      <c r="CU731" s="129" t="s">
        <v>179</v>
      </c>
      <c r="CV731" s="129">
        <v>8.0000000000000004E-4</v>
      </c>
      <c r="CW731" s="129" t="s">
        <v>179</v>
      </c>
      <c r="CX731" s="129">
        <v>5.9999999999999995E-4</v>
      </c>
      <c r="CY731" s="129" t="s">
        <v>179</v>
      </c>
      <c r="CZ731" s="129">
        <v>5.9999999999999995E-4</v>
      </c>
      <c r="DA731" s="129" t="s">
        <v>179</v>
      </c>
      <c r="DB731" s="129">
        <v>5.0000000000000001E-4</v>
      </c>
      <c r="DC731" s="129" t="s">
        <v>179</v>
      </c>
      <c r="DD731" s="129">
        <v>5.9999999999999995E-4</v>
      </c>
      <c r="DE731" s="129" t="s">
        <v>179</v>
      </c>
      <c r="DF731" s="129">
        <v>5.9999999999999995E-4</v>
      </c>
      <c r="DG731" s="129" t="s">
        <v>179</v>
      </c>
      <c r="DH731" s="129">
        <v>4.0000000000000002E-4</v>
      </c>
      <c r="DI731" s="129" t="s">
        <v>179</v>
      </c>
      <c r="DJ731" s="129">
        <v>4.0000000000000002E-4</v>
      </c>
      <c r="DK731" s="129" t="s">
        <v>4815</v>
      </c>
      <c r="DL731" s="129" t="s">
        <v>59</v>
      </c>
      <c r="DM731" s="129"/>
      <c r="DN731" s="129"/>
      <c r="DO731" s="130"/>
      <c r="DS731" s="129">
        <v>106</v>
      </c>
      <c r="DT731" s="129" t="s">
        <v>5994</v>
      </c>
      <c r="DW731" t="s">
        <v>5513</v>
      </c>
    </row>
    <row r="732" spans="1:127">
      <c r="A732" s="127">
        <v>552</v>
      </c>
      <c r="B732" s="128">
        <v>44762.883333333331</v>
      </c>
      <c r="C732" s="129" t="s">
        <v>52</v>
      </c>
      <c r="D732" s="129">
        <v>0</v>
      </c>
      <c r="E732" s="129">
        <v>0</v>
      </c>
      <c r="F732" s="129">
        <v>0</v>
      </c>
      <c r="G732" s="129" t="s">
        <v>54</v>
      </c>
      <c r="H732" s="129" t="s">
        <v>55</v>
      </c>
      <c r="I732" s="129" t="s">
        <v>55</v>
      </c>
      <c r="J732" s="129" t="s">
        <v>55</v>
      </c>
      <c r="K732" s="129" t="s">
        <v>18</v>
      </c>
      <c r="L732" s="129">
        <v>90</v>
      </c>
      <c r="M732" s="129" t="s">
        <v>173</v>
      </c>
      <c r="N732" s="129">
        <v>0</v>
      </c>
      <c r="O732" s="129" t="s">
        <v>173</v>
      </c>
      <c r="P732" s="129">
        <v>0</v>
      </c>
      <c r="Q732" s="129" t="s">
        <v>173</v>
      </c>
      <c r="R732" s="129">
        <v>0</v>
      </c>
      <c r="S732" s="129">
        <v>2</v>
      </c>
      <c r="T732" s="129" t="s">
        <v>174</v>
      </c>
      <c r="U732" s="129">
        <v>4.9050000000000002</v>
      </c>
      <c r="V732" s="129">
        <v>0.70250000000000001</v>
      </c>
      <c r="W732" s="129" t="s">
        <v>2650</v>
      </c>
      <c r="X732" s="129">
        <v>0.34710000000000002</v>
      </c>
      <c r="Y732" s="129">
        <v>41.915500000000002</v>
      </c>
      <c r="Z732" s="129">
        <v>0.37430000000000002</v>
      </c>
      <c r="AA732" s="129" t="s">
        <v>1462</v>
      </c>
      <c r="AB732" s="129">
        <v>1.55E-2</v>
      </c>
      <c r="AC732" s="129" t="s">
        <v>179</v>
      </c>
      <c r="AD732" s="129">
        <v>8.8999999999999999E-3</v>
      </c>
      <c r="AE732" s="129" t="s">
        <v>179</v>
      </c>
      <c r="AF732" s="129">
        <v>1.67E-2</v>
      </c>
      <c r="AG732" s="129">
        <v>0.21240000000000001</v>
      </c>
      <c r="AH732" s="129">
        <v>8.5000000000000006E-3</v>
      </c>
      <c r="AI732" s="129">
        <v>7.6496000000000004</v>
      </c>
      <c r="AJ732" s="129">
        <v>3.2599999999999997E-2</v>
      </c>
      <c r="AK732" s="129">
        <v>0.75329999999999997</v>
      </c>
      <c r="AL732" s="129">
        <v>8.5000000000000006E-3</v>
      </c>
      <c r="AM732" s="129" t="s">
        <v>2651</v>
      </c>
      <c r="AN732" s="129">
        <v>8.5000000000000006E-3</v>
      </c>
      <c r="AO732" s="129" t="s">
        <v>1022</v>
      </c>
      <c r="AP732" s="129">
        <v>3.8999999999999998E-3</v>
      </c>
      <c r="AQ732" s="129">
        <v>0.10730000000000001</v>
      </c>
      <c r="AR732" s="129">
        <v>4.8999999999999998E-3</v>
      </c>
      <c r="AS732" s="129" t="s">
        <v>2652</v>
      </c>
      <c r="AT732" s="129">
        <v>2.7300000000000001E-2</v>
      </c>
      <c r="AU732" s="129" t="s">
        <v>345</v>
      </c>
      <c r="AV732" s="129">
        <v>3.8E-3</v>
      </c>
      <c r="AW732" s="129">
        <v>5.1000000000000004E-3</v>
      </c>
      <c r="AX732" s="129">
        <v>8.9999999999999998E-4</v>
      </c>
      <c r="AY732" s="129" t="s">
        <v>215</v>
      </c>
      <c r="AZ732" s="129">
        <v>8.0000000000000004E-4</v>
      </c>
      <c r="BA732" s="129">
        <v>6.1000000000000004E-3</v>
      </c>
      <c r="BB732" s="129">
        <v>6.9999999999999999E-4</v>
      </c>
      <c r="BC732" s="129" t="s">
        <v>267</v>
      </c>
      <c r="BD732" s="129">
        <v>5.0000000000000001E-4</v>
      </c>
      <c r="BE732" s="129" t="s">
        <v>179</v>
      </c>
      <c r="BF732" s="129">
        <v>2.9999999999999997E-4</v>
      </c>
      <c r="BG732" s="129" t="s">
        <v>179</v>
      </c>
      <c r="BH732" s="129">
        <v>1E-4</v>
      </c>
      <c r="BI732" s="129" t="s">
        <v>516</v>
      </c>
      <c r="BJ732" s="129">
        <v>2.0000000000000001E-4</v>
      </c>
      <c r="BK732" s="129">
        <v>1.0800000000000001E-2</v>
      </c>
      <c r="BL732" s="129">
        <v>5.0000000000000001E-4</v>
      </c>
      <c r="BM732" s="129">
        <v>2.8999999999999998E-3</v>
      </c>
      <c r="BN732" s="129">
        <v>2.9999999999999997E-4</v>
      </c>
      <c r="BO732" s="129" t="s">
        <v>450</v>
      </c>
      <c r="BP732" s="129">
        <v>5.0000000000000001E-4</v>
      </c>
      <c r="BQ732" s="129" t="s">
        <v>179</v>
      </c>
      <c r="BR732" s="129">
        <v>2.9999999999999997E-4</v>
      </c>
      <c r="BS732" s="129" t="s">
        <v>179</v>
      </c>
      <c r="BT732" s="129">
        <v>2.9999999999999997E-4</v>
      </c>
      <c r="BU732" s="129" t="s">
        <v>179</v>
      </c>
      <c r="BV732" s="129">
        <v>6.9999999999999999E-4</v>
      </c>
      <c r="BW732" s="129" t="s">
        <v>18</v>
      </c>
      <c r="BX732" s="129"/>
      <c r="BY732" s="129" t="s">
        <v>179</v>
      </c>
      <c r="BZ732" s="129">
        <v>1.1000000000000001E-3</v>
      </c>
      <c r="CA732" s="129" t="s">
        <v>179</v>
      </c>
      <c r="CB732" s="129">
        <v>8.0000000000000004E-4</v>
      </c>
      <c r="CC732" s="129" t="s">
        <v>179</v>
      </c>
      <c r="CD732" s="129">
        <v>2E-3</v>
      </c>
      <c r="CE732" s="129" t="s">
        <v>179</v>
      </c>
      <c r="CF732" s="129">
        <v>2.3E-3</v>
      </c>
      <c r="CG732" s="129" t="s">
        <v>179</v>
      </c>
      <c r="CH732" s="129">
        <v>1E-4</v>
      </c>
      <c r="CI732" s="129" t="s">
        <v>179</v>
      </c>
      <c r="CJ732" s="129">
        <v>6.7000000000000002E-3</v>
      </c>
      <c r="CK732" s="129" t="s">
        <v>179</v>
      </c>
      <c r="CL732" s="129">
        <v>1.12E-2</v>
      </c>
      <c r="CM732" s="129" t="s">
        <v>179</v>
      </c>
      <c r="CN732" s="129">
        <v>3.0000000000000001E-3</v>
      </c>
      <c r="CO732" s="129" t="s">
        <v>179</v>
      </c>
      <c r="CP732" s="129">
        <v>8.9999999999999998E-4</v>
      </c>
      <c r="CQ732" s="129" t="s">
        <v>179</v>
      </c>
      <c r="CR732" s="129">
        <v>3.5000000000000001E-3</v>
      </c>
      <c r="CS732" s="129" t="s">
        <v>179</v>
      </c>
      <c r="CT732" s="129">
        <v>1.9E-3</v>
      </c>
      <c r="CU732" s="129" t="s">
        <v>18</v>
      </c>
      <c r="CV732" s="129"/>
      <c r="CW732" s="129" t="s">
        <v>179</v>
      </c>
      <c r="CX732" s="129">
        <v>5.9999999999999995E-4</v>
      </c>
      <c r="CY732" s="129" t="s">
        <v>179</v>
      </c>
      <c r="CZ732" s="129">
        <v>5.9999999999999995E-4</v>
      </c>
      <c r="DA732" s="129" t="s">
        <v>179</v>
      </c>
      <c r="DB732" s="129">
        <v>5.9999999999999995E-4</v>
      </c>
      <c r="DC732" s="129" t="s">
        <v>179</v>
      </c>
      <c r="DD732" s="129">
        <v>5.9999999999999995E-4</v>
      </c>
      <c r="DE732" s="129" t="s">
        <v>179</v>
      </c>
      <c r="DF732" s="129">
        <v>5.9999999999999995E-4</v>
      </c>
      <c r="DG732" s="129" t="s">
        <v>179</v>
      </c>
      <c r="DH732" s="129">
        <v>4.0000000000000002E-4</v>
      </c>
      <c r="DI732" s="129" t="s">
        <v>179</v>
      </c>
      <c r="DJ732" s="129">
        <v>2.9999999999999997E-4</v>
      </c>
      <c r="DK732" s="129" t="s">
        <v>2653</v>
      </c>
      <c r="DL732" s="129" t="s">
        <v>59</v>
      </c>
      <c r="DM732" s="129"/>
      <c r="DN732" s="129"/>
      <c r="DO732" s="130" t="s">
        <v>18</v>
      </c>
      <c r="DS732" s="129">
        <v>9</v>
      </c>
      <c r="DT732" s="129" t="s">
        <v>2654</v>
      </c>
      <c r="DW732" t="s">
        <v>5514</v>
      </c>
    </row>
    <row r="733" spans="1:127">
      <c r="A733" s="127">
        <v>553</v>
      </c>
      <c r="B733" s="128">
        <v>44762.9</v>
      </c>
      <c r="C733" s="129" t="s">
        <v>52</v>
      </c>
      <c r="D733" s="129">
        <v>0</v>
      </c>
      <c r="E733" s="129">
        <v>0</v>
      </c>
      <c r="F733" s="129">
        <v>0</v>
      </c>
      <c r="G733" s="129" t="s">
        <v>54</v>
      </c>
      <c r="H733" s="129" t="s">
        <v>55</v>
      </c>
      <c r="I733" s="129" t="s">
        <v>55</v>
      </c>
      <c r="J733" s="129" t="s">
        <v>55</v>
      </c>
      <c r="K733" s="129" t="s">
        <v>18</v>
      </c>
      <c r="L733" s="129">
        <v>90</v>
      </c>
      <c r="M733" s="129" t="s">
        <v>173</v>
      </c>
      <c r="N733" s="129">
        <v>0</v>
      </c>
      <c r="O733" s="129" t="s">
        <v>173</v>
      </c>
      <c r="P733" s="129">
        <v>0</v>
      </c>
      <c r="Q733" s="129" t="s">
        <v>173</v>
      </c>
      <c r="R733" s="129">
        <v>0</v>
      </c>
      <c r="S733" s="129">
        <v>2</v>
      </c>
      <c r="T733" s="129" t="s">
        <v>174</v>
      </c>
      <c r="U733" s="129">
        <v>4.8525</v>
      </c>
      <c r="V733" s="129">
        <v>0.68410000000000004</v>
      </c>
      <c r="W733" s="129" t="s">
        <v>2655</v>
      </c>
      <c r="X733" s="129">
        <v>0.32800000000000001</v>
      </c>
      <c r="Y733" s="129">
        <v>41.303199999999997</v>
      </c>
      <c r="Z733" s="129">
        <v>0.36890000000000001</v>
      </c>
      <c r="AA733" s="129" t="s">
        <v>552</v>
      </c>
      <c r="AB733" s="129">
        <v>1.5299999999999999E-2</v>
      </c>
      <c r="AC733" s="129" t="s">
        <v>179</v>
      </c>
      <c r="AD733" s="129">
        <v>8.6E-3</v>
      </c>
      <c r="AE733" s="129" t="s">
        <v>179</v>
      </c>
      <c r="AF733" s="129">
        <v>1.67E-2</v>
      </c>
      <c r="AG733" s="129">
        <v>0.1469</v>
      </c>
      <c r="AH733" s="129">
        <v>7.6E-3</v>
      </c>
      <c r="AI733" s="129">
        <v>7.6628999999999996</v>
      </c>
      <c r="AJ733" s="129">
        <v>3.2500000000000001E-2</v>
      </c>
      <c r="AK733" s="129">
        <v>0.77129999999999999</v>
      </c>
      <c r="AL733" s="129">
        <v>8.6E-3</v>
      </c>
      <c r="AM733" s="129" t="s">
        <v>1473</v>
      </c>
      <c r="AN733" s="129">
        <v>8.5000000000000006E-3</v>
      </c>
      <c r="AO733" s="129" t="s">
        <v>685</v>
      </c>
      <c r="AP733" s="129">
        <v>3.8E-3</v>
      </c>
      <c r="AQ733" s="129">
        <v>0.1166</v>
      </c>
      <c r="AR733" s="129">
        <v>5.1000000000000004E-3</v>
      </c>
      <c r="AS733" s="129" t="s">
        <v>2656</v>
      </c>
      <c r="AT733" s="129">
        <v>2.6200000000000001E-2</v>
      </c>
      <c r="AU733" s="129" t="s">
        <v>210</v>
      </c>
      <c r="AV733" s="129">
        <v>3.7000000000000002E-3</v>
      </c>
      <c r="AW733" s="129">
        <v>1.21E-2</v>
      </c>
      <c r="AX733" s="129">
        <v>1.1999999999999999E-3</v>
      </c>
      <c r="AY733" s="129" t="s">
        <v>301</v>
      </c>
      <c r="AZ733" s="129">
        <v>8.0000000000000004E-4</v>
      </c>
      <c r="BA733" s="129">
        <v>6.7999999999999996E-3</v>
      </c>
      <c r="BB733" s="129">
        <v>6.9999999999999999E-4</v>
      </c>
      <c r="BC733" s="129" t="s">
        <v>304</v>
      </c>
      <c r="BD733" s="129">
        <v>5.0000000000000001E-4</v>
      </c>
      <c r="BE733" s="129" t="s">
        <v>179</v>
      </c>
      <c r="BF733" s="129">
        <v>2.9999999999999997E-4</v>
      </c>
      <c r="BG733" s="129" t="s">
        <v>179</v>
      </c>
      <c r="BH733" s="129">
        <v>1E-4</v>
      </c>
      <c r="BI733" s="129" t="s">
        <v>246</v>
      </c>
      <c r="BJ733" s="129">
        <v>2.0000000000000001E-4</v>
      </c>
      <c r="BK733" s="129">
        <v>1.12E-2</v>
      </c>
      <c r="BL733" s="129">
        <v>5.0000000000000001E-4</v>
      </c>
      <c r="BM733" s="129">
        <v>3.3E-3</v>
      </c>
      <c r="BN733" s="129">
        <v>2.9999999999999997E-4</v>
      </c>
      <c r="BO733" s="129" t="s">
        <v>365</v>
      </c>
      <c r="BP733" s="129">
        <v>5.0000000000000001E-4</v>
      </c>
      <c r="BQ733" s="129" t="s">
        <v>179</v>
      </c>
      <c r="BR733" s="129">
        <v>2.9999999999999997E-4</v>
      </c>
      <c r="BS733" s="129" t="s">
        <v>179</v>
      </c>
      <c r="BT733" s="129">
        <v>4.0000000000000002E-4</v>
      </c>
      <c r="BU733" s="129" t="s">
        <v>179</v>
      </c>
      <c r="BV733" s="129">
        <v>6.9999999999999999E-4</v>
      </c>
      <c r="BW733" s="129" t="s">
        <v>179</v>
      </c>
      <c r="BX733" s="129">
        <v>8.9999999999999998E-4</v>
      </c>
      <c r="BY733" s="129" t="s">
        <v>179</v>
      </c>
      <c r="BZ733" s="129">
        <v>1.1000000000000001E-3</v>
      </c>
      <c r="CA733" s="129" t="s">
        <v>179</v>
      </c>
      <c r="CB733" s="129">
        <v>8.0000000000000004E-4</v>
      </c>
      <c r="CC733" s="129" t="s">
        <v>179</v>
      </c>
      <c r="CD733" s="129">
        <v>2E-3</v>
      </c>
      <c r="CE733" s="129" t="s">
        <v>179</v>
      </c>
      <c r="CF733" s="129">
        <v>2.3E-3</v>
      </c>
      <c r="CG733" s="129" t="s">
        <v>179</v>
      </c>
      <c r="CH733" s="129">
        <v>1E-4</v>
      </c>
      <c r="CI733" s="129" t="s">
        <v>179</v>
      </c>
      <c r="CJ733" s="129">
        <v>7.0000000000000001E-3</v>
      </c>
      <c r="CK733" s="129" t="s">
        <v>179</v>
      </c>
      <c r="CL733" s="129">
        <v>1.0800000000000001E-2</v>
      </c>
      <c r="CM733" s="129" t="s">
        <v>179</v>
      </c>
      <c r="CN733" s="129">
        <v>2.8999999999999998E-3</v>
      </c>
      <c r="CO733" s="129" t="s">
        <v>179</v>
      </c>
      <c r="CP733" s="129">
        <v>8.0000000000000004E-4</v>
      </c>
      <c r="CQ733" s="129" t="s">
        <v>179</v>
      </c>
      <c r="CR733" s="129">
        <v>3.2000000000000002E-3</v>
      </c>
      <c r="CS733" s="129" t="s">
        <v>179</v>
      </c>
      <c r="CT733" s="129">
        <v>1.8E-3</v>
      </c>
      <c r="CU733" s="129" t="s">
        <v>179</v>
      </c>
      <c r="CV733" s="129">
        <v>8.0000000000000004E-4</v>
      </c>
      <c r="CW733" s="129" t="s">
        <v>18</v>
      </c>
      <c r="CX733" s="129"/>
      <c r="CY733" s="129" t="s">
        <v>179</v>
      </c>
      <c r="CZ733" s="129">
        <v>5.0000000000000001E-4</v>
      </c>
      <c r="DA733" s="129" t="s">
        <v>179</v>
      </c>
      <c r="DB733" s="129">
        <v>5.0000000000000001E-4</v>
      </c>
      <c r="DC733" s="129" t="s">
        <v>179</v>
      </c>
      <c r="DD733" s="129">
        <v>5.0000000000000001E-4</v>
      </c>
      <c r="DE733" s="129" t="s">
        <v>179</v>
      </c>
      <c r="DF733" s="129">
        <v>5.9999999999999995E-4</v>
      </c>
      <c r="DG733" s="129" t="s">
        <v>179</v>
      </c>
      <c r="DH733" s="129">
        <v>4.0000000000000002E-4</v>
      </c>
      <c r="DI733" s="129" t="s">
        <v>179</v>
      </c>
      <c r="DJ733" s="129">
        <v>2.9999999999999997E-4</v>
      </c>
      <c r="DK733" s="129" t="s">
        <v>2653</v>
      </c>
      <c r="DL733" s="129" t="s">
        <v>59</v>
      </c>
      <c r="DM733" s="129"/>
      <c r="DN733" s="129"/>
      <c r="DO733" s="130" t="s">
        <v>18</v>
      </c>
      <c r="DS733" s="129">
        <v>36</v>
      </c>
      <c r="DT733" s="129" t="s">
        <v>5992</v>
      </c>
      <c r="DW733" t="s">
        <v>5515</v>
      </c>
    </row>
    <row r="734" spans="1:127">
      <c r="A734" s="127">
        <v>554</v>
      </c>
      <c r="B734" s="128">
        <v>44762.90347222222</v>
      </c>
      <c r="C734" s="129" t="s">
        <v>52</v>
      </c>
      <c r="D734" s="129">
        <v>0</v>
      </c>
      <c r="E734" s="129">
        <v>0</v>
      </c>
      <c r="F734" s="129">
        <v>0</v>
      </c>
      <c r="G734" s="129" t="s">
        <v>54</v>
      </c>
      <c r="H734" s="129" t="s">
        <v>55</v>
      </c>
      <c r="I734" s="129" t="s">
        <v>55</v>
      </c>
      <c r="J734" s="129" t="s">
        <v>55</v>
      </c>
      <c r="K734" s="129" t="s">
        <v>18</v>
      </c>
      <c r="L734" s="129">
        <v>90</v>
      </c>
      <c r="M734" s="129" t="s">
        <v>173</v>
      </c>
      <c r="N734" s="129">
        <v>0</v>
      </c>
      <c r="O734" s="129" t="s">
        <v>173</v>
      </c>
      <c r="P734" s="129">
        <v>0</v>
      </c>
      <c r="Q734" s="129" t="s">
        <v>173</v>
      </c>
      <c r="R734" s="129">
        <v>0</v>
      </c>
      <c r="S734" s="129">
        <v>2</v>
      </c>
      <c r="T734" s="129" t="s">
        <v>174</v>
      </c>
      <c r="U734" s="129">
        <v>3.4961000000000002</v>
      </c>
      <c r="V734" s="129">
        <v>0.63390000000000002</v>
      </c>
      <c r="W734" s="129" t="s">
        <v>2657</v>
      </c>
      <c r="X734" s="129">
        <v>0.33610000000000001</v>
      </c>
      <c r="Y734" s="129">
        <v>39.391599999999997</v>
      </c>
      <c r="Z734" s="129">
        <v>0.35649999999999998</v>
      </c>
      <c r="AA734" s="129" t="s">
        <v>293</v>
      </c>
      <c r="AB734" s="129">
        <v>1.5100000000000001E-2</v>
      </c>
      <c r="AC734" s="129" t="s">
        <v>179</v>
      </c>
      <c r="AD734" s="129">
        <v>8.5000000000000006E-3</v>
      </c>
      <c r="AE734" s="129" t="s">
        <v>179</v>
      </c>
      <c r="AF734" s="129">
        <v>1.6500000000000001E-2</v>
      </c>
      <c r="AG734" s="129">
        <v>0.1216</v>
      </c>
      <c r="AH734" s="129">
        <v>7.0000000000000001E-3</v>
      </c>
      <c r="AI734" s="129">
        <v>7.7618</v>
      </c>
      <c r="AJ734" s="129">
        <v>3.2500000000000001E-2</v>
      </c>
      <c r="AK734" s="129">
        <v>0.66839999999999999</v>
      </c>
      <c r="AL734" s="129">
        <v>8.0999999999999996E-3</v>
      </c>
      <c r="AM734" s="129" t="s">
        <v>1367</v>
      </c>
      <c r="AN734" s="129">
        <v>8.3000000000000001E-3</v>
      </c>
      <c r="AO734" s="129" t="s">
        <v>364</v>
      </c>
      <c r="AP734" s="129">
        <v>3.5000000000000001E-3</v>
      </c>
      <c r="AQ734" s="129">
        <v>9.4100000000000003E-2</v>
      </c>
      <c r="AR734" s="129">
        <v>4.4999999999999997E-3</v>
      </c>
      <c r="AS734" s="129" t="s">
        <v>2658</v>
      </c>
      <c r="AT734" s="129">
        <v>2.2700000000000001E-2</v>
      </c>
      <c r="AU734" s="129" t="s">
        <v>316</v>
      </c>
      <c r="AV734" s="129">
        <v>3.3E-3</v>
      </c>
      <c r="AW734" s="129">
        <v>1.67E-2</v>
      </c>
      <c r="AX734" s="129">
        <v>1.2999999999999999E-3</v>
      </c>
      <c r="AY734" s="129" t="s">
        <v>230</v>
      </c>
      <c r="AZ734" s="129">
        <v>8.0000000000000004E-4</v>
      </c>
      <c r="BA734" s="129">
        <v>5.0000000000000001E-3</v>
      </c>
      <c r="BB734" s="129">
        <v>5.9999999999999995E-4</v>
      </c>
      <c r="BC734" s="129" t="s">
        <v>285</v>
      </c>
      <c r="BD734" s="129">
        <v>5.0000000000000001E-4</v>
      </c>
      <c r="BE734" s="129" t="s">
        <v>179</v>
      </c>
      <c r="BF734" s="129">
        <v>2.9999999999999997E-4</v>
      </c>
      <c r="BG734" s="129" t="s">
        <v>179</v>
      </c>
      <c r="BH734" s="129">
        <v>1E-4</v>
      </c>
      <c r="BI734" s="129" t="s">
        <v>246</v>
      </c>
      <c r="BJ734" s="129">
        <v>2.0000000000000001E-4</v>
      </c>
      <c r="BK734" s="129">
        <v>1.26E-2</v>
      </c>
      <c r="BL734" s="129">
        <v>5.0000000000000001E-4</v>
      </c>
      <c r="BM734" s="129">
        <v>2.8E-3</v>
      </c>
      <c r="BN734" s="129">
        <v>2.9999999999999997E-4</v>
      </c>
      <c r="BO734" s="129" t="s">
        <v>363</v>
      </c>
      <c r="BP734" s="129">
        <v>5.9999999999999995E-4</v>
      </c>
      <c r="BQ734" s="129" t="s">
        <v>179</v>
      </c>
      <c r="BR734" s="129">
        <v>2.9999999999999997E-4</v>
      </c>
      <c r="BS734" s="129" t="s">
        <v>179</v>
      </c>
      <c r="BT734" s="129">
        <v>4.0000000000000002E-4</v>
      </c>
      <c r="BU734" s="129" t="s">
        <v>179</v>
      </c>
      <c r="BV734" s="129">
        <v>6.9999999999999999E-4</v>
      </c>
      <c r="BW734" s="129" t="s">
        <v>18</v>
      </c>
      <c r="BX734" s="129"/>
      <c r="BY734" s="129" t="s">
        <v>179</v>
      </c>
      <c r="BZ734" s="129">
        <v>1.1000000000000001E-3</v>
      </c>
      <c r="CA734" s="129" t="s">
        <v>179</v>
      </c>
      <c r="CB734" s="129">
        <v>8.0000000000000004E-4</v>
      </c>
      <c r="CC734" s="129" t="s">
        <v>179</v>
      </c>
      <c r="CD734" s="129">
        <v>2E-3</v>
      </c>
      <c r="CE734" s="129" t="s">
        <v>179</v>
      </c>
      <c r="CF734" s="129">
        <v>2.3E-3</v>
      </c>
      <c r="CG734" s="129" t="s">
        <v>216</v>
      </c>
      <c r="CH734" s="129">
        <v>1E-4</v>
      </c>
      <c r="CI734" s="129" t="s">
        <v>179</v>
      </c>
      <c r="CJ734" s="129">
        <v>6.8999999999999999E-3</v>
      </c>
      <c r="CK734" s="129" t="s">
        <v>179</v>
      </c>
      <c r="CL734" s="129">
        <v>1.0500000000000001E-2</v>
      </c>
      <c r="CM734" s="129" t="s">
        <v>179</v>
      </c>
      <c r="CN734" s="129">
        <v>4.1000000000000003E-3</v>
      </c>
      <c r="CO734" s="129" t="s">
        <v>179</v>
      </c>
      <c r="CP734" s="129">
        <v>8.9999999999999998E-4</v>
      </c>
      <c r="CQ734" s="129" t="s">
        <v>179</v>
      </c>
      <c r="CR734" s="129">
        <v>3.0999999999999999E-3</v>
      </c>
      <c r="CS734" s="129" t="s">
        <v>179</v>
      </c>
      <c r="CT734" s="129">
        <v>1.8E-3</v>
      </c>
      <c r="CU734" s="129" t="s">
        <v>18</v>
      </c>
      <c r="CV734" s="129"/>
      <c r="CW734" s="129" t="s">
        <v>18</v>
      </c>
      <c r="CX734" s="129"/>
      <c r="CY734" s="129" t="s">
        <v>179</v>
      </c>
      <c r="CZ734" s="129">
        <v>5.9999999999999995E-4</v>
      </c>
      <c r="DA734" s="129" t="s">
        <v>179</v>
      </c>
      <c r="DB734" s="129">
        <v>5.0000000000000001E-4</v>
      </c>
      <c r="DC734" s="129" t="s">
        <v>179</v>
      </c>
      <c r="DD734" s="129">
        <v>5.0000000000000001E-4</v>
      </c>
      <c r="DE734" s="129" t="s">
        <v>179</v>
      </c>
      <c r="DF734" s="129">
        <v>5.9999999999999995E-4</v>
      </c>
      <c r="DG734" s="129" t="s">
        <v>179</v>
      </c>
      <c r="DH734" s="129">
        <v>4.0000000000000002E-4</v>
      </c>
      <c r="DI734" s="129" t="s">
        <v>179</v>
      </c>
      <c r="DJ734" s="129">
        <v>4.0000000000000002E-4</v>
      </c>
      <c r="DK734" s="129" t="s">
        <v>2653</v>
      </c>
      <c r="DL734" s="129" t="s">
        <v>59</v>
      </c>
      <c r="DM734" s="129"/>
      <c r="DN734" s="129"/>
      <c r="DO734" s="130" t="s">
        <v>18</v>
      </c>
      <c r="DS734" s="129">
        <v>65</v>
      </c>
      <c r="DT734" s="129" t="s">
        <v>5980</v>
      </c>
      <c r="DW734" t="s">
        <v>5516</v>
      </c>
    </row>
    <row r="735" spans="1:127">
      <c r="A735" s="127">
        <v>555</v>
      </c>
      <c r="B735" s="128">
        <v>44762.910416666666</v>
      </c>
      <c r="C735" s="129" t="s">
        <v>52</v>
      </c>
      <c r="D735" s="129">
        <v>0</v>
      </c>
      <c r="E735" s="129">
        <v>0</v>
      </c>
      <c r="F735" s="129">
        <v>0</v>
      </c>
      <c r="G735" s="129" t="s">
        <v>54</v>
      </c>
      <c r="H735" s="129" t="s">
        <v>55</v>
      </c>
      <c r="I735" s="129" t="s">
        <v>55</v>
      </c>
      <c r="J735" s="129" t="s">
        <v>55</v>
      </c>
      <c r="K735" s="129" t="s">
        <v>18</v>
      </c>
      <c r="L735" s="129">
        <v>90</v>
      </c>
      <c r="M735" s="129" t="s">
        <v>173</v>
      </c>
      <c r="N735" s="129">
        <v>0</v>
      </c>
      <c r="O735" s="129" t="s">
        <v>173</v>
      </c>
      <c r="P735" s="129">
        <v>0</v>
      </c>
      <c r="Q735" s="129" t="s">
        <v>173</v>
      </c>
      <c r="R735" s="129">
        <v>0</v>
      </c>
      <c r="S735" s="129">
        <v>2</v>
      </c>
      <c r="T735" s="129" t="s">
        <v>174</v>
      </c>
      <c r="U735" s="129">
        <v>3.5893999999999999</v>
      </c>
      <c r="V735" s="129">
        <v>0.65</v>
      </c>
      <c r="W735" s="129" t="s">
        <v>2659</v>
      </c>
      <c r="X735" s="129">
        <v>0.34350000000000003</v>
      </c>
      <c r="Y735" s="129">
        <v>40.3249</v>
      </c>
      <c r="Z735" s="129">
        <v>0.36270000000000002</v>
      </c>
      <c r="AA735" s="129" t="s">
        <v>2660</v>
      </c>
      <c r="AB735" s="129">
        <v>1.5299999999999999E-2</v>
      </c>
      <c r="AC735" s="129" t="s">
        <v>179</v>
      </c>
      <c r="AD735" s="129">
        <v>8.6999999999999994E-3</v>
      </c>
      <c r="AE735" s="129" t="s">
        <v>179</v>
      </c>
      <c r="AF735" s="129">
        <v>1.7299999999999999E-2</v>
      </c>
      <c r="AG735" s="129">
        <v>0.1133</v>
      </c>
      <c r="AH735" s="129">
        <v>7.1999999999999998E-3</v>
      </c>
      <c r="AI735" s="129">
        <v>8.0579999999999998</v>
      </c>
      <c r="AJ735" s="129">
        <v>3.3300000000000003E-2</v>
      </c>
      <c r="AK735" s="129">
        <v>0.63490000000000002</v>
      </c>
      <c r="AL735" s="129">
        <v>8.0000000000000002E-3</v>
      </c>
      <c r="AM735" s="129" t="s">
        <v>629</v>
      </c>
      <c r="AN735" s="129">
        <v>8.3000000000000001E-3</v>
      </c>
      <c r="AO735" s="129" t="s">
        <v>1834</v>
      </c>
      <c r="AP735" s="129">
        <v>3.7000000000000002E-3</v>
      </c>
      <c r="AQ735" s="129">
        <v>9.9599999999999994E-2</v>
      </c>
      <c r="AR735" s="129">
        <v>4.7000000000000002E-3</v>
      </c>
      <c r="AS735" s="129" t="s">
        <v>2661</v>
      </c>
      <c r="AT735" s="129">
        <v>2.41E-2</v>
      </c>
      <c r="AU735" s="129" t="s">
        <v>228</v>
      </c>
      <c r="AV735" s="129">
        <v>3.5000000000000001E-3</v>
      </c>
      <c r="AW735" s="129">
        <v>5.4000000000000003E-3</v>
      </c>
      <c r="AX735" s="129">
        <v>8.9999999999999998E-4</v>
      </c>
      <c r="AY735" s="129" t="s">
        <v>464</v>
      </c>
      <c r="AZ735" s="129">
        <v>6.9999999999999999E-4</v>
      </c>
      <c r="BA735" s="129">
        <v>5.5999999999999999E-3</v>
      </c>
      <c r="BB735" s="129">
        <v>5.9999999999999995E-4</v>
      </c>
      <c r="BC735" s="129" t="s">
        <v>267</v>
      </c>
      <c r="BD735" s="129">
        <v>5.0000000000000001E-4</v>
      </c>
      <c r="BE735" s="129" t="s">
        <v>179</v>
      </c>
      <c r="BF735" s="129">
        <v>2.9999999999999997E-4</v>
      </c>
      <c r="BG735" s="129" t="s">
        <v>179</v>
      </c>
      <c r="BH735" s="129">
        <v>1E-4</v>
      </c>
      <c r="BI735" s="129" t="s">
        <v>516</v>
      </c>
      <c r="BJ735" s="129">
        <v>2.0000000000000001E-4</v>
      </c>
      <c r="BK735" s="129">
        <v>1.11E-2</v>
      </c>
      <c r="BL735" s="129">
        <v>5.0000000000000001E-4</v>
      </c>
      <c r="BM735" s="129">
        <v>2.3999999999999998E-3</v>
      </c>
      <c r="BN735" s="129">
        <v>2.9999999999999997E-4</v>
      </c>
      <c r="BO735" s="129" t="s">
        <v>266</v>
      </c>
      <c r="BP735" s="129">
        <v>5.0000000000000001E-4</v>
      </c>
      <c r="BQ735" s="129" t="s">
        <v>179</v>
      </c>
      <c r="BR735" s="129">
        <v>2.9999999999999997E-4</v>
      </c>
      <c r="BS735" s="129" t="s">
        <v>179</v>
      </c>
      <c r="BT735" s="129">
        <v>2.9999999999999997E-4</v>
      </c>
      <c r="BU735" s="129" t="s">
        <v>179</v>
      </c>
      <c r="BV735" s="129">
        <v>6.9999999999999999E-4</v>
      </c>
      <c r="BW735" s="129" t="s">
        <v>18</v>
      </c>
      <c r="BX735" s="129"/>
      <c r="BY735" s="129" t="s">
        <v>179</v>
      </c>
      <c r="BZ735" s="129">
        <v>1.1000000000000001E-3</v>
      </c>
      <c r="CA735" s="129" t="s">
        <v>179</v>
      </c>
      <c r="CB735" s="129">
        <v>8.0000000000000004E-4</v>
      </c>
      <c r="CC735" s="129" t="s">
        <v>179</v>
      </c>
      <c r="CD735" s="129">
        <v>2E-3</v>
      </c>
      <c r="CE735" s="129" t="s">
        <v>179</v>
      </c>
      <c r="CF735" s="129">
        <v>2.2000000000000001E-3</v>
      </c>
      <c r="CG735" s="129" t="s">
        <v>179</v>
      </c>
      <c r="CH735" s="129">
        <v>1E-4</v>
      </c>
      <c r="CI735" s="129" t="s">
        <v>179</v>
      </c>
      <c r="CJ735" s="129">
        <v>7.0000000000000001E-3</v>
      </c>
      <c r="CK735" s="129" t="s">
        <v>179</v>
      </c>
      <c r="CL735" s="129">
        <v>1.09E-2</v>
      </c>
      <c r="CM735" s="129" t="s">
        <v>179</v>
      </c>
      <c r="CN735" s="129">
        <v>3.8999999999999998E-3</v>
      </c>
      <c r="CO735" s="129" t="s">
        <v>179</v>
      </c>
      <c r="CP735" s="129">
        <v>8.0000000000000004E-4</v>
      </c>
      <c r="CQ735" s="129" t="s">
        <v>179</v>
      </c>
      <c r="CR735" s="129">
        <v>3.3E-3</v>
      </c>
      <c r="CS735" s="129" t="s">
        <v>179</v>
      </c>
      <c r="CT735" s="129">
        <v>1.9E-3</v>
      </c>
      <c r="CU735" s="129" t="s">
        <v>179</v>
      </c>
      <c r="CV735" s="129">
        <v>8.0000000000000004E-4</v>
      </c>
      <c r="CW735" s="129" t="s">
        <v>18</v>
      </c>
      <c r="CX735" s="129"/>
      <c r="CY735" s="129" t="s">
        <v>179</v>
      </c>
      <c r="CZ735" s="129">
        <v>5.9999999999999995E-4</v>
      </c>
      <c r="DA735" s="129" t="s">
        <v>179</v>
      </c>
      <c r="DB735" s="129">
        <v>5.9999999999999995E-4</v>
      </c>
      <c r="DC735" s="129" t="s">
        <v>179</v>
      </c>
      <c r="DD735" s="129">
        <v>5.9999999999999995E-4</v>
      </c>
      <c r="DE735" s="129" t="s">
        <v>179</v>
      </c>
      <c r="DF735" s="129">
        <v>5.9999999999999995E-4</v>
      </c>
      <c r="DG735" s="129" t="s">
        <v>179</v>
      </c>
      <c r="DH735" s="129">
        <v>4.0000000000000002E-4</v>
      </c>
      <c r="DI735" s="129" t="s">
        <v>179</v>
      </c>
      <c r="DJ735" s="129">
        <v>2.9999999999999997E-4</v>
      </c>
      <c r="DK735" s="129" t="s">
        <v>2653</v>
      </c>
      <c r="DL735" s="129" t="s">
        <v>59</v>
      </c>
      <c r="DM735" s="129"/>
      <c r="DN735" s="129"/>
      <c r="DO735" s="130" t="s">
        <v>18</v>
      </c>
      <c r="DS735" s="129">
        <v>73</v>
      </c>
      <c r="DT735" s="129" t="s">
        <v>5993</v>
      </c>
      <c r="DW735" t="s">
        <v>5517</v>
      </c>
    </row>
    <row r="736" spans="1:127">
      <c r="A736" s="127">
        <v>556</v>
      </c>
      <c r="B736" s="128">
        <v>44762.918055555558</v>
      </c>
      <c r="C736" s="129" t="s">
        <v>52</v>
      </c>
      <c r="D736" s="129">
        <v>0</v>
      </c>
      <c r="E736" s="129">
        <v>0</v>
      </c>
      <c r="F736" s="129">
        <v>0</v>
      </c>
      <c r="G736" s="129" t="s">
        <v>54</v>
      </c>
      <c r="H736" s="129" t="s">
        <v>55</v>
      </c>
      <c r="I736" s="129" t="s">
        <v>55</v>
      </c>
      <c r="J736" s="129" t="s">
        <v>55</v>
      </c>
      <c r="K736" s="129" t="s">
        <v>18</v>
      </c>
      <c r="L736" s="129">
        <v>90</v>
      </c>
      <c r="M736" s="129" t="s">
        <v>173</v>
      </c>
      <c r="N736" s="129">
        <v>0</v>
      </c>
      <c r="O736" s="129" t="s">
        <v>173</v>
      </c>
      <c r="P736" s="129">
        <v>0</v>
      </c>
      <c r="Q736" s="129" t="s">
        <v>173</v>
      </c>
      <c r="R736" s="129">
        <v>0</v>
      </c>
      <c r="S736" s="129">
        <v>2</v>
      </c>
      <c r="T736" s="129" t="s">
        <v>174</v>
      </c>
      <c r="U736" s="129">
        <v>5.1058000000000003</v>
      </c>
      <c r="V736" s="129">
        <v>0.69810000000000005</v>
      </c>
      <c r="W736" s="129" t="s">
        <v>2662</v>
      </c>
      <c r="X736" s="129">
        <v>0.33260000000000001</v>
      </c>
      <c r="Y736" s="129">
        <v>40.936500000000002</v>
      </c>
      <c r="Z736" s="129">
        <v>0.36859999999999998</v>
      </c>
      <c r="AA736" s="129" t="s">
        <v>1412</v>
      </c>
      <c r="AB736" s="129">
        <v>1.5299999999999999E-2</v>
      </c>
      <c r="AC736" s="129" t="s">
        <v>179</v>
      </c>
      <c r="AD736" s="129">
        <v>9.1999999999999998E-3</v>
      </c>
      <c r="AE736" s="129" t="s">
        <v>179</v>
      </c>
      <c r="AF736" s="129">
        <v>1.77E-2</v>
      </c>
      <c r="AG736" s="129">
        <v>0.18629999999999999</v>
      </c>
      <c r="AH736" s="129">
        <v>8.2000000000000007E-3</v>
      </c>
      <c r="AI736" s="129">
        <v>7.7511999999999999</v>
      </c>
      <c r="AJ736" s="129">
        <v>3.2800000000000003E-2</v>
      </c>
      <c r="AK736" s="129">
        <v>0.71889999999999998</v>
      </c>
      <c r="AL736" s="129">
        <v>8.3999999999999995E-3</v>
      </c>
      <c r="AM736" s="129" t="s">
        <v>326</v>
      </c>
      <c r="AN736" s="129">
        <v>8.3999999999999995E-3</v>
      </c>
      <c r="AO736" s="129" t="s">
        <v>283</v>
      </c>
      <c r="AP736" s="129">
        <v>4.0000000000000001E-3</v>
      </c>
      <c r="AQ736" s="129">
        <v>0.1245</v>
      </c>
      <c r="AR736" s="129">
        <v>5.1999999999999998E-3</v>
      </c>
      <c r="AS736" s="129" t="s">
        <v>2663</v>
      </c>
      <c r="AT736" s="129">
        <v>2.7300000000000001E-2</v>
      </c>
      <c r="AU736" s="129" t="s">
        <v>190</v>
      </c>
      <c r="AV736" s="129">
        <v>3.8999999999999998E-3</v>
      </c>
      <c r="AW736" s="129">
        <v>5.5999999999999999E-3</v>
      </c>
      <c r="AX736" s="129">
        <v>8.9999999999999998E-4</v>
      </c>
      <c r="AY736" s="129" t="s">
        <v>537</v>
      </c>
      <c r="AZ736" s="129">
        <v>6.9999999999999999E-4</v>
      </c>
      <c r="BA736" s="129">
        <v>6.4999999999999997E-3</v>
      </c>
      <c r="BB736" s="129">
        <v>6.9999999999999999E-4</v>
      </c>
      <c r="BC736" s="129" t="s">
        <v>285</v>
      </c>
      <c r="BD736" s="129">
        <v>5.0000000000000001E-4</v>
      </c>
      <c r="BE736" s="129" t="s">
        <v>179</v>
      </c>
      <c r="BF736" s="129">
        <v>2.9999999999999997E-4</v>
      </c>
      <c r="BG736" s="129" t="s">
        <v>179</v>
      </c>
      <c r="BH736" s="129">
        <v>1E-4</v>
      </c>
      <c r="BI736" s="129" t="s">
        <v>516</v>
      </c>
      <c r="BJ736" s="129">
        <v>2.0000000000000001E-4</v>
      </c>
      <c r="BK736" s="129">
        <v>1.01E-2</v>
      </c>
      <c r="BL736" s="129">
        <v>5.0000000000000001E-4</v>
      </c>
      <c r="BM736" s="129">
        <v>2.7000000000000001E-3</v>
      </c>
      <c r="BN736" s="129">
        <v>2.9999999999999997E-4</v>
      </c>
      <c r="BO736" s="129" t="s">
        <v>248</v>
      </c>
      <c r="BP736" s="129">
        <v>5.0000000000000001E-4</v>
      </c>
      <c r="BQ736" s="129" t="s">
        <v>179</v>
      </c>
      <c r="BR736" s="129">
        <v>2.9999999999999997E-4</v>
      </c>
      <c r="BS736" s="129" t="s">
        <v>179</v>
      </c>
      <c r="BT736" s="129">
        <v>4.0000000000000002E-4</v>
      </c>
      <c r="BU736" s="129" t="s">
        <v>179</v>
      </c>
      <c r="BV736" s="129">
        <v>6.9999999999999999E-4</v>
      </c>
      <c r="BW736" s="129" t="s">
        <v>179</v>
      </c>
      <c r="BX736" s="129">
        <v>8.0000000000000004E-4</v>
      </c>
      <c r="BY736" s="129" t="s">
        <v>18</v>
      </c>
      <c r="BZ736" s="129"/>
      <c r="CA736" s="129" t="s">
        <v>179</v>
      </c>
      <c r="CB736" s="129">
        <v>8.0000000000000004E-4</v>
      </c>
      <c r="CC736" s="129" t="s">
        <v>179</v>
      </c>
      <c r="CD736" s="129">
        <v>2.0999999999999999E-3</v>
      </c>
      <c r="CE736" s="129" t="s">
        <v>179</v>
      </c>
      <c r="CF736" s="129">
        <v>2.3E-3</v>
      </c>
      <c r="CG736" s="129" t="s">
        <v>179</v>
      </c>
      <c r="CH736" s="129">
        <v>1E-4</v>
      </c>
      <c r="CI736" s="129" t="s">
        <v>179</v>
      </c>
      <c r="CJ736" s="129">
        <v>7.1000000000000004E-3</v>
      </c>
      <c r="CK736" s="129" t="s">
        <v>179</v>
      </c>
      <c r="CL736" s="129">
        <v>1.14E-2</v>
      </c>
      <c r="CM736" s="129" t="s">
        <v>179</v>
      </c>
      <c r="CN736" s="129">
        <v>3.3E-3</v>
      </c>
      <c r="CO736" s="129" t="s">
        <v>179</v>
      </c>
      <c r="CP736" s="129">
        <v>8.0000000000000004E-4</v>
      </c>
      <c r="CQ736" s="129" t="s">
        <v>179</v>
      </c>
      <c r="CR736" s="129">
        <v>3.0999999999999999E-3</v>
      </c>
      <c r="CS736" s="129" t="s">
        <v>179</v>
      </c>
      <c r="CT736" s="129">
        <v>1.9E-3</v>
      </c>
      <c r="CU736" s="129" t="s">
        <v>18</v>
      </c>
      <c r="CV736" s="129"/>
      <c r="CW736" s="129" t="s">
        <v>18</v>
      </c>
      <c r="CX736" s="129"/>
      <c r="CY736" s="129" t="s">
        <v>179</v>
      </c>
      <c r="CZ736" s="129">
        <v>5.9999999999999995E-4</v>
      </c>
      <c r="DA736" s="129" t="s">
        <v>179</v>
      </c>
      <c r="DB736" s="129">
        <v>5.9999999999999995E-4</v>
      </c>
      <c r="DC736" s="129" t="s">
        <v>179</v>
      </c>
      <c r="DD736" s="129">
        <v>5.9999999999999995E-4</v>
      </c>
      <c r="DE736" s="129" t="s">
        <v>179</v>
      </c>
      <c r="DF736" s="129">
        <v>5.9999999999999995E-4</v>
      </c>
      <c r="DG736" s="129" t="s">
        <v>179</v>
      </c>
      <c r="DH736" s="129">
        <v>4.0000000000000002E-4</v>
      </c>
      <c r="DI736" s="129" t="s">
        <v>179</v>
      </c>
      <c r="DJ736" s="129">
        <v>2.9999999999999997E-4</v>
      </c>
      <c r="DK736" s="129" t="s">
        <v>2653</v>
      </c>
      <c r="DL736" s="129" t="s">
        <v>59</v>
      </c>
      <c r="DM736" s="129"/>
      <c r="DN736" s="129"/>
      <c r="DO736" s="130" t="s">
        <v>18</v>
      </c>
      <c r="DS736" s="129">
        <v>82</v>
      </c>
      <c r="DT736" s="129" t="s">
        <v>2664</v>
      </c>
      <c r="DW736" t="s">
        <v>5518</v>
      </c>
    </row>
    <row r="737" spans="1:127">
      <c r="A737" s="127">
        <v>557</v>
      </c>
      <c r="B737" s="128">
        <v>44762.921527777777</v>
      </c>
      <c r="C737" s="129" t="s">
        <v>52</v>
      </c>
      <c r="D737" s="129">
        <v>0</v>
      </c>
      <c r="E737" s="129">
        <v>0</v>
      </c>
      <c r="F737" s="129">
        <v>0</v>
      </c>
      <c r="G737" s="129" t="s">
        <v>54</v>
      </c>
      <c r="H737" s="129" t="s">
        <v>55</v>
      </c>
      <c r="I737" s="129" t="s">
        <v>55</v>
      </c>
      <c r="J737" s="129" t="s">
        <v>55</v>
      </c>
      <c r="K737" s="129" t="s">
        <v>18</v>
      </c>
      <c r="L737" s="129">
        <v>90</v>
      </c>
      <c r="M737" s="129" t="s">
        <v>173</v>
      </c>
      <c r="N737" s="129">
        <v>0</v>
      </c>
      <c r="O737" s="129" t="s">
        <v>173</v>
      </c>
      <c r="P737" s="129">
        <v>0</v>
      </c>
      <c r="Q737" s="129" t="s">
        <v>173</v>
      </c>
      <c r="R737" s="129">
        <v>0</v>
      </c>
      <c r="S737" s="129">
        <v>2</v>
      </c>
      <c r="T737" s="129" t="s">
        <v>174</v>
      </c>
      <c r="U737" s="129">
        <v>4.6215999999999999</v>
      </c>
      <c r="V737" s="129">
        <v>0.68469999999999998</v>
      </c>
      <c r="W737" s="129" t="s">
        <v>2665</v>
      </c>
      <c r="X737" s="129">
        <v>0.32640000000000002</v>
      </c>
      <c r="Y737" s="129">
        <v>40.113399999999999</v>
      </c>
      <c r="Z737" s="129">
        <v>0.36349999999999999</v>
      </c>
      <c r="AA737" s="129" t="s">
        <v>1581</v>
      </c>
      <c r="AB737" s="129">
        <v>1.5800000000000002E-2</v>
      </c>
      <c r="AC737" s="129" t="s">
        <v>179</v>
      </c>
      <c r="AD737" s="129">
        <v>9.4000000000000004E-3</v>
      </c>
      <c r="AE737" s="129" t="s">
        <v>179</v>
      </c>
      <c r="AF737" s="129">
        <v>1.7399999999999999E-2</v>
      </c>
      <c r="AG737" s="129">
        <v>7.7399999999999997E-2</v>
      </c>
      <c r="AH737" s="129">
        <v>6.7999999999999996E-3</v>
      </c>
      <c r="AI737" s="129">
        <v>7.8391000000000002</v>
      </c>
      <c r="AJ737" s="129">
        <v>3.3000000000000002E-2</v>
      </c>
      <c r="AK737" s="129">
        <v>0.73680000000000001</v>
      </c>
      <c r="AL737" s="129">
        <v>8.5000000000000006E-3</v>
      </c>
      <c r="AM737" s="129" t="s">
        <v>981</v>
      </c>
      <c r="AN737" s="129">
        <v>8.3999999999999995E-3</v>
      </c>
      <c r="AO737" s="129" t="s">
        <v>678</v>
      </c>
      <c r="AP737" s="129">
        <v>4.0000000000000001E-3</v>
      </c>
      <c r="AQ737" s="129">
        <v>0.1255</v>
      </c>
      <c r="AR737" s="129">
        <v>5.3E-3</v>
      </c>
      <c r="AS737" s="129" t="s">
        <v>2666</v>
      </c>
      <c r="AT737" s="129">
        <v>2.7199999999999998E-2</v>
      </c>
      <c r="AU737" s="129" t="s">
        <v>614</v>
      </c>
      <c r="AV737" s="129">
        <v>3.8E-3</v>
      </c>
      <c r="AW737" s="129">
        <v>7.1000000000000004E-3</v>
      </c>
      <c r="AX737" s="129">
        <v>1E-3</v>
      </c>
      <c r="AY737" s="129" t="s">
        <v>345</v>
      </c>
      <c r="AZ737" s="129">
        <v>6.9999999999999999E-4</v>
      </c>
      <c r="BA737" s="129">
        <v>6.3E-3</v>
      </c>
      <c r="BB737" s="129">
        <v>6.9999999999999999E-4</v>
      </c>
      <c r="BC737" s="129" t="s">
        <v>191</v>
      </c>
      <c r="BD737" s="129">
        <v>5.0000000000000001E-4</v>
      </c>
      <c r="BE737" s="129" t="s">
        <v>179</v>
      </c>
      <c r="BF737" s="129">
        <v>2.9999999999999997E-4</v>
      </c>
      <c r="BG737" s="129" t="s">
        <v>179</v>
      </c>
      <c r="BH737" s="129">
        <v>1E-4</v>
      </c>
      <c r="BI737" s="129" t="s">
        <v>179</v>
      </c>
      <c r="BJ737" s="129">
        <v>2.0000000000000001E-4</v>
      </c>
      <c r="BK737" s="129">
        <v>1.0800000000000001E-2</v>
      </c>
      <c r="BL737" s="129">
        <v>5.0000000000000001E-4</v>
      </c>
      <c r="BM737" s="129">
        <v>2.8999999999999998E-3</v>
      </c>
      <c r="BN737" s="129">
        <v>2.9999999999999997E-4</v>
      </c>
      <c r="BO737" s="129" t="s">
        <v>248</v>
      </c>
      <c r="BP737" s="129">
        <v>5.0000000000000001E-4</v>
      </c>
      <c r="BQ737" s="129" t="s">
        <v>179</v>
      </c>
      <c r="BR737" s="129">
        <v>2.9999999999999997E-4</v>
      </c>
      <c r="BS737" s="129" t="s">
        <v>179</v>
      </c>
      <c r="BT737" s="129">
        <v>4.0000000000000002E-4</v>
      </c>
      <c r="BU737" s="129" t="s">
        <v>179</v>
      </c>
      <c r="BV737" s="129">
        <v>5.9999999999999995E-4</v>
      </c>
      <c r="BW737" s="129" t="s">
        <v>18</v>
      </c>
      <c r="BX737" s="129"/>
      <c r="BY737" s="129" t="s">
        <v>18</v>
      </c>
      <c r="BZ737" s="129"/>
      <c r="CA737" s="129" t="s">
        <v>179</v>
      </c>
      <c r="CB737" s="129">
        <v>8.0000000000000004E-4</v>
      </c>
      <c r="CC737" s="129" t="s">
        <v>179</v>
      </c>
      <c r="CD737" s="129">
        <v>2E-3</v>
      </c>
      <c r="CE737" s="129" t="s">
        <v>179</v>
      </c>
      <c r="CF737" s="129">
        <v>2.3E-3</v>
      </c>
      <c r="CG737" s="129" t="s">
        <v>179</v>
      </c>
      <c r="CH737" s="129">
        <v>1E-4</v>
      </c>
      <c r="CI737" s="129" t="s">
        <v>179</v>
      </c>
      <c r="CJ737" s="129">
        <v>7.1000000000000004E-3</v>
      </c>
      <c r="CK737" s="129" t="s">
        <v>179</v>
      </c>
      <c r="CL737" s="129">
        <v>1.12E-2</v>
      </c>
      <c r="CM737" s="129" t="s">
        <v>179</v>
      </c>
      <c r="CN737" s="129">
        <v>3.5999999999999999E-3</v>
      </c>
      <c r="CO737" s="129" t="s">
        <v>179</v>
      </c>
      <c r="CP737" s="129">
        <v>8.0000000000000004E-4</v>
      </c>
      <c r="CQ737" s="129" t="s">
        <v>179</v>
      </c>
      <c r="CR737" s="129">
        <v>3.3E-3</v>
      </c>
      <c r="CS737" s="129" t="s">
        <v>179</v>
      </c>
      <c r="CT737" s="129">
        <v>1.8E-3</v>
      </c>
      <c r="CU737" s="129" t="s">
        <v>18</v>
      </c>
      <c r="CV737" s="129"/>
      <c r="CW737" s="129" t="s">
        <v>179</v>
      </c>
      <c r="CX737" s="129">
        <v>5.9999999999999995E-4</v>
      </c>
      <c r="CY737" s="129" t="s">
        <v>179</v>
      </c>
      <c r="CZ737" s="129">
        <v>5.0000000000000001E-4</v>
      </c>
      <c r="DA737" s="129" t="s">
        <v>179</v>
      </c>
      <c r="DB737" s="129">
        <v>5.0000000000000001E-4</v>
      </c>
      <c r="DC737" s="129" t="s">
        <v>179</v>
      </c>
      <c r="DD737" s="129">
        <v>5.9999999999999995E-4</v>
      </c>
      <c r="DE737" s="129" t="s">
        <v>179</v>
      </c>
      <c r="DF737" s="129">
        <v>5.0000000000000001E-4</v>
      </c>
      <c r="DG737" s="129" t="s">
        <v>179</v>
      </c>
      <c r="DH737" s="129">
        <v>4.0000000000000002E-4</v>
      </c>
      <c r="DI737" s="129" t="s">
        <v>179</v>
      </c>
      <c r="DJ737" s="129">
        <v>2.9999999999999997E-4</v>
      </c>
      <c r="DK737" s="129" t="s">
        <v>2653</v>
      </c>
      <c r="DL737" s="129" t="s">
        <v>59</v>
      </c>
      <c r="DM737" s="129"/>
      <c r="DN737" s="129"/>
      <c r="DO737" s="130" t="s">
        <v>18</v>
      </c>
      <c r="DS737" s="129">
        <v>142</v>
      </c>
      <c r="DT737" s="129" t="s">
        <v>2667</v>
      </c>
      <c r="DW737" t="s">
        <v>5519</v>
      </c>
    </row>
    <row r="738" spans="1:127">
      <c r="A738" s="127">
        <v>558</v>
      </c>
      <c r="B738" s="128">
        <v>44763.136111111111</v>
      </c>
      <c r="C738" s="129" t="s">
        <v>52</v>
      </c>
      <c r="D738" s="129">
        <v>0</v>
      </c>
      <c r="E738" s="129">
        <v>0</v>
      </c>
      <c r="F738" s="129">
        <v>0</v>
      </c>
      <c r="G738" s="129" t="s">
        <v>54</v>
      </c>
      <c r="H738" s="129" t="s">
        <v>55</v>
      </c>
      <c r="I738" s="129" t="s">
        <v>55</v>
      </c>
      <c r="J738" s="129" t="s">
        <v>55</v>
      </c>
      <c r="K738" s="129" t="s">
        <v>18</v>
      </c>
      <c r="L738" s="129">
        <v>90</v>
      </c>
      <c r="M738" s="129" t="s">
        <v>173</v>
      </c>
      <c r="N738" s="129">
        <v>0</v>
      </c>
      <c r="O738" s="129" t="s">
        <v>173</v>
      </c>
      <c r="P738" s="129">
        <v>0</v>
      </c>
      <c r="Q738" s="129" t="s">
        <v>173</v>
      </c>
      <c r="R738" s="129">
        <v>0</v>
      </c>
      <c r="S738" s="129">
        <v>2</v>
      </c>
      <c r="T738" s="129" t="s">
        <v>174</v>
      </c>
      <c r="U738" s="129">
        <v>3.97</v>
      </c>
      <c r="V738" s="129">
        <v>0.66239999999999999</v>
      </c>
      <c r="W738" s="129" t="s">
        <v>2668</v>
      </c>
      <c r="X738" s="129">
        <v>0.3301</v>
      </c>
      <c r="Y738" s="129">
        <v>40.828000000000003</v>
      </c>
      <c r="Z738" s="129">
        <v>0.3664</v>
      </c>
      <c r="AA738" s="129" t="s">
        <v>437</v>
      </c>
      <c r="AB738" s="129">
        <v>1.54E-2</v>
      </c>
      <c r="AC738" s="129" t="s">
        <v>179</v>
      </c>
      <c r="AD738" s="129">
        <v>9.1999999999999998E-3</v>
      </c>
      <c r="AE738" s="129" t="s">
        <v>179</v>
      </c>
      <c r="AF738" s="129">
        <v>1.7600000000000001E-2</v>
      </c>
      <c r="AG738" s="129">
        <v>0.16059999999999999</v>
      </c>
      <c r="AH738" s="129">
        <v>7.7000000000000002E-3</v>
      </c>
      <c r="AI738" s="129">
        <v>8.0004000000000008</v>
      </c>
      <c r="AJ738" s="129">
        <v>3.3300000000000003E-2</v>
      </c>
      <c r="AK738" s="129">
        <v>0.80710000000000004</v>
      </c>
      <c r="AL738" s="129">
        <v>8.8000000000000005E-3</v>
      </c>
      <c r="AM738" s="129" t="s">
        <v>1362</v>
      </c>
      <c r="AN738" s="129">
        <v>8.6999999999999994E-3</v>
      </c>
      <c r="AO738" s="129" t="s">
        <v>1568</v>
      </c>
      <c r="AP738" s="129">
        <v>4.0000000000000001E-3</v>
      </c>
      <c r="AQ738" s="129">
        <v>0.12239999999999999</v>
      </c>
      <c r="AR738" s="129">
        <v>5.1999999999999998E-3</v>
      </c>
      <c r="AS738" s="129" t="s">
        <v>2669</v>
      </c>
      <c r="AT738" s="129">
        <v>2.6599999999999999E-2</v>
      </c>
      <c r="AU738" s="129" t="s">
        <v>301</v>
      </c>
      <c r="AV738" s="129">
        <v>3.7000000000000002E-3</v>
      </c>
      <c r="AW738" s="129">
        <v>6.8999999999999999E-3</v>
      </c>
      <c r="AX738" s="129">
        <v>8.9999999999999998E-4</v>
      </c>
      <c r="AY738" s="129" t="s">
        <v>302</v>
      </c>
      <c r="AZ738" s="129">
        <v>6.9999999999999999E-4</v>
      </c>
      <c r="BA738" s="129">
        <v>7.3000000000000001E-3</v>
      </c>
      <c r="BB738" s="129">
        <v>6.9999999999999999E-4</v>
      </c>
      <c r="BC738" s="129" t="s">
        <v>285</v>
      </c>
      <c r="BD738" s="129">
        <v>5.0000000000000001E-4</v>
      </c>
      <c r="BE738" s="129" t="s">
        <v>179</v>
      </c>
      <c r="BF738" s="129">
        <v>2.9999999999999997E-4</v>
      </c>
      <c r="BG738" s="129" t="s">
        <v>179</v>
      </c>
      <c r="BH738" s="129">
        <v>1E-4</v>
      </c>
      <c r="BI738" s="129" t="s">
        <v>318</v>
      </c>
      <c r="BJ738" s="129">
        <v>2.0000000000000001E-4</v>
      </c>
      <c r="BK738" s="129">
        <v>1.0200000000000001E-2</v>
      </c>
      <c r="BL738" s="129">
        <v>5.0000000000000001E-4</v>
      </c>
      <c r="BM738" s="129">
        <v>3.3E-3</v>
      </c>
      <c r="BN738" s="129">
        <v>2.9999999999999997E-4</v>
      </c>
      <c r="BO738" s="129" t="s">
        <v>283</v>
      </c>
      <c r="BP738" s="129">
        <v>5.9999999999999995E-4</v>
      </c>
      <c r="BQ738" s="129" t="s">
        <v>179</v>
      </c>
      <c r="BR738" s="129">
        <v>2.9999999999999997E-4</v>
      </c>
      <c r="BS738" s="129" t="s">
        <v>179</v>
      </c>
      <c r="BT738" s="129">
        <v>4.0000000000000002E-4</v>
      </c>
      <c r="BU738" s="129" t="s">
        <v>179</v>
      </c>
      <c r="BV738" s="129">
        <v>6.9999999999999999E-4</v>
      </c>
      <c r="BW738" s="129" t="s">
        <v>18</v>
      </c>
      <c r="BX738" s="129"/>
      <c r="BY738" s="129" t="s">
        <v>18</v>
      </c>
      <c r="BZ738" s="129"/>
      <c r="CA738" s="129" t="s">
        <v>179</v>
      </c>
      <c r="CB738" s="129">
        <v>8.0000000000000004E-4</v>
      </c>
      <c r="CC738" s="129" t="s">
        <v>451</v>
      </c>
      <c r="CD738" s="129">
        <v>2E-3</v>
      </c>
      <c r="CE738" s="129" t="s">
        <v>179</v>
      </c>
      <c r="CF738" s="129">
        <v>2.3E-3</v>
      </c>
      <c r="CG738" s="129" t="s">
        <v>216</v>
      </c>
      <c r="CH738" s="129">
        <v>1E-4</v>
      </c>
      <c r="CI738" s="129" t="s">
        <v>179</v>
      </c>
      <c r="CJ738" s="129">
        <v>7.1000000000000004E-3</v>
      </c>
      <c r="CK738" s="129" t="s">
        <v>179</v>
      </c>
      <c r="CL738" s="129">
        <v>1.12E-2</v>
      </c>
      <c r="CM738" s="129" t="s">
        <v>515</v>
      </c>
      <c r="CN738" s="129">
        <v>3.2000000000000002E-3</v>
      </c>
      <c r="CO738" s="129" t="s">
        <v>179</v>
      </c>
      <c r="CP738" s="129">
        <v>8.0000000000000004E-4</v>
      </c>
      <c r="CQ738" s="129" t="s">
        <v>179</v>
      </c>
      <c r="CR738" s="129">
        <v>3.3E-3</v>
      </c>
      <c r="CS738" s="129" t="s">
        <v>179</v>
      </c>
      <c r="CT738" s="129">
        <v>1.9E-3</v>
      </c>
      <c r="CU738" s="129" t="s">
        <v>179</v>
      </c>
      <c r="CV738" s="129">
        <v>8.0000000000000004E-4</v>
      </c>
      <c r="CW738" s="129" t="s">
        <v>18</v>
      </c>
      <c r="CX738" s="129"/>
      <c r="CY738" s="129" t="s">
        <v>179</v>
      </c>
      <c r="CZ738" s="129">
        <v>5.9999999999999995E-4</v>
      </c>
      <c r="DA738" s="129" t="s">
        <v>179</v>
      </c>
      <c r="DB738" s="129">
        <v>5.9999999999999995E-4</v>
      </c>
      <c r="DC738" s="129" t="s">
        <v>179</v>
      </c>
      <c r="DD738" s="129">
        <v>5.0000000000000001E-4</v>
      </c>
      <c r="DE738" s="129" t="s">
        <v>179</v>
      </c>
      <c r="DF738" s="129">
        <v>5.0000000000000001E-4</v>
      </c>
      <c r="DG738" s="129" t="s">
        <v>179</v>
      </c>
      <c r="DH738" s="129">
        <v>4.0000000000000002E-4</v>
      </c>
      <c r="DI738" s="129" t="s">
        <v>179</v>
      </c>
      <c r="DJ738" s="129">
        <v>2.9999999999999997E-4</v>
      </c>
      <c r="DK738" s="129" t="s">
        <v>2670</v>
      </c>
      <c r="DL738" s="129" t="s">
        <v>59</v>
      </c>
      <c r="DM738" s="129"/>
      <c r="DN738" s="129"/>
      <c r="DO738" s="130" t="s">
        <v>18</v>
      </c>
      <c r="DS738" s="129">
        <v>3</v>
      </c>
      <c r="DT738" s="129" t="s">
        <v>5984</v>
      </c>
      <c r="DW738" t="s">
        <v>5520</v>
      </c>
    </row>
    <row r="739" spans="1:127">
      <c r="A739" s="127">
        <v>559</v>
      </c>
      <c r="B739" s="128">
        <v>44763.138194444444</v>
      </c>
      <c r="C739" s="129" t="s">
        <v>52</v>
      </c>
      <c r="D739" s="129">
        <v>0</v>
      </c>
      <c r="E739" s="129">
        <v>0</v>
      </c>
      <c r="F739" s="129">
        <v>0</v>
      </c>
      <c r="G739" s="129" t="s">
        <v>54</v>
      </c>
      <c r="H739" s="129" t="s">
        <v>55</v>
      </c>
      <c r="I739" s="129" t="s">
        <v>55</v>
      </c>
      <c r="J739" s="129" t="s">
        <v>55</v>
      </c>
      <c r="K739" s="129" t="s">
        <v>18</v>
      </c>
      <c r="L739" s="129">
        <v>90</v>
      </c>
      <c r="M739" s="129" t="s">
        <v>173</v>
      </c>
      <c r="N739" s="129">
        <v>0</v>
      </c>
      <c r="O739" s="129" t="s">
        <v>173</v>
      </c>
      <c r="P739" s="129">
        <v>0</v>
      </c>
      <c r="Q739" s="129" t="s">
        <v>173</v>
      </c>
      <c r="R739" s="129">
        <v>0</v>
      </c>
      <c r="S739" s="129">
        <v>2</v>
      </c>
      <c r="T739" s="129" t="s">
        <v>174</v>
      </c>
      <c r="U739" s="129">
        <v>3.9358</v>
      </c>
      <c r="V739" s="129">
        <v>0.64929999999999999</v>
      </c>
      <c r="W739" s="129" t="s">
        <v>2671</v>
      </c>
      <c r="X739" s="129">
        <v>0.33119999999999999</v>
      </c>
      <c r="Y739" s="129">
        <v>40.342399999999998</v>
      </c>
      <c r="Z739" s="129">
        <v>0.36359999999999998</v>
      </c>
      <c r="AA739" s="129" t="s">
        <v>2672</v>
      </c>
      <c r="AB739" s="129">
        <v>1.54E-2</v>
      </c>
      <c r="AC739" s="129" t="s">
        <v>179</v>
      </c>
      <c r="AD739" s="129">
        <v>9.1000000000000004E-3</v>
      </c>
      <c r="AE739" s="129" t="s">
        <v>179</v>
      </c>
      <c r="AF739" s="129">
        <v>1.7100000000000001E-2</v>
      </c>
      <c r="AG739" s="129">
        <v>0.1457</v>
      </c>
      <c r="AH739" s="129">
        <v>7.4999999999999997E-3</v>
      </c>
      <c r="AI739" s="129">
        <v>7.7483000000000004</v>
      </c>
      <c r="AJ739" s="129">
        <v>3.27E-2</v>
      </c>
      <c r="AK739" s="129">
        <v>0.73160000000000003</v>
      </c>
      <c r="AL739" s="129">
        <v>8.3999999999999995E-3</v>
      </c>
      <c r="AM739" s="129" t="s">
        <v>782</v>
      </c>
      <c r="AN739" s="129">
        <v>8.6E-3</v>
      </c>
      <c r="AO739" s="129" t="s">
        <v>2009</v>
      </c>
      <c r="AP739" s="129">
        <v>3.8E-3</v>
      </c>
      <c r="AQ739" s="129">
        <v>0.1285</v>
      </c>
      <c r="AR739" s="129">
        <v>5.3E-3</v>
      </c>
      <c r="AS739" s="129" t="s">
        <v>2673</v>
      </c>
      <c r="AT739" s="129">
        <v>2.5700000000000001E-2</v>
      </c>
      <c r="AU739" s="129" t="s">
        <v>179</v>
      </c>
      <c r="AV739" s="129">
        <v>3.5999999999999999E-3</v>
      </c>
      <c r="AW739" s="129">
        <v>7.3000000000000001E-3</v>
      </c>
      <c r="AX739" s="129">
        <v>1E-3</v>
      </c>
      <c r="AY739" s="129" t="s">
        <v>638</v>
      </c>
      <c r="AZ739" s="129">
        <v>6.9999999999999999E-4</v>
      </c>
      <c r="BA739" s="129">
        <v>6.4999999999999997E-3</v>
      </c>
      <c r="BB739" s="129">
        <v>6.9999999999999999E-4</v>
      </c>
      <c r="BC739" s="129" t="s">
        <v>267</v>
      </c>
      <c r="BD739" s="129">
        <v>5.0000000000000001E-4</v>
      </c>
      <c r="BE739" s="129" t="s">
        <v>179</v>
      </c>
      <c r="BF739" s="129">
        <v>2.9999999999999997E-4</v>
      </c>
      <c r="BG739" s="129" t="s">
        <v>216</v>
      </c>
      <c r="BH739" s="129">
        <v>1E-4</v>
      </c>
      <c r="BI739" s="129" t="s">
        <v>318</v>
      </c>
      <c r="BJ739" s="129">
        <v>2.0000000000000001E-4</v>
      </c>
      <c r="BK739" s="129">
        <v>1.04E-2</v>
      </c>
      <c r="BL739" s="129">
        <v>5.0000000000000001E-4</v>
      </c>
      <c r="BM739" s="129">
        <v>2.8999999999999998E-3</v>
      </c>
      <c r="BN739" s="129">
        <v>2.9999999999999997E-4</v>
      </c>
      <c r="BO739" s="129" t="s">
        <v>268</v>
      </c>
      <c r="BP739" s="129">
        <v>5.0000000000000001E-4</v>
      </c>
      <c r="BQ739" s="129" t="s">
        <v>179</v>
      </c>
      <c r="BR739" s="129">
        <v>2.9999999999999997E-4</v>
      </c>
      <c r="BS739" s="129" t="s">
        <v>179</v>
      </c>
      <c r="BT739" s="129">
        <v>4.0000000000000002E-4</v>
      </c>
      <c r="BU739" s="129" t="s">
        <v>179</v>
      </c>
      <c r="BV739" s="129">
        <v>6.9999999999999999E-4</v>
      </c>
      <c r="BW739" s="129" t="s">
        <v>18</v>
      </c>
      <c r="BX739" s="129"/>
      <c r="BY739" s="129" t="s">
        <v>18</v>
      </c>
      <c r="BZ739" s="129"/>
      <c r="CA739" s="129" t="s">
        <v>267</v>
      </c>
      <c r="CB739" s="129">
        <v>8.0000000000000004E-4</v>
      </c>
      <c r="CC739" s="129" t="s">
        <v>179</v>
      </c>
      <c r="CD739" s="129">
        <v>2E-3</v>
      </c>
      <c r="CE739" s="129" t="s">
        <v>179</v>
      </c>
      <c r="CF739" s="129">
        <v>2.3E-3</v>
      </c>
      <c r="CG739" s="129" t="s">
        <v>216</v>
      </c>
      <c r="CH739" s="129">
        <v>1E-4</v>
      </c>
      <c r="CI739" s="129" t="s">
        <v>429</v>
      </c>
      <c r="CJ739" s="129">
        <v>7.1000000000000004E-3</v>
      </c>
      <c r="CK739" s="129" t="s">
        <v>179</v>
      </c>
      <c r="CL739" s="129">
        <v>1.0999999999999999E-2</v>
      </c>
      <c r="CM739" s="129" t="s">
        <v>179</v>
      </c>
      <c r="CN739" s="129">
        <v>3.5999999999999999E-3</v>
      </c>
      <c r="CO739" s="129" t="s">
        <v>179</v>
      </c>
      <c r="CP739" s="129">
        <v>8.9999999999999998E-4</v>
      </c>
      <c r="CQ739" s="129" t="s">
        <v>179</v>
      </c>
      <c r="CR739" s="129">
        <v>3.3E-3</v>
      </c>
      <c r="CS739" s="129" t="s">
        <v>179</v>
      </c>
      <c r="CT739" s="129">
        <v>1.9E-3</v>
      </c>
      <c r="CU739" s="129" t="s">
        <v>179</v>
      </c>
      <c r="CV739" s="129">
        <v>8.0000000000000004E-4</v>
      </c>
      <c r="CW739" s="129" t="s">
        <v>18</v>
      </c>
      <c r="CX739" s="129"/>
      <c r="CY739" s="129" t="s">
        <v>179</v>
      </c>
      <c r="CZ739" s="129">
        <v>5.9999999999999995E-4</v>
      </c>
      <c r="DA739" s="129" t="s">
        <v>179</v>
      </c>
      <c r="DB739" s="129">
        <v>5.9999999999999995E-4</v>
      </c>
      <c r="DC739" s="129" t="s">
        <v>179</v>
      </c>
      <c r="DD739" s="129">
        <v>5.9999999999999995E-4</v>
      </c>
      <c r="DE739" s="129" t="s">
        <v>179</v>
      </c>
      <c r="DF739" s="129">
        <v>5.9999999999999995E-4</v>
      </c>
      <c r="DG739" s="129" t="s">
        <v>179</v>
      </c>
      <c r="DH739" s="129">
        <v>4.0000000000000002E-4</v>
      </c>
      <c r="DI739" s="129" t="s">
        <v>179</v>
      </c>
      <c r="DJ739" s="129">
        <v>4.0000000000000002E-4</v>
      </c>
      <c r="DK739" s="129" t="s">
        <v>2670</v>
      </c>
      <c r="DL739" s="129" t="s">
        <v>59</v>
      </c>
      <c r="DM739" s="129"/>
      <c r="DN739" s="129"/>
      <c r="DO739" s="130" t="s">
        <v>18</v>
      </c>
      <c r="DS739" s="129">
        <v>20</v>
      </c>
      <c r="DT739" s="129" t="s">
        <v>5985</v>
      </c>
      <c r="DW739" t="s">
        <v>5521</v>
      </c>
    </row>
    <row r="740" spans="1:127">
      <c r="A740" s="127">
        <v>560</v>
      </c>
      <c r="B740" s="128">
        <v>44763.13958333333</v>
      </c>
      <c r="C740" s="129" t="s">
        <v>52</v>
      </c>
      <c r="D740" s="129">
        <v>0</v>
      </c>
      <c r="E740" s="129">
        <v>0</v>
      </c>
      <c r="F740" s="129">
        <v>0</v>
      </c>
      <c r="G740" s="129" t="s">
        <v>54</v>
      </c>
      <c r="H740" s="129" t="s">
        <v>55</v>
      </c>
      <c r="I740" s="129" t="s">
        <v>55</v>
      </c>
      <c r="J740" s="129" t="s">
        <v>55</v>
      </c>
      <c r="K740" s="129" t="s">
        <v>18</v>
      </c>
      <c r="L740" s="129">
        <v>90</v>
      </c>
      <c r="M740" s="129" t="s">
        <v>173</v>
      </c>
      <c r="N740" s="129">
        <v>0</v>
      </c>
      <c r="O740" s="129" t="s">
        <v>173</v>
      </c>
      <c r="P740" s="129">
        <v>0</v>
      </c>
      <c r="Q740" s="129" t="s">
        <v>173</v>
      </c>
      <c r="R740" s="129">
        <v>0</v>
      </c>
      <c r="S740" s="129">
        <v>2</v>
      </c>
      <c r="T740" s="129" t="s">
        <v>174</v>
      </c>
      <c r="U740" s="129">
        <v>3.9891000000000001</v>
      </c>
      <c r="V740" s="129">
        <v>0.65890000000000004</v>
      </c>
      <c r="W740" s="129" t="s">
        <v>2674</v>
      </c>
      <c r="X740" s="129">
        <v>0.33860000000000001</v>
      </c>
      <c r="Y740" s="129">
        <v>40.387599999999999</v>
      </c>
      <c r="Z740" s="129">
        <v>0.3654</v>
      </c>
      <c r="AA740" s="129" t="s">
        <v>2675</v>
      </c>
      <c r="AB740" s="129">
        <v>1.5599999999999999E-2</v>
      </c>
      <c r="AC740" s="129" t="s">
        <v>179</v>
      </c>
      <c r="AD740" s="129">
        <v>8.8999999999999999E-3</v>
      </c>
      <c r="AE740" s="129" t="s">
        <v>179</v>
      </c>
      <c r="AF740" s="129">
        <v>1.66E-2</v>
      </c>
      <c r="AG740" s="129">
        <v>0.36380000000000001</v>
      </c>
      <c r="AH740" s="129">
        <v>0.01</v>
      </c>
      <c r="AI740" s="129">
        <v>7.6036000000000001</v>
      </c>
      <c r="AJ740" s="129">
        <v>3.2399999999999998E-2</v>
      </c>
      <c r="AK740" s="129">
        <v>0.66849999999999998</v>
      </c>
      <c r="AL740" s="129">
        <v>8.0999999999999996E-3</v>
      </c>
      <c r="AM740" s="129" t="s">
        <v>313</v>
      </c>
      <c r="AN740" s="129">
        <v>8.3000000000000001E-3</v>
      </c>
      <c r="AO740" s="129" t="s">
        <v>435</v>
      </c>
      <c r="AP740" s="129">
        <v>3.8E-3</v>
      </c>
      <c r="AQ740" s="129">
        <v>0.1037</v>
      </c>
      <c r="AR740" s="129">
        <v>4.7999999999999996E-3</v>
      </c>
      <c r="AS740" s="129" t="s">
        <v>2676</v>
      </c>
      <c r="AT740" s="129">
        <v>2.6200000000000001E-2</v>
      </c>
      <c r="AU740" s="129" t="s">
        <v>600</v>
      </c>
      <c r="AV740" s="129">
        <v>3.7000000000000002E-3</v>
      </c>
      <c r="AW740" s="129">
        <v>6.3E-3</v>
      </c>
      <c r="AX740" s="129">
        <v>8.9999999999999998E-4</v>
      </c>
      <c r="AY740" s="129" t="s">
        <v>601</v>
      </c>
      <c r="AZ740" s="129">
        <v>6.9999999999999999E-4</v>
      </c>
      <c r="BA740" s="129">
        <v>5.8999999999999999E-3</v>
      </c>
      <c r="BB740" s="129">
        <v>6.9999999999999999E-4</v>
      </c>
      <c r="BC740" s="129" t="s">
        <v>304</v>
      </c>
      <c r="BD740" s="129">
        <v>5.0000000000000001E-4</v>
      </c>
      <c r="BE740" s="129" t="s">
        <v>179</v>
      </c>
      <c r="BF740" s="129">
        <v>2.9999999999999997E-4</v>
      </c>
      <c r="BG740" s="129" t="s">
        <v>179</v>
      </c>
      <c r="BH740" s="129">
        <v>1E-4</v>
      </c>
      <c r="BI740" s="129" t="s">
        <v>285</v>
      </c>
      <c r="BJ740" s="129">
        <v>2.0000000000000001E-4</v>
      </c>
      <c r="BK740" s="129">
        <v>9.9000000000000008E-3</v>
      </c>
      <c r="BL740" s="129">
        <v>5.0000000000000001E-4</v>
      </c>
      <c r="BM740" s="129">
        <v>2.7000000000000001E-3</v>
      </c>
      <c r="BN740" s="129">
        <v>2.9999999999999997E-4</v>
      </c>
      <c r="BO740" s="129" t="s">
        <v>650</v>
      </c>
      <c r="BP740" s="129">
        <v>5.0000000000000001E-4</v>
      </c>
      <c r="BQ740" s="129" t="s">
        <v>179</v>
      </c>
      <c r="BR740" s="129">
        <v>2.9999999999999997E-4</v>
      </c>
      <c r="BS740" s="129" t="s">
        <v>179</v>
      </c>
      <c r="BT740" s="129">
        <v>2.9999999999999997E-4</v>
      </c>
      <c r="BU740" s="129" t="s">
        <v>179</v>
      </c>
      <c r="BV740" s="129">
        <v>5.9999999999999995E-4</v>
      </c>
      <c r="BW740" s="129" t="s">
        <v>18</v>
      </c>
      <c r="BX740" s="129"/>
      <c r="BY740" s="129" t="s">
        <v>18</v>
      </c>
      <c r="BZ740" s="129"/>
      <c r="CA740" s="129" t="s">
        <v>179</v>
      </c>
      <c r="CB740" s="129">
        <v>8.0000000000000004E-4</v>
      </c>
      <c r="CC740" s="129" t="s">
        <v>179</v>
      </c>
      <c r="CD740" s="129">
        <v>2E-3</v>
      </c>
      <c r="CE740" s="129" t="s">
        <v>179</v>
      </c>
      <c r="CF740" s="129">
        <v>2.2000000000000001E-3</v>
      </c>
      <c r="CG740" s="129" t="s">
        <v>179</v>
      </c>
      <c r="CH740" s="129">
        <v>1E-4</v>
      </c>
      <c r="CI740" s="129" t="s">
        <v>179</v>
      </c>
      <c r="CJ740" s="129">
        <v>7.1999999999999998E-3</v>
      </c>
      <c r="CK740" s="129" t="s">
        <v>730</v>
      </c>
      <c r="CL740" s="129">
        <v>1.14E-2</v>
      </c>
      <c r="CM740" s="129" t="s">
        <v>548</v>
      </c>
      <c r="CN740" s="129">
        <v>3.8E-3</v>
      </c>
      <c r="CO740" s="129" t="s">
        <v>179</v>
      </c>
      <c r="CP740" s="129">
        <v>8.0000000000000004E-4</v>
      </c>
      <c r="CQ740" s="129" t="s">
        <v>179</v>
      </c>
      <c r="CR740" s="129">
        <v>3.2000000000000002E-3</v>
      </c>
      <c r="CS740" s="129" t="s">
        <v>179</v>
      </c>
      <c r="CT740" s="129">
        <v>1.9E-3</v>
      </c>
      <c r="CU740" s="129" t="s">
        <v>18</v>
      </c>
      <c r="CV740" s="129"/>
      <c r="CW740" s="129" t="s">
        <v>179</v>
      </c>
      <c r="CX740" s="129">
        <v>5.9999999999999995E-4</v>
      </c>
      <c r="CY740" s="129" t="s">
        <v>179</v>
      </c>
      <c r="CZ740" s="129">
        <v>5.9999999999999995E-4</v>
      </c>
      <c r="DA740" s="129" t="s">
        <v>179</v>
      </c>
      <c r="DB740" s="129">
        <v>5.9999999999999995E-4</v>
      </c>
      <c r="DC740" s="129" t="s">
        <v>179</v>
      </c>
      <c r="DD740" s="129">
        <v>5.9999999999999995E-4</v>
      </c>
      <c r="DE740" s="129" t="s">
        <v>179</v>
      </c>
      <c r="DF740" s="129">
        <v>5.9999999999999995E-4</v>
      </c>
      <c r="DG740" s="129" t="s">
        <v>179</v>
      </c>
      <c r="DH740" s="129">
        <v>4.0000000000000002E-4</v>
      </c>
      <c r="DI740" s="129" t="s">
        <v>179</v>
      </c>
      <c r="DJ740" s="129">
        <v>2.9999999999999997E-4</v>
      </c>
      <c r="DK740" s="129" t="s">
        <v>2670</v>
      </c>
      <c r="DL740" s="129" t="s">
        <v>59</v>
      </c>
      <c r="DM740" s="129"/>
      <c r="DN740" s="129"/>
      <c r="DO740" s="130" t="s">
        <v>18</v>
      </c>
      <c r="DS740" s="129">
        <v>38</v>
      </c>
      <c r="DT740" s="129" t="s">
        <v>2677</v>
      </c>
      <c r="DW740" t="s">
        <v>5522</v>
      </c>
    </row>
    <row r="741" spans="1:127">
      <c r="A741" s="127">
        <v>561</v>
      </c>
      <c r="B741" s="128">
        <v>44763.143055555556</v>
      </c>
      <c r="C741" s="129" t="s">
        <v>52</v>
      </c>
      <c r="D741" s="129">
        <v>0</v>
      </c>
      <c r="E741" s="129">
        <v>0</v>
      </c>
      <c r="F741" s="129">
        <v>0</v>
      </c>
      <c r="G741" s="129" t="s">
        <v>54</v>
      </c>
      <c r="H741" s="129" t="s">
        <v>55</v>
      </c>
      <c r="I741" s="129" t="s">
        <v>55</v>
      </c>
      <c r="J741" s="129" t="s">
        <v>55</v>
      </c>
      <c r="K741" s="129" t="s">
        <v>18</v>
      </c>
      <c r="L741" s="129">
        <v>90</v>
      </c>
      <c r="M741" s="129" t="s">
        <v>173</v>
      </c>
      <c r="N741" s="129">
        <v>0</v>
      </c>
      <c r="O741" s="129" t="s">
        <v>173</v>
      </c>
      <c r="P741" s="129">
        <v>0</v>
      </c>
      <c r="Q741" s="129" t="s">
        <v>173</v>
      </c>
      <c r="R741" s="129">
        <v>0</v>
      </c>
      <c r="S741" s="129">
        <v>2</v>
      </c>
      <c r="T741" s="129" t="s">
        <v>174</v>
      </c>
      <c r="U741" s="129">
        <v>4.6576000000000004</v>
      </c>
      <c r="V741" s="129">
        <v>0.68289999999999995</v>
      </c>
      <c r="W741" s="129" t="s">
        <v>2678</v>
      </c>
      <c r="X741" s="129">
        <v>0.32929999999999998</v>
      </c>
      <c r="Y741" s="129">
        <v>41.339300000000001</v>
      </c>
      <c r="Z741" s="129">
        <v>0.36849999999999999</v>
      </c>
      <c r="AA741" s="129" t="s">
        <v>1589</v>
      </c>
      <c r="AB741" s="129">
        <v>1.55E-2</v>
      </c>
      <c r="AC741" s="129" t="s">
        <v>179</v>
      </c>
      <c r="AD741" s="129">
        <v>8.8000000000000005E-3</v>
      </c>
      <c r="AE741" s="129" t="s">
        <v>179</v>
      </c>
      <c r="AF741" s="129">
        <v>1.6899999999999998E-2</v>
      </c>
      <c r="AG741" s="129">
        <v>0.14169999999999999</v>
      </c>
      <c r="AH741" s="129">
        <v>7.6E-3</v>
      </c>
      <c r="AI741" s="129">
        <v>7.6741999999999999</v>
      </c>
      <c r="AJ741" s="129">
        <v>3.2500000000000001E-2</v>
      </c>
      <c r="AK741" s="129">
        <v>0.80289999999999995</v>
      </c>
      <c r="AL741" s="129">
        <v>8.8000000000000005E-3</v>
      </c>
      <c r="AM741" s="129" t="s">
        <v>1187</v>
      </c>
      <c r="AN741" s="129">
        <v>8.8000000000000005E-3</v>
      </c>
      <c r="AO741" s="129" t="s">
        <v>1224</v>
      </c>
      <c r="AP741" s="129">
        <v>4.1000000000000003E-3</v>
      </c>
      <c r="AQ741" s="129">
        <v>0.11559999999999999</v>
      </c>
      <c r="AR741" s="129">
        <v>5.1000000000000004E-3</v>
      </c>
      <c r="AS741" s="129" t="s">
        <v>2679</v>
      </c>
      <c r="AT741" s="129">
        <v>2.5499999999999998E-2</v>
      </c>
      <c r="AU741" s="129" t="s">
        <v>614</v>
      </c>
      <c r="AV741" s="129">
        <v>3.5999999999999999E-3</v>
      </c>
      <c r="AW741" s="129">
        <v>1.09E-2</v>
      </c>
      <c r="AX741" s="129">
        <v>1.1000000000000001E-3</v>
      </c>
      <c r="AY741" s="129" t="s">
        <v>213</v>
      </c>
      <c r="AZ741" s="129">
        <v>8.0000000000000004E-4</v>
      </c>
      <c r="BA741" s="129">
        <v>6.6E-3</v>
      </c>
      <c r="BB741" s="129">
        <v>6.9999999999999999E-4</v>
      </c>
      <c r="BC741" s="129" t="s">
        <v>211</v>
      </c>
      <c r="BD741" s="129">
        <v>5.0000000000000001E-4</v>
      </c>
      <c r="BE741" s="129" t="s">
        <v>179</v>
      </c>
      <c r="BF741" s="129">
        <v>2.9999999999999997E-4</v>
      </c>
      <c r="BG741" s="129" t="s">
        <v>179</v>
      </c>
      <c r="BH741" s="129">
        <v>1E-4</v>
      </c>
      <c r="BI741" s="129" t="s">
        <v>246</v>
      </c>
      <c r="BJ741" s="129">
        <v>2.0000000000000001E-4</v>
      </c>
      <c r="BK741" s="129">
        <v>1.2200000000000001E-2</v>
      </c>
      <c r="BL741" s="129">
        <v>5.0000000000000001E-4</v>
      </c>
      <c r="BM741" s="129">
        <v>3.2000000000000002E-3</v>
      </c>
      <c r="BN741" s="129">
        <v>2.9999999999999997E-4</v>
      </c>
      <c r="BO741" s="129" t="s">
        <v>410</v>
      </c>
      <c r="BP741" s="129">
        <v>5.9999999999999995E-4</v>
      </c>
      <c r="BQ741" s="129" t="s">
        <v>179</v>
      </c>
      <c r="BR741" s="129">
        <v>2.9999999999999997E-4</v>
      </c>
      <c r="BS741" s="129" t="s">
        <v>179</v>
      </c>
      <c r="BT741" s="129">
        <v>4.0000000000000002E-4</v>
      </c>
      <c r="BU741" s="129" t="s">
        <v>179</v>
      </c>
      <c r="BV741" s="129">
        <v>6.9999999999999999E-4</v>
      </c>
      <c r="BW741" s="129" t="s">
        <v>18</v>
      </c>
      <c r="BX741" s="129"/>
      <c r="BY741" s="129" t="s">
        <v>179</v>
      </c>
      <c r="BZ741" s="129">
        <v>1.1000000000000001E-3</v>
      </c>
      <c r="CA741" s="129" t="s">
        <v>179</v>
      </c>
      <c r="CB741" s="129">
        <v>8.0000000000000004E-4</v>
      </c>
      <c r="CC741" s="129" t="s">
        <v>179</v>
      </c>
      <c r="CD741" s="129">
        <v>2E-3</v>
      </c>
      <c r="CE741" s="129" t="s">
        <v>179</v>
      </c>
      <c r="CF741" s="129">
        <v>2.3E-3</v>
      </c>
      <c r="CG741" s="129" t="s">
        <v>216</v>
      </c>
      <c r="CH741" s="129">
        <v>1E-4</v>
      </c>
      <c r="CI741" s="129" t="s">
        <v>179</v>
      </c>
      <c r="CJ741" s="129">
        <v>7.1000000000000004E-3</v>
      </c>
      <c r="CK741" s="129" t="s">
        <v>179</v>
      </c>
      <c r="CL741" s="129">
        <v>1.09E-2</v>
      </c>
      <c r="CM741" s="129" t="s">
        <v>179</v>
      </c>
      <c r="CN741" s="129">
        <v>2.8999999999999998E-3</v>
      </c>
      <c r="CO741" s="129" t="s">
        <v>179</v>
      </c>
      <c r="CP741" s="129">
        <v>8.0000000000000004E-4</v>
      </c>
      <c r="CQ741" s="129" t="s">
        <v>179</v>
      </c>
      <c r="CR741" s="129">
        <v>3.5999999999999999E-3</v>
      </c>
      <c r="CS741" s="129" t="s">
        <v>179</v>
      </c>
      <c r="CT741" s="129">
        <v>1.9E-3</v>
      </c>
      <c r="CU741" s="129" t="s">
        <v>18</v>
      </c>
      <c r="CV741" s="129"/>
      <c r="CW741" s="129" t="s">
        <v>179</v>
      </c>
      <c r="CX741" s="129">
        <v>5.9999999999999995E-4</v>
      </c>
      <c r="CY741" s="129" t="s">
        <v>179</v>
      </c>
      <c r="CZ741" s="129">
        <v>5.0000000000000001E-4</v>
      </c>
      <c r="DA741" s="129" t="s">
        <v>179</v>
      </c>
      <c r="DB741" s="129">
        <v>5.9999999999999995E-4</v>
      </c>
      <c r="DC741" s="129" t="s">
        <v>179</v>
      </c>
      <c r="DD741" s="129">
        <v>5.0000000000000001E-4</v>
      </c>
      <c r="DE741" s="129" t="s">
        <v>179</v>
      </c>
      <c r="DF741" s="129">
        <v>5.9999999999999995E-4</v>
      </c>
      <c r="DG741" s="129" t="s">
        <v>179</v>
      </c>
      <c r="DH741" s="129">
        <v>4.0000000000000002E-4</v>
      </c>
      <c r="DI741" s="129" t="s">
        <v>179</v>
      </c>
      <c r="DJ741" s="129">
        <v>4.0000000000000002E-4</v>
      </c>
      <c r="DK741" s="129" t="s">
        <v>2670</v>
      </c>
      <c r="DL741" s="129" t="s">
        <v>59</v>
      </c>
      <c r="DM741" s="129"/>
      <c r="DN741" s="129"/>
      <c r="DO741" s="130" t="s">
        <v>18</v>
      </c>
      <c r="DS741" s="129">
        <v>51</v>
      </c>
      <c r="DT741" s="129" t="s">
        <v>6006</v>
      </c>
      <c r="DW741" t="s">
        <v>5523</v>
      </c>
    </row>
    <row r="742" spans="1:127">
      <c r="A742" s="127">
        <v>562</v>
      </c>
      <c r="B742" s="128">
        <v>44763.145138888889</v>
      </c>
      <c r="C742" s="129" t="s">
        <v>52</v>
      </c>
      <c r="D742" s="129">
        <v>0</v>
      </c>
      <c r="E742" s="129">
        <v>0</v>
      </c>
      <c r="F742" s="129">
        <v>0</v>
      </c>
      <c r="G742" s="129" t="s">
        <v>54</v>
      </c>
      <c r="H742" s="129" t="s">
        <v>55</v>
      </c>
      <c r="I742" s="129" t="s">
        <v>55</v>
      </c>
      <c r="J742" s="129" t="s">
        <v>55</v>
      </c>
      <c r="K742" s="129" t="s">
        <v>18</v>
      </c>
      <c r="L742" s="129">
        <v>90</v>
      </c>
      <c r="M742" s="129" t="s">
        <v>173</v>
      </c>
      <c r="N742" s="129">
        <v>0</v>
      </c>
      <c r="O742" s="129" t="s">
        <v>173</v>
      </c>
      <c r="P742" s="129">
        <v>0</v>
      </c>
      <c r="Q742" s="129" t="s">
        <v>173</v>
      </c>
      <c r="R742" s="129">
        <v>0</v>
      </c>
      <c r="S742" s="129">
        <v>2</v>
      </c>
      <c r="T742" s="129" t="s">
        <v>174</v>
      </c>
      <c r="U742" s="129">
        <v>4.2732999999999999</v>
      </c>
      <c r="V742" s="129">
        <v>0.66669999999999996</v>
      </c>
      <c r="W742" s="129" t="s">
        <v>2680</v>
      </c>
      <c r="X742" s="129">
        <v>0.33860000000000001</v>
      </c>
      <c r="Y742" s="129">
        <v>41.602499999999999</v>
      </c>
      <c r="Z742" s="129">
        <v>0.37090000000000001</v>
      </c>
      <c r="AA742" s="129" t="s">
        <v>2681</v>
      </c>
      <c r="AB742" s="129">
        <v>1.55E-2</v>
      </c>
      <c r="AC742" s="129" t="s">
        <v>179</v>
      </c>
      <c r="AD742" s="129">
        <v>8.6999999999999994E-3</v>
      </c>
      <c r="AE742" s="129" t="s">
        <v>179</v>
      </c>
      <c r="AF742" s="129">
        <v>1.66E-2</v>
      </c>
      <c r="AG742" s="129">
        <v>0.17949999999999999</v>
      </c>
      <c r="AH742" s="129">
        <v>8.0999999999999996E-3</v>
      </c>
      <c r="AI742" s="129">
        <v>7.7331000000000003</v>
      </c>
      <c r="AJ742" s="129">
        <v>3.27E-2</v>
      </c>
      <c r="AK742" s="129">
        <v>0.73750000000000004</v>
      </c>
      <c r="AL742" s="129">
        <v>8.5000000000000006E-3</v>
      </c>
      <c r="AM742" s="129" t="s">
        <v>1175</v>
      </c>
      <c r="AN742" s="129">
        <v>8.6999999999999994E-3</v>
      </c>
      <c r="AO742" s="129" t="s">
        <v>1567</v>
      </c>
      <c r="AP742" s="129">
        <v>3.8999999999999998E-3</v>
      </c>
      <c r="AQ742" s="129">
        <v>0.1101</v>
      </c>
      <c r="AR742" s="129">
        <v>4.8999999999999998E-3</v>
      </c>
      <c r="AS742" s="129" t="s">
        <v>2682</v>
      </c>
      <c r="AT742" s="129">
        <v>2.5999999999999999E-2</v>
      </c>
      <c r="AU742" s="129" t="s">
        <v>209</v>
      </c>
      <c r="AV742" s="129">
        <v>3.7000000000000002E-3</v>
      </c>
      <c r="AW742" s="129">
        <v>1.2800000000000001E-2</v>
      </c>
      <c r="AX742" s="129">
        <v>1.1999999999999999E-3</v>
      </c>
      <c r="AY742" s="129" t="s">
        <v>537</v>
      </c>
      <c r="AZ742" s="129">
        <v>6.9999999999999999E-4</v>
      </c>
      <c r="BA742" s="129">
        <v>6.1999999999999998E-3</v>
      </c>
      <c r="BB742" s="129">
        <v>6.9999999999999999E-4</v>
      </c>
      <c r="BC742" s="129" t="s">
        <v>192</v>
      </c>
      <c r="BD742" s="129">
        <v>4.0000000000000002E-4</v>
      </c>
      <c r="BE742" s="129" t="s">
        <v>179</v>
      </c>
      <c r="BF742" s="129">
        <v>2.9999999999999997E-4</v>
      </c>
      <c r="BG742" s="129" t="s">
        <v>179</v>
      </c>
      <c r="BH742" s="129">
        <v>1E-4</v>
      </c>
      <c r="BI742" s="129" t="s">
        <v>318</v>
      </c>
      <c r="BJ742" s="129">
        <v>2.0000000000000001E-4</v>
      </c>
      <c r="BK742" s="129">
        <v>1.12E-2</v>
      </c>
      <c r="BL742" s="129">
        <v>5.0000000000000001E-4</v>
      </c>
      <c r="BM742" s="129">
        <v>3.0000000000000001E-3</v>
      </c>
      <c r="BN742" s="129">
        <v>2.9999999999999997E-4</v>
      </c>
      <c r="BO742" s="129" t="s">
        <v>243</v>
      </c>
      <c r="BP742" s="129">
        <v>5.0000000000000001E-4</v>
      </c>
      <c r="BQ742" s="129" t="s">
        <v>179</v>
      </c>
      <c r="BR742" s="129">
        <v>2.9999999999999997E-4</v>
      </c>
      <c r="BS742" s="129" t="s">
        <v>179</v>
      </c>
      <c r="BT742" s="129">
        <v>2.9999999999999997E-4</v>
      </c>
      <c r="BU742" s="129" t="s">
        <v>179</v>
      </c>
      <c r="BV742" s="129">
        <v>6.9999999999999999E-4</v>
      </c>
      <c r="BW742" s="129" t="s">
        <v>179</v>
      </c>
      <c r="BX742" s="129">
        <v>8.9999999999999998E-4</v>
      </c>
      <c r="BY742" s="129" t="s">
        <v>179</v>
      </c>
      <c r="BZ742" s="129">
        <v>1.1000000000000001E-3</v>
      </c>
      <c r="CA742" s="129" t="s">
        <v>179</v>
      </c>
      <c r="CB742" s="129">
        <v>8.0000000000000004E-4</v>
      </c>
      <c r="CC742" s="129" t="s">
        <v>179</v>
      </c>
      <c r="CD742" s="129">
        <v>2E-3</v>
      </c>
      <c r="CE742" s="129" t="s">
        <v>179</v>
      </c>
      <c r="CF742" s="129">
        <v>2.3E-3</v>
      </c>
      <c r="CG742" s="129" t="s">
        <v>179</v>
      </c>
      <c r="CH742" s="129">
        <v>1E-4</v>
      </c>
      <c r="CI742" s="129" t="s">
        <v>179</v>
      </c>
      <c r="CJ742" s="129">
        <v>6.7999999999999996E-3</v>
      </c>
      <c r="CK742" s="129" t="s">
        <v>179</v>
      </c>
      <c r="CL742" s="129">
        <v>1.0800000000000001E-2</v>
      </c>
      <c r="CM742" s="129" t="s">
        <v>179</v>
      </c>
      <c r="CN742" s="129">
        <v>3.0000000000000001E-3</v>
      </c>
      <c r="CO742" s="129" t="s">
        <v>179</v>
      </c>
      <c r="CP742" s="129">
        <v>8.9999999999999998E-4</v>
      </c>
      <c r="CQ742" s="129" t="s">
        <v>179</v>
      </c>
      <c r="CR742" s="129">
        <v>3.3E-3</v>
      </c>
      <c r="CS742" s="129" t="s">
        <v>179</v>
      </c>
      <c r="CT742" s="129">
        <v>1.8E-3</v>
      </c>
      <c r="CU742" s="129" t="s">
        <v>179</v>
      </c>
      <c r="CV742" s="129">
        <v>8.0000000000000004E-4</v>
      </c>
      <c r="CW742" s="129" t="s">
        <v>18</v>
      </c>
      <c r="CX742" s="129"/>
      <c r="CY742" s="129" t="s">
        <v>179</v>
      </c>
      <c r="CZ742" s="129">
        <v>5.9999999999999995E-4</v>
      </c>
      <c r="DA742" s="129" t="s">
        <v>179</v>
      </c>
      <c r="DB742" s="129">
        <v>5.9999999999999995E-4</v>
      </c>
      <c r="DC742" s="129" t="s">
        <v>179</v>
      </c>
      <c r="DD742" s="129">
        <v>5.9999999999999995E-4</v>
      </c>
      <c r="DE742" s="129" t="s">
        <v>179</v>
      </c>
      <c r="DF742" s="129">
        <v>5.9999999999999995E-4</v>
      </c>
      <c r="DG742" s="129" t="s">
        <v>179</v>
      </c>
      <c r="DH742" s="129">
        <v>4.0000000000000002E-4</v>
      </c>
      <c r="DI742" s="129" t="s">
        <v>179</v>
      </c>
      <c r="DJ742" s="129">
        <v>2.9999999999999997E-4</v>
      </c>
      <c r="DK742" s="129" t="s">
        <v>2670</v>
      </c>
      <c r="DL742" s="129" t="s">
        <v>59</v>
      </c>
      <c r="DM742" s="129"/>
      <c r="DN742" s="129"/>
      <c r="DO742" s="130" t="s">
        <v>18</v>
      </c>
      <c r="DS742" s="129">
        <v>74</v>
      </c>
      <c r="DT742" s="129" t="s">
        <v>5986</v>
      </c>
      <c r="DW742" t="s">
        <v>5524</v>
      </c>
    </row>
    <row r="743" spans="1:127">
      <c r="A743" s="127">
        <v>563</v>
      </c>
      <c r="B743" s="128">
        <v>44763.165972222225</v>
      </c>
      <c r="C743" s="129" t="s">
        <v>52</v>
      </c>
      <c r="D743" s="129">
        <v>0</v>
      </c>
      <c r="E743" s="129">
        <v>0</v>
      </c>
      <c r="F743" s="129">
        <v>0</v>
      </c>
      <c r="G743" s="129" t="s">
        <v>54</v>
      </c>
      <c r="H743" s="129" t="s">
        <v>55</v>
      </c>
      <c r="I743" s="129" t="s">
        <v>55</v>
      </c>
      <c r="J743" s="129" t="s">
        <v>55</v>
      </c>
      <c r="K743" s="129" t="s">
        <v>18</v>
      </c>
      <c r="L743" s="129">
        <v>90</v>
      </c>
      <c r="M743" s="129" t="s">
        <v>173</v>
      </c>
      <c r="N743" s="129">
        <v>0</v>
      </c>
      <c r="O743" s="129" t="s">
        <v>173</v>
      </c>
      <c r="P743" s="129">
        <v>0</v>
      </c>
      <c r="Q743" s="129" t="s">
        <v>173</v>
      </c>
      <c r="R743" s="129">
        <v>0</v>
      </c>
      <c r="S743" s="129">
        <v>2</v>
      </c>
      <c r="T743" s="129" t="s">
        <v>174</v>
      </c>
      <c r="U743" s="129">
        <v>4.2691999999999997</v>
      </c>
      <c r="V743" s="129">
        <v>0.66210000000000002</v>
      </c>
      <c r="W743" s="129" t="s">
        <v>2683</v>
      </c>
      <c r="X743" s="129">
        <v>0.3291</v>
      </c>
      <c r="Y743" s="129">
        <v>38.943800000000003</v>
      </c>
      <c r="Z743" s="129">
        <v>0.35560000000000003</v>
      </c>
      <c r="AA743" s="129" t="s">
        <v>751</v>
      </c>
      <c r="AB743" s="129">
        <v>1.4999999999999999E-2</v>
      </c>
      <c r="AC743" s="129" t="s">
        <v>179</v>
      </c>
      <c r="AD743" s="129">
        <v>8.3999999999999995E-3</v>
      </c>
      <c r="AE743" s="129" t="s">
        <v>179</v>
      </c>
      <c r="AF743" s="129">
        <v>1.6500000000000001E-2</v>
      </c>
      <c r="AG743" s="129">
        <v>0.1244</v>
      </c>
      <c r="AH743" s="129">
        <v>7.1000000000000004E-3</v>
      </c>
      <c r="AI743" s="129">
        <v>7.4825999999999997</v>
      </c>
      <c r="AJ743" s="129">
        <v>3.2000000000000001E-2</v>
      </c>
      <c r="AK743" s="129">
        <v>0.74539999999999995</v>
      </c>
      <c r="AL743" s="129">
        <v>8.3999999999999995E-3</v>
      </c>
      <c r="AM743" s="129" t="s">
        <v>327</v>
      </c>
      <c r="AN743" s="129">
        <v>8.6E-3</v>
      </c>
      <c r="AO743" s="129" t="s">
        <v>486</v>
      </c>
      <c r="AP743" s="129">
        <v>3.5999999999999999E-3</v>
      </c>
      <c r="AQ743" s="129">
        <v>0.1072</v>
      </c>
      <c r="AR743" s="129">
        <v>4.8999999999999998E-3</v>
      </c>
      <c r="AS743" s="129" t="s">
        <v>2684</v>
      </c>
      <c r="AT743" s="129">
        <v>2.5100000000000001E-2</v>
      </c>
      <c r="AU743" s="129" t="s">
        <v>537</v>
      </c>
      <c r="AV743" s="129">
        <v>3.5999999999999999E-3</v>
      </c>
      <c r="AW743" s="129">
        <v>2.1000000000000001E-2</v>
      </c>
      <c r="AX743" s="129">
        <v>1.4E-3</v>
      </c>
      <c r="AY743" s="129" t="s">
        <v>209</v>
      </c>
      <c r="AZ743" s="129">
        <v>8.0000000000000004E-4</v>
      </c>
      <c r="BA743" s="129">
        <v>6.4000000000000003E-3</v>
      </c>
      <c r="BB743" s="129">
        <v>6.9999999999999999E-4</v>
      </c>
      <c r="BC743" s="129" t="s">
        <v>191</v>
      </c>
      <c r="BD743" s="129">
        <v>5.0000000000000001E-4</v>
      </c>
      <c r="BE743" s="129" t="s">
        <v>179</v>
      </c>
      <c r="BF743" s="129">
        <v>2.9999999999999997E-4</v>
      </c>
      <c r="BG743" s="129" t="s">
        <v>179</v>
      </c>
      <c r="BH743" s="129">
        <v>1E-4</v>
      </c>
      <c r="BI743" s="129" t="s">
        <v>318</v>
      </c>
      <c r="BJ743" s="129">
        <v>2.0000000000000001E-4</v>
      </c>
      <c r="BK743" s="129">
        <v>1.12E-2</v>
      </c>
      <c r="BL743" s="129">
        <v>5.0000000000000001E-4</v>
      </c>
      <c r="BM743" s="129">
        <v>2.8999999999999998E-3</v>
      </c>
      <c r="BN743" s="129">
        <v>2.9999999999999997E-4</v>
      </c>
      <c r="BO743" s="129" t="s">
        <v>268</v>
      </c>
      <c r="BP743" s="129">
        <v>5.9999999999999995E-4</v>
      </c>
      <c r="BQ743" s="129" t="s">
        <v>179</v>
      </c>
      <c r="BR743" s="129">
        <v>2.9999999999999997E-4</v>
      </c>
      <c r="BS743" s="129" t="s">
        <v>179</v>
      </c>
      <c r="BT743" s="129">
        <v>4.0000000000000002E-4</v>
      </c>
      <c r="BU743" s="129" t="s">
        <v>179</v>
      </c>
      <c r="BV743" s="129">
        <v>6.9999999999999999E-4</v>
      </c>
      <c r="BW743" s="129" t="s">
        <v>179</v>
      </c>
      <c r="BX743" s="129">
        <v>8.9999999999999998E-4</v>
      </c>
      <c r="BY743" s="129" t="s">
        <v>18</v>
      </c>
      <c r="BZ743" s="129"/>
      <c r="CA743" s="129" t="s">
        <v>179</v>
      </c>
      <c r="CB743" s="129">
        <v>8.0000000000000004E-4</v>
      </c>
      <c r="CC743" s="129" t="s">
        <v>179</v>
      </c>
      <c r="CD743" s="129">
        <v>2E-3</v>
      </c>
      <c r="CE743" s="129" t="s">
        <v>179</v>
      </c>
      <c r="CF743" s="129">
        <v>2.3E-3</v>
      </c>
      <c r="CG743" s="129" t="s">
        <v>179</v>
      </c>
      <c r="CH743" s="129">
        <v>1E-4</v>
      </c>
      <c r="CI743" s="129" t="s">
        <v>179</v>
      </c>
      <c r="CJ743" s="129">
        <v>7.1000000000000004E-3</v>
      </c>
      <c r="CK743" s="129" t="s">
        <v>179</v>
      </c>
      <c r="CL743" s="129">
        <v>1.0500000000000001E-2</v>
      </c>
      <c r="CM743" s="129" t="s">
        <v>179</v>
      </c>
      <c r="CN743" s="129">
        <v>4.1999999999999997E-3</v>
      </c>
      <c r="CO743" s="129" t="s">
        <v>179</v>
      </c>
      <c r="CP743" s="129">
        <v>8.0000000000000004E-4</v>
      </c>
      <c r="CQ743" s="129" t="s">
        <v>179</v>
      </c>
      <c r="CR743" s="129">
        <v>3.0999999999999999E-3</v>
      </c>
      <c r="CS743" s="129" t="s">
        <v>179</v>
      </c>
      <c r="CT743" s="129">
        <v>1.8E-3</v>
      </c>
      <c r="CU743" s="129" t="s">
        <v>18</v>
      </c>
      <c r="CV743" s="129"/>
      <c r="CW743" s="129" t="s">
        <v>18</v>
      </c>
      <c r="CX743" s="129"/>
      <c r="CY743" s="129" t="s">
        <v>179</v>
      </c>
      <c r="CZ743" s="129">
        <v>5.9999999999999995E-4</v>
      </c>
      <c r="DA743" s="129" t="s">
        <v>179</v>
      </c>
      <c r="DB743" s="129">
        <v>5.9999999999999995E-4</v>
      </c>
      <c r="DC743" s="129" t="s">
        <v>179</v>
      </c>
      <c r="DD743" s="129">
        <v>5.9999999999999995E-4</v>
      </c>
      <c r="DE743" s="129" t="s">
        <v>179</v>
      </c>
      <c r="DF743" s="129">
        <v>5.9999999999999995E-4</v>
      </c>
      <c r="DG743" s="129" t="s">
        <v>179</v>
      </c>
      <c r="DH743" s="129">
        <v>4.0000000000000002E-4</v>
      </c>
      <c r="DI743" s="129" t="s">
        <v>179</v>
      </c>
      <c r="DJ743" s="129">
        <v>4.0000000000000002E-4</v>
      </c>
      <c r="DK743" s="129" t="s">
        <v>2685</v>
      </c>
      <c r="DL743" s="129" t="s">
        <v>59</v>
      </c>
      <c r="DM743" s="129"/>
      <c r="DN743" s="129"/>
      <c r="DO743" s="130" t="s">
        <v>18</v>
      </c>
      <c r="DS743" s="129">
        <v>12</v>
      </c>
      <c r="DT743" s="129" t="s">
        <v>919</v>
      </c>
      <c r="DW743" t="s">
        <v>5525</v>
      </c>
    </row>
    <row r="744" spans="1:127">
      <c r="A744" s="127">
        <v>564</v>
      </c>
      <c r="B744" s="128">
        <v>44763.168055555558</v>
      </c>
      <c r="C744" s="129" t="s">
        <v>52</v>
      </c>
      <c r="D744" s="129">
        <v>0</v>
      </c>
      <c r="E744" s="129">
        <v>0</v>
      </c>
      <c r="F744" s="129">
        <v>0</v>
      </c>
      <c r="G744" s="129" t="s">
        <v>54</v>
      </c>
      <c r="H744" s="129" t="s">
        <v>55</v>
      </c>
      <c r="I744" s="129" t="s">
        <v>55</v>
      </c>
      <c r="J744" s="129" t="s">
        <v>55</v>
      </c>
      <c r="K744" s="129" t="s">
        <v>18</v>
      </c>
      <c r="L744" s="129">
        <v>90</v>
      </c>
      <c r="M744" s="129" t="s">
        <v>173</v>
      </c>
      <c r="N744" s="129">
        <v>0</v>
      </c>
      <c r="O744" s="129" t="s">
        <v>173</v>
      </c>
      <c r="P744" s="129">
        <v>0</v>
      </c>
      <c r="Q744" s="129" t="s">
        <v>173</v>
      </c>
      <c r="R744" s="129">
        <v>0</v>
      </c>
      <c r="S744" s="129">
        <v>2</v>
      </c>
      <c r="T744" s="129" t="s">
        <v>174</v>
      </c>
      <c r="U744" s="129">
        <v>3.1636000000000002</v>
      </c>
      <c r="V744" s="129">
        <v>0.61929999999999996</v>
      </c>
      <c r="W744" s="129" t="s">
        <v>2686</v>
      </c>
      <c r="X744" s="129">
        <v>0.34939999999999999</v>
      </c>
      <c r="Y744" s="129">
        <v>39.798699999999997</v>
      </c>
      <c r="Z744" s="129">
        <v>0.35880000000000001</v>
      </c>
      <c r="AA744" s="129" t="s">
        <v>256</v>
      </c>
      <c r="AB744" s="129">
        <v>1.49E-2</v>
      </c>
      <c r="AC744" s="129" t="s">
        <v>179</v>
      </c>
      <c r="AD744" s="129">
        <v>8.0999999999999996E-3</v>
      </c>
      <c r="AE744" s="129" t="s">
        <v>179</v>
      </c>
      <c r="AF744" s="129">
        <v>1.5900000000000001E-2</v>
      </c>
      <c r="AG744" s="129">
        <v>0.1343</v>
      </c>
      <c r="AH744" s="129">
        <v>7.3000000000000001E-3</v>
      </c>
      <c r="AI744" s="129">
        <v>7.7217000000000002</v>
      </c>
      <c r="AJ744" s="129">
        <v>3.2399999999999998E-2</v>
      </c>
      <c r="AK744" s="129">
        <v>0.52990000000000004</v>
      </c>
      <c r="AL744" s="129">
        <v>7.3000000000000001E-3</v>
      </c>
      <c r="AM744" s="129" t="s">
        <v>1930</v>
      </c>
      <c r="AN744" s="129">
        <v>7.7999999999999996E-3</v>
      </c>
      <c r="AO744" s="129" t="s">
        <v>387</v>
      </c>
      <c r="AP744" s="129">
        <v>3.5999999999999999E-3</v>
      </c>
      <c r="AQ744" s="129">
        <v>8.3199999999999996E-2</v>
      </c>
      <c r="AR744" s="129">
        <v>4.3E-3</v>
      </c>
      <c r="AS744" s="129" t="s">
        <v>2687</v>
      </c>
      <c r="AT744" s="129">
        <v>2.2499999999999999E-2</v>
      </c>
      <c r="AU744" s="129" t="s">
        <v>179</v>
      </c>
      <c r="AV744" s="129">
        <v>3.2000000000000002E-3</v>
      </c>
      <c r="AW744" s="129">
        <v>4.1000000000000003E-3</v>
      </c>
      <c r="AX744" s="129">
        <v>6.9999999999999999E-4</v>
      </c>
      <c r="AY744" s="129" t="s">
        <v>614</v>
      </c>
      <c r="AZ744" s="129">
        <v>5.9999999999999995E-4</v>
      </c>
      <c r="BA744" s="129">
        <v>4.1000000000000003E-3</v>
      </c>
      <c r="BB744" s="129">
        <v>5.0000000000000001E-4</v>
      </c>
      <c r="BC744" s="129" t="s">
        <v>285</v>
      </c>
      <c r="BD744" s="129">
        <v>4.0000000000000002E-4</v>
      </c>
      <c r="BE744" s="129" t="s">
        <v>179</v>
      </c>
      <c r="BF744" s="129">
        <v>2.9999999999999997E-4</v>
      </c>
      <c r="BG744" s="129" t="s">
        <v>179</v>
      </c>
      <c r="BH744" s="129">
        <v>1E-4</v>
      </c>
      <c r="BI744" s="129" t="s">
        <v>286</v>
      </c>
      <c r="BJ744" s="129">
        <v>2.0000000000000001E-4</v>
      </c>
      <c r="BK744" s="129">
        <v>1.35E-2</v>
      </c>
      <c r="BL744" s="129">
        <v>5.0000000000000001E-4</v>
      </c>
      <c r="BM744" s="129">
        <v>2.0999999999999999E-3</v>
      </c>
      <c r="BN744" s="129">
        <v>2.9999999999999997E-4</v>
      </c>
      <c r="BO744" s="129" t="s">
        <v>422</v>
      </c>
      <c r="BP744" s="129">
        <v>5.0000000000000001E-4</v>
      </c>
      <c r="BQ744" s="129" t="s">
        <v>179</v>
      </c>
      <c r="BR744" s="129">
        <v>2.9999999999999997E-4</v>
      </c>
      <c r="BS744" s="129" t="s">
        <v>179</v>
      </c>
      <c r="BT744" s="129">
        <v>2.9999999999999997E-4</v>
      </c>
      <c r="BU744" s="129" t="s">
        <v>179</v>
      </c>
      <c r="BV744" s="129">
        <v>6.9999999999999999E-4</v>
      </c>
      <c r="BW744" s="129" t="s">
        <v>18</v>
      </c>
      <c r="BX744" s="129"/>
      <c r="BY744" s="129" t="s">
        <v>179</v>
      </c>
      <c r="BZ744" s="129">
        <v>1.1000000000000001E-3</v>
      </c>
      <c r="CA744" s="129" t="s">
        <v>179</v>
      </c>
      <c r="CB744" s="129">
        <v>8.0000000000000004E-4</v>
      </c>
      <c r="CC744" s="129" t="s">
        <v>179</v>
      </c>
      <c r="CD744" s="129">
        <v>1.9E-3</v>
      </c>
      <c r="CE744" s="129" t="s">
        <v>179</v>
      </c>
      <c r="CF744" s="129">
        <v>2.3E-3</v>
      </c>
      <c r="CG744" s="129" t="s">
        <v>216</v>
      </c>
      <c r="CH744" s="129">
        <v>1E-4</v>
      </c>
      <c r="CI744" s="129" t="s">
        <v>179</v>
      </c>
      <c r="CJ744" s="129">
        <v>6.7000000000000002E-3</v>
      </c>
      <c r="CK744" s="129" t="s">
        <v>179</v>
      </c>
      <c r="CL744" s="129">
        <v>1.03E-2</v>
      </c>
      <c r="CM744" s="129" t="s">
        <v>179</v>
      </c>
      <c r="CN744" s="129">
        <v>4.1999999999999997E-3</v>
      </c>
      <c r="CO744" s="129" t="s">
        <v>179</v>
      </c>
      <c r="CP744" s="129">
        <v>8.0000000000000004E-4</v>
      </c>
      <c r="CQ744" s="129" t="s">
        <v>179</v>
      </c>
      <c r="CR744" s="129">
        <v>3.3E-3</v>
      </c>
      <c r="CS744" s="129" t="s">
        <v>179</v>
      </c>
      <c r="CT744" s="129">
        <v>1.8E-3</v>
      </c>
      <c r="CU744" s="129" t="s">
        <v>18</v>
      </c>
      <c r="CV744" s="129"/>
      <c r="CW744" s="129" t="s">
        <v>18</v>
      </c>
      <c r="CX744" s="129"/>
      <c r="CY744" s="129" t="s">
        <v>179</v>
      </c>
      <c r="CZ744" s="129">
        <v>5.9999999999999995E-4</v>
      </c>
      <c r="DA744" s="129" t="s">
        <v>179</v>
      </c>
      <c r="DB744" s="129">
        <v>5.0000000000000001E-4</v>
      </c>
      <c r="DC744" s="129" t="s">
        <v>179</v>
      </c>
      <c r="DD744" s="129">
        <v>5.0000000000000001E-4</v>
      </c>
      <c r="DE744" s="129" t="s">
        <v>179</v>
      </c>
      <c r="DF744" s="129">
        <v>5.9999999999999995E-4</v>
      </c>
      <c r="DG744" s="129" t="s">
        <v>179</v>
      </c>
      <c r="DH744" s="129">
        <v>4.0000000000000002E-4</v>
      </c>
      <c r="DI744" s="129" t="s">
        <v>179</v>
      </c>
      <c r="DJ744" s="129">
        <v>4.0000000000000002E-4</v>
      </c>
      <c r="DK744" s="129" t="s">
        <v>2685</v>
      </c>
      <c r="DL744" s="129" t="s">
        <v>59</v>
      </c>
      <c r="DM744" s="129"/>
      <c r="DN744" s="129"/>
      <c r="DO744" s="130" t="s">
        <v>18</v>
      </c>
      <c r="DS744" s="129">
        <v>61</v>
      </c>
      <c r="DT744" s="129" t="s">
        <v>1837</v>
      </c>
      <c r="DW744" t="s">
        <v>5526</v>
      </c>
    </row>
    <row r="745" spans="1:127">
      <c r="A745" s="127">
        <v>565</v>
      </c>
      <c r="B745" s="128">
        <v>44763.170138888891</v>
      </c>
      <c r="C745" s="129" t="s">
        <v>52</v>
      </c>
      <c r="D745" s="129">
        <v>0</v>
      </c>
      <c r="E745" s="129">
        <v>0</v>
      </c>
      <c r="F745" s="129">
        <v>0</v>
      </c>
      <c r="G745" s="129" t="s">
        <v>54</v>
      </c>
      <c r="H745" s="129" t="s">
        <v>55</v>
      </c>
      <c r="I745" s="129" t="s">
        <v>55</v>
      </c>
      <c r="J745" s="129" t="s">
        <v>55</v>
      </c>
      <c r="K745" s="129" t="s">
        <v>18</v>
      </c>
      <c r="L745" s="129">
        <v>90</v>
      </c>
      <c r="M745" s="129" t="s">
        <v>173</v>
      </c>
      <c r="N745" s="129">
        <v>0</v>
      </c>
      <c r="O745" s="129" t="s">
        <v>173</v>
      </c>
      <c r="P745" s="129">
        <v>0</v>
      </c>
      <c r="Q745" s="129" t="s">
        <v>173</v>
      </c>
      <c r="R745" s="129">
        <v>0</v>
      </c>
      <c r="S745" s="129">
        <v>2</v>
      </c>
      <c r="T745" s="129" t="s">
        <v>174</v>
      </c>
      <c r="U745" s="129">
        <v>4.5744999999999996</v>
      </c>
      <c r="V745" s="129">
        <v>0.67549999999999999</v>
      </c>
      <c r="W745" s="129" t="s">
        <v>2688</v>
      </c>
      <c r="X745" s="129">
        <v>0.32700000000000001</v>
      </c>
      <c r="Y745" s="129">
        <v>38.894100000000002</v>
      </c>
      <c r="Z745" s="129">
        <v>0.35520000000000002</v>
      </c>
      <c r="AA745" s="129" t="s">
        <v>2689</v>
      </c>
      <c r="AB745" s="129">
        <v>1.5299999999999999E-2</v>
      </c>
      <c r="AC745" s="129" t="s">
        <v>1717</v>
      </c>
      <c r="AD745" s="129">
        <v>9.7999999999999997E-3</v>
      </c>
      <c r="AE745" s="129" t="s">
        <v>179</v>
      </c>
      <c r="AF745" s="129">
        <v>1.66E-2</v>
      </c>
      <c r="AG745" s="129">
        <v>6.5299999999999997E-2</v>
      </c>
      <c r="AH745" s="129">
        <v>6.3E-3</v>
      </c>
      <c r="AI745" s="129">
        <v>7.0946999999999996</v>
      </c>
      <c r="AJ745" s="129">
        <v>3.1099999999999999E-2</v>
      </c>
      <c r="AK745" s="129">
        <v>0.71360000000000001</v>
      </c>
      <c r="AL745" s="129">
        <v>8.2000000000000007E-3</v>
      </c>
      <c r="AM745" s="129" t="s">
        <v>280</v>
      </c>
      <c r="AN745" s="129">
        <v>8.6E-3</v>
      </c>
      <c r="AO745" s="129" t="s">
        <v>1249</v>
      </c>
      <c r="AP745" s="129">
        <v>3.8E-3</v>
      </c>
      <c r="AQ745" s="129">
        <v>9.4799999999999995E-2</v>
      </c>
      <c r="AR745" s="129">
        <v>4.7000000000000002E-3</v>
      </c>
      <c r="AS745" s="129" t="s">
        <v>2690</v>
      </c>
      <c r="AT745" s="129">
        <v>2.53E-2</v>
      </c>
      <c r="AU745" s="129" t="s">
        <v>344</v>
      </c>
      <c r="AV745" s="129">
        <v>3.5999999999999999E-3</v>
      </c>
      <c r="AW745" s="129">
        <v>6.0000000000000001E-3</v>
      </c>
      <c r="AX745" s="129">
        <v>8.9999999999999998E-4</v>
      </c>
      <c r="AY745" s="129" t="s">
        <v>288</v>
      </c>
      <c r="AZ745" s="129">
        <v>6.9999999999999999E-4</v>
      </c>
      <c r="BA745" s="129">
        <v>4.8999999999999998E-3</v>
      </c>
      <c r="BB745" s="129">
        <v>5.9999999999999995E-4</v>
      </c>
      <c r="BC745" s="129" t="s">
        <v>212</v>
      </c>
      <c r="BD745" s="129">
        <v>4.0000000000000002E-4</v>
      </c>
      <c r="BE745" s="129" t="s">
        <v>179</v>
      </c>
      <c r="BF745" s="129">
        <v>2.9999999999999997E-4</v>
      </c>
      <c r="BG745" s="129" t="s">
        <v>179</v>
      </c>
      <c r="BH745" s="129">
        <v>1E-4</v>
      </c>
      <c r="BI745" s="129" t="s">
        <v>179</v>
      </c>
      <c r="BJ745" s="129">
        <v>2.0000000000000001E-4</v>
      </c>
      <c r="BK745" s="129">
        <v>1.0500000000000001E-2</v>
      </c>
      <c r="BL745" s="129">
        <v>5.0000000000000001E-4</v>
      </c>
      <c r="BM745" s="129">
        <v>2.7000000000000001E-3</v>
      </c>
      <c r="BN745" s="129">
        <v>2.9999999999999997E-4</v>
      </c>
      <c r="BO745" s="129" t="s">
        <v>424</v>
      </c>
      <c r="BP745" s="129">
        <v>5.9999999999999995E-4</v>
      </c>
      <c r="BQ745" s="129" t="s">
        <v>179</v>
      </c>
      <c r="BR745" s="129">
        <v>2.9999999999999997E-4</v>
      </c>
      <c r="BS745" s="129" t="s">
        <v>179</v>
      </c>
      <c r="BT745" s="129">
        <v>4.0000000000000002E-4</v>
      </c>
      <c r="BU745" s="129" t="s">
        <v>179</v>
      </c>
      <c r="BV745" s="129">
        <v>6.9999999999999999E-4</v>
      </c>
      <c r="BW745" s="129" t="s">
        <v>179</v>
      </c>
      <c r="BX745" s="129">
        <v>8.9999999999999998E-4</v>
      </c>
      <c r="BY745" s="129" t="s">
        <v>18</v>
      </c>
      <c r="BZ745" s="129"/>
      <c r="CA745" s="129" t="s">
        <v>179</v>
      </c>
      <c r="CB745" s="129">
        <v>8.0000000000000004E-4</v>
      </c>
      <c r="CC745" s="129" t="s">
        <v>179</v>
      </c>
      <c r="CD745" s="129">
        <v>2.0999999999999999E-3</v>
      </c>
      <c r="CE745" s="129" t="s">
        <v>179</v>
      </c>
      <c r="CF745" s="129">
        <v>2.2000000000000001E-3</v>
      </c>
      <c r="CG745" s="129" t="s">
        <v>216</v>
      </c>
      <c r="CH745" s="129">
        <v>1E-4</v>
      </c>
      <c r="CI745" s="129" t="s">
        <v>429</v>
      </c>
      <c r="CJ745" s="129">
        <v>7.6E-3</v>
      </c>
      <c r="CK745" s="129" t="s">
        <v>179</v>
      </c>
      <c r="CL745" s="129">
        <v>1.11E-2</v>
      </c>
      <c r="CM745" s="129" t="s">
        <v>179</v>
      </c>
      <c r="CN745" s="129">
        <v>4.4000000000000003E-3</v>
      </c>
      <c r="CO745" s="129" t="s">
        <v>179</v>
      </c>
      <c r="CP745" s="129">
        <v>8.9999999999999998E-4</v>
      </c>
      <c r="CQ745" s="129" t="s">
        <v>179</v>
      </c>
      <c r="CR745" s="129">
        <v>3.3E-3</v>
      </c>
      <c r="CS745" s="129" t="s">
        <v>179</v>
      </c>
      <c r="CT745" s="129">
        <v>1.9E-3</v>
      </c>
      <c r="CU745" s="129" t="s">
        <v>18</v>
      </c>
      <c r="CV745" s="129"/>
      <c r="CW745" s="129" t="s">
        <v>18</v>
      </c>
      <c r="CX745" s="129"/>
      <c r="CY745" s="129" t="s">
        <v>179</v>
      </c>
      <c r="CZ745" s="129">
        <v>5.9999999999999995E-4</v>
      </c>
      <c r="DA745" s="129" t="s">
        <v>179</v>
      </c>
      <c r="DB745" s="129">
        <v>5.0000000000000001E-4</v>
      </c>
      <c r="DC745" s="129" t="s">
        <v>179</v>
      </c>
      <c r="DD745" s="129">
        <v>5.9999999999999995E-4</v>
      </c>
      <c r="DE745" s="129" t="s">
        <v>179</v>
      </c>
      <c r="DF745" s="129">
        <v>5.9999999999999995E-4</v>
      </c>
      <c r="DG745" s="129" t="s">
        <v>179</v>
      </c>
      <c r="DH745" s="129">
        <v>4.0000000000000002E-4</v>
      </c>
      <c r="DI745" s="129" t="s">
        <v>179</v>
      </c>
      <c r="DJ745" s="129">
        <v>4.0000000000000002E-4</v>
      </c>
      <c r="DK745" s="129" t="s">
        <v>2685</v>
      </c>
      <c r="DL745" s="129" t="s">
        <v>59</v>
      </c>
      <c r="DM745" s="129"/>
      <c r="DN745" s="129"/>
      <c r="DO745" s="130" t="s">
        <v>18</v>
      </c>
      <c r="DS745" s="129">
        <v>73</v>
      </c>
      <c r="DT745" s="129" t="s">
        <v>5986</v>
      </c>
      <c r="DW745" t="s">
        <v>5527</v>
      </c>
    </row>
    <row r="746" spans="1:127">
      <c r="A746" s="127">
        <v>566</v>
      </c>
      <c r="B746" s="128">
        <v>44763.173611111109</v>
      </c>
      <c r="C746" s="129" t="s">
        <v>52</v>
      </c>
      <c r="D746" s="129">
        <v>0</v>
      </c>
      <c r="E746" s="129">
        <v>0</v>
      </c>
      <c r="F746" s="129">
        <v>0</v>
      </c>
      <c r="G746" s="129" t="s">
        <v>54</v>
      </c>
      <c r="H746" s="129" t="s">
        <v>55</v>
      </c>
      <c r="I746" s="129" t="s">
        <v>55</v>
      </c>
      <c r="J746" s="129" t="s">
        <v>55</v>
      </c>
      <c r="K746" s="129" t="s">
        <v>18</v>
      </c>
      <c r="L746" s="129">
        <v>90</v>
      </c>
      <c r="M746" s="129" t="s">
        <v>173</v>
      </c>
      <c r="N746" s="129">
        <v>0</v>
      </c>
      <c r="O746" s="129" t="s">
        <v>173</v>
      </c>
      <c r="P746" s="129">
        <v>0</v>
      </c>
      <c r="Q746" s="129" t="s">
        <v>173</v>
      </c>
      <c r="R746" s="129">
        <v>0</v>
      </c>
      <c r="S746" s="129">
        <v>2</v>
      </c>
      <c r="T746" s="129" t="s">
        <v>174</v>
      </c>
      <c r="U746" s="129">
        <v>3.1021000000000001</v>
      </c>
      <c r="V746" s="129">
        <v>0.62350000000000005</v>
      </c>
      <c r="W746" s="129" t="s">
        <v>2691</v>
      </c>
      <c r="X746" s="129">
        <v>0.31169999999999998</v>
      </c>
      <c r="Y746" s="129">
        <v>36.249600000000001</v>
      </c>
      <c r="Z746" s="129">
        <v>0.3402</v>
      </c>
      <c r="AA746" s="129" t="s">
        <v>579</v>
      </c>
      <c r="AB746" s="129">
        <v>1.46E-2</v>
      </c>
      <c r="AC746" s="129" t="s">
        <v>179</v>
      </c>
      <c r="AD746" s="129">
        <v>8.5000000000000006E-3</v>
      </c>
      <c r="AE746" s="129" t="s">
        <v>179</v>
      </c>
      <c r="AF746" s="129">
        <v>1.66E-2</v>
      </c>
      <c r="AG746" s="129">
        <v>0.16539999999999999</v>
      </c>
      <c r="AH746" s="129">
        <v>7.7000000000000002E-3</v>
      </c>
      <c r="AI746" s="129">
        <v>6.9371</v>
      </c>
      <c r="AJ746" s="129">
        <v>3.0800000000000001E-2</v>
      </c>
      <c r="AK746" s="129">
        <v>0.65359999999999996</v>
      </c>
      <c r="AL746" s="129">
        <v>8.0000000000000002E-3</v>
      </c>
      <c r="AM746" s="129" t="s">
        <v>497</v>
      </c>
      <c r="AN746" s="129">
        <v>8.6E-3</v>
      </c>
      <c r="AO746" s="129" t="s">
        <v>347</v>
      </c>
      <c r="AP746" s="129">
        <v>3.7000000000000002E-3</v>
      </c>
      <c r="AQ746" s="129">
        <v>0.1051</v>
      </c>
      <c r="AR746" s="129">
        <v>4.8999999999999998E-3</v>
      </c>
      <c r="AS746" s="129" t="s">
        <v>2692</v>
      </c>
      <c r="AT746" s="129">
        <v>2.47E-2</v>
      </c>
      <c r="AU746" s="129" t="s">
        <v>179</v>
      </c>
      <c r="AV746" s="129">
        <v>3.5000000000000001E-3</v>
      </c>
      <c r="AW746" s="129">
        <v>4.5999999999999999E-3</v>
      </c>
      <c r="AX746" s="129">
        <v>8.0000000000000004E-4</v>
      </c>
      <c r="AY746" s="129" t="s">
        <v>422</v>
      </c>
      <c r="AZ746" s="129">
        <v>6.9999999999999999E-4</v>
      </c>
      <c r="BA746" s="129">
        <v>4.8999999999999998E-3</v>
      </c>
      <c r="BB746" s="129">
        <v>5.9999999999999995E-4</v>
      </c>
      <c r="BC746" s="129" t="s">
        <v>391</v>
      </c>
      <c r="BD746" s="129">
        <v>5.0000000000000001E-4</v>
      </c>
      <c r="BE746" s="129" t="s">
        <v>179</v>
      </c>
      <c r="BF746" s="129">
        <v>2.9999999999999997E-4</v>
      </c>
      <c r="BG746" s="129" t="s">
        <v>179</v>
      </c>
      <c r="BH746" s="129">
        <v>1E-4</v>
      </c>
      <c r="BI746" s="129" t="s">
        <v>286</v>
      </c>
      <c r="BJ746" s="129">
        <v>2.0000000000000001E-4</v>
      </c>
      <c r="BK746" s="129">
        <v>1.1599999999999999E-2</v>
      </c>
      <c r="BL746" s="129">
        <v>5.0000000000000001E-4</v>
      </c>
      <c r="BM746" s="129">
        <v>2.8E-3</v>
      </c>
      <c r="BN746" s="129">
        <v>2.9999999999999997E-4</v>
      </c>
      <c r="BO746" s="129" t="s">
        <v>365</v>
      </c>
      <c r="BP746" s="129">
        <v>5.9999999999999995E-4</v>
      </c>
      <c r="BQ746" s="129" t="s">
        <v>179</v>
      </c>
      <c r="BR746" s="129">
        <v>2.9999999999999997E-4</v>
      </c>
      <c r="BS746" s="129" t="s">
        <v>179</v>
      </c>
      <c r="BT746" s="129">
        <v>4.0000000000000002E-4</v>
      </c>
      <c r="BU746" s="129" t="s">
        <v>179</v>
      </c>
      <c r="BV746" s="129">
        <v>5.9999999999999995E-4</v>
      </c>
      <c r="BW746" s="129" t="s">
        <v>179</v>
      </c>
      <c r="BX746" s="129">
        <v>8.9999999999999998E-4</v>
      </c>
      <c r="BY746" s="129" t="s">
        <v>18</v>
      </c>
      <c r="BZ746" s="129"/>
      <c r="CA746" s="129" t="s">
        <v>179</v>
      </c>
      <c r="CB746" s="129">
        <v>8.0000000000000004E-4</v>
      </c>
      <c r="CC746" s="129" t="s">
        <v>179</v>
      </c>
      <c r="CD746" s="129">
        <v>2.0999999999999999E-3</v>
      </c>
      <c r="CE746" s="129" t="s">
        <v>179</v>
      </c>
      <c r="CF746" s="129">
        <v>2.2000000000000001E-3</v>
      </c>
      <c r="CG746" s="129" t="s">
        <v>179</v>
      </c>
      <c r="CH746" s="129">
        <v>1E-4</v>
      </c>
      <c r="CI746" s="129" t="s">
        <v>179</v>
      </c>
      <c r="CJ746" s="129">
        <v>7.9000000000000008E-3</v>
      </c>
      <c r="CK746" s="129" t="s">
        <v>179</v>
      </c>
      <c r="CL746" s="129">
        <v>1.0999999999999999E-2</v>
      </c>
      <c r="CM746" s="129" t="s">
        <v>179</v>
      </c>
      <c r="CN746" s="129">
        <v>5.4999999999999997E-3</v>
      </c>
      <c r="CO746" s="129" t="s">
        <v>179</v>
      </c>
      <c r="CP746" s="129">
        <v>8.0000000000000004E-4</v>
      </c>
      <c r="CQ746" s="129" t="s">
        <v>179</v>
      </c>
      <c r="CR746" s="129">
        <v>3.2000000000000002E-3</v>
      </c>
      <c r="CS746" s="129" t="s">
        <v>179</v>
      </c>
      <c r="CT746" s="129">
        <v>1.9E-3</v>
      </c>
      <c r="CU746" s="129" t="s">
        <v>18</v>
      </c>
      <c r="CV746" s="129"/>
      <c r="CW746" s="129" t="s">
        <v>18</v>
      </c>
      <c r="CX746" s="129"/>
      <c r="CY746" s="129" t="s">
        <v>179</v>
      </c>
      <c r="CZ746" s="129">
        <v>5.9999999999999995E-4</v>
      </c>
      <c r="DA746" s="129" t="s">
        <v>179</v>
      </c>
      <c r="DB746" s="129">
        <v>5.9999999999999995E-4</v>
      </c>
      <c r="DC746" s="129" t="s">
        <v>179</v>
      </c>
      <c r="DD746" s="129">
        <v>5.9999999999999995E-4</v>
      </c>
      <c r="DE746" s="129" t="s">
        <v>179</v>
      </c>
      <c r="DF746" s="129">
        <v>5.9999999999999995E-4</v>
      </c>
      <c r="DG746" s="129" t="s">
        <v>179</v>
      </c>
      <c r="DH746" s="129">
        <v>4.0000000000000002E-4</v>
      </c>
      <c r="DI746" s="129" t="s">
        <v>179</v>
      </c>
      <c r="DJ746" s="129">
        <v>4.0000000000000002E-4</v>
      </c>
      <c r="DK746" s="129" t="s">
        <v>2685</v>
      </c>
      <c r="DL746" s="129" t="s">
        <v>59</v>
      </c>
      <c r="DM746" s="129"/>
      <c r="DN746" s="129"/>
      <c r="DO746" s="130" t="s">
        <v>18</v>
      </c>
      <c r="DS746" s="129">
        <v>121</v>
      </c>
      <c r="DT746" s="129" t="s">
        <v>2502</v>
      </c>
      <c r="DW746" t="s">
        <v>5528</v>
      </c>
    </row>
    <row r="747" spans="1:127">
      <c r="A747" s="127">
        <v>567</v>
      </c>
      <c r="B747" s="128">
        <v>44763.175000000003</v>
      </c>
      <c r="C747" s="129" t="s">
        <v>52</v>
      </c>
      <c r="D747" s="129">
        <v>0</v>
      </c>
      <c r="E747" s="129">
        <v>0</v>
      </c>
      <c r="F747" s="129">
        <v>0</v>
      </c>
      <c r="G747" s="129" t="s">
        <v>54</v>
      </c>
      <c r="H747" s="129" t="s">
        <v>55</v>
      </c>
      <c r="I747" s="129" t="s">
        <v>55</v>
      </c>
      <c r="J747" s="129" t="s">
        <v>55</v>
      </c>
      <c r="K747" s="129" t="s">
        <v>18</v>
      </c>
      <c r="L747" s="129">
        <v>90</v>
      </c>
      <c r="M747" s="129" t="s">
        <v>173</v>
      </c>
      <c r="N747" s="129">
        <v>0</v>
      </c>
      <c r="O747" s="129" t="s">
        <v>173</v>
      </c>
      <c r="P747" s="129">
        <v>0</v>
      </c>
      <c r="Q747" s="129" t="s">
        <v>173</v>
      </c>
      <c r="R747" s="129">
        <v>0</v>
      </c>
      <c r="S747" s="129">
        <v>2</v>
      </c>
      <c r="T747" s="129" t="s">
        <v>174</v>
      </c>
      <c r="U747" s="129">
        <v>4.3228</v>
      </c>
      <c r="V747" s="129">
        <v>0.6371</v>
      </c>
      <c r="W747" s="129" t="s">
        <v>2693</v>
      </c>
      <c r="X747" s="129">
        <v>0.30580000000000002</v>
      </c>
      <c r="Y747" s="129">
        <v>36.497199999999999</v>
      </c>
      <c r="Z747" s="129">
        <v>0.34010000000000001</v>
      </c>
      <c r="AA747" s="129" t="s">
        <v>1804</v>
      </c>
      <c r="AB747" s="129">
        <v>1.4999999999999999E-2</v>
      </c>
      <c r="AC747" s="129" t="s">
        <v>179</v>
      </c>
      <c r="AD747" s="129">
        <v>9.1000000000000004E-3</v>
      </c>
      <c r="AE747" s="129" t="s">
        <v>179</v>
      </c>
      <c r="AF747" s="129">
        <v>1.6299999999999999E-2</v>
      </c>
      <c r="AG747" s="129">
        <v>6.6600000000000006E-2</v>
      </c>
      <c r="AH747" s="129">
        <v>6.1999999999999998E-3</v>
      </c>
      <c r="AI747" s="129">
        <v>6.9558</v>
      </c>
      <c r="AJ747" s="129">
        <v>3.0700000000000002E-2</v>
      </c>
      <c r="AK747" s="129">
        <v>0.6502</v>
      </c>
      <c r="AL747" s="129">
        <v>7.9000000000000008E-3</v>
      </c>
      <c r="AM747" s="129" t="s">
        <v>1300</v>
      </c>
      <c r="AN747" s="129">
        <v>8.6E-3</v>
      </c>
      <c r="AO747" s="129" t="s">
        <v>471</v>
      </c>
      <c r="AP747" s="129">
        <v>4.0000000000000001E-3</v>
      </c>
      <c r="AQ747" s="129">
        <v>9.1600000000000001E-2</v>
      </c>
      <c r="AR747" s="129">
        <v>4.5999999999999999E-3</v>
      </c>
      <c r="AS747" s="129" t="s">
        <v>2694</v>
      </c>
      <c r="AT747" s="129">
        <v>2.3800000000000002E-2</v>
      </c>
      <c r="AU747" s="129" t="s">
        <v>344</v>
      </c>
      <c r="AV747" s="129">
        <v>3.3999999999999998E-3</v>
      </c>
      <c r="AW747" s="129">
        <v>7.4999999999999997E-3</v>
      </c>
      <c r="AX747" s="129">
        <v>1E-3</v>
      </c>
      <c r="AY747" s="129" t="s">
        <v>344</v>
      </c>
      <c r="AZ747" s="129">
        <v>6.9999999999999999E-4</v>
      </c>
      <c r="BA747" s="129">
        <v>5.7000000000000002E-3</v>
      </c>
      <c r="BB747" s="129">
        <v>5.9999999999999995E-4</v>
      </c>
      <c r="BC747" s="129" t="s">
        <v>304</v>
      </c>
      <c r="BD747" s="129">
        <v>5.0000000000000001E-4</v>
      </c>
      <c r="BE747" s="129" t="s">
        <v>179</v>
      </c>
      <c r="BF747" s="129">
        <v>2.9999999999999997E-4</v>
      </c>
      <c r="BG747" s="129" t="s">
        <v>179</v>
      </c>
      <c r="BH747" s="129">
        <v>1E-4</v>
      </c>
      <c r="BI747" s="129" t="s">
        <v>246</v>
      </c>
      <c r="BJ747" s="129">
        <v>2.0000000000000001E-4</v>
      </c>
      <c r="BK747" s="129">
        <v>1.0200000000000001E-2</v>
      </c>
      <c r="BL747" s="129">
        <v>5.0000000000000001E-4</v>
      </c>
      <c r="BM747" s="129">
        <v>2.5999999999999999E-3</v>
      </c>
      <c r="BN747" s="129">
        <v>2.9999999999999997E-4</v>
      </c>
      <c r="BO747" s="129" t="s">
        <v>283</v>
      </c>
      <c r="BP747" s="129">
        <v>5.9999999999999995E-4</v>
      </c>
      <c r="BQ747" s="129" t="s">
        <v>179</v>
      </c>
      <c r="BR747" s="129">
        <v>2.9999999999999997E-4</v>
      </c>
      <c r="BS747" s="129" t="s">
        <v>179</v>
      </c>
      <c r="BT747" s="129">
        <v>4.0000000000000002E-4</v>
      </c>
      <c r="BU747" s="129" t="s">
        <v>179</v>
      </c>
      <c r="BV747" s="129">
        <v>6.9999999999999999E-4</v>
      </c>
      <c r="BW747" s="129" t="s">
        <v>179</v>
      </c>
      <c r="BX747" s="129">
        <v>8.9999999999999998E-4</v>
      </c>
      <c r="BY747" s="129" t="s">
        <v>179</v>
      </c>
      <c r="BZ747" s="129">
        <v>1.1000000000000001E-3</v>
      </c>
      <c r="CA747" s="129" t="s">
        <v>179</v>
      </c>
      <c r="CB747" s="129">
        <v>8.0000000000000004E-4</v>
      </c>
      <c r="CC747" s="129" t="s">
        <v>179</v>
      </c>
      <c r="CD747" s="129">
        <v>2E-3</v>
      </c>
      <c r="CE747" s="129" t="s">
        <v>179</v>
      </c>
      <c r="CF747" s="129">
        <v>2.2000000000000001E-3</v>
      </c>
      <c r="CG747" s="129" t="s">
        <v>216</v>
      </c>
      <c r="CH747" s="129">
        <v>1E-4</v>
      </c>
      <c r="CI747" s="129" t="s">
        <v>179</v>
      </c>
      <c r="CJ747" s="129">
        <v>7.9000000000000008E-3</v>
      </c>
      <c r="CK747" s="129" t="s">
        <v>179</v>
      </c>
      <c r="CL747" s="129">
        <v>1.0800000000000001E-2</v>
      </c>
      <c r="CM747" s="129" t="s">
        <v>179</v>
      </c>
      <c r="CN747" s="129">
        <v>5.1999999999999998E-3</v>
      </c>
      <c r="CO747" s="129" t="s">
        <v>179</v>
      </c>
      <c r="CP747" s="129">
        <v>8.0000000000000004E-4</v>
      </c>
      <c r="CQ747" s="129" t="s">
        <v>179</v>
      </c>
      <c r="CR747" s="129">
        <v>3.3E-3</v>
      </c>
      <c r="CS747" s="129" t="s">
        <v>179</v>
      </c>
      <c r="CT747" s="129">
        <v>1.9E-3</v>
      </c>
      <c r="CU747" s="129" t="s">
        <v>18</v>
      </c>
      <c r="CV747" s="129"/>
      <c r="CW747" s="129" t="s">
        <v>18</v>
      </c>
      <c r="CX747" s="129"/>
      <c r="CY747" s="129" t="s">
        <v>179</v>
      </c>
      <c r="CZ747" s="129">
        <v>5.0000000000000001E-4</v>
      </c>
      <c r="DA747" s="129" t="s">
        <v>179</v>
      </c>
      <c r="DB747" s="129">
        <v>5.0000000000000001E-4</v>
      </c>
      <c r="DC747" s="129" t="s">
        <v>179</v>
      </c>
      <c r="DD747" s="129">
        <v>5.0000000000000001E-4</v>
      </c>
      <c r="DE747" s="129" t="s">
        <v>179</v>
      </c>
      <c r="DF747" s="129">
        <v>5.9999999999999995E-4</v>
      </c>
      <c r="DG747" s="129" t="s">
        <v>179</v>
      </c>
      <c r="DH747" s="129">
        <v>4.0000000000000002E-4</v>
      </c>
      <c r="DI747" s="129" t="s">
        <v>179</v>
      </c>
      <c r="DJ747" s="129">
        <v>4.0000000000000002E-4</v>
      </c>
      <c r="DK747" s="129" t="s">
        <v>2685</v>
      </c>
      <c r="DL747" s="129" t="s">
        <v>59</v>
      </c>
      <c r="DM747" s="129"/>
      <c r="DN747" s="129"/>
      <c r="DO747" s="130" t="s">
        <v>18</v>
      </c>
      <c r="DS747" s="129">
        <v>125</v>
      </c>
      <c r="DT747" s="129" t="s">
        <v>5999</v>
      </c>
      <c r="DW747" t="s">
        <v>5529</v>
      </c>
    </row>
    <row r="748" spans="1:127">
      <c r="A748" s="127">
        <v>568</v>
      </c>
      <c r="B748" s="128">
        <v>44763.176388888889</v>
      </c>
      <c r="C748" s="129" t="s">
        <v>52</v>
      </c>
      <c r="D748" s="129">
        <v>0</v>
      </c>
      <c r="E748" s="129">
        <v>0</v>
      </c>
      <c r="F748" s="129">
        <v>0</v>
      </c>
      <c r="G748" s="129" t="s">
        <v>54</v>
      </c>
      <c r="H748" s="129" t="s">
        <v>55</v>
      </c>
      <c r="I748" s="129" t="s">
        <v>55</v>
      </c>
      <c r="J748" s="129" t="s">
        <v>55</v>
      </c>
      <c r="K748" s="129" t="s">
        <v>18</v>
      </c>
      <c r="L748" s="129">
        <v>90</v>
      </c>
      <c r="M748" s="129" t="s">
        <v>173</v>
      </c>
      <c r="N748" s="129">
        <v>0</v>
      </c>
      <c r="O748" s="129" t="s">
        <v>173</v>
      </c>
      <c r="P748" s="129">
        <v>0</v>
      </c>
      <c r="Q748" s="129" t="s">
        <v>173</v>
      </c>
      <c r="R748" s="129">
        <v>0</v>
      </c>
      <c r="S748" s="129">
        <v>2</v>
      </c>
      <c r="T748" s="129" t="s">
        <v>174</v>
      </c>
      <c r="U748" s="129">
        <v>4.8037999999999998</v>
      </c>
      <c r="V748" s="129">
        <v>0.66620000000000001</v>
      </c>
      <c r="W748" s="129" t="s">
        <v>2695</v>
      </c>
      <c r="X748" s="129">
        <v>0.31290000000000001</v>
      </c>
      <c r="Y748" s="129">
        <v>38.824199999999998</v>
      </c>
      <c r="Z748" s="129">
        <v>0.35370000000000001</v>
      </c>
      <c r="AA748" s="129" t="s">
        <v>2696</v>
      </c>
      <c r="AB748" s="129">
        <v>1.49E-2</v>
      </c>
      <c r="AC748" s="129" t="s">
        <v>312</v>
      </c>
      <c r="AD748" s="129">
        <v>9.5999999999999992E-3</v>
      </c>
      <c r="AE748" s="129" t="s">
        <v>179</v>
      </c>
      <c r="AF748" s="129">
        <v>1.6500000000000001E-2</v>
      </c>
      <c r="AG748" s="129">
        <v>6.88E-2</v>
      </c>
      <c r="AH748" s="129">
        <v>6.4000000000000003E-3</v>
      </c>
      <c r="AI748" s="129">
        <v>6.9676999999999998</v>
      </c>
      <c r="AJ748" s="129">
        <v>3.0800000000000001E-2</v>
      </c>
      <c r="AK748" s="129">
        <v>0.65090000000000003</v>
      </c>
      <c r="AL748" s="129">
        <v>8.0000000000000002E-3</v>
      </c>
      <c r="AM748" s="129" t="s">
        <v>1004</v>
      </c>
      <c r="AN748" s="129">
        <v>8.6999999999999994E-3</v>
      </c>
      <c r="AO748" s="129" t="s">
        <v>981</v>
      </c>
      <c r="AP748" s="129">
        <v>3.8999999999999998E-3</v>
      </c>
      <c r="AQ748" s="129">
        <v>9.7100000000000006E-2</v>
      </c>
      <c r="AR748" s="129">
        <v>4.7000000000000002E-3</v>
      </c>
      <c r="AS748" s="129" t="s">
        <v>2697</v>
      </c>
      <c r="AT748" s="129">
        <v>2.5100000000000001E-2</v>
      </c>
      <c r="AU748" s="129" t="s">
        <v>614</v>
      </c>
      <c r="AV748" s="129">
        <v>3.5999999999999999E-3</v>
      </c>
      <c r="AW748" s="129">
        <v>6.8999999999999999E-3</v>
      </c>
      <c r="AX748" s="129">
        <v>8.9999999999999998E-4</v>
      </c>
      <c r="AY748" s="129" t="s">
        <v>344</v>
      </c>
      <c r="AZ748" s="129">
        <v>5.9999999999999995E-4</v>
      </c>
      <c r="BA748" s="129">
        <v>4.7000000000000002E-3</v>
      </c>
      <c r="BB748" s="129">
        <v>5.9999999999999995E-4</v>
      </c>
      <c r="BC748" s="129" t="s">
        <v>211</v>
      </c>
      <c r="BD748" s="129">
        <v>5.0000000000000001E-4</v>
      </c>
      <c r="BE748" s="129" t="s">
        <v>179</v>
      </c>
      <c r="BF748" s="129">
        <v>2.0000000000000001E-4</v>
      </c>
      <c r="BG748" s="129" t="s">
        <v>179</v>
      </c>
      <c r="BH748" s="129">
        <v>1E-4</v>
      </c>
      <c r="BI748" s="129" t="s">
        <v>179</v>
      </c>
      <c r="BJ748" s="129">
        <v>2.0000000000000001E-4</v>
      </c>
      <c r="BK748" s="129">
        <v>1.0500000000000001E-2</v>
      </c>
      <c r="BL748" s="129">
        <v>5.0000000000000001E-4</v>
      </c>
      <c r="BM748" s="129">
        <v>2.8999999999999998E-3</v>
      </c>
      <c r="BN748" s="129">
        <v>2.9999999999999997E-4</v>
      </c>
      <c r="BO748" s="129" t="s">
        <v>268</v>
      </c>
      <c r="BP748" s="129">
        <v>5.9999999999999995E-4</v>
      </c>
      <c r="BQ748" s="129" t="s">
        <v>179</v>
      </c>
      <c r="BR748" s="129">
        <v>2.9999999999999997E-4</v>
      </c>
      <c r="BS748" s="129" t="s">
        <v>179</v>
      </c>
      <c r="BT748" s="129">
        <v>4.0000000000000002E-4</v>
      </c>
      <c r="BU748" s="129" t="s">
        <v>179</v>
      </c>
      <c r="BV748" s="129">
        <v>6.9999999999999999E-4</v>
      </c>
      <c r="BW748" s="129" t="s">
        <v>18</v>
      </c>
      <c r="BX748" s="129"/>
      <c r="BY748" s="129" t="s">
        <v>179</v>
      </c>
      <c r="BZ748" s="129">
        <v>1.1000000000000001E-3</v>
      </c>
      <c r="CA748" s="129" t="s">
        <v>179</v>
      </c>
      <c r="CB748" s="129">
        <v>8.0000000000000004E-4</v>
      </c>
      <c r="CC748" s="129" t="s">
        <v>179</v>
      </c>
      <c r="CD748" s="129">
        <v>2E-3</v>
      </c>
      <c r="CE748" s="129" t="s">
        <v>179</v>
      </c>
      <c r="CF748" s="129">
        <v>2.3E-3</v>
      </c>
      <c r="CG748" s="129" t="s">
        <v>179</v>
      </c>
      <c r="CH748" s="129">
        <v>1E-4</v>
      </c>
      <c r="CI748" s="129" t="s">
        <v>405</v>
      </c>
      <c r="CJ748" s="129">
        <v>7.4999999999999997E-3</v>
      </c>
      <c r="CK748" s="129" t="s">
        <v>179</v>
      </c>
      <c r="CL748" s="129">
        <v>1.0800000000000001E-2</v>
      </c>
      <c r="CM748" s="129" t="s">
        <v>230</v>
      </c>
      <c r="CN748" s="129">
        <v>4.0000000000000001E-3</v>
      </c>
      <c r="CO748" s="129" t="s">
        <v>179</v>
      </c>
      <c r="CP748" s="129">
        <v>8.0000000000000004E-4</v>
      </c>
      <c r="CQ748" s="129" t="s">
        <v>179</v>
      </c>
      <c r="CR748" s="129">
        <v>3.3999999999999998E-3</v>
      </c>
      <c r="CS748" s="129" t="s">
        <v>179</v>
      </c>
      <c r="CT748" s="129">
        <v>1.9E-3</v>
      </c>
      <c r="CU748" s="129" t="s">
        <v>18</v>
      </c>
      <c r="CV748" s="129"/>
      <c r="CW748" s="129" t="s">
        <v>18</v>
      </c>
      <c r="CX748" s="129"/>
      <c r="CY748" s="129" t="s">
        <v>179</v>
      </c>
      <c r="CZ748" s="129">
        <v>5.9999999999999995E-4</v>
      </c>
      <c r="DA748" s="129" t="s">
        <v>179</v>
      </c>
      <c r="DB748" s="129">
        <v>5.9999999999999995E-4</v>
      </c>
      <c r="DC748" s="129" t="s">
        <v>179</v>
      </c>
      <c r="DD748" s="129">
        <v>5.0000000000000001E-4</v>
      </c>
      <c r="DE748" s="129" t="s">
        <v>179</v>
      </c>
      <c r="DF748" s="129">
        <v>5.0000000000000001E-4</v>
      </c>
      <c r="DG748" s="129" t="s">
        <v>179</v>
      </c>
      <c r="DH748" s="129">
        <v>4.0000000000000002E-4</v>
      </c>
      <c r="DI748" s="129" t="s">
        <v>179</v>
      </c>
      <c r="DJ748" s="129">
        <v>4.0000000000000002E-4</v>
      </c>
      <c r="DK748" s="129" t="s">
        <v>2685</v>
      </c>
      <c r="DL748" s="129" t="s">
        <v>59</v>
      </c>
      <c r="DM748" s="129"/>
      <c r="DN748" s="129"/>
      <c r="DO748" s="130" t="s">
        <v>18</v>
      </c>
      <c r="DS748" s="129">
        <v>133</v>
      </c>
      <c r="DT748" s="129" t="s">
        <v>5994</v>
      </c>
      <c r="DW748" t="s">
        <v>5530</v>
      </c>
    </row>
    <row r="749" spans="1:127">
      <c r="A749" s="127">
        <v>569</v>
      </c>
      <c r="B749" s="128">
        <v>44763.180555555555</v>
      </c>
      <c r="C749" s="129" t="s">
        <v>52</v>
      </c>
      <c r="D749" s="129">
        <v>0</v>
      </c>
      <c r="E749" s="129">
        <v>0</v>
      </c>
      <c r="F749" s="129">
        <v>0</v>
      </c>
      <c r="G749" s="129" t="s">
        <v>54</v>
      </c>
      <c r="H749" s="129" t="s">
        <v>55</v>
      </c>
      <c r="I749" s="129" t="s">
        <v>55</v>
      </c>
      <c r="J749" s="129" t="s">
        <v>55</v>
      </c>
      <c r="K749" s="129" t="s">
        <v>18</v>
      </c>
      <c r="L749" s="129">
        <v>90</v>
      </c>
      <c r="M749" s="129" t="s">
        <v>173</v>
      </c>
      <c r="N749" s="129">
        <v>0</v>
      </c>
      <c r="O749" s="129" t="s">
        <v>173</v>
      </c>
      <c r="P749" s="129">
        <v>0</v>
      </c>
      <c r="Q749" s="129" t="s">
        <v>173</v>
      </c>
      <c r="R749" s="129">
        <v>0</v>
      </c>
      <c r="S749" s="129">
        <v>2</v>
      </c>
      <c r="T749" s="129" t="s">
        <v>174</v>
      </c>
      <c r="U749" s="129">
        <v>3.8094999999999999</v>
      </c>
      <c r="V749" s="129">
        <v>0.65669999999999995</v>
      </c>
      <c r="W749" s="129" t="s">
        <v>2698</v>
      </c>
      <c r="X749" s="129">
        <v>0.32829999999999998</v>
      </c>
      <c r="Y749" s="129">
        <v>38.2468</v>
      </c>
      <c r="Z749" s="129">
        <v>0.35039999999999999</v>
      </c>
      <c r="AA749" s="129" t="s">
        <v>2699</v>
      </c>
      <c r="AB749" s="129">
        <v>1.54E-2</v>
      </c>
      <c r="AC749" s="129" t="s">
        <v>2700</v>
      </c>
      <c r="AD749" s="129">
        <v>1.03E-2</v>
      </c>
      <c r="AE749" s="129" t="s">
        <v>179</v>
      </c>
      <c r="AF749" s="129">
        <v>1.6199999999999999E-2</v>
      </c>
      <c r="AG749" s="129">
        <v>7.4200000000000002E-2</v>
      </c>
      <c r="AH749" s="129">
        <v>6.4000000000000003E-3</v>
      </c>
      <c r="AI749" s="129">
        <v>7.3125999999999998</v>
      </c>
      <c r="AJ749" s="129">
        <v>3.15E-2</v>
      </c>
      <c r="AK749" s="129">
        <v>0.62250000000000005</v>
      </c>
      <c r="AL749" s="129">
        <v>7.7999999999999996E-3</v>
      </c>
      <c r="AM749" s="129" t="s">
        <v>1443</v>
      </c>
      <c r="AN749" s="129">
        <v>8.5000000000000006E-3</v>
      </c>
      <c r="AO749" s="129" t="s">
        <v>429</v>
      </c>
      <c r="AP749" s="129">
        <v>3.5999999999999999E-3</v>
      </c>
      <c r="AQ749" s="129">
        <v>8.3599999999999994E-2</v>
      </c>
      <c r="AR749" s="129">
        <v>4.4000000000000003E-3</v>
      </c>
      <c r="AS749" s="129" t="s">
        <v>2701</v>
      </c>
      <c r="AT749" s="129">
        <v>2.3599999999999999E-2</v>
      </c>
      <c r="AU749" s="129" t="s">
        <v>344</v>
      </c>
      <c r="AV749" s="129">
        <v>3.3999999999999998E-3</v>
      </c>
      <c r="AW749" s="129">
        <v>5.1000000000000004E-3</v>
      </c>
      <c r="AX749" s="129">
        <v>8.0000000000000004E-4</v>
      </c>
      <c r="AY749" s="129" t="s">
        <v>316</v>
      </c>
      <c r="AZ749" s="129">
        <v>6.9999999999999999E-4</v>
      </c>
      <c r="BA749" s="129">
        <v>4.4999999999999997E-3</v>
      </c>
      <c r="BB749" s="129">
        <v>5.9999999999999995E-4</v>
      </c>
      <c r="BC749" s="129" t="s">
        <v>191</v>
      </c>
      <c r="BD749" s="129">
        <v>5.0000000000000001E-4</v>
      </c>
      <c r="BE749" s="129" t="s">
        <v>179</v>
      </c>
      <c r="BF749" s="129">
        <v>2.9999999999999997E-4</v>
      </c>
      <c r="BG749" s="129" t="s">
        <v>179</v>
      </c>
      <c r="BH749" s="129">
        <v>1E-4</v>
      </c>
      <c r="BI749" s="129" t="s">
        <v>179</v>
      </c>
      <c r="BJ749" s="129">
        <v>2.0000000000000001E-4</v>
      </c>
      <c r="BK749" s="129">
        <v>1.12E-2</v>
      </c>
      <c r="BL749" s="129">
        <v>5.0000000000000001E-4</v>
      </c>
      <c r="BM749" s="129">
        <v>2.8999999999999998E-3</v>
      </c>
      <c r="BN749" s="129">
        <v>2.9999999999999997E-4</v>
      </c>
      <c r="BO749" s="129" t="s">
        <v>377</v>
      </c>
      <c r="BP749" s="129">
        <v>5.9999999999999995E-4</v>
      </c>
      <c r="BQ749" s="129" t="s">
        <v>179</v>
      </c>
      <c r="BR749" s="129">
        <v>2.9999999999999997E-4</v>
      </c>
      <c r="BS749" s="129" t="s">
        <v>179</v>
      </c>
      <c r="BT749" s="129">
        <v>4.0000000000000002E-4</v>
      </c>
      <c r="BU749" s="129" t="s">
        <v>179</v>
      </c>
      <c r="BV749" s="129">
        <v>6.9999999999999999E-4</v>
      </c>
      <c r="BW749" s="129" t="s">
        <v>285</v>
      </c>
      <c r="BX749" s="129">
        <v>8.9999999999999998E-4</v>
      </c>
      <c r="BY749" s="129" t="s">
        <v>179</v>
      </c>
      <c r="BZ749" s="129">
        <v>1.1000000000000001E-3</v>
      </c>
      <c r="CA749" s="129" t="s">
        <v>179</v>
      </c>
      <c r="CB749" s="129">
        <v>8.0000000000000004E-4</v>
      </c>
      <c r="CC749" s="129" t="s">
        <v>179</v>
      </c>
      <c r="CD749" s="129">
        <v>2E-3</v>
      </c>
      <c r="CE749" s="129" t="s">
        <v>179</v>
      </c>
      <c r="CF749" s="129">
        <v>2.3E-3</v>
      </c>
      <c r="CG749" s="129" t="s">
        <v>216</v>
      </c>
      <c r="CH749" s="129">
        <v>1E-4</v>
      </c>
      <c r="CI749" s="129" t="s">
        <v>1978</v>
      </c>
      <c r="CJ749" s="129">
        <v>7.4000000000000003E-3</v>
      </c>
      <c r="CK749" s="129" t="s">
        <v>179</v>
      </c>
      <c r="CL749" s="129">
        <v>1.0800000000000001E-2</v>
      </c>
      <c r="CM749" s="129" t="s">
        <v>303</v>
      </c>
      <c r="CN749" s="129">
        <v>4.7000000000000002E-3</v>
      </c>
      <c r="CO749" s="129" t="s">
        <v>179</v>
      </c>
      <c r="CP749" s="129">
        <v>8.0000000000000004E-4</v>
      </c>
      <c r="CQ749" s="129" t="s">
        <v>179</v>
      </c>
      <c r="CR749" s="129">
        <v>3.3E-3</v>
      </c>
      <c r="CS749" s="129" t="s">
        <v>179</v>
      </c>
      <c r="CT749" s="129">
        <v>1.8E-3</v>
      </c>
      <c r="CU749" s="129" t="s">
        <v>179</v>
      </c>
      <c r="CV749" s="129">
        <v>8.9999999999999998E-4</v>
      </c>
      <c r="CW749" s="129" t="s">
        <v>18</v>
      </c>
      <c r="CX749" s="129"/>
      <c r="CY749" s="129" t="s">
        <v>179</v>
      </c>
      <c r="CZ749" s="129">
        <v>5.9999999999999995E-4</v>
      </c>
      <c r="DA749" s="129" t="s">
        <v>179</v>
      </c>
      <c r="DB749" s="129">
        <v>5.9999999999999995E-4</v>
      </c>
      <c r="DC749" s="129" t="s">
        <v>179</v>
      </c>
      <c r="DD749" s="129">
        <v>5.9999999999999995E-4</v>
      </c>
      <c r="DE749" s="129" t="s">
        <v>179</v>
      </c>
      <c r="DF749" s="129">
        <v>5.9999999999999995E-4</v>
      </c>
      <c r="DG749" s="129" t="s">
        <v>179</v>
      </c>
      <c r="DH749" s="129">
        <v>4.0000000000000002E-4</v>
      </c>
      <c r="DI749" s="129" t="s">
        <v>179</v>
      </c>
      <c r="DJ749" s="129">
        <v>4.0000000000000002E-4</v>
      </c>
      <c r="DK749" s="129" t="s">
        <v>2702</v>
      </c>
      <c r="DL749" s="129" t="s">
        <v>59</v>
      </c>
      <c r="DM749" s="129"/>
      <c r="DN749" s="129"/>
      <c r="DO749" s="130" t="s">
        <v>18</v>
      </c>
      <c r="DS749" s="129">
        <v>44</v>
      </c>
      <c r="DT749" s="129" t="s">
        <v>6014</v>
      </c>
      <c r="DW749" t="s">
        <v>5531</v>
      </c>
    </row>
    <row r="750" spans="1:127">
      <c r="A750" s="127">
        <v>570</v>
      </c>
      <c r="B750" s="128">
        <v>44763.183333333334</v>
      </c>
      <c r="C750" s="129" t="s">
        <v>52</v>
      </c>
      <c r="D750" s="129">
        <v>0</v>
      </c>
      <c r="E750" s="129">
        <v>0</v>
      </c>
      <c r="F750" s="129">
        <v>0</v>
      </c>
      <c r="G750" s="129" t="s">
        <v>54</v>
      </c>
      <c r="H750" s="129" t="s">
        <v>55</v>
      </c>
      <c r="I750" s="129" t="s">
        <v>55</v>
      </c>
      <c r="J750" s="129" t="s">
        <v>55</v>
      </c>
      <c r="K750" s="129" t="s">
        <v>18</v>
      </c>
      <c r="L750" s="129">
        <v>90</v>
      </c>
      <c r="M750" s="129" t="s">
        <v>173</v>
      </c>
      <c r="N750" s="129">
        <v>0</v>
      </c>
      <c r="O750" s="129" t="s">
        <v>173</v>
      </c>
      <c r="P750" s="129">
        <v>0</v>
      </c>
      <c r="Q750" s="129" t="s">
        <v>173</v>
      </c>
      <c r="R750" s="129">
        <v>0</v>
      </c>
      <c r="S750" s="129">
        <v>2</v>
      </c>
      <c r="T750" s="129" t="s">
        <v>174</v>
      </c>
      <c r="U750" s="129">
        <v>4.0319000000000003</v>
      </c>
      <c r="V750" s="129">
        <v>0.64229999999999998</v>
      </c>
      <c r="W750" s="129" t="s">
        <v>2703</v>
      </c>
      <c r="X750" s="129">
        <v>0.32219999999999999</v>
      </c>
      <c r="Y750" s="129">
        <v>38.668700000000001</v>
      </c>
      <c r="Z750" s="129">
        <v>0.35260000000000002</v>
      </c>
      <c r="AA750" s="129" t="s">
        <v>2704</v>
      </c>
      <c r="AB750" s="129">
        <v>1.52E-2</v>
      </c>
      <c r="AC750" s="129" t="s">
        <v>312</v>
      </c>
      <c r="AD750" s="129">
        <v>9.5999999999999992E-3</v>
      </c>
      <c r="AE750" s="129" t="s">
        <v>179</v>
      </c>
      <c r="AF750" s="129">
        <v>1.6E-2</v>
      </c>
      <c r="AG750" s="129">
        <v>9.7600000000000006E-2</v>
      </c>
      <c r="AH750" s="129">
        <v>6.7999999999999996E-3</v>
      </c>
      <c r="AI750" s="129">
        <v>7.0807000000000002</v>
      </c>
      <c r="AJ750" s="129">
        <v>3.1E-2</v>
      </c>
      <c r="AK750" s="129">
        <v>0.65949999999999998</v>
      </c>
      <c r="AL750" s="129">
        <v>8.0000000000000002E-3</v>
      </c>
      <c r="AM750" s="129" t="s">
        <v>2705</v>
      </c>
      <c r="AN750" s="129">
        <v>8.8000000000000005E-3</v>
      </c>
      <c r="AO750" s="129" t="s">
        <v>1052</v>
      </c>
      <c r="AP750" s="129">
        <v>3.7000000000000002E-3</v>
      </c>
      <c r="AQ750" s="129">
        <v>9.3700000000000006E-2</v>
      </c>
      <c r="AR750" s="129">
        <v>4.5999999999999999E-3</v>
      </c>
      <c r="AS750" s="129" t="s">
        <v>2706</v>
      </c>
      <c r="AT750" s="129">
        <v>2.4E-2</v>
      </c>
      <c r="AU750" s="129" t="s">
        <v>179</v>
      </c>
      <c r="AV750" s="129">
        <v>3.5000000000000001E-3</v>
      </c>
      <c r="AW750" s="129">
        <v>5.5999999999999999E-3</v>
      </c>
      <c r="AX750" s="129">
        <v>8.9999999999999998E-4</v>
      </c>
      <c r="AY750" s="129" t="s">
        <v>614</v>
      </c>
      <c r="AZ750" s="129">
        <v>6.9999999999999999E-4</v>
      </c>
      <c r="BA750" s="129">
        <v>5.4000000000000003E-3</v>
      </c>
      <c r="BB750" s="129">
        <v>5.9999999999999995E-4</v>
      </c>
      <c r="BC750" s="129" t="s">
        <v>267</v>
      </c>
      <c r="BD750" s="129">
        <v>5.0000000000000001E-4</v>
      </c>
      <c r="BE750" s="129" t="s">
        <v>179</v>
      </c>
      <c r="BF750" s="129">
        <v>2.9999999999999997E-4</v>
      </c>
      <c r="BG750" s="129" t="s">
        <v>179</v>
      </c>
      <c r="BH750" s="129">
        <v>1E-4</v>
      </c>
      <c r="BI750" s="129" t="s">
        <v>179</v>
      </c>
      <c r="BJ750" s="129">
        <v>2.0000000000000001E-4</v>
      </c>
      <c r="BK750" s="129">
        <v>1.18E-2</v>
      </c>
      <c r="BL750" s="129">
        <v>5.0000000000000001E-4</v>
      </c>
      <c r="BM750" s="129">
        <v>2.8E-3</v>
      </c>
      <c r="BN750" s="129">
        <v>2.9999999999999997E-4</v>
      </c>
      <c r="BO750" s="129" t="s">
        <v>432</v>
      </c>
      <c r="BP750" s="129">
        <v>5.9999999999999995E-4</v>
      </c>
      <c r="BQ750" s="129" t="s">
        <v>179</v>
      </c>
      <c r="BR750" s="129">
        <v>2.9999999999999997E-4</v>
      </c>
      <c r="BS750" s="129" t="s">
        <v>179</v>
      </c>
      <c r="BT750" s="129">
        <v>4.0000000000000002E-4</v>
      </c>
      <c r="BU750" s="129" t="s">
        <v>179</v>
      </c>
      <c r="BV750" s="129">
        <v>6.9999999999999999E-4</v>
      </c>
      <c r="BW750" s="129" t="s">
        <v>18</v>
      </c>
      <c r="BX750" s="129"/>
      <c r="BY750" s="129" t="s">
        <v>18</v>
      </c>
      <c r="BZ750" s="129"/>
      <c r="CA750" s="129" t="s">
        <v>179</v>
      </c>
      <c r="CB750" s="129">
        <v>8.0000000000000004E-4</v>
      </c>
      <c r="CC750" s="129" t="s">
        <v>179</v>
      </c>
      <c r="CD750" s="129">
        <v>2E-3</v>
      </c>
      <c r="CE750" s="129" t="s">
        <v>179</v>
      </c>
      <c r="CF750" s="129">
        <v>2.3E-3</v>
      </c>
      <c r="CG750" s="129" t="s">
        <v>216</v>
      </c>
      <c r="CH750" s="129">
        <v>1E-4</v>
      </c>
      <c r="CI750" s="129" t="s">
        <v>179</v>
      </c>
      <c r="CJ750" s="129">
        <v>7.4000000000000003E-3</v>
      </c>
      <c r="CK750" s="129" t="s">
        <v>179</v>
      </c>
      <c r="CL750" s="129">
        <v>1.0800000000000001E-2</v>
      </c>
      <c r="CM750" s="129" t="s">
        <v>179</v>
      </c>
      <c r="CN750" s="129">
        <v>4.3E-3</v>
      </c>
      <c r="CO750" s="129" t="s">
        <v>179</v>
      </c>
      <c r="CP750" s="129">
        <v>8.0000000000000004E-4</v>
      </c>
      <c r="CQ750" s="129" t="s">
        <v>179</v>
      </c>
      <c r="CR750" s="129">
        <v>3.3E-3</v>
      </c>
      <c r="CS750" s="129" t="s">
        <v>179</v>
      </c>
      <c r="CT750" s="129">
        <v>1.9E-3</v>
      </c>
      <c r="CU750" s="129" t="s">
        <v>179</v>
      </c>
      <c r="CV750" s="129">
        <v>8.0000000000000004E-4</v>
      </c>
      <c r="CW750" s="129" t="s">
        <v>18</v>
      </c>
      <c r="CX750" s="129"/>
      <c r="CY750" s="129" t="s">
        <v>179</v>
      </c>
      <c r="CZ750" s="129">
        <v>5.9999999999999995E-4</v>
      </c>
      <c r="DA750" s="129" t="s">
        <v>179</v>
      </c>
      <c r="DB750" s="129">
        <v>5.0000000000000001E-4</v>
      </c>
      <c r="DC750" s="129" t="s">
        <v>179</v>
      </c>
      <c r="DD750" s="129">
        <v>5.0000000000000001E-4</v>
      </c>
      <c r="DE750" s="129" t="s">
        <v>179</v>
      </c>
      <c r="DF750" s="129">
        <v>5.9999999999999995E-4</v>
      </c>
      <c r="DG750" s="129" t="s">
        <v>179</v>
      </c>
      <c r="DH750" s="129">
        <v>4.0000000000000002E-4</v>
      </c>
      <c r="DI750" s="129" t="s">
        <v>179</v>
      </c>
      <c r="DJ750" s="129">
        <v>4.0000000000000002E-4</v>
      </c>
      <c r="DK750" s="129" t="s">
        <v>2702</v>
      </c>
      <c r="DL750" s="129" t="s">
        <v>59</v>
      </c>
      <c r="DM750" s="129"/>
      <c r="DN750" s="129"/>
      <c r="DO750" s="130" t="s">
        <v>18</v>
      </c>
      <c r="DS750" s="129">
        <v>46</v>
      </c>
      <c r="DT750" s="129" t="s">
        <v>6014</v>
      </c>
      <c r="DW750" t="s">
        <v>5532</v>
      </c>
    </row>
    <row r="751" spans="1:127">
      <c r="A751" s="127">
        <v>571</v>
      </c>
      <c r="B751" s="128">
        <v>44763.185416666667</v>
      </c>
      <c r="C751" s="129" t="s">
        <v>52</v>
      </c>
      <c r="D751" s="129">
        <v>0</v>
      </c>
      <c r="E751" s="129">
        <v>0</v>
      </c>
      <c r="F751" s="129">
        <v>0</v>
      </c>
      <c r="G751" s="129" t="s">
        <v>54</v>
      </c>
      <c r="H751" s="129" t="s">
        <v>55</v>
      </c>
      <c r="I751" s="129" t="s">
        <v>55</v>
      </c>
      <c r="J751" s="129" t="s">
        <v>55</v>
      </c>
      <c r="K751" s="129" t="s">
        <v>18</v>
      </c>
      <c r="L751" s="129">
        <v>90</v>
      </c>
      <c r="M751" s="129" t="s">
        <v>173</v>
      </c>
      <c r="N751" s="129">
        <v>0</v>
      </c>
      <c r="O751" s="129" t="s">
        <v>173</v>
      </c>
      <c r="P751" s="129">
        <v>0</v>
      </c>
      <c r="Q751" s="129" t="s">
        <v>173</v>
      </c>
      <c r="R751" s="129">
        <v>0</v>
      </c>
      <c r="S751" s="129">
        <v>2</v>
      </c>
      <c r="T751" s="129" t="s">
        <v>174</v>
      </c>
      <c r="U751" s="129">
        <v>3.5402</v>
      </c>
      <c r="V751" s="129">
        <v>0.65069999999999995</v>
      </c>
      <c r="W751" s="129" t="s">
        <v>2707</v>
      </c>
      <c r="X751" s="129">
        <v>0.31690000000000002</v>
      </c>
      <c r="Y751" s="129">
        <v>38.493899999999996</v>
      </c>
      <c r="Z751" s="129">
        <v>0.35170000000000001</v>
      </c>
      <c r="AA751" s="129" t="s">
        <v>2708</v>
      </c>
      <c r="AB751" s="129">
        <v>1.54E-2</v>
      </c>
      <c r="AC751" s="129" t="s">
        <v>179</v>
      </c>
      <c r="AD751" s="129">
        <v>9.4999999999999998E-3</v>
      </c>
      <c r="AE751" s="129" t="s">
        <v>179</v>
      </c>
      <c r="AF751" s="129">
        <v>1.66E-2</v>
      </c>
      <c r="AG751" s="129">
        <v>9.2999999999999999E-2</v>
      </c>
      <c r="AH751" s="129">
        <v>6.7000000000000002E-3</v>
      </c>
      <c r="AI751" s="129">
        <v>7.0514999999999999</v>
      </c>
      <c r="AJ751" s="129">
        <v>3.1E-2</v>
      </c>
      <c r="AK751" s="129">
        <v>0.72929999999999995</v>
      </c>
      <c r="AL751" s="129">
        <v>8.3000000000000001E-3</v>
      </c>
      <c r="AM751" s="129" t="s">
        <v>201</v>
      </c>
      <c r="AN751" s="129">
        <v>8.8999999999999999E-3</v>
      </c>
      <c r="AO751" s="129" t="s">
        <v>622</v>
      </c>
      <c r="AP751" s="129">
        <v>3.7000000000000002E-3</v>
      </c>
      <c r="AQ751" s="129">
        <v>9.6699999999999994E-2</v>
      </c>
      <c r="AR751" s="129">
        <v>4.7000000000000002E-3</v>
      </c>
      <c r="AS751" s="129" t="s">
        <v>2709</v>
      </c>
      <c r="AT751" s="129">
        <v>2.4400000000000002E-2</v>
      </c>
      <c r="AU751" s="129" t="s">
        <v>303</v>
      </c>
      <c r="AV751" s="129">
        <v>3.5000000000000001E-3</v>
      </c>
      <c r="AW751" s="129">
        <v>9.7999999999999997E-3</v>
      </c>
      <c r="AX751" s="129">
        <v>1E-3</v>
      </c>
      <c r="AY751" s="129" t="s">
        <v>302</v>
      </c>
      <c r="AZ751" s="129">
        <v>6.9999999999999999E-4</v>
      </c>
      <c r="BA751" s="129">
        <v>5.1999999999999998E-3</v>
      </c>
      <c r="BB751" s="129">
        <v>5.9999999999999995E-4</v>
      </c>
      <c r="BC751" s="129" t="s">
        <v>391</v>
      </c>
      <c r="BD751" s="129">
        <v>5.0000000000000001E-4</v>
      </c>
      <c r="BE751" s="129" t="s">
        <v>179</v>
      </c>
      <c r="BF751" s="129">
        <v>2.9999999999999997E-4</v>
      </c>
      <c r="BG751" s="129" t="s">
        <v>179</v>
      </c>
      <c r="BH751" s="129">
        <v>1E-4</v>
      </c>
      <c r="BI751" s="129" t="s">
        <v>179</v>
      </c>
      <c r="BJ751" s="129">
        <v>2.0000000000000001E-4</v>
      </c>
      <c r="BK751" s="129">
        <v>1.18E-2</v>
      </c>
      <c r="BL751" s="129">
        <v>5.0000000000000001E-4</v>
      </c>
      <c r="BM751" s="129">
        <v>3.5000000000000001E-3</v>
      </c>
      <c r="BN751" s="129">
        <v>2.9999999999999997E-4</v>
      </c>
      <c r="BO751" s="129" t="s">
        <v>1376</v>
      </c>
      <c r="BP751" s="129">
        <v>5.9999999999999995E-4</v>
      </c>
      <c r="BQ751" s="129" t="s">
        <v>179</v>
      </c>
      <c r="BR751" s="129">
        <v>2.9999999999999997E-4</v>
      </c>
      <c r="BS751" s="129" t="s">
        <v>179</v>
      </c>
      <c r="BT751" s="129">
        <v>4.0000000000000002E-4</v>
      </c>
      <c r="BU751" s="129" t="s">
        <v>179</v>
      </c>
      <c r="BV751" s="129">
        <v>6.9999999999999999E-4</v>
      </c>
      <c r="BW751" s="129" t="s">
        <v>179</v>
      </c>
      <c r="BX751" s="129">
        <v>8.9999999999999998E-4</v>
      </c>
      <c r="BY751" s="129" t="s">
        <v>179</v>
      </c>
      <c r="BZ751" s="129">
        <v>1.1000000000000001E-3</v>
      </c>
      <c r="CA751" s="129" t="s">
        <v>179</v>
      </c>
      <c r="CB751" s="129">
        <v>8.0000000000000004E-4</v>
      </c>
      <c r="CC751" s="129" t="s">
        <v>179</v>
      </c>
      <c r="CD751" s="129">
        <v>2E-3</v>
      </c>
      <c r="CE751" s="129" t="s">
        <v>179</v>
      </c>
      <c r="CF751" s="129">
        <v>2.3E-3</v>
      </c>
      <c r="CG751" s="129" t="s">
        <v>216</v>
      </c>
      <c r="CH751" s="129">
        <v>1E-4</v>
      </c>
      <c r="CI751" s="129" t="s">
        <v>179</v>
      </c>
      <c r="CJ751" s="129">
        <v>7.4999999999999997E-3</v>
      </c>
      <c r="CK751" s="129" t="s">
        <v>179</v>
      </c>
      <c r="CL751" s="129">
        <v>1.09E-2</v>
      </c>
      <c r="CM751" s="129" t="s">
        <v>179</v>
      </c>
      <c r="CN751" s="129">
        <v>4.3E-3</v>
      </c>
      <c r="CO751" s="129" t="s">
        <v>179</v>
      </c>
      <c r="CP751" s="129">
        <v>8.0000000000000004E-4</v>
      </c>
      <c r="CQ751" s="129" t="s">
        <v>179</v>
      </c>
      <c r="CR751" s="129">
        <v>3.3E-3</v>
      </c>
      <c r="CS751" s="129" t="s">
        <v>179</v>
      </c>
      <c r="CT751" s="129">
        <v>1.8E-3</v>
      </c>
      <c r="CU751" s="129" t="s">
        <v>18</v>
      </c>
      <c r="CV751" s="129"/>
      <c r="CW751" s="129" t="s">
        <v>18</v>
      </c>
      <c r="CX751" s="129"/>
      <c r="CY751" s="129" t="s">
        <v>179</v>
      </c>
      <c r="CZ751" s="129">
        <v>5.0000000000000001E-4</v>
      </c>
      <c r="DA751" s="129" t="s">
        <v>179</v>
      </c>
      <c r="DB751" s="129">
        <v>5.0000000000000001E-4</v>
      </c>
      <c r="DC751" s="129" t="s">
        <v>179</v>
      </c>
      <c r="DD751" s="129">
        <v>5.9999999999999995E-4</v>
      </c>
      <c r="DE751" s="129" t="s">
        <v>179</v>
      </c>
      <c r="DF751" s="129">
        <v>5.9999999999999995E-4</v>
      </c>
      <c r="DG751" s="129" t="s">
        <v>179</v>
      </c>
      <c r="DH751" s="129">
        <v>4.0000000000000002E-4</v>
      </c>
      <c r="DI751" s="129" t="s">
        <v>179</v>
      </c>
      <c r="DJ751" s="129">
        <v>4.0000000000000002E-4</v>
      </c>
      <c r="DK751" s="129" t="s">
        <v>2702</v>
      </c>
      <c r="DL751" s="129" t="s">
        <v>59</v>
      </c>
      <c r="DM751" s="129"/>
      <c r="DN751" s="129"/>
      <c r="DO751" s="130" t="s">
        <v>18</v>
      </c>
      <c r="DS751" s="129">
        <v>48</v>
      </c>
      <c r="DT751" s="129" t="s">
        <v>6014</v>
      </c>
      <c r="DW751" t="s">
        <v>5533</v>
      </c>
    </row>
    <row r="752" spans="1:127">
      <c r="A752" s="127">
        <v>572</v>
      </c>
      <c r="B752" s="128">
        <v>44763.1875</v>
      </c>
      <c r="C752" s="129" t="s">
        <v>52</v>
      </c>
      <c r="D752" s="129">
        <v>0</v>
      </c>
      <c r="E752" s="129">
        <v>0</v>
      </c>
      <c r="F752" s="129">
        <v>0</v>
      </c>
      <c r="G752" s="129" t="s">
        <v>54</v>
      </c>
      <c r="H752" s="129" t="s">
        <v>55</v>
      </c>
      <c r="I752" s="129" t="s">
        <v>55</v>
      </c>
      <c r="J752" s="129" t="s">
        <v>55</v>
      </c>
      <c r="K752" s="129" t="s">
        <v>18</v>
      </c>
      <c r="L752" s="129">
        <v>90</v>
      </c>
      <c r="M752" s="129" t="s">
        <v>173</v>
      </c>
      <c r="N752" s="129">
        <v>0</v>
      </c>
      <c r="O752" s="129" t="s">
        <v>173</v>
      </c>
      <c r="P752" s="129">
        <v>0</v>
      </c>
      <c r="Q752" s="129" t="s">
        <v>173</v>
      </c>
      <c r="R752" s="129">
        <v>0</v>
      </c>
      <c r="S752" s="129">
        <v>2</v>
      </c>
      <c r="T752" s="129" t="s">
        <v>174</v>
      </c>
      <c r="U752" s="129">
        <v>3.6677</v>
      </c>
      <c r="V752" s="129">
        <v>0.64390000000000003</v>
      </c>
      <c r="W752" s="129" t="s">
        <v>2710</v>
      </c>
      <c r="X752" s="129">
        <v>0.31269999999999998</v>
      </c>
      <c r="Y752" s="129">
        <v>37.377699999999997</v>
      </c>
      <c r="Z752" s="129">
        <v>0.35049999999999998</v>
      </c>
      <c r="AA752" s="129" t="s">
        <v>2672</v>
      </c>
      <c r="AB752" s="129">
        <v>1.4800000000000001E-2</v>
      </c>
      <c r="AC752" s="129" t="s">
        <v>179</v>
      </c>
      <c r="AD752" s="129">
        <v>8.2000000000000007E-3</v>
      </c>
      <c r="AE752" s="129" t="s">
        <v>179</v>
      </c>
      <c r="AF752" s="129">
        <v>1.66E-2</v>
      </c>
      <c r="AG752" s="129">
        <v>0.55400000000000005</v>
      </c>
      <c r="AH752" s="129">
        <v>1.1599999999999999E-2</v>
      </c>
      <c r="AI752" s="129">
        <v>6.5167000000000002</v>
      </c>
      <c r="AJ752" s="129">
        <v>3.0099999999999998E-2</v>
      </c>
      <c r="AK752" s="129">
        <v>0.56740000000000002</v>
      </c>
      <c r="AL752" s="129">
        <v>7.4999999999999997E-3</v>
      </c>
      <c r="AM752" s="129" t="s">
        <v>674</v>
      </c>
      <c r="AN752" s="129">
        <v>8.3000000000000001E-3</v>
      </c>
      <c r="AO752" s="129" t="s">
        <v>377</v>
      </c>
      <c r="AP752" s="129">
        <v>3.8999999999999998E-3</v>
      </c>
      <c r="AQ752" s="129">
        <v>8.3900000000000002E-2</v>
      </c>
      <c r="AR752" s="129">
        <v>4.4999999999999997E-3</v>
      </c>
      <c r="AS752" s="129" t="s">
        <v>2711</v>
      </c>
      <c r="AT752" s="129">
        <v>2.7900000000000001E-2</v>
      </c>
      <c r="AU752" s="129" t="s">
        <v>418</v>
      </c>
      <c r="AV752" s="129">
        <v>4.0000000000000001E-3</v>
      </c>
      <c r="AW752" s="129">
        <v>5.5999999999999999E-3</v>
      </c>
      <c r="AX752" s="129">
        <v>8.9999999999999998E-4</v>
      </c>
      <c r="AY752" s="129" t="s">
        <v>465</v>
      </c>
      <c r="AZ752" s="129">
        <v>6.9999999999999999E-4</v>
      </c>
      <c r="BA752" s="129">
        <v>4.5999999999999999E-3</v>
      </c>
      <c r="BB752" s="129">
        <v>5.9999999999999995E-4</v>
      </c>
      <c r="BC752" s="129" t="s">
        <v>245</v>
      </c>
      <c r="BD752" s="129">
        <v>5.0000000000000001E-4</v>
      </c>
      <c r="BE752" s="129" t="s">
        <v>179</v>
      </c>
      <c r="BF752" s="129">
        <v>2.9999999999999997E-4</v>
      </c>
      <c r="BG752" s="129" t="s">
        <v>179</v>
      </c>
      <c r="BH752" s="129">
        <v>1E-4</v>
      </c>
      <c r="BI752" s="129" t="s">
        <v>245</v>
      </c>
      <c r="BJ752" s="129">
        <v>2.0000000000000001E-4</v>
      </c>
      <c r="BK752" s="129">
        <v>1.09E-2</v>
      </c>
      <c r="BL752" s="129">
        <v>5.0000000000000001E-4</v>
      </c>
      <c r="BM752" s="129">
        <v>2.5999999999999999E-3</v>
      </c>
      <c r="BN752" s="129">
        <v>2.9999999999999997E-4</v>
      </c>
      <c r="BO752" s="129" t="s">
        <v>244</v>
      </c>
      <c r="BP752" s="129">
        <v>5.9999999999999995E-4</v>
      </c>
      <c r="BQ752" s="129" t="s">
        <v>179</v>
      </c>
      <c r="BR752" s="129">
        <v>2.9999999999999997E-4</v>
      </c>
      <c r="BS752" s="129" t="s">
        <v>179</v>
      </c>
      <c r="BT752" s="129">
        <v>4.0000000000000002E-4</v>
      </c>
      <c r="BU752" s="129" t="s">
        <v>179</v>
      </c>
      <c r="BV752" s="129">
        <v>5.9999999999999995E-4</v>
      </c>
      <c r="BW752" s="129" t="s">
        <v>179</v>
      </c>
      <c r="BX752" s="129">
        <v>8.0000000000000004E-4</v>
      </c>
      <c r="BY752" s="129" t="s">
        <v>18</v>
      </c>
      <c r="BZ752" s="129"/>
      <c r="CA752" s="129" t="s">
        <v>247</v>
      </c>
      <c r="CB752" s="129">
        <v>8.0000000000000004E-4</v>
      </c>
      <c r="CC752" s="129" t="s">
        <v>179</v>
      </c>
      <c r="CD752" s="129">
        <v>2.0999999999999999E-3</v>
      </c>
      <c r="CE752" s="129" t="s">
        <v>179</v>
      </c>
      <c r="CF752" s="129">
        <v>2.3E-3</v>
      </c>
      <c r="CG752" s="129" t="s">
        <v>179</v>
      </c>
      <c r="CH752" s="129">
        <v>1E-4</v>
      </c>
      <c r="CI752" s="129" t="s">
        <v>179</v>
      </c>
      <c r="CJ752" s="129">
        <v>7.7999999999999996E-3</v>
      </c>
      <c r="CK752" s="129" t="s">
        <v>179</v>
      </c>
      <c r="CL752" s="129">
        <v>1.12E-2</v>
      </c>
      <c r="CM752" s="129" t="s">
        <v>179</v>
      </c>
      <c r="CN752" s="129">
        <v>5.0000000000000001E-3</v>
      </c>
      <c r="CO752" s="129" t="s">
        <v>179</v>
      </c>
      <c r="CP752" s="129">
        <v>8.9999999999999998E-4</v>
      </c>
      <c r="CQ752" s="129" t="s">
        <v>179</v>
      </c>
      <c r="CR752" s="129">
        <v>3.3E-3</v>
      </c>
      <c r="CS752" s="129" t="s">
        <v>179</v>
      </c>
      <c r="CT752" s="129">
        <v>1.9E-3</v>
      </c>
      <c r="CU752" s="129" t="s">
        <v>18</v>
      </c>
      <c r="CV752" s="129"/>
      <c r="CW752" s="129" t="s">
        <v>18</v>
      </c>
      <c r="CX752" s="129"/>
      <c r="CY752" s="129" t="s">
        <v>179</v>
      </c>
      <c r="CZ752" s="129">
        <v>5.0000000000000001E-4</v>
      </c>
      <c r="DA752" s="129" t="s">
        <v>179</v>
      </c>
      <c r="DB752" s="129">
        <v>5.9999999999999995E-4</v>
      </c>
      <c r="DC752" s="129" t="s">
        <v>179</v>
      </c>
      <c r="DD752" s="129">
        <v>5.9999999999999995E-4</v>
      </c>
      <c r="DE752" s="129" t="s">
        <v>179</v>
      </c>
      <c r="DF752" s="129">
        <v>6.9999999999999999E-4</v>
      </c>
      <c r="DG752" s="129" t="s">
        <v>179</v>
      </c>
      <c r="DH752" s="129">
        <v>5.0000000000000001E-4</v>
      </c>
      <c r="DI752" s="129" t="s">
        <v>179</v>
      </c>
      <c r="DJ752" s="129">
        <v>4.0000000000000002E-4</v>
      </c>
      <c r="DK752" s="129" t="s">
        <v>2702</v>
      </c>
      <c r="DL752" s="129" t="s">
        <v>59</v>
      </c>
      <c r="DM752" s="129"/>
      <c r="DN752" s="129"/>
      <c r="DO752" s="130" t="s">
        <v>18</v>
      </c>
      <c r="DS752" s="129">
        <v>50</v>
      </c>
      <c r="DT752" s="129" t="s">
        <v>2610</v>
      </c>
      <c r="DW752" t="s">
        <v>5534</v>
      </c>
    </row>
    <row r="753" spans="1:127">
      <c r="A753" s="127">
        <v>573</v>
      </c>
      <c r="B753" s="128">
        <v>44763.188888888886</v>
      </c>
      <c r="C753" s="129" t="s">
        <v>52</v>
      </c>
      <c r="D753" s="129">
        <v>0</v>
      </c>
      <c r="E753" s="129">
        <v>0</v>
      </c>
      <c r="F753" s="129">
        <v>0</v>
      </c>
      <c r="G753" s="129" t="s">
        <v>54</v>
      </c>
      <c r="H753" s="129" t="s">
        <v>55</v>
      </c>
      <c r="I753" s="129" t="s">
        <v>55</v>
      </c>
      <c r="J753" s="129" t="s">
        <v>55</v>
      </c>
      <c r="K753" s="129" t="s">
        <v>18</v>
      </c>
      <c r="L753" s="129">
        <v>90</v>
      </c>
      <c r="M753" s="129" t="s">
        <v>173</v>
      </c>
      <c r="N753" s="129">
        <v>0</v>
      </c>
      <c r="O753" s="129" t="s">
        <v>173</v>
      </c>
      <c r="P753" s="129">
        <v>0</v>
      </c>
      <c r="Q753" s="129" t="s">
        <v>173</v>
      </c>
      <c r="R753" s="129">
        <v>0</v>
      </c>
      <c r="S753" s="129">
        <v>2</v>
      </c>
      <c r="T753" s="129" t="s">
        <v>174</v>
      </c>
      <c r="U753" s="129">
        <v>4.2127999999999997</v>
      </c>
      <c r="V753" s="129">
        <v>0.65</v>
      </c>
      <c r="W753" s="129" t="s">
        <v>2712</v>
      </c>
      <c r="X753" s="129">
        <v>0.31869999999999998</v>
      </c>
      <c r="Y753" s="129">
        <v>38.079799999999999</v>
      </c>
      <c r="Z753" s="129">
        <v>0.3508</v>
      </c>
      <c r="AA753" s="129" t="s">
        <v>298</v>
      </c>
      <c r="AB753" s="129">
        <v>1.4800000000000001E-2</v>
      </c>
      <c r="AC753" s="129" t="s">
        <v>179</v>
      </c>
      <c r="AD753" s="129">
        <v>8.3999999999999995E-3</v>
      </c>
      <c r="AE753" s="129" t="s">
        <v>179</v>
      </c>
      <c r="AF753" s="129">
        <v>1.61E-2</v>
      </c>
      <c r="AG753" s="129">
        <v>0.1804</v>
      </c>
      <c r="AH753" s="129">
        <v>7.9000000000000008E-3</v>
      </c>
      <c r="AI753" s="129">
        <v>6.8878000000000004</v>
      </c>
      <c r="AJ753" s="129">
        <v>3.0599999999999999E-2</v>
      </c>
      <c r="AK753" s="129">
        <v>0.64270000000000005</v>
      </c>
      <c r="AL753" s="129">
        <v>7.9000000000000008E-3</v>
      </c>
      <c r="AM753" s="129" t="s">
        <v>2713</v>
      </c>
      <c r="AN753" s="129">
        <v>8.6999999999999994E-3</v>
      </c>
      <c r="AO753" s="129" t="s">
        <v>971</v>
      </c>
      <c r="AP753" s="129">
        <v>3.8E-3</v>
      </c>
      <c r="AQ753" s="129">
        <v>9.3799999999999994E-2</v>
      </c>
      <c r="AR753" s="129">
        <v>4.5999999999999999E-3</v>
      </c>
      <c r="AS753" s="129" t="s">
        <v>2714</v>
      </c>
      <c r="AT753" s="129">
        <v>2.52E-2</v>
      </c>
      <c r="AU753" s="129" t="s">
        <v>548</v>
      </c>
      <c r="AV753" s="129">
        <v>3.5999999999999999E-3</v>
      </c>
      <c r="AW753" s="129">
        <v>5.1999999999999998E-3</v>
      </c>
      <c r="AX753" s="129">
        <v>8.9999999999999998E-4</v>
      </c>
      <c r="AY753" s="129" t="s">
        <v>429</v>
      </c>
      <c r="AZ753" s="129">
        <v>8.0000000000000004E-4</v>
      </c>
      <c r="BA753" s="129">
        <v>5.4000000000000003E-3</v>
      </c>
      <c r="BB753" s="129">
        <v>5.9999999999999995E-4</v>
      </c>
      <c r="BC753" s="129" t="s">
        <v>516</v>
      </c>
      <c r="BD753" s="129">
        <v>5.0000000000000001E-4</v>
      </c>
      <c r="BE753" s="129" t="s">
        <v>179</v>
      </c>
      <c r="BF753" s="129">
        <v>2.9999999999999997E-4</v>
      </c>
      <c r="BG753" s="129" t="s">
        <v>179</v>
      </c>
      <c r="BH753" s="129">
        <v>1E-4</v>
      </c>
      <c r="BI753" s="129" t="s">
        <v>246</v>
      </c>
      <c r="BJ753" s="129">
        <v>2.0000000000000001E-4</v>
      </c>
      <c r="BK753" s="129">
        <v>1.11E-2</v>
      </c>
      <c r="BL753" s="129">
        <v>5.0000000000000001E-4</v>
      </c>
      <c r="BM753" s="129">
        <v>2.8999999999999998E-3</v>
      </c>
      <c r="BN753" s="129">
        <v>2.9999999999999997E-4</v>
      </c>
      <c r="BO753" s="129" t="s">
        <v>268</v>
      </c>
      <c r="BP753" s="129">
        <v>5.9999999999999995E-4</v>
      </c>
      <c r="BQ753" s="129" t="s">
        <v>179</v>
      </c>
      <c r="BR753" s="129">
        <v>2.9999999999999997E-4</v>
      </c>
      <c r="BS753" s="129" t="s">
        <v>179</v>
      </c>
      <c r="BT753" s="129">
        <v>4.0000000000000002E-4</v>
      </c>
      <c r="BU753" s="129" t="s">
        <v>179</v>
      </c>
      <c r="BV753" s="129">
        <v>6.9999999999999999E-4</v>
      </c>
      <c r="BW753" s="129" t="s">
        <v>179</v>
      </c>
      <c r="BX753" s="129">
        <v>8.9999999999999998E-4</v>
      </c>
      <c r="BY753" s="129" t="s">
        <v>179</v>
      </c>
      <c r="BZ753" s="129">
        <v>1.1000000000000001E-3</v>
      </c>
      <c r="CA753" s="129" t="s">
        <v>179</v>
      </c>
      <c r="CB753" s="129">
        <v>8.0000000000000004E-4</v>
      </c>
      <c r="CC753" s="129" t="s">
        <v>179</v>
      </c>
      <c r="CD753" s="129">
        <v>2.0999999999999999E-3</v>
      </c>
      <c r="CE753" s="129" t="s">
        <v>451</v>
      </c>
      <c r="CF753" s="129">
        <v>2.3E-3</v>
      </c>
      <c r="CG753" s="129" t="s">
        <v>216</v>
      </c>
      <c r="CH753" s="129">
        <v>1E-4</v>
      </c>
      <c r="CI753" s="129" t="s">
        <v>179</v>
      </c>
      <c r="CJ753" s="129">
        <v>7.7999999999999996E-3</v>
      </c>
      <c r="CK753" s="129" t="s">
        <v>179</v>
      </c>
      <c r="CL753" s="129">
        <v>1.11E-2</v>
      </c>
      <c r="CM753" s="129" t="s">
        <v>179</v>
      </c>
      <c r="CN753" s="129">
        <v>4.5999999999999999E-3</v>
      </c>
      <c r="CO753" s="129" t="s">
        <v>179</v>
      </c>
      <c r="CP753" s="129">
        <v>8.9999999999999998E-4</v>
      </c>
      <c r="CQ753" s="129" t="s">
        <v>179</v>
      </c>
      <c r="CR753" s="129">
        <v>3.5000000000000001E-3</v>
      </c>
      <c r="CS753" s="129" t="s">
        <v>179</v>
      </c>
      <c r="CT753" s="129">
        <v>1.9E-3</v>
      </c>
      <c r="CU753" s="129" t="s">
        <v>179</v>
      </c>
      <c r="CV753" s="129">
        <v>8.0000000000000004E-4</v>
      </c>
      <c r="CW753" s="129" t="s">
        <v>18</v>
      </c>
      <c r="CX753" s="129"/>
      <c r="CY753" s="129" t="s">
        <v>179</v>
      </c>
      <c r="CZ753" s="129">
        <v>5.9999999999999995E-4</v>
      </c>
      <c r="DA753" s="129" t="s">
        <v>179</v>
      </c>
      <c r="DB753" s="129">
        <v>5.9999999999999995E-4</v>
      </c>
      <c r="DC753" s="129" t="s">
        <v>179</v>
      </c>
      <c r="DD753" s="129">
        <v>5.9999999999999995E-4</v>
      </c>
      <c r="DE753" s="129" t="s">
        <v>179</v>
      </c>
      <c r="DF753" s="129">
        <v>5.9999999999999995E-4</v>
      </c>
      <c r="DG753" s="129" t="s">
        <v>179</v>
      </c>
      <c r="DH753" s="129">
        <v>4.0000000000000002E-4</v>
      </c>
      <c r="DI753" s="129" t="s">
        <v>179</v>
      </c>
      <c r="DJ753" s="129">
        <v>4.0000000000000002E-4</v>
      </c>
      <c r="DK753" s="129" t="s">
        <v>2702</v>
      </c>
      <c r="DL753" s="129" t="s">
        <v>59</v>
      </c>
      <c r="DM753" s="129"/>
      <c r="DN753" s="129"/>
      <c r="DO753" s="130" t="s">
        <v>18</v>
      </c>
      <c r="DS753" s="129">
        <v>52</v>
      </c>
      <c r="DT753" s="129" t="s">
        <v>2610</v>
      </c>
      <c r="DW753" t="s">
        <v>5535</v>
      </c>
    </row>
    <row r="754" spans="1:127">
      <c r="A754" s="127">
        <v>574</v>
      </c>
      <c r="B754" s="128">
        <v>44763.190972222219</v>
      </c>
      <c r="C754" s="129" t="s">
        <v>52</v>
      </c>
      <c r="D754" s="129">
        <v>0</v>
      </c>
      <c r="E754" s="129">
        <v>0</v>
      </c>
      <c r="F754" s="129">
        <v>0</v>
      </c>
      <c r="G754" s="129" t="s">
        <v>54</v>
      </c>
      <c r="H754" s="129" t="s">
        <v>55</v>
      </c>
      <c r="I754" s="129" t="s">
        <v>55</v>
      </c>
      <c r="J754" s="129" t="s">
        <v>55</v>
      </c>
      <c r="K754" s="129" t="s">
        <v>18</v>
      </c>
      <c r="L754" s="129">
        <v>84</v>
      </c>
      <c r="M754" s="129" t="s">
        <v>173</v>
      </c>
      <c r="N754" s="129">
        <v>0</v>
      </c>
      <c r="O754" s="129" t="s">
        <v>173</v>
      </c>
      <c r="P754" s="129">
        <v>0</v>
      </c>
      <c r="Q754" s="129" t="s">
        <v>173</v>
      </c>
      <c r="R754" s="129">
        <v>0</v>
      </c>
      <c r="S754" s="129">
        <v>2</v>
      </c>
      <c r="T754" s="129" t="s">
        <v>174</v>
      </c>
      <c r="U754" s="129">
        <v>3.7486999999999999</v>
      </c>
      <c r="V754" s="129">
        <v>0.72460000000000002</v>
      </c>
      <c r="W754" s="129" t="s">
        <v>2715</v>
      </c>
      <c r="X754" s="129">
        <v>0.36</v>
      </c>
      <c r="Y754" s="129">
        <v>38.375</v>
      </c>
      <c r="Z754" s="129">
        <v>0.39410000000000001</v>
      </c>
      <c r="AA754" s="129" t="s">
        <v>803</v>
      </c>
      <c r="AB754" s="129">
        <v>1.6899999999999998E-2</v>
      </c>
      <c r="AC754" s="129" t="s">
        <v>179</v>
      </c>
      <c r="AD754" s="129">
        <v>9.1999999999999998E-3</v>
      </c>
      <c r="AE754" s="129" t="s">
        <v>179</v>
      </c>
      <c r="AF754" s="129">
        <v>1.83E-2</v>
      </c>
      <c r="AG754" s="129">
        <v>0.21829999999999999</v>
      </c>
      <c r="AH754" s="129">
        <v>9.4000000000000004E-3</v>
      </c>
      <c r="AI754" s="129">
        <v>7.0240999999999998</v>
      </c>
      <c r="AJ754" s="129">
        <v>3.4599999999999999E-2</v>
      </c>
      <c r="AK754" s="129">
        <v>0.61950000000000005</v>
      </c>
      <c r="AL754" s="129">
        <v>8.6999999999999994E-3</v>
      </c>
      <c r="AM754" s="129" t="s">
        <v>423</v>
      </c>
      <c r="AN754" s="129">
        <v>8.6E-3</v>
      </c>
      <c r="AO754" s="129" t="s">
        <v>377</v>
      </c>
      <c r="AP754" s="129">
        <v>3.5999999999999999E-3</v>
      </c>
      <c r="AQ754" s="129">
        <v>9.3100000000000002E-2</v>
      </c>
      <c r="AR754" s="129">
        <v>4.5999999999999999E-3</v>
      </c>
      <c r="AS754" s="129" t="s">
        <v>2716</v>
      </c>
      <c r="AT754" s="129">
        <v>2.5100000000000001E-2</v>
      </c>
      <c r="AU754" s="129" t="s">
        <v>179</v>
      </c>
      <c r="AV754" s="129">
        <v>3.5999999999999999E-3</v>
      </c>
      <c r="AW754" s="129">
        <v>4.0000000000000001E-3</v>
      </c>
      <c r="AX754" s="129">
        <v>8.0000000000000004E-4</v>
      </c>
      <c r="AY754" s="129" t="s">
        <v>346</v>
      </c>
      <c r="AZ754" s="129">
        <v>6.9999999999999999E-4</v>
      </c>
      <c r="BA754" s="129">
        <v>4.8999999999999998E-3</v>
      </c>
      <c r="BB754" s="129">
        <v>5.9999999999999995E-4</v>
      </c>
      <c r="BC754" s="129" t="s">
        <v>406</v>
      </c>
      <c r="BD754" s="129">
        <v>5.0000000000000001E-4</v>
      </c>
      <c r="BE754" s="129" t="s">
        <v>179</v>
      </c>
      <c r="BF754" s="129">
        <v>2.9999999999999997E-4</v>
      </c>
      <c r="BG754" s="129" t="s">
        <v>179</v>
      </c>
      <c r="BH754" s="129">
        <v>1E-4</v>
      </c>
      <c r="BI754" s="129" t="s">
        <v>192</v>
      </c>
      <c r="BJ754" s="129">
        <v>2.0000000000000001E-4</v>
      </c>
      <c r="BK754" s="129">
        <v>1.2200000000000001E-2</v>
      </c>
      <c r="BL754" s="129">
        <v>5.0000000000000001E-4</v>
      </c>
      <c r="BM754" s="129">
        <v>2.8E-3</v>
      </c>
      <c r="BN754" s="129">
        <v>2.9999999999999997E-4</v>
      </c>
      <c r="BO754" s="129" t="s">
        <v>429</v>
      </c>
      <c r="BP754" s="129">
        <v>5.9999999999999995E-4</v>
      </c>
      <c r="BQ754" s="129" t="s">
        <v>179</v>
      </c>
      <c r="BR754" s="129">
        <v>2.9999999999999997E-4</v>
      </c>
      <c r="BS754" s="129" t="s">
        <v>179</v>
      </c>
      <c r="BT754" s="129">
        <v>4.0000000000000002E-4</v>
      </c>
      <c r="BU754" s="129" t="s">
        <v>179</v>
      </c>
      <c r="BV754" s="129">
        <v>6.9999999999999999E-4</v>
      </c>
      <c r="BW754" s="129" t="s">
        <v>179</v>
      </c>
      <c r="BX754" s="129">
        <v>8.9999999999999998E-4</v>
      </c>
      <c r="BY754" s="129" t="s">
        <v>179</v>
      </c>
      <c r="BZ754" s="129">
        <v>1.1000000000000001E-3</v>
      </c>
      <c r="CA754" s="129" t="s">
        <v>179</v>
      </c>
      <c r="CB754" s="129">
        <v>8.0000000000000004E-4</v>
      </c>
      <c r="CC754" s="129" t="s">
        <v>179</v>
      </c>
      <c r="CD754" s="129">
        <v>2E-3</v>
      </c>
      <c r="CE754" s="129" t="s">
        <v>179</v>
      </c>
      <c r="CF754" s="129">
        <v>2.2000000000000001E-3</v>
      </c>
      <c r="CG754" s="129" t="s">
        <v>216</v>
      </c>
      <c r="CH754" s="129">
        <v>1E-4</v>
      </c>
      <c r="CI754" s="129" t="s">
        <v>179</v>
      </c>
      <c r="CJ754" s="129">
        <v>7.4999999999999997E-3</v>
      </c>
      <c r="CK754" s="129" t="s">
        <v>179</v>
      </c>
      <c r="CL754" s="129">
        <v>1.0999999999999999E-2</v>
      </c>
      <c r="CM754" s="129" t="s">
        <v>179</v>
      </c>
      <c r="CN754" s="129">
        <v>4.4999999999999997E-3</v>
      </c>
      <c r="CO754" s="129" t="s">
        <v>179</v>
      </c>
      <c r="CP754" s="129">
        <v>8.0000000000000004E-4</v>
      </c>
      <c r="CQ754" s="129" t="s">
        <v>179</v>
      </c>
      <c r="CR754" s="129">
        <v>3.3E-3</v>
      </c>
      <c r="CS754" s="129" t="s">
        <v>179</v>
      </c>
      <c r="CT754" s="129">
        <v>1.8E-3</v>
      </c>
      <c r="CU754" s="129" t="s">
        <v>18</v>
      </c>
      <c r="CV754" s="129"/>
      <c r="CW754" s="129" t="s">
        <v>18</v>
      </c>
      <c r="CX754" s="129"/>
      <c r="CY754" s="129" t="s">
        <v>179</v>
      </c>
      <c r="CZ754" s="129">
        <v>5.9999999999999995E-4</v>
      </c>
      <c r="DA754" s="129" t="s">
        <v>179</v>
      </c>
      <c r="DB754" s="129">
        <v>5.9999999999999995E-4</v>
      </c>
      <c r="DC754" s="129" t="s">
        <v>179</v>
      </c>
      <c r="DD754" s="129">
        <v>5.0000000000000001E-4</v>
      </c>
      <c r="DE754" s="129" t="s">
        <v>179</v>
      </c>
      <c r="DF754" s="129">
        <v>5.9999999999999995E-4</v>
      </c>
      <c r="DG754" s="129" t="s">
        <v>179</v>
      </c>
      <c r="DH754" s="129">
        <v>4.0000000000000002E-4</v>
      </c>
      <c r="DI754" s="129" t="s">
        <v>179</v>
      </c>
      <c r="DJ754" s="129">
        <v>4.0000000000000002E-4</v>
      </c>
      <c r="DK754" s="129" t="s">
        <v>2702</v>
      </c>
      <c r="DL754" s="129" t="s">
        <v>59</v>
      </c>
      <c r="DM754" s="129"/>
      <c r="DN754" s="129"/>
      <c r="DO754" s="130" t="s">
        <v>18</v>
      </c>
      <c r="DS754" s="129">
        <v>54</v>
      </c>
      <c r="DT754" s="129" t="s">
        <v>2610</v>
      </c>
      <c r="DW754" t="s">
        <v>5536</v>
      </c>
    </row>
    <row r="755" spans="1:127">
      <c r="A755" s="127">
        <v>575</v>
      </c>
      <c r="B755" s="128">
        <v>44763.192361111112</v>
      </c>
      <c r="C755" s="129" t="s">
        <v>52</v>
      </c>
      <c r="D755" s="129">
        <v>0</v>
      </c>
      <c r="E755" s="129">
        <v>0</v>
      </c>
      <c r="F755" s="129">
        <v>0</v>
      </c>
      <c r="G755" s="129" t="s">
        <v>54</v>
      </c>
      <c r="H755" s="129" t="s">
        <v>55</v>
      </c>
      <c r="I755" s="129" t="s">
        <v>55</v>
      </c>
      <c r="J755" s="129" t="s">
        <v>55</v>
      </c>
      <c r="K755" s="129" t="s">
        <v>18</v>
      </c>
      <c r="L755" s="129">
        <v>90</v>
      </c>
      <c r="M755" s="129" t="s">
        <v>173</v>
      </c>
      <c r="N755" s="129">
        <v>0</v>
      </c>
      <c r="O755" s="129" t="s">
        <v>173</v>
      </c>
      <c r="P755" s="129">
        <v>0</v>
      </c>
      <c r="Q755" s="129" t="s">
        <v>173</v>
      </c>
      <c r="R755" s="129">
        <v>0</v>
      </c>
      <c r="S755" s="129">
        <v>2</v>
      </c>
      <c r="T755" s="129" t="s">
        <v>174</v>
      </c>
      <c r="U755" s="129">
        <v>3.7168000000000001</v>
      </c>
      <c r="V755" s="129">
        <v>0.6472</v>
      </c>
      <c r="W755" s="129" t="s">
        <v>2717</v>
      </c>
      <c r="X755" s="129">
        <v>0.32450000000000001</v>
      </c>
      <c r="Y755" s="129">
        <v>38.008000000000003</v>
      </c>
      <c r="Z755" s="129">
        <v>0.35110000000000002</v>
      </c>
      <c r="AA755" s="129" t="s">
        <v>623</v>
      </c>
      <c r="AB755" s="129">
        <v>1.4999999999999999E-2</v>
      </c>
      <c r="AC755" s="129" t="s">
        <v>179</v>
      </c>
      <c r="AD755" s="129">
        <v>8.5000000000000006E-3</v>
      </c>
      <c r="AE755" s="129" t="s">
        <v>179</v>
      </c>
      <c r="AF755" s="129">
        <v>1.67E-2</v>
      </c>
      <c r="AG755" s="129">
        <v>0.2341</v>
      </c>
      <c r="AH755" s="129">
        <v>8.3999999999999995E-3</v>
      </c>
      <c r="AI755" s="129">
        <v>7.1921999999999997</v>
      </c>
      <c r="AJ755" s="129">
        <v>3.1399999999999997E-2</v>
      </c>
      <c r="AK755" s="129">
        <v>0.71250000000000002</v>
      </c>
      <c r="AL755" s="129">
        <v>8.2000000000000007E-3</v>
      </c>
      <c r="AM755" s="129" t="s">
        <v>1004</v>
      </c>
      <c r="AN755" s="129">
        <v>8.8999999999999999E-3</v>
      </c>
      <c r="AO755" s="129" t="s">
        <v>347</v>
      </c>
      <c r="AP755" s="129">
        <v>3.5999999999999999E-3</v>
      </c>
      <c r="AQ755" s="129">
        <v>0.1125</v>
      </c>
      <c r="AR755" s="129">
        <v>5.0000000000000001E-3</v>
      </c>
      <c r="AS755" s="129" t="s">
        <v>720</v>
      </c>
      <c r="AT755" s="129">
        <v>2.52E-2</v>
      </c>
      <c r="AU755" s="129" t="s">
        <v>179</v>
      </c>
      <c r="AV755" s="129">
        <v>3.5000000000000001E-3</v>
      </c>
      <c r="AW755" s="129">
        <v>5.8999999999999999E-3</v>
      </c>
      <c r="AX755" s="129">
        <v>8.9999999999999998E-4</v>
      </c>
      <c r="AY755" s="129" t="s">
        <v>537</v>
      </c>
      <c r="AZ755" s="129">
        <v>6.9999999999999999E-4</v>
      </c>
      <c r="BA755" s="129">
        <v>5.1999999999999998E-3</v>
      </c>
      <c r="BB755" s="129">
        <v>5.9999999999999995E-4</v>
      </c>
      <c r="BC755" s="129" t="s">
        <v>406</v>
      </c>
      <c r="BD755" s="129">
        <v>5.0000000000000001E-4</v>
      </c>
      <c r="BE755" s="129" t="s">
        <v>179</v>
      </c>
      <c r="BF755" s="129">
        <v>2.9999999999999997E-4</v>
      </c>
      <c r="BG755" s="129" t="s">
        <v>179</v>
      </c>
      <c r="BH755" s="129">
        <v>1E-4</v>
      </c>
      <c r="BI755" s="129" t="s">
        <v>516</v>
      </c>
      <c r="BJ755" s="129">
        <v>2.0000000000000001E-4</v>
      </c>
      <c r="BK755" s="129">
        <v>1.17E-2</v>
      </c>
      <c r="BL755" s="129">
        <v>5.0000000000000001E-4</v>
      </c>
      <c r="BM755" s="129">
        <v>2.5999999999999999E-3</v>
      </c>
      <c r="BN755" s="129">
        <v>2.9999999999999997E-4</v>
      </c>
      <c r="BO755" s="129" t="s">
        <v>625</v>
      </c>
      <c r="BP755" s="129">
        <v>5.9999999999999995E-4</v>
      </c>
      <c r="BQ755" s="129" t="s">
        <v>179</v>
      </c>
      <c r="BR755" s="129">
        <v>2.9999999999999997E-4</v>
      </c>
      <c r="BS755" s="129" t="s">
        <v>179</v>
      </c>
      <c r="BT755" s="129">
        <v>4.0000000000000002E-4</v>
      </c>
      <c r="BU755" s="129" t="s">
        <v>179</v>
      </c>
      <c r="BV755" s="129">
        <v>6.9999999999999999E-4</v>
      </c>
      <c r="BW755" s="129" t="s">
        <v>18</v>
      </c>
      <c r="BX755" s="129"/>
      <c r="BY755" s="129" t="s">
        <v>179</v>
      </c>
      <c r="BZ755" s="129">
        <v>1.1000000000000001E-3</v>
      </c>
      <c r="CA755" s="129" t="s">
        <v>179</v>
      </c>
      <c r="CB755" s="129">
        <v>8.0000000000000004E-4</v>
      </c>
      <c r="CC755" s="129" t="s">
        <v>179</v>
      </c>
      <c r="CD755" s="129">
        <v>2E-3</v>
      </c>
      <c r="CE755" s="129" t="s">
        <v>179</v>
      </c>
      <c r="CF755" s="129">
        <v>2.3E-3</v>
      </c>
      <c r="CG755" s="129" t="s">
        <v>216</v>
      </c>
      <c r="CH755" s="129">
        <v>1E-4</v>
      </c>
      <c r="CI755" s="129" t="s">
        <v>179</v>
      </c>
      <c r="CJ755" s="129">
        <v>7.3000000000000001E-3</v>
      </c>
      <c r="CK755" s="129" t="s">
        <v>179</v>
      </c>
      <c r="CL755" s="129">
        <v>1.09E-2</v>
      </c>
      <c r="CM755" s="129" t="s">
        <v>179</v>
      </c>
      <c r="CN755" s="129">
        <v>4.7000000000000002E-3</v>
      </c>
      <c r="CO755" s="129" t="s">
        <v>179</v>
      </c>
      <c r="CP755" s="129">
        <v>8.9999999999999998E-4</v>
      </c>
      <c r="CQ755" s="129" t="s">
        <v>179</v>
      </c>
      <c r="CR755" s="129">
        <v>3.2000000000000002E-3</v>
      </c>
      <c r="CS755" s="129" t="s">
        <v>179</v>
      </c>
      <c r="CT755" s="129">
        <v>1.9E-3</v>
      </c>
      <c r="CU755" s="129" t="s">
        <v>18</v>
      </c>
      <c r="CV755" s="129"/>
      <c r="CW755" s="129" t="s">
        <v>18</v>
      </c>
      <c r="CX755" s="129"/>
      <c r="CY755" s="129" t="s">
        <v>179</v>
      </c>
      <c r="CZ755" s="129">
        <v>5.0000000000000001E-4</v>
      </c>
      <c r="DA755" s="129" t="s">
        <v>179</v>
      </c>
      <c r="DB755" s="129">
        <v>5.9999999999999995E-4</v>
      </c>
      <c r="DC755" s="129" t="s">
        <v>179</v>
      </c>
      <c r="DD755" s="129">
        <v>5.9999999999999995E-4</v>
      </c>
      <c r="DE755" s="129" t="s">
        <v>179</v>
      </c>
      <c r="DF755" s="129">
        <v>5.9999999999999995E-4</v>
      </c>
      <c r="DG755" s="129" t="s">
        <v>179</v>
      </c>
      <c r="DH755" s="129">
        <v>4.0000000000000002E-4</v>
      </c>
      <c r="DI755" s="129" t="s">
        <v>179</v>
      </c>
      <c r="DJ755" s="129">
        <v>4.0000000000000002E-4</v>
      </c>
      <c r="DK755" s="129" t="s">
        <v>2702</v>
      </c>
      <c r="DL755" s="129" t="s">
        <v>59</v>
      </c>
      <c r="DM755" s="129"/>
      <c r="DN755" s="129"/>
      <c r="DO755" s="130" t="s">
        <v>18</v>
      </c>
      <c r="DS755" s="129">
        <v>126</v>
      </c>
      <c r="DT755" s="129" t="s">
        <v>1837</v>
      </c>
      <c r="DW755" t="s">
        <v>5537</v>
      </c>
    </row>
    <row r="756" spans="1:127">
      <c r="A756" s="127">
        <v>576</v>
      </c>
      <c r="B756" s="128">
        <v>44763.210416666669</v>
      </c>
      <c r="C756" s="129" t="s">
        <v>52</v>
      </c>
      <c r="D756" s="129">
        <v>0</v>
      </c>
      <c r="E756" s="129">
        <v>0</v>
      </c>
      <c r="F756" s="129">
        <v>0</v>
      </c>
      <c r="G756" s="129" t="s">
        <v>54</v>
      </c>
      <c r="H756" s="129" t="s">
        <v>55</v>
      </c>
      <c r="I756" s="129" t="s">
        <v>55</v>
      </c>
      <c r="J756" s="129" t="s">
        <v>55</v>
      </c>
      <c r="K756" s="129" t="s">
        <v>18</v>
      </c>
      <c r="L756" s="129">
        <v>90</v>
      </c>
      <c r="M756" s="129" t="s">
        <v>173</v>
      </c>
      <c r="N756" s="129">
        <v>0</v>
      </c>
      <c r="O756" s="129" t="s">
        <v>173</v>
      </c>
      <c r="P756" s="129">
        <v>0</v>
      </c>
      <c r="Q756" s="129" t="s">
        <v>173</v>
      </c>
      <c r="R756" s="129">
        <v>0</v>
      </c>
      <c r="S756" s="129">
        <v>2</v>
      </c>
      <c r="T756" s="129" t="s">
        <v>174</v>
      </c>
      <c r="U756" s="129">
        <v>3.6562999999999999</v>
      </c>
      <c r="V756" s="129">
        <v>0.64059999999999995</v>
      </c>
      <c r="W756" s="129" t="s">
        <v>2718</v>
      </c>
      <c r="X756" s="129">
        <v>0.31480000000000002</v>
      </c>
      <c r="Y756" s="129">
        <v>38.191000000000003</v>
      </c>
      <c r="Z756" s="129">
        <v>0.35249999999999998</v>
      </c>
      <c r="AA756" s="129" t="s">
        <v>2719</v>
      </c>
      <c r="AB756" s="129">
        <v>1.4800000000000001E-2</v>
      </c>
      <c r="AC756" s="129" t="s">
        <v>179</v>
      </c>
      <c r="AD756" s="129">
        <v>8.2000000000000007E-3</v>
      </c>
      <c r="AE756" s="129" t="s">
        <v>179</v>
      </c>
      <c r="AF756" s="129">
        <v>1.66E-2</v>
      </c>
      <c r="AG756" s="129">
        <v>0.33189999999999997</v>
      </c>
      <c r="AH756" s="129">
        <v>9.4999999999999998E-3</v>
      </c>
      <c r="AI756" s="129">
        <v>6.9865000000000004</v>
      </c>
      <c r="AJ756" s="129">
        <v>3.1E-2</v>
      </c>
      <c r="AK756" s="129">
        <v>0.7036</v>
      </c>
      <c r="AL756" s="129">
        <v>8.2000000000000007E-3</v>
      </c>
      <c r="AM756" s="129" t="s">
        <v>430</v>
      </c>
      <c r="AN756" s="129">
        <v>8.8999999999999999E-3</v>
      </c>
      <c r="AO756" s="129" t="s">
        <v>533</v>
      </c>
      <c r="AP756" s="129">
        <v>3.8E-3</v>
      </c>
      <c r="AQ756" s="129">
        <v>0.114</v>
      </c>
      <c r="AR756" s="129">
        <v>5.1000000000000004E-3</v>
      </c>
      <c r="AS756" s="129" t="s">
        <v>2720</v>
      </c>
      <c r="AT756" s="129">
        <v>2.6499999999999999E-2</v>
      </c>
      <c r="AU756" s="129" t="s">
        <v>179</v>
      </c>
      <c r="AV756" s="129">
        <v>3.8E-3</v>
      </c>
      <c r="AW756" s="129">
        <v>5.4999999999999997E-3</v>
      </c>
      <c r="AX756" s="129">
        <v>8.9999999999999998E-4</v>
      </c>
      <c r="AY756" s="129" t="s">
        <v>537</v>
      </c>
      <c r="AZ756" s="129">
        <v>6.9999999999999999E-4</v>
      </c>
      <c r="BA756" s="129">
        <v>5.0000000000000001E-3</v>
      </c>
      <c r="BB756" s="129">
        <v>5.9999999999999995E-4</v>
      </c>
      <c r="BC756" s="129" t="s">
        <v>245</v>
      </c>
      <c r="BD756" s="129">
        <v>5.0000000000000001E-4</v>
      </c>
      <c r="BE756" s="129" t="s">
        <v>179</v>
      </c>
      <c r="BF756" s="129">
        <v>2.9999999999999997E-4</v>
      </c>
      <c r="BG756" s="129" t="s">
        <v>179</v>
      </c>
      <c r="BH756" s="129">
        <v>1E-4</v>
      </c>
      <c r="BI756" s="129" t="s">
        <v>245</v>
      </c>
      <c r="BJ756" s="129">
        <v>2.0000000000000001E-4</v>
      </c>
      <c r="BK756" s="129">
        <v>1.17E-2</v>
      </c>
      <c r="BL756" s="129">
        <v>5.0000000000000001E-4</v>
      </c>
      <c r="BM756" s="129">
        <v>3.0999999999999999E-3</v>
      </c>
      <c r="BN756" s="129">
        <v>2.9999999999999997E-4</v>
      </c>
      <c r="BO756" s="129" t="s">
        <v>193</v>
      </c>
      <c r="BP756" s="129">
        <v>5.9999999999999995E-4</v>
      </c>
      <c r="BQ756" s="129" t="s">
        <v>179</v>
      </c>
      <c r="BR756" s="129">
        <v>2.9999999999999997E-4</v>
      </c>
      <c r="BS756" s="129" t="s">
        <v>179</v>
      </c>
      <c r="BT756" s="129">
        <v>4.0000000000000002E-4</v>
      </c>
      <c r="BU756" s="129" t="s">
        <v>179</v>
      </c>
      <c r="BV756" s="129">
        <v>5.9999999999999995E-4</v>
      </c>
      <c r="BW756" s="129" t="s">
        <v>18</v>
      </c>
      <c r="BX756" s="129"/>
      <c r="BY756" s="129" t="s">
        <v>179</v>
      </c>
      <c r="BZ756" s="129">
        <v>1.1000000000000001E-3</v>
      </c>
      <c r="CA756" s="129" t="s">
        <v>245</v>
      </c>
      <c r="CB756" s="129">
        <v>8.0000000000000004E-4</v>
      </c>
      <c r="CC756" s="129" t="s">
        <v>179</v>
      </c>
      <c r="CD756" s="129">
        <v>2E-3</v>
      </c>
      <c r="CE756" s="129" t="s">
        <v>179</v>
      </c>
      <c r="CF756" s="129">
        <v>2.3E-3</v>
      </c>
      <c r="CG756" s="129" t="s">
        <v>216</v>
      </c>
      <c r="CH756" s="129">
        <v>1E-4</v>
      </c>
      <c r="CI756" s="129" t="s">
        <v>179</v>
      </c>
      <c r="CJ756" s="129">
        <v>7.4999999999999997E-3</v>
      </c>
      <c r="CK756" s="129" t="s">
        <v>179</v>
      </c>
      <c r="CL756" s="129">
        <v>1.0999999999999999E-2</v>
      </c>
      <c r="CM756" s="129" t="s">
        <v>179</v>
      </c>
      <c r="CN756" s="129">
        <v>4.4000000000000003E-3</v>
      </c>
      <c r="CO756" s="129" t="s">
        <v>179</v>
      </c>
      <c r="CP756" s="129">
        <v>8.9999999999999998E-4</v>
      </c>
      <c r="CQ756" s="129" t="s">
        <v>179</v>
      </c>
      <c r="CR756" s="129">
        <v>3.2000000000000002E-3</v>
      </c>
      <c r="CS756" s="129" t="s">
        <v>179</v>
      </c>
      <c r="CT756" s="129">
        <v>1.9E-3</v>
      </c>
      <c r="CU756" s="129" t="s">
        <v>179</v>
      </c>
      <c r="CV756" s="129">
        <v>8.9999999999999998E-4</v>
      </c>
      <c r="CW756" s="129" t="s">
        <v>18</v>
      </c>
      <c r="CX756" s="129"/>
      <c r="CY756" s="129" t="s">
        <v>179</v>
      </c>
      <c r="CZ756" s="129">
        <v>5.9999999999999995E-4</v>
      </c>
      <c r="DA756" s="129" t="s">
        <v>179</v>
      </c>
      <c r="DB756" s="129">
        <v>5.9999999999999995E-4</v>
      </c>
      <c r="DC756" s="129" t="s">
        <v>179</v>
      </c>
      <c r="DD756" s="129">
        <v>5.9999999999999995E-4</v>
      </c>
      <c r="DE756" s="129" t="s">
        <v>179</v>
      </c>
      <c r="DF756" s="129">
        <v>5.9999999999999995E-4</v>
      </c>
      <c r="DG756" s="129" t="s">
        <v>179</v>
      </c>
      <c r="DH756" s="129">
        <v>4.0000000000000002E-4</v>
      </c>
      <c r="DI756" s="129" t="s">
        <v>179</v>
      </c>
      <c r="DJ756" s="129">
        <v>4.0000000000000002E-4</v>
      </c>
      <c r="DK756" s="129" t="s">
        <v>2721</v>
      </c>
      <c r="DL756" s="129" t="s">
        <v>59</v>
      </c>
      <c r="DM756" s="129"/>
      <c r="DN756" s="129"/>
      <c r="DO756" s="130" t="s">
        <v>18</v>
      </c>
      <c r="DS756" s="129">
        <v>5</v>
      </c>
      <c r="DT756" s="129" t="s">
        <v>1630</v>
      </c>
      <c r="DW756" t="s">
        <v>5538</v>
      </c>
    </row>
    <row r="757" spans="1:127">
      <c r="A757" s="127">
        <v>577</v>
      </c>
      <c r="B757" s="128">
        <v>44763.211805555555</v>
      </c>
      <c r="C757" s="129" t="s">
        <v>52</v>
      </c>
      <c r="D757" s="129">
        <v>0</v>
      </c>
      <c r="E757" s="129">
        <v>0</v>
      </c>
      <c r="F757" s="129">
        <v>0</v>
      </c>
      <c r="G757" s="129" t="s">
        <v>54</v>
      </c>
      <c r="H757" s="129" t="s">
        <v>55</v>
      </c>
      <c r="I757" s="129" t="s">
        <v>55</v>
      </c>
      <c r="J757" s="129" t="s">
        <v>55</v>
      </c>
      <c r="K757" s="129" t="s">
        <v>18</v>
      </c>
      <c r="L757" s="129">
        <v>90</v>
      </c>
      <c r="M757" s="129" t="s">
        <v>173</v>
      </c>
      <c r="N757" s="129">
        <v>0</v>
      </c>
      <c r="O757" s="129" t="s">
        <v>173</v>
      </c>
      <c r="P757" s="129">
        <v>0</v>
      </c>
      <c r="Q757" s="129" t="s">
        <v>173</v>
      </c>
      <c r="R757" s="129">
        <v>0</v>
      </c>
      <c r="S757" s="129">
        <v>2</v>
      </c>
      <c r="T757" s="129" t="s">
        <v>174</v>
      </c>
      <c r="U757" s="129">
        <v>4.2378</v>
      </c>
      <c r="V757" s="129">
        <v>0.66069999999999995</v>
      </c>
      <c r="W757" s="129" t="s">
        <v>2722</v>
      </c>
      <c r="X757" s="129">
        <v>0.32019999999999998</v>
      </c>
      <c r="Y757" s="129">
        <v>37.986800000000002</v>
      </c>
      <c r="Z757" s="129">
        <v>0.35110000000000002</v>
      </c>
      <c r="AA757" s="129" t="s">
        <v>2723</v>
      </c>
      <c r="AB757" s="129">
        <v>1.5299999999999999E-2</v>
      </c>
      <c r="AC757" s="129" t="s">
        <v>179</v>
      </c>
      <c r="AD757" s="129">
        <v>8.3999999999999995E-3</v>
      </c>
      <c r="AE757" s="129" t="s">
        <v>179</v>
      </c>
      <c r="AF757" s="129">
        <v>1.6299999999999999E-2</v>
      </c>
      <c r="AG757" s="129">
        <v>0.19500000000000001</v>
      </c>
      <c r="AH757" s="129">
        <v>8.0999999999999996E-3</v>
      </c>
      <c r="AI757" s="129">
        <v>7.0133000000000001</v>
      </c>
      <c r="AJ757" s="129">
        <v>3.1E-2</v>
      </c>
      <c r="AK757" s="129">
        <v>0.72360000000000002</v>
      </c>
      <c r="AL757" s="129">
        <v>8.3000000000000001E-3</v>
      </c>
      <c r="AM757" s="129" t="s">
        <v>430</v>
      </c>
      <c r="AN757" s="129">
        <v>8.8999999999999999E-3</v>
      </c>
      <c r="AO757" s="129" t="s">
        <v>622</v>
      </c>
      <c r="AP757" s="129">
        <v>3.7000000000000002E-3</v>
      </c>
      <c r="AQ757" s="129">
        <v>0.13270000000000001</v>
      </c>
      <c r="AR757" s="129">
        <v>5.4000000000000003E-3</v>
      </c>
      <c r="AS757" s="129" t="s">
        <v>2724</v>
      </c>
      <c r="AT757" s="129">
        <v>2.58E-2</v>
      </c>
      <c r="AU757" s="129" t="s">
        <v>600</v>
      </c>
      <c r="AV757" s="129">
        <v>3.7000000000000002E-3</v>
      </c>
      <c r="AW757" s="129">
        <v>6.6E-3</v>
      </c>
      <c r="AX757" s="129">
        <v>8.9999999999999998E-4</v>
      </c>
      <c r="AY757" s="129" t="s">
        <v>465</v>
      </c>
      <c r="AZ757" s="129">
        <v>6.9999999999999999E-4</v>
      </c>
      <c r="BA757" s="129">
        <v>4.1999999999999997E-3</v>
      </c>
      <c r="BB757" s="129">
        <v>5.9999999999999995E-4</v>
      </c>
      <c r="BC757" s="129" t="s">
        <v>304</v>
      </c>
      <c r="BD757" s="129">
        <v>5.0000000000000001E-4</v>
      </c>
      <c r="BE757" s="129" t="s">
        <v>318</v>
      </c>
      <c r="BF757" s="129">
        <v>2.9999999999999997E-4</v>
      </c>
      <c r="BG757" s="129" t="s">
        <v>318</v>
      </c>
      <c r="BH757" s="129">
        <v>1E-4</v>
      </c>
      <c r="BI757" s="129" t="s">
        <v>318</v>
      </c>
      <c r="BJ757" s="129">
        <v>2.0000000000000001E-4</v>
      </c>
      <c r="BK757" s="129">
        <v>1.2500000000000001E-2</v>
      </c>
      <c r="BL757" s="129">
        <v>5.0000000000000001E-4</v>
      </c>
      <c r="BM757" s="129">
        <v>2.8E-3</v>
      </c>
      <c r="BN757" s="129">
        <v>2.9999999999999997E-4</v>
      </c>
      <c r="BO757" s="129" t="s">
        <v>268</v>
      </c>
      <c r="BP757" s="129">
        <v>5.9999999999999995E-4</v>
      </c>
      <c r="BQ757" s="129" t="s">
        <v>179</v>
      </c>
      <c r="BR757" s="129">
        <v>2.9999999999999997E-4</v>
      </c>
      <c r="BS757" s="129" t="s">
        <v>179</v>
      </c>
      <c r="BT757" s="129">
        <v>4.0000000000000002E-4</v>
      </c>
      <c r="BU757" s="129" t="s">
        <v>179</v>
      </c>
      <c r="BV757" s="129">
        <v>6.9999999999999999E-4</v>
      </c>
      <c r="BW757" s="129" t="s">
        <v>18</v>
      </c>
      <c r="BX757" s="129"/>
      <c r="BY757" s="129" t="s">
        <v>18</v>
      </c>
      <c r="BZ757" s="129"/>
      <c r="CA757" s="129" t="s">
        <v>245</v>
      </c>
      <c r="CB757" s="129">
        <v>8.0000000000000004E-4</v>
      </c>
      <c r="CC757" s="129" t="s">
        <v>179</v>
      </c>
      <c r="CD757" s="129">
        <v>2E-3</v>
      </c>
      <c r="CE757" s="129" t="s">
        <v>179</v>
      </c>
      <c r="CF757" s="129">
        <v>2.3E-3</v>
      </c>
      <c r="CG757" s="129" t="s">
        <v>179</v>
      </c>
      <c r="CH757" s="129">
        <v>1E-4</v>
      </c>
      <c r="CI757" s="129" t="s">
        <v>179</v>
      </c>
      <c r="CJ757" s="129">
        <v>7.6E-3</v>
      </c>
      <c r="CK757" s="129" t="s">
        <v>179</v>
      </c>
      <c r="CL757" s="129">
        <v>1.09E-2</v>
      </c>
      <c r="CM757" s="129" t="s">
        <v>179</v>
      </c>
      <c r="CN757" s="129">
        <v>4.5999999999999999E-3</v>
      </c>
      <c r="CO757" s="129" t="s">
        <v>179</v>
      </c>
      <c r="CP757" s="129">
        <v>8.9999999999999998E-4</v>
      </c>
      <c r="CQ757" s="129" t="s">
        <v>179</v>
      </c>
      <c r="CR757" s="129">
        <v>3.2000000000000002E-3</v>
      </c>
      <c r="CS757" s="129" t="s">
        <v>179</v>
      </c>
      <c r="CT757" s="129">
        <v>1.8E-3</v>
      </c>
      <c r="CU757" s="129" t="s">
        <v>18</v>
      </c>
      <c r="CV757" s="129"/>
      <c r="CW757" s="129" t="s">
        <v>18</v>
      </c>
      <c r="CX757" s="129"/>
      <c r="CY757" s="129" t="s">
        <v>179</v>
      </c>
      <c r="CZ757" s="129">
        <v>5.9999999999999995E-4</v>
      </c>
      <c r="DA757" s="129" t="s">
        <v>179</v>
      </c>
      <c r="DB757" s="129">
        <v>5.9999999999999995E-4</v>
      </c>
      <c r="DC757" s="129" t="s">
        <v>179</v>
      </c>
      <c r="DD757" s="129">
        <v>5.0000000000000001E-4</v>
      </c>
      <c r="DE757" s="129" t="s">
        <v>179</v>
      </c>
      <c r="DF757" s="129">
        <v>5.9999999999999995E-4</v>
      </c>
      <c r="DG757" s="129" t="s">
        <v>179</v>
      </c>
      <c r="DH757" s="129">
        <v>4.0000000000000002E-4</v>
      </c>
      <c r="DI757" s="129" t="s">
        <v>179</v>
      </c>
      <c r="DJ757" s="129">
        <v>4.0000000000000002E-4</v>
      </c>
      <c r="DK757" s="129" t="s">
        <v>2721</v>
      </c>
      <c r="DL757" s="129" t="s">
        <v>59</v>
      </c>
      <c r="DM757" s="129"/>
      <c r="DN757" s="129"/>
      <c r="DO757" s="130" t="s">
        <v>18</v>
      </c>
      <c r="DS757" s="129">
        <v>24</v>
      </c>
      <c r="DT757" s="129" t="s">
        <v>2610</v>
      </c>
      <c r="DW757" t="s">
        <v>5539</v>
      </c>
    </row>
    <row r="758" spans="1:127">
      <c r="A758" s="127">
        <v>578</v>
      </c>
      <c r="B758" s="128">
        <v>44763.213888888888</v>
      </c>
      <c r="C758" s="129" t="s">
        <v>52</v>
      </c>
      <c r="D758" s="129">
        <v>0</v>
      </c>
      <c r="E758" s="129">
        <v>0</v>
      </c>
      <c r="F758" s="129">
        <v>0</v>
      </c>
      <c r="G758" s="129" t="s">
        <v>54</v>
      </c>
      <c r="H758" s="129" t="s">
        <v>55</v>
      </c>
      <c r="I758" s="129" t="s">
        <v>55</v>
      </c>
      <c r="J758" s="129" t="s">
        <v>55</v>
      </c>
      <c r="K758" s="129" t="s">
        <v>18</v>
      </c>
      <c r="L758" s="129">
        <v>90</v>
      </c>
      <c r="M758" s="129" t="s">
        <v>173</v>
      </c>
      <c r="N758" s="129">
        <v>0</v>
      </c>
      <c r="O758" s="129" t="s">
        <v>173</v>
      </c>
      <c r="P758" s="129">
        <v>0</v>
      </c>
      <c r="Q758" s="129" t="s">
        <v>173</v>
      </c>
      <c r="R758" s="129">
        <v>0</v>
      </c>
      <c r="S758" s="129">
        <v>2</v>
      </c>
      <c r="T758" s="129" t="s">
        <v>174</v>
      </c>
      <c r="U758" s="129">
        <v>3.2132000000000001</v>
      </c>
      <c r="V758" s="129">
        <v>0.64159999999999995</v>
      </c>
      <c r="W758" s="129" t="s">
        <v>2725</v>
      </c>
      <c r="X758" s="129">
        <v>0.33660000000000001</v>
      </c>
      <c r="Y758" s="129">
        <v>39.455199999999998</v>
      </c>
      <c r="Z758" s="129">
        <v>0.35880000000000001</v>
      </c>
      <c r="AA758" s="129" t="s">
        <v>327</v>
      </c>
      <c r="AB758" s="129">
        <v>1.49E-2</v>
      </c>
      <c r="AC758" s="129" t="s">
        <v>179</v>
      </c>
      <c r="AD758" s="129">
        <v>8.3000000000000001E-3</v>
      </c>
      <c r="AE758" s="129" t="s">
        <v>179</v>
      </c>
      <c r="AF758" s="129">
        <v>1.66E-2</v>
      </c>
      <c r="AG758" s="129">
        <v>0.23480000000000001</v>
      </c>
      <c r="AH758" s="129">
        <v>8.6E-3</v>
      </c>
      <c r="AI758" s="129">
        <v>7.5951000000000004</v>
      </c>
      <c r="AJ758" s="129">
        <v>3.2300000000000002E-2</v>
      </c>
      <c r="AK758" s="129">
        <v>0.60319999999999996</v>
      </c>
      <c r="AL758" s="129">
        <v>7.7999999999999996E-3</v>
      </c>
      <c r="AM758" s="129" t="s">
        <v>934</v>
      </c>
      <c r="AN758" s="129">
        <v>8.6E-3</v>
      </c>
      <c r="AO758" s="129" t="s">
        <v>1234</v>
      </c>
      <c r="AP758" s="129">
        <v>3.7000000000000002E-3</v>
      </c>
      <c r="AQ758" s="129">
        <v>0.1013</v>
      </c>
      <c r="AR758" s="129">
        <v>4.7000000000000002E-3</v>
      </c>
      <c r="AS758" s="129" t="s">
        <v>2726</v>
      </c>
      <c r="AT758" s="129">
        <v>2.5600000000000001E-2</v>
      </c>
      <c r="AU758" s="129" t="s">
        <v>288</v>
      </c>
      <c r="AV758" s="129">
        <v>3.7000000000000002E-3</v>
      </c>
      <c r="AW758" s="129">
        <v>4.7999999999999996E-3</v>
      </c>
      <c r="AX758" s="129">
        <v>8.9999999999999998E-4</v>
      </c>
      <c r="AY758" s="129" t="s">
        <v>229</v>
      </c>
      <c r="AZ758" s="129">
        <v>8.0000000000000004E-4</v>
      </c>
      <c r="BA758" s="129">
        <v>4.7999999999999996E-3</v>
      </c>
      <c r="BB758" s="129">
        <v>5.9999999999999995E-4</v>
      </c>
      <c r="BC758" s="129" t="s">
        <v>245</v>
      </c>
      <c r="BD758" s="129">
        <v>5.0000000000000001E-4</v>
      </c>
      <c r="BE758" s="129" t="s">
        <v>179</v>
      </c>
      <c r="BF758" s="129">
        <v>2.9999999999999997E-4</v>
      </c>
      <c r="BG758" s="129" t="s">
        <v>179</v>
      </c>
      <c r="BH758" s="129">
        <v>1E-4</v>
      </c>
      <c r="BI758" s="129" t="s">
        <v>192</v>
      </c>
      <c r="BJ758" s="129">
        <v>2.0000000000000001E-4</v>
      </c>
      <c r="BK758" s="129">
        <v>1.1599999999999999E-2</v>
      </c>
      <c r="BL758" s="129">
        <v>5.0000000000000001E-4</v>
      </c>
      <c r="BM758" s="129">
        <v>2.8999999999999998E-3</v>
      </c>
      <c r="BN758" s="129">
        <v>2.9999999999999997E-4</v>
      </c>
      <c r="BO758" s="129" t="s">
        <v>349</v>
      </c>
      <c r="BP758" s="129">
        <v>5.9999999999999995E-4</v>
      </c>
      <c r="BQ758" s="129" t="s">
        <v>179</v>
      </c>
      <c r="BR758" s="129">
        <v>2.9999999999999997E-4</v>
      </c>
      <c r="BS758" s="129" t="s">
        <v>179</v>
      </c>
      <c r="BT758" s="129">
        <v>4.0000000000000002E-4</v>
      </c>
      <c r="BU758" s="129" t="s">
        <v>179</v>
      </c>
      <c r="BV758" s="129">
        <v>5.9999999999999995E-4</v>
      </c>
      <c r="BW758" s="129" t="s">
        <v>733</v>
      </c>
      <c r="BX758" s="129">
        <v>8.0000000000000004E-4</v>
      </c>
      <c r="BY758" s="129" t="s">
        <v>18</v>
      </c>
      <c r="BZ758" s="129"/>
      <c r="CA758" s="129" t="s">
        <v>179</v>
      </c>
      <c r="CB758" s="129">
        <v>8.0000000000000004E-4</v>
      </c>
      <c r="CC758" s="129" t="s">
        <v>392</v>
      </c>
      <c r="CD758" s="129">
        <v>2E-3</v>
      </c>
      <c r="CE758" s="129" t="s">
        <v>179</v>
      </c>
      <c r="CF758" s="129">
        <v>2.2000000000000001E-3</v>
      </c>
      <c r="CG758" s="129" t="s">
        <v>216</v>
      </c>
      <c r="CH758" s="129">
        <v>1E-4</v>
      </c>
      <c r="CI758" s="129" t="s">
        <v>179</v>
      </c>
      <c r="CJ758" s="129">
        <v>7.1000000000000004E-3</v>
      </c>
      <c r="CK758" s="129" t="s">
        <v>179</v>
      </c>
      <c r="CL758" s="129">
        <v>1.09E-2</v>
      </c>
      <c r="CM758" s="129" t="s">
        <v>243</v>
      </c>
      <c r="CN758" s="129">
        <v>4.3E-3</v>
      </c>
      <c r="CO758" s="129" t="s">
        <v>179</v>
      </c>
      <c r="CP758" s="129">
        <v>8.9999999999999998E-4</v>
      </c>
      <c r="CQ758" s="129" t="s">
        <v>179</v>
      </c>
      <c r="CR758" s="129">
        <v>3.2000000000000002E-3</v>
      </c>
      <c r="CS758" s="129" t="s">
        <v>179</v>
      </c>
      <c r="CT758" s="129">
        <v>1.9E-3</v>
      </c>
      <c r="CU758" s="129" t="s">
        <v>18</v>
      </c>
      <c r="CV758" s="129"/>
      <c r="CW758" s="129" t="s">
        <v>18</v>
      </c>
      <c r="CX758" s="129"/>
      <c r="CY758" s="129" t="s">
        <v>179</v>
      </c>
      <c r="CZ758" s="129">
        <v>5.9999999999999995E-4</v>
      </c>
      <c r="DA758" s="129" t="s">
        <v>179</v>
      </c>
      <c r="DB758" s="129">
        <v>5.9999999999999995E-4</v>
      </c>
      <c r="DC758" s="129" t="s">
        <v>192</v>
      </c>
      <c r="DD758" s="129">
        <v>5.9999999999999995E-4</v>
      </c>
      <c r="DE758" s="129" t="s">
        <v>179</v>
      </c>
      <c r="DF758" s="129">
        <v>5.9999999999999995E-4</v>
      </c>
      <c r="DG758" s="129" t="s">
        <v>179</v>
      </c>
      <c r="DH758" s="129">
        <v>4.0000000000000002E-4</v>
      </c>
      <c r="DI758" s="129" t="s">
        <v>179</v>
      </c>
      <c r="DJ758" s="129">
        <v>4.0000000000000002E-4</v>
      </c>
      <c r="DK758" s="129" t="s">
        <v>2721</v>
      </c>
      <c r="DL758" s="129" t="s">
        <v>59</v>
      </c>
      <c r="DM758" s="129"/>
      <c r="DN758" s="129"/>
      <c r="DO758" s="130" t="s">
        <v>18</v>
      </c>
      <c r="DS758" s="129">
        <v>48</v>
      </c>
      <c r="DT758" s="129" t="s">
        <v>2727</v>
      </c>
      <c r="DW758" t="s">
        <v>5540</v>
      </c>
    </row>
    <row r="759" spans="1:127">
      <c r="A759" s="127">
        <v>579</v>
      </c>
      <c r="B759" s="128">
        <v>44763.215277777781</v>
      </c>
      <c r="C759" s="129" t="s">
        <v>52</v>
      </c>
      <c r="D759" s="129">
        <v>0</v>
      </c>
      <c r="E759" s="129">
        <v>0</v>
      </c>
      <c r="F759" s="129">
        <v>0</v>
      </c>
      <c r="G759" s="129" t="s">
        <v>54</v>
      </c>
      <c r="H759" s="129" t="s">
        <v>55</v>
      </c>
      <c r="I759" s="129" t="s">
        <v>55</v>
      </c>
      <c r="J759" s="129" t="s">
        <v>55</v>
      </c>
      <c r="K759" s="129" t="s">
        <v>18</v>
      </c>
      <c r="L759" s="129">
        <v>90</v>
      </c>
      <c r="M759" s="129" t="s">
        <v>173</v>
      </c>
      <c r="N759" s="129">
        <v>0</v>
      </c>
      <c r="O759" s="129" t="s">
        <v>173</v>
      </c>
      <c r="P759" s="129">
        <v>0</v>
      </c>
      <c r="Q759" s="129" t="s">
        <v>173</v>
      </c>
      <c r="R759" s="129">
        <v>0</v>
      </c>
      <c r="S759" s="129">
        <v>2</v>
      </c>
      <c r="T759" s="129" t="s">
        <v>174</v>
      </c>
      <c r="U759" s="129">
        <v>3.6892999999999998</v>
      </c>
      <c r="V759" s="129">
        <v>0.65349999999999997</v>
      </c>
      <c r="W759" s="129" t="s">
        <v>2728</v>
      </c>
      <c r="X759" s="129">
        <v>0.33210000000000001</v>
      </c>
      <c r="Y759" s="129">
        <v>39.649299999999997</v>
      </c>
      <c r="Z759" s="129">
        <v>0.3584</v>
      </c>
      <c r="AA759" s="129" t="s">
        <v>184</v>
      </c>
      <c r="AB759" s="129">
        <v>1.49E-2</v>
      </c>
      <c r="AC759" s="129" t="s">
        <v>179</v>
      </c>
      <c r="AD759" s="129">
        <v>8.6E-3</v>
      </c>
      <c r="AE759" s="129" t="s">
        <v>179</v>
      </c>
      <c r="AF759" s="129">
        <v>1.6899999999999998E-2</v>
      </c>
      <c r="AG759" s="129">
        <v>0.11459999999999999</v>
      </c>
      <c r="AH759" s="129">
        <v>7.0000000000000001E-3</v>
      </c>
      <c r="AI759" s="129">
        <v>7.5175000000000001</v>
      </c>
      <c r="AJ759" s="129">
        <v>3.2000000000000001E-2</v>
      </c>
      <c r="AK759" s="129">
        <v>0.75019999999999998</v>
      </c>
      <c r="AL759" s="129">
        <v>8.3999999999999995E-3</v>
      </c>
      <c r="AM759" s="129" t="s">
        <v>2729</v>
      </c>
      <c r="AN759" s="129">
        <v>8.9999999999999993E-3</v>
      </c>
      <c r="AO759" s="129" t="s">
        <v>971</v>
      </c>
      <c r="AP759" s="129">
        <v>3.7000000000000002E-3</v>
      </c>
      <c r="AQ759" s="129">
        <v>9.0700000000000003E-2</v>
      </c>
      <c r="AR759" s="129">
        <v>4.4999999999999997E-3</v>
      </c>
      <c r="AS759" s="129" t="s">
        <v>2730</v>
      </c>
      <c r="AT759" s="129">
        <v>2.4E-2</v>
      </c>
      <c r="AU759" s="129" t="s">
        <v>650</v>
      </c>
      <c r="AV759" s="129">
        <v>3.5000000000000001E-3</v>
      </c>
      <c r="AW759" s="129">
        <v>2.53E-2</v>
      </c>
      <c r="AX759" s="129">
        <v>1.5E-3</v>
      </c>
      <c r="AY759" s="129" t="s">
        <v>268</v>
      </c>
      <c r="AZ759" s="129">
        <v>8.0000000000000004E-4</v>
      </c>
      <c r="BA759" s="129">
        <v>5.0000000000000001E-3</v>
      </c>
      <c r="BB759" s="129">
        <v>5.9999999999999995E-4</v>
      </c>
      <c r="BC759" s="129" t="s">
        <v>267</v>
      </c>
      <c r="BD759" s="129">
        <v>5.0000000000000001E-4</v>
      </c>
      <c r="BE759" s="129" t="s">
        <v>179</v>
      </c>
      <c r="BF759" s="129">
        <v>2.9999999999999997E-4</v>
      </c>
      <c r="BG759" s="129" t="s">
        <v>179</v>
      </c>
      <c r="BH759" s="129">
        <v>1E-4</v>
      </c>
      <c r="BI759" s="129" t="s">
        <v>318</v>
      </c>
      <c r="BJ759" s="129">
        <v>2.0000000000000001E-4</v>
      </c>
      <c r="BK759" s="129">
        <v>1.15E-2</v>
      </c>
      <c r="BL759" s="129">
        <v>5.0000000000000001E-4</v>
      </c>
      <c r="BM759" s="129">
        <v>2.7000000000000001E-3</v>
      </c>
      <c r="BN759" s="129">
        <v>2.9999999999999997E-4</v>
      </c>
      <c r="BO759" s="129" t="s">
        <v>365</v>
      </c>
      <c r="BP759" s="129">
        <v>5.9999999999999995E-4</v>
      </c>
      <c r="BQ759" s="129" t="s">
        <v>179</v>
      </c>
      <c r="BR759" s="129">
        <v>2.9999999999999997E-4</v>
      </c>
      <c r="BS759" s="129" t="s">
        <v>179</v>
      </c>
      <c r="BT759" s="129">
        <v>4.0000000000000002E-4</v>
      </c>
      <c r="BU759" s="129" t="s">
        <v>179</v>
      </c>
      <c r="BV759" s="129">
        <v>6.9999999999999999E-4</v>
      </c>
      <c r="BW759" s="129" t="s">
        <v>179</v>
      </c>
      <c r="BX759" s="129">
        <v>8.9999999999999998E-4</v>
      </c>
      <c r="BY759" s="129" t="s">
        <v>179</v>
      </c>
      <c r="BZ759" s="129">
        <v>1.1000000000000001E-3</v>
      </c>
      <c r="CA759" s="129" t="s">
        <v>179</v>
      </c>
      <c r="CB759" s="129">
        <v>8.0000000000000004E-4</v>
      </c>
      <c r="CC759" s="129" t="s">
        <v>179</v>
      </c>
      <c r="CD759" s="129">
        <v>2E-3</v>
      </c>
      <c r="CE759" s="129" t="s">
        <v>179</v>
      </c>
      <c r="CF759" s="129">
        <v>2.3E-3</v>
      </c>
      <c r="CG759" s="129" t="s">
        <v>179</v>
      </c>
      <c r="CH759" s="129">
        <v>1E-4</v>
      </c>
      <c r="CI759" s="129" t="s">
        <v>179</v>
      </c>
      <c r="CJ759" s="129">
        <v>7.1999999999999998E-3</v>
      </c>
      <c r="CK759" s="129" t="s">
        <v>179</v>
      </c>
      <c r="CL759" s="129">
        <v>1.09E-2</v>
      </c>
      <c r="CM759" s="129" t="s">
        <v>179</v>
      </c>
      <c r="CN759" s="129">
        <v>3.8999999999999998E-3</v>
      </c>
      <c r="CO759" s="129" t="s">
        <v>179</v>
      </c>
      <c r="CP759" s="129">
        <v>8.9999999999999998E-4</v>
      </c>
      <c r="CQ759" s="129" t="s">
        <v>179</v>
      </c>
      <c r="CR759" s="129">
        <v>3.3E-3</v>
      </c>
      <c r="CS759" s="129" t="s">
        <v>179</v>
      </c>
      <c r="CT759" s="129">
        <v>1.8E-3</v>
      </c>
      <c r="CU759" s="129" t="s">
        <v>18</v>
      </c>
      <c r="CV759" s="129"/>
      <c r="CW759" s="129" t="s">
        <v>179</v>
      </c>
      <c r="CX759" s="129">
        <v>6.9999999999999999E-4</v>
      </c>
      <c r="CY759" s="129" t="s">
        <v>179</v>
      </c>
      <c r="CZ759" s="129">
        <v>5.9999999999999995E-4</v>
      </c>
      <c r="DA759" s="129" t="s">
        <v>179</v>
      </c>
      <c r="DB759" s="129">
        <v>5.0000000000000001E-4</v>
      </c>
      <c r="DC759" s="129" t="s">
        <v>179</v>
      </c>
      <c r="DD759" s="129">
        <v>5.0000000000000001E-4</v>
      </c>
      <c r="DE759" s="129" t="s">
        <v>179</v>
      </c>
      <c r="DF759" s="129">
        <v>5.9999999999999995E-4</v>
      </c>
      <c r="DG759" s="129" t="s">
        <v>179</v>
      </c>
      <c r="DH759" s="129">
        <v>4.0000000000000002E-4</v>
      </c>
      <c r="DI759" s="129" t="s">
        <v>179</v>
      </c>
      <c r="DJ759" s="129">
        <v>4.0000000000000002E-4</v>
      </c>
      <c r="DK759" s="129" t="s">
        <v>2721</v>
      </c>
      <c r="DL759" s="129" t="s">
        <v>59</v>
      </c>
      <c r="DM759" s="129"/>
      <c r="DN759" s="129"/>
      <c r="DO759" s="130" t="s">
        <v>18</v>
      </c>
      <c r="DS759" s="129">
        <v>90</v>
      </c>
      <c r="DT759" s="129" t="s">
        <v>907</v>
      </c>
      <c r="DW759" t="s">
        <v>5541</v>
      </c>
    </row>
    <row r="760" spans="1:127">
      <c r="A760" s="127">
        <v>580</v>
      </c>
      <c r="B760" s="128">
        <v>44763.217361111114</v>
      </c>
      <c r="C760" s="129" t="s">
        <v>52</v>
      </c>
      <c r="D760" s="129">
        <v>0</v>
      </c>
      <c r="E760" s="129">
        <v>0</v>
      </c>
      <c r="F760" s="129">
        <v>0</v>
      </c>
      <c r="G760" s="129" t="s">
        <v>54</v>
      </c>
      <c r="H760" s="129" t="s">
        <v>55</v>
      </c>
      <c r="I760" s="129" t="s">
        <v>55</v>
      </c>
      <c r="J760" s="129" t="s">
        <v>55</v>
      </c>
      <c r="K760" s="129" t="s">
        <v>18</v>
      </c>
      <c r="L760" s="129">
        <v>90</v>
      </c>
      <c r="M760" s="129" t="s">
        <v>173</v>
      </c>
      <c r="N760" s="129">
        <v>0</v>
      </c>
      <c r="O760" s="129" t="s">
        <v>173</v>
      </c>
      <c r="P760" s="129">
        <v>0</v>
      </c>
      <c r="Q760" s="129" t="s">
        <v>173</v>
      </c>
      <c r="R760" s="129">
        <v>0</v>
      </c>
      <c r="S760" s="129">
        <v>2</v>
      </c>
      <c r="T760" s="129" t="s">
        <v>174</v>
      </c>
      <c r="U760" s="129">
        <v>3.8334999999999999</v>
      </c>
      <c r="V760" s="129">
        <v>0.66100000000000003</v>
      </c>
      <c r="W760" s="129" t="s">
        <v>2731</v>
      </c>
      <c r="X760" s="129">
        <v>0.3377</v>
      </c>
      <c r="Y760" s="129">
        <v>39.1999</v>
      </c>
      <c r="Z760" s="129">
        <v>0.35680000000000001</v>
      </c>
      <c r="AA760" s="129" t="s">
        <v>2017</v>
      </c>
      <c r="AB760" s="129">
        <v>1.5299999999999999E-2</v>
      </c>
      <c r="AC760" s="129" t="s">
        <v>179</v>
      </c>
      <c r="AD760" s="129">
        <v>8.5000000000000006E-3</v>
      </c>
      <c r="AE760" s="129" t="s">
        <v>179</v>
      </c>
      <c r="AF760" s="129">
        <v>1.7299999999999999E-2</v>
      </c>
      <c r="AG760" s="129">
        <v>0.13700000000000001</v>
      </c>
      <c r="AH760" s="129">
        <v>7.4000000000000003E-3</v>
      </c>
      <c r="AI760" s="129">
        <v>7.5369999999999999</v>
      </c>
      <c r="AJ760" s="129">
        <v>3.2099999999999997E-2</v>
      </c>
      <c r="AK760" s="129">
        <v>0.73450000000000004</v>
      </c>
      <c r="AL760" s="129">
        <v>8.3999999999999995E-3</v>
      </c>
      <c r="AM760" s="129" t="s">
        <v>2660</v>
      </c>
      <c r="AN760" s="129">
        <v>9.1000000000000004E-3</v>
      </c>
      <c r="AO760" s="129" t="s">
        <v>210</v>
      </c>
      <c r="AP760" s="129">
        <v>3.5000000000000001E-3</v>
      </c>
      <c r="AQ760" s="129">
        <v>9.6199999999999994E-2</v>
      </c>
      <c r="AR760" s="129">
        <v>4.5999999999999999E-3</v>
      </c>
      <c r="AS760" s="129" t="s">
        <v>2732</v>
      </c>
      <c r="AT760" s="129">
        <v>2.4199999999999999E-2</v>
      </c>
      <c r="AU760" s="129" t="s">
        <v>179</v>
      </c>
      <c r="AV760" s="129">
        <v>3.3999999999999998E-3</v>
      </c>
      <c r="AW760" s="129">
        <v>9.1999999999999998E-3</v>
      </c>
      <c r="AX760" s="129">
        <v>1E-3</v>
      </c>
      <c r="AY760" s="129" t="s">
        <v>390</v>
      </c>
      <c r="AZ760" s="129">
        <v>8.0000000000000004E-4</v>
      </c>
      <c r="BA760" s="129">
        <v>4.8999999999999998E-3</v>
      </c>
      <c r="BB760" s="129">
        <v>5.9999999999999995E-4</v>
      </c>
      <c r="BC760" s="129" t="s">
        <v>247</v>
      </c>
      <c r="BD760" s="129">
        <v>5.0000000000000001E-4</v>
      </c>
      <c r="BE760" s="129" t="s">
        <v>179</v>
      </c>
      <c r="BF760" s="129">
        <v>2.9999999999999997E-4</v>
      </c>
      <c r="BG760" s="129" t="s">
        <v>179</v>
      </c>
      <c r="BH760" s="129">
        <v>1E-4</v>
      </c>
      <c r="BI760" s="129" t="s">
        <v>246</v>
      </c>
      <c r="BJ760" s="129">
        <v>2.0000000000000001E-4</v>
      </c>
      <c r="BK760" s="129">
        <v>1.29E-2</v>
      </c>
      <c r="BL760" s="129">
        <v>5.0000000000000001E-4</v>
      </c>
      <c r="BM760" s="129">
        <v>2.5999999999999999E-3</v>
      </c>
      <c r="BN760" s="129">
        <v>2.9999999999999997E-4</v>
      </c>
      <c r="BO760" s="129" t="s">
        <v>625</v>
      </c>
      <c r="BP760" s="129">
        <v>5.9999999999999995E-4</v>
      </c>
      <c r="BQ760" s="129" t="s">
        <v>179</v>
      </c>
      <c r="BR760" s="129">
        <v>2.9999999999999997E-4</v>
      </c>
      <c r="BS760" s="129" t="s">
        <v>179</v>
      </c>
      <c r="BT760" s="129">
        <v>4.0000000000000002E-4</v>
      </c>
      <c r="BU760" s="129" t="s">
        <v>179</v>
      </c>
      <c r="BV760" s="129">
        <v>6.9999999999999999E-4</v>
      </c>
      <c r="BW760" s="129" t="s">
        <v>18</v>
      </c>
      <c r="BX760" s="129"/>
      <c r="BY760" s="129" t="s">
        <v>18</v>
      </c>
      <c r="BZ760" s="129"/>
      <c r="CA760" s="129" t="s">
        <v>179</v>
      </c>
      <c r="CB760" s="129">
        <v>8.0000000000000004E-4</v>
      </c>
      <c r="CC760" s="129" t="s">
        <v>179</v>
      </c>
      <c r="CD760" s="129">
        <v>2E-3</v>
      </c>
      <c r="CE760" s="129" t="s">
        <v>179</v>
      </c>
      <c r="CF760" s="129">
        <v>2.3E-3</v>
      </c>
      <c r="CG760" s="129" t="s">
        <v>216</v>
      </c>
      <c r="CH760" s="129">
        <v>1E-4</v>
      </c>
      <c r="CI760" s="129" t="s">
        <v>179</v>
      </c>
      <c r="CJ760" s="129">
        <v>6.8999999999999999E-3</v>
      </c>
      <c r="CK760" s="129" t="s">
        <v>179</v>
      </c>
      <c r="CL760" s="129">
        <v>1.04E-2</v>
      </c>
      <c r="CM760" s="129" t="s">
        <v>1357</v>
      </c>
      <c r="CN760" s="129">
        <v>4.1999999999999997E-3</v>
      </c>
      <c r="CO760" s="129" t="s">
        <v>179</v>
      </c>
      <c r="CP760" s="129">
        <v>8.9999999999999998E-4</v>
      </c>
      <c r="CQ760" s="129" t="s">
        <v>179</v>
      </c>
      <c r="CR760" s="129">
        <v>3.5999999999999999E-3</v>
      </c>
      <c r="CS760" s="129" t="s">
        <v>179</v>
      </c>
      <c r="CT760" s="129">
        <v>1.8E-3</v>
      </c>
      <c r="CU760" s="129" t="s">
        <v>18</v>
      </c>
      <c r="CV760" s="129"/>
      <c r="CW760" s="129" t="s">
        <v>18</v>
      </c>
      <c r="CX760" s="129"/>
      <c r="CY760" s="129" t="s">
        <v>179</v>
      </c>
      <c r="CZ760" s="129">
        <v>5.9999999999999995E-4</v>
      </c>
      <c r="DA760" s="129" t="s">
        <v>179</v>
      </c>
      <c r="DB760" s="129">
        <v>4.0000000000000002E-4</v>
      </c>
      <c r="DC760" s="129" t="s">
        <v>179</v>
      </c>
      <c r="DD760" s="129">
        <v>5.0000000000000001E-4</v>
      </c>
      <c r="DE760" s="129" t="s">
        <v>179</v>
      </c>
      <c r="DF760" s="129">
        <v>5.0000000000000001E-4</v>
      </c>
      <c r="DG760" s="129" t="s">
        <v>179</v>
      </c>
      <c r="DH760" s="129">
        <v>4.0000000000000002E-4</v>
      </c>
      <c r="DI760" s="129" t="s">
        <v>179</v>
      </c>
      <c r="DJ760" s="129">
        <v>4.0000000000000002E-4</v>
      </c>
      <c r="DK760" s="129" t="s">
        <v>2721</v>
      </c>
      <c r="DL760" s="129" t="s">
        <v>59</v>
      </c>
      <c r="DM760" s="129"/>
      <c r="DN760" s="129"/>
      <c r="DO760" s="130" t="s">
        <v>18</v>
      </c>
      <c r="DS760" s="129">
        <v>122</v>
      </c>
      <c r="DT760" s="129" t="s">
        <v>2471</v>
      </c>
      <c r="DW760" t="s">
        <v>5542</v>
      </c>
    </row>
    <row r="761" spans="1:127">
      <c r="A761" s="127">
        <v>581</v>
      </c>
      <c r="B761" s="128">
        <v>44763.21875</v>
      </c>
      <c r="C761" s="129" t="s">
        <v>52</v>
      </c>
      <c r="D761" s="129">
        <v>0</v>
      </c>
      <c r="E761" s="129">
        <v>0</v>
      </c>
      <c r="F761" s="129">
        <v>0</v>
      </c>
      <c r="G761" s="129" t="s">
        <v>54</v>
      </c>
      <c r="H761" s="129" t="s">
        <v>55</v>
      </c>
      <c r="I761" s="129" t="s">
        <v>55</v>
      </c>
      <c r="J761" s="129" t="s">
        <v>55</v>
      </c>
      <c r="K761" s="129" t="s">
        <v>18</v>
      </c>
      <c r="L761" s="129">
        <v>90</v>
      </c>
      <c r="M761" s="129" t="s">
        <v>173</v>
      </c>
      <c r="N761" s="129">
        <v>0</v>
      </c>
      <c r="O761" s="129" t="s">
        <v>173</v>
      </c>
      <c r="P761" s="129">
        <v>0</v>
      </c>
      <c r="Q761" s="129" t="s">
        <v>173</v>
      </c>
      <c r="R761" s="129">
        <v>0</v>
      </c>
      <c r="S761" s="129">
        <v>2</v>
      </c>
      <c r="T761" s="129" t="s">
        <v>174</v>
      </c>
      <c r="U761" s="129">
        <v>4.0678999999999998</v>
      </c>
      <c r="V761" s="129">
        <v>0.66600000000000004</v>
      </c>
      <c r="W761" s="129" t="s">
        <v>2733</v>
      </c>
      <c r="X761" s="129">
        <v>0.33019999999999999</v>
      </c>
      <c r="Y761" s="129">
        <v>39.165399999999998</v>
      </c>
      <c r="Z761" s="129">
        <v>0.35820000000000002</v>
      </c>
      <c r="AA761" s="129" t="s">
        <v>428</v>
      </c>
      <c r="AB761" s="129">
        <v>1.52E-2</v>
      </c>
      <c r="AC761" s="129" t="s">
        <v>179</v>
      </c>
      <c r="AD761" s="129">
        <v>8.3999999999999995E-3</v>
      </c>
      <c r="AE761" s="129" t="s">
        <v>179</v>
      </c>
      <c r="AF761" s="129">
        <v>1.66E-2</v>
      </c>
      <c r="AG761" s="129">
        <v>0.2898</v>
      </c>
      <c r="AH761" s="129">
        <v>9.1999999999999998E-3</v>
      </c>
      <c r="AI761" s="129">
        <v>7.1535000000000002</v>
      </c>
      <c r="AJ761" s="129">
        <v>3.1399999999999997E-2</v>
      </c>
      <c r="AK761" s="129">
        <v>0.67730000000000001</v>
      </c>
      <c r="AL761" s="129">
        <v>8.0999999999999996E-3</v>
      </c>
      <c r="AM761" s="129" t="s">
        <v>2293</v>
      </c>
      <c r="AN761" s="129">
        <v>8.6999999999999994E-3</v>
      </c>
      <c r="AO761" s="129" t="s">
        <v>1052</v>
      </c>
      <c r="AP761" s="129">
        <v>3.7000000000000002E-3</v>
      </c>
      <c r="AQ761" s="129">
        <v>0.1022</v>
      </c>
      <c r="AR761" s="129">
        <v>4.7999999999999996E-3</v>
      </c>
      <c r="AS761" s="129" t="s">
        <v>2734</v>
      </c>
      <c r="AT761" s="129">
        <v>2.6100000000000002E-2</v>
      </c>
      <c r="AU761" s="129" t="s">
        <v>179</v>
      </c>
      <c r="AV761" s="129">
        <v>3.7000000000000002E-3</v>
      </c>
      <c r="AW761" s="129">
        <v>6.0000000000000001E-3</v>
      </c>
      <c r="AX761" s="129">
        <v>8.9999999999999998E-4</v>
      </c>
      <c r="AY761" s="129" t="s">
        <v>346</v>
      </c>
      <c r="AZ761" s="129">
        <v>6.9999999999999999E-4</v>
      </c>
      <c r="BA761" s="129">
        <v>4.7000000000000002E-3</v>
      </c>
      <c r="BB761" s="129">
        <v>5.9999999999999995E-4</v>
      </c>
      <c r="BC761" s="129" t="s">
        <v>285</v>
      </c>
      <c r="BD761" s="129">
        <v>5.0000000000000001E-4</v>
      </c>
      <c r="BE761" s="129" t="s">
        <v>179</v>
      </c>
      <c r="BF761" s="129">
        <v>2.9999999999999997E-4</v>
      </c>
      <c r="BG761" s="129" t="s">
        <v>179</v>
      </c>
      <c r="BH761" s="129">
        <v>1E-4</v>
      </c>
      <c r="BI761" s="129" t="s">
        <v>192</v>
      </c>
      <c r="BJ761" s="129">
        <v>2.0000000000000001E-4</v>
      </c>
      <c r="BK761" s="129">
        <v>1.09E-2</v>
      </c>
      <c r="BL761" s="129">
        <v>5.0000000000000001E-4</v>
      </c>
      <c r="BM761" s="129">
        <v>2.3999999999999998E-3</v>
      </c>
      <c r="BN761" s="129">
        <v>2.9999999999999997E-4</v>
      </c>
      <c r="BO761" s="129" t="s">
        <v>429</v>
      </c>
      <c r="BP761" s="129">
        <v>5.9999999999999995E-4</v>
      </c>
      <c r="BQ761" s="129" t="s">
        <v>179</v>
      </c>
      <c r="BR761" s="129">
        <v>2.9999999999999997E-4</v>
      </c>
      <c r="BS761" s="129" t="s">
        <v>179</v>
      </c>
      <c r="BT761" s="129">
        <v>4.0000000000000002E-4</v>
      </c>
      <c r="BU761" s="129" t="s">
        <v>179</v>
      </c>
      <c r="BV761" s="129">
        <v>6.9999999999999999E-4</v>
      </c>
      <c r="BW761" s="129" t="s">
        <v>18</v>
      </c>
      <c r="BX761" s="129"/>
      <c r="BY761" s="129" t="s">
        <v>179</v>
      </c>
      <c r="BZ761" s="129">
        <v>1.1000000000000001E-3</v>
      </c>
      <c r="CA761" s="129" t="s">
        <v>245</v>
      </c>
      <c r="CB761" s="129">
        <v>8.0000000000000004E-4</v>
      </c>
      <c r="CC761" s="129" t="s">
        <v>214</v>
      </c>
      <c r="CD761" s="129">
        <v>2.0999999999999999E-3</v>
      </c>
      <c r="CE761" s="129" t="s">
        <v>179</v>
      </c>
      <c r="CF761" s="129">
        <v>2.2000000000000001E-3</v>
      </c>
      <c r="CG761" s="129" t="s">
        <v>216</v>
      </c>
      <c r="CH761" s="129">
        <v>1E-4</v>
      </c>
      <c r="CI761" s="129" t="s">
        <v>179</v>
      </c>
      <c r="CJ761" s="129">
        <v>7.4000000000000003E-3</v>
      </c>
      <c r="CK761" s="129" t="s">
        <v>179</v>
      </c>
      <c r="CL761" s="129">
        <v>1.1299999999999999E-2</v>
      </c>
      <c r="CM761" s="129" t="s">
        <v>179</v>
      </c>
      <c r="CN761" s="129">
        <v>4.3E-3</v>
      </c>
      <c r="CO761" s="129" t="s">
        <v>179</v>
      </c>
      <c r="CP761" s="129">
        <v>8.9999999999999998E-4</v>
      </c>
      <c r="CQ761" s="129" t="s">
        <v>179</v>
      </c>
      <c r="CR761" s="129">
        <v>3.3E-3</v>
      </c>
      <c r="CS761" s="129" t="s">
        <v>179</v>
      </c>
      <c r="CT761" s="129">
        <v>1.9E-3</v>
      </c>
      <c r="CU761" s="129" t="s">
        <v>18</v>
      </c>
      <c r="CV761" s="129"/>
      <c r="CW761" s="129" t="s">
        <v>18</v>
      </c>
      <c r="CX761" s="129"/>
      <c r="CY761" s="129" t="s">
        <v>179</v>
      </c>
      <c r="CZ761" s="129">
        <v>5.9999999999999995E-4</v>
      </c>
      <c r="DA761" s="129" t="s">
        <v>179</v>
      </c>
      <c r="DB761" s="129">
        <v>5.9999999999999995E-4</v>
      </c>
      <c r="DC761" s="129" t="s">
        <v>179</v>
      </c>
      <c r="DD761" s="129">
        <v>5.9999999999999995E-4</v>
      </c>
      <c r="DE761" s="129" t="s">
        <v>179</v>
      </c>
      <c r="DF761" s="129">
        <v>5.9999999999999995E-4</v>
      </c>
      <c r="DG761" s="129" t="s">
        <v>179</v>
      </c>
      <c r="DH761" s="129">
        <v>4.0000000000000002E-4</v>
      </c>
      <c r="DI761" s="129" t="s">
        <v>179</v>
      </c>
      <c r="DJ761" s="129">
        <v>4.0000000000000002E-4</v>
      </c>
      <c r="DK761" s="129" t="s">
        <v>2721</v>
      </c>
      <c r="DL761" s="129" t="s">
        <v>59</v>
      </c>
      <c r="DM761" s="129"/>
      <c r="DN761" s="129"/>
      <c r="DO761" s="130" t="s">
        <v>18</v>
      </c>
      <c r="DS761" s="129">
        <v>146</v>
      </c>
      <c r="DT761" s="129" t="s">
        <v>2545</v>
      </c>
      <c r="DW761" t="s">
        <v>5543</v>
      </c>
    </row>
    <row r="762" spans="1:127">
      <c r="A762" s="127">
        <v>649</v>
      </c>
      <c r="B762" s="131">
        <v>44764.84097222222</v>
      </c>
      <c r="C762" s="129" t="s">
        <v>52</v>
      </c>
      <c r="D762" s="129">
        <v>0</v>
      </c>
      <c r="E762" s="129">
        <v>0</v>
      </c>
      <c r="F762" s="129">
        <v>0</v>
      </c>
      <c r="G762" s="129" t="s">
        <v>54</v>
      </c>
      <c r="H762" s="129" t="s">
        <v>55</v>
      </c>
      <c r="I762" s="129" t="s">
        <v>55</v>
      </c>
      <c r="J762" s="129" t="s">
        <v>55</v>
      </c>
      <c r="K762" s="129" t="s">
        <v>18</v>
      </c>
      <c r="L762" s="129">
        <v>90</v>
      </c>
      <c r="M762" s="129" t="s">
        <v>173</v>
      </c>
      <c r="N762" s="129">
        <v>0</v>
      </c>
      <c r="O762" s="129" t="s">
        <v>173</v>
      </c>
      <c r="P762" s="129">
        <v>0</v>
      </c>
      <c r="Q762" s="129" t="s">
        <v>173</v>
      </c>
      <c r="R762" s="129">
        <v>0</v>
      </c>
      <c r="S762" s="129">
        <v>2</v>
      </c>
      <c r="T762" s="129" t="s">
        <v>174</v>
      </c>
      <c r="U762" s="129">
        <v>3.9062000000000001</v>
      </c>
      <c r="V762" s="129">
        <v>0.66190000000000004</v>
      </c>
      <c r="W762" s="129" t="s">
        <v>352</v>
      </c>
      <c r="X762" s="129">
        <v>0.32390000000000002</v>
      </c>
      <c r="Y762" s="129">
        <v>38.9863</v>
      </c>
      <c r="Z762" s="129">
        <v>0.35520000000000002</v>
      </c>
      <c r="AA762" s="129" t="s">
        <v>2699</v>
      </c>
      <c r="AB762" s="129">
        <v>1.5299999999999999E-2</v>
      </c>
      <c r="AC762" s="129" t="s">
        <v>341</v>
      </c>
      <c r="AD762" s="129">
        <v>9.9000000000000008E-3</v>
      </c>
      <c r="AE762" s="129" t="s">
        <v>179</v>
      </c>
      <c r="AF762" s="129">
        <v>1.6899999999999998E-2</v>
      </c>
      <c r="AG762" s="129">
        <v>9.0300000000000005E-2</v>
      </c>
      <c r="AH762" s="129">
        <v>6.7999999999999996E-3</v>
      </c>
      <c r="AI762" s="129">
        <v>7.2062999999999997</v>
      </c>
      <c r="AJ762" s="129">
        <v>3.1399999999999997E-2</v>
      </c>
      <c r="AK762" s="129">
        <v>0.65139999999999998</v>
      </c>
      <c r="AL762" s="129">
        <v>8.0000000000000002E-3</v>
      </c>
      <c r="AM762" s="129" t="s">
        <v>467</v>
      </c>
      <c r="AN762" s="129">
        <v>8.9999999999999993E-3</v>
      </c>
      <c r="AO762" s="129" t="s">
        <v>193</v>
      </c>
      <c r="AP762" s="129">
        <v>3.5999999999999999E-3</v>
      </c>
      <c r="AQ762" s="129">
        <v>0.1019</v>
      </c>
      <c r="AR762" s="129">
        <v>4.7999999999999996E-3</v>
      </c>
      <c r="AS762" s="129" t="s">
        <v>2900</v>
      </c>
      <c r="AT762" s="129">
        <v>2.4799999999999999E-2</v>
      </c>
      <c r="AU762" s="129" t="s">
        <v>213</v>
      </c>
      <c r="AV762" s="129">
        <v>3.5999999999999999E-3</v>
      </c>
      <c r="AW762" s="129">
        <v>5.4999999999999997E-3</v>
      </c>
      <c r="AX762" s="129">
        <v>8.9999999999999998E-4</v>
      </c>
      <c r="AY762" s="129" t="s">
        <v>464</v>
      </c>
      <c r="AZ762" s="129">
        <v>6.9999999999999999E-4</v>
      </c>
      <c r="BA762" s="129">
        <v>5.4999999999999997E-3</v>
      </c>
      <c r="BB762" s="129">
        <v>5.9999999999999995E-4</v>
      </c>
      <c r="BC762" s="129" t="s">
        <v>191</v>
      </c>
      <c r="BD762" s="129">
        <v>5.0000000000000001E-4</v>
      </c>
      <c r="BE762" s="129" t="s">
        <v>179</v>
      </c>
      <c r="BF762" s="129">
        <v>2.9999999999999997E-4</v>
      </c>
      <c r="BG762" s="129" t="s">
        <v>179</v>
      </c>
      <c r="BH762" s="129">
        <v>1E-4</v>
      </c>
      <c r="BI762" s="129" t="s">
        <v>318</v>
      </c>
      <c r="BJ762" s="129">
        <v>2.0000000000000001E-4</v>
      </c>
      <c r="BK762" s="129">
        <v>1.0800000000000001E-2</v>
      </c>
      <c r="BL762" s="129">
        <v>5.0000000000000001E-4</v>
      </c>
      <c r="BM762" s="129">
        <v>2.8999999999999998E-3</v>
      </c>
      <c r="BN762" s="129">
        <v>2.9999999999999997E-4</v>
      </c>
      <c r="BO762" s="129" t="s">
        <v>365</v>
      </c>
      <c r="BP762" s="129">
        <v>5.9999999999999995E-4</v>
      </c>
      <c r="BQ762" s="129" t="s">
        <v>179</v>
      </c>
      <c r="BR762" s="129">
        <v>2.9999999999999997E-4</v>
      </c>
      <c r="BS762" s="129" t="s">
        <v>179</v>
      </c>
      <c r="BT762" s="129">
        <v>4.0000000000000002E-4</v>
      </c>
      <c r="BU762" s="129" t="s">
        <v>179</v>
      </c>
      <c r="BV762" s="129">
        <v>6.9999999999999999E-4</v>
      </c>
      <c r="BW762" s="129" t="s">
        <v>179</v>
      </c>
      <c r="BX762" s="129">
        <v>8.9999999999999998E-4</v>
      </c>
      <c r="BY762" s="129" t="s">
        <v>179</v>
      </c>
      <c r="BZ762" s="129">
        <v>1.1000000000000001E-3</v>
      </c>
      <c r="CA762" s="129" t="s">
        <v>179</v>
      </c>
      <c r="CB762" s="129">
        <v>8.0000000000000004E-4</v>
      </c>
      <c r="CC762" s="129" t="s">
        <v>179</v>
      </c>
      <c r="CD762" s="129">
        <v>2E-3</v>
      </c>
      <c r="CE762" s="129" t="s">
        <v>179</v>
      </c>
      <c r="CF762" s="129">
        <v>2.3E-3</v>
      </c>
      <c r="CG762" s="129" t="s">
        <v>179</v>
      </c>
      <c r="CH762" s="129">
        <v>1E-4</v>
      </c>
      <c r="CI762" s="129" t="s">
        <v>179</v>
      </c>
      <c r="CJ762" s="129">
        <v>7.4999999999999997E-3</v>
      </c>
      <c r="CK762" s="129" t="s">
        <v>179</v>
      </c>
      <c r="CL762" s="129">
        <v>1.0800000000000001E-2</v>
      </c>
      <c r="CM762" s="129" t="s">
        <v>179</v>
      </c>
      <c r="CN762" s="129">
        <v>4.1999999999999997E-3</v>
      </c>
      <c r="CO762" s="129" t="s">
        <v>179</v>
      </c>
      <c r="CP762" s="129">
        <v>8.0000000000000004E-4</v>
      </c>
      <c r="CQ762" s="129" t="s">
        <v>179</v>
      </c>
      <c r="CR762" s="129">
        <v>3.3999999999999998E-3</v>
      </c>
      <c r="CS762" s="129" t="s">
        <v>179</v>
      </c>
      <c r="CT762" s="129">
        <v>1.9E-3</v>
      </c>
      <c r="CU762" s="129" t="s">
        <v>179</v>
      </c>
      <c r="CV762" s="129">
        <v>8.0000000000000004E-4</v>
      </c>
      <c r="CW762" s="129" t="s">
        <v>18</v>
      </c>
      <c r="CX762" s="129"/>
      <c r="CY762" s="129" t="s">
        <v>179</v>
      </c>
      <c r="CZ762" s="129">
        <v>5.9999999999999995E-4</v>
      </c>
      <c r="DA762" s="129" t="s">
        <v>179</v>
      </c>
      <c r="DB762" s="129">
        <v>5.0000000000000001E-4</v>
      </c>
      <c r="DC762" s="129" t="s">
        <v>179</v>
      </c>
      <c r="DD762" s="129">
        <v>5.9999999999999995E-4</v>
      </c>
      <c r="DE762" s="129" t="s">
        <v>179</v>
      </c>
      <c r="DF762" s="129">
        <v>5.9999999999999995E-4</v>
      </c>
      <c r="DG762" s="129" t="s">
        <v>179</v>
      </c>
      <c r="DH762" s="129">
        <v>4.0000000000000002E-4</v>
      </c>
      <c r="DI762" s="129" t="s">
        <v>179</v>
      </c>
      <c r="DJ762" s="129">
        <v>4.0000000000000002E-4</v>
      </c>
      <c r="DK762" s="129" t="s">
        <v>2738</v>
      </c>
      <c r="DL762" s="129" t="s">
        <v>59</v>
      </c>
      <c r="DM762" s="129"/>
      <c r="DN762" s="129"/>
      <c r="DO762" s="130" t="s">
        <v>18</v>
      </c>
      <c r="DS762" s="129">
        <v>2</v>
      </c>
      <c r="DT762" s="129" t="s">
        <v>5984</v>
      </c>
      <c r="DW762" t="s">
        <v>5544</v>
      </c>
    </row>
    <row r="763" spans="1:127">
      <c r="A763" s="127">
        <v>650</v>
      </c>
      <c r="B763" s="131">
        <v>44764.842361111114</v>
      </c>
      <c r="C763" s="129" t="s">
        <v>52</v>
      </c>
      <c r="D763" s="129">
        <v>0</v>
      </c>
      <c r="E763" s="129">
        <v>0</v>
      </c>
      <c r="F763" s="129">
        <v>0</v>
      </c>
      <c r="G763" s="129" t="s">
        <v>54</v>
      </c>
      <c r="H763" s="129" t="s">
        <v>55</v>
      </c>
      <c r="I763" s="129" t="s">
        <v>55</v>
      </c>
      <c r="J763" s="129" t="s">
        <v>55</v>
      </c>
      <c r="K763" s="129" t="s">
        <v>18</v>
      </c>
      <c r="L763" s="129">
        <v>90</v>
      </c>
      <c r="M763" s="129" t="s">
        <v>173</v>
      </c>
      <c r="N763" s="129">
        <v>0</v>
      </c>
      <c r="O763" s="129" t="s">
        <v>173</v>
      </c>
      <c r="P763" s="129">
        <v>0</v>
      </c>
      <c r="Q763" s="129" t="s">
        <v>173</v>
      </c>
      <c r="R763" s="129">
        <v>0</v>
      </c>
      <c r="S763" s="129">
        <v>2</v>
      </c>
      <c r="T763" s="129" t="s">
        <v>174</v>
      </c>
      <c r="U763" s="129">
        <v>4.0515999999999996</v>
      </c>
      <c r="V763" s="129">
        <v>0.6371</v>
      </c>
      <c r="W763" s="129" t="s">
        <v>2901</v>
      </c>
      <c r="X763" s="129">
        <v>0.31040000000000001</v>
      </c>
      <c r="Y763" s="129">
        <v>38.158799999999999</v>
      </c>
      <c r="Z763" s="129">
        <v>0.34899999999999998</v>
      </c>
      <c r="AA763" s="129" t="s">
        <v>2902</v>
      </c>
      <c r="AB763" s="129">
        <v>1.4800000000000001E-2</v>
      </c>
      <c r="AC763" s="129" t="s">
        <v>564</v>
      </c>
      <c r="AD763" s="129">
        <v>9.7000000000000003E-3</v>
      </c>
      <c r="AE763" s="129" t="s">
        <v>179</v>
      </c>
      <c r="AF763" s="129">
        <v>1.6299999999999999E-2</v>
      </c>
      <c r="AG763" s="129">
        <v>7.2099999999999997E-2</v>
      </c>
      <c r="AH763" s="129">
        <v>6.3E-3</v>
      </c>
      <c r="AI763" s="129">
        <v>7.0659999999999998</v>
      </c>
      <c r="AJ763" s="129">
        <v>3.09E-2</v>
      </c>
      <c r="AK763" s="129">
        <v>0.53979999999999995</v>
      </c>
      <c r="AL763" s="129">
        <v>7.4000000000000003E-3</v>
      </c>
      <c r="AM763" s="129" t="s">
        <v>472</v>
      </c>
      <c r="AN763" s="129">
        <v>8.3000000000000001E-3</v>
      </c>
      <c r="AO763" s="129" t="s">
        <v>559</v>
      </c>
      <c r="AP763" s="129">
        <v>3.5999999999999999E-3</v>
      </c>
      <c r="AQ763" s="129">
        <v>9.9900000000000003E-2</v>
      </c>
      <c r="AR763" s="129">
        <v>4.7000000000000002E-3</v>
      </c>
      <c r="AS763" s="129" t="s">
        <v>2331</v>
      </c>
      <c r="AT763" s="129">
        <v>2.3800000000000002E-2</v>
      </c>
      <c r="AU763" s="129" t="s">
        <v>210</v>
      </c>
      <c r="AV763" s="129">
        <v>3.5000000000000001E-3</v>
      </c>
      <c r="AW763" s="129">
        <v>6.8999999999999999E-3</v>
      </c>
      <c r="AX763" s="129">
        <v>8.9999999999999998E-4</v>
      </c>
      <c r="AY763" s="129" t="s">
        <v>464</v>
      </c>
      <c r="AZ763" s="129">
        <v>6.9999999999999999E-4</v>
      </c>
      <c r="BA763" s="129">
        <v>5.0000000000000001E-3</v>
      </c>
      <c r="BB763" s="129">
        <v>5.9999999999999995E-4</v>
      </c>
      <c r="BC763" s="129" t="s">
        <v>267</v>
      </c>
      <c r="BD763" s="129">
        <v>4.0000000000000002E-4</v>
      </c>
      <c r="BE763" s="129" t="s">
        <v>179</v>
      </c>
      <c r="BF763" s="129">
        <v>2.9999999999999997E-4</v>
      </c>
      <c r="BG763" s="129" t="s">
        <v>179</v>
      </c>
      <c r="BH763" s="129">
        <v>1E-4</v>
      </c>
      <c r="BI763" s="129" t="s">
        <v>246</v>
      </c>
      <c r="BJ763" s="129">
        <v>2.0000000000000001E-4</v>
      </c>
      <c r="BK763" s="129">
        <v>1.09E-2</v>
      </c>
      <c r="BL763" s="129">
        <v>5.0000000000000001E-4</v>
      </c>
      <c r="BM763" s="129">
        <v>3.0000000000000001E-3</v>
      </c>
      <c r="BN763" s="129">
        <v>2.9999999999999997E-4</v>
      </c>
      <c r="BO763" s="129" t="s">
        <v>625</v>
      </c>
      <c r="BP763" s="129">
        <v>5.9999999999999995E-4</v>
      </c>
      <c r="BQ763" s="129" t="s">
        <v>179</v>
      </c>
      <c r="BR763" s="129">
        <v>2.9999999999999997E-4</v>
      </c>
      <c r="BS763" s="129" t="s">
        <v>179</v>
      </c>
      <c r="BT763" s="129">
        <v>4.0000000000000002E-4</v>
      </c>
      <c r="BU763" s="129" t="s">
        <v>179</v>
      </c>
      <c r="BV763" s="129">
        <v>6.9999999999999999E-4</v>
      </c>
      <c r="BW763" s="129" t="s">
        <v>18</v>
      </c>
      <c r="BX763" s="129"/>
      <c r="BY763" s="129" t="s">
        <v>179</v>
      </c>
      <c r="BZ763" s="129">
        <v>1.1000000000000001E-3</v>
      </c>
      <c r="CA763" s="129" t="s">
        <v>179</v>
      </c>
      <c r="CB763" s="129">
        <v>8.0000000000000004E-4</v>
      </c>
      <c r="CC763" s="129" t="s">
        <v>179</v>
      </c>
      <c r="CD763" s="129">
        <v>2.0999999999999999E-3</v>
      </c>
      <c r="CE763" s="129" t="s">
        <v>179</v>
      </c>
      <c r="CF763" s="129">
        <v>2.3E-3</v>
      </c>
      <c r="CG763" s="129" t="s">
        <v>216</v>
      </c>
      <c r="CH763" s="129">
        <v>1E-4</v>
      </c>
      <c r="CI763" s="129" t="s">
        <v>179</v>
      </c>
      <c r="CJ763" s="129">
        <v>7.7999999999999996E-3</v>
      </c>
      <c r="CK763" s="129" t="s">
        <v>179</v>
      </c>
      <c r="CL763" s="129">
        <v>1.0999999999999999E-2</v>
      </c>
      <c r="CM763" s="129" t="s">
        <v>179</v>
      </c>
      <c r="CN763" s="129">
        <v>4.4999999999999997E-3</v>
      </c>
      <c r="CO763" s="129" t="s">
        <v>179</v>
      </c>
      <c r="CP763" s="129">
        <v>8.0000000000000004E-4</v>
      </c>
      <c r="CQ763" s="129" t="s">
        <v>179</v>
      </c>
      <c r="CR763" s="129">
        <v>3.3999999999999998E-3</v>
      </c>
      <c r="CS763" s="129" t="s">
        <v>179</v>
      </c>
      <c r="CT763" s="129">
        <v>1.9E-3</v>
      </c>
      <c r="CU763" s="129" t="s">
        <v>179</v>
      </c>
      <c r="CV763" s="129">
        <v>8.0000000000000004E-4</v>
      </c>
      <c r="CW763" s="129" t="s">
        <v>18</v>
      </c>
      <c r="CX763" s="129"/>
      <c r="CY763" s="129" t="s">
        <v>179</v>
      </c>
      <c r="CZ763" s="129">
        <v>5.9999999999999995E-4</v>
      </c>
      <c r="DA763" s="129" t="s">
        <v>179</v>
      </c>
      <c r="DB763" s="129">
        <v>5.0000000000000001E-4</v>
      </c>
      <c r="DC763" s="129" t="s">
        <v>179</v>
      </c>
      <c r="DD763" s="129">
        <v>5.9999999999999995E-4</v>
      </c>
      <c r="DE763" s="129" t="s">
        <v>179</v>
      </c>
      <c r="DF763" s="129">
        <v>5.9999999999999995E-4</v>
      </c>
      <c r="DG763" s="129" t="s">
        <v>179</v>
      </c>
      <c r="DH763" s="129">
        <v>4.0000000000000002E-4</v>
      </c>
      <c r="DI763" s="129" t="s">
        <v>179</v>
      </c>
      <c r="DJ763" s="129">
        <v>4.0000000000000002E-4</v>
      </c>
      <c r="DK763" s="129" t="s">
        <v>2738</v>
      </c>
      <c r="DL763" s="129" t="s">
        <v>59</v>
      </c>
      <c r="DM763" s="129"/>
      <c r="DN763" s="129"/>
      <c r="DO763" s="130" t="s">
        <v>18</v>
      </c>
      <c r="DS763" s="129">
        <v>2</v>
      </c>
      <c r="DT763" s="129" t="s">
        <v>5984</v>
      </c>
      <c r="DW763" t="s">
        <v>5545</v>
      </c>
    </row>
    <row r="764" spans="1:127">
      <c r="A764" s="127">
        <v>651</v>
      </c>
      <c r="B764" s="131">
        <v>44764.844444444447</v>
      </c>
      <c r="C764" s="129" t="s">
        <v>52</v>
      </c>
      <c r="D764" s="129">
        <v>0</v>
      </c>
      <c r="E764" s="129">
        <v>0</v>
      </c>
      <c r="F764" s="129">
        <v>0</v>
      </c>
      <c r="G764" s="129" t="s">
        <v>54</v>
      </c>
      <c r="H764" s="129" t="s">
        <v>55</v>
      </c>
      <c r="I764" s="129" t="s">
        <v>55</v>
      </c>
      <c r="J764" s="129" t="s">
        <v>55</v>
      </c>
      <c r="K764" s="129" t="s">
        <v>18</v>
      </c>
      <c r="L764" s="129">
        <v>90</v>
      </c>
      <c r="M764" s="129" t="s">
        <v>173</v>
      </c>
      <c r="N764" s="129">
        <v>0</v>
      </c>
      <c r="O764" s="129" t="s">
        <v>173</v>
      </c>
      <c r="P764" s="129">
        <v>0</v>
      </c>
      <c r="Q764" s="129" t="s">
        <v>173</v>
      </c>
      <c r="R764" s="129">
        <v>0</v>
      </c>
      <c r="S764" s="129">
        <v>2</v>
      </c>
      <c r="T764" s="129" t="s">
        <v>174</v>
      </c>
      <c r="U764" s="129">
        <v>3.9828999999999999</v>
      </c>
      <c r="V764" s="129">
        <v>0.64080000000000004</v>
      </c>
      <c r="W764" s="129" t="s">
        <v>2903</v>
      </c>
      <c r="X764" s="129">
        <v>0.34739999999999999</v>
      </c>
      <c r="Y764" s="129">
        <v>40.2149</v>
      </c>
      <c r="Z764" s="129">
        <v>0.36059999999999998</v>
      </c>
      <c r="AA764" s="129" t="s">
        <v>401</v>
      </c>
      <c r="AB764" s="129">
        <v>1.47E-2</v>
      </c>
      <c r="AC764" s="129" t="s">
        <v>533</v>
      </c>
      <c r="AD764" s="129">
        <v>9.5999999999999992E-3</v>
      </c>
      <c r="AE764" s="129" t="s">
        <v>179</v>
      </c>
      <c r="AF764" s="129">
        <v>1.5900000000000001E-2</v>
      </c>
      <c r="AG764" s="129">
        <v>9.0300000000000005E-2</v>
      </c>
      <c r="AH764" s="129">
        <v>6.6E-3</v>
      </c>
      <c r="AI764" s="129">
        <v>7.9489999999999998</v>
      </c>
      <c r="AJ764" s="129">
        <v>3.2800000000000003E-2</v>
      </c>
      <c r="AK764" s="129">
        <v>0.50509999999999999</v>
      </c>
      <c r="AL764" s="129">
        <v>7.1999999999999998E-3</v>
      </c>
      <c r="AM764" s="129" t="s">
        <v>564</v>
      </c>
      <c r="AN764" s="129">
        <v>7.9000000000000008E-3</v>
      </c>
      <c r="AO764" s="129" t="s">
        <v>347</v>
      </c>
      <c r="AP764" s="129">
        <v>3.3999999999999998E-3</v>
      </c>
      <c r="AQ764" s="129">
        <v>8.5199999999999998E-2</v>
      </c>
      <c r="AR764" s="129">
        <v>4.1999999999999997E-3</v>
      </c>
      <c r="AS764" s="129" t="s">
        <v>2904</v>
      </c>
      <c r="AT764" s="129">
        <v>2.2200000000000001E-2</v>
      </c>
      <c r="AU764" s="129" t="s">
        <v>179</v>
      </c>
      <c r="AV764" s="129">
        <v>3.2000000000000002E-3</v>
      </c>
      <c r="AW764" s="129">
        <v>5.4000000000000003E-3</v>
      </c>
      <c r="AX764" s="129">
        <v>8.0000000000000004E-4</v>
      </c>
      <c r="AY764" s="129" t="s">
        <v>1357</v>
      </c>
      <c r="AZ764" s="129">
        <v>5.9999999999999995E-4</v>
      </c>
      <c r="BA764" s="129">
        <v>4.5999999999999999E-3</v>
      </c>
      <c r="BB764" s="129">
        <v>5.9999999999999995E-4</v>
      </c>
      <c r="BC764" s="129" t="s">
        <v>211</v>
      </c>
      <c r="BD764" s="129">
        <v>4.0000000000000002E-4</v>
      </c>
      <c r="BE764" s="129" t="s">
        <v>179</v>
      </c>
      <c r="BF764" s="129">
        <v>2.0000000000000001E-4</v>
      </c>
      <c r="BG764" s="129" t="s">
        <v>179</v>
      </c>
      <c r="BH764" s="129">
        <v>1E-4</v>
      </c>
      <c r="BI764" s="129" t="s">
        <v>179</v>
      </c>
      <c r="BJ764" s="129">
        <v>2.0000000000000001E-4</v>
      </c>
      <c r="BK764" s="129">
        <v>1.14E-2</v>
      </c>
      <c r="BL764" s="129">
        <v>5.0000000000000001E-4</v>
      </c>
      <c r="BM764" s="129">
        <v>2.3999999999999998E-3</v>
      </c>
      <c r="BN764" s="129">
        <v>2.9999999999999997E-4</v>
      </c>
      <c r="BO764" s="129" t="s">
        <v>190</v>
      </c>
      <c r="BP764" s="129">
        <v>5.9999999999999995E-4</v>
      </c>
      <c r="BQ764" s="129" t="s">
        <v>179</v>
      </c>
      <c r="BR764" s="129">
        <v>2.9999999999999997E-4</v>
      </c>
      <c r="BS764" s="129" t="s">
        <v>179</v>
      </c>
      <c r="BT764" s="129">
        <v>2.9999999999999997E-4</v>
      </c>
      <c r="BU764" s="129" t="s">
        <v>179</v>
      </c>
      <c r="BV764" s="129">
        <v>6.9999999999999999E-4</v>
      </c>
      <c r="BW764" s="129" t="s">
        <v>304</v>
      </c>
      <c r="BX764" s="129">
        <v>8.9999999999999998E-4</v>
      </c>
      <c r="BY764" s="129" t="s">
        <v>18</v>
      </c>
      <c r="BZ764" s="129"/>
      <c r="CA764" s="129" t="s">
        <v>179</v>
      </c>
      <c r="CB764" s="129">
        <v>8.0000000000000004E-4</v>
      </c>
      <c r="CC764" s="129" t="s">
        <v>179</v>
      </c>
      <c r="CD764" s="129">
        <v>1.9E-3</v>
      </c>
      <c r="CE764" s="129" t="s">
        <v>179</v>
      </c>
      <c r="CF764" s="129">
        <v>2.2000000000000001E-3</v>
      </c>
      <c r="CG764" s="129" t="s">
        <v>216</v>
      </c>
      <c r="CH764" s="129">
        <v>1E-4</v>
      </c>
      <c r="CI764" s="129" t="s">
        <v>179</v>
      </c>
      <c r="CJ764" s="129">
        <v>6.6E-3</v>
      </c>
      <c r="CK764" s="129" t="s">
        <v>179</v>
      </c>
      <c r="CL764" s="129">
        <v>1.04E-2</v>
      </c>
      <c r="CM764" s="129" t="s">
        <v>179</v>
      </c>
      <c r="CN764" s="129">
        <v>4.0000000000000001E-3</v>
      </c>
      <c r="CO764" s="129" t="s">
        <v>179</v>
      </c>
      <c r="CP764" s="129">
        <v>8.0000000000000004E-4</v>
      </c>
      <c r="CQ764" s="129" t="s">
        <v>179</v>
      </c>
      <c r="CR764" s="129">
        <v>3.2000000000000002E-3</v>
      </c>
      <c r="CS764" s="129" t="s">
        <v>179</v>
      </c>
      <c r="CT764" s="129">
        <v>1.6999999999999999E-3</v>
      </c>
      <c r="CU764" s="129" t="s">
        <v>18</v>
      </c>
      <c r="CV764" s="129"/>
      <c r="CW764" s="129" t="s">
        <v>18</v>
      </c>
      <c r="CX764" s="129"/>
      <c r="CY764" s="129" t="s">
        <v>179</v>
      </c>
      <c r="CZ764" s="129">
        <v>5.9999999999999995E-4</v>
      </c>
      <c r="DA764" s="129" t="s">
        <v>179</v>
      </c>
      <c r="DB764" s="129">
        <v>5.0000000000000001E-4</v>
      </c>
      <c r="DC764" s="129" t="s">
        <v>179</v>
      </c>
      <c r="DD764" s="129">
        <v>5.0000000000000001E-4</v>
      </c>
      <c r="DE764" s="129" t="s">
        <v>179</v>
      </c>
      <c r="DF764" s="129">
        <v>5.0000000000000001E-4</v>
      </c>
      <c r="DG764" s="129" t="s">
        <v>179</v>
      </c>
      <c r="DH764" s="129">
        <v>4.0000000000000002E-4</v>
      </c>
      <c r="DI764" s="129" t="s">
        <v>179</v>
      </c>
      <c r="DJ764" s="129">
        <v>4.0000000000000002E-4</v>
      </c>
      <c r="DK764" s="129" t="s">
        <v>2738</v>
      </c>
      <c r="DL764" s="129" t="s">
        <v>59</v>
      </c>
      <c r="DM764" s="129"/>
      <c r="DN764" s="129"/>
      <c r="DO764" s="130" t="s">
        <v>18</v>
      </c>
      <c r="DS764" s="129">
        <v>7</v>
      </c>
      <c r="DT764" s="129" t="s">
        <v>5981</v>
      </c>
      <c r="DW764" t="s">
        <v>5546</v>
      </c>
    </row>
    <row r="765" spans="1:127">
      <c r="A765" s="127">
        <v>652</v>
      </c>
      <c r="B765" s="131">
        <v>44764.845833333333</v>
      </c>
      <c r="C765" s="129" t="s">
        <v>52</v>
      </c>
      <c r="D765" s="129">
        <v>0</v>
      </c>
      <c r="E765" s="129">
        <v>0</v>
      </c>
      <c r="F765" s="129">
        <v>0</v>
      </c>
      <c r="G765" s="129" t="s">
        <v>54</v>
      </c>
      <c r="H765" s="129" t="s">
        <v>55</v>
      </c>
      <c r="I765" s="129" t="s">
        <v>55</v>
      </c>
      <c r="J765" s="129" t="s">
        <v>55</v>
      </c>
      <c r="K765" s="129" t="s">
        <v>18</v>
      </c>
      <c r="L765" s="129">
        <v>90</v>
      </c>
      <c r="M765" s="129" t="s">
        <v>173</v>
      </c>
      <c r="N765" s="129">
        <v>0</v>
      </c>
      <c r="O765" s="129" t="s">
        <v>173</v>
      </c>
      <c r="P765" s="129">
        <v>0</v>
      </c>
      <c r="Q765" s="129" t="s">
        <v>173</v>
      </c>
      <c r="R765" s="129">
        <v>0</v>
      </c>
      <c r="S765" s="129">
        <v>2</v>
      </c>
      <c r="T765" s="129" t="s">
        <v>174</v>
      </c>
      <c r="U765" s="129">
        <v>4.0578000000000003</v>
      </c>
      <c r="V765" s="129">
        <v>0.66759999999999997</v>
      </c>
      <c r="W765" s="129" t="s">
        <v>2905</v>
      </c>
      <c r="X765" s="129">
        <v>0.3291</v>
      </c>
      <c r="Y765" s="129">
        <v>40.511800000000001</v>
      </c>
      <c r="Z765" s="129">
        <v>0.36320000000000002</v>
      </c>
      <c r="AA765" s="129" t="s">
        <v>2906</v>
      </c>
      <c r="AB765" s="129">
        <v>1.5599999999999999E-2</v>
      </c>
      <c r="AC765" s="129" t="s">
        <v>1234</v>
      </c>
      <c r="AD765" s="129">
        <v>0.01</v>
      </c>
      <c r="AE765" s="129" t="s">
        <v>179</v>
      </c>
      <c r="AF765" s="129">
        <v>1.6500000000000001E-2</v>
      </c>
      <c r="AG765" s="129">
        <v>8.9499999999999996E-2</v>
      </c>
      <c r="AH765" s="129">
        <v>6.7999999999999996E-3</v>
      </c>
      <c r="AI765" s="129">
        <v>7.3440000000000003</v>
      </c>
      <c r="AJ765" s="129">
        <v>3.1699999999999999E-2</v>
      </c>
      <c r="AK765" s="129">
        <v>0.67159999999999997</v>
      </c>
      <c r="AL765" s="129">
        <v>8.0999999999999996E-3</v>
      </c>
      <c r="AM765" s="129" t="s">
        <v>1439</v>
      </c>
      <c r="AN765" s="129">
        <v>8.9999999999999993E-3</v>
      </c>
      <c r="AO765" s="129" t="s">
        <v>685</v>
      </c>
      <c r="AP765" s="129">
        <v>3.8E-3</v>
      </c>
      <c r="AQ765" s="129">
        <v>0.1124</v>
      </c>
      <c r="AR765" s="129">
        <v>5.0000000000000001E-3</v>
      </c>
      <c r="AS765" s="129" t="s">
        <v>2907</v>
      </c>
      <c r="AT765" s="129">
        <v>2.4799999999999999E-2</v>
      </c>
      <c r="AU765" s="129" t="s">
        <v>179</v>
      </c>
      <c r="AV765" s="129">
        <v>3.5000000000000001E-3</v>
      </c>
      <c r="AW765" s="129">
        <v>6.0000000000000001E-3</v>
      </c>
      <c r="AX765" s="129">
        <v>8.9999999999999998E-4</v>
      </c>
      <c r="AY765" s="129" t="s">
        <v>346</v>
      </c>
      <c r="AZ765" s="129">
        <v>6.9999999999999999E-4</v>
      </c>
      <c r="BA765" s="129">
        <v>5.3E-3</v>
      </c>
      <c r="BB765" s="129">
        <v>5.9999999999999995E-4</v>
      </c>
      <c r="BC765" s="129" t="s">
        <v>267</v>
      </c>
      <c r="BD765" s="129">
        <v>5.0000000000000001E-4</v>
      </c>
      <c r="BE765" s="129" t="s">
        <v>179</v>
      </c>
      <c r="BF765" s="129">
        <v>2.9999999999999997E-4</v>
      </c>
      <c r="BG765" s="129" t="s">
        <v>179</v>
      </c>
      <c r="BH765" s="129">
        <v>1E-4</v>
      </c>
      <c r="BI765" s="129" t="s">
        <v>179</v>
      </c>
      <c r="BJ765" s="129">
        <v>2.0000000000000001E-4</v>
      </c>
      <c r="BK765" s="129">
        <v>1.12E-2</v>
      </c>
      <c r="BL765" s="129">
        <v>5.0000000000000001E-4</v>
      </c>
      <c r="BM765" s="129">
        <v>2.7000000000000001E-3</v>
      </c>
      <c r="BN765" s="129">
        <v>2.9999999999999997E-4</v>
      </c>
      <c r="BO765" s="129" t="s">
        <v>243</v>
      </c>
      <c r="BP765" s="129">
        <v>5.9999999999999995E-4</v>
      </c>
      <c r="BQ765" s="129" t="s">
        <v>179</v>
      </c>
      <c r="BR765" s="129">
        <v>2.9999999999999997E-4</v>
      </c>
      <c r="BS765" s="129" t="s">
        <v>179</v>
      </c>
      <c r="BT765" s="129">
        <v>4.0000000000000002E-4</v>
      </c>
      <c r="BU765" s="129" t="s">
        <v>179</v>
      </c>
      <c r="BV765" s="129">
        <v>6.9999999999999999E-4</v>
      </c>
      <c r="BW765" s="129" t="s">
        <v>18</v>
      </c>
      <c r="BX765" s="129"/>
      <c r="BY765" s="129" t="s">
        <v>179</v>
      </c>
      <c r="BZ765" s="129">
        <v>1.1000000000000001E-3</v>
      </c>
      <c r="CA765" s="129" t="s">
        <v>245</v>
      </c>
      <c r="CB765" s="129">
        <v>8.0000000000000004E-4</v>
      </c>
      <c r="CC765" s="129" t="s">
        <v>179</v>
      </c>
      <c r="CD765" s="129">
        <v>2E-3</v>
      </c>
      <c r="CE765" s="129" t="s">
        <v>179</v>
      </c>
      <c r="CF765" s="129">
        <v>2.3E-3</v>
      </c>
      <c r="CG765" s="129" t="s">
        <v>216</v>
      </c>
      <c r="CH765" s="129">
        <v>1E-4</v>
      </c>
      <c r="CI765" s="129" t="s">
        <v>179</v>
      </c>
      <c r="CJ765" s="129">
        <v>7.1999999999999998E-3</v>
      </c>
      <c r="CK765" s="129" t="s">
        <v>179</v>
      </c>
      <c r="CL765" s="129">
        <v>1.0800000000000001E-2</v>
      </c>
      <c r="CM765" s="129" t="s">
        <v>179</v>
      </c>
      <c r="CN765" s="129">
        <v>3.3999999999999998E-3</v>
      </c>
      <c r="CO765" s="129" t="s">
        <v>179</v>
      </c>
      <c r="CP765" s="129">
        <v>8.9999999999999998E-4</v>
      </c>
      <c r="CQ765" s="129" t="s">
        <v>179</v>
      </c>
      <c r="CR765" s="129">
        <v>3.3E-3</v>
      </c>
      <c r="CS765" s="129" t="s">
        <v>179</v>
      </c>
      <c r="CT765" s="129">
        <v>1.9E-3</v>
      </c>
      <c r="CU765" s="129" t="s">
        <v>179</v>
      </c>
      <c r="CV765" s="129">
        <v>8.0000000000000004E-4</v>
      </c>
      <c r="CW765" s="129" t="s">
        <v>18</v>
      </c>
      <c r="CX765" s="129"/>
      <c r="CY765" s="129" t="s">
        <v>179</v>
      </c>
      <c r="CZ765" s="129">
        <v>5.9999999999999995E-4</v>
      </c>
      <c r="DA765" s="129" t="s">
        <v>179</v>
      </c>
      <c r="DB765" s="129">
        <v>5.9999999999999995E-4</v>
      </c>
      <c r="DC765" s="129" t="s">
        <v>179</v>
      </c>
      <c r="DD765" s="129">
        <v>5.9999999999999995E-4</v>
      </c>
      <c r="DE765" s="129" t="s">
        <v>179</v>
      </c>
      <c r="DF765" s="129">
        <v>5.9999999999999995E-4</v>
      </c>
      <c r="DG765" s="129" t="s">
        <v>179</v>
      </c>
      <c r="DH765" s="129">
        <v>4.0000000000000002E-4</v>
      </c>
      <c r="DI765" s="129" t="s">
        <v>179</v>
      </c>
      <c r="DJ765" s="129">
        <v>4.0000000000000002E-4</v>
      </c>
      <c r="DK765" s="129" t="s">
        <v>2738</v>
      </c>
      <c r="DL765" s="129" t="s">
        <v>59</v>
      </c>
      <c r="DM765" s="129"/>
      <c r="DN765" s="129"/>
      <c r="DO765" s="130" t="s">
        <v>18</v>
      </c>
      <c r="DS765" s="129">
        <v>7</v>
      </c>
      <c r="DT765" s="129" t="s">
        <v>5981</v>
      </c>
      <c r="DW765" t="s">
        <v>5547</v>
      </c>
    </row>
    <row r="766" spans="1:127">
      <c r="A766" s="127">
        <v>653</v>
      </c>
      <c r="B766" s="131">
        <v>44764.847222222219</v>
      </c>
      <c r="C766" s="129" t="s">
        <v>52</v>
      </c>
      <c r="D766" s="129">
        <v>0</v>
      </c>
      <c r="E766" s="129">
        <v>0</v>
      </c>
      <c r="F766" s="129">
        <v>0</v>
      </c>
      <c r="G766" s="129" t="s">
        <v>54</v>
      </c>
      <c r="H766" s="129" t="s">
        <v>55</v>
      </c>
      <c r="I766" s="129" t="s">
        <v>55</v>
      </c>
      <c r="J766" s="129" t="s">
        <v>55</v>
      </c>
      <c r="K766" s="129" t="s">
        <v>18</v>
      </c>
      <c r="L766" s="129">
        <v>90</v>
      </c>
      <c r="M766" s="129" t="s">
        <v>173</v>
      </c>
      <c r="N766" s="129">
        <v>0</v>
      </c>
      <c r="O766" s="129" t="s">
        <v>173</v>
      </c>
      <c r="P766" s="129">
        <v>0</v>
      </c>
      <c r="Q766" s="129" t="s">
        <v>173</v>
      </c>
      <c r="R766" s="129">
        <v>0</v>
      </c>
      <c r="S766" s="129">
        <v>2</v>
      </c>
      <c r="T766" s="129" t="s">
        <v>174</v>
      </c>
      <c r="U766" s="129">
        <v>3.8622000000000001</v>
      </c>
      <c r="V766" s="129">
        <v>0.65400000000000003</v>
      </c>
      <c r="W766" s="129" t="s">
        <v>2908</v>
      </c>
      <c r="X766" s="129">
        <v>0.31900000000000001</v>
      </c>
      <c r="Y766" s="129">
        <v>40.2425</v>
      </c>
      <c r="Z766" s="129">
        <v>0.3614</v>
      </c>
      <c r="AA766" s="129" t="s">
        <v>256</v>
      </c>
      <c r="AB766" s="129">
        <v>1.5299999999999999E-2</v>
      </c>
      <c r="AC766" s="129" t="s">
        <v>1568</v>
      </c>
      <c r="AD766" s="129">
        <v>0.01</v>
      </c>
      <c r="AE766" s="129" t="s">
        <v>179</v>
      </c>
      <c r="AF766" s="129">
        <v>1.6E-2</v>
      </c>
      <c r="AG766" s="129">
        <v>0.10829999999999999</v>
      </c>
      <c r="AH766" s="129">
        <v>6.8999999999999999E-3</v>
      </c>
      <c r="AI766" s="129">
        <v>7.2287999999999997</v>
      </c>
      <c r="AJ766" s="129">
        <v>3.1399999999999997E-2</v>
      </c>
      <c r="AK766" s="129">
        <v>0.70940000000000003</v>
      </c>
      <c r="AL766" s="129">
        <v>8.2000000000000007E-3</v>
      </c>
      <c r="AM766" s="129" t="s">
        <v>2729</v>
      </c>
      <c r="AN766" s="129">
        <v>8.9999999999999993E-3</v>
      </c>
      <c r="AO766" s="129" t="s">
        <v>568</v>
      </c>
      <c r="AP766" s="129">
        <v>4.0000000000000001E-3</v>
      </c>
      <c r="AQ766" s="129">
        <v>0.11219999999999999</v>
      </c>
      <c r="AR766" s="129">
        <v>5.0000000000000001E-3</v>
      </c>
      <c r="AS766" s="129" t="s">
        <v>2909</v>
      </c>
      <c r="AT766" s="129">
        <v>2.5100000000000001E-2</v>
      </c>
      <c r="AU766" s="129" t="s">
        <v>1357</v>
      </c>
      <c r="AV766" s="129">
        <v>3.5999999999999999E-3</v>
      </c>
      <c r="AW766" s="129">
        <v>5.7000000000000002E-3</v>
      </c>
      <c r="AX766" s="129">
        <v>8.9999999999999998E-4</v>
      </c>
      <c r="AY766" s="129" t="s">
        <v>330</v>
      </c>
      <c r="AZ766" s="129">
        <v>6.9999999999999999E-4</v>
      </c>
      <c r="BA766" s="129">
        <v>5.3E-3</v>
      </c>
      <c r="BB766" s="129">
        <v>5.9999999999999995E-4</v>
      </c>
      <c r="BC766" s="129" t="s">
        <v>191</v>
      </c>
      <c r="BD766" s="129">
        <v>5.0000000000000001E-4</v>
      </c>
      <c r="BE766" s="129" t="s">
        <v>179</v>
      </c>
      <c r="BF766" s="129">
        <v>2.9999999999999997E-4</v>
      </c>
      <c r="BG766" s="129" t="s">
        <v>179</v>
      </c>
      <c r="BH766" s="129">
        <v>1E-4</v>
      </c>
      <c r="BI766" s="129" t="s">
        <v>179</v>
      </c>
      <c r="BJ766" s="129">
        <v>2.0000000000000001E-4</v>
      </c>
      <c r="BK766" s="129">
        <v>1.1299999999999999E-2</v>
      </c>
      <c r="BL766" s="129">
        <v>5.0000000000000001E-4</v>
      </c>
      <c r="BM766" s="129">
        <v>2.8999999999999998E-3</v>
      </c>
      <c r="BN766" s="129">
        <v>2.9999999999999997E-4</v>
      </c>
      <c r="BO766" s="129" t="s">
        <v>419</v>
      </c>
      <c r="BP766" s="129">
        <v>5.9999999999999995E-4</v>
      </c>
      <c r="BQ766" s="129" t="s">
        <v>179</v>
      </c>
      <c r="BR766" s="129">
        <v>2.9999999999999997E-4</v>
      </c>
      <c r="BS766" s="129" t="s">
        <v>179</v>
      </c>
      <c r="BT766" s="129">
        <v>4.0000000000000002E-4</v>
      </c>
      <c r="BU766" s="129" t="s">
        <v>179</v>
      </c>
      <c r="BV766" s="129">
        <v>6.9999999999999999E-4</v>
      </c>
      <c r="BW766" s="129" t="s">
        <v>179</v>
      </c>
      <c r="BX766" s="129">
        <v>8.9999999999999998E-4</v>
      </c>
      <c r="BY766" s="129" t="s">
        <v>179</v>
      </c>
      <c r="BZ766" s="129">
        <v>1.1000000000000001E-3</v>
      </c>
      <c r="CA766" s="129" t="s">
        <v>179</v>
      </c>
      <c r="CB766" s="129">
        <v>8.0000000000000004E-4</v>
      </c>
      <c r="CC766" s="129" t="s">
        <v>179</v>
      </c>
      <c r="CD766" s="129">
        <v>2.0999999999999999E-3</v>
      </c>
      <c r="CE766" s="129" t="s">
        <v>179</v>
      </c>
      <c r="CF766" s="129">
        <v>2.3E-3</v>
      </c>
      <c r="CG766" s="129" t="s">
        <v>216</v>
      </c>
      <c r="CH766" s="129">
        <v>1E-4</v>
      </c>
      <c r="CI766" s="129" t="s">
        <v>284</v>
      </c>
      <c r="CJ766" s="129">
        <v>7.3000000000000001E-3</v>
      </c>
      <c r="CK766" s="129" t="s">
        <v>179</v>
      </c>
      <c r="CL766" s="129">
        <v>1.0999999999999999E-2</v>
      </c>
      <c r="CM766" s="129" t="s">
        <v>179</v>
      </c>
      <c r="CN766" s="129">
        <v>3.3999999999999998E-3</v>
      </c>
      <c r="CO766" s="129" t="s">
        <v>179</v>
      </c>
      <c r="CP766" s="129">
        <v>8.0000000000000004E-4</v>
      </c>
      <c r="CQ766" s="129" t="s">
        <v>179</v>
      </c>
      <c r="CR766" s="129">
        <v>3.3E-3</v>
      </c>
      <c r="CS766" s="129" t="s">
        <v>179</v>
      </c>
      <c r="CT766" s="129">
        <v>1.9E-3</v>
      </c>
      <c r="CU766" s="129" t="s">
        <v>18</v>
      </c>
      <c r="CV766" s="129"/>
      <c r="CW766" s="129" t="s">
        <v>18</v>
      </c>
      <c r="CX766" s="129"/>
      <c r="CY766" s="129" t="s">
        <v>179</v>
      </c>
      <c r="CZ766" s="129">
        <v>5.9999999999999995E-4</v>
      </c>
      <c r="DA766" s="129" t="s">
        <v>179</v>
      </c>
      <c r="DB766" s="129">
        <v>5.9999999999999995E-4</v>
      </c>
      <c r="DC766" s="129" t="s">
        <v>179</v>
      </c>
      <c r="DD766" s="129">
        <v>5.9999999999999995E-4</v>
      </c>
      <c r="DE766" s="129" t="s">
        <v>179</v>
      </c>
      <c r="DF766" s="129">
        <v>6.9999999999999999E-4</v>
      </c>
      <c r="DG766" s="129" t="s">
        <v>179</v>
      </c>
      <c r="DH766" s="129">
        <v>4.0000000000000002E-4</v>
      </c>
      <c r="DI766" s="129" t="s">
        <v>179</v>
      </c>
      <c r="DJ766" s="129">
        <v>4.0000000000000002E-4</v>
      </c>
      <c r="DK766" s="129" t="s">
        <v>2738</v>
      </c>
      <c r="DL766" s="129" t="s">
        <v>59</v>
      </c>
      <c r="DM766" s="129"/>
      <c r="DN766" s="129"/>
      <c r="DO766" s="130" t="s">
        <v>18</v>
      </c>
      <c r="DS766" s="129">
        <v>7</v>
      </c>
      <c r="DT766" s="129" t="s">
        <v>5981</v>
      </c>
      <c r="DW766" t="s">
        <v>5548</v>
      </c>
    </row>
    <row r="767" spans="1:127">
      <c r="A767" s="127">
        <v>582</v>
      </c>
      <c r="B767" s="128">
        <v>44763.222222222219</v>
      </c>
      <c r="C767" s="129" t="s">
        <v>52</v>
      </c>
      <c r="D767" s="129">
        <v>0</v>
      </c>
      <c r="E767" s="129">
        <v>0</v>
      </c>
      <c r="F767" s="129">
        <v>0</v>
      </c>
      <c r="G767" s="129" t="s">
        <v>54</v>
      </c>
      <c r="H767" s="129" t="s">
        <v>55</v>
      </c>
      <c r="I767" s="129" t="s">
        <v>55</v>
      </c>
      <c r="J767" s="129" t="s">
        <v>55</v>
      </c>
      <c r="K767" s="129" t="s">
        <v>18</v>
      </c>
      <c r="L767" s="129">
        <v>90</v>
      </c>
      <c r="M767" s="129" t="s">
        <v>173</v>
      </c>
      <c r="N767" s="129">
        <v>0</v>
      </c>
      <c r="O767" s="129" t="s">
        <v>173</v>
      </c>
      <c r="P767" s="129">
        <v>0</v>
      </c>
      <c r="Q767" s="129" t="s">
        <v>173</v>
      </c>
      <c r="R767" s="129">
        <v>0</v>
      </c>
      <c r="S767" s="129">
        <v>2</v>
      </c>
      <c r="T767" s="129" t="s">
        <v>174</v>
      </c>
      <c r="U767" s="129">
        <v>4.1108000000000002</v>
      </c>
      <c r="V767" s="129">
        <v>0.65429999999999999</v>
      </c>
      <c r="W767" s="129" t="s">
        <v>2735</v>
      </c>
      <c r="X767" s="129">
        <v>0.34339999999999998</v>
      </c>
      <c r="Y767" s="129">
        <v>40.965899999999998</v>
      </c>
      <c r="Z767" s="129">
        <v>0.36480000000000001</v>
      </c>
      <c r="AA767" s="129" t="s">
        <v>2736</v>
      </c>
      <c r="AB767" s="129">
        <v>1.5299999999999999E-2</v>
      </c>
      <c r="AC767" s="129" t="s">
        <v>179</v>
      </c>
      <c r="AD767" s="129">
        <v>9.7000000000000003E-3</v>
      </c>
      <c r="AE767" s="129" t="s">
        <v>179</v>
      </c>
      <c r="AF767" s="129">
        <v>1.66E-2</v>
      </c>
      <c r="AG767" s="129">
        <v>6.9800000000000001E-2</v>
      </c>
      <c r="AH767" s="129">
        <v>6.4999999999999997E-3</v>
      </c>
      <c r="AI767" s="129">
        <v>7.7565</v>
      </c>
      <c r="AJ767" s="129">
        <v>3.2500000000000001E-2</v>
      </c>
      <c r="AK767" s="129">
        <v>0.57310000000000005</v>
      </c>
      <c r="AL767" s="129">
        <v>7.6E-3</v>
      </c>
      <c r="AM767" s="129" t="s">
        <v>827</v>
      </c>
      <c r="AN767" s="129">
        <v>8.3999999999999995E-3</v>
      </c>
      <c r="AO767" s="129" t="s">
        <v>435</v>
      </c>
      <c r="AP767" s="129">
        <v>3.5999999999999999E-3</v>
      </c>
      <c r="AQ767" s="129">
        <v>9.0800000000000006E-2</v>
      </c>
      <c r="AR767" s="129">
        <v>4.4000000000000003E-3</v>
      </c>
      <c r="AS767" s="129" t="s">
        <v>2737</v>
      </c>
      <c r="AT767" s="129">
        <v>2.3300000000000001E-2</v>
      </c>
      <c r="AU767" s="129" t="s">
        <v>601</v>
      </c>
      <c r="AV767" s="129">
        <v>3.3999999999999998E-3</v>
      </c>
      <c r="AW767" s="129">
        <v>4.7999999999999996E-3</v>
      </c>
      <c r="AX767" s="129">
        <v>8.0000000000000004E-4</v>
      </c>
      <c r="AY767" s="129" t="s">
        <v>227</v>
      </c>
      <c r="AZ767" s="129">
        <v>5.9999999999999995E-4</v>
      </c>
      <c r="BA767" s="129">
        <v>4.1000000000000003E-3</v>
      </c>
      <c r="BB767" s="129">
        <v>5.9999999999999995E-4</v>
      </c>
      <c r="BC767" s="129" t="s">
        <v>267</v>
      </c>
      <c r="BD767" s="129">
        <v>5.0000000000000001E-4</v>
      </c>
      <c r="BE767" s="129" t="s">
        <v>179</v>
      </c>
      <c r="BF767" s="129">
        <v>2.9999999999999997E-4</v>
      </c>
      <c r="BG767" s="129" t="s">
        <v>179</v>
      </c>
      <c r="BH767" s="129">
        <v>1E-4</v>
      </c>
      <c r="BI767" s="129" t="s">
        <v>179</v>
      </c>
      <c r="BJ767" s="129">
        <v>2.0000000000000001E-4</v>
      </c>
      <c r="BK767" s="129">
        <v>1.11E-2</v>
      </c>
      <c r="BL767" s="129">
        <v>5.0000000000000001E-4</v>
      </c>
      <c r="BM767" s="129">
        <v>2.8E-3</v>
      </c>
      <c r="BN767" s="129">
        <v>2.9999999999999997E-4</v>
      </c>
      <c r="BO767" s="129" t="s">
        <v>266</v>
      </c>
      <c r="BP767" s="129">
        <v>5.0000000000000001E-4</v>
      </c>
      <c r="BQ767" s="129" t="s">
        <v>179</v>
      </c>
      <c r="BR767" s="129">
        <v>2.9999999999999997E-4</v>
      </c>
      <c r="BS767" s="129" t="s">
        <v>179</v>
      </c>
      <c r="BT767" s="129">
        <v>2.9999999999999997E-4</v>
      </c>
      <c r="BU767" s="129" t="s">
        <v>179</v>
      </c>
      <c r="BV767" s="129">
        <v>6.9999999999999999E-4</v>
      </c>
      <c r="BW767" s="129" t="s">
        <v>18</v>
      </c>
      <c r="BX767" s="129"/>
      <c r="BY767" s="129" t="s">
        <v>179</v>
      </c>
      <c r="BZ767" s="129">
        <v>1.1000000000000001E-3</v>
      </c>
      <c r="CA767" s="129" t="s">
        <v>179</v>
      </c>
      <c r="CB767" s="129">
        <v>8.0000000000000004E-4</v>
      </c>
      <c r="CC767" s="129" t="s">
        <v>179</v>
      </c>
      <c r="CD767" s="129">
        <v>2E-3</v>
      </c>
      <c r="CE767" s="129" t="s">
        <v>179</v>
      </c>
      <c r="CF767" s="129">
        <v>2.2000000000000001E-3</v>
      </c>
      <c r="CG767" s="129" t="s">
        <v>179</v>
      </c>
      <c r="CH767" s="129">
        <v>1E-4</v>
      </c>
      <c r="CI767" s="129" t="s">
        <v>179</v>
      </c>
      <c r="CJ767" s="129">
        <v>6.8999999999999999E-3</v>
      </c>
      <c r="CK767" s="129" t="s">
        <v>179</v>
      </c>
      <c r="CL767" s="129">
        <v>1.0800000000000001E-2</v>
      </c>
      <c r="CM767" s="129" t="s">
        <v>179</v>
      </c>
      <c r="CN767" s="129">
        <v>3.5999999999999999E-3</v>
      </c>
      <c r="CO767" s="129" t="s">
        <v>179</v>
      </c>
      <c r="CP767" s="129">
        <v>8.0000000000000004E-4</v>
      </c>
      <c r="CQ767" s="129" t="s">
        <v>179</v>
      </c>
      <c r="CR767" s="129">
        <v>3.3E-3</v>
      </c>
      <c r="CS767" s="129" t="s">
        <v>179</v>
      </c>
      <c r="CT767" s="129">
        <v>1.9E-3</v>
      </c>
      <c r="CU767" s="129" t="s">
        <v>18</v>
      </c>
      <c r="CV767" s="129"/>
      <c r="CW767" s="129" t="s">
        <v>18</v>
      </c>
      <c r="CX767" s="129"/>
      <c r="CY767" s="129" t="s">
        <v>179</v>
      </c>
      <c r="CZ767" s="129">
        <v>5.0000000000000001E-4</v>
      </c>
      <c r="DA767" s="129" t="s">
        <v>179</v>
      </c>
      <c r="DB767" s="129">
        <v>5.9999999999999995E-4</v>
      </c>
      <c r="DC767" s="129" t="s">
        <v>179</v>
      </c>
      <c r="DD767" s="129">
        <v>5.0000000000000001E-4</v>
      </c>
      <c r="DE767" s="129" t="s">
        <v>179</v>
      </c>
      <c r="DF767" s="129">
        <v>5.9999999999999995E-4</v>
      </c>
      <c r="DG767" s="129" t="s">
        <v>179</v>
      </c>
      <c r="DH767" s="129">
        <v>4.0000000000000002E-4</v>
      </c>
      <c r="DI767" s="129" t="s">
        <v>179</v>
      </c>
      <c r="DJ767" s="129">
        <v>4.0000000000000002E-4</v>
      </c>
      <c r="DK767" s="129" t="s">
        <v>2738</v>
      </c>
      <c r="DL767" s="129" t="s">
        <v>59</v>
      </c>
      <c r="DM767" s="129"/>
      <c r="DN767" s="129"/>
      <c r="DO767" s="130" t="s">
        <v>18</v>
      </c>
      <c r="DS767" s="129">
        <v>7</v>
      </c>
      <c r="DT767" s="129" t="s">
        <v>5984</v>
      </c>
      <c r="DW767" t="s">
        <v>5549</v>
      </c>
    </row>
    <row r="768" spans="1:127">
      <c r="A768" s="127">
        <v>583</v>
      </c>
      <c r="B768" s="128">
        <v>44763.224305555559</v>
      </c>
      <c r="C768" s="129" t="s">
        <v>52</v>
      </c>
      <c r="D768" s="129">
        <v>0</v>
      </c>
      <c r="E768" s="129">
        <v>0</v>
      </c>
      <c r="F768" s="129">
        <v>0</v>
      </c>
      <c r="G768" s="129" t="s">
        <v>54</v>
      </c>
      <c r="H768" s="129" t="s">
        <v>55</v>
      </c>
      <c r="I768" s="129" t="s">
        <v>55</v>
      </c>
      <c r="J768" s="129" t="s">
        <v>55</v>
      </c>
      <c r="K768" s="129" t="s">
        <v>18</v>
      </c>
      <c r="L768" s="129">
        <v>90</v>
      </c>
      <c r="M768" s="129" t="s">
        <v>173</v>
      </c>
      <c r="N768" s="129">
        <v>0</v>
      </c>
      <c r="O768" s="129" t="s">
        <v>173</v>
      </c>
      <c r="P768" s="129">
        <v>0</v>
      </c>
      <c r="Q768" s="129" t="s">
        <v>173</v>
      </c>
      <c r="R768" s="129">
        <v>0</v>
      </c>
      <c r="S768" s="129">
        <v>2</v>
      </c>
      <c r="T768" s="129" t="s">
        <v>174</v>
      </c>
      <c r="U768" s="129">
        <v>4.7468000000000004</v>
      </c>
      <c r="V768" s="129">
        <v>0.68130000000000002</v>
      </c>
      <c r="W768" s="129" t="s">
        <v>2739</v>
      </c>
      <c r="X768" s="129">
        <v>0.34060000000000001</v>
      </c>
      <c r="Y768" s="129">
        <v>40.641399999999997</v>
      </c>
      <c r="Z768" s="129">
        <v>0.36559999999999998</v>
      </c>
      <c r="AA768" s="129" t="s">
        <v>944</v>
      </c>
      <c r="AB768" s="129">
        <v>1.54E-2</v>
      </c>
      <c r="AC768" s="129" t="s">
        <v>179</v>
      </c>
      <c r="AD768" s="129">
        <v>9.1999999999999998E-3</v>
      </c>
      <c r="AE768" s="129" t="s">
        <v>179</v>
      </c>
      <c r="AF768" s="129">
        <v>1.7500000000000002E-2</v>
      </c>
      <c r="AG768" s="129">
        <v>0.13070000000000001</v>
      </c>
      <c r="AH768" s="129">
        <v>7.4000000000000003E-3</v>
      </c>
      <c r="AI768" s="129">
        <v>8.2546999999999997</v>
      </c>
      <c r="AJ768" s="129">
        <v>3.3799999999999997E-2</v>
      </c>
      <c r="AK768" s="129">
        <v>0.75119999999999998</v>
      </c>
      <c r="AL768" s="129">
        <v>8.6E-3</v>
      </c>
      <c r="AM768" s="129" t="s">
        <v>313</v>
      </c>
      <c r="AN768" s="129">
        <v>8.6E-3</v>
      </c>
      <c r="AO768" s="129" t="s">
        <v>708</v>
      </c>
      <c r="AP768" s="129">
        <v>4.3E-3</v>
      </c>
      <c r="AQ768" s="129">
        <v>0.11260000000000001</v>
      </c>
      <c r="AR768" s="129">
        <v>5.0000000000000001E-3</v>
      </c>
      <c r="AS768" s="129" t="s">
        <v>2740</v>
      </c>
      <c r="AT768" s="129">
        <v>2.58E-2</v>
      </c>
      <c r="AU768" s="129" t="s">
        <v>187</v>
      </c>
      <c r="AV768" s="129">
        <v>3.5999999999999999E-3</v>
      </c>
      <c r="AW768" s="129">
        <v>1.06E-2</v>
      </c>
      <c r="AX768" s="129">
        <v>1.1000000000000001E-3</v>
      </c>
      <c r="AY768" s="129" t="s">
        <v>422</v>
      </c>
      <c r="AZ768" s="129">
        <v>8.0000000000000004E-4</v>
      </c>
      <c r="BA768" s="129">
        <v>6.7000000000000002E-3</v>
      </c>
      <c r="BB768" s="129">
        <v>6.9999999999999999E-4</v>
      </c>
      <c r="BC768" s="129" t="s">
        <v>191</v>
      </c>
      <c r="BD768" s="129">
        <v>5.0000000000000001E-4</v>
      </c>
      <c r="BE768" s="129" t="s">
        <v>179</v>
      </c>
      <c r="BF768" s="129">
        <v>2.9999999999999997E-4</v>
      </c>
      <c r="BG768" s="129" t="s">
        <v>179</v>
      </c>
      <c r="BH768" s="129">
        <v>1E-4</v>
      </c>
      <c r="BI768" s="129" t="s">
        <v>318</v>
      </c>
      <c r="BJ768" s="129">
        <v>2.0000000000000001E-4</v>
      </c>
      <c r="BK768" s="129">
        <v>1.2200000000000001E-2</v>
      </c>
      <c r="BL768" s="129">
        <v>5.0000000000000001E-4</v>
      </c>
      <c r="BM768" s="129">
        <v>3.0000000000000001E-3</v>
      </c>
      <c r="BN768" s="129">
        <v>2.9999999999999997E-4</v>
      </c>
      <c r="BO768" s="129" t="s">
        <v>242</v>
      </c>
      <c r="BP768" s="129">
        <v>5.0000000000000001E-4</v>
      </c>
      <c r="BQ768" s="129" t="s">
        <v>179</v>
      </c>
      <c r="BR768" s="129">
        <v>2.9999999999999997E-4</v>
      </c>
      <c r="BS768" s="129" t="s">
        <v>179</v>
      </c>
      <c r="BT768" s="129">
        <v>2.9999999999999997E-4</v>
      </c>
      <c r="BU768" s="129" t="s">
        <v>179</v>
      </c>
      <c r="BV768" s="129">
        <v>6.9999999999999999E-4</v>
      </c>
      <c r="BW768" s="129" t="s">
        <v>18</v>
      </c>
      <c r="BX768" s="129"/>
      <c r="BY768" s="129" t="s">
        <v>179</v>
      </c>
      <c r="BZ768" s="129">
        <v>1.1000000000000001E-3</v>
      </c>
      <c r="CA768" s="129" t="s">
        <v>179</v>
      </c>
      <c r="CB768" s="129">
        <v>8.0000000000000004E-4</v>
      </c>
      <c r="CC768" s="129" t="s">
        <v>179</v>
      </c>
      <c r="CD768" s="129">
        <v>2E-3</v>
      </c>
      <c r="CE768" s="129" t="s">
        <v>179</v>
      </c>
      <c r="CF768" s="129">
        <v>2.2000000000000001E-3</v>
      </c>
      <c r="CG768" s="129" t="s">
        <v>216</v>
      </c>
      <c r="CH768" s="129">
        <v>1E-4</v>
      </c>
      <c r="CI768" s="129" t="s">
        <v>179</v>
      </c>
      <c r="CJ768" s="129">
        <v>7.0000000000000001E-3</v>
      </c>
      <c r="CK768" s="129" t="s">
        <v>179</v>
      </c>
      <c r="CL768" s="129">
        <v>1.12E-2</v>
      </c>
      <c r="CM768" s="129" t="s">
        <v>179</v>
      </c>
      <c r="CN768" s="129">
        <v>3.5999999999999999E-3</v>
      </c>
      <c r="CO768" s="129" t="s">
        <v>179</v>
      </c>
      <c r="CP768" s="129">
        <v>8.0000000000000004E-4</v>
      </c>
      <c r="CQ768" s="129" t="s">
        <v>179</v>
      </c>
      <c r="CR768" s="129">
        <v>3.2000000000000002E-3</v>
      </c>
      <c r="CS768" s="129" t="s">
        <v>179</v>
      </c>
      <c r="CT768" s="129">
        <v>1.8E-3</v>
      </c>
      <c r="CU768" s="129" t="s">
        <v>179</v>
      </c>
      <c r="CV768" s="129">
        <v>6.9999999999999999E-4</v>
      </c>
      <c r="CW768" s="129" t="s">
        <v>18</v>
      </c>
      <c r="CX768" s="129"/>
      <c r="CY768" s="129" t="s">
        <v>179</v>
      </c>
      <c r="CZ768" s="129">
        <v>5.0000000000000001E-4</v>
      </c>
      <c r="DA768" s="129" t="s">
        <v>179</v>
      </c>
      <c r="DB768" s="129">
        <v>5.9999999999999995E-4</v>
      </c>
      <c r="DC768" s="129" t="s">
        <v>179</v>
      </c>
      <c r="DD768" s="129">
        <v>5.9999999999999995E-4</v>
      </c>
      <c r="DE768" s="129" t="s">
        <v>179</v>
      </c>
      <c r="DF768" s="129">
        <v>5.9999999999999995E-4</v>
      </c>
      <c r="DG768" s="129" t="s">
        <v>179</v>
      </c>
      <c r="DH768" s="129">
        <v>4.0000000000000002E-4</v>
      </c>
      <c r="DI768" s="129" t="s">
        <v>179</v>
      </c>
      <c r="DJ768" s="129">
        <v>2.9999999999999997E-4</v>
      </c>
      <c r="DK768" s="129" t="s">
        <v>2738</v>
      </c>
      <c r="DL768" s="129" t="s">
        <v>59</v>
      </c>
      <c r="DM768" s="129"/>
      <c r="DN768" s="129"/>
      <c r="DO768" s="130" t="s">
        <v>18</v>
      </c>
      <c r="DS768" s="129">
        <v>33</v>
      </c>
      <c r="DT768" s="129" t="s">
        <v>5992</v>
      </c>
      <c r="DW768" t="s">
        <v>5550</v>
      </c>
    </row>
    <row r="769" spans="1:127">
      <c r="A769" s="127">
        <v>584</v>
      </c>
      <c r="B769" s="128">
        <v>44763.225694444445</v>
      </c>
      <c r="C769" s="129" t="s">
        <v>52</v>
      </c>
      <c r="D769" s="129">
        <v>0</v>
      </c>
      <c r="E769" s="129">
        <v>0</v>
      </c>
      <c r="F769" s="129">
        <v>0</v>
      </c>
      <c r="G769" s="129" t="s">
        <v>54</v>
      </c>
      <c r="H769" s="129" t="s">
        <v>55</v>
      </c>
      <c r="I769" s="129" t="s">
        <v>55</v>
      </c>
      <c r="J769" s="129" t="s">
        <v>55</v>
      </c>
      <c r="K769" s="129" t="s">
        <v>18</v>
      </c>
      <c r="L769" s="129">
        <v>83</v>
      </c>
      <c r="M769" s="129" t="s">
        <v>173</v>
      </c>
      <c r="N769" s="129">
        <v>0</v>
      </c>
      <c r="O769" s="129" t="s">
        <v>173</v>
      </c>
      <c r="P769" s="129">
        <v>0</v>
      </c>
      <c r="Q769" s="129" t="s">
        <v>173</v>
      </c>
      <c r="R769" s="129">
        <v>0</v>
      </c>
      <c r="S769" s="129">
        <v>2</v>
      </c>
      <c r="T769" s="129" t="s">
        <v>174</v>
      </c>
      <c r="U769" s="129">
        <v>3.0569999999999999</v>
      </c>
      <c r="V769" s="129">
        <v>0.75580000000000003</v>
      </c>
      <c r="W769" s="129" t="s">
        <v>2741</v>
      </c>
      <c r="X769" s="129">
        <v>0.37269999999999998</v>
      </c>
      <c r="Y769" s="129">
        <v>39.306600000000003</v>
      </c>
      <c r="Z769" s="129">
        <v>0.41289999999999999</v>
      </c>
      <c r="AA769" s="129" t="s">
        <v>2696</v>
      </c>
      <c r="AB769" s="129">
        <v>1.77E-2</v>
      </c>
      <c r="AC769" s="129" t="s">
        <v>179</v>
      </c>
      <c r="AD769" s="129">
        <v>1.0200000000000001E-2</v>
      </c>
      <c r="AE769" s="129" t="s">
        <v>179</v>
      </c>
      <c r="AF769" s="129">
        <v>1.9599999999999999E-2</v>
      </c>
      <c r="AG769" s="129">
        <v>0.48110000000000003</v>
      </c>
      <c r="AH769" s="129">
        <v>1.2699999999999999E-2</v>
      </c>
      <c r="AI769" s="129">
        <v>7.4166999999999996</v>
      </c>
      <c r="AJ769" s="129">
        <v>3.6900000000000002E-2</v>
      </c>
      <c r="AK769" s="129">
        <v>0.70930000000000004</v>
      </c>
      <c r="AL769" s="129">
        <v>9.5999999999999992E-3</v>
      </c>
      <c r="AM769" s="129" t="s">
        <v>179</v>
      </c>
      <c r="AN769" s="129">
        <v>8.2000000000000007E-3</v>
      </c>
      <c r="AO769" s="129" t="s">
        <v>751</v>
      </c>
      <c r="AP769" s="129">
        <v>4.4999999999999997E-3</v>
      </c>
      <c r="AQ769" s="129">
        <v>0.1082</v>
      </c>
      <c r="AR769" s="129">
        <v>5.0000000000000001E-3</v>
      </c>
      <c r="AS769" s="129" t="s">
        <v>2742</v>
      </c>
      <c r="AT769" s="129">
        <v>2.8299999999999999E-2</v>
      </c>
      <c r="AU769" s="129" t="s">
        <v>179</v>
      </c>
      <c r="AV769" s="129">
        <v>4.0000000000000001E-3</v>
      </c>
      <c r="AW769" s="129">
        <v>7.6E-3</v>
      </c>
      <c r="AX769" s="129">
        <v>1E-3</v>
      </c>
      <c r="AY769" s="129" t="s">
        <v>537</v>
      </c>
      <c r="AZ769" s="129">
        <v>8.0000000000000004E-4</v>
      </c>
      <c r="BA769" s="129">
        <v>5.5999999999999999E-3</v>
      </c>
      <c r="BB769" s="129">
        <v>6.9999999999999999E-4</v>
      </c>
      <c r="BC769" s="129" t="s">
        <v>212</v>
      </c>
      <c r="BD769" s="129">
        <v>5.0000000000000001E-4</v>
      </c>
      <c r="BE769" s="129" t="s">
        <v>179</v>
      </c>
      <c r="BF769" s="129">
        <v>2.9999999999999997E-4</v>
      </c>
      <c r="BG769" s="129" t="s">
        <v>179</v>
      </c>
      <c r="BH769" s="129">
        <v>1E-4</v>
      </c>
      <c r="BI769" s="129" t="s">
        <v>411</v>
      </c>
      <c r="BJ769" s="129">
        <v>2.9999999999999997E-4</v>
      </c>
      <c r="BK769" s="129">
        <v>1.12E-2</v>
      </c>
      <c r="BL769" s="129">
        <v>5.0000000000000001E-4</v>
      </c>
      <c r="BM769" s="129">
        <v>2.8E-3</v>
      </c>
      <c r="BN769" s="129">
        <v>2.9999999999999997E-4</v>
      </c>
      <c r="BO769" s="129" t="s">
        <v>365</v>
      </c>
      <c r="BP769" s="129">
        <v>5.9999999999999995E-4</v>
      </c>
      <c r="BQ769" s="129" t="s">
        <v>179</v>
      </c>
      <c r="BR769" s="129">
        <v>2.9999999999999997E-4</v>
      </c>
      <c r="BS769" s="129" t="s">
        <v>179</v>
      </c>
      <c r="BT769" s="129">
        <v>4.0000000000000002E-4</v>
      </c>
      <c r="BU769" s="129" t="s">
        <v>179</v>
      </c>
      <c r="BV769" s="129">
        <v>5.9999999999999995E-4</v>
      </c>
      <c r="BW769" s="129" t="s">
        <v>18</v>
      </c>
      <c r="BX769" s="129"/>
      <c r="BY769" s="129" t="s">
        <v>179</v>
      </c>
      <c r="BZ769" s="129">
        <v>1.1000000000000001E-3</v>
      </c>
      <c r="CA769" s="129" t="s">
        <v>179</v>
      </c>
      <c r="CB769" s="129">
        <v>8.0000000000000004E-4</v>
      </c>
      <c r="CC769" s="129" t="s">
        <v>179</v>
      </c>
      <c r="CD769" s="129">
        <v>2.0999999999999999E-3</v>
      </c>
      <c r="CE769" s="129" t="s">
        <v>179</v>
      </c>
      <c r="CF769" s="129">
        <v>2.2000000000000001E-3</v>
      </c>
      <c r="CG769" s="129" t="s">
        <v>179</v>
      </c>
      <c r="CH769" s="129">
        <v>1E-4</v>
      </c>
      <c r="CI769" s="129" t="s">
        <v>179</v>
      </c>
      <c r="CJ769" s="129">
        <v>7.4999999999999997E-3</v>
      </c>
      <c r="CK769" s="129" t="s">
        <v>992</v>
      </c>
      <c r="CL769" s="129">
        <v>1.17E-2</v>
      </c>
      <c r="CM769" s="129" t="s">
        <v>418</v>
      </c>
      <c r="CN769" s="129">
        <v>4.1000000000000003E-3</v>
      </c>
      <c r="CO769" s="129" t="s">
        <v>179</v>
      </c>
      <c r="CP769" s="129">
        <v>8.9999999999999998E-4</v>
      </c>
      <c r="CQ769" s="129" t="s">
        <v>179</v>
      </c>
      <c r="CR769" s="129">
        <v>3.5000000000000001E-3</v>
      </c>
      <c r="CS769" s="129" t="s">
        <v>179</v>
      </c>
      <c r="CT769" s="129">
        <v>2E-3</v>
      </c>
      <c r="CU769" s="129" t="s">
        <v>18</v>
      </c>
      <c r="CV769" s="129"/>
      <c r="CW769" s="129" t="s">
        <v>18</v>
      </c>
      <c r="CX769" s="129"/>
      <c r="CY769" s="129" t="s">
        <v>179</v>
      </c>
      <c r="CZ769" s="129">
        <v>5.9999999999999995E-4</v>
      </c>
      <c r="DA769" s="129" t="s">
        <v>179</v>
      </c>
      <c r="DB769" s="129">
        <v>5.9999999999999995E-4</v>
      </c>
      <c r="DC769" s="129" t="s">
        <v>179</v>
      </c>
      <c r="DD769" s="129">
        <v>5.9999999999999995E-4</v>
      </c>
      <c r="DE769" s="129" t="s">
        <v>179</v>
      </c>
      <c r="DF769" s="129">
        <v>5.9999999999999995E-4</v>
      </c>
      <c r="DG769" s="129" t="s">
        <v>179</v>
      </c>
      <c r="DH769" s="129">
        <v>4.0000000000000002E-4</v>
      </c>
      <c r="DI769" s="129" t="s">
        <v>179</v>
      </c>
      <c r="DJ769" s="129">
        <v>4.0000000000000002E-4</v>
      </c>
      <c r="DK769" s="129" t="s">
        <v>2738</v>
      </c>
      <c r="DL769" s="129" t="s">
        <v>59</v>
      </c>
      <c r="DM769" s="129"/>
      <c r="DN769" s="129"/>
      <c r="DO769" s="130" t="s">
        <v>18</v>
      </c>
      <c r="DS769" s="129">
        <v>38</v>
      </c>
      <c r="DT769" s="129" t="s">
        <v>1613</v>
      </c>
      <c r="DW769" t="s">
        <v>5551</v>
      </c>
    </row>
    <row r="770" spans="1:127">
      <c r="A770" s="127">
        <v>585</v>
      </c>
      <c r="B770" s="128">
        <v>44763.227083333331</v>
      </c>
      <c r="C770" s="129" t="s">
        <v>52</v>
      </c>
      <c r="D770" s="129">
        <v>0</v>
      </c>
      <c r="E770" s="129">
        <v>0</v>
      </c>
      <c r="F770" s="129">
        <v>0</v>
      </c>
      <c r="G770" s="129" t="s">
        <v>54</v>
      </c>
      <c r="H770" s="129" t="s">
        <v>55</v>
      </c>
      <c r="I770" s="129" t="s">
        <v>55</v>
      </c>
      <c r="J770" s="129" t="s">
        <v>55</v>
      </c>
      <c r="K770" s="129" t="s">
        <v>18</v>
      </c>
      <c r="L770" s="129">
        <v>90</v>
      </c>
      <c r="M770" s="129" t="s">
        <v>173</v>
      </c>
      <c r="N770" s="129">
        <v>0</v>
      </c>
      <c r="O770" s="129" t="s">
        <v>173</v>
      </c>
      <c r="P770" s="129">
        <v>0</v>
      </c>
      <c r="Q770" s="129" t="s">
        <v>173</v>
      </c>
      <c r="R770" s="129">
        <v>0</v>
      </c>
      <c r="S770" s="129">
        <v>2</v>
      </c>
      <c r="T770" s="129" t="s">
        <v>174</v>
      </c>
      <c r="U770" s="129">
        <v>3.7444999999999999</v>
      </c>
      <c r="V770" s="129">
        <v>0.65349999999999997</v>
      </c>
      <c r="W770" s="129" t="s">
        <v>2743</v>
      </c>
      <c r="X770" s="129">
        <v>0.32690000000000002</v>
      </c>
      <c r="Y770" s="129">
        <v>39.790599999999998</v>
      </c>
      <c r="Z770" s="129">
        <v>0.36399999999999999</v>
      </c>
      <c r="AA770" s="129" t="s">
        <v>260</v>
      </c>
      <c r="AB770" s="129">
        <v>1.5100000000000001E-2</v>
      </c>
      <c r="AC770" s="129" t="s">
        <v>179</v>
      </c>
      <c r="AD770" s="129">
        <v>8.8999999999999999E-3</v>
      </c>
      <c r="AE770" s="129" t="s">
        <v>179</v>
      </c>
      <c r="AF770" s="129">
        <v>1.7100000000000001E-2</v>
      </c>
      <c r="AG770" s="129">
        <v>0.49840000000000001</v>
      </c>
      <c r="AH770" s="129">
        <v>1.1299999999999999E-2</v>
      </c>
      <c r="AI770" s="129">
        <v>7.4459</v>
      </c>
      <c r="AJ770" s="129">
        <v>3.2300000000000002E-2</v>
      </c>
      <c r="AK770" s="129">
        <v>0.71850000000000003</v>
      </c>
      <c r="AL770" s="129">
        <v>8.3999999999999995E-3</v>
      </c>
      <c r="AM770" s="129" t="s">
        <v>471</v>
      </c>
      <c r="AN770" s="129">
        <v>8.3999999999999995E-3</v>
      </c>
      <c r="AO770" s="129" t="s">
        <v>748</v>
      </c>
      <c r="AP770" s="129">
        <v>4.4000000000000003E-3</v>
      </c>
      <c r="AQ770" s="129">
        <v>0.1048</v>
      </c>
      <c r="AR770" s="129">
        <v>4.8999999999999998E-3</v>
      </c>
      <c r="AS770" s="129" t="s">
        <v>2744</v>
      </c>
      <c r="AT770" s="129">
        <v>2.8299999999999999E-2</v>
      </c>
      <c r="AU770" s="129" t="s">
        <v>179</v>
      </c>
      <c r="AV770" s="129">
        <v>3.8999999999999998E-3</v>
      </c>
      <c r="AW770" s="129">
        <v>8.0000000000000002E-3</v>
      </c>
      <c r="AX770" s="129">
        <v>1E-3</v>
      </c>
      <c r="AY770" s="129" t="s">
        <v>229</v>
      </c>
      <c r="AZ770" s="129">
        <v>8.0000000000000004E-4</v>
      </c>
      <c r="BA770" s="129">
        <v>5.4000000000000003E-3</v>
      </c>
      <c r="BB770" s="129">
        <v>6.9999999999999999E-4</v>
      </c>
      <c r="BC770" s="129" t="s">
        <v>191</v>
      </c>
      <c r="BD770" s="129">
        <v>5.0000000000000001E-4</v>
      </c>
      <c r="BE770" s="129" t="s">
        <v>179</v>
      </c>
      <c r="BF770" s="129">
        <v>2.9999999999999997E-4</v>
      </c>
      <c r="BG770" s="129" t="s">
        <v>179</v>
      </c>
      <c r="BH770" s="129">
        <v>1E-4</v>
      </c>
      <c r="BI770" s="129" t="s">
        <v>651</v>
      </c>
      <c r="BJ770" s="129">
        <v>2.9999999999999997E-4</v>
      </c>
      <c r="BK770" s="129">
        <v>1.12E-2</v>
      </c>
      <c r="BL770" s="129">
        <v>5.0000000000000001E-4</v>
      </c>
      <c r="BM770" s="129">
        <v>2.5999999999999999E-3</v>
      </c>
      <c r="BN770" s="129">
        <v>2.9999999999999997E-4</v>
      </c>
      <c r="BO770" s="129" t="s">
        <v>193</v>
      </c>
      <c r="BP770" s="129">
        <v>5.0000000000000001E-4</v>
      </c>
      <c r="BQ770" s="129" t="s">
        <v>179</v>
      </c>
      <c r="BR770" s="129">
        <v>2.9999999999999997E-4</v>
      </c>
      <c r="BS770" s="129" t="s">
        <v>179</v>
      </c>
      <c r="BT770" s="129">
        <v>4.0000000000000002E-4</v>
      </c>
      <c r="BU770" s="129" t="s">
        <v>179</v>
      </c>
      <c r="BV770" s="129">
        <v>5.9999999999999995E-4</v>
      </c>
      <c r="BW770" s="129" t="s">
        <v>179</v>
      </c>
      <c r="BX770" s="129">
        <v>8.0000000000000004E-4</v>
      </c>
      <c r="BY770" s="129" t="s">
        <v>179</v>
      </c>
      <c r="BZ770" s="129">
        <v>1.1000000000000001E-3</v>
      </c>
      <c r="CA770" s="129" t="s">
        <v>179</v>
      </c>
      <c r="CB770" s="129">
        <v>8.0000000000000004E-4</v>
      </c>
      <c r="CC770" s="129" t="s">
        <v>179</v>
      </c>
      <c r="CD770" s="129">
        <v>2.0999999999999999E-3</v>
      </c>
      <c r="CE770" s="129" t="s">
        <v>179</v>
      </c>
      <c r="CF770" s="129">
        <v>2.2000000000000001E-3</v>
      </c>
      <c r="CG770" s="129" t="s">
        <v>216</v>
      </c>
      <c r="CH770" s="129">
        <v>1E-4</v>
      </c>
      <c r="CI770" s="129" t="s">
        <v>179</v>
      </c>
      <c r="CJ770" s="129">
        <v>7.3000000000000001E-3</v>
      </c>
      <c r="CK770" s="129" t="s">
        <v>179</v>
      </c>
      <c r="CL770" s="129">
        <v>1.15E-2</v>
      </c>
      <c r="CM770" s="129" t="s">
        <v>179</v>
      </c>
      <c r="CN770" s="129">
        <v>3.8999999999999998E-3</v>
      </c>
      <c r="CO770" s="129" t="s">
        <v>179</v>
      </c>
      <c r="CP770" s="129">
        <v>8.9999999999999998E-4</v>
      </c>
      <c r="CQ770" s="129" t="s">
        <v>179</v>
      </c>
      <c r="CR770" s="129">
        <v>3.0999999999999999E-3</v>
      </c>
      <c r="CS770" s="129" t="s">
        <v>179</v>
      </c>
      <c r="CT770" s="129">
        <v>1.9E-3</v>
      </c>
      <c r="CU770" s="129" t="s">
        <v>18</v>
      </c>
      <c r="CV770" s="129"/>
      <c r="CW770" s="129" t="s">
        <v>18</v>
      </c>
      <c r="CX770" s="129"/>
      <c r="CY770" s="129" t="s">
        <v>179</v>
      </c>
      <c r="CZ770" s="129">
        <v>5.9999999999999995E-4</v>
      </c>
      <c r="DA770" s="129" t="s">
        <v>179</v>
      </c>
      <c r="DB770" s="129">
        <v>5.9999999999999995E-4</v>
      </c>
      <c r="DC770" s="129" t="s">
        <v>179</v>
      </c>
      <c r="DD770" s="129">
        <v>5.9999999999999995E-4</v>
      </c>
      <c r="DE770" s="129" t="s">
        <v>179</v>
      </c>
      <c r="DF770" s="129">
        <v>6.9999999999999999E-4</v>
      </c>
      <c r="DG770" s="129" t="s">
        <v>179</v>
      </c>
      <c r="DH770" s="129">
        <v>4.0000000000000002E-4</v>
      </c>
      <c r="DI770" s="129" t="s">
        <v>179</v>
      </c>
      <c r="DJ770" s="129">
        <v>4.0000000000000002E-4</v>
      </c>
      <c r="DK770" s="129" t="s">
        <v>2738</v>
      </c>
      <c r="DL770" s="129" t="s">
        <v>59</v>
      </c>
      <c r="DM770" s="129"/>
      <c r="DN770" s="129"/>
      <c r="DO770" s="130" t="s">
        <v>18</v>
      </c>
      <c r="DS770" s="129">
        <v>38</v>
      </c>
      <c r="DT770" s="129" t="s">
        <v>1613</v>
      </c>
      <c r="DW770" t="s">
        <v>5552</v>
      </c>
    </row>
    <row r="771" spans="1:127">
      <c r="A771" s="127">
        <v>586</v>
      </c>
      <c r="B771" s="128">
        <v>44763.228472222225</v>
      </c>
      <c r="C771" s="129" t="s">
        <v>52</v>
      </c>
      <c r="D771" s="129">
        <v>0</v>
      </c>
      <c r="E771" s="129">
        <v>0</v>
      </c>
      <c r="F771" s="129">
        <v>0</v>
      </c>
      <c r="G771" s="129" t="s">
        <v>54</v>
      </c>
      <c r="H771" s="129" t="s">
        <v>55</v>
      </c>
      <c r="I771" s="129" t="s">
        <v>55</v>
      </c>
      <c r="J771" s="129" t="s">
        <v>55</v>
      </c>
      <c r="K771" s="129" t="s">
        <v>18</v>
      </c>
      <c r="L771" s="129">
        <v>90</v>
      </c>
      <c r="M771" s="129" t="s">
        <v>173</v>
      </c>
      <c r="N771" s="129">
        <v>0</v>
      </c>
      <c r="O771" s="129" t="s">
        <v>173</v>
      </c>
      <c r="P771" s="129">
        <v>0</v>
      </c>
      <c r="Q771" s="129" t="s">
        <v>173</v>
      </c>
      <c r="R771" s="129">
        <v>0</v>
      </c>
      <c r="S771" s="129">
        <v>2</v>
      </c>
      <c r="T771" s="129" t="s">
        <v>174</v>
      </c>
      <c r="U771" s="129">
        <v>4.6525999999999996</v>
      </c>
      <c r="V771" s="129">
        <v>0.69130000000000003</v>
      </c>
      <c r="W771" s="129" t="s">
        <v>2745</v>
      </c>
      <c r="X771" s="129">
        <v>0.33479999999999999</v>
      </c>
      <c r="Y771" s="129">
        <v>40.895099999999999</v>
      </c>
      <c r="Z771" s="129">
        <v>0.3669</v>
      </c>
      <c r="AA771" s="129" t="s">
        <v>1063</v>
      </c>
      <c r="AB771" s="129">
        <v>1.5699999999999999E-2</v>
      </c>
      <c r="AC771" s="129" t="s">
        <v>179</v>
      </c>
      <c r="AD771" s="129">
        <v>8.8000000000000005E-3</v>
      </c>
      <c r="AE771" s="129" t="s">
        <v>179</v>
      </c>
      <c r="AF771" s="129">
        <v>1.67E-2</v>
      </c>
      <c r="AG771" s="129">
        <v>0.16370000000000001</v>
      </c>
      <c r="AH771" s="129">
        <v>7.7999999999999996E-3</v>
      </c>
      <c r="AI771" s="129">
        <v>7.7396000000000003</v>
      </c>
      <c r="AJ771" s="129">
        <v>3.27E-2</v>
      </c>
      <c r="AK771" s="129">
        <v>0.7228</v>
      </c>
      <c r="AL771" s="129">
        <v>8.3999999999999995E-3</v>
      </c>
      <c r="AM771" s="129" t="s">
        <v>698</v>
      </c>
      <c r="AN771" s="129">
        <v>8.6E-3</v>
      </c>
      <c r="AO771" s="129" t="s">
        <v>610</v>
      </c>
      <c r="AP771" s="129">
        <v>4.4999999999999997E-3</v>
      </c>
      <c r="AQ771" s="129">
        <v>0.1014</v>
      </c>
      <c r="AR771" s="129">
        <v>4.7999999999999996E-3</v>
      </c>
      <c r="AS771" s="129" t="s">
        <v>2746</v>
      </c>
      <c r="AT771" s="129">
        <v>2.5600000000000001E-2</v>
      </c>
      <c r="AU771" s="129" t="s">
        <v>229</v>
      </c>
      <c r="AV771" s="129">
        <v>3.5999999999999999E-3</v>
      </c>
      <c r="AW771" s="129">
        <v>1.8499999999999999E-2</v>
      </c>
      <c r="AX771" s="129">
        <v>1.4E-3</v>
      </c>
      <c r="AY771" s="129" t="s">
        <v>302</v>
      </c>
      <c r="AZ771" s="129">
        <v>6.9999999999999999E-4</v>
      </c>
      <c r="BA771" s="129">
        <v>6.4000000000000003E-3</v>
      </c>
      <c r="BB771" s="129">
        <v>6.9999999999999999E-4</v>
      </c>
      <c r="BC771" s="129" t="s">
        <v>285</v>
      </c>
      <c r="BD771" s="129">
        <v>5.0000000000000001E-4</v>
      </c>
      <c r="BE771" s="129" t="s">
        <v>179</v>
      </c>
      <c r="BF771" s="129">
        <v>2.9999999999999997E-4</v>
      </c>
      <c r="BG771" s="129" t="s">
        <v>179</v>
      </c>
      <c r="BH771" s="129">
        <v>1E-4</v>
      </c>
      <c r="BI771" s="129" t="s">
        <v>246</v>
      </c>
      <c r="BJ771" s="129">
        <v>2.0000000000000001E-4</v>
      </c>
      <c r="BK771" s="129">
        <v>1.2200000000000001E-2</v>
      </c>
      <c r="BL771" s="129">
        <v>5.0000000000000001E-4</v>
      </c>
      <c r="BM771" s="129">
        <v>3.0999999999999999E-3</v>
      </c>
      <c r="BN771" s="129">
        <v>2.9999999999999997E-4</v>
      </c>
      <c r="BO771" s="129" t="s">
        <v>242</v>
      </c>
      <c r="BP771" s="129">
        <v>5.9999999999999995E-4</v>
      </c>
      <c r="BQ771" s="129" t="s">
        <v>179</v>
      </c>
      <c r="BR771" s="129">
        <v>2.9999999999999997E-4</v>
      </c>
      <c r="BS771" s="129" t="s">
        <v>179</v>
      </c>
      <c r="BT771" s="129">
        <v>4.0000000000000002E-4</v>
      </c>
      <c r="BU771" s="129" t="s">
        <v>179</v>
      </c>
      <c r="BV771" s="129">
        <v>6.9999999999999999E-4</v>
      </c>
      <c r="BW771" s="129" t="s">
        <v>179</v>
      </c>
      <c r="BX771" s="129">
        <v>8.9999999999999998E-4</v>
      </c>
      <c r="BY771" s="129" t="s">
        <v>18</v>
      </c>
      <c r="BZ771" s="129"/>
      <c r="CA771" s="129" t="s">
        <v>179</v>
      </c>
      <c r="CB771" s="129">
        <v>8.0000000000000004E-4</v>
      </c>
      <c r="CC771" s="129" t="s">
        <v>179</v>
      </c>
      <c r="CD771" s="129">
        <v>2E-3</v>
      </c>
      <c r="CE771" s="129" t="s">
        <v>179</v>
      </c>
      <c r="CF771" s="129">
        <v>2.3E-3</v>
      </c>
      <c r="CG771" s="129" t="s">
        <v>179</v>
      </c>
      <c r="CH771" s="129">
        <v>1E-4</v>
      </c>
      <c r="CI771" s="129" t="s">
        <v>179</v>
      </c>
      <c r="CJ771" s="129">
        <v>7.0000000000000001E-3</v>
      </c>
      <c r="CK771" s="129" t="s">
        <v>179</v>
      </c>
      <c r="CL771" s="129">
        <v>1.0800000000000001E-2</v>
      </c>
      <c r="CM771" s="129" t="s">
        <v>179</v>
      </c>
      <c r="CN771" s="129">
        <v>3.3E-3</v>
      </c>
      <c r="CO771" s="129" t="s">
        <v>179</v>
      </c>
      <c r="CP771" s="129">
        <v>8.0000000000000004E-4</v>
      </c>
      <c r="CQ771" s="129" t="s">
        <v>179</v>
      </c>
      <c r="CR771" s="129">
        <v>3.5000000000000001E-3</v>
      </c>
      <c r="CS771" s="129" t="s">
        <v>179</v>
      </c>
      <c r="CT771" s="129">
        <v>1.8E-3</v>
      </c>
      <c r="CU771" s="129" t="s">
        <v>179</v>
      </c>
      <c r="CV771" s="129">
        <v>8.9999999999999998E-4</v>
      </c>
      <c r="CW771" s="129" t="s">
        <v>18</v>
      </c>
      <c r="CX771" s="129"/>
      <c r="CY771" s="129" t="s">
        <v>179</v>
      </c>
      <c r="CZ771" s="129">
        <v>5.9999999999999995E-4</v>
      </c>
      <c r="DA771" s="129" t="s">
        <v>179</v>
      </c>
      <c r="DB771" s="129">
        <v>5.9999999999999995E-4</v>
      </c>
      <c r="DC771" s="129" t="s">
        <v>179</v>
      </c>
      <c r="DD771" s="129">
        <v>5.9999999999999995E-4</v>
      </c>
      <c r="DE771" s="129" t="s">
        <v>179</v>
      </c>
      <c r="DF771" s="129">
        <v>5.9999999999999995E-4</v>
      </c>
      <c r="DG771" s="129" t="s">
        <v>179</v>
      </c>
      <c r="DH771" s="129">
        <v>4.0000000000000002E-4</v>
      </c>
      <c r="DI771" s="129" t="s">
        <v>179</v>
      </c>
      <c r="DJ771" s="129">
        <v>2.9999999999999997E-4</v>
      </c>
      <c r="DK771" s="129" t="s">
        <v>2738</v>
      </c>
      <c r="DL771" s="129" t="s">
        <v>59</v>
      </c>
      <c r="DM771" s="129"/>
      <c r="DN771" s="129"/>
      <c r="DO771" s="130" t="s">
        <v>18</v>
      </c>
      <c r="DS771" s="129">
        <v>65</v>
      </c>
      <c r="DT771" s="129" t="s">
        <v>5986</v>
      </c>
      <c r="DW771" t="s">
        <v>5553</v>
      </c>
    </row>
    <row r="772" spans="1:127">
      <c r="A772" s="127">
        <v>587</v>
      </c>
      <c r="B772" s="128">
        <v>44763.230555555558</v>
      </c>
      <c r="C772" s="129" t="s">
        <v>52</v>
      </c>
      <c r="D772" s="129">
        <v>0</v>
      </c>
      <c r="E772" s="129">
        <v>0</v>
      </c>
      <c r="F772" s="129">
        <v>0</v>
      </c>
      <c r="G772" s="129" t="s">
        <v>54</v>
      </c>
      <c r="H772" s="129" t="s">
        <v>55</v>
      </c>
      <c r="I772" s="129" t="s">
        <v>55</v>
      </c>
      <c r="J772" s="129" t="s">
        <v>55</v>
      </c>
      <c r="K772" s="129" t="s">
        <v>18</v>
      </c>
      <c r="L772" s="129">
        <v>90</v>
      </c>
      <c r="M772" s="129" t="s">
        <v>173</v>
      </c>
      <c r="N772" s="129">
        <v>0</v>
      </c>
      <c r="O772" s="129" t="s">
        <v>173</v>
      </c>
      <c r="P772" s="129">
        <v>0</v>
      </c>
      <c r="Q772" s="129" t="s">
        <v>173</v>
      </c>
      <c r="R772" s="129">
        <v>0</v>
      </c>
      <c r="S772" s="129">
        <v>2</v>
      </c>
      <c r="T772" s="129" t="s">
        <v>174</v>
      </c>
      <c r="U772" s="129">
        <v>2.7281</v>
      </c>
      <c r="V772" s="129">
        <v>0.65310000000000001</v>
      </c>
      <c r="W772" s="129" t="s">
        <v>2747</v>
      </c>
      <c r="X772" s="129">
        <v>0.32650000000000001</v>
      </c>
      <c r="Y772" s="129">
        <v>36.872900000000001</v>
      </c>
      <c r="Z772" s="129">
        <v>0.34560000000000002</v>
      </c>
      <c r="AA772" s="129" t="s">
        <v>2453</v>
      </c>
      <c r="AB772" s="129">
        <v>1.6400000000000001E-2</v>
      </c>
      <c r="AC772" s="129" t="s">
        <v>179</v>
      </c>
      <c r="AD772" s="129">
        <v>9.1999999999999998E-3</v>
      </c>
      <c r="AE772" s="129" t="s">
        <v>179</v>
      </c>
      <c r="AF772" s="129">
        <v>1.8100000000000002E-2</v>
      </c>
      <c r="AG772" s="129">
        <v>0.14030000000000001</v>
      </c>
      <c r="AH772" s="129">
        <v>7.4999999999999997E-3</v>
      </c>
      <c r="AI772" s="129">
        <v>8.7559000000000005</v>
      </c>
      <c r="AJ772" s="129">
        <v>3.5000000000000003E-2</v>
      </c>
      <c r="AK772" s="129">
        <v>0.74399999999999999</v>
      </c>
      <c r="AL772" s="129">
        <v>8.6999999999999994E-3</v>
      </c>
      <c r="AM772" s="129" t="s">
        <v>1362</v>
      </c>
      <c r="AN772" s="129">
        <v>8.8999999999999999E-3</v>
      </c>
      <c r="AO772" s="129" t="s">
        <v>1072</v>
      </c>
      <c r="AP772" s="129">
        <v>4.3E-3</v>
      </c>
      <c r="AQ772" s="129">
        <v>0.253</v>
      </c>
      <c r="AR772" s="129">
        <v>7.4000000000000003E-3</v>
      </c>
      <c r="AS772" s="129" t="s">
        <v>2748</v>
      </c>
      <c r="AT772" s="129">
        <v>2.6200000000000001E-2</v>
      </c>
      <c r="AU772" s="129" t="s">
        <v>648</v>
      </c>
      <c r="AV772" s="129">
        <v>3.7000000000000002E-3</v>
      </c>
      <c r="AW772" s="129">
        <v>1.37E-2</v>
      </c>
      <c r="AX772" s="129">
        <v>1.1999999999999999E-3</v>
      </c>
      <c r="AY772" s="129" t="s">
        <v>405</v>
      </c>
      <c r="AZ772" s="129">
        <v>8.0000000000000004E-4</v>
      </c>
      <c r="BA772" s="129">
        <v>6.7999999999999996E-3</v>
      </c>
      <c r="BB772" s="129">
        <v>6.9999999999999999E-4</v>
      </c>
      <c r="BC772" s="129" t="s">
        <v>304</v>
      </c>
      <c r="BD772" s="129">
        <v>5.0000000000000001E-4</v>
      </c>
      <c r="BE772" s="129" t="s">
        <v>179</v>
      </c>
      <c r="BF772" s="129">
        <v>2.9999999999999997E-4</v>
      </c>
      <c r="BG772" s="129" t="s">
        <v>179</v>
      </c>
      <c r="BH772" s="129">
        <v>1E-4</v>
      </c>
      <c r="BI772" s="129" t="s">
        <v>286</v>
      </c>
      <c r="BJ772" s="129">
        <v>2.0000000000000001E-4</v>
      </c>
      <c r="BK772" s="129">
        <v>1.2999999999999999E-2</v>
      </c>
      <c r="BL772" s="129">
        <v>5.0000000000000001E-4</v>
      </c>
      <c r="BM772" s="129">
        <v>3.2000000000000002E-3</v>
      </c>
      <c r="BN772" s="129">
        <v>2.9999999999999997E-4</v>
      </c>
      <c r="BO772" s="129" t="s">
        <v>864</v>
      </c>
      <c r="BP772" s="129">
        <v>5.9999999999999995E-4</v>
      </c>
      <c r="BQ772" s="129" t="s">
        <v>179</v>
      </c>
      <c r="BR772" s="129">
        <v>2.9999999999999997E-4</v>
      </c>
      <c r="BS772" s="129" t="s">
        <v>179</v>
      </c>
      <c r="BT772" s="129">
        <v>4.0000000000000002E-4</v>
      </c>
      <c r="BU772" s="129" t="s">
        <v>179</v>
      </c>
      <c r="BV772" s="129">
        <v>5.9999999999999995E-4</v>
      </c>
      <c r="BW772" s="129" t="s">
        <v>18</v>
      </c>
      <c r="BX772" s="129"/>
      <c r="BY772" s="129" t="s">
        <v>18</v>
      </c>
      <c r="BZ772" s="129"/>
      <c r="CA772" s="129" t="s">
        <v>179</v>
      </c>
      <c r="CB772" s="129">
        <v>8.0000000000000004E-4</v>
      </c>
      <c r="CC772" s="129" t="s">
        <v>451</v>
      </c>
      <c r="CD772" s="129">
        <v>2E-3</v>
      </c>
      <c r="CE772" s="129" t="s">
        <v>179</v>
      </c>
      <c r="CF772" s="129">
        <v>2.3E-3</v>
      </c>
      <c r="CG772" s="129" t="s">
        <v>216</v>
      </c>
      <c r="CH772" s="129">
        <v>1E-4</v>
      </c>
      <c r="CI772" s="129" t="s">
        <v>179</v>
      </c>
      <c r="CJ772" s="129">
        <v>7.1999999999999998E-3</v>
      </c>
      <c r="CK772" s="129" t="s">
        <v>179</v>
      </c>
      <c r="CL772" s="129">
        <v>1.0999999999999999E-2</v>
      </c>
      <c r="CM772" s="129" t="s">
        <v>179</v>
      </c>
      <c r="CN772" s="129">
        <v>5.1999999999999998E-3</v>
      </c>
      <c r="CO772" s="129" t="s">
        <v>179</v>
      </c>
      <c r="CP772" s="129">
        <v>8.9999999999999998E-4</v>
      </c>
      <c r="CQ772" s="129" t="s">
        <v>179</v>
      </c>
      <c r="CR772" s="129">
        <v>3.2000000000000002E-3</v>
      </c>
      <c r="CS772" s="129" t="s">
        <v>179</v>
      </c>
      <c r="CT772" s="129">
        <v>1.9E-3</v>
      </c>
      <c r="CU772" s="129" t="s">
        <v>179</v>
      </c>
      <c r="CV772" s="129">
        <v>8.0000000000000004E-4</v>
      </c>
      <c r="CW772" s="129" t="s">
        <v>18</v>
      </c>
      <c r="CX772" s="129"/>
      <c r="CY772" s="129" t="s">
        <v>179</v>
      </c>
      <c r="CZ772" s="129">
        <v>5.9999999999999995E-4</v>
      </c>
      <c r="DA772" s="129" t="s">
        <v>179</v>
      </c>
      <c r="DB772" s="129">
        <v>5.9999999999999995E-4</v>
      </c>
      <c r="DC772" s="129" t="s">
        <v>179</v>
      </c>
      <c r="DD772" s="129">
        <v>5.0000000000000001E-4</v>
      </c>
      <c r="DE772" s="129" t="s">
        <v>179</v>
      </c>
      <c r="DF772" s="129">
        <v>5.9999999999999995E-4</v>
      </c>
      <c r="DG772" s="129" t="s">
        <v>516</v>
      </c>
      <c r="DH772" s="129">
        <v>4.0000000000000002E-4</v>
      </c>
      <c r="DI772" s="129" t="s">
        <v>179</v>
      </c>
      <c r="DJ772" s="129">
        <v>4.0000000000000002E-4</v>
      </c>
      <c r="DK772" s="129" t="s">
        <v>2738</v>
      </c>
      <c r="DL772" s="129" t="s">
        <v>59</v>
      </c>
      <c r="DM772" s="129"/>
      <c r="DN772" s="129"/>
      <c r="DO772" s="130" t="s">
        <v>18</v>
      </c>
      <c r="DS772" s="129">
        <v>73</v>
      </c>
      <c r="DT772" s="129" t="s">
        <v>901</v>
      </c>
      <c r="DW772" t="s">
        <v>5554</v>
      </c>
    </row>
    <row r="773" spans="1:127">
      <c r="A773" s="127">
        <v>588</v>
      </c>
      <c r="B773" s="128">
        <v>44763.23333333333</v>
      </c>
      <c r="C773" s="129" t="s">
        <v>52</v>
      </c>
      <c r="D773" s="129">
        <v>0</v>
      </c>
      <c r="E773" s="129">
        <v>0</v>
      </c>
      <c r="F773" s="129">
        <v>0</v>
      </c>
      <c r="G773" s="129" t="s">
        <v>54</v>
      </c>
      <c r="H773" s="129" t="s">
        <v>55</v>
      </c>
      <c r="I773" s="129" t="s">
        <v>55</v>
      </c>
      <c r="J773" s="129" t="s">
        <v>55</v>
      </c>
      <c r="K773" s="129" t="s">
        <v>18</v>
      </c>
      <c r="L773" s="129">
        <v>90</v>
      </c>
      <c r="M773" s="129" t="s">
        <v>173</v>
      </c>
      <c r="N773" s="129">
        <v>0</v>
      </c>
      <c r="O773" s="129" t="s">
        <v>173</v>
      </c>
      <c r="P773" s="129">
        <v>0</v>
      </c>
      <c r="Q773" s="129" t="s">
        <v>173</v>
      </c>
      <c r="R773" s="129">
        <v>0</v>
      </c>
      <c r="S773" s="129">
        <v>2</v>
      </c>
      <c r="T773" s="129" t="s">
        <v>174</v>
      </c>
      <c r="U773" s="129">
        <v>3.9838</v>
      </c>
      <c r="V773" s="129">
        <v>0.66120000000000001</v>
      </c>
      <c r="W773" s="129" t="s">
        <v>2749</v>
      </c>
      <c r="X773" s="129">
        <v>0.32200000000000001</v>
      </c>
      <c r="Y773" s="129">
        <v>39.285899999999998</v>
      </c>
      <c r="Z773" s="129">
        <v>0.35589999999999999</v>
      </c>
      <c r="AA773" s="129" t="s">
        <v>1033</v>
      </c>
      <c r="AB773" s="129">
        <v>1.5299999999999999E-2</v>
      </c>
      <c r="AC773" s="129" t="s">
        <v>179</v>
      </c>
      <c r="AD773" s="129">
        <v>9.2999999999999992E-3</v>
      </c>
      <c r="AE773" s="129" t="s">
        <v>179</v>
      </c>
      <c r="AF773" s="129">
        <v>1.78E-2</v>
      </c>
      <c r="AG773" s="129">
        <v>0.10199999999999999</v>
      </c>
      <c r="AH773" s="129">
        <v>6.7999999999999996E-3</v>
      </c>
      <c r="AI773" s="129">
        <v>7.5898000000000003</v>
      </c>
      <c r="AJ773" s="129">
        <v>3.2199999999999999E-2</v>
      </c>
      <c r="AK773" s="129">
        <v>0.74750000000000005</v>
      </c>
      <c r="AL773" s="129">
        <v>8.5000000000000006E-3</v>
      </c>
      <c r="AM773" s="129" t="s">
        <v>327</v>
      </c>
      <c r="AN773" s="129">
        <v>8.3999999999999995E-3</v>
      </c>
      <c r="AO773" s="129" t="s">
        <v>668</v>
      </c>
      <c r="AP773" s="129">
        <v>4.1000000000000003E-3</v>
      </c>
      <c r="AQ773" s="129">
        <v>0.1027</v>
      </c>
      <c r="AR773" s="129">
        <v>4.7999999999999996E-3</v>
      </c>
      <c r="AS773" s="129" t="s">
        <v>2750</v>
      </c>
      <c r="AT773" s="129">
        <v>2.35E-2</v>
      </c>
      <c r="AU773" s="129" t="s">
        <v>894</v>
      </c>
      <c r="AV773" s="129">
        <v>3.3E-3</v>
      </c>
      <c r="AW773" s="129">
        <v>1.3299999999999999E-2</v>
      </c>
      <c r="AX773" s="129">
        <v>1.1999999999999999E-3</v>
      </c>
      <c r="AY773" s="129" t="s">
        <v>228</v>
      </c>
      <c r="AZ773" s="129">
        <v>8.0000000000000004E-4</v>
      </c>
      <c r="BA773" s="129">
        <v>7.1999999999999998E-3</v>
      </c>
      <c r="BB773" s="129">
        <v>6.9999999999999999E-4</v>
      </c>
      <c r="BC773" s="129" t="s">
        <v>304</v>
      </c>
      <c r="BD773" s="129">
        <v>4.0000000000000002E-4</v>
      </c>
      <c r="BE773" s="129" t="s">
        <v>179</v>
      </c>
      <c r="BF773" s="129">
        <v>2.9999999999999997E-4</v>
      </c>
      <c r="BG773" s="129" t="s">
        <v>179</v>
      </c>
      <c r="BH773" s="129">
        <v>1E-4</v>
      </c>
      <c r="BI773" s="129" t="s">
        <v>179</v>
      </c>
      <c r="BJ773" s="129">
        <v>2.0000000000000001E-4</v>
      </c>
      <c r="BK773" s="129">
        <v>1.17E-2</v>
      </c>
      <c r="BL773" s="129">
        <v>5.0000000000000001E-4</v>
      </c>
      <c r="BM773" s="129">
        <v>3.3E-3</v>
      </c>
      <c r="BN773" s="129">
        <v>2.9999999999999997E-4</v>
      </c>
      <c r="BO773" s="129" t="s">
        <v>1759</v>
      </c>
      <c r="BP773" s="129">
        <v>6.9999999999999999E-4</v>
      </c>
      <c r="BQ773" s="129" t="s">
        <v>179</v>
      </c>
      <c r="BR773" s="129">
        <v>2.9999999999999997E-4</v>
      </c>
      <c r="BS773" s="129" t="s">
        <v>179</v>
      </c>
      <c r="BT773" s="129">
        <v>4.0000000000000002E-4</v>
      </c>
      <c r="BU773" s="129" t="s">
        <v>179</v>
      </c>
      <c r="BV773" s="129">
        <v>6.9999999999999999E-4</v>
      </c>
      <c r="BW773" s="129" t="s">
        <v>18</v>
      </c>
      <c r="BX773" s="129"/>
      <c r="BY773" s="129" t="s">
        <v>179</v>
      </c>
      <c r="BZ773" s="129">
        <v>1.1000000000000001E-3</v>
      </c>
      <c r="CA773" s="129" t="s">
        <v>179</v>
      </c>
      <c r="CB773" s="129">
        <v>8.0000000000000004E-4</v>
      </c>
      <c r="CC773" s="129" t="s">
        <v>179</v>
      </c>
      <c r="CD773" s="129">
        <v>2E-3</v>
      </c>
      <c r="CE773" s="129" t="s">
        <v>179</v>
      </c>
      <c r="CF773" s="129">
        <v>2.2000000000000001E-3</v>
      </c>
      <c r="CG773" s="129" t="s">
        <v>216</v>
      </c>
      <c r="CH773" s="129">
        <v>1E-4</v>
      </c>
      <c r="CI773" s="129" t="s">
        <v>179</v>
      </c>
      <c r="CJ773" s="129">
        <v>7.4000000000000003E-3</v>
      </c>
      <c r="CK773" s="129" t="s">
        <v>179</v>
      </c>
      <c r="CL773" s="129">
        <v>1.09E-2</v>
      </c>
      <c r="CM773" s="129" t="s">
        <v>179</v>
      </c>
      <c r="CN773" s="129">
        <v>3.8999999999999998E-3</v>
      </c>
      <c r="CO773" s="129" t="s">
        <v>179</v>
      </c>
      <c r="CP773" s="129">
        <v>8.0000000000000004E-4</v>
      </c>
      <c r="CQ773" s="129" t="s">
        <v>179</v>
      </c>
      <c r="CR773" s="129">
        <v>3.2000000000000002E-3</v>
      </c>
      <c r="CS773" s="129" t="s">
        <v>179</v>
      </c>
      <c r="CT773" s="129">
        <v>1.9E-3</v>
      </c>
      <c r="CU773" s="129" t="s">
        <v>179</v>
      </c>
      <c r="CV773" s="129">
        <v>8.0000000000000004E-4</v>
      </c>
      <c r="CW773" s="129" t="s">
        <v>18</v>
      </c>
      <c r="CX773" s="129"/>
      <c r="CY773" s="129" t="s">
        <v>179</v>
      </c>
      <c r="CZ773" s="129">
        <v>5.9999999999999995E-4</v>
      </c>
      <c r="DA773" s="129" t="s">
        <v>179</v>
      </c>
      <c r="DB773" s="129">
        <v>5.0000000000000001E-4</v>
      </c>
      <c r="DC773" s="129" t="s">
        <v>179</v>
      </c>
      <c r="DD773" s="129">
        <v>5.9999999999999995E-4</v>
      </c>
      <c r="DE773" s="129" t="s">
        <v>179</v>
      </c>
      <c r="DF773" s="129">
        <v>5.9999999999999995E-4</v>
      </c>
      <c r="DG773" s="129" t="s">
        <v>179</v>
      </c>
      <c r="DH773" s="129">
        <v>4.0000000000000002E-4</v>
      </c>
      <c r="DI773" s="129" t="s">
        <v>179</v>
      </c>
      <c r="DJ773" s="129">
        <v>4.0000000000000002E-4</v>
      </c>
      <c r="DK773" s="129" t="s">
        <v>2738</v>
      </c>
      <c r="DL773" s="129" t="s">
        <v>59</v>
      </c>
      <c r="DM773" s="129"/>
      <c r="DN773" s="129"/>
      <c r="DO773" s="130" t="s">
        <v>18</v>
      </c>
      <c r="DS773" s="129">
        <v>113</v>
      </c>
      <c r="DT773" s="129" t="s">
        <v>5983</v>
      </c>
      <c r="DW773" t="s">
        <v>5555</v>
      </c>
    </row>
    <row r="774" spans="1:127">
      <c r="A774" s="127">
        <v>589</v>
      </c>
      <c r="B774" s="128">
        <v>44763.238888888889</v>
      </c>
      <c r="C774" s="129" t="s">
        <v>52</v>
      </c>
      <c r="D774" s="129">
        <v>0</v>
      </c>
      <c r="E774" s="129">
        <v>0</v>
      </c>
      <c r="F774" s="129">
        <v>0</v>
      </c>
      <c r="G774" s="129" t="s">
        <v>54</v>
      </c>
      <c r="H774" s="129" t="s">
        <v>55</v>
      </c>
      <c r="I774" s="129" t="s">
        <v>55</v>
      </c>
      <c r="J774" s="129" t="s">
        <v>55</v>
      </c>
      <c r="K774" s="129" t="s">
        <v>18</v>
      </c>
      <c r="L774" s="129">
        <v>90</v>
      </c>
      <c r="M774" s="129" t="s">
        <v>173</v>
      </c>
      <c r="N774" s="129">
        <v>0</v>
      </c>
      <c r="O774" s="129" t="s">
        <v>173</v>
      </c>
      <c r="P774" s="129">
        <v>0</v>
      </c>
      <c r="Q774" s="129" t="s">
        <v>173</v>
      </c>
      <c r="R774" s="129">
        <v>0</v>
      </c>
      <c r="S774" s="129">
        <v>2</v>
      </c>
      <c r="T774" s="129" t="s">
        <v>174</v>
      </c>
      <c r="U774" s="129">
        <v>3.7930999999999999</v>
      </c>
      <c r="V774" s="129">
        <v>0.67510000000000003</v>
      </c>
      <c r="W774" s="129" t="s">
        <v>2751</v>
      </c>
      <c r="X774" s="129">
        <v>0.33750000000000002</v>
      </c>
      <c r="Y774" s="129">
        <v>40.079700000000003</v>
      </c>
      <c r="Z774" s="129">
        <v>0.3644</v>
      </c>
      <c r="AA774" s="129" t="s">
        <v>2752</v>
      </c>
      <c r="AB774" s="129">
        <v>1.6400000000000001E-2</v>
      </c>
      <c r="AC774" s="129" t="s">
        <v>179</v>
      </c>
      <c r="AD774" s="129">
        <v>9.4000000000000004E-3</v>
      </c>
      <c r="AE774" s="129" t="s">
        <v>179</v>
      </c>
      <c r="AF774" s="129">
        <v>1.83E-2</v>
      </c>
      <c r="AG774" s="129">
        <v>0.1358</v>
      </c>
      <c r="AH774" s="129">
        <v>7.6E-3</v>
      </c>
      <c r="AI774" s="129">
        <v>7.8053999999999997</v>
      </c>
      <c r="AJ774" s="129">
        <v>3.3000000000000002E-2</v>
      </c>
      <c r="AK774" s="129">
        <v>0.85460000000000003</v>
      </c>
      <c r="AL774" s="129">
        <v>8.9999999999999993E-3</v>
      </c>
      <c r="AM774" s="129" t="s">
        <v>842</v>
      </c>
      <c r="AN774" s="129">
        <v>8.9999999999999993E-3</v>
      </c>
      <c r="AO774" s="129" t="s">
        <v>594</v>
      </c>
      <c r="AP774" s="129">
        <v>4.4999999999999997E-3</v>
      </c>
      <c r="AQ774" s="129">
        <v>0.13089999999999999</v>
      </c>
      <c r="AR774" s="129">
        <v>5.4000000000000003E-3</v>
      </c>
      <c r="AS774" s="129" t="s">
        <v>2753</v>
      </c>
      <c r="AT774" s="129">
        <v>2.7E-2</v>
      </c>
      <c r="AU774" s="129" t="s">
        <v>614</v>
      </c>
      <c r="AV774" s="129">
        <v>3.8E-3</v>
      </c>
      <c r="AW774" s="129">
        <v>8.8999999999999999E-3</v>
      </c>
      <c r="AX774" s="129">
        <v>1.1000000000000001E-3</v>
      </c>
      <c r="AY774" s="129" t="s">
        <v>349</v>
      </c>
      <c r="AZ774" s="129">
        <v>8.0000000000000004E-4</v>
      </c>
      <c r="BA774" s="129">
        <v>7.4000000000000003E-3</v>
      </c>
      <c r="BB774" s="129">
        <v>6.9999999999999999E-4</v>
      </c>
      <c r="BC774" s="129" t="s">
        <v>191</v>
      </c>
      <c r="BD774" s="129">
        <v>5.0000000000000001E-4</v>
      </c>
      <c r="BE774" s="129" t="s">
        <v>391</v>
      </c>
      <c r="BF774" s="129">
        <v>4.0000000000000002E-4</v>
      </c>
      <c r="BG774" s="129" t="s">
        <v>179</v>
      </c>
      <c r="BH774" s="129">
        <v>1E-4</v>
      </c>
      <c r="BI774" s="129" t="s">
        <v>318</v>
      </c>
      <c r="BJ774" s="129">
        <v>2.0000000000000001E-4</v>
      </c>
      <c r="BK774" s="129">
        <v>1.2800000000000001E-2</v>
      </c>
      <c r="BL774" s="129">
        <v>5.0000000000000001E-4</v>
      </c>
      <c r="BM774" s="129">
        <v>3.0000000000000001E-3</v>
      </c>
      <c r="BN774" s="129">
        <v>2.9999999999999997E-4</v>
      </c>
      <c r="BO774" s="129" t="s">
        <v>1376</v>
      </c>
      <c r="BP774" s="129">
        <v>5.9999999999999995E-4</v>
      </c>
      <c r="BQ774" s="129" t="s">
        <v>179</v>
      </c>
      <c r="BR774" s="129">
        <v>2.9999999999999997E-4</v>
      </c>
      <c r="BS774" s="129" t="s">
        <v>179</v>
      </c>
      <c r="BT774" s="129">
        <v>4.0000000000000002E-4</v>
      </c>
      <c r="BU774" s="129" t="s">
        <v>179</v>
      </c>
      <c r="BV774" s="129">
        <v>6.9999999999999999E-4</v>
      </c>
      <c r="BW774" s="129" t="s">
        <v>179</v>
      </c>
      <c r="BX774" s="129">
        <v>8.0000000000000004E-4</v>
      </c>
      <c r="BY774" s="129" t="s">
        <v>179</v>
      </c>
      <c r="BZ774" s="129">
        <v>1.1000000000000001E-3</v>
      </c>
      <c r="CA774" s="129" t="s">
        <v>245</v>
      </c>
      <c r="CB774" s="129">
        <v>8.0000000000000004E-4</v>
      </c>
      <c r="CC774" s="129" t="s">
        <v>179</v>
      </c>
      <c r="CD774" s="129">
        <v>2.0999999999999999E-3</v>
      </c>
      <c r="CE774" s="129" t="s">
        <v>179</v>
      </c>
      <c r="CF774" s="129">
        <v>2.3E-3</v>
      </c>
      <c r="CG774" s="129" t="s">
        <v>216</v>
      </c>
      <c r="CH774" s="129">
        <v>1E-4</v>
      </c>
      <c r="CI774" s="129" t="s">
        <v>179</v>
      </c>
      <c r="CJ774" s="129">
        <v>7.1000000000000004E-3</v>
      </c>
      <c r="CK774" s="129" t="s">
        <v>179</v>
      </c>
      <c r="CL774" s="129">
        <v>1.1299999999999999E-2</v>
      </c>
      <c r="CM774" s="129" t="s">
        <v>179</v>
      </c>
      <c r="CN774" s="129">
        <v>3.8999999999999998E-3</v>
      </c>
      <c r="CO774" s="129" t="s">
        <v>179</v>
      </c>
      <c r="CP774" s="129">
        <v>8.0000000000000004E-4</v>
      </c>
      <c r="CQ774" s="129" t="s">
        <v>179</v>
      </c>
      <c r="CR774" s="129">
        <v>3.3999999999999998E-3</v>
      </c>
      <c r="CS774" s="129" t="s">
        <v>179</v>
      </c>
      <c r="CT774" s="129">
        <v>1.9E-3</v>
      </c>
      <c r="CU774" s="129" t="s">
        <v>179</v>
      </c>
      <c r="CV774" s="129">
        <v>8.9999999999999998E-4</v>
      </c>
      <c r="CW774" s="129" t="s">
        <v>179</v>
      </c>
      <c r="CX774" s="129">
        <v>5.9999999999999995E-4</v>
      </c>
      <c r="CY774" s="129" t="s">
        <v>179</v>
      </c>
      <c r="CZ774" s="129">
        <v>5.9999999999999995E-4</v>
      </c>
      <c r="DA774" s="129" t="s">
        <v>179</v>
      </c>
      <c r="DB774" s="129">
        <v>5.9999999999999995E-4</v>
      </c>
      <c r="DC774" s="129" t="s">
        <v>179</v>
      </c>
      <c r="DD774" s="129">
        <v>5.9999999999999995E-4</v>
      </c>
      <c r="DE774" s="129" t="s">
        <v>179</v>
      </c>
      <c r="DF774" s="129">
        <v>6.9999999999999999E-4</v>
      </c>
      <c r="DG774" s="129" t="s">
        <v>179</v>
      </c>
      <c r="DH774" s="129">
        <v>4.0000000000000002E-4</v>
      </c>
      <c r="DI774" s="129" t="s">
        <v>179</v>
      </c>
      <c r="DJ774" s="129">
        <v>4.0000000000000002E-4</v>
      </c>
      <c r="DK774" s="129" t="s">
        <v>2754</v>
      </c>
      <c r="DL774" s="129" t="s">
        <v>59</v>
      </c>
      <c r="DM774" s="129"/>
      <c r="DN774" s="129"/>
      <c r="DO774" s="130" t="s">
        <v>18</v>
      </c>
      <c r="DS774" s="129">
        <v>4</v>
      </c>
      <c r="DT774" s="129" t="s">
        <v>1630</v>
      </c>
      <c r="DW774" t="s">
        <v>5556</v>
      </c>
    </row>
    <row r="775" spans="1:127">
      <c r="A775" s="127">
        <v>590</v>
      </c>
      <c r="B775" s="128">
        <v>44763.240972222222</v>
      </c>
      <c r="C775" s="129" t="s">
        <v>52</v>
      </c>
      <c r="D775" s="129">
        <v>0</v>
      </c>
      <c r="E775" s="129">
        <v>0</v>
      </c>
      <c r="F775" s="129">
        <v>0</v>
      </c>
      <c r="G775" s="129" t="s">
        <v>54</v>
      </c>
      <c r="H775" s="129" t="s">
        <v>55</v>
      </c>
      <c r="I775" s="129" t="s">
        <v>55</v>
      </c>
      <c r="J775" s="129" t="s">
        <v>55</v>
      </c>
      <c r="K775" s="129" t="s">
        <v>18</v>
      </c>
      <c r="L775" s="129">
        <v>90</v>
      </c>
      <c r="M775" s="129" t="s">
        <v>173</v>
      </c>
      <c r="N775" s="129">
        <v>0</v>
      </c>
      <c r="O775" s="129" t="s">
        <v>173</v>
      </c>
      <c r="P775" s="129">
        <v>0</v>
      </c>
      <c r="Q775" s="129" t="s">
        <v>173</v>
      </c>
      <c r="R775" s="129">
        <v>0</v>
      </c>
      <c r="S775" s="129">
        <v>2</v>
      </c>
      <c r="T775" s="129" t="s">
        <v>174</v>
      </c>
      <c r="U775" s="129">
        <v>1.1023000000000001</v>
      </c>
      <c r="V775" s="129">
        <v>0.74870000000000003</v>
      </c>
      <c r="W775" s="129" t="s">
        <v>2755</v>
      </c>
      <c r="X775" s="129">
        <v>0.2165</v>
      </c>
      <c r="Y775" s="129">
        <v>4.0362999999999998</v>
      </c>
      <c r="Z775" s="129">
        <v>0.1217</v>
      </c>
      <c r="AA775" s="129" t="s">
        <v>2756</v>
      </c>
      <c r="AB775" s="129">
        <v>3.1399999999999997E-2</v>
      </c>
      <c r="AC775" s="129" t="s">
        <v>2757</v>
      </c>
      <c r="AD775" s="129">
        <v>2.3E-2</v>
      </c>
      <c r="AE775" s="129" t="s">
        <v>2758</v>
      </c>
      <c r="AF775" s="129">
        <v>2.2599999999999999E-2</v>
      </c>
      <c r="AG775" s="129">
        <v>0.49959999999999999</v>
      </c>
      <c r="AH775" s="129">
        <v>9.7999999999999997E-3</v>
      </c>
      <c r="AI775" s="129">
        <v>32.225000000000001</v>
      </c>
      <c r="AJ775" s="129">
        <v>7.5899999999999995E-2</v>
      </c>
      <c r="AK775" s="129">
        <v>3.32E-2</v>
      </c>
      <c r="AL775" s="129">
        <v>5.1000000000000004E-3</v>
      </c>
      <c r="AM775" s="129" t="s">
        <v>179</v>
      </c>
      <c r="AN775" s="129">
        <v>5.1999999999999998E-3</v>
      </c>
      <c r="AO775" s="129" t="s">
        <v>179</v>
      </c>
      <c r="AP775" s="129">
        <v>2.2000000000000001E-3</v>
      </c>
      <c r="AQ775" s="129">
        <v>0.14910000000000001</v>
      </c>
      <c r="AR775" s="129">
        <v>6.7000000000000002E-3</v>
      </c>
      <c r="AS775" s="129" t="s">
        <v>2759</v>
      </c>
      <c r="AT775" s="129">
        <v>1.41E-2</v>
      </c>
      <c r="AU775" s="129" t="s">
        <v>179</v>
      </c>
      <c r="AV775" s="129">
        <v>1.6000000000000001E-3</v>
      </c>
      <c r="AW775" s="129">
        <v>1.03E-2</v>
      </c>
      <c r="AX775" s="129">
        <v>1.1000000000000001E-3</v>
      </c>
      <c r="AY775" s="129" t="s">
        <v>269</v>
      </c>
      <c r="AZ775" s="129">
        <v>5.9999999999999995E-4</v>
      </c>
      <c r="BA775" s="129">
        <v>2.2000000000000001E-3</v>
      </c>
      <c r="BB775" s="129">
        <v>5.9999999999999995E-4</v>
      </c>
      <c r="BC775" s="129" t="s">
        <v>179</v>
      </c>
      <c r="BD775" s="129">
        <v>4.0000000000000002E-4</v>
      </c>
      <c r="BE775" s="129" t="s">
        <v>211</v>
      </c>
      <c r="BF775" s="129">
        <v>2.9999999999999997E-4</v>
      </c>
      <c r="BG775" s="129" t="s">
        <v>179</v>
      </c>
      <c r="BH775" s="129">
        <v>1E-4</v>
      </c>
      <c r="BI775" s="129" t="s">
        <v>247</v>
      </c>
      <c r="BJ775" s="129">
        <v>2.0000000000000001E-4</v>
      </c>
      <c r="BK775" s="129">
        <v>4.5699999999999998E-2</v>
      </c>
      <c r="BL775" s="129">
        <v>1E-3</v>
      </c>
      <c r="BM775" s="129">
        <v>3.8E-3</v>
      </c>
      <c r="BN775" s="129">
        <v>4.0000000000000002E-4</v>
      </c>
      <c r="BO775" s="129" t="s">
        <v>304</v>
      </c>
      <c r="BP775" s="129">
        <v>1E-3</v>
      </c>
      <c r="BQ775" s="129" t="s">
        <v>179</v>
      </c>
      <c r="BR775" s="129">
        <v>2.9999999999999997E-4</v>
      </c>
      <c r="BS775" s="129" t="s">
        <v>179</v>
      </c>
      <c r="BT775" s="129">
        <v>6.9999999999999999E-4</v>
      </c>
      <c r="BU775" s="129" t="s">
        <v>179</v>
      </c>
      <c r="BV775" s="129">
        <v>5.0000000000000001E-4</v>
      </c>
      <c r="BW775" s="129" t="s">
        <v>179</v>
      </c>
      <c r="BX775" s="129">
        <v>1E-3</v>
      </c>
      <c r="BY775" s="129" t="s">
        <v>18</v>
      </c>
      <c r="BZ775" s="129"/>
      <c r="CA775" s="129" t="s">
        <v>179</v>
      </c>
      <c r="CB775" s="129">
        <v>8.9999999999999998E-4</v>
      </c>
      <c r="CC775" s="129" t="s">
        <v>179</v>
      </c>
      <c r="CD775" s="129">
        <v>2.3E-3</v>
      </c>
      <c r="CE775" s="129" t="s">
        <v>179</v>
      </c>
      <c r="CF775" s="129">
        <v>2.0999999999999999E-3</v>
      </c>
      <c r="CG775" s="129" t="s">
        <v>179</v>
      </c>
      <c r="CH775" s="129">
        <v>1E-4</v>
      </c>
      <c r="CI775" s="129" t="s">
        <v>179</v>
      </c>
      <c r="CJ775" s="129">
        <v>5.4999999999999997E-3</v>
      </c>
      <c r="CK775" s="129" t="s">
        <v>179</v>
      </c>
      <c r="CL775" s="129">
        <v>1.1900000000000001E-2</v>
      </c>
      <c r="CM775" s="129" t="s">
        <v>179</v>
      </c>
      <c r="CN775" s="129">
        <v>2.1299999999999999E-2</v>
      </c>
      <c r="CO775" s="129" t="s">
        <v>179</v>
      </c>
      <c r="CP775" s="129">
        <v>6.9999999999999999E-4</v>
      </c>
      <c r="CQ775" s="129" t="s">
        <v>179</v>
      </c>
      <c r="CR775" s="129">
        <v>3.0999999999999999E-3</v>
      </c>
      <c r="CS775" s="129" t="s">
        <v>179</v>
      </c>
      <c r="CT775" s="129">
        <v>1.8E-3</v>
      </c>
      <c r="CU775" s="129" t="s">
        <v>179</v>
      </c>
      <c r="CV775" s="129">
        <v>8.9999999999999998E-4</v>
      </c>
      <c r="CW775" s="129" t="s">
        <v>179</v>
      </c>
      <c r="CX775" s="129">
        <v>5.9999999999999995E-4</v>
      </c>
      <c r="CY775" s="129" t="s">
        <v>179</v>
      </c>
      <c r="CZ775" s="129">
        <v>4.0000000000000002E-4</v>
      </c>
      <c r="DA775" s="129" t="s">
        <v>179</v>
      </c>
      <c r="DB775" s="129">
        <v>5.9999999999999995E-4</v>
      </c>
      <c r="DC775" s="129" t="s">
        <v>179</v>
      </c>
      <c r="DD775" s="129">
        <v>8.0000000000000004E-4</v>
      </c>
      <c r="DE775" s="129" t="s">
        <v>179</v>
      </c>
      <c r="DF775" s="129">
        <v>6.9999999999999999E-4</v>
      </c>
      <c r="DG775" s="129" t="s">
        <v>179</v>
      </c>
      <c r="DH775" s="129">
        <v>5.0000000000000001E-4</v>
      </c>
      <c r="DI775" s="129" t="s">
        <v>179</v>
      </c>
      <c r="DJ775" s="129">
        <v>5.0000000000000001E-4</v>
      </c>
      <c r="DK775" s="129" t="s">
        <v>2754</v>
      </c>
      <c r="DL775" s="129" t="s">
        <v>59</v>
      </c>
      <c r="DM775" s="129"/>
      <c r="DN775" s="129"/>
      <c r="DO775" s="130" t="s">
        <v>18</v>
      </c>
      <c r="DS775" s="129">
        <v>16</v>
      </c>
      <c r="DT775" s="129" t="s">
        <v>2760</v>
      </c>
      <c r="DW775" t="s">
        <v>5557</v>
      </c>
    </row>
    <row r="776" spans="1:127">
      <c r="A776" s="127">
        <v>591</v>
      </c>
      <c r="B776" s="128">
        <v>44763.247916666667</v>
      </c>
      <c r="C776" s="129" t="s">
        <v>52</v>
      </c>
      <c r="D776" s="129">
        <v>0</v>
      </c>
      <c r="E776" s="129">
        <v>0</v>
      </c>
      <c r="F776" s="129">
        <v>0</v>
      </c>
      <c r="G776" s="129" t="s">
        <v>54</v>
      </c>
      <c r="H776" s="129" t="s">
        <v>55</v>
      </c>
      <c r="I776" s="129" t="s">
        <v>55</v>
      </c>
      <c r="J776" s="129" t="s">
        <v>55</v>
      </c>
      <c r="K776" s="129" t="s">
        <v>18</v>
      </c>
      <c r="L776" s="129">
        <v>90</v>
      </c>
      <c r="M776" s="129" t="s">
        <v>173</v>
      </c>
      <c r="N776" s="129">
        <v>0</v>
      </c>
      <c r="O776" s="129" t="s">
        <v>173</v>
      </c>
      <c r="P776" s="129">
        <v>0</v>
      </c>
      <c r="Q776" s="129" t="s">
        <v>173</v>
      </c>
      <c r="R776" s="129">
        <v>0</v>
      </c>
      <c r="S776" s="129">
        <v>2</v>
      </c>
      <c r="T776" s="129" t="s">
        <v>174</v>
      </c>
      <c r="U776" s="129">
        <v>4.3059000000000003</v>
      </c>
      <c r="V776" s="129">
        <v>0.66249999999999998</v>
      </c>
      <c r="W776" s="129" t="s">
        <v>2761</v>
      </c>
      <c r="X776" s="129">
        <v>0.31480000000000002</v>
      </c>
      <c r="Y776" s="129">
        <v>38.566000000000003</v>
      </c>
      <c r="Z776" s="129">
        <v>0.35360000000000003</v>
      </c>
      <c r="AA776" s="129" t="s">
        <v>1555</v>
      </c>
      <c r="AB776" s="129">
        <v>1.52E-2</v>
      </c>
      <c r="AC776" s="129" t="s">
        <v>179</v>
      </c>
      <c r="AD776" s="129">
        <v>9.1000000000000004E-3</v>
      </c>
      <c r="AE776" s="129" t="s">
        <v>179</v>
      </c>
      <c r="AF776" s="129">
        <v>1.7299999999999999E-2</v>
      </c>
      <c r="AG776" s="129">
        <v>0.15590000000000001</v>
      </c>
      <c r="AH776" s="129">
        <v>7.7000000000000002E-3</v>
      </c>
      <c r="AI776" s="129">
        <v>7.2302</v>
      </c>
      <c r="AJ776" s="129">
        <v>3.15E-2</v>
      </c>
      <c r="AK776" s="129">
        <v>0.74819999999999998</v>
      </c>
      <c r="AL776" s="129">
        <v>8.5000000000000006E-3</v>
      </c>
      <c r="AM776" s="129" t="s">
        <v>981</v>
      </c>
      <c r="AN776" s="129">
        <v>8.3999999999999995E-3</v>
      </c>
      <c r="AO776" s="129" t="s">
        <v>1658</v>
      </c>
      <c r="AP776" s="129">
        <v>4.3E-3</v>
      </c>
      <c r="AQ776" s="129">
        <v>0.11269999999999999</v>
      </c>
      <c r="AR776" s="129">
        <v>5.1000000000000004E-3</v>
      </c>
      <c r="AS776" s="129" t="s">
        <v>2762</v>
      </c>
      <c r="AT776" s="129">
        <v>2.5399999999999999E-2</v>
      </c>
      <c r="AU776" s="129" t="s">
        <v>179</v>
      </c>
      <c r="AV776" s="129">
        <v>3.5999999999999999E-3</v>
      </c>
      <c r="AW776" s="129">
        <v>8.5000000000000006E-3</v>
      </c>
      <c r="AX776" s="129">
        <v>1E-3</v>
      </c>
      <c r="AY776" s="129" t="s">
        <v>330</v>
      </c>
      <c r="AZ776" s="129">
        <v>6.9999999999999999E-4</v>
      </c>
      <c r="BA776" s="129">
        <v>6.0000000000000001E-3</v>
      </c>
      <c r="BB776" s="129">
        <v>6.9999999999999999E-4</v>
      </c>
      <c r="BC776" s="129" t="s">
        <v>245</v>
      </c>
      <c r="BD776" s="129">
        <v>5.0000000000000001E-4</v>
      </c>
      <c r="BE776" s="129" t="s">
        <v>179</v>
      </c>
      <c r="BF776" s="129">
        <v>2.9999999999999997E-4</v>
      </c>
      <c r="BG776" s="129" t="s">
        <v>179</v>
      </c>
      <c r="BH776" s="129">
        <v>1E-4</v>
      </c>
      <c r="BI776" s="129" t="s">
        <v>179</v>
      </c>
      <c r="BJ776" s="129">
        <v>2.0000000000000001E-4</v>
      </c>
      <c r="BK776" s="129">
        <v>1.15E-2</v>
      </c>
      <c r="BL776" s="129">
        <v>5.0000000000000001E-4</v>
      </c>
      <c r="BM776" s="129">
        <v>3.0000000000000001E-3</v>
      </c>
      <c r="BN776" s="129">
        <v>2.9999999999999997E-4</v>
      </c>
      <c r="BO776" s="129" t="s">
        <v>891</v>
      </c>
      <c r="BP776" s="129">
        <v>5.9999999999999995E-4</v>
      </c>
      <c r="BQ776" s="129" t="s">
        <v>179</v>
      </c>
      <c r="BR776" s="129">
        <v>2.9999999999999997E-4</v>
      </c>
      <c r="BS776" s="129" t="s">
        <v>179</v>
      </c>
      <c r="BT776" s="129">
        <v>4.0000000000000002E-4</v>
      </c>
      <c r="BU776" s="129" t="s">
        <v>179</v>
      </c>
      <c r="BV776" s="129">
        <v>5.9999999999999995E-4</v>
      </c>
      <c r="BW776" s="129" t="s">
        <v>18</v>
      </c>
      <c r="BX776" s="129"/>
      <c r="BY776" s="129" t="s">
        <v>179</v>
      </c>
      <c r="BZ776" s="129">
        <v>1.1999999999999999E-3</v>
      </c>
      <c r="CA776" s="129" t="s">
        <v>179</v>
      </c>
      <c r="CB776" s="129">
        <v>8.0000000000000004E-4</v>
      </c>
      <c r="CC776" s="129" t="s">
        <v>179</v>
      </c>
      <c r="CD776" s="129">
        <v>2.0999999999999999E-3</v>
      </c>
      <c r="CE776" s="129" t="s">
        <v>179</v>
      </c>
      <c r="CF776" s="129">
        <v>2.2000000000000001E-3</v>
      </c>
      <c r="CG776" s="129" t="s">
        <v>179</v>
      </c>
      <c r="CH776" s="129">
        <v>1E-4</v>
      </c>
      <c r="CI776" s="129" t="s">
        <v>179</v>
      </c>
      <c r="CJ776" s="129">
        <v>7.7999999999999996E-3</v>
      </c>
      <c r="CK776" s="129" t="s">
        <v>179</v>
      </c>
      <c r="CL776" s="129">
        <v>1.15E-2</v>
      </c>
      <c r="CM776" s="129" t="s">
        <v>179</v>
      </c>
      <c r="CN776" s="129">
        <v>4.3E-3</v>
      </c>
      <c r="CO776" s="129" t="s">
        <v>179</v>
      </c>
      <c r="CP776" s="129">
        <v>8.0000000000000004E-4</v>
      </c>
      <c r="CQ776" s="129" t="s">
        <v>179</v>
      </c>
      <c r="CR776" s="129">
        <v>3.2000000000000002E-3</v>
      </c>
      <c r="CS776" s="129" t="s">
        <v>179</v>
      </c>
      <c r="CT776" s="129">
        <v>1.9E-3</v>
      </c>
      <c r="CU776" s="129" t="s">
        <v>18</v>
      </c>
      <c r="CV776" s="129"/>
      <c r="CW776" s="129" t="s">
        <v>18</v>
      </c>
      <c r="CX776" s="129"/>
      <c r="CY776" s="129" t="s">
        <v>179</v>
      </c>
      <c r="CZ776" s="129">
        <v>5.9999999999999995E-4</v>
      </c>
      <c r="DA776" s="129" t="s">
        <v>179</v>
      </c>
      <c r="DB776" s="129">
        <v>5.9999999999999995E-4</v>
      </c>
      <c r="DC776" s="129" t="s">
        <v>179</v>
      </c>
      <c r="DD776" s="129">
        <v>5.9999999999999995E-4</v>
      </c>
      <c r="DE776" s="129" t="s">
        <v>179</v>
      </c>
      <c r="DF776" s="129">
        <v>5.9999999999999995E-4</v>
      </c>
      <c r="DG776" s="129" t="s">
        <v>179</v>
      </c>
      <c r="DH776" s="129">
        <v>4.0000000000000002E-4</v>
      </c>
      <c r="DI776" s="129" t="s">
        <v>179</v>
      </c>
      <c r="DJ776" s="129">
        <v>4.0000000000000002E-4</v>
      </c>
      <c r="DK776" s="129" t="s">
        <v>2754</v>
      </c>
      <c r="DL776" s="129" t="s">
        <v>59</v>
      </c>
      <c r="DM776" s="129"/>
      <c r="DN776" s="129"/>
      <c r="DO776" s="130" t="s">
        <v>18</v>
      </c>
      <c r="DS776" s="129">
        <v>27</v>
      </c>
      <c r="DT776" s="129" t="s">
        <v>5997</v>
      </c>
      <c r="DW776" t="s">
        <v>5558</v>
      </c>
    </row>
    <row r="777" spans="1:127">
      <c r="A777" s="127">
        <v>592</v>
      </c>
      <c r="B777" s="128">
        <v>44763.249305555553</v>
      </c>
      <c r="C777" s="129" t="s">
        <v>52</v>
      </c>
      <c r="D777" s="129">
        <v>0</v>
      </c>
      <c r="E777" s="129">
        <v>0</v>
      </c>
      <c r="F777" s="129">
        <v>0</v>
      </c>
      <c r="G777" s="129" t="s">
        <v>54</v>
      </c>
      <c r="H777" s="129" t="s">
        <v>55</v>
      </c>
      <c r="I777" s="129" t="s">
        <v>55</v>
      </c>
      <c r="J777" s="129" t="s">
        <v>55</v>
      </c>
      <c r="K777" s="129" t="s">
        <v>18</v>
      </c>
      <c r="L777" s="129">
        <v>90</v>
      </c>
      <c r="M777" s="129" t="s">
        <v>173</v>
      </c>
      <c r="N777" s="129">
        <v>0</v>
      </c>
      <c r="O777" s="129" t="s">
        <v>173</v>
      </c>
      <c r="P777" s="129">
        <v>0</v>
      </c>
      <c r="Q777" s="129" t="s">
        <v>173</v>
      </c>
      <c r="R777" s="129">
        <v>0</v>
      </c>
      <c r="S777" s="129">
        <v>2</v>
      </c>
      <c r="T777" s="129" t="s">
        <v>174</v>
      </c>
      <c r="U777" s="129">
        <v>4.9478999999999997</v>
      </c>
      <c r="V777" s="129">
        <v>0.68569999999999998</v>
      </c>
      <c r="W777" s="129" t="s">
        <v>2763</v>
      </c>
      <c r="X777" s="129">
        <v>0.33329999999999999</v>
      </c>
      <c r="Y777" s="129">
        <v>40.686500000000002</v>
      </c>
      <c r="Z777" s="129">
        <v>0.36559999999999998</v>
      </c>
      <c r="AA777" s="129" t="s">
        <v>793</v>
      </c>
      <c r="AB777" s="129">
        <v>1.5599999999999999E-2</v>
      </c>
      <c r="AC777" s="129" t="s">
        <v>179</v>
      </c>
      <c r="AD777" s="129">
        <v>9.2999999999999992E-3</v>
      </c>
      <c r="AE777" s="129" t="s">
        <v>179</v>
      </c>
      <c r="AF777" s="129">
        <v>1.7000000000000001E-2</v>
      </c>
      <c r="AG777" s="129">
        <v>0.1966</v>
      </c>
      <c r="AH777" s="129">
        <v>8.3000000000000001E-3</v>
      </c>
      <c r="AI777" s="129">
        <v>8.0030000000000001</v>
      </c>
      <c r="AJ777" s="129">
        <v>3.32E-2</v>
      </c>
      <c r="AK777" s="129">
        <v>0.76939999999999997</v>
      </c>
      <c r="AL777" s="129">
        <v>8.6999999999999994E-3</v>
      </c>
      <c r="AM777" s="129" t="s">
        <v>1572</v>
      </c>
      <c r="AN777" s="129">
        <v>8.5000000000000006E-3</v>
      </c>
      <c r="AO777" s="129" t="s">
        <v>1658</v>
      </c>
      <c r="AP777" s="129">
        <v>4.1999999999999997E-3</v>
      </c>
      <c r="AQ777" s="129">
        <v>0.1132</v>
      </c>
      <c r="AR777" s="129">
        <v>5.0000000000000001E-3</v>
      </c>
      <c r="AS777" s="129" t="s">
        <v>2764</v>
      </c>
      <c r="AT777" s="129">
        <v>2.5600000000000001E-2</v>
      </c>
      <c r="AU777" s="129" t="s">
        <v>638</v>
      </c>
      <c r="AV777" s="129">
        <v>3.5999999999999999E-3</v>
      </c>
      <c r="AW777" s="129">
        <v>9.5999999999999992E-3</v>
      </c>
      <c r="AX777" s="129">
        <v>1.1000000000000001E-3</v>
      </c>
      <c r="AY777" s="129" t="s">
        <v>209</v>
      </c>
      <c r="AZ777" s="129">
        <v>8.0000000000000004E-4</v>
      </c>
      <c r="BA777" s="129">
        <v>6.0000000000000001E-3</v>
      </c>
      <c r="BB777" s="129">
        <v>6.9999999999999999E-4</v>
      </c>
      <c r="BC777" s="129" t="s">
        <v>267</v>
      </c>
      <c r="BD777" s="129">
        <v>5.0000000000000001E-4</v>
      </c>
      <c r="BE777" s="129" t="s">
        <v>179</v>
      </c>
      <c r="BF777" s="129">
        <v>2.9999999999999997E-4</v>
      </c>
      <c r="BG777" s="129" t="s">
        <v>179</v>
      </c>
      <c r="BH777" s="129">
        <v>1E-4</v>
      </c>
      <c r="BI777" s="129" t="s">
        <v>246</v>
      </c>
      <c r="BJ777" s="129">
        <v>2.0000000000000001E-4</v>
      </c>
      <c r="BK777" s="129">
        <v>1.18E-2</v>
      </c>
      <c r="BL777" s="129">
        <v>5.0000000000000001E-4</v>
      </c>
      <c r="BM777" s="129">
        <v>3.0999999999999999E-3</v>
      </c>
      <c r="BN777" s="129">
        <v>2.9999999999999997E-4</v>
      </c>
      <c r="BO777" s="129" t="s">
        <v>432</v>
      </c>
      <c r="BP777" s="129">
        <v>5.9999999999999995E-4</v>
      </c>
      <c r="BQ777" s="129" t="s">
        <v>179</v>
      </c>
      <c r="BR777" s="129">
        <v>2.9999999999999997E-4</v>
      </c>
      <c r="BS777" s="129" t="s">
        <v>179</v>
      </c>
      <c r="BT777" s="129">
        <v>2.9999999999999997E-4</v>
      </c>
      <c r="BU777" s="129" t="s">
        <v>179</v>
      </c>
      <c r="BV777" s="129">
        <v>6.9999999999999999E-4</v>
      </c>
      <c r="BW777" s="129" t="s">
        <v>245</v>
      </c>
      <c r="BX777" s="129">
        <v>8.0000000000000004E-4</v>
      </c>
      <c r="BY777" s="129" t="s">
        <v>179</v>
      </c>
      <c r="BZ777" s="129">
        <v>1.1000000000000001E-3</v>
      </c>
      <c r="CA777" s="129" t="s">
        <v>179</v>
      </c>
      <c r="CB777" s="129">
        <v>8.0000000000000004E-4</v>
      </c>
      <c r="CC777" s="129" t="s">
        <v>179</v>
      </c>
      <c r="CD777" s="129">
        <v>2E-3</v>
      </c>
      <c r="CE777" s="129" t="s">
        <v>179</v>
      </c>
      <c r="CF777" s="129">
        <v>2.2000000000000001E-3</v>
      </c>
      <c r="CG777" s="129" t="s">
        <v>216</v>
      </c>
      <c r="CH777" s="129">
        <v>1E-4</v>
      </c>
      <c r="CI777" s="129" t="s">
        <v>179</v>
      </c>
      <c r="CJ777" s="129">
        <v>6.8999999999999999E-3</v>
      </c>
      <c r="CK777" s="129" t="s">
        <v>179</v>
      </c>
      <c r="CL777" s="129">
        <v>1.09E-2</v>
      </c>
      <c r="CM777" s="129" t="s">
        <v>179</v>
      </c>
      <c r="CN777" s="129">
        <v>3.3999999999999998E-3</v>
      </c>
      <c r="CO777" s="129" t="s">
        <v>179</v>
      </c>
      <c r="CP777" s="129">
        <v>8.0000000000000004E-4</v>
      </c>
      <c r="CQ777" s="129" t="s">
        <v>179</v>
      </c>
      <c r="CR777" s="129">
        <v>3.3E-3</v>
      </c>
      <c r="CS777" s="129" t="s">
        <v>179</v>
      </c>
      <c r="CT777" s="129">
        <v>1.8E-3</v>
      </c>
      <c r="CU777" s="129" t="s">
        <v>18</v>
      </c>
      <c r="CV777" s="129"/>
      <c r="CW777" s="129" t="s">
        <v>18</v>
      </c>
      <c r="CX777" s="129"/>
      <c r="CY777" s="129" t="s">
        <v>179</v>
      </c>
      <c r="CZ777" s="129">
        <v>5.9999999999999995E-4</v>
      </c>
      <c r="DA777" s="129" t="s">
        <v>179</v>
      </c>
      <c r="DB777" s="129">
        <v>5.9999999999999995E-4</v>
      </c>
      <c r="DC777" s="129" t="s">
        <v>179</v>
      </c>
      <c r="DD777" s="129">
        <v>5.9999999999999995E-4</v>
      </c>
      <c r="DE777" s="129" t="s">
        <v>179</v>
      </c>
      <c r="DF777" s="129">
        <v>5.9999999999999995E-4</v>
      </c>
      <c r="DG777" s="129" t="s">
        <v>179</v>
      </c>
      <c r="DH777" s="129">
        <v>4.0000000000000002E-4</v>
      </c>
      <c r="DI777" s="129" t="s">
        <v>179</v>
      </c>
      <c r="DJ777" s="129">
        <v>4.0000000000000002E-4</v>
      </c>
      <c r="DK777" s="129" t="s">
        <v>2754</v>
      </c>
      <c r="DL777" s="129" t="s">
        <v>59</v>
      </c>
      <c r="DM777" s="129"/>
      <c r="DN777" s="129"/>
      <c r="DO777" s="130" t="s">
        <v>18</v>
      </c>
      <c r="DS777" s="129">
        <v>40</v>
      </c>
      <c r="DT777" s="129" t="s">
        <v>5992</v>
      </c>
      <c r="DW777" t="s">
        <v>5559</v>
      </c>
    </row>
    <row r="778" spans="1:127">
      <c r="A778" s="127">
        <v>593</v>
      </c>
      <c r="B778" s="128">
        <v>44763.251388888886</v>
      </c>
      <c r="C778" s="129" t="s">
        <v>52</v>
      </c>
      <c r="D778" s="129">
        <v>0</v>
      </c>
      <c r="E778" s="129">
        <v>0</v>
      </c>
      <c r="F778" s="129">
        <v>0</v>
      </c>
      <c r="G778" s="129" t="s">
        <v>54</v>
      </c>
      <c r="H778" s="129" t="s">
        <v>55</v>
      </c>
      <c r="I778" s="129" t="s">
        <v>55</v>
      </c>
      <c r="J778" s="129" t="s">
        <v>55</v>
      </c>
      <c r="K778" s="129" t="s">
        <v>18</v>
      </c>
      <c r="L778" s="129">
        <v>90</v>
      </c>
      <c r="M778" s="129" t="s">
        <v>173</v>
      </c>
      <c r="N778" s="129">
        <v>0</v>
      </c>
      <c r="O778" s="129" t="s">
        <v>173</v>
      </c>
      <c r="P778" s="129">
        <v>0</v>
      </c>
      <c r="Q778" s="129" t="s">
        <v>173</v>
      </c>
      <c r="R778" s="129">
        <v>0</v>
      </c>
      <c r="S778" s="129">
        <v>2</v>
      </c>
      <c r="T778" s="129" t="s">
        <v>174</v>
      </c>
      <c r="U778" s="129">
        <v>5.1216999999999997</v>
      </c>
      <c r="V778" s="129">
        <v>0.69230000000000003</v>
      </c>
      <c r="W778" s="129" t="s">
        <v>2765</v>
      </c>
      <c r="X778" s="129">
        <v>0.32850000000000001</v>
      </c>
      <c r="Y778" s="129">
        <v>40.790700000000001</v>
      </c>
      <c r="Z778" s="129">
        <v>0.36580000000000001</v>
      </c>
      <c r="AA778" s="129" t="s">
        <v>1555</v>
      </c>
      <c r="AB778" s="129">
        <v>1.54E-2</v>
      </c>
      <c r="AC778" s="129" t="s">
        <v>179</v>
      </c>
      <c r="AD778" s="129">
        <v>8.5000000000000006E-3</v>
      </c>
      <c r="AE778" s="129" t="s">
        <v>179</v>
      </c>
      <c r="AF778" s="129">
        <v>1.7100000000000001E-2</v>
      </c>
      <c r="AG778" s="129">
        <v>0.18310000000000001</v>
      </c>
      <c r="AH778" s="129">
        <v>8.0000000000000002E-3</v>
      </c>
      <c r="AI778" s="129">
        <v>7.3289999999999997</v>
      </c>
      <c r="AJ778" s="129">
        <v>3.1699999999999999E-2</v>
      </c>
      <c r="AK778" s="129">
        <v>0.6956</v>
      </c>
      <c r="AL778" s="129">
        <v>8.2000000000000007E-3</v>
      </c>
      <c r="AM778" s="129" t="s">
        <v>740</v>
      </c>
      <c r="AN778" s="129">
        <v>8.2000000000000007E-3</v>
      </c>
      <c r="AO778" s="129" t="s">
        <v>220</v>
      </c>
      <c r="AP778" s="129">
        <v>4.3E-3</v>
      </c>
      <c r="AQ778" s="129">
        <v>9.3799999999999994E-2</v>
      </c>
      <c r="AR778" s="129">
        <v>4.5999999999999999E-3</v>
      </c>
      <c r="AS778" s="129" t="s">
        <v>2766</v>
      </c>
      <c r="AT778" s="129">
        <v>2.5100000000000001E-2</v>
      </c>
      <c r="AU778" s="129" t="s">
        <v>345</v>
      </c>
      <c r="AV778" s="129">
        <v>3.5999999999999999E-3</v>
      </c>
      <c r="AW778" s="129">
        <v>1.5599999999999999E-2</v>
      </c>
      <c r="AX778" s="129">
        <v>1.1999999999999999E-3</v>
      </c>
      <c r="AY778" s="129" t="s">
        <v>195</v>
      </c>
      <c r="AZ778" s="129">
        <v>6.9999999999999999E-4</v>
      </c>
      <c r="BA778" s="129">
        <v>5.7999999999999996E-3</v>
      </c>
      <c r="BB778" s="129">
        <v>6.9999999999999999E-4</v>
      </c>
      <c r="BC778" s="129" t="s">
        <v>211</v>
      </c>
      <c r="BD778" s="129">
        <v>5.0000000000000001E-4</v>
      </c>
      <c r="BE778" s="129" t="s">
        <v>179</v>
      </c>
      <c r="BF778" s="129">
        <v>2.9999999999999997E-4</v>
      </c>
      <c r="BG778" s="129" t="s">
        <v>179</v>
      </c>
      <c r="BH778" s="129">
        <v>1E-4</v>
      </c>
      <c r="BI778" s="129" t="s">
        <v>318</v>
      </c>
      <c r="BJ778" s="129">
        <v>2.0000000000000001E-4</v>
      </c>
      <c r="BK778" s="129">
        <v>1.17E-2</v>
      </c>
      <c r="BL778" s="129">
        <v>5.0000000000000001E-4</v>
      </c>
      <c r="BM778" s="129">
        <v>2.7000000000000001E-3</v>
      </c>
      <c r="BN778" s="129">
        <v>2.9999999999999997E-4</v>
      </c>
      <c r="BO778" s="129" t="s">
        <v>331</v>
      </c>
      <c r="BP778" s="129">
        <v>5.9999999999999995E-4</v>
      </c>
      <c r="BQ778" s="129" t="s">
        <v>179</v>
      </c>
      <c r="BR778" s="129">
        <v>2.9999999999999997E-4</v>
      </c>
      <c r="BS778" s="129" t="s">
        <v>179</v>
      </c>
      <c r="BT778" s="129">
        <v>4.0000000000000002E-4</v>
      </c>
      <c r="BU778" s="129" t="s">
        <v>179</v>
      </c>
      <c r="BV778" s="129">
        <v>6.9999999999999999E-4</v>
      </c>
      <c r="BW778" s="129" t="s">
        <v>18</v>
      </c>
      <c r="BX778" s="129"/>
      <c r="BY778" s="129" t="s">
        <v>18</v>
      </c>
      <c r="BZ778" s="129"/>
      <c r="CA778" s="129" t="s">
        <v>179</v>
      </c>
      <c r="CB778" s="129">
        <v>8.0000000000000004E-4</v>
      </c>
      <c r="CC778" s="129" t="s">
        <v>179</v>
      </c>
      <c r="CD778" s="129">
        <v>2E-3</v>
      </c>
      <c r="CE778" s="129" t="s">
        <v>179</v>
      </c>
      <c r="CF778" s="129">
        <v>2.3E-3</v>
      </c>
      <c r="CG778" s="129" t="s">
        <v>179</v>
      </c>
      <c r="CH778" s="129">
        <v>1E-4</v>
      </c>
      <c r="CI778" s="129" t="s">
        <v>208</v>
      </c>
      <c r="CJ778" s="129">
        <v>7.0000000000000001E-3</v>
      </c>
      <c r="CK778" s="129" t="s">
        <v>179</v>
      </c>
      <c r="CL778" s="129">
        <v>1.06E-2</v>
      </c>
      <c r="CM778" s="129" t="s">
        <v>1046</v>
      </c>
      <c r="CN778" s="129">
        <v>3.0999999999999999E-3</v>
      </c>
      <c r="CO778" s="129" t="s">
        <v>179</v>
      </c>
      <c r="CP778" s="129">
        <v>8.9999999999999998E-4</v>
      </c>
      <c r="CQ778" s="129" t="s">
        <v>179</v>
      </c>
      <c r="CR778" s="129">
        <v>3.2000000000000002E-3</v>
      </c>
      <c r="CS778" s="129" t="s">
        <v>179</v>
      </c>
      <c r="CT778" s="129">
        <v>1.8E-3</v>
      </c>
      <c r="CU778" s="129" t="s">
        <v>179</v>
      </c>
      <c r="CV778" s="129">
        <v>8.0000000000000004E-4</v>
      </c>
      <c r="CW778" s="129" t="s">
        <v>18</v>
      </c>
      <c r="CX778" s="129"/>
      <c r="CY778" s="129" t="s">
        <v>179</v>
      </c>
      <c r="CZ778" s="129">
        <v>5.9999999999999995E-4</v>
      </c>
      <c r="DA778" s="129" t="s">
        <v>179</v>
      </c>
      <c r="DB778" s="129">
        <v>5.9999999999999995E-4</v>
      </c>
      <c r="DC778" s="129" t="s">
        <v>179</v>
      </c>
      <c r="DD778" s="129">
        <v>5.0000000000000001E-4</v>
      </c>
      <c r="DE778" s="129" t="s">
        <v>179</v>
      </c>
      <c r="DF778" s="129">
        <v>5.9999999999999995E-4</v>
      </c>
      <c r="DG778" s="129" t="s">
        <v>179</v>
      </c>
      <c r="DH778" s="129">
        <v>4.0000000000000002E-4</v>
      </c>
      <c r="DI778" s="129" t="s">
        <v>179</v>
      </c>
      <c r="DJ778" s="129">
        <v>4.0000000000000002E-4</v>
      </c>
      <c r="DK778" s="129" t="s">
        <v>2754</v>
      </c>
      <c r="DL778" s="129" t="s">
        <v>59</v>
      </c>
      <c r="DM778" s="129"/>
      <c r="DN778" s="129"/>
      <c r="DO778" s="130" t="s">
        <v>18</v>
      </c>
      <c r="DS778" s="129">
        <v>87</v>
      </c>
      <c r="DT778" s="129" t="s">
        <v>6039</v>
      </c>
      <c r="DW778" t="s">
        <v>5560</v>
      </c>
    </row>
    <row r="779" spans="1:127">
      <c r="A779" s="127">
        <v>594</v>
      </c>
      <c r="B779" s="128">
        <v>44763.794444444444</v>
      </c>
      <c r="C779" s="129" t="s">
        <v>52</v>
      </c>
      <c r="D779" s="129">
        <v>0</v>
      </c>
      <c r="E779" s="129">
        <v>0</v>
      </c>
      <c r="F779" s="129">
        <v>0</v>
      </c>
      <c r="G779" s="129" t="s">
        <v>54</v>
      </c>
      <c r="H779" s="129" t="s">
        <v>55</v>
      </c>
      <c r="I779" s="129" t="s">
        <v>55</v>
      </c>
      <c r="J779" s="129" t="s">
        <v>55</v>
      </c>
      <c r="K779" s="129" t="s">
        <v>18</v>
      </c>
      <c r="L779" s="129">
        <v>90</v>
      </c>
      <c r="M779" s="129" t="s">
        <v>173</v>
      </c>
      <c r="N779" s="129">
        <v>0</v>
      </c>
      <c r="O779" s="129" t="s">
        <v>173</v>
      </c>
      <c r="P779" s="129">
        <v>0</v>
      </c>
      <c r="Q779" s="129" t="s">
        <v>173</v>
      </c>
      <c r="R779" s="129">
        <v>0</v>
      </c>
      <c r="S779" s="129">
        <v>2</v>
      </c>
      <c r="T779" s="129" t="s">
        <v>174</v>
      </c>
      <c r="U779" s="129">
        <v>2.9119999999999999</v>
      </c>
      <c r="V779" s="129">
        <v>0.6643</v>
      </c>
      <c r="W779" s="129" t="s">
        <v>2767</v>
      </c>
      <c r="X779" s="129">
        <v>0.31929999999999997</v>
      </c>
      <c r="Y779" s="129">
        <v>35.333500000000001</v>
      </c>
      <c r="Z779" s="129">
        <v>0.33929999999999999</v>
      </c>
      <c r="AA779" s="129" t="s">
        <v>2768</v>
      </c>
      <c r="AB779" s="129">
        <v>1.61E-2</v>
      </c>
      <c r="AC779" s="129" t="s">
        <v>2769</v>
      </c>
      <c r="AD779" s="129">
        <v>1.41E-2</v>
      </c>
      <c r="AE779" s="129" t="s">
        <v>1399</v>
      </c>
      <c r="AF779" s="129">
        <v>2.47E-2</v>
      </c>
      <c r="AG779" s="129">
        <v>0.12230000000000001</v>
      </c>
      <c r="AH779" s="129">
        <v>7.1999999999999998E-3</v>
      </c>
      <c r="AI779" s="129">
        <v>7.77</v>
      </c>
      <c r="AJ779" s="129">
        <v>3.3000000000000002E-2</v>
      </c>
      <c r="AK779" s="129">
        <v>0.74429999999999996</v>
      </c>
      <c r="AL779" s="129">
        <v>8.5000000000000006E-3</v>
      </c>
      <c r="AM779" s="129" t="s">
        <v>179</v>
      </c>
      <c r="AN779" s="129">
        <v>8.3000000000000001E-3</v>
      </c>
      <c r="AO779" s="129" t="s">
        <v>2293</v>
      </c>
      <c r="AP779" s="129">
        <v>4.3E-3</v>
      </c>
      <c r="AQ779" s="129">
        <v>0.1024</v>
      </c>
      <c r="AR779" s="129">
        <v>5.0000000000000001E-3</v>
      </c>
      <c r="AS779" s="129" t="s">
        <v>2770</v>
      </c>
      <c r="AT779" s="129">
        <v>2.7799999999999998E-2</v>
      </c>
      <c r="AU779" s="129" t="s">
        <v>418</v>
      </c>
      <c r="AV779" s="129">
        <v>3.8999999999999998E-3</v>
      </c>
      <c r="AW779" s="129">
        <v>8.3999999999999995E-3</v>
      </c>
      <c r="AX779" s="129">
        <v>1E-3</v>
      </c>
      <c r="AY779" s="129" t="s">
        <v>301</v>
      </c>
      <c r="AZ779" s="129">
        <v>8.0000000000000004E-4</v>
      </c>
      <c r="BA779" s="129">
        <v>6.8999999999999999E-3</v>
      </c>
      <c r="BB779" s="129">
        <v>6.9999999999999999E-4</v>
      </c>
      <c r="BC779" s="129" t="s">
        <v>406</v>
      </c>
      <c r="BD779" s="129">
        <v>5.0000000000000001E-4</v>
      </c>
      <c r="BE779" s="129" t="s">
        <v>285</v>
      </c>
      <c r="BF779" s="129">
        <v>4.0000000000000002E-4</v>
      </c>
      <c r="BG779" s="129" t="s">
        <v>179</v>
      </c>
      <c r="BH779" s="129">
        <v>1E-4</v>
      </c>
      <c r="BI779" s="129" t="s">
        <v>318</v>
      </c>
      <c r="BJ779" s="129">
        <v>2.0000000000000001E-4</v>
      </c>
      <c r="BK779" s="129">
        <v>1.41E-2</v>
      </c>
      <c r="BL779" s="129">
        <v>5.9999999999999995E-4</v>
      </c>
      <c r="BM779" s="129">
        <v>3.3E-3</v>
      </c>
      <c r="BN779" s="129">
        <v>2.9999999999999997E-4</v>
      </c>
      <c r="BO779" s="129" t="s">
        <v>864</v>
      </c>
      <c r="BP779" s="129">
        <v>5.9999999999999995E-4</v>
      </c>
      <c r="BQ779" s="129" t="s">
        <v>179</v>
      </c>
      <c r="BR779" s="129">
        <v>2.9999999999999997E-4</v>
      </c>
      <c r="BS779" s="129" t="s">
        <v>179</v>
      </c>
      <c r="BT779" s="129">
        <v>4.0000000000000002E-4</v>
      </c>
      <c r="BU779" s="129" t="s">
        <v>179</v>
      </c>
      <c r="BV779" s="129">
        <v>6.9999999999999999E-4</v>
      </c>
      <c r="BW779" s="129" t="s">
        <v>18</v>
      </c>
      <c r="BX779" s="129"/>
      <c r="BY779" s="129" t="s">
        <v>179</v>
      </c>
      <c r="BZ779" s="129">
        <v>1.1000000000000001E-3</v>
      </c>
      <c r="CA779" s="129" t="s">
        <v>179</v>
      </c>
      <c r="CB779" s="129">
        <v>8.0000000000000004E-4</v>
      </c>
      <c r="CC779" s="129" t="s">
        <v>451</v>
      </c>
      <c r="CD779" s="129">
        <v>2.0999999999999999E-3</v>
      </c>
      <c r="CE779" s="129" t="s">
        <v>179</v>
      </c>
      <c r="CF779" s="129">
        <v>2.3E-3</v>
      </c>
      <c r="CG779" s="129" t="s">
        <v>179</v>
      </c>
      <c r="CH779" s="129">
        <v>1E-4</v>
      </c>
      <c r="CI779" s="129" t="s">
        <v>179</v>
      </c>
      <c r="CJ779" s="129">
        <v>7.7000000000000002E-3</v>
      </c>
      <c r="CK779" s="129" t="s">
        <v>179</v>
      </c>
      <c r="CL779" s="129">
        <v>1.15E-2</v>
      </c>
      <c r="CM779" s="129" t="s">
        <v>179</v>
      </c>
      <c r="CN779" s="129">
        <v>6.1999999999999998E-3</v>
      </c>
      <c r="CO779" s="129" t="s">
        <v>179</v>
      </c>
      <c r="CP779" s="129">
        <v>8.9999999999999998E-4</v>
      </c>
      <c r="CQ779" s="129" t="s">
        <v>179</v>
      </c>
      <c r="CR779" s="129">
        <v>3.5000000000000001E-3</v>
      </c>
      <c r="CS779" s="129" t="s">
        <v>179</v>
      </c>
      <c r="CT779" s="129">
        <v>1.8E-3</v>
      </c>
      <c r="CU779" s="129" t="s">
        <v>179</v>
      </c>
      <c r="CV779" s="129">
        <v>8.9999999999999998E-4</v>
      </c>
      <c r="CW779" s="129" t="s">
        <v>179</v>
      </c>
      <c r="CX779" s="129">
        <v>5.9999999999999995E-4</v>
      </c>
      <c r="CY779" s="129" t="s">
        <v>179</v>
      </c>
      <c r="CZ779" s="129">
        <v>5.9999999999999995E-4</v>
      </c>
      <c r="DA779" s="129" t="s">
        <v>179</v>
      </c>
      <c r="DB779" s="129">
        <v>5.9999999999999995E-4</v>
      </c>
      <c r="DC779" s="129" t="s">
        <v>179</v>
      </c>
      <c r="DD779" s="129">
        <v>5.9999999999999995E-4</v>
      </c>
      <c r="DE779" s="129" t="s">
        <v>179</v>
      </c>
      <c r="DF779" s="129">
        <v>5.9999999999999995E-4</v>
      </c>
      <c r="DG779" s="129" t="s">
        <v>179</v>
      </c>
      <c r="DH779" s="129">
        <v>4.0000000000000002E-4</v>
      </c>
      <c r="DI779" s="129" t="s">
        <v>179</v>
      </c>
      <c r="DJ779" s="129">
        <v>4.0000000000000002E-4</v>
      </c>
      <c r="DK779" s="129" t="s">
        <v>2771</v>
      </c>
      <c r="DL779" s="129" t="s">
        <v>59</v>
      </c>
      <c r="DM779" s="129"/>
      <c r="DN779" s="129"/>
      <c r="DO779" s="130" t="s">
        <v>18</v>
      </c>
      <c r="DS779" s="129">
        <v>3</v>
      </c>
      <c r="DT779" s="129" t="s">
        <v>1630</v>
      </c>
      <c r="DW779" t="s">
        <v>5561</v>
      </c>
    </row>
    <row r="780" spans="1:127">
      <c r="A780" s="127">
        <v>595</v>
      </c>
      <c r="B780" s="128">
        <v>44763.796527777777</v>
      </c>
      <c r="C780" s="129" t="s">
        <v>52</v>
      </c>
      <c r="D780" s="129">
        <v>0</v>
      </c>
      <c r="E780" s="129">
        <v>0</v>
      </c>
      <c r="F780" s="129">
        <v>0</v>
      </c>
      <c r="G780" s="129" t="s">
        <v>54</v>
      </c>
      <c r="H780" s="129" t="s">
        <v>55</v>
      </c>
      <c r="I780" s="129" t="s">
        <v>55</v>
      </c>
      <c r="J780" s="129" t="s">
        <v>55</v>
      </c>
      <c r="K780" s="129" t="s">
        <v>18</v>
      </c>
      <c r="L780" s="129">
        <v>90</v>
      </c>
      <c r="M780" s="129" t="s">
        <v>173</v>
      </c>
      <c r="N780" s="129">
        <v>0</v>
      </c>
      <c r="O780" s="129" t="s">
        <v>173</v>
      </c>
      <c r="P780" s="129">
        <v>0</v>
      </c>
      <c r="Q780" s="129" t="s">
        <v>173</v>
      </c>
      <c r="R780" s="129">
        <v>0</v>
      </c>
      <c r="S780" s="129">
        <v>2</v>
      </c>
      <c r="T780" s="129" t="s">
        <v>174</v>
      </c>
      <c r="U780" s="129">
        <v>3.6389</v>
      </c>
      <c r="V780" s="129">
        <v>0.65190000000000003</v>
      </c>
      <c r="W780" s="129" t="s">
        <v>2772</v>
      </c>
      <c r="X780" s="129">
        <v>0.33500000000000002</v>
      </c>
      <c r="Y780" s="129">
        <v>39.346800000000002</v>
      </c>
      <c r="Z780" s="129">
        <v>0.35830000000000001</v>
      </c>
      <c r="AA780" s="129" t="s">
        <v>1589</v>
      </c>
      <c r="AB780" s="129">
        <v>1.5599999999999999E-2</v>
      </c>
      <c r="AC780" s="129" t="s">
        <v>179</v>
      </c>
      <c r="AD780" s="129">
        <v>8.9999999999999993E-3</v>
      </c>
      <c r="AE780" s="129" t="s">
        <v>179</v>
      </c>
      <c r="AF780" s="129">
        <v>1.7000000000000001E-2</v>
      </c>
      <c r="AG780" s="129">
        <v>0.18010000000000001</v>
      </c>
      <c r="AH780" s="129">
        <v>8.2000000000000007E-3</v>
      </c>
      <c r="AI780" s="129">
        <v>8.0152999999999999</v>
      </c>
      <c r="AJ780" s="129">
        <v>3.3300000000000003E-2</v>
      </c>
      <c r="AK780" s="129">
        <v>0.70930000000000004</v>
      </c>
      <c r="AL780" s="129">
        <v>8.5000000000000006E-3</v>
      </c>
      <c r="AM780" s="129" t="s">
        <v>1051</v>
      </c>
      <c r="AN780" s="129">
        <v>8.3999999999999995E-3</v>
      </c>
      <c r="AO780" s="129" t="s">
        <v>610</v>
      </c>
      <c r="AP780" s="129">
        <v>4.5999999999999999E-3</v>
      </c>
      <c r="AQ780" s="129">
        <v>0.1275</v>
      </c>
      <c r="AR780" s="129">
        <v>5.3E-3</v>
      </c>
      <c r="AS780" s="129" t="s">
        <v>2773</v>
      </c>
      <c r="AT780" s="129">
        <v>2.5100000000000001E-2</v>
      </c>
      <c r="AU780" s="129" t="s">
        <v>265</v>
      </c>
      <c r="AV780" s="129">
        <v>3.5999999999999999E-3</v>
      </c>
      <c r="AW780" s="129">
        <v>1.0500000000000001E-2</v>
      </c>
      <c r="AX780" s="129">
        <v>1.1000000000000001E-3</v>
      </c>
      <c r="AY780" s="129" t="s">
        <v>210</v>
      </c>
      <c r="AZ780" s="129">
        <v>6.9999999999999999E-4</v>
      </c>
      <c r="BA780" s="129">
        <v>5.8999999999999999E-3</v>
      </c>
      <c r="BB780" s="129">
        <v>6.9999999999999999E-4</v>
      </c>
      <c r="BC780" s="129" t="s">
        <v>285</v>
      </c>
      <c r="BD780" s="129">
        <v>4.0000000000000002E-4</v>
      </c>
      <c r="BE780" s="129" t="s">
        <v>179</v>
      </c>
      <c r="BF780" s="129">
        <v>2.9999999999999997E-4</v>
      </c>
      <c r="BG780" s="129" t="s">
        <v>179</v>
      </c>
      <c r="BH780" s="129">
        <v>1E-4</v>
      </c>
      <c r="BI780" s="129" t="s">
        <v>179</v>
      </c>
      <c r="BJ780" s="129">
        <v>2.0000000000000001E-4</v>
      </c>
      <c r="BK780" s="129">
        <v>1.2500000000000001E-2</v>
      </c>
      <c r="BL780" s="129">
        <v>5.0000000000000001E-4</v>
      </c>
      <c r="BM780" s="129">
        <v>2.8E-3</v>
      </c>
      <c r="BN780" s="129">
        <v>2.9999999999999997E-4</v>
      </c>
      <c r="BO780" s="129" t="s">
        <v>264</v>
      </c>
      <c r="BP780" s="129">
        <v>5.9999999999999995E-4</v>
      </c>
      <c r="BQ780" s="129" t="s">
        <v>179</v>
      </c>
      <c r="BR780" s="129">
        <v>2.9999999999999997E-4</v>
      </c>
      <c r="BS780" s="129" t="s">
        <v>179</v>
      </c>
      <c r="BT780" s="129">
        <v>4.0000000000000002E-4</v>
      </c>
      <c r="BU780" s="129" t="s">
        <v>179</v>
      </c>
      <c r="BV780" s="129">
        <v>6.9999999999999999E-4</v>
      </c>
      <c r="BW780" s="129" t="s">
        <v>18</v>
      </c>
      <c r="BX780" s="129"/>
      <c r="BY780" s="129" t="s">
        <v>179</v>
      </c>
      <c r="BZ780" s="129">
        <v>1.1000000000000001E-3</v>
      </c>
      <c r="CA780" s="129" t="s">
        <v>179</v>
      </c>
      <c r="CB780" s="129">
        <v>8.0000000000000004E-4</v>
      </c>
      <c r="CC780" s="129" t="s">
        <v>179</v>
      </c>
      <c r="CD780" s="129">
        <v>2E-3</v>
      </c>
      <c r="CE780" s="129" t="s">
        <v>179</v>
      </c>
      <c r="CF780" s="129">
        <v>2.3E-3</v>
      </c>
      <c r="CG780" s="129" t="s">
        <v>216</v>
      </c>
      <c r="CH780" s="129">
        <v>1E-4</v>
      </c>
      <c r="CI780" s="129" t="s">
        <v>179</v>
      </c>
      <c r="CJ780" s="129">
        <v>6.8999999999999999E-3</v>
      </c>
      <c r="CK780" s="129" t="s">
        <v>179</v>
      </c>
      <c r="CL780" s="129">
        <v>1.09E-2</v>
      </c>
      <c r="CM780" s="129" t="s">
        <v>179</v>
      </c>
      <c r="CN780" s="129">
        <v>4.1999999999999997E-3</v>
      </c>
      <c r="CO780" s="129" t="s">
        <v>179</v>
      </c>
      <c r="CP780" s="129">
        <v>8.0000000000000004E-4</v>
      </c>
      <c r="CQ780" s="129" t="s">
        <v>179</v>
      </c>
      <c r="CR780" s="129">
        <v>3.0999999999999999E-3</v>
      </c>
      <c r="CS780" s="129" t="s">
        <v>179</v>
      </c>
      <c r="CT780" s="129">
        <v>1.8E-3</v>
      </c>
      <c r="CU780" s="129" t="s">
        <v>18</v>
      </c>
      <c r="CV780" s="129"/>
      <c r="CW780" s="129" t="s">
        <v>18</v>
      </c>
      <c r="CX780" s="129"/>
      <c r="CY780" s="129" t="s">
        <v>179</v>
      </c>
      <c r="CZ780" s="129">
        <v>5.0000000000000001E-4</v>
      </c>
      <c r="DA780" s="129" t="s">
        <v>179</v>
      </c>
      <c r="DB780" s="129">
        <v>5.9999999999999995E-4</v>
      </c>
      <c r="DC780" s="129" t="s">
        <v>179</v>
      </c>
      <c r="DD780" s="129">
        <v>5.0000000000000001E-4</v>
      </c>
      <c r="DE780" s="129" t="s">
        <v>179</v>
      </c>
      <c r="DF780" s="129">
        <v>5.9999999999999995E-4</v>
      </c>
      <c r="DG780" s="129" t="s">
        <v>179</v>
      </c>
      <c r="DH780" s="129">
        <v>4.0000000000000002E-4</v>
      </c>
      <c r="DI780" s="129" t="s">
        <v>179</v>
      </c>
      <c r="DJ780" s="129">
        <v>4.0000000000000002E-4</v>
      </c>
      <c r="DK780" s="129" t="s">
        <v>2771</v>
      </c>
      <c r="DL780" s="129" t="s">
        <v>59</v>
      </c>
      <c r="DM780" s="129"/>
      <c r="DN780" s="129"/>
      <c r="DO780" s="130" t="s">
        <v>18</v>
      </c>
      <c r="DS780" s="129">
        <v>13</v>
      </c>
      <c r="DT780" s="129" t="s">
        <v>5984</v>
      </c>
      <c r="DW780" t="s">
        <v>5562</v>
      </c>
    </row>
    <row r="781" spans="1:127">
      <c r="A781" s="127">
        <v>596</v>
      </c>
      <c r="B781" s="128">
        <v>44763.79791666667</v>
      </c>
      <c r="C781" s="129" t="s">
        <v>52</v>
      </c>
      <c r="D781" s="129">
        <v>0</v>
      </c>
      <c r="E781" s="129">
        <v>0</v>
      </c>
      <c r="F781" s="129">
        <v>0</v>
      </c>
      <c r="G781" s="129" t="s">
        <v>54</v>
      </c>
      <c r="H781" s="129" t="s">
        <v>55</v>
      </c>
      <c r="I781" s="129" t="s">
        <v>55</v>
      </c>
      <c r="J781" s="129" t="s">
        <v>55</v>
      </c>
      <c r="K781" s="129" t="s">
        <v>18</v>
      </c>
      <c r="L781" s="129">
        <v>90</v>
      </c>
      <c r="M781" s="129" t="s">
        <v>173</v>
      </c>
      <c r="N781" s="129">
        <v>0</v>
      </c>
      <c r="O781" s="129" t="s">
        <v>173</v>
      </c>
      <c r="P781" s="129">
        <v>0</v>
      </c>
      <c r="Q781" s="129" t="s">
        <v>173</v>
      </c>
      <c r="R781" s="129">
        <v>0</v>
      </c>
      <c r="S781" s="129">
        <v>2</v>
      </c>
      <c r="T781" s="129" t="s">
        <v>174</v>
      </c>
      <c r="U781" s="129">
        <v>2.0668000000000002</v>
      </c>
      <c r="V781" s="129">
        <v>0.62480000000000002</v>
      </c>
      <c r="W781" s="129" t="s">
        <v>2774</v>
      </c>
      <c r="X781" s="129">
        <v>0.3155</v>
      </c>
      <c r="Y781" s="129">
        <v>34.617600000000003</v>
      </c>
      <c r="Z781" s="129">
        <v>0.33439999999999998</v>
      </c>
      <c r="AA781" s="129" t="s">
        <v>1581</v>
      </c>
      <c r="AB781" s="129">
        <v>1.5900000000000001E-2</v>
      </c>
      <c r="AC781" s="129" t="s">
        <v>741</v>
      </c>
      <c r="AD781" s="129">
        <v>1.0200000000000001E-2</v>
      </c>
      <c r="AE781" s="129" t="s">
        <v>2775</v>
      </c>
      <c r="AF781" s="129">
        <v>1.9900000000000001E-2</v>
      </c>
      <c r="AG781" s="129">
        <v>0.19170000000000001</v>
      </c>
      <c r="AH781" s="129">
        <v>7.9000000000000008E-3</v>
      </c>
      <c r="AI781" s="129">
        <v>7.4058999999999999</v>
      </c>
      <c r="AJ781" s="129">
        <v>3.2099999999999997E-2</v>
      </c>
      <c r="AK781" s="129">
        <v>0.80430000000000001</v>
      </c>
      <c r="AL781" s="129">
        <v>8.6999999999999994E-3</v>
      </c>
      <c r="AM781" s="129" t="s">
        <v>678</v>
      </c>
      <c r="AN781" s="129">
        <v>8.6999999999999994E-3</v>
      </c>
      <c r="AO781" s="129" t="s">
        <v>1215</v>
      </c>
      <c r="AP781" s="129">
        <v>4.1999999999999997E-3</v>
      </c>
      <c r="AQ781" s="129">
        <v>0.10920000000000001</v>
      </c>
      <c r="AR781" s="129">
        <v>5.1000000000000004E-3</v>
      </c>
      <c r="AS781" s="129" t="s">
        <v>2776</v>
      </c>
      <c r="AT781" s="129">
        <v>2.69E-2</v>
      </c>
      <c r="AU781" s="129" t="s">
        <v>248</v>
      </c>
      <c r="AV781" s="129">
        <v>3.8999999999999998E-3</v>
      </c>
      <c r="AW781" s="129">
        <v>1.0500000000000001E-2</v>
      </c>
      <c r="AX781" s="129">
        <v>1.1000000000000001E-3</v>
      </c>
      <c r="AY781" s="129" t="s">
        <v>195</v>
      </c>
      <c r="AZ781" s="129">
        <v>8.0000000000000004E-4</v>
      </c>
      <c r="BA781" s="129">
        <v>6.4999999999999997E-3</v>
      </c>
      <c r="BB781" s="129">
        <v>6.9999999999999999E-4</v>
      </c>
      <c r="BC781" s="129" t="s">
        <v>651</v>
      </c>
      <c r="BD781" s="129">
        <v>5.0000000000000001E-4</v>
      </c>
      <c r="BE781" s="129" t="s">
        <v>247</v>
      </c>
      <c r="BF781" s="129">
        <v>4.0000000000000002E-4</v>
      </c>
      <c r="BG781" s="129" t="s">
        <v>179</v>
      </c>
      <c r="BH781" s="129">
        <v>1E-4</v>
      </c>
      <c r="BI781" s="129" t="s">
        <v>192</v>
      </c>
      <c r="BJ781" s="129">
        <v>2.0000000000000001E-4</v>
      </c>
      <c r="BK781" s="129">
        <v>1.38E-2</v>
      </c>
      <c r="BL781" s="129">
        <v>5.9999999999999995E-4</v>
      </c>
      <c r="BM781" s="129">
        <v>3.3999999999999998E-3</v>
      </c>
      <c r="BN781" s="129">
        <v>2.9999999999999997E-4</v>
      </c>
      <c r="BO781" s="129" t="s">
        <v>1052</v>
      </c>
      <c r="BP781" s="129">
        <v>6.9999999999999999E-4</v>
      </c>
      <c r="BQ781" s="129" t="s">
        <v>179</v>
      </c>
      <c r="BR781" s="129">
        <v>2.9999999999999997E-4</v>
      </c>
      <c r="BS781" s="129" t="s">
        <v>179</v>
      </c>
      <c r="BT781" s="129">
        <v>5.0000000000000001E-4</v>
      </c>
      <c r="BU781" s="129" t="s">
        <v>179</v>
      </c>
      <c r="BV781" s="129">
        <v>6.9999999999999999E-4</v>
      </c>
      <c r="BW781" s="129" t="s">
        <v>18</v>
      </c>
      <c r="BX781" s="129"/>
      <c r="BY781" s="129" t="s">
        <v>18</v>
      </c>
      <c r="BZ781" s="129"/>
      <c r="CA781" s="129" t="s">
        <v>179</v>
      </c>
      <c r="CB781" s="129">
        <v>8.0000000000000004E-4</v>
      </c>
      <c r="CC781" s="129" t="s">
        <v>179</v>
      </c>
      <c r="CD781" s="129">
        <v>2.0999999999999999E-3</v>
      </c>
      <c r="CE781" s="129" t="s">
        <v>179</v>
      </c>
      <c r="CF781" s="129">
        <v>2.3E-3</v>
      </c>
      <c r="CG781" s="129" t="s">
        <v>179</v>
      </c>
      <c r="CH781" s="129">
        <v>1E-4</v>
      </c>
      <c r="CI781" s="129" t="s">
        <v>179</v>
      </c>
      <c r="CJ781" s="129">
        <v>7.7999999999999996E-3</v>
      </c>
      <c r="CK781" s="129" t="s">
        <v>179</v>
      </c>
      <c r="CL781" s="129">
        <v>1.1299999999999999E-2</v>
      </c>
      <c r="CM781" s="129" t="s">
        <v>179</v>
      </c>
      <c r="CN781" s="129">
        <v>6.4000000000000003E-3</v>
      </c>
      <c r="CO781" s="129" t="s">
        <v>179</v>
      </c>
      <c r="CP781" s="129">
        <v>8.0000000000000004E-4</v>
      </c>
      <c r="CQ781" s="129" t="s">
        <v>179</v>
      </c>
      <c r="CR781" s="129">
        <v>3.5999999999999999E-3</v>
      </c>
      <c r="CS781" s="129" t="s">
        <v>179</v>
      </c>
      <c r="CT781" s="129">
        <v>1.9E-3</v>
      </c>
      <c r="CU781" s="129" t="s">
        <v>179</v>
      </c>
      <c r="CV781" s="129">
        <v>8.0000000000000004E-4</v>
      </c>
      <c r="CW781" s="129" t="s">
        <v>18</v>
      </c>
      <c r="CX781" s="129"/>
      <c r="CY781" s="129" t="s">
        <v>179</v>
      </c>
      <c r="CZ781" s="129">
        <v>5.9999999999999995E-4</v>
      </c>
      <c r="DA781" s="129" t="s">
        <v>179</v>
      </c>
      <c r="DB781" s="129">
        <v>5.9999999999999995E-4</v>
      </c>
      <c r="DC781" s="129" t="s">
        <v>179</v>
      </c>
      <c r="DD781" s="129">
        <v>5.9999999999999995E-4</v>
      </c>
      <c r="DE781" s="129" t="s">
        <v>179</v>
      </c>
      <c r="DF781" s="129">
        <v>5.9999999999999995E-4</v>
      </c>
      <c r="DG781" s="129" t="s">
        <v>179</v>
      </c>
      <c r="DH781" s="129">
        <v>4.0000000000000002E-4</v>
      </c>
      <c r="DI781" s="129" t="s">
        <v>179</v>
      </c>
      <c r="DJ781" s="129">
        <v>4.0000000000000002E-4</v>
      </c>
      <c r="DK781" s="129" t="s">
        <v>2771</v>
      </c>
      <c r="DL781" s="129" t="s">
        <v>59</v>
      </c>
      <c r="DM781" s="129"/>
      <c r="DN781" s="129"/>
      <c r="DO781" s="130" t="s">
        <v>18</v>
      </c>
      <c r="DS781" s="129">
        <v>28</v>
      </c>
      <c r="DT781" s="129" t="s">
        <v>919</v>
      </c>
      <c r="DW781" t="s">
        <v>5563</v>
      </c>
    </row>
    <row r="782" spans="1:127">
      <c r="A782" s="127">
        <v>597</v>
      </c>
      <c r="B782" s="128">
        <v>44763.8</v>
      </c>
      <c r="C782" s="129" t="s">
        <v>52</v>
      </c>
      <c r="D782" s="129">
        <v>0</v>
      </c>
      <c r="E782" s="129">
        <v>0</v>
      </c>
      <c r="F782" s="129">
        <v>0</v>
      </c>
      <c r="G782" s="129" t="s">
        <v>54</v>
      </c>
      <c r="H782" s="129" t="s">
        <v>55</v>
      </c>
      <c r="I782" s="129" t="s">
        <v>55</v>
      </c>
      <c r="J782" s="129" t="s">
        <v>55</v>
      </c>
      <c r="K782" s="129" t="s">
        <v>18</v>
      </c>
      <c r="L782" s="129">
        <v>90</v>
      </c>
      <c r="M782" s="129" t="s">
        <v>173</v>
      </c>
      <c r="N782" s="129">
        <v>0</v>
      </c>
      <c r="O782" s="129" t="s">
        <v>173</v>
      </c>
      <c r="P782" s="129">
        <v>0</v>
      </c>
      <c r="Q782" s="129" t="s">
        <v>173</v>
      </c>
      <c r="R782" s="129">
        <v>0</v>
      </c>
      <c r="S782" s="129">
        <v>2</v>
      </c>
      <c r="T782" s="129" t="s">
        <v>174</v>
      </c>
      <c r="U782" s="129">
        <v>4.1387999999999998</v>
      </c>
      <c r="V782" s="129">
        <v>0.65620000000000001</v>
      </c>
      <c r="W782" s="129" t="s">
        <v>2777</v>
      </c>
      <c r="X782" s="129">
        <v>0.32729999999999998</v>
      </c>
      <c r="Y782" s="129">
        <v>38.286099999999998</v>
      </c>
      <c r="Z782" s="129">
        <v>0.35099999999999998</v>
      </c>
      <c r="AA782" s="129" t="s">
        <v>2778</v>
      </c>
      <c r="AB782" s="129">
        <v>1.5599999999999999E-2</v>
      </c>
      <c r="AC782" s="129" t="s">
        <v>179</v>
      </c>
      <c r="AD782" s="129">
        <v>8.6E-3</v>
      </c>
      <c r="AE782" s="129" t="s">
        <v>179</v>
      </c>
      <c r="AF782" s="129">
        <v>1.66E-2</v>
      </c>
      <c r="AG782" s="129">
        <v>0.1186</v>
      </c>
      <c r="AH782" s="129">
        <v>7.1000000000000004E-3</v>
      </c>
      <c r="AI782" s="129">
        <v>7.9977</v>
      </c>
      <c r="AJ782" s="129">
        <v>3.3099999999999997E-2</v>
      </c>
      <c r="AK782" s="129">
        <v>0.70499999999999996</v>
      </c>
      <c r="AL782" s="129">
        <v>8.3000000000000001E-3</v>
      </c>
      <c r="AM782" s="129" t="s">
        <v>260</v>
      </c>
      <c r="AN782" s="129">
        <v>8.5000000000000006E-3</v>
      </c>
      <c r="AO782" s="129" t="s">
        <v>808</v>
      </c>
      <c r="AP782" s="129">
        <v>4.1000000000000003E-3</v>
      </c>
      <c r="AQ782" s="129">
        <v>9.7000000000000003E-2</v>
      </c>
      <c r="AR782" s="129">
        <v>4.7999999999999996E-3</v>
      </c>
      <c r="AS782" s="129" t="s">
        <v>2779</v>
      </c>
      <c r="AT782" s="129">
        <v>2.35E-2</v>
      </c>
      <c r="AU782" s="129" t="s">
        <v>1287</v>
      </c>
      <c r="AV782" s="129">
        <v>3.3E-3</v>
      </c>
      <c r="AW782" s="129">
        <v>1.7999999999999999E-2</v>
      </c>
      <c r="AX782" s="129">
        <v>1.2999999999999999E-3</v>
      </c>
      <c r="AY782" s="129" t="s">
        <v>230</v>
      </c>
      <c r="AZ782" s="129">
        <v>8.0000000000000004E-4</v>
      </c>
      <c r="BA782" s="129">
        <v>6.7000000000000002E-3</v>
      </c>
      <c r="BB782" s="129">
        <v>6.9999999999999999E-4</v>
      </c>
      <c r="BC782" s="129" t="s">
        <v>211</v>
      </c>
      <c r="BD782" s="129">
        <v>4.0000000000000002E-4</v>
      </c>
      <c r="BE782" s="129" t="s">
        <v>179</v>
      </c>
      <c r="BF782" s="129">
        <v>2.9999999999999997E-4</v>
      </c>
      <c r="BG782" s="129" t="s">
        <v>179</v>
      </c>
      <c r="BH782" s="129">
        <v>1E-4</v>
      </c>
      <c r="BI782" s="129" t="s">
        <v>179</v>
      </c>
      <c r="BJ782" s="129">
        <v>2.0000000000000001E-4</v>
      </c>
      <c r="BK782" s="129">
        <v>1.26E-2</v>
      </c>
      <c r="BL782" s="129">
        <v>5.0000000000000001E-4</v>
      </c>
      <c r="BM782" s="129">
        <v>2.8999999999999998E-3</v>
      </c>
      <c r="BN782" s="129">
        <v>2.9999999999999997E-4</v>
      </c>
      <c r="BO782" s="129" t="s">
        <v>789</v>
      </c>
      <c r="BP782" s="129">
        <v>5.9999999999999995E-4</v>
      </c>
      <c r="BQ782" s="129" t="s">
        <v>179</v>
      </c>
      <c r="BR782" s="129">
        <v>2.9999999999999997E-4</v>
      </c>
      <c r="BS782" s="129" t="s">
        <v>179</v>
      </c>
      <c r="BT782" s="129">
        <v>4.0000000000000002E-4</v>
      </c>
      <c r="BU782" s="129" t="s">
        <v>179</v>
      </c>
      <c r="BV782" s="129">
        <v>6.9999999999999999E-4</v>
      </c>
      <c r="BW782" s="129" t="s">
        <v>179</v>
      </c>
      <c r="BX782" s="129">
        <v>8.9999999999999998E-4</v>
      </c>
      <c r="BY782" s="129" t="s">
        <v>18</v>
      </c>
      <c r="BZ782" s="129"/>
      <c r="CA782" s="129" t="s">
        <v>179</v>
      </c>
      <c r="CB782" s="129">
        <v>8.0000000000000004E-4</v>
      </c>
      <c r="CC782" s="129" t="s">
        <v>179</v>
      </c>
      <c r="CD782" s="129">
        <v>2E-3</v>
      </c>
      <c r="CE782" s="129" t="s">
        <v>179</v>
      </c>
      <c r="CF782" s="129">
        <v>2.3E-3</v>
      </c>
      <c r="CG782" s="129" t="s">
        <v>179</v>
      </c>
      <c r="CH782" s="129">
        <v>1E-4</v>
      </c>
      <c r="CI782" s="129" t="s">
        <v>179</v>
      </c>
      <c r="CJ782" s="129">
        <v>7.1999999999999998E-3</v>
      </c>
      <c r="CK782" s="129" t="s">
        <v>179</v>
      </c>
      <c r="CL782" s="129">
        <v>1.0800000000000001E-2</v>
      </c>
      <c r="CM782" s="129" t="s">
        <v>179</v>
      </c>
      <c r="CN782" s="129">
        <v>4.5999999999999999E-3</v>
      </c>
      <c r="CO782" s="129" t="s">
        <v>179</v>
      </c>
      <c r="CP782" s="129">
        <v>8.9999999999999998E-4</v>
      </c>
      <c r="CQ782" s="129" t="s">
        <v>179</v>
      </c>
      <c r="CR782" s="129">
        <v>3.2000000000000002E-3</v>
      </c>
      <c r="CS782" s="129" t="s">
        <v>179</v>
      </c>
      <c r="CT782" s="129">
        <v>1.8E-3</v>
      </c>
      <c r="CU782" s="129" t="s">
        <v>179</v>
      </c>
      <c r="CV782" s="129">
        <v>8.0000000000000004E-4</v>
      </c>
      <c r="CW782" s="129" t="s">
        <v>18</v>
      </c>
      <c r="CX782" s="129"/>
      <c r="CY782" s="129" t="s">
        <v>179</v>
      </c>
      <c r="CZ782" s="129">
        <v>5.0000000000000001E-4</v>
      </c>
      <c r="DA782" s="129" t="s">
        <v>179</v>
      </c>
      <c r="DB782" s="129">
        <v>5.9999999999999995E-4</v>
      </c>
      <c r="DC782" s="129" t="s">
        <v>179</v>
      </c>
      <c r="DD782" s="129">
        <v>5.0000000000000001E-4</v>
      </c>
      <c r="DE782" s="129" t="s">
        <v>179</v>
      </c>
      <c r="DF782" s="129">
        <v>5.9999999999999995E-4</v>
      </c>
      <c r="DG782" s="129" t="s">
        <v>179</v>
      </c>
      <c r="DH782" s="129">
        <v>4.0000000000000002E-4</v>
      </c>
      <c r="DI782" s="129" t="s">
        <v>179</v>
      </c>
      <c r="DJ782" s="129">
        <v>4.0000000000000002E-4</v>
      </c>
      <c r="DK782" s="129" t="s">
        <v>2771</v>
      </c>
      <c r="DL782" s="129" t="s">
        <v>59</v>
      </c>
      <c r="DM782" s="129"/>
      <c r="DN782" s="129"/>
      <c r="DO782" s="130" t="s">
        <v>18</v>
      </c>
      <c r="DS782" s="129">
        <v>45</v>
      </c>
      <c r="DT782" s="129" t="s">
        <v>1613</v>
      </c>
      <c r="DW782" t="s">
        <v>5564</v>
      </c>
    </row>
    <row r="783" spans="1:127">
      <c r="A783" s="127">
        <v>598</v>
      </c>
      <c r="B783" s="128">
        <v>44763.801388888889</v>
      </c>
      <c r="C783" s="129" t="s">
        <v>52</v>
      </c>
      <c r="D783" s="129">
        <v>0</v>
      </c>
      <c r="E783" s="129">
        <v>0</v>
      </c>
      <c r="F783" s="129">
        <v>0</v>
      </c>
      <c r="G783" s="129" t="s">
        <v>54</v>
      </c>
      <c r="H783" s="129" t="s">
        <v>55</v>
      </c>
      <c r="I783" s="129" t="s">
        <v>55</v>
      </c>
      <c r="J783" s="129" t="s">
        <v>55</v>
      </c>
      <c r="K783" s="129" t="s">
        <v>18</v>
      </c>
      <c r="L783" s="129">
        <v>90</v>
      </c>
      <c r="M783" s="129" t="s">
        <v>173</v>
      </c>
      <c r="N783" s="129">
        <v>0</v>
      </c>
      <c r="O783" s="129" t="s">
        <v>173</v>
      </c>
      <c r="P783" s="129">
        <v>0</v>
      </c>
      <c r="Q783" s="129" t="s">
        <v>173</v>
      </c>
      <c r="R783" s="129">
        <v>0</v>
      </c>
      <c r="S783" s="129">
        <v>2</v>
      </c>
      <c r="T783" s="129" t="s">
        <v>174</v>
      </c>
      <c r="U783" s="129">
        <v>2.7002999999999999</v>
      </c>
      <c r="V783" s="129">
        <v>0.65700000000000003</v>
      </c>
      <c r="W783" s="129" t="s">
        <v>2780</v>
      </c>
      <c r="X783" s="129">
        <v>0.33150000000000002</v>
      </c>
      <c r="Y783" s="129">
        <v>37.4465</v>
      </c>
      <c r="Z783" s="129">
        <v>0.35060000000000002</v>
      </c>
      <c r="AA783" s="129" t="s">
        <v>2781</v>
      </c>
      <c r="AB783" s="129">
        <v>1.66E-2</v>
      </c>
      <c r="AC783" s="129" t="s">
        <v>179</v>
      </c>
      <c r="AD783" s="129">
        <v>9.4999999999999998E-3</v>
      </c>
      <c r="AE783" s="129" t="s">
        <v>707</v>
      </c>
      <c r="AF783" s="129">
        <v>1.89E-2</v>
      </c>
      <c r="AG783" s="129">
        <v>0.22239999999999999</v>
      </c>
      <c r="AH783" s="129">
        <v>8.6E-3</v>
      </c>
      <c r="AI783" s="129">
        <v>8.4892000000000003</v>
      </c>
      <c r="AJ783" s="129">
        <v>3.4599999999999999E-2</v>
      </c>
      <c r="AK783" s="129">
        <v>0.71819999999999995</v>
      </c>
      <c r="AL783" s="129">
        <v>8.5000000000000006E-3</v>
      </c>
      <c r="AM783" s="129" t="s">
        <v>674</v>
      </c>
      <c r="AN783" s="129">
        <v>8.8000000000000005E-3</v>
      </c>
      <c r="AO783" s="129" t="s">
        <v>1153</v>
      </c>
      <c r="AP783" s="129">
        <v>4.5999999999999999E-3</v>
      </c>
      <c r="AQ783" s="129">
        <v>0.1137</v>
      </c>
      <c r="AR783" s="129">
        <v>5.1999999999999998E-3</v>
      </c>
      <c r="AS783" s="129" t="s">
        <v>2782</v>
      </c>
      <c r="AT783" s="129">
        <v>2.75E-2</v>
      </c>
      <c r="AU783" s="129" t="s">
        <v>2054</v>
      </c>
      <c r="AV783" s="129">
        <v>4.0000000000000001E-3</v>
      </c>
      <c r="AW783" s="129">
        <v>8.8000000000000005E-3</v>
      </c>
      <c r="AX783" s="129">
        <v>1.1000000000000001E-3</v>
      </c>
      <c r="AY783" s="129" t="s">
        <v>209</v>
      </c>
      <c r="AZ783" s="129">
        <v>8.0000000000000004E-4</v>
      </c>
      <c r="BA783" s="129">
        <v>6.7000000000000002E-3</v>
      </c>
      <c r="BB783" s="129">
        <v>6.9999999999999999E-4</v>
      </c>
      <c r="BC783" s="129" t="s">
        <v>304</v>
      </c>
      <c r="BD783" s="129">
        <v>5.0000000000000001E-4</v>
      </c>
      <c r="BE783" s="129" t="s">
        <v>212</v>
      </c>
      <c r="BF783" s="129">
        <v>4.0000000000000002E-4</v>
      </c>
      <c r="BG783" s="129" t="s">
        <v>179</v>
      </c>
      <c r="BH783" s="129">
        <v>1E-4</v>
      </c>
      <c r="BI783" s="129" t="s">
        <v>247</v>
      </c>
      <c r="BJ783" s="129">
        <v>2.0000000000000001E-4</v>
      </c>
      <c r="BK783" s="129">
        <v>1.3599999999999999E-2</v>
      </c>
      <c r="BL783" s="129">
        <v>5.9999999999999995E-4</v>
      </c>
      <c r="BM783" s="129">
        <v>3.0999999999999999E-3</v>
      </c>
      <c r="BN783" s="129">
        <v>2.9999999999999997E-4</v>
      </c>
      <c r="BO783" s="129" t="s">
        <v>297</v>
      </c>
      <c r="BP783" s="129">
        <v>5.9999999999999995E-4</v>
      </c>
      <c r="BQ783" s="129" t="s">
        <v>179</v>
      </c>
      <c r="BR783" s="129">
        <v>2.9999999999999997E-4</v>
      </c>
      <c r="BS783" s="129" t="s">
        <v>179</v>
      </c>
      <c r="BT783" s="129">
        <v>4.0000000000000002E-4</v>
      </c>
      <c r="BU783" s="129" t="s">
        <v>179</v>
      </c>
      <c r="BV783" s="129">
        <v>6.9999999999999999E-4</v>
      </c>
      <c r="BW783" s="129" t="s">
        <v>18</v>
      </c>
      <c r="BX783" s="129"/>
      <c r="BY783" s="129" t="s">
        <v>18</v>
      </c>
      <c r="BZ783" s="129"/>
      <c r="CA783" s="129" t="s">
        <v>247</v>
      </c>
      <c r="CB783" s="129">
        <v>8.0000000000000004E-4</v>
      </c>
      <c r="CC783" s="129" t="s">
        <v>179</v>
      </c>
      <c r="CD783" s="129">
        <v>2E-3</v>
      </c>
      <c r="CE783" s="129" t="s">
        <v>179</v>
      </c>
      <c r="CF783" s="129">
        <v>2.3E-3</v>
      </c>
      <c r="CG783" s="129" t="s">
        <v>179</v>
      </c>
      <c r="CH783" s="129">
        <v>1E-4</v>
      </c>
      <c r="CI783" s="129" t="s">
        <v>179</v>
      </c>
      <c r="CJ783" s="129">
        <v>7.0000000000000001E-3</v>
      </c>
      <c r="CK783" s="129" t="s">
        <v>179</v>
      </c>
      <c r="CL783" s="129">
        <v>1.09E-2</v>
      </c>
      <c r="CM783" s="129" t="s">
        <v>179</v>
      </c>
      <c r="CN783" s="129">
        <v>5.1000000000000004E-3</v>
      </c>
      <c r="CO783" s="129" t="s">
        <v>179</v>
      </c>
      <c r="CP783" s="129">
        <v>8.9999999999999998E-4</v>
      </c>
      <c r="CQ783" s="129" t="s">
        <v>179</v>
      </c>
      <c r="CR783" s="129">
        <v>3.3E-3</v>
      </c>
      <c r="CS783" s="129" t="s">
        <v>179</v>
      </c>
      <c r="CT783" s="129">
        <v>1.9E-3</v>
      </c>
      <c r="CU783" s="129" t="s">
        <v>179</v>
      </c>
      <c r="CV783" s="129">
        <v>8.9999999999999998E-4</v>
      </c>
      <c r="CW783" s="129" t="s">
        <v>18</v>
      </c>
      <c r="CX783" s="129"/>
      <c r="CY783" s="129" t="s">
        <v>179</v>
      </c>
      <c r="CZ783" s="129">
        <v>5.9999999999999995E-4</v>
      </c>
      <c r="DA783" s="129" t="s">
        <v>179</v>
      </c>
      <c r="DB783" s="129">
        <v>5.9999999999999995E-4</v>
      </c>
      <c r="DC783" s="129" t="s">
        <v>179</v>
      </c>
      <c r="DD783" s="129">
        <v>5.9999999999999995E-4</v>
      </c>
      <c r="DE783" s="129" t="s">
        <v>179</v>
      </c>
      <c r="DF783" s="129">
        <v>5.9999999999999995E-4</v>
      </c>
      <c r="DG783" s="129" t="s">
        <v>179</v>
      </c>
      <c r="DH783" s="129">
        <v>5.0000000000000001E-4</v>
      </c>
      <c r="DI783" s="129" t="s">
        <v>179</v>
      </c>
      <c r="DJ783" s="129">
        <v>4.0000000000000002E-4</v>
      </c>
      <c r="DK783" s="129" t="s">
        <v>2771</v>
      </c>
      <c r="DL783" s="129" t="s">
        <v>59</v>
      </c>
      <c r="DM783" s="129"/>
      <c r="DN783" s="129"/>
      <c r="DO783" s="130" t="s">
        <v>18</v>
      </c>
      <c r="DS783" s="129">
        <v>61</v>
      </c>
      <c r="DT783" s="129" t="s">
        <v>1752</v>
      </c>
      <c r="DW783" t="s">
        <v>5565</v>
      </c>
    </row>
    <row r="784" spans="1:127">
      <c r="A784" s="127">
        <v>599</v>
      </c>
      <c r="B784" s="128">
        <v>44763.803472222222</v>
      </c>
      <c r="C784" s="129" t="s">
        <v>52</v>
      </c>
      <c r="D784" s="129">
        <v>0</v>
      </c>
      <c r="E784" s="129">
        <v>0</v>
      </c>
      <c r="F784" s="129">
        <v>0</v>
      </c>
      <c r="G784" s="129" t="s">
        <v>54</v>
      </c>
      <c r="H784" s="129" t="s">
        <v>55</v>
      </c>
      <c r="I784" s="129" t="s">
        <v>55</v>
      </c>
      <c r="J784" s="129" t="s">
        <v>55</v>
      </c>
      <c r="K784" s="129" t="s">
        <v>18</v>
      </c>
      <c r="L784" s="129">
        <v>90</v>
      </c>
      <c r="M784" s="129" t="s">
        <v>173</v>
      </c>
      <c r="N784" s="129">
        <v>0</v>
      </c>
      <c r="O784" s="129" t="s">
        <v>173</v>
      </c>
      <c r="P784" s="129">
        <v>0</v>
      </c>
      <c r="Q784" s="129" t="s">
        <v>173</v>
      </c>
      <c r="R784" s="129">
        <v>0</v>
      </c>
      <c r="S784" s="129">
        <v>2</v>
      </c>
      <c r="T784" s="129" t="s">
        <v>174</v>
      </c>
      <c r="U784" s="129">
        <v>4.2878999999999996</v>
      </c>
      <c r="V784" s="129">
        <v>0.66669999999999996</v>
      </c>
      <c r="W784" s="129" t="s">
        <v>2783</v>
      </c>
      <c r="X784" s="129">
        <v>0.31259999999999999</v>
      </c>
      <c r="Y784" s="129">
        <v>37.267299999999999</v>
      </c>
      <c r="Z784" s="129">
        <v>0.3483</v>
      </c>
      <c r="AA784" s="129" t="s">
        <v>944</v>
      </c>
      <c r="AB784" s="129">
        <v>1.5599999999999999E-2</v>
      </c>
      <c r="AC784" s="129" t="s">
        <v>179</v>
      </c>
      <c r="AD784" s="129">
        <v>9.1000000000000004E-3</v>
      </c>
      <c r="AE784" s="129" t="s">
        <v>179</v>
      </c>
      <c r="AF784" s="129">
        <v>1.7999999999999999E-2</v>
      </c>
      <c r="AG784" s="129">
        <v>0.15809999999999999</v>
      </c>
      <c r="AH784" s="129">
        <v>7.7000000000000002E-3</v>
      </c>
      <c r="AI784" s="129">
        <v>7.6382000000000003</v>
      </c>
      <c r="AJ784" s="129">
        <v>3.2500000000000001E-2</v>
      </c>
      <c r="AK784" s="129">
        <v>0.72619999999999996</v>
      </c>
      <c r="AL784" s="129">
        <v>8.5000000000000006E-3</v>
      </c>
      <c r="AM784" s="129" t="s">
        <v>490</v>
      </c>
      <c r="AN784" s="129">
        <v>8.0999999999999996E-3</v>
      </c>
      <c r="AO784" s="129" t="s">
        <v>1934</v>
      </c>
      <c r="AP784" s="129">
        <v>4.4999999999999997E-3</v>
      </c>
      <c r="AQ784" s="129">
        <v>0.31609999999999999</v>
      </c>
      <c r="AR784" s="129">
        <v>8.0999999999999996E-3</v>
      </c>
      <c r="AS784" s="129" t="s">
        <v>2784</v>
      </c>
      <c r="AT784" s="129">
        <v>2.6700000000000002E-2</v>
      </c>
      <c r="AU784" s="129" t="s">
        <v>419</v>
      </c>
      <c r="AV784" s="129">
        <v>3.8E-3</v>
      </c>
      <c r="AW784" s="129">
        <v>1.6199999999999999E-2</v>
      </c>
      <c r="AX784" s="129">
        <v>1.2999999999999999E-3</v>
      </c>
      <c r="AY784" s="129" t="s">
        <v>650</v>
      </c>
      <c r="AZ784" s="129">
        <v>8.0000000000000004E-4</v>
      </c>
      <c r="BA784" s="129">
        <v>6.6E-3</v>
      </c>
      <c r="BB784" s="129">
        <v>6.9999999999999999E-4</v>
      </c>
      <c r="BC784" s="129" t="s">
        <v>245</v>
      </c>
      <c r="BD784" s="129">
        <v>5.0000000000000001E-4</v>
      </c>
      <c r="BE784" s="129" t="s">
        <v>179</v>
      </c>
      <c r="BF784" s="129">
        <v>2.9999999999999997E-4</v>
      </c>
      <c r="BG784" s="129" t="s">
        <v>179</v>
      </c>
      <c r="BH784" s="129">
        <v>1E-4</v>
      </c>
      <c r="BI784" s="129" t="s">
        <v>516</v>
      </c>
      <c r="BJ784" s="129">
        <v>2.0000000000000001E-4</v>
      </c>
      <c r="BK784" s="129">
        <v>1.26E-2</v>
      </c>
      <c r="BL784" s="129">
        <v>5.0000000000000001E-4</v>
      </c>
      <c r="BM784" s="129">
        <v>3.0999999999999999E-3</v>
      </c>
      <c r="BN784" s="129">
        <v>2.9999999999999997E-4</v>
      </c>
      <c r="BO784" s="129" t="s">
        <v>264</v>
      </c>
      <c r="BP784" s="129">
        <v>5.9999999999999995E-4</v>
      </c>
      <c r="BQ784" s="129" t="s">
        <v>179</v>
      </c>
      <c r="BR784" s="129">
        <v>2.9999999999999997E-4</v>
      </c>
      <c r="BS784" s="129" t="s">
        <v>179</v>
      </c>
      <c r="BT784" s="129">
        <v>4.0000000000000002E-4</v>
      </c>
      <c r="BU784" s="129" t="s">
        <v>179</v>
      </c>
      <c r="BV784" s="129">
        <v>6.9999999999999999E-4</v>
      </c>
      <c r="BW784" s="129" t="s">
        <v>18</v>
      </c>
      <c r="BX784" s="129"/>
      <c r="BY784" s="129" t="s">
        <v>179</v>
      </c>
      <c r="BZ784" s="129">
        <v>1.1000000000000001E-3</v>
      </c>
      <c r="CA784" s="129" t="s">
        <v>179</v>
      </c>
      <c r="CB784" s="129">
        <v>8.0000000000000004E-4</v>
      </c>
      <c r="CC784" s="129" t="s">
        <v>179</v>
      </c>
      <c r="CD784" s="129">
        <v>2.0999999999999999E-3</v>
      </c>
      <c r="CE784" s="129" t="s">
        <v>179</v>
      </c>
      <c r="CF784" s="129">
        <v>2.3E-3</v>
      </c>
      <c r="CG784" s="129" t="s">
        <v>216</v>
      </c>
      <c r="CH784" s="129">
        <v>1E-4</v>
      </c>
      <c r="CI784" s="129" t="s">
        <v>179</v>
      </c>
      <c r="CJ784" s="129">
        <v>7.6E-3</v>
      </c>
      <c r="CK784" s="129" t="s">
        <v>179</v>
      </c>
      <c r="CL784" s="129">
        <v>1.12E-2</v>
      </c>
      <c r="CM784" s="129" t="s">
        <v>179</v>
      </c>
      <c r="CN784" s="129">
        <v>4.7999999999999996E-3</v>
      </c>
      <c r="CO784" s="129" t="s">
        <v>179</v>
      </c>
      <c r="CP784" s="129">
        <v>8.9999999999999998E-4</v>
      </c>
      <c r="CQ784" s="129" t="s">
        <v>179</v>
      </c>
      <c r="CR784" s="129">
        <v>3.5000000000000001E-3</v>
      </c>
      <c r="CS784" s="129" t="s">
        <v>179</v>
      </c>
      <c r="CT784" s="129">
        <v>1.9E-3</v>
      </c>
      <c r="CU784" s="129" t="s">
        <v>179</v>
      </c>
      <c r="CV784" s="129">
        <v>8.9999999999999998E-4</v>
      </c>
      <c r="CW784" s="129" t="s">
        <v>18</v>
      </c>
      <c r="CX784" s="129"/>
      <c r="CY784" s="129" t="s">
        <v>179</v>
      </c>
      <c r="CZ784" s="129">
        <v>5.9999999999999995E-4</v>
      </c>
      <c r="DA784" s="129" t="s">
        <v>179</v>
      </c>
      <c r="DB784" s="129">
        <v>5.9999999999999995E-4</v>
      </c>
      <c r="DC784" s="129" t="s">
        <v>247</v>
      </c>
      <c r="DD784" s="129">
        <v>5.9999999999999995E-4</v>
      </c>
      <c r="DE784" s="129" t="s">
        <v>179</v>
      </c>
      <c r="DF784" s="129">
        <v>5.9999999999999995E-4</v>
      </c>
      <c r="DG784" s="129" t="s">
        <v>212</v>
      </c>
      <c r="DH784" s="129">
        <v>4.0000000000000002E-4</v>
      </c>
      <c r="DI784" s="129" t="s">
        <v>179</v>
      </c>
      <c r="DJ784" s="129">
        <v>4.0000000000000002E-4</v>
      </c>
      <c r="DK784" s="129" t="s">
        <v>2771</v>
      </c>
      <c r="DL784" s="129" t="s">
        <v>59</v>
      </c>
      <c r="DM784" s="129"/>
      <c r="DN784" s="129"/>
      <c r="DO784" s="130" t="s">
        <v>18</v>
      </c>
      <c r="DS784" s="129">
        <v>84</v>
      </c>
      <c r="DT784" s="129" t="s">
        <v>901</v>
      </c>
      <c r="DW784" t="s">
        <v>5566</v>
      </c>
    </row>
    <row r="785" spans="1:127">
      <c r="A785" s="127">
        <v>600</v>
      </c>
      <c r="B785" s="128">
        <v>44763.808333333334</v>
      </c>
      <c r="C785" s="129" t="s">
        <v>52</v>
      </c>
      <c r="D785" s="129">
        <v>0</v>
      </c>
      <c r="E785" s="129">
        <v>0</v>
      </c>
      <c r="F785" s="129">
        <v>0</v>
      </c>
      <c r="G785" s="129" t="s">
        <v>54</v>
      </c>
      <c r="H785" s="129" t="s">
        <v>55</v>
      </c>
      <c r="I785" s="129" t="s">
        <v>55</v>
      </c>
      <c r="J785" s="129" t="s">
        <v>55</v>
      </c>
      <c r="K785" s="129" t="s">
        <v>18</v>
      </c>
      <c r="L785" s="129">
        <v>90</v>
      </c>
      <c r="M785" s="129" t="s">
        <v>173</v>
      </c>
      <c r="N785" s="129">
        <v>0</v>
      </c>
      <c r="O785" s="129" t="s">
        <v>173</v>
      </c>
      <c r="P785" s="129">
        <v>0</v>
      </c>
      <c r="Q785" s="129" t="s">
        <v>173</v>
      </c>
      <c r="R785" s="129">
        <v>0</v>
      </c>
      <c r="S785" s="129">
        <v>2</v>
      </c>
      <c r="T785" s="129" t="s">
        <v>174</v>
      </c>
      <c r="U785" s="129">
        <v>4.4855999999999998</v>
      </c>
      <c r="V785" s="129">
        <v>0.68969999999999998</v>
      </c>
      <c r="W785" s="129" t="s">
        <v>2785</v>
      </c>
      <c r="X785" s="129">
        <v>0.3322</v>
      </c>
      <c r="Y785" s="129">
        <v>39.581000000000003</v>
      </c>
      <c r="Z785" s="129">
        <v>0.36</v>
      </c>
      <c r="AA785" s="129" t="s">
        <v>1829</v>
      </c>
      <c r="AB785" s="129">
        <v>1.61E-2</v>
      </c>
      <c r="AC785" s="129" t="s">
        <v>179</v>
      </c>
      <c r="AD785" s="129">
        <v>9.4000000000000004E-3</v>
      </c>
      <c r="AE785" s="129" t="s">
        <v>179</v>
      </c>
      <c r="AF785" s="129">
        <v>1.7899999999999999E-2</v>
      </c>
      <c r="AG785" s="129">
        <v>0.1363</v>
      </c>
      <c r="AH785" s="129">
        <v>7.4999999999999997E-3</v>
      </c>
      <c r="AI785" s="129">
        <v>8.2064000000000004</v>
      </c>
      <c r="AJ785" s="129">
        <v>3.3700000000000001E-2</v>
      </c>
      <c r="AK785" s="129">
        <v>0.75409999999999999</v>
      </c>
      <c r="AL785" s="129">
        <v>8.6E-3</v>
      </c>
      <c r="AM785" s="129" t="s">
        <v>2651</v>
      </c>
      <c r="AN785" s="129">
        <v>8.6E-3</v>
      </c>
      <c r="AO785" s="129" t="s">
        <v>748</v>
      </c>
      <c r="AP785" s="129">
        <v>4.4000000000000003E-3</v>
      </c>
      <c r="AQ785" s="129">
        <v>0.1082</v>
      </c>
      <c r="AR785" s="129">
        <v>4.8999999999999998E-3</v>
      </c>
      <c r="AS785" s="129" t="s">
        <v>2786</v>
      </c>
      <c r="AT785" s="129">
        <v>2.5700000000000001E-2</v>
      </c>
      <c r="AU785" s="129" t="s">
        <v>346</v>
      </c>
      <c r="AV785" s="129">
        <v>3.5999999999999999E-3</v>
      </c>
      <c r="AW785" s="129">
        <v>1.2E-2</v>
      </c>
      <c r="AX785" s="129">
        <v>1.1000000000000001E-3</v>
      </c>
      <c r="AY785" s="129" t="s">
        <v>244</v>
      </c>
      <c r="AZ785" s="129">
        <v>8.0000000000000004E-4</v>
      </c>
      <c r="BA785" s="129">
        <v>6.0000000000000001E-3</v>
      </c>
      <c r="BB785" s="129">
        <v>6.9999999999999999E-4</v>
      </c>
      <c r="BC785" s="129" t="s">
        <v>267</v>
      </c>
      <c r="BD785" s="129">
        <v>5.0000000000000001E-4</v>
      </c>
      <c r="BE785" s="129" t="s">
        <v>179</v>
      </c>
      <c r="BF785" s="129">
        <v>2.9999999999999997E-4</v>
      </c>
      <c r="BG785" s="129" t="s">
        <v>179</v>
      </c>
      <c r="BH785" s="129">
        <v>1E-4</v>
      </c>
      <c r="BI785" s="129" t="s">
        <v>179</v>
      </c>
      <c r="BJ785" s="129">
        <v>2.0000000000000001E-4</v>
      </c>
      <c r="BK785" s="129">
        <v>1.2699999999999999E-2</v>
      </c>
      <c r="BL785" s="129">
        <v>5.0000000000000001E-4</v>
      </c>
      <c r="BM785" s="129">
        <v>3.0999999999999999E-3</v>
      </c>
      <c r="BN785" s="129">
        <v>2.9999999999999997E-4</v>
      </c>
      <c r="BO785" s="129" t="s">
        <v>1376</v>
      </c>
      <c r="BP785" s="129">
        <v>5.9999999999999995E-4</v>
      </c>
      <c r="BQ785" s="129" t="s">
        <v>179</v>
      </c>
      <c r="BR785" s="129">
        <v>2.9999999999999997E-4</v>
      </c>
      <c r="BS785" s="129" t="s">
        <v>179</v>
      </c>
      <c r="BT785" s="129">
        <v>4.0000000000000002E-4</v>
      </c>
      <c r="BU785" s="129" t="s">
        <v>179</v>
      </c>
      <c r="BV785" s="129">
        <v>6.9999999999999999E-4</v>
      </c>
      <c r="BW785" s="129" t="s">
        <v>18</v>
      </c>
      <c r="BX785" s="129"/>
      <c r="BY785" s="129" t="s">
        <v>18</v>
      </c>
      <c r="BZ785" s="129"/>
      <c r="CA785" s="129" t="s">
        <v>247</v>
      </c>
      <c r="CB785" s="129">
        <v>8.0000000000000004E-4</v>
      </c>
      <c r="CC785" s="129" t="s">
        <v>179</v>
      </c>
      <c r="CD785" s="129">
        <v>2E-3</v>
      </c>
      <c r="CE785" s="129" t="s">
        <v>179</v>
      </c>
      <c r="CF785" s="129">
        <v>2.3E-3</v>
      </c>
      <c r="CG785" s="129" t="s">
        <v>216</v>
      </c>
      <c r="CH785" s="129">
        <v>1E-4</v>
      </c>
      <c r="CI785" s="129" t="s">
        <v>179</v>
      </c>
      <c r="CJ785" s="129">
        <v>7.0000000000000001E-3</v>
      </c>
      <c r="CK785" s="129" t="s">
        <v>179</v>
      </c>
      <c r="CL785" s="129">
        <v>1.09E-2</v>
      </c>
      <c r="CM785" s="129" t="s">
        <v>179</v>
      </c>
      <c r="CN785" s="129">
        <v>3.8999999999999998E-3</v>
      </c>
      <c r="CO785" s="129" t="s">
        <v>179</v>
      </c>
      <c r="CP785" s="129">
        <v>8.0000000000000004E-4</v>
      </c>
      <c r="CQ785" s="129" t="s">
        <v>179</v>
      </c>
      <c r="CR785" s="129">
        <v>3.3E-3</v>
      </c>
      <c r="CS785" s="129" t="s">
        <v>179</v>
      </c>
      <c r="CT785" s="129">
        <v>1.9E-3</v>
      </c>
      <c r="CU785" s="129" t="s">
        <v>179</v>
      </c>
      <c r="CV785" s="129">
        <v>8.0000000000000004E-4</v>
      </c>
      <c r="CW785" s="129" t="s">
        <v>18</v>
      </c>
      <c r="CX785" s="129"/>
      <c r="CY785" s="129" t="s">
        <v>179</v>
      </c>
      <c r="CZ785" s="129">
        <v>5.0000000000000001E-4</v>
      </c>
      <c r="DA785" s="129" t="s">
        <v>179</v>
      </c>
      <c r="DB785" s="129">
        <v>5.9999999999999995E-4</v>
      </c>
      <c r="DC785" s="129" t="s">
        <v>179</v>
      </c>
      <c r="DD785" s="129">
        <v>5.9999999999999995E-4</v>
      </c>
      <c r="DE785" s="129" t="s">
        <v>179</v>
      </c>
      <c r="DF785" s="129">
        <v>5.9999999999999995E-4</v>
      </c>
      <c r="DG785" s="129" t="s">
        <v>179</v>
      </c>
      <c r="DH785" s="129">
        <v>4.0000000000000002E-4</v>
      </c>
      <c r="DI785" s="129" t="s">
        <v>179</v>
      </c>
      <c r="DJ785" s="129">
        <v>4.0000000000000002E-4</v>
      </c>
      <c r="DK785" s="129" t="s">
        <v>2787</v>
      </c>
      <c r="DL785" s="129" t="s">
        <v>59</v>
      </c>
      <c r="DM785" s="129"/>
      <c r="DN785" s="129"/>
      <c r="DO785" s="130" t="s">
        <v>18</v>
      </c>
      <c r="DS785" s="129">
        <v>3</v>
      </c>
      <c r="DT785" s="129" t="s">
        <v>5984</v>
      </c>
      <c r="DW785" t="s">
        <v>5567</v>
      </c>
    </row>
    <row r="786" spans="1:127">
      <c r="A786" s="127">
        <v>601</v>
      </c>
      <c r="B786" s="128">
        <v>44763.818055555559</v>
      </c>
      <c r="C786" s="129" t="s">
        <v>52</v>
      </c>
      <c r="D786" s="129">
        <v>0</v>
      </c>
      <c r="E786" s="129">
        <v>0</v>
      </c>
      <c r="F786" s="129">
        <v>0</v>
      </c>
      <c r="G786" s="129" t="s">
        <v>54</v>
      </c>
      <c r="H786" s="129" t="s">
        <v>55</v>
      </c>
      <c r="I786" s="129" t="s">
        <v>55</v>
      </c>
      <c r="J786" s="129" t="s">
        <v>55</v>
      </c>
      <c r="K786" s="129" t="s">
        <v>18</v>
      </c>
      <c r="L786" s="129">
        <v>90</v>
      </c>
      <c r="M786" s="129" t="s">
        <v>173</v>
      </c>
      <c r="N786" s="129">
        <v>0</v>
      </c>
      <c r="O786" s="129" t="s">
        <v>173</v>
      </c>
      <c r="P786" s="129">
        <v>0</v>
      </c>
      <c r="Q786" s="129" t="s">
        <v>173</v>
      </c>
      <c r="R786" s="129">
        <v>0</v>
      </c>
      <c r="S786" s="129">
        <v>2</v>
      </c>
      <c r="T786" s="129" t="s">
        <v>174</v>
      </c>
      <c r="U786" s="129">
        <v>4.8246000000000002</v>
      </c>
      <c r="V786" s="129">
        <v>0.6845</v>
      </c>
      <c r="W786" s="129" t="s">
        <v>2788</v>
      </c>
      <c r="X786" s="129">
        <v>0.313</v>
      </c>
      <c r="Y786" s="129">
        <v>38.027700000000003</v>
      </c>
      <c r="Z786" s="129">
        <v>0.3508</v>
      </c>
      <c r="AA786" s="129" t="s">
        <v>239</v>
      </c>
      <c r="AB786" s="129">
        <v>1.5599999999999999E-2</v>
      </c>
      <c r="AC786" s="129" t="s">
        <v>179</v>
      </c>
      <c r="AD786" s="129">
        <v>9.1999999999999998E-3</v>
      </c>
      <c r="AE786" s="129" t="s">
        <v>179</v>
      </c>
      <c r="AF786" s="129">
        <v>1.7000000000000001E-2</v>
      </c>
      <c r="AG786" s="129">
        <v>0.1232</v>
      </c>
      <c r="AH786" s="129">
        <v>7.1999999999999998E-3</v>
      </c>
      <c r="AI786" s="129">
        <v>7.8117000000000001</v>
      </c>
      <c r="AJ786" s="129">
        <v>3.2800000000000003E-2</v>
      </c>
      <c r="AK786" s="129">
        <v>0.7026</v>
      </c>
      <c r="AL786" s="129">
        <v>8.3000000000000001E-3</v>
      </c>
      <c r="AM786" s="129" t="s">
        <v>1234</v>
      </c>
      <c r="AN786" s="129">
        <v>8.0999999999999996E-3</v>
      </c>
      <c r="AO786" s="129" t="s">
        <v>461</v>
      </c>
      <c r="AP786" s="129">
        <v>4.4000000000000003E-3</v>
      </c>
      <c r="AQ786" s="129">
        <v>0.1111</v>
      </c>
      <c r="AR786" s="129">
        <v>5.1000000000000004E-3</v>
      </c>
      <c r="AS786" s="129" t="s">
        <v>2789</v>
      </c>
      <c r="AT786" s="129">
        <v>2.53E-2</v>
      </c>
      <c r="AU786" s="129" t="s">
        <v>418</v>
      </c>
      <c r="AV786" s="129">
        <v>3.5999999999999999E-3</v>
      </c>
      <c r="AW786" s="129">
        <v>1.9800000000000002E-2</v>
      </c>
      <c r="AX786" s="129">
        <v>1.4E-3</v>
      </c>
      <c r="AY786" s="129" t="s">
        <v>301</v>
      </c>
      <c r="AZ786" s="129">
        <v>8.0000000000000004E-4</v>
      </c>
      <c r="BA786" s="129">
        <v>6.1999999999999998E-3</v>
      </c>
      <c r="BB786" s="129">
        <v>6.9999999999999999E-4</v>
      </c>
      <c r="BC786" s="129" t="s">
        <v>391</v>
      </c>
      <c r="BD786" s="129">
        <v>5.0000000000000001E-4</v>
      </c>
      <c r="BE786" s="129" t="s">
        <v>179</v>
      </c>
      <c r="BF786" s="129">
        <v>2.9999999999999997E-4</v>
      </c>
      <c r="BG786" s="129" t="s">
        <v>179</v>
      </c>
      <c r="BH786" s="129">
        <v>1E-4</v>
      </c>
      <c r="BI786" s="129" t="s">
        <v>318</v>
      </c>
      <c r="BJ786" s="129">
        <v>2.0000000000000001E-4</v>
      </c>
      <c r="BK786" s="129">
        <v>1.2200000000000001E-2</v>
      </c>
      <c r="BL786" s="129">
        <v>5.0000000000000001E-4</v>
      </c>
      <c r="BM786" s="129">
        <v>2.7000000000000001E-3</v>
      </c>
      <c r="BN786" s="129">
        <v>2.9999999999999997E-4</v>
      </c>
      <c r="BO786" s="129" t="s">
        <v>410</v>
      </c>
      <c r="BP786" s="129">
        <v>5.9999999999999995E-4</v>
      </c>
      <c r="BQ786" s="129" t="s">
        <v>179</v>
      </c>
      <c r="BR786" s="129">
        <v>2.9999999999999997E-4</v>
      </c>
      <c r="BS786" s="129" t="s">
        <v>179</v>
      </c>
      <c r="BT786" s="129">
        <v>4.0000000000000002E-4</v>
      </c>
      <c r="BU786" s="129" t="s">
        <v>179</v>
      </c>
      <c r="BV786" s="129">
        <v>5.9999999999999995E-4</v>
      </c>
      <c r="BW786" s="129" t="s">
        <v>18</v>
      </c>
      <c r="BX786" s="129"/>
      <c r="BY786" s="129" t="s">
        <v>179</v>
      </c>
      <c r="BZ786" s="129">
        <v>1.1999999999999999E-3</v>
      </c>
      <c r="CA786" s="129" t="s">
        <v>179</v>
      </c>
      <c r="CB786" s="129">
        <v>8.0000000000000004E-4</v>
      </c>
      <c r="CC786" s="129" t="s">
        <v>179</v>
      </c>
      <c r="CD786" s="129">
        <v>2.0999999999999999E-3</v>
      </c>
      <c r="CE786" s="129" t="s">
        <v>179</v>
      </c>
      <c r="CF786" s="129">
        <v>2.2000000000000001E-3</v>
      </c>
      <c r="CG786" s="129" t="s">
        <v>179</v>
      </c>
      <c r="CH786" s="129">
        <v>1E-4</v>
      </c>
      <c r="CI786" s="129" t="s">
        <v>179</v>
      </c>
      <c r="CJ786" s="129">
        <v>7.7999999999999996E-3</v>
      </c>
      <c r="CK786" s="129" t="s">
        <v>179</v>
      </c>
      <c r="CL786" s="129">
        <v>1.15E-2</v>
      </c>
      <c r="CM786" s="129" t="s">
        <v>179</v>
      </c>
      <c r="CN786" s="129">
        <v>4.5999999999999999E-3</v>
      </c>
      <c r="CO786" s="129" t="s">
        <v>179</v>
      </c>
      <c r="CP786" s="129">
        <v>8.0000000000000004E-4</v>
      </c>
      <c r="CQ786" s="129" t="s">
        <v>179</v>
      </c>
      <c r="CR786" s="129">
        <v>3.3E-3</v>
      </c>
      <c r="CS786" s="129" t="s">
        <v>179</v>
      </c>
      <c r="CT786" s="129">
        <v>1.8E-3</v>
      </c>
      <c r="CU786" s="129" t="s">
        <v>18</v>
      </c>
      <c r="CV786" s="129"/>
      <c r="CW786" s="129" t="s">
        <v>18</v>
      </c>
      <c r="CX786" s="129"/>
      <c r="CY786" s="129" t="s">
        <v>179</v>
      </c>
      <c r="CZ786" s="129">
        <v>5.9999999999999995E-4</v>
      </c>
      <c r="DA786" s="129" t="s">
        <v>179</v>
      </c>
      <c r="DB786" s="129">
        <v>5.9999999999999995E-4</v>
      </c>
      <c r="DC786" s="129" t="s">
        <v>179</v>
      </c>
      <c r="DD786" s="129">
        <v>5.9999999999999995E-4</v>
      </c>
      <c r="DE786" s="129" t="s">
        <v>179</v>
      </c>
      <c r="DF786" s="129">
        <v>5.9999999999999995E-4</v>
      </c>
      <c r="DG786" s="129" t="s">
        <v>179</v>
      </c>
      <c r="DH786" s="129">
        <v>4.0000000000000002E-4</v>
      </c>
      <c r="DI786" s="129" t="s">
        <v>179</v>
      </c>
      <c r="DJ786" s="129">
        <v>4.0000000000000002E-4</v>
      </c>
      <c r="DK786" s="129" t="s">
        <v>2787</v>
      </c>
      <c r="DL786" s="129" t="s">
        <v>59</v>
      </c>
      <c r="DM786" s="129"/>
      <c r="DN786" s="129"/>
      <c r="DO786" s="130" t="s">
        <v>18</v>
      </c>
      <c r="DS786" s="129">
        <v>11</v>
      </c>
      <c r="DT786" s="129" t="s">
        <v>5981</v>
      </c>
      <c r="DW786" t="s">
        <v>5568</v>
      </c>
    </row>
    <row r="787" spans="1:127">
      <c r="A787" s="127">
        <v>602</v>
      </c>
      <c r="B787" s="128">
        <v>44763.820138888892</v>
      </c>
      <c r="C787" s="129" t="s">
        <v>52</v>
      </c>
      <c r="D787" s="129">
        <v>0</v>
      </c>
      <c r="E787" s="129">
        <v>0</v>
      </c>
      <c r="F787" s="129">
        <v>0</v>
      </c>
      <c r="G787" s="129" t="s">
        <v>54</v>
      </c>
      <c r="H787" s="129" t="s">
        <v>55</v>
      </c>
      <c r="I787" s="129" t="s">
        <v>55</v>
      </c>
      <c r="J787" s="129" t="s">
        <v>55</v>
      </c>
      <c r="K787" s="129" t="s">
        <v>18</v>
      </c>
      <c r="L787" s="129">
        <v>90</v>
      </c>
      <c r="M787" s="129" t="s">
        <v>173</v>
      </c>
      <c r="N787" s="129">
        <v>0</v>
      </c>
      <c r="O787" s="129" t="s">
        <v>173</v>
      </c>
      <c r="P787" s="129">
        <v>0</v>
      </c>
      <c r="Q787" s="129" t="s">
        <v>173</v>
      </c>
      <c r="R787" s="129">
        <v>0</v>
      </c>
      <c r="S787" s="129">
        <v>2</v>
      </c>
      <c r="T787" s="129" t="s">
        <v>174</v>
      </c>
      <c r="U787" s="129">
        <v>4.7988999999999997</v>
      </c>
      <c r="V787" s="129">
        <v>0.66900000000000004</v>
      </c>
      <c r="W787" s="129" t="s">
        <v>2790</v>
      </c>
      <c r="X787" s="129">
        <v>0.32329999999999998</v>
      </c>
      <c r="Y787" s="129">
        <v>39.069200000000002</v>
      </c>
      <c r="Z787" s="129">
        <v>0.35699999999999998</v>
      </c>
      <c r="AA787" s="129" t="s">
        <v>787</v>
      </c>
      <c r="AB787" s="129">
        <v>1.52E-2</v>
      </c>
      <c r="AC787" s="129" t="s">
        <v>179</v>
      </c>
      <c r="AD787" s="129">
        <v>8.8000000000000005E-3</v>
      </c>
      <c r="AE787" s="129" t="s">
        <v>179</v>
      </c>
      <c r="AF787" s="129">
        <v>1.7399999999999999E-2</v>
      </c>
      <c r="AG787" s="129">
        <v>0.17860000000000001</v>
      </c>
      <c r="AH787" s="129">
        <v>7.7999999999999996E-3</v>
      </c>
      <c r="AI787" s="129">
        <v>7.5393999999999997</v>
      </c>
      <c r="AJ787" s="129">
        <v>3.2199999999999999E-2</v>
      </c>
      <c r="AK787" s="129">
        <v>0.73609999999999998</v>
      </c>
      <c r="AL787" s="129">
        <v>8.3999999999999995E-3</v>
      </c>
      <c r="AM787" s="129" t="s">
        <v>1052</v>
      </c>
      <c r="AN787" s="129">
        <v>8.3000000000000001E-3</v>
      </c>
      <c r="AO787" s="129" t="s">
        <v>1658</v>
      </c>
      <c r="AP787" s="129">
        <v>4.3E-3</v>
      </c>
      <c r="AQ787" s="129">
        <v>0.1162</v>
      </c>
      <c r="AR787" s="129">
        <v>5.1000000000000004E-3</v>
      </c>
      <c r="AS787" s="129" t="s">
        <v>2791</v>
      </c>
      <c r="AT787" s="129">
        <v>2.5700000000000001E-2</v>
      </c>
      <c r="AU787" s="129" t="s">
        <v>650</v>
      </c>
      <c r="AV787" s="129">
        <v>3.7000000000000002E-3</v>
      </c>
      <c r="AW787" s="129">
        <v>9.1999999999999998E-3</v>
      </c>
      <c r="AX787" s="129">
        <v>1E-3</v>
      </c>
      <c r="AY787" s="129" t="s">
        <v>465</v>
      </c>
      <c r="AZ787" s="129">
        <v>6.9999999999999999E-4</v>
      </c>
      <c r="BA787" s="129">
        <v>6.4000000000000003E-3</v>
      </c>
      <c r="BB787" s="129">
        <v>6.9999999999999999E-4</v>
      </c>
      <c r="BC787" s="129" t="s">
        <v>245</v>
      </c>
      <c r="BD787" s="129">
        <v>5.0000000000000001E-4</v>
      </c>
      <c r="BE787" s="129" t="s">
        <v>179</v>
      </c>
      <c r="BF787" s="129">
        <v>2.9999999999999997E-4</v>
      </c>
      <c r="BG787" s="129" t="s">
        <v>179</v>
      </c>
      <c r="BH787" s="129">
        <v>1E-4</v>
      </c>
      <c r="BI787" s="129" t="s">
        <v>318</v>
      </c>
      <c r="BJ787" s="129">
        <v>2.0000000000000001E-4</v>
      </c>
      <c r="BK787" s="129">
        <v>1.17E-2</v>
      </c>
      <c r="BL787" s="129">
        <v>5.0000000000000001E-4</v>
      </c>
      <c r="BM787" s="129">
        <v>2.7000000000000001E-3</v>
      </c>
      <c r="BN787" s="129">
        <v>2.9999999999999997E-4</v>
      </c>
      <c r="BO787" s="129" t="s">
        <v>490</v>
      </c>
      <c r="BP787" s="129">
        <v>5.9999999999999995E-4</v>
      </c>
      <c r="BQ787" s="129" t="s">
        <v>179</v>
      </c>
      <c r="BR787" s="129">
        <v>2.9999999999999997E-4</v>
      </c>
      <c r="BS787" s="129" t="s">
        <v>179</v>
      </c>
      <c r="BT787" s="129">
        <v>4.0000000000000002E-4</v>
      </c>
      <c r="BU787" s="129" t="s">
        <v>179</v>
      </c>
      <c r="BV787" s="129">
        <v>5.9999999999999995E-4</v>
      </c>
      <c r="BW787" s="129" t="s">
        <v>18</v>
      </c>
      <c r="BX787" s="129"/>
      <c r="BY787" s="129" t="s">
        <v>18</v>
      </c>
      <c r="BZ787" s="129"/>
      <c r="CA787" s="129" t="s">
        <v>247</v>
      </c>
      <c r="CB787" s="129">
        <v>8.0000000000000004E-4</v>
      </c>
      <c r="CC787" s="129" t="s">
        <v>332</v>
      </c>
      <c r="CD787" s="129">
        <v>2.0999999999999999E-3</v>
      </c>
      <c r="CE787" s="129" t="s">
        <v>179</v>
      </c>
      <c r="CF787" s="129">
        <v>2.2000000000000001E-3</v>
      </c>
      <c r="CG787" s="129" t="s">
        <v>179</v>
      </c>
      <c r="CH787" s="129">
        <v>1E-4</v>
      </c>
      <c r="CI787" s="129" t="s">
        <v>179</v>
      </c>
      <c r="CJ787" s="129">
        <v>7.4999999999999997E-3</v>
      </c>
      <c r="CK787" s="129" t="s">
        <v>179</v>
      </c>
      <c r="CL787" s="129">
        <v>1.12E-2</v>
      </c>
      <c r="CM787" s="129" t="s">
        <v>179</v>
      </c>
      <c r="CN787" s="129">
        <v>4.1999999999999997E-3</v>
      </c>
      <c r="CO787" s="129" t="s">
        <v>179</v>
      </c>
      <c r="CP787" s="129">
        <v>8.0000000000000004E-4</v>
      </c>
      <c r="CQ787" s="129" t="s">
        <v>179</v>
      </c>
      <c r="CR787" s="129">
        <v>3.3999999999999998E-3</v>
      </c>
      <c r="CS787" s="129" t="s">
        <v>179</v>
      </c>
      <c r="CT787" s="129">
        <v>1.9E-3</v>
      </c>
      <c r="CU787" s="129" t="s">
        <v>18</v>
      </c>
      <c r="CV787" s="129"/>
      <c r="CW787" s="129" t="s">
        <v>18</v>
      </c>
      <c r="CX787" s="129"/>
      <c r="CY787" s="129" t="s">
        <v>179</v>
      </c>
      <c r="CZ787" s="129">
        <v>5.9999999999999995E-4</v>
      </c>
      <c r="DA787" s="129" t="s">
        <v>179</v>
      </c>
      <c r="DB787" s="129">
        <v>5.9999999999999995E-4</v>
      </c>
      <c r="DC787" s="129" t="s">
        <v>179</v>
      </c>
      <c r="DD787" s="129">
        <v>5.9999999999999995E-4</v>
      </c>
      <c r="DE787" s="129" t="s">
        <v>179</v>
      </c>
      <c r="DF787" s="129">
        <v>5.9999999999999995E-4</v>
      </c>
      <c r="DG787" s="129" t="s">
        <v>179</v>
      </c>
      <c r="DH787" s="129">
        <v>4.0000000000000002E-4</v>
      </c>
      <c r="DI787" s="129" t="s">
        <v>179</v>
      </c>
      <c r="DJ787" s="129">
        <v>2.9999999999999997E-4</v>
      </c>
      <c r="DK787" s="129" t="s">
        <v>2787</v>
      </c>
      <c r="DL787" s="129" t="s">
        <v>59</v>
      </c>
      <c r="DM787" s="129"/>
      <c r="DN787" s="129"/>
      <c r="DO787" s="130" t="s">
        <v>18</v>
      </c>
      <c r="DS787" s="129">
        <v>39</v>
      </c>
      <c r="DT787" s="129" t="s">
        <v>1752</v>
      </c>
      <c r="DW787" t="s">
        <v>5569</v>
      </c>
    </row>
    <row r="788" spans="1:127">
      <c r="A788" s="127">
        <v>603</v>
      </c>
      <c r="B788" s="128">
        <v>44763.823611111111</v>
      </c>
      <c r="C788" s="129" t="s">
        <v>52</v>
      </c>
      <c r="D788" s="129">
        <v>0</v>
      </c>
      <c r="E788" s="129">
        <v>0</v>
      </c>
      <c r="F788" s="129">
        <v>0</v>
      </c>
      <c r="G788" s="129" t="s">
        <v>54</v>
      </c>
      <c r="H788" s="129" t="s">
        <v>55</v>
      </c>
      <c r="I788" s="129" t="s">
        <v>55</v>
      </c>
      <c r="J788" s="129" t="s">
        <v>55</v>
      </c>
      <c r="K788" s="129" t="s">
        <v>18</v>
      </c>
      <c r="L788" s="129">
        <v>90</v>
      </c>
      <c r="M788" s="129" t="s">
        <v>173</v>
      </c>
      <c r="N788" s="129">
        <v>0</v>
      </c>
      <c r="O788" s="129" t="s">
        <v>173</v>
      </c>
      <c r="P788" s="129">
        <v>0</v>
      </c>
      <c r="Q788" s="129" t="s">
        <v>173</v>
      </c>
      <c r="R788" s="129">
        <v>0</v>
      </c>
      <c r="S788" s="129">
        <v>2</v>
      </c>
      <c r="T788" s="129" t="s">
        <v>174</v>
      </c>
      <c r="U788" s="129">
        <v>3.8559999999999999</v>
      </c>
      <c r="V788" s="129">
        <v>0.6825</v>
      </c>
      <c r="W788" s="129" t="s">
        <v>2792</v>
      </c>
      <c r="X788" s="129">
        <v>0.32050000000000001</v>
      </c>
      <c r="Y788" s="129">
        <v>38.741599999999998</v>
      </c>
      <c r="Z788" s="129">
        <v>0.35680000000000001</v>
      </c>
      <c r="AA788" s="129" t="s">
        <v>1616</v>
      </c>
      <c r="AB788" s="129">
        <v>1.6199999999999999E-2</v>
      </c>
      <c r="AC788" s="129" t="s">
        <v>1961</v>
      </c>
      <c r="AD788" s="129">
        <v>1.15E-2</v>
      </c>
      <c r="AE788" s="129" t="s">
        <v>179</v>
      </c>
      <c r="AF788" s="129">
        <v>1.9E-2</v>
      </c>
      <c r="AG788" s="129">
        <v>9.3799999999999994E-2</v>
      </c>
      <c r="AH788" s="129">
        <v>7.0000000000000001E-3</v>
      </c>
      <c r="AI788" s="129">
        <v>8.0579999999999998</v>
      </c>
      <c r="AJ788" s="129">
        <v>3.3599999999999998E-2</v>
      </c>
      <c r="AK788" s="129">
        <v>0.75460000000000005</v>
      </c>
      <c r="AL788" s="129">
        <v>8.6999999999999994E-3</v>
      </c>
      <c r="AM788" s="129" t="s">
        <v>407</v>
      </c>
      <c r="AN788" s="129">
        <v>8.5000000000000006E-3</v>
      </c>
      <c r="AO788" s="129" t="s">
        <v>2793</v>
      </c>
      <c r="AP788" s="129">
        <v>4.7000000000000002E-3</v>
      </c>
      <c r="AQ788" s="129">
        <v>0.11849999999999999</v>
      </c>
      <c r="AR788" s="129">
        <v>5.3E-3</v>
      </c>
      <c r="AS788" s="129" t="s">
        <v>2794</v>
      </c>
      <c r="AT788" s="129">
        <v>2.7900000000000001E-2</v>
      </c>
      <c r="AU788" s="129" t="s">
        <v>345</v>
      </c>
      <c r="AV788" s="129">
        <v>3.8999999999999998E-3</v>
      </c>
      <c r="AW788" s="129">
        <v>7.1000000000000004E-3</v>
      </c>
      <c r="AX788" s="129">
        <v>1E-3</v>
      </c>
      <c r="AY788" s="129" t="s">
        <v>316</v>
      </c>
      <c r="AZ788" s="129">
        <v>6.9999999999999999E-4</v>
      </c>
      <c r="BA788" s="129">
        <v>6.4000000000000003E-3</v>
      </c>
      <c r="BB788" s="129">
        <v>6.9999999999999999E-4</v>
      </c>
      <c r="BC788" s="129" t="s">
        <v>211</v>
      </c>
      <c r="BD788" s="129">
        <v>5.0000000000000001E-4</v>
      </c>
      <c r="BE788" s="129" t="s">
        <v>286</v>
      </c>
      <c r="BF788" s="129">
        <v>2.9999999999999997E-4</v>
      </c>
      <c r="BG788" s="129" t="s">
        <v>216</v>
      </c>
      <c r="BH788" s="129">
        <v>1E-4</v>
      </c>
      <c r="BI788" s="129" t="s">
        <v>246</v>
      </c>
      <c r="BJ788" s="129">
        <v>2.0000000000000001E-4</v>
      </c>
      <c r="BK788" s="129">
        <v>1.26E-2</v>
      </c>
      <c r="BL788" s="129">
        <v>5.0000000000000001E-4</v>
      </c>
      <c r="BM788" s="129">
        <v>3.2000000000000002E-3</v>
      </c>
      <c r="BN788" s="129">
        <v>2.9999999999999997E-4</v>
      </c>
      <c r="BO788" s="129" t="s">
        <v>1005</v>
      </c>
      <c r="BP788" s="129">
        <v>5.9999999999999995E-4</v>
      </c>
      <c r="BQ788" s="129" t="s">
        <v>179</v>
      </c>
      <c r="BR788" s="129">
        <v>2.9999999999999997E-4</v>
      </c>
      <c r="BS788" s="129" t="s">
        <v>179</v>
      </c>
      <c r="BT788" s="129">
        <v>4.0000000000000002E-4</v>
      </c>
      <c r="BU788" s="129" t="s">
        <v>179</v>
      </c>
      <c r="BV788" s="129">
        <v>6.9999999999999999E-4</v>
      </c>
      <c r="BW788" s="129" t="s">
        <v>18</v>
      </c>
      <c r="BX788" s="129"/>
      <c r="BY788" s="129" t="s">
        <v>179</v>
      </c>
      <c r="BZ788" s="129">
        <v>1.1000000000000001E-3</v>
      </c>
      <c r="CA788" s="129" t="s">
        <v>179</v>
      </c>
      <c r="CB788" s="129">
        <v>8.0000000000000004E-4</v>
      </c>
      <c r="CC788" s="129" t="s">
        <v>179</v>
      </c>
      <c r="CD788" s="129">
        <v>2.0999999999999999E-3</v>
      </c>
      <c r="CE788" s="129" t="s">
        <v>179</v>
      </c>
      <c r="CF788" s="129">
        <v>2.3E-3</v>
      </c>
      <c r="CG788" s="129" t="s">
        <v>179</v>
      </c>
      <c r="CH788" s="129">
        <v>1E-4</v>
      </c>
      <c r="CI788" s="129" t="s">
        <v>179</v>
      </c>
      <c r="CJ788" s="129">
        <v>7.4000000000000003E-3</v>
      </c>
      <c r="CK788" s="129" t="s">
        <v>179</v>
      </c>
      <c r="CL788" s="129">
        <v>1.14E-2</v>
      </c>
      <c r="CM788" s="129" t="s">
        <v>179</v>
      </c>
      <c r="CN788" s="129">
        <v>4.3E-3</v>
      </c>
      <c r="CO788" s="129" t="s">
        <v>179</v>
      </c>
      <c r="CP788" s="129">
        <v>8.9999999999999998E-4</v>
      </c>
      <c r="CQ788" s="129" t="s">
        <v>179</v>
      </c>
      <c r="CR788" s="129">
        <v>3.0999999999999999E-3</v>
      </c>
      <c r="CS788" s="129" t="s">
        <v>179</v>
      </c>
      <c r="CT788" s="129">
        <v>1.9E-3</v>
      </c>
      <c r="CU788" s="129" t="s">
        <v>179</v>
      </c>
      <c r="CV788" s="129">
        <v>8.0000000000000004E-4</v>
      </c>
      <c r="CW788" s="129" t="s">
        <v>18</v>
      </c>
      <c r="CX788" s="129"/>
      <c r="CY788" s="129" t="s">
        <v>179</v>
      </c>
      <c r="CZ788" s="129">
        <v>5.9999999999999995E-4</v>
      </c>
      <c r="DA788" s="129" t="s">
        <v>179</v>
      </c>
      <c r="DB788" s="129">
        <v>5.0000000000000001E-4</v>
      </c>
      <c r="DC788" s="129" t="s">
        <v>179</v>
      </c>
      <c r="DD788" s="129">
        <v>5.9999999999999995E-4</v>
      </c>
      <c r="DE788" s="129" t="s">
        <v>179</v>
      </c>
      <c r="DF788" s="129">
        <v>5.9999999999999995E-4</v>
      </c>
      <c r="DG788" s="129" t="s">
        <v>179</v>
      </c>
      <c r="DH788" s="129">
        <v>4.0000000000000002E-4</v>
      </c>
      <c r="DI788" s="129" t="s">
        <v>179</v>
      </c>
      <c r="DJ788" s="129">
        <v>4.0000000000000002E-4</v>
      </c>
      <c r="DK788" s="129" t="s">
        <v>2787</v>
      </c>
      <c r="DL788" s="129" t="s">
        <v>59</v>
      </c>
      <c r="DM788" s="129"/>
      <c r="DN788" s="129"/>
      <c r="DO788" s="130" t="s">
        <v>18</v>
      </c>
      <c r="DS788" s="129">
        <v>98</v>
      </c>
      <c r="DT788" s="129" t="s">
        <v>2545</v>
      </c>
      <c r="DW788" t="s">
        <v>5570</v>
      </c>
    </row>
    <row r="789" spans="1:127">
      <c r="A789" s="127">
        <v>604</v>
      </c>
      <c r="B789" s="128">
        <v>44763.824999999997</v>
      </c>
      <c r="C789" s="129" t="s">
        <v>52</v>
      </c>
      <c r="D789" s="129">
        <v>0</v>
      </c>
      <c r="E789" s="129">
        <v>0</v>
      </c>
      <c r="F789" s="129">
        <v>0</v>
      </c>
      <c r="G789" s="129" t="s">
        <v>54</v>
      </c>
      <c r="H789" s="129" t="s">
        <v>55</v>
      </c>
      <c r="I789" s="129" t="s">
        <v>55</v>
      </c>
      <c r="J789" s="129" t="s">
        <v>55</v>
      </c>
      <c r="K789" s="129" t="s">
        <v>18</v>
      </c>
      <c r="L789" s="129">
        <v>90</v>
      </c>
      <c r="M789" s="129" t="s">
        <v>173</v>
      </c>
      <c r="N789" s="129">
        <v>0</v>
      </c>
      <c r="O789" s="129" t="s">
        <v>173</v>
      </c>
      <c r="P789" s="129">
        <v>0</v>
      </c>
      <c r="Q789" s="129" t="s">
        <v>173</v>
      </c>
      <c r="R789" s="129">
        <v>0</v>
      </c>
      <c r="S789" s="129">
        <v>2</v>
      </c>
      <c r="T789" s="129" t="s">
        <v>174</v>
      </c>
      <c r="U789" s="129">
        <v>4.9656000000000002</v>
      </c>
      <c r="V789" s="129">
        <v>0.69810000000000005</v>
      </c>
      <c r="W789" s="129" t="s">
        <v>2795</v>
      </c>
      <c r="X789" s="129">
        <v>0.3286</v>
      </c>
      <c r="Y789" s="129">
        <v>40.2532</v>
      </c>
      <c r="Z789" s="129">
        <v>0.36299999999999999</v>
      </c>
      <c r="AA789" s="129" t="s">
        <v>428</v>
      </c>
      <c r="AB789" s="129">
        <v>1.61E-2</v>
      </c>
      <c r="AC789" s="129" t="s">
        <v>179</v>
      </c>
      <c r="AD789" s="129">
        <v>8.9999999999999993E-3</v>
      </c>
      <c r="AE789" s="129" t="s">
        <v>179</v>
      </c>
      <c r="AF789" s="129">
        <v>1.7299999999999999E-2</v>
      </c>
      <c r="AG789" s="129">
        <v>9.6299999999999997E-2</v>
      </c>
      <c r="AH789" s="129">
        <v>6.7999999999999996E-3</v>
      </c>
      <c r="AI789" s="129">
        <v>8.5266000000000002</v>
      </c>
      <c r="AJ789" s="129">
        <v>3.4299999999999997E-2</v>
      </c>
      <c r="AK789" s="129">
        <v>0.7137</v>
      </c>
      <c r="AL789" s="129">
        <v>8.5000000000000006E-3</v>
      </c>
      <c r="AM789" s="129" t="s">
        <v>1554</v>
      </c>
      <c r="AN789" s="129">
        <v>8.3999999999999995E-3</v>
      </c>
      <c r="AO789" s="129" t="s">
        <v>623</v>
      </c>
      <c r="AP789" s="129">
        <v>4.5999999999999999E-3</v>
      </c>
      <c r="AQ789" s="129">
        <v>0.1172</v>
      </c>
      <c r="AR789" s="129">
        <v>5.1000000000000004E-3</v>
      </c>
      <c r="AS789" s="129" t="s">
        <v>2796</v>
      </c>
      <c r="AT789" s="129">
        <v>2.5899999999999999E-2</v>
      </c>
      <c r="AU789" s="129" t="s">
        <v>346</v>
      </c>
      <c r="AV789" s="129">
        <v>3.5999999999999999E-3</v>
      </c>
      <c r="AW789" s="129">
        <v>1.4E-2</v>
      </c>
      <c r="AX789" s="129">
        <v>1.1999999999999999E-3</v>
      </c>
      <c r="AY789" s="129" t="s">
        <v>346</v>
      </c>
      <c r="AZ789" s="129">
        <v>6.9999999999999999E-4</v>
      </c>
      <c r="BA789" s="129">
        <v>5.7000000000000002E-3</v>
      </c>
      <c r="BB789" s="129">
        <v>6.9999999999999999E-4</v>
      </c>
      <c r="BC789" s="129" t="s">
        <v>267</v>
      </c>
      <c r="BD789" s="129">
        <v>4.0000000000000002E-4</v>
      </c>
      <c r="BE789" s="129" t="s">
        <v>179</v>
      </c>
      <c r="BF789" s="129">
        <v>2.9999999999999997E-4</v>
      </c>
      <c r="BG789" s="129" t="s">
        <v>179</v>
      </c>
      <c r="BH789" s="129">
        <v>1E-4</v>
      </c>
      <c r="BI789" s="129" t="s">
        <v>318</v>
      </c>
      <c r="BJ789" s="129">
        <v>2.0000000000000001E-4</v>
      </c>
      <c r="BK789" s="129">
        <v>1.2800000000000001E-2</v>
      </c>
      <c r="BL789" s="129">
        <v>5.0000000000000001E-4</v>
      </c>
      <c r="BM789" s="129">
        <v>2.5999999999999999E-3</v>
      </c>
      <c r="BN789" s="129">
        <v>2.9999999999999997E-4</v>
      </c>
      <c r="BO789" s="129" t="s">
        <v>377</v>
      </c>
      <c r="BP789" s="129">
        <v>5.9999999999999995E-4</v>
      </c>
      <c r="BQ789" s="129" t="s">
        <v>179</v>
      </c>
      <c r="BR789" s="129">
        <v>2.9999999999999997E-4</v>
      </c>
      <c r="BS789" s="129" t="s">
        <v>179</v>
      </c>
      <c r="BT789" s="129">
        <v>4.0000000000000002E-4</v>
      </c>
      <c r="BU789" s="129" t="s">
        <v>179</v>
      </c>
      <c r="BV789" s="129">
        <v>6.9999999999999999E-4</v>
      </c>
      <c r="BW789" s="129" t="s">
        <v>18</v>
      </c>
      <c r="BX789" s="129"/>
      <c r="BY789" s="129" t="s">
        <v>179</v>
      </c>
      <c r="BZ789" s="129">
        <v>1.1000000000000001E-3</v>
      </c>
      <c r="CA789" s="129" t="s">
        <v>179</v>
      </c>
      <c r="CB789" s="129">
        <v>8.0000000000000004E-4</v>
      </c>
      <c r="CC789" s="129" t="s">
        <v>179</v>
      </c>
      <c r="CD789" s="129">
        <v>2E-3</v>
      </c>
      <c r="CE789" s="129" t="s">
        <v>179</v>
      </c>
      <c r="CF789" s="129">
        <v>2.3E-3</v>
      </c>
      <c r="CG789" s="129" t="s">
        <v>216</v>
      </c>
      <c r="CH789" s="129">
        <v>1E-4</v>
      </c>
      <c r="CI789" s="129" t="s">
        <v>545</v>
      </c>
      <c r="CJ789" s="129">
        <v>6.8999999999999999E-3</v>
      </c>
      <c r="CK789" s="129" t="s">
        <v>179</v>
      </c>
      <c r="CL789" s="129">
        <v>1.09E-2</v>
      </c>
      <c r="CM789" s="129" t="s">
        <v>179</v>
      </c>
      <c r="CN789" s="129">
        <v>3.5000000000000001E-3</v>
      </c>
      <c r="CO789" s="129" t="s">
        <v>179</v>
      </c>
      <c r="CP789" s="129">
        <v>8.0000000000000004E-4</v>
      </c>
      <c r="CQ789" s="129" t="s">
        <v>179</v>
      </c>
      <c r="CR789" s="129">
        <v>3.2000000000000002E-3</v>
      </c>
      <c r="CS789" s="129" t="s">
        <v>179</v>
      </c>
      <c r="CT789" s="129">
        <v>1.8E-3</v>
      </c>
      <c r="CU789" s="129" t="s">
        <v>179</v>
      </c>
      <c r="CV789" s="129">
        <v>8.9999999999999998E-4</v>
      </c>
      <c r="CW789" s="129" t="s">
        <v>18</v>
      </c>
      <c r="CX789" s="129"/>
      <c r="CY789" s="129" t="s">
        <v>179</v>
      </c>
      <c r="CZ789" s="129">
        <v>5.0000000000000001E-4</v>
      </c>
      <c r="DA789" s="129" t="s">
        <v>179</v>
      </c>
      <c r="DB789" s="129">
        <v>5.9999999999999995E-4</v>
      </c>
      <c r="DC789" s="129" t="s">
        <v>179</v>
      </c>
      <c r="DD789" s="129">
        <v>5.9999999999999995E-4</v>
      </c>
      <c r="DE789" s="129" t="s">
        <v>179</v>
      </c>
      <c r="DF789" s="129">
        <v>5.9999999999999995E-4</v>
      </c>
      <c r="DG789" s="129" t="s">
        <v>179</v>
      </c>
      <c r="DH789" s="129">
        <v>4.0000000000000002E-4</v>
      </c>
      <c r="DI789" s="129" t="s">
        <v>179</v>
      </c>
      <c r="DJ789" s="129">
        <v>2.9999999999999997E-4</v>
      </c>
      <c r="DK789" s="129" t="s">
        <v>2797</v>
      </c>
      <c r="DL789" s="129" t="s">
        <v>59</v>
      </c>
      <c r="DM789" s="129"/>
      <c r="DN789" s="129"/>
      <c r="DO789" s="130" t="s">
        <v>18</v>
      </c>
      <c r="DS789" s="129">
        <v>4</v>
      </c>
      <c r="DT789" s="129" t="s">
        <v>5984</v>
      </c>
      <c r="DW789" t="s">
        <v>5571</v>
      </c>
    </row>
    <row r="790" spans="1:127">
      <c r="A790" s="127">
        <v>605</v>
      </c>
      <c r="B790" s="128">
        <v>44763.828472222223</v>
      </c>
      <c r="C790" s="129" t="s">
        <v>52</v>
      </c>
      <c r="D790" s="129">
        <v>0</v>
      </c>
      <c r="E790" s="129">
        <v>0</v>
      </c>
      <c r="F790" s="129">
        <v>0</v>
      </c>
      <c r="G790" s="129" t="s">
        <v>54</v>
      </c>
      <c r="H790" s="129" t="s">
        <v>55</v>
      </c>
      <c r="I790" s="129" t="s">
        <v>55</v>
      </c>
      <c r="J790" s="129" t="s">
        <v>55</v>
      </c>
      <c r="K790" s="129" t="s">
        <v>18</v>
      </c>
      <c r="L790" s="129">
        <v>90</v>
      </c>
      <c r="M790" s="129" t="s">
        <v>173</v>
      </c>
      <c r="N790" s="129">
        <v>0</v>
      </c>
      <c r="O790" s="129" t="s">
        <v>173</v>
      </c>
      <c r="P790" s="129">
        <v>0</v>
      </c>
      <c r="Q790" s="129" t="s">
        <v>173</v>
      </c>
      <c r="R790" s="129">
        <v>0</v>
      </c>
      <c r="S790" s="129">
        <v>2</v>
      </c>
      <c r="T790" s="129" t="s">
        <v>174</v>
      </c>
      <c r="U790" s="129">
        <v>4.5871000000000004</v>
      </c>
      <c r="V790" s="129">
        <v>0.68610000000000004</v>
      </c>
      <c r="W790" s="129" t="s">
        <v>2798</v>
      </c>
      <c r="X790" s="129">
        <v>0.3301</v>
      </c>
      <c r="Y790" s="129">
        <v>40.495399999999997</v>
      </c>
      <c r="Z790" s="129">
        <v>0.36309999999999998</v>
      </c>
      <c r="AA790" s="129" t="s">
        <v>322</v>
      </c>
      <c r="AB790" s="129">
        <v>1.5599999999999999E-2</v>
      </c>
      <c r="AC790" s="129" t="s">
        <v>179</v>
      </c>
      <c r="AD790" s="129">
        <v>8.8000000000000005E-3</v>
      </c>
      <c r="AE790" s="129" t="s">
        <v>179</v>
      </c>
      <c r="AF790" s="129">
        <v>1.6899999999999998E-2</v>
      </c>
      <c r="AG790" s="129">
        <v>0.1118</v>
      </c>
      <c r="AH790" s="129">
        <v>7.0000000000000001E-3</v>
      </c>
      <c r="AI790" s="129">
        <v>8.3526000000000007</v>
      </c>
      <c r="AJ790" s="129">
        <v>3.39E-2</v>
      </c>
      <c r="AK790" s="129">
        <v>0.73909999999999998</v>
      </c>
      <c r="AL790" s="129">
        <v>8.5000000000000006E-3</v>
      </c>
      <c r="AM790" s="129" t="s">
        <v>501</v>
      </c>
      <c r="AN790" s="129">
        <v>8.5000000000000006E-3</v>
      </c>
      <c r="AO790" s="129" t="s">
        <v>1268</v>
      </c>
      <c r="AP790" s="129">
        <v>4.4000000000000003E-3</v>
      </c>
      <c r="AQ790" s="129">
        <v>0.1061</v>
      </c>
      <c r="AR790" s="129">
        <v>4.7999999999999996E-3</v>
      </c>
      <c r="AS790" s="129" t="s">
        <v>2799</v>
      </c>
      <c r="AT790" s="129">
        <v>2.4199999999999999E-2</v>
      </c>
      <c r="AU790" s="129" t="s">
        <v>266</v>
      </c>
      <c r="AV790" s="129">
        <v>3.3999999999999998E-3</v>
      </c>
      <c r="AW790" s="129">
        <v>1.55E-2</v>
      </c>
      <c r="AX790" s="129">
        <v>1.1999999999999999E-3</v>
      </c>
      <c r="AY790" s="129" t="s">
        <v>243</v>
      </c>
      <c r="AZ790" s="129">
        <v>8.0000000000000004E-4</v>
      </c>
      <c r="BA790" s="129">
        <v>6.3E-3</v>
      </c>
      <c r="BB790" s="129">
        <v>6.9999999999999999E-4</v>
      </c>
      <c r="BC790" s="129" t="s">
        <v>304</v>
      </c>
      <c r="BD790" s="129">
        <v>4.0000000000000002E-4</v>
      </c>
      <c r="BE790" s="129" t="s">
        <v>179</v>
      </c>
      <c r="BF790" s="129">
        <v>2.9999999999999997E-4</v>
      </c>
      <c r="BG790" s="129" t="s">
        <v>179</v>
      </c>
      <c r="BH790" s="129">
        <v>1E-4</v>
      </c>
      <c r="BI790" s="129" t="s">
        <v>246</v>
      </c>
      <c r="BJ790" s="129">
        <v>2.0000000000000001E-4</v>
      </c>
      <c r="BK790" s="129">
        <v>1.2800000000000001E-2</v>
      </c>
      <c r="BL790" s="129">
        <v>5.0000000000000001E-4</v>
      </c>
      <c r="BM790" s="129">
        <v>2.8999999999999998E-3</v>
      </c>
      <c r="BN790" s="129">
        <v>2.9999999999999997E-4</v>
      </c>
      <c r="BO790" s="129" t="s">
        <v>297</v>
      </c>
      <c r="BP790" s="129">
        <v>5.9999999999999995E-4</v>
      </c>
      <c r="BQ790" s="129" t="s">
        <v>179</v>
      </c>
      <c r="BR790" s="129">
        <v>2.9999999999999997E-4</v>
      </c>
      <c r="BS790" s="129" t="s">
        <v>179</v>
      </c>
      <c r="BT790" s="129">
        <v>2.9999999999999997E-4</v>
      </c>
      <c r="BU790" s="129" t="s">
        <v>179</v>
      </c>
      <c r="BV790" s="129">
        <v>6.9999999999999999E-4</v>
      </c>
      <c r="BW790" s="129" t="s">
        <v>18</v>
      </c>
      <c r="BX790" s="129"/>
      <c r="BY790" s="129" t="s">
        <v>18</v>
      </c>
      <c r="BZ790" s="129"/>
      <c r="CA790" s="129" t="s">
        <v>179</v>
      </c>
      <c r="CB790" s="129">
        <v>8.0000000000000004E-4</v>
      </c>
      <c r="CC790" s="129" t="s">
        <v>179</v>
      </c>
      <c r="CD790" s="129">
        <v>2E-3</v>
      </c>
      <c r="CE790" s="129" t="s">
        <v>179</v>
      </c>
      <c r="CF790" s="129">
        <v>2.3E-3</v>
      </c>
      <c r="CG790" s="129" t="s">
        <v>179</v>
      </c>
      <c r="CH790" s="129">
        <v>1E-4</v>
      </c>
      <c r="CI790" s="129" t="s">
        <v>179</v>
      </c>
      <c r="CJ790" s="129">
        <v>7.0000000000000001E-3</v>
      </c>
      <c r="CK790" s="129" t="s">
        <v>179</v>
      </c>
      <c r="CL790" s="129">
        <v>1.09E-2</v>
      </c>
      <c r="CM790" s="129" t="s">
        <v>179</v>
      </c>
      <c r="CN790" s="129">
        <v>3.5000000000000001E-3</v>
      </c>
      <c r="CO790" s="129" t="s">
        <v>179</v>
      </c>
      <c r="CP790" s="129">
        <v>8.0000000000000004E-4</v>
      </c>
      <c r="CQ790" s="129" t="s">
        <v>179</v>
      </c>
      <c r="CR790" s="129">
        <v>3.3999999999999998E-3</v>
      </c>
      <c r="CS790" s="129" t="s">
        <v>179</v>
      </c>
      <c r="CT790" s="129">
        <v>1.8E-3</v>
      </c>
      <c r="CU790" s="129" t="s">
        <v>18</v>
      </c>
      <c r="CV790" s="129"/>
      <c r="CW790" s="129" t="s">
        <v>18</v>
      </c>
      <c r="CX790" s="129"/>
      <c r="CY790" s="129" t="s">
        <v>179</v>
      </c>
      <c r="CZ790" s="129">
        <v>5.0000000000000001E-4</v>
      </c>
      <c r="DA790" s="129" t="s">
        <v>179</v>
      </c>
      <c r="DB790" s="129">
        <v>5.9999999999999995E-4</v>
      </c>
      <c r="DC790" s="129" t="s">
        <v>179</v>
      </c>
      <c r="DD790" s="129">
        <v>5.0000000000000001E-4</v>
      </c>
      <c r="DE790" s="129" t="s">
        <v>179</v>
      </c>
      <c r="DF790" s="129">
        <v>5.9999999999999995E-4</v>
      </c>
      <c r="DG790" s="129" t="s">
        <v>179</v>
      </c>
      <c r="DH790" s="129">
        <v>4.0000000000000002E-4</v>
      </c>
      <c r="DI790" s="129" t="s">
        <v>179</v>
      </c>
      <c r="DJ790" s="129">
        <v>2.9999999999999997E-4</v>
      </c>
      <c r="DK790" s="129" t="s">
        <v>2797</v>
      </c>
      <c r="DL790" s="129" t="s">
        <v>59</v>
      </c>
      <c r="DM790" s="129"/>
      <c r="DN790" s="129"/>
      <c r="DO790" s="130" t="s">
        <v>18</v>
      </c>
      <c r="DS790" s="129">
        <v>32</v>
      </c>
      <c r="DT790" s="129" t="s">
        <v>6024</v>
      </c>
      <c r="DW790" t="s">
        <v>5572</v>
      </c>
    </row>
    <row r="791" spans="1:127">
      <c r="A791" s="127">
        <v>606</v>
      </c>
      <c r="B791" s="128">
        <v>44763.830555555556</v>
      </c>
      <c r="C791" s="129" t="s">
        <v>52</v>
      </c>
      <c r="D791" s="129">
        <v>0</v>
      </c>
      <c r="E791" s="129">
        <v>0</v>
      </c>
      <c r="F791" s="129">
        <v>0</v>
      </c>
      <c r="G791" s="129" t="s">
        <v>54</v>
      </c>
      <c r="H791" s="129" t="s">
        <v>55</v>
      </c>
      <c r="I791" s="129" t="s">
        <v>55</v>
      </c>
      <c r="J791" s="129" t="s">
        <v>55</v>
      </c>
      <c r="K791" s="129" t="s">
        <v>18</v>
      </c>
      <c r="L791" s="129">
        <v>90</v>
      </c>
      <c r="M791" s="129" t="s">
        <v>173</v>
      </c>
      <c r="N791" s="129">
        <v>0</v>
      </c>
      <c r="O791" s="129" t="s">
        <v>173</v>
      </c>
      <c r="P791" s="129">
        <v>0</v>
      </c>
      <c r="Q791" s="129" t="s">
        <v>173</v>
      </c>
      <c r="R791" s="129">
        <v>0</v>
      </c>
      <c r="S791" s="129">
        <v>2</v>
      </c>
      <c r="T791" s="129" t="s">
        <v>174</v>
      </c>
      <c r="U791" s="129">
        <v>3.8748</v>
      </c>
      <c r="V791" s="129">
        <v>0.65500000000000003</v>
      </c>
      <c r="W791" s="129" t="s">
        <v>2800</v>
      </c>
      <c r="X791" s="129">
        <v>0.28710000000000002</v>
      </c>
      <c r="Y791" s="129">
        <v>33.336599999999997</v>
      </c>
      <c r="Z791" s="129">
        <v>0.32469999999999999</v>
      </c>
      <c r="AA791" s="129" t="s">
        <v>1082</v>
      </c>
      <c r="AB791" s="129">
        <v>1.5100000000000001E-2</v>
      </c>
      <c r="AC791" s="129" t="s">
        <v>707</v>
      </c>
      <c r="AD791" s="129">
        <v>9.7999999999999997E-3</v>
      </c>
      <c r="AE791" s="129" t="s">
        <v>179</v>
      </c>
      <c r="AF791" s="129">
        <v>1.7500000000000002E-2</v>
      </c>
      <c r="AG791" s="129">
        <v>9.7799999999999998E-2</v>
      </c>
      <c r="AH791" s="129">
        <v>6.7000000000000002E-3</v>
      </c>
      <c r="AI791" s="129">
        <v>7.0716000000000001</v>
      </c>
      <c r="AJ791" s="129">
        <v>3.1099999999999999E-2</v>
      </c>
      <c r="AK791" s="129">
        <v>0.62319999999999998</v>
      </c>
      <c r="AL791" s="129">
        <v>7.9000000000000008E-3</v>
      </c>
      <c r="AM791" s="129" t="s">
        <v>179</v>
      </c>
      <c r="AN791" s="129">
        <v>7.7000000000000002E-3</v>
      </c>
      <c r="AO791" s="129" t="s">
        <v>809</v>
      </c>
      <c r="AP791" s="129">
        <v>4.1999999999999997E-3</v>
      </c>
      <c r="AQ791" s="129">
        <v>0.1057</v>
      </c>
      <c r="AR791" s="129">
        <v>5.0000000000000001E-3</v>
      </c>
      <c r="AS791" s="129" t="s">
        <v>2801</v>
      </c>
      <c r="AT791" s="129">
        <v>2.5000000000000001E-2</v>
      </c>
      <c r="AU791" s="129" t="s">
        <v>894</v>
      </c>
      <c r="AV791" s="129">
        <v>3.5999999999999999E-3</v>
      </c>
      <c r="AW791" s="129">
        <v>9.5999999999999992E-3</v>
      </c>
      <c r="AX791" s="129">
        <v>1.1000000000000001E-3</v>
      </c>
      <c r="AY791" s="129" t="s">
        <v>187</v>
      </c>
      <c r="AZ791" s="129">
        <v>8.0000000000000004E-4</v>
      </c>
      <c r="BA791" s="129">
        <v>5.8999999999999999E-3</v>
      </c>
      <c r="BB791" s="129">
        <v>6.9999999999999999E-4</v>
      </c>
      <c r="BC791" s="129" t="s">
        <v>304</v>
      </c>
      <c r="BD791" s="129">
        <v>5.0000000000000001E-4</v>
      </c>
      <c r="BE791" s="129" t="s">
        <v>179</v>
      </c>
      <c r="BF791" s="129">
        <v>2.9999999999999997E-4</v>
      </c>
      <c r="BG791" s="129" t="s">
        <v>179</v>
      </c>
      <c r="BH791" s="129">
        <v>1E-4</v>
      </c>
      <c r="BI791" s="129" t="s">
        <v>179</v>
      </c>
      <c r="BJ791" s="129">
        <v>2.0000000000000001E-4</v>
      </c>
      <c r="BK791" s="129">
        <v>1.09E-2</v>
      </c>
      <c r="BL791" s="129">
        <v>5.0000000000000001E-4</v>
      </c>
      <c r="BM791" s="129">
        <v>2.5000000000000001E-3</v>
      </c>
      <c r="BN791" s="129">
        <v>2.9999999999999997E-4</v>
      </c>
      <c r="BO791" s="129" t="s">
        <v>432</v>
      </c>
      <c r="BP791" s="129">
        <v>6.9999999999999999E-4</v>
      </c>
      <c r="BQ791" s="129" t="s">
        <v>179</v>
      </c>
      <c r="BR791" s="129">
        <v>2.9999999999999997E-4</v>
      </c>
      <c r="BS791" s="129" t="s">
        <v>179</v>
      </c>
      <c r="BT791" s="129">
        <v>5.0000000000000001E-4</v>
      </c>
      <c r="BU791" s="129" t="s">
        <v>179</v>
      </c>
      <c r="BV791" s="129">
        <v>5.9999999999999995E-4</v>
      </c>
      <c r="BW791" s="129" t="s">
        <v>18</v>
      </c>
      <c r="BX791" s="129"/>
      <c r="BY791" s="129" t="s">
        <v>179</v>
      </c>
      <c r="BZ791" s="129">
        <v>1.1999999999999999E-3</v>
      </c>
      <c r="CA791" s="129" t="s">
        <v>179</v>
      </c>
      <c r="CB791" s="129">
        <v>8.9999999999999998E-4</v>
      </c>
      <c r="CC791" s="129" t="s">
        <v>179</v>
      </c>
      <c r="CD791" s="129">
        <v>2.2000000000000001E-3</v>
      </c>
      <c r="CE791" s="129" t="s">
        <v>179</v>
      </c>
      <c r="CF791" s="129">
        <v>2.0999999999999999E-3</v>
      </c>
      <c r="CG791" s="129" t="s">
        <v>216</v>
      </c>
      <c r="CH791" s="129">
        <v>1E-4</v>
      </c>
      <c r="CI791" s="129" t="s">
        <v>179</v>
      </c>
      <c r="CJ791" s="129">
        <v>8.6999999999999994E-3</v>
      </c>
      <c r="CK791" s="129" t="s">
        <v>179</v>
      </c>
      <c r="CL791" s="129">
        <v>1.17E-2</v>
      </c>
      <c r="CM791" s="129" t="s">
        <v>179</v>
      </c>
      <c r="CN791" s="129">
        <v>6.8999999999999999E-3</v>
      </c>
      <c r="CO791" s="129" t="s">
        <v>179</v>
      </c>
      <c r="CP791" s="129">
        <v>8.9999999999999998E-4</v>
      </c>
      <c r="CQ791" s="129" t="s">
        <v>179</v>
      </c>
      <c r="CR791" s="129">
        <v>3.2000000000000002E-3</v>
      </c>
      <c r="CS791" s="129" t="s">
        <v>179</v>
      </c>
      <c r="CT791" s="129">
        <v>2.0999999999999999E-3</v>
      </c>
      <c r="CU791" s="129" t="s">
        <v>179</v>
      </c>
      <c r="CV791" s="129">
        <v>8.0000000000000004E-4</v>
      </c>
      <c r="CW791" s="129" t="s">
        <v>18</v>
      </c>
      <c r="CX791" s="129"/>
      <c r="CY791" s="129" t="s">
        <v>179</v>
      </c>
      <c r="CZ791" s="129">
        <v>5.0000000000000001E-4</v>
      </c>
      <c r="DA791" s="129" t="s">
        <v>179</v>
      </c>
      <c r="DB791" s="129">
        <v>5.9999999999999995E-4</v>
      </c>
      <c r="DC791" s="129" t="s">
        <v>179</v>
      </c>
      <c r="DD791" s="129">
        <v>5.9999999999999995E-4</v>
      </c>
      <c r="DE791" s="129" t="s">
        <v>179</v>
      </c>
      <c r="DF791" s="129">
        <v>6.9999999999999999E-4</v>
      </c>
      <c r="DG791" s="129" t="s">
        <v>179</v>
      </c>
      <c r="DH791" s="129">
        <v>4.0000000000000002E-4</v>
      </c>
      <c r="DI791" s="129" t="s">
        <v>179</v>
      </c>
      <c r="DJ791" s="129">
        <v>5.0000000000000001E-4</v>
      </c>
      <c r="DK791" s="129" t="s">
        <v>2797</v>
      </c>
      <c r="DL791" s="129" t="s">
        <v>59</v>
      </c>
      <c r="DM791" s="129"/>
      <c r="DN791" s="129"/>
      <c r="DO791" s="130" t="s">
        <v>18</v>
      </c>
      <c r="DS791" s="129">
        <v>38</v>
      </c>
      <c r="DT791" s="129" t="s">
        <v>898</v>
      </c>
      <c r="DW791" t="s">
        <v>5573</v>
      </c>
    </row>
    <row r="792" spans="1:127">
      <c r="A792" s="127">
        <v>607</v>
      </c>
      <c r="B792" s="128">
        <v>44763.832638888889</v>
      </c>
      <c r="C792" s="129" t="s">
        <v>52</v>
      </c>
      <c r="D792" s="129">
        <v>0</v>
      </c>
      <c r="E792" s="129">
        <v>0</v>
      </c>
      <c r="F792" s="129">
        <v>0</v>
      </c>
      <c r="G792" s="129" t="s">
        <v>54</v>
      </c>
      <c r="H792" s="129" t="s">
        <v>55</v>
      </c>
      <c r="I792" s="129" t="s">
        <v>55</v>
      </c>
      <c r="J792" s="129" t="s">
        <v>55</v>
      </c>
      <c r="K792" s="129" t="s">
        <v>18</v>
      </c>
      <c r="L792" s="129">
        <v>90</v>
      </c>
      <c r="M792" s="129" t="s">
        <v>173</v>
      </c>
      <c r="N792" s="129">
        <v>0</v>
      </c>
      <c r="O792" s="129" t="s">
        <v>173</v>
      </c>
      <c r="P792" s="129">
        <v>0</v>
      </c>
      <c r="Q792" s="129" t="s">
        <v>173</v>
      </c>
      <c r="R792" s="129">
        <v>0</v>
      </c>
      <c r="S792" s="129">
        <v>2</v>
      </c>
      <c r="T792" s="129" t="s">
        <v>174</v>
      </c>
      <c r="U792" s="129">
        <v>3.9339</v>
      </c>
      <c r="V792" s="129">
        <v>0.64170000000000005</v>
      </c>
      <c r="W792" s="129" t="s">
        <v>2802</v>
      </c>
      <c r="X792" s="129">
        <v>0.29299999999999998</v>
      </c>
      <c r="Y792" s="129">
        <v>34.4574</v>
      </c>
      <c r="Z792" s="129">
        <v>0.3296</v>
      </c>
      <c r="AA792" s="129" t="s">
        <v>1268</v>
      </c>
      <c r="AB792" s="129">
        <v>1.47E-2</v>
      </c>
      <c r="AC792" s="129" t="s">
        <v>179</v>
      </c>
      <c r="AD792" s="129">
        <v>8.2000000000000007E-3</v>
      </c>
      <c r="AE792" s="129" t="s">
        <v>179</v>
      </c>
      <c r="AF792" s="129">
        <v>1.6500000000000001E-2</v>
      </c>
      <c r="AG792" s="129">
        <v>0.13880000000000001</v>
      </c>
      <c r="AH792" s="129">
        <v>7.1000000000000004E-3</v>
      </c>
      <c r="AI792" s="129">
        <v>6.9733000000000001</v>
      </c>
      <c r="AJ792" s="129">
        <v>3.0700000000000002E-2</v>
      </c>
      <c r="AK792" s="129">
        <v>0.62370000000000003</v>
      </c>
      <c r="AL792" s="129">
        <v>7.7999999999999996E-3</v>
      </c>
      <c r="AM792" s="129" t="s">
        <v>431</v>
      </c>
      <c r="AN792" s="129">
        <v>7.7000000000000002E-3</v>
      </c>
      <c r="AO792" s="129" t="s">
        <v>782</v>
      </c>
      <c r="AP792" s="129">
        <v>4.0000000000000001E-3</v>
      </c>
      <c r="AQ792" s="129">
        <v>8.6699999999999999E-2</v>
      </c>
      <c r="AR792" s="129">
        <v>4.5999999999999999E-3</v>
      </c>
      <c r="AS792" s="129" t="s">
        <v>2803</v>
      </c>
      <c r="AT792" s="129">
        <v>2.3099999999999999E-2</v>
      </c>
      <c r="AU792" s="129" t="s">
        <v>613</v>
      </c>
      <c r="AV792" s="129">
        <v>3.3E-3</v>
      </c>
      <c r="AW792" s="129">
        <v>1.95E-2</v>
      </c>
      <c r="AX792" s="129">
        <v>1.4E-3</v>
      </c>
      <c r="AY792" s="129" t="s">
        <v>284</v>
      </c>
      <c r="AZ792" s="129">
        <v>8.0000000000000004E-4</v>
      </c>
      <c r="BA792" s="129">
        <v>5.5999999999999999E-3</v>
      </c>
      <c r="BB792" s="129">
        <v>5.9999999999999995E-4</v>
      </c>
      <c r="BC792" s="129" t="s">
        <v>247</v>
      </c>
      <c r="BD792" s="129">
        <v>5.0000000000000001E-4</v>
      </c>
      <c r="BE792" s="129" t="s">
        <v>179</v>
      </c>
      <c r="BF792" s="129">
        <v>2.9999999999999997E-4</v>
      </c>
      <c r="BG792" s="129" t="s">
        <v>179</v>
      </c>
      <c r="BH792" s="129">
        <v>1E-4</v>
      </c>
      <c r="BI792" s="129" t="s">
        <v>318</v>
      </c>
      <c r="BJ792" s="129">
        <v>2.0000000000000001E-4</v>
      </c>
      <c r="BK792" s="129">
        <v>1.1599999999999999E-2</v>
      </c>
      <c r="BL792" s="129">
        <v>5.0000000000000001E-4</v>
      </c>
      <c r="BM792" s="129">
        <v>2.8E-3</v>
      </c>
      <c r="BN792" s="129">
        <v>2.9999999999999997E-4</v>
      </c>
      <c r="BO792" s="129" t="s">
        <v>1179</v>
      </c>
      <c r="BP792" s="129">
        <v>6.9999999999999999E-4</v>
      </c>
      <c r="BQ792" s="129" t="s">
        <v>179</v>
      </c>
      <c r="BR792" s="129">
        <v>2.9999999999999997E-4</v>
      </c>
      <c r="BS792" s="129" t="s">
        <v>179</v>
      </c>
      <c r="BT792" s="129">
        <v>5.0000000000000001E-4</v>
      </c>
      <c r="BU792" s="129" t="s">
        <v>179</v>
      </c>
      <c r="BV792" s="129">
        <v>5.9999999999999995E-4</v>
      </c>
      <c r="BW792" s="129" t="s">
        <v>18</v>
      </c>
      <c r="BX792" s="129"/>
      <c r="BY792" s="129" t="s">
        <v>18</v>
      </c>
      <c r="BZ792" s="129"/>
      <c r="CA792" s="129" t="s">
        <v>179</v>
      </c>
      <c r="CB792" s="129">
        <v>8.0000000000000004E-4</v>
      </c>
      <c r="CC792" s="129" t="s">
        <v>179</v>
      </c>
      <c r="CD792" s="129">
        <v>2.0999999999999999E-3</v>
      </c>
      <c r="CE792" s="129" t="s">
        <v>179</v>
      </c>
      <c r="CF792" s="129">
        <v>2.2000000000000001E-3</v>
      </c>
      <c r="CG792" s="129" t="s">
        <v>179</v>
      </c>
      <c r="CH792" s="129">
        <v>1E-4</v>
      </c>
      <c r="CI792" s="129" t="s">
        <v>179</v>
      </c>
      <c r="CJ792" s="129">
        <v>8.3000000000000001E-3</v>
      </c>
      <c r="CK792" s="129" t="s">
        <v>179</v>
      </c>
      <c r="CL792" s="129">
        <v>1.11E-2</v>
      </c>
      <c r="CM792" s="129" t="s">
        <v>179</v>
      </c>
      <c r="CN792" s="129">
        <v>6.1000000000000004E-3</v>
      </c>
      <c r="CO792" s="129" t="s">
        <v>179</v>
      </c>
      <c r="CP792" s="129">
        <v>8.9999999999999998E-4</v>
      </c>
      <c r="CQ792" s="129" t="s">
        <v>179</v>
      </c>
      <c r="CR792" s="129">
        <v>3.0999999999999999E-3</v>
      </c>
      <c r="CS792" s="129" t="s">
        <v>179</v>
      </c>
      <c r="CT792" s="129">
        <v>1.9E-3</v>
      </c>
      <c r="CU792" s="129" t="s">
        <v>179</v>
      </c>
      <c r="CV792" s="129">
        <v>8.0000000000000004E-4</v>
      </c>
      <c r="CW792" s="129" t="s">
        <v>18</v>
      </c>
      <c r="CX792" s="129"/>
      <c r="CY792" s="129" t="s">
        <v>179</v>
      </c>
      <c r="CZ792" s="129">
        <v>5.0000000000000001E-4</v>
      </c>
      <c r="DA792" s="129" t="s">
        <v>179</v>
      </c>
      <c r="DB792" s="129">
        <v>5.9999999999999995E-4</v>
      </c>
      <c r="DC792" s="129" t="s">
        <v>179</v>
      </c>
      <c r="DD792" s="129">
        <v>5.0000000000000001E-4</v>
      </c>
      <c r="DE792" s="129" t="s">
        <v>179</v>
      </c>
      <c r="DF792" s="129">
        <v>5.9999999999999995E-4</v>
      </c>
      <c r="DG792" s="129" t="s">
        <v>179</v>
      </c>
      <c r="DH792" s="129">
        <v>4.0000000000000002E-4</v>
      </c>
      <c r="DI792" s="129" t="s">
        <v>179</v>
      </c>
      <c r="DJ792" s="129">
        <v>5.0000000000000001E-4</v>
      </c>
      <c r="DK792" s="129" t="s">
        <v>2797</v>
      </c>
      <c r="DL792" s="129" t="s">
        <v>59</v>
      </c>
      <c r="DM792" s="129"/>
      <c r="DN792" s="129"/>
      <c r="DO792" s="130" t="s">
        <v>18</v>
      </c>
      <c r="DS792" s="129">
        <v>45</v>
      </c>
      <c r="DT792" s="129" t="s">
        <v>5997</v>
      </c>
      <c r="DW792" t="s">
        <v>5574</v>
      </c>
    </row>
    <row r="793" spans="1:127">
      <c r="A793" s="127">
        <v>608</v>
      </c>
      <c r="B793" s="128">
        <v>44763.842361111114</v>
      </c>
      <c r="C793" s="129" t="s">
        <v>52</v>
      </c>
      <c r="D793" s="129">
        <v>0</v>
      </c>
      <c r="E793" s="129">
        <v>0</v>
      </c>
      <c r="F793" s="129">
        <v>0</v>
      </c>
      <c r="G793" s="129" t="s">
        <v>54</v>
      </c>
      <c r="H793" s="129" t="s">
        <v>55</v>
      </c>
      <c r="I793" s="129" t="s">
        <v>55</v>
      </c>
      <c r="J793" s="129" t="s">
        <v>55</v>
      </c>
      <c r="K793" s="129" t="s">
        <v>18</v>
      </c>
      <c r="L793" s="129">
        <v>90</v>
      </c>
      <c r="M793" s="129" t="s">
        <v>173</v>
      </c>
      <c r="N793" s="129">
        <v>0</v>
      </c>
      <c r="O793" s="129" t="s">
        <v>173</v>
      </c>
      <c r="P793" s="129">
        <v>0</v>
      </c>
      <c r="Q793" s="129" t="s">
        <v>173</v>
      </c>
      <c r="R793" s="129">
        <v>0</v>
      </c>
      <c r="S793" s="129">
        <v>2</v>
      </c>
      <c r="T793" s="129" t="s">
        <v>174</v>
      </c>
      <c r="U793" s="129">
        <v>4.4804000000000004</v>
      </c>
      <c r="V793" s="129">
        <v>0.70820000000000005</v>
      </c>
      <c r="W793" s="129" t="s">
        <v>2804</v>
      </c>
      <c r="X793" s="129">
        <v>0.3392</v>
      </c>
      <c r="Y793" s="129">
        <v>40.171900000000001</v>
      </c>
      <c r="Z793" s="129">
        <v>0.36380000000000001</v>
      </c>
      <c r="AA793" s="129" t="s">
        <v>623</v>
      </c>
      <c r="AB793" s="129">
        <v>1.6299999999999999E-2</v>
      </c>
      <c r="AC793" s="129" t="s">
        <v>179</v>
      </c>
      <c r="AD793" s="129">
        <v>9.4999999999999998E-3</v>
      </c>
      <c r="AE793" s="129" t="s">
        <v>179</v>
      </c>
      <c r="AF793" s="129">
        <v>1.7600000000000001E-2</v>
      </c>
      <c r="AG793" s="129">
        <v>0.1444</v>
      </c>
      <c r="AH793" s="129">
        <v>7.6E-3</v>
      </c>
      <c r="AI793" s="129">
        <v>8.4761000000000006</v>
      </c>
      <c r="AJ793" s="129">
        <v>3.4299999999999997E-2</v>
      </c>
      <c r="AK793" s="129">
        <v>0.72499999999999998</v>
      </c>
      <c r="AL793" s="129">
        <v>8.5000000000000006E-3</v>
      </c>
      <c r="AM793" s="129" t="s">
        <v>609</v>
      </c>
      <c r="AN793" s="129">
        <v>8.3999999999999995E-3</v>
      </c>
      <c r="AO793" s="129" t="s">
        <v>1462</v>
      </c>
      <c r="AP793" s="129">
        <v>4.4000000000000003E-3</v>
      </c>
      <c r="AQ793" s="129">
        <v>0.11169999999999999</v>
      </c>
      <c r="AR793" s="129">
        <v>5.0000000000000001E-3</v>
      </c>
      <c r="AS793" s="129" t="s">
        <v>2805</v>
      </c>
      <c r="AT793" s="129">
        <v>2.5899999999999999E-2</v>
      </c>
      <c r="AU793" s="129" t="s">
        <v>418</v>
      </c>
      <c r="AV793" s="129">
        <v>3.5999999999999999E-3</v>
      </c>
      <c r="AW793" s="129">
        <v>1.9800000000000002E-2</v>
      </c>
      <c r="AX793" s="129">
        <v>1.4E-3</v>
      </c>
      <c r="AY793" s="129" t="s">
        <v>187</v>
      </c>
      <c r="AZ793" s="129">
        <v>6.9999999999999999E-4</v>
      </c>
      <c r="BA793" s="129">
        <v>6.1000000000000004E-3</v>
      </c>
      <c r="BB793" s="129">
        <v>6.9999999999999999E-4</v>
      </c>
      <c r="BC793" s="129" t="s">
        <v>192</v>
      </c>
      <c r="BD793" s="129">
        <v>4.0000000000000002E-4</v>
      </c>
      <c r="BE793" s="129" t="s">
        <v>179</v>
      </c>
      <c r="BF793" s="129">
        <v>2.9999999999999997E-4</v>
      </c>
      <c r="BG793" s="129" t="s">
        <v>179</v>
      </c>
      <c r="BH793" s="129">
        <v>1E-4</v>
      </c>
      <c r="BI793" s="129" t="s">
        <v>179</v>
      </c>
      <c r="BJ793" s="129">
        <v>2.0000000000000001E-4</v>
      </c>
      <c r="BK793" s="129">
        <v>1.3100000000000001E-2</v>
      </c>
      <c r="BL793" s="129">
        <v>5.0000000000000001E-4</v>
      </c>
      <c r="BM793" s="129">
        <v>2.5999999999999999E-3</v>
      </c>
      <c r="BN793" s="129">
        <v>2.9999999999999997E-4</v>
      </c>
      <c r="BO793" s="129" t="s">
        <v>410</v>
      </c>
      <c r="BP793" s="129">
        <v>5.9999999999999995E-4</v>
      </c>
      <c r="BQ793" s="129" t="s">
        <v>179</v>
      </c>
      <c r="BR793" s="129">
        <v>2.9999999999999997E-4</v>
      </c>
      <c r="BS793" s="129" t="s">
        <v>179</v>
      </c>
      <c r="BT793" s="129">
        <v>2.9999999999999997E-4</v>
      </c>
      <c r="BU793" s="129" t="s">
        <v>179</v>
      </c>
      <c r="BV793" s="129">
        <v>6.9999999999999999E-4</v>
      </c>
      <c r="BW793" s="129" t="s">
        <v>18</v>
      </c>
      <c r="BX793" s="129"/>
      <c r="BY793" s="129" t="s">
        <v>179</v>
      </c>
      <c r="BZ793" s="129">
        <v>1.1000000000000001E-3</v>
      </c>
      <c r="CA793" s="129" t="s">
        <v>179</v>
      </c>
      <c r="CB793" s="129">
        <v>8.0000000000000004E-4</v>
      </c>
      <c r="CC793" s="129" t="s">
        <v>179</v>
      </c>
      <c r="CD793" s="129">
        <v>2E-3</v>
      </c>
      <c r="CE793" s="129" t="s">
        <v>179</v>
      </c>
      <c r="CF793" s="129">
        <v>2.3E-3</v>
      </c>
      <c r="CG793" s="129" t="s">
        <v>216</v>
      </c>
      <c r="CH793" s="129">
        <v>1E-4</v>
      </c>
      <c r="CI793" s="129" t="s">
        <v>1085</v>
      </c>
      <c r="CJ793" s="129">
        <v>6.7000000000000002E-3</v>
      </c>
      <c r="CK793" s="129" t="s">
        <v>179</v>
      </c>
      <c r="CL793" s="129">
        <v>1.09E-2</v>
      </c>
      <c r="CM793" s="129" t="s">
        <v>179</v>
      </c>
      <c r="CN793" s="129">
        <v>3.7000000000000002E-3</v>
      </c>
      <c r="CO793" s="129" t="s">
        <v>179</v>
      </c>
      <c r="CP793" s="129">
        <v>8.0000000000000004E-4</v>
      </c>
      <c r="CQ793" s="129" t="s">
        <v>179</v>
      </c>
      <c r="CR793" s="129">
        <v>3.3E-3</v>
      </c>
      <c r="CS793" s="129" t="s">
        <v>179</v>
      </c>
      <c r="CT793" s="129">
        <v>1.9E-3</v>
      </c>
      <c r="CU793" s="129" t="s">
        <v>18</v>
      </c>
      <c r="CV793" s="129"/>
      <c r="CW793" s="129" t="s">
        <v>18</v>
      </c>
      <c r="CX793" s="129"/>
      <c r="CY793" s="129" t="s">
        <v>179</v>
      </c>
      <c r="CZ793" s="129">
        <v>5.0000000000000001E-4</v>
      </c>
      <c r="DA793" s="129" t="s">
        <v>179</v>
      </c>
      <c r="DB793" s="129">
        <v>5.9999999999999995E-4</v>
      </c>
      <c r="DC793" s="129" t="s">
        <v>179</v>
      </c>
      <c r="DD793" s="129">
        <v>5.0000000000000001E-4</v>
      </c>
      <c r="DE793" s="129" t="s">
        <v>179</v>
      </c>
      <c r="DF793" s="129">
        <v>5.9999999999999995E-4</v>
      </c>
      <c r="DG793" s="129" t="s">
        <v>179</v>
      </c>
      <c r="DH793" s="129">
        <v>4.0000000000000002E-4</v>
      </c>
      <c r="DI793" s="129" t="s">
        <v>179</v>
      </c>
      <c r="DJ793" s="129">
        <v>2.9999999999999997E-4</v>
      </c>
      <c r="DK793" s="129" t="s">
        <v>2806</v>
      </c>
      <c r="DL793" s="129" t="s">
        <v>59</v>
      </c>
      <c r="DM793" s="129"/>
      <c r="DN793" s="129"/>
      <c r="DO793" s="130" t="s">
        <v>18</v>
      </c>
      <c r="DS793" s="129">
        <v>5</v>
      </c>
      <c r="DT793" s="129" t="s">
        <v>5984</v>
      </c>
      <c r="DW793" t="s">
        <v>5575</v>
      </c>
    </row>
    <row r="794" spans="1:127">
      <c r="A794" s="127">
        <v>609</v>
      </c>
      <c r="B794" s="128">
        <v>44763.84375</v>
      </c>
      <c r="C794" s="129" t="s">
        <v>52</v>
      </c>
      <c r="D794" s="129">
        <v>0</v>
      </c>
      <c r="E794" s="129">
        <v>0</v>
      </c>
      <c r="F794" s="129">
        <v>0</v>
      </c>
      <c r="G794" s="129" t="s">
        <v>54</v>
      </c>
      <c r="H794" s="129" t="s">
        <v>55</v>
      </c>
      <c r="I794" s="129" t="s">
        <v>55</v>
      </c>
      <c r="J794" s="129" t="s">
        <v>55</v>
      </c>
      <c r="K794" s="129" t="s">
        <v>18</v>
      </c>
      <c r="L794" s="129">
        <v>90</v>
      </c>
      <c r="M794" s="129" t="s">
        <v>173</v>
      </c>
      <c r="N794" s="129">
        <v>0</v>
      </c>
      <c r="O794" s="129" t="s">
        <v>173</v>
      </c>
      <c r="P794" s="129">
        <v>0</v>
      </c>
      <c r="Q794" s="129" t="s">
        <v>173</v>
      </c>
      <c r="R794" s="129">
        <v>0</v>
      </c>
      <c r="S794" s="129">
        <v>2</v>
      </c>
      <c r="T794" s="129" t="s">
        <v>174</v>
      </c>
      <c r="U794" s="129">
        <v>4.2834000000000003</v>
      </c>
      <c r="V794" s="129">
        <v>0.68140000000000001</v>
      </c>
      <c r="W794" s="129" t="s">
        <v>2807</v>
      </c>
      <c r="X794" s="129">
        <v>0.32300000000000001</v>
      </c>
      <c r="Y794" s="129">
        <v>38.439500000000002</v>
      </c>
      <c r="Z794" s="129">
        <v>0.35349999999999998</v>
      </c>
      <c r="AA794" s="129" t="s">
        <v>421</v>
      </c>
      <c r="AB794" s="129">
        <v>1.5800000000000002E-2</v>
      </c>
      <c r="AC794" s="129" t="s">
        <v>179</v>
      </c>
      <c r="AD794" s="129">
        <v>8.6E-3</v>
      </c>
      <c r="AE794" s="129" t="s">
        <v>179</v>
      </c>
      <c r="AF794" s="129">
        <v>1.72E-2</v>
      </c>
      <c r="AG794" s="129">
        <v>0.16950000000000001</v>
      </c>
      <c r="AH794" s="129">
        <v>7.7999999999999996E-3</v>
      </c>
      <c r="AI794" s="129">
        <v>7.7285000000000004</v>
      </c>
      <c r="AJ794" s="129">
        <v>3.2599999999999997E-2</v>
      </c>
      <c r="AK794" s="129">
        <v>0.70989999999999998</v>
      </c>
      <c r="AL794" s="129">
        <v>8.3999999999999995E-3</v>
      </c>
      <c r="AM794" s="129" t="s">
        <v>2651</v>
      </c>
      <c r="AN794" s="129">
        <v>8.3999999999999995E-3</v>
      </c>
      <c r="AO794" s="129" t="s">
        <v>396</v>
      </c>
      <c r="AP794" s="129">
        <v>4.4999999999999997E-3</v>
      </c>
      <c r="AQ794" s="129">
        <v>0.10340000000000001</v>
      </c>
      <c r="AR794" s="129">
        <v>4.8999999999999998E-3</v>
      </c>
      <c r="AS794" s="129" t="s">
        <v>2808</v>
      </c>
      <c r="AT794" s="129">
        <v>2.4899999999999999E-2</v>
      </c>
      <c r="AU794" s="129" t="s">
        <v>229</v>
      </c>
      <c r="AV794" s="129">
        <v>3.5999999999999999E-3</v>
      </c>
      <c r="AW794" s="129">
        <v>1.09E-2</v>
      </c>
      <c r="AX794" s="129">
        <v>1.1000000000000001E-3</v>
      </c>
      <c r="AY794" s="129" t="s">
        <v>390</v>
      </c>
      <c r="AZ794" s="129">
        <v>8.0000000000000004E-4</v>
      </c>
      <c r="BA794" s="129">
        <v>6.3E-3</v>
      </c>
      <c r="BB794" s="129">
        <v>6.9999999999999999E-4</v>
      </c>
      <c r="BC794" s="129" t="s">
        <v>211</v>
      </c>
      <c r="BD794" s="129">
        <v>4.0000000000000002E-4</v>
      </c>
      <c r="BE794" s="129" t="s">
        <v>179</v>
      </c>
      <c r="BF794" s="129">
        <v>2.9999999999999997E-4</v>
      </c>
      <c r="BG794" s="129" t="s">
        <v>246</v>
      </c>
      <c r="BH794" s="129">
        <v>1E-4</v>
      </c>
      <c r="BI794" s="129" t="s">
        <v>246</v>
      </c>
      <c r="BJ794" s="129">
        <v>2.0000000000000001E-4</v>
      </c>
      <c r="BK794" s="129">
        <v>1.2500000000000001E-2</v>
      </c>
      <c r="BL794" s="129">
        <v>5.0000000000000001E-4</v>
      </c>
      <c r="BM794" s="129">
        <v>3.2000000000000002E-3</v>
      </c>
      <c r="BN794" s="129">
        <v>2.9999999999999997E-4</v>
      </c>
      <c r="BO794" s="129" t="s">
        <v>407</v>
      </c>
      <c r="BP794" s="129">
        <v>5.9999999999999995E-4</v>
      </c>
      <c r="BQ794" s="129" t="s">
        <v>179</v>
      </c>
      <c r="BR794" s="129">
        <v>2.9999999999999997E-4</v>
      </c>
      <c r="BS794" s="129" t="s">
        <v>179</v>
      </c>
      <c r="BT794" s="129">
        <v>4.0000000000000002E-4</v>
      </c>
      <c r="BU794" s="129" t="s">
        <v>179</v>
      </c>
      <c r="BV794" s="129">
        <v>6.9999999999999999E-4</v>
      </c>
      <c r="BW794" s="129" t="s">
        <v>18</v>
      </c>
      <c r="BX794" s="129"/>
      <c r="BY794" s="129" t="s">
        <v>179</v>
      </c>
      <c r="BZ794" s="129">
        <v>1.1000000000000001E-3</v>
      </c>
      <c r="CA794" s="129" t="s">
        <v>179</v>
      </c>
      <c r="CB794" s="129">
        <v>8.0000000000000004E-4</v>
      </c>
      <c r="CC794" s="129" t="s">
        <v>179</v>
      </c>
      <c r="CD794" s="129">
        <v>2E-3</v>
      </c>
      <c r="CE794" s="129" t="s">
        <v>179</v>
      </c>
      <c r="CF794" s="129">
        <v>2.3E-3</v>
      </c>
      <c r="CG794" s="129" t="s">
        <v>179</v>
      </c>
      <c r="CH794" s="129">
        <v>1E-4</v>
      </c>
      <c r="CI794" s="129" t="s">
        <v>179</v>
      </c>
      <c r="CJ794" s="129">
        <v>7.3000000000000001E-3</v>
      </c>
      <c r="CK794" s="129" t="s">
        <v>179</v>
      </c>
      <c r="CL794" s="129">
        <v>1.0800000000000001E-2</v>
      </c>
      <c r="CM794" s="129" t="s">
        <v>179</v>
      </c>
      <c r="CN794" s="129">
        <v>4.3E-3</v>
      </c>
      <c r="CO794" s="129" t="s">
        <v>179</v>
      </c>
      <c r="CP794" s="129">
        <v>8.0000000000000004E-4</v>
      </c>
      <c r="CQ794" s="129" t="s">
        <v>179</v>
      </c>
      <c r="CR794" s="129">
        <v>3.3E-3</v>
      </c>
      <c r="CS794" s="129" t="s">
        <v>179</v>
      </c>
      <c r="CT794" s="129">
        <v>1.9E-3</v>
      </c>
      <c r="CU794" s="129" t="s">
        <v>18</v>
      </c>
      <c r="CV794" s="129"/>
      <c r="CW794" s="129" t="s">
        <v>18</v>
      </c>
      <c r="CX794" s="129"/>
      <c r="CY794" s="129" t="s">
        <v>179</v>
      </c>
      <c r="CZ794" s="129">
        <v>5.9999999999999995E-4</v>
      </c>
      <c r="DA794" s="129" t="s">
        <v>179</v>
      </c>
      <c r="DB794" s="129">
        <v>5.0000000000000001E-4</v>
      </c>
      <c r="DC794" s="129" t="s">
        <v>179</v>
      </c>
      <c r="DD794" s="129">
        <v>5.0000000000000001E-4</v>
      </c>
      <c r="DE794" s="129" t="s">
        <v>179</v>
      </c>
      <c r="DF794" s="129">
        <v>5.9999999999999995E-4</v>
      </c>
      <c r="DG794" s="129" t="s">
        <v>179</v>
      </c>
      <c r="DH794" s="129">
        <v>4.0000000000000002E-4</v>
      </c>
      <c r="DI794" s="129" t="s">
        <v>179</v>
      </c>
      <c r="DJ794" s="129">
        <v>4.0000000000000002E-4</v>
      </c>
      <c r="DK794" s="129" t="s">
        <v>2806</v>
      </c>
      <c r="DL794" s="129" t="s">
        <v>59</v>
      </c>
      <c r="DM794" s="129"/>
      <c r="DN794" s="129"/>
      <c r="DO794" s="130" t="s">
        <v>18</v>
      </c>
      <c r="DS794" s="129">
        <v>37</v>
      </c>
      <c r="DT794" s="129" t="s">
        <v>919</v>
      </c>
      <c r="DW794" t="s">
        <v>5576</v>
      </c>
    </row>
    <row r="795" spans="1:127">
      <c r="A795" s="127">
        <v>610</v>
      </c>
      <c r="B795" s="128">
        <v>44763.845833333333</v>
      </c>
      <c r="C795" s="129" t="s">
        <v>52</v>
      </c>
      <c r="D795" s="129">
        <v>0</v>
      </c>
      <c r="E795" s="129">
        <v>0</v>
      </c>
      <c r="F795" s="129">
        <v>0</v>
      </c>
      <c r="G795" s="129" t="s">
        <v>54</v>
      </c>
      <c r="H795" s="129" t="s">
        <v>55</v>
      </c>
      <c r="I795" s="129" t="s">
        <v>55</v>
      </c>
      <c r="J795" s="129" t="s">
        <v>55</v>
      </c>
      <c r="K795" s="129" t="s">
        <v>18</v>
      </c>
      <c r="L795" s="129">
        <v>90</v>
      </c>
      <c r="M795" s="129" t="s">
        <v>173</v>
      </c>
      <c r="N795" s="129">
        <v>0</v>
      </c>
      <c r="O795" s="129" t="s">
        <v>173</v>
      </c>
      <c r="P795" s="129">
        <v>0</v>
      </c>
      <c r="Q795" s="129" t="s">
        <v>173</v>
      </c>
      <c r="R795" s="129">
        <v>0</v>
      </c>
      <c r="S795" s="129">
        <v>2</v>
      </c>
      <c r="T795" s="129" t="s">
        <v>174</v>
      </c>
      <c r="U795" s="129">
        <v>4.1722000000000001</v>
      </c>
      <c r="V795" s="129">
        <v>0.6794</v>
      </c>
      <c r="W795" s="129" t="s">
        <v>2809</v>
      </c>
      <c r="X795" s="129">
        <v>0.32319999999999999</v>
      </c>
      <c r="Y795" s="129">
        <v>38.943399999999997</v>
      </c>
      <c r="Z795" s="129">
        <v>0.35680000000000001</v>
      </c>
      <c r="AA795" s="129" t="s">
        <v>2810</v>
      </c>
      <c r="AB795" s="129">
        <v>1.5699999999999999E-2</v>
      </c>
      <c r="AC795" s="129" t="s">
        <v>179</v>
      </c>
      <c r="AD795" s="129">
        <v>9.4999999999999998E-3</v>
      </c>
      <c r="AE795" s="129" t="s">
        <v>179</v>
      </c>
      <c r="AF795" s="129">
        <v>1.78E-2</v>
      </c>
      <c r="AG795" s="129">
        <v>0.1346</v>
      </c>
      <c r="AH795" s="129">
        <v>7.4000000000000003E-3</v>
      </c>
      <c r="AI795" s="129">
        <v>7.8705999999999996</v>
      </c>
      <c r="AJ795" s="129">
        <v>3.3000000000000002E-2</v>
      </c>
      <c r="AK795" s="129">
        <v>0.71709999999999996</v>
      </c>
      <c r="AL795" s="129">
        <v>8.3999999999999995E-3</v>
      </c>
      <c r="AM795" s="129" t="s">
        <v>1135</v>
      </c>
      <c r="AN795" s="129">
        <v>8.3999999999999995E-3</v>
      </c>
      <c r="AO795" s="129" t="s">
        <v>2811</v>
      </c>
      <c r="AP795" s="129">
        <v>4.4999999999999997E-3</v>
      </c>
      <c r="AQ795" s="129">
        <v>0.1109</v>
      </c>
      <c r="AR795" s="129">
        <v>5.1000000000000004E-3</v>
      </c>
      <c r="AS795" s="129" t="s">
        <v>2812</v>
      </c>
      <c r="AT795" s="129">
        <v>2.6200000000000001E-2</v>
      </c>
      <c r="AU795" s="129" t="s">
        <v>215</v>
      </c>
      <c r="AV795" s="129">
        <v>3.7000000000000002E-3</v>
      </c>
      <c r="AW795" s="129">
        <v>1.1900000000000001E-2</v>
      </c>
      <c r="AX795" s="129">
        <v>1.1000000000000001E-3</v>
      </c>
      <c r="AY795" s="129" t="s">
        <v>650</v>
      </c>
      <c r="AZ795" s="129">
        <v>8.0000000000000004E-4</v>
      </c>
      <c r="BA795" s="129">
        <v>6.4000000000000003E-3</v>
      </c>
      <c r="BB795" s="129">
        <v>6.9999999999999999E-4</v>
      </c>
      <c r="BC795" s="129" t="s">
        <v>211</v>
      </c>
      <c r="BD795" s="129">
        <v>5.0000000000000001E-4</v>
      </c>
      <c r="BE795" s="129" t="s">
        <v>179</v>
      </c>
      <c r="BF795" s="129">
        <v>2.9999999999999997E-4</v>
      </c>
      <c r="BG795" s="129" t="s">
        <v>179</v>
      </c>
      <c r="BH795" s="129">
        <v>1E-4</v>
      </c>
      <c r="BI795" s="129" t="s">
        <v>318</v>
      </c>
      <c r="BJ795" s="129">
        <v>2.0000000000000001E-4</v>
      </c>
      <c r="BK795" s="129">
        <v>1.2200000000000001E-2</v>
      </c>
      <c r="BL795" s="129">
        <v>5.0000000000000001E-4</v>
      </c>
      <c r="BM795" s="129">
        <v>2.8E-3</v>
      </c>
      <c r="BN795" s="129">
        <v>2.9999999999999997E-4</v>
      </c>
      <c r="BO795" s="129" t="s">
        <v>1005</v>
      </c>
      <c r="BP795" s="129">
        <v>5.9999999999999995E-4</v>
      </c>
      <c r="BQ795" s="129" t="s">
        <v>179</v>
      </c>
      <c r="BR795" s="129">
        <v>2.9999999999999997E-4</v>
      </c>
      <c r="BS795" s="129" t="s">
        <v>179</v>
      </c>
      <c r="BT795" s="129">
        <v>4.0000000000000002E-4</v>
      </c>
      <c r="BU795" s="129" t="s">
        <v>179</v>
      </c>
      <c r="BV795" s="129">
        <v>6.9999999999999999E-4</v>
      </c>
      <c r="BW795" s="129" t="s">
        <v>18</v>
      </c>
      <c r="BX795" s="129"/>
      <c r="BY795" s="129" t="s">
        <v>179</v>
      </c>
      <c r="BZ795" s="129">
        <v>1.1000000000000001E-3</v>
      </c>
      <c r="CA795" s="129" t="s">
        <v>179</v>
      </c>
      <c r="CB795" s="129">
        <v>8.0000000000000004E-4</v>
      </c>
      <c r="CC795" s="129" t="s">
        <v>179</v>
      </c>
      <c r="CD795" s="129">
        <v>2.0999999999999999E-3</v>
      </c>
      <c r="CE795" s="129" t="s">
        <v>179</v>
      </c>
      <c r="CF795" s="129">
        <v>2.3E-3</v>
      </c>
      <c r="CG795" s="129" t="s">
        <v>216</v>
      </c>
      <c r="CH795" s="129">
        <v>1E-4</v>
      </c>
      <c r="CI795" s="129" t="s">
        <v>179</v>
      </c>
      <c r="CJ795" s="129">
        <v>7.3000000000000001E-3</v>
      </c>
      <c r="CK795" s="129" t="s">
        <v>179</v>
      </c>
      <c r="CL795" s="129">
        <v>1.0999999999999999E-2</v>
      </c>
      <c r="CM795" s="129" t="s">
        <v>179</v>
      </c>
      <c r="CN795" s="129">
        <v>4.1999999999999997E-3</v>
      </c>
      <c r="CO795" s="129" t="s">
        <v>179</v>
      </c>
      <c r="CP795" s="129">
        <v>8.9999999999999998E-4</v>
      </c>
      <c r="CQ795" s="129" t="s">
        <v>179</v>
      </c>
      <c r="CR795" s="129">
        <v>3.3999999999999998E-3</v>
      </c>
      <c r="CS795" s="129" t="s">
        <v>179</v>
      </c>
      <c r="CT795" s="129">
        <v>1.9E-3</v>
      </c>
      <c r="CU795" s="129" t="s">
        <v>179</v>
      </c>
      <c r="CV795" s="129">
        <v>8.0000000000000004E-4</v>
      </c>
      <c r="CW795" s="129" t="s">
        <v>18</v>
      </c>
      <c r="CX795" s="129"/>
      <c r="CY795" s="129" t="s">
        <v>179</v>
      </c>
      <c r="CZ795" s="129">
        <v>5.0000000000000001E-4</v>
      </c>
      <c r="DA795" s="129" t="s">
        <v>179</v>
      </c>
      <c r="DB795" s="129">
        <v>5.9999999999999995E-4</v>
      </c>
      <c r="DC795" s="129" t="s">
        <v>179</v>
      </c>
      <c r="DD795" s="129">
        <v>5.9999999999999995E-4</v>
      </c>
      <c r="DE795" s="129" t="s">
        <v>179</v>
      </c>
      <c r="DF795" s="129">
        <v>5.9999999999999995E-4</v>
      </c>
      <c r="DG795" s="129" t="s">
        <v>179</v>
      </c>
      <c r="DH795" s="129">
        <v>4.0000000000000002E-4</v>
      </c>
      <c r="DI795" s="129" t="s">
        <v>179</v>
      </c>
      <c r="DJ795" s="129">
        <v>4.0000000000000002E-4</v>
      </c>
      <c r="DK795" s="129" t="s">
        <v>2806</v>
      </c>
      <c r="DL795" s="129" t="s">
        <v>59</v>
      </c>
      <c r="DM795" s="129"/>
      <c r="DN795" s="129"/>
      <c r="DO795" s="130" t="s">
        <v>18</v>
      </c>
      <c r="DS795" s="129">
        <v>50</v>
      </c>
      <c r="DT795" s="129" t="s">
        <v>5992</v>
      </c>
      <c r="DW795" t="s">
        <v>5577</v>
      </c>
    </row>
    <row r="796" spans="1:127">
      <c r="A796" s="127">
        <v>611</v>
      </c>
      <c r="B796" s="128">
        <v>44763.849305555559</v>
      </c>
      <c r="C796" s="129" t="s">
        <v>52</v>
      </c>
      <c r="D796" s="129">
        <v>0</v>
      </c>
      <c r="E796" s="129">
        <v>0</v>
      </c>
      <c r="F796" s="129">
        <v>0</v>
      </c>
      <c r="G796" s="129" t="s">
        <v>54</v>
      </c>
      <c r="H796" s="129" t="s">
        <v>55</v>
      </c>
      <c r="I796" s="129" t="s">
        <v>55</v>
      </c>
      <c r="J796" s="129" t="s">
        <v>55</v>
      </c>
      <c r="K796" s="129" t="s">
        <v>18</v>
      </c>
      <c r="L796" s="129">
        <v>90</v>
      </c>
      <c r="M796" s="129" t="s">
        <v>173</v>
      </c>
      <c r="N796" s="129">
        <v>0</v>
      </c>
      <c r="O796" s="129" t="s">
        <v>173</v>
      </c>
      <c r="P796" s="129">
        <v>0</v>
      </c>
      <c r="Q796" s="129" t="s">
        <v>173</v>
      </c>
      <c r="R796" s="129">
        <v>0</v>
      </c>
      <c r="S796" s="129">
        <v>2</v>
      </c>
      <c r="T796" s="129" t="s">
        <v>174</v>
      </c>
      <c r="U796" s="129">
        <v>4.8727</v>
      </c>
      <c r="V796" s="129">
        <v>0.67549999999999999</v>
      </c>
      <c r="W796" s="129" t="s">
        <v>2813</v>
      </c>
      <c r="X796" s="129">
        <v>0.31940000000000002</v>
      </c>
      <c r="Y796" s="129">
        <v>38.6432</v>
      </c>
      <c r="Z796" s="129">
        <v>0.35449999999999998</v>
      </c>
      <c r="AA796" s="129" t="s">
        <v>1875</v>
      </c>
      <c r="AB796" s="129">
        <v>1.5699999999999999E-2</v>
      </c>
      <c r="AC796" s="129" t="s">
        <v>179</v>
      </c>
      <c r="AD796" s="129">
        <v>8.3999999999999995E-3</v>
      </c>
      <c r="AE796" s="129" t="s">
        <v>179</v>
      </c>
      <c r="AF796" s="129">
        <v>1.67E-2</v>
      </c>
      <c r="AG796" s="129">
        <v>0.1923</v>
      </c>
      <c r="AH796" s="129">
        <v>8.0000000000000002E-3</v>
      </c>
      <c r="AI796" s="129">
        <v>7.5464000000000002</v>
      </c>
      <c r="AJ796" s="129">
        <v>3.2199999999999999E-2</v>
      </c>
      <c r="AK796" s="129">
        <v>0.69130000000000003</v>
      </c>
      <c r="AL796" s="129">
        <v>8.2000000000000007E-3</v>
      </c>
      <c r="AM796" s="129" t="s">
        <v>634</v>
      </c>
      <c r="AN796" s="129">
        <v>8.3000000000000001E-3</v>
      </c>
      <c r="AO796" s="129" t="s">
        <v>1153</v>
      </c>
      <c r="AP796" s="129">
        <v>4.3E-3</v>
      </c>
      <c r="AQ796" s="129">
        <v>9.3899999999999997E-2</v>
      </c>
      <c r="AR796" s="129">
        <v>4.7000000000000002E-3</v>
      </c>
      <c r="AS796" s="129" t="s">
        <v>2814</v>
      </c>
      <c r="AT796" s="129">
        <v>2.52E-2</v>
      </c>
      <c r="AU796" s="129" t="s">
        <v>515</v>
      </c>
      <c r="AV796" s="129">
        <v>3.5999999999999999E-3</v>
      </c>
      <c r="AW796" s="129">
        <v>9.1999999999999998E-3</v>
      </c>
      <c r="AX796" s="129">
        <v>1E-3</v>
      </c>
      <c r="AY796" s="129" t="s">
        <v>284</v>
      </c>
      <c r="AZ796" s="129">
        <v>8.0000000000000004E-4</v>
      </c>
      <c r="BA796" s="129">
        <v>6.6E-3</v>
      </c>
      <c r="BB796" s="129">
        <v>6.9999999999999999E-4</v>
      </c>
      <c r="BC796" s="129" t="s">
        <v>267</v>
      </c>
      <c r="BD796" s="129">
        <v>5.0000000000000001E-4</v>
      </c>
      <c r="BE796" s="129" t="s">
        <v>179</v>
      </c>
      <c r="BF796" s="129">
        <v>2.9999999999999997E-4</v>
      </c>
      <c r="BG796" s="129" t="s">
        <v>216</v>
      </c>
      <c r="BH796" s="129">
        <v>1E-4</v>
      </c>
      <c r="BI796" s="129" t="s">
        <v>318</v>
      </c>
      <c r="BJ796" s="129">
        <v>2.0000000000000001E-4</v>
      </c>
      <c r="BK796" s="129">
        <v>1.2E-2</v>
      </c>
      <c r="BL796" s="129">
        <v>5.0000000000000001E-4</v>
      </c>
      <c r="BM796" s="129">
        <v>2.8E-3</v>
      </c>
      <c r="BN796" s="129">
        <v>2.9999999999999997E-4</v>
      </c>
      <c r="BO796" s="129" t="s">
        <v>1005</v>
      </c>
      <c r="BP796" s="129">
        <v>5.9999999999999995E-4</v>
      </c>
      <c r="BQ796" s="129" t="s">
        <v>179</v>
      </c>
      <c r="BR796" s="129">
        <v>2.9999999999999997E-4</v>
      </c>
      <c r="BS796" s="129" t="s">
        <v>179</v>
      </c>
      <c r="BT796" s="129">
        <v>4.0000000000000002E-4</v>
      </c>
      <c r="BU796" s="129" t="s">
        <v>179</v>
      </c>
      <c r="BV796" s="129">
        <v>6.9999999999999999E-4</v>
      </c>
      <c r="BW796" s="129" t="s">
        <v>18</v>
      </c>
      <c r="BX796" s="129"/>
      <c r="BY796" s="129" t="s">
        <v>179</v>
      </c>
      <c r="BZ796" s="129">
        <v>1.1000000000000001E-3</v>
      </c>
      <c r="CA796" s="129" t="s">
        <v>179</v>
      </c>
      <c r="CB796" s="129">
        <v>8.0000000000000004E-4</v>
      </c>
      <c r="CC796" s="129" t="s">
        <v>179</v>
      </c>
      <c r="CD796" s="129">
        <v>2E-3</v>
      </c>
      <c r="CE796" s="129" t="s">
        <v>179</v>
      </c>
      <c r="CF796" s="129">
        <v>2.3E-3</v>
      </c>
      <c r="CG796" s="129" t="s">
        <v>216</v>
      </c>
      <c r="CH796" s="129">
        <v>1E-4</v>
      </c>
      <c r="CI796" s="129" t="s">
        <v>179</v>
      </c>
      <c r="CJ796" s="129">
        <v>7.3000000000000001E-3</v>
      </c>
      <c r="CK796" s="129" t="s">
        <v>179</v>
      </c>
      <c r="CL796" s="129">
        <v>1.09E-2</v>
      </c>
      <c r="CM796" s="129" t="s">
        <v>179</v>
      </c>
      <c r="CN796" s="129">
        <v>4.1999999999999997E-3</v>
      </c>
      <c r="CO796" s="129" t="s">
        <v>179</v>
      </c>
      <c r="CP796" s="129">
        <v>8.9999999999999998E-4</v>
      </c>
      <c r="CQ796" s="129" t="s">
        <v>179</v>
      </c>
      <c r="CR796" s="129">
        <v>3.0000000000000001E-3</v>
      </c>
      <c r="CS796" s="129" t="s">
        <v>179</v>
      </c>
      <c r="CT796" s="129">
        <v>1.9E-3</v>
      </c>
      <c r="CU796" s="129" t="s">
        <v>179</v>
      </c>
      <c r="CV796" s="129">
        <v>6.9999999999999999E-4</v>
      </c>
      <c r="CW796" s="129" t="s">
        <v>18</v>
      </c>
      <c r="CX796" s="129"/>
      <c r="CY796" s="129" t="s">
        <v>179</v>
      </c>
      <c r="CZ796" s="129">
        <v>5.0000000000000001E-4</v>
      </c>
      <c r="DA796" s="129" t="s">
        <v>179</v>
      </c>
      <c r="DB796" s="129">
        <v>5.0000000000000001E-4</v>
      </c>
      <c r="DC796" s="129" t="s">
        <v>179</v>
      </c>
      <c r="DD796" s="129">
        <v>5.0000000000000001E-4</v>
      </c>
      <c r="DE796" s="129" t="s">
        <v>179</v>
      </c>
      <c r="DF796" s="129">
        <v>5.9999999999999995E-4</v>
      </c>
      <c r="DG796" s="129" t="s">
        <v>179</v>
      </c>
      <c r="DH796" s="129">
        <v>4.0000000000000002E-4</v>
      </c>
      <c r="DI796" s="129" t="s">
        <v>179</v>
      </c>
      <c r="DJ796" s="129">
        <v>4.0000000000000002E-4</v>
      </c>
      <c r="DK796" s="129" t="s">
        <v>2806</v>
      </c>
      <c r="DL796" s="129" t="s">
        <v>59</v>
      </c>
      <c r="DM796" s="129"/>
      <c r="DN796" s="129"/>
      <c r="DO796" s="130" t="s">
        <v>18</v>
      </c>
      <c r="DS796" s="129">
        <v>62</v>
      </c>
      <c r="DT796" s="129" t="s">
        <v>1752</v>
      </c>
      <c r="DW796" t="s">
        <v>5578</v>
      </c>
    </row>
    <row r="797" spans="1:127">
      <c r="A797" s="127">
        <v>612</v>
      </c>
      <c r="B797" s="128">
        <v>44763.851388888892</v>
      </c>
      <c r="C797" s="129" t="s">
        <v>52</v>
      </c>
      <c r="D797" s="129">
        <v>0</v>
      </c>
      <c r="E797" s="129">
        <v>0</v>
      </c>
      <c r="F797" s="129">
        <v>0</v>
      </c>
      <c r="G797" s="129" t="s">
        <v>54</v>
      </c>
      <c r="H797" s="129" t="s">
        <v>55</v>
      </c>
      <c r="I797" s="129" t="s">
        <v>55</v>
      </c>
      <c r="J797" s="129" t="s">
        <v>55</v>
      </c>
      <c r="K797" s="129" t="s">
        <v>18</v>
      </c>
      <c r="L797" s="129">
        <v>90</v>
      </c>
      <c r="M797" s="129" t="s">
        <v>173</v>
      </c>
      <c r="N797" s="129">
        <v>0</v>
      </c>
      <c r="O797" s="129" t="s">
        <v>173</v>
      </c>
      <c r="P797" s="129">
        <v>0</v>
      </c>
      <c r="Q797" s="129" t="s">
        <v>173</v>
      </c>
      <c r="R797" s="129">
        <v>0</v>
      </c>
      <c r="S797" s="129">
        <v>2</v>
      </c>
      <c r="T797" s="129" t="s">
        <v>174</v>
      </c>
      <c r="U797" s="129">
        <v>5.1007999999999996</v>
      </c>
      <c r="V797" s="129">
        <v>0.67800000000000005</v>
      </c>
      <c r="W797" s="129" t="s">
        <v>2815</v>
      </c>
      <c r="X797" s="129">
        <v>0.3201</v>
      </c>
      <c r="Y797" s="129">
        <v>39.956499999999998</v>
      </c>
      <c r="Z797" s="129">
        <v>0.36099999999999999</v>
      </c>
      <c r="AA797" s="129" t="s">
        <v>275</v>
      </c>
      <c r="AB797" s="129">
        <v>1.4999999999999999E-2</v>
      </c>
      <c r="AC797" s="129" t="s">
        <v>179</v>
      </c>
      <c r="AD797" s="129">
        <v>8.3000000000000001E-3</v>
      </c>
      <c r="AE797" s="129" t="s">
        <v>179</v>
      </c>
      <c r="AF797" s="129">
        <v>1.67E-2</v>
      </c>
      <c r="AG797" s="129">
        <v>0.17860000000000001</v>
      </c>
      <c r="AH797" s="129">
        <v>7.9000000000000008E-3</v>
      </c>
      <c r="AI797" s="129">
        <v>7.4301000000000004</v>
      </c>
      <c r="AJ797" s="129">
        <v>3.1899999999999998E-2</v>
      </c>
      <c r="AK797" s="129">
        <v>0.70050000000000001</v>
      </c>
      <c r="AL797" s="129">
        <v>8.3000000000000001E-3</v>
      </c>
      <c r="AM797" s="129" t="s">
        <v>184</v>
      </c>
      <c r="AN797" s="129">
        <v>8.5000000000000006E-3</v>
      </c>
      <c r="AO797" s="129" t="s">
        <v>1018</v>
      </c>
      <c r="AP797" s="129">
        <v>4.4000000000000003E-3</v>
      </c>
      <c r="AQ797" s="129">
        <v>9.4299999999999995E-2</v>
      </c>
      <c r="AR797" s="129">
        <v>4.7000000000000002E-3</v>
      </c>
      <c r="AS797" s="129" t="s">
        <v>2816</v>
      </c>
      <c r="AT797" s="129">
        <v>2.52E-2</v>
      </c>
      <c r="AU797" s="129" t="s">
        <v>1118</v>
      </c>
      <c r="AV797" s="129">
        <v>3.5999999999999999E-3</v>
      </c>
      <c r="AW797" s="129">
        <v>1.0999999999999999E-2</v>
      </c>
      <c r="AX797" s="129">
        <v>1.1000000000000001E-3</v>
      </c>
      <c r="AY797" s="129" t="s">
        <v>405</v>
      </c>
      <c r="AZ797" s="129">
        <v>8.0000000000000004E-4</v>
      </c>
      <c r="BA797" s="129">
        <v>5.5999999999999999E-3</v>
      </c>
      <c r="BB797" s="129">
        <v>5.9999999999999995E-4</v>
      </c>
      <c r="BC797" s="129" t="s">
        <v>285</v>
      </c>
      <c r="BD797" s="129">
        <v>5.0000000000000001E-4</v>
      </c>
      <c r="BE797" s="129" t="s">
        <v>179</v>
      </c>
      <c r="BF797" s="129">
        <v>2.9999999999999997E-4</v>
      </c>
      <c r="BG797" s="129" t="s">
        <v>179</v>
      </c>
      <c r="BH797" s="129">
        <v>1E-4</v>
      </c>
      <c r="BI797" s="129" t="s">
        <v>318</v>
      </c>
      <c r="BJ797" s="129">
        <v>2.0000000000000001E-4</v>
      </c>
      <c r="BK797" s="129">
        <v>1.21E-2</v>
      </c>
      <c r="BL797" s="129">
        <v>5.0000000000000001E-4</v>
      </c>
      <c r="BM797" s="129">
        <v>3.0000000000000001E-3</v>
      </c>
      <c r="BN797" s="129">
        <v>2.9999999999999997E-4</v>
      </c>
      <c r="BO797" s="129" t="s">
        <v>432</v>
      </c>
      <c r="BP797" s="129">
        <v>5.9999999999999995E-4</v>
      </c>
      <c r="BQ797" s="129" t="s">
        <v>179</v>
      </c>
      <c r="BR797" s="129">
        <v>2.9999999999999997E-4</v>
      </c>
      <c r="BS797" s="129" t="s">
        <v>179</v>
      </c>
      <c r="BT797" s="129">
        <v>4.0000000000000002E-4</v>
      </c>
      <c r="BU797" s="129" t="s">
        <v>179</v>
      </c>
      <c r="BV797" s="129">
        <v>6.9999999999999999E-4</v>
      </c>
      <c r="BW797" s="129" t="s">
        <v>18</v>
      </c>
      <c r="BX797" s="129"/>
      <c r="BY797" s="129" t="s">
        <v>179</v>
      </c>
      <c r="BZ797" s="129">
        <v>1.1000000000000001E-3</v>
      </c>
      <c r="CA797" s="129" t="s">
        <v>179</v>
      </c>
      <c r="CB797" s="129">
        <v>8.0000000000000004E-4</v>
      </c>
      <c r="CC797" s="129" t="s">
        <v>179</v>
      </c>
      <c r="CD797" s="129">
        <v>2E-3</v>
      </c>
      <c r="CE797" s="129" t="s">
        <v>179</v>
      </c>
      <c r="CF797" s="129">
        <v>2.3E-3</v>
      </c>
      <c r="CG797" s="129" t="s">
        <v>216</v>
      </c>
      <c r="CH797" s="129">
        <v>1E-4</v>
      </c>
      <c r="CI797" s="129" t="s">
        <v>179</v>
      </c>
      <c r="CJ797" s="129">
        <v>7.1999999999999998E-3</v>
      </c>
      <c r="CK797" s="129" t="s">
        <v>179</v>
      </c>
      <c r="CL797" s="129">
        <v>1.0800000000000001E-2</v>
      </c>
      <c r="CM797" s="129" t="s">
        <v>179</v>
      </c>
      <c r="CN797" s="129">
        <v>3.5000000000000001E-3</v>
      </c>
      <c r="CO797" s="129" t="s">
        <v>179</v>
      </c>
      <c r="CP797" s="129">
        <v>8.0000000000000004E-4</v>
      </c>
      <c r="CQ797" s="129" t="s">
        <v>179</v>
      </c>
      <c r="CR797" s="129">
        <v>3.2000000000000002E-3</v>
      </c>
      <c r="CS797" s="129" t="s">
        <v>179</v>
      </c>
      <c r="CT797" s="129">
        <v>1.9E-3</v>
      </c>
      <c r="CU797" s="129" t="s">
        <v>18</v>
      </c>
      <c r="CV797" s="129"/>
      <c r="CW797" s="129" t="s">
        <v>18</v>
      </c>
      <c r="CX797" s="129"/>
      <c r="CY797" s="129" t="s">
        <v>179</v>
      </c>
      <c r="CZ797" s="129">
        <v>5.9999999999999995E-4</v>
      </c>
      <c r="DA797" s="129" t="s">
        <v>179</v>
      </c>
      <c r="DB797" s="129">
        <v>5.9999999999999995E-4</v>
      </c>
      <c r="DC797" s="129" t="s">
        <v>179</v>
      </c>
      <c r="DD797" s="129">
        <v>5.0000000000000001E-4</v>
      </c>
      <c r="DE797" s="129" t="s">
        <v>179</v>
      </c>
      <c r="DF797" s="129">
        <v>5.9999999999999995E-4</v>
      </c>
      <c r="DG797" s="129" t="s">
        <v>179</v>
      </c>
      <c r="DH797" s="129">
        <v>4.0000000000000002E-4</v>
      </c>
      <c r="DI797" s="129" t="s">
        <v>179</v>
      </c>
      <c r="DJ797" s="129">
        <v>4.0000000000000002E-4</v>
      </c>
      <c r="DK797" s="129" t="s">
        <v>2806</v>
      </c>
      <c r="DL797" s="129" t="s">
        <v>59</v>
      </c>
      <c r="DM797" s="129"/>
      <c r="DN797" s="129"/>
      <c r="DO797" s="130" t="s">
        <v>18</v>
      </c>
      <c r="DS797" s="129">
        <v>76</v>
      </c>
      <c r="DT797" s="129" t="s">
        <v>907</v>
      </c>
      <c r="DW797" t="s">
        <v>5579</v>
      </c>
    </row>
    <row r="798" spans="1:127">
      <c r="A798" s="127">
        <v>613</v>
      </c>
      <c r="B798" s="128">
        <v>44763.852777777778</v>
      </c>
      <c r="C798" s="129" t="s">
        <v>52</v>
      </c>
      <c r="D798" s="129">
        <v>0</v>
      </c>
      <c r="E798" s="129">
        <v>0</v>
      </c>
      <c r="F798" s="129">
        <v>0</v>
      </c>
      <c r="G798" s="129" t="s">
        <v>54</v>
      </c>
      <c r="H798" s="129" t="s">
        <v>55</v>
      </c>
      <c r="I798" s="129" t="s">
        <v>55</v>
      </c>
      <c r="J798" s="129" t="s">
        <v>55</v>
      </c>
      <c r="K798" s="129" t="s">
        <v>18</v>
      </c>
      <c r="L798" s="129">
        <v>90</v>
      </c>
      <c r="M798" s="129" t="s">
        <v>173</v>
      </c>
      <c r="N798" s="129">
        <v>0</v>
      </c>
      <c r="O798" s="129" t="s">
        <v>173</v>
      </c>
      <c r="P798" s="129">
        <v>0</v>
      </c>
      <c r="Q798" s="129" t="s">
        <v>173</v>
      </c>
      <c r="R798" s="129">
        <v>0</v>
      </c>
      <c r="S798" s="129">
        <v>2</v>
      </c>
      <c r="T798" s="129" t="s">
        <v>174</v>
      </c>
      <c r="U798" s="129">
        <v>4.4272</v>
      </c>
      <c r="V798" s="129">
        <v>0.64980000000000004</v>
      </c>
      <c r="W798" s="129" t="s">
        <v>2817</v>
      </c>
      <c r="X798" s="129">
        <v>0.32419999999999999</v>
      </c>
      <c r="Y798" s="129">
        <v>39.577500000000001</v>
      </c>
      <c r="Z798" s="129">
        <v>0.35849999999999999</v>
      </c>
      <c r="AA798" s="129" t="s">
        <v>803</v>
      </c>
      <c r="AB798" s="129">
        <v>1.5299999999999999E-2</v>
      </c>
      <c r="AC798" s="129" t="s">
        <v>179</v>
      </c>
      <c r="AD798" s="129">
        <v>8.3000000000000001E-3</v>
      </c>
      <c r="AE798" s="129" t="s">
        <v>179</v>
      </c>
      <c r="AF798" s="129">
        <v>1.67E-2</v>
      </c>
      <c r="AG798" s="129">
        <v>0.15160000000000001</v>
      </c>
      <c r="AH798" s="129">
        <v>7.4000000000000003E-3</v>
      </c>
      <c r="AI798" s="129">
        <v>7.4473000000000003</v>
      </c>
      <c r="AJ798" s="129">
        <v>3.1899999999999998E-2</v>
      </c>
      <c r="AK798" s="129">
        <v>0.66790000000000005</v>
      </c>
      <c r="AL798" s="129">
        <v>8.0999999999999996E-3</v>
      </c>
      <c r="AM798" s="129" t="s">
        <v>2818</v>
      </c>
      <c r="AN798" s="129">
        <v>8.0999999999999996E-3</v>
      </c>
      <c r="AO798" s="129" t="s">
        <v>1175</v>
      </c>
      <c r="AP798" s="129">
        <v>4.3E-3</v>
      </c>
      <c r="AQ798" s="129">
        <v>9.4700000000000006E-2</v>
      </c>
      <c r="AR798" s="129">
        <v>4.5999999999999999E-3</v>
      </c>
      <c r="AS798" s="129" t="s">
        <v>2819</v>
      </c>
      <c r="AT798" s="129">
        <v>2.46E-2</v>
      </c>
      <c r="AU798" s="129" t="s">
        <v>179</v>
      </c>
      <c r="AV798" s="129">
        <v>3.5000000000000001E-3</v>
      </c>
      <c r="AW798" s="129">
        <v>9.1000000000000004E-3</v>
      </c>
      <c r="AX798" s="129">
        <v>1E-3</v>
      </c>
      <c r="AY798" s="129" t="s">
        <v>209</v>
      </c>
      <c r="AZ798" s="129">
        <v>6.9999999999999999E-4</v>
      </c>
      <c r="BA798" s="129">
        <v>6.0000000000000001E-3</v>
      </c>
      <c r="BB798" s="129">
        <v>5.9999999999999995E-4</v>
      </c>
      <c r="BC798" s="129" t="s">
        <v>212</v>
      </c>
      <c r="BD798" s="129">
        <v>4.0000000000000002E-4</v>
      </c>
      <c r="BE798" s="129" t="s">
        <v>179</v>
      </c>
      <c r="BF798" s="129">
        <v>2.9999999999999997E-4</v>
      </c>
      <c r="BG798" s="129" t="s">
        <v>216</v>
      </c>
      <c r="BH798" s="129">
        <v>1E-4</v>
      </c>
      <c r="BI798" s="129" t="s">
        <v>318</v>
      </c>
      <c r="BJ798" s="129">
        <v>2.0000000000000001E-4</v>
      </c>
      <c r="BK798" s="129">
        <v>1.2800000000000001E-2</v>
      </c>
      <c r="BL798" s="129">
        <v>5.0000000000000001E-4</v>
      </c>
      <c r="BM798" s="129">
        <v>2.5999999999999999E-3</v>
      </c>
      <c r="BN798" s="129">
        <v>2.9999999999999997E-4</v>
      </c>
      <c r="BO798" s="129" t="s">
        <v>377</v>
      </c>
      <c r="BP798" s="129">
        <v>5.9999999999999995E-4</v>
      </c>
      <c r="BQ798" s="129" t="s">
        <v>179</v>
      </c>
      <c r="BR798" s="129">
        <v>2.9999999999999997E-4</v>
      </c>
      <c r="BS798" s="129" t="s">
        <v>179</v>
      </c>
      <c r="BT798" s="129">
        <v>4.0000000000000002E-4</v>
      </c>
      <c r="BU798" s="129" t="s">
        <v>179</v>
      </c>
      <c r="BV798" s="129">
        <v>6.9999999999999999E-4</v>
      </c>
      <c r="BW798" s="129" t="s">
        <v>18</v>
      </c>
      <c r="BX798" s="129"/>
      <c r="BY798" s="129" t="s">
        <v>179</v>
      </c>
      <c r="BZ798" s="129">
        <v>1.1000000000000001E-3</v>
      </c>
      <c r="CA798" s="129" t="s">
        <v>179</v>
      </c>
      <c r="CB798" s="129">
        <v>8.0000000000000004E-4</v>
      </c>
      <c r="CC798" s="129" t="s">
        <v>179</v>
      </c>
      <c r="CD798" s="129">
        <v>2E-3</v>
      </c>
      <c r="CE798" s="129" t="s">
        <v>179</v>
      </c>
      <c r="CF798" s="129">
        <v>2.3E-3</v>
      </c>
      <c r="CG798" s="129" t="s">
        <v>179</v>
      </c>
      <c r="CH798" s="129">
        <v>1E-4</v>
      </c>
      <c r="CI798" s="129" t="s">
        <v>179</v>
      </c>
      <c r="CJ798" s="129">
        <v>7.1000000000000004E-3</v>
      </c>
      <c r="CK798" s="129" t="s">
        <v>179</v>
      </c>
      <c r="CL798" s="129">
        <v>1.06E-2</v>
      </c>
      <c r="CM798" s="129" t="s">
        <v>179</v>
      </c>
      <c r="CN798" s="129">
        <v>3.8E-3</v>
      </c>
      <c r="CO798" s="129" t="s">
        <v>179</v>
      </c>
      <c r="CP798" s="129">
        <v>8.0000000000000004E-4</v>
      </c>
      <c r="CQ798" s="129" t="s">
        <v>179</v>
      </c>
      <c r="CR798" s="129">
        <v>3.5999999999999999E-3</v>
      </c>
      <c r="CS798" s="129" t="s">
        <v>179</v>
      </c>
      <c r="CT798" s="129">
        <v>1.8E-3</v>
      </c>
      <c r="CU798" s="129" t="s">
        <v>18</v>
      </c>
      <c r="CV798" s="129"/>
      <c r="CW798" s="129" t="s">
        <v>179</v>
      </c>
      <c r="CX798" s="129">
        <v>5.9999999999999995E-4</v>
      </c>
      <c r="CY798" s="129" t="s">
        <v>179</v>
      </c>
      <c r="CZ798" s="129">
        <v>5.9999999999999995E-4</v>
      </c>
      <c r="DA798" s="129" t="s">
        <v>179</v>
      </c>
      <c r="DB798" s="129">
        <v>5.0000000000000001E-4</v>
      </c>
      <c r="DC798" s="129" t="s">
        <v>179</v>
      </c>
      <c r="DD798" s="129">
        <v>5.0000000000000001E-4</v>
      </c>
      <c r="DE798" s="129" t="s">
        <v>179</v>
      </c>
      <c r="DF798" s="129">
        <v>5.0000000000000001E-4</v>
      </c>
      <c r="DG798" s="129" t="s">
        <v>179</v>
      </c>
      <c r="DH798" s="129">
        <v>4.0000000000000002E-4</v>
      </c>
      <c r="DI798" s="129" t="s">
        <v>179</v>
      </c>
      <c r="DJ798" s="129">
        <v>4.0000000000000002E-4</v>
      </c>
      <c r="DK798" s="129" t="s">
        <v>2806</v>
      </c>
      <c r="DL798" s="129" t="s">
        <v>59</v>
      </c>
      <c r="DM798" s="129"/>
      <c r="DN798" s="129"/>
      <c r="DO798" s="130" t="s">
        <v>18</v>
      </c>
      <c r="DS798" s="129">
        <v>115</v>
      </c>
      <c r="DT798" s="129" t="s">
        <v>2570</v>
      </c>
      <c r="DW798" t="s">
        <v>5580</v>
      </c>
    </row>
    <row r="799" spans="1:127">
      <c r="A799" s="127">
        <v>614</v>
      </c>
      <c r="B799" s="128">
        <v>44763.855555555558</v>
      </c>
      <c r="C799" s="129" t="s">
        <v>52</v>
      </c>
      <c r="D799" s="129">
        <v>0</v>
      </c>
      <c r="E799" s="129">
        <v>0</v>
      </c>
      <c r="F799" s="129">
        <v>0</v>
      </c>
      <c r="G799" s="129" t="s">
        <v>54</v>
      </c>
      <c r="H799" s="129" t="s">
        <v>55</v>
      </c>
      <c r="I799" s="129" t="s">
        <v>55</v>
      </c>
      <c r="J799" s="129" t="s">
        <v>55</v>
      </c>
      <c r="K799" s="129" t="s">
        <v>18</v>
      </c>
      <c r="L799" s="129">
        <v>90</v>
      </c>
      <c r="M799" s="129" t="s">
        <v>173</v>
      </c>
      <c r="N799" s="129">
        <v>0</v>
      </c>
      <c r="O799" s="129" t="s">
        <v>173</v>
      </c>
      <c r="P799" s="129">
        <v>0</v>
      </c>
      <c r="Q799" s="129" t="s">
        <v>173</v>
      </c>
      <c r="R799" s="129">
        <v>0</v>
      </c>
      <c r="S799" s="129">
        <v>2</v>
      </c>
      <c r="T799" s="129" t="s">
        <v>174</v>
      </c>
      <c r="U799" s="129">
        <v>4.8297999999999996</v>
      </c>
      <c r="V799" s="129">
        <v>0.70979999999999999</v>
      </c>
      <c r="W799" s="129" t="s">
        <v>2820</v>
      </c>
      <c r="X799" s="129">
        <v>0.33289999999999997</v>
      </c>
      <c r="Y799" s="129">
        <v>40.840800000000002</v>
      </c>
      <c r="Z799" s="129">
        <v>0.36670000000000003</v>
      </c>
      <c r="AA799" s="129" t="s">
        <v>1175</v>
      </c>
      <c r="AB799" s="129">
        <v>1.5800000000000002E-2</v>
      </c>
      <c r="AC799" s="129" t="s">
        <v>179</v>
      </c>
      <c r="AD799" s="129">
        <v>9.4000000000000004E-3</v>
      </c>
      <c r="AE799" s="129" t="s">
        <v>179</v>
      </c>
      <c r="AF799" s="129">
        <v>1.7100000000000001E-2</v>
      </c>
      <c r="AG799" s="129">
        <v>0.1431</v>
      </c>
      <c r="AH799" s="129">
        <v>7.6E-3</v>
      </c>
      <c r="AI799" s="129">
        <v>8.1212</v>
      </c>
      <c r="AJ799" s="129">
        <v>3.3500000000000002E-2</v>
      </c>
      <c r="AK799" s="129">
        <v>0.73170000000000002</v>
      </c>
      <c r="AL799" s="129">
        <v>8.5000000000000006E-3</v>
      </c>
      <c r="AM799" s="129" t="s">
        <v>1461</v>
      </c>
      <c r="AN799" s="129">
        <v>8.3000000000000001E-3</v>
      </c>
      <c r="AO799" s="129" t="s">
        <v>423</v>
      </c>
      <c r="AP799" s="129">
        <v>4.4999999999999997E-3</v>
      </c>
      <c r="AQ799" s="129">
        <v>0.11119999999999999</v>
      </c>
      <c r="AR799" s="129">
        <v>5.0000000000000001E-3</v>
      </c>
      <c r="AS799" s="129" t="s">
        <v>2821</v>
      </c>
      <c r="AT799" s="129">
        <v>2.5700000000000001E-2</v>
      </c>
      <c r="AU799" s="129" t="s">
        <v>179</v>
      </c>
      <c r="AV799" s="129">
        <v>3.5999999999999999E-3</v>
      </c>
      <c r="AW799" s="129">
        <v>1.3100000000000001E-2</v>
      </c>
      <c r="AX799" s="129">
        <v>1.1999999999999999E-3</v>
      </c>
      <c r="AY799" s="129" t="s">
        <v>405</v>
      </c>
      <c r="AZ799" s="129">
        <v>8.0000000000000004E-4</v>
      </c>
      <c r="BA799" s="129">
        <v>6.0000000000000001E-3</v>
      </c>
      <c r="BB799" s="129">
        <v>6.9999999999999999E-4</v>
      </c>
      <c r="BC799" s="129" t="s">
        <v>211</v>
      </c>
      <c r="BD799" s="129">
        <v>4.0000000000000002E-4</v>
      </c>
      <c r="BE799" s="129" t="s">
        <v>179</v>
      </c>
      <c r="BF799" s="129">
        <v>2.9999999999999997E-4</v>
      </c>
      <c r="BG799" s="129" t="s">
        <v>179</v>
      </c>
      <c r="BH799" s="129">
        <v>1E-4</v>
      </c>
      <c r="BI799" s="129" t="s">
        <v>318</v>
      </c>
      <c r="BJ799" s="129">
        <v>2.0000000000000001E-4</v>
      </c>
      <c r="BK799" s="129">
        <v>1.29E-2</v>
      </c>
      <c r="BL799" s="129">
        <v>5.0000000000000001E-4</v>
      </c>
      <c r="BM799" s="129">
        <v>3.2000000000000002E-3</v>
      </c>
      <c r="BN799" s="129">
        <v>2.9999999999999997E-4</v>
      </c>
      <c r="BO799" s="129" t="s">
        <v>419</v>
      </c>
      <c r="BP799" s="129">
        <v>5.9999999999999995E-4</v>
      </c>
      <c r="BQ799" s="129" t="s">
        <v>179</v>
      </c>
      <c r="BR799" s="129">
        <v>2.9999999999999997E-4</v>
      </c>
      <c r="BS799" s="129" t="s">
        <v>179</v>
      </c>
      <c r="BT799" s="129">
        <v>2.9999999999999997E-4</v>
      </c>
      <c r="BU799" s="129" t="s">
        <v>179</v>
      </c>
      <c r="BV799" s="129">
        <v>6.9999999999999999E-4</v>
      </c>
      <c r="BW799" s="129" t="s">
        <v>18</v>
      </c>
      <c r="BX799" s="129"/>
      <c r="BY799" s="129" t="s">
        <v>18</v>
      </c>
      <c r="BZ799" s="129"/>
      <c r="CA799" s="129" t="s">
        <v>179</v>
      </c>
      <c r="CB799" s="129">
        <v>8.0000000000000004E-4</v>
      </c>
      <c r="CC799" s="129" t="s">
        <v>179</v>
      </c>
      <c r="CD799" s="129">
        <v>2.0999999999999999E-3</v>
      </c>
      <c r="CE799" s="129" t="s">
        <v>179</v>
      </c>
      <c r="CF799" s="129">
        <v>2.3E-3</v>
      </c>
      <c r="CG799" s="129" t="s">
        <v>216</v>
      </c>
      <c r="CH799" s="129">
        <v>1E-4</v>
      </c>
      <c r="CI799" s="129" t="s">
        <v>179</v>
      </c>
      <c r="CJ799" s="129">
        <v>6.8999999999999999E-3</v>
      </c>
      <c r="CK799" s="129" t="s">
        <v>179</v>
      </c>
      <c r="CL799" s="129">
        <v>1.11E-2</v>
      </c>
      <c r="CM799" s="129" t="s">
        <v>179</v>
      </c>
      <c r="CN799" s="129">
        <v>3.3E-3</v>
      </c>
      <c r="CO799" s="129" t="s">
        <v>179</v>
      </c>
      <c r="CP799" s="129">
        <v>8.0000000000000004E-4</v>
      </c>
      <c r="CQ799" s="129" t="s">
        <v>179</v>
      </c>
      <c r="CR799" s="129">
        <v>3.2000000000000002E-3</v>
      </c>
      <c r="CS799" s="129" t="s">
        <v>179</v>
      </c>
      <c r="CT799" s="129">
        <v>1.8E-3</v>
      </c>
      <c r="CU799" s="129" t="s">
        <v>18</v>
      </c>
      <c r="CV799" s="129"/>
      <c r="CW799" s="129" t="s">
        <v>18</v>
      </c>
      <c r="CX799" s="129"/>
      <c r="CY799" s="129" t="s">
        <v>179</v>
      </c>
      <c r="CZ799" s="129">
        <v>5.9999999999999995E-4</v>
      </c>
      <c r="DA799" s="129" t="s">
        <v>179</v>
      </c>
      <c r="DB799" s="129">
        <v>5.9999999999999995E-4</v>
      </c>
      <c r="DC799" s="129" t="s">
        <v>179</v>
      </c>
      <c r="DD799" s="129">
        <v>5.9999999999999995E-4</v>
      </c>
      <c r="DE799" s="129" t="s">
        <v>179</v>
      </c>
      <c r="DF799" s="129">
        <v>5.9999999999999995E-4</v>
      </c>
      <c r="DG799" s="129" t="s">
        <v>179</v>
      </c>
      <c r="DH799" s="129">
        <v>4.0000000000000002E-4</v>
      </c>
      <c r="DI799" s="129" t="s">
        <v>179</v>
      </c>
      <c r="DJ799" s="129">
        <v>2.9999999999999997E-4</v>
      </c>
      <c r="DK799" s="129" t="s">
        <v>2822</v>
      </c>
      <c r="DL799" s="129" t="s">
        <v>59</v>
      </c>
      <c r="DM799" s="129"/>
      <c r="DN799" s="129"/>
      <c r="DO799" s="130" t="s">
        <v>18</v>
      </c>
      <c r="DS799" s="129">
        <v>4</v>
      </c>
      <c r="DT799" s="129" t="s">
        <v>1630</v>
      </c>
      <c r="DW799" t="s">
        <v>5581</v>
      </c>
    </row>
    <row r="800" spans="1:127">
      <c r="A800" s="127">
        <v>615</v>
      </c>
      <c r="B800" s="128">
        <v>44763.857638888891</v>
      </c>
      <c r="C800" s="129" t="s">
        <v>52</v>
      </c>
      <c r="D800" s="129">
        <v>0</v>
      </c>
      <c r="E800" s="129">
        <v>0</v>
      </c>
      <c r="F800" s="129">
        <v>0</v>
      </c>
      <c r="G800" s="129" t="s">
        <v>54</v>
      </c>
      <c r="H800" s="129" t="s">
        <v>55</v>
      </c>
      <c r="I800" s="129" t="s">
        <v>55</v>
      </c>
      <c r="J800" s="129" t="s">
        <v>55</v>
      </c>
      <c r="K800" s="129" t="s">
        <v>18</v>
      </c>
      <c r="L800" s="129">
        <v>90</v>
      </c>
      <c r="M800" s="129" t="s">
        <v>173</v>
      </c>
      <c r="N800" s="129">
        <v>0</v>
      </c>
      <c r="O800" s="129" t="s">
        <v>173</v>
      </c>
      <c r="P800" s="129">
        <v>0</v>
      </c>
      <c r="Q800" s="129" t="s">
        <v>173</v>
      </c>
      <c r="R800" s="129">
        <v>0</v>
      </c>
      <c r="S800" s="129">
        <v>2</v>
      </c>
      <c r="T800" s="129" t="s">
        <v>174</v>
      </c>
      <c r="U800" s="129">
        <v>4.2240000000000002</v>
      </c>
      <c r="V800" s="129">
        <v>0.68389999999999995</v>
      </c>
      <c r="W800" s="129" t="s">
        <v>2823</v>
      </c>
      <c r="X800" s="129">
        <v>0.33110000000000001</v>
      </c>
      <c r="Y800" s="129">
        <v>39.498199999999997</v>
      </c>
      <c r="Z800" s="129">
        <v>0.35909999999999997</v>
      </c>
      <c r="AA800" s="129" t="s">
        <v>708</v>
      </c>
      <c r="AB800" s="129">
        <v>1.55E-2</v>
      </c>
      <c r="AC800" s="129" t="s">
        <v>179</v>
      </c>
      <c r="AD800" s="129">
        <v>9.4999999999999998E-3</v>
      </c>
      <c r="AE800" s="129" t="s">
        <v>179</v>
      </c>
      <c r="AF800" s="129">
        <v>1.78E-2</v>
      </c>
      <c r="AG800" s="129">
        <v>0.13420000000000001</v>
      </c>
      <c r="AH800" s="129">
        <v>7.4999999999999997E-3</v>
      </c>
      <c r="AI800" s="129">
        <v>7.8962000000000003</v>
      </c>
      <c r="AJ800" s="129">
        <v>3.3000000000000002E-2</v>
      </c>
      <c r="AK800" s="129">
        <v>0.72889999999999999</v>
      </c>
      <c r="AL800" s="129">
        <v>8.5000000000000006E-3</v>
      </c>
      <c r="AM800" s="129" t="s">
        <v>471</v>
      </c>
      <c r="AN800" s="129">
        <v>8.6E-3</v>
      </c>
      <c r="AO800" s="129" t="s">
        <v>708</v>
      </c>
      <c r="AP800" s="129">
        <v>4.3E-3</v>
      </c>
      <c r="AQ800" s="129">
        <v>0.10630000000000001</v>
      </c>
      <c r="AR800" s="129">
        <v>4.8999999999999998E-3</v>
      </c>
      <c r="AS800" s="129" t="s">
        <v>2824</v>
      </c>
      <c r="AT800" s="129">
        <v>2.5100000000000001E-2</v>
      </c>
      <c r="AU800" s="129" t="s">
        <v>548</v>
      </c>
      <c r="AV800" s="129">
        <v>3.5000000000000001E-3</v>
      </c>
      <c r="AW800" s="129">
        <v>1.2800000000000001E-2</v>
      </c>
      <c r="AX800" s="129">
        <v>1.1000000000000001E-3</v>
      </c>
      <c r="AY800" s="129" t="s">
        <v>559</v>
      </c>
      <c r="AZ800" s="129">
        <v>8.0000000000000004E-4</v>
      </c>
      <c r="BA800" s="129">
        <v>5.7000000000000002E-3</v>
      </c>
      <c r="BB800" s="129">
        <v>6.9999999999999999E-4</v>
      </c>
      <c r="BC800" s="129" t="s">
        <v>211</v>
      </c>
      <c r="BD800" s="129">
        <v>5.0000000000000001E-4</v>
      </c>
      <c r="BE800" s="129" t="s">
        <v>179</v>
      </c>
      <c r="BF800" s="129">
        <v>2.9999999999999997E-4</v>
      </c>
      <c r="BG800" s="129" t="s">
        <v>179</v>
      </c>
      <c r="BH800" s="129">
        <v>1E-4</v>
      </c>
      <c r="BI800" s="129" t="s">
        <v>246</v>
      </c>
      <c r="BJ800" s="129">
        <v>2.0000000000000001E-4</v>
      </c>
      <c r="BK800" s="129">
        <v>1.2200000000000001E-2</v>
      </c>
      <c r="BL800" s="129">
        <v>5.0000000000000001E-4</v>
      </c>
      <c r="BM800" s="129">
        <v>2.8999999999999998E-3</v>
      </c>
      <c r="BN800" s="129">
        <v>2.9999999999999997E-4</v>
      </c>
      <c r="BO800" s="129" t="s">
        <v>331</v>
      </c>
      <c r="BP800" s="129">
        <v>5.9999999999999995E-4</v>
      </c>
      <c r="BQ800" s="129" t="s">
        <v>179</v>
      </c>
      <c r="BR800" s="129">
        <v>2.9999999999999997E-4</v>
      </c>
      <c r="BS800" s="129" t="s">
        <v>179</v>
      </c>
      <c r="BT800" s="129">
        <v>4.0000000000000002E-4</v>
      </c>
      <c r="BU800" s="129" t="s">
        <v>179</v>
      </c>
      <c r="BV800" s="129">
        <v>6.9999999999999999E-4</v>
      </c>
      <c r="BW800" s="129" t="s">
        <v>18</v>
      </c>
      <c r="BX800" s="129"/>
      <c r="BY800" s="129" t="s">
        <v>179</v>
      </c>
      <c r="BZ800" s="129">
        <v>1.1000000000000001E-3</v>
      </c>
      <c r="CA800" s="129" t="s">
        <v>179</v>
      </c>
      <c r="CB800" s="129">
        <v>8.0000000000000004E-4</v>
      </c>
      <c r="CC800" s="129" t="s">
        <v>179</v>
      </c>
      <c r="CD800" s="129">
        <v>2.0999999999999999E-3</v>
      </c>
      <c r="CE800" s="129" t="s">
        <v>179</v>
      </c>
      <c r="CF800" s="129">
        <v>2.2000000000000001E-3</v>
      </c>
      <c r="CG800" s="129" t="s">
        <v>216</v>
      </c>
      <c r="CH800" s="129">
        <v>1E-4</v>
      </c>
      <c r="CI800" s="129" t="s">
        <v>179</v>
      </c>
      <c r="CJ800" s="129">
        <v>7.1999999999999998E-3</v>
      </c>
      <c r="CK800" s="129" t="s">
        <v>179</v>
      </c>
      <c r="CL800" s="129">
        <v>1.11E-2</v>
      </c>
      <c r="CM800" s="129" t="s">
        <v>179</v>
      </c>
      <c r="CN800" s="129">
        <v>4.1000000000000003E-3</v>
      </c>
      <c r="CO800" s="129" t="s">
        <v>179</v>
      </c>
      <c r="CP800" s="129">
        <v>8.9999999999999998E-4</v>
      </c>
      <c r="CQ800" s="129" t="s">
        <v>179</v>
      </c>
      <c r="CR800" s="129">
        <v>3.3999999999999998E-3</v>
      </c>
      <c r="CS800" s="129" t="s">
        <v>179</v>
      </c>
      <c r="CT800" s="129">
        <v>1.9E-3</v>
      </c>
      <c r="CU800" s="129" t="s">
        <v>18</v>
      </c>
      <c r="CV800" s="129"/>
      <c r="CW800" s="129" t="s">
        <v>18</v>
      </c>
      <c r="CX800" s="129"/>
      <c r="CY800" s="129" t="s">
        <v>179</v>
      </c>
      <c r="CZ800" s="129">
        <v>5.9999999999999995E-4</v>
      </c>
      <c r="DA800" s="129" t="s">
        <v>179</v>
      </c>
      <c r="DB800" s="129">
        <v>5.9999999999999995E-4</v>
      </c>
      <c r="DC800" s="129" t="s">
        <v>179</v>
      </c>
      <c r="DD800" s="129">
        <v>5.9999999999999995E-4</v>
      </c>
      <c r="DE800" s="129" t="s">
        <v>179</v>
      </c>
      <c r="DF800" s="129">
        <v>5.9999999999999995E-4</v>
      </c>
      <c r="DG800" s="129" t="s">
        <v>179</v>
      </c>
      <c r="DH800" s="129">
        <v>4.0000000000000002E-4</v>
      </c>
      <c r="DI800" s="129" t="s">
        <v>179</v>
      </c>
      <c r="DJ800" s="129">
        <v>4.0000000000000002E-4</v>
      </c>
      <c r="DK800" s="129" t="s">
        <v>2822</v>
      </c>
      <c r="DL800" s="129" t="s">
        <v>59</v>
      </c>
      <c r="DM800" s="129"/>
      <c r="DN800" s="129"/>
      <c r="DO800" s="130" t="s">
        <v>18</v>
      </c>
      <c r="DS800" s="129">
        <v>14</v>
      </c>
      <c r="DT800" s="129" t="s">
        <v>1596</v>
      </c>
      <c r="DW800" t="s">
        <v>5582</v>
      </c>
    </row>
    <row r="801" spans="1:127">
      <c r="A801" s="127">
        <v>616</v>
      </c>
      <c r="B801" s="128">
        <v>44763.859722222223</v>
      </c>
      <c r="C801" s="129" t="s">
        <v>52</v>
      </c>
      <c r="D801" s="129">
        <v>0</v>
      </c>
      <c r="E801" s="129">
        <v>0</v>
      </c>
      <c r="F801" s="129">
        <v>0</v>
      </c>
      <c r="G801" s="129" t="s">
        <v>54</v>
      </c>
      <c r="H801" s="129" t="s">
        <v>55</v>
      </c>
      <c r="I801" s="129" t="s">
        <v>55</v>
      </c>
      <c r="J801" s="129" t="s">
        <v>55</v>
      </c>
      <c r="K801" s="129" t="s">
        <v>18</v>
      </c>
      <c r="L801" s="129">
        <v>90</v>
      </c>
      <c r="M801" s="129" t="s">
        <v>173</v>
      </c>
      <c r="N801" s="129">
        <v>0</v>
      </c>
      <c r="O801" s="129" t="s">
        <v>173</v>
      </c>
      <c r="P801" s="129">
        <v>0</v>
      </c>
      <c r="Q801" s="129" t="s">
        <v>173</v>
      </c>
      <c r="R801" s="129">
        <v>0</v>
      </c>
      <c r="S801" s="129">
        <v>2</v>
      </c>
      <c r="T801" s="129" t="s">
        <v>174</v>
      </c>
      <c r="U801" s="129">
        <v>4.6685999999999996</v>
      </c>
      <c r="V801" s="129">
        <v>0.6996</v>
      </c>
      <c r="W801" s="129" t="s">
        <v>2825</v>
      </c>
      <c r="X801" s="129">
        <v>0.31940000000000002</v>
      </c>
      <c r="Y801" s="129">
        <v>39.231299999999997</v>
      </c>
      <c r="Z801" s="129">
        <v>0.35709999999999997</v>
      </c>
      <c r="AA801" s="129" t="s">
        <v>751</v>
      </c>
      <c r="AB801" s="129">
        <v>1.55E-2</v>
      </c>
      <c r="AC801" s="129" t="s">
        <v>179</v>
      </c>
      <c r="AD801" s="129">
        <v>8.5000000000000006E-3</v>
      </c>
      <c r="AE801" s="129" t="s">
        <v>179</v>
      </c>
      <c r="AF801" s="129">
        <v>1.66E-2</v>
      </c>
      <c r="AG801" s="129">
        <v>0.1565</v>
      </c>
      <c r="AH801" s="129">
        <v>7.7000000000000002E-3</v>
      </c>
      <c r="AI801" s="129">
        <v>7.3178000000000001</v>
      </c>
      <c r="AJ801" s="129">
        <v>3.1600000000000003E-2</v>
      </c>
      <c r="AK801" s="129">
        <v>0.71330000000000005</v>
      </c>
      <c r="AL801" s="129">
        <v>8.3000000000000001E-3</v>
      </c>
      <c r="AM801" s="129" t="s">
        <v>1022</v>
      </c>
      <c r="AN801" s="129">
        <v>8.2000000000000007E-3</v>
      </c>
      <c r="AO801" s="129" t="s">
        <v>1018</v>
      </c>
      <c r="AP801" s="129">
        <v>4.4000000000000003E-3</v>
      </c>
      <c r="AQ801" s="129">
        <v>0.1045</v>
      </c>
      <c r="AR801" s="129">
        <v>4.8999999999999998E-3</v>
      </c>
      <c r="AS801" s="129" t="s">
        <v>2826</v>
      </c>
      <c r="AT801" s="129">
        <v>2.46E-2</v>
      </c>
      <c r="AU801" s="129" t="s">
        <v>227</v>
      </c>
      <c r="AV801" s="129">
        <v>3.5000000000000001E-3</v>
      </c>
      <c r="AW801" s="129">
        <v>2.12E-2</v>
      </c>
      <c r="AX801" s="129">
        <v>1.4E-3</v>
      </c>
      <c r="AY801" s="129" t="s">
        <v>431</v>
      </c>
      <c r="AZ801" s="129">
        <v>8.0000000000000004E-4</v>
      </c>
      <c r="BA801" s="129">
        <v>6.0000000000000001E-3</v>
      </c>
      <c r="BB801" s="129">
        <v>5.9999999999999995E-4</v>
      </c>
      <c r="BC801" s="129" t="s">
        <v>304</v>
      </c>
      <c r="BD801" s="129">
        <v>5.0000000000000001E-4</v>
      </c>
      <c r="BE801" s="129" t="s">
        <v>179</v>
      </c>
      <c r="BF801" s="129">
        <v>2.9999999999999997E-4</v>
      </c>
      <c r="BG801" s="129" t="s">
        <v>179</v>
      </c>
      <c r="BH801" s="129">
        <v>1E-4</v>
      </c>
      <c r="BI801" s="129" t="s">
        <v>179</v>
      </c>
      <c r="BJ801" s="129">
        <v>2.0000000000000001E-4</v>
      </c>
      <c r="BK801" s="129">
        <v>1.24E-2</v>
      </c>
      <c r="BL801" s="129">
        <v>5.0000000000000001E-4</v>
      </c>
      <c r="BM801" s="129">
        <v>3.2000000000000002E-3</v>
      </c>
      <c r="BN801" s="129">
        <v>2.9999999999999997E-4</v>
      </c>
      <c r="BO801" s="129" t="s">
        <v>622</v>
      </c>
      <c r="BP801" s="129">
        <v>5.9999999999999995E-4</v>
      </c>
      <c r="BQ801" s="129" t="s">
        <v>179</v>
      </c>
      <c r="BR801" s="129">
        <v>2.9999999999999997E-4</v>
      </c>
      <c r="BS801" s="129" t="s">
        <v>179</v>
      </c>
      <c r="BT801" s="129">
        <v>4.0000000000000002E-4</v>
      </c>
      <c r="BU801" s="129" t="s">
        <v>179</v>
      </c>
      <c r="BV801" s="129">
        <v>6.9999999999999999E-4</v>
      </c>
      <c r="BW801" s="129" t="s">
        <v>18</v>
      </c>
      <c r="BX801" s="129"/>
      <c r="BY801" s="129" t="s">
        <v>179</v>
      </c>
      <c r="BZ801" s="129">
        <v>1.1000000000000001E-3</v>
      </c>
      <c r="CA801" s="129" t="s">
        <v>179</v>
      </c>
      <c r="CB801" s="129">
        <v>8.0000000000000004E-4</v>
      </c>
      <c r="CC801" s="129" t="s">
        <v>179</v>
      </c>
      <c r="CD801" s="129">
        <v>2E-3</v>
      </c>
      <c r="CE801" s="129" t="s">
        <v>179</v>
      </c>
      <c r="CF801" s="129">
        <v>2.3E-3</v>
      </c>
      <c r="CG801" s="129" t="s">
        <v>216</v>
      </c>
      <c r="CH801" s="129">
        <v>1E-4</v>
      </c>
      <c r="CI801" s="129" t="s">
        <v>179</v>
      </c>
      <c r="CJ801" s="129">
        <v>7.4000000000000003E-3</v>
      </c>
      <c r="CK801" s="129" t="s">
        <v>179</v>
      </c>
      <c r="CL801" s="129">
        <v>1.0800000000000001E-2</v>
      </c>
      <c r="CM801" s="129" t="s">
        <v>179</v>
      </c>
      <c r="CN801" s="129">
        <v>3.8E-3</v>
      </c>
      <c r="CO801" s="129" t="s">
        <v>179</v>
      </c>
      <c r="CP801" s="129">
        <v>8.9999999999999998E-4</v>
      </c>
      <c r="CQ801" s="129" t="s">
        <v>179</v>
      </c>
      <c r="CR801" s="129">
        <v>3.3999999999999998E-3</v>
      </c>
      <c r="CS801" s="129" t="s">
        <v>179</v>
      </c>
      <c r="CT801" s="129">
        <v>1.8E-3</v>
      </c>
      <c r="CU801" s="129" t="s">
        <v>18</v>
      </c>
      <c r="CV801" s="129"/>
      <c r="CW801" s="129" t="s">
        <v>18</v>
      </c>
      <c r="CX801" s="129"/>
      <c r="CY801" s="129" t="s">
        <v>179</v>
      </c>
      <c r="CZ801" s="129">
        <v>5.9999999999999995E-4</v>
      </c>
      <c r="DA801" s="129" t="s">
        <v>179</v>
      </c>
      <c r="DB801" s="129">
        <v>5.9999999999999995E-4</v>
      </c>
      <c r="DC801" s="129" t="s">
        <v>179</v>
      </c>
      <c r="DD801" s="129">
        <v>5.9999999999999995E-4</v>
      </c>
      <c r="DE801" s="129" t="s">
        <v>179</v>
      </c>
      <c r="DF801" s="129">
        <v>5.9999999999999995E-4</v>
      </c>
      <c r="DG801" s="129" t="s">
        <v>179</v>
      </c>
      <c r="DH801" s="129">
        <v>5.0000000000000001E-4</v>
      </c>
      <c r="DI801" s="129" t="s">
        <v>179</v>
      </c>
      <c r="DJ801" s="129">
        <v>5.0000000000000001E-4</v>
      </c>
      <c r="DK801" s="129" t="s">
        <v>2822</v>
      </c>
      <c r="DL801" s="129" t="s">
        <v>59</v>
      </c>
      <c r="DM801" s="129"/>
      <c r="DN801" s="129"/>
      <c r="DO801" s="130" t="s">
        <v>18</v>
      </c>
      <c r="DS801" s="129">
        <v>23</v>
      </c>
      <c r="DT801" s="129" t="s">
        <v>5985</v>
      </c>
      <c r="DW801" t="s">
        <v>5583</v>
      </c>
    </row>
    <row r="802" spans="1:127">
      <c r="A802" s="127">
        <v>617</v>
      </c>
      <c r="B802" s="128">
        <v>44763.861805555556</v>
      </c>
      <c r="C802" s="129" t="s">
        <v>52</v>
      </c>
      <c r="D802" s="129">
        <v>0</v>
      </c>
      <c r="E802" s="129">
        <v>0</v>
      </c>
      <c r="F802" s="129">
        <v>0</v>
      </c>
      <c r="G802" s="129" t="s">
        <v>54</v>
      </c>
      <c r="H802" s="129" t="s">
        <v>55</v>
      </c>
      <c r="I802" s="129" t="s">
        <v>55</v>
      </c>
      <c r="J802" s="129" t="s">
        <v>55</v>
      </c>
      <c r="K802" s="129" t="s">
        <v>18</v>
      </c>
      <c r="L802" s="129">
        <v>90</v>
      </c>
      <c r="M802" s="129" t="s">
        <v>173</v>
      </c>
      <c r="N802" s="129">
        <v>0</v>
      </c>
      <c r="O802" s="129" t="s">
        <v>173</v>
      </c>
      <c r="P802" s="129">
        <v>0</v>
      </c>
      <c r="Q802" s="129" t="s">
        <v>173</v>
      </c>
      <c r="R802" s="129">
        <v>0</v>
      </c>
      <c r="S802" s="129">
        <v>2</v>
      </c>
      <c r="T802" s="129" t="s">
        <v>174</v>
      </c>
      <c r="U802" s="129">
        <v>5.1105</v>
      </c>
      <c r="V802" s="129">
        <v>0.69750000000000001</v>
      </c>
      <c r="W802" s="129" t="s">
        <v>1622</v>
      </c>
      <c r="X802" s="129">
        <v>0.33069999999999999</v>
      </c>
      <c r="Y802" s="129">
        <v>40.886000000000003</v>
      </c>
      <c r="Z802" s="129">
        <v>0.3679</v>
      </c>
      <c r="AA802" s="129" t="s">
        <v>184</v>
      </c>
      <c r="AB802" s="129">
        <v>1.54E-2</v>
      </c>
      <c r="AC802" s="129" t="s">
        <v>179</v>
      </c>
      <c r="AD802" s="129">
        <v>9.1000000000000004E-3</v>
      </c>
      <c r="AE802" s="129" t="s">
        <v>179</v>
      </c>
      <c r="AF802" s="129">
        <v>1.6899999999999998E-2</v>
      </c>
      <c r="AG802" s="129">
        <v>0.20300000000000001</v>
      </c>
      <c r="AH802" s="129">
        <v>8.3999999999999995E-3</v>
      </c>
      <c r="AI802" s="129">
        <v>7.8647999999999998</v>
      </c>
      <c r="AJ802" s="129">
        <v>3.3000000000000002E-2</v>
      </c>
      <c r="AK802" s="129">
        <v>0.72240000000000004</v>
      </c>
      <c r="AL802" s="129">
        <v>8.5000000000000006E-3</v>
      </c>
      <c r="AM802" s="129" t="s">
        <v>1022</v>
      </c>
      <c r="AN802" s="129">
        <v>8.3000000000000001E-3</v>
      </c>
      <c r="AO802" s="129" t="s">
        <v>552</v>
      </c>
      <c r="AP802" s="129">
        <v>4.4999999999999997E-3</v>
      </c>
      <c r="AQ802" s="129">
        <v>0.1045</v>
      </c>
      <c r="AR802" s="129">
        <v>4.7999999999999996E-3</v>
      </c>
      <c r="AS802" s="129" t="s">
        <v>2827</v>
      </c>
      <c r="AT802" s="129">
        <v>2.6499999999999999E-2</v>
      </c>
      <c r="AU802" s="129" t="s">
        <v>515</v>
      </c>
      <c r="AV802" s="129">
        <v>3.7000000000000002E-3</v>
      </c>
      <c r="AW802" s="129">
        <v>1.49E-2</v>
      </c>
      <c r="AX802" s="129">
        <v>1.1999999999999999E-3</v>
      </c>
      <c r="AY802" s="129" t="s">
        <v>317</v>
      </c>
      <c r="AZ802" s="129">
        <v>8.0000000000000004E-4</v>
      </c>
      <c r="BA802" s="129">
        <v>6.6E-3</v>
      </c>
      <c r="BB802" s="129">
        <v>6.9999999999999999E-4</v>
      </c>
      <c r="BC802" s="129" t="s">
        <v>245</v>
      </c>
      <c r="BD802" s="129">
        <v>5.0000000000000001E-4</v>
      </c>
      <c r="BE802" s="129" t="s">
        <v>179</v>
      </c>
      <c r="BF802" s="129">
        <v>2.9999999999999997E-4</v>
      </c>
      <c r="BG802" s="129" t="s">
        <v>179</v>
      </c>
      <c r="BH802" s="129">
        <v>1E-4</v>
      </c>
      <c r="BI802" s="129" t="s">
        <v>286</v>
      </c>
      <c r="BJ802" s="129">
        <v>2.0000000000000001E-4</v>
      </c>
      <c r="BK802" s="129">
        <v>1.1599999999999999E-2</v>
      </c>
      <c r="BL802" s="129">
        <v>5.0000000000000001E-4</v>
      </c>
      <c r="BM802" s="129">
        <v>2.8E-3</v>
      </c>
      <c r="BN802" s="129">
        <v>2.9999999999999997E-4</v>
      </c>
      <c r="BO802" s="129" t="s">
        <v>1005</v>
      </c>
      <c r="BP802" s="129">
        <v>5.9999999999999995E-4</v>
      </c>
      <c r="BQ802" s="129" t="s">
        <v>179</v>
      </c>
      <c r="BR802" s="129">
        <v>2.9999999999999997E-4</v>
      </c>
      <c r="BS802" s="129" t="s">
        <v>179</v>
      </c>
      <c r="BT802" s="129">
        <v>4.0000000000000002E-4</v>
      </c>
      <c r="BU802" s="129" t="s">
        <v>179</v>
      </c>
      <c r="BV802" s="129">
        <v>6.9999999999999999E-4</v>
      </c>
      <c r="BW802" s="129" t="s">
        <v>18</v>
      </c>
      <c r="BX802" s="129"/>
      <c r="BY802" s="129" t="s">
        <v>18</v>
      </c>
      <c r="BZ802" s="129"/>
      <c r="CA802" s="129" t="s">
        <v>179</v>
      </c>
      <c r="CB802" s="129">
        <v>8.0000000000000004E-4</v>
      </c>
      <c r="CC802" s="129" t="s">
        <v>179</v>
      </c>
      <c r="CD802" s="129">
        <v>2E-3</v>
      </c>
      <c r="CE802" s="129" t="s">
        <v>179</v>
      </c>
      <c r="CF802" s="129">
        <v>2.3E-3</v>
      </c>
      <c r="CG802" s="129" t="s">
        <v>216</v>
      </c>
      <c r="CH802" s="129">
        <v>1E-4</v>
      </c>
      <c r="CI802" s="129" t="s">
        <v>179</v>
      </c>
      <c r="CJ802" s="129">
        <v>6.8999999999999999E-3</v>
      </c>
      <c r="CK802" s="129" t="s">
        <v>179</v>
      </c>
      <c r="CL802" s="129">
        <v>1.09E-2</v>
      </c>
      <c r="CM802" s="129" t="s">
        <v>179</v>
      </c>
      <c r="CN802" s="129">
        <v>3.0999999999999999E-3</v>
      </c>
      <c r="CO802" s="129" t="s">
        <v>179</v>
      </c>
      <c r="CP802" s="129">
        <v>8.0000000000000004E-4</v>
      </c>
      <c r="CQ802" s="129" t="s">
        <v>179</v>
      </c>
      <c r="CR802" s="129">
        <v>3.2000000000000002E-3</v>
      </c>
      <c r="CS802" s="129" t="s">
        <v>179</v>
      </c>
      <c r="CT802" s="129">
        <v>1.9E-3</v>
      </c>
      <c r="CU802" s="129" t="s">
        <v>179</v>
      </c>
      <c r="CV802" s="129">
        <v>8.9999999999999998E-4</v>
      </c>
      <c r="CW802" s="129" t="s">
        <v>18</v>
      </c>
      <c r="CX802" s="129"/>
      <c r="CY802" s="129" t="s">
        <v>179</v>
      </c>
      <c r="CZ802" s="129">
        <v>5.9999999999999995E-4</v>
      </c>
      <c r="DA802" s="129" t="s">
        <v>179</v>
      </c>
      <c r="DB802" s="129">
        <v>5.9999999999999995E-4</v>
      </c>
      <c r="DC802" s="129" t="s">
        <v>179</v>
      </c>
      <c r="DD802" s="129">
        <v>5.9999999999999995E-4</v>
      </c>
      <c r="DE802" s="129" t="s">
        <v>179</v>
      </c>
      <c r="DF802" s="129">
        <v>5.9999999999999995E-4</v>
      </c>
      <c r="DG802" s="129" t="s">
        <v>179</v>
      </c>
      <c r="DH802" s="129">
        <v>4.0000000000000002E-4</v>
      </c>
      <c r="DI802" s="129" t="s">
        <v>179</v>
      </c>
      <c r="DJ802" s="129">
        <v>2.9999999999999997E-4</v>
      </c>
      <c r="DK802" s="129" t="s">
        <v>2822</v>
      </c>
      <c r="DL802" s="129" t="s">
        <v>59</v>
      </c>
      <c r="DM802" s="129"/>
      <c r="DN802" s="129"/>
      <c r="DO802" s="130" t="s">
        <v>18</v>
      </c>
      <c r="DS802" s="129">
        <v>47</v>
      </c>
      <c r="DT802" s="129" t="s">
        <v>6006</v>
      </c>
      <c r="DW802" t="s">
        <v>5584</v>
      </c>
    </row>
    <row r="803" spans="1:127">
      <c r="A803" s="127">
        <v>618</v>
      </c>
      <c r="B803" s="128">
        <v>44763.865277777775</v>
      </c>
      <c r="C803" s="129" t="s">
        <v>52</v>
      </c>
      <c r="D803" s="129">
        <v>0</v>
      </c>
      <c r="E803" s="129">
        <v>0</v>
      </c>
      <c r="F803" s="129">
        <v>0</v>
      </c>
      <c r="G803" s="129" t="s">
        <v>54</v>
      </c>
      <c r="H803" s="129" t="s">
        <v>55</v>
      </c>
      <c r="I803" s="129" t="s">
        <v>55</v>
      </c>
      <c r="J803" s="129" t="s">
        <v>55</v>
      </c>
      <c r="K803" s="129" t="s">
        <v>18</v>
      </c>
      <c r="L803" s="129">
        <v>90</v>
      </c>
      <c r="M803" s="129" t="s">
        <v>173</v>
      </c>
      <c r="N803" s="129">
        <v>0</v>
      </c>
      <c r="O803" s="129" t="s">
        <v>173</v>
      </c>
      <c r="P803" s="129">
        <v>0</v>
      </c>
      <c r="Q803" s="129" t="s">
        <v>173</v>
      </c>
      <c r="R803" s="129">
        <v>0</v>
      </c>
      <c r="S803" s="129">
        <v>2</v>
      </c>
      <c r="T803" s="129" t="s">
        <v>174</v>
      </c>
      <c r="U803" s="129">
        <v>3.8664999999999998</v>
      </c>
      <c r="V803" s="129">
        <v>0.67330000000000001</v>
      </c>
      <c r="W803" s="129" t="s">
        <v>2828</v>
      </c>
      <c r="X803" s="129">
        <v>0.33160000000000001</v>
      </c>
      <c r="Y803" s="129">
        <v>37.904800000000002</v>
      </c>
      <c r="Z803" s="129">
        <v>0.35249999999999998</v>
      </c>
      <c r="AA803" s="129" t="s">
        <v>2829</v>
      </c>
      <c r="AB803" s="129">
        <v>1.6199999999999999E-2</v>
      </c>
      <c r="AC803" s="129" t="s">
        <v>2830</v>
      </c>
      <c r="AD803" s="129">
        <v>1.06E-2</v>
      </c>
      <c r="AE803" s="129" t="s">
        <v>1875</v>
      </c>
      <c r="AF803" s="129">
        <v>1.9199999999999998E-2</v>
      </c>
      <c r="AG803" s="129">
        <v>0.14349999999999999</v>
      </c>
      <c r="AH803" s="129">
        <v>7.4999999999999997E-3</v>
      </c>
      <c r="AI803" s="129">
        <v>7.8746999999999998</v>
      </c>
      <c r="AJ803" s="129">
        <v>3.3099999999999997E-2</v>
      </c>
      <c r="AK803" s="129">
        <v>0.7631</v>
      </c>
      <c r="AL803" s="129">
        <v>8.6E-3</v>
      </c>
      <c r="AM803" s="129" t="s">
        <v>251</v>
      </c>
      <c r="AN803" s="129">
        <v>8.5000000000000006E-3</v>
      </c>
      <c r="AO803" s="129" t="s">
        <v>275</v>
      </c>
      <c r="AP803" s="129">
        <v>4.5999999999999999E-3</v>
      </c>
      <c r="AQ803" s="129">
        <v>0.13789999999999999</v>
      </c>
      <c r="AR803" s="129">
        <v>5.5999999999999999E-3</v>
      </c>
      <c r="AS803" s="129" t="s">
        <v>2831</v>
      </c>
      <c r="AT803" s="129">
        <v>2.6599999999999999E-2</v>
      </c>
      <c r="AU803" s="129" t="s">
        <v>330</v>
      </c>
      <c r="AV803" s="129">
        <v>3.8E-3</v>
      </c>
      <c r="AW803" s="129">
        <v>9.9000000000000008E-3</v>
      </c>
      <c r="AX803" s="129">
        <v>1.1000000000000001E-3</v>
      </c>
      <c r="AY803" s="129" t="s">
        <v>317</v>
      </c>
      <c r="AZ803" s="129">
        <v>8.0000000000000004E-4</v>
      </c>
      <c r="BA803" s="129">
        <v>6.7000000000000002E-3</v>
      </c>
      <c r="BB803" s="129">
        <v>6.9999999999999999E-4</v>
      </c>
      <c r="BC803" s="129" t="s">
        <v>267</v>
      </c>
      <c r="BD803" s="129">
        <v>5.0000000000000001E-4</v>
      </c>
      <c r="BE803" s="129" t="s">
        <v>285</v>
      </c>
      <c r="BF803" s="129">
        <v>4.0000000000000002E-4</v>
      </c>
      <c r="BG803" s="129" t="s">
        <v>179</v>
      </c>
      <c r="BH803" s="129">
        <v>1E-4</v>
      </c>
      <c r="BI803" s="129" t="s">
        <v>318</v>
      </c>
      <c r="BJ803" s="129">
        <v>2.0000000000000001E-4</v>
      </c>
      <c r="BK803" s="129">
        <v>1.3100000000000001E-2</v>
      </c>
      <c r="BL803" s="129">
        <v>5.0000000000000001E-4</v>
      </c>
      <c r="BM803" s="129">
        <v>3.0000000000000001E-3</v>
      </c>
      <c r="BN803" s="129">
        <v>2.9999999999999997E-4</v>
      </c>
      <c r="BO803" s="129" t="s">
        <v>1978</v>
      </c>
      <c r="BP803" s="129">
        <v>5.9999999999999995E-4</v>
      </c>
      <c r="BQ803" s="129" t="s">
        <v>179</v>
      </c>
      <c r="BR803" s="129">
        <v>2.9999999999999997E-4</v>
      </c>
      <c r="BS803" s="129" t="s">
        <v>179</v>
      </c>
      <c r="BT803" s="129">
        <v>4.0000000000000002E-4</v>
      </c>
      <c r="BU803" s="129" t="s">
        <v>179</v>
      </c>
      <c r="BV803" s="129">
        <v>6.9999999999999999E-4</v>
      </c>
      <c r="BW803" s="129" t="s">
        <v>179</v>
      </c>
      <c r="BX803" s="129">
        <v>8.9999999999999998E-4</v>
      </c>
      <c r="BY803" s="129" t="s">
        <v>179</v>
      </c>
      <c r="BZ803" s="129">
        <v>1.1000000000000001E-3</v>
      </c>
      <c r="CA803" s="129" t="s">
        <v>179</v>
      </c>
      <c r="CB803" s="129">
        <v>8.0000000000000004E-4</v>
      </c>
      <c r="CC803" s="129" t="s">
        <v>179</v>
      </c>
      <c r="CD803" s="129">
        <v>2.0999999999999999E-3</v>
      </c>
      <c r="CE803" s="129" t="s">
        <v>179</v>
      </c>
      <c r="CF803" s="129">
        <v>2.3E-3</v>
      </c>
      <c r="CG803" s="129" t="s">
        <v>179</v>
      </c>
      <c r="CH803" s="129">
        <v>1E-4</v>
      </c>
      <c r="CI803" s="129" t="s">
        <v>179</v>
      </c>
      <c r="CJ803" s="129">
        <v>7.4000000000000003E-3</v>
      </c>
      <c r="CK803" s="129" t="s">
        <v>179</v>
      </c>
      <c r="CL803" s="129">
        <v>1.12E-2</v>
      </c>
      <c r="CM803" s="129" t="s">
        <v>179</v>
      </c>
      <c r="CN803" s="129">
        <v>4.8999999999999998E-3</v>
      </c>
      <c r="CO803" s="129" t="s">
        <v>179</v>
      </c>
      <c r="CP803" s="129">
        <v>8.9999999999999998E-4</v>
      </c>
      <c r="CQ803" s="129" t="s">
        <v>179</v>
      </c>
      <c r="CR803" s="129">
        <v>3.3E-3</v>
      </c>
      <c r="CS803" s="129" t="s">
        <v>179</v>
      </c>
      <c r="CT803" s="129">
        <v>1.8E-3</v>
      </c>
      <c r="CU803" s="129" t="s">
        <v>179</v>
      </c>
      <c r="CV803" s="129">
        <v>8.9999999999999998E-4</v>
      </c>
      <c r="CW803" s="129" t="s">
        <v>18</v>
      </c>
      <c r="CX803" s="129"/>
      <c r="CY803" s="129" t="s">
        <v>179</v>
      </c>
      <c r="CZ803" s="129">
        <v>5.9999999999999995E-4</v>
      </c>
      <c r="DA803" s="129" t="s">
        <v>179</v>
      </c>
      <c r="DB803" s="129">
        <v>5.0000000000000001E-4</v>
      </c>
      <c r="DC803" s="129" t="s">
        <v>179</v>
      </c>
      <c r="DD803" s="129">
        <v>5.9999999999999995E-4</v>
      </c>
      <c r="DE803" s="129" t="s">
        <v>179</v>
      </c>
      <c r="DF803" s="129">
        <v>5.9999999999999995E-4</v>
      </c>
      <c r="DG803" s="129" t="s">
        <v>179</v>
      </c>
      <c r="DH803" s="129">
        <v>4.0000000000000002E-4</v>
      </c>
      <c r="DI803" s="129" t="s">
        <v>179</v>
      </c>
      <c r="DJ803" s="129">
        <v>4.0000000000000002E-4</v>
      </c>
      <c r="DK803" s="129" t="s">
        <v>2832</v>
      </c>
      <c r="DL803" s="129" t="s">
        <v>59</v>
      </c>
      <c r="DM803" s="129"/>
      <c r="DN803" s="129"/>
      <c r="DO803" s="130" t="s">
        <v>18</v>
      </c>
      <c r="DS803" s="129">
        <v>5</v>
      </c>
      <c r="DT803" s="129" t="s">
        <v>1630</v>
      </c>
      <c r="DW803" t="s">
        <v>5585</v>
      </c>
    </row>
    <row r="804" spans="1:127">
      <c r="A804" s="127">
        <v>619</v>
      </c>
      <c r="B804" s="128">
        <v>44763.867361111108</v>
      </c>
      <c r="C804" s="129" t="s">
        <v>52</v>
      </c>
      <c r="D804" s="129">
        <v>0</v>
      </c>
      <c r="E804" s="129">
        <v>0</v>
      </c>
      <c r="F804" s="129">
        <v>0</v>
      </c>
      <c r="G804" s="129" t="s">
        <v>54</v>
      </c>
      <c r="H804" s="129" t="s">
        <v>55</v>
      </c>
      <c r="I804" s="129" t="s">
        <v>55</v>
      </c>
      <c r="J804" s="129" t="s">
        <v>55</v>
      </c>
      <c r="K804" s="129" t="s">
        <v>18</v>
      </c>
      <c r="L804" s="129">
        <v>90</v>
      </c>
      <c r="M804" s="129" t="s">
        <v>173</v>
      </c>
      <c r="N804" s="129">
        <v>0</v>
      </c>
      <c r="O804" s="129" t="s">
        <v>173</v>
      </c>
      <c r="P804" s="129">
        <v>0</v>
      </c>
      <c r="Q804" s="129" t="s">
        <v>173</v>
      </c>
      <c r="R804" s="129">
        <v>0</v>
      </c>
      <c r="S804" s="129">
        <v>2</v>
      </c>
      <c r="T804" s="129" t="s">
        <v>174</v>
      </c>
      <c r="U804" s="129">
        <v>5.0708000000000002</v>
      </c>
      <c r="V804" s="129">
        <v>0.67479999999999996</v>
      </c>
      <c r="W804" s="129" t="s">
        <v>2833</v>
      </c>
      <c r="X804" s="129">
        <v>0.31840000000000002</v>
      </c>
      <c r="Y804" s="129">
        <v>38.1526</v>
      </c>
      <c r="Z804" s="129">
        <v>0.35110000000000002</v>
      </c>
      <c r="AA804" s="129" t="s">
        <v>1043</v>
      </c>
      <c r="AB804" s="129">
        <v>1.4999999999999999E-2</v>
      </c>
      <c r="AC804" s="129" t="s">
        <v>179</v>
      </c>
      <c r="AD804" s="129">
        <v>8.3999999999999995E-3</v>
      </c>
      <c r="AE804" s="129" t="s">
        <v>179</v>
      </c>
      <c r="AF804" s="129">
        <v>1.6400000000000001E-2</v>
      </c>
      <c r="AG804" s="129">
        <v>0.1424</v>
      </c>
      <c r="AH804" s="129">
        <v>7.4000000000000003E-3</v>
      </c>
      <c r="AI804" s="129">
        <v>7.3348000000000004</v>
      </c>
      <c r="AJ804" s="129">
        <v>3.1600000000000003E-2</v>
      </c>
      <c r="AK804" s="129">
        <v>0.64280000000000004</v>
      </c>
      <c r="AL804" s="129">
        <v>8.0000000000000002E-3</v>
      </c>
      <c r="AM804" s="129" t="s">
        <v>1187</v>
      </c>
      <c r="AN804" s="129">
        <v>8.0999999999999996E-3</v>
      </c>
      <c r="AO804" s="129" t="s">
        <v>1294</v>
      </c>
      <c r="AP804" s="129">
        <v>4.3E-3</v>
      </c>
      <c r="AQ804" s="129">
        <v>0.1197</v>
      </c>
      <c r="AR804" s="129">
        <v>5.1999999999999998E-3</v>
      </c>
      <c r="AS804" s="129" t="s">
        <v>2834</v>
      </c>
      <c r="AT804" s="129">
        <v>2.46E-2</v>
      </c>
      <c r="AU804" s="129" t="s">
        <v>345</v>
      </c>
      <c r="AV804" s="129">
        <v>3.5000000000000001E-3</v>
      </c>
      <c r="AW804" s="129">
        <v>8.5000000000000006E-3</v>
      </c>
      <c r="AX804" s="129">
        <v>1E-3</v>
      </c>
      <c r="AY804" s="129" t="s">
        <v>208</v>
      </c>
      <c r="AZ804" s="129">
        <v>8.0000000000000004E-4</v>
      </c>
      <c r="BA804" s="129">
        <v>4.7999999999999996E-3</v>
      </c>
      <c r="BB804" s="129">
        <v>5.9999999999999995E-4</v>
      </c>
      <c r="BC804" s="129" t="s">
        <v>211</v>
      </c>
      <c r="BD804" s="129">
        <v>4.0000000000000002E-4</v>
      </c>
      <c r="BE804" s="129" t="s">
        <v>179</v>
      </c>
      <c r="BF804" s="129">
        <v>2.9999999999999997E-4</v>
      </c>
      <c r="BG804" s="129" t="s">
        <v>179</v>
      </c>
      <c r="BH804" s="129">
        <v>1E-4</v>
      </c>
      <c r="BI804" s="129" t="s">
        <v>318</v>
      </c>
      <c r="BJ804" s="129">
        <v>2.0000000000000001E-4</v>
      </c>
      <c r="BK804" s="129">
        <v>1.2E-2</v>
      </c>
      <c r="BL804" s="129">
        <v>5.0000000000000001E-4</v>
      </c>
      <c r="BM804" s="129">
        <v>2.8E-3</v>
      </c>
      <c r="BN804" s="129">
        <v>2.9999999999999997E-4</v>
      </c>
      <c r="BO804" s="129" t="s">
        <v>432</v>
      </c>
      <c r="BP804" s="129">
        <v>5.9999999999999995E-4</v>
      </c>
      <c r="BQ804" s="129" t="s">
        <v>179</v>
      </c>
      <c r="BR804" s="129">
        <v>2.9999999999999997E-4</v>
      </c>
      <c r="BS804" s="129" t="s">
        <v>179</v>
      </c>
      <c r="BT804" s="129">
        <v>4.0000000000000002E-4</v>
      </c>
      <c r="BU804" s="129" t="s">
        <v>179</v>
      </c>
      <c r="BV804" s="129">
        <v>6.9999999999999999E-4</v>
      </c>
      <c r="BW804" s="129" t="s">
        <v>18</v>
      </c>
      <c r="BX804" s="129"/>
      <c r="BY804" s="129" t="s">
        <v>18</v>
      </c>
      <c r="BZ804" s="129"/>
      <c r="CA804" s="129" t="s">
        <v>179</v>
      </c>
      <c r="CB804" s="129">
        <v>8.0000000000000004E-4</v>
      </c>
      <c r="CC804" s="129" t="s">
        <v>179</v>
      </c>
      <c r="CD804" s="129">
        <v>2.0999999999999999E-3</v>
      </c>
      <c r="CE804" s="129" t="s">
        <v>179</v>
      </c>
      <c r="CF804" s="129">
        <v>2.3E-3</v>
      </c>
      <c r="CG804" s="129" t="s">
        <v>179</v>
      </c>
      <c r="CH804" s="129">
        <v>1E-4</v>
      </c>
      <c r="CI804" s="129" t="s">
        <v>179</v>
      </c>
      <c r="CJ804" s="129">
        <v>7.4999999999999997E-3</v>
      </c>
      <c r="CK804" s="129" t="s">
        <v>179</v>
      </c>
      <c r="CL804" s="129">
        <v>1.0999999999999999E-2</v>
      </c>
      <c r="CM804" s="129" t="s">
        <v>179</v>
      </c>
      <c r="CN804" s="129">
        <v>4.5999999999999999E-3</v>
      </c>
      <c r="CO804" s="129" t="s">
        <v>179</v>
      </c>
      <c r="CP804" s="129">
        <v>8.0000000000000004E-4</v>
      </c>
      <c r="CQ804" s="129" t="s">
        <v>179</v>
      </c>
      <c r="CR804" s="129">
        <v>3.3999999999999998E-3</v>
      </c>
      <c r="CS804" s="129" t="s">
        <v>179</v>
      </c>
      <c r="CT804" s="129">
        <v>1.8E-3</v>
      </c>
      <c r="CU804" s="129" t="s">
        <v>179</v>
      </c>
      <c r="CV804" s="129">
        <v>8.0000000000000004E-4</v>
      </c>
      <c r="CW804" s="129" t="s">
        <v>18</v>
      </c>
      <c r="CX804" s="129"/>
      <c r="CY804" s="129" t="s">
        <v>179</v>
      </c>
      <c r="CZ804" s="129">
        <v>5.0000000000000001E-4</v>
      </c>
      <c r="DA804" s="129" t="s">
        <v>179</v>
      </c>
      <c r="DB804" s="129">
        <v>5.9999999999999995E-4</v>
      </c>
      <c r="DC804" s="129" t="s">
        <v>179</v>
      </c>
      <c r="DD804" s="129">
        <v>5.9999999999999995E-4</v>
      </c>
      <c r="DE804" s="129" t="s">
        <v>179</v>
      </c>
      <c r="DF804" s="129">
        <v>5.9999999999999995E-4</v>
      </c>
      <c r="DG804" s="129" t="s">
        <v>179</v>
      </c>
      <c r="DH804" s="129">
        <v>4.0000000000000002E-4</v>
      </c>
      <c r="DI804" s="129" t="s">
        <v>179</v>
      </c>
      <c r="DJ804" s="129">
        <v>4.0000000000000002E-4</v>
      </c>
      <c r="DK804" s="129" t="s">
        <v>2832</v>
      </c>
      <c r="DL804" s="129" t="s">
        <v>59</v>
      </c>
      <c r="DM804" s="129"/>
      <c r="DN804" s="129"/>
      <c r="DO804" s="130" t="s">
        <v>18</v>
      </c>
      <c r="DS804" s="129">
        <v>10</v>
      </c>
      <c r="DT804" s="129" t="s">
        <v>1596</v>
      </c>
      <c r="DW804" t="s">
        <v>5586</v>
      </c>
    </row>
    <row r="805" spans="1:127">
      <c r="A805" s="127">
        <v>620</v>
      </c>
      <c r="B805" s="128">
        <v>44763.868750000001</v>
      </c>
      <c r="C805" s="129" t="s">
        <v>52</v>
      </c>
      <c r="D805" s="129">
        <v>0</v>
      </c>
      <c r="E805" s="129">
        <v>0</v>
      </c>
      <c r="F805" s="129">
        <v>0</v>
      </c>
      <c r="G805" s="129" t="s">
        <v>54</v>
      </c>
      <c r="H805" s="129" t="s">
        <v>55</v>
      </c>
      <c r="I805" s="129" t="s">
        <v>55</v>
      </c>
      <c r="J805" s="129" t="s">
        <v>55</v>
      </c>
      <c r="K805" s="129" t="s">
        <v>18</v>
      </c>
      <c r="L805" s="129">
        <v>90</v>
      </c>
      <c r="M805" s="129" t="s">
        <v>173</v>
      </c>
      <c r="N805" s="129">
        <v>0</v>
      </c>
      <c r="O805" s="129" t="s">
        <v>173</v>
      </c>
      <c r="P805" s="129">
        <v>0</v>
      </c>
      <c r="Q805" s="129" t="s">
        <v>173</v>
      </c>
      <c r="R805" s="129">
        <v>0</v>
      </c>
      <c r="S805" s="129">
        <v>2</v>
      </c>
      <c r="T805" s="129" t="s">
        <v>174</v>
      </c>
      <c r="U805" s="129">
        <v>4.6532</v>
      </c>
      <c r="V805" s="129">
        <v>0.68479999999999996</v>
      </c>
      <c r="W805" s="129" t="s">
        <v>2835</v>
      </c>
      <c r="X805" s="129">
        <v>0.32790000000000002</v>
      </c>
      <c r="Y805" s="129">
        <v>40.216299999999997</v>
      </c>
      <c r="Z805" s="129">
        <v>0.36209999999999998</v>
      </c>
      <c r="AA805" s="129" t="s">
        <v>2836</v>
      </c>
      <c r="AB805" s="129">
        <v>1.61E-2</v>
      </c>
      <c r="AC805" s="129" t="s">
        <v>179</v>
      </c>
      <c r="AD805" s="129">
        <v>8.9999999999999993E-3</v>
      </c>
      <c r="AE805" s="129" t="s">
        <v>179</v>
      </c>
      <c r="AF805" s="129">
        <v>1.7100000000000001E-2</v>
      </c>
      <c r="AG805" s="129">
        <v>0.1013</v>
      </c>
      <c r="AH805" s="129">
        <v>6.8999999999999999E-3</v>
      </c>
      <c r="AI805" s="129">
        <v>8.5897000000000006</v>
      </c>
      <c r="AJ805" s="129">
        <v>3.44E-2</v>
      </c>
      <c r="AK805" s="129">
        <v>0.73009999999999997</v>
      </c>
      <c r="AL805" s="129">
        <v>8.5000000000000006E-3</v>
      </c>
      <c r="AM805" s="129" t="s">
        <v>327</v>
      </c>
      <c r="AN805" s="129">
        <v>8.5000000000000006E-3</v>
      </c>
      <c r="AO805" s="129" t="s">
        <v>982</v>
      </c>
      <c r="AP805" s="129">
        <v>4.4999999999999997E-3</v>
      </c>
      <c r="AQ805" s="129">
        <v>0.108</v>
      </c>
      <c r="AR805" s="129">
        <v>5.0000000000000001E-3</v>
      </c>
      <c r="AS805" s="129" t="s">
        <v>1942</v>
      </c>
      <c r="AT805" s="129">
        <v>2.5100000000000001E-2</v>
      </c>
      <c r="AU805" s="129" t="s">
        <v>227</v>
      </c>
      <c r="AV805" s="129">
        <v>3.5000000000000001E-3</v>
      </c>
      <c r="AW805" s="129">
        <v>1.8100000000000002E-2</v>
      </c>
      <c r="AX805" s="129">
        <v>1.4E-3</v>
      </c>
      <c r="AY805" s="129" t="s">
        <v>213</v>
      </c>
      <c r="AZ805" s="129">
        <v>8.0000000000000004E-4</v>
      </c>
      <c r="BA805" s="129">
        <v>6.6E-3</v>
      </c>
      <c r="BB805" s="129">
        <v>6.9999999999999999E-4</v>
      </c>
      <c r="BC805" s="129" t="s">
        <v>285</v>
      </c>
      <c r="BD805" s="129">
        <v>4.0000000000000002E-4</v>
      </c>
      <c r="BE805" s="129" t="s">
        <v>179</v>
      </c>
      <c r="BF805" s="129">
        <v>2.9999999999999997E-4</v>
      </c>
      <c r="BG805" s="129" t="s">
        <v>179</v>
      </c>
      <c r="BH805" s="129">
        <v>1E-4</v>
      </c>
      <c r="BI805" s="129" t="s">
        <v>318</v>
      </c>
      <c r="BJ805" s="129">
        <v>2.0000000000000001E-4</v>
      </c>
      <c r="BK805" s="129">
        <v>1.43E-2</v>
      </c>
      <c r="BL805" s="129">
        <v>5.0000000000000001E-4</v>
      </c>
      <c r="BM805" s="129">
        <v>3.0999999999999999E-3</v>
      </c>
      <c r="BN805" s="129">
        <v>2.9999999999999997E-4</v>
      </c>
      <c r="BO805" s="129" t="s">
        <v>864</v>
      </c>
      <c r="BP805" s="129">
        <v>5.9999999999999995E-4</v>
      </c>
      <c r="BQ805" s="129" t="s">
        <v>179</v>
      </c>
      <c r="BR805" s="129">
        <v>2.9999999999999997E-4</v>
      </c>
      <c r="BS805" s="129" t="s">
        <v>179</v>
      </c>
      <c r="BT805" s="129">
        <v>4.0000000000000002E-4</v>
      </c>
      <c r="BU805" s="129" t="s">
        <v>179</v>
      </c>
      <c r="BV805" s="129">
        <v>6.9999999999999999E-4</v>
      </c>
      <c r="BW805" s="129" t="s">
        <v>18</v>
      </c>
      <c r="BX805" s="129"/>
      <c r="BY805" s="129" t="s">
        <v>179</v>
      </c>
      <c r="BZ805" s="129">
        <v>1.1000000000000001E-3</v>
      </c>
      <c r="CA805" s="129" t="s">
        <v>179</v>
      </c>
      <c r="CB805" s="129">
        <v>8.0000000000000004E-4</v>
      </c>
      <c r="CC805" s="129" t="s">
        <v>179</v>
      </c>
      <c r="CD805" s="129">
        <v>2E-3</v>
      </c>
      <c r="CE805" s="129" t="s">
        <v>179</v>
      </c>
      <c r="CF805" s="129">
        <v>2.3E-3</v>
      </c>
      <c r="CG805" s="129" t="s">
        <v>179</v>
      </c>
      <c r="CH805" s="129">
        <v>1E-4</v>
      </c>
      <c r="CI805" s="129" t="s">
        <v>179</v>
      </c>
      <c r="CJ805" s="129">
        <v>6.8999999999999999E-3</v>
      </c>
      <c r="CK805" s="129" t="s">
        <v>179</v>
      </c>
      <c r="CL805" s="129">
        <v>1.0699999999999999E-2</v>
      </c>
      <c r="CM805" s="129" t="s">
        <v>179</v>
      </c>
      <c r="CN805" s="129">
        <v>3.5000000000000001E-3</v>
      </c>
      <c r="CO805" s="129" t="s">
        <v>179</v>
      </c>
      <c r="CP805" s="129">
        <v>8.0000000000000004E-4</v>
      </c>
      <c r="CQ805" s="129" t="s">
        <v>179</v>
      </c>
      <c r="CR805" s="129">
        <v>3.3999999999999998E-3</v>
      </c>
      <c r="CS805" s="129" t="s">
        <v>179</v>
      </c>
      <c r="CT805" s="129">
        <v>1.8E-3</v>
      </c>
      <c r="CU805" s="129" t="s">
        <v>179</v>
      </c>
      <c r="CV805" s="129">
        <v>8.0000000000000004E-4</v>
      </c>
      <c r="CW805" s="129" t="s">
        <v>18</v>
      </c>
      <c r="CX805" s="129"/>
      <c r="CY805" s="129" t="s">
        <v>179</v>
      </c>
      <c r="CZ805" s="129">
        <v>5.0000000000000001E-4</v>
      </c>
      <c r="DA805" s="129" t="s">
        <v>179</v>
      </c>
      <c r="DB805" s="129">
        <v>5.9999999999999995E-4</v>
      </c>
      <c r="DC805" s="129" t="s">
        <v>179</v>
      </c>
      <c r="DD805" s="129">
        <v>5.0000000000000001E-4</v>
      </c>
      <c r="DE805" s="129" t="s">
        <v>179</v>
      </c>
      <c r="DF805" s="129">
        <v>5.0000000000000001E-4</v>
      </c>
      <c r="DG805" s="129" t="s">
        <v>179</v>
      </c>
      <c r="DH805" s="129">
        <v>4.0000000000000002E-4</v>
      </c>
      <c r="DI805" s="129" t="s">
        <v>179</v>
      </c>
      <c r="DJ805" s="129">
        <v>2.9999999999999997E-4</v>
      </c>
      <c r="DK805" s="129" t="s">
        <v>2832</v>
      </c>
      <c r="DL805" s="129" t="s">
        <v>59</v>
      </c>
      <c r="DM805" s="129"/>
      <c r="DN805" s="129"/>
      <c r="DO805" s="130" t="s">
        <v>18</v>
      </c>
      <c r="DS805" s="129">
        <v>27</v>
      </c>
      <c r="DT805" s="129" t="s">
        <v>898</v>
      </c>
      <c r="DW805" t="s">
        <v>5587</v>
      </c>
    </row>
    <row r="806" spans="1:127">
      <c r="A806" s="127">
        <v>621</v>
      </c>
      <c r="B806" s="128">
        <v>44763.870833333334</v>
      </c>
      <c r="C806" s="129" t="s">
        <v>52</v>
      </c>
      <c r="D806" s="129">
        <v>0</v>
      </c>
      <c r="E806" s="129">
        <v>0</v>
      </c>
      <c r="F806" s="129">
        <v>0</v>
      </c>
      <c r="G806" s="129" t="s">
        <v>54</v>
      </c>
      <c r="H806" s="129" t="s">
        <v>55</v>
      </c>
      <c r="I806" s="129" t="s">
        <v>55</v>
      </c>
      <c r="J806" s="129" t="s">
        <v>55</v>
      </c>
      <c r="K806" s="129" t="s">
        <v>18</v>
      </c>
      <c r="L806" s="129">
        <v>90</v>
      </c>
      <c r="M806" s="129" t="s">
        <v>173</v>
      </c>
      <c r="N806" s="129">
        <v>0</v>
      </c>
      <c r="O806" s="129" t="s">
        <v>173</v>
      </c>
      <c r="P806" s="129">
        <v>0</v>
      </c>
      <c r="Q806" s="129" t="s">
        <v>173</v>
      </c>
      <c r="R806" s="129">
        <v>0</v>
      </c>
      <c r="S806" s="129">
        <v>2</v>
      </c>
      <c r="T806" s="129" t="s">
        <v>174</v>
      </c>
      <c r="U806" s="129">
        <v>4.1227999999999998</v>
      </c>
      <c r="V806" s="129">
        <v>0.68740000000000001</v>
      </c>
      <c r="W806" s="129" t="s">
        <v>2837</v>
      </c>
      <c r="X806" s="129">
        <v>0.33239999999999997</v>
      </c>
      <c r="Y806" s="129">
        <v>40.816299999999998</v>
      </c>
      <c r="Z806" s="129">
        <v>0.36780000000000002</v>
      </c>
      <c r="AA806" s="129" t="s">
        <v>2838</v>
      </c>
      <c r="AB806" s="129">
        <v>1.61E-2</v>
      </c>
      <c r="AC806" s="129" t="s">
        <v>1412</v>
      </c>
      <c r="AD806" s="129">
        <v>1.03E-2</v>
      </c>
      <c r="AE806" s="129" t="s">
        <v>179</v>
      </c>
      <c r="AF806" s="129">
        <v>1.7999999999999999E-2</v>
      </c>
      <c r="AG806" s="129">
        <v>0.19209999999999999</v>
      </c>
      <c r="AH806" s="129">
        <v>8.3000000000000001E-3</v>
      </c>
      <c r="AI806" s="129">
        <v>7.9839000000000002</v>
      </c>
      <c r="AJ806" s="129">
        <v>3.3399999999999999E-2</v>
      </c>
      <c r="AK806" s="129">
        <v>0.72989999999999999</v>
      </c>
      <c r="AL806" s="129">
        <v>8.5000000000000006E-3</v>
      </c>
      <c r="AM806" s="129" t="s">
        <v>689</v>
      </c>
      <c r="AN806" s="129">
        <v>8.6E-3</v>
      </c>
      <c r="AO806" s="129" t="s">
        <v>423</v>
      </c>
      <c r="AP806" s="129">
        <v>4.5999999999999999E-3</v>
      </c>
      <c r="AQ806" s="129">
        <v>0.14510000000000001</v>
      </c>
      <c r="AR806" s="129">
        <v>5.5999999999999999E-3</v>
      </c>
      <c r="AS806" s="129" t="s">
        <v>2839</v>
      </c>
      <c r="AT806" s="129">
        <v>2.7099999999999999E-2</v>
      </c>
      <c r="AU806" s="129" t="s">
        <v>346</v>
      </c>
      <c r="AV806" s="129">
        <v>3.8E-3</v>
      </c>
      <c r="AW806" s="129">
        <v>1.0500000000000001E-2</v>
      </c>
      <c r="AX806" s="129">
        <v>1.1000000000000001E-3</v>
      </c>
      <c r="AY806" s="129" t="s">
        <v>284</v>
      </c>
      <c r="AZ806" s="129">
        <v>8.0000000000000004E-4</v>
      </c>
      <c r="BA806" s="129">
        <v>5.8999999999999999E-3</v>
      </c>
      <c r="BB806" s="129">
        <v>6.9999999999999999E-4</v>
      </c>
      <c r="BC806" s="129" t="s">
        <v>285</v>
      </c>
      <c r="BD806" s="129">
        <v>5.0000000000000001E-4</v>
      </c>
      <c r="BE806" s="129" t="s">
        <v>179</v>
      </c>
      <c r="BF806" s="129">
        <v>2.9999999999999997E-4</v>
      </c>
      <c r="BG806" s="129" t="s">
        <v>179</v>
      </c>
      <c r="BH806" s="129">
        <v>1E-4</v>
      </c>
      <c r="BI806" s="129" t="s">
        <v>192</v>
      </c>
      <c r="BJ806" s="129">
        <v>2.0000000000000001E-4</v>
      </c>
      <c r="BK806" s="129">
        <v>1.2699999999999999E-2</v>
      </c>
      <c r="BL806" s="129">
        <v>5.0000000000000001E-4</v>
      </c>
      <c r="BM806" s="129">
        <v>2.8E-3</v>
      </c>
      <c r="BN806" s="129">
        <v>2.9999999999999997E-4</v>
      </c>
      <c r="BO806" s="129" t="s">
        <v>419</v>
      </c>
      <c r="BP806" s="129">
        <v>5.9999999999999995E-4</v>
      </c>
      <c r="BQ806" s="129" t="s">
        <v>179</v>
      </c>
      <c r="BR806" s="129">
        <v>2.9999999999999997E-4</v>
      </c>
      <c r="BS806" s="129" t="s">
        <v>179</v>
      </c>
      <c r="BT806" s="129">
        <v>4.0000000000000002E-4</v>
      </c>
      <c r="BU806" s="129" t="s">
        <v>179</v>
      </c>
      <c r="BV806" s="129">
        <v>6.9999999999999999E-4</v>
      </c>
      <c r="BW806" s="129" t="s">
        <v>18</v>
      </c>
      <c r="BX806" s="129"/>
      <c r="BY806" s="129" t="s">
        <v>179</v>
      </c>
      <c r="BZ806" s="129">
        <v>1.1000000000000001E-3</v>
      </c>
      <c r="CA806" s="129" t="s">
        <v>179</v>
      </c>
      <c r="CB806" s="129">
        <v>8.0000000000000004E-4</v>
      </c>
      <c r="CC806" s="129" t="s">
        <v>179</v>
      </c>
      <c r="CD806" s="129">
        <v>2E-3</v>
      </c>
      <c r="CE806" s="129" t="s">
        <v>179</v>
      </c>
      <c r="CF806" s="129">
        <v>2.3E-3</v>
      </c>
      <c r="CG806" s="129" t="s">
        <v>216</v>
      </c>
      <c r="CH806" s="129">
        <v>1E-4</v>
      </c>
      <c r="CI806" s="129" t="s">
        <v>179</v>
      </c>
      <c r="CJ806" s="129">
        <v>7.0000000000000001E-3</v>
      </c>
      <c r="CK806" s="129" t="s">
        <v>179</v>
      </c>
      <c r="CL806" s="129">
        <v>1.11E-2</v>
      </c>
      <c r="CM806" s="129" t="s">
        <v>179</v>
      </c>
      <c r="CN806" s="129">
        <v>3.3E-3</v>
      </c>
      <c r="CO806" s="129" t="s">
        <v>179</v>
      </c>
      <c r="CP806" s="129">
        <v>8.9999999999999998E-4</v>
      </c>
      <c r="CQ806" s="129" t="s">
        <v>179</v>
      </c>
      <c r="CR806" s="129">
        <v>3.3999999999999998E-3</v>
      </c>
      <c r="CS806" s="129" t="s">
        <v>179</v>
      </c>
      <c r="CT806" s="129">
        <v>1.9E-3</v>
      </c>
      <c r="CU806" s="129" t="s">
        <v>179</v>
      </c>
      <c r="CV806" s="129">
        <v>8.0000000000000004E-4</v>
      </c>
      <c r="CW806" s="129" t="s">
        <v>18</v>
      </c>
      <c r="CX806" s="129"/>
      <c r="CY806" s="129" t="s">
        <v>179</v>
      </c>
      <c r="CZ806" s="129">
        <v>5.0000000000000001E-4</v>
      </c>
      <c r="DA806" s="129" t="s">
        <v>179</v>
      </c>
      <c r="DB806" s="129">
        <v>5.9999999999999995E-4</v>
      </c>
      <c r="DC806" s="129" t="s">
        <v>179</v>
      </c>
      <c r="DD806" s="129">
        <v>5.9999999999999995E-4</v>
      </c>
      <c r="DE806" s="129" t="s">
        <v>179</v>
      </c>
      <c r="DF806" s="129">
        <v>5.9999999999999995E-4</v>
      </c>
      <c r="DG806" s="129" t="s">
        <v>179</v>
      </c>
      <c r="DH806" s="129">
        <v>4.0000000000000002E-4</v>
      </c>
      <c r="DI806" s="129" t="s">
        <v>179</v>
      </c>
      <c r="DJ806" s="129">
        <v>2.9999999999999997E-4</v>
      </c>
      <c r="DK806" s="129" t="s">
        <v>2832</v>
      </c>
      <c r="DL806" s="129" t="s">
        <v>59</v>
      </c>
      <c r="DM806" s="129"/>
      <c r="DN806" s="129"/>
      <c r="DO806" s="130" t="s">
        <v>18</v>
      </c>
      <c r="DS806" s="129">
        <v>48</v>
      </c>
      <c r="DT806" s="129" t="s">
        <v>1613</v>
      </c>
      <c r="DW806" t="s">
        <v>5588</v>
      </c>
    </row>
    <row r="807" spans="1:127">
      <c r="A807" s="127">
        <v>622</v>
      </c>
      <c r="B807" s="128">
        <v>44763.87222222222</v>
      </c>
      <c r="C807" s="129" t="s">
        <v>52</v>
      </c>
      <c r="D807" s="129">
        <v>0</v>
      </c>
      <c r="E807" s="129">
        <v>0</v>
      </c>
      <c r="F807" s="129">
        <v>0</v>
      </c>
      <c r="G807" s="129" t="s">
        <v>54</v>
      </c>
      <c r="H807" s="129" t="s">
        <v>55</v>
      </c>
      <c r="I807" s="129" t="s">
        <v>55</v>
      </c>
      <c r="J807" s="129" t="s">
        <v>55</v>
      </c>
      <c r="K807" s="129" t="s">
        <v>18</v>
      </c>
      <c r="L807" s="129">
        <v>90</v>
      </c>
      <c r="M807" s="129" t="s">
        <v>173</v>
      </c>
      <c r="N807" s="129">
        <v>0</v>
      </c>
      <c r="O807" s="129" t="s">
        <v>173</v>
      </c>
      <c r="P807" s="129">
        <v>0</v>
      </c>
      <c r="Q807" s="129" t="s">
        <v>173</v>
      </c>
      <c r="R807" s="129">
        <v>0</v>
      </c>
      <c r="S807" s="129">
        <v>2</v>
      </c>
      <c r="T807" s="129" t="s">
        <v>174</v>
      </c>
      <c r="U807" s="129">
        <v>4.6346999999999996</v>
      </c>
      <c r="V807" s="129">
        <v>0.68859999999999999</v>
      </c>
      <c r="W807" s="129" t="s">
        <v>2840</v>
      </c>
      <c r="X807" s="129">
        <v>0.3226</v>
      </c>
      <c r="Y807" s="129">
        <v>39.127400000000002</v>
      </c>
      <c r="Z807" s="129">
        <v>0.3569</v>
      </c>
      <c r="AA807" s="129" t="s">
        <v>1745</v>
      </c>
      <c r="AB807" s="129">
        <v>1.5699999999999999E-2</v>
      </c>
      <c r="AC807" s="129" t="s">
        <v>179</v>
      </c>
      <c r="AD807" s="129">
        <v>8.6999999999999994E-3</v>
      </c>
      <c r="AE807" s="129" t="s">
        <v>179</v>
      </c>
      <c r="AF807" s="129">
        <v>1.6500000000000001E-2</v>
      </c>
      <c r="AG807" s="129">
        <v>0.1769</v>
      </c>
      <c r="AH807" s="129">
        <v>7.9000000000000008E-3</v>
      </c>
      <c r="AI807" s="129">
        <v>7.6544999999999996</v>
      </c>
      <c r="AJ807" s="129">
        <v>3.2399999999999998E-2</v>
      </c>
      <c r="AK807" s="129">
        <v>0.69279999999999997</v>
      </c>
      <c r="AL807" s="129">
        <v>8.3000000000000001E-3</v>
      </c>
      <c r="AM807" s="129" t="s">
        <v>1367</v>
      </c>
      <c r="AN807" s="129">
        <v>8.3999999999999995E-3</v>
      </c>
      <c r="AO807" s="129" t="s">
        <v>184</v>
      </c>
      <c r="AP807" s="129">
        <v>4.3E-3</v>
      </c>
      <c r="AQ807" s="129">
        <v>0.10009999999999999</v>
      </c>
      <c r="AR807" s="129">
        <v>4.7999999999999996E-3</v>
      </c>
      <c r="AS807" s="129" t="s">
        <v>2841</v>
      </c>
      <c r="AT807" s="129">
        <v>2.4899999999999999E-2</v>
      </c>
      <c r="AU807" s="129" t="s">
        <v>179</v>
      </c>
      <c r="AV807" s="129">
        <v>3.5000000000000001E-3</v>
      </c>
      <c r="AW807" s="129">
        <v>1.12E-2</v>
      </c>
      <c r="AX807" s="129">
        <v>1.1000000000000001E-3</v>
      </c>
      <c r="AY807" s="129" t="s">
        <v>301</v>
      </c>
      <c r="AZ807" s="129">
        <v>6.9999999999999999E-4</v>
      </c>
      <c r="BA807" s="129">
        <v>6.0000000000000001E-3</v>
      </c>
      <c r="BB807" s="129">
        <v>6.9999999999999999E-4</v>
      </c>
      <c r="BC807" s="129" t="s">
        <v>285</v>
      </c>
      <c r="BD807" s="129">
        <v>5.0000000000000001E-4</v>
      </c>
      <c r="BE807" s="129" t="s">
        <v>179</v>
      </c>
      <c r="BF807" s="129">
        <v>2.9999999999999997E-4</v>
      </c>
      <c r="BG807" s="129" t="s">
        <v>179</v>
      </c>
      <c r="BH807" s="129">
        <v>1E-4</v>
      </c>
      <c r="BI807" s="129" t="s">
        <v>286</v>
      </c>
      <c r="BJ807" s="129">
        <v>2.0000000000000001E-4</v>
      </c>
      <c r="BK807" s="129">
        <v>1.24E-2</v>
      </c>
      <c r="BL807" s="129">
        <v>5.0000000000000001E-4</v>
      </c>
      <c r="BM807" s="129">
        <v>2.8999999999999998E-3</v>
      </c>
      <c r="BN807" s="129">
        <v>2.9999999999999997E-4</v>
      </c>
      <c r="BO807" s="129" t="s">
        <v>264</v>
      </c>
      <c r="BP807" s="129">
        <v>5.9999999999999995E-4</v>
      </c>
      <c r="BQ807" s="129" t="s">
        <v>179</v>
      </c>
      <c r="BR807" s="129">
        <v>2.9999999999999997E-4</v>
      </c>
      <c r="BS807" s="129" t="s">
        <v>179</v>
      </c>
      <c r="BT807" s="129">
        <v>4.0000000000000002E-4</v>
      </c>
      <c r="BU807" s="129" t="s">
        <v>179</v>
      </c>
      <c r="BV807" s="129">
        <v>6.9999999999999999E-4</v>
      </c>
      <c r="BW807" s="129" t="s">
        <v>18</v>
      </c>
      <c r="BX807" s="129"/>
      <c r="BY807" s="129" t="s">
        <v>179</v>
      </c>
      <c r="BZ807" s="129">
        <v>1.1000000000000001E-3</v>
      </c>
      <c r="CA807" s="129" t="s">
        <v>179</v>
      </c>
      <c r="CB807" s="129">
        <v>8.0000000000000004E-4</v>
      </c>
      <c r="CC807" s="129" t="s">
        <v>179</v>
      </c>
      <c r="CD807" s="129">
        <v>2E-3</v>
      </c>
      <c r="CE807" s="129" t="s">
        <v>179</v>
      </c>
      <c r="CF807" s="129">
        <v>2.3E-3</v>
      </c>
      <c r="CG807" s="129" t="s">
        <v>216</v>
      </c>
      <c r="CH807" s="129">
        <v>1E-4</v>
      </c>
      <c r="CI807" s="129" t="s">
        <v>179</v>
      </c>
      <c r="CJ807" s="129">
        <v>7.1999999999999998E-3</v>
      </c>
      <c r="CK807" s="129" t="s">
        <v>179</v>
      </c>
      <c r="CL807" s="129">
        <v>1.0699999999999999E-2</v>
      </c>
      <c r="CM807" s="129" t="s">
        <v>179</v>
      </c>
      <c r="CN807" s="129">
        <v>4.0000000000000001E-3</v>
      </c>
      <c r="CO807" s="129" t="s">
        <v>179</v>
      </c>
      <c r="CP807" s="129">
        <v>8.9999999999999998E-4</v>
      </c>
      <c r="CQ807" s="129" t="s">
        <v>179</v>
      </c>
      <c r="CR807" s="129">
        <v>3.2000000000000002E-3</v>
      </c>
      <c r="CS807" s="129" t="s">
        <v>179</v>
      </c>
      <c r="CT807" s="129">
        <v>1.8E-3</v>
      </c>
      <c r="CU807" s="129" t="s">
        <v>18</v>
      </c>
      <c r="CV807" s="129"/>
      <c r="CW807" s="129" t="s">
        <v>18</v>
      </c>
      <c r="CX807" s="129"/>
      <c r="CY807" s="129" t="s">
        <v>179</v>
      </c>
      <c r="CZ807" s="129">
        <v>5.9999999999999995E-4</v>
      </c>
      <c r="DA807" s="129" t="s">
        <v>179</v>
      </c>
      <c r="DB807" s="129">
        <v>5.0000000000000001E-4</v>
      </c>
      <c r="DC807" s="129" t="s">
        <v>179</v>
      </c>
      <c r="DD807" s="129">
        <v>5.0000000000000001E-4</v>
      </c>
      <c r="DE807" s="129" t="s">
        <v>179</v>
      </c>
      <c r="DF807" s="129">
        <v>5.9999999999999995E-4</v>
      </c>
      <c r="DG807" s="129" t="s">
        <v>286</v>
      </c>
      <c r="DH807" s="129">
        <v>4.0000000000000002E-4</v>
      </c>
      <c r="DI807" s="129" t="s">
        <v>179</v>
      </c>
      <c r="DJ807" s="129">
        <v>4.0000000000000002E-4</v>
      </c>
      <c r="DK807" s="129" t="s">
        <v>2832</v>
      </c>
      <c r="DL807" s="129" t="s">
        <v>59</v>
      </c>
      <c r="DM807" s="129"/>
      <c r="DN807" s="129"/>
      <c r="DO807" s="130" t="s">
        <v>18</v>
      </c>
      <c r="DS807" s="129">
        <v>90</v>
      </c>
      <c r="DT807" s="129" t="s">
        <v>1752</v>
      </c>
      <c r="DW807" t="s">
        <v>5589</v>
      </c>
    </row>
    <row r="808" spans="1:127">
      <c r="A808" s="127">
        <v>623</v>
      </c>
      <c r="B808" s="128">
        <v>44763.875</v>
      </c>
      <c r="C808" s="129" t="s">
        <v>52</v>
      </c>
      <c r="D808" s="129">
        <v>0</v>
      </c>
      <c r="E808" s="129">
        <v>0</v>
      </c>
      <c r="F808" s="129">
        <v>0</v>
      </c>
      <c r="G808" s="129" t="s">
        <v>54</v>
      </c>
      <c r="H808" s="129" t="s">
        <v>55</v>
      </c>
      <c r="I808" s="129" t="s">
        <v>55</v>
      </c>
      <c r="J808" s="129" t="s">
        <v>55</v>
      </c>
      <c r="K808" s="129" t="s">
        <v>18</v>
      </c>
      <c r="L808" s="129">
        <v>90</v>
      </c>
      <c r="M808" s="129" t="s">
        <v>173</v>
      </c>
      <c r="N808" s="129">
        <v>0</v>
      </c>
      <c r="O808" s="129" t="s">
        <v>173</v>
      </c>
      <c r="P808" s="129">
        <v>0</v>
      </c>
      <c r="Q808" s="129" t="s">
        <v>173</v>
      </c>
      <c r="R808" s="129">
        <v>0</v>
      </c>
      <c r="S808" s="129">
        <v>2</v>
      </c>
      <c r="T808" s="129" t="s">
        <v>174</v>
      </c>
      <c r="U808" s="129">
        <v>2.0238999999999998</v>
      </c>
      <c r="V808" s="129">
        <v>0.65620000000000001</v>
      </c>
      <c r="W808" s="129" t="s">
        <v>2842</v>
      </c>
      <c r="X808" s="129">
        <v>0.3322</v>
      </c>
      <c r="Y808" s="129">
        <v>36.6252</v>
      </c>
      <c r="Z808" s="129">
        <v>0.34720000000000001</v>
      </c>
      <c r="AA808" s="129" t="s">
        <v>803</v>
      </c>
      <c r="AB808" s="129">
        <v>1.6899999999999998E-2</v>
      </c>
      <c r="AC808" s="129" t="s">
        <v>2843</v>
      </c>
      <c r="AD808" s="129">
        <v>1.2800000000000001E-2</v>
      </c>
      <c r="AE808" s="129" t="s">
        <v>1002</v>
      </c>
      <c r="AF808" s="129">
        <v>2.0299999999999999E-2</v>
      </c>
      <c r="AG808" s="129">
        <v>0.15190000000000001</v>
      </c>
      <c r="AH808" s="129">
        <v>7.7000000000000002E-3</v>
      </c>
      <c r="AI808" s="129">
        <v>8.7674000000000003</v>
      </c>
      <c r="AJ808" s="129">
        <v>3.5299999999999998E-2</v>
      </c>
      <c r="AK808" s="129">
        <v>0.74119999999999997</v>
      </c>
      <c r="AL808" s="129">
        <v>8.6999999999999994E-3</v>
      </c>
      <c r="AM808" s="129" t="s">
        <v>1978</v>
      </c>
      <c r="AN808" s="129">
        <v>8.3000000000000001E-3</v>
      </c>
      <c r="AO808" s="129" t="s">
        <v>2126</v>
      </c>
      <c r="AP808" s="129">
        <v>4.7000000000000002E-3</v>
      </c>
      <c r="AQ808" s="129">
        <v>0.1389</v>
      </c>
      <c r="AR808" s="129">
        <v>5.5999999999999999E-3</v>
      </c>
      <c r="AS808" s="129" t="s">
        <v>2844</v>
      </c>
      <c r="AT808" s="129">
        <v>2.87E-2</v>
      </c>
      <c r="AU808" s="129" t="s">
        <v>179</v>
      </c>
      <c r="AV808" s="129">
        <v>4.0000000000000001E-3</v>
      </c>
      <c r="AW808" s="129">
        <v>8.9999999999999993E-3</v>
      </c>
      <c r="AX808" s="129">
        <v>1.1000000000000001E-3</v>
      </c>
      <c r="AY808" s="129" t="s">
        <v>208</v>
      </c>
      <c r="AZ808" s="129">
        <v>8.0000000000000004E-4</v>
      </c>
      <c r="BA808" s="129">
        <v>6.4000000000000003E-3</v>
      </c>
      <c r="BB808" s="129">
        <v>6.9999999999999999E-4</v>
      </c>
      <c r="BC808" s="129" t="s">
        <v>267</v>
      </c>
      <c r="BD808" s="129">
        <v>5.0000000000000001E-4</v>
      </c>
      <c r="BE808" s="129" t="s">
        <v>211</v>
      </c>
      <c r="BF808" s="129">
        <v>4.0000000000000002E-4</v>
      </c>
      <c r="BG808" s="129" t="s">
        <v>179</v>
      </c>
      <c r="BH808" s="129">
        <v>1E-4</v>
      </c>
      <c r="BI808" s="129" t="s">
        <v>286</v>
      </c>
      <c r="BJ808" s="129">
        <v>2.0000000000000001E-4</v>
      </c>
      <c r="BK808" s="129">
        <v>1.23E-2</v>
      </c>
      <c r="BL808" s="129">
        <v>5.0000000000000001E-4</v>
      </c>
      <c r="BM808" s="129">
        <v>2.8999999999999998E-3</v>
      </c>
      <c r="BN808" s="129">
        <v>2.9999999999999997E-4</v>
      </c>
      <c r="BO808" s="129" t="s">
        <v>559</v>
      </c>
      <c r="BP808" s="129">
        <v>5.9999999999999995E-4</v>
      </c>
      <c r="BQ808" s="129" t="s">
        <v>179</v>
      </c>
      <c r="BR808" s="129">
        <v>2.9999999999999997E-4</v>
      </c>
      <c r="BS808" s="129" t="s">
        <v>179</v>
      </c>
      <c r="BT808" s="129">
        <v>4.0000000000000002E-4</v>
      </c>
      <c r="BU808" s="129" t="s">
        <v>179</v>
      </c>
      <c r="BV808" s="129">
        <v>5.9999999999999995E-4</v>
      </c>
      <c r="BW808" s="129" t="s">
        <v>179</v>
      </c>
      <c r="BX808" s="129">
        <v>8.0000000000000004E-4</v>
      </c>
      <c r="BY808" s="129" t="s">
        <v>179</v>
      </c>
      <c r="BZ808" s="129">
        <v>1.1000000000000001E-3</v>
      </c>
      <c r="CA808" s="129" t="s">
        <v>179</v>
      </c>
      <c r="CB808" s="129">
        <v>8.0000000000000004E-4</v>
      </c>
      <c r="CC808" s="129" t="s">
        <v>179</v>
      </c>
      <c r="CD808" s="129">
        <v>2.0999999999999999E-3</v>
      </c>
      <c r="CE808" s="129" t="s">
        <v>179</v>
      </c>
      <c r="CF808" s="129">
        <v>2.2000000000000001E-3</v>
      </c>
      <c r="CG808" s="129" t="s">
        <v>179</v>
      </c>
      <c r="CH808" s="129">
        <v>1E-4</v>
      </c>
      <c r="CI808" s="129" t="s">
        <v>179</v>
      </c>
      <c r="CJ808" s="129">
        <v>7.1000000000000004E-3</v>
      </c>
      <c r="CK808" s="129" t="s">
        <v>179</v>
      </c>
      <c r="CL808" s="129">
        <v>1.11E-2</v>
      </c>
      <c r="CM808" s="129" t="s">
        <v>179</v>
      </c>
      <c r="CN808" s="129">
        <v>5.5999999999999999E-3</v>
      </c>
      <c r="CO808" s="129" t="s">
        <v>179</v>
      </c>
      <c r="CP808" s="129">
        <v>8.0000000000000004E-4</v>
      </c>
      <c r="CQ808" s="129" t="s">
        <v>179</v>
      </c>
      <c r="CR808" s="129">
        <v>3.3999999999999998E-3</v>
      </c>
      <c r="CS808" s="129" t="s">
        <v>179</v>
      </c>
      <c r="CT808" s="129">
        <v>1.9E-3</v>
      </c>
      <c r="CU808" s="129" t="s">
        <v>179</v>
      </c>
      <c r="CV808" s="129">
        <v>8.0000000000000004E-4</v>
      </c>
      <c r="CW808" s="129" t="s">
        <v>18</v>
      </c>
      <c r="CX808" s="129"/>
      <c r="CY808" s="129" t="s">
        <v>179</v>
      </c>
      <c r="CZ808" s="129">
        <v>5.0000000000000001E-4</v>
      </c>
      <c r="DA808" s="129" t="s">
        <v>192</v>
      </c>
      <c r="DB808" s="129">
        <v>5.9999999999999995E-4</v>
      </c>
      <c r="DC808" s="129" t="s">
        <v>179</v>
      </c>
      <c r="DD808" s="129">
        <v>5.9999999999999995E-4</v>
      </c>
      <c r="DE808" s="129" t="s">
        <v>179</v>
      </c>
      <c r="DF808" s="129">
        <v>5.9999999999999995E-4</v>
      </c>
      <c r="DG808" s="129" t="s">
        <v>179</v>
      </c>
      <c r="DH808" s="129">
        <v>4.0000000000000002E-4</v>
      </c>
      <c r="DI808" s="129" t="s">
        <v>179</v>
      </c>
      <c r="DJ808" s="129">
        <v>4.0000000000000002E-4</v>
      </c>
      <c r="DK808" s="129" t="s">
        <v>2845</v>
      </c>
      <c r="DL808" s="129" t="s">
        <v>59</v>
      </c>
      <c r="DM808" s="129"/>
      <c r="DN808" s="129"/>
      <c r="DO808" s="130" t="s">
        <v>18</v>
      </c>
      <c r="DS808" s="129">
        <v>9</v>
      </c>
      <c r="DT808" s="129" t="s">
        <v>1630</v>
      </c>
      <c r="DW808" t="s">
        <v>5590</v>
      </c>
    </row>
    <row r="809" spans="1:127">
      <c r="A809" s="127">
        <v>624</v>
      </c>
      <c r="B809" s="128">
        <v>44763.877083333333</v>
      </c>
      <c r="C809" s="129" t="s">
        <v>52</v>
      </c>
      <c r="D809" s="129">
        <v>0</v>
      </c>
      <c r="E809" s="129">
        <v>0</v>
      </c>
      <c r="F809" s="129">
        <v>0</v>
      </c>
      <c r="G809" s="129" t="s">
        <v>54</v>
      </c>
      <c r="H809" s="129" t="s">
        <v>55</v>
      </c>
      <c r="I809" s="129" t="s">
        <v>55</v>
      </c>
      <c r="J809" s="129" t="s">
        <v>55</v>
      </c>
      <c r="K809" s="129" t="s">
        <v>18</v>
      </c>
      <c r="L809" s="129">
        <v>90</v>
      </c>
      <c r="M809" s="129" t="s">
        <v>173</v>
      </c>
      <c r="N809" s="129">
        <v>0</v>
      </c>
      <c r="O809" s="129" t="s">
        <v>173</v>
      </c>
      <c r="P809" s="129">
        <v>0</v>
      </c>
      <c r="Q809" s="129" t="s">
        <v>173</v>
      </c>
      <c r="R809" s="129">
        <v>0</v>
      </c>
      <c r="S809" s="129">
        <v>2</v>
      </c>
      <c r="T809" s="129" t="s">
        <v>174</v>
      </c>
      <c r="U809" s="129">
        <v>4.2499000000000002</v>
      </c>
      <c r="V809" s="129">
        <v>0.68359999999999999</v>
      </c>
      <c r="W809" s="129" t="s">
        <v>2846</v>
      </c>
      <c r="X809" s="129">
        <v>0.33</v>
      </c>
      <c r="Y809" s="129">
        <v>40.447099999999999</v>
      </c>
      <c r="Z809" s="129">
        <v>0.36420000000000002</v>
      </c>
      <c r="AA809" s="129" t="s">
        <v>239</v>
      </c>
      <c r="AB809" s="129">
        <v>1.5699999999999999E-2</v>
      </c>
      <c r="AC809" s="129" t="s">
        <v>179</v>
      </c>
      <c r="AD809" s="129">
        <v>9.2999999999999992E-3</v>
      </c>
      <c r="AE809" s="129" t="s">
        <v>179</v>
      </c>
      <c r="AF809" s="129">
        <v>1.66E-2</v>
      </c>
      <c r="AG809" s="129">
        <v>0.13919999999999999</v>
      </c>
      <c r="AH809" s="129">
        <v>7.4999999999999997E-3</v>
      </c>
      <c r="AI809" s="129">
        <v>8.2256999999999998</v>
      </c>
      <c r="AJ809" s="129">
        <v>3.3700000000000001E-2</v>
      </c>
      <c r="AK809" s="129">
        <v>0.69599999999999995</v>
      </c>
      <c r="AL809" s="129">
        <v>8.3000000000000001E-3</v>
      </c>
      <c r="AM809" s="129" t="s">
        <v>471</v>
      </c>
      <c r="AN809" s="129">
        <v>8.3000000000000001E-3</v>
      </c>
      <c r="AO809" s="129" t="s">
        <v>882</v>
      </c>
      <c r="AP809" s="129">
        <v>4.5999999999999999E-3</v>
      </c>
      <c r="AQ809" s="129">
        <v>0.10829999999999999</v>
      </c>
      <c r="AR809" s="129">
        <v>5.0000000000000001E-3</v>
      </c>
      <c r="AS809" s="129" t="s">
        <v>2847</v>
      </c>
      <c r="AT809" s="129">
        <v>2.5600000000000001E-2</v>
      </c>
      <c r="AU809" s="129" t="s">
        <v>179</v>
      </c>
      <c r="AV809" s="129">
        <v>3.5999999999999999E-3</v>
      </c>
      <c r="AW809" s="129">
        <v>1.32E-2</v>
      </c>
      <c r="AX809" s="129">
        <v>1.1999999999999999E-3</v>
      </c>
      <c r="AY809" s="129" t="s">
        <v>195</v>
      </c>
      <c r="AZ809" s="129">
        <v>6.9999999999999999E-4</v>
      </c>
      <c r="BA809" s="129">
        <v>6.4000000000000003E-3</v>
      </c>
      <c r="BB809" s="129">
        <v>6.9999999999999999E-4</v>
      </c>
      <c r="BC809" s="129" t="s">
        <v>285</v>
      </c>
      <c r="BD809" s="129">
        <v>5.0000000000000001E-4</v>
      </c>
      <c r="BE809" s="129" t="s">
        <v>179</v>
      </c>
      <c r="BF809" s="129">
        <v>2.9999999999999997E-4</v>
      </c>
      <c r="BG809" s="129" t="s">
        <v>179</v>
      </c>
      <c r="BH809" s="129">
        <v>1E-4</v>
      </c>
      <c r="BI809" s="129" t="s">
        <v>179</v>
      </c>
      <c r="BJ809" s="129">
        <v>2.0000000000000001E-4</v>
      </c>
      <c r="BK809" s="129">
        <v>1.0500000000000001E-2</v>
      </c>
      <c r="BL809" s="129">
        <v>5.0000000000000001E-4</v>
      </c>
      <c r="BM809" s="129">
        <v>2.8999999999999998E-3</v>
      </c>
      <c r="BN809" s="129">
        <v>2.9999999999999997E-4</v>
      </c>
      <c r="BO809" s="129" t="s">
        <v>349</v>
      </c>
      <c r="BP809" s="129">
        <v>5.0000000000000001E-4</v>
      </c>
      <c r="BQ809" s="129" t="s">
        <v>179</v>
      </c>
      <c r="BR809" s="129">
        <v>2.9999999999999997E-4</v>
      </c>
      <c r="BS809" s="129" t="s">
        <v>179</v>
      </c>
      <c r="BT809" s="129">
        <v>2.9999999999999997E-4</v>
      </c>
      <c r="BU809" s="129" t="s">
        <v>179</v>
      </c>
      <c r="BV809" s="129">
        <v>6.9999999999999999E-4</v>
      </c>
      <c r="BW809" s="129" t="s">
        <v>18</v>
      </c>
      <c r="BX809" s="129"/>
      <c r="BY809" s="129" t="s">
        <v>179</v>
      </c>
      <c r="BZ809" s="129">
        <v>1.1000000000000001E-3</v>
      </c>
      <c r="CA809" s="129" t="s">
        <v>179</v>
      </c>
      <c r="CB809" s="129">
        <v>8.0000000000000004E-4</v>
      </c>
      <c r="CC809" s="129" t="s">
        <v>179</v>
      </c>
      <c r="CD809" s="129">
        <v>2E-3</v>
      </c>
      <c r="CE809" s="129" t="s">
        <v>179</v>
      </c>
      <c r="CF809" s="129">
        <v>2.3E-3</v>
      </c>
      <c r="CG809" s="129" t="s">
        <v>179</v>
      </c>
      <c r="CH809" s="129">
        <v>1E-4</v>
      </c>
      <c r="CI809" s="129" t="s">
        <v>179</v>
      </c>
      <c r="CJ809" s="129">
        <v>7.0000000000000001E-3</v>
      </c>
      <c r="CK809" s="129" t="s">
        <v>179</v>
      </c>
      <c r="CL809" s="129">
        <v>1.0999999999999999E-2</v>
      </c>
      <c r="CM809" s="129" t="s">
        <v>179</v>
      </c>
      <c r="CN809" s="129">
        <v>3.3999999999999998E-3</v>
      </c>
      <c r="CO809" s="129" t="s">
        <v>179</v>
      </c>
      <c r="CP809" s="129">
        <v>8.9999999999999998E-4</v>
      </c>
      <c r="CQ809" s="129" t="s">
        <v>179</v>
      </c>
      <c r="CR809" s="129">
        <v>3.2000000000000002E-3</v>
      </c>
      <c r="CS809" s="129" t="s">
        <v>179</v>
      </c>
      <c r="CT809" s="129">
        <v>1.9E-3</v>
      </c>
      <c r="CU809" s="129" t="s">
        <v>179</v>
      </c>
      <c r="CV809" s="129">
        <v>8.0000000000000004E-4</v>
      </c>
      <c r="CW809" s="129" t="s">
        <v>18</v>
      </c>
      <c r="CX809" s="129"/>
      <c r="CY809" s="129" t="s">
        <v>179</v>
      </c>
      <c r="CZ809" s="129">
        <v>5.0000000000000001E-4</v>
      </c>
      <c r="DA809" s="129" t="s">
        <v>179</v>
      </c>
      <c r="DB809" s="129">
        <v>5.9999999999999995E-4</v>
      </c>
      <c r="DC809" s="129" t="s">
        <v>179</v>
      </c>
      <c r="DD809" s="129">
        <v>5.9999999999999995E-4</v>
      </c>
      <c r="DE809" s="129" t="s">
        <v>179</v>
      </c>
      <c r="DF809" s="129">
        <v>5.9999999999999995E-4</v>
      </c>
      <c r="DG809" s="129" t="s">
        <v>179</v>
      </c>
      <c r="DH809" s="129">
        <v>4.0000000000000002E-4</v>
      </c>
      <c r="DI809" s="129" t="s">
        <v>179</v>
      </c>
      <c r="DJ809" s="129">
        <v>4.0000000000000002E-4</v>
      </c>
      <c r="DK809" s="129" t="s">
        <v>2845</v>
      </c>
      <c r="DL809" s="129" t="s">
        <v>59</v>
      </c>
      <c r="DM809" s="129"/>
      <c r="DN809" s="129"/>
      <c r="DO809" s="130" t="s">
        <v>18</v>
      </c>
      <c r="DS809" s="129">
        <v>33</v>
      </c>
      <c r="DT809" s="129" t="s">
        <v>5985</v>
      </c>
      <c r="DW809" t="s">
        <v>5591</v>
      </c>
    </row>
    <row r="810" spans="1:127">
      <c r="A810" s="127">
        <v>625</v>
      </c>
      <c r="B810" s="128">
        <v>44763.881249999999</v>
      </c>
      <c r="C810" s="129" t="s">
        <v>52</v>
      </c>
      <c r="D810" s="129">
        <v>0</v>
      </c>
      <c r="E810" s="129">
        <v>0</v>
      </c>
      <c r="F810" s="129">
        <v>0</v>
      </c>
      <c r="G810" s="129" t="s">
        <v>54</v>
      </c>
      <c r="H810" s="129" t="s">
        <v>55</v>
      </c>
      <c r="I810" s="129" t="s">
        <v>55</v>
      </c>
      <c r="J810" s="129" t="s">
        <v>55</v>
      </c>
      <c r="K810" s="129" t="s">
        <v>18</v>
      </c>
      <c r="L810" s="129">
        <v>90</v>
      </c>
      <c r="M810" s="129" t="s">
        <v>173</v>
      </c>
      <c r="N810" s="129">
        <v>0</v>
      </c>
      <c r="O810" s="129" t="s">
        <v>173</v>
      </c>
      <c r="P810" s="129">
        <v>0</v>
      </c>
      <c r="Q810" s="129" t="s">
        <v>173</v>
      </c>
      <c r="R810" s="129">
        <v>0</v>
      </c>
      <c r="S810" s="129">
        <v>2</v>
      </c>
      <c r="T810" s="129" t="s">
        <v>174</v>
      </c>
      <c r="U810" s="129">
        <v>4.2812999999999999</v>
      </c>
      <c r="V810" s="129">
        <v>0.68589999999999995</v>
      </c>
      <c r="W810" s="129" t="s">
        <v>2848</v>
      </c>
      <c r="X810" s="129">
        <v>0.34399999999999997</v>
      </c>
      <c r="Y810" s="129">
        <v>42.050800000000002</v>
      </c>
      <c r="Z810" s="129">
        <v>0.37480000000000002</v>
      </c>
      <c r="AA810" s="129" t="s">
        <v>1337</v>
      </c>
      <c r="AB810" s="129">
        <v>1.54E-2</v>
      </c>
      <c r="AC810" s="129" t="s">
        <v>179</v>
      </c>
      <c r="AD810" s="129">
        <v>9.7999999999999997E-3</v>
      </c>
      <c r="AE810" s="129" t="s">
        <v>179</v>
      </c>
      <c r="AF810" s="129">
        <v>1.72E-2</v>
      </c>
      <c r="AG810" s="129">
        <v>0.1371</v>
      </c>
      <c r="AH810" s="129">
        <v>7.6E-3</v>
      </c>
      <c r="AI810" s="129">
        <v>8.1098999999999997</v>
      </c>
      <c r="AJ810" s="129">
        <v>3.3700000000000001E-2</v>
      </c>
      <c r="AK810" s="129">
        <v>0.6794</v>
      </c>
      <c r="AL810" s="129">
        <v>8.3000000000000001E-3</v>
      </c>
      <c r="AM810" s="129" t="s">
        <v>502</v>
      </c>
      <c r="AN810" s="129">
        <v>8.3999999999999995E-3</v>
      </c>
      <c r="AO810" s="129" t="s">
        <v>260</v>
      </c>
      <c r="AP810" s="129">
        <v>4.5999999999999999E-3</v>
      </c>
      <c r="AQ810" s="129">
        <v>0.1157</v>
      </c>
      <c r="AR810" s="129">
        <v>5.1000000000000004E-3</v>
      </c>
      <c r="AS810" s="129" t="s">
        <v>2849</v>
      </c>
      <c r="AT810" s="129">
        <v>2.7400000000000001E-2</v>
      </c>
      <c r="AU810" s="129" t="s">
        <v>179</v>
      </c>
      <c r="AV810" s="129">
        <v>3.8E-3</v>
      </c>
      <c r="AW810" s="129">
        <v>9.1000000000000004E-3</v>
      </c>
      <c r="AX810" s="129">
        <v>1.1000000000000001E-3</v>
      </c>
      <c r="AY810" s="129" t="s">
        <v>317</v>
      </c>
      <c r="AZ810" s="129">
        <v>8.0000000000000004E-4</v>
      </c>
      <c r="BA810" s="129">
        <v>6.1999999999999998E-3</v>
      </c>
      <c r="BB810" s="129">
        <v>6.9999999999999999E-4</v>
      </c>
      <c r="BC810" s="129" t="s">
        <v>304</v>
      </c>
      <c r="BD810" s="129">
        <v>5.0000000000000001E-4</v>
      </c>
      <c r="BE810" s="129" t="s">
        <v>179</v>
      </c>
      <c r="BF810" s="129">
        <v>2.9999999999999997E-4</v>
      </c>
      <c r="BG810" s="129" t="s">
        <v>179</v>
      </c>
      <c r="BH810" s="129">
        <v>1E-4</v>
      </c>
      <c r="BI810" s="129" t="s">
        <v>516</v>
      </c>
      <c r="BJ810" s="129">
        <v>2.0000000000000001E-4</v>
      </c>
      <c r="BK810" s="129">
        <v>1.03E-2</v>
      </c>
      <c r="BL810" s="129">
        <v>5.0000000000000001E-4</v>
      </c>
      <c r="BM810" s="129">
        <v>2.5999999999999999E-3</v>
      </c>
      <c r="BN810" s="129">
        <v>2.9999999999999997E-4</v>
      </c>
      <c r="BO810" s="129" t="s">
        <v>190</v>
      </c>
      <c r="BP810" s="129">
        <v>5.0000000000000001E-4</v>
      </c>
      <c r="BQ810" s="129" t="s">
        <v>179</v>
      </c>
      <c r="BR810" s="129">
        <v>2.9999999999999997E-4</v>
      </c>
      <c r="BS810" s="129" t="s">
        <v>179</v>
      </c>
      <c r="BT810" s="129">
        <v>2.9999999999999997E-4</v>
      </c>
      <c r="BU810" s="129" t="s">
        <v>179</v>
      </c>
      <c r="BV810" s="129">
        <v>6.9999999999999999E-4</v>
      </c>
      <c r="BW810" s="129" t="s">
        <v>18</v>
      </c>
      <c r="BX810" s="129"/>
      <c r="BY810" s="129" t="s">
        <v>179</v>
      </c>
      <c r="BZ810" s="129">
        <v>1.1000000000000001E-3</v>
      </c>
      <c r="CA810" s="129" t="s">
        <v>179</v>
      </c>
      <c r="CB810" s="129">
        <v>8.0000000000000004E-4</v>
      </c>
      <c r="CC810" s="129" t="s">
        <v>179</v>
      </c>
      <c r="CD810" s="129">
        <v>2.0999999999999999E-3</v>
      </c>
      <c r="CE810" s="129" t="s">
        <v>179</v>
      </c>
      <c r="CF810" s="129">
        <v>2.2000000000000001E-3</v>
      </c>
      <c r="CG810" s="129" t="s">
        <v>216</v>
      </c>
      <c r="CH810" s="129">
        <v>1E-4</v>
      </c>
      <c r="CI810" s="129" t="s">
        <v>179</v>
      </c>
      <c r="CJ810" s="129">
        <v>6.7000000000000002E-3</v>
      </c>
      <c r="CK810" s="129" t="s">
        <v>179</v>
      </c>
      <c r="CL810" s="129">
        <v>1.11E-2</v>
      </c>
      <c r="CM810" s="129" t="s">
        <v>179</v>
      </c>
      <c r="CN810" s="129">
        <v>2.8999999999999998E-3</v>
      </c>
      <c r="CO810" s="129" t="s">
        <v>179</v>
      </c>
      <c r="CP810" s="129">
        <v>8.0000000000000004E-4</v>
      </c>
      <c r="CQ810" s="129" t="s">
        <v>179</v>
      </c>
      <c r="CR810" s="129">
        <v>3.0999999999999999E-3</v>
      </c>
      <c r="CS810" s="129" t="s">
        <v>179</v>
      </c>
      <c r="CT810" s="129">
        <v>1.9E-3</v>
      </c>
      <c r="CU810" s="129" t="s">
        <v>179</v>
      </c>
      <c r="CV810" s="129">
        <v>8.0000000000000004E-4</v>
      </c>
      <c r="CW810" s="129" t="s">
        <v>18</v>
      </c>
      <c r="CX810" s="129"/>
      <c r="CY810" s="129" t="s">
        <v>179</v>
      </c>
      <c r="CZ810" s="129">
        <v>5.9999999999999995E-4</v>
      </c>
      <c r="DA810" s="129" t="s">
        <v>179</v>
      </c>
      <c r="DB810" s="129">
        <v>5.9999999999999995E-4</v>
      </c>
      <c r="DC810" s="129" t="s">
        <v>179</v>
      </c>
      <c r="DD810" s="129">
        <v>5.9999999999999995E-4</v>
      </c>
      <c r="DE810" s="129" t="s">
        <v>179</v>
      </c>
      <c r="DF810" s="129">
        <v>5.9999999999999995E-4</v>
      </c>
      <c r="DG810" s="129" t="s">
        <v>179</v>
      </c>
      <c r="DH810" s="129">
        <v>4.0000000000000002E-4</v>
      </c>
      <c r="DI810" s="129" t="s">
        <v>179</v>
      </c>
      <c r="DJ810" s="129">
        <v>2.9999999999999997E-4</v>
      </c>
      <c r="DK810" s="129" t="s">
        <v>2850</v>
      </c>
      <c r="DL810" s="129" t="s">
        <v>59</v>
      </c>
      <c r="DM810" s="129"/>
      <c r="DN810" s="129"/>
      <c r="DO810" s="130" t="s">
        <v>18</v>
      </c>
      <c r="DS810" s="129">
        <v>6</v>
      </c>
      <c r="DT810" s="129" t="s">
        <v>5984</v>
      </c>
      <c r="DW810" t="s">
        <v>5592</v>
      </c>
    </row>
    <row r="811" spans="1:127">
      <c r="A811" s="127">
        <v>626</v>
      </c>
      <c r="B811" s="128">
        <v>44763.883333333331</v>
      </c>
      <c r="C811" s="129" t="s">
        <v>52</v>
      </c>
      <c r="D811" s="129">
        <v>0</v>
      </c>
      <c r="E811" s="129">
        <v>0</v>
      </c>
      <c r="F811" s="129">
        <v>0</v>
      </c>
      <c r="G811" s="129" t="s">
        <v>54</v>
      </c>
      <c r="H811" s="129" t="s">
        <v>55</v>
      </c>
      <c r="I811" s="129" t="s">
        <v>55</v>
      </c>
      <c r="J811" s="129" t="s">
        <v>55</v>
      </c>
      <c r="K811" s="129" t="s">
        <v>18</v>
      </c>
      <c r="L811" s="129">
        <v>90</v>
      </c>
      <c r="M811" s="129" t="s">
        <v>173</v>
      </c>
      <c r="N811" s="129">
        <v>0</v>
      </c>
      <c r="O811" s="129" t="s">
        <v>173</v>
      </c>
      <c r="P811" s="129">
        <v>0</v>
      </c>
      <c r="Q811" s="129" t="s">
        <v>173</v>
      </c>
      <c r="R811" s="129">
        <v>0</v>
      </c>
      <c r="S811" s="129">
        <v>2</v>
      </c>
      <c r="T811" s="129" t="s">
        <v>174</v>
      </c>
      <c r="U811" s="129">
        <v>5.7770000000000001</v>
      </c>
      <c r="V811" s="129">
        <v>0.70979999999999999</v>
      </c>
      <c r="W811" s="129" t="s">
        <v>2851</v>
      </c>
      <c r="X811" s="129">
        <v>0.32390000000000002</v>
      </c>
      <c r="Y811" s="129">
        <v>39.966200000000001</v>
      </c>
      <c r="Z811" s="129">
        <v>0.36230000000000001</v>
      </c>
      <c r="AA811" s="129" t="s">
        <v>2672</v>
      </c>
      <c r="AB811" s="129">
        <v>1.55E-2</v>
      </c>
      <c r="AC811" s="129" t="s">
        <v>179</v>
      </c>
      <c r="AD811" s="129">
        <v>9.1000000000000004E-3</v>
      </c>
      <c r="AE811" s="129" t="s">
        <v>179</v>
      </c>
      <c r="AF811" s="129">
        <v>1.67E-2</v>
      </c>
      <c r="AG811" s="129">
        <v>0.16</v>
      </c>
      <c r="AH811" s="129">
        <v>7.7999999999999996E-3</v>
      </c>
      <c r="AI811" s="129">
        <v>7.4962</v>
      </c>
      <c r="AJ811" s="129">
        <v>3.2099999999999997E-2</v>
      </c>
      <c r="AK811" s="129">
        <v>0.65880000000000005</v>
      </c>
      <c r="AL811" s="129">
        <v>8.0999999999999996E-3</v>
      </c>
      <c r="AM811" s="129" t="s">
        <v>377</v>
      </c>
      <c r="AN811" s="129">
        <v>7.7999999999999996E-3</v>
      </c>
      <c r="AO811" s="129" t="s">
        <v>855</v>
      </c>
      <c r="AP811" s="129">
        <v>4.3E-3</v>
      </c>
      <c r="AQ811" s="129">
        <v>0.1076</v>
      </c>
      <c r="AR811" s="129">
        <v>4.8999999999999998E-3</v>
      </c>
      <c r="AS811" s="129" t="s">
        <v>2852</v>
      </c>
      <c r="AT811" s="129">
        <v>2.58E-2</v>
      </c>
      <c r="AU811" s="129" t="s">
        <v>601</v>
      </c>
      <c r="AV811" s="129">
        <v>3.5999999999999999E-3</v>
      </c>
      <c r="AW811" s="129">
        <v>1.0699999999999999E-2</v>
      </c>
      <c r="AX811" s="129">
        <v>1.1000000000000001E-3</v>
      </c>
      <c r="AY811" s="129" t="s">
        <v>422</v>
      </c>
      <c r="AZ811" s="129">
        <v>8.0000000000000004E-4</v>
      </c>
      <c r="BA811" s="129">
        <v>5.8999999999999999E-3</v>
      </c>
      <c r="BB811" s="129">
        <v>6.9999999999999999E-4</v>
      </c>
      <c r="BC811" s="129" t="s">
        <v>245</v>
      </c>
      <c r="BD811" s="129">
        <v>5.0000000000000001E-4</v>
      </c>
      <c r="BE811" s="129" t="s">
        <v>179</v>
      </c>
      <c r="BF811" s="129">
        <v>2.9999999999999997E-4</v>
      </c>
      <c r="BG811" s="129" t="s">
        <v>179</v>
      </c>
      <c r="BH811" s="129">
        <v>1E-4</v>
      </c>
      <c r="BI811" s="129" t="s">
        <v>246</v>
      </c>
      <c r="BJ811" s="129">
        <v>2.0000000000000001E-4</v>
      </c>
      <c r="BK811" s="129">
        <v>9.9000000000000008E-3</v>
      </c>
      <c r="BL811" s="129">
        <v>5.0000000000000001E-4</v>
      </c>
      <c r="BM811" s="129">
        <v>2.7000000000000001E-3</v>
      </c>
      <c r="BN811" s="129">
        <v>2.9999999999999997E-4</v>
      </c>
      <c r="BO811" s="129" t="s">
        <v>244</v>
      </c>
      <c r="BP811" s="129">
        <v>5.0000000000000001E-4</v>
      </c>
      <c r="BQ811" s="129" t="s">
        <v>179</v>
      </c>
      <c r="BR811" s="129">
        <v>2.9999999999999997E-4</v>
      </c>
      <c r="BS811" s="129" t="s">
        <v>179</v>
      </c>
      <c r="BT811" s="129">
        <v>4.0000000000000002E-4</v>
      </c>
      <c r="BU811" s="129" t="s">
        <v>179</v>
      </c>
      <c r="BV811" s="129">
        <v>6.9999999999999999E-4</v>
      </c>
      <c r="BW811" s="129" t="s">
        <v>18</v>
      </c>
      <c r="BX811" s="129"/>
      <c r="BY811" s="129" t="s">
        <v>179</v>
      </c>
      <c r="BZ811" s="129">
        <v>1.1000000000000001E-3</v>
      </c>
      <c r="CA811" s="129" t="s">
        <v>179</v>
      </c>
      <c r="CB811" s="129">
        <v>8.0000000000000004E-4</v>
      </c>
      <c r="CC811" s="129" t="s">
        <v>179</v>
      </c>
      <c r="CD811" s="129">
        <v>2.0999999999999999E-3</v>
      </c>
      <c r="CE811" s="129" t="s">
        <v>179</v>
      </c>
      <c r="CF811" s="129">
        <v>2.3E-3</v>
      </c>
      <c r="CG811" s="129" t="s">
        <v>216</v>
      </c>
      <c r="CH811" s="129">
        <v>1E-4</v>
      </c>
      <c r="CI811" s="129" t="s">
        <v>179</v>
      </c>
      <c r="CJ811" s="129">
        <v>7.4999999999999997E-3</v>
      </c>
      <c r="CK811" s="129" t="s">
        <v>179</v>
      </c>
      <c r="CL811" s="129">
        <v>1.12E-2</v>
      </c>
      <c r="CM811" s="129" t="s">
        <v>638</v>
      </c>
      <c r="CN811" s="129">
        <v>3.7000000000000002E-3</v>
      </c>
      <c r="CO811" s="129" t="s">
        <v>179</v>
      </c>
      <c r="CP811" s="129">
        <v>8.9999999999999998E-4</v>
      </c>
      <c r="CQ811" s="129" t="s">
        <v>179</v>
      </c>
      <c r="CR811" s="129">
        <v>3.2000000000000002E-3</v>
      </c>
      <c r="CS811" s="129" t="s">
        <v>179</v>
      </c>
      <c r="CT811" s="129">
        <v>1.9E-3</v>
      </c>
      <c r="CU811" s="129" t="s">
        <v>18</v>
      </c>
      <c r="CV811" s="129"/>
      <c r="CW811" s="129" t="s">
        <v>18</v>
      </c>
      <c r="CX811" s="129"/>
      <c r="CY811" s="129" t="s">
        <v>179</v>
      </c>
      <c r="CZ811" s="129">
        <v>5.0000000000000001E-4</v>
      </c>
      <c r="DA811" s="129" t="s">
        <v>179</v>
      </c>
      <c r="DB811" s="129">
        <v>5.0000000000000001E-4</v>
      </c>
      <c r="DC811" s="129" t="s">
        <v>179</v>
      </c>
      <c r="DD811" s="129">
        <v>5.9999999999999995E-4</v>
      </c>
      <c r="DE811" s="129" t="s">
        <v>179</v>
      </c>
      <c r="DF811" s="129">
        <v>5.9999999999999995E-4</v>
      </c>
      <c r="DG811" s="129" t="s">
        <v>179</v>
      </c>
      <c r="DH811" s="129">
        <v>4.0000000000000002E-4</v>
      </c>
      <c r="DI811" s="129" t="s">
        <v>179</v>
      </c>
      <c r="DJ811" s="129">
        <v>4.0000000000000002E-4</v>
      </c>
      <c r="DK811" s="129" t="s">
        <v>2850</v>
      </c>
      <c r="DL811" s="129" t="s">
        <v>59</v>
      </c>
      <c r="DM811" s="129"/>
      <c r="DN811" s="129"/>
      <c r="DO811" s="130" t="s">
        <v>18</v>
      </c>
      <c r="DS811" s="129">
        <v>15</v>
      </c>
      <c r="DT811" s="129" t="s">
        <v>5981</v>
      </c>
      <c r="DW811" t="s">
        <v>5593</v>
      </c>
    </row>
    <row r="812" spans="1:127">
      <c r="A812" s="127">
        <v>627</v>
      </c>
      <c r="B812" s="128">
        <v>44763.913888888892</v>
      </c>
      <c r="C812" s="129" t="s">
        <v>52</v>
      </c>
      <c r="D812" s="129">
        <v>0</v>
      </c>
      <c r="E812" s="129">
        <v>0</v>
      </c>
      <c r="F812" s="129">
        <v>0</v>
      </c>
      <c r="G812" s="129" t="s">
        <v>54</v>
      </c>
      <c r="H812" s="129" t="s">
        <v>55</v>
      </c>
      <c r="I812" s="129" t="s">
        <v>55</v>
      </c>
      <c r="J812" s="129" t="s">
        <v>55</v>
      </c>
      <c r="K812" s="129" t="s">
        <v>18</v>
      </c>
      <c r="L812" s="129">
        <v>90</v>
      </c>
      <c r="M812" s="129" t="s">
        <v>173</v>
      </c>
      <c r="N812" s="129">
        <v>0</v>
      </c>
      <c r="O812" s="129" t="s">
        <v>173</v>
      </c>
      <c r="P812" s="129">
        <v>0</v>
      </c>
      <c r="Q812" s="129" t="s">
        <v>173</v>
      </c>
      <c r="R812" s="129">
        <v>0</v>
      </c>
      <c r="S812" s="129">
        <v>2</v>
      </c>
      <c r="T812" s="129" t="s">
        <v>174</v>
      </c>
      <c r="U812" s="129">
        <v>5.4154</v>
      </c>
      <c r="V812" s="129">
        <v>0.70479999999999998</v>
      </c>
      <c r="W812" s="129" t="s">
        <v>2853</v>
      </c>
      <c r="X812" s="129">
        <v>0.31979999999999997</v>
      </c>
      <c r="Y812" s="129">
        <v>41.3384</v>
      </c>
      <c r="Z812" s="129">
        <v>0.36930000000000002</v>
      </c>
      <c r="AA812" s="129" t="s">
        <v>313</v>
      </c>
      <c r="AB812" s="129">
        <v>1.55E-2</v>
      </c>
      <c r="AC812" s="129" t="s">
        <v>387</v>
      </c>
      <c r="AD812" s="129">
        <v>0.01</v>
      </c>
      <c r="AE812" s="129" t="s">
        <v>179</v>
      </c>
      <c r="AF812" s="129">
        <v>1.7399999999999999E-2</v>
      </c>
      <c r="AG812" s="129">
        <v>7.0900000000000005E-2</v>
      </c>
      <c r="AH812" s="129">
        <v>6.7000000000000002E-3</v>
      </c>
      <c r="AI812" s="129">
        <v>7.8390000000000004</v>
      </c>
      <c r="AJ812" s="129">
        <v>3.3000000000000002E-2</v>
      </c>
      <c r="AK812" s="129">
        <v>0.71819999999999995</v>
      </c>
      <c r="AL812" s="129">
        <v>8.3999999999999995E-3</v>
      </c>
      <c r="AM812" s="129" t="s">
        <v>1572</v>
      </c>
      <c r="AN812" s="129">
        <v>8.3999999999999995E-3</v>
      </c>
      <c r="AO812" s="129" t="s">
        <v>982</v>
      </c>
      <c r="AP812" s="129">
        <v>4.4999999999999997E-3</v>
      </c>
      <c r="AQ812" s="129">
        <v>0.1203</v>
      </c>
      <c r="AR812" s="129">
        <v>5.1999999999999998E-3</v>
      </c>
      <c r="AS812" s="129" t="s">
        <v>2854</v>
      </c>
      <c r="AT812" s="129">
        <v>2.69E-2</v>
      </c>
      <c r="AU812" s="129" t="s">
        <v>316</v>
      </c>
      <c r="AV812" s="129">
        <v>3.8E-3</v>
      </c>
      <c r="AW812" s="129">
        <v>0.01</v>
      </c>
      <c r="AX812" s="129">
        <v>1.1000000000000001E-3</v>
      </c>
      <c r="AY812" s="129" t="s">
        <v>195</v>
      </c>
      <c r="AZ812" s="129">
        <v>8.0000000000000004E-4</v>
      </c>
      <c r="BA812" s="129">
        <v>6.1000000000000004E-3</v>
      </c>
      <c r="BB812" s="129">
        <v>6.9999999999999999E-4</v>
      </c>
      <c r="BC812" s="129" t="s">
        <v>304</v>
      </c>
      <c r="BD812" s="129">
        <v>5.0000000000000001E-4</v>
      </c>
      <c r="BE812" s="129" t="s">
        <v>179</v>
      </c>
      <c r="BF812" s="129">
        <v>2.9999999999999997E-4</v>
      </c>
      <c r="BG812" s="129" t="s">
        <v>179</v>
      </c>
      <c r="BH812" s="129">
        <v>1E-4</v>
      </c>
      <c r="BI812" s="129" t="s">
        <v>179</v>
      </c>
      <c r="BJ812" s="129">
        <v>2.0000000000000001E-4</v>
      </c>
      <c r="BK812" s="129">
        <v>0.01</v>
      </c>
      <c r="BL812" s="129">
        <v>5.0000000000000001E-4</v>
      </c>
      <c r="BM812" s="129">
        <v>2.8E-3</v>
      </c>
      <c r="BN812" s="129">
        <v>2.9999999999999997E-4</v>
      </c>
      <c r="BO812" s="129" t="s">
        <v>349</v>
      </c>
      <c r="BP812" s="129">
        <v>5.0000000000000001E-4</v>
      </c>
      <c r="BQ812" s="129" t="s">
        <v>179</v>
      </c>
      <c r="BR812" s="129">
        <v>2.9999999999999997E-4</v>
      </c>
      <c r="BS812" s="129" t="s">
        <v>179</v>
      </c>
      <c r="BT812" s="129">
        <v>4.0000000000000002E-4</v>
      </c>
      <c r="BU812" s="129" t="s">
        <v>179</v>
      </c>
      <c r="BV812" s="129">
        <v>6.9999999999999999E-4</v>
      </c>
      <c r="BW812" s="129" t="s">
        <v>179</v>
      </c>
      <c r="BX812" s="129">
        <v>8.0000000000000004E-4</v>
      </c>
      <c r="BY812" s="129" t="s">
        <v>18</v>
      </c>
      <c r="BZ812" s="129"/>
      <c r="CA812" s="129" t="s">
        <v>179</v>
      </c>
      <c r="CB812" s="129">
        <v>8.0000000000000004E-4</v>
      </c>
      <c r="CC812" s="129" t="s">
        <v>179</v>
      </c>
      <c r="CD812" s="129">
        <v>2E-3</v>
      </c>
      <c r="CE812" s="129" t="s">
        <v>179</v>
      </c>
      <c r="CF812" s="129">
        <v>2.3E-3</v>
      </c>
      <c r="CG812" s="129" t="s">
        <v>179</v>
      </c>
      <c r="CH812" s="129">
        <v>1E-4</v>
      </c>
      <c r="CI812" s="129" t="s">
        <v>179</v>
      </c>
      <c r="CJ812" s="129">
        <v>6.8999999999999999E-3</v>
      </c>
      <c r="CK812" s="129" t="s">
        <v>179</v>
      </c>
      <c r="CL812" s="129">
        <v>1.06E-2</v>
      </c>
      <c r="CM812" s="129" t="s">
        <v>179</v>
      </c>
      <c r="CN812" s="129">
        <v>2.7000000000000001E-3</v>
      </c>
      <c r="CO812" s="129" t="s">
        <v>179</v>
      </c>
      <c r="CP812" s="129">
        <v>8.9999999999999998E-4</v>
      </c>
      <c r="CQ812" s="129" t="s">
        <v>179</v>
      </c>
      <c r="CR812" s="129">
        <v>3.0999999999999999E-3</v>
      </c>
      <c r="CS812" s="129" t="s">
        <v>179</v>
      </c>
      <c r="CT812" s="129">
        <v>1.8E-3</v>
      </c>
      <c r="CU812" s="129" t="s">
        <v>179</v>
      </c>
      <c r="CV812" s="129">
        <v>8.0000000000000004E-4</v>
      </c>
      <c r="CW812" s="129" t="s">
        <v>18</v>
      </c>
      <c r="CX812" s="129"/>
      <c r="CY812" s="129" t="s">
        <v>179</v>
      </c>
      <c r="CZ812" s="129">
        <v>5.9999999999999995E-4</v>
      </c>
      <c r="DA812" s="129" t="s">
        <v>179</v>
      </c>
      <c r="DB812" s="129">
        <v>5.9999999999999995E-4</v>
      </c>
      <c r="DC812" s="129" t="s">
        <v>179</v>
      </c>
      <c r="DD812" s="129">
        <v>5.0000000000000001E-4</v>
      </c>
      <c r="DE812" s="129" t="s">
        <v>179</v>
      </c>
      <c r="DF812" s="129">
        <v>5.9999999999999995E-4</v>
      </c>
      <c r="DG812" s="129" t="s">
        <v>179</v>
      </c>
      <c r="DH812" s="129">
        <v>4.0000000000000002E-4</v>
      </c>
      <c r="DI812" s="129" t="s">
        <v>179</v>
      </c>
      <c r="DJ812" s="129">
        <v>2.9999999999999997E-4</v>
      </c>
      <c r="DK812" s="129" t="s">
        <v>2850</v>
      </c>
      <c r="DL812" s="129" t="s">
        <v>59</v>
      </c>
      <c r="DM812" s="129"/>
      <c r="DN812" s="129"/>
      <c r="DO812" s="130" t="s">
        <v>18</v>
      </c>
      <c r="DS812" s="129">
        <v>54</v>
      </c>
      <c r="DT812" s="129" t="s">
        <v>1613</v>
      </c>
      <c r="DW812" t="s">
        <v>5594</v>
      </c>
    </row>
    <row r="813" spans="1:127">
      <c r="A813" s="127">
        <v>628</v>
      </c>
      <c r="B813" s="128">
        <v>44763.916666666664</v>
      </c>
      <c r="C813" s="129" t="s">
        <v>52</v>
      </c>
      <c r="D813" s="129">
        <v>0</v>
      </c>
      <c r="E813" s="129">
        <v>0</v>
      </c>
      <c r="F813" s="129">
        <v>0</v>
      </c>
      <c r="G813" s="129" t="s">
        <v>54</v>
      </c>
      <c r="H813" s="129" t="s">
        <v>55</v>
      </c>
      <c r="I813" s="129" t="s">
        <v>55</v>
      </c>
      <c r="J813" s="129" t="s">
        <v>55</v>
      </c>
      <c r="K813" s="129" t="s">
        <v>18</v>
      </c>
      <c r="L813" s="129">
        <v>90</v>
      </c>
      <c r="M813" s="129" t="s">
        <v>173</v>
      </c>
      <c r="N813" s="129">
        <v>0</v>
      </c>
      <c r="O813" s="129" t="s">
        <v>173</v>
      </c>
      <c r="P813" s="129">
        <v>0</v>
      </c>
      <c r="Q813" s="129" t="s">
        <v>173</v>
      </c>
      <c r="R813" s="129">
        <v>0</v>
      </c>
      <c r="S813" s="129">
        <v>2</v>
      </c>
      <c r="T813" s="129" t="s">
        <v>174</v>
      </c>
      <c r="U813" s="129">
        <v>4.0903999999999998</v>
      </c>
      <c r="V813" s="129">
        <v>0.67889999999999995</v>
      </c>
      <c r="W813" s="129" t="s">
        <v>2855</v>
      </c>
      <c r="X813" s="129">
        <v>0.33169999999999999</v>
      </c>
      <c r="Y813" s="129">
        <v>40.274299999999997</v>
      </c>
      <c r="Z813" s="129">
        <v>0.36399999999999999</v>
      </c>
      <c r="AA813" s="129" t="s">
        <v>2781</v>
      </c>
      <c r="AB813" s="129">
        <v>1.5900000000000001E-2</v>
      </c>
      <c r="AC813" s="129" t="s">
        <v>179</v>
      </c>
      <c r="AD813" s="129">
        <v>8.8999999999999999E-3</v>
      </c>
      <c r="AE813" s="129" t="s">
        <v>179</v>
      </c>
      <c r="AF813" s="129">
        <v>1.6799999999999999E-2</v>
      </c>
      <c r="AG813" s="129">
        <v>0.1681</v>
      </c>
      <c r="AH813" s="129">
        <v>7.9000000000000008E-3</v>
      </c>
      <c r="AI813" s="129">
        <v>8.2787000000000006</v>
      </c>
      <c r="AJ813" s="129">
        <v>3.39E-2</v>
      </c>
      <c r="AK813" s="129">
        <v>0.68089999999999995</v>
      </c>
      <c r="AL813" s="129">
        <v>8.3000000000000001E-3</v>
      </c>
      <c r="AM813" s="129" t="s">
        <v>1051</v>
      </c>
      <c r="AN813" s="129">
        <v>8.3000000000000001E-3</v>
      </c>
      <c r="AO813" s="129" t="s">
        <v>623</v>
      </c>
      <c r="AP813" s="129">
        <v>4.4999999999999997E-3</v>
      </c>
      <c r="AQ813" s="129">
        <v>0.1187</v>
      </c>
      <c r="AR813" s="129">
        <v>5.1999999999999998E-3</v>
      </c>
      <c r="AS813" s="129" t="s">
        <v>2856</v>
      </c>
      <c r="AT813" s="129">
        <v>2.6499999999999999E-2</v>
      </c>
      <c r="AU813" s="129" t="s">
        <v>346</v>
      </c>
      <c r="AV813" s="129">
        <v>3.7000000000000002E-3</v>
      </c>
      <c r="AW813" s="129">
        <v>1.0699999999999999E-2</v>
      </c>
      <c r="AX813" s="129">
        <v>1.1000000000000001E-3</v>
      </c>
      <c r="AY813" s="129" t="s">
        <v>284</v>
      </c>
      <c r="AZ813" s="129">
        <v>8.0000000000000004E-4</v>
      </c>
      <c r="BA813" s="129">
        <v>6.0000000000000001E-3</v>
      </c>
      <c r="BB813" s="129">
        <v>6.9999999999999999E-4</v>
      </c>
      <c r="BC813" s="129" t="s">
        <v>406</v>
      </c>
      <c r="BD813" s="129">
        <v>5.0000000000000001E-4</v>
      </c>
      <c r="BE813" s="129" t="s">
        <v>179</v>
      </c>
      <c r="BF813" s="129">
        <v>2.9999999999999997E-4</v>
      </c>
      <c r="BG813" s="129" t="s">
        <v>179</v>
      </c>
      <c r="BH813" s="129">
        <v>1E-4</v>
      </c>
      <c r="BI813" s="129" t="s">
        <v>286</v>
      </c>
      <c r="BJ813" s="129">
        <v>2.0000000000000001E-4</v>
      </c>
      <c r="BK813" s="129">
        <v>2.4299999999999999E-2</v>
      </c>
      <c r="BL813" s="129">
        <v>6.9999999999999999E-4</v>
      </c>
      <c r="BM813" s="129">
        <v>2.7000000000000001E-3</v>
      </c>
      <c r="BN813" s="129">
        <v>2.9999999999999997E-4</v>
      </c>
      <c r="BO813" s="129" t="s">
        <v>244</v>
      </c>
      <c r="BP813" s="129">
        <v>5.9999999999999995E-4</v>
      </c>
      <c r="BQ813" s="129" t="s">
        <v>179</v>
      </c>
      <c r="BR813" s="129">
        <v>2.9999999999999997E-4</v>
      </c>
      <c r="BS813" s="129" t="s">
        <v>179</v>
      </c>
      <c r="BT813" s="129">
        <v>4.0000000000000002E-4</v>
      </c>
      <c r="BU813" s="129" t="s">
        <v>179</v>
      </c>
      <c r="BV813" s="129">
        <v>6.9999999999999999E-4</v>
      </c>
      <c r="BW813" s="129" t="s">
        <v>267</v>
      </c>
      <c r="BX813" s="129">
        <v>8.0000000000000004E-4</v>
      </c>
      <c r="BY813" s="129" t="s">
        <v>18</v>
      </c>
      <c r="BZ813" s="129"/>
      <c r="CA813" s="129" t="s">
        <v>211</v>
      </c>
      <c r="CB813" s="129">
        <v>8.0000000000000004E-4</v>
      </c>
      <c r="CC813" s="129" t="s">
        <v>179</v>
      </c>
      <c r="CD813" s="129">
        <v>2E-3</v>
      </c>
      <c r="CE813" s="129" t="s">
        <v>179</v>
      </c>
      <c r="CF813" s="129">
        <v>2.3E-3</v>
      </c>
      <c r="CG813" s="129" t="s">
        <v>216</v>
      </c>
      <c r="CH813" s="129">
        <v>1E-4</v>
      </c>
      <c r="CI813" s="129" t="s">
        <v>179</v>
      </c>
      <c r="CJ813" s="129">
        <v>6.8999999999999999E-3</v>
      </c>
      <c r="CK813" s="129" t="s">
        <v>179</v>
      </c>
      <c r="CL813" s="129">
        <v>1.11E-2</v>
      </c>
      <c r="CM813" s="129" t="s">
        <v>179</v>
      </c>
      <c r="CN813" s="129">
        <v>3.5999999999999999E-3</v>
      </c>
      <c r="CO813" s="129" t="s">
        <v>179</v>
      </c>
      <c r="CP813" s="129">
        <v>8.0000000000000004E-4</v>
      </c>
      <c r="CQ813" s="129" t="s">
        <v>179</v>
      </c>
      <c r="CR813" s="129">
        <v>3.3E-3</v>
      </c>
      <c r="CS813" s="129" t="s">
        <v>179</v>
      </c>
      <c r="CT813" s="129">
        <v>1.9E-3</v>
      </c>
      <c r="CU813" s="129" t="s">
        <v>18</v>
      </c>
      <c r="CV813" s="129"/>
      <c r="CW813" s="129" t="s">
        <v>18</v>
      </c>
      <c r="CX813" s="129"/>
      <c r="CY813" s="129" t="s">
        <v>179</v>
      </c>
      <c r="CZ813" s="129">
        <v>5.9999999999999995E-4</v>
      </c>
      <c r="DA813" s="129" t="s">
        <v>179</v>
      </c>
      <c r="DB813" s="129">
        <v>5.9999999999999995E-4</v>
      </c>
      <c r="DC813" s="129" t="s">
        <v>179</v>
      </c>
      <c r="DD813" s="129">
        <v>5.9999999999999995E-4</v>
      </c>
      <c r="DE813" s="129" t="s">
        <v>179</v>
      </c>
      <c r="DF813" s="129">
        <v>5.9999999999999995E-4</v>
      </c>
      <c r="DG813" s="129" t="s">
        <v>179</v>
      </c>
      <c r="DH813" s="129">
        <v>4.0000000000000002E-4</v>
      </c>
      <c r="DI813" s="129" t="s">
        <v>179</v>
      </c>
      <c r="DJ813" s="129">
        <v>4.0000000000000002E-4</v>
      </c>
      <c r="DK813" s="129" t="s">
        <v>2850</v>
      </c>
      <c r="DL813" s="129" t="s">
        <v>59</v>
      </c>
      <c r="DM813" s="129"/>
      <c r="DN813" s="129"/>
      <c r="DO813" s="130" t="s">
        <v>18</v>
      </c>
      <c r="DS813" s="129">
        <v>70</v>
      </c>
      <c r="DT813" s="129" t="s">
        <v>2501</v>
      </c>
      <c r="DW813" t="s">
        <v>5595</v>
      </c>
    </row>
    <row r="814" spans="1:127">
      <c r="A814" s="127">
        <v>629</v>
      </c>
      <c r="B814" s="128">
        <v>44763.918055555558</v>
      </c>
      <c r="C814" s="129" t="s">
        <v>52</v>
      </c>
      <c r="D814" s="129">
        <v>0</v>
      </c>
      <c r="E814" s="129">
        <v>0</v>
      </c>
      <c r="F814" s="129">
        <v>0</v>
      </c>
      <c r="G814" s="129" t="s">
        <v>54</v>
      </c>
      <c r="H814" s="129" t="s">
        <v>55</v>
      </c>
      <c r="I814" s="129" t="s">
        <v>55</v>
      </c>
      <c r="J814" s="129" t="s">
        <v>55</v>
      </c>
      <c r="K814" s="129" t="s">
        <v>18</v>
      </c>
      <c r="L814" s="129">
        <v>90</v>
      </c>
      <c r="M814" s="129" t="s">
        <v>173</v>
      </c>
      <c r="N814" s="129">
        <v>0</v>
      </c>
      <c r="O814" s="129" t="s">
        <v>173</v>
      </c>
      <c r="P814" s="129">
        <v>0</v>
      </c>
      <c r="Q814" s="129" t="s">
        <v>173</v>
      </c>
      <c r="R814" s="129">
        <v>0</v>
      </c>
      <c r="S814" s="129">
        <v>2</v>
      </c>
      <c r="T814" s="129" t="s">
        <v>174</v>
      </c>
      <c r="U814" s="129">
        <v>4.5430000000000001</v>
      </c>
      <c r="V814" s="129">
        <v>0.6714</v>
      </c>
      <c r="W814" s="129" t="s">
        <v>2857</v>
      </c>
      <c r="X814" s="129">
        <v>0.32819999999999999</v>
      </c>
      <c r="Y814" s="129">
        <v>40.3337</v>
      </c>
      <c r="Z814" s="129">
        <v>0.36399999999999999</v>
      </c>
      <c r="AA814" s="129" t="s">
        <v>497</v>
      </c>
      <c r="AB814" s="129">
        <v>1.5299999999999999E-2</v>
      </c>
      <c r="AC814" s="129" t="s">
        <v>179</v>
      </c>
      <c r="AD814" s="129">
        <v>8.8000000000000005E-3</v>
      </c>
      <c r="AE814" s="129" t="s">
        <v>179</v>
      </c>
      <c r="AF814" s="129">
        <v>1.67E-2</v>
      </c>
      <c r="AG814" s="129">
        <v>0.14879999999999999</v>
      </c>
      <c r="AH814" s="129">
        <v>7.6E-3</v>
      </c>
      <c r="AI814" s="129">
        <v>7.9306999999999999</v>
      </c>
      <c r="AJ814" s="129">
        <v>3.3099999999999997E-2</v>
      </c>
      <c r="AK814" s="129">
        <v>0.69440000000000002</v>
      </c>
      <c r="AL814" s="129">
        <v>8.3000000000000001E-3</v>
      </c>
      <c r="AM814" s="129" t="s">
        <v>2651</v>
      </c>
      <c r="AN814" s="129">
        <v>8.3999999999999995E-3</v>
      </c>
      <c r="AO814" s="129" t="s">
        <v>2858</v>
      </c>
      <c r="AP814" s="129">
        <v>4.4999999999999997E-3</v>
      </c>
      <c r="AQ814" s="129">
        <v>0.1149</v>
      </c>
      <c r="AR814" s="129">
        <v>5.1000000000000004E-3</v>
      </c>
      <c r="AS814" s="129" t="s">
        <v>2859</v>
      </c>
      <c r="AT814" s="129">
        <v>2.63E-2</v>
      </c>
      <c r="AU814" s="129" t="s">
        <v>422</v>
      </c>
      <c r="AV814" s="129">
        <v>3.7000000000000002E-3</v>
      </c>
      <c r="AW814" s="129">
        <v>1.0800000000000001E-2</v>
      </c>
      <c r="AX814" s="129">
        <v>1.1000000000000001E-3</v>
      </c>
      <c r="AY814" s="129" t="s">
        <v>195</v>
      </c>
      <c r="AZ814" s="129">
        <v>8.0000000000000004E-4</v>
      </c>
      <c r="BA814" s="129">
        <v>6.7000000000000002E-3</v>
      </c>
      <c r="BB814" s="129">
        <v>6.9999999999999999E-4</v>
      </c>
      <c r="BC814" s="129" t="s">
        <v>211</v>
      </c>
      <c r="BD814" s="129">
        <v>5.0000000000000001E-4</v>
      </c>
      <c r="BE814" s="129" t="s">
        <v>179</v>
      </c>
      <c r="BF814" s="129">
        <v>2.9999999999999997E-4</v>
      </c>
      <c r="BG814" s="129" t="s">
        <v>179</v>
      </c>
      <c r="BH814" s="129">
        <v>1E-4</v>
      </c>
      <c r="BI814" s="129" t="s">
        <v>318</v>
      </c>
      <c r="BJ814" s="129">
        <v>2.0000000000000001E-4</v>
      </c>
      <c r="BK814" s="129">
        <v>1.04E-2</v>
      </c>
      <c r="BL814" s="129">
        <v>5.0000000000000001E-4</v>
      </c>
      <c r="BM814" s="129">
        <v>2.8999999999999998E-3</v>
      </c>
      <c r="BN814" s="129">
        <v>2.9999999999999997E-4</v>
      </c>
      <c r="BO814" s="129" t="s">
        <v>243</v>
      </c>
      <c r="BP814" s="129">
        <v>5.0000000000000001E-4</v>
      </c>
      <c r="BQ814" s="129" t="s">
        <v>179</v>
      </c>
      <c r="BR814" s="129">
        <v>2.9999999999999997E-4</v>
      </c>
      <c r="BS814" s="129" t="s">
        <v>179</v>
      </c>
      <c r="BT814" s="129">
        <v>4.0000000000000002E-4</v>
      </c>
      <c r="BU814" s="129" t="s">
        <v>179</v>
      </c>
      <c r="BV814" s="129">
        <v>6.9999999999999999E-4</v>
      </c>
      <c r="BW814" s="129" t="s">
        <v>651</v>
      </c>
      <c r="BX814" s="129">
        <v>8.0000000000000004E-4</v>
      </c>
      <c r="BY814" s="129" t="s">
        <v>18</v>
      </c>
      <c r="BZ814" s="129"/>
      <c r="CA814" s="129" t="s">
        <v>179</v>
      </c>
      <c r="CB814" s="129">
        <v>8.0000000000000004E-4</v>
      </c>
      <c r="CC814" s="129" t="s">
        <v>179</v>
      </c>
      <c r="CD814" s="129">
        <v>2E-3</v>
      </c>
      <c r="CE814" s="129" t="s">
        <v>179</v>
      </c>
      <c r="CF814" s="129">
        <v>2.3E-3</v>
      </c>
      <c r="CG814" s="129" t="s">
        <v>216</v>
      </c>
      <c r="CH814" s="129">
        <v>1E-4</v>
      </c>
      <c r="CI814" s="129" t="s">
        <v>179</v>
      </c>
      <c r="CJ814" s="129">
        <v>7.0000000000000001E-3</v>
      </c>
      <c r="CK814" s="129" t="s">
        <v>864</v>
      </c>
      <c r="CL814" s="129">
        <v>1.0699999999999999E-2</v>
      </c>
      <c r="CM814" s="129" t="s">
        <v>613</v>
      </c>
      <c r="CN814" s="129">
        <v>3.3999999999999998E-3</v>
      </c>
      <c r="CO814" s="129" t="s">
        <v>179</v>
      </c>
      <c r="CP814" s="129">
        <v>8.0000000000000004E-4</v>
      </c>
      <c r="CQ814" s="129" t="s">
        <v>179</v>
      </c>
      <c r="CR814" s="129">
        <v>3.2000000000000002E-3</v>
      </c>
      <c r="CS814" s="129" t="s">
        <v>179</v>
      </c>
      <c r="CT814" s="129">
        <v>1.9E-3</v>
      </c>
      <c r="CU814" s="129" t="s">
        <v>179</v>
      </c>
      <c r="CV814" s="129">
        <v>8.0000000000000004E-4</v>
      </c>
      <c r="CW814" s="129" t="s">
        <v>18</v>
      </c>
      <c r="CX814" s="129"/>
      <c r="CY814" s="129" t="s">
        <v>179</v>
      </c>
      <c r="CZ814" s="129">
        <v>5.9999999999999995E-4</v>
      </c>
      <c r="DA814" s="129" t="s">
        <v>179</v>
      </c>
      <c r="DB814" s="129">
        <v>5.9999999999999995E-4</v>
      </c>
      <c r="DC814" s="129" t="s">
        <v>179</v>
      </c>
      <c r="DD814" s="129">
        <v>5.9999999999999995E-4</v>
      </c>
      <c r="DE814" s="129" t="s">
        <v>179</v>
      </c>
      <c r="DF814" s="129">
        <v>5.0000000000000001E-4</v>
      </c>
      <c r="DG814" s="129" t="s">
        <v>179</v>
      </c>
      <c r="DH814" s="129">
        <v>4.0000000000000002E-4</v>
      </c>
      <c r="DI814" s="129" t="s">
        <v>179</v>
      </c>
      <c r="DJ814" s="129">
        <v>2.9999999999999997E-4</v>
      </c>
      <c r="DK814" s="129" t="s">
        <v>2850</v>
      </c>
      <c r="DL814" s="129" t="s">
        <v>59</v>
      </c>
      <c r="DM814" s="129"/>
      <c r="DN814" s="129"/>
      <c r="DO814" s="130" t="s">
        <v>18</v>
      </c>
      <c r="DS814" s="129">
        <v>83</v>
      </c>
      <c r="DT814" s="129" t="s">
        <v>5993</v>
      </c>
      <c r="DW814" t="s">
        <v>5596</v>
      </c>
    </row>
    <row r="815" spans="1:127">
      <c r="A815" s="127">
        <v>630</v>
      </c>
      <c r="B815" s="128">
        <v>44763.92083333333</v>
      </c>
      <c r="C815" s="129" t="s">
        <v>52</v>
      </c>
      <c r="D815" s="129">
        <v>0</v>
      </c>
      <c r="E815" s="129">
        <v>0</v>
      </c>
      <c r="F815" s="129">
        <v>0</v>
      </c>
      <c r="G815" s="129" t="s">
        <v>54</v>
      </c>
      <c r="H815" s="129" t="s">
        <v>55</v>
      </c>
      <c r="I815" s="129" t="s">
        <v>55</v>
      </c>
      <c r="J815" s="129" t="s">
        <v>55</v>
      </c>
      <c r="K815" s="129" t="s">
        <v>18</v>
      </c>
      <c r="L815" s="129">
        <v>90</v>
      </c>
      <c r="M815" s="129" t="s">
        <v>173</v>
      </c>
      <c r="N815" s="129">
        <v>0</v>
      </c>
      <c r="O815" s="129" t="s">
        <v>173</v>
      </c>
      <c r="P815" s="129">
        <v>0</v>
      </c>
      <c r="Q815" s="129" t="s">
        <v>173</v>
      </c>
      <c r="R815" s="129">
        <v>0</v>
      </c>
      <c r="S815" s="129">
        <v>2</v>
      </c>
      <c r="T815" s="129" t="s">
        <v>174</v>
      </c>
      <c r="U815" s="129">
        <v>4.5149999999999997</v>
      </c>
      <c r="V815" s="129">
        <v>0.66069999999999995</v>
      </c>
      <c r="W815" s="129" t="s">
        <v>2860</v>
      </c>
      <c r="X815" s="129">
        <v>0.32669999999999999</v>
      </c>
      <c r="Y815" s="129">
        <v>39.531999999999996</v>
      </c>
      <c r="Z815" s="129">
        <v>0.35970000000000002</v>
      </c>
      <c r="AA815" s="129" t="s">
        <v>718</v>
      </c>
      <c r="AB815" s="129">
        <v>1.5100000000000001E-2</v>
      </c>
      <c r="AC815" s="129" t="s">
        <v>179</v>
      </c>
      <c r="AD815" s="129">
        <v>8.3999999999999995E-3</v>
      </c>
      <c r="AE815" s="129" t="s">
        <v>179</v>
      </c>
      <c r="AF815" s="129">
        <v>1.67E-2</v>
      </c>
      <c r="AG815" s="129">
        <v>0.15409999999999999</v>
      </c>
      <c r="AH815" s="129">
        <v>7.6E-3</v>
      </c>
      <c r="AI815" s="129">
        <v>7.6485000000000003</v>
      </c>
      <c r="AJ815" s="129">
        <v>3.2500000000000001E-2</v>
      </c>
      <c r="AK815" s="129">
        <v>0.67390000000000005</v>
      </c>
      <c r="AL815" s="129">
        <v>8.0999999999999996E-3</v>
      </c>
      <c r="AM815" s="129" t="s">
        <v>1135</v>
      </c>
      <c r="AN815" s="129">
        <v>8.0999999999999996E-3</v>
      </c>
      <c r="AO815" s="129" t="s">
        <v>1033</v>
      </c>
      <c r="AP815" s="129">
        <v>4.3E-3</v>
      </c>
      <c r="AQ815" s="129">
        <v>0.1106</v>
      </c>
      <c r="AR815" s="129">
        <v>5.0000000000000001E-3</v>
      </c>
      <c r="AS815" s="129" t="s">
        <v>2861</v>
      </c>
      <c r="AT815" s="129">
        <v>2.63E-2</v>
      </c>
      <c r="AU815" s="129" t="s">
        <v>179</v>
      </c>
      <c r="AV815" s="129">
        <v>3.7000000000000002E-3</v>
      </c>
      <c r="AW815" s="129">
        <v>9.9000000000000008E-3</v>
      </c>
      <c r="AX815" s="129">
        <v>1.1000000000000001E-3</v>
      </c>
      <c r="AY815" s="129" t="s">
        <v>390</v>
      </c>
      <c r="AZ815" s="129">
        <v>8.0000000000000004E-4</v>
      </c>
      <c r="BA815" s="129">
        <v>5.7000000000000002E-3</v>
      </c>
      <c r="BB815" s="129">
        <v>5.9999999999999995E-4</v>
      </c>
      <c r="BC815" s="129" t="s">
        <v>245</v>
      </c>
      <c r="BD815" s="129">
        <v>5.0000000000000001E-4</v>
      </c>
      <c r="BE815" s="129" t="s">
        <v>179</v>
      </c>
      <c r="BF815" s="129">
        <v>2.9999999999999997E-4</v>
      </c>
      <c r="BG815" s="129" t="s">
        <v>179</v>
      </c>
      <c r="BH815" s="129">
        <v>1E-4</v>
      </c>
      <c r="BI815" s="129" t="s">
        <v>286</v>
      </c>
      <c r="BJ815" s="129">
        <v>2.0000000000000001E-4</v>
      </c>
      <c r="BK815" s="129">
        <v>1.0999999999999999E-2</v>
      </c>
      <c r="BL815" s="129">
        <v>5.0000000000000001E-4</v>
      </c>
      <c r="BM815" s="129">
        <v>2.8999999999999998E-3</v>
      </c>
      <c r="BN815" s="129">
        <v>2.9999999999999997E-4</v>
      </c>
      <c r="BO815" s="129" t="s">
        <v>243</v>
      </c>
      <c r="BP815" s="129">
        <v>5.0000000000000001E-4</v>
      </c>
      <c r="BQ815" s="129" t="s">
        <v>179</v>
      </c>
      <c r="BR815" s="129">
        <v>2.9999999999999997E-4</v>
      </c>
      <c r="BS815" s="129" t="s">
        <v>179</v>
      </c>
      <c r="BT815" s="129">
        <v>4.0000000000000002E-4</v>
      </c>
      <c r="BU815" s="129" t="s">
        <v>179</v>
      </c>
      <c r="BV815" s="129">
        <v>6.9999999999999999E-4</v>
      </c>
      <c r="BW815" s="129" t="s">
        <v>179</v>
      </c>
      <c r="BX815" s="129">
        <v>8.0000000000000004E-4</v>
      </c>
      <c r="BY815" s="129" t="s">
        <v>18</v>
      </c>
      <c r="BZ815" s="129"/>
      <c r="CA815" s="129" t="s">
        <v>245</v>
      </c>
      <c r="CB815" s="129">
        <v>8.0000000000000004E-4</v>
      </c>
      <c r="CC815" s="129" t="s">
        <v>179</v>
      </c>
      <c r="CD815" s="129">
        <v>2E-3</v>
      </c>
      <c r="CE815" s="129" t="s">
        <v>179</v>
      </c>
      <c r="CF815" s="129">
        <v>2.3E-3</v>
      </c>
      <c r="CG815" s="129" t="s">
        <v>216</v>
      </c>
      <c r="CH815" s="129">
        <v>1E-4</v>
      </c>
      <c r="CI815" s="129" t="s">
        <v>179</v>
      </c>
      <c r="CJ815" s="129">
        <v>7.1000000000000004E-3</v>
      </c>
      <c r="CK815" s="129" t="s">
        <v>179</v>
      </c>
      <c r="CL815" s="129">
        <v>1.11E-2</v>
      </c>
      <c r="CM815" s="129" t="s">
        <v>179</v>
      </c>
      <c r="CN815" s="129">
        <v>3.8999999999999998E-3</v>
      </c>
      <c r="CO815" s="129" t="s">
        <v>179</v>
      </c>
      <c r="CP815" s="129">
        <v>8.0000000000000004E-4</v>
      </c>
      <c r="CQ815" s="129" t="s">
        <v>179</v>
      </c>
      <c r="CR815" s="129">
        <v>3.3E-3</v>
      </c>
      <c r="CS815" s="129" t="s">
        <v>179</v>
      </c>
      <c r="CT815" s="129">
        <v>1.9E-3</v>
      </c>
      <c r="CU815" s="129" t="s">
        <v>18</v>
      </c>
      <c r="CV815" s="129"/>
      <c r="CW815" s="129" t="s">
        <v>18</v>
      </c>
      <c r="CX815" s="129"/>
      <c r="CY815" s="129" t="s">
        <v>179</v>
      </c>
      <c r="CZ815" s="129">
        <v>5.9999999999999995E-4</v>
      </c>
      <c r="DA815" s="129" t="s">
        <v>179</v>
      </c>
      <c r="DB815" s="129">
        <v>5.0000000000000001E-4</v>
      </c>
      <c r="DC815" s="129" t="s">
        <v>179</v>
      </c>
      <c r="DD815" s="129">
        <v>5.0000000000000001E-4</v>
      </c>
      <c r="DE815" s="129" t="s">
        <v>179</v>
      </c>
      <c r="DF815" s="129">
        <v>5.9999999999999995E-4</v>
      </c>
      <c r="DG815" s="129" t="s">
        <v>179</v>
      </c>
      <c r="DH815" s="129">
        <v>4.0000000000000002E-4</v>
      </c>
      <c r="DI815" s="129" t="s">
        <v>179</v>
      </c>
      <c r="DJ815" s="129">
        <v>4.0000000000000002E-4</v>
      </c>
      <c r="DK815" s="129" t="s">
        <v>2850</v>
      </c>
      <c r="DL815" s="129" t="s">
        <v>59</v>
      </c>
      <c r="DM815" s="129"/>
      <c r="DN815" s="129"/>
      <c r="DO815" s="130" t="s">
        <v>18</v>
      </c>
      <c r="DS815" s="129">
        <v>131</v>
      </c>
      <c r="DT815" s="129" t="s">
        <v>2552</v>
      </c>
      <c r="DW815" t="s">
        <v>5597</v>
      </c>
    </row>
    <row r="816" spans="1:127">
      <c r="A816" s="127">
        <v>636</v>
      </c>
      <c r="B816" s="128">
        <v>44764.777083333334</v>
      </c>
      <c r="C816" s="129" t="s">
        <v>52</v>
      </c>
      <c r="D816" s="129">
        <v>0</v>
      </c>
      <c r="E816" s="129">
        <v>0</v>
      </c>
      <c r="F816" s="129">
        <v>0</v>
      </c>
      <c r="G816" s="129" t="s">
        <v>54</v>
      </c>
      <c r="H816" s="129" t="s">
        <v>55</v>
      </c>
      <c r="I816" s="129" t="s">
        <v>55</v>
      </c>
      <c r="J816" s="129" t="s">
        <v>55</v>
      </c>
      <c r="K816" s="129" t="s">
        <v>18</v>
      </c>
      <c r="L816" s="129">
        <v>90</v>
      </c>
      <c r="M816" s="129" t="s">
        <v>173</v>
      </c>
      <c r="N816" s="129">
        <v>0</v>
      </c>
      <c r="O816" s="129" t="s">
        <v>173</v>
      </c>
      <c r="P816" s="129">
        <v>0</v>
      </c>
      <c r="Q816" s="129" t="s">
        <v>173</v>
      </c>
      <c r="R816" s="129">
        <v>0</v>
      </c>
      <c r="S816" s="129">
        <v>2</v>
      </c>
      <c r="T816" s="129" t="s">
        <v>174</v>
      </c>
      <c r="U816" s="129">
        <v>2.4904999999999999</v>
      </c>
      <c r="V816" s="129">
        <v>0.66879999999999995</v>
      </c>
      <c r="W816" s="129" t="s">
        <v>2862</v>
      </c>
      <c r="X816" s="129">
        <v>0.33479999999999999</v>
      </c>
      <c r="Y816" s="129">
        <v>36.948900000000002</v>
      </c>
      <c r="Z816" s="129">
        <v>0.34920000000000001</v>
      </c>
      <c r="AA816" s="129" t="s">
        <v>2092</v>
      </c>
      <c r="AB816" s="129">
        <v>1.67E-2</v>
      </c>
      <c r="AC816" s="129" t="s">
        <v>2863</v>
      </c>
      <c r="AD816" s="129">
        <v>1.6E-2</v>
      </c>
      <c r="AE816" s="129" t="s">
        <v>2864</v>
      </c>
      <c r="AF816" s="129">
        <v>1.9699999999999999E-2</v>
      </c>
      <c r="AG816" s="129">
        <v>0.1066</v>
      </c>
      <c r="AH816" s="129">
        <v>7.1000000000000004E-3</v>
      </c>
      <c r="AI816" s="129">
        <v>8.4822000000000006</v>
      </c>
      <c r="AJ816" s="129">
        <v>3.4700000000000002E-2</v>
      </c>
      <c r="AK816" s="129">
        <v>0.77500000000000002</v>
      </c>
      <c r="AL816" s="129">
        <v>8.8000000000000005E-3</v>
      </c>
      <c r="AM816" s="129" t="s">
        <v>1662</v>
      </c>
      <c r="AN816" s="129">
        <v>8.8000000000000005E-3</v>
      </c>
      <c r="AO816" s="129" t="s">
        <v>2865</v>
      </c>
      <c r="AP816" s="129">
        <v>4.7999999999999996E-3</v>
      </c>
      <c r="AQ816" s="129">
        <v>8.8099999999999998E-2</v>
      </c>
      <c r="AR816" s="129">
        <v>4.7999999999999996E-3</v>
      </c>
      <c r="AS816" s="129" t="s">
        <v>2866</v>
      </c>
      <c r="AT816" s="129">
        <v>2.9000000000000001E-2</v>
      </c>
      <c r="AU816" s="129" t="s">
        <v>316</v>
      </c>
      <c r="AV816" s="129">
        <v>4.1000000000000003E-3</v>
      </c>
      <c r="AW816" s="129">
        <v>6.3E-3</v>
      </c>
      <c r="AX816" s="129">
        <v>8.9999999999999998E-4</v>
      </c>
      <c r="AY816" s="129" t="s">
        <v>229</v>
      </c>
      <c r="AZ816" s="129">
        <v>8.0000000000000004E-4</v>
      </c>
      <c r="BA816" s="129">
        <v>7.7000000000000002E-3</v>
      </c>
      <c r="BB816" s="129">
        <v>6.9999999999999999E-4</v>
      </c>
      <c r="BC816" s="129" t="s">
        <v>304</v>
      </c>
      <c r="BD816" s="129">
        <v>5.0000000000000001E-4</v>
      </c>
      <c r="BE816" s="129" t="s">
        <v>733</v>
      </c>
      <c r="BF816" s="129">
        <v>4.0000000000000002E-4</v>
      </c>
      <c r="BG816" s="129" t="s">
        <v>179</v>
      </c>
      <c r="BH816" s="129">
        <v>1E-4</v>
      </c>
      <c r="BI816" s="129" t="s">
        <v>246</v>
      </c>
      <c r="BJ816" s="129">
        <v>2.0000000000000001E-4</v>
      </c>
      <c r="BK816" s="129">
        <v>1.24E-2</v>
      </c>
      <c r="BL816" s="129">
        <v>5.0000000000000001E-4</v>
      </c>
      <c r="BM816" s="129">
        <v>2.8999999999999998E-3</v>
      </c>
      <c r="BN816" s="129">
        <v>2.9999999999999997E-4</v>
      </c>
      <c r="BO816" s="129" t="s">
        <v>424</v>
      </c>
      <c r="BP816" s="129">
        <v>5.9999999999999995E-4</v>
      </c>
      <c r="BQ816" s="129" t="s">
        <v>179</v>
      </c>
      <c r="BR816" s="129">
        <v>2.9999999999999997E-4</v>
      </c>
      <c r="BS816" s="129" t="s">
        <v>179</v>
      </c>
      <c r="BT816" s="129">
        <v>4.0000000000000002E-4</v>
      </c>
      <c r="BU816" s="129" t="s">
        <v>179</v>
      </c>
      <c r="BV816" s="129">
        <v>5.9999999999999995E-4</v>
      </c>
      <c r="BW816" s="129" t="s">
        <v>18</v>
      </c>
      <c r="BX816" s="129"/>
      <c r="BY816" s="129" t="s">
        <v>18</v>
      </c>
      <c r="BZ816" s="129"/>
      <c r="CA816" s="129" t="s">
        <v>179</v>
      </c>
      <c r="CB816" s="129">
        <v>8.0000000000000004E-4</v>
      </c>
      <c r="CC816" s="129" t="s">
        <v>179</v>
      </c>
      <c r="CD816" s="129">
        <v>2.0999999999999999E-3</v>
      </c>
      <c r="CE816" s="129" t="s">
        <v>179</v>
      </c>
      <c r="CF816" s="129">
        <v>2.3E-3</v>
      </c>
      <c r="CG816" s="129" t="s">
        <v>216</v>
      </c>
      <c r="CH816" s="129">
        <v>1E-4</v>
      </c>
      <c r="CI816" s="129" t="s">
        <v>179</v>
      </c>
      <c r="CJ816" s="129">
        <v>7.0000000000000001E-3</v>
      </c>
      <c r="CK816" s="129" t="s">
        <v>179</v>
      </c>
      <c r="CL816" s="129">
        <v>1.14E-2</v>
      </c>
      <c r="CM816" s="129" t="s">
        <v>179</v>
      </c>
      <c r="CN816" s="129">
        <v>5.4999999999999997E-3</v>
      </c>
      <c r="CO816" s="129" t="s">
        <v>179</v>
      </c>
      <c r="CP816" s="129">
        <v>8.9999999999999998E-4</v>
      </c>
      <c r="CQ816" s="129" t="s">
        <v>179</v>
      </c>
      <c r="CR816" s="129">
        <v>3.2000000000000002E-3</v>
      </c>
      <c r="CS816" s="129" t="s">
        <v>179</v>
      </c>
      <c r="CT816" s="129">
        <v>1.9E-3</v>
      </c>
      <c r="CU816" s="129" t="s">
        <v>179</v>
      </c>
      <c r="CV816" s="129">
        <v>8.9999999999999998E-4</v>
      </c>
      <c r="CW816" s="129" t="s">
        <v>179</v>
      </c>
      <c r="CX816" s="129">
        <v>5.9999999999999995E-4</v>
      </c>
      <c r="CY816" s="129" t="s">
        <v>179</v>
      </c>
      <c r="CZ816" s="129">
        <v>5.0000000000000001E-4</v>
      </c>
      <c r="DA816" s="129" t="s">
        <v>179</v>
      </c>
      <c r="DB816" s="129">
        <v>5.9999999999999995E-4</v>
      </c>
      <c r="DC816" s="129" t="s">
        <v>179</v>
      </c>
      <c r="DD816" s="129">
        <v>5.9999999999999995E-4</v>
      </c>
      <c r="DE816" s="129" t="s">
        <v>179</v>
      </c>
      <c r="DF816" s="129">
        <v>5.9999999999999995E-4</v>
      </c>
      <c r="DG816" s="129" t="s">
        <v>179</v>
      </c>
      <c r="DH816" s="129">
        <v>4.0000000000000002E-4</v>
      </c>
      <c r="DI816" s="129" t="s">
        <v>179</v>
      </c>
      <c r="DJ816" s="129">
        <v>4.0000000000000002E-4</v>
      </c>
      <c r="DK816" s="129" t="s">
        <v>2867</v>
      </c>
      <c r="DL816" s="129" t="s">
        <v>59</v>
      </c>
      <c r="DM816" s="129"/>
      <c r="DN816" s="129"/>
      <c r="DO816" s="130" t="s">
        <v>18</v>
      </c>
      <c r="DS816" s="129">
        <v>22</v>
      </c>
      <c r="DT816" s="129" t="s">
        <v>1596</v>
      </c>
      <c r="DW816" t="s">
        <v>5598</v>
      </c>
    </row>
    <row r="817" spans="1:127">
      <c r="A817" s="127">
        <v>637</v>
      </c>
      <c r="B817" s="128">
        <v>44764.780555555553</v>
      </c>
      <c r="C817" s="129" t="s">
        <v>52</v>
      </c>
      <c r="D817" s="129">
        <v>0</v>
      </c>
      <c r="E817" s="129">
        <v>0</v>
      </c>
      <c r="F817" s="129">
        <v>0</v>
      </c>
      <c r="G817" s="129" t="s">
        <v>54</v>
      </c>
      <c r="H817" s="129" t="s">
        <v>55</v>
      </c>
      <c r="I817" s="129" t="s">
        <v>55</v>
      </c>
      <c r="J817" s="129" t="s">
        <v>55</v>
      </c>
      <c r="K817" s="129" t="s">
        <v>18</v>
      </c>
      <c r="L817" s="129">
        <v>90</v>
      </c>
      <c r="M817" s="129" t="s">
        <v>173</v>
      </c>
      <c r="N817" s="129">
        <v>0</v>
      </c>
      <c r="O817" s="129" t="s">
        <v>173</v>
      </c>
      <c r="P817" s="129">
        <v>0</v>
      </c>
      <c r="Q817" s="129" t="s">
        <v>173</v>
      </c>
      <c r="R817" s="129">
        <v>0</v>
      </c>
      <c r="S817" s="129">
        <v>2</v>
      </c>
      <c r="T817" s="129" t="s">
        <v>174</v>
      </c>
      <c r="U817" s="129">
        <v>4.4082999999999997</v>
      </c>
      <c r="V817" s="129">
        <v>0.69089999999999996</v>
      </c>
      <c r="W817" s="129" t="s">
        <v>2868</v>
      </c>
      <c r="X817" s="129">
        <v>0.3276</v>
      </c>
      <c r="Y817" s="129">
        <v>39.473799999999997</v>
      </c>
      <c r="Z817" s="129">
        <v>0.36020000000000002</v>
      </c>
      <c r="AA817" s="129" t="s">
        <v>179</v>
      </c>
      <c r="AB817" s="129">
        <v>1.5699999999999999E-2</v>
      </c>
      <c r="AC817" s="129" t="s">
        <v>179</v>
      </c>
      <c r="AD817" s="129">
        <v>9.4999999999999998E-3</v>
      </c>
      <c r="AE817" s="129" t="s">
        <v>179</v>
      </c>
      <c r="AF817" s="129">
        <v>1.6899999999999998E-2</v>
      </c>
      <c r="AG817" s="129">
        <v>0.18190000000000001</v>
      </c>
      <c r="AH817" s="129">
        <v>8.0999999999999996E-3</v>
      </c>
      <c r="AI817" s="129">
        <v>8.3345000000000002</v>
      </c>
      <c r="AJ817" s="129">
        <v>3.4099999999999998E-2</v>
      </c>
      <c r="AK817" s="129">
        <v>0.68840000000000001</v>
      </c>
      <c r="AL817" s="129">
        <v>8.3999999999999995E-3</v>
      </c>
      <c r="AM817" s="129" t="s">
        <v>1243</v>
      </c>
      <c r="AN817" s="129">
        <v>8.3000000000000001E-3</v>
      </c>
      <c r="AO817" s="129" t="s">
        <v>521</v>
      </c>
      <c r="AP817" s="129">
        <v>4.4000000000000003E-3</v>
      </c>
      <c r="AQ817" s="129">
        <v>0.1147</v>
      </c>
      <c r="AR817" s="129">
        <v>5.1000000000000004E-3</v>
      </c>
      <c r="AS817" s="129" t="s">
        <v>2869</v>
      </c>
      <c r="AT817" s="129">
        <v>2.69E-2</v>
      </c>
      <c r="AU817" s="129" t="s">
        <v>316</v>
      </c>
      <c r="AV817" s="129">
        <v>3.8E-3</v>
      </c>
      <c r="AW817" s="129">
        <v>9.1999999999999998E-3</v>
      </c>
      <c r="AX817" s="129">
        <v>1.1000000000000001E-3</v>
      </c>
      <c r="AY817" s="129" t="s">
        <v>229</v>
      </c>
      <c r="AZ817" s="129">
        <v>8.0000000000000004E-4</v>
      </c>
      <c r="BA817" s="129">
        <v>6.3E-3</v>
      </c>
      <c r="BB817" s="129">
        <v>6.9999999999999999E-4</v>
      </c>
      <c r="BC817" s="129" t="s">
        <v>267</v>
      </c>
      <c r="BD817" s="129">
        <v>5.0000000000000001E-4</v>
      </c>
      <c r="BE817" s="129" t="s">
        <v>179</v>
      </c>
      <c r="BF817" s="129">
        <v>2.9999999999999997E-4</v>
      </c>
      <c r="BG817" s="129" t="s">
        <v>179</v>
      </c>
      <c r="BH817" s="129">
        <v>1E-4</v>
      </c>
      <c r="BI817" s="129" t="s">
        <v>246</v>
      </c>
      <c r="BJ817" s="129">
        <v>2.0000000000000001E-4</v>
      </c>
      <c r="BK817" s="129">
        <v>1.0999999999999999E-2</v>
      </c>
      <c r="BL817" s="129">
        <v>5.0000000000000001E-4</v>
      </c>
      <c r="BM817" s="129">
        <v>2.8E-3</v>
      </c>
      <c r="BN817" s="129">
        <v>2.9999999999999997E-4</v>
      </c>
      <c r="BO817" s="129" t="s">
        <v>287</v>
      </c>
      <c r="BP817" s="129">
        <v>5.0000000000000001E-4</v>
      </c>
      <c r="BQ817" s="129" t="s">
        <v>179</v>
      </c>
      <c r="BR817" s="129">
        <v>2.9999999999999997E-4</v>
      </c>
      <c r="BS817" s="129" t="s">
        <v>179</v>
      </c>
      <c r="BT817" s="129">
        <v>4.0000000000000002E-4</v>
      </c>
      <c r="BU817" s="129" t="s">
        <v>179</v>
      </c>
      <c r="BV817" s="129">
        <v>6.9999999999999999E-4</v>
      </c>
      <c r="BW817" s="129" t="s">
        <v>191</v>
      </c>
      <c r="BX817" s="129">
        <v>8.9999999999999998E-4</v>
      </c>
      <c r="BY817" s="129" t="s">
        <v>179</v>
      </c>
      <c r="BZ817" s="129">
        <v>1.1000000000000001E-3</v>
      </c>
      <c r="CA817" s="129" t="s">
        <v>179</v>
      </c>
      <c r="CB817" s="129">
        <v>8.0000000000000004E-4</v>
      </c>
      <c r="CC817" s="129" t="s">
        <v>179</v>
      </c>
      <c r="CD817" s="129">
        <v>2E-3</v>
      </c>
      <c r="CE817" s="129" t="s">
        <v>179</v>
      </c>
      <c r="CF817" s="129">
        <v>2.3E-3</v>
      </c>
      <c r="CG817" s="129" t="s">
        <v>216</v>
      </c>
      <c r="CH817" s="129">
        <v>1E-4</v>
      </c>
      <c r="CI817" s="129" t="s">
        <v>559</v>
      </c>
      <c r="CJ817" s="129">
        <v>7.0000000000000001E-3</v>
      </c>
      <c r="CK817" s="129" t="s">
        <v>179</v>
      </c>
      <c r="CL817" s="129">
        <v>1.11E-2</v>
      </c>
      <c r="CM817" s="129" t="s">
        <v>179</v>
      </c>
      <c r="CN817" s="129">
        <v>3.8999999999999998E-3</v>
      </c>
      <c r="CO817" s="129" t="s">
        <v>179</v>
      </c>
      <c r="CP817" s="129">
        <v>8.9999999999999998E-4</v>
      </c>
      <c r="CQ817" s="129" t="s">
        <v>179</v>
      </c>
      <c r="CR817" s="129">
        <v>3.2000000000000002E-3</v>
      </c>
      <c r="CS817" s="129" t="s">
        <v>179</v>
      </c>
      <c r="CT817" s="129">
        <v>1.9E-3</v>
      </c>
      <c r="CU817" s="129" t="s">
        <v>179</v>
      </c>
      <c r="CV817" s="129">
        <v>8.0000000000000004E-4</v>
      </c>
      <c r="CW817" s="129" t="s">
        <v>18</v>
      </c>
      <c r="CX817" s="129"/>
      <c r="CY817" s="129" t="s">
        <v>179</v>
      </c>
      <c r="CZ817" s="129">
        <v>5.0000000000000001E-4</v>
      </c>
      <c r="DA817" s="129" t="s">
        <v>179</v>
      </c>
      <c r="DB817" s="129">
        <v>5.9999999999999995E-4</v>
      </c>
      <c r="DC817" s="129" t="s">
        <v>179</v>
      </c>
      <c r="DD817" s="129">
        <v>5.9999999999999995E-4</v>
      </c>
      <c r="DE817" s="129" t="s">
        <v>179</v>
      </c>
      <c r="DF817" s="129">
        <v>5.0000000000000001E-4</v>
      </c>
      <c r="DG817" s="129" t="s">
        <v>179</v>
      </c>
      <c r="DH817" s="129">
        <v>4.0000000000000002E-4</v>
      </c>
      <c r="DI817" s="129" t="s">
        <v>179</v>
      </c>
      <c r="DJ817" s="129">
        <v>4.0000000000000002E-4</v>
      </c>
      <c r="DK817" s="129" t="s">
        <v>2867</v>
      </c>
      <c r="DL817" s="129" t="s">
        <v>59</v>
      </c>
      <c r="DM817" s="129"/>
      <c r="DN817" s="129"/>
      <c r="DO817" s="130" t="s">
        <v>18</v>
      </c>
      <c r="DS817" s="129">
        <v>48</v>
      </c>
      <c r="DT817" s="129" t="s">
        <v>5992</v>
      </c>
      <c r="DW817" t="s">
        <v>5599</v>
      </c>
    </row>
    <row r="818" spans="1:127">
      <c r="A818" s="127">
        <v>638</v>
      </c>
      <c r="B818" s="128">
        <v>44764.782638888886</v>
      </c>
      <c r="C818" s="129" t="s">
        <v>52</v>
      </c>
      <c r="D818" s="129">
        <v>0</v>
      </c>
      <c r="E818" s="129">
        <v>0</v>
      </c>
      <c r="F818" s="129">
        <v>0</v>
      </c>
      <c r="G818" s="129" t="s">
        <v>54</v>
      </c>
      <c r="H818" s="129" t="s">
        <v>55</v>
      </c>
      <c r="I818" s="129" t="s">
        <v>55</v>
      </c>
      <c r="J818" s="129" t="s">
        <v>55</v>
      </c>
      <c r="K818" s="129" t="s">
        <v>18</v>
      </c>
      <c r="L818" s="129">
        <v>90</v>
      </c>
      <c r="M818" s="129" t="s">
        <v>173</v>
      </c>
      <c r="N818" s="129">
        <v>0</v>
      </c>
      <c r="O818" s="129" t="s">
        <v>173</v>
      </c>
      <c r="P818" s="129">
        <v>0</v>
      </c>
      <c r="Q818" s="129" t="s">
        <v>173</v>
      </c>
      <c r="R818" s="129">
        <v>0</v>
      </c>
      <c r="S818" s="129">
        <v>2</v>
      </c>
      <c r="T818" s="129" t="s">
        <v>174</v>
      </c>
      <c r="U818" s="129">
        <v>4.3254000000000001</v>
      </c>
      <c r="V818" s="129">
        <v>0.66449999999999998</v>
      </c>
      <c r="W818" s="129" t="s">
        <v>2870</v>
      </c>
      <c r="X818" s="129">
        <v>0.32090000000000002</v>
      </c>
      <c r="Y818" s="129">
        <v>40.019799999999996</v>
      </c>
      <c r="Z818" s="129">
        <v>0.3614</v>
      </c>
      <c r="AA818" s="129" t="s">
        <v>2696</v>
      </c>
      <c r="AB818" s="129">
        <v>1.52E-2</v>
      </c>
      <c r="AC818" s="129" t="s">
        <v>179</v>
      </c>
      <c r="AD818" s="129">
        <v>9.1000000000000004E-3</v>
      </c>
      <c r="AE818" s="129" t="s">
        <v>179</v>
      </c>
      <c r="AF818" s="129">
        <v>1.6299999999999999E-2</v>
      </c>
      <c r="AG818" s="129">
        <v>0.15210000000000001</v>
      </c>
      <c r="AH818" s="129">
        <v>7.6E-3</v>
      </c>
      <c r="AI818" s="129">
        <v>7.7488000000000001</v>
      </c>
      <c r="AJ818" s="129">
        <v>3.27E-2</v>
      </c>
      <c r="AK818" s="129">
        <v>0.71120000000000005</v>
      </c>
      <c r="AL818" s="129">
        <v>8.3999999999999995E-3</v>
      </c>
      <c r="AM818" s="129" t="s">
        <v>1960</v>
      </c>
      <c r="AN818" s="129">
        <v>8.3999999999999995E-3</v>
      </c>
      <c r="AO818" s="129" t="s">
        <v>183</v>
      </c>
      <c r="AP818" s="129">
        <v>4.4999999999999997E-3</v>
      </c>
      <c r="AQ818" s="129">
        <v>0.1133</v>
      </c>
      <c r="AR818" s="129">
        <v>5.1000000000000004E-3</v>
      </c>
      <c r="AS818" s="129" t="s">
        <v>2871</v>
      </c>
      <c r="AT818" s="129">
        <v>2.5700000000000001E-2</v>
      </c>
      <c r="AU818" s="129" t="s">
        <v>316</v>
      </c>
      <c r="AV818" s="129">
        <v>3.5999999999999999E-3</v>
      </c>
      <c r="AW818" s="129">
        <v>1.15E-2</v>
      </c>
      <c r="AX818" s="129">
        <v>1.1000000000000001E-3</v>
      </c>
      <c r="AY818" s="129" t="s">
        <v>213</v>
      </c>
      <c r="AZ818" s="129">
        <v>8.0000000000000004E-4</v>
      </c>
      <c r="BA818" s="129">
        <v>5.8999999999999999E-3</v>
      </c>
      <c r="BB818" s="129">
        <v>6.9999999999999999E-4</v>
      </c>
      <c r="BC818" s="129" t="s">
        <v>285</v>
      </c>
      <c r="BD818" s="129">
        <v>5.0000000000000001E-4</v>
      </c>
      <c r="BE818" s="129" t="s">
        <v>179</v>
      </c>
      <c r="BF818" s="129">
        <v>2.9999999999999997E-4</v>
      </c>
      <c r="BG818" s="129" t="s">
        <v>179</v>
      </c>
      <c r="BH818" s="129">
        <v>1E-4</v>
      </c>
      <c r="BI818" s="129" t="s">
        <v>179</v>
      </c>
      <c r="BJ818" s="129">
        <v>2.0000000000000001E-4</v>
      </c>
      <c r="BK818" s="129">
        <v>1.14E-2</v>
      </c>
      <c r="BL818" s="129">
        <v>5.0000000000000001E-4</v>
      </c>
      <c r="BM818" s="129">
        <v>3.0000000000000001E-3</v>
      </c>
      <c r="BN818" s="129">
        <v>2.9999999999999997E-4</v>
      </c>
      <c r="BO818" s="129" t="s">
        <v>283</v>
      </c>
      <c r="BP818" s="129">
        <v>5.9999999999999995E-4</v>
      </c>
      <c r="BQ818" s="129" t="s">
        <v>179</v>
      </c>
      <c r="BR818" s="129">
        <v>2.9999999999999997E-4</v>
      </c>
      <c r="BS818" s="129" t="s">
        <v>179</v>
      </c>
      <c r="BT818" s="129">
        <v>4.0000000000000002E-4</v>
      </c>
      <c r="BU818" s="129" t="s">
        <v>179</v>
      </c>
      <c r="BV818" s="129">
        <v>6.9999999999999999E-4</v>
      </c>
      <c r="BW818" s="129" t="s">
        <v>245</v>
      </c>
      <c r="BX818" s="129">
        <v>8.9999999999999998E-4</v>
      </c>
      <c r="BY818" s="129" t="s">
        <v>18</v>
      </c>
      <c r="BZ818" s="129"/>
      <c r="CA818" s="129" t="s">
        <v>179</v>
      </c>
      <c r="CB818" s="129">
        <v>8.0000000000000004E-4</v>
      </c>
      <c r="CC818" s="129" t="s">
        <v>179</v>
      </c>
      <c r="CD818" s="129">
        <v>2E-3</v>
      </c>
      <c r="CE818" s="129" t="s">
        <v>179</v>
      </c>
      <c r="CF818" s="129">
        <v>2.3E-3</v>
      </c>
      <c r="CG818" s="129" t="s">
        <v>216</v>
      </c>
      <c r="CH818" s="129">
        <v>1E-4</v>
      </c>
      <c r="CI818" s="129" t="s">
        <v>179</v>
      </c>
      <c r="CJ818" s="129">
        <v>7.1999999999999998E-3</v>
      </c>
      <c r="CK818" s="129" t="s">
        <v>179</v>
      </c>
      <c r="CL818" s="129">
        <v>1.0699999999999999E-2</v>
      </c>
      <c r="CM818" s="129" t="s">
        <v>894</v>
      </c>
      <c r="CN818" s="129">
        <v>3.3999999999999998E-3</v>
      </c>
      <c r="CO818" s="129" t="s">
        <v>179</v>
      </c>
      <c r="CP818" s="129">
        <v>8.0000000000000004E-4</v>
      </c>
      <c r="CQ818" s="129" t="s">
        <v>179</v>
      </c>
      <c r="CR818" s="129">
        <v>3.3E-3</v>
      </c>
      <c r="CS818" s="129" t="s">
        <v>179</v>
      </c>
      <c r="CT818" s="129">
        <v>1.9E-3</v>
      </c>
      <c r="CU818" s="129" t="s">
        <v>18</v>
      </c>
      <c r="CV818" s="129"/>
      <c r="CW818" s="129" t="s">
        <v>18</v>
      </c>
      <c r="CX818" s="129"/>
      <c r="CY818" s="129" t="s">
        <v>192</v>
      </c>
      <c r="CZ818" s="129">
        <v>5.9999999999999995E-4</v>
      </c>
      <c r="DA818" s="129" t="s">
        <v>179</v>
      </c>
      <c r="DB818" s="129">
        <v>5.9999999999999995E-4</v>
      </c>
      <c r="DC818" s="129" t="s">
        <v>179</v>
      </c>
      <c r="DD818" s="129">
        <v>5.9999999999999995E-4</v>
      </c>
      <c r="DE818" s="129" t="s">
        <v>179</v>
      </c>
      <c r="DF818" s="129">
        <v>5.9999999999999995E-4</v>
      </c>
      <c r="DG818" s="129" t="s">
        <v>179</v>
      </c>
      <c r="DH818" s="129">
        <v>5.0000000000000001E-4</v>
      </c>
      <c r="DI818" s="129" t="s">
        <v>179</v>
      </c>
      <c r="DJ818" s="129">
        <v>4.0000000000000002E-4</v>
      </c>
      <c r="DK818" s="129" t="s">
        <v>2867</v>
      </c>
      <c r="DL818" s="129" t="s">
        <v>59</v>
      </c>
      <c r="DM818" s="129"/>
      <c r="DN818" s="129"/>
      <c r="DO818" s="130" t="s">
        <v>18</v>
      </c>
      <c r="DS818" s="129">
        <v>69</v>
      </c>
      <c r="DT818" s="129" t="s">
        <v>5993</v>
      </c>
      <c r="DW818" t="s">
        <v>5600</v>
      </c>
    </row>
    <row r="819" spans="1:127">
      <c r="A819" s="127">
        <v>639</v>
      </c>
      <c r="B819" s="128">
        <v>44764.785416666666</v>
      </c>
      <c r="C819" s="129" t="s">
        <v>52</v>
      </c>
      <c r="D819" s="129">
        <v>0</v>
      </c>
      <c r="E819" s="129">
        <v>0</v>
      </c>
      <c r="F819" s="129">
        <v>0</v>
      </c>
      <c r="G819" s="129" t="s">
        <v>54</v>
      </c>
      <c r="H819" s="129" t="s">
        <v>55</v>
      </c>
      <c r="I819" s="129" t="s">
        <v>55</v>
      </c>
      <c r="J819" s="129" t="s">
        <v>55</v>
      </c>
      <c r="K819" s="129" t="s">
        <v>18</v>
      </c>
      <c r="L819" s="129">
        <v>90</v>
      </c>
      <c r="M819" s="129" t="s">
        <v>173</v>
      </c>
      <c r="N819" s="129">
        <v>0</v>
      </c>
      <c r="O819" s="129" t="s">
        <v>173</v>
      </c>
      <c r="P819" s="129">
        <v>0</v>
      </c>
      <c r="Q819" s="129" t="s">
        <v>173</v>
      </c>
      <c r="R819" s="129">
        <v>0</v>
      </c>
      <c r="S819" s="129">
        <v>2</v>
      </c>
      <c r="T819" s="129" t="s">
        <v>174</v>
      </c>
      <c r="U819" s="129">
        <v>5.1548999999999996</v>
      </c>
      <c r="V819" s="129">
        <v>0.69040000000000001</v>
      </c>
      <c r="W819" s="129" t="s">
        <v>2872</v>
      </c>
      <c r="X819" s="129">
        <v>0.32550000000000001</v>
      </c>
      <c r="Y819" s="129">
        <v>40.489800000000002</v>
      </c>
      <c r="Z819" s="129">
        <v>0.36559999999999998</v>
      </c>
      <c r="AA819" s="129" t="s">
        <v>2453</v>
      </c>
      <c r="AB819" s="129">
        <v>1.55E-2</v>
      </c>
      <c r="AC819" s="129" t="s">
        <v>179</v>
      </c>
      <c r="AD819" s="129">
        <v>9.1000000000000004E-3</v>
      </c>
      <c r="AE819" s="129" t="s">
        <v>179</v>
      </c>
      <c r="AF819" s="129">
        <v>1.67E-2</v>
      </c>
      <c r="AG819" s="129">
        <v>0.16830000000000001</v>
      </c>
      <c r="AH819" s="129">
        <v>7.9000000000000008E-3</v>
      </c>
      <c r="AI819" s="129">
        <v>7.8055000000000003</v>
      </c>
      <c r="AJ819" s="129">
        <v>3.2899999999999999E-2</v>
      </c>
      <c r="AK819" s="129">
        <v>0.69499999999999995</v>
      </c>
      <c r="AL819" s="129">
        <v>8.3000000000000001E-3</v>
      </c>
      <c r="AM819" s="129" t="s">
        <v>2009</v>
      </c>
      <c r="AN819" s="129">
        <v>8.2000000000000007E-3</v>
      </c>
      <c r="AO819" s="129" t="s">
        <v>298</v>
      </c>
      <c r="AP819" s="129">
        <v>4.4999999999999997E-3</v>
      </c>
      <c r="AQ819" s="129">
        <v>0.13350000000000001</v>
      </c>
      <c r="AR819" s="129">
        <v>5.4000000000000003E-3</v>
      </c>
      <c r="AS819" s="129" t="s">
        <v>2873</v>
      </c>
      <c r="AT819" s="129">
        <v>2.7E-2</v>
      </c>
      <c r="AU819" s="129" t="s">
        <v>215</v>
      </c>
      <c r="AV819" s="129">
        <v>3.8E-3</v>
      </c>
      <c r="AW819" s="129">
        <v>8.9999999999999993E-3</v>
      </c>
      <c r="AX819" s="129">
        <v>1.1000000000000001E-3</v>
      </c>
      <c r="AY819" s="129" t="s">
        <v>284</v>
      </c>
      <c r="AZ819" s="129">
        <v>8.0000000000000004E-4</v>
      </c>
      <c r="BA819" s="129">
        <v>6.7999999999999996E-3</v>
      </c>
      <c r="BB819" s="129">
        <v>6.9999999999999999E-4</v>
      </c>
      <c r="BC819" s="129" t="s">
        <v>285</v>
      </c>
      <c r="BD819" s="129">
        <v>5.0000000000000001E-4</v>
      </c>
      <c r="BE819" s="129" t="s">
        <v>179</v>
      </c>
      <c r="BF819" s="129">
        <v>2.9999999999999997E-4</v>
      </c>
      <c r="BG819" s="129" t="s">
        <v>216</v>
      </c>
      <c r="BH819" s="129">
        <v>1E-4</v>
      </c>
      <c r="BI819" s="129" t="s">
        <v>286</v>
      </c>
      <c r="BJ819" s="129">
        <v>2.0000000000000001E-4</v>
      </c>
      <c r="BK819" s="129">
        <v>0.01</v>
      </c>
      <c r="BL819" s="129">
        <v>5.0000000000000001E-4</v>
      </c>
      <c r="BM819" s="129">
        <v>2.8999999999999998E-3</v>
      </c>
      <c r="BN819" s="129">
        <v>2.9999999999999997E-4</v>
      </c>
      <c r="BO819" s="129" t="s">
        <v>248</v>
      </c>
      <c r="BP819" s="129">
        <v>5.0000000000000001E-4</v>
      </c>
      <c r="BQ819" s="129" t="s">
        <v>179</v>
      </c>
      <c r="BR819" s="129">
        <v>2.9999999999999997E-4</v>
      </c>
      <c r="BS819" s="129" t="s">
        <v>179</v>
      </c>
      <c r="BT819" s="129">
        <v>4.0000000000000002E-4</v>
      </c>
      <c r="BU819" s="129" t="s">
        <v>179</v>
      </c>
      <c r="BV819" s="129">
        <v>5.9999999999999995E-4</v>
      </c>
      <c r="BW819" s="129" t="s">
        <v>18</v>
      </c>
      <c r="BX819" s="129"/>
      <c r="BY819" s="129" t="s">
        <v>18</v>
      </c>
      <c r="BZ819" s="129"/>
      <c r="CA819" s="129" t="s">
        <v>211</v>
      </c>
      <c r="CB819" s="129">
        <v>8.0000000000000004E-4</v>
      </c>
      <c r="CC819" s="129" t="s">
        <v>179</v>
      </c>
      <c r="CD819" s="129">
        <v>2E-3</v>
      </c>
      <c r="CE819" s="129" t="s">
        <v>179</v>
      </c>
      <c r="CF819" s="129">
        <v>2.3E-3</v>
      </c>
      <c r="CG819" s="129" t="s">
        <v>216</v>
      </c>
      <c r="CH819" s="129">
        <v>1E-4</v>
      </c>
      <c r="CI819" s="129" t="s">
        <v>179</v>
      </c>
      <c r="CJ819" s="129">
        <v>7.1000000000000004E-3</v>
      </c>
      <c r="CK819" s="129" t="s">
        <v>179</v>
      </c>
      <c r="CL819" s="129">
        <v>1.09E-2</v>
      </c>
      <c r="CM819" s="129" t="s">
        <v>179</v>
      </c>
      <c r="CN819" s="129">
        <v>3.3E-3</v>
      </c>
      <c r="CO819" s="129" t="s">
        <v>179</v>
      </c>
      <c r="CP819" s="129">
        <v>8.9999999999999998E-4</v>
      </c>
      <c r="CQ819" s="129" t="s">
        <v>179</v>
      </c>
      <c r="CR819" s="129">
        <v>3.2000000000000002E-3</v>
      </c>
      <c r="CS819" s="129" t="s">
        <v>179</v>
      </c>
      <c r="CT819" s="129">
        <v>1.9E-3</v>
      </c>
      <c r="CU819" s="129" t="s">
        <v>179</v>
      </c>
      <c r="CV819" s="129">
        <v>6.9999999999999999E-4</v>
      </c>
      <c r="CW819" s="129" t="s">
        <v>18</v>
      </c>
      <c r="CX819" s="129"/>
      <c r="CY819" s="129" t="s">
        <v>179</v>
      </c>
      <c r="CZ819" s="129">
        <v>5.0000000000000001E-4</v>
      </c>
      <c r="DA819" s="129" t="s">
        <v>179</v>
      </c>
      <c r="DB819" s="129">
        <v>5.0000000000000001E-4</v>
      </c>
      <c r="DC819" s="129" t="s">
        <v>179</v>
      </c>
      <c r="DD819" s="129">
        <v>5.9999999999999995E-4</v>
      </c>
      <c r="DE819" s="129" t="s">
        <v>179</v>
      </c>
      <c r="DF819" s="129">
        <v>5.9999999999999995E-4</v>
      </c>
      <c r="DG819" s="129" t="s">
        <v>179</v>
      </c>
      <c r="DH819" s="129">
        <v>4.0000000000000002E-4</v>
      </c>
      <c r="DI819" s="129" t="s">
        <v>179</v>
      </c>
      <c r="DJ819" s="129">
        <v>2.9999999999999997E-4</v>
      </c>
      <c r="DK819" s="129" t="s">
        <v>2867</v>
      </c>
      <c r="DL819" s="129" t="s">
        <v>59</v>
      </c>
      <c r="DM819" s="129"/>
      <c r="DN819" s="129"/>
      <c r="DO819" s="130" t="s">
        <v>18</v>
      </c>
      <c r="DS819" s="129">
        <v>82</v>
      </c>
      <c r="DT819" s="129" t="s">
        <v>6007</v>
      </c>
      <c r="DW819" t="s">
        <v>5601</v>
      </c>
    </row>
    <row r="820" spans="1:127">
      <c r="A820" s="127">
        <v>640</v>
      </c>
      <c r="B820" s="128">
        <v>44764.788194444445</v>
      </c>
      <c r="C820" s="129" t="s">
        <v>52</v>
      </c>
      <c r="D820" s="129">
        <v>0</v>
      </c>
      <c r="E820" s="129">
        <v>0</v>
      </c>
      <c r="F820" s="129">
        <v>0</v>
      </c>
      <c r="G820" s="129" t="s">
        <v>54</v>
      </c>
      <c r="H820" s="129" t="s">
        <v>55</v>
      </c>
      <c r="I820" s="129" t="s">
        <v>55</v>
      </c>
      <c r="J820" s="129" t="s">
        <v>55</v>
      </c>
      <c r="K820" s="129" t="s">
        <v>18</v>
      </c>
      <c r="L820" s="129">
        <v>90</v>
      </c>
      <c r="M820" s="129" t="s">
        <v>173</v>
      </c>
      <c r="N820" s="129">
        <v>0</v>
      </c>
      <c r="O820" s="129" t="s">
        <v>173</v>
      </c>
      <c r="P820" s="129">
        <v>0</v>
      </c>
      <c r="Q820" s="129" t="s">
        <v>173</v>
      </c>
      <c r="R820" s="129">
        <v>0</v>
      </c>
      <c r="S820" s="129">
        <v>2</v>
      </c>
      <c r="T820" s="129" t="s">
        <v>174</v>
      </c>
      <c r="U820" s="129">
        <v>3.3544</v>
      </c>
      <c r="V820" s="129">
        <v>0.65529999999999999</v>
      </c>
      <c r="W820" s="129" t="s">
        <v>2874</v>
      </c>
      <c r="X820" s="129">
        <v>0.3196</v>
      </c>
      <c r="Y820" s="129">
        <v>38.180500000000002</v>
      </c>
      <c r="Z820" s="129">
        <v>0.35360000000000003</v>
      </c>
      <c r="AA820" s="129" t="s">
        <v>179</v>
      </c>
      <c r="AB820" s="129">
        <v>1.55E-2</v>
      </c>
      <c r="AC820" s="129" t="s">
        <v>179</v>
      </c>
      <c r="AD820" s="129">
        <v>0.01</v>
      </c>
      <c r="AE820" s="129" t="s">
        <v>179</v>
      </c>
      <c r="AF820" s="129">
        <v>1.7399999999999999E-2</v>
      </c>
      <c r="AG820" s="129">
        <v>0.1164</v>
      </c>
      <c r="AH820" s="129">
        <v>7.1999999999999998E-3</v>
      </c>
      <c r="AI820" s="129">
        <v>8.0090000000000003</v>
      </c>
      <c r="AJ820" s="129">
        <v>3.3500000000000002E-2</v>
      </c>
      <c r="AK820" s="129">
        <v>0.71360000000000001</v>
      </c>
      <c r="AL820" s="129">
        <v>8.3999999999999995E-3</v>
      </c>
      <c r="AM820" s="129" t="s">
        <v>1234</v>
      </c>
      <c r="AN820" s="129">
        <v>8.3999999999999995E-3</v>
      </c>
      <c r="AO820" s="129" t="s">
        <v>1268</v>
      </c>
      <c r="AP820" s="129">
        <v>4.4000000000000003E-3</v>
      </c>
      <c r="AQ820" s="129">
        <v>0.123</v>
      </c>
      <c r="AR820" s="129">
        <v>5.3E-3</v>
      </c>
      <c r="AS820" s="129" t="s">
        <v>2875</v>
      </c>
      <c r="AT820" s="129">
        <v>2.76E-2</v>
      </c>
      <c r="AU820" s="129" t="s">
        <v>230</v>
      </c>
      <c r="AV820" s="129">
        <v>3.8999999999999998E-3</v>
      </c>
      <c r="AW820" s="129">
        <v>7.7000000000000002E-3</v>
      </c>
      <c r="AX820" s="129">
        <v>1E-3</v>
      </c>
      <c r="AY820" s="129" t="s">
        <v>228</v>
      </c>
      <c r="AZ820" s="129">
        <v>8.0000000000000004E-4</v>
      </c>
      <c r="BA820" s="129">
        <v>6.4000000000000003E-3</v>
      </c>
      <c r="BB820" s="129">
        <v>6.9999999999999999E-4</v>
      </c>
      <c r="BC820" s="129" t="s">
        <v>247</v>
      </c>
      <c r="BD820" s="129">
        <v>5.0000000000000001E-4</v>
      </c>
      <c r="BE820" s="129" t="s">
        <v>179</v>
      </c>
      <c r="BF820" s="129">
        <v>2.9999999999999997E-4</v>
      </c>
      <c r="BG820" s="129" t="s">
        <v>179</v>
      </c>
      <c r="BH820" s="129">
        <v>1E-4</v>
      </c>
      <c r="BI820" s="129" t="s">
        <v>286</v>
      </c>
      <c r="BJ820" s="129">
        <v>2.0000000000000001E-4</v>
      </c>
      <c r="BK820" s="129">
        <v>1.0800000000000001E-2</v>
      </c>
      <c r="BL820" s="129">
        <v>5.0000000000000001E-4</v>
      </c>
      <c r="BM820" s="129">
        <v>2.7000000000000001E-3</v>
      </c>
      <c r="BN820" s="129">
        <v>2.9999999999999997E-4</v>
      </c>
      <c r="BO820" s="129" t="s">
        <v>625</v>
      </c>
      <c r="BP820" s="129">
        <v>5.9999999999999995E-4</v>
      </c>
      <c r="BQ820" s="129" t="s">
        <v>179</v>
      </c>
      <c r="BR820" s="129">
        <v>2.9999999999999997E-4</v>
      </c>
      <c r="BS820" s="129" t="s">
        <v>179</v>
      </c>
      <c r="BT820" s="129">
        <v>4.0000000000000002E-4</v>
      </c>
      <c r="BU820" s="129" t="s">
        <v>179</v>
      </c>
      <c r="BV820" s="129">
        <v>6.9999999999999999E-4</v>
      </c>
      <c r="BW820" s="129" t="s">
        <v>179</v>
      </c>
      <c r="BX820" s="129">
        <v>8.9999999999999998E-4</v>
      </c>
      <c r="BY820" s="129" t="s">
        <v>179</v>
      </c>
      <c r="BZ820" s="129">
        <v>1.1000000000000001E-3</v>
      </c>
      <c r="CA820" s="129" t="s">
        <v>179</v>
      </c>
      <c r="CB820" s="129">
        <v>8.0000000000000004E-4</v>
      </c>
      <c r="CC820" s="129" t="s">
        <v>179</v>
      </c>
      <c r="CD820" s="129">
        <v>2.0999999999999999E-3</v>
      </c>
      <c r="CE820" s="129" t="s">
        <v>179</v>
      </c>
      <c r="CF820" s="129">
        <v>2.3E-3</v>
      </c>
      <c r="CG820" s="129" t="s">
        <v>179</v>
      </c>
      <c r="CH820" s="129">
        <v>1E-4</v>
      </c>
      <c r="CI820" s="129" t="s">
        <v>179</v>
      </c>
      <c r="CJ820" s="129">
        <v>7.3000000000000001E-3</v>
      </c>
      <c r="CK820" s="129" t="s">
        <v>179</v>
      </c>
      <c r="CL820" s="129">
        <v>1.1299999999999999E-2</v>
      </c>
      <c r="CM820" s="129" t="s">
        <v>179</v>
      </c>
      <c r="CN820" s="129">
        <v>4.5999999999999999E-3</v>
      </c>
      <c r="CO820" s="129" t="s">
        <v>179</v>
      </c>
      <c r="CP820" s="129">
        <v>8.9999999999999998E-4</v>
      </c>
      <c r="CQ820" s="129" t="s">
        <v>179</v>
      </c>
      <c r="CR820" s="129">
        <v>3.3E-3</v>
      </c>
      <c r="CS820" s="129" t="s">
        <v>179</v>
      </c>
      <c r="CT820" s="129">
        <v>1.9E-3</v>
      </c>
      <c r="CU820" s="129" t="s">
        <v>18</v>
      </c>
      <c r="CV820" s="129"/>
      <c r="CW820" s="129" t="s">
        <v>18</v>
      </c>
      <c r="CX820" s="129"/>
      <c r="CY820" s="129" t="s">
        <v>179</v>
      </c>
      <c r="CZ820" s="129">
        <v>5.9999999999999995E-4</v>
      </c>
      <c r="DA820" s="129" t="s">
        <v>179</v>
      </c>
      <c r="DB820" s="129">
        <v>5.9999999999999995E-4</v>
      </c>
      <c r="DC820" s="129" t="s">
        <v>179</v>
      </c>
      <c r="DD820" s="129">
        <v>5.0000000000000001E-4</v>
      </c>
      <c r="DE820" s="129" t="s">
        <v>179</v>
      </c>
      <c r="DF820" s="129">
        <v>5.9999999999999995E-4</v>
      </c>
      <c r="DG820" s="129" t="s">
        <v>179</v>
      </c>
      <c r="DH820" s="129">
        <v>4.0000000000000002E-4</v>
      </c>
      <c r="DI820" s="129" t="s">
        <v>179</v>
      </c>
      <c r="DJ820" s="129">
        <v>4.0000000000000002E-4</v>
      </c>
      <c r="DK820" s="129" t="s">
        <v>2867</v>
      </c>
      <c r="DL820" s="129" t="s">
        <v>59</v>
      </c>
      <c r="DM820" s="129"/>
      <c r="DN820" s="129"/>
      <c r="DO820" s="130" t="s">
        <v>18</v>
      </c>
      <c r="DS820" s="129">
        <v>98</v>
      </c>
      <c r="DT820" s="129" t="s">
        <v>1489</v>
      </c>
      <c r="DW820" t="s">
        <v>5602</v>
      </c>
    </row>
    <row r="821" spans="1:127">
      <c r="A821" s="127">
        <v>641</v>
      </c>
      <c r="B821" s="128">
        <v>44764.789583333331</v>
      </c>
      <c r="C821" s="129" t="s">
        <v>52</v>
      </c>
      <c r="D821" s="129">
        <v>0</v>
      </c>
      <c r="E821" s="129">
        <v>0</v>
      </c>
      <c r="F821" s="129">
        <v>0</v>
      </c>
      <c r="G821" s="129" t="s">
        <v>54</v>
      </c>
      <c r="H821" s="129" t="s">
        <v>55</v>
      </c>
      <c r="I821" s="129" t="s">
        <v>55</v>
      </c>
      <c r="J821" s="129" t="s">
        <v>55</v>
      </c>
      <c r="K821" s="129" t="s">
        <v>18</v>
      </c>
      <c r="L821" s="129">
        <v>90</v>
      </c>
      <c r="M821" s="129" t="s">
        <v>173</v>
      </c>
      <c r="N821" s="129">
        <v>0</v>
      </c>
      <c r="O821" s="129" t="s">
        <v>173</v>
      </c>
      <c r="P821" s="129">
        <v>0</v>
      </c>
      <c r="Q821" s="129" t="s">
        <v>173</v>
      </c>
      <c r="R821" s="129">
        <v>0</v>
      </c>
      <c r="S821" s="129">
        <v>2</v>
      </c>
      <c r="T821" s="129" t="s">
        <v>174</v>
      </c>
      <c r="U821" s="129">
        <v>5.0507</v>
      </c>
      <c r="V821" s="129">
        <v>0.68300000000000005</v>
      </c>
      <c r="W821" s="129" t="s">
        <v>2876</v>
      </c>
      <c r="X821" s="129">
        <v>0.32140000000000002</v>
      </c>
      <c r="Y821" s="129">
        <v>40.3795</v>
      </c>
      <c r="Z821" s="129">
        <v>0.3639</v>
      </c>
      <c r="AA821" s="129" t="s">
        <v>2877</v>
      </c>
      <c r="AB821" s="129">
        <v>1.54E-2</v>
      </c>
      <c r="AC821" s="129" t="s">
        <v>2878</v>
      </c>
      <c r="AD821" s="129">
        <v>1.06E-2</v>
      </c>
      <c r="AE821" s="129" t="s">
        <v>179</v>
      </c>
      <c r="AF821" s="129">
        <v>1.66E-2</v>
      </c>
      <c r="AG821" s="129">
        <v>7.4499999999999997E-2</v>
      </c>
      <c r="AH821" s="129">
        <v>6.7000000000000002E-3</v>
      </c>
      <c r="AI821" s="129">
        <v>7.6429999999999998</v>
      </c>
      <c r="AJ821" s="129">
        <v>3.2500000000000001E-2</v>
      </c>
      <c r="AK821" s="129">
        <v>0.67379999999999995</v>
      </c>
      <c r="AL821" s="129">
        <v>8.2000000000000007E-3</v>
      </c>
      <c r="AM821" s="129" t="s">
        <v>629</v>
      </c>
      <c r="AN821" s="129">
        <v>8.3999999999999995E-3</v>
      </c>
      <c r="AO821" s="129" t="s">
        <v>1160</v>
      </c>
      <c r="AP821" s="129">
        <v>4.4999999999999997E-3</v>
      </c>
      <c r="AQ821" s="129">
        <v>0.1111</v>
      </c>
      <c r="AR821" s="129">
        <v>5.0000000000000001E-3</v>
      </c>
      <c r="AS821" s="129" t="s">
        <v>2879</v>
      </c>
      <c r="AT821" s="129">
        <v>2.6599999999999999E-2</v>
      </c>
      <c r="AU821" s="129" t="s">
        <v>465</v>
      </c>
      <c r="AV821" s="129">
        <v>3.8E-3</v>
      </c>
      <c r="AW821" s="129">
        <v>8.6E-3</v>
      </c>
      <c r="AX821" s="129">
        <v>1E-3</v>
      </c>
      <c r="AY821" s="129" t="s">
        <v>208</v>
      </c>
      <c r="AZ821" s="129">
        <v>8.0000000000000004E-4</v>
      </c>
      <c r="BA821" s="129">
        <v>5.4999999999999997E-3</v>
      </c>
      <c r="BB821" s="129">
        <v>5.9999999999999995E-4</v>
      </c>
      <c r="BC821" s="129" t="s">
        <v>304</v>
      </c>
      <c r="BD821" s="129">
        <v>5.0000000000000001E-4</v>
      </c>
      <c r="BE821" s="129" t="s">
        <v>179</v>
      </c>
      <c r="BF821" s="129">
        <v>2.0000000000000001E-4</v>
      </c>
      <c r="BG821" s="129" t="s">
        <v>179</v>
      </c>
      <c r="BH821" s="129">
        <v>1E-4</v>
      </c>
      <c r="BI821" s="129" t="s">
        <v>246</v>
      </c>
      <c r="BJ821" s="129">
        <v>2.0000000000000001E-4</v>
      </c>
      <c r="BK821" s="129">
        <v>1.0699999999999999E-2</v>
      </c>
      <c r="BL821" s="129">
        <v>5.0000000000000001E-4</v>
      </c>
      <c r="BM821" s="129">
        <v>2.5000000000000001E-3</v>
      </c>
      <c r="BN821" s="129">
        <v>2.9999999999999997E-4</v>
      </c>
      <c r="BO821" s="129" t="s">
        <v>265</v>
      </c>
      <c r="BP821" s="129">
        <v>5.0000000000000001E-4</v>
      </c>
      <c r="BQ821" s="129" t="s">
        <v>179</v>
      </c>
      <c r="BR821" s="129">
        <v>2.9999999999999997E-4</v>
      </c>
      <c r="BS821" s="129" t="s">
        <v>179</v>
      </c>
      <c r="BT821" s="129">
        <v>4.0000000000000002E-4</v>
      </c>
      <c r="BU821" s="129" t="s">
        <v>179</v>
      </c>
      <c r="BV821" s="129">
        <v>6.9999999999999999E-4</v>
      </c>
      <c r="BW821" s="129" t="s">
        <v>18</v>
      </c>
      <c r="BX821" s="129"/>
      <c r="BY821" s="129" t="s">
        <v>179</v>
      </c>
      <c r="BZ821" s="129">
        <v>1.1000000000000001E-3</v>
      </c>
      <c r="CA821" s="129" t="s">
        <v>179</v>
      </c>
      <c r="CB821" s="129">
        <v>8.0000000000000004E-4</v>
      </c>
      <c r="CC821" s="129" t="s">
        <v>194</v>
      </c>
      <c r="CD821" s="129">
        <v>2E-3</v>
      </c>
      <c r="CE821" s="129" t="s">
        <v>179</v>
      </c>
      <c r="CF821" s="129">
        <v>2.3E-3</v>
      </c>
      <c r="CG821" s="129" t="s">
        <v>216</v>
      </c>
      <c r="CH821" s="129">
        <v>1E-4</v>
      </c>
      <c r="CI821" s="129" t="s">
        <v>179</v>
      </c>
      <c r="CJ821" s="129">
        <v>7.0000000000000001E-3</v>
      </c>
      <c r="CK821" s="129" t="s">
        <v>179</v>
      </c>
      <c r="CL821" s="129">
        <v>1.0699999999999999E-2</v>
      </c>
      <c r="CM821" s="129" t="s">
        <v>190</v>
      </c>
      <c r="CN821" s="129">
        <v>3.2000000000000002E-3</v>
      </c>
      <c r="CO821" s="129" t="s">
        <v>179</v>
      </c>
      <c r="CP821" s="129">
        <v>8.0000000000000004E-4</v>
      </c>
      <c r="CQ821" s="129" t="s">
        <v>179</v>
      </c>
      <c r="CR821" s="129">
        <v>3.3999999999999998E-3</v>
      </c>
      <c r="CS821" s="129" t="s">
        <v>179</v>
      </c>
      <c r="CT821" s="129">
        <v>1.8E-3</v>
      </c>
      <c r="CU821" s="129" t="s">
        <v>18</v>
      </c>
      <c r="CV821" s="129"/>
      <c r="CW821" s="129" t="s">
        <v>18</v>
      </c>
      <c r="CX821" s="129"/>
      <c r="CY821" s="129" t="s">
        <v>179</v>
      </c>
      <c r="CZ821" s="129">
        <v>5.9999999999999995E-4</v>
      </c>
      <c r="DA821" s="129" t="s">
        <v>179</v>
      </c>
      <c r="DB821" s="129">
        <v>5.0000000000000001E-4</v>
      </c>
      <c r="DC821" s="129" t="s">
        <v>179</v>
      </c>
      <c r="DD821" s="129">
        <v>5.9999999999999995E-4</v>
      </c>
      <c r="DE821" s="129" t="s">
        <v>179</v>
      </c>
      <c r="DF821" s="129">
        <v>5.0000000000000001E-4</v>
      </c>
      <c r="DG821" s="129" t="s">
        <v>179</v>
      </c>
      <c r="DH821" s="129">
        <v>4.0000000000000002E-4</v>
      </c>
      <c r="DI821" s="129" t="s">
        <v>179</v>
      </c>
      <c r="DJ821" s="129">
        <v>4.0000000000000002E-4</v>
      </c>
      <c r="DK821" s="129" t="s">
        <v>2867</v>
      </c>
      <c r="DL821" s="129" t="s">
        <v>59</v>
      </c>
      <c r="DM821" s="129"/>
      <c r="DN821" s="129"/>
      <c r="DO821" s="130" t="s">
        <v>18</v>
      </c>
      <c r="DS821" s="129">
        <v>150</v>
      </c>
      <c r="DT821" s="129" t="s">
        <v>6040</v>
      </c>
      <c r="DW821" t="s">
        <v>5603</v>
      </c>
    </row>
    <row r="822" spans="1:127">
      <c r="A822" s="127">
        <v>642</v>
      </c>
      <c r="B822" s="128">
        <v>44764.794444444444</v>
      </c>
      <c r="C822" s="129" t="s">
        <v>52</v>
      </c>
      <c r="D822" s="129">
        <v>0</v>
      </c>
      <c r="E822" s="129">
        <v>0</v>
      </c>
      <c r="F822" s="129">
        <v>0</v>
      </c>
      <c r="G822" s="129" t="s">
        <v>54</v>
      </c>
      <c r="H822" s="129" t="s">
        <v>55</v>
      </c>
      <c r="I822" s="129" t="s">
        <v>55</v>
      </c>
      <c r="J822" s="129" t="s">
        <v>55</v>
      </c>
      <c r="K822" s="129" t="s">
        <v>18</v>
      </c>
      <c r="L822" s="129">
        <v>90</v>
      </c>
      <c r="M822" s="129" t="s">
        <v>173</v>
      </c>
      <c r="N822" s="129">
        <v>0</v>
      </c>
      <c r="O822" s="129" t="s">
        <v>173</v>
      </c>
      <c r="P822" s="129">
        <v>0</v>
      </c>
      <c r="Q822" s="129" t="s">
        <v>173</v>
      </c>
      <c r="R822" s="129">
        <v>0</v>
      </c>
      <c r="S822" s="129">
        <v>2</v>
      </c>
      <c r="T822" s="129" t="s">
        <v>174</v>
      </c>
      <c r="U822" s="129">
        <v>4.5707000000000004</v>
      </c>
      <c r="V822" s="129">
        <v>0.66339999999999999</v>
      </c>
      <c r="W822" s="129" t="s">
        <v>2880</v>
      </c>
      <c r="X822" s="129">
        <v>0.3145</v>
      </c>
      <c r="Y822" s="129">
        <v>39.106000000000002</v>
      </c>
      <c r="Z822" s="129">
        <v>0.35570000000000002</v>
      </c>
      <c r="AA822" s="129" t="s">
        <v>2017</v>
      </c>
      <c r="AB822" s="129">
        <v>1.52E-2</v>
      </c>
      <c r="AC822" s="129" t="s">
        <v>179</v>
      </c>
      <c r="AD822" s="129">
        <v>8.3999999999999995E-3</v>
      </c>
      <c r="AE822" s="129" t="s">
        <v>179</v>
      </c>
      <c r="AF822" s="129">
        <v>1.66E-2</v>
      </c>
      <c r="AG822" s="129">
        <v>0.12570000000000001</v>
      </c>
      <c r="AH822" s="129">
        <v>7.1999999999999998E-3</v>
      </c>
      <c r="AI822" s="129">
        <v>7.6078999999999999</v>
      </c>
      <c r="AJ822" s="129">
        <v>3.2300000000000002E-2</v>
      </c>
      <c r="AK822" s="129">
        <v>0.68730000000000002</v>
      </c>
      <c r="AL822" s="129">
        <v>8.3000000000000001E-3</v>
      </c>
      <c r="AM822" s="129" t="s">
        <v>578</v>
      </c>
      <c r="AN822" s="129">
        <v>8.2000000000000007E-3</v>
      </c>
      <c r="AO822" s="129" t="s">
        <v>556</v>
      </c>
      <c r="AP822" s="129">
        <v>4.3E-3</v>
      </c>
      <c r="AQ822" s="129">
        <v>0.10440000000000001</v>
      </c>
      <c r="AR822" s="129">
        <v>4.8999999999999998E-3</v>
      </c>
      <c r="AS822" s="129" t="s">
        <v>2881</v>
      </c>
      <c r="AT822" s="129">
        <v>2.4799999999999999E-2</v>
      </c>
      <c r="AU822" s="129" t="s">
        <v>650</v>
      </c>
      <c r="AV822" s="129">
        <v>3.5999999999999999E-3</v>
      </c>
      <c r="AW822" s="129">
        <v>1.37E-2</v>
      </c>
      <c r="AX822" s="129">
        <v>1.1999999999999999E-3</v>
      </c>
      <c r="AY822" s="129" t="s">
        <v>1085</v>
      </c>
      <c r="AZ822" s="129">
        <v>8.0000000000000004E-4</v>
      </c>
      <c r="BA822" s="129">
        <v>5.8999999999999999E-3</v>
      </c>
      <c r="BB822" s="129">
        <v>5.9999999999999995E-4</v>
      </c>
      <c r="BC822" s="129" t="s">
        <v>267</v>
      </c>
      <c r="BD822" s="129">
        <v>4.0000000000000002E-4</v>
      </c>
      <c r="BE822" s="129" t="s">
        <v>179</v>
      </c>
      <c r="BF822" s="129">
        <v>2.9999999999999997E-4</v>
      </c>
      <c r="BG822" s="129" t="s">
        <v>179</v>
      </c>
      <c r="BH822" s="129">
        <v>1E-4</v>
      </c>
      <c r="BI822" s="129" t="s">
        <v>179</v>
      </c>
      <c r="BJ822" s="129">
        <v>2.0000000000000001E-4</v>
      </c>
      <c r="BK822" s="129">
        <v>1.0999999999999999E-2</v>
      </c>
      <c r="BL822" s="129">
        <v>5.0000000000000001E-4</v>
      </c>
      <c r="BM822" s="129">
        <v>2.5999999999999999E-3</v>
      </c>
      <c r="BN822" s="129">
        <v>2.9999999999999997E-4</v>
      </c>
      <c r="BO822" s="129" t="s">
        <v>424</v>
      </c>
      <c r="BP822" s="129">
        <v>5.9999999999999995E-4</v>
      </c>
      <c r="BQ822" s="129" t="s">
        <v>179</v>
      </c>
      <c r="BR822" s="129">
        <v>2.9999999999999997E-4</v>
      </c>
      <c r="BS822" s="129" t="s">
        <v>179</v>
      </c>
      <c r="BT822" s="129">
        <v>4.0000000000000002E-4</v>
      </c>
      <c r="BU822" s="129" t="s">
        <v>179</v>
      </c>
      <c r="BV822" s="129">
        <v>6.9999999999999999E-4</v>
      </c>
      <c r="BW822" s="129" t="s">
        <v>245</v>
      </c>
      <c r="BX822" s="129">
        <v>8.9999999999999998E-4</v>
      </c>
      <c r="BY822" s="129" t="s">
        <v>18</v>
      </c>
      <c r="BZ822" s="129"/>
      <c r="CA822" s="129" t="s">
        <v>179</v>
      </c>
      <c r="CB822" s="129">
        <v>8.0000000000000004E-4</v>
      </c>
      <c r="CC822" s="129" t="s">
        <v>179</v>
      </c>
      <c r="CD822" s="129">
        <v>2.0999999999999999E-3</v>
      </c>
      <c r="CE822" s="129" t="s">
        <v>179</v>
      </c>
      <c r="CF822" s="129">
        <v>2.3E-3</v>
      </c>
      <c r="CG822" s="129" t="s">
        <v>216</v>
      </c>
      <c r="CH822" s="129">
        <v>1E-4</v>
      </c>
      <c r="CI822" s="129" t="s">
        <v>179</v>
      </c>
      <c r="CJ822" s="129">
        <v>7.4999999999999997E-3</v>
      </c>
      <c r="CK822" s="129" t="s">
        <v>179</v>
      </c>
      <c r="CL822" s="129">
        <v>1.11E-2</v>
      </c>
      <c r="CM822" s="129" t="s">
        <v>179</v>
      </c>
      <c r="CN822" s="129">
        <v>3.8999999999999998E-3</v>
      </c>
      <c r="CO822" s="129" t="s">
        <v>179</v>
      </c>
      <c r="CP822" s="129">
        <v>8.0000000000000004E-4</v>
      </c>
      <c r="CQ822" s="129" t="s">
        <v>179</v>
      </c>
      <c r="CR822" s="129">
        <v>3.2000000000000002E-3</v>
      </c>
      <c r="CS822" s="129" t="s">
        <v>179</v>
      </c>
      <c r="CT822" s="129">
        <v>1.8E-3</v>
      </c>
      <c r="CU822" s="129" t="s">
        <v>18</v>
      </c>
      <c r="CV822" s="129"/>
      <c r="CW822" s="129" t="s">
        <v>18</v>
      </c>
      <c r="CX822" s="129"/>
      <c r="CY822" s="129" t="s">
        <v>179</v>
      </c>
      <c r="CZ822" s="129">
        <v>5.9999999999999995E-4</v>
      </c>
      <c r="DA822" s="129" t="s">
        <v>179</v>
      </c>
      <c r="DB822" s="129">
        <v>5.9999999999999995E-4</v>
      </c>
      <c r="DC822" s="129" t="s">
        <v>179</v>
      </c>
      <c r="DD822" s="129">
        <v>5.9999999999999995E-4</v>
      </c>
      <c r="DE822" s="129" t="s">
        <v>179</v>
      </c>
      <c r="DF822" s="129">
        <v>5.9999999999999995E-4</v>
      </c>
      <c r="DG822" s="129" t="s">
        <v>179</v>
      </c>
      <c r="DH822" s="129">
        <v>4.0000000000000002E-4</v>
      </c>
      <c r="DI822" s="129" t="s">
        <v>179</v>
      </c>
      <c r="DJ822" s="129">
        <v>4.0000000000000002E-4</v>
      </c>
      <c r="DK822" s="129" t="s">
        <v>2882</v>
      </c>
      <c r="DL822" s="129" t="s">
        <v>59</v>
      </c>
      <c r="DM822" s="129"/>
      <c r="DN822" s="129"/>
      <c r="DO822" s="130" t="s">
        <v>18</v>
      </c>
      <c r="DS822" s="129">
        <v>29</v>
      </c>
      <c r="DT822" s="129" t="s">
        <v>5985</v>
      </c>
      <c r="DW822" t="s">
        <v>5604</v>
      </c>
    </row>
    <row r="823" spans="1:127">
      <c r="A823" s="127">
        <v>643</v>
      </c>
      <c r="B823" s="128">
        <v>44764.796527777777</v>
      </c>
      <c r="C823" s="129" t="s">
        <v>52</v>
      </c>
      <c r="D823" s="129">
        <v>0</v>
      </c>
      <c r="E823" s="129">
        <v>0</v>
      </c>
      <c r="F823" s="129">
        <v>0</v>
      </c>
      <c r="G823" s="129" t="s">
        <v>54</v>
      </c>
      <c r="H823" s="129" t="s">
        <v>55</v>
      </c>
      <c r="I823" s="129" t="s">
        <v>55</v>
      </c>
      <c r="J823" s="129" t="s">
        <v>55</v>
      </c>
      <c r="K823" s="129" t="s">
        <v>18</v>
      </c>
      <c r="L823" s="129">
        <v>90</v>
      </c>
      <c r="M823" s="129" t="s">
        <v>173</v>
      </c>
      <c r="N823" s="129">
        <v>0</v>
      </c>
      <c r="O823" s="129" t="s">
        <v>173</v>
      </c>
      <c r="P823" s="129">
        <v>0</v>
      </c>
      <c r="Q823" s="129" t="s">
        <v>173</v>
      </c>
      <c r="R823" s="129">
        <v>0</v>
      </c>
      <c r="S823" s="129">
        <v>2</v>
      </c>
      <c r="T823" s="129" t="s">
        <v>174</v>
      </c>
      <c r="U823" s="129">
        <v>4.8048999999999999</v>
      </c>
      <c r="V823" s="129">
        <v>0.67090000000000005</v>
      </c>
      <c r="W823" s="129" t="s">
        <v>2883</v>
      </c>
      <c r="X823" s="129">
        <v>0.32140000000000002</v>
      </c>
      <c r="Y823" s="129">
        <v>39.038800000000002</v>
      </c>
      <c r="Z823" s="129">
        <v>0.35730000000000001</v>
      </c>
      <c r="AA823" s="129" t="s">
        <v>846</v>
      </c>
      <c r="AB823" s="129">
        <v>1.4999999999999999E-2</v>
      </c>
      <c r="AC823" s="129" t="s">
        <v>179</v>
      </c>
      <c r="AD823" s="129">
        <v>8.3999999999999995E-3</v>
      </c>
      <c r="AE823" s="129" t="s">
        <v>179</v>
      </c>
      <c r="AF823" s="129">
        <v>1.6400000000000001E-2</v>
      </c>
      <c r="AG823" s="129">
        <v>0.18759999999999999</v>
      </c>
      <c r="AH823" s="129">
        <v>8.0999999999999996E-3</v>
      </c>
      <c r="AI823" s="129">
        <v>7.5633999999999997</v>
      </c>
      <c r="AJ823" s="129">
        <v>3.2300000000000002E-2</v>
      </c>
      <c r="AK823" s="129">
        <v>0.66459999999999997</v>
      </c>
      <c r="AL823" s="129">
        <v>8.0999999999999996E-3</v>
      </c>
      <c r="AM823" s="129" t="s">
        <v>1572</v>
      </c>
      <c r="AN823" s="129">
        <v>8.3000000000000001E-3</v>
      </c>
      <c r="AO823" s="129" t="s">
        <v>461</v>
      </c>
      <c r="AP823" s="129">
        <v>4.4000000000000003E-3</v>
      </c>
      <c r="AQ823" s="129">
        <v>0.10929999999999999</v>
      </c>
      <c r="AR823" s="129">
        <v>5.0000000000000001E-3</v>
      </c>
      <c r="AS823" s="129" t="s">
        <v>2884</v>
      </c>
      <c r="AT823" s="129">
        <v>2.63E-2</v>
      </c>
      <c r="AU823" s="129" t="s">
        <v>179</v>
      </c>
      <c r="AV823" s="129">
        <v>3.7000000000000002E-3</v>
      </c>
      <c r="AW823" s="129">
        <v>8.2000000000000007E-3</v>
      </c>
      <c r="AX823" s="129">
        <v>1E-3</v>
      </c>
      <c r="AY823" s="129" t="s">
        <v>208</v>
      </c>
      <c r="AZ823" s="129">
        <v>8.0000000000000004E-4</v>
      </c>
      <c r="BA823" s="129">
        <v>5.7000000000000002E-3</v>
      </c>
      <c r="BB823" s="129">
        <v>5.9999999999999995E-4</v>
      </c>
      <c r="BC823" s="129" t="s">
        <v>245</v>
      </c>
      <c r="BD823" s="129">
        <v>4.0000000000000002E-4</v>
      </c>
      <c r="BE823" s="129" t="s">
        <v>179</v>
      </c>
      <c r="BF823" s="129">
        <v>2.9999999999999997E-4</v>
      </c>
      <c r="BG823" s="129" t="s">
        <v>179</v>
      </c>
      <c r="BH823" s="129">
        <v>1E-4</v>
      </c>
      <c r="BI823" s="129" t="s">
        <v>516</v>
      </c>
      <c r="BJ823" s="129">
        <v>2.0000000000000001E-4</v>
      </c>
      <c r="BK823" s="129">
        <v>1.01E-2</v>
      </c>
      <c r="BL823" s="129">
        <v>5.0000000000000001E-4</v>
      </c>
      <c r="BM823" s="129">
        <v>2.8999999999999998E-3</v>
      </c>
      <c r="BN823" s="129">
        <v>2.9999999999999997E-4</v>
      </c>
      <c r="BO823" s="129" t="s">
        <v>424</v>
      </c>
      <c r="BP823" s="129">
        <v>5.9999999999999995E-4</v>
      </c>
      <c r="BQ823" s="129" t="s">
        <v>179</v>
      </c>
      <c r="BR823" s="129">
        <v>2.9999999999999997E-4</v>
      </c>
      <c r="BS823" s="129" t="s">
        <v>179</v>
      </c>
      <c r="BT823" s="129">
        <v>4.0000000000000002E-4</v>
      </c>
      <c r="BU823" s="129" t="s">
        <v>179</v>
      </c>
      <c r="BV823" s="129">
        <v>6.9999999999999999E-4</v>
      </c>
      <c r="BW823" s="129" t="s">
        <v>179</v>
      </c>
      <c r="BX823" s="129">
        <v>8.9999999999999998E-4</v>
      </c>
      <c r="BY823" s="129" t="s">
        <v>179</v>
      </c>
      <c r="BZ823" s="129">
        <v>1.1000000000000001E-3</v>
      </c>
      <c r="CA823" s="129" t="s">
        <v>179</v>
      </c>
      <c r="CB823" s="129">
        <v>8.0000000000000004E-4</v>
      </c>
      <c r="CC823" s="129" t="s">
        <v>179</v>
      </c>
      <c r="CD823" s="129">
        <v>2.0999999999999999E-3</v>
      </c>
      <c r="CE823" s="129" t="s">
        <v>179</v>
      </c>
      <c r="CF823" s="129">
        <v>2.3E-3</v>
      </c>
      <c r="CG823" s="129" t="s">
        <v>179</v>
      </c>
      <c r="CH823" s="129">
        <v>1E-4</v>
      </c>
      <c r="CI823" s="129" t="s">
        <v>179</v>
      </c>
      <c r="CJ823" s="129">
        <v>7.4000000000000003E-3</v>
      </c>
      <c r="CK823" s="129" t="s">
        <v>179</v>
      </c>
      <c r="CL823" s="129">
        <v>1.12E-2</v>
      </c>
      <c r="CM823" s="129" t="s">
        <v>179</v>
      </c>
      <c r="CN823" s="129">
        <v>4.1000000000000003E-3</v>
      </c>
      <c r="CO823" s="129" t="s">
        <v>179</v>
      </c>
      <c r="CP823" s="129">
        <v>8.0000000000000004E-4</v>
      </c>
      <c r="CQ823" s="129" t="s">
        <v>179</v>
      </c>
      <c r="CR823" s="129">
        <v>3.3E-3</v>
      </c>
      <c r="CS823" s="129" t="s">
        <v>179</v>
      </c>
      <c r="CT823" s="129">
        <v>1.9E-3</v>
      </c>
      <c r="CU823" s="129" t="s">
        <v>18</v>
      </c>
      <c r="CV823" s="129"/>
      <c r="CW823" s="129" t="s">
        <v>18</v>
      </c>
      <c r="CX823" s="129"/>
      <c r="CY823" s="129" t="s">
        <v>179</v>
      </c>
      <c r="CZ823" s="129">
        <v>5.0000000000000001E-4</v>
      </c>
      <c r="DA823" s="129" t="s">
        <v>179</v>
      </c>
      <c r="DB823" s="129">
        <v>5.9999999999999995E-4</v>
      </c>
      <c r="DC823" s="129" t="s">
        <v>179</v>
      </c>
      <c r="DD823" s="129">
        <v>5.9999999999999995E-4</v>
      </c>
      <c r="DE823" s="129" t="s">
        <v>179</v>
      </c>
      <c r="DF823" s="129">
        <v>5.9999999999999995E-4</v>
      </c>
      <c r="DG823" s="129" t="s">
        <v>179</v>
      </c>
      <c r="DH823" s="129">
        <v>4.0000000000000002E-4</v>
      </c>
      <c r="DI823" s="129" t="s">
        <v>179</v>
      </c>
      <c r="DJ823" s="129">
        <v>4.0000000000000002E-4</v>
      </c>
      <c r="DK823" s="129" t="s">
        <v>2882</v>
      </c>
      <c r="DL823" s="129" t="s">
        <v>59</v>
      </c>
      <c r="DM823" s="129"/>
      <c r="DN823" s="129"/>
      <c r="DO823" s="130" t="s">
        <v>18</v>
      </c>
      <c r="DS823" s="129">
        <v>46</v>
      </c>
      <c r="DT823" s="129" t="s">
        <v>2885</v>
      </c>
      <c r="DW823" t="s">
        <v>5605</v>
      </c>
    </row>
    <row r="824" spans="1:127">
      <c r="A824" s="127">
        <v>644</v>
      </c>
      <c r="B824" s="128">
        <v>44764.798611111109</v>
      </c>
      <c r="C824" s="129" t="s">
        <v>52</v>
      </c>
      <c r="D824" s="129">
        <v>0</v>
      </c>
      <c r="E824" s="129">
        <v>0</v>
      </c>
      <c r="F824" s="129">
        <v>0</v>
      </c>
      <c r="G824" s="129" t="s">
        <v>54</v>
      </c>
      <c r="H824" s="129" t="s">
        <v>55</v>
      </c>
      <c r="I824" s="129" t="s">
        <v>55</v>
      </c>
      <c r="J824" s="129" t="s">
        <v>55</v>
      </c>
      <c r="K824" s="129" t="s">
        <v>18</v>
      </c>
      <c r="L824" s="129">
        <v>90</v>
      </c>
      <c r="M824" s="129" t="s">
        <v>173</v>
      </c>
      <c r="N824" s="129">
        <v>0</v>
      </c>
      <c r="O824" s="129" t="s">
        <v>173</v>
      </c>
      <c r="P824" s="129">
        <v>0</v>
      </c>
      <c r="Q824" s="129" t="s">
        <v>173</v>
      </c>
      <c r="R824" s="129">
        <v>0</v>
      </c>
      <c r="S824" s="129">
        <v>2</v>
      </c>
      <c r="T824" s="129" t="s">
        <v>174</v>
      </c>
      <c r="U824" s="129">
        <v>4.6981999999999999</v>
      </c>
      <c r="V824" s="129">
        <v>0.67200000000000004</v>
      </c>
      <c r="W824" s="129" t="s">
        <v>2886</v>
      </c>
      <c r="X824" s="129">
        <v>0.32490000000000002</v>
      </c>
      <c r="Y824" s="129">
        <v>40.712499999999999</v>
      </c>
      <c r="Z824" s="129">
        <v>0.36509999999999998</v>
      </c>
      <c r="AA824" s="129" t="s">
        <v>2024</v>
      </c>
      <c r="AB824" s="129">
        <v>1.55E-2</v>
      </c>
      <c r="AC824" s="129" t="s">
        <v>415</v>
      </c>
      <c r="AD824" s="129">
        <v>1.1299999999999999E-2</v>
      </c>
      <c r="AE824" s="129" t="s">
        <v>179</v>
      </c>
      <c r="AF824" s="129">
        <v>1.6500000000000001E-2</v>
      </c>
      <c r="AG824" s="129">
        <v>6.9900000000000004E-2</v>
      </c>
      <c r="AH824" s="129">
        <v>6.4999999999999997E-3</v>
      </c>
      <c r="AI824" s="129">
        <v>7.7332999999999998</v>
      </c>
      <c r="AJ824" s="129">
        <v>3.2599999999999997E-2</v>
      </c>
      <c r="AK824" s="129">
        <v>0.67059999999999997</v>
      </c>
      <c r="AL824" s="129">
        <v>8.2000000000000007E-3</v>
      </c>
      <c r="AM824" s="129" t="s">
        <v>432</v>
      </c>
      <c r="AN824" s="129">
        <v>8.0000000000000002E-3</v>
      </c>
      <c r="AO824" s="129" t="s">
        <v>1092</v>
      </c>
      <c r="AP824" s="129">
        <v>4.4000000000000003E-3</v>
      </c>
      <c r="AQ824" s="129">
        <v>0.1042</v>
      </c>
      <c r="AR824" s="129">
        <v>4.8999999999999998E-3</v>
      </c>
      <c r="AS824" s="129" t="s">
        <v>2887</v>
      </c>
      <c r="AT824" s="129">
        <v>2.5600000000000001E-2</v>
      </c>
      <c r="AU824" s="129" t="s">
        <v>638</v>
      </c>
      <c r="AV824" s="129">
        <v>3.5999999999999999E-3</v>
      </c>
      <c r="AW824" s="129">
        <v>8.9999999999999993E-3</v>
      </c>
      <c r="AX824" s="129">
        <v>1E-3</v>
      </c>
      <c r="AY824" s="129" t="s">
        <v>213</v>
      </c>
      <c r="AZ824" s="129">
        <v>8.0000000000000004E-4</v>
      </c>
      <c r="BA824" s="129">
        <v>5.7999999999999996E-3</v>
      </c>
      <c r="BB824" s="129">
        <v>6.9999999999999999E-4</v>
      </c>
      <c r="BC824" s="129" t="s">
        <v>245</v>
      </c>
      <c r="BD824" s="129">
        <v>5.0000000000000001E-4</v>
      </c>
      <c r="BE824" s="129" t="s">
        <v>179</v>
      </c>
      <c r="BF824" s="129">
        <v>2.9999999999999997E-4</v>
      </c>
      <c r="BG824" s="129" t="s">
        <v>179</v>
      </c>
      <c r="BH824" s="129">
        <v>1E-4</v>
      </c>
      <c r="BI824" s="129" t="s">
        <v>179</v>
      </c>
      <c r="BJ824" s="129">
        <v>2.0000000000000001E-4</v>
      </c>
      <c r="BK824" s="129">
        <v>1.06E-2</v>
      </c>
      <c r="BL824" s="129">
        <v>5.0000000000000001E-4</v>
      </c>
      <c r="BM824" s="129">
        <v>2.5999999999999999E-3</v>
      </c>
      <c r="BN824" s="129">
        <v>2.9999999999999997E-4</v>
      </c>
      <c r="BO824" s="129" t="s">
        <v>287</v>
      </c>
      <c r="BP824" s="129">
        <v>5.0000000000000001E-4</v>
      </c>
      <c r="BQ824" s="129" t="s">
        <v>179</v>
      </c>
      <c r="BR824" s="129">
        <v>2.9999999999999997E-4</v>
      </c>
      <c r="BS824" s="129" t="s">
        <v>179</v>
      </c>
      <c r="BT824" s="129">
        <v>2.9999999999999997E-4</v>
      </c>
      <c r="BU824" s="129" t="s">
        <v>179</v>
      </c>
      <c r="BV824" s="129">
        <v>6.9999999999999999E-4</v>
      </c>
      <c r="BW824" s="129" t="s">
        <v>18</v>
      </c>
      <c r="BX824" s="129"/>
      <c r="BY824" s="129" t="s">
        <v>179</v>
      </c>
      <c r="BZ824" s="129">
        <v>1.1000000000000001E-3</v>
      </c>
      <c r="CA824" s="129" t="s">
        <v>179</v>
      </c>
      <c r="CB824" s="129">
        <v>8.0000000000000004E-4</v>
      </c>
      <c r="CC824" s="129" t="s">
        <v>179</v>
      </c>
      <c r="CD824" s="129">
        <v>2E-3</v>
      </c>
      <c r="CE824" s="129" t="s">
        <v>179</v>
      </c>
      <c r="CF824" s="129">
        <v>2.3E-3</v>
      </c>
      <c r="CG824" s="129" t="s">
        <v>216</v>
      </c>
      <c r="CH824" s="129">
        <v>1E-4</v>
      </c>
      <c r="CI824" s="129" t="s">
        <v>650</v>
      </c>
      <c r="CJ824" s="129">
        <v>6.8999999999999999E-3</v>
      </c>
      <c r="CK824" s="129" t="s">
        <v>179</v>
      </c>
      <c r="CL824" s="129">
        <v>1.09E-2</v>
      </c>
      <c r="CM824" s="129" t="s">
        <v>179</v>
      </c>
      <c r="CN824" s="129">
        <v>3.2000000000000002E-3</v>
      </c>
      <c r="CO824" s="129" t="s">
        <v>179</v>
      </c>
      <c r="CP824" s="129">
        <v>8.9999999999999998E-4</v>
      </c>
      <c r="CQ824" s="129" t="s">
        <v>179</v>
      </c>
      <c r="CR824" s="129">
        <v>3.3E-3</v>
      </c>
      <c r="CS824" s="129" t="s">
        <v>179</v>
      </c>
      <c r="CT824" s="129">
        <v>1.9E-3</v>
      </c>
      <c r="CU824" s="129" t="s">
        <v>18</v>
      </c>
      <c r="CV824" s="129"/>
      <c r="CW824" s="129" t="s">
        <v>179</v>
      </c>
      <c r="CX824" s="129">
        <v>5.9999999999999995E-4</v>
      </c>
      <c r="CY824" s="129" t="s">
        <v>179</v>
      </c>
      <c r="CZ824" s="129">
        <v>5.9999999999999995E-4</v>
      </c>
      <c r="DA824" s="129" t="s">
        <v>179</v>
      </c>
      <c r="DB824" s="129">
        <v>5.9999999999999995E-4</v>
      </c>
      <c r="DC824" s="129" t="s">
        <v>179</v>
      </c>
      <c r="DD824" s="129">
        <v>5.0000000000000001E-4</v>
      </c>
      <c r="DE824" s="129" t="s">
        <v>179</v>
      </c>
      <c r="DF824" s="129">
        <v>5.0000000000000001E-4</v>
      </c>
      <c r="DG824" s="129" t="s">
        <v>179</v>
      </c>
      <c r="DH824" s="129">
        <v>4.0000000000000002E-4</v>
      </c>
      <c r="DI824" s="129" t="s">
        <v>179</v>
      </c>
      <c r="DJ824" s="129">
        <v>2.9999999999999997E-4</v>
      </c>
      <c r="DK824" s="129" t="s">
        <v>2882</v>
      </c>
      <c r="DL824" s="129" t="s">
        <v>59</v>
      </c>
      <c r="DM824" s="129"/>
      <c r="DN824" s="129"/>
      <c r="DO824" s="130" t="s">
        <v>18</v>
      </c>
      <c r="DS824" s="129">
        <v>58</v>
      </c>
      <c r="DT824" s="129" t="s">
        <v>5980</v>
      </c>
      <c r="DW824" t="s">
        <v>5606</v>
      </c>
    </row>
    <row r="825" spans="1:127">
      <c r="A825" s="127">
        <v>645</v>
      </c>
      <c r="B825" s="128">
        <v>44764.800694444442</v>
      </c>
      <c r="C825" s="129" t="s">
        <v>52</v>
      </c>
      <c r="D825" s="129">
        <v>0</v>
      </c>
      <c r="E825" s="129">
        <v>0</v>
      </c>
      <c r="F825" s="129">
        <v>0</v>
      </c>
      <c r="G825" s="129" t="s">
        <v>54</v>
      </c>
      <c r="H825" s="129" t="s">
        <v>55</v>
      </c>
      <c r="I825" s="129" t="s">
        <v>55</v>
      </c>
      <c r="J825" s="129" t="s">
        <v>55</v>
      </c>
      <c r="K825" s="129" t="s">
        <v>18</v>
      </c>
      <c r="L825" s="129">
        <v>90</v>
      </c>
      <c r="M825" s="129" t="s">
        <v>173</v>
      </c>
      <c r="N825" s="129">
        <v>0</v>
      </c>
      <c r="O825" s="129" t="s">
        <v>173</v>
      </c>
      <c r="P825" s="129">
        <v>0</v>
      </c>
      <c r="Q825" s="129" t="s">
        <v>173</v>
      </c>
      <c r="R825" s="129">
        <v>0</v>
      </c>
      <c r="S825" s="129">
        <v>2</v>
      </c>
      <c r="T825" s="129" t="s">
        <v>174</v>
      </c>
      <c r="U825" s="129">
        <v>2.7972999999999999</v>
      </c>
      <c r="V825" s="129">
        <v>0.64929999999999999</v>
      </c>
      <c r="W825" s="129" t="s">
        <v>2888</v>
      </c>
      <c r="X825" s="129">
        <v>0.32979999999999998</v>
      </c>
      <c r="Y825" s="129">
        <v>39.115600000000001</v>
      </c>
      <c r="Z825" s="129">
        <v>0.35970000000000002</v>
      </c>
      <c r="AA825" s="129" t="s">
        <v>2889</v>
      </c>
      <c r="AB825" s="129">
        <v>1.5800000000000002E-2</v>
      </c>
      <c r="AC825" s="129" t="s">
        <v>179</v>
      </c>
      <c r="AD825" s="129">
        <v>9.2999999999999992E-3</v>
      </c>
      <c r="AE825" s="129" t="s">
        <v>179</v>
      </c>
      <c r="AF825" s="129">
        <v>1.7899999999999999E-2</v>
      </c>
      <c r="AG825" s="129">
        <v>0.20610000000000001</v>
      </c>
      <c r="AH825" s="129">
        <v>8.3999999999999995E-3</v>
      </c>
      <c r="AI825" s="129">
        <v>8.1354000000000006</v>
      </c>
      <c r="AJ825" s="129">
        <v>3.39E-2</v>
      </c>
      <c r="AK825" s="129">
        <v>0.74460000000000004</v>
      </c>
      <c r="AL825" s="129">
        <v>8.6E-3</v>
      </c>
      <c r="AM825" s="129" t="s">
        <v>1759</v>
      </c>
      <c r="AN825" s="129">
        <v>8.3999999999999995E-3</v>
      </c>
      <c r="AO825" s="129" t="s">
        <v>623</v>
      </c>
      <c r="AP825" s="129">
        <v>4.5999999999999999E-3</v>
      </c>
      <c r="AQ825" s="129">
        <v>0.1084</v>
      </c>
      <c r="AR825" s="129">
        <v>5.0000000000000001E-3</v>
      </c>
      <c r="AS825" s="129" t="s">
        <v>2890</v>
      </c>
      <c r="AT825" s="129">
        <v>2.81E-2</v>
      </c>
      <c r="AU825" s="129" t="s">
        <v>230</v>
      </c>
      <c r="AV825" s="129">
        <v>4.0000000000000001E-3</v>
      </c>
      <c r="AW825" s="129">
        <v>9.2999999999999992E-3</v>
      </c>
      <c r="AX825" s="129">
        <v>1.1000000000000001E-3</v>
      </c>
      <c r="AY825" s="129" t="s">
        <v>650</v>
      </c>
      <c r="AZ825" s="129">
        <v>8.0000000000000004E-4</v>
      </c>
      <c r="BA825" s="129">
        <v>6.8999999999999999E-3</v>
      </c>
      <c r="BB825" s="129">
        <v>6.9999999999999999E-4</v>
      </c>
      <c r="BC825" s="129" t="s">
        <v>304</v>
      </c>
      <c r="BD825" s="129">
        <v>5.0000000000000001E-4</v>
      </c>
      <c r="BE825" s="129" t="s">
        <v>286</v>
      </c>
      <c r="BF825" s="129">
        <v>2.9999999999999997E-4</v>
      </c>
      <c r="BG825" s="129" t="s">
        <v>179</v>
      </c>
      <c r="BH825" s="129">
        <v>1E-4</v>
      </c>
      <c r="BI825" s="129" t="s">
        <v>286</v>
      </c>
      <c r="BJ825" s="129">
        <v>2.0000000000000001E-4</v>
      </c>
      <c r="BK825" s="129">
        <v>1.09E-2</v>
      </c>
      <c r="BL825" s="129">
        <v>5.0000000000000001E-4</v>
      </c>
      <c r="BM825" s="129">
        <v>2.5999999999999999E-3</v>
      </c>
      <c r="BN825" s="129">
        <v>2.9999999999999997E-4</v>
      </c>
      <c r="BO825" s="129" t="s">
        <v>312</v>
      </c>
      <c r="BP825" s="129">
        <v>5.9999999999999995E-4</v>
      </c>
      <c r="BQ825" s="129" t="s">
        <v>179</v>
      </c>
      <c r="BR825" s="129">
        <v>2.9999999999999997E-4</v>
      </c>
      <c r="BS825" s="129" t="s">
        <v>179</v>
      </c>
      <c r="BT825" s="129">
        <v>4.0000000000000002E-4</v>
      </c>
      <c r="BU825" s="129" t="s">
        <v>179</v>
      </c>
      <c r="BV825" s="129">
        <v>6.9999999999999999E-4</v>
      </c>
      <c r="BW825" s="129" t="s">
        <v>18</v>
      </c>
      <c r="BX825" s="129"/>
      <c r="BY825" s="129" t="s">
        <v>18</v>
      </c>
      <c r="BZ825" s="129"/>
      <c r="CA825" s="129" t="s">
        <v>179</v>
      </c>
      <c r="CB825" s="129">
        <v>8.0000000000000004E-4</v>
      </c>
      <c r="CC825" s="129" t="s">
        <v>179</v>
      </c>
      <c r="CD825" s="129">
        <v>2.0999999999999999E-3</v>
      </c>
      <c r="CE825" s="129" t="s">
        <v>179</v>
      </c>
      <c r="CF825" s="129">
        <v>2.3E-3</v>
      </c>
      <c r="CG825" s="129" t="s">
        <v>216</v>
      </c>
      <c r="CH825" s="129">
        <v>1E-4</v>
      </c>
      <c r="CI825" s="129" t="s">
        <v>179</v>
      </c>
      <c r="CJ825" s="129">
        <v>7.0000000000000001E-3</v>
      </c>
      <c r="CK825" s="129" t="s">
        <v>179</v>
      </c>
      <c r="CL825" s="129">
        <v>1.12E-2</v>
      </c>
      <c r="CM825" s="129" t="s">
        <v>179</v>
      </c>
      <c r="CN825" s="129">
        <v>4.1999999999999997E-3</v>
      </c>
      <c r="CO825" s="129" t="s">
        <v>179</v>
      </c>
      <c r="CP825" s="129">
        <v>8.9999999999999998E-4</v>
      </c>
      <c r="CQ825" s="129" t="s">
        <v>179</v>
      </c>
      <c r="CR825" s="129">
        <v>3.3E-3</v>
      </c>
      <c r="CS825" s="129" t="s">
        <v>179</v>
      </c>
      <c r="CT825" s="129">
        <v>2E-3</v>
      </c>
      <c r="CU825" s="129" t="s">
        <v>179</v>
      </c>
      <c r="CV825" s="129">
        <v>8.0000000000000004E-4</v>
      </c>
      <c r="CW825" s="129" t="s">
        <v>179</v>
      </c>
      <c r="CX825" s="129">
        <v>5.9999999999999995E-4</v>
      </c>
      <c r="CY825" s="129" t="s">
        <v>179</v>
      </c>
      <c r="CZ825" s="129">
        <v>5.9999999999999995E-4</v>
      </c>
      <c r="DA825" s="129" t="s">
        <v>179</v>
      </c>
      <c r="DB825" s="129">
        <v>5.9999999999999995E-4</v>
      </c>
      <c r="DC825" s="129" t="s">
        <v>179</v>
      </c>
      <c r="DD825" s="129">
        <v>5.9999999999999995E-4</v>
      </c>
      <c r="DE825" s="129" t="s">
        <v>179</v>
      </c>
      <c r="DF825" s="129">
        <v>5.9999999999999995E-4</v>
      </c>
      <c r="DG825" s="129" t="s">
        <v>179</v>
      </c>
      <c r="DH825" s="129">
        <v>4.0000000000000002E-4</v>
      </c>
      <c r="DI825" s="129" t="s">
        <v>179</v>
      </c>
      <c r="DJ825" s="129">
        <v>4.0000000000000002E-4</v>
      </c>
      <c r="DK825" s="129" t="s">
        <v>2882</v>
      </c>
      <c r="DL825" s="129" t="s">
        <v>59</v>
      </c>
      <c r="DM825" s="129"/>
      <c r="DN825" s="129"/>
      <c r="DO825" s="130" t="s">
        <v>18</v>
      </c>
      <c r="DS825" s="129">
        <v>97</v>
      </c>
      <c r="DT825" s="129" t="s">
        <v>901</v>
      </c>
      <c r="DW825" t="s">
        <v>5607</v>
      </c>
    </row>
    <row r="826" spans="1:127">
      <c r="A826" s="127">
        <v>646</v>
      </c>
      <c r="B826" s="128">
        <v>44764.802777777775</v>
      </c>
      <c r="C826" s="129" t="s">
        <v>52</v>
      </c>
      <c r="D826" s="129">
        <v>0</v>
      </c>
      <c r="E826" s="129">
        <v>0</v>
      </c>
      <c r="F826" s="129">
        <v>0</v>
      </c>
      <c r="G826" s="129" t="s">
        <v>54</v>
      </c>
      <c r="H826" s="129" t="s">
        <v>55</v>
      </c>
      <c r="I826" s="129" t="s">
        <v>55</v>
      </c>
      <c r="J826" s="129" t="s">
        <v>55</v>
      </c>
      <c r="K826" s="129" t="s">
        <v>18</v>
      </c>
      <c r="L826" s="129">
        <v>90</v>
      </c>
      <c r="M826" s="129" t="s">
        <v>173</v>
      </c>
      <c r="N826" s="129">
        <v>0</v>
      </c>
      <c r="O826" s="129" t="s">
        <v>173</v>
      </c>
      <c r="P826" s="129">
        <v>0</v>
      </c>
      <c r="Q826" s="129" t="s">
        <v>173</v>
      </c>
      <c r="R826" s="129">
        <v>0</v>
      </c>
      <c r="S826" s="129">
        <v>2</v>
      </c>
      <c r="T826" s="129" t="s">
        <v>174</v>
      </c>
      <c r="U826" s="129">
        <v>5.0247999999999999</v>
      </c>
      <c r="V826" s="129">
        <v>0.66720000000000002</v>
      </c>
      <c r="W826" s="129" t="s">
        <v>2891</v>
      </c>
      <c r="X826" s="129">
        <v>0.30599999999999999</v>
      </c>
      <c r="Y826" s="129">
        <v>38.936199999999999</v>
      </c>
      <c r="Z826" s="129">
        <v>0.35499999999999998</v>
      </c>
      <c r="AA826" s="129" t="s">
        <v>437</v>
      </c>
      <c r="AB826" s="129">
        <v>1.4800000000000001E-2</v>
      </c>
      <c r="AC826" s="129" t="s">
        <v>179</v>
      </c>
      <c r="AD826" s="129">
        <v>8.6E-3</v>
      </c>
      <c r="AE826" s="129" t="s">
        <v>179</v>
      </c>
      <c r="AF826" s="129">
        <v>1.66E-2</v>
      </c>
      <c r="AG826" s="129">
        <v>0.15340000000000001</v>
      </c>
      <c r="AH826" s="129">
        <v>7.6E-3</v>
      </c>
      <c r="AI826" s="129">
        <v>7.1436999999999999</v>
      </c>
      <c r="AJ826" s="129">
        <v>3.1300000000000001E-2</v>
      </c>
      <c r="AK826" s="129">
        <v>0.67269999999999996</v>
      </c>
      <c r="AL826" s="129">
        <v>8.0999999999999996E-3</v>
      </c>
      <c r="AM826" s="129" t="s">
        <v>1123</v>
      </c>
      <c r="AN826" s="129">
        <v>8.0000000000000002E-3</v>
      </c>
      <c r="AO826" s="129" t="s">
        <v>1397</v>
      </c>
      <c r="AP826" s="129">
        <v>4.3E-3</v>
      </c>
      <c r="AQ826" s="129">
        <v>0.1021</v>
      </c>
      <c r="AR826" s="129">
        <v>4.7999999999999996E-3</v>
      </c>
      <c r="AS826" s="129" t="s">
        <v>2892</v>
      </c>
      <c r="AT826" s="129">
        <v>2.52E-2</v>
      </c>
      <c r="AU826" s="129" t="s">
        <v>243</v>
      </c>
      <c r="AV826" s="129">
        <v>3.5999999999999999E-3</v>
      </c>
      <c r="AW826" s="129">
        <v>1.61E-2</v>
      </c>
      <c r="AX826" s="129">
        <v>1.2999999999999999E-3</v>
      </c>
      <c r="AY826" s="129" t="s">
        <v>317</v>
      </c>
      <c r="AZ826" s="129">
        <v>8.0000000000000004E-4</v>
      </c>
      <c r="BA826" s="129">
        <v>5.4000000000000003E-3</v>
      </c>
      <c r="BB826" s="129">
        <v>5.9999999999999995E-4</v>
      </c>
      <c r="BC826" s="129" t="s">
        <v>245</v>
      </c>
      <c r="BD826" s="129">
        <v>5.0000000000000001E-4</v>
      </c>
      <c r="BE826" s="129" t="s">
        <v>179</v>
      </c>
      <c r="BF826" s="129">
        <v>2.9999999999999997E-4</v>
      </c>
      <c r="BG826" s="129" t="s">
        <v>179</v>
      </c>
      <c r="BH826" s="129">
        <v>1E-4</v>
      </c>
      <c r="BI826" s="129" t="s">
        <v>318</v>
      </c>
      <c r="BJ826" s="129">
        <v>2.0000000000000001E-4</v>
      </c>
      <c r="BK826" s="129">
        <v>1.04E-2</v>
      </c>
      <c r="BL826" s="129">
        <v>5.0000000000000001E-4</v>
      </c>
      <c r="BM826" s="129">
        <v>3.0000000000000001E-3</v>
      </c>
      <c r="BN826" s="129">
        <v>2.9999999999999997E-4</v>
      </c>
      <c r="BO826" s="129" t="s">
        <v>424</v>
      </c>
      <c r="BP826" s="129">
        <v>5.9999999999999995E-4</v>
      </c>
      <c r="BQ826" s="129" t="s">
        <v>179</v>
      </c>
      <c r="BR826" s="129">
        <v>2.9999999999999997E-4</v>
      </c>
      <c r="BS826" s="129" t="s">
        <v>179</v>
      </c>
      <c r="BT826" s="129">
        <v>4.0000000000000002E-4</v>
      </c>
      <c r="BU826" s="129" t="s">
        <v>179</v>
      </c>
      <c r="BV826" s="129">
        <v>6.9999999999999999E-4</v>
      </c>
      <c r="BW826" s="129" t="s">
        <v>18</v>
      </c>
      <c r="BX826" s="129"/>
      <c r="BY826" s="129" t="s">
        <v>179</v>
      </c>
      <c r="BZ826" s="129">
        <v>1.1000000000000001E-3</v>
      </c>
      <c r="CA826" s="129" t="s">
        <v>179</v>
      </c>
      <c r="CB826" s="129">
        <v>8.0000000000000004E-4</v>
      </c>
      <c r="CC826" s="129" t="s">
        <v>179</v>
      </c>
      <c r="CD826" s="129">
        <v>2.0999999999999999E-3</v>
      </c>
      <c r="CE826" s="129" t="s">
        <v>179</v>
      </c>
      <c r="CF826" s="129">
        <v>2.3E-3</v>
      </c>
      <c r="CG826" s="129" t="s">
        <v>179</v>
      </c>
      <c r="CH826" s="129">
        <v>1E-4</v>
      </c>
      <c r="CI826" s="129" t="s">
        <v>179</v>
      </c>
      <c r="CJ826" s="129">
        <v>7.4999999999999997E-3</v>
      </c>
      <c r="CK826" s="129" t="s">
        <v>179</v>
      </c>
      <c r="CL826" s="129">
        <v>1.0999999999999999E-2</v>
      </c>
      <c r="CM826" s="129" t="s">
        <v>179</v>
      </c>
      <c r="CN826" s="129">
        <v>3.8999999999999998E-3</v>
      </c>
      <c r="CO826" s="129" t="s">
        <v>179</v>
      </c>
      <c r="CP826" s="129">
        <v>8.9999999999999998E-4</v>
      </c>
      <c r="CQ826" s="129" t="s">
        <v>179</v>
      </c>
      <c r="CR826" s="129">
        <v>3.2000000000000002E-3</v>
      </c>
      <c r="CS826" s="129" t="s">
        <v>179</v>
      </c>
      <c r="CT826" s="129">
        <v>1.9E-3</v>
      </c>
      <c r="CU826" s="129" t="s">
        <v>179</v>
      </c>
      <c r="CV826" s="129">
        <v>8.0000000000000004E-4</v>
      </c>
      <c r="CW826" s="129" t="s">
        <v>18</v>
      </c>
      <c r="CX826" s="129"/>
      <c r="CY826" s="129" t="s">
        <v>179</v>
      </c>
      <c r="CZ826" s="129">
        <v>5.0000000000000001E-4</v>
      </c>
      <c r="DA826" s="129" t="s">
        <v>179</v>
      </c>
      <c r="DB826" s="129">
        <v>5.9999999999999995E-4</v>
      </c>
      <c r="DC826" s="129" t="s">
        <v>179</v>
      </c>
      <c r="DD826" s="129">
        <v>5.0000000000000001E-4</v>
      </c>
      <c r="DE826" s="129" t="s">
        <v>179</v>
      </c>
      <c r="DF826" s="129">
        <v>5.9999999999999995E-4</v>
      </c>
      <c r="DG826" s="129" t="s">
        <v>179</v>
      </c>
      <c r="DH826" s="129">
        <v>4.0000000000000002E-4</v>
      </c>
      <c r="DI826" s="129" t="s">
        <v>179</v>
      </c>
      <c r="DJ826" s="129">
        <v>4.0000000000000002E-4</v>
      </c>
      <c r="DK826" s="129" t="s">
        <v>2882</v>
      </c>
      <c r="DL826" s="129" t="s">
        <v>59</v>
      </c>
      <c r="DM826" s="129"/>
      <c r="DN826" s="129"/>
      <c r="DO826" s="130" t="s">
        <v>18</v>
      </c>
      <c r="DS826" s="129">
        <v>129</v>
      </c>
      <c r="DT826" s="129" t="s">
        <v>2893</v>
      </c>
      <c r="DW826" t="s">
        <v>5608</v>
      </c>
    </row>
    <row r="827" spans="1:127">
      <c r="A827" s="127">
        <v>647</v>
      </c>
      <c r="B827" s="128">
        <v>44764.81527777778</v>
      </c>
      <c r="C827" s="129" t="s">
        <v>52</v>
      </c>
      <c r="D827" s="129">
        <v>0</v>
      </c>
      <c r="E827" s="129">
        <v>0</v>
      </c>
      <c r="F827" s="129">
        <v>0</v>
      </c>
      <c r="G827" s="129" t="s">
        <v>54</v>
      </c>
      <c r="H827" s="129" t="s">
        <v>55</v>
      </c>
      <c r="I827" s="129" t="s">
        <v>55</v>
      </c>
      <c r="J827" s="129" t="s">
        <v>55</v>
      </c>
      <c r="K827" s="129" t="s">
        <v>18</v>
      </c>
      <c r="L827" s="129">
        <v>90</v>
      </c>
      <c r="M827" s="129" t="s">
        <v>173</v>
      </c>
      <c r="N827" s="129">
        <v>0</v>
      </c>
      <c r="O827" s="129" t="s">
        <v>173</v>
      </c>
      <c r="P827" s="129">
        <v>0</v>
      </c>
      <c r="Q827" s="129" t="s">
        <v>173</v>
      </c>
      <c r="R827" s="129">
        <v>0</v>
      </c>
      <c r="S827" s="129">
        <v>2</v>
      </c>
      <c r="T827" s="129" t="s">
        <v>174</v>
      </c>
      <c r="U827" s="129">
        <v>5.2251000000000003</v>
      </c>
      <c r="V827" s="129">
        <v>0.69210000000000005</v>
      </c>
      <c r="W827" s="129" t="s">
        <v>2894</v>
      </c>
      <c r="X827" s="129">
        <v>0.32769999999999999</v>
      </c>
      <c r="Y827" s="129">
        <v>41.363399999999999</v>
      </c>
      <c r="Z827" s="129">
        <v>0.36880000000000002</v>
      </c>
      <c r="AA827" s="129" t="s">
        <v>556</v>
      </c>
      <c r="AB827" s="129">
        <v>1.5299999999999999E-2</v>
      </c>
      <c r="AC827" s="129" t="s">
        <v>2781</v>
      </c>
      <c r="AD827" s="129">
        <v>1.04E-2</v>
      </c>
      <c r="AE827" s="129" t="s">
        <v>179</v>
      </c>
      <c r="AF827" s="129">
        <v>1.6500000000000001E-2</v>
      </c>
      <c r="AG827" s="129">
        <v>7.1499999999999994E-2</v>
      </c>
      <c r="AH827" s="129">
        <v>6.6E-3</v>
      </c>
      <c r="AI827" s="129">
        <v>7.6181999999999999</v>
      </c>
      <c r="AJ827" s="129">
        <v>3.2399999999999998E-2</v>
      </c>
      <c r="AK827" s="129">
        <v>0.68</v>
      </c>
      <c r="AL827" s="129">
        <v>8.2000000000000007E-3</v>
      </c>
      <c r="AM827" s="129" t="s">
        <v>1337</v>
      </c>
      <c r="AN827" s="129">
        <v>8.2000000000000007E-3</v>
      </c>
      <c r="AO827" s="129" t="s">
        <v>1033</v>
      </c>
      <c r="AP827" s="129">
        <v>4.4999999999999997E-3</v>
      </c>
      <c r="AQ827" s="129">
        <v>0.1071</v>
      </c>
      <c r="AR827" s="129">
        <v>4.8999999999999998E-3</v>
      </c>
      <c r="AS827" s="129" t="s">
        <v>2895</v>
      </c>
      <c r="AT827" s="129">
        <v>2.58E-2</v>
      </c>
      <c r="AU827" s="129" t="s">
        <v>464</v>
      </c>
      <c r="AV827" s="129">
        <v>3.7000000000000002E-3</v>
      </c>
      <c r="AW827" s="129">
        <v>8.8000000000000005E-3</v>
      </c>
      <c r="AX827" s="129">
        <v>1E-3</v>
      </c>
      <c r="AY827" s="129" t="s">
        <v>213</v>
      </c>
      <c r="AZ827" s="129">
        <v>8.0000000000000004E-4</v>
      </c>
      <c r="BA827" s="129">
        <v>6.4000000000000003E-3</v>
      </c>
      <c r="BB827" s="129">
        <v>6.9999999999999999E-4</v>
      </c>
      <c r="BC827" s="129" t="s">
        <v>304</v>
      </c>
      <c r="BD827" s="129">
        <v>5.0000000000000001E-4</v>
      </c>
      <c r="BE827" s="129" t="s">
        <v>179</v>
      </c>
      <c r="BF827" s="129">
        <v>2.9999999999999997E-4</v>
      </c>
      <c r="BG827" s="129" t="s">
        <v>179</v>
      </c>
      <c r="BH827" s="129">
        <v>1E-4</v>
      </c>
      <c r="BI827" s="129" t="s">
        <v>179</v>
      </c>
      <c r="BJ827" s="129">
        <v>2.0000000000000001E-4</v>
      </c>
      <c r="BK827" s="129">
        <v>1.0200000000000001E-2</v>
      </c>
      <c r="BL827" s="129">
        <v>5.0000000000000001E-4</v>
      </c>
      <c r="BM827" s="129">
        <v>2.7000000000000001E-3</v>
      </c>
      <c r="BN827" s="129">
        <v>2.9999999999999997E-4</v>
      </c>
      <c r="BO827" s="129" t="s">
        <v>243</v>
      </c>
      <c r="BP827" s="129">
        <v>5.0000000000000001E-4</v>
      </c>
      <c r="BQ827" s="129" t="s">
        <v>179</v>
      </c>
      <c r="BR827" s="129">
        <v>2.9999999999999997E-4</v>
      </c>
      <c r="BS827" s="129" t="s">
        <v>179</v>
      </c>
      <c r="BT827" s="129">
        <v>2.9999999999999997E-4</v>
      </c>
      <c r="BU827" s="129" t="s">
        <v>179</v>
      </c>
      <c r="BV827" s="129">
        <v>6.9999999999999999E-4</v>
      </c>
      <c r="BW827" s="129" t="s">
        <v>18</v>
      </c>
      <c r="BX827" s="129"/>
      <c r="BY827" s="129" t="s">
        <v>179</v>
      </c>
      <c r="BZ827" s="129">
        <v>1.1000000000000001E-3</v>
      </c>
      <c r="CA827" s="129" t="s">
        <v>179</v>
      </c>
      <c r="CB827" s="129">
        <v>8.0000000000000004E-4</v>
      </c>
      <c r="CC827" s="129" t="s">
        <v>348</v>
      </c>
      <c r="CD827" s="129">
        <v>2E-3</v>
      </c>
      <c r="CE827" s="129" t="s">
        <v>639</v>
      </c>
      <c r="CF827" s="129">
        <v>2.3E-3</v>
      </c>
      <c r="CG827" s="129" t="s">
        <v>179</v>
      </c>
      <c r="CH827" s="129">
        <v>1E-4</v>
      </c>
      <c r="CI827" s="129" t="s">
        <v>179</v>
      </c>
      <c r="CJ827" s="129">
        <v>7.1000000000000004E-3</v>
      </c>
      <c r="CK827" s="129" t="s">
        <v>179</v>
      </c>
      <c r="CL827" s="129">
        <v>1.0999999999999999E-2</v>
      </c>
      <c r="CM827" s="129" t="s">
        <v>412</v>
      </c>
      <c r="CN827" s="129">
        <v>2.8999999999999998E-3</v>
      </c>
      <c r="CO827" s="129" t="s">
        <v>179</v>
      </c>
      <c r="CP827" s="129">
        <v>8.9999999999999998E-4</v>
      </c>
      <c r="CQ827" s="129" t="s">
        <v>179</v>
      </c>
      <c r="CR827" s="129">
        <v>3.3999999999999998E-3</v>
      </c>
      <c r="CS827" s="129" t="s">
        <v>179</v>
      </c>
      <c r="CT827" s="129">
        <v>1.9E-3</v>
      </c>
      <c r="CU827" s="129" t="s">
        <v>179</v>
      </c>
      <c r="CV827" s="129">
        <v>8.0000000000000004E-4</v>
      </c>
      <c r="CW827" s="129" t="s">
        <v>18</v>
      </c>
      <c r="CX827" s="129"/>
      <c r="CY827" s="129" t="s">
        <v>179</v>
      </c>
      <c r="CZ827" s="129">
        <v>5.9999999999999995E-4</v>
      </c>
      <c r="DA827" s="129" t="s">
        <v>179</v>
      </c>
      <c r="DB827" s="129">
        <v>5.9999999999999995E-4</v>
      </c>
      <c r="DC827" s="129" t="s">
        <v>179</v>
      </c>
      <c r="DD827" s="129">
        <v>5.9999999999999995E-4</v>
      </c>
      <c r="DE827" s="129" t="s">
        <v>179</v>
      </c>
      <c r="DF827" s="129">
        <v>5.9999999999999995E-4</v>
      </c>
      <c r="DG827" s="129" t="s">
        <v>179</v>
      </c>
      <c r="DH827" s="129">
        <v>4.0000000000000002E-4</v>
      </c>
      <c r="DI827" s="129" t="s">
        <v>179</v>
      </c>
      <c r="DJ827" s="129">
        <v>2.9999999999999997E-4</v>
      </c>
      <c r="DK827" s="129" t="s">
        <v>2896</v>
      </c>
      <c r="DL827" s="129" t="s">
        <v>59</v>
      </c>
      <c r="DM827" s="129"/>
      <c r="DN827" s="129"/>
      <c r="DO827" s="130" t="s">
        <v>18</v>
      </c>
      <c r="DS827" s="129">
        <v>20</v>
      </c>
      <c r="DT827" s="129" t="s">
        <v>5984</v>
      </c>
      <c r="DW827" t="s">
        <v>5609</v>
      </c>
    </row>
    <row r="828" spans="1:127">
      <c r="A828" s="127">
        <v>648</v>
      </c>
      <c r="B828" s="131">
        <v>44764.838194444441</v>
      </c>
      <c r="C828" s="129" t="s">
        <v>52</v>
      </c>
      <c r="D828" s="129">
        <v>0</v>
      </c>
      <c r="E828" s="129">
        <v>0</v>
      </c>
      <c r="F828" s="129">
        <v>0</v>
      </c>
      <c r="G828" s="129" t="s">
        <v>54</v>
      </c>
      <c r="H828" s="129" t="s">
        <v>55</v>
      </c>
      <c r="I828" s="129" t="s">
        <v>55</v>
      </c>
      <c r="J828" s="129" t="s">
        <v>55</v>
      </c>
      <c r="K828" s="129" t="s">
        <v>18</v>
      </c>
      <c r="L828" s="129">
        <v>90</v>
      </c>
      <c r="M828" s="129" t="s">
        <v>173</v>
      </c>
      <c r="N828" s="129">
        <v>0</v>
      </c>
      <c r="O828" s="129" t="s">
        <v>173</v>
      </c>
      <c r="P828" s="129">
        <v>0</v>
      </c>
      <c r="Q828" s="129" t="s">
        <v>173</v>
      </c>
      <c r="R828" s="129">
        <v>0</v>
      </c>
      <c r="S828" s="129">
        <v>2</v>
      </c>
      <c r="T828" s="129" t="s">
        <v>174</v>
      </c>
      <c r="U828" s="129">
        <v>4.4364999999999997</v>
      </c>
      <c r="V828" s="129">
        <v>0.67930000000000001</v>
      </c>
      <c r="W828" s="129" t="s">
        <v>2897</v>
      </c>
      <c r="X828" s="129">
        <v>0.32679999999999998</v>
      </c>
      <c r="Y828" s="129">
        <v>40.622500000000002</v>
      </c>
      <c r="Z828" s="129">
        <v>0.36459999999999998</v>
      </c>
      <c r="AA828" s="129" t="s">
        <v>1397</v>
      </c>
      <c r="AB828" s="129">
        <v>1.52E-2</v>
      </c>
      <c r="AC828" s="129" t="s">
        <v>179</v>
      </c>
      <c r="AD828" s="129">
        <v>8.6E-3</v>
      </c>
      <c r="AE828" s="129" t="s">
        <v>179</v>
      </c>
      <c r="AF828" s="129">
        <v>1.6400000000000001E-2</v>
      </c>
      <c r="AG828" s="129">
        <v>0.13789999999999999</v>
      </c>
      <c r="AH828" s="129">
        <v>7.4999999999999997E-3</v>
      </c>
      <c r="AI828" s="129">
        <v>7.7286999999999999</v>
      </c>
      <c r="AJ828" s="129">
        <v>3.2599999999999997E-2</v>
      </c>
      <c r="AK828" s="129">
        <v>0.70279999999999998</v>
      </c>
      <c r="AL828" s="129">
        <v>8.3000000000000001E-3</v>
      </c>
      <c r="AM828" s="129" t="s">
        <v>842</v>
      </c>
      <c r="AN828" s="129">
        <v>8.5000000000000006E-3</v>
      </c>
      <c r="AO828" s="129" t="s">
        <v>275</v>
      </c>
      <c r="AP828" s="129">
        <v>4.4999999999999997E-3</v>
      </c>
      <c r="AQ828" s="129">
        <v>0.1033</v>
      </c>
      <c r="AR828" s="129">
        <v>4.8999999999999998E-3</v>
      </c>
      <c r="AS828" s="129" t="s">
        <v>2898</v>
      </c>
      <c r="AT828" s="129">
        <v>2.5399999999999999E-2</v>
      </c>
      <c r="AU828" s="129" t="s">
        <v>431</v>
      </c>
      <c r="AV828" s="129">
        <v>3.5999999999999999E-3</v>
      </c>
      <c r="AW828" s="129">
        <v>1.24E-2</v>
      </c>
      <c r="AX828" s="129">
        <v>1.1999999999999999E-3</v>
      </c>
      <c r="AY828" s="129" t="s">
        <v>650</v>
      </c>
      <c r="AZ828" s="129">
        <v>8.0000000000000004E-4</v>
      </c>
      <c r="BA828" s="129">
        <v>5.7999999999999996E-3</v>
      </c>
      <c r="BB828" s="129">
        <v>6.9999999999999999E-4</v>
      </c>
      <c r="BC828" s="129" t="s">
        <v>267</v>
      </c>
      <c r="BD828" s="129">
        <v>5.0000000000000001E-4</v>
      </c>
      <c r="BE828" s="129" t="s">
        <v>179</v>
      </c>
      <c r="BF828" s="129">
        <v>2.9999999999999997E-4</v>
      </c>
      <c r="BG828" s="129" t="s">
        <v>179</v>
      </c>
      <c r="BH828" s="129">
        <v>1E-4</v>
      </c>
      <c r="BI828" s="129" t="s">
        <v>179</v>
      </c>
      <c r="BJ828" s="129">
        <v>2.0000000000000001E-4</v>
      </c>
      <c r="BK828" s="129">
        <v>1.06E-2</v>
      </c>
      <c r="BL828" s="129">
        <v>5.0000000000000001E-4</v>
      </c>
      <c r="BM828" s="129">
        <v>2.5999999999999999E-3</v>
      </c>
      <c r="BN828" s="129">
        <v>2.9999999999999997E-4</v>
      </c>
      <c r="BO828" s="129" t="s">
        <v>625</v>
      </c>
      <c r="BP828" s="129">
        <v>5.9999999999999995E-4</v>
      </c>
      <c r="BQ828" s="129" t="s">
        <v>179</v>
      </c>
      <c r="BR828" s="129">
        <v>2.9999999999999997E-4</v>
      </c>
      <c r="BS828" s="129" t="s">
        <v>179</v>
      </c>
      <c r="BT828" s="129">
        <v>4.0000000000000002E-4</v>
      </c>
      <c r="BU828" s="129" t="s">
        <v>179</v>
      </c>
      <c r="BV828" s="129">
        <v>6.9999999999999999E-4</v>
      </c>
      <c r="BW828" s="129" t="s">
        <v>179</v>
      </c>
      <c r="BX828" s="129">
        <v>8.9999999999999998E-4</v>
      </c>
      <c r="BY828" s="129" t="s">
        <v>179</v>
      </c>
      <c r="BZ828" s="129">
        <v>1.1000000000000001E-3</v>
      </c>
      <c r="CA828" s="129" t="s">
        <v>179</v>
      </c>
      <c r="CB828" s="129">
        <v>8.0000000000000004E-4</v>
      </c>
      <c r="CC828" s="129" t="s">
        <v>179</v>
      </c>
      <c r="CD828" s="129">
        <v>2E-3</v>
      </c>
      <c r="CE828" s="129" t="s">
        <v>179</v>
      </c>
      <c r="CF828" s="129">
        <v>2.3E-3</v>
      </c>
      <c r="CG828" s="129" t="s">
        <v>179</v>
      </c>
      <c r="CH828" s="129">
        <v>1E-4</v>
      </c>
      <c r="CI828" s="129" t="s">
        <v>179</v>
      </c>
      <c r="CJ828" s="129">
        <v>7.1000000000000004E-3</v>
      </c>
      <c r="CK828" s="129" t="s">
        <v>179</v>
      </c>
      <c r="CL828" s="129">
        <v>1.09E-2</v>
      </c>
      <c r="CM828" s="129" t="s">
        <v>179</v>
      </c>
      <c r="CN828" s="129">
        <v>3.3E-3</v>
      </c>
      <c r="CO828" s="129" t="s">
        <v>179</v>
      </c>
      <c r="CP828" s="129">
        <v>8.9999999999999998E-4</v>
      </c>
      <c r="CQ828" s="129" t="s">
        <v>179</v>
      </c>
      <c r="CR828" s="129">
        <v>3.0999999999999999E-3</v>
      </c>
      <c r="CS828" s="129" t="s">
        <v>179</v>
      </c>
      <c r="CT828" s="129">
        <v>1.8E-3</v>
      </c>
      <c r="CU828" s="129" t="s">
        <v>18</v>
      </c>
      <c r="CV828" s="129"/>
      <c r="CW828" s="129" t="s">
        <v>18</v>
      </c>
      <c r="CX828" s="129"/>
      <c r="CY828" s="129" t="s">
        <v>179</v>
      </c>
      <c r="CZ828" s="129">
        <v>5.0000000000000001E-4</v>
      </c>
      <c r="DA828" s="129" t="s">
        <v>179</v>
      </c>
      <c r="DB828" s="129">
        <v>5.9999999999999995E-4</v>
      </c>
      <c r="DC828" s="129" t="s">
        <v>179</v>
      </c>
      <c r="DD828" s="129">
        <v>5.9999999999999995E-4</v>
      </c>
      <c r="DE828" s="129" t="s">
        <v>179</v>
      </c>
      <c r="DF828" s="129">
        <v>5.9999999999999995E-4</v>
      </c>
      <c r="DG828" s="129" t="s">
        <v>179</v>
      </c>
      <c r="DH828" s="129">
        <v>4.0000000000000002E-4</v>
      </c>
      <c r="DI828" s="129" t="s">
        <v>179</v>
      </c>
      <c r="DJ828" s="129">
        <v>4.0000000000000002E-4</v>
      </c>
      <c r="DK828" s="129" t="s">
        <v>2896</v>
      </c>
      <c r="DL828" s="129" t="s">
        <v>59</v>
      </c>
      <c r="DM828" s="129"/>
      <c r="DN828" s="129"/>
      <c r="DO828" s="130" t="s">
        <v>18</v>
      </c>
      <c r="DS828" s="129">
        <v>32</v>
      </c>
      <c r="DT828" s="129" t="s">
        <v>2899</v>
      </c>
      <c r="DW828" t="s">
        <v>5610</v>
      </c>
    </row>
    <row r="829" spans="1:127">
      <c r="A829" s="127">
        <v>654</v>
      </c>
      <c r="B829" s="131">
        <v>44764.849305555559</v>
      </c>
      <c r="C829" s="129" t="s">
        <v>52</v>
      </c>
      <c r="D829" s="129">
        <v>0</v>
      </c>
      <c r="E829" s="129">
        <v>0</v>
      </c>
      <c r="F829" s="129">
        <v>0</v>
      </c>
      <c r="G829" s="129" t="s">
        <v>54</v>
      </c>
      <c r="H829" s="129" t="s">
        <v>55</v>
      </c>
      <c r="I829" s="129" t="s">
        <v>55</v>
      </c>
      <c r="J829" s="129" t="s">
        <v>55</v>
      </c>
      <c r="K829" s="129" t="s">
        <v>18</v>
      </c>
      <c r="L829" s="129">
        <v>90</v>
      </c>
      <c r="M829" s="129" t="s">
        <v>173</v>
      </c>
      <c r="N829" s="129">
        <v>0</v>
      </c>
      <c r="O829" s="129" t="s">
        <v>173</v>
      </c>
      <c r="P829" s="129">
        <v>0</v>
      </c>
      <c r="Q829" s="129" t="s">
        <v>173</v>
      </c>
      <c r="R829" s="129">
        <v>0</v>
      </c>
      <c r="S829" s="129">
        <v>2</v>
      </c>
      <c r="T829" s="129" t="s">
        <v>174</v>
      </c>
      <c r="U829" s="129">
        <v>4.7198000000000002</v>
      </c>
      <c r="V829" s="129">
        <v>0.68820000000000003</v>
      </c>
      <c r="W829" s="129" t="s">
        <v>2910</v>
      </c>
      <c r="X829" s="129">
        <v>0.32869999999999999</v>
      </c>
      <c r="Y829" s="129">
        <v>40.197600000000001</v>
      </c>
      <c r="Z829" s="129">
        <v>0.36370000000000002</v>
      </c>
      <c r="AA829" s="129" t="s">
        <v>2911</v>
      </c>
      <c r="AB829" s="129">
        <v>1.5800000000000002E-2</v>
      </c>
      <c r="AC829" s="129" t="s">
        <v>179</v>
      </c>
      <c r="AD829" s="129">
        <v>9.5999999999999992E-3</v>
      </c>
      <c r="AE829" s="129" t="s">
        <v>179</v>
      </c>
      <c r="AF829" s="129">
        <v>1.7100000000000001E-2</v>
      </c>
      <c r="AG829" s="129">
        <v>0.14280000000000001</v>
      </c>
      <c r="AH829" s="129">
        <v>7.6E-3</v>
      </c>
      <c r="AI829" s="129">
        <v>8.1923999999999992</v>
      </c>
      <c r="AJ829" s="129">
        <v>3.3700000000000001E-2</v>
      </c>
      <c r="AK829" s="129">
        <v>0.6956</v>
      </c>
      <c r="AL829" s="129">
        <v>8.3999999999999995E-3</v>
      </c>
      <c r="AM829" s="129" t="s">
        <v>634</v>
      </c>
      <c r="AN829" s="129">
        <v>8.3000000000000001E-3</v>
      </c>
      <c r="AO829" s="129" t="s">
        <v>1717</v>
      </c>
      <c r="AP829" s="129">
        <v>4.4999999999999997E-3</v>
      </c>
      <c r="AQ829" s="129">
        <v>0.1154</v>
      </c>
      <c r="AR829" s="129">
        <v>5.1000000000000004E-3</v>
      </c>
      <c r="AS829" s="129" t="s">
        <v>2912</v>
      </c>
      <c r="AT829" s="129">
        <v>2.6499999999999999E-2</v>
      </c>
      <c r="AU829" s="129" t="s">
        <v>465</v>
      </c>
      <c r="AV829" s="129">
        <v>3.7000000000000002E-3</v>
      </c>
      <c r="AW829" s="129">
        <v>1.0699999999999999E-2</v>
      </c>
      <c r="AX829" s="129">
        <v>1.1000000000000001E-3</v>
      </c>
      <c r="AY829" s="129" t="s">
        <v>208</v>
      </c>
      <c r="AZ829" s="129">
        <v>8.0000000000000004E-4</v>
      </c>
      <c r="BA829" s="129">
        <v>6.1999999999999998E-3</v>
      </c>
      <c r="BB829" s="129">
        <v>6.9999999999999999E-4</v>
      </c>
      <c r="BC829" s="129" t="s">
        <v>304</v>
      </c>
      <c r="BD829" s="129">
        <v>5.0000000000000001E-4</v>
      </c>
      <c r="BE829" s="129" t="s">
        <v>179</v>
      </c>
      <c r="BF829" s="129">
        <v>2.9999999999999997E-4</v>
      </c>
      <c r="BG829" s="129" t="s">
        <v>179</v>
      </c>
      <c r="BH829" s="129">
        <v>1E-4</v>
      </c>
      <c r="BI829" s="129" t="s">
        <v>246</v>
      </c>
      <c r="BJ829" s="129">
        <v>2.0000000000000001E-4</v>
      </c>
      <c r="BK829" s="129">
        <v>1.0500000000000001E-2</v>
      </c>
      <c r="BL829" s="129">
        <v>5.0000000000000001E-4</v>
      </c>
      <c r="BM829" s="129">
        <v>2.8999999999999998E-3</v>
      </c>
      <c r="BN829" s="129">
        <v>2.9999999999999997E-4</v>
      </c>
      <c r="BO829" s="129" t="s">
        <v>559</v>
      </c>
      <c r="BP829" s="129">
        <v>5.0000000000000001E-4</v>
      </c>
      <c r="BQ829" s="129" t="s">
        <v>179</v>
      </c>
      <c r="BR829" s="129">
        <v>2.9999999999999997E-4</v>
      </c>
      <c r="BS829" s="129" t="s">
        <v>179</v>
      </c>
      <c r="BT829" s="129">
        <v>4.0000000000000002E-4</v>
      </c>
      <c r="BU829" s="129" t="s">
        <v>179</v>
      </c>
      <c r="BV829" s="129">
        <v>6.9999999999999999E-4</v>
      </c>
      <c r="BW829" s="129" t="s">
        <v>18</v>
      </c>
      <c r="BX829" s="129"/>
      <c r="BY829" s="129" t="s">
        <v>179</v>
      </c>
      <c r="BZ829" s="129">
        <v>1.1000000000000001E-3</v>
      </c>
      <c r="CA829" s="129" t="s">
        <v>179</v>
      </c>
      <c r="CB829" s="129">
        <v>8.0000000000000004E-4</v>
      </c>
      <c r="CC829" s="129" t="s">
        <v>179</v>
      </c>
      <c r="CD829" s="129">
        <v>2E-3</v>
      </c>
      <c r="CE829" s="129" t="s">
        <v>179</v>
      </c>
      <c r="CF829" s="129">
        <v>2.3E-3</v>
      </c>
      <c r="CG829" s="129" t="s">
        <v>216</v>
      </c>
      <c r="CH829" s="129">
        <v>1E-4</v>
      </c>
      <c r="CI829" s="129" t="s">
        <v>179</v>
      </c>
      <c r="CJ829" s="129">
        <v>7.0000000000000001E-3</v>
      </c>
      <c r="CK829" s="129" t="s">
        <v>179</v>
      </c>
      <c r="CL829" s="129">
        <v>1.11E-2</v>
      </c>
      <c r="CM829" s="129" t="s">
        <v>179</v>
      </c>
      <c r="CN829" s="129">
        <v>3.5000000000000001E-3</v>
      </c>
      <c r="CO829" s="129" t="s">
        <v>179</v>
      </c>
      <c r="CP829" s="129">
        <v>8.9999999999999998E-4</v>
      </c>
      <c r="CQ829" s="129" t="s">
        <v>179</v>
      </c>
      <c r="CR829" s="129">
        <v>3.3999999999999998E-3</v>
      </c>
      <c r="CS829" s="129" t="s">
        <v>179</v>
      </c>
      <c r="CT829" s="129">
        <v>1.9E-3</v>
      </c>
      <c r="CU829" s="129" t="s">
        <v>179</v>
      </c>
      <c r="CV829" s="129">
        <v>8.0000000000000004E-4</v>
      </c>
      <c r="CW829" s="129" t="s">
        <v>18</v>
      </c>
      <c r="CX829" s="129"/>
      <c r="CY829" s="129" t="s">
        <v>179</v>
      </c>
      <c r="CZ829" s="129">
        <v>5.9999999999999995E-4</v>
      </c>
      <c r="DA829" s="129" t="s">
        <v>179</v>
      </c>
      <c r="DB829" s="129">
        <v>5.0000000000000001E-4</v>
      </c>
      <c r="DC829" s="129" t="s">
        <v>179</v>
      </c>
      <c r="DD829" s="129">
        <v>5.9999999999999995E-4</v>
      </c>
      <c r="DE829" s="129" t="s">
        <v>179</v>
      </c>
      <c r="DF829" s="129">
        <v>5.9999999999999995E-4</v>
      </c>
      <c r="DG829" s="129" t="s">
        <v>179</v>
      </c>
      <c r="DH829" s="129">
        <v>4.0000000000000002E-4</v>
      </c>
      <c r="DI829" s="129" t="s">
        <v>179</v>
      </c>
      <c r="DJ829" s="129">
        <v>2.9999999999999997E-4</v>
      </c>
      <c r="DK829" s="129" t="s">
        <v>2896</v>
      </c>
      <c r="DL829" s="129" t="s">
        <v>59</v>
      </c>
      <c r="DM829" s="129"/>
      <c r="DN829" s="129"/>
      <c r="DO829" s="130" t="s">
        <v>18</v>
      </c>
      <c r="DS829" s="129">
        <v>53</v>
      </c>
      <c r="DT829" s="129" t="s">
        <v>5997</v>
      </c>
      <c r="DW829" t="s">
        <v>5611</v>
      </c>
    </row>
    <row r="830" spans="1:127">
      <c r="A830" s="127">
        <v>655</v>
      </c>
      <c r="B830" s="131">
        <v>44764.851388888892</v>
      </c>
      <c r="C830" s="129" t="s">
        <v>52</v>
      </c>
      <c r="D830" s="129">
        <v>0</v>
      </c>
      <c r="E830" s="129">
        <v>0</v>
      </c>
      <c r="F830" s="129">
        <v>0</v>
      </c>
      <c r="G830" s="129" t="s">
        <v>54</v>
      </c>
      <c r="H830" s="129" t="s">
        <v>55</v>
      </c>
      <c r="I830" s="129" t="s">
        <v>55</v>
      </c>
      <c r="J830" s="129" t="s">
        <v>55</v>
      </c>
      <c r="K830" s="129" t="s">
        <v>18</v>
      </c>
      <c r="L830" s="129">
        <v>90</v>
      </c>
      <c r="M830" s="129" t="s">
        <v>173</v>
      </c>
      <c r="N830" s="129">
        <v>0</v>
      </c>
      <c r="O830" s="129" t="s">
        <v>173</v>
      </c>
      <c r="P830" s="129">
        <v>0</v>
      </c>
      <c r="Q830" s="129" t="s">
        <v>173</v>
      </c>
      <c r="R830" s="129">
        <v>0</v>
      </c>
      <c r="S830" s="129">
        <v>2</v>
      </c>
      <c r="T830" s="129" t="s">
        <v>174</v>
      </c>
      <c r="U830" s="129">
        <v>3.9184999999999999</v>
      </c>
      <c r="V830" s="129">
        <v>0.64319999999999999</v>
      </c>
      <c r="W830" s="129" t="s">
        <v>2913</v>
      </c>
      <c r="X830" s="129">
        <v>0.31459999999999999</v>
      </c>
      <c r="Y830" s="129">
        <v>35.327599999999997</v>
      </c>
      <c r="Z830" s="129">
        <v>0.3352</v>
      </c>
      <c r="AA830" s="129" t="s">
        <v>579</v>
      </c>
      <c r="AB830" s="129">
        <v>1.4500000000000001E-2</v>
      </c>
      <c r="AC830" s="129" t="s">
        <v>179</v>
      </c>
      <c r="AD830" s="129">
        <v>8.9999999999999993E-3</v>
      </c>
      <c r="AE830" s="129" t="s">
        <v>179</v>
      </c>
      <c r="AF830" s="129">
        <v>1.67E-2</v>
      </c>
      <c r="AG830" s="129">
        <v>0.12529999999999999</v>
      </c>
      <c r="AH830" s="129">
        <v>7.4000000000000003E-3</v>
      </c>
      <c r="AI830" s="129">
        <v>7.1992000000000003</v>
      </c>
      <c r="AJ830" s="129">
        <v>3.1300000000000001E-2</v>
      </c>
      <c r="AK830" s="129">
        <v>0.47670000000000001</v>
      </c>
      <c r="AL830" s="129">
        <v>7.1999999999999998E-3</v>
      </c>
      <c r="AM830" s="129" t="s">
        <v>1385</v>
      </c>
      <c r="AN830" s="129">
        <v>7.1999999999999998E-3</v>
      </c>
      <c r="AO830" s="129" t="s">
        <v>1449</v>
      </c>
      <c r="AP830" s="129">
        <v>3.8E-3</v>
      </c>
      <c r="AQ830" s="129">
        <v>9.0499999999999997E-2</v>
      </c>
      <c r="AR830" s="129">
        <v>4.5999999999999999E-3</v>
      </c>
      <c r="AS830" s="129" t="s">
        <v>2914</v>
      </c>
      <c r="AT830" s="129">
        <v>2.3199999999999998E-2</v>
      </c>
      <c r="AU830" s="129" t="s">
        <v>179</v>
      </c>
      <c r="AV830" s="129">
        <v>3.3999999999999998E-3</v>
      </c>
      <c r="AW830" s="129">
        <v>8.9999999999999993E-3</v>
      </c>
      <c r="AX830" s="129">
        <v>1.1000000000000001E-3</v>
      </c>
      <c r="AY830" s="129" t="s">
        <v>346</v>
      </c>
      <c r="AZ830" s="129">
        <v>6.9999999999999999E-4</v>
      </c>
      <c r="BA830" s="129">
        <v>4.4999999999999997E-3</v>
      </c>
      <c r="BB830" s="129">
        <v>5.9999999999999995E-4</v>
      </c>
      <c r="BC830" s="129" t="s">
        <v>391</v>
      </c>
      <c r="BD830" s="129">
        <v>5.0000000000000001E-4</v>
      </c>
      <c r="BE830" s="129" t="s">
        <v>179</v>
      </c>
      <c r="BF830" s="129">
        <v>2.9999999999999997E-4</v>
      </c>
      <c r="BG830" s="129" t="s">
        <v>179</v>
      </c>
      <c r="BH830" s="129">
        <v>1E-4</v>
      </c>
      <c r="BI830" s="129" t="s">
        <v>318</v>
      </c>
      <c r="BJ830" s="129">
        <v>2.0000000000000001E-4</v>
      </c>
      <c r="BK830" s="129">
        <v>1.0999999999999999E-2</v>
      </c>
      <c r="BL830" s="129">
        <v>5.0000000000000001E-4</v>
      </c>
      <c r="BM830" s="129">
        <v>2E-3</v>
      </c>
      <c r="BN830" s="129">
        <v>2.9999999999999997E-4</v>
      </c>
      <c r="BO830" s="129" t="s">
        <v>209</v>
      </c>
      <c r="BP830" s="129">
        <v>5.9999999999999995E-4</v>
      </c>
      <c r="BQ830" s="129" t="s">
        <v>179</v>
      </c>
      <c r="BR830" s="129">
        <v>2.9999999999999997E-4</v>
      </c>
      <c r="BS830" s="129" t="s">
        <v>179</v>
      </c>
      <c r="BT830" s="129">
        <v>4.0000000000000002E-4</v>
      </c>
      <c r="BU830" s="129" t="s">
        <v>179</v>
      </c>
      <c r="BV830" s="129">
        <v>5.9999999999999995E-4</v>
      </c>
      <c r="BW830" s="129" t="s">
        <v>18</v>
      </c>
      <c r="BX830" s="129"/>
      <c r="BY830" s="129" t="s">
        <v>179</v>
      </c>
      <c r="BZ830" s="129">
        <v>1.1999999999999999E-3</v>
      </c>
      <c r="CA830" s="129" t="s">
        <v>179</v>
      </c>
      <c r="CB830" s="129">
        <v>8.9999999999999998E-4</v>
      </c>
      <c r="CC830" s="129" t="s">
        <v>179</v>
      </c>
      <c r="CD830" s="129">
        <v>2.0999999999999999E-3</v>
      </c>
      <c r="CE830" s="129" t="s">
        <v>179</v>
      </c>
      <c r="CF830" s="129">
        <v>2.0999999999999999E-3</v>
      </c>
      <c r="CG830" s="129" t="s">
        <v>216</v>
      </c>
      <c r="CH830" s="129">
        <v>1E-4</v>
      </c>
      <c r="CI830" s="129" t="s">
        <v>179</v>
      </c>
      <c r="CJ830" s="129">
        <v>8.2000000000000007E-3</v>
      </c>
      <c r="CK830" s="129" t="s">
        <v>179</v>
      </c>
      <c r="CL830" s="129">
        <v>1.14E-2</v>
      </c>
      <c r="CM830" s="129" t="s">
        <v>179</v>
      </c>
      <c r="CN830" s="129">
        <v>6.1999999999999998E-3</v>
      </c>
      <c r="CO830" s="129" t="s">
        <v>179</v>
      </c>
      <c r="CP830" s="129">
        <v>8.0000000000000004E-4</v>
      </c>
      <c r="CQ830" s="129" t="s">
        <v>179</v>
      </c>
      <c r="CR830" s="129">
        <v>3.2000000000000002E-3</v>
      </c>
      <c r="CS830" s="129" t="s">
        <v>179</v>
      </c>
      <c r="CT830" s="129">
        <v>1.8E-3</v>
      </c>
      <c r="CU830" s="129" t="s">
        <v>179</v>
      </c>
      <c r="CV830" s="129">
        <v>8.0000000000000004E-4</v>
      </c>
      <c r="CW830" s="129" t="s">
        <v>18</v>
      </c>
      <c r="CX830" s="129"/>
      <c r="CY830" s="129" t="s">
        <v>179</v>
      </c>
      <c r="CZ830" s="129">
        <v>5.9999999999999995E-4</v>
      </c>
      <c r="DA830" s="129" t="s">
        <v>179</v>
      </c>
      <c r="DB830" s="129">
        <v>5.0000000000000001E-4</v>
      </c>
      <c r="DC830" s="129" t="s">
        <v>179</v>
      </c>
      <c r="DD830" s="129">
        <v>5.0000000000000001E-4</v>
      </c>
      <c r="DE830" s="129" t="s">
        <v>179</v>
      </c>
      <c r="DF830" s="129">
        <v>6.9999999999999999E-4</v>
      </c>
      <c r="DG830" s="129" t="s">
        <v>179</v>
      </c>
      <c r="DH830" s="129">
        <v>4.0000000000000002E-4</v>
      </c>
      <c r="DI830" s="129" t="s">
        <v>179</v>
      </c>
      <c r="DJ830" s="129">
        <v>4.0000000000000002E-4</v>
      </c>
      <c r="DK830" s="129" t="s">
        <v>2896</v>
      </c>
      <c r="DL830" s="129" t="s">
        <v>59</v>
      </c>
      <c r="DM830" s="129"/>
      <c r="DN830" s="129"/>
      <c r="DO830" s="130" t="s">
        <v>18</v>
      </c>
      <c r="DS830" s="129">
        <v>81</v>
      </c>
      <c r="DT830" s="129" t="s">
        <v>5980</v>
      </c>
      <c r="DW830" t="s">
        <v>5612</v>
      </c>
    </row>
    <row r="831" spans="1:127">
      <c r="A831" s="127">
        <v>656</v>
      </c>
      <c r="B831" s="131">
        <v>44764.854861111111</v>
      </c>
      <c r="C831" s="129" t="s">
        <v>52</v>
      </c>
      <c r="D831" s="129">
        <v>0</v>
      </c>
      <c r="E831" s="129">
        <v>0</v>
      </c>
      <c r="F831" s="129">
        <v>0</v>
      </c>
      <c r="G831" s="129" t="s">
        <v>54</v>
      </c>
      <c r="H831" s="129" t="s">
        <v>55</v>
      </c>
      <c r="I831" s="129" t="s">
        <v>55</v>
      </c>
      <c r="J831" s="129" t="s">
        <v>55</v>
      </c>
      <c r="K831" s="129" t="s">
        <v>18</v>
      </c>
      <c r="L831" s="129">
        <v>90</v>
      </c>
      <c r="M831" s="129" t="s">
        <v>173</v>
      </c>
      <c r="N831" s="129">
        <v>0</v>
      </c>
      <c r="O831" s="129" t="s">
        <v>173</v>
      </c>
      <c r="P831" s="129">
        <v>0</v>
      </c>
      <c r="Q831" s="129" t="s">
        <v>173</v>
      </c>
      <c r="R831" s="129">
        <v>0</v>
      </c>
      <c r="S831" s="129">
        <v>2</v>
      </c>
      <c r="T831" s="129" t="s">
        <v>174</v>
      </c>
      <c r="U831" s="129">
        <v>5.1402000000000001</v>
      </c>
      <c r="V831" s="129">
        <v>0.70820000000000005</v>
      </c>
      <c r="W831" s="129" t="s">
        <v>2915</v>
      </c>
      <c r="X831" s="129">
        <v>0.32469999999999999</v>
      </c>
      <c r="Y831" s="129">
        <v>40.473100000000002</v>
      </c>
      <c r="Z831" s="129">
        <v>0.3644</v>
      </c>
      <c r="AA831" s="129" t="s">
        <v>741</v>
      </c>
      <c r="AB831" s="129">
        <v>1.5699999999999999E-2</v>
      </c>
      <c r="AC831" s="129" t="s">
        <v>179</v>
      </c>
      <c r="AD831" s="129">
        <v>8.6999999999999994E-3</v>
      </c>
      <c r="AE831" s="129" t="s">
        <v>179</v>
      </c>
      <c r="AF831" s="129">
        <v>1.7000000000000001E-2</v>
      </c>
      <c r="AG831" s="129">
        <v>9.98E-2</v>
      </c>
      <c r="AH831" s="129">
        <v>7.0000000000000001E-3</v>
      </c>
      <c r="AI831" s="129">
        <v>7.8048999999999999</v>
      </c>
      <c r="AJ831" s="129">
        <v>3.2800000000000003E-2</v>
      </c>
      <c r="AK831" s="129">
        <v>0.69499999999999995</v>
      </c>
      <c r="AL831" s="129">
        <v>8.3000000000000001E-3</v>
      </c>
      <c r="AM831" s="129" t="s">
        <v>1309</v>
      </c>
      <c r="AN831" s="129">
        <v>8.0999999999999996E-3</v>
      </c>
      <c r="AO831" s="129" t="s">
        <v>882</v>
      </c>
      <c r="AP831" s="129">
        <v>4.4999999999999997E-3</v>
      </c>
      <c r="AQ831" s="129">
        <v>0.11360000000000001</v>
      </c>
      <c r="AR831" s="129">
        <v>5.1000000000000004E-3</v>
      </c>
      <c r="AS831" s="129" t="s">
        <v>2916</v>
      </c>
      <c r="AT831" s="129">
        <v>2.5700000000000001E-2</v>
      </c>
      <c r="AU831" s="129" t="s">
        <v>195</v>
      </c>
      <c r="AV831" s="129">
        <v>3.5999999999999999E-3</v>
      </c>
      <c r="AW831" s="129">
        <v>8.8000000000000005E-3</v>
      </c>
      <c r="AX831" s="129">
        <v>1.1000000000000001E-3</v>
      </c>
      <c r="AY831" s="129" t="s">
        <v>301</v>
      </c>
      <c r="AZ831" s="129">
        <v>8.0000000000000004E-4</v>
      </c>
      <c r="BA831" s="129">
        <v>6.6E-3</v>
      </c>
      <c r="BB831" s="129">
        <v>6.9999999999999999E-4</v>
      </c>
      <c r="BC831" s="129" t="s">
        <v>247</v>
      </c>
      <c r="BD831" s="129">
        <v>4.0000000000000002E-4</v>
      </c>
      <c r="BE831" s="129" t="s">
        <v>179</v>
      </c>
      <c r="BF831" s="129">
        <v>2.9999999999999997E-4</v>
      </c>
      <c r="BG831" s="129" t="s">
        <v>179</v>
      </c>
      <c r="BH831" s="129">
        <v>1E-4</v>
      </c>
      <c r="BI831" s="129" t="s">
        <v>246</v>
      </c>
      <c r="BJ831" s="129">
        <v>2.0000000000000001E-4</v>
      </c>
      <c r="BK831" s="129">
        <v>1.04E-2</v>
      </c>
      <c r="BL831" s="129">
        <v>5.0000000000000001E-4</v>
      </c>
      <c r="BM831" s="129">
        <v>2.8999999999999998E-3</v>
      </c>
      <c r="BN831" s="129">
        <v>2.9999999999999997E-4</v>
      </c>
      <c r="BO831" s="129" t="s">
        <v>625</v>
      </c>
      <c r="BP831" s="129">
        <v>5.9999999999999995E-4</v>
      </c>
      <c r="BQ831" s="129" t="s">
        <v>179</v>
      </c>
      <c r="BR831" s="129">
        <v>2.9999999999999997E-4</v>
      </c>
      <c r="BS831" s="129" t="s">
        <v>179</v>
      </c>
      <c r="BT831" s="129">
        <v>4.0000000000000002E-4</v>
      </c>
      <c r="BU831" s="129" t="s">
        <v>179</v>
      </c>
      <c r="BV831" s="129">
        <v>6.9999999999999999E-4</v>
      </c>
      <c r="BW831" s="129" t="s">
        <v>179</v>
      </c>
      <c r="BX831" s="129">
        <v>8.9999999999999998E-4</v>
      </c>
      <c r="BY831" s="129" t="s">
        <v>179</v>
      </c>
      <c r="BZ831" s="129">
        <v>1.1000000000000001E-3</v>
      </c>
      <c r="CA831" s="129" t="s">
        <v>179</v>
      </c>
      <c r="CB831" s="129">
        <v>8.0000000000000004E-4</v>
      </c>
      <c r="CC831" s="129" t="s">
        <v>179</v>
      </c>
      <c r="CD831" s="129">
        <v>2E-3</v>
      </c>
      <c r="CE831" s="129" t="s">
        <v>179</v>
      </c>
      <c r="CF831" s="129">
        <v>2.3E-3</v>
      </c>
      <c r="CG831" s="129" t="s">
        <v>179</v>
      </c>
      <c r="CH831" s="129">
        <v>1E-4</v>
      </c>
      <c r="CI831" s="129" t="s">
        <v>179</v>
      </c>
      <c r="CJ831" s="129">
        <v>7.1000000000000004E-3</v>
      </c>
      <c r="CK831" s="129" t="s">
        <v>179</v>
      </c>
      <c r="CL831" s="129">
        <v>1.09E-2</v>
      </c>
      <c r="CM831" s="129" t="s">
        <v>179</v>
      </c>
      <c r="CN831" s="129">
        <v>3.2000000000000002E-3</v>
      </c>
      <c r="CO831" s="129" t="s">
        <v>179</v>
      </c>
      <c r="CP831" s="129">
        <v>8.9999999999999998E-4</v>
      </c>
      <c r="CQ831" s="129" t="s">
        <v>179</v>
      </c>
      <c r="CR831" s="129">
        <v>3.3E-3</v>
      </c>
      <c r="CS831" s="129" t="s">
        <v>179</v>
      </c>
      <c r="CT831" s="129">
        <v>1.9E-3</v>
      </c>
      <c r="CU831" s="129" t="s">
        <v>179</v>
      </c>
      <c r="CV831" s="129">
        <v>8.9999999999999998E-4</v>
      </c>
      <c r="CW831" s="129" t="s">
        <v>18</v>
      </c>
      <c r="CX831" s="129"/>
      <c r="CY831" s="129" t="s">
        <v>179</v>
      </c>
      <c r="CZ831" s="129">
        <v>5.9999999999999995E-4</v>
      </c>
      <c r="DA831" s="129" t="s">
        <v>179</v>
      </c>
      <c r="DB831" s="129">
        <v>5.9999999999999995E-4</v>
      </c>
      <c r="DC831" s="129" t="s">
        <v>179</v>
      </c>
      <c r="DD831" s="129">
        <v>5.9999999999999995E-4</v>
      </c>
      <c r="DE831" s="129" t="s">
        <v>179</v>
      </c>
      <c r="DF831" s="129">
        <v>5.9999999999999995E-4</v>
      </c>
      <c r="DG831" s="129" t="s">
        <v>179</v>
      </c>
      <c r="DH831" s="129">
        <v>4.0000000000000002E-4</v>
      </c>
      <c r="DI831" s="129" t="s">
        <v>179</v>
      </c>
      <c r="DJ831" s="129">
        <v>2.9999999999999997E-4</v>
      </c>
      <c r="DK831" s="129" t="s">
        <v>2917</v>
      </c>
      <c r="DL831" s="129" t="s">
        <v>59</v>
      </c>
      <c r="DM831" s="129"/>
      <c r="DN831" s="129"/>
      <c r="DO831" s="130" t="s">
        <v>18</v>
      </c>
      <c r="DS831" s="129">
        <v>4</v>
      </c>
      <c r="DT831" s="129" t="s">
        <v>5984</v>
      </c>
      <c r="DW831" t="s">
        <v>5613</v>
      </c>
    </row>
    <row r="832" spans="1:127">
      <c r="A832" s="127">
        <v>657</v>
      </c>
      <c r="B832" s="131">
        <v>44764.859027777777</v>
      </c>
      <c r="C832" s="129" t="s">
        <v>52</v>
      </c>
      <c r="D832" s="129">
        <v>0</v>
      </c>
      <c r="E832" s="129">
        <v>0</v>
      </c>
      <c r="F832" s="129">
        <v>0</v>
      </c>
      <c r="G832" s="129" t="s">
        <v>54</v>
      </c>
      <c r="H832" s="129" t="s">
        <v>55</v>
      </c>
      <c r="I832" s="129" t="s">
        <v>55</v>
      </c>
      <c r="J832" s="129" t="s">
        <v>55</v>
      </c>
      <c r="K832" s="129" t="s">
        <v>18</v>
      </c>
      <c r="L832" s="129">
        <v>90</v>
      </c>
      <c r="M832" s="129" t="s">
        <v>173</v>
      </c>
      <c r="N832" s="129">
        <v>0</v>
      </c>
      <c r="O832" s="129" t="s">
        <v>173</v>
      </c>
      <c r="P832" s="129">
        <v>0</v>
      </c>
      <c r="Q832" s="129" t="s">
        <v>173</v>
      </c>
      <c r="R832" s="129">
        <v>0</v>
      </c>
      <c r="S832" s="129">
        <v>2</v>
      </c>
      <c r="T832" s="129" t="s">
        <v>174</v>
      </c>
      <c r="U832" s="129">
        <v>3.8711000000000002</v>
      </c>
      <c r="V832" s="129">
        <v>0.68410000000000004</v>
      </c>
      <c r="W832" s="129" t="s">
        <v>2918</v>
      </c>
      <c r="X832" s="129">
        <v>0.33029999999999998</v>
      </c>
      <c r="Y832" s="129">
        <v>39.923200000000001</v>
      </c>
      <c r="Z832" s="129">
        <v>0.36399999999999999</v>
      </c>
      <c r="AA832" s="129" t="s">
        <v>2919</v>
      </c>
      <c r="AB832" s="129">
        <v>1.61E-2</v>
      </c>
      <c r="AC832" s="129" t="s">
        <v>2920</v>
      </c>
      <c r="AD832" s="129">
        <v>1.1599999999999999E-2</v>
      </c>
      <c r="AE832" s="129" t="s">
        <v>359</v>
      </c>
      <c r="AF832" s="129">
        <v>1.9E-2</v>
      </c>
      <c r="AG832" s="129">
        <v>9.8299999999999998E-2</v>
      </c>
      <c r="AH832" s="129">
        <v>7.0000000000000001E-3</v>
      </c>
      <c r="AI832" s="129">
        <v>8.0810999999999993</v>
      </c>
      <c r="AJ832" s="129">
        <v>3.3700000000000001E-2</v>
      </c>
      <c r="AK832" s="129">
        <v>0.77759999999999996</v>
      </c>
      <c r="AL832" s="129">
        <v>8.6999999999999994E-3</v>
      </c>
      <c r="AM832" s="129" t="s">
        <v>377</v>
      </c>
      <c r="AN832" s="129">
        <v>8.5000000000000006E-3</v>
      </c>
      <c r="AO832" s="129" t="s">
        <v>972</v>
      </c>
      <c r="AP832" s="129">
        <v>4.7000000000000002E-3</v>
      </c>
      <c r="AQ832" s="129">
        <v>0.1055</v>
      </c>
      <c r="AR832" s="129">
        <v>5.0000000000000001E-3</v>
      </c>
      <c r="AS832" s="129" t="s">
        <v>2921</v>
      </c>
      <c r="AT832" s="129">
        <v>2.8500000000000001E-2</v>
      </c>
      <c r="AU832" s="129" t="s">
        <v>1357</v>
      </c>
      <c r="AV832" s="129">
        <v>4.0000000000000001E-3</v>
      </c>
      <c r="AW832" s="129">
        <v>6.7999999999999996E-3</v>
      </c>
      <c r="AX832" s="129">
        <v>1E-3</v>
      </c>
      <c r="AY832" s="129" t="s">
        <v>208</v>
      </c>
      <c r="AZ832" s="129">
        <v>8.0000000000000004E-4</v>
      </c>
      <c r="BA832" s="129">
        <v>7.1000000000000004E-3</v>
      </c>
      <c r="BB832" s="129">
        <v>6.9999999999999999E-4</v>
      </c>
      <c r="BC832" s="129" t="s">
        <v>304</v>
      </c>
      <c r="BD832" s="129">
        <v>5.0000000000000001E-4</v>
      </c>
      <c r="BE832" s="129" t="s">
        <v>247</v>
      </c>
      <c r="BF832" s="129">
        <v>4.0000000000000002E-4</v>
      </c>
      <c r="BG832" s="129" t="s">
        <v>179</v>
      </c>
      <c r="BH832" s="129">
        <v>1E-4</v>
      </c>
      <c r="BI832" s="129" t="s">
        <v>246</v>
      </c>
      <c r="BJ832" s="129">
        <v>2.0000000000000001E-4</v>
      </c>
      <c r="BK832" s="129">
        <v>1.1299999999999999E-2</v>
      </c>
      <c r="BL832" s="129">
        <v>5.0000000000000001E-4</v>
      </c>
      <c r="BM832" s="129">
        <v>3.0000000000000001E-3</v>
      </c>
      <c r="BN832" s="129">
        <v>2.9999999999999997E-4</v>
      </c>
      <c r="BO832" s="129" t="s">
        <v>268</v>
      </c>
      <c r="BP832" s="129">
        <v>5.0000000000000001E-4</v>
      </c>
      <c r="BQ832" s="129" t="s">
        <v>179</v>
      </c>
      <c r="BR832" s="129">
        <v>2.9999999999999997E-4</v>
      </c>
      <c r="BS832" s="129" t="s">
        <v>179</v>
      </c>
      <c r="BT832" s="129">
        <v>4.0000000000000002E-4</v>
      </c>
      <c r="BU832" s="129" t="s">
        <v>179</v>
      </c>
      <c r="BV832" s="129">
        <v>5.9999999999999995E-4</v>
      </c>
      <c r="BW832" s="129" t="s">
        <v>179</v>
      </c>
      <c r="BX832" s="129">
        <v>8.0000000000000004E-4</v>
      </c>
      <c r="BY832" s="129" t="s">
        <v>18</v>
      </c>
      <c r="BZ832" s="129"/>
      <c r="CA832" s="129" t="s">
        <v>179</v>
      </c>
      <c r="CB832" s="129">
        <v>8.0000000000000004E-4</v>
      </c>
      <c r="CC832" s="129" t="s">
        <v>179</v>
      </c>
      <c r="CD832" s="129">
        <v>2E-3</v>
      </c>
      <c r="CE832" s="129" t="s">
        <v>505</v>
      </c>
      <c r="CF832" s="129">
        <v>2.3E-3</v>
      </c>
      <c r="CG832" s="129" t="s">
        <v>179</v>
      </c>
      <c r="CH832" s="129">
        <v>1E-4</v>
      </c>
      <c r="CI832" s="129" t="s">
        <v>179</v>
      </c>
      <c r="CJ832" s="129">
        <v>6.8999999999999999E-3</v>
      </c>
      <c r="CK832" s="129" t="s">
        <v>179</v>
      </c>
      <c r="CL832" s="129">
        <v>1.12E-2</v>
      </c>
      <c r="CM832" s="129" t="s">
        <v>179</v>
      </c>
      <c r="CN832" s="129">
        <v>3.7000000000000002E-3</v>
      </c>
      <c r="CO832" s="129" t="s">
        <v>179</v>
      </c>
      <c r="CP832" s="129">
        <v>8.0000000000000004E-4</v>
      </c>
      <c r="CQ832" s="129" t="s">
        <v>179</v>
      </c>
      <c r="CR832" s="129">
        <v>3.5000000000000001E-3</v>
      </c>
      <c r="CS832" s="129" t="s">
        <v>179</v>
      </c>
      <c r="CT832" s="129">
        <v>1.9E-3</v>
      </c>
      <c r="CU832" s="129" t="s">
        <v>179</v>
      </c>
      <c r="CV832" s="129">
        <v>8.0000000000000004E-4</v>
      </c>
      <c r="CW832" s="129" t="s">
        <v>18</v>
      </c>
      <c r="CX832" s="129"/>
      <c r="CY832" s="129" t="s">
        <v>179</v>
      </c>
      <c r="CZ832" s="129">
        <v>5.9999999999999995E-4</v>
      </c>
      <c r="DA832" s="129" t="s">
        <v>179</v>
      </c>
      <c r="DB832" s="129">
        <v>5.9999999999999995E-4</v>
      </c>
      <c r="DC832" s="129" t="s">
        <v>179</v>
      </c>
      <c r="DD832" s="129">
        <v>5.9999999999999995E-4</v>
      </c>
      <c r="DE832" s="129" t="s">
        <v>179</v>
      </c>
      <c r="DF832" s="129">
        <v>5.9999999999999995E-4</v>
      </c>
      <c r="DG832" s="129" t="s">
        <v>179</v>
      </c>
      <c r="DH832" s="129">
        <v>4.0000000000000002E-4</v>
      </c>
      <c r="DI832" s="129" t="s">
        <v>179</v>
      </c>
      <c r="DJ832" s="129">
        <v>2.9999999999999997E-4</v>
      </c>
      <c r="DK832" s="129" t="s">
        <v>2917</v>
      </c>
      <c r="DL832" s="129" t="s">
        <v>59</v>
      </c>
      <c r="DM832" s="129"/>
      <c r="DN832" s="129"/>
      <c r="DO832" s="130" t="s">
        <v>18</v>
      </c>
      <c r="DS832" s="129">
        <v>8</v>
      </c>
      <c r="DT832" s="129" t="s">
        <v>1596</v>
      </c>
      <c r="DW832" t="s">
        <v>5614</v>
      </c>
    </row>
    <row r="833" spans="1:127">
      <c r="A833" s="127">
        <v>658</v>
      </c>
      <c r="B833" s="131">
        <v>44764.861805555556</v>
      </c>
      <c r="C833" s="129" t="s">
        <v>52</v>
      </c>
      <c r="D833" s="129">
        <v>0</v>
      </c>
      <c r="E833" s="129">
        <v>0</v>
      </c>
      <c r="F833" s="129">
        <v>0</v>
      </c>
      <c r="G833" s="129" t="s">
        <v>54</v>
      </c>
      <c r="H833" s="129" t="s">
        <v>55</v>
      </c>
      <c r="I833" s="129" t="s">
        <v>55</v>
      </c>
      <c r="J833" s="129" t="s">
        <v>55</v>
      </c>
      <c r="K833" s="129" t="s">
        <v>18</v>
      </c>
      <c r="L833" s="129">
        <v>90</v>
      </c>
      <c r="M833" s="129" t="s">
        <v>173</v>
      </c>
      <c r="N833" s="129">
        <v>0</v>
      </c>
      <c r="O833" s="129" t="s">
        <v>173</v>
      </c>
      <c r="P833" s="129">
        <v>0</v>
      </c>
      <c r="Q833" s="129" t="s">
        <v>173</v>
      </c>
      <c r="R833" s="129">
        <v>0</v>
      </c>
      <c r="S833" s="129">
        <v>2</v>
      </c>
      <c r="T833" s="129" t="s">
        <v>174</v>
      </c>
      <c r="U833" s="129">
        <v>4.6298000000000004</v>
      </c>
      <c r="V833" s="129">
        <v>0.6754</v>
      </c>
      <c r="W833" s="129" t="s">
        <v>2922</v>
      </c>
      <c r="X833" s="129">
        <v>0.32540000000000002</v>
      </c>
      <c r="Y833" s="129">
        <v>41.021599999999999</v>
      </c>
      <c r="Z833" s="129">
        <v>0.36780000000000002</v>
      </c>
      <c r="AA833" s="129" t="s">
        <v>409</v>
      </c>
      <c r="AB833" s="129">
        <v>1.52E-2</v>
      </c>
      <c r="AC833" s="129" t="s">
        <v>179</v>
      </c>
      <c r="AD833" s="129">
        <v>8.8999999999999999E-3</v>
      </c>
      <c r="AE833" s="129" t="s">
        <v>179</v>
      </c>
      <c r="AF833" s="129">
        <v>1.6799999999999999E-2</v>
      </c>
      <c r="AG833" s="129">
        <v>0.1484</v>
      </c>
      <c r="AH833" s="129">
        <v>7.6E-3</v>
      </c>
      <c r="AI833" s="129">
        <v>7.8693999999999997</v>
      </c>
      <c r="AJ833" s="129">
        <v>3.3099999999999997E-2</v>
      </c>
      <c r="AK833" s="129">
        <v>0.69110000000000005</v>
      </c>
      <c r="AL833" s="129">
        <v>8.3000000000000001E-3</v>
      </c>
      <c r="AM833" s="129" t="s">
        <v>1473</v>
      </c>
      <c r="AN833" s="129">
        <v>8.2000000000000007E-3</v>
      </c>
      <c r="AO833" s="129" t="s">
        <v>1160</v>
      </c>
      <c r="AP833" s="129">
        <v>4.7000000000000002E-3</v>
      </c>
      <c r="AQ833" s="129">
        <v>0.1258</v>
      </c>
      <c r="AR833" s="129">
        <v>5.3E-3</v>
      </c>
      <c r="AS833" s="129" t="s">
        <v>2923</v>
      </c>
      <c r="AT833" s="129">
        <v>2.7E-2</v>
      </c>
      <c r="AU833" s="129" t="s">
        <v>179</v>
      </c>
      <c r="AV833" s="129">
        <v>3.8E-3</v>
      </c>
      <c r="AW833" s="129">
        <v>1.06E-2</v>
      </c>
      <c r="AX833" s="129">
        <v>1.1000000000000001E-3</v>
      </c>
      <c r="AY833" s="129" t="s">
        <v>302</v>
      </c>
      <c r="AZ833" s="129">
        <v>6.9999999999999999E-4</v>
      </c>
      <c r="BA833" s="129">
        <v>5.8999999999999999E-3</v>
      </c>
      <c r="BB833" s="129">
        <v>6.9999999999999999E-4</v>
      </c>
      <c r="BC833" s="129" t="s">
        <v>245</v>
      </c>
      <c r="BD833" s="129">
        <v>5.0000000000000001E-4</v>
      </c>
      <c r="BE833" s="129" t="s">
        <v>179</v>
      </c>
      <c r="BF833" s="129">
        <v>2.9999999999999997E-4</v>
      </c>
      <c r="BG833" s="129" t="s">
        <v>179</v>
      </c>
      <c r="BH833" s="129">
        <v>1E-4</v>
      </c>
      <c r="BI833" s="129" t="s">
        <v>179</v>
      </c>
      <c r="BJ833" s="129">
        <v>2.0000000000000001E-4</v>
      </c>
      <c r="BK833" s="129">
        <v>1.06E-2</v>
      </c>
      <c r="BL833" s="129">
        <v>5.0000000000000001E-4</v>
      </c>
      <c r="BM833" s="129">
        <v>3.0000000000000001E-3</v>
      </c>
      <c r="BN833" s="129">
        <v>2.9999999999999997E-4</v>
      </c>
      <c r="BO833" s="129" t="s">
        <v>287</v>
      </c>
      <c r="BP833" s="129">
        <v>5.0000000000000001E-4</v>
      </c>
      <c r="BQ833" s="129" t="s">
        <v>179</v>
      </c>
      <c r="BR833" s="129">
        <v>2.9999999999999997E-4</v>
      </c>
      <c r="BS833" s="129" t="s">
        <v>179</v>
      </c>
      <c r="BT833" s="129">
        <v>4.0000000000000002E-4</v>
      </c>
      <c r="BU833" s="129" t="s">
        <v>179</v>
      </c>
      <c r="BV833" s="129">
        <v>6.9999999999999999E-4</v>
      </c>
      <c r="BW833" s="129" t="s">
        <v>18</v>
      </c>
      <c r="BX833" s="129"/>
      <c r="BY833" s="129" t="s">
        <v>18</v>
      </c>
      <c r="BZ833" s="129"/>
      <c r="CA833" s="129" t="s">
        <v>179</v>
      </c>
      <c r="CB833" s="129">
        <v>8.0000000000000004E-4</v>
      </c>
      <c r="CC833" s="129" t="s">
        <v>179</v>
      </c>
      <c r="CD833" s="129">
        <v>2E-3</v>
      </c>
      <c r="CE833" s="129" t="s">
        <v>179</v>
      </c>
      <c r="CF833" s="129">
        <v>2.3E-3</v>
      </c>
      <c r="CG833" s="129" t="s">
        <v>216</v>
      </c>
      <c r="CH833" s="129">
        <v>1E-4</v>
      </c>
      <c r="CI833" s="129" t="s">
        <v>179</v>
      </c>
      <c r="CJ833" s="129">
        <v>6.8999999999999999E-3</v>
      </c>
      <c r="CK833" s="129" t="s">
        <v>179</v>
      </c>
      <c r="CL833" s="129">
        <v>1.09E-2</v>
      </c>
      <c r="CM833" s="129" t="s">
        <v>179</v>
      </c>
      <c r="CN833" s="129">
        <v>3.0000000000000001E-3</v>
      </c>
      <c r="CO833" s="129" t="s">
        <v>179</v>
      </c>
      <c r="CP833" s="129">
        <v>8.0000000000000004E-4</v>
      </c>
      <c r="CQ833" s="129" t="s">
        <v>179</v>
      </c>
      <c r="CR833" s="129">
        <v>3.3999999999999998E-3</v>
      </c>
      <c r="CS833" s="129" t="s">
        <v>179</v>
      </c>
      <c r="CT833" s="129">
        <v>1.9E-3</v>
      </c>
      <c r="CU833" s="129" t="s">
        <v>179</v>
      </c>
      <c r="CV833" s="129">
        <v>8.0000000000000004E-4</v>
      </c>
      <c r="CW833" s="129" t="s">
        <v>18</v>
      </c>
      <c r="CX833" s="129"/>
      <c r="CY833" s="129" t="s">
        <v>179</v>
      </c>
      <c r="CZ833" s="129">
        <v>5.9999999999999995E-4</v>
      </c>
      <c r="DA833" s="129" t="s">
        <v>179</v>
      </c>
      <c r="DB833" s="129">
        <v>5.9999999999999995E-4</v>
      </c>
      <c r="DC833" s="129" t="s">
        <v>179</v>
      </c>
      <c r="DD833" s="129">
        <v>5.9999999999999995E-4</v>
      </c>
      <c r="DE833" s="129" t="s">
        <v>179</v>
      </c>
      <c r="DF833" s="129">
        <v>5.9999999999999995E-4</v>
      </c>
      <c r="DG833" s="129" t="s">
        <v>179</v>
      </c>
      <c r="DH833" s="129">
        <v>4.0000000000000002E-4</v>
      </c>
      <c r="DI833" s="129" t="s">
        <v>179</v>
      </c>
      <c r="DJ833" s="129">
        <v>2.9999999999999997E-4</v>
      </c>
      <c r="DK833" s="129" t="s">
        <v>2917</v>
      </c>
      <c r="DL833" s="129" t="s">
        <v>59</v>
      </c>
      <c r="DM833" s="129"/>
      <c r="DN833" s="129"/>
      <c r="DO833" s="130" t="s">
        <v>18</v>
      </c>
      <c r="DS833" s="129">
        <v>22</v>
      </c>
      <c r="DT833" s="129" t="s">
        <v>5997</v>
      </c>
      <c r="DW833" t="s">
        <v>5615</v>
      </c>
    </row>
    <row r="834" spans="1:127">
      <c r="A834" s="127">
        <v>659</v>
      </c>
      <c r="B834" s="131">
        <v>44764.864583333336</v>
      </c>
      <c r="C834" s="129" t="s">
        <v>52</v>
      </c>
      <c r="D834" s="129">
        <v>0</v>
      </c>
      <c r="E834" s="129">
        <v>0</v>
      </c>
      <c r="F834" s="129">
        <v>0</v>
      </c>
      <c r="G834" s="129" t="s">
        <v>54</v>
      </c>
      <c r="H834" s="129" t="s">
        <v>55</v>
      </c>
      <c r="I834" s="129" t="s">
        <v>55</v>
      </c>
      <c r="J834" s="129" t="s">
        <v>55</v>
      </c>
      <c r="K834" s="129" t="s">
        <v>18</v>
      </c>
      <c r="L834" s="129">
        <v>90</v>
      </c>
      <c r="M834" s="129" t="s">
        <v>173</v>
      </c>
      <c r="N834" s="129">
        <v>0</v>
      </c>
      <c r="O834" s="129" t="s">
        <v>173</v>
      </c>
      <c r="P834" s="129">
        <v>0</v>
      </c>
      <c r="Q834" s="129" t="s">
        <v>173</v>
      </c>
      <c r="R834" s="129">
        <v>0</v>
      </c>
      <c r="S834" s="129">
        <v>2</v>
      </c>
      <c r="T834" s="129" t="s">
        <v>174</v>
      </c>
      <c r="U834" s="129">
        <v>3.5364</v>
      </c>
      <c r="V834" s="129">
        <v>0.66779999999999995</v>
      </c>
      <c r="W834" s="129" t="s">
        <v>2924</v>
      </c>
      <c r="X834" s="129">
        <v>0.3337</v>
      </c>
      <c r="Y834" s="129">
        <v>39.497300000000003</v>
      </c>
      <c r="Z834" s="129">
        <v>0.36170000000000002</v>
      </c>
      <c r="AA834" s="129" t="s">
        <v>1658</v>
      </c>
      <c r="AB834" s="129">
        <v>1.5900000000000001E-2</v>
      </c>
      <c r="AC834" s="129" t="s">
        <v>2925</v>
      </c>
      <c r="AD834" s="129">
        <v>1.1900000000000001E-2</v>
      </c>
      <c r="AE834" s="129" t="s">
        <v>179</v>
      </c>
      <c r="AF834" s="129">
        <v>1.8800000000000001E-2</v>
      </c>
      <c r="AG834" s="129">
        <v>9.4100000000000003E-2</v>
      </c>
      <c r="AH834" s="129">
        <v>7.1000000000000004E-3</v>
      </c>
      <c r="AI834" s="129">
        <v>8.2986000000000004</v>
      </c>
      <c r="AJ834" s="129">
        <v>3.4200000000000001E-2</v>
      </c>
      <c r="AK834" s="129">
        <v>0.73170000000000002</v>
      </c>
      <c r="AL834" s="129">
        <v>8.6E-3</v>
      </c>
      <c r="AM834" s="129" t="s">
        <v>1554</v>
      </c>
      <c r="AN834" s="129">
        <v>8.5000000000000006E-3</v>
      </c>
      <c r="AO834" s="129" t="s">
        <v>741</v>
      </c>
      <c r="AP834" s="129">
        <v>4.5999999999999999E-3</v>
      </c>
      <c r="AQ834" s="129">
        <v>0.1023</v>
      </c>
      <c r="AR834" s="129">
        <v>4.8999999999999998E-3</v>
      </c>
      <c r="AS834" s="129" t="s">
        <v>2926</v>
      </c>
      <c r="AT834" s="129">
        <v>2.8000000000000001E-2</v>
      </c>
      <c r="AU834" s="129" t="s">
        <v>179</v>
      </c>
      <c r="AV834" s="129">
        <v>3.8999999999999998E-3</v>
      </c>
      <c r="AW834" s="129">
        <v>7.1000000000000004E-3</v>
      </c>
      <c r="AX834" s="129">
        <v>8.9999999999999998E-4</v>
      </c>
      <c r="AY834" s="129" t="s">
        <v>316</v>
      </c>
      <c r="AZ834" s="129">
        <v>6.9999999999999999E-4</v>
      </c>
      <c r="BA834" s="129">
        <v>6.8999999999999999E-3</v>
      </c>
      <c r="BB834" s="129">
        <v>6.9999999999999999E-4</v>
      </c>
      <c r="BC834" s="129" t="s">
        <v>245</v>
      </c>
      <c r="BD834" s="129">
        <v>5.0000000000000001E-4</v>
      </c>
      <c r="BE834" s="129" t="s">
        <v>286</v>
      </c>
      <c r="BF834" s="129">
        <v>2.9999999999999997E-4</v>
      </c>
      <c r="BG834" s="129" t="s">
        <v>179</v>
      </c>
      <c r="BH834" s="129">
        <v>1E-4</v>
      </c>
      <c r="BI834" s="129" t="s">
        <v>318</v>
      </c>
      <c r="BJ834" s="129">
        <v>2.0000000000000001E-4</v>
      </c>
      <c r="BK834" s="129">
        <v>1.06E-2</v>
      </c>
      <c r="BL834" s="129">
        <v>5.0000000000000001E-4</v>
      </c>
      <c r="BM834" s="129">
        <v>2.3E-3</v>
      </c>
      <c r="BN834" s="129">
        <v>2.9999999999999997E-4</v>
      </c>
      <c r="BO834" s="129" t="s">
        <v>429</v>
      </c>
      <c r="BP834" s="129">
        <v>5.0000000000000001E-4</v>
      </c>
      <c r="BQ834" s="129" t="s">
        <v>179</v>
      </c>
      <c r="BR834" s="129">
        <v>2.9999999999999997E-4</v>
      </c>
      <c r="BS834" s="129" t="s">
        <v>179</v>
      </c>
      <c r="BT834" s="129">
        <v>4.0000000000000002E-4</v>
      </c>
      <c r="BU834" s="129" t="s">
        <v>179</v>
      </c>
      <c r="BV834" s="129">
        <v>5.9999999999999995E-4</v>
      </c>
      <c r="BW834" s="129" t="s">
        <v>18</v>
      </c>
      <c r="BX834" s="129"/>
      <c r="BY834" s="129" t="s">
        <v>18</v>
      </c>
      <c r="BZ834" s="129"/>
      <c r="CA834" s="129" t="s">
        <v>179</v>
      </c>
      <c r="CB834" s="129">
        <v>8.0000000000000004E-4</v>
      </c>
      <c r="CC834" s="129" t="s">
        <v>179</v>
      </c>
      <c r="CD834" s="129">
        <v>2.0999999999999999E-3</v>
      </c>
      <c r="CE834" s="129" t="s">
        <v>179</v>
      </c>
      <c r="CF834" s="129">
        <v>2.3E-3</v>
      </c>
      <c r="CG834" s="129" t="s">
        <v>179</v>
      </c>
      <c r="CH834" s="129">
        <v>1E-4</v>
      </c>
      <c r="CI834" s="129" t="s">
        <v>179</v>
      </c>
      <c r="CJ834" s="129">
        <v>7.1000000000000004E-3</v>
      </c>
      <c r="CK834" s="129" t="s">
        <v>179</v>
      </c>
      <c r="CL834" s="129">
        <v>1.1299999999999999E-2</v>
      </c>
      <c r="CM834" s="129" t="s">
        <v>179</v>
      </c>
      <c r="CN834" s="129">
        <v>4.1000000000000003E-3</v>
      </c>
      <c r="CO834" s="129" t="s">
        <v>179</v>
      </c>
      <c r="CP834" s="129">
        <v>8.0000000000000004E-4</v>
      </c>
      <c r="CQ834" s="129" t="s">
        <v>179</v>
      </c>
      <c r="CR834" s="129">
        <v>3.0000000000000001E-3</v>
      </c>
      <c r="CS834" s="129" t="s">
        <v>179</v>
      </c>
      <c r="CT834" s="129">
        <v>1.9E-3</v>
      </c>
      <c r="CU834" s="129" t="s">
        <v>18</v>
      </c>
      <c r="CV834" s="129"/>
      <c r="CW834" s="129" t="s">
        <v>18</v>
      </c>
      <c r="CX834" s="129"/>
      <c r="CY834" s="129" t="s">
        <v>179</v>
      </c>
      <c r="CZ834" s="129">
        <v>5.9999999999999995E-4</v>
      </c>
      <c r="DA834" s="129" t="s">
        <v>179</v>
      </c>
      <c r="DB834" s="129">
        <v>5.9999999999999995E-4</v>
      </c>
      <c r="DC834" s="129" t="s">
        <v>179</v>
      </c>
      <c r="DD834" s="129">
        <v>5.9999999999999995E-4</v>
      </c>
      <c r="DE834" s="129" t="s">
        <v>179</v>
      </c>
      <c r="DF834" s="129">
        <v>5.9999999999999995E-4</v>
      </c>
      <c r="DG834" s="129" t="s">
        <v>179</v>
      </c>
      <c r="DH834" s="129">
        <v>4.0000000000000002E-4</v>
      </c>
      <c r="DI834" s="129" t="s">
        <v>179</v>
      </c>
      <c r="DJ834" s="129">
        <v>2.9999999999999997E-4</v>
      </c>
      <c r="DK834" s="129" t="s">
        <v>2917</v>
      </c>
      <c r="DL834" s="129" t="s">
        <v>59</v>
      </c>
      <c r="DM834" s="129"/>
      <c r="DN834" s="129"/>
      <c r="DO834" s="130" t="s">
        <v>18</v>
      </c>
      <c r="DS834" s="129">
        <v>78</v>
      </c>
      <c r="DT834" s="129" t="s">
        <v>2927</v>
      </c>
      <c r="DW834" t="s">
        <v>5616</v>
      </c>
    </row>
    <row r="835" spans="1:127">
      <c r="A835" s="127">
        <v>660</v>
      </c>
      <c r="B835" s="131">
        <v>44764.867361111108</v>
      </c>
      <c r="C835" s="129" t="s">
        <v>52</v>
      </c>
      <c r="D835" s="129">
        <v>0</v>
      </c>
      <c r="E835" s="129">
        <v>0</v>
      </c>
      <c r="F835" s="129">
        <v>0</v>
      </c>
      <c r="G835" s="129" t="s">
        <v>54</v>
      </c>
      <c r="H835" s="129" t="s">
        <v>55</v>
      </c>
      <c r="I835" s="129" t="s">
        <v>55</v>
      </c>
      <c r="J835" s="129" t="s">
        <v>55</v>
      </c>
      <c r="K835" s="129" t="s">
        <v>18</v>
      </c>
      <c r="L835" s="129">
        <v>90</v>
      </c>
      <c r="M835" s="129" t="s">
        <v>173</v>
      </c>
      <c r="N835" s="129">
        <v>0</v>
      </c>
      <c r="O835" s="129" t="s">
        <v>173</v>
      </c>
      <c r="P835" s="129">
        <v>0</v>
      </c>
      <c r="Q835" s="129" t="s">
        <v>173</v>
      </c>
      <c r="R835" s="129">
        <v>0</v>
      </c>
      <c r="S835" s="129">
        <v>2</v>
      </c>
      <c r="T835" s="129" t="s">
        <v>174</v>
      </c>
      <c r="U835" s="129">
        <v>5.2229000000000001</v>
      </c>
      <c r="V835" s="129">
        <v>0.70850000000000002</v>
      </c>
      <c r="W835" s="129" t="s">
        <v>2928</v>
      </c>
      <c r="X835" s="129">
        <v>0.33150000000000002</v>
      </c>
      <c r="Y835" s="129">
        <v>41.895800000000001</v>
      </c>
      <c r="Z835" s="129">
        <v>0.37240000000000001</v>
      </c>
      <c r="AA835" s="129" t="s">
        <v>871</v>
      </c>
      <c r="AB835" s="129">
        <v>1.54E-2</v>
      </c>
      <c r="AC835" s="129" t="s">
        <v>179</v>
      </c>
      <c r="AD835" s="129">
        <v>9.1999999999999998E-3</v>
      </c>
      <c r="AE835" s="129" t="s">
        <v>179</v>
      </c>
      <c r="AF835" s="129">
        <v>1.6799999999999999E-2</v>
      </c>
      <c r="AG835" s="129">
        <v>0.15509999999999999</v>
      </c>
      <c r="AH835" s="129">
        <v>7.7999999999999996E-3</v>
      </c>
      <c r="AI835" s="129">
        <v>7.8536000000000001</v>
      </c>
      <c r="AJ835" s="129">
        <v>3.2899999999999999E-2</v>
      </c>
      <c r="AK835" s="129">
        <v>0.70440000000000003</v>
      </c>
      <c r="AL835" s="129">
        <v>8.3999999999999995E-3</v>
      </c>
      <c r="AM835" s="129" t="s">
        <v>1362</v>
      </c>
      <c r="AN835" s="129">
        <v>8.3000000000000001E-3</v>
      </c>
      <c r="AO835" s="129" t="s">
        <v>456</v>
      </c>
      <c r="AP835" s="129">
        <v>4.4999999999999997E-3</v>
      </c>
      <c r="AQ835" s="129">
        <v>0.106</v>
      </c>
      <c r="AR835" s="129">
        <v>4.8999999999999998E-3</v>
      </c>
      <c r="AS835" s="129" t="s">
        <v>2929</v>
      </c>
      <c r="AT835" s="129">
        <v>2.5899999999999999E-2</v>
      </c>
      <c r="AU835" s="129" t="s">
        <v>179</v>
      </c>
      <c r="AV835" s="129">
        <v>3.5999999999999999E-3</v>
      </c>
      <c r="AW835" s="129">
        <v>1.15E-2</v>
      </c>
      <c r="AX835" s="129">
        <v>1.1000000000000001E-3</v>
      </c>
      <c r="AY835" s="129" t="s">
        <v>228</v>
      </c>
      <c r="AZ835" s="129">
        <v>8.0000000000000004E-4</v>
      </c>
      <c r="BA835" s="129">
        <v>6.4999999999999997E-3</v>
      </c>
      <c r="BB835" s="129">
        <v>6.9999999999999999E-4</v>
      </c>
      <c r="BC835" s="129" t="s">
        <v>247</v>
      </c>
      <c r="BD835" s="129">
        <v>5.0000000000000001E-4</v>
      </c>
      <c r="BE835" s="129" t="s">
        <v>179</v>
      </c>
      <c r="BF835" s="129">
        <v>2.9999999999999997E-4</v>
      </c>
      <c r="BG835" s="129" t="s">
        <v>179</v>
      </c>
      <c r="BH835" s="129">
        <v>1E-4</v>
      </c>
      <c r="BI835" s="129" t="s">
        <v>246</v>
      </c>
      <c r="BJ835" s="129">
        <v>2.0000000000000001E-4</v>
      </c>
      <c r="BK835" s="129">
        <v>1.06E-2</v>
      </c>
      <c r="BL835" s="129">
        <v>5.0000000000000001E-4</v>
      </c>
      <c r="BM835" s="129">
        <v>2.7000000000000001E-3</v>
      </c>
      <c r="BN835" s="129">
        <v>2.9999999999999997E-4</v>
      </c>
      <c r="BO835" s="129" t="s">
        <v>265</v>
      </c>
      <c r="BP835" s="129">
        <v>5.0000000000000001E-4</v>
      </c>
      <c r="BQ835" s="129" t="s">
        <v>179</v>
      </c>
      <c r="BR835" s="129">
        <v>2.9999999999999997E-4</v>
      </c>
      <c r="BS835" s="129" t="s">
        <v>179</v>
      </c>
      <c r="BT835" s="129">
        <v>2.9999999999999997E-4</v>
      </c>
      <c r="BU835" s="129" t="s">
        <v>179</v>
      </c>
      <c r="BV835" s="129">
        <v>6.9999999999999999E-4</v>
      </c>
      <c r="BW835" s="129" t="s">
        <v>18</v>
      </c>
      <c r="BX835" s="129"/>
      <c r="BY835" s="129" t="s">
        <v>179</v>
      </c>
      <c r="BZ835" s="129">
        <v>1.1000000000000001E-3</v>
      </c>
      <c r="CA835" s="129" t="s">
        <v>179</v>
      </c>
      <c r="CB835" s="129">
        <v>8.0000000000000004E-4</v>
      </c>
      <c r="CC835" s="129" t="s">
        <v>179</v>
      </c>
      <c r="CD835" s="129">
        <v>2.0999999999999999E-3</v>
      </c>
      <c r="CE835" s="129" t="s">
        <v>179</v>
      </c>
      <c r="CF835" s="129">
        <v>2.3E-3</v>
      </c>
      <c r="CG835" s="129" t="s">
        <v>179</v>
      </c>
      <c r="CH835" s="129">
        <v>1E-4</v>
      </c>
      <c r="CI835" s="129" t="s">
        <v>179</v>
      </c>
      <c r="CJ835" s="129">
        <v>6.8999999999999999E-3</v>
      </c>
      <c r="CK835" s="129" t="s">
        <v>179</v>
      </c>
      <c r="CL835" s="129">
        <v>1.0999999999999999E-2</v>
      </c>
      <c r="CM835" s="129" t="s">
        <v>179</v>
      </c>
      <c r="CN835" s="129">
        <v>2.7000000000000001E-3</v>
      </c>
      <c r="CO835" s="129" t="s">
        <v>179</v>
      </c>
      <c r="CP835" s="129">
        <v>8.0000000000000004E-4</v>
      </c>
      <c r="CQ835" s="129" t="s">
        <v>179</v>
      </c>
      <c r="CR835" s="129">
        <v>3.2000000000000002E-3</v>
      </c>
      <c r="CS835" s="129" t="s">
        <v>179</v>
      </c>
      <c r="CT835" s="129">
        <v>1.9E-3</v>
      </c>
      <c r="CU835" s="129" t="s">
        <v>18</v>
      </c>
      <c r="CV835" s="129"/>
      <c r="CW835" s="129" t="s">
        <v>18</v>
      </c>
      <c r="CX835" s="129"/>
      <c r="CY835" s="129" t="s">
        <v>179</v>
      </c>
      <c r="CZ835" s="129">
        <v>5.0000000000000001E-4</v>
      </c>
      <c r="DA835" s="129" t="s">
        <v>179</v>
      </c>
      <c r="DB835" s="129">
        <v>5.9999999999999995E-4</v>
      </c>
      <c r="DC835" s="129" t="s">
        <v>179</v>
      </c>
      <c r="DD835" s="129">
        <v>5.9999999999999995E-4</v>
      </c>
      <c r="DE835" s="129" t="s">
        <v>179</v>
      </c>
      <c r="DF835" s="129">
        <v>5.9999999999999995E-4</v>
      </c>
      <c r="DG835" s="129" t="s">
        <v>179</v>
      </c>
      <c r="DH835" s="129">
        <v>4.0000000000000002E-4</v>
      </c>
      <c r="DI835" s="129" t="s">
        <v>179</v>
      </c>
      <c r="DJ835" s="129">
        <v>2.9999999999999997E-4</v>
      </c>
      <c r="DK835" s="129" t="s">
        <v>2917</v>
      </c>
      <c r="DL835" s="129" t="s">
        <v>59</v>
      </c>
      <c r="DM835" s="129"/>
      <c r="DN835" s="129"/>
      <c r="DO835" s="130" t="s">
        <v>18</v>
      </c>
      <c r="DS835" s="129">
        <v>136</v>
      </c>
      <c r="DT835" s="129" t="s">
        <v>6041</v>
      </c>
      <c r="DW835" t="s">
        <v>5617</v>
      </c>
    </row>
    <row r="836" spans="1:127">
      <c r="A836" s="127">
        <v>661</v>
      </c>
      <c r="B836" s="131">
        <v>44764.87777777778</v>
      </c>
      <c r="C836" s="129" t="s">
        <v>52</v>
      </c>
      <c r="D836" s="129">
        <v>0</v>
      </c>
      <c r="E836" s="129">
        <v>0</v>
      </c>
      <c r="F836" s="129">
        <v>0</v>
      </c>
      <c r="G836" s="129" t="s">
        <v>54</v>
      </c>
      <c r="H836" s="129" t="s">
        <v>55</v>
      </c>
      <c r="I836" s="129" t="s">
        <v>55</v>
      </c>
      <c r="J836" s="129" t="s">
        <v>55</v>
      </c>
      <c r="K836" s="129" t="s">
        <v>18</v>
      </c>
      <c r="L836" s="129">
        <v>90</v>
      </c>
      <c r="M836" s="129" t="s">
        <v>173</v>
      </c>
      <c r="N836" s="129">
        <v>0</v>
      </c>
      <c r="O836" s="129" t="s">
        <v>173</v>
      </c>
      <c r="P836" s="129">
        <v>0</v>
      </c>
      <c r="Q836" s="129" t="s">
        <v>173</v>
      </c>
      <c r="R836" s="129">
        <v>0</v>
      </c>
      <c r="S836" s="129">
        <v>2</v>
      </c>
      <c r="T836" s="129" t="s">
        <v>174</v>
      </c>
      <c r="U836" s="129">
        <v>3.5735000000000001</v>
      </c>
      <c r="V836" s="129">
        <v>0.62680000000000002</v>
      </c>
      <c r="W836" s="129" t="s">
        <v>2930</v>
      </c>
      <c r="X836" s="129">
        <v>0.2757</v>
      </c>
      <c r="Y836" s="129">
        <v>33.103099999999998</v>
      </c>
      <c r="Z836" s="129">
        <v>0.32200000000000001</v>
      </c>
      <c r="AA836" s="129" t="s">
        <v>417</v>
      </c>
      <c r="AB836" s="129">
        <v>1.47E-2</v>
      </c>
      <c r="AC836" s="129" t="s">
        <v>179</v>
      </c>
      <c r="AD836" s="129">
        <v>9.1000000000000004E-3</v>
      </c>
      <c r="AE836" s="129" t="s">
        <v>179</v>
      </c>
      <c r="AF836" s="129">
        <v>1.67E-2</v>
      </c>
      <c r="AG836" s="129">
        <v>6.5600000000000006E-2</v>
      </c>
      <c r="AH836" s="129">
        <v>6.1000000000000004E-3</v>
      </c>
      <c r="AI836" s="129">
        <v>6.6306000000000003</v>
      </c>
      <c r="AJ836" s="129">
        <v>0.03</v>
      </c>
      <c r="AK836" s="129">
        <v>0.58360000000000001</v>
      </c>
      <c r="AL836" s="129">
        <v>7.6E-3</v>
      </c>
      <c r="AM836" s="129" t="s">
        <v>179</v>
      </c>
      <c r="AN836" s="129">
        <v>7.4000000000000003E-3</v>
      </c>
      <c r="AO836" s="129" t="s">
        <v>534</v>
      </c>
      <c r="AP836" s="129">
        <v>4.0000000000000001E-3</v>
      </c>
      <c r="AQ836" s="129">
        <v>0.10879999999999999</v>
      </c>
      <c r="AR836" s="129">
        <v>5.1000000000000004E-3</v>
      </c>
      <c r="AS836" s="129" t="s">
        <v>2931</v>
      </c>
      <c r="AT836" s="129">
        <v>2.4199999999999999E-2</v>
      </c>
      <c r="AU836" s="129" t="s">
        <v>179</v>
      </c>
      <c r="AV836" s="129">
        <v>3.5000000000000001E-3</v>
      </c>
      <c r="AW836" s="129">
        <v>9.5999999999999992E-3</v>
      </c>
      <c r="AX836" s="129">
        <v>1.1000000000000001E-3</v>
      </c>
      <c r="AY836" s="129" t="s">
        <v>422</v>
      </c>
      <c r="AZ836" s="129">
        <v>8.0000000000000004E-4</v>
      </c>
      <c r="BA836" s="129">
        <v>5.7999999999999996E-3</v>
      </c>
      <c r="BB836" s="129">
        <v>6.9999999999999999E-4</v>
      </c>
      <c r="BC836" s="129" t="s">
        <v>191</v>
      </c>
      <c r="BD836" s="129">
        <v>5.0000000000000001E-4</v>
      </c>
      <c r="BE836" s="129" t="s">
        <v>179</v>
      </c>
      <c r="BF836" s="129">
        <v>4.0000000000000002E-4</v>
      </c>
      <c r="BG836" s="129" t="s">
        <v>216</v>
      </c>
      <c r="BH836" s="129">
        <v>1E-4</v>
      </c>
      <c r="BI836" s="129" t="s">
        <v>318</v>
      </c>
      <c r="BJ836" s="129">
        <v>2.0000000000000001E-4</v>
      </c>
      <c r="BK836" s="129">
        <v>8.8000000000000005E-3</v>
      </c>
      <c r="BL836" s="129">
        <v>5.0000000000000001E-4</v>
      </c>
      <c r="BM836" s="129">
        <v>2.5999999999999999E-3</v>
      </c>
      <c r="BN836" s="129">
        <v>2.9999999999999997E-4</v>
      </c>
      <c r="BO836" s="129" t="s">
        <v>429</v>
      </c>
      <c r="BP836" s="129">
        <v>5.9999999999999995E-4</v>
      </c>
      <c r="BQ836" s="129" t="s">
        <v>179</v>
      </c>
      <c r="BR836" s="129">
        <v>2.9999999999999997E-4</v>
      </c>
      <c r="BS836" s="129" t="s">
        <v>179</v>
      </c>
      <c r="BT836" s="129">
        <v>5.0000000000000001E-4</v>
      </c>
      <c r="BU836" s="129" t="s">
        <v>179</v>
      </c>
      <c r="BV836" s="129">
        <v>5.9999999999999995E-4</v>
      </c>
      <c r="BW836" s="129" t="s">
        <v>18</v>
      </c>
      <c r="BX836" s="129"/>
      <c r="BY836" s="129" t="s">
        <v>18</v>
      </c>
      <c r="BZ836" s="129"/>
      <c r="CA836" s="129" t="s">
        <v>179</v>
      </c>
      <c r="CB836" s="129">
        <v>8.9999999999999998E-4</v>
      </c>
      <c r="CC836" s="129" t="s">
        <v>179</v>
      </c>
      <c r="CD836" s="129">
        <v>2.3E-3</v>
      </c>
      <c r="CE836" s="129" t="s">
        <v>179</v>
      </c>
      <c r="CF836" s="129">
        <v>2.0999999999999999E-3</v>
      </c>
      <c r="CG836" s="129" t="s">
        <v>179</v>
      </c>
      <c r="CH836" s="129">
        <v>1E-4</v>
      </c>
      <c r="CI836" s="129" t="s">
        <v>179</v>
      </c>
      <c r="CJ836" s="129">
        <v>9.1000000000000004E-3</v>
      </c>
      <c r="CK836" s="129" t="s">
        <v>179</v>
      </c>
      <c r="CL836" s="129">
        <v>1.21E-2</v>
      </c>
      <c r="CM836" s="129" t="s">
        <v>242</v>
      </c>
      <c r="CN836" s="129">
        <v>7.0000000000000001E-3</v>
      </c>
      <c r="CO836" s="129" t="s">
        <v>179</v>
      </c>
      <c r="CP836" s="129">
        <v>8.9999999999999998E-4</v>
      </c>
      <c r="CQ836" s="129" t="s">
        <v>179</v>
      </c>
      <c r="CR836" s="129">
        <v>3.0999999999999999E-3</v>
      </c>
      <c r="CS836" s="129" t="s">
        <v>179</v>
      </c>
      <c r="CT836" s="129">
        <v>2.0999999999999999E-3</v>
      </c>
      <c r="CU836" s="129" t="s">
        <v>179</v>
      </c>
      <c r="CV836" s="129">
        <v>8.0000000000000004E-4</v>
      </c>
      <c r="CW836" s="129" t="s">
        <v>179</v>
      </c>
      <c r="CX836" s="129">
        <v>5.9999999999999995E-4</v>
      </c>
      <c r="CY836" s="129" t="s">
        <v>179</v>
      </c>
      <c r="CZ836" s="129">
        <v>5.0000000000000001E-4</v>
      </c>
      <c r="DA836" s="129" t="s">
        <v>179</v>
      </c>
      <c r="DB836" s="129">
        <v>5.9999999999999995E-4</v>
      </c>
      <c r="DC836" s="129" t="s">
        <v>179</v>
      </c>
      <c r="DD836" s="129">
        <v>5.9999999999999995E-4</v>
      </c>
      <c r="DE836" s="129" t="s">
        <v>179</v>
      </c>
      <c r="DF836" s="129">
        <v>6.9999999999999999E-4</v>
      </c>
      <c r="DG836" s="129" t="s">
        <v>179</v>
      </c>
      <c r="DH836" s="129">
        <v>4.0000000000000002E-4</v>
      </c>
      <c r="DI836" s="129" t="s">
        <v>179</v>
      </c>
      <c r="DJ836" s="129">
        <v>4.0000000000000002E-4</v>
      </c>
      <c r="DK836" s="129" t="s">
        <v>2932</v>
      </c>
      <c r="DL836" s="129" t="s">
        <v>59</v>
      </c>
      <c r="DM836" s="129"/>
      <c r="DN836" s="129"/>
      <c r="DO836" s="130" t="s">
        <v>18</v>
      </c>
      <c r="DS836" s="129">
        <v>2</v>
      </c>
      <c r="DT836" s="129" t="s">
        <v>5984</v>
      </c>
      <c r="DW836" t="s">
        <v>5618</v>
      </c>
    </row>
    <row r="837" spans="1:127">
      <c r="A837" s="127">
        <v>662</v>
      </c>
      <c r="B837" s="131">
        <v>44764.882638888892</v>
      </c>
      <c r="C837" s="129" t="s">
        <v>52</v>
      </c>
      <c r="D837" s="129">
        <v>0</v>
      </c>
      <c r="E837" s="129">
        <v>0</v>
      </c>
      <c r="F837" s="129">
        <v>0</v>
      </c>
      <c r="G837" s="129" t="s">
        <v>54</v>
      </c>
      <c r="H837" s="129" t="s">
        <v>55</v>
      </c>
      <c r="I837" s="129" t="s">
        <v>55</v>
      </c>
      <c r="J837" s="129" t="s">
        <v>55</v>
      </c>
      <c r="K837" s="129" t="s">
        <v>18</v>
      </c>
      <c r="L837" s="129">
        <v>90</v>
      </c>
      <c r="M837" s="129" t="s">
        <v>173</v>
      </c>
      <c r="N837" s="129">
        <v>0</v>
      </c>
      <c r="O837" s="129" t="s">
        <v>173</v>
      </c>
      <c r="P837" s="129">
        <v>0</v>
      </c>
      <c r="Q837" s="129" t="s">
        <v>173</v>
      </c>
      <c r="R837" s="129">
        <v>0</v>
      </c>
      <c r="S837" s="129">
        <v>2</v>
      </c>
      <c r="T837" s="129" t="s">
        <v>174</v>
      </c>
      <c r="U837" s="129">
        <v>4.8800999999999997</v>
      </c>
      <c r="V837" s="129">
        <v>0.69599999999999995</v>
      </c>
      <c r="W837" s="129" t="s">
        <v>2933</v>
      </c>
      <c r="X837" s="129">
        <v>0.31940000000000002</v>
      </c>
      <c r="Y837" s="129">
        <v>40.050400000000003</v>
      </c>
      <c r="Z837" s="129">
        <v>0.36280000000000001</v>
      </c>
      <c r="AA837" s="129" t="s">
        <v>881</v>
      </c>
      <c r="AB837" s="129">
        <v>1.5299999999999999E-2</v>
      </c>
      <c r="AC837" s="129" t="s">
        <v>179</v>
      </c>
      <c r="AD837" s="129">
        <v>9.7999999999999997E-3</v>
      </c>
      <c r="AE837" s="129" t="s">
        <v>179</v>
      </c>
      <c r="AF837" s="129">
        <v>1.6899999999999998E-2</v>
      </c>
      <c r="AG837" s="129">
        <v>0.1013</v>
      </c>
      <c r="AH837" s="129">
        <v>7.1000000000000004E-3</v>
      </c>
      <c r="AI837" s="129">
        <v>7.5334000000000003</v>
      </c>
      <c r="AJ837" s="129">
        <v>3.2300000000000002E-2</v>
      </c>
      <c r="AK837" s="129">
        <v>0.66949999999999998</v>
      </c>
      <c r="AL837" s="129">
        <v>8.2000000000000007E-3</v>
      </c>
      <c r="AM837" s="129" t="s">
        <v>568</v>
      </c>
      <c r="AN837" s="129">
        <v>8.2000000000000007E-3</v>
      </c>
      <c r="AO837" s="129" t="s">
        <v>1160</v>
      </c>
      <c r="AP837" s="129">
        <v>4.4000000000000003E-3</v>
      </c>
      <c r="AQ837" s="129">
        <v>0.12089999999999999</v>
      </c>
      <c r="AR837" s="129">
        <v>5.1999999999999998E-3</v>
      </c>
      <c r="AS837" s="129" t="s">
        <v>2934</v>
      </c>
      <c r="AT837" s="129">
        <v>2.6599999999999999E-2</v>
      </c>
      <c r="AU837" s="129" t="s">
        <v>515</v>
      </c>
      <c r="AV837" s="129">
        <v>3.7000000000000002E-3</v>
      </c>
      <c r="AW837" s="129">
        <v>1.1599999999999999E-2</v>
      </c>
      <c r="AX837" s="129">
        <v>1.1000000000000001E-3</v>
      </c>
      <c r="AY837" s="129" t="s">
        <v>213</v>
      </c>
      <c r="AZ837" s="129">
        <v>8.0000000000000004E-4</v>
      </c>
      <c r="BA837" s="129">
        <v>6.4000000000000003E-3</v>
      </c>
      <c r="BB837" s="129">
        <v>6.9999999999999999E-4</v>
      </c>
      <c r="BC837" s="129" t="s">
        <v>406</v>
      </c>
      <c r="BD837" s="129">
        <v>5.0000000000000001E-4</v>
      </c>
      <c r="BE837" s="129" t="s">
        <v>179</v>
      </c>
      <c r="BF837" s="129">
        <v>2.9999999999999997E-4</v>
      </c>
      <c r="BG837" s="129" t="s">
        <v>179</v>
      </c>
      <c r="BH837" s="129">
        <v>1E-4</v>
      </c>
      <c r="BI837" s="129" t="s">
        <v>318</v>
      </c>
      <c r="BJ837" s="129">
        <v>2.0000000000000001E-4</v>
      </c>
      <c r="BK837" s="129">
        <v>9.4000000000000004E-3</v>
      </c>
      <c r="BL837" s="129">
        <v>5.0000000000000001E-4</v>
      </c>
      <c r="BM837" s="129">
        <v>2.8E-3</v>
      </c>
      <c r="BN837" s="129">
        <v>2.9999999999999997E-4</v>
      </c>
      <c r="BO837" s="129" t="s">
        <v>248</v>
      </c>
      <c r="BP837" s="129">
        <v>5.0000000000000001E-4</v>
      </c>
      <c r="BQ837" s="129" t="s">
        <v>179</v>
      </c>
      <c r="BR837" s="129">
        <v>2.9999999999999997E-4</v>
      </c>
      <c r="BS837" s="129" t="s">
        <v>179</v>
      </c>
      <c r="BT837" s="129">
        <v>4.0000000000000002E-4</v>
      </c>
      <c r="BU837" s="129" t="s">
        <v>179</v>
      </c>
      <c r="BV837" s="129">
        <v>6.9999999999999999E-4</v>
      </c>
      <c r="BW837" s="129" t="s">
        <v>285</v>
      </c>
      <c r="BX837" s="129">
        <v>8.0000000000000004E-4</v>
      </c>
      <c r="BY837" s="129" t="s">
        <v>18</v>
      </c>
      <c r="BZ837" s="129"/>
      <c r="CA837" s="129" t="s">
        <v>179</v>
      </c>
      <c r="CB837" s="129">
        <v>8.0000000000000004E-4</v>
      </c>
      <c r="CC837" s="129" t="s">
        <v>179</v>
      </c>
      <c r="CD837" s="129">
        <v>2.0999999999999999E-3</v>
      </c>
      <c r="CE837" s="129" t="s">
        <v>179</v>
      </c>
      <c r="CF837" s="129">
        <v>2.3E-3</v>
      </c>
      <c r="CG837" s="129" t="s">
        <v>179</v>
      </c>
      <c r="CH837" s="129">
        <v>1E-4</v>
      </c>
      <c r="CI837" s="129" t="s">
        <v>179</v>
      </c>
      <c r="CJ837" s="129">
        <v>7.4000000000000003E-3</v>
      </c>
      <c r="CK837" s="129" t="s">
        <v>179</v>
      </c>
      <c r="CL837" s="129">
        <v>1.12E-2</v>
      </c>
      <c r="CM837" s="129" t="s">
        <v>638</v>
      </c>
      <c r="CN837" s="129">
        <v>3.5000000000000001E-3</v>
      </c>
      <c r="CO837" s="129" t="s">
        <v>179</v>
      </c>
      <c r="CP837" s="129">
        <v>8.0000000000000004E-4</v>
      </c>
      <c r="CQ837" s="129" t="s">
        <v>179</v>
      </c>
      <c r="CR837" s="129">
        <v>3.2000000000000002E-3</v>
      </c>
      <c r="CS837" s="129" t="s">
        <v>179</v>
      </c>
      <c r="CT837" s="129">
        <v>1.9E-3</v>
      </c>
      <c r="CU837" s="129" t="s">
        <v>18</v>
      </c>
      <c r="CV837" s="129"/>
      <c r="CW837" s="129" t="s">
        <v>18</v>
      </c>
      <c r="CX837" s="129"/>
      <c r="CY837" s="129" t="s">
        <v>179</v>
      </c>
      <c r="CZ837" s="129">
        <v>5.0000000000000001E-4</v>
      </c>
      <c r="DA837" s="129" t="s">
        <v>179</v>
      </c>
      <c r="DB837" s="129">
        <v>5.9999999999999995E-4</v>
      </c>
      <c r="DC837" s="129" t="s">
        <v>179</v>
      </c>
      <c r="DD837" s="129">
        <v>5.9999999999999995E-4</v>
      </c>
      <c r="DE837" s="129" t="s">
        <v>179</v>
      </c>
      <c r="DF837" s="129">
        <v>5.9999999999999995E-4</v>
      </c>
      <c r="DG837" s="129" t="s">
        <v>179</v>
      </c>
      <c r="DH837" s="129">
        <v>4.0000000000000002E-4</v>
      </c>
      <c r="DI837" s="129" t="s">
        <v>179</v>
      </c>
      <c r="DJ837" s="129">
        <v>2.9999999999999997E-4</v>
      </c>
      <c r="DK837" s="129" t="s">
        <v>2932</v>
      </c>
      <c r="DL837" s="129" t="s">
        <v>59</v>
      </c>
      <c r="DM837" s="129"/>
      <c r="DN837" s="129"/>
      <c r="DO837" s="130" t="s">
        <v>18</v>
      </c>
      <c r="DS837" s="129">
        <v>8</v>
      </c>
      <c r="DT837" s="129" t="s">
        <v>5981</v>
      </c>
      <c r="DW837" t="s">
        <v>5619</v>
      </c>
    </row>
    <row r="838" spans="1:127">
      <c r="A838" s="127">
        <v>663</v>
      </c>
      <c r="B838" s="131">
        <v>44764.885416666664</v>
      </c>
      <c r="C838" s="129" t="s">
        <v>52</v>
      </c>
      <c r="D838" s="129">
        <v>0</v>
      </c>
      <c r="E838" s="129">
        <v>0</v>
      </c>
      <c r="F838" s="129">
        <v>0</v>
      </c>
      <c r="G838" s="129" t="s">
        <v>54</v>
      </c>
      <c r="H838" s="129" t="s">
        <v>55</v>
      </c>
      <c r="I838" s="129" t="s">
        <v>55</v>
      </c>
      <c r="J838" s="129" t="s">
        <v>55</v>
      </c>
      <c r="K838" s="129" t="s">
        <v>18</v>
      </c>
      <c r="L838" s="129">
        <v>90</v>
      </c>
      <c r="M838" s="129" t="s">
        <v>173</v>
      </c>
      <c r="N838" s="129">
        <v>0</v>
      </c>
      <c r="O838" s="129" t="s">
        <v>173</v>
      </c>
      <c r="P838" s="129">
        <v>0</v>
      </c>
      <c r="Q838" s="129" t="s">
        <v>173</v>
      </c>
      <c r="R838" s="129">
        <v>0</v>
      </c>
      <c r="S838" s="129">
        <v>2</v>
      </c>
      <c r="T838" s="129" t="s">
        <v>174</v>
      </c>
      <c r="U838" s="129">
        <v>3.2616000000000001</v>
      </c>
      <c r="V838" s="129">
        <v>0.67649999999999999</v>
      </c>
      <c r="W838" s="129" t="s">
        <v>2935</v>
      </c>
      <c r="X838" s="129">
        <v>0.33460000000000001</v>
      </c>
      <c r="Y838" s="129">
        <v>38.061799999999998</v>
      </c>
      <c r="Z838" s="129">
        <v>0.35439999999999999</v>
      </c>
      <c r="AA838" s="129" t="s">
        <v>2936</v>
      </c>
      <c r="AB838" s="129">
        <v>1.6500000000000001E-2</v>
      </c>
      <c r="AC838" s="129" t="s">
        <v>2937</v>
      </c>
      <c r="AD838" s="129">
        <v>1.2999999999999999E-2</v>
      </c>
      <c r="AE838" s="129" t="s">
        <v>2938</v>
      </c>
      <c r="AF838" s="129">
        <v>1.9300000000000001E-2</v>
      </c>
      <c r="AG838" s="129">
        <v>0.23549999999999999</v>
      </c>
      <c r="AH838" s="129">
        <v>8.6999999999999994E-3</v>
      </c>
      <c r="AI838" s="129">
        <v>8.6963000000000008</v>
      </c>
      <c r="AJ838" s="129">
        <v>3.5000000000000003E-2</v>
      </c>
      <c r="AK838" s="129">
        <v>0.70130000000000003</v>
      </c>
      <c r="AL838" s="129">
        <v>8.3999999999999995E-3</v>
      </c>
      <c r="AM838" s="129" t="s">
        <v>1717</v>
      </c>
      <c r="AN838" s="129">
        <v>8.6999999999999994E-3</v>
      </c>
      <c r="AO838" s="129" t="s">
        <v>605</v>
      </c>
      <c r="AP838" s="129">
        <v>4.5999999999999999E-3</v>
      </c>
      <c r="AQ838" s="129">
        <v>0.1769</v>
      </c>
      <c r="AR838" s="129">
        <v>6.1999999999999998E-3</v>
      </c>
      <c r="AS838" s="129" t="s">
        <v>2939</v>
      </c>
      <c r="AT838" s="129">
        <v>2.76E-2</v>
      </c>
      <c r="AU838" s="129" t="s">
        <v>228</v>
      </c>
      <c r="AV838" s="129">
        <v>3.8999999999999998E-3</v>
      </c>
      <c r="AW838" s="129">
        <v>1.6400000000000001E-2</v>
      </c>
      <c r="AX838" s="129">
        <v>1.2999999999999999E-3</v>
      </c>
      <c r="AY838" s="129" t="s">
        <v>625</v>
      </c>
      <c r="AZ838" s="129">
        <v>8.9999999999999998E-4</v>
      </c>
      <c r="BA838" s="129">
        <v>5.7999999999999996E-3</v>
      </c>
      <c r="BB838" s="129">
        <v>6.9999999999999999E-4</v>
      </c>
      <c r="BC838" s="129" t="s">
        <v>245</v>
      </c>
      <c r="BD838" s="129">
        <v>5.0000000000000001E-4</v>
      </c>
      <c r="BE838" s="129" t="s">
        <v>192</v>
      </c>
      <c r="BF838" s="129">
        <v>2.9999999999999997E-4</v>
      </c>
      <c r="BG838" s="129" t="s">
        <v>179</v>
      </c>
      <c r="BH838" s="129">
        <v>1E-4</v>
      </c>
      <c r="BI838" s="129" t="s">
        <v>516</v>
      </c>
      <c r="BJ838" s="129">
        <v>2.0000000000000001E-4</v>
      </c>
      <c r="BK838" s="129">
        <v>1.18E-2</v>
      </c>
      <c r="BL838" s="129">
        <v>5.0000000000000001E-4</v>
      </c>
      <c r="BM838" s="129">
        <v>2.8E-3</v>
      </c>
      <c r="BN838" s="129">
        <v>2.9999999999999997E-4</v>
      </c>
      <c r="BO838" s="129" t="s">
        <v>312</v>
      </c>
      <c r="BP838" s="129">
        <v>5.9999999999999995E-4</v>
      </c>
      <c r="BQ838" s="129" t="s">
        <v>179</v>
      </c>
      <c r="BR838" s="129">
        <v>2.9999999999999997E-4</v>
      </c>
      <c r="BS838" s="129" t="s">
        <v>179</v>
      </c>
      <c r="BT838" s="129">
        <v>4.0000000000000002E-4</v>
      </c>
      <c r="BU838" s="129" t="s">
        <v>179</v>
      </c>
      <c r="BV838" s="129">
        <v>5.9999999999999995E-4</v>
      </c>
      <c r="BW838" s="129" t="s">
        <v>18</v>
      </c>
      <c r="BX838" s="129"/>
      <c r="BY838" s="129" t="s">
        <v>179</v>
      </c>
      <c r="BZ838" s="129">
        <v>1.1000000000000001E-3</v>
      </c>
      <c r="CA838" s="129" t="s">
        <v>179</v>
      </c>
      <c r="CB838" s="129">
        <v>8.0000000000000004E-4</v>
      </c>
      <c r="CC838" s="129" t="s">
        <v>179</v>
      </c>
      <c r="CD838" s="129">
        <v>2E-3</v>
      </c>
      <c r="CE838" s="129" t="s">
        <v>179</v>
      </c>
      <c r="CF838" s="129">
        <v>2.3E-3</v>
      </c>
      <c r="CG838" s="129" t="s">
        <v>216</v>
      </c>
      <c r="CH838" s="129">
        <v>1E-4</v>
      </c>
      <c r="CI838" s="129" t="s">
        <v>179</v>
      </c>
      <c r="CJ838" s="129">
        <v>7.0000000000000001E-3</v>
      </c>
      <c r="CK838" s="129" t="s">
        <v>179</v>
      </c>
      <c r="CL838" s="129">
        <v>1.0999999999999999E-2</v>
      </c>
      <c r="CM838" s="129" t="s">
        <v>179</v>
      </c>
      <c r="CN838" s="129">
        <v>4.7999999999999996E-3</v>
      </c>
      <c r="CO838" s="129" t="s">
        <v>179</v>
      </c>
      <c r="CP838" s="129">
        <v>8.9999999999999998E-4</v>
      </c>
      <c r="CQ838" s="129" t="s">
        <v>179</v>
      </c>
      <c r="CR838" s="129">
        <v>3.0999999999999999E-3</v>
      </c>
      <c r="CS838" s="129" t="s">
        <v>179</v>
      </c>
      <c r="CT838" s="129">
        <v>1.9E-3</v>
      </c>
      <c r="CU838" s="129" t="s">
        <v>179</v>
      </c>
      <c r="CV838" s="129">
        <v>8.9999999999999998E-4</v>
      </c>
      <c r="CW838" s="129" t="s">
        <v>18</v>
      </c>
      <c r="CX838" s="129"/>
      <c r="CY838" s="129" t="s">
        <v>179</v>
      </c>
      <c r="CZ838" s="129">
        <v>5.9999999999999995E-4</v>
      </c>
      <c r="DA838" s="129" t="s">
        <v>179</v>
      </c>
      <c r="DB838" s="129">
        <v>5.0000000000000001E-4</v>
      </c>
      <c r="DC838" s="129" t="s">
        <v>179</v>
      </c>
      <c r="DD838" s="129">
        <v>5.0000000000000001E-4</v>
      </c>
      <c r="DE838" s="129" t="s">
        <v>179</v>
      </c>
      <c r="DF838" s="129">
        <v>5.9999999999999995E-4</v>
      </c>
      <c r="DG838" s="129" t="s">
        <v>179</v>
      </c>
      <c r="DH838" s="129">
        <v>4.0000000000000002E-4</v>
      </c>
      <c r="DI838" s="129" t="s">
        <v>179</v>
      </c>
      <c r="DJ838" s="129">
        <v>2.9999999999999997E-4</v>
      </c>
      <c r="DK838" s="129" t="s">
        <v>2932</v>
      </c>
      <c r="DL838" s="129" t="s">
        <v>59</v>
      </c>
      <c r="DM838" s="129"/>
      <c r="DN838" s="129"/>
      <c r="DO838" s="130" t="s">
        <v>18</v>
      </c>
      <c r="DS838" s="129">
        <v>14</v>
      </c>
      <c r="DT838" s="129" t="s">
        <v>2654</v>
      </c>
      <c r="DW838" t="s">
        <v>5620</v>
      </c>
    </row>
    <row r="839" spans="1:127">
      <c r="A839" s="127">
        <v>665</v>
      </c>
      <c r="B839" s="131">
        <v>44764.917361111111</v>
      </c>
      <c r="C839" s="129" t="s">
        <v>52</v>
      </c>
      <c r="D839" s="129">
        <v>0</v>
      </c>
      <c r="E839" s="129">
        <v>0</v>
      </c>
      <c r="F839" s="129">
        <v>0</v>
      </c>
      <c r="G839" s="129" t="s">
        <v>54</v>
      </c>
      <c r="H839" s="129" t="s">
        <v>55</v>
      </c>
      <c r="I839" s="129" t="s">
        <v>55</v>
      </c>
      <c r="J839" s="129" t="s">
        <v>55</v>
      </c>
      <c r="K839" s="129" t="s">
        <v>18</v>
      </c>
      <c r="L839" s="129">
        <v>90</v>
      </c>
      <c r="M839" s="129" t="s">
        <v>173</v>
      </c>
      <c r="N839" s="129">
        <v>0</v>
      </c>
      <c r="O839" s="129" t="s">
        <v>173</v>
      </c>
      <c r="P839" s="129">
        <v>0</v>
      </c>
      <c r="Q839" s="129" t="s">
        <v>173</v>
      </c>
      <c r="R839" s="129">
        <v>0</v>
      </c>
      <c r="S839" s="129">
        <v>2</v>
      </c>
      <c r="T839" s="129" t="s">
        <v>174</v>
      </c>
      <c r="U839" s="129">
        <v>4.5303000000000004</v>
      </c>
      <c r="V839" s="129">
        <v>0.66220000000000001</v>
      </c>
      <c r="W839" s="129" t="s">
        <v>2940</v>
      </c>
      <c r="X839" s="129">
        <v>0.31859999999999999</v>
      </c>
      <c r="Y839" s="129">
        <v>39.571100000000001</v>
      </c>
      <c r="Z839" s="129">
        <v>0.35899999999999999</v>
      </c>
      <c r="AA839" s="129" t="s">
        <v>1004</v>
      </c>
      <c r="AB839" s="129">
        <v>1.4999999999999999E-2</v>
      </c>
      <c r="AC839" s="129" t="s">
        <v>179</v>
      </c>
      <c r="AD839" s="129">
        <v>8.8000000000000005E-3</v>
      </c>
      <c r="AE839" s="129" t="s">
        <v>179</v>
      </c>
      <c r="AF839" s="129">
        <v>1.66E-2</v>
      </c>
      <c r="AG839" s="129">
        <v>0.14269999999999999</v>
      </c>
      <c r="AH839" s="129">
        <v>7.4999999999999997E-3</v>
      </c>
      <c r="AI839" s="129">
        <v>7.5530999999999997</v>
      </c>
      <c r="AJ839" s="129">
        <v>3.2300000000000002E-2</v>
      </c>
      <c r="AK839" s="129">
        <v>0.67789999999999995</v>
      </c>
      <c r="AL839" s="129">
        <v>8.2000000000000007E-3</v>
      </c>
      <c r="AM839" s="129" t="s">
        <v>648</v>
      </c>
      <c r="AN839" s="129">
        <v>8.0000000000000002E-3</v>
      </c>
      <c r="AO839" s="129" t="s">
        <v>993</v>
      </c>
      <c r="AP839" s="129">
        <v>4.3E-3</v>
      </c>
      <c r="AQ839" s="129">
        <v>0.1033</v>
      </c>
      <c r="AR839" s="129">
        <v>4.8999999999999998E-3</v>
      </c>
      <c r="AS839" s="129" t="s">
        <v>2941</v>
      </c>
      <c r="AT839" s="129">
        <v>2.5600000000000001E-2</v>
      </c>
      <c r="AU839" s="129" t="s">
        <v>600</v>
      </c>
      <c r="AV839" s="129">
        <v>3.5999999999999999E-3</v>
      </c>
      <c r="AW839" s="129">
        <v>1.18E-2</v>
      </c>
      <c r="AX839" s="129">
        <v>1.1000000000000001E-3</v>
      </c>
      <c r="AY839" s="129" t="s">
        <v>390</v>
      </c>
      <c r="AZ839" s="129">
        <v>8.0000000000000004E-4</v>
      </c>
      <c r="BA839" s="129">
        <v>6.1999999999999998E-3</v>
      </c>
      <c r="BB839" s="129">
        <v>6.9999999999999999E-4</v>
      </c>
      <c r="BC839" s="129" t="s">
        <v>245</v>
      </c>
      <c r="BD839" s="129">
        <v>5.0000000000000001E-4</v>
      </c>
      <c r="BE839" s="129" t="s">
        <v>179</v>
      </c>
      <c r="BF839" s="129">
        <v>2.9999999999999997E-4</v>
      </c>
      <c r="BG839" s="129" t="s">
        <v>179</v>
      </c>
      <c r="BH839" s="129">
        <v>1E-4</v>
      </c>
      <c r="BI839" s="129" t="s">
        <v>516</v>
      </c>
      <c r="BJ839" s="129">
        <v>2.0000000000000001E-4</v>
      </c>
      <c r="BK839" s="129">
        <v>1.0200000000000001E-2</v>
      </c>
      <c r="BL839" s="129">
        <v>5.0000000000000001E-4</v>
      </c>
      <c r="BM839" s="129">
        <v>2.7000000000000001E-3</v>
      </c>
      <c r="BN839" s="129">
        <v>2.9999999999999997E-4</v>
      </c>
      <c r="BO839" s="129" t="s">
        <v>248</v>
      </c>
      <c r="BP839" s="129">
        <v>5.9999999999999995E-4</v>
      </c>
      <c r="BQ839" s="129" t="s">
        <v>179</v>
      </c>
      <c r="BR839" s="129">
        <v>2.9999999999999997E-4</v>
      </c>
      <c r="BS839" s="129" t="s">
        <v>179</v>
      </c>
      <c r="BT839" s="129">
        <v>4.0000000000000002E-4</v>
      </c>
      <c r="BU839" s="129" t="s">
        <v>179</v>
      </c>
      <c r="BV839" s="129">
        <v>6.9999999999999999E-4</v>
      </c>
      <c r="BW839" s="129" t="s">
        <v>18</v>
      </c>
      <c r="BX839" s="129"/>
      <c r="BY839" s="129" t="s">
        <v>18</v>
      </c>
      <c r="BZ839" s="129"/>
      <c r="CA839" s="129" t="s">
        <v>179</v>
      </c>
      <c r="CB839" s="129">
        <v>8.0000000000000004E-4</v>
      </c>
      <c r="CC839" s="129" t="s">
        <v>179</v>
      </c>
      <c r="CD839" s="129">
        <v>2.0999999999999999E-3</v>
      </c>
      <c r="CE839" s="129" t="s">
        <v>179</v>
      </c>
      <c r="CF839" s="129">
        <v>2.3E-3</v>
      </c>
      <c r="CG839" s="129" t="s">
        <v>216</v>
      </c>
      <c r="CH839" s="129">
        <v>1E-4</v>
      </c>
      <c r="CI839" s="129" t="s">
        <v>179</v>
      </c>
      <c r="CJ839" s="129">
        <v>7.4999999999999997E-3</v>
      </c>
      <c r="CK839" s="129" t="s">
        <v>179</v>
      </c>
      <c r="CL839" s="129">
        <v>1.11E-2</v>
      </c>
      <c r="CM839" s="129" t="s">
        <v>179</v>
      </c>
      <c r="CN839" s="129">
        <v>3.8E-3</v>
      </c>
      <c r="CO839" s="129" t="s">
        <v>179</v>
      </c>
      <c r="CP839" s="129">
        <v>8.9999999999999998E-4</v>
      </c>
      <c r="CQ839" s="129" t="s">
        <v>179</v>
      </c>
      <c r="CR839" s="129">
        <v>3.0999999999999999E-3</v>
      </c>
      <c r="CS839" s="129" t="s">
        <v>179</v>
      </c>
      <c r="CT839" s="129">
        <v>1.8E-3</v>
      </c>
      <c r="CU839" s="129" t="s">
        <v>179</v>
      </c>
      <c r="CV839" s="129">
        <v>8.0000000000000004E-4</v>
      </c>
      <c r="CW839" s="129" t="s">
        <v>18</v>
      </c>
      <c r="CX839" s="129"/>
      <c r="CY839" s="129" t="s">
        <v>179</v>
      </c>
      <c r="CZ839" s="129">
        <v>5.9999999999999995E-4</v>
      </c>
      <c r="DA839" s="129" t="s">
        <v>179</v>
      </c>
      <c r="DB839" s="129">
        <v>5.0000000000000001E-4</v>
      </c>
      <c r="DC839" s="129" t="s">
        <v>179</v>
      </c>
      <c r="DD839" s="129">
        <v>5.0000000000000001E-4</v>
      </c>
      <c r="DE839" s="129" t="s">
        <v>179</v>
      </c>
      <c r="DF839" s="129">
        <v>5.9999999999999995E-4</v>
      </c>
      <c r="DG839" s="129" t="s">
        <v>179</v>
      </c>
      <c r="DH839" s="129">
        <v>4.0000000000000002E-4</v>
      </c>
      <c r="DI839" s="129" t="s">
        <v>179</v>
      </c>
      <c r="DJ839" s="129">
        <v>4.0000000000000002E-4</v>
      </c>
      <c r="DK839" s="129" t="s">
        <v>2932</v>
      </c>
      <c r="DL839" s="129" t="s">
        <v>59</v>
      </c>
      <c r="DM839" s="129"/>
      <c r="DN839" s="129"/>
      <c r="DO839" s="130" t="s">
        <v>18</v>
      </c>
      <c r="DS839" s="129">
        <v>23</v>
      </c>
      <c r="DT839" s="129" t="s">
        <v>5985</v>
      </c>
      <c r="DW839" t="s">
        <v>5621</v>
      </c>
    </row>
    <row r="840" spans="1:127">
      <c r="A840" s="127">
        <v>666</v>
      </c>
      <c r="B840" s="131">
        <v>44764.919444444444</v>
      </c>
      <c r="C840" s="129" t="s">
        <v>52</v>
      </c>
      <c r="D840" s="129">
        <v>0</v>
      </c>
      <c r="E840" s="129">
        <v>0</v>
      </c>
      <c r="F840" s="129">
        <v>0</v>
      </c>
      <c r="G840" s="129" t="s">
        <v>54</v>
      </c>
      <c r="H840" s="129" t="s">
        <v>55</v>
      </c>
      <c r="I840" s="129" t="s">
        <v>55</v>
      </c>
      <c r="J840" s="129" t="s">
        <v>55</v>
      </c>
      <c r="K840" s="129" t="s">
        <v>18</v>
      </c>
      <c r="L840" s="129">
        <v>90</v>
      </c>
      <c r="M840" s="129" t="s">
        <v>173</v>
      </c>
      <c r="N840" s="129">
        <v>0</v>
      </c>
      <c r="O840" s="129" t="s">
        <v>173</v>
      </c>
      <c r="P840" s="129">
        <v>0</v>
      </c>
      <c r="Q840" s="129" t="s">
        <v>173</v>
      </c>
      <c r="R840" s="129">
        <v>0</v>
      </c>
      <c r="S840" s="129">
        <v>2</v>
      </c>
      <c r="T840" s="129" t="s">
        <v>174</v>
      </c>
      <c r="U840" s="129">
        <v>4.8921999999999999</v>
      </c>
      <c r="V840" s="129">
        <v>0.68820000000000003</v>
      </c>
      <c r="W840" s="129" t="s">
        <v>2942</v>
      </c>
      <c r="X840" s="129">
        <v>0.32990000000000003</v>
      </c>
      <c r="Y840" s="129">
        <v>41.149099999999997</v>
      </c>
      <c r="Z840" s="129">
        <v>0.36859999999999998</v>
      </c>
      <c r="AA840" s="129" t="s">
        <v>1268</v>
      </c>
      <c r="AB840" s="129">
        <v>1.55E-2</v>
      </c>
      <c r="AC840" s="129" t="s">
        <v>179</v>
      </c>
      <c r="AD840" s="129">
        <v>8.8000000000000005E-3</v>
      </c>
      <c r="AE840" s="129" t="s">
        <v>179</v>
      </c>
      <c r="AF840" s="129">
        <v>1.6799999999999999E-2</v>
      </c>
      <c r="AG840" s="129">
        <v>0.15240000000000001</v>
      </c>
      <c r="AH840" s="129">
        <v>7.7000000000000002E-3</v>
      </c>
      <c r="AI840" s="129">
        <v>7.7285000000000004</v>
      </c>
      <c r="AJ840" s="129">
        <v>3.27E-2</v>
      </c>
      <c r="AK840" s="129">
        <v>0.68149999999999999</v>
      </c>
      <c r="AL840" s="129">
        <v>8.2000000000000007E-3</v>
      </c>
      <c r="AM840" s="129" t="s">
        <v>1834</v>
      </c>
      <c r="AN840" s="129">
        <v>8.2000000000000007E-3</v>
      </c>
      <c r="AO840" s="129" t="s">
        <v>718</v>
      </c>
      <c r="AP840" s="129">
        <v>4.4999999999999997E-3</v>
      </c>
      <c r="AQ840" s="129">
        <v>0.10780000000000001</v>
      </c>
      <c r="AR840" s="129">
        <v>4.8999999999999998E-3</v>
      </c>
      <c r="AS840" s="129" t="s">
        <v>2943</v>
      </c>
      <c r="AT840" s="129">
        <v>2.63E-2</v>
      </c>
      <c r="AU840" s="129" t="s">
        <v>243</v>
      </c>
      <c r="AV840" s="129">
        <v>3.7000000000000002E-3</v>
      </c>
      <c r="AW840" s="129">
        <v>1.0500000000000001E-2</v>
      </c>
      <c r="AX840" s="129">
        <v>1.1000000000000001E-3</v>
      </c>
      <c r="AY840" s="129" t="s">
        <v>317</v>
      </c>
      <c r="AZ840" s="129">
        <v>8.0000000000000004E-4</v>
      </c>
      <c r="BA840" s="129">
        <v>6.1000000000000004E-3</v>
      </c>
      <c r="BB840" s="129">
        <v>6.9999999999999999E-4</v>
      </c>
      <c r="BC840" s="129" t="s">
        <v>285</v>
      </c>
      <c r="BD840" s="129">
        <v>5.0000000000000001E-4</v>
      </c>
      <c r="BE840" s="129" t="s">
        <v>179</v>
      </c>
      <c r="BF840" s="129">
        <v>2.9999999999999997E-4</v>
      </c>
      <c r="BG840" s="129" t="s">
        <v>246</v>
      </c>
      <c r="BH840" s="129">
        <v>1E-4</v>
      </c>
      <c r="BI840" s="129" t="s">
        <v>286</v>
      </c>
      <c r="BJ840" s="129">
        <v>2.0000000000000001E-4</v>
      </c>
      <c r="BK840" s="129">
        <v>1.0800000000000001E-2</v>
      </c>
      <c r="BL840" s="129">
        <v>5.0000000000000001E-4</v>
      </c>
      <c r="BM840" s="129">
        <v>2.8999999999999998E-3</v>
      </c>
      <c r="BN840" s="129">
        <v>2.9999999999999997E-4</v>
      </c>
      <c r="BO840" s="129" t="s">
        <v>244</v>
      </c>
      <c r="BP840" s="129">
        <v>5.0000000000000001E-4</v>
      </c>
      <c r="BQ840" s="129" t="s">
        <v>179</v>
      </c>
      <c r="BR840" s="129">
        <v>2.9999999999999997E-4</v>
      </c>
      <c r="BS840" s="129" t="s">
        <v>179</v>
      </c>
      <c r="BT840" s="129">
        <v>2.9999999999999997E-4</v>
      </c>
      <c r="BU840" s="129" t="s">
        <v>179</v>
      </c>
      <c r="BV840" s="129">
        <v>6.9999999999999999E-4</v>
      </c>
      <c r="BW840" s="129" t="s">
        <v>18</v>
      </c>
      <c r="BX840" s="129"/>
      <c r="BY840" s="129" t="s">
        <v>179</v>
      </c>
      <c r="BZ840" s="129">
        <v>1.1000000000000001E-3</v>
      </c>
      <c r="CA840" s="129" t="s">
        <v>179</v>
      </c>
      <c r="CB840" s="129">
        <v>8.0000000000000004E-4</v>
      </c>
      <c r="CC840" s="129" t="s">
        <v>179</v>
      </c>
      <c r="CD840" s="129">
        <v>2E-3</v>
      </c>
      <c r="CE840" s="129" t="s">
        <v>179</v>
      </c>
      <c r="CF840" s="129">
        <v>2.3E-3</v>
      </c>
      <c r="CG840" s="129" t="s">
        <v>179</v>
      </c>
      <c r="CH840" s="129">
        <v>1E-4</v>
      </c>
      <c r="CI840" s="129" t="s">
        <v>179</v>
      </c>
      <c r="CJ840" s="129">
        <v>7.0000000000000001E-3</v>
      </c>
      <c r="CK840" s="129" t="s">
        <v>179</v>
      </c>
      <c r="CL840" s="129">
        <v>1.0999999999999999E-2</v>
      </c>
      <c r="CM840" s="129" t="s">
        <v>894</v>
      </c>
      <c r="CN840" s="129">
        <v>3.0000000000000001E-3</v>
      </c>
      <c r="CO840" s="129" t="s">
        <v>179</v>
      </c>
      <c r="CP840" s="129">
        <v>8.9999999999999998E-4</v>
      </c>
      <c r="CQ840" s="129" t="s">
        <v>179</v>
      </c>
      <c r="CR840" s="129">
        <v>3.2000000000000002E-3</v>
      </c>
      <c r="CS840" s="129" t="s">
        <v>179</v>
      </c>
      <c r="CT840" s="129">
        <v>1.8E-3</v>
      </c>
      <c r="CU840" s="129" t="s">
        <v>179</v>
      </c>
      <c r="CV840" s="129">
        <v>8.0000000000000004E-4</v>
      </c>
      <c r="CW840" s="129" t="s">
        <v>18</v>
      </c>
      <c r="CX840" s="129"/>
      <c r="CY840" s="129" t="s">
        <v>179</v>
      </c>
      <c r="CZ840" s="129">
        <v>5.9999999999999995E-4</v>
      </c>
      <c r="DA840" s="129" t="s">
        <v>179</v>
      </c>
      <c r="DB840" s="129">
        <v>5.0000000000000001E-4</v>
      </c>
      <c r="DC840" s="129" t="s">
        <v>179</v>
      </c>
      <c r="DD840" s="129">
        <v>5.0000000000000001E-4</v>
      </c>
      <c r="DE840" s="129" t="s">
        <v>179</v>
      </c>
      <c r="DF840" s="129">
        <v>5.9999999999999995E-4</v>
      </c>
      <c r="DG840" s="129" t="s">
        <v>179</v>
      </c>
      <c r="DH840" s="129">
        <v>4.0000000000000002E-4</v>
      </c>
      <c r="DI840" s="129" t="s">
        <v>179</v>
      </c>
      <c r="DJ840" s="129">
        <v>4.0000000000000002E-4</v>
      </c>
      <c r="DK840" s="129" t="s">
        <v>2932</v>
      </c>
      <c r="DL840" s="129" t="s">
        <v>59</v>
      </c>
      <c r="DM840" s="129"/>
      <c r="DN840" s="129"/>
      <c r="DO840" s="130" t="s">
        <v>18</v>
      </c>
      <c r="DS840" s="129">
        <v>39</v>
      </c>
      <c r="DT840" s="129" t="s">
        <v>5992</v>
      </c>
      <c r="DW840" t="s">
        <v>5622</v>
      </c>
    </row>
    <row r="841" spans="1:127">
      <c r="A841" s="127">
        <v>667</v>
      </c>
      <c r="B841" s="131">
        <v>44764.922222222223</v>
      </c>
      <c r="C841" s="129" t="s">
        <v>52</v>
      </c>
      <c r="D841" s="129">
        <v>0</v>
      </c>
      <c r="E841" s="129">
        <v>0</v>
      </c>
      <c r="F841" s="129">
        <v>0</v>
      </c>
      <c r="G841" s="129" t="s">
        <v>54</v>
      </c>
      <c r="H841" s="129" t="s">
        <v>55</v>
      </c>
      <c r="I841" s="129" t="s">
        <v>55</v>
      </c>
      <c r="J841" s="129" t="s">
        <v>55</v>
      </c>
      <c r="K841" s="129" t="s">
        <v>18</v>
      </c>
      <c r="L841" s="129">
        <v>90</v>
      </c>
      <c r="M841" s="129" t="s">
        <v>173</v>
      </c>
      <c r="N841" s="129">
        <v>0</v>
      </c>
      <c r="O841" s="129" t="s">
        <v>173</v>
      </c>
      <c r="P841" s="129">
        <v>0</v>
      </c>
      <c r="Q841" s="129" t="s">
        <v>173</v>
      </c>
      <c r="R841" s="129">
        <v>0</v>
      </c>
      <c r="S841" s="129">
        <v>2</v>
      </c>
      <c r="T841" s="129" t="s">
        <v>174</v>
      </c>
      <c r="U841" s="129">
        <v>5.0084</v>
      </c>
      <c r="V841" s="129">
        <v>0.7056</v>
      </c>
      <c r="W841" s="129" t="s">
        <v>2944</v>
      </c>
      <c r="X841" s="129">
        <v>0.33200000000000002</v>
      </c>
      <c r="Y841" s="129">
        <v>41.641199999999998</v>
      </c>
      <c r="Z841" s="129">
        <v>0.37180000000000002</v>
      </c>
      <c r="AA841" s="129" t="s">
        <v>1123</v>
      </c>
      <c r="AB841" s="129">
        <v>1.52E-2</v>
      </c>
      <c r="AC841" s="129" t="s">
        <v>179</v>
      </c>
      <c r="AD841" s="129">
        <v>9.9000000000000008E-3</v>
      </c>
      <c r="AE841" s="129" t="s">
        <v>179</v>
      </c>
      <c r="AF841" s="129">
        <v>1.7299999999999999E-2</v>
      </c>
      <c r="AG841" s="129">
        <v>0.12280000000000001</v>
      </c>
      <c r="AH841" s="129">
        <v>7.6E-3</v>
      </c>
      <c r="AI841" s="129">
        <v>7.8514999999999997</v>
      </c>
      <c r="AJ841" s="129">
        <v>3.3099999999999997E-2</v>
      </c>
      <c r="AK841" s="129">
        <v>0.69279999999999997</v>
      </c>
      <c r="AL841" s="129">
        <v>8.3999999999999995E-3</v>
      </c>
      <c r="AM841" s="129" t="s">
        <v>1203</v>
      </c>
      <c r="AN841" s="129">
        <v>8.5000000000000006E-3</v>
      </c>
      <c r="AO841" s="129" t="s">
        <v>1136</v>
      </c>
      <c r="AP841" s="129">
        <v>4.4999999999999997E-3</v>
      </c>
      <c r="AQ841" s="129">
        <v>0.11749999999999999</v>
      </c>
      <c r="AR841" s="129">
        <v>5.1000000000000004E-3</v>
      </c>
      <c r="AS841" s="129" t="s">
        <v>2945</v>
      </c>
      <c r="AT841" s="129">
        <v>2.7099999999999999E-2</v>
      </c>
      <c r="AU841" s="129" t="s">
        <v>179</v>
      </c>
      <c r="AV841" s="129">
        <v>3.8E-3</v>
      </c>
      <c r="AW841" s="129">
        <v>9.2999999999999992E-3</v>
      </c>
      <c r="AX841" s="129">
        <v>1.1000000000000001E-3</v>
      </c>
      <c r="AY841" s="129" t="s">
        <v>209</v>
      </c>
      <c r="AZ841" s="129">
        <v>8.0000000000000004E-4</v>
      </c>
      <c r="BA841" s="129">
        <v>6.7999999999999996E-3</v>
      </c>
      <c r="BB841" s="129">
        <v>6.9999999999999999E-4</v>
      </c>
      <c r="BC841" s="129" t="s">
        <v>304</v>
      </c>
      <c r="BD841" s="129">
        <v>5.0000000000000001E-4</v>
      </c>
      <c r="BE841" s="129" t="s">
        <v>179</v>
      </c>
      <c r="BF841" s="129">
        <v>2.9999999999999997E-4</v>
      </c>
      <c r="BG841" s="129" t="s">
        <v>179</v>
      </c>
      <c r="BH841" s="129">
        <v>1E-4</v>
      </c>
      <c r="BI841" s="129" t="s">
        <v>318</v>
      </c>
      <c r="BJ841" s="129">
        <v>2.0000000000000001E-4</v>
      </c>
      <c r="BK841" s="129">
        <v>1.0200000000000001E-2</v>
      </c>
      <c r="BL841" s="129">
        <v>5.0000000000000001E-4</v>
      </c>
      <c r="BM841" s="129">
        <v>2.7000000000000001E-3</v>
      </c>
      <c r="BN841" s="129">
        <v>2.9999999999999997E-4</v>
      </c>
      <c r="BO841" s="129" t="s">
        <v>429</v>
      </c>
      <c r="BP841" s="129">
        <v>5.0000000000000001E-4</v>
      </c>
      <c r="BQ841" s="129" t="s">
        <v>179</v>
      </c>
      <c r="BR841" s="129">
        <v>2.9999999999999997E-4</v>
      </c>
      <c r="BS841" s="129" t="s">
        <v>179</v>
      </c>
      <c r="BT841" s="129">
        <v>2.9999999999999997E-4</v>
      </c>
      <c r="BU841" s="129" t="s">
        <v>179</v>
      </c>
      <c r="BV841" s="129">
        <v>6.9999999999999999E-4</v>
      </c>
      <c r="BW841" s="129" t="s">
        <v>18</v>
      </c>
      <c r="BX841" s="129"/>
      <c r="BY841" s="129" t="s">
        <v>179</v>
      </c>
      <c r="BZ841" s="129">
        <v>1.1000000000000001E-3</v>
      </c>
      <c r="CA841" s="129" t="s">
        <v>179</v>
      </c>
      <c r="CB841" s="129">
        <v>8.0000000000000004E-4</v>
      </c>
      <c r="CC841" s="129" t="s">
        <v>179</v>
      </c>
      <c r="CD841" s="129">
        <v>2.0999999999999999E-3</v>
      </c>
      <c r="CE841" s="129" t="s">
        <v>179</v>
      </c>
      <c r="CF841" s="129">
        <v>2.3E-3</v>
      </c>
      <c r="CG841" s="129" t="s">
        <v>216</v>
      </c>
      <c r="CH841" s="129">
        <v>1E-4</v>
      </c>
      <c r="CI841" s="129" t="s">
        <v>179</v>
      </c>
      <c r="CJ841" s="129">
        <v>7.1000000000000004E-3</v>
      </c>
      <c r="CK841" s="129" t="s">
        <v>179</v>
      </c>
      <c r="CL841" s="129">
        <v>1.14E-2</v>
      </c>
      <c r="CM841" s="129" t="s">
        <v>179</v>
      </c>
      <c r="CN841" s="129">
        <v>2.8999999999999998E-3</v>
      </c>
      <c r="CO841" s="129" t="s">
        <v>179</v>
      </c>
      <c r="CP841" s="129">
        <v>8.0000000000000004E-4</v>
      </c>
      <c r="CQ841" s="129" t="s">
        <v>179</v>
      </c>
      <c r="CR841" s="129">
        <v>3.3E-3</v>
      </c>
      <c r="CS841" s="129" t="s">
        <v>179</v>
      </c>
      <c r="CT841" s="129">
        <v>1.9E-3</v>
      </c>
      <c r="CU841" s="129" t="s">
        <v>18</v>
      </c>
      <c r="CV841" s="129"/>
      <c r="CW841" s="129" t="s">
        <v>18</v>
      </c>
      <c r="CX841" s="129"/>
      <c r="CY841" s="129" t="s">
        <v>179</v>
      </c>
      <c r="CZ841" s="129">
        <v>5.9999999999999995E-4</v>
      </c>
      <c r="DA841" s="129" t="s">
        <v>179</v>
      </c>
      <c r="DB841" s="129">
        <v>5.0000000000000001E-4</v>
      </c>
      <c r="DC841" s="129" t="s">
        <v>179</v>
      </c>
      <c r="DD841" s="129">
        <v>5.0000000000000001E-4</v>
      </c>
      <c r="DE841" s="129" t="s">
        <v>179</v>
      </c>
      <c r="DF841" s="129">
        <v>5.9999999999999995E-4</v>
      </c>
      <c r="DG841" s="129" t="s">
        <v>179</v>
      </c>
      <c r="DH841" s="129">
        <v>4.0000000000000002E-4</v>
      </c>
      <c r="DI841" s="129" t="s">
        <v>179</v>
      </c>
      <c r="DJ841" s="129">
        <v>2.9999999999999997E-4</v>
      </c>
      <c r="DK841" s="129" t="s">
        <v>2932</v>
      </c>
      <c r="DL841" s="129" t="s">
        <v>59</v>
      </c>
      <c r="DM841" s="129"/>
      <c r="DN841" s="129"/>
      <c r="DO841" s="130" t="s">
        <v>18</v>
      </c>
      <c r="DS841" s="129">
        <v>62</v>
      </c>
      <c r="DT841" s="129" t="s">
        <v>2501</v>
      </c>
      <c r="DW841" t="s">
        <v>5623</v>
      </c>
    </row>
    <row r="842" spans="1:127">
      <c r="A842" s="127">
        <v>668</v>
      </c>
      <c r="B842" s="131">
        <v>44764.924305555556</v>
      </c>
      <c r="C842" s="129" t="s">
        <v>52</v>
      </c>
      <c r="D842" s="129">
        <v>0</v>
      </c>
      <c r="E842" s="129">
        <v>0</v>
      </c>
      <c r="F842" s="129">
        <v>0</v>
      </c>
      <c r="G842" s="129" t="s">
        <v>54</v>
      </c>
      <c r="H842" s="129" t="s">
        <v>55</v>
      </c>
      <c r="I842" s="129" t="s">
        <v>55</v>
      </c>
      <c r="J842" s="129" t="s">
        <v>55</v>
      </c>
      <c r="K842" s="129" t="s">
        <v>18</v>
      </c>
      <c r="L842" s="129">
        <v>90</v>
      </c>
      <c r="M842" s="129" t="s">
        <v>173</v>
      </c>
      <c r="N842" s="129">
        <v>0</v>
      </c>
      <c r="O842" s="129" t="s">
        <v>173</v>
      </c>
      <c r="P842" s="129">
        <v>0</v>
      </c>
      <c r="Q842" s="129" t="s">
        <v>173</v>
      </c>
      <c r="R842" s="129">
        <v>0</v>
      </c>
      <c r="S842" s="129">
        <v>2</v>
      </c>
      <c r="T842" s="129" t="s">
        <v>174</v>
      </c>
      <c r="U842" s="129">
        <v>4.9619999999999997</v>
      </c>
      <c r="V842" s="129">
        <v>0.68740000000000001</v>
      </c>
      <c r="W842" s="129" t="s">
        <v>2946</v>
      </c>
      <c r="X842" s="129">
        <v>0.32479999999999998</v>
      </c>
      <c r="Y842" s="129">
        <v>39.134999999999998</v>
      </c>
      <c r="Z842" s="129">
        <v>0.35799999999999998</v>
      </c>
      <c r="AA842" s="129" t="s">
        <v>1701</v>
      </c>
      <c r="AB842" s="129">
        <v>1.5699999999999999E-2</v>
      </c>
      <c r="AC842" s="129" t="s">
        <v>179</v>
      </c>
      <c r="AD842" s="129">
        <v>9.4999999999999998E-3</v>
      </c>
      <c r="AE842" s="129" t="s">
        <v>179</v>
      </c>
      <c r="AF842" s="129">
        <v>1.6899999999999998E-2</v>
      </c>
      <c r="AG842" s="129">
        <v>0.13070000000000001</v>
      </c>
      <c r="AH842" s="129">
        <v>7.4000000000000003E-3</v>
      </c>
      <c r="AI842" s="129">
        <v>8.2628000000000004</v>
      </c>
      <c r="AJ842" s="129">
        <v>3.39E-2</v>
      </c>
      <c r="AK842" s="129">
        <v>0.65939999999999999</v>
      </c>
      <c r="AL842" s="129">
        <v>8.2000000000000007E-3</v>
      </c>
      <c r="AM842" s="129" t="s">
        <v>881</v>
      </c>
      <c r="AN842" s="129">
        <v>8.2000000000000007E-3</v>
      </c>
      <c r="AO842" s="129" t="s">
        <v>594</v>
      </c>
      <c r="AP842" s="129">
        <v>4.4000000000000003E-3</v>
      </c>
      <c r="AQ842" s="129">
        <v>0.11559999999999999</v>
      </c>
      <c r="AR842" s="129">
        <v>5.1000000000000004E-3</v>
      </c>
      <c r="AS842" s="129" t="s">
        <v>2947</v>
      </c>
      <c r="AT842" s="129">
        <v>2.63E-2</v>
      </c>
      <c r="AU842" s="129" t="s">
        <v>179</v>
      </c>
      <c r="AV842" s="129">
        <v>3.7000000000000002E-3</v>
      </c>
      <c r="AW842" s="129">
        <v>1.1599999999999999E-2</v>
      </c>
      <c r="AX842" s="129">
        <v>1.1000000000000001E-3</v>
      </c>
      <c r="AY842" s="129" t="s">
        <v>405</v>
      </c>
      <c r="AZ842" s="129">
        <v>8.0000000000000004E-4</v>
      </c>
      <c r="BA842" s="129">
        <v>6.1000000000000004E-3</v>
      </c>
      <c r="BB842" s="129">
        <v>6.9999999999999999E-4</v>
      </c>
      <c r="BC842" s="129" t="s">
        <v>267</v>
      </c>
      <c r="BD842" s="129">
        <v>5.0000000000000001E-4</v>
      </c>
      <c r="BE842" s="129" t="s">
        <v>179</v>
      </c>
      <c r="BF842" s="129">
        <v>2.9999999999999997E-4</v>
      </c>
      <c r="BG842" s="129" t="s">
        <v>179</v>
      </c>
      <c r="BH842" s="129">
        <v>1E-4</v>
      </c>
      <c r="BI842" s="129" t="s">
        <v>246</v>
      </c>
      <c r="BJ842" s="129">
        <v>2.0000000000000001E-4</v>
      </c>
      <c r="BK842" s="129">
        <v>1.0800000000000001E-2</v>
      </c>
      <c r="BL842" s="129">
        <v>5.0000000000000001E-4</v>
      </c>
      <c r="BM842" s="129">
        <v>2.5000000000000001E-3</v>
      </c>
      <c r="BN842" s="129">
        <v>2.9999999999999997E-4</v>
      </c>
      <c r="BO842" s="129" t="s">
        <v>349</v>
      </c>
      <c r="BP842" s="129">
        <v>5.0000000000000001E-4</v>
      </c>
      <c r="BQ842" s="129" t="s">
        <v>179</v>
      </c>
      <c r="BR842" s="129">
        <v>2.9999999999999997E-4</v>
      </c>
      <c r="BS842" s="129" t="s">
        <v>179</v>
      </c>
      <c r="BT842" s="129">
        <v>4.0000000000000002E-4</v>
      </c>
      <c r="BU842" s="129" t="s">
        <v>179</v>
      </c>
      <c r="BV842" s="129">
        <v>5.9999999999999995E-4</v>
      </c>
      <c r="BW842" s="129" t="s">
        <v>179</v>
      </c>
      <c r="BX842" s="129">
        <v>8.0000000000000004E-4</v>
      </c>
      <c r="BY842" s="129" t="s">
        <v>179</v>
      </c>
      <c r="BZ842" s="129">
        <v>1.1000000000000001E-3</v>
      </c>
      <c r="CA842" s="129" t="s">
        <v>179</v>
      </c>
      <c r="CB842" s="129">
        <v>8.0000000000000004E-4</v>
      </c>
      <c r="CC842" s="129" t="s">
        <v>179</v>
      </c>
      <c r="CD842" s="129">
        <v>2.0999999999999999E-3</v>
      </c>
      <c r="CE842" s="129" t="s">
        <v>179</v>
      </c>
      <c r="CF842" s="129">
        <v>2.2000000000000001E-3</v>
      </c>
      <c r="CG842" s="129" t="s">
        <v>216</v>
      </c>
      <c r="CH842" s="129">
        <v>1E-4</v>
      </c>
      <c r="CI842" s="129" t="s">
        <v>179</v>
      </c>
      <c r="CJ842" s="129">
        <v>7.3000000000000001E-3</v>
      </c>
      <c r="CK842" s="129" t="s">
        <v>179</v>
      </c>
      <c r="CL842" s="129">
        <v>1.12E-2</v>
      </c>
      <c r="CM842" s="129" t="s">
        <v>179</v>
      </c>
      <c r="CN842" s="129">
        <v>4.1999999999999997E-3</v>
      </c>
      <c r="CO842" s="129" t="s">
        <v>179</v>
      </c>
      <c r="CP842" s="129">
        <v>8.9999999999999998E-4</v>
      </c>
      <c r="CQ842" s="129" t="s">
        <v>179</v>
      </c>
      <c r="CR842" s="129">
        <v>3.3E-3</v>
      </c>
      <c r="CS842" s="129" t="s">
        <v>179</v>
      </c>
      <c r="CT842" s="129">
        <v>1.8E-3</v>
      </c>
      <c r="CU842" s="129" t="s">
        <v>18</v>
      </c>
      <c r="CV842" s="129"/>
      <c r="CW842" s="129" t="s">
        <v>18</v>
      </c>
      <c r="CX842" s="129"/>
      <c r="CY842" s="129" t="s">
        <v>179</v>
      </c>
      <c r="CZ842" s="129">
        <v>5.9999999999999995E-4</v>
      </c>
      <c r="DA842" s="129" t="s">
        <v>179</v>
      </c>
      <c r="DB842" s="129">
        <v>5.9999999999999995E-4</v>
      </c>
      <c r="DC842" s="129" t="s">
        <v>179</v>
      </c>
      <c r="DD842" s="129">
        <v>5.9999999999999995E-4</v>
      </c>
      <c r="DE842" s="129" t="s">
        <v>179</v>
      </c>
      <c r="DF842" s="129">
        <v>5.9999999999999995E-4</v>
      </c>
      <c r="DG842" s="129" t="s">
        <v>179</v>
      </c>
      <c r="DH842" s="129">
        <v>4.0000000000000002E-4</v>
      </c>
      <c r="DI842" s="129" t="s">
        <v>179</v>
      </c>
      <c r="DJ842" s="129">
        <v>2.9999999999999997E-4</v>
      </c>
      <c r="DK842" s="129" t="s">
        <v>2932</v>
      </c>
      <c r="DL842" s="129" t="s">
        <v>59</v>
      </c>
      <c r="DM842" s="129"/>
      <c r="DN842" s="129"/>
      <c r="DO842" s="130" t="s">
        <v>18</v>
      </c>
      <c r="DS842" s="129">
        <v>108</v>
      </c>
      <c r="DT842" s="129" t="s">
        <v>6007</v>
      </c>
      <c r="DW842" t="s">
        <v>5624</v>
      </c>
    </row>
    <row r="843" spans="1:127">
      <c r="A843" s="127">
        <v>669</v>
      </c>
      <c r="B843" s="131">
        <v>44764.929861111108</v>
      </c>
      <c r="C843" s="129" t="s">
        <v>52</v>
      </c>
      <c r="D843" s="129">
        <v>0</v>
      </c>
      <c r="E843" s="129">
        <v>0</v>
      </c>
      <c r="F843" s="129">
        <v>0</v>
      </c>
      <c r="G843" s="129" t="s">
        <v>54</v>
      </c>
      <c r="H843" s="129" t="s">
        <v>55</v>
      </c>
      <c r="I843" s="129" t="s">
        <v>55</v>
      </c>
      <c r="J843" s="129" t="s">
        <v>55</v>
      </c>
      <c r="K843" s="129" t="s">
        <v>18</v>
      </c>
      <c r="L843" s="129">
        <v>90</v>
      </c>
      <c r="M843" s="129" t="s">
        <v>173</v>
      </c>
      <c r="N843" s="129">
        <v>0</v>
      </c>
      <c r="O843" s="129" t="s">
        <v>173</v>
      </c>
      <c r="P843" s="129">
        <v>0</v>
      </c>
      <c r="Q843" s="129" t="s">
        <v>173</v>
      </c>
      <c r="R843" s="129">
        <v>0</v>
      </c>
      <c r="S843" s="129">
        <v>2</v>
      </c>
      <c r="T843" s="129" t="s">
        <v>174</v>
      </c>
      <c r="U843" s="129">
        <v>4.6083999999999996</v>
      </c>
      <c r="V843" s="129">
        <v>0.67220000000000002</v>
      </c>
      <c r="W843" s="129" t="s">
        <v>2948</v>
      </c>
      <c r="X843" s="129">
        <v>0.3236</v>
      </c>
      <c r="Y843" s="129">
        <v>40.144300000000001</v>
      </c>
      <c r="Z843" s="129">
        <v>0.36209999999999998</v>
      </c>
      <c r="AA843" s="129" t="s">
        <v>1175</v>
      </c>
      <c r="AB843" s="129">
        <v>1.5299999999999999E-2</v>
      </c>
      <c r="AC843" s="129" t="s">
        <v>179</v>
      </c>
      <c r="AD843" s="129">
        <v>8.6E-3</v>
      </c>
      <c r="AE843" s="129" t="s">
        <v>179</v>
      </c>
      <c r="AF843" s="129">
        <v>1.6899999999999998E-2</v>
      </c>
      <c r="AG843" s="129">
        <v>0.14349999999999999</v>
      </c>
      <c r="AH843" s="129">
        <v>7.4999999999999997E-3</v>
      </c>
      <c r="AI843" s="129">
        <v>7.8259999999999996</v>
      </c>
      <c r="AJ843" s="129">
        <v>3.2800000000000003E-2</v>
      </c>
      <c r="AK843" s="129">
        <v>0.69259999999999999</v>
      </c>
      <c r="AL843" s="129">
        <v>8.3000000000000001E-3</v>
      </c>
      <c r="AM843" s="129" t="s">
        <v>341</v>
      </c>
      <c r="AN843" s="129">
        <v>8.3999999999999995E-3</v>
      </c>
      <c r="AO843" s="129" t="s">
        <v>674</v>
      </c>
      <c r="AP843" s="129">
        <v>4.4000000000000003E-3</v>
      </c>
      <c r="AQ843" s="129">
        <v>0.1077</v>
      </c>
      <c r="AR843" s="129">
        <v>4.8999999999999998E-3</v>
      </c>
      <c r="AS843" s="129" t="s">
        <v>2949</v>
      </c>
      <c r="AT843" s="129">
        <v>2.5399999999999999E-2</v>
      </c>
      <c r="AU843" s="129" t="s">
        <v>515</v>
      </c>
      <c r="AV843" s="129">
        <v>3.5999999999999999E-3</v>
      </c>
      <c r="AW843" s="129">
        <v>9.1000000000000004E-3</v>
      </c>
      <c r="AX843" s="129">
        <v>1E-3</v>
      </c>
      <c r="AY843" s="129" t="s">
        <v>190</v>
      </c>
      <c r="AZ843" s="129">
        <v>8.0000000000000004E-4</v>
      </c>
      <c r="BA843" s="129">
        <v>6.7000000000000002E-3</v>
      </c>
      <c r="BB843" s="129">
        <v>6.9999999999999999E-4</v>
      </c>
      <c r="BC843" s="129" t="s">
        <v>391</v>
      </c>
      <c r="BD843" s="129">
        <v>5.0000000000000001E-4</v>
      </c>
      <c r="BE843" s="129" t="s">
        <v>179</v>
      </c>
      <c r="BF843" s="129">
        <v>2.9999999999999997E-4</v>
      </c>
      <c r="BG843" s="129" t="s">
        <v>179</v>
      </c>
      <c r="BH843" s="129">
        <v>1E-4</v>
      </c>
      <c r="BI843" s="129" t="s">
        <v>246</v>
      </c>
      <c r="BJ843" s="129">
        <v>2.0000000000000001E-4</v>
      </c>
      <c r="BK843" s="129">
        <v>1.4999999999999999E-2</v>
      </c>
      <c r="BL843" s="129">
        <v>5.9999999999999995E-4</v>
      </c>
      <c r="BM843" s="129">
        <v>2.7000000000000001E-3</v>
      </c>
      <c r="BN843" s="129">
        <v>2.9999999999999997E-4</v>
      </c>
      <c r="BO843" s="129" t="s">
        <v>248</v>
      </c>
      <c r="BP843" s="129">
        <v>5.9999999999999995E-4</v>
      </c>
      <c r="BQ843" s="129" t="s">
        <v>179</v>
      </c>
      <c r="BR843" s="129">
        <v>2.9999999999999997E-4</v>
      </c>
      <c r="BS843" s="129" t="s">
        <v>179</v>
      </c>
      <c r="BT843" s="129">
        <v>4.0000000000000002E-4</v>
      </c>
      <c r="BU843" s="129" t="s">
        <v>179</v>
      </c>
      <c r="BV843" s="129">
        <v>6.9999999999999999E-4</v>
      </c>
      <c r="BW843" s="129" t="s">
        <v>18</v>
      </c>
      <c r="BX843" s="129"/>
      <c r="BY843" s="129" t="s">
        <v>179</v>
      </c>
      <c r="BZ843" s="129">
        <v>1.1000000000000001E-3</v>
      </c>
      <c r="CA843" s="129" t="s">
        <v>179</v>
      </c>
      <c r="CB843" s="129">
        <v>8.0000000000000004E-4</v>
      </c>
      <c r="CC843" s="129" t="s">
        <v>179</v>
      </c>
      <c r="CD843" s="129">
        <v>2E-3</v>
      </c>
      <c r="CE843" s="129" t="s">
        <v>179</v>
      </c>
      <c r="CF843" s="129">
        <v>2.3E-3</v>
      </c>
      <c r="CG843" s="129" t="s">
        <v>179</v>
      </c>
      <c r="CH843" s="129">
        <v>1E-4</v>
      </c>
      <c r="CI843" s="129" t="s">
        <v>179</v>
      </c>
      <c r="CJ843" s="129">
        <v>6.8999999999999999E-3</v>
      </c>
      <c r="CK843" s="129" t="s">
        <v>179</v>
      </c>
      <c r="CL843" s="129">
        <v>1.0699999999999999E-2</v>
      </c>
      <c r="CM843" s="129" t="s">
        <v>179</v>
      </c>
      <c r="CN843" s="129">
        <v>3.3999999999999998E-3</v>
      </c>
      <c r="CO843" s="129" t="s">
        <v>179</v>
      </c>
      <c r="CP843" s="129">
        <v>8.0000000000000004E-4</v>
      </c>
      <c r="CQ843" s="129" t="s">
        <v>179</v>
      </c>
      <c r="CR843" s="129">
        <v>3.2000000000000002E-3</v>
      </c>
      <c r="CS843" s="129" t="s">
        <v>179</v>
      </c>
      <c r="CT843" s="129">
        <v>1.8E-3</v>
      </c>
      <c r="CU843" s="129" t="s">
        <v>18</v>
      </c>
      <c r="CV843" s="129"/>
      <c r="CW843" s="129" t="s">
        <v>18</v>
      </c>
      <c r="CX843" s="129"/>
      <c r="CY843" s="129" t="s">
        <v>179</v>
      </c>
      <c r="CZ843" s="129">
        <v>5.9999999999999995E-4</v>
      </c>
      <c r="DA843" s="129" t="s">
        <v>179</v>
      </c>
      <c r="DB843" s="129">
        <v>5.0000000000000001E-4</v>
      </c>
      <c r="DC843" s="129" t="s">
        <v>179</v>
      </c>
      <c r="DD843" s="129">
        <v>5.0000000000000001E-4</v>
      </c>
      <c r="DE843" s="129" t="s">
        <v>179</v>
      </c>
      <c r="DF843" s="129">
        <v>5.9999999999999995E-4</v>
      </c>
      <c r="DG843" s="129" t="s">
        <v>179</v>
      </c>
      <c r="DH843" s="129">
        <v>4.0000000000000002E-4</v>
      </c>
      <c r="DI843" s="129" t="s">
        <v>179</v>
      </c>
      <c r="DJ843" s="129">
        <v>4.0000000000000002E-4</v>
      </c>
      <c r="DK843" s="129" t="s">
        <v>2950</v>
      </c>
      <c r="DL843" s="129" t="s">
        <v>59</v>
      </c>
      <c r="DM843" s="129"/>
      <c r="DN843" s="129"/>
      <c r="DO843" s="130" t="s">
        <v>18</v>
      </c>
      <c r="DS843" s="129">
        <v>2</v>
      </c>
      <c r="DT843" s="129" t="s">
        <v>5984</v>
      </c>
      <c r="DW843" t="s">
        <v>5625</v>
      </c>
    </row>
    <row r="844" spans="1:127">
      <c r="A844" s="127">
        <v>670</v>
      </c>
      <c r="B844" s="131">
        <v>44764.931250000001</v>
      </c>
      <c r="C844" s="129" t="s">
        <v>52</v>
      </c>
      <c r="D844" s="129">
        <v>0</v>
      </c>
      <c r="E844" s="129">
        <v>0</v>
      </c>
      <c r="F844" s="129">
        <v>0</v>
      </c>
      <c r="G844" s="129" t="s">
        <v>54</v>
      </c>
      <c r="H844" s="129" t="s">
        <v>55</v>
      </c>
      <c r="I844" s="129" t="s">
        <v>55</v>
      </c>
      <c r="J844" s="129" t="s">
        <v>55</v>
      </c>
      <c r="K844" s="129" t="s">
        <v>18</v>
      </c>
      <c r="L844" s="129">
        <v>90</v>
      </c>
      <c r="M844" s="129" t="s">
        <v>173</v>
      </c>
      <c r="N844" s="129">
        <v>0</v>
      </c>
      <c r="O844" s="129" t="s">
        <v>173</v>
      </c>
      <c r="P844" s="129">
        <v>0</v>
      </c>
      <c r="Q844" s="129" t="s">
        <v>173</v>
      </c>
      <c r="R844" s="129">
        <v>0</v>
      </c>
      <c r="S844" s="129">
        <v>2</v>
      </c>
      <c r="T844" s="129" t="s">
        <v>174</v>
      </c>
      <c r="U844" s="129">
        <v>4.9993999999999996</v>
      </c>
      <c r="V844" s="129">
        <v>0.67610000000000003</v>
      </c>
      <c r="W844" s="129" t="s">
        <v>2951</v>
      </c>
      <c r="X844" s="129">
        <v>0.32429999999999998</v>
      </c>
      <c r="Y844" s="129">
        <v>40.166699999999999</v>
      </c>
      <c r="Z844" s="129">
        <v>0.36220000000000002</v>
      </c>
      <c r="AA844" s="129" t="s">
        <v>1443</v>
      </c>
      <c r="AB844" s="129">
        <v>1.5100000000000001E-2</v>
      </c>
      <c r="AC844" s="129" t="s">
        <v>935</v>
      </c>
      <c r="AD844" s="129">
        <v>1.15E-2</v>
      </c>
      <c r="AE844" s="129" t="s">
        <v>179</v>
      </c>
      <c r="AF844" s="129">
        <v>1.72E-2</v>
      </c>
      <c r="AG844" s="129">
        <v>0.1123</v>
      </c>
      <c r="AH844" s="129">
        <v>7.1000000000000004E-3</v>
      </c>
      <c r="AI844" s="129">
        <v>7.7667999999999999</v>
      </c>
      <c r="AJ844" s="129">
        <v>3.27E-2</v>
      </c>
      <c r="AK844" s="129">
        <v>0.67369999999999997</v>
      </c>
      <c r="AL844" s="129">
        <v>8.2000000000000007E-3</v>
      </c>
      <c r="AM844" s="129" t="s">
        <v>1701</v>
      </c>
      <c r="AN844" s="129">
        <v>8.2000000000000007E-3</v>
      </c>
      <c r="AO844" s="129" t="s">
        <v>741</v>
      </c>
      <c r="AP844" s="129">
        <v>4.4000000000000003E-3</v>
      </c>
      <c r="AQ844" s="129">
        <v>0.11360000000000001</v>
      </c>
      <c r="AR844" s="129">
        <v>5.0000000000000001E-3</v>
      </c>
      <c r="AS844" s="129" t="s">
        <v>2952</v>
      </c>
      <c r="AT844" s="129">
        <v>2.53E-2</v>
      </c>
      <c r="AU844" s="129" t="s">
        <v>284</v>
      </c>
      <c r="AV844" s="129">
        <v>3.5999999999999999E-3</v>
      </c>
      <c r="AW844" s="129">
        <v>1.18E-2</v>
      </c>
      <c r="AX844" s="129">
        <v>1.1000000000000001E-3</v>
      </c>
      <c r="AY844" s="129" t="s">
        <v>450</v>
      </c>
      <c r="AZ844" s="129">
        <v>8.0000000000000004E-4</v>
      </c>
      <c r="BA844" s="129">
        <v>5.4000000000000003E-3</v>
      </c>
      <c r="BB844" s="129">
        <v>5.9999999999999995E-4</v>
      </c>
      <c r="BC844" s="129" t="s">
        <v>285</v>
      </c>
      <c r="BD844" s="129">
        <v>4.0000000000000002E-4</v>
      </c>
      <c r="BE844" s="129" t="s">
        <v>179</v>
      </c>
      <c r="BF844" s="129">
        <v>2.9999999999999997E-4</v>
      </c>
      <c r="BG844" s="129" t="s">
        <v>179</v>
      </c>
      <c r="BH844" s="129">
        <v>1E-4</v>
      </c>
      <c r="BI844" s="129" t="s">
        <v>246</v>
      </c>
      <c r="BJ844" s="129">
        <v>2.0000000000000001E-4</v>
      </c>
      <c r="BK844" s="129">
        <v>1.0999999999999999E-2</v>
      </c>
      <c r="BL844" s="129">
        <v>5.0000000000000001E-4</v>
      </c>
      <c r="BM844" s="129">
        <v>3.0999999999999999E-3</v>
      </c>
      <c r="BN844" s="129">
        <v>2.9999999999999997E-4</v>
      </c>
      <c r="BO844" s="129" t="s">
        <v>424</v>
      </c>
      <c r="BP844" s="129">
        <v>5.9999999999999995E-4</v>
      </c>
      <c r="BQ844" s="129" t="s">
        <v>179</v>
      </c>
      <c r="BR844" s="129">
        <v>2.9999999999999997E-4</v>
      </c>
      <c r="BS844" s="129" t="s">
        <v>179</v>
      </c>
      <c r="BT844" s="129">
        <v>4.0000000000000002E-4</v>
      </c>
      <c r="BU844" s="129" t="s">
        <v>179</v>
      </c>
      <c r="BV844" s="129">
        <v>6.9999999999999999E-4</v>
      </c>
      <c r="BW844" s="129" t="s">
        <v>179</v>
      </c>
      <c r="BX844" s="129">
        <v>8.9999999999999998E-4</v>
      </c>
      <c r="BY844" s="129" t="s">
        <v>179</v>
      </c>
      <c r="BZ844" s="129">
        <v>1.1000000000000001E-3</v>
      </c>
      <c r="CA844" s="129" t="s">
        <v>179</v>
      </c>
      <c r="CB844" s="129">
        <v>8.0000000000000004E-4</v>
      </c>
      <c r="CC844" s="129" t="s">
        <v>179</v>
      </c>
      <c r="CD844" s="129">
        <v>2E-3</v>
      </c>
      <c r="CE844" s="129" t="s">
        <v>179</v>
      </c>
      <c r="CF844" s="129">
        <v>2.3E-3</v>
      </c>
      <c r="CG844" s="129" t="s">
        <v>216</v>
      </c>
      <c r="CH844" s="129">
        <v>1E-4</v>
      </c>
      <c r="CI844" s="129" t="s">
        <v>179</v>
      </c>
      <c r="CJ844" s="129">
        <v>7.1000000000000004E-3</v>
      </c>
      <c r="CK844" s="129" t="s">
        <v>179</v>
      </c>
      <c r="CL844" s="129">
        <v>1.0800000000000001E-2</v>
      </c>
      <c r="CM844" s="129" t="s">
        <v>1118</v>
      </c>
      <c r="CN844" s="129">
        <v>3.5000000000000001E-3</v>
      </c>
      <c r="CO844" s="129" t="s">
        <v>179</v>
      </c>
      <c r="CP844" s="129">
        <v>8.0000000000000004E-4</v>
      </c>
      <c r="CQ844" s="129" t="s">
        <v>179</v>
      </c>
      <c r="CR844" s="129">
        <v>3.3999999999999998E-3</v>
      </c>
      <c r="CS844" s="129" t="s">
        <v>179</v>
      </c>
      <c r="CT844" s="129">
        <v>1.8E-3</v>
      </c>
      <c r="CU844" s="129" t="s">
        <v>18</v>
      </c>
      <c r="CV844" s="129"/>
      <c r="CW844" s="129" t="s">
        <v>18</v>
      </c>
      <c r="CX844" s="129"/>
      <c r="CY844" s="129" t="s">
        <v>179</v>
      </c>
      <c r="CZ844" s="129">
        <v>5.9999999999999995E-4</v>
      </c>
      <c r="DA844" s="129" t="s">
        <v>179</v>
      </c>
      <c r="DB844" s="129">
        <v>5.9999999999999995E-4</v>
      </c>
      <c r="DC844" s="129" t="s">
        <v>179</v>
      </c>
      <c r="DD844" s="129">
        <v>5.9999999999999995E-4</v>
      </c>
      <c r="DE844" s="129" t="s">
        <v>179</v>
      </c>
      <c r="DF844" s="129">
        <v>5.9999999999999995E-4</v>
      </c>
      <c r="DG844" s="129" t="s">
        <v>179</v>
      </c>
      <c r="DH844" s="129">
        <v>4.0000000000000002E-4</v>
      </c>
      <c r="DI844" s="129" t="s">
        <v>179</v>
      </c>
      <c r="DJ844" s="129">
        <v>4.0000000000000002E-4</v>
      </c>
      <c r="DK844" s="129" t="s">
        <v>2950</v>
      </c>
      <c r="DL844" s="129" t="s">
        <v>59</v>
      </c>
      <c r="DM844" s="129"/>
      <c r="DN844" s="129"/>
      <c r="DO844" s="130" t="s">
        <v>18</v>
      </c>
      <c r="DS844" s="129">
        <v>10</v>
      </c>
      <c r="DT844" s="129" t="s">
        <v>5981</v>
      </c>
      <c r="DW844" t="s">
        <v>5626</v>
      </c>
    </row>
    <row r="845" spans="1:127">
      <c r="A845" s="127">
        <v>671</v>
      </c>
      <c r="B845" s="131">
        <v>44764.933333333334</v>
      </c>
      <c r="C845" s="129" t="s">
        <v>52</v>
      </c>
      <c r="D845" s="129">
        <v>0</v>
      </c>
      <c r="E845" s="129">
        <v>0</v>
      </c>
      <c r="F845" s="129">
        <v>0</v>
      </c>
      <c r="G845" s="129" t="s">
        <v>54</v>
      </c>
      <c r="H845" s="129" t="s">
        <v>55</v>
      </c>
      <c r="I845" s="129" t="s">
        <v>55</v>
      </c>
      <c r="J845" s="129" t="s">
        <v>55</v>
      </c>
      <c r="K845" s="129" t="s">
        <v>18</v>
      </c>
      <c r="L845" s="129">
        <v>90</v>
      </c>
      <c r="M845" s="129" t="s">
        <v>173</v>
      </c>
      <c r="N845" s="129">
        <v>0</v>
      </c>
      <c r="O845" s="129" t="s">
        <v>173</v>
      </c>
      <c r="P845" s="129">
        <v>0</v>
      </c>
      <c r="Q845" s="129" t="s">
        <v>173</v>
      </c>
      <c r="R845" s="129">
        <v>0</v>
      </c>
      <c r="S845" s="129">
        <v>2</v>
      </c>
      <c r="T845" s="129" t="s">
        <v>174</v>
      </c>
      <c r="U845" s="129">
        <v>4.8224999999999998</v>
      </c>
      <c r="V845" s="129">
        <v>0.68640000000000001</v>
      </c>
      <c r="W845" s="129" t="s">
        <v>2953</v>
      </c>
      <c r="X845" s="129">
        <v>0.3281</v>
      </c>
      <c r="Y845" s="129">
        <v>41.075000000000003</v>
      </c>
      <c r="Z845" s="129">
        <v>0.3674</v>
      </c>
      <c r="AA845" s="129" t="s">
        <v>433</v>
      </c>
      <c r="AB845" s="129">
        <v>1.54E-2</v>
      </c>
      <c r="AC845" s="129" t="s">
        <v>2954</v>
      </c>
      <c r="AD845" s="129">
        <v>1.0999999999999999E-2</v>
      </c>
      <c r="AE845" s="129" t="s">
        <v>179</v>
      </c>
      <c r="AF845" s="129">
        <v>1.6299999999999999E-2</v>
      </c>
      <c r="AG845" s="129">
        <v>8.7999999999999995E-2</v>
      </c>
      <c r="AH845" s="129">
        <v>6.8999999999999999E-3</v>
      </c>
      <c r="AI845" s="129">
        <v>7.7087000000000003</v>
      </c>
      <c r="AJ845" s="129">
        <v>3.2599999999999997E-2</v>
      </c>
      <c r="AK845" s="129">
        <v>0.69230000000000003</v>
      </c>
      <c r="AL845" s="129">
        <v>8.3000000000000001E-3</v>
      </c>
      <c r="AM845" s="129" t="s">
        <v>933</v>
      </c>
      <c r="AN845" s="129">
        <v>8.3000000000000001E-3</v>
      </c>
      <c r="AO845" s="129" t="s">
        <v>944</v>
      </c>
      <c r="AP845" s="129">
        <v>4.4000000000000003E-3</v>
      </c>
      <c r="AQ845" s="129">
        <v>0.11749999999999999</v>
      </c>
      <c r="AR845" s="129">
        <v>5.1000000000000004E-3</v>
      </c>
      <c r="AS845" s="129" t="s">
        <v>2955</v>
      </c>
      <c r="AT845" s="129">
        <v>2.5999999999999999E-2</v>
      </c>
      <c r="AU845" s="129" t="s">
        <v>179</v>
      </c>
      <c r="AV845" s="129">
        <v>3.5999999999999999E-3</v>
      </c>
      <c r="AW845" s="129">
        <v>8.5000000000000006E-3</v>
      </c>
      <c r="AX845" s="129">
        <v>1E-3</v>
      </c>
      <c r="AY845" s="129" t="s">
        <v>213</v>
      </c>
      <c r="AZ845" s="129">
        <v>6.9999999999999999E-4</v>
      </c>
      <c r="BA845" s="129">
        <v>6.1000000000000004E-3</v>
      </c>
      <c r="BB845" s="129">
        <v>6.9999999999999999E-4</v>
      </c>
      <c r="BC845" s="129" t="s">
        <v>285</v>
      </c>
      <c r="BD845" s="129">
        <v>5.0000000000000001E-4</v>
      </c>
      <c r="BE845" s="129" t="s">
        <v>179</v>
      </c>
      <c r="BF845" s="129">
        <v>2.9999999999999997E-4</v>
      </c>
      <c r="BG845" s="129" t="s">
        <v>179</v>
      </c>
      <c r="BH845" s="129">
        <v>1E-4</v>
      </c>
      <c r="BI845" s="129" t="s">
        <v>179</v>
      </c>
      <c r="BJ845" s="129">
        <v>2.0000000000000001E-4</v>
      </c>
      <c r="BK845" s="129">
        <v>1.0200000000000001E-2</v>
      </c>
      <c r="BL845" s="129">
        <v>5.0000000000000001E-4</v>
      </c>
      <c r="BM845" s="129">
        <v>2.8E-3</v>
      </c>
      <c r="BN845" s="129">
        <v>2.9999999999999997E-4</v>
      </c>
      <c r="BO845" s="129" t="s">
        <v>287</v>
      </c>
      <c r="BP845" s="129">
        <v>5.0000000000000001E-4</v>
      </c>
      <c r="BQ845" s="129" t="s">
        <v>179</v>
      </c>
      <c r="BR845" s="129">
        <v>2.9999999999999997E-4</v>
      </c>
      <c r="BS845" s="129" t="s">
        <v>179</v>
      </c>
      <c r="BT845" s="129">
        <v>4.0000000000000002E-4</v>
      </c>
      <c r="BU845" s="129" t="s">
        <v>179</v>
      </c>
      <c r="BV845" s="129">
        <v>6.9999999999999999E-4</v>
      </c>
      <c r="BW845" s="129" t="s">
        <v>18</v>
      </c>
      <c r="BX845" s="129"/>
      <c r="BY845" s="129" t="s">
        <v>179</v>
      </c>
      <c r="BZ845" s="129">
        <v>1.1000000000000001E-3</v>
      </c>
      <c r="CA845" s="129" t="s">
        <v>179</v>
      </c>
      <c r="CB845" s="129">
        <v>8.0000000000000004E-4</v>
      </c>
      <c r="CC845" s="129" t="s">
        <v>179</v>
      </c>
      <c r="CD845" s="129">
        <v>2E-3</v>
      </c>
      <c r="CE845" s="129" t="s">
        <v>517</v>
      </c>
      <c r="CF845" s="129">
        <v>2.3E-3</v>
      </c>
      <c r="CG845" s="129" t="s">
        <v>216</v>
      </c>
      <c r="CH845" s="129">
        <v>1E-4</v>
      </c>
      <c r="CI845" s="129" t="s">
        <v>179</v>
      </c>
      <c r="CJ845" s="129">
        <v>6.8999999999999999E-3</v>
      </c>
      <c r="CK845" s="129" t="s">
        <v>179</v>
      </c>
      <c r="CL845" s="129">
        <v>1.0800000000000001E-2</v>
      </c>
      <c r="CM845" s="129" t="s">
        <v>1118</v>
      </c>
      <c r="CN845" s="129">
        <v>3.0000000000000001E-3</v>
      </c>
      <c r="CO845" s="129" t="s">
        <v>179</v>
      </c>
      <c r="CP845" s="129">
        <v>8.0000000000000004E-4</v>
      </c>
      <c r="CQ845" s="129" t="s">
        <v>179</v>
      </c>
      <c r="CR845" s="129">
        <v>3.0999999999999999E-3</v>
      </c>
      <c r="CS845" s="129" t="s">
        <v>179</v>
      </c>
      <c r="CT845" s="129">
        <v>1.9E-3</v>
      </c>
      <c r="CU845" s="129" t="s">
        <v>179</v>
      </c>
      <c r="CV845" s="129">
        <v>8.9999999999999998E-4</v>
      </c>
      <c r="CW845" s="129" t="s">
        <v>18</v>
      </c>
      <c r="CX845" s="129"/>
      <c r="CY845" s="129" t="s">
        <v>179</v>
      </c>
      <c r="CZ845" s="129">
        <v>5.0000000000000001E-4</v>
      </c>
      <c r="DA845" s="129" t="s">
        <v>179</v>
      </c>
      <c r="DB845" s="129">
        <v>5.9999999999999995E-4</v>
      </c>
      <c r="DC845" s="129" t="s">
        <v>179</v>
      </c>
      <c r="DD845" s="129">
        <v>5.0000000000000001E-4</v>
      </c>
      <c r="DE845" s="129" t="s">
        <v>179</v>
      </c>
      <c r="DF845" s="129">
        <v>5.9999999999999995E-4</v>
      </c>
      <c r="DG845" s="129" t="s">
        <v>179</v>
      </c>
      <c r="DH845" s="129">
        <v>4.0000000000000002E-4</v>
      </c>
      <c r="DI845" s="129" t="s">
        <v>179</v>
      </c>
      <c r="DJ845" s="129">
        <v>2.9999999999999997E-4</v>
      </c>
      <c r="DK845" s="129" t="s">
        <v>2950</v>
      </c>
      <c r="DL845" s="129" t="s">
        <v>59</v>
      </c>
      <c r="DM845" s="129"/>
      <c r="DN845" s="129"/>
      <c r="DO845" s="130" t="s">
        <v>18</v>
      </c>
      <c r="DS845" s="129">
        <v>26</v>
      </c>
      <c r="DT845" s="129" t="s">
        <v>6020</v>
      </c>
      <c r="DW845" t="s">
        <v>5627</v>
      </c>
    </row>
    <row r="846" spans="1:127">
      <c r="A846" s="127">
        <v>672</v>
      </c>
      <c r="B846" s="131">
        <v>44764.936111111114</v>
      </c>
      <c r="C846" s="129" t="s">
        <v>52</v>
      </c>
      <c r="D846" s="129">
        <v>0</v>
      </c>
      <c r="E846" s="129">
        <v>0</v>
      </c>
      <c r="F846" s="129">
        <v>0</v>
      </c>
      <c r="G846" s="129" t="s">
        <v>54</v>
      </c>
      <c r="H846" s="129" t="s">
        <v>55</v>
      </c>
      <c r="I846" s="129" t="s">
        <v>55</v>
      </c>
      <c r="J846" s="129" t="s">
        <v>55</v>
      </c>
      <c r="K846" s="129" t="s">
        <v>18</v>
      </c>
      <c r="L846" s="129">
        <v>90</v>
      </c>
      <c r="M846" s="129" t="s">
        <v>173</v>
      </c>
      <c r="N846" s="129">
        <v>0</v>
      </c>
      <c r="O846" s="129" t="s">
        <v>173</v>
      </c>
      <c r="P846" s="129">
        <v>0</v>
      </c>
      <c r="Q846" s="129" t="s">
        <v>173</v>
      </c>
      <c r="R846" s="129">
        <v>0</v>
      </c>
      <c r="S846" s="129">
        <v>2</v>
      </c>
      <c r="T846" s="129" t="s">
        <v>174</v>
      </c>
      <c r="U846" s="129">
        <v>5.0266999999999999</v>
      </c>
      <c r="V846" s="129">
        <v>0.69369999999999998</v>
      </c>
      <c r="W846" s="129" t="s">
        <v>2956</v>
      </c>
      <c r="X846" s="129">
        <v>0.32650000000000001</v>
      </c>
      <c r="Y846" s="129">
        <v>40.626399999999997</v>
      </c>
      <c r="Z846" s="129">
        <v>0.36649999999999999</v>
      </c>
      <c r="AA846" s="129" t="s">
        <v>809</v>
      </c>
      <c r="AB846" s="129">
        <v>1.5599999999999999E-2</v>
      </c>
      <c r="AC846" s="129" t="s">
        <v>1051</v>
      </c>
      <c r="AD846" s="129">
        <v>1.01E-2</v>
      </c>
      <c r="AE846" s="129" t="s">
        <v>179</v>
      </c>
      <c r="AF846" s="129">
        <v>1.7500000000000002E-2</v>
      </c>
      <c r="AG846" s="129">
        <v>8.6800000000000002E-2</v>
      </c>
      <c r="AH846" s="129">
        <v>6.8999999999999999E-3</v>
      </c>
      <c r="AI846" s="129">
        <v>7.7157999999999998</v>
      </c>
      <c r="AJ846" s="129">
        <v>3.27E-2</v>
      </c>
      <c r="AK846" s="129">
        <v>0.69179999999999997</v>
      </c>
      <c r="AL846" s="129">
        <v>8.3000000000000001E-3</v>
      </c>
      <c r="AM846" s="129" t="s">
        <v>435</v>
      </c>
      <c r="AN846" s="129">
        <v>8.2000000000000007E-3</v>
      </c>
      <c r="AO846" s="129" t="s">
        <v>1033</v>
      </c>
      <c r="AP846" s="129">
        <v>4.4999999999999997E-3</v>
      </c>
      <c r="AQ846" s="129">
        <v>0.1167</v>
      </c>
      <c r="AR846" s="129">
        <v>5.1000000000000004E-3</v>
      </c>
      <c r="AS846" s="129" t="s">
        <v>2957</v>
      </c>
      <c r="AT846" s="129">
        <v>2.7199999999999998E-2</v>
      </c>
      <c r="AU846" s="129" t="s">
        <v>210</v>
      </c>
      <c r="AV846" s="129">
        <v>3.8E-3</v>
      </c>
      <c r="AW846" s="129">
        <v>1.0800000000000001E-2</v>
      </c>
      <c r="AX846" s="129">
        <v>1.1000000000000001E-3</v>
      </c>
      <c r="AY846" s="129" t="s">
        <v>208</v>
      </c>
      <c r="AZ846" s="129">
        <v>8.0000000000000004E-4</v>
      </c>
      <c r="BA846" s="129">
        <v>7.1999999999999998E-3</v>
      </c>
      <c r="BB846" s="129">
        <v>6.9999999999999999E-4</v>
      </c>
      <c r="BC846" s="129" t="s">
        <v>285</v>
      </c>
      <c r="BD846" s="129">
        <v>5.0000000000000001E-4</v>
      </c>
      <c r="BE846" s="129" t="s">
        <v>179</v>
      </c>
      <c r="BF846" s="129">
        <v>2.9999999999999997E-4</v>
      </c>
      <c r="BG846" s="129" t="s">
        <v>179</v>
      </c>
      <c r="BH846" s="129">
        <v>1E-4</v>
      </c>
      <c r="BI846" s="129" t="s">
        <v>179</v>
      </c>
      <c r="BJ846" s="129">
        <v>2.0000000000000001E-4</v>
      </c>
      <c r="BK846" s="129">
        <v>0.01</v>
      </c>
      <c r="BL846" s="129">
        <v>5.0000000000000001E-4</v>
      </c>
      <c r="BM846" s="129">
        <v>2.7000000000000001E-3</v>
      </c>
      <c r="BN846" s="129">
        <v>2.9999999999999997E-4</v>
      </c>
      <c r="BO846" s="129" t="s">
        <v>248</v>
      </c>
      <c r="BP846" s="129">
        <v>5.0000000000000001E-4</v>
      </c>
      <c r="BQ846" s="129" t="s">
        <v>179</v>
      </c>
      <c r="BR846" s="129">
        <v>2.9999999999999997E-4</v>
      </c>
      <c r="BS846" s="129" t="s">
        <v>179</v>
      </c>
      <c r="BT846" s="129">
        <v>4.0000000000000002E-4</v>
      </c>
      <c r="BU846" s="129" t="s">
        <v>179</v>
      </c>
      <c r="BV846" s="129">
        <v>6.9999999999999999E-4</v>
      </c>
      <c r="BW846" s="129" t="s">
        <v>179</v>
      </c>
      <c r="BX846" s="129">
        <v>8.9999999999999998E-4</v>
      </c>
      <c r="BY846" s="129" t="s">
        <v>179</v>
      </c>
      <c r="BZ846" s="129">
        <v>1.1000000000000001E-3</v>
      </c>
      <c r="CA846" s="129" t="s">
        <v>179</v>
      </c>
      <c r="CB846" s="129">
        <v>8.0000000000000004E-4</v>
      </c>
      <c r="CC846" s="129" t="s">
        <v>179</v>
      </c>
      <c r="CD846" s="129">
        <v>2.0999999999999999E-3</v>
      </c>
      <c r="CE846" s="129" t="s">
        <v>179</v>
      </c>
      <c r="CF846" s="129">
        <v>2.3E-3</v>
      </c>
      <c r="CG846" s="129" t="s">
        <v>179</v>
      </c>
      <c r="CH846" s="129">
        <v>1E-4</v>
      </c>
      <c r="CI846" s="129" t="s">
        <v>650</v>
      </c>
      <c r="CJ846" s="129">
        <v>7.1999999999999998E-3</v>
      </c>
      <c r="CK846" s="129" t="s">
        <v>179</v>
      </c>
      <c r="CL846" s="129">
        <v>1.11E-2</v>
      </c>
      <c r="CM846" s="129" t="s">
        <v>179</v>
      </c>
      <c r="CN846" s="129">
        <v>3.3E-3</v>
      </c>
      <c r="CO846" s="129" t="s">
        <v>179</v>
      </c>
      <c r="CP846" s="129">
        <v>8.0000000000000004E-4</v>
      </c>
      <c r="CQ846" s="129" t="s">
        <v>179</v>
      </c>
      <c r="CR846" s="129">
        <v>3.0000000000000001E-3</v>
      </c>
      <c r="CS846" s="129" t="s">
        <v>179</v>
      </c>
      <c r="CT846" s="129">
        <v>1.9E-3</v>
      </c>
      <c r="CU846" s="129" t="s">
        <v>18</v>
      </c>
      <c r="CV846" s="129"/>
      <c r="CW846" s="129" t="s">
        <v>18</v>
      </c>
      <c r="CX846" s="129"/>
      <c r="CY846" s="129" t="s">
        <v>179</v>
      </c>
      <c r="CZ846" s="129">
        <v>5.9999999999999995E-4</v>
      </c>
      <c r="DA846" s="129" t="s">
        <v>179</v>
      </c>
      <c r="DB846" s="129">
        <v>5.9999999999999995E-4</v>
      </c>
      <c r="DC846" s="129" t="s">
        <v>179</v>
      </c>
      <c r="DD846" s="129">
        <v>5.9999999999999995E-4</v>
      </c>
      <c r="DE846" s="129" t="s">
        <v>179</v>
      </c>
      <c r="DF846" s="129">
        <v>5.9999999999999995E-4</v>
      </c>
      <c r="DG846" s="129" t="s">
        <v>179</v>
      </c>
      <c r="DH846" s="129">
        <v>4.0000000000000002E-4</v>
      </c>
      <c r="DI846" s="129" t="s">
        <v>179</v>
      </c>
      <c r="DJ846" s="129">
        <v>2.9999999999999997E-4</v>
      </c>
      <c r="DK846" s="129" t="s">
        <v>2950</v>
      </c>
      <c r="DL846" s="129" t="s">
        <v>59</v>
      </c>
      <c r="DM846" s="129"/>
      <c r="DN846" s="129"/>
      <c r="DO846" s="130" t="s">
        <v>18</v>
      </c>
      <c r="DS846" s="129">
        <v>57</v>
      </c>
      <c r="DT846" s="129" t="s">
        <v>1613</v>
      </c>
      <c r="DW846" t="s">
        <v>5628</v>
      </c>
    </row>
    <row r="847" spans="1:127">
      <c r="A847" s="127">
        <v>673</v>
      </c>
      <c r="B847" s="131">
        <v>44764.938194444447</v>
      </c>
      <c r="C847" s="129" t="s">
        <v>52</v>
      </c>
      <c r="D847" s="129">
        <v>0</v>
      </c>
      <c r="E847" s="129">
        <v>0</v>
      </c>
      <c r="F847" s="129">
        <v>0</v>
      </c>
      <c r="G847" s="129" t="s">
        <v>54</v>
      </c>
      <c r="H847" s="129" t="s">
        <v>55</v>
      </c>
      <c r="I847" s="129" t="s">
        <v>55</v>
      </c>
      <c r="J847" s="129" t="s">
        <v>55</v>
      </c>
      <c r="K847" s="129" t="s">
        <v>18</v>
      </c>
      <c r="L847" s="129">
        <v>90</v>
      </c>
      <c r="M847" s="129" t="s">
        <v>173</v>
      </c>
      <c r="N847" s="129">
        <v>0</v>
      </c>
      <c r="O847" s="129" t="s">
        <v>173</v>
      </c>
      <c r="P847" s="129">
        <v>0</v>
      </c>
      <c r="Q847" s="129" t="s">
        <v>173</v>
      </c>
      <c r="R847" s="129">
        <v>0</v>
      </c>
      <c r="S847" s="129">
        <v>2</v>
      </c>
      <c r="T847" s="129" t="s">
        <v>174</v>
      </c>
      <c r="U847" s="129">
        <v>4.8281000000000001</v>
      </c>
      <c r="V847" s="129">
        <v>0.68289999999999995</v>
      </c>
      <c r="W847" s="129" t="s">
        <v>2958</v>
      </c>
      <c r="X847" s="129">
        <v>0.33029999999999998</v>
      </c>
      <c r="Y847" s="129">
        <v>40.723599999999998</v>
      </c>
      <c r="Z847" s="129">
        <v>0.36720000000000003</v>
      </c>
      <c r="AA847" s="129" t="s">
        <v>552</v>
      </c>
      <c r="AB847" s="129">
        <v>1.5299999999999999E-2</v>
      </c>
      <c r="AC847" s="129" t="s">
        <v>1179</v>
      </c>
      <c r="AD847" s="129">
        <v>9.7999999999999997E-3</v>
      </c>
      <c r="AE847" s="129" t="s">
        <v>179</v>
      </c>
      <c r="AF847" s="129">
        <v>1.7500000000000002E-2</v>
      </c>
      <c r="AG847" s="129">
        <v>0.13969999999999999</v>
      </c>
      <c r="AH847" s="129">
        <v>7.6E-3</v>
      </c>
      <c r="AI847" s="129">
        <v>7.7771999999999997</v>
      </c>
      <c r="AJ847" s="129">
        <v>3.2899999999999999E-2</v>
      </c>
      <c r="AK847" s="129">
        <v>0.69059999999999999</v>
      </c>
      <c r="AL847" s="129">
        <v>8.3000000000000001E-3</v>
      </c>
      <c r="AM847" s="129" t="s">
        <v>1870</v>
      </c>
      <c r="AN847" s="129">
        <v>8.3999999999999995E-3</v>
      </c>
      <c r="AO847" s="129" t="s">
        <v>423</v>
      </c>
      <c r="AP847" s="129">
        <v>4.4999999999999997E-3</v>
      </c>
      <c r="AQ847" s="129">
        <v>0.1293</v>
      </c>
      <c r="AR847" s="129">
        <v>5.3E-3</v>
      </c>
      <c r="AS847" s="129" t="s">
        <v>2959</v>
      </c>
      <c r="AT847" s="129">
        <v>2.7199999999999998E-2</v>
      </c>
      <c r="AU847" s="129" t="s">
        <v>179</v>
      </c>
      <c r="AV847" s="129">
        <v>3.8E-3</v>
      </c>
      <c r="AW847" s="129">
        <v>1.09E-2</v>
      </c>
      <c r="AX847" s="129">
        <v>1.1000000000000001E-3</v>
      </c>
      <c r="AY847" s="129" t="s">
        <v>1085</v>
      </c>
      <c r="AZ847" s="129">
        <v>8.0000000000000004E-4</v>
      </c>
      <c r="BA847" s="129">
        <v>5.8999999999999999E-3</v>
      </c>
      <c r="BB847" s="129">
        <v>6.9999999999999999E-4</v>
      </c>
      <c r="BC847" s="129" t="s">
        <v>267</v>
      </c>
      <c r="BD847" s="129">
        <v>5.0000000000000001E-4</v>
      </c>
      <c r="BE847" s="129" t="s">
        <v>179</v>
      </c>
      <c r="BF847" s="129">
        <v>2.9999999999999997E-4</v>
      </c>
      <c r="BG847" s="129" t="s">
        <v>179</v>
      </c>
      <c r="BH847" s="129">
        <v>1E-4</v>
      </c>
      <c r="BI847" s="129" t="s">
        <v>179</v>
      </c>
      <c r="BJ847" s="129">
        <v>2.0000000000000001E-4</v>
      </c>
      <c r="BK847" s="129">
        <v>1.0699999999999999E-2</v>
      </c>
      <c r="BL847" s="129">
        <v>5.0000000000000001E-4</v>
      </c>
      <c r="BM847" s="129">
        <v>2.8999999999999998E-3</v>
      </c>
      <c r="BN847" s="129">
        <v>2.9999999999999997E-4</v>
      </c>
      <c r="BO847" s="129" t="s">
        <v>190</v>
      </c>
      <c r="BP847" s="129">
        <v>5.0000000000000001E-4</v>
      </c>
      <c r="BQ847" s="129" t="s">
        <v>179</v>
      </c>
      <c r="BR847" s="129">
        <v>2.9999999999999997E-4</v>
      </c>
      <c r="BS847" s="129" t="s">
        <v>179</v>
      </c>
      <c r="BT847" s="129">
        <v>4.0000000000000002E-4</v>
      </c>
      <c r="BU847" s="129" t="s">
        <v>179</v>
      </c>
      <c r="BV847" s="129">
        <v>6.9999999999999999E-4</v>
      </c>
      <c r="BW847" s="129" t="s">
        <v>18</v>
      </c>
      <c r="BX847" s="129"/>
      <c r="BY847" s="129" t="s">
        <v>18</v>
      </c>
      <c r="BZ847" s="129"/>
      <c r="CA847" s="129" t="s">
        <v>179</v>
      </c>
      <c r="CB847" s="129">
        <v>8.0000000000000004E-4</v>
      </c>
      <c r="CC847" s="129" t="s">
        <v>179</v>
      </c>
      <c r="CD847" s="129">
        <v>2E-3</v>
      </c>
      <c r="CE847" s="129" t="s">
        <v>179</v>
      </c>
      <c r="CF847" s="129">
        <v>2.3E-3</v>
      </c>
      <c r="CG847" s="129" t="s">
        <v>216</v>
      </c>
      <c r="CH847" s="129">
        <v>1E-4</v>
      </c>
      <c r="CI847" s="129" t="s">
        <v>179</v>
      </c>
      <c r="CJ847" s="129">
        <v>6.8999999999999999E-3</v>
      </c>
      <c r="CK847" s="129" t="s">
        <v>179</v>
      </c>
      <c r="CL847" s="129">
        <v>1.09E-2</v>
      </c>
      <c r="CM847" s="129" t="s">
        <v>179</v>
      </c>
      <c r="CN847" s="129">
        <v>3.3E-3</v>
      </c>
      <c r="CO847" s="129" t="s">
        <v>179</v>
      </c>
      <c r="CP847" s="129">
        <v>8.0000000000000004E-4</v>
      </c>
      <c r="CQ847" s="129" t="s">
        <v>179</v>
      </c>
      <c r="CR847" s="129">
        <v>3.3E-3</v>
      </c>
      <c r="CS847" s="129" t="s">
        <v>179</v>
      </c>
      <c r="CT847" s="129">
        <v>1.9E-3</v>
      </c>
      <c r="CU847" s="129" t="s">
        <v>179</v>
      </c>
      <c r="CV847" s="129">
        <v>8.0000000000000004E-4</v>
      </c>
      <c r="CW847" s="129" t="s">
        <v>18</v>
      </c>
      <c r="CX847" s="129"/>
      <c r="CY847" s="129" t="s">
        <v>179</v>
      </c>
      <c r="CZ847" s="129">
        <v>5.9999999999999995E-4</v>
      </c>
      <c r="DA847" s="129" t="s">
        <v>179</v>
      </c>
      <c r="DB847" s="129">
        <v>5.9999999999999995E-4</v>
      </c>
      <c r="DC847" s="129" t="s">
        <v>179</v>
      </c>
      <c r="DD847" s="129">
        <v>5.9999999999999995E-4</v>
      </c>
      <c r="DE847" s="129" t="s">
        <v>179</v>
      </c>
      <c r="DF847" s="129">
        <v>5.9999999999999995E-4</v>
      </c>
      <c r="DG847" s="129" t="s">
        <v>516</v>
      </c>
      <c r="DH847" s="129">
        <v>4.0000000000000002E-4</v>
      </c>
      <c r="DI847" s="129" t="s">
        <v>179</v>
      </c>
      <c r="DJ847" s="129">
        <v>2.9999999999999997E-4</v>
      </c>
      <c r="DK847" s="129" t="s">
        <v>2950</v>
      </c>
      <c r="DL847" s="129" t="s">
        <v>59</v>
      </c>
      <c r="DM847" s="129"/>
      <c r="DN847" s="129"/>
      <c r="DO847" s="130" t="s">
        <v>18</v>
      </c>
      <c r="DS847" s="129">
        <v>73</v>
      </c>
      <c r="DT847" s="129" t="s">
        <v>1752</v>
      </c>
      <c r="DW847" t="s">
        <v>5629</v>
      </c>
    </row>
    <row r="848" spans="1:127">
      <c r="A848" s="127">
        <v>674</v>
      </c>
      <c r="B848" s="131">
        <v>44764.939583333333</v>
      </c>
      <c r="C848" s="129" t="s">
        <v>52</v>
      </c>
      <c r="D848" s="129">
        <v>0</v>
      </c>
      <c r="E848" s="129">
        <v>0</v>
      </c>
      <c r="F848" s="129">
        <v>0</v>
      </c>
      <c r="G848" s="129" t="s">
        <v>54</v>
      </c>
      <c r="H848" s="129" t="s">
        <v>55</v>
      </c>
      <c r="I848" s="129" t="s">
        <v>55</v>
      </c>
      <c r="J848" s="129" t="s">
        <v>55</v>
      </c>
      <c r="K848" s="129" t="s">
        <v>18</v>
      </c>
      <c r="L848" s="129">
        <v>90</v>
      </c>
      <c r="M848" s="129" t="s">
        <v>173</v>
      </c>
      <c r="N848" s="129">
        <v>0</v>
      </c>
      <c r="O848" s="129" t="s">
        <v>173</v>
      </c>
      <c r="P848" s="129">
        <v>0</v>
      </c>
      <c r="Q848" s="129" t="s">
        <v>173</v>
      </c>
      <c r="R848" s="129">
        <v>0</v>
      </c>
      <c r="S848" s="129">
        <v>2</v>
      </c>
      <c r="T848" s="129" t="s">
        <v>174</v>
      </c>
      <c r="U848" s="129">
        <v>2.6433</v>
      </c>
      <c r="V848" s="129">
        <v>0.64349999999999996</v>
      </c>
      <c r="W848" s="129" t="s">
        <v>2960</v>
      </c>
      <c r="X848" s="129">
        <v>0.3221</v>
      </c>
      <c r="Y848" s="129">
        <v>36.930399999999999</v>
      </c>
      <c r="Z848" s="129">
        <v>0.34689999999999999</v>
      </c>
      <c r="AA848" s="129" t="s">
        <v>521</v>
      </c>
      <c r="AB848" s="129">
        <v>1.5800000000000002E-2</v>
      </c>
      <c r="AC848" s="129" t="s">
        <v>179</v>
      </c>
      <c r="AD848" s="129">
        <v>9.1000000000000004E-3</v>
      </c>
      <c r="AE848" s="129" t="s">
        <v>179</v>
      </c>
      <c r="AF848" s="129">
        <v>1.7999999999999999E-2</v>
      </c>
      <c r="AG848" s="129">
        <v>0.38159999999999999</v>
      </c>
      <c r="AH848" s="129">
        <v>1.01E-2</v>
      </c>
      <c r="AI848" s="129">
        <v>8.5839999999999996</v>
      </c>
      <c r="AJ848" s="129">
        <v>3.4700000000000002E-2</v>
      </c>
      <c r="AK848" s="129">
        <v>0.63019999999999998</v>
      </c>
      <c r="AL848" s="129">
        <v>8.0999999999999996E-3</v>
      </c>
      <c r="AM848" s="129" t="s">
        <v>373</v>
      </c>
      <c r="AN848" s="129">
        <v>8.3999999999999995E-3</v>
      </c>
      <c r="AO848" s="129" t="s">
        <v>430</v>
      </c>
      <c r="AP848" s="129">
        <v>4.3E-3</v>
      </c>
      <c r="AQ848" s="129">
        <v>0.15079999999999999</v>
      </c>
      <c r="AR848" s="129">
        <v>5.7999999999999996E-3</v>
      </c>
      <c r="AS848" s="129" t="s">
        <v>2961</v>
      </c>
      <c r="AT848" s="129">
        <v>2.6599999999999999E-2</v>
      </c>
      <c r="AU848" s="129" t="s">
        <v>330</v>
      </c>
      <c r="AV848" s="129">
        <v>3.8E-3</v>
      </c>
      <c r="AW848" s="129">
        <v>1.2800000000000001E-2</v>
      </c>
      <c r="AX848" s="129">
        <v>1.1999999999999999E-3</v>
      </c>
      <c r="AY848" s="129" t="s">
        <v>650</v>
      </c>
      <c r="AZ848" s="129">
        <v>8.0000000000000004E-4</v>
      </c>
      <c r="BA848" s="129">
        <v>5.7999999999999996E-3</v>
      </c>
      <c r="BB848" s="129">
        <v>6.9999999999999999E-4</v>
      </c>
      <c r="BC848" s="129" t="s">
        <v>406</v>
      </c>
      <c r="BD848" s="129">
        <v>5.0000000000000001E-4</v>
      </c>
      <c r="BE848" s="129" t="s">
        <v>179</v>
      </c>
      <c r="BF848" s="129">
        <v>2.9999999999999997E-4</v>
      </c>
      <c r="BG848" s="129" t="s">
        <v>179</v>
      </c>
      <c r="BH848" s="129">
        <v>1E-4</v>
      </c>
      <c r="BI848" s="129" t="s">
        <v>212</v>
      </c>
      <c r="BJ848" s="129">
        <v>2.0000000000000001E-4</v>
      </c>
      <c r="BK848" s="129">
        <v>1.03E-2</v>
      </c>
      <c r="BL848" s="129">
        <v>5.0000000000000001E-4</v>
      </c>
      <c r="BM848" s="129">
        <v>2.7000000000000001E-3</v>
      </c>
      <c r="BN848" s="129">
        <v>2.9999999999999997E-4</v>
      </c>
      <c r="BO848" s="129" t="s">
        <v>625</v>
      </c>
      <c r="BP848" s="129">
        <v>5.9999999999999995E-4</v>
      </c>
      <c r="BQ848" s="129" t="s">
        <v>179</v>
      </c>
      <c r="BR848" s="129">
        <v>2.9999999999999997E-4</v>
      </c>
      <c r="BS848" s="129" t="s">
        <v>179</v>
      </c>
      <c r="BT848" s="129">
        <v>4.0000000000000002E-4</v>
      </c>
      <c r="BU848" s="129" t="s">
        <v>179</v>
      </c>
      <c r="BV848" s="129">
        <v>5.9999999999999995E-4</v>
      </c>
      <c r="BW848" s="129" t="s">
        <v>733</v>
      </c>
      <c r="BX848" s="129">
        <v>8.9999999999999998E-4</v>
      </c>
      <c r="BY848" s="129" t="s">
        <v>18</v>
      </c>
      <c r="BZ848" s="129"/>
      <c r="CA848" s="129" t="s">
        <v>179</v>
      </c>
      <c r="CB848" s="129">
        <v>8.0000000000000004E-4</v>
      </c>
      <c r="CC848" s="129" t="s">
        <v>179</v>
      </c>
      <c r="CD848" s="129">
        <v>2.0999999999999999E-3</v>
      </c>
      <c r="CE848" s="129" t="s">
        <v>179</v>
      </c>
      <c r="CF848" s="129">
        <v>2.2000000000000001E-3</v>
      </c>
      <c r="CG848" s="129" t="s">
        <v>216</v>
      </c>
      <c r="CH848" s="129">
        <v>1E-4</v>
      </c>
      <c r="CI848" s="129" t="s">
        <v>179</v>
      </c>
      <c r="CJ848" s="129">
        <v>7.1999999999999998E-3</v>
      </c>
      <c r="CK848" s="129" t="s">
        <v>179</v>
      </c>
      <c r="CL848" s="129">
        <v>1.0999999999999999E-2</v>
      </c>
      <c r="CM848" s="129" t="s">
        <v>179</v>
      </c>
      <c r="CN848" s="129">
        <v>5.3E-3</v>
      </c>
      <c r="CO848" s="129" t="s">
        <v>179</v>
      </c>
      <c r="CP848" s="129">
        <v>8.0000000000000004E-4</v>
      </c>
      <c r="CQ848" s="129" t="s">
        <v>179</v>
      </c>
      <c r="CR848" s="129">
        <v>3.2000000000000002E-3</v>
      </c>
      <c r="CS848" s="129" t="s">
        <v>179</v>
      </c>
      <c r="CT848" s="129">
        <v>1.9E-3</v>
      </c>
      <c r="CU848" s="129" t="s">
        <v>18</v>
      </c>
      <c r="CV848" s="129"/>
      <c r="CW848" s="129" t="s">
        <v>18</v>
      </c>
      <c r="CX848" s="129"/>
      <c r="CY848" s="129" t="s">
        <v>179</v>
      </c>
      <c r="CZ848" s="129">
        <v>5.0000000000000001E-4</v>
      </c>
      <c r="DA848" s="129" t="s">
        <v>179</v>
      </c>
      <c r="DB848" s="129">
        <v>5.0000000000000001E-4</v>
      </c>
      <c r="DC848" s="129" t="s">
        <v>179</v>
      </c>
      <c r="DD848" s="129">
        <v>5.9999999999999995E-4</v>
      </c>
      <c r="DE848" s="129" t="s">
        <v>179</v>
      </c>
      <c r="DF848" s="129">
        <v>5.9999999999999995E-4</v>
      </c>
      <c r="DG848" s="129" t="s">
        <v>179</v>
      </c>
      <c r="DH848" s="129">
        <v>4.0000000000000002E-4</v>
      </c>
      <c r="DI848" s="129" t="s">
        <v>179</v>
      </c>
      <c r="DJ848" s="129">
        <v>4.0000000000000002E-4</v>
      </c>
      <c r="DK848" s="129" t="s">
        <v>2950</v>
      </c>
      <c r="DL848" s="129" t="s">
        <v>59</v>
      </c>
      <c r="DM848" s="129"/>
      <c r="DN848" s="129"/>
      <c r="DO848" s="130" t="s">
        <v>18</v>
      </c>
      <c r="DS848" s="129">
        <v>108</v>
      </c>
      <c r="DT848" s="129" t="s">
        <v>2927</v>
      </c>
      <c r="DW848" t="s">
        <v>5630</v>
      </c>
    </row>
    <row r="849" spans="1:127">
      <c r="A849" s="127">
        <v>675</v>
      </c>
      <c r="B849" s="131">
        <v>44764.942361111112</v>
      </c>
      <c r="C849" s="129" t="s">
        <v>52</v>
      </c>
      <c r="D849" s="129">
        <v>0</v>
      </c>
      <c r="E849" s="129">
        <v>0</v>
      </c>
      <c r="F849" s="129">
        <v>0</v>
      </c>
      <c r="G849" s="129" t="s">
        <v>54</v>
      </c>
      <c r="H849" s="129" t="s">
        <v>55</v>
      </c>
      <c r="I849" s="129" t="s">
        <v>55</v>
      </c>
      <c r="J849" s="129" t="s">
        <v>55</v>
      </c>
      <c r="K849" s="129" t="s">
        <v>18</v>
      </c>
      <c r="L849" s="129">
        <v>90</v>
      </c>
      <c r="M849" s="129" t="s">
        <v>173</v>
      </c>
      <c r="N849" s="129">
        <v>0</v>
      </c>
      <c r="O849" s="129" t="s">
        <v>173</v>
      </c>
      <c r="P849" s="129">
        <v>0</v>
      </c>
      <c r="Q849" s="129" t="s">
        <v>173</v>
      </c>
      <c r="R849" s="129">
        <v>0</v>
      </c>
      <c r="S849" s="129">
        <v>2</v>
      </c>
      <c r="T849" s="129" t="s">
        <v>174</v>
      </c>
      <c r="U849" s="129">
        <v>4.4730999999999996</v>
      </c>
      <c r="V849" s="129">
        <v>0.65890000000000004</v>
      </c>
      <c r="W849" s="129" t="s">
        <v>2962</v>
      </c>
      <c r="X849" s="129">
        <v>0.32640000000000002</v>
      </c>
      <c r="Y849" s="129">
        <v>40.057400000000001</v>
      </c>
      <c r="Z849" s="129">
        <v>0.3629</v>
      </c>
      <c r="AA849" s="129" t="s">
        <v>823</v>
      </c>
      <c r="AB849" s="129">
        <v>1.4999999999999999E-2</v>
      </c>
      <c r="AC849" s="129" t="s">
        <v>179</v>
      </c>
      <c r="AD849" s="129">
        <v>8.9999999999999993E-3</v>
      </c>
      <c r="AE849" s="129" t="s">
        <v>179</v>
      </c>
      <c r="AF849" s="129">
        <v>1.7000000000000001E-2</v>
      </c>
      <c r="AG849" s="129">
        <v>0.15770000000000001</v>
      </c>
      <c r="AH849" s="129">
        <v>7.7000000000000002E-3</v>
      </c>
      <c r="AI849" s="129">
        <v>7.7815000000000003</v>
      </c>
      <c r="AJ849" s="129">
        <v>3.2899999999999999E-2</v>
      </c>
      <c r="AK849" s="129">
        <v>0.65100000000000002</v>
      </c>
      <c r="AL849" s="129">
        <v>8.0999999999999996E-3</v>
      </c>
      <c r="AM849" s="129" t="s">
        <v>740</v>
      </c>
      <c r="AN849" s="129">
        <v>8.0000000000000002E-3</v>
      </c>
      <c r="AO849" s="129" t="s">
        <v>1028</v>
      </c>
      <c r="AP849" s="129">
        <v>4.4999999999999997E-3</v>
      </c>
      <c r="AQ849" s="129">
        <v>0.14130000000000001</v>
      </c>
      <c r="AR849" s="129">
        <v>5.4999999999999997E-3</v>
      </c>
      <c r="AS849" s="129" t="s">
        <v>2963</v>
      </c>
      <c r="AT849" s="129">
        <v>2.6700000000000002E-2</v>
      </c>
      <c r="AU849" s="129" t="s">
        <v>302</v>
      </c>
      <c r="AV849" s="129">
        <v>3.8E-3</v>
      </c>
      <c r="AW849" s="129">
        <v>1.1599999999999999E-2</v>
      </c>
      <c r="AX849" s="129">
        <v>1.1000000000000001E-3</v>
      </c>
      <c r="AY849" s="129" t="s">
        <v>450</v>
      </c>
      <c r="AZ849" s="129">
        <v>8.0000000000000004E-4</v>
      </c>
      <c r="BA849" s="129">
        <v>5.7000000000000002E-3</v>
      </c>
      <c r="BB849" s="129">
        <v>5.9999999999999995E-4</v>
      </c>
      <c r="BC849" s="129" t="s">
        <v>191</v>
      </c>
      <c r="BD849" s="129">
        <v>5.0000000000000001E-4</v>
      </c>
      <c r="BE849" s="129" t="s">
        <v>179</v>
      </c>
      <c r="BF849" s="129">
        <v>2.9999999999999997E-4</v>
      </c>
      <c r="BG849" s="129" t="s">
        <v>216</v>
      </c>
      <c r="BH849" s="129">
        <v>1E-4</v>
      </c>
      <c r="BI849" s="129" t="s">
        <v>318</v>
      </c>
      <c r="BJ849" s="129">
        <v>2.0000000000000001E-4</v>
      </c>
      <c r="BK849" s="129">
        <v>9.9000000000000008E-3</v>
      </c>
      <c r="BL849" s="129">
        <v>5.0000000000000001E-4</v>
      </c>
      <c r="BM849" s="129">
        <v>2.5000000000000001E-3</v>
      </c>
      <c r="BN849" s="129">
        <v>2.9999999999999997E-4</v>
      </c>
      <c r="BO849" s="129" t="s">
        <v>287</v>
      </c>
      <c r="BP849" s="129">
        <v>5.0000000000000001E-4</v>
      </c>
      <c r="BQ849" s="129" t="s">
        <v>179</v>
      </c>
      <c r="BR849" s="129">
        <v>2.9999999999999997E-4</v>
      </c>
      <c r="BS849" s="129" t="s">
        <v>179</v>
      </c>
      <c r="BT849" s="129">
        <v>4.0000000000000002E-4</v>
      </c>
      <c r="BU849" s="129" t="s">
        <v>179</v>
      </c>
      <c r="BV849" s="129">
        <v>6.9999999999999999E-4</v>
      </c>
      <c r="BW849" s="129" t="s">
        <v>18</v>
      </c>
      <c r="BX849" s="129"/>
      <c r="BY849" s="129" t="s">
        <v>179</v>
      </c>
      <c r="BZ849" s="129">
        <v>1.1000000000000001E-3</v>
      </c>
      <c r="CA849" s="129" t="s">
        <v>179</v>
      </c>
      <c r="CB849" s="129">
        <v>8.0000000000000004E-4</v>
      </c>
      <c r="CC849" s="129" t="s">
        <v>179</v>
      </c>
      <c r="CD849" s="129">
        <v>2E-3</v>
      </c>
      <c r="CE849" s="129" t="s">
        <v>179</v>
      </c>
      <c r="CF849" s="129">
        <v>2.3E-3</v>
      </c>
      <c r="CG849" s="129" t="s">
        <v>216</v>
      </c>
      <c r="CH849" s="129">
        <v>1E-4</v>
      </c>
      <c r="CI849" s="129" t="s">
        <v>179</v>
      </c>
      <c r="CJ849" s="129">
        <v>7.1000000000000004E-3</v>
      </c>
      <c r="CK849" s="129" t="s">
        <v>179</v>
      </c>
      <c r="CL849" s="129">
        <v>1.11E-2</v>
      </c>
      <c r="CM849" s="129" t="s">
        <v>179</v>
      </c>
      <c r="CN849" s="129">
        <v>3.5999999999999999E-3</v>
      </c>
      <c r="CO849" s="129" t="s">
        <v>179</v>
      </c>
      <c r="CP849" s="129">
        <v>8.0000000000000004E-4</v>
      </c>
      <c r="CQ849" s="129" t="s">
        <v>179</v>
      </c>
      <c r="CR849" s="129">
        <v>3.2000000000000002E-3</v>
      </c>
      <c r="CS849" s="129" t="s">
        <v>179</v>
      </c>
      <c r="CT849" s="129">
        <v>1.8E-3</v>
      </c>
      <c r="CU849" s="129" t="s">
        <v>18</v>
      </c>
      <c r="CV849" s="129"/>
      <c r="CW849" s="129" t="s">
        <v>18</v>
      </c>
      <c r="CX849" s="129"/>
      <c r="CY849" s="129" t="s">
        <v>179</v>
      </c>
      <c r="CZ849" s="129">
        <v>5.9999999999999995E-4</v>
      </c>
      <c r="DA849" s="129" t="s">
        <v>179</v>
      </c>
      <c r="DB849" s="129">
        <v>5.9999999999999995E-4</v>
      </c>
      <c r="DC849" s="129" t="s">
        <v>179</v>
      </c>
      <c r="DD849" s="129">
        <v>5.9999999999999995E-4</v>
      </c>
      <c r="DE849" s="129" t="s">
        <v>179</v>
      </c>
      <c r="DF849" s="129">
        <v>5.9999999999999995E-4</v>
      </c>
      <c r="DG849" s="129" t="s">
        <v>179</v>
      </c>
      <c r="DH849" s="129">
        <v>4.0000000000000002E-4</v>
      </c>
      <c r="DI849" s="129" t="s">
        <v>179</v>
      </c>
      <c r="DJ849" s="129">
        <v>4.0000000000000002E-4</v>
      </c>
      <c r="DK849" s="129" t="s">
        <v>2950</v>
      </c>
      <c r="DL849" s="129" t="s">
        <v>59</v>
      </c>
      <c r="DM849" s="129"/>
      <c r="DN849" s="129"/>
      <c r="DO849" s="130" t="s">
        <v>18</v>
      </c>
      <c r="DS849" s="129">
        <v>129</v>
      </c>
      <c r="DT849" s="129" t="s">
        <v>5982</v>
      </c>
      <c r="DW849" t="s">
        <v>5631</v>
      </c>
    </row>
    <row r="850" spans="1:127">
      <c r="A850" s="127">
        <v>676</v>
      </c>
      <c r="B850" s="131">
        <v>44764.945833333331</v>
      </c>
      <c r="C850" s="129" t="s">
        <v>52</v>
      </c>
      <c r="D850" s="129">
        <v>0</v>
      </c>
      <c r="E850" s="129">
        <v>0</v>
      </c>
      <c r="F850" s="129">
        <v>0</v>
      </c>
      <c r="G850" s="129" t="s">
        <v>54</v>
      </c>
      <c r="H850" s="129" t="s">
        <v>55</v>
      </c>
      <c r="I850" s="129" t="s">
        <v>55</v>
      </c>
      <c r="J850" s="129" t="s">
        <v>55</v>
      </c>
      <c r="K850" s="129" t="s">
        <v>18</v>
      </c>
      <c r="L850" s="129">
        <v>90</v>
      </c>
      <c r="M850" s="129" t="s">
        <v>173</v>
      </c>
      <c r="N850" s="129">
        <v>0</v>
      </c>
      <c r="O850" s="129" t="s">
        <v>173</v>
      </c>
      <c r="P850" s="129">
        <v>0</v>
      </c>
      <c r="Q850" s="129" t="s">
        <v>173</v>
      </c>
      <c r="R850" s="129">
        <v>0</v>
      </c>
      <c r="S850" s="129">
        <v>2</v>
      </c>
      <c r="T850" s="129" t="s">
        <v>174</v>
      </c>
      <c r="U850" s="129">
        <v>5.1477000000000004</v>
      </c>
      <c r="V850" s="129">
        <v>0.71250000000000002</v>
      </c>
      <c r="W850" s="129" t="s">
        <v>2964</v>
      </c>
      <c r="X850" s="129">
        <v>0.33479999999999999</v>
      </c>
      <c r="Y850" s="129">
        <v>41.507199999999997</v>
      </c>
      <c r="Z850" s="129">
        <v>0.37119999999999997</v>
      </c>
      <c r="AA850" s="129" t="s">
        <v>993</v>
      </c>
      <c r="AB850" s="129">
        <v>1.5599999999999999E-2</v>
      </c>
      <c r="AC850" s="129" t="s">
        <v>179</v>
      </c>
      <c r="AD850" s="129">
        <v>9.9000000000000008E-3</v>
      </c>
      <c r="AE850" s="129" t="s">
        <v>179</v>
      </c>
      <c r="AF850" s="129">
        <v>1.6799999999999999E-2</v>
      </c>
      <c r="AG850" s="129">
        <v>0.12180000000000001</v>
      </c>
      <c r="AH850" s="129">
        <v>7.4000000000000003E-3</v>
      </c>
      <c r="AI850" s="129">
        <v>7.923</v>
      </c>
      <c r="AJ850" s="129">
        <v>3.32E-2</v>
      </c>
      <c r="AK850" s="129">
        <v>0.69130000000000003</v>
      </c>
      <c r="AL850" s="129">
        <v>8.3000000000000001E-3</v>
      </c>
      <c r="AM850" s="129" t="s">
        <v>1870</v>
      </c>
      <c r="AN850" s="129">
        <v>8.3000000000000001E-3</v>
      </c>
      <c r="AO850" s="129" t="s">
        <v>564</v>
      </c>
      <c r="AP850" s="129">
        <v>4.7000000000000002E-3</v>
      </c>
      <c r="AQ850" s="129">
        <v>0.11849999999999999</v>
      </c>
      <c r="AR850" s="129">
        <v>5.1000000000000004E-3</v>
      </c>
      <c r="AS850" s="129" t="s">
        <v>2965</v>
      </c>
      <c r="AT850" s="129">
        <v>2.6800000000000001E-2</v>
      </c>
      <c r="AU850" s="129" t="s">
        <v>613</v>
      </c>
      <c r="AV850" s="129">
        <v>3.8E-3</v>
      </c>
      <c r="AW850" s="129">
        <v>8.8999999999999999E-3</v>
      </c>
      <c r="AX850" s="129">
        <v>1E-3</v>
      </c>
      <c r="AY850" s="129" t="s">
        <v>229</v>
      </c>
      <c r="AZ850" s="129">
        <v>8.0000000000000004E-4</v>
      </c>
      <c r="BA850" s="129">
        <v>5.4000000000000003E-3</v>
      </c>
      <c r="BB850" s="129">
        <v>6.9999999999999999E-4</v>
      </c>
      <c r="BC850" s="129" t="s">
        <v>267</v>
      </c>
      <c r="BD850" s="129">
        <v>5.0000000000000001E-4</v>
      </c>
      <c r="BE850" s="129" t="s">
        <v>179</v>
      </c>
      <c r="BF850" s="129">
        <v>2.9999999999999997E-4</v>
      </c>
      <c r="BG850" s="129" t="s">
        <v>179</v>
      </c>
      <c r="BH850" s="129">
        <v>1E-4</v>
      </c>
      <c r="BI850" s="129" t="s">
        <v>179</v>
      </c>
      <c r="BJ850" s="129">
        <v>2.0000000000000001E-4</v>
      </c>
      <c r="BK850" s="129">
        <v>1.01E-2</v>
      </c>
      <c r="BL850" s="129">
        <v>5.0000000000000001E-4</v>
      </c>
      <c r="BM850" s="129">
        <v>2.7000000000000001E-3</v>
      </c>
      <c r="BN850" s="129">
        <v>2.9999999999999997E-4</v>
      </c>
      <c r="BO850" s="129" t="s">
        <v>450</v>
      </c>
      <c r="BP850" s="129">
        <v>5.0000000000000001E-4</v>
      </c>
      <c r="BQ850" s="129" t="s">
        <v>179</v>
      </c>
      <c r="BR850" s="129">
        <v>2.9999999999999997E-4</v>
      </c>
      <c r="BS850" s="129" t="s">
        <v>179</v>
      </c>
      <c r="BT850" s="129">
        <v>2.9999999999999997E-4</v>
      </c>
      <c r="BU850" s="129" t="s">
        <v>179</v>
      </c>
      <c r="BV850" s="129">
        <v>6.9999999999999999E-4</v>
      </c>
      <c r="BW850" s="129" t="s">
        <v>18</v>
      </c>
      <c r="BX850" s="129"/>
      <c r="BY850" s="129" t="s">
        <v>179</v>
      </c>
      <c r="BZ850" s="129">
        <v>1.1000000000000001E-3</v>
      </c>
      <c r="CA850" s="129" t="s">
        <v>179</v>
      </c>
      <c r="CB850" s="129">
        <v>8.0000000000000004E-4</v>
      </c>
      <c r="CC850" s="129" t="s">
        <v>179</v>
      </c>
      <c r="CD850" s="129">
        <v>2E-3</v>
      </c>
      <c r="CE850" s="129" t="s">
        <v>179</v>
      </c>
      <c r="CF850" s="129">
        <v>2.3E-3</v>
      </c>
      <c r="CG850" s="129" t="s">
        <v>179</v>
      </c>
      <c r="CH850" s="129">
        <v>1E-4</v>
      </c>
      <c r="CI850" s="129" t="s">
        <v>1085</v>
      </c>
      <c r="CJ850" s="129">
        <v>6.8999999999999999E-3</v>
      </c>
      <c r="CK850" s="129" t="s">
        <v>179</v>
      </c>
      <c r="CL850" s="129">
        <v>1.0999999999999999E-2</v>
      </c>
      <c r="CM850" s="129" t="s">
        <v>179</v>
      </c>
      <c r="CN850" s="129">
        <v>2.8999999999999998E-3</v>
      </c>
      <c r="CO850" s="129" t="s">
        <v>179</v>
      </c>
      <c r="CP850" s="129">
        <v>8.0000000000000004E-4</v>
      </c>
      <c r="CQ850" s="129" t="s">
        <v>179</v>
      </c>
      <c r="CR850" s="129">
        <v>3.3E-3</v>
      </c>
      <c r="CS850" s="129" t="s">
        <v>179</v>
      </c>
      <c r="CT850" s="129">
        <v>1.8E-3</v>
      </c>
      <c r="CU850" s="129" t="s">
        <v>18</v>
      </c>
      <c r="CV850" s="129"/>
      <c r="CW850" s="129" t="s">
        <v>18</v>
      </c>
      <c r="CX850" s="129"/>
      <c r="CY850" s="129" t="s">
        <v>179</v>
      </c>
      <c r="CZ850" s="129">
        <v>5.9999999999999995E-4</v>
      </c>
      <c r="DA850" s="129" t="s">
        <v>179</v>
      </c>
      <c r="DB850" s="129">
        <v>5.9999999999999995E-4</v>
      </c>
      <c r="DC850" s="129" t="s">
        <v>179</v>
      </c>
      <c r="DD850" s="129">
        <v>5.0000000000000001E-4</v>
      </c>
      <c r="DE850" s="129" t="s">
        <v>179</v>
      </c>
      <c r="DF850" s="129">
        <v>5.9999999999999995E-4</v>
      </c>
      <c r="DG850" s="129" t="s">
        <v>179</v>
      </c>
      <c r="DH850" s="129">
        <v>4.0000000000000002E-4</v>
      </c>
      <c r="DI850" s="129" t="s">
        <v>179</v>
      </c>
      <c r="DJ850" s="129">
        <v>2.9999999999999997E-4</v>
      </c>
      <c r="DK850" s="129" t="s">
        <v>2966</v>
      </c>
      <c r="DL850" s="129" t="s">
        <v>59</v>
      </c>
      <c r="DM850" s="129"/>
      <c r="DN850" s="129"/>
      <c r="DO850" s="130" t="s">
        <v>18</v>
      </c>
      <c r="DS850" s="129">
        <v>6</v>
      </c>
      <c r="DT850" s="129" t="s">
        <v>5984</v>
      </c>
      <c r="DW850" t="s">
        <v>5632</v>
      </c>
    </row>
    <row r="851" spans="1:127">
      <c r="A851" s="127">
        <v>677</v>
      </c>
      <c r="B851" s="131">
        <v>44764.948611111111</v>
      </c>
      <c r="C851" s="129" t="s">
        <v>52</v>
      </c>
      <c r="D851" s="129">
        <v>0</v>
      </c>
      <c r="E851" s="129">
        <v>0</v>
      </c>
      <c r="F851" s="129">
        <v>0</v>
      </c>
      <c r="G851" s="129" t="s">
        <v>54</v>
      </c>
      <c r="H851" s="129" t="s">
        <v>55</v>
      </c>
      <c r="I851" s="129" t="s">
        <v>55</v>
      </c>
      <c r="J851" s="129" t="s">
        <v>55</v>
      </c>
      <c r="K851" s="129" t="s">
        <v>18</v>
      </c>
      <c r="L851" s="129">
        <v>90</v>
      </c>
      <c r="M851" s="129" t="s">
        <v>173</v>
      </c>
      <c r="N851" s="129">
        <v>0</v>
      </c>
      <c r="O851" s="129" t="s">
        <v>173</v>
      </c>
      <c r="P851" s="129">
        <v>0</v>
      </c>
      <c r="Q851" s="129" t="s">
        <v>173</v>
      </c>
      <c r="R851" s="129">
        <v>0</v>
      </c>
      <c r="S851" s="129">
        <v>2</v>
      </c>
      <c r="T851" s="129" t="s">
        <v>174</v>
      </c>
      <c r="U851" s="129">
        <v>4.4713000000000003</v>
      </c>
      <c r="V851" s="129">
        <v>0.68720000000000003</v>
      </c>
      <c r="W851" s="129" t="s">
        <v>2967</v>
      </c>
      <c r="X851" s="129">
        <v>0.32879999999999998</v>
      </c>
      <c r="Y851" s="129">
        <v>40.892600000000002</v>
      </c>
      <c r="Z851" s="129">
        <v>0.36720000000000003</v>
      </c>
      <c r="AA851" s="129" t="s">
        <v>179</v>
      </c>
      <c r="AB851" s="129">
        <v>1.49E-2</v>
      </c>
      <c r="AC851" s="129" t="s">
        <v>179</v>
      </c>
      <c r="AD851" s="129">
        <v>9.4000000000000004E-3</v>
      </c>
      <c r="AE851" s="129" t="s">
        <v>179</v>
      </c>
      <c r="AF851" s="129">
        <v>1.7500000000000002E-2</v>
      </c>
      <c r="AG851" s="129">
        <v>0.14349999999999999</v>
      </c>
      <c r="AH851" s="129">
        <v>7.7999999999999996E-3</v>
      </c>
      <c r="AI851" s="129">
        <v>7.7470999999999997</v>
      </c>
      <c r="AJ851" s="129">
        <v>3.2800000000000003E-2</v>
      </c>
      <c r="AK851" s="129">
        <v>0.67349999999999999</v>
      </c>
      <c r="AL851" s="129">
        <v>8.3000000000000001E-3</v>
      </c>
      <c r="AM851" s="129" t="s">
        <v>1243</v>
      </c>
      <c r="AN851" s="129">
        <v>8.3000000000000001E-3</v>
      </c>
      <c r="AO851" s="129" t="s">
        <v>1717</v>
      </c>
      <c r="AP851" s="129">
        <v>4.4000000000000003E-3</v>
      </c>
      <c r="AQ851" s="129">
        <v>0.114</v>
      </c>
      <c r="AR851" s="129">
        <v>5.0000000000000001E-3</v>
      </c>
      <c r="AS851" s="129" t="s">
        <v>2968</v>
      </c>
      <c r="AT851" s="129">
        <v>2.64E-2</v>
      </c>
      <c r="AU851" s="129" t="s">
        <v>213</v>
      </c>
      <c r="AV851" s="129">
        <v>3.8E-3</v>
      </c>
      <c r="AW851" s="129">
        <v>9.7999999999999997E-3</v>
      </c>
      <c r="AX851" s="129">
        <v>1.1000000000000001E-3</v>
      </c>
      <c r="AY851" s="129" t="s">
        <v>422</v>
      </c>
      <c r="AZ851" s="129">
        <v>8.0000000000000004E-4</v>
      </c>
      <c r="BA851" s="129">
        <v>5.5999999999999999E-3</v>
      </c>
      <c r="BB851" s="129">
        <v>6.9999999999999999E-4</v>
      </c>
      <c r="BC851" s="129" t="s">
        <v>267</v>
      </c>
      <c r="BD851" s="129">
        <v>5.0000000000000001E-4</v>
      </c>
      <c r="BE851" s="129" t="s">
        <v>179</v>
      </c>
      <c r="BF851" s="129">
        <v>2.9999999999999997E-4</v>
      </c>
      <c r="BG851" s="129" t="s">
        <v>246</v>
      </c>
      <c r="BH851" s="129">
        <v>1E-4</v>
      </c>
      <c r="BI851" s="129" t="s">
        <v>318</v>
      </c>
      <c r="BJ851" s="129">
        <v>2.0000000000000001E-4</v>
      </c>
      <c r="BK851" s="129">
        <v>9.9000000000000008E-3</v>
      </c>
      <c r="BL851" s="129">
        <v>5.0000000000000001E-4</v>
      </c>
      <c r="BM851" s="129">
        <v>2.7000000000000001E-3</v>
      </c>
      <c r="BN851" s="129">
        <v>2.9999999999999997E-4</v>
      </c>
      <c r="BO851" s="129" t="s">
        <v>265</v>
      </c>
      <c r="BP851" s="129">
        <v>5.0000000000000001E-4</v>
      </c>
      <c r="BQ851" s="129" t="s">
        <v>179</v>
      </c>
      <c r="BR851" s="129">
        <v>2.9999999999999997E-4</v>
      </c>
      <c r="BS851" s="129" t="s">
        <v>179</v>
      </c>
      <c r="BT851" s="129">
        <v>2.9999999999999997E-4</v>
      </c>
      <c r="BU851" s="129" t="s">
        <v>179</v>
      </c>
      <c r="BV851" s="129">
        <v>6.9999999999999999E-4</v>
      </c>
      <c r="BW851" s="129" t="s">
        <v>18</v>
      </c>
      <c r="BX851" s="129"/>
      <c r="BY851" s="129" t="s">
        <v>18</v>
      </c>
      <c r="BZ851" s="129"/>
      <c r="CA851" s="129" t="s">
        <v>179</v>
      </c>
      <c r="CB851" s="129">
        <v>8.0000000000000004E-4</v>
      </c>
      <c r="CC851" s="129" t="s">
        <v>179</v>
      </c>
      <c r="CD851" s="129">
        <v>2E-3</v>
      </c>
      <c r="CE851" s="129" t="s">
        <v>179</v>
      </c>
      <c r="CF851" s="129">
        <v>2.3E-3</v>
      </c>
      <c r="CG851" s="129" t="s">
        <v>216</v>
      </c>
      <c r="CH851" s="129">
        <v>1E-4</v>
      </c>
      <c r="CI851" s="129" t="s">
        <v>179</v>
      </c>
      <c r="CJ851" s="129">
        <v>7.0000000000000001E-3</v>
      </c>
      <c r="CK851" s="129" t="s">
        <v>179</v>
      </c>
      <c r="CL851" s="129">
        <v>1.0699999999999999E-2</v>
      </c>
      <c r="CM851" s="129" t="s">
        <v>179</v>
      </c>
      <c r="CN851" s="129">
        <v>3.0999999999999999E-3</v>
      </c>
      <c r="CO851" s="129" t="s">
        <v>179</v>
      </c>
      <c r="CP851" s="129">
        <v>8.0000000000000004E-4</v>
      </c>
      <c r="CQ851" s="129" t="s">
        <v>179</v>
      </c>
      <c r="CR851" s="129">
        <v>3.2000000000000002E-3</v>
      </c>
      <c r="CS851" s="129" t="s">
        <v>179</v>
      </c>
      <c r="CT851" s="129">
        <v>1.9E-3</v>
      </c>
      <c r="CU851" s="129" t="s">
        <v>18</v>
      </c>
      <c r="CV851" s="129"/>
      <c r="CW851" s="129" t="s">
        <v>18</v>
      </c>
      <c r="CX851" s="129"/>
      <c r="CY851" s="129" t="s">
        <v>179</v>
      </c>
      <c r="CZ851" s="129">
        <v>5.0000000000000001E-4</v>
      </c>
      <c r="DA851" s="129" t="s">
        <v>179</v>
      </c>
      <c r="DB851" s="129">
        <v>5.0000000000000001E-4</v>
      </c>
      <c r="DC851" s="129" t="s">
        <v>179</v>
      </c>
      <c r="DD851" s="129">
        <v>5.9999999999999995E-4</v>
      </c>
      <c r="DE851" s="129" t="s">
        <v>179</v>
      </c>
      <c r="DF851" s="129">
        <v>5.9999999999999995E-4</v>
      </c>
      <c r="DG851" s="129" t="s">
        <v>179</v>
      </c>
      <c r="DH851" s="129">
        <v>4.0000000000000002E-4</v>
      </c>
      <c r="DI851" s="129" t="s">
        <v>179</v>
      </c>
      <c r="DJ851" s="129">
        <v>4.0000000000000002E-4</v>
      </c>
      <c r="DK851" s="129" t="s">
        <v>2966</v>
      </c>
      <c r="DL851" s="129" t="s">
        <v>59</v>
      </c>
      <c r="DM851" s="129"/>
      <c r="DN851" s="129"/>
      <c r="DO851" s="130" t="s">
        <v>18</v>
      </c>
      <c r="DS851" s="129">
        <v>24</v>
      </c>
      <c r="DT851" s="129" t="s">
        <v>5981</v>
      </c>
      <c r="DW851" t="s">
        <v>5633</v>
      </c>
    </row>
    <row r="852" spans="1:127">
      <c r="A852" s="127">
        <v>678</v>
      </c>
      <c r="B852" s="131">
        <v>44764.950694444444</v>
      </c>
      <c r="C852" s="129" t="s">
        <v>52</v>
      </c>
      <c r="D852" s="129">
        <v>0</v>
      </c>
      <c r="E852" s="129">
        <v>0</v>
      </c>
      <c r="F852" s="129">
        <v>0</v>
      </c>
      <c r="G852" s="129" t="s">
        <v>54</v>
      </c>
      <c r="H852" s="129" t="s">
        <v>55</v>
      </c>
      <c r="I852" s="129" t="s">
        <v>55</v>
      </c>
      <c r="J852" s="129" t="s">
        <v>55</v>
      </c>
      <c r="K852" s="129" t="s">
        <v>18</v>
      </c>
      <c r="L852" s="129">
        <v>90</v>
      </c>
      <c r="M852" s="129" t="s">
        <v>173</v>
      </c>
      <c r="N852" s="129">
        <v>0</v>
      </c>
      <c r="O852" s="129" t="s">
        <v>173</v>
      </c>
      <c r="P852" s="129">
        <v>0</v>
      </c>
      <c r="Q852" s="129" t="s">
        <v>173</v>
      </c>
      <c r="R852" s="129">
        <v>0</v>
      </c>
      <c r="S852" s="129">
        <v>2</v>
      </c>
      <c r="T852" s="129" t="s">
        <v>174</v>
      </c>
      <c r="U852" s="129">
        <v>5.9126000000000003</v>
      </c>
      <c r="V852" s="129">
        <v>0.72550000000000003</v>
      </c>
      <c r="W852" s="129" t="s">
        <v>2969</v>
      </c>
      <c r="X852" s="129">
        <v>0.32829999999999998</v>
      </c>
      <c r="Y852" s="129">
        <v>41.928100000000001</v>
      </c>
      <c r="Z852" s="129">
        <v>0.3735</v>
      </c>
      <c r="AA852" s="129" t="s">
        <v>871</v>
      </c>
      <c r="AB852" s="129">
        <v>1.55E-2</v>
      </c>
      <c r="AC852" s="129" t="s">
        <v>1554</v>
      </c>
      <c r="AD852" s="129">
        <v>0.01</v>
      </c>
      <c r="AE852" s="129" t="s">
        <v>179</v>
      </c>
      <c r="AF852" s="129">
        <v>1.72E-2</v>
      </c>
      <c r="AG852" s="129">
        <v>7.1599999999999997E-2</v>
      </c>
      <c r="AH852" s="129">
        <v>6.7000000000000002E-3</v>
      </c>
      <c r="AI852" s="129">
        <v>7.8792999999999997</v>
      </c>
      <c r="AJ852" s="129">
        <v>3.3099999999999997E-2</v>
      </c>
      <c r="AK852" s="129">
        <v>0.72660000000000002</v>
      </c>
      <c r="AL852" s="129">
        <v>8.5000000000000006E-3</v>
      </c>
      <c r="AM852" s="129" t="s">
        <v>1834</v>
      </c>
      <c r="AN852" s="129">
        <v>8.3000000000000001E-3</v>
      </c>
      <c r="AO852" s="129" t="s">
        <v>1043</v>
      </c>
      <c r="AP852" s="129">
        <v>4.4999999999999997E-3</v>
      </c>
      <c r="AQ852" s="129">
        <v>0.124</v>
      </c>
      <c r="AR852" s="129">
        <v>5.3E-3</v>
      </c>
      <c r="AS852" s="129" t="s">
        <v>2970</v>
      </c>
      <c r="AT852" s="129">
        <v>2.75E-2</v>
      </c>
      <c r="AU852" s="129" t="s">
        <v>179</v>
      </c>
      <c r="AV852" s="129">
        <v>3.8E-3</v>
      </c>
      <c r="AW852" s="129">
        <v>1.04E-2</v>
      </c>
      <c r="AX852" s="129">
        <v>1.1000000000000001E-3</v>
      </c>
      <c r="AY852" s="129" t="s">
        <v>208</v>
      </c>
      <c r="AZ852" s="129">
        <v>8.0000000000000004E-4</v>
      </c>
      <c r="BA852" s="129">
        <v>6.4000000000000003E-3</v>
      </c>
      <c r="BB852" s="129">
        <v>6.9999999999999999E-4</v>
      </c>
      <c r="BC852" s="129" t="s">
        <v>304</v>
      </c>
      <c r="BD852" s="129">
        <v>5.0000000000000001E-4</v>
      </c>
      <c r="BE852" s="129" t="s">
        <v>179</v>
      </c>
      <c r="BF852" s="129">
        <v>2.9999999999999997E-4</v>
      </c>
      <c r="BG852" s="129" t="s">
        <v>179</v>
      </c>
      <c r="BH852" s="129">
        <v>1E-4</v>
      </c>
      <c r="BI852" s="129" t="s">
        <v>179</v>
      </c>
      <c r="BJ852" s="129">
        <v>2.0000000000000001E-4</v>
      </c>
      <c r="BK852" s="129">
        <v>1.0200000000000001E-2</v>
      </c>
      <c r="BL852" s="129">
        <v>5.0000000000000001E-4</v>
      </c>
      <c r="BM852" s="129">
        <v>2.7000000000000001E-3</v>
      </c>
      <c r="BN852" s="129">
        <v>2.9999999999999997E-4</v>
      </c>
      <c r="BO852" s="129" t="s">
        <v>390</v>
      </c>
      <c r="BP852" s="129">
        <v>5.0000000000000001E-4</v>
      </c>
      <c r="BQ852" s="129" t="s">
        <v>179</v>
      </c>
      <c r="BR852" s="129">
        <v>2.9999999999999997E-4</v>
      </c>
      <c r="BS852" s="129" t="s">
        <v>179</v>
      </c>
      <c r="BT852" s="129">
        <v>2.9999999999999997E-4</v>
      </c>
      <c r="BU852" s="129" t="s">
        <v>179</v>
      </c>
      <c r="BV852" s="129">
        <v>6.9999999999999999E-4</v>
      </c>
      <c r="BW852" s="129" t="s">
        <v>18</v>
      </c>
      <c r="BX852" s="129"/>
      <c r="BY852" s="129" t="s">
        <v>18</v>
      </c>
      <c r="BZ852" s="129"/>
      <c r="CA852" s="129" t="s">
        <v>179</v>
      </c>
      <c r="CB852" s="129">
        <v>8.0000000000000004E-4</v>
      </c>
      <c r="CC852" s="129" t="s">
        <v>179</v>
      </c>
      <c r="CD852" s="129">
        <v>2E-3</v>
      </c>
      <c r="CE852" s="129" t="s">
        <v>179</v>
      </c>
      <c r="CF852" s="129">
        <v>2.3E-3</v>
      </c>
      <c r="CG852" s="129" t="s">
        <v>179</v>
      </c>
      <c r="CH852" s="129">
        <v>1E-4</v>
      </c>
      <c r="CI852" s="129" t="s">
        <v>179</v>
      </c>
      <c r="CJ852" s="129">
        <v>7.0000000000000001E-3</v>
      </c>
      <c r="CK852" s="129" t="s">
        <v>179</v>
      </c>
      <c r="CL852" s="129">
        <v>1.1299999999999999E-2</v>
      </c>
      <c r="CM852" s="129" t="s">
        <v>438</v>
      </c>
      <c r="CN852" s="129">
        <v>2.5999999999999999E-3</v>
      </c>
      <c r="CO852" s="129" t="s">
        <v>179</v>
      </c>
      <c r="CP852" s="129">
        <v>8.0000000000000004E-4</v>
      </c>
      <c r="CQ852" s="129" t="s">
        <v>179</v>
      </c>
      <c r="CR852" s="129">
        <v>3.3999999999999998E-3</v>
      </c>
      <c r="CS852" s="129" t="s">
        <v>179</v>
      </c>
      <c r="CT852" s="129">
        <v>1.9E-3</v>
      </c>
      <c r="CU852" s="129" t="s">
        <v>18</v>
      </c>
      <c r="CV852" s="129"/>
      <c r="CW852" s="129" t="s">
        <v>18</v>
      </c>
      <c r="CX852" s="129"/>
      <c r="CY852" s="129" t="s">
        <v>179</v>
      </c>
      <c r="CZ852" s="129">
        <v>5.9999999999999995E-4</v>
      </c>
      <c r="DA852" s="129" t="s">
        <v>179</v>
      </c>
      <c r="DB852" s="129">
        <v>5.9999999999999995E-4</v>
      </c>
      <c r="DC852" s="129" t="s">
        <v>179</v>
      </c>
      <c r="DD852" s="129">
        <v>5.9999999999999995E-4</v>
      </c>
      <c r="DE852" s="129" t="s">
        <v>179</v>
      </c>
      <c r="DF852" s="129">
        <v>5.9999999999999995E-4</v>
      </c>
      <c r="DG852" s="129" t="s">
        <v>179</v>
      </c>
      <c r="DH852" s="129">
        <v>4.0000000000000002E-4</v>
      </c>
      <c r="DI852" s="129" t="s">
        <v>179</v>
      </c>
      <c r="DJ852" s="129">
        <v>2.9999999999999997E-4</v>
      </c>
      <c r="DK852" s="129" t="s">
        <v>2966</v>
      </c>
      <c r="DL852" s="129" t="s">
        <v>59</v>
      </c>
      <c r="DM852" s="129"/>
      <c r="DN852" s="129"/>
      <c r="DO852" s="130" t="s">
        <v>18</v>
      </c>
      <c r="DS852" s="129">
        <v>34</v>
      </c>
      <c r="DT852" s="129" t="s">
        <v>5985</v>
      </c>
      <c r="DW852" t="s">
        <v>5634</v>
      </c>
    </row>
    <row r="853" spans="1:127">
      <c r="A853" s="127">
        <v>679</v>
      </c>
      <c r="B853" s="131">
        <v>44764.95416666667</v>
      </c>
      <c r="C853" s="129" t="s">
        <v>52</v>
      </c>
      <c r="D853" s="129">
        <v>0</v>
      </c>
      <c r="E853" s="129">
        <v>0</v>
      </c>
      <c r="F853" s="129">
        <v>0</v>
      </c>
      <c r="G853" s="129" t="s">
        <v>54</v>
      </c>
      <c r="H853" s="129" t="s">
        <v>55</v>
      </c>
      <c r="I853" s="129" t="s">
        <v>55</v>
      </c>
      <c r="J853" s="129" t="s">
        <v>55</v>
      </c>
      <c r="K853" s="129" t="s">
        <v>18</v>
      </c>
      <c r="L853" s="129">
        <v>90</v>
      </c>
      <c r="M853" s="129" t="s">
        <v>173</v>
      </c>
      <c r="N853" s="129">
        <v>0</v>
      </c>
      <c r="O853" s="129" t="s">
        <v>173</v>
      </c>
      <c r="P853" s="129">
        <v>0</v>
      </c>
      <c r="Q853" s="129" t="s">
        <v>173</v>
      </c>
      <c r="R853" s="129">
        <v>0</v>
      </c>
      <c r="S853" s="129">
        <v>2</v>
      </c>
      <c r="T853" s="129" t="s">
        <v>174</v>
      </c>
      <c r="U853" s="129">
        <v>5.4012000000000002</v>
      </c>
      <c r="V853" s="129">
        <v>0.70309999999999995</v>
      </c>
      <c r="W853" s="129" t="s">
        <v>2971</v>
      </c>
      <c r="X853" s="129">
        <v>0.33429999999999999</v>
      </c>
      <c r="Y853" s="129">
        <v>40.636099999999999</v>
      </c>
      <c r="Z853" s="129">
        <v>0.36670000000000003</v>
      </c>
      <c r="AA853" s="129" t="s">
        <v>280</v>
      </c>
      <c r="AB853" s="129">
        <v>1.5699999999999999E-2</v>
      </c>
      <c r="AC853" s="129" t="s">
        <v>179</v>
      </c>
      <c r="AD853" s="129">
        <v>9.1999999999999998E-3</v>
      </c>
      <c r="AE853" s="129" t="s">
        <v>179</v>
      </c>
      <c r="AF853" s="129">
        <v>1.72E-2</v>
      </c>
      <c r="AG853" s="129">
        <v>0.1656</v>
      </c>
      <c r="AH853" s="129">
        <v>7.9000000000000008E-3</v>
      </c>
      <c r="AI853" s="129">
        <v>8.2935999999999996</v>
      </c>
      <c r="AJ853" s="129">
        <v>3.39E-2</v>
      </c>
      <c r="AK853" s="129">
        <v>0.68979999999999997</v>
      </c>
      <c r="AL853" s="129">
        <v>8.3000000000000001E-3</v>
      </c>
      <c r="AM853" s="129" t="s">
        <v>322</v>
      </c>
      <c r="AN853" s="129">
        <v>8.6E-3</v>
      </c>
      <c r="AO853" s="129" t="s">
        <v>594</v>
      </c>
      <c r="AP853" s="129">
        <v>4.7000000000000002E-3</v>
      </c>
      <c r="AQ853" s="129">
        <v>0.1171</v>
      </c>
      <c r="AR853" s="129">
        <v>5.1000000000000004E-3</v>
      </c>
      <c r="AS853" s="129" t="s">
        <v>2972</v>
      </c>
      <c r="AT853" s="129">
        <v>2.6800000000000001E-2</v>
      </c>
      <c r="AU853" s="129" t="s">
        <v>600</v>
      </c>
      <c r="AV853" s="129">
        <v>3.7000000000000002E-3</v>
      </c>
      <c r="AW853" s="129">
        <v>1.1299999999999999E-2</v>
      </c>
      <c r="AX853" s="129">
        <v>1.1000000000000001E-3</v>
      </c>
      <c r="AY853" s="129" t="s">
        <v>190</v>
      </c>
      <c r="AZ853" s="129">
        <v>8.0000000000000004E-4</v>
      </c>
      <c r="BA853" s="129">
        <v>5.7999999999999996E-3</v>
      </c>
      <c r="BB853" s="129">
        <v>6.9999999999999999E-4</v>
      </c>
      <c r="BC853" s="129" t="s">
        <v>285</v>
      </c>
      <c r="BD853" s="129">
        <v>5.0000000000000001E-4</v>
      </c>
      <c r="BE853" s="129" t="s">
        <v>179</v>
      </c>
      <c r="BF853" s="129">
        <v>2.9999999999999997E-4</v>
      </c>
      <c r="BG853" s="129" t="s">
        <v>179</v>
      </c>
      <c r="BH853" s="129">
        <v>1E-4</v>
      </c>
      <c r="BI853" s="129" t="s">
        <v>246</v>
      </c>
      <c r="BJ853" s="129">
        <v>2.0000000000000001E-4</v>
      </c>
      <c r="BK853" s="129">
        <v>1.0699999999999999E-2</v>
      </c>
      <c r="BL853" s="129">
        <v>5.0000000000000001E-4</v>
      </c>
      <c r="BM853" s="129">
        <v>2.8E-3</v>
      </c>
      <c r="BN853" s="129">
        <v>2.9999999999999997E-4</v>
      </c>
      <c r="BO853" s="129" t="s">
        <v>431</v>
      </c>
      <c r="BP853" s="129">
        <v>5.0000000000000001E-4</v>
      </c>
      <c r="BQ853" s="129" t="s">
        <v>179</v>
      </c>
      <c r="BR853" s="129">
        <v>2.9999999999999997E-4</v>
      </c>
      <c r="BS853" s="129" t="s">
        <v>179</v>
      </c>
      <c r="BT853" s="129">
        <v>2.9999999999999997E-4</v>
      </c>
      <c r="BU853" s="129" t="s">
        <v>179</v>
      </c>
      <c r="BV853" s="129">
        <v>6.9999999999999999E-4</v>
      </c>
      <c r="BW853" s="129" t="s">
        <v>179</v>
      </c>
      <c r="BX853" s="129">
        <v>8.9999999999999998E-4</v>
      </c>
      <c r="BY853" s="129" t="s">
        <v>179</v>
      </c>
      <c r="BZ853" s="129">
        <v>1.1000000000000001E-3</v>
      </c>
      <c r="CA853" s="129" t="s">
        <v>179</v>
      </c>
      <c r="CB853" s="129">
        <v>8.0000000000000004E-4</v>
      </c>
      <c r="CC853" s="129" t="s">
        <v>179</v>
      </c>
      <c r="CD853" s="129">
        <v>2E-3</v>
      </c>
      <c r="CE853" s="129" t="s">
        <v>179</v>
      </c>
      <c r="CF853" s="129">
        <v>2.3E-3</v>
      </c>
      <c r="CG853" s="129" t="s">
        <v>216</v>
      </c>
      <c r="CH853" s="129">
        <v>1E-4</v>
      </c>
      <c r="CI853" s="129" t="s">
        <v>179</v>
      </c>
      <c r="CJ853" s="129">
        <v>6.7999999999999996E-3</v>
      </c>
      <c r="CK853" s="129" t="s">
        <v>179</v>
      </c>
      <c r="CL853" s="129">
        <v>1.09E-2</v>
      </c>
      <c r="CM853" s="129" t="s">
        <v>179</v>
      </c>
      <c r="CN853" s="129">
        <v>3.3E-3</v>
      </c>
      <c r="CO853" s="129" t="s">
        <v>179</v>
      </c>
      <c r="CP853" s="129">
        <v>8.9999999999999998E-4</v>
      </c>
      <c r="CQ853" s="129" t="s">
        <v>179</v>
      </c>
      <c r="CR853" s="129">
        <v>3.3E-3</v>
      </c>
      <c r="CS853" s="129" t="s">
        <v>179</v>
      </c>
      <c r="CT853" s="129">
        <v>1.9E-3</v>
      </c>
      <c r="CU853" s="129" t="s">
        <v>18</v>
      </c>
      <c r="CV853" s="129"/>
      <c r="CW853" s="129" t="s">
        <v>18</v>
      </c>
      <c r="CX853" s="129"/>
      <c r="CY853" s="129" t="s">
        <v>179</v>
      </c>
      <c r="CZ853" s="129">
        <v>5.9999999999999995E-4</v>
      </c>
      <c r="DA853" s="129" t="s">
        <v>179</v>
      </c>
      <c r="DB853" s="129">
        <v>5.9999999999999995E-4</v>
      </c>
      <c r="DC853" s="129" t="s">
        <v>179</v>
      </c>
      <c r="DD853" s="129">
        <v>5.9999999999999995E-4</v>
      </c>
      <c r="DE853" s="129" t="s">
        <v>179</v>
      </c>
      <c r="DF853" s="129">
        <v>5.9999999999999995E-4</v>
      </c>
      <c r="DG853" s="129" t="s">
        <v>179</v>
      </c>
      <c r="DH853" s="129">
        <v>4.0000000000000002E-4</v>
      </c>
      <c r="DI853" s="129" t="s">
        <v>179</v>
      </c>
      <c r="DJ853" s="129">
        <v>2.9999999999999997E-4</v>
      </c>
      <c r="DK853" s="129" t="s">
        <v>2966</v>
      </c>
      <c r="DL853" s="129" t="s">
        <v>59</v>
      </c>
      <c r="DM853" s="129"/>
      <c r="DN853" s="129"/>
      <c r="DO853" s="130" t="s">
        <v>18</v>
      </c>
      <c r="DS853" s="129">
        <v>81</v>
      </c>
      <c r="DT853" s="129" t="s">
        <v>2494</v>
      </c>
      <c r="DW853" t="s">
        <v>5635</v>
      </c>
    </row>
    <row r="854" spans="1:127">
      <c r="A854" s="127">
        <v>680</v>
      </c>
      <c r="B854" s="131">
        <v>44764.956250000003</v>
      </c>
      <c r="C854" s="129" t="s">
        <v>52</v>
      </c>
      <c r="D854" s="129">
        <v>0</v>
      </c>
      <c r="E854" s="129">
        <v>0</v>
      </c>
      <c r="F854" s="129">
        <v>0</v>
      </c>
      <c r="G854" s="129" t="s">
        <v>54</v>
      </c>
      <c r="H854" s="129" t="s">
        <v>55</v>
      </c>
      <c r="I854" s="129" t="s">
        <v>55</v>
      </c>
      <c r="J854" s="129" t="s">
        <v>55</v>
      </c>
      <c r="K854" s="129" t="s">
        <v>18</v>
      </c>
      <c r="L854" s="129">
        <v>90</v>
      </c>
      <c r="M854" s="129" t="s">
        <v>173</v>
      </c>
      <c r="N854" s="129">
        <v>0</v>
      </c>
      <c r="O854" s="129" t="s">
        <v>173</v>
      </c>
      <c r="P854" s="129">
        <v>0</v>
      </c>
      <c r="Q854" s="129" t="s">
        <v>173</v>
      </c>
      <c r="R854" s="129">
        <v>0</v>
      </c>
      <c r="S854" s="129">
        <v>2</v>
      </c>
      <c r="T854" s="129" t="s">
        <v>174</v>
      </c>
      <c r="U854" s="129">
        <v>4.3902999999999999</v>
      </c>
      <c r="V854" s="129">
        <v>0.69040000000000001</v>
      </c>
      <c r="W854" s="129" t="s">
        <v>2973</v>
      </c>
      <c r="X854" s="129">
        <v>0.33189999999999997</v>
      </c>
      <c r="Y854" s="129">
        <v>41.62</v>
      </c>
      <c r="Z854" s="129">
        <v>0.37119999999999997</v>
      </c>
      <c r="AA854" s="129" t="s">
        <v>205</v>
      </c>
      <c r="AB854" s="129">
        <v>1.5599999999999999E-2</v>
      </c>
      <c r="AC854" s="129" t="s">
        <v>179</v>
      </c>
      <c r="AD854" s="129">
        <v>9.5999999999999992E-3</v>
      </c>
      <c r="AE854" s="129" t="s">
        <v>179</v>
      </c>
      <c r="AF854" s="129">
        <v>1.7399999999999999E-2</v>
      </c>
      <c r="AG854" s="129">
        <v>0.15690000000000001</v>
      </c>
      <c r="AH854" s="129">
        <v>7.7999999999999996E-3</v>
      </c>
      <c r="AI854" s="129">
        <v>8.1471</v>
      </c>
      <c r="AJ854" s="129">
        <v>3.3700000000000001E-2</v>
      </c>
      <c r="AK854" s="129">
        <v>0.68930000000000002</v>
      </c>
      <c r="AL854" s="129">
        <v>8.3000000000000001E-3</v>
      </c>
      <c r="AM854" s="129" t="s">
        <v>881</v>
      </c>
      <c r="AN854" s="129">
        <v>8.2000000000000007E-3</v>
      </c>
      <c r="AO854" s="129" t="s">
        <v>741</v>
      </c>
      <c r="AP854" s="129">
        <v>4.4000000000000003E-3</v>
      </c>
      <c r="AQ854" s="129">
        <v>0.12189999999999999</v>
      </c>
      <c r="AR854" s="129">
        <v>5.1999999999999998E-3</v>
      </c>
      <c r="AS854" s="129" t="s">
        <v>2974</v>
      </c>
      <c r="AT854" s="129">
        <v>2.6599999999999999E-2</v>
      </c>
      <c r="AU854" s="129" t="s">
        <v>179</v>
      </c>
      <c r="AV854" s="129">
        <v>3.7000000000000002E-3</v>
      </c>
      <c r="AW854" s="129">
        <v>9.5999999999999992E-3</v>
      </c>
      <c r="AX854" s="129">
        <v>1E-3</v>
      </c>
      <c r="AY854" s="129" t="s">
        <v>190</v>
      </c>
      <c r="AZ854" s="129">
        <v>8.0000000000000004E-4</v>
      </c>
      <c r="BA854" s="129">
        <v>5.5999999999999999E-3</v>
      </c>
      <c r="BB854" s="129">
        <v>5.9999999999999995E-4</v>
      </c>
      <c r="BC854" s="129" t="s">
        <v>406</v>
      </c>
      <c r="BD854" s="129">
        <v>5.0000000000000001E-4</v>
      </c>
      <c r="BE854" s="129" t="s">
        <v>179</v>
      </c>
      <c r="BF854" s="129">
        <v>2.9999999999999997E-4</v>
      </c>
      <c r="BG854" s="129" t="s">
        <v>179</v>
      </c>
      <c r="BH854" s="129">
        <v>1E-4</v>
      </c>
      <c r="BI854" s="129" t="s">
        <v>318</v>
      </c>
      <c r="BJ854" s="129">
        <v>2.0000000000000001E-4</v>
      </c>
      <c r="BK854" s="129">
        <v>1.0500000000000001E-2</v>
      </c>
      <c r="BL854" s="129">
        <v>5.0000000000000001E-4</v>
      </c>
      <c r="BM854" s="129">
        <v>2.8E-3</v>
      </c>
      <c r="BN854" s="129">
        <v>2.9999999999999997E-4</v>
      </c>
      <c r="BO854" s="129" t="s">
        <v>429</v>
      </c>
      <c r="BP854" s="129">
        <v>5.0000000000000001E-4</v>
      </c>
      <c r="BQ854" s="129" t="s">
        <v>179</v>
      </c>
      <c r="BR854" s="129">
        <v>2.9999999999999997E-4</v>
      </c>
      <c r="BS854" s="129" t="s">
        <v>179</v>
      </c>
      <c r="BT854" s="129">
        <v>2.9999999999999997E-4</v>
      </c>
      <c r="BU854" s="129" t="s">
        <v>179</v>
      </c>
      <c r="BV854" s="129">
        <v>6.9999999999999999E-4</v>
      </c>
      <c r="BW854" s="129" t="s">
        <v>18</v>
      </c>
      <c r="BX854" s="129"/>
      <c r="BY854" s="129" t="s">
        <v>179</v>
      </c>
      <c r="BZ854" s="129">
        <v>1.1000000000000001E-3</v>
      </c>
      <c r="CA854" s="129" t="s">
        <v>179</v>
      </c>
      <c r="CB854" s="129">
        <v>8.0000000000000004E-4</v>
      </c>
      <c r="CC854" s="129" t="s">
        <v>179</v>
      </c>
      <c r="CD854" s="129">
        <v>2E-3</v>
      </c>
      <c r="CE854" s="129" t="s">
        <v>179</v>
      </c>
      <c r="CF854" s="129">
        <v>2.3E-3</v>
      </c>
      <c r="CG854" s="129" t="s">
        <v>179</v>
      </c>
      <c r="CH854" s="129">
        <v>1E-4</v>
      </c>
      <c r="CI854" s="129" t="s">
        <v>179</v>
      </c>
      <c r="CJ854" s="129">
        <v>6.8999999999999999E-3</v>
      </c>
      <c r="CK854" s="129" t="s">
        <v>179</v>
      </c>
      <c r="CL854" s="129">
        <v>1.09E-2</v>
      </c>
      <c r="CM854" s="129" t="s">
        <v>179</v>
      </c>
      <c r="CN854" s="129">
        <v>2.8E-3</v>
      </c>
      <c r="CO854" s="129" t="s">
        <v>179</v>
      </c>
      <c r="CP854" s="129">
        <v>8.0000000000000004E-4</v>
      </c>
      <c r="CQ854" s="129" t="s">
        <v>179</v>
      </c>
      <c r="CR854" s="129">
        <v>3.3E-3</v>
      </c>
      <c r="CS854" s="129" t="s">
        <v>179</v>
      </c>
      <c r="CT854" s="129">
        <v>1.9E-3</v>
      </c>
      <c r="CU854" s="129" t="s">
        <v>18</v>
      </c>
      <c r="CV854" s="129"/>
      <c r="CW854" s="129" t="s">
        <v>18</v>
      </c>
      <c r="CX854" s="129"/>
      <c r="CY854" s="129" t="s">
        <v>179</v>
      </c>
      <c r="CZ854" s="129">
        <v>5.9999999999999995E-4</v>
      </c>
      <c r="DA854" s="129" t="s">
        <v>179</v>
      </c>
      <c r="DB854" s="129">
        <v>5.9999999999999995E-4</v>
      </c>
      <c r="DC854" s="129" t="s">
        <v>179</v>
      </c>
      <c r="DD854" s="129">
        <v>5.9999999999999995E-4</v>
      </c>
      <c r="DE854" s="129" t="s">
        <v>179</v>
      </c>
      <c r="DF854" s="129">
        <v>5.9999999999999995E-4</v>
      </c>
      <c r="DG854" s="129" t="s">
        <v>179</v>
      </c>
      <c r="DH854" s="129">
        <v>4.0000000000000002E-4</v>
      </c>
      <c r="DI854" s="129" t="s">
        <v>179</v>
      </c>
      <c r="DJ854" s="129">
        <v>2.9999999999999997E-4</v>
      </c>
      <c r="DK854" s="129" t="s">
        <v>2966</v>
      </c>
      <c r="DL854" s="129" t="s">
        <v>59</v>
      </c>
      <c r="DM854" s="129"/>
      <c r="DN854" s="129"/>
      <c r="DO854" s="130" t="s">
        <v>18</v>
      </c>
      <c r="DS854" s="129">
        <v>90</v>
      </c>
      <c r="DT854" s="129" t="s">
        <v>5986</v>
      </c>
      <c r="DW854" t="s">
        <v>5636</v>
      </c>
    </row>
    <row r="855" spans="1:127">
      <c r="A855" s="127">
        <v>681</v>
      </c>
      <c r="B855" s="131">
        <v>44764.959027777775</v>
      </c>
      <c r="C855" s="129" t="s">
        <v>52</v>
      </c>
      <c r="D855" s="129">
        <v>0</v>
      </c>
      <c r="E855" s="129">
        <v>0</v>
      </c>
      <c r="F855" s="129">
        <v>0</v>
      </c>
      <c r="G855" s="129" t="s">
        <v>54</v>
      </c>
      <c r="H855" s="129" t="s">
        <v>55</v>
      </c>
      <c r="I855" s="129" t="s">
        <v>55</v>
      </c>
      <c r="J855" s="129" t="s">
        <v>55</v>
      </c>
      <c r="K855" s="129" t="s">
        <v>18</v>
      </c>
      <c r="L855" s="129">
        <v>90</v>
      </c>
      <c r="M855" s="129" t="s">
        <v>173</v>
      </c>
      <c r="N855" s="129">
        <v>0</v>
      </c>
      <c r="O855" s="129" t="s">
        <v>173</v>
      </c>
      <c r="P855" s="129">
        <v>0</v>
      </c>
      <c r="Q855" s="129" t="s">
        <v>173</v>
      </c>
      <c r="R855" s="129">
        <v>0</v>
      </c>
      <c r="S855" s="129">
        <v>2</v>
      </c>
      <c r="T855" s="129" t="s">
        <v>174</v>
      </c>
      <c r="U855" s="129">
        <v>2.2745000000000002</v>
      </c>
      <c r="V855" s="129">
        <v>0.63900000000000001</v>
      </c>
      <c r="W855" s="129" t="s">
        <v>2975</v>
      </c>
      <c r="X855" s="129">
        <v>0.31769999999999998</v>
      </c>
      <c r="Y855" s="129">
        <v>32.692399999999999</v>
      </c>
      <c r="Z855" s="129">
        <v>0.32319999999999999</v>
      </c>
      <c r="AA855" s="129" t="s">
        <v>2976</v>
      </c>
      <c r="AB855" s="129">
        <v>1.78E-2</v>
      </c>
      <c r="AC855" s="129" t="s">
        <v>2004</v>
      </c>
      <c r="AD855" s="129">
        <v>1.15E-2</v>
      </c>
      <c r="AE855" s="129" t="s">
        <v>2977</v>
      </c>
      <c r="AF855" s="129">
        <v>1.9400000000000001E-2</v>
      </c>
      <c r="AG855" s="129">
        <v>0.26440000000000002</v>
      </c>
      <c r="AH855" s="129">
        <v>8.6999999999999994E-3</v>
      </c>
      <c r="AI855" s="129">
        <v>10.727600000000001</v>
      </c>
      <c r="AJ855" s="129">
        <v>3.9E-2</v>
      </c>
      <c r="AK855" s="129">
        <v>0.58260000000000001</v>
      </c>
      <c r="AL855" s="129">
        <v>8.0999999999999996E-3</v>
      </c>
      <c r="AM855" s="129" t="s">
        <v>2651</v>
      </c>
      <c r="AN855" s="129">
        <v>8.3999999999999995E-3</v>
      </c>
      <c r="AO855" s="129" t="s">
        <v>842</v>
      </c>
      <c r="AP855" s="129">
        <v>4.1999999999999997E-3</v>
      </c>
      <c r="AQ855" s="129">
        <v>9.5600000000000004E-2</v>
      </c>
      <c r="AR855" s="129">
        <v>4.8999999999999998E-3</v>
      </c>
      <c r="AS855" s="129" t="s">
        <v>2978</v>
      </c>
      <c r="AT855" s="129">
        <v>2.6499999999999999E-2</v>
      </c>
      <c r="AU855" s="129" t="s">
        <v>179</v>
      </c>
      <c r="AV855" s="129">
        <v>3.5999999999999999E-3</v>
      </c>
      <c r="AW855" s="129">
        <v>7.7000000000000002E-3</v>
      </c>
      <c r="AX855" s="129">
        <v>1E-3</v>
      </c>
      <c r="AY855" s="129" t="s">
        <v>228</v>
      </c>
      <c r="AZ855" s="129">
        <v>8.0000000000000004E-4</v>
      </c>
      <c r="BA855" s="129">
        <v>5.3E-3</v>
      </c>
      <c r="BB855" s="129">
        <v>5.9999999999999995E-4</v>
      </c>
      <c r="BC855" s="129" t="s">
        <v>245</v>
      </c>
      <c r="BD855" s="129">
        <v>5.0000000000000001E-4</v>
      </c>
      <c r="BE855" s="129" t="s">
        <v>192</v>
      </c>
      <c r="BF855" s="129">
        <v>2.9999999999999997E-4</v>
      </c>
      <c r="BG855" s="129" t="s">
        <v>179</v>
      </c>
      <c r="BH855" s="129">
        <v>1E-4</v>
      </c>
      <c r="BI855" s="129" t="s">
        <v>286</v>
      </c>
      <c r="BJ855" s="129">
        <v>2.0000000000000001E-4</v>
      </c>
      <c r="BK855" s="129">
        <v>1.34E-2</v>
      </c>
      <c r="BL855" s="129">
        <v>5.9999999999999995E-4</v>
      </c>
      <c r="BM855" s="129">
        <v>3.0000000000000001E-3</v>
      </c>
      <c r="BN855" s="129">
        <v>2.9999999999999997E-4</v>
      </c>
      <c r="BO855" s="129" t="s">
        <v>625</v>
      </c>
      <c r="BP855" s="129">
        <v>5.9999999999999995E-4</v>
      </c>
      <c r="BQ855" s="129" t="s">
        <v>179</v>
      </c>
      <c r="BR855" s="129">
        <v>2.9999999999999997E-4</v>
      </c>
      <c r="BS855" s="129" t="s">
        <v>179</v>
      </c>
      <c r="BT855" s="129">
        <v>5.0000000000000001E-4</v>
      </c>
      <c r="BU855" s="129" t="s">
        <v>179</v>
      </c>
      <c r="BV855" s="129">
        <v>5.9999999999999995E-4</v>
      </c>
      <c r="BW855" s="129" t="s">
        <v>18</v>
      </c>
      <c r="BX855" s="129"/>
      <c r="BY855" s="129" t="s">
        <v>179</v>
      </c>
      <c r="BZ855" s="129">
        <v>1.1000000000000001E-3</v>
      </c>
      <c r="CA855" s="129" t="s">
        <v>179</v>
      </c>
      <c r="CB855" s="129">
        <v>8.0000000000000004E-4</v>
      </c>
      <c r="CC855" s="129" t="s">
        <v>179</v>
      </c>
      <c r="CD855" s="129">
        <v>2.0999999999999999E-3</v>
      </c>
      <c r="CE855" s="129" t="s">
        <v>179</v>
      </c>
      <c r="CF855" s="129">
        <v>2.3E-3</v>
      </c>
      <c r="CG855" s="129" t="s">
        <v>216</v>
      </c>
      <c r="CH855" s="129">
        <v>1E-4</v>
      </c>
      <c r="CI855" s="129" t="s">
        <v>179</v>
      </c>
      <c r="CJ855" s="129">
        <v>7.0000000000000001E-3</v>
      </c>
      <c r="CK855" s="129" t="s">
        <v>179</v>
      </c>
      <c r="CL855" s="129">
        <v>1.11E-2</v>
      </c>
      <c r="CM855" s="129" t="s">
        <v>985</v>
      </c>
      <c r="CN855" s="129">
        <v>7.4000000000000003E-3</v>
      </c>
      <c r="CO855" s="129" t="s">
        <v>179</v>
      </c>
      <c r="CP855" s="129">
        <v>8.9999999999999998E-4</v>
      </c>
      <c r="CQ855" s="129" t="s">
        <v>179</v>
      </c>
      <c r="CR855" s="129">
        <v>3.3E-3</v>
      </c>
      <c r="CS855" s="129" t="s">
        <v>179</v>
      </c>
      <c r="CT855" s="129">
        <v>1.9E-3</v>
      </c>
      <c r="CU855" s="129" t="s">
        <v>18</v>
      </c>
      <c r="CV855" s="129"/>
      <c r="CW855" s="129" t="s">
        <v>18</v>
      </c>
      <c r="CX855" s="129"/>
      <c r="CY855" s="129" t="s">
        <v>179</v>
      </c>
      <c r="CZ855" s="129">
        <v>5.9999999999999995E-4</v>
      </c>
      <c r="DA855" s="129" t="s">
        <v>179</v>
      </c>
      <c r="DB855" s="129">
        <v>5.0000000000000001E-4</v>
      </c>
      <c r="DC855" s="129" t="s">
        <v>179</v>
      </c>
      <c r="DD855" s="129">
        <v>5.9999999999999995E-4</v>
      </c>
      <c r="DE855" s="129" t="s">
        <v>179</v>
      </c>
      <c r="DF855" s="129">
        <v>5.9999999999999995E-4</v>
      </c>
      <c r="DG855" s="129" t="s">
        <v>179</v>
      </c>
      <c r="DH855" s="129">
        <v>4.0000000000000002E-4</v>
      </c>
      <c r="DI855" s="129" t="s">
        <v>179</v>
      </c>
      <c r="DJ855" s="129">
        <v>4.0000000000000002E-4</v>
      </c>
      <c r="DK855" s="129" t="s">
        <v>2966</v>
      </c>
      <c r="DL855" s="129" t="s">
        <v>59</v>
      </c>
      <c r="DM855" s="129"/>
      <c r="DN855" s="129"/>
      <c r="DO855" s="130" t="s">
        <v>18</v>
      </c>
      <c r="DS855" s="129">
        <v>120</v>
      </c>
      <c r="DT855" s="129" t="s">
        <v>2979</v>
      </c>
      <c r="DW855" t="s">
        <v>5637</v>
      </c>
    </row>
    <row r="856" spans="1:127">
      <c r="A856" s="127">
        <v>682</v>
      </c>
      <c r="B856" s="131">
        <v>44764.961805555555</v>
      </c>
      <c r="C856" s="129" t="s">
        <v>52</v>
      </c>
      <c r="D856" s="129">
        <v>0</v>
      </c>
      <c r="E856" s="129">
        <v>0</v>
      </c>
      <c r="F856" s="129">
        <v>0</v>
      </c>
      <c r="G856" s="129" t="s">
        <v>54</v>
      </c>
      <c r="H856" s="129" t="s">
        <v>55</v>
      </c>
      <c r="I856" s="129" t="s">
        <v>55</v>
      </c>
      <c r="J856" s="129" t="s">
        <v>55</v>
      </c>
      <c r="K856" s="129" t="s">
        <v>18</v>
      </c>
      <c r="L856" s="129">
        <v>90</v>
      </c>
      <c r="M856" s="129" t="s">
        <v>173</v>
      </c>
      <c r="N856" s="129">
        <v>0</v>
      </c>
      <c r="O856" s="129" t="s">
        <v>173</v>
      </c>
      <c r="P856" s="129">
        <v>0</v>
      </c>
      <c r="Q856" s="129" t="s">
        <v>173</v>
      </c>
      <c r="R856" s="129">
        <v>0</v>
      </c>
      <c r="S856" s="129">
        <v>2</v>
      </c>
      <c r="T856" s="129" t="s">
        <v>174</v>
      </c>
      <c r="U856" s="129">
        <v>2.5123000000000002</v>
      </c>
      <c r="V856" s="129">
        <v>0.68479999999999996</v>
      </c>
      <c r="W856" s="129" t="s">
        <v>2980</v>
      </c>
      <c r="X856" s="129">
        <v>0.30880000000000002</v>
      </c>
      <c r="Y856" s="129">
        <v>30.626200000000001</v>
      </c>
      <c r="Z856" s="129">
        <v>0.312</v>
      </c>
      <c r="AA856" s="129" t="s">
        <v>2981</v>
      </c>
      <c r="AB856" s="129">
        <v>1.9199999999999998E-2</v>
      </c>
      <c r="AC856" s="129" t="s">
        <v>2982</v>
      </c>
      <c r="AD856" s="129">
        <v>1.14E-2</v>
      </c>
      <c r="AE856" s="129" t="s">
        <v>2983</v>
      </c>
      <c r="AF856" s="129">
        <v>1.9900000000000001E-2</v>
      </c>
      <c r="AG856" s="129">
        <v>0.37209999999999999</v>
      </c>
      <c r="AH856" s="129">
        <v>9.7999999999999997E-3</v>
      </c>
      <c r="AI856" s="129">
        <v>12.6698</v>
      </c>
      <c r="AJ856" s="129">
        <v>4.2799999999999998E-2</v>
      </c>
      <c r="AK856" s="129">
        <v>0.58679999999999999</v>
      </c>
      <c r="AL856" s="129">
        <v>8.3999999999999995E-3</v>
      </c>
      <c r="AM856" s="129" t="s">
        <v>261</v>
      </c>
      <c r="AN856" s="129">
        <v>8.6E-3</v>
      </c>
      <c r="AO856" s="129" t="s">
        <v>534</v>
      </c>
      <c r="AP856" s="129">
        <v>4.4000000000000003E-3</v>
      </c>
      <c r="AQ856" s="129">
        <v>0.14710000000000001</v>
      </c>
      <c r="AR856" s="129">
        <v>5.8999999999999999E-3</v>
      </c>
      <c r="AS856" s="129" t="s">
        <v>2984</v>
      </c>
      <c r="AT856" s="129">
        <v>2.7400000000000001E-2</v>
      </c>
      <c r="AU856" s="129" t="s">
        <v>465</v>
      </c>
      <c r="AV856" s="129">
        <v>3.7000000000000002E-3</v>
      </c>
      <c r="AW856" s="129">
        <v>1.2999999999999999E-2</v>
      </c>
      <c r="AX856" s="129">
        <v>1.1999999999999999E-3</v>
      </c>
      <c r="AY856" s="129" t="s">
        <v>244</v>
      </c>
      <c r="AZ856" s="129">
        <v>8.0000000000000004E-4</v>
      </c>
      <c r="BA856" s="129">
        <v>6.3E-3</v>
      </c>
      <c r="BB856" s="129">
        <v>6.9999999999999999E-4</v>
      </c>
      <c r="BC856" s="129" t="s">
        <v>304</v>
      </c>
      <c r="BD856" s="129">
        <v>5.0000000000000001E-4</v>
      </c>
      <c r="BE856" s="129" t="s">
        <v>179</v>
      </c>
      <c r="BF856" s="129">
        <v>2.9999999999999997E-4</v>
      </c>
      <c r="BG856" s="129" t="s">
        <v>179</v>
      </c>
      <c r="BH856" s="129">
        <v>1E-4</v>
      </c>
      <c r="BI856" s="129" t="s">
        <v>247</v>
      </c>
      <c r="BJ856" s="129">
        <v>2.0000000000000001E-4</v>
      </c>
      <c r="BK856" s="129">
        <v>1.38E-2</v>
      </c>
      <c r="BL856" s="129">
        <v>5.9999999999999995E-4</v>
      </c>
      <c r="BM856" s="129">
        <v>3.0999999999999999E-3</v>
      </c>
      <c r="BN856" s="129">
        <v>2.9999999999999997E-4</v>
      </c>
      <c r="BO856" s="129" t="s">
        <v>419</v>
      </c>
      <c r="BP856" s="129">
        <v>6.9999999999999999E-4</v>
      </c>
      <c r="BQ856" s="129" t="s">
        <v>179</v>
      </c>
      <c r="BR856" s="129">
        <v>2.9999999999999997E-4</v>
      </c>
      <c r="BS856" s="129" t="s">
        <v>179</v>
      </c>
      <c r="BT856" s="129">
        <v>5.0000000000000001E-4</v>
      </c>
      <c r="BU856" s="129" t="s">
        <v>179</v>
      </c>
      <c r="BV856" s="129">
        <v>5.9999999999999995E-4</v>
      </c>
      <c r="BW856" s="129" t="s">
        <v>18</v>
      </c>
      <c r="BX856" s="129"/>
      <c r="BY856" s="129" t="s">
        <v>179</v>
      </c>
      <c r="BZ856" s="129">
        <v>1.1000000000000001E-3</v>
      </c>
      <c r="CA856" s="129" t="s">
        <v>179</v>
      </c>
      <c r="CB856" s="129">
        <v>8.0000000000000004E-4</v>
      </c>
      <c r="CC856" s="129" t="s">
        <v>179</v>
      </c>
      <c r="CD856" s="129">
        <v>2.0999999999999999E-3</v>
      </c>
      <c r="CE856" s="129" t="s">
        <v>179</v>
      </c>
      <c r="CF856" s="129">
        <v>2.2000000000000001E-3</v>
      </c>
      <c r="CG856" s="129" t="s">
        <v>179</v>
      </c>
      <c r="CH856" s="129">
        <v>1E-4</v>
      </c>
      <c r="CI856" s="129" t="s">
        <v>179</v>
      </c>
      <c r="CJ856" s="129">
        <v>6.8999999999999999E-3</v>
      </c>
      <c r="CK856" s="129" t="s">
        <v>179</v>
      </c>
      <c r="CL856" s="129">
        <v>1.0999999999999999E-2</v>
      </c>
      <c r="CM856" s="129" t="s">
        <v>179</v>
      </c>
      <c r="CN856" s="129">
        <v>8.2000000000000007E-3</v>
      </c>
      <c r="CO856" s="129" t="s">
        <v>179</v>
      </c>
      <c r="CP856" s="129">
        <v>8.0000000000000004E-4</v>
      </c>
      <c r="CQ856" s="129" t="s">
        <v>179</v>
      </c>
      <c r="CR856" s="129">
        <v>3.0999999999999999E-3</v>
      </c>
      <c r="CS856" s="129" t="s">
        <v>179</v>
      </c>
      <c r="CT856" s="129">
        <v>1.8E-3</v>
      </c>
      <c r="CU856" s="129" t="s">
        <v>18</v>
      </c>
      <c r="CV856" s="129"/>
      <c r="CW856" s="129" t="s">
        <v>18</v>
      </c>
      <c r="CX856" s="129"/>
      <c r="CY856" s="129" t="s">
        <v>179</v>
      </c>
      <c r="CZ856" s="129">
        <v>5.9999999999999995E-4</v>
      </c>
      <c r="DA856" s="129" t="s">
        <v>179</v>
      </c>
      <c r="DB856" s="129">
        <v>5.0000000000000001E-4</v>
      </c>
      <c r="DC856" s="129" t="s">
        <v>179</v>
      </c>
      <c r="DD856" s="129">
        <v>5.9999999999999995E-4</v>
      </c>
      <c r="DE856" s="129" t="s">
        <v>179</v>
      </c>
      <c r="DF856" s="129">
        <v>5.9999999999999995E-4</v>
      </c>
      <c r="DG856" s="129" t="s">
        <v>179</v>
      </c>
      <c r="DH856" s="129">
        <v>4.0000000000000002E-4</v>
      </c>
      <c r="DI856" s="129" t="s">
        <v>179</v>
      </c>
      <c r="DJ856" s="129">
        <v>4.0000000000000002E-4</v>
      </c>
      <c r="DK856" s="129" t="s">
        <v>2966</v>
      </c>
      <c r="DL856" s="129" t="s">
        <v>59</v>
      </c>
      <c r="DM856" s="129"/>
      <c r="DN856" s="129"/>
      <c r="DO856" s="130" t="s">
        <v>18</v>
      </c>
      <c r="DS856" s="129">
        <v>139</v>
      </c>
      <c r="DT856" s="129" t="s">
        <v>2985</v>
      </c>
      <c r="DW856" t="s">
        <v>5638</v>
      </c>
    </row>
    <row r="857" spans="1:127">
      <c r="A857" s="127">
        <v>683</v>
      </c>
      <c r="B857" s="131">
        <v>44764.967361111114</v>
      </c>
      <c r="C857" s="129" t="s">
        <v>52</v>
      </c>
      <c r="D857" s="129">
        <v>0</v>
      </c>
      <c r="E857" s="129">
        <v>0</v>
      </c>
      <c r="F857" s="129">
        <v>0</v>
      </c>
      <c r="G857" s="129" t="s">
        <v>54</v>
      </c>
      <c r="H857" s="129" t="s">
        <v>55</v>
      </c>
      <c r="I857" s="129" t="s">
        <v>55</v>
      </c>
      <c r="J857" s="129" t="s">
        <v>55</v>
      </c>
      <c r="K857" s="129" t="s">
        <v>18</v>
      </c>
      <c r="L857" s="129">
        <v>90</v>
      </c>
      <c r="M857" s="129" t="s">
        <v>173</v>
      </c>
      <c r="N857" s="129">
        <v>0</v>
      </c>
      <c r="O857" s="129" t="s">
        <v>173</v>
      </c>
      <c r="P857" s="129">
        <v>0</v>
      </c>
      <c r="Q857" s="129" t="s">
        <v>173</v>
      </c>
      <c r="R857" s="129">
        <v>0</v>
      </c>
      <c r="S857" s="129">
        <v>2</v>
      </c>
      <c r="T857" s="129" t="s">
        <v>174</v>
      </c>
      <c r="U857" s="129">
        <v>4.1734999999999998</v>
      </c>
      <c r="V857" s="129">
        <v>0.69279999999999997</v>
      </c>
      <c r="W857" s="129" t="s">
        <v>2986</v>
      </c>
      <c r="X857" s="129">
        <v>0.3271</v>
      </c>
      <c r="Y857" s="129">
        <v>41.160299999999999</v>
      </c>
      <c r="Z857" s="129">
        <v>0.36880000000000002</v>
      </c>
      <c r="AA857" s="129" t="s">
        <v>1249</v>
      </c>
      <c r="AB857" s="129">
        <v>1.54E-2</v>
      </c>
      <c r="AC857" s="129" t="s">
        <v>490</v>
      </c>
      <c r="AD857" s="129">
        <v>0.01</v>
      </c>
      <c r="AE857" s="129" t="s">
        <v>179</v>
      </c>
      <c r="AF857" s="129">
        <v>1.7000000000000001E-2</v>
      </c>
      <c r="AG857" s="129">
        <v>7.7100000000000002E-2</v>
      </c>
      <c r="AH857" s="129">
        <v>6.7999999999999996E-3</v>
      </c>
      <c r="AI857" s="129">
        <v>7.8844000000000003</v>
      </c>
      <c r="AJ857" s="129">
        <v>3.3099999999999997E-2</v>
      </c>
      <c r="AK857" s="129">
        <v>0.70440000000000003</v>
      </c>
      <c r="AL857" s="129">
        <v>8.3999999999999995E-3</v>
      </c>
      <c r="AM857" s="129" t="s">
        <v>740</v>
      </c>
      <c r="AN857" s="129">
        <v>8.2000000000000007E-3</v>
      </c>
      <c r="AO857" s="129" t="s">
        <v>1108</v>
      </c>
      <c r="AP857" s="129">
        <v>4.5999999999999999E-3</v>
      </c>
      <c r="AQ857" s="129">
        <v>0.12330000000000001</v>
      </c>
      <c r="AR857" s="129">
        <v>5.1999999999999998E-3</v>
      </c>
      <c r="AS857" s="129" t="s">
        <v>2987</v>
      </c>
      <c r="AT857" s="129">
        <v>2.7E-2</v>
      </c>
      <c r="AU857" s="129" t="s">
        <v>548</v>
      </c>
      <c r="AV857" s="129">
        <v>3.8E-3</v>
      </c>
      <c r="AW857" s="129">
        <v>9.1000000000000004E-3</v>
      </c>
      <c r="AX857" s="129">
        <v>1E-3</v>
      </c>
      <c r="AY857" s="129" t="s">
        <v>229</v>
      </c>
      <c r="AZ857" s="129">
        <v>8.0000000000000004E-4</v>
      </c>
      <c r="BA857" s="129">
        <v>6.0000000000000001E-3</v>
      </c>
      <c r="BB857" s="129">
        <v>6.9999999999999999E-4</v>
      </c>
      <c r="BC857" s="129" t="s">
        <v>191</v>
      </c>
      <c r="BD857" s="129">
        <v>5.0000000000000001E-4</v>
      </c>
      <c r="BE857" s="129" t="s">
        <v>179</v>
      </c>
      <c r="BF857" s="129">
        <v>2.9999999999999997E-4</v>
      </c>
      <c r="BG857" s="129" t="s">
        <v>179</v>
      </c>
      <c r="BH857" s="129">
        <v>1E-4</v>
      </c>
      <c r="BI857" s="129" t="s">
        <v>179</v>
      </c>
      <c r="BJ857" s="129">
        <v>2.0000000000000001E-4</v>
      </c>
      <c r="BK857" s="129">
        <v>1.0200000000000001E-2</v>
      </c>
      <c r="BL857" s="129">
        <v>5.0000000000000001E-4</v>
      </c>
      <c r="BM857" s="129">
        <v>2.3999999999999998E-3</v>
      </c>
      <c r="BN857" s="129">
        <v>2.9999999999999997E-4</v>
      </c>
      <c r="BO857" s="129" t="s">
        <v>559</v>
      </c>
      <c r="BP857" s="129">
        <v>5.0000000000000001E-4</v>
      </c>
      <c r="BQ857" s="129" t="s">
        <v>179</v>
      </c>
      <c r="BR857" s="129">
        <v>2.9999999999999997E-4</v>
      </c>
      <c r="BS857" s="129" t="s">
        <v>179</v>
      </c>
      <c r="BT857" s="129">
        <v>4.0000000000000002E-4</v>
      </c>
      <c r="BU857" s="129" t="s">
        <v>179</v>
      </c>
      <c r="BV857" s="129">
        <v>6.9999999999999999E-4</v>
      </c>
      <c r="BW857" s="129" t="s">
        <v>179</v>
      </c>
      <c r="BX857" s="129">
        <v>8.0000000000000004E-4</v>
      </c>
      <c r="BY857" s="129" t="s">
        <v>179</v>
      </c>
      <c r="BZ857" s="129">
        <v>1.1000000000000001E-3</v>
      </c>
      <c r="CA857" s="129" t="s">
        <v>179</v>
      </c>
      <c r="CB857" s="129">
        <v>8.0000000000000004E-4</v>
      </c>
      <c r="CC857" s="129" t="s">
        <v>179</v>
      </c>
      <c r="CD857" s="129">
        <v>2.0999999999999999E-3</v>
      </c>
      <c r="CE857" s="129" t="s">
        <v>179</v>
      </c>
      <c r="CF857" s="129">
        <v>2.3E-3</v>
      </c>
      <c r="CG857" s="129" t="s">
        <v>179</v>
      </c>
      <c r="CH857" s="129">
        <v>1E-4</v>
      </c>
      <c r="CI857" s="129" t="s">
        <v>179</v>
      </c>
      <c r="CJ857" s="129">
        <v>7.0000000000000001E-3</v>
      </c>
      <c r="CK857" s="129" t="s">
        <v>179</v>
      </c>
      <c r="CL857" s="129">
        <v>1.11E-2</v>
      </c>
      <c r="CM857" s="129" t="s">
        <v>638</v>
      </c>
      <c r="CN857" s="129">
        <v>2.8999999999999998E-3</v>
      </c>
      <c r="CO857" s="129" t="s">
        <v>179</v>
      </c>
      <c r="CP857" s="129">
        <v>8.0000000000000004E-4</v>
      </c>
      <c r="CQ857" s="129" t="s">
        <v>179</v>
      </c>
      <c r="CR857" s="129">
        <v>3.0999999999999999E-3</v>
      </c>
      <c r="CS857" s="129" t="s">
        <v>179</v>
      </c>
      <c r="CT857" s="129">
        <v>1.9E-3</v>
      </c>
      <c r="CU857" s="129" t="s">
        <v>179</v>
      </c>
      <c r="CV857" s="129">
        <v>8.0000000000000004E-4</v>
      </c>
      <c r="CW857" s="129" t="s">
        <v>18</v>
      </c>
      <c r="CX857" s="129"/>
      <c r="CY857" s="129" t="s">
        <v>179</v>
      </c>
      <c r="CZ857" s="129">
        <v>5.9999999999999995E-4</v>
      </c>
      <c r="DA857" s="129" t="s">
        <v>179</v>
      </c>
      <c r="DB857" s="129">
        <v>5.9999999999999995E-4</v>
      </c>
      <c r="DC857" s="129" t="s">
        <v>179</v>
      </c>
      <c r="DD857" s="129">
        <v>5.9999999999999995E-4</v>
      </c>
      <c r="DE857" s="129" t="s">
        <v>179</v>
      </c>
      <c r="DF857" s="129">
        <v>5.9999999999999995E-4</v>
      </c>
      <c r="DG857" s="129" t="s">
        <v>179</v>
      </c>
      <c r="DH857" s="129">
        <v>4.0000000000000002E-4</v>
      </c>
      <c r="DI857" s="129" t="s">
        <v>179</v>
      </c>
      <c r="DJ857" s="129">
        <v>2.9999999999999997E-4</v>
      </c>
      <c r="DK857" s="129" t="s">
        <v>2988</v>
      </c>
      <c r="DL857" s="129" t="s">
        <v>59</v>
      </c>
      <c r="DM857" s="129"/>
      <c r="DN857" s="129"/>
      <c r="DO857" s="130" t="s">
        <v>18</v>
      </c>
      <c r="DS857" s="129">
        <v>5</v>
      </c>
      <c r="DT857" s="129" t="s">
        <v>5984</v>
      </c>
      <c r="DW857" t="s">
        <v>5639</v>
      </c>
    </row>
    <row r="858" spans="1:127">
      <c r="A858" s="127">
        <v>684</v>
      </c>
      <c r="B858" s="131">
        <v>44764.970833333333</v>
      </c>
      <c r="C858" s="129" t="s">
        <v>52</v>
      </c>
      <c r="D858" s="129">
        <v>0</v>
      </c>
      <c r="E858" s="129">
        <v>0</v>
      </c>
      <c r="F858" s="129">
        <v>0</v>
      </c>
      <c r="G858" s="129" t="s">
        <v>54</v>
      </c>
      <c r="H858" s="129" t="s">
        <v>55</v>
      </c>
      <c r="I858" s="129" t="s">
        <v>55</v>
      </c>
      <c r="J858" s="129" t="s">
        <v>55</v>
      </c>
      <c r="K858" s="129" t="s">
        <v>18</v>
      </c>
      <c r="L858" s="129">
        <v>90</v>
      </c>
      <c r="M858" s="129" t="s">
        <v>173</v>
      </c>
      <c r="N858" s="129">
        <v>0</v>
      </c>
      <c r="O858" s="129" t="s">
        <v>173</v>
      </c>
      <c r="P858" s="129">
        <v>0</v>
      </c>
      <c r="Q858" s="129" t="s">
        <v>173</v>
      </c>
      <c r="R858" s="129">
        <v>0</v>
      </c>
      <c r="S858" s="129">
        <v>2</v>
      </c>
      <c r="T858" s="129" t="s">
        <v>174</v>
      </c>
      <c r="U858" s="129">
        <v>5.4191000000000003</v>
      </c>
      <c r="V858" s="129">
        <v>0.70620000000000005</v>
      </c>
      <c r="W858" s="129" t="s">
        <v>2989</v>
      </c>
      <c r="X858" s="129">
        <v>0.33179999999999998</v>
      </c>
      <c r="Y858" s="129">
        <v>41.802199999999999</v>
      </c>
      <c r="Z858" s="129">
        <v>0.37269999999999998</v>
      </c>
      <c r="AA858" s="129" t="s">
        <v>183</v>
      </c>
      <c r="AB858" s="129">
        <v>1.52E-2</v>
      </c>
      <c r="AC858" s="129" t="s">
        <v>179</v>
      </c>
      <c r="AD858" s="129">
        <v>9.5999999999999992E-3</v>
      </c>
      <c r="AE858" s="129" t="s">
        <v>179</v>
      </c>
      <c r="AF858" s="129">
        <v>1.7100000000000001E-2</v>
      </c>
      <c r="AG858" s="129">
        <v>0.1142</v>
      </c>
      <c r="AH858" s="129">
        <v>7.3000000000000001E-3</v>
      </c>
      <c r="AI858" s="129">
        <v>7.8861999999999997</v>
      </c>
      <c r="AJ858" s="129">
        <v>3.3099999999999997E-2</v>
      </c>
      <c r="AK858" s="129">
        <v>0.71989999999999998</v>
      </c>
      <c r="AL858" s="129">
        <v>8.5000000000000006E-3</v>
      </c>
      <c r="AM858" s="129" t="s">
        <v>360</v>
      </c>
      <c r="AN858" s="129">
        <v>8.3999999999999995E-3</v>
      </c>
      <c r="AO858" s="129" t="s">
        <v>1412</v>
      </c>
      <c r="AP858" s="129">
        <v>4.5999999999999999E-3</v>
      </c>
      <c r="AQ858" s="129">
        <v>0.11749999999999999</v>
      </c>
      <c r="AR858" s="129">
        <v>5.1000000000000004E-3</v>
      </c>
      <c r="AS858" s="129" t="s">
        <v>2990</v>
      </c>
      <c r="AT858" s="129">
        <v>2.7199999999999998E-2</v>
      </c>
      <c r="AU858" s="129" t="s">
        <v>450</v>
      </c>
      <c r="AV858" s="129">
        <v>3.8E-3</v>
      </c>
      <c r="AW858" s="129">
        <v>1.04E-2</v>
      </c>
      <c r="AX858" s="129">
        <v>1.1000000000000001E-3</v>
      </c>
      <c r="AY858" s="129" t="s">
        <v>284</v>
      </c>
      <c r="AZ858" s="129">
        <v>8.0000000000000004E-4</v>
      </c>
      <c r="BA858" s="129">
        <v>8.2000000000000007E-3</v>
      </c>
      <c r="BB858" s="129">
        <v>8.0000000000000004E-4</v>
      </c>
      <c r="BC858" s="129" t="s">
        <v>247</v>
      </c>
      <c r="BD858" s="129">
        <v>5.0000000000000001E-4</v>
      </c>
      <c r="BE858" s="129" t="s">
        <v>179</v>
      </c>
      <c r="BF858" s="129">
        <v>2.9999999999999997E-4</v>
      </c>
      <c r="BG858" s="129" t="s">
        <v>179</v>
      </c>
      <c r="BH858" s="129">
        <v>1E-4</v>
      </c>
      <c r="BI858" s="129" t="s">
        <v>246</v>
      </c>
      <c r="BJ858" s="129">
        <v>2.0000000000000001E-4</v>
      </c>
      <c r="BK858" s="129">
        <v>9.7999999999999997E-3</v>
      </c>
      <c r="BL858" s="129">
        <v>5.0000000000000001E-4</v>
      </c>
      <c r="BM858" s="129">
        <v>2.8E-3</v>
      </c>
      <c r="BN858" s="129">
        <v>2.9999999999999997E-4</v>
      </c>
      <c r="BO858" s="129" t="s">
        <v>431</v>
      </c>
      <c r="BP858" s="129">
        <v>5.0000000000000001E-4</v>
      </c>
      <c r="BQ858" s="129" t="s">
        <v>179</v>
      </c>
      <c r="BR858" s="129">
        <v>2.9999999999999997E-4</v>
      </c>
      <c r="BS858" s="129" t="s">
        <v>179</v>
      </c>
      <c r="BT858" s="129">
        <v>2.9999999999999997E-4</v>
      </c>
      <c r="BU858" s="129" t="s">
        <v>179</v>
      </c>
      <c r="BV858" s="129">
        <v>6.9999999999999999E-4</v>
      </c>
      <c r="BW858" s="129" t="s">
        <v>179</v>
      </c>
      <c r="BX858" s="129">
        <v>8.0000000000000004E-4</v>
      </c>
      <c r="BY858" s="129" t="s">
        <v>18</v>
      </c>
      <c r="BZ858" s="129"/>
      <c r="CA858" s="129" t="s">
        <v>179</v>
      </c>
      <c r="CB858" s="129">
        <v>8.0000000000000004E-4</v>
      </c>
      <c r="CC858" s="129" t="s">
        <v>179</v>
      </c>
      <c r="CD858" s="129">
        <v>2E-3</v>
      </c>
      <c r="CE858" s="129" t="s">
        <v>179</v>
      </c>
      <c r="CF858" s="129">
        <v>2.3E-3</v>
      </c>
      <c r="CG858" s="129" t="s">
        <v>216</v>
      </c>
      <c r="CH858" s="129">
        <v>1E-4</v>
      </c>
      <c r="CI858" s="129" t="s">
        <v>179</v>
      </c>
      <c r="CJ858" s="129">
        <v>6.8999999999999999E-3</v>
      </c>
      <c r="CK858" s="129" t="s">
        <v>179</v>
      </c>
      <c r="CL858" s="129">
        <v>1.09E-2</v>
      </c>
      <c r="CM858" s="129" t="s">
        <v>179</v>
      </c>
      <c r="CN858" s="129">
        <v>2.7000000000000001E-3</v>
      </c>
      <c r="CO858" s="129" t="s">
        <v>179</v>
      </c>
      <c r="CP858" s="129">
        <v>8.9999999999999998E-4</v>
      </c>
      <c r="CQ858" s="129" t="s">
        <v>179</v>
      </c>
      <c r="CR858" s="129">
        <v>3.3E-3</v>
      </c>
      <c r="CS858" s="129" t="s">
        <v>179</v>
      </c>
      <c r="CT858" s="129">
        <v>1.9E-3</v>
      </c>
      <c r="CU858" s="129" t="s">
        <v>179</v>
      </c>
      <c r="CV858" s="129">
        <v>8.0000000000000004E-4</v>
      </c>
      <c r="CW858" s="129" t="s">
        <v>179</v>
      </c>
      <c r="CX858" s="129">
        <v>5.9999999999999995E-4</v>
      </c>
      <c r="CY858" s="129" t="s">
        <v>179</v>
      </c>
      <c r="CZ858" s="129">
        <v>5.9999999999999995E-4</v>
      </c>
      <c r="DA858" s="129" t="s">
        <v>179</v>
      </c>
      <c r="DB858" s="129">
        <v>5.9999999999999995E-4</v>
      </c>
      <c r="DC858" s="129" t="s">
        <v>179</v>
      </c>
      <c r="DD858" s="129">
        <v>5.9999999999999995E-4</v>
      </c>
      <c r="DE858" s="129" t="s">
        <v>179</v>
      </c>
      <c r="DF858" s="129">
        <v>5.9999999999999995E-4</v>
      </c>
      <c r="DG858" s="129" t="s">
        <v>179</v>
      </c>
      <c r="DH858" s="129">
        <v>4.0000000000000002E-4</v>
      </c>
      <c r="DI858" s="129" t="s">
        <v>179</v>
      </c>
      <c r="DJ858" s="129">
        <v>2.9999999999999997E-4</v>
      </c>
      <c r="DK858" s="129" t="s">
        <v>2988</v>
      </c>
      <c r="DL858" s="129" t="s">
        <v>59</v>
      </c>
      <c r="DM858" s="129"/>
      <c r="DN858" s="129"/>
      <c r="DO858" s="130" t="s">
        <v>18</v>
      </c>
      <c r="DS858" s="129">
        <v>19</v>
      </c>
      <c r="DT858" s="129" t="s">
        <v>5985</v>
      </c>
      <c r="DW858" t="s">
        <v>5640</v>
      </c>
    </row>
    <row r="859" spans="1:127">
      <c r="A859" s="127">
        <v>685</v>
      </c>
      <c r="B859" s="131">
        <v>44764.973611111112</v>
      </c>
      <c r="C859" s="129" t="s">
        <v>52</v>
      </c>
      <c r="D859" s="129">
        <v>0</v>
      </c>
      <c r="E859" s="129">
        <v>0</v>
      </c>
      <c r="F859" s="129">
        <v>0</v>
      </c>
      <c r="G859" s="129" t="s">
        <v>54</v>
      </c>
      <c r="H859" s="129" t="s">
        <v>55</v>
      </c>
      <c r="I859" s="129" t="s">
        <v>55</v>
      </c>
      <c r="J859" s="129" t="s">
        <v>55</v>
      </c>
      <c r="K859" s="129" t="s">
        <v>18</v>
      </c>
      <c r="L859" s="129">
        <v>90</v>
      </c>
      <c r="M859" s="129" t="s">
        <v>173</v>
      </c>
      <c r="N859" s="129">
        <v>0</v>
      </c>
      <c r="O859" s="129" t="s">
        <v>173</v>
      </c>
      <c r="P859" s="129">
        <v>0</v>
      </c>
      <c r="Q859" s="129" t="s">
        <v>173</v>
      </c>
      <c r="R859" s="129">
        <v>0</v>
      </c>
      <c r="S859" s="129">
        <v>2</v>
      </c>
      <c r="T859" s="129" t="s">
        <v>174</v>
      </c>
      <c r="U859" s="129">
        <v>5.6833999999999998</v>
      </c>
      <c r="V859" s="129">
        <v>0.71020000000000005</v>
      </c>
      <c r="W859" s="129" t="s">
        <v>2991</v>
      </c>
      <c r="X859" s="129">
        <v>0.33450000000000002</v>
      </c>
      <c r="Y859" s="129">
        <v>42.265500000000003</v>
      </c>
      <c r="Z859" s="129">
        <v>0.37530000000000002</v>
      </c>
      <c r="AA859" s="129" t="s">
        <v>623</v>
      </c>
      <c r="AB859" s="129">
        <v>1.55E-2</v>
      </c>
      <c r="AC859" s="129" t="s">
        <v>1978</v>
      </c>
      <c r="AD859" s="129">
        <v>9.9000000000000008E-3</v>
      </c>
      <c r="AE859" s="129" t="s">
        <v>179</v>
      </c>
      <c r="AF859" s="129">
        <v>1.6899999999999998E-2</v>
      </c>
      <c r="AG859" s="129">
        <v>0.11070000000000001</v>
      </c>
      <c r="AH859" s="129">
        <v>7.3000000000000001E-3</v>
      </c>
      <c r="AI859" s="129">
        <v>7.8963000000000001</v>
      </c>
      <c r="AJ859" s="129">
        <v>3.3099999999999997E-2</v>
      </c>
      <c r="AK859" s="129">
        <v>0.71389999999999998</v>
      </c>
      <c r="AL859" s="129">
        <v>8.3999999999999995E-3</v>
      </c>
      <c r="AM859" s="129" t="s">
        <v>374</v>
      </c>
      <c r="AN859" s="129">
        <v>8.3000000000000001E-3</v>
      </c>
      <c r="AO859" s="129" t="s">
        <v>1462</v>
      </c>
      <c r="AP859" s="129">
        <v>4.7000000000000002E-3</v>
      </c>
      <c r="AQ859" s="129">
        <v>0.1173</v>
      </c>
      <c r="AR859" s="129">
        <v>5.1000000000000004E-3</v>
      </c>
      <c r="AS859" s="129" t="s">
        <v>2666</v>
      </c>
      <c r="AT859" s="129">
        <v>2.7199999999999998E-2</v>
      </c>
      <c r="AU859" s="129" t="s">
        <v>614</v>
      </c>
      <c r="AV859" s="129">
        <v>3.8E-3</v>
      </c>
      <c r="AW859" s="129">
        <v>9.9000000000000008E-3</v>
      </c>
      <c r="AX859" s="129">
        <v>1.1000000000000001E-3</v>
      </c>
      <c r="AY859" s="129" t="s">
        <v>270</v>
      </c>
      <c r="AZ859" s="129">
        <v>8.0000000000000004E-4</v>
      </c>
      <c r="BA859" s="129">
        <v>6.3E-3</v>
      </c>
      <c r="BB859" s="129">
        <v>6.9999999999999999E-4</v>
      </c>
      <c r="BC859" s="129" t="s">
        <v>211</v>
      </c>
      <c r="BD859" s="129">
        <v>5.0000000000000001E-4</v>
      </c>
      <c r="BE859" s="129" t="s">
        <v>179</v>
      </c>
      <c r="BF859" s="129">
        <v>2.9999999999999997E-4</v>
      </c>
      <c r="BG859" s="129" t="s">
        <v>179</v>
      </c>
      <c r="BH859" s="129">
        <v>1E-4</v>
      </c>
      <c r="BI859" s="129" t="s">
        <v>246</v>
      </c>
      <c r="BJ859" s="129">
        <v>2.0000000000000001E-4</v>
      </c>
      <c r="BK859" s="129">
        <v>9.7999999999999997E-3</v>
      </c>
      <c r="BL859" s="129">
        <v>5.0000000000000001E-4</v>
      </c>
      <c r="BM859" s="129">
        <v>2.8E-3</v>
      </c>
      <c r="BN859" s="129">
        <v>2.9999999999999997E-4</v>
      </c>
      <c r="BO859" s="129" t="s">
        <v>650</v>
      </c>
      <c r="BP859" s="129">
        <v>5.0000000000000001E-4</v>
      </c>
      <c r="BQ859" s="129" t="s">
        <v>179</v>
      </c>
      <c r="BR859" s="129">
        <v>2.9999999999999997E-4</v>
      </c>
      <c r="BS859" s="129" t="s">
        <v>179</v>
      </c>
      <c r="BT859" s="129">
        <v>2.9999999999999997E-4</v>
      </c>
      <c r="BU859" s="129" t="s">
        <v>179</v>
      </c>
      <c r="BV859" s="129">
        <v>6.9999999999999999E-4</v>
      </c>
      <c r="BW859" s="129" t="s">
        <v>18</v>
      </c>
      <c r="BX859" s="129"/>
      <c r="BY859" s="129" t="s">
        <v>18</v>
      </c>
      <c r="BZ859" s="129"/>
      <c r="CA859" s="129" t="s">
        <v>179</v>
      </c>
      <c r="CB859" s="129">
        <v>8.0000000000000004E-4</v>
      </c>
      <c r="CC859" s="129" t="s">
        <v>179</v>
      </c>
      <c r="CD859" s="129">
        <v>2E-3</v>
      </c>
      <c r="CE859" s="129" t="s">
        <v>179</v>
      </c>
      <c r="CF859" s="129">
        <v>2.3E-3</v>
      </c>
      <c r="CG859" s="129" t="s">
        <v>216</v>
      </c>
      <c r="CH859" s="129">
        <v>1E-4</v>
      </c>
      <c r="CI859" s="129" t="s">
        <v>179</v>
      </c>
      <c r="CJ859" s="129">
        <v>6.8999999999999999E-3</v>
      </c>
      <c r="CK859" s="129" t="s">
        <v>179</v>
      </c>
      <c r="CL859" s="129">
        <v>1.0999999999999999E-2</v>
      </c>
      <c r="CM859" s="129" t="s">
        <v>179</v>
      </c>
      <c r="CN859" s="129">
        <v>2.5000000000000001E-3</v>
      </c>
      <c r="CO859" s="129" t="s">
        <v>179</v>
      </c>
      <c r="CP859" s="129">
        <v>8.9999999999999998E-4</v>
      </c>
      <c r="CQ859" s="129" t="s">
        <v>179</v>
      </c>
      <c r="CR859" s="129">
        <v>3.3E-3</v>
      </c>
      <c r="CS859" s="129" t="s">
        <v>179</v>
      </c>
      <c r="CT859" s="129">
        <v>2E-3</v>
      </c>
      <c r="CU859" s="129" t="s">
        <v>18</v>
      </c>
      <c r="CV859" s="129"/>
      <c r="CW859" s="129" t="s">
        <v>18</v>
      </c>
      <c r="CX859" s="129"/>
      <c r="CY859" s="129" t="s">
        <v>179</v>
      </c>
      <c r="CZ859" s="129">
        <v>5.9999999999999995E-4</v>
      </c>
      <c r="DA859" s="129" t="s">
        <v>179</v>
      </c>
      <c r="DB859" s="129">
        <v>5.0000000000000001E-4</v>
      </c>
      <c r="DC859" s="129" t="s">
        <v>179</v>
      </c>
      <c r="DD859" s="129">
        <v>5.0000000000000001E-4</v>
      </c>
      <c r="DE859" s="129" t="s">
        <v>179</v>
      </c>
      <c r="DF859" s="129">
        <v>5.9999999999999995E-4</v>
      </c>
      <c r="DG859" s="129" t="s">
        <v>179</v>
      </c>
      <c r="DH859" s="129">
        <v>4.0000000000000002E-4</v>
      </c>
      <c r="DI859" s="129" t="s">
        <v>179</v>
      </c>
      <c r="DJ859" s="129">
        <v>2.9999999999999997E-4</v>
      </c>
      <c r="DK859" s="129" t="s">
        <v>2988</v>
      </c>
      <c r="DL859" s="129" t="s">
        <v>59</v>
      </c>
      <c r="DM859" s="129"/>
      <c r="DN859" s="129"/>
      <c r="DO859" s="130" t="s">
        <v>18</v>
      </c>
      <c r="DS859" s="129">
        <v>49</v>
      </c>
      <c r="DT859" s="129" t="s">
        <v>6020</v>
      </c>
      <c r="DW859" t="s">
        <v>5641</v>
      </c>
    </row>
    <row r="860" spans="1:127">
      <c r="A860" s="127">
        <v>686</v>
      </c>
      <c r="B860" s="131">
        <v>44764.975694444445</v>
      </c>
      <c r="C860" s="129" t="s">
        <v>52</v>
      </c>
      <c r="D860" s="129">
        <v>0</v>
      </c>
      <c r="E860" s="129">
        <v>0</v>
      </c>
      <c r="F860" s="129">
        <v>0</v>
      </c>
      <c r="G860" s="129" t="s">
        <v>54</v>
      </c>
      <c r="H860" s="129" t="s">
        <v>55</v>
      </c>
      <c r="I860" s="129" t="s">
        <v>55</v>
      </c>
      <c r="J860" s="129" t="s">
        <v>55</v>
      </c>
      <c r="K860" s="129" t="s">
        <v>18</v>
      </c>
      <c r="L860" s="129">
        <v>90</v>
      </c>
      <c r="M860" s="129" t="s">
        <v>173</v>
      </c>
      <c r="N860" s="129">
        <v>0</v>
      </c>
      <c r="O860" s="129" t="s">
        <v>173</v>
      </c>
      <c r="P860" s="129">
        <v>0</v>
      </c>
      <c r="Q860" s="129" t="s">
        <v>173</v>
      </c>
      <c r="R860" s="129">
        <v>0</v>
      </c>
      <c r="S860" s="129">
        <v>2</v>
      </c>
      <c r="T860" s="129" t="s">
        <v>174</v>
      </c>
      <c r="U860" s="129">
        <v>4.6464999999999996</v>
      </c>
      <c r="V860" s="129">
        <v>0.69920000000000004</v>
      </c>
      <c r="W860" s="129" t="s">
        <v>2992</v>
      </c>
      <c r="X860" s="129">
        <v>0.32950000000000002</v>
      </c>
      <c r="Y860" s="129">
        <v>40.887500000000003</v>
      </c>
      <c r="Z860" s="129">
        <v>0.36840000000000001</v>
      </c>
      <c r="AA860" s="129" t="s">
        <v>2993</v>
      </c>
      <c r="AB860" s="129">
        <v>1.5900000000000001E-2</v>
      </c>
      <c r="AC860" s="129" t="s">
        <v>971</v>
      </c>
      <c r="AD860" s="129">
        <v>1.01E-2</v>
      </c>
      <c r="AE860" s="129" t="s">
        <v>179</v>
      </c>
      <c r="AF860" s="129">
        <v>1.7399999999999999E-2</v>
      </c>
      <c r="AG860" s="129">
        <v>8.2799999999999999E-2</v>
      </c>
      <c r="AH860" s="129">
        <v>6.8999999999999999E-3</v>
      </c>
      <c r="AI860" s="129">
        <v>7.9329000000000001</v>
      </c>
      <c r="AJ860" s="129">
        <v>3.3300000000000003E-2</v>
      </c>
      <c r="AK860" s="129">
        <v>0.71960000000000002</v>
      </c>
      <c r="AL860" s="129">
        <v>8.5000000000000006E-3</v>
      </c>
      <c r="AM860" s="129" t="s">
        <v>1461</v>
      </c>
      <c r="AN860" s="129">
        <v>8.3000000000000001E-3</v>
      </c>
      <c r="AO860" s="129" t="s">
        <v>1934</v>
      </c>
      <c r="AP860" s="129">
        <v>4.4999999999999997E-3</v>
      </c>
      <c r="AQ860" s="129">
        <v>0.1178</v>
      </c>
      <c r="AR860" s="129">
        <v>5.1000000000000004E-3</v>
      </c>
      <c r="AS860" s="129" t="s">
        <v>2994</v>
      </c>
      <c r="AT860" s="129">
        <v>2.76E-2</v>
      </c>
      <c r="AU860" s="129" t="s">
        <v>179</v>
      </c>
      <c r="AV860" s="129">
        <v>3.8E-3</v>
      </c>
      <c r="AW860" s="129">
        <v>0.01</v>
      </c>
      <c r="AX860" s="129">
        <v>1.1000000000000001E-3</v>
      </c>
      <c r="AY860" s="129" t="s">
        <v>229</v>
      </c>
      <c r="AZ860" s="129">
        <v>8.0000000000000004E-4</v>
      </c>
      <c r="BA860" s="129">
        <v>7.1999999999999998E-3</v>
      </c>
      <c r="BB860" s="129">
        <v>6.9999999999999999E-4</v>
      </c>
      <c r="BC860" s="129" t="s">
        <v>212</v>
      </c>
      <c r="BD860" s="129">
        <v>5.0000000000000001E-4</v>
      </c>
      <c r="BE860" s="129" t="s">
        <v>179</v>
      </c>
      <c r="BF860" s="129">
        <v>2.9999999999999997E-4</v>
      </c>
      <c r="BG860" s="129" t="s">
        <v>179</v>
      </c>
      <c r="BH860" s="129">
        <v>1E-4</v>
      </c>
      <c r="BI860" s="129" t="s">
        <v>179</v>
      </c>
      <c r="BJ860" s="129">
        <v>2.0000000000000001E-4</v>
      </c>
      <c r="BK860" s="129">
        <v>1.03E-2</v>
      </c>
      <c r="BL860" s="129">
        <v>5.0000000000000001E-4</v>
      </c>
      <c r="BM860" s="129">
        <v>3.2000000000000002E-3</v>
      </c>
      <c r="BN860" s="129">
        <v>2.9999999999999997E-4</v>
      </c>
      <c r="BO860" s="129" t="s">
        <v>266</v>
      </c>
      <c r="BP860" s="129">
        <v>5.0000000000000001E-4</v>
      </c>
      <c r="BQ860" s="129" t="s">
        <v>179</v>
      </c>
      <c r="BR860" s="129">
        <v>2.9999999999999997E-4</v>
      </c>
      <c r="BS860" s="129" t="s">
        <v>179</v>
      </c>
      <c r="BT860" s="129">
        <v>4.0000000000000002E-4</v>
      </c>
      <c r="BU860" s="129" t="s">
        <v>179</v>
      </c>
      <c r="BV860" s="129">
        <v>6.9999999999999999E-4</v>
      </c>
      <c r="BW860" s="129" t="s">
        <v>304</v>
      </c>
      <c r="BX860" s="129">
        <v>8.0000000000000004E-4</v>
      </c>
      <c r="BY860" s="129" t="s">
        <v>18</v>
      </c>
      <c r="BZ860" s="129"/>
      <c r="CA860" s="129" t="s">
        <v>179</v>
      </c>
      <c r="CB860" s="129">
        <v>8.0000000000000004E-4</v>
      </c>
      <c r="CC860" s="129" t="s">
        <v>179</v>
      </c>
      <c r="CD860" s="129">
        <v>2.0999999999999999E-3</v>
      </c>
      <c r="CE860" s="129" t="s">
        <v>179</v>
      </c>
      <c r="CF860" s="129">
        <v>2.3E-3</v>
      </c>
      <c r="CG860" s="129" t="s">
        <v>179</v>
      </c>
      <c r="CH860" s="129">
        <v>1E-4</v>
      </c>
      <c r="CI860" s="129" t="s">
        <v>179</v>
      </c>
      <c r="CJ860" s="129">
        <v>7.1000000000000004E-3</v>
      </c>
      <c r="CK860" s="129" t="s">
        <v>179</v>
      </c>
      <c r="CL860" s="129">
        <v>1.12E-2</v>
      </c>
      <c r="CM860" s="129" t="s">
        <v>179</v>
      </c>
      <c r="CN860" s="129">
        <v>3.2000000000000002E-3</v>
      </c>
      <c r="CO860" s="129" t="s">
        <v>179</v>
      </c>
      <c r="CP860" s="129">
        <v>8.0000000000000004E-4</v>
      </c>
      <c r="CQ860" s="129" t="s">
        <v>179</v>
      </c>
      <c r="CR860" s="129">
        <v>3.2000000000000002E-3</v>
      </c>
      <c r="CS860" s="129" t="s">
        <v>179</v>
      </c>
      <c r="CT860" s="129">
        <v>1.9E-3</v>
      </c>
      <c r="CU860" s="129" t="s">
        <v>18</v>
      </c>
      <c r="CV860" s="129"/>
      <c r="CW860" s="129" t="s">
        <v>18</v>
      </c>
      <c r="CX860" s="129"/>
      <c r="CY860" s="129" t="s">
        <v>179</v>
      </c>
      <c r="CZ860" s="129">
        <v>5.0000000000000001E-4</v>
      </c>
      <c r="DA860" s="129" t="s">
        <v>179</v>
      </c>
      <c r="DB860" s="129">
        <v>5.9999999999999995E-4</v>
      </c>
      <c r="DC860" s="129" t="s">
        <v>179</v>
      </c>
      <c r="DD860" s="129">
        <v>5.9999999999999995E-4</v>
      </c>
      <c r="DE860" s="129" t="s">
        <v>179</v>
      </c>
      <c r="DF860" s="129">
        <v>5.9999999999999995E-4</v>
      </c>
      <c r="DG860" s="129" t="s">
        <v>179</v>
      </c>
      <c r="DH860" s="129">
        <v>4.0000000000000002E-4</v>
      </c>
      <c r="DI860" s="129" t="s">
        <v>179</v>
      </c>
      <c r="DJ860" s="129">
        <v>2.9999999999999997E-4</v>
      </c>
      <c r="DK860" s="129" t="s">
        <v>2988</v>
      </c>
      <c r="DL860" s="129" t="s">
        <v>59</v>
      </c>
      <c r="DM860" s="129"/>
      <c r="DN860" s="129"/>
      <c r="DO860" s="130" t="s">
        <v>18</v>
      </c>
      <c r="DS860" s="129">
        <v>65</v>
      </c>
      <c r="DT860" s="129" t="s">
        <v>1613</v>
      </c>
      <c r="DW860" t="s">
        <v>5642</v>
      </c>
    </row>
    <row r="861" spans="1:127">
      <c r="A861" s="127">
        <v>687</v>
      </c>
      <c r="B861" s="131">
        <v>44764.977083333331</v>
      </c>
      <c r="C861" s="129" t="s">
        <v>52</v>
      </c>
      <c r="D861" s="129">
        <v>0</v>
      </c>
      <c r="E861" s="129">
        <v>0</v>
      </c>
      <c r="F861" s="129">
        <v>0</v>
      </c>
      <c r="G861" s="129" t="s">
        <v>54</v>
      </c>
      <c r="H861" s="129" t="s">
        <v>55</v>
      </c>
      <c r="I861" s="129" t="s">
        <v>55</v>
      </c>
      <c r="J861" s="129" t="s">
        <v>55</v>
      </c>
      <c r="K861" s="129" t="s">
        <v>18</v>
      </c>
      <c r="L861" s="129">
        <v>90</v>
      </c>
      <c r="M861" s="129" t="s">
        <v>173</v>
      </c>
      <c r="N861" s="129">
        <v>0</v>
      </c>
      <c r="O861" s="129" t="s">
        <v>173</v>
      </c>
      <c r="P861" s="129">
        <v>0</v>
      </c>
      <c r="Q861" s="129" t="s">
        <v>173</v>
      </c>
      <c r="R861" s="129">
        <v>0</v>
      </c>
      <c r="S861" s="129">
        <v>2</v>
      </c>
      <c r="T861" s="129" t="s">
        <v>174</v>
      </c>
      <c r="U861" s="129">
        <v>5.0629</v>
      </c>
      <c r="V861" s="129">
        <v>0.69269999999999998</v>
      </c>
      <c r="W861" s="129" t="s">
        <v>2995</v>
      </c>
      <c r="X861" s="129">
        <v>0.33650000000000002</v>
      </c>
      <c r="Y861" s="129">
        <v>41.670400000000001</v>
      </c>
      <c r="Z861" s="129">
        <v>0.37180000000000002</v>
      </c>
      <c r="AA861" s="129" t="s">
        <v>2713</v>
      </c>
      <c r="AB861" s="129">
        <v>1.55E-2</v>
      </c>
      <c r="AC861" s="129" t="s">
        <v>179</v>
      </c>
      <c r="AD861" s="129">
        <v>9.1000000000000004E-3</v>
      </c>
      <c r="AE861" s="129" t="s">
        <v>179</v>
      </c>
      <c r="AF861" s="129">
        <v>1.7100000000000001E-2</v>
      </c>
      <c r="AG861" s="129">
        <v>0.14119999999999999</v>
      </c>
      <c r="AH861" s="129">
        <v>7.6E-3</v>
      </c>
      <c r="AI861" s="129">
        <v>7.8666999999999998</v>
      </c>
      <c r="AJ861" s="129">
        <v>3.3000000000000002E-2</v>
      </c>
      <c r="AK861" s="129">
        <v>0.66200000000000003</v>
      </c>
      <c r="AL861" s="129">
        <v>8.2000000000000007E-3</v>
      </c>
      <c r="AM861" s="129" t="s">
        <v>407</v>
      </c>
      <c r="AN861" s="129">
        <v>8.0999999999999996E-3</v>
      </c>
      <c r="AO861" s="129" t="s">
        <v>1028</v>
      </c>
      <c r="AP861" s="129">
        <v>4.4000000000000003E-3</v>
      </c>
      <c r="AQ861" s="129">
        <v>0.1198</v>
      </c>
      <c r="AR861" s="129">
        <v>5.1000000000000004E-3</v>
      </c>
      <c r="AS861" s="129" t="s">
        <v>2996</v>
      </c>
      <c r="AT861" s="129">
        <v>2.63E-2</v>
      </c>
      <c r="AU861" s="129" t="s">
        <v>301</v>
      </c>
      <c r="AV861" s="129">
        <v>3.7000000000000002E-3</v>
      </c>
      <c r="AW861" s="129">
        <v>8.8000000000000005E-3</v>
      </c>
      <c r="AX861" s="129">
        <v>1E-3</v>
      </c>
      <c r="AY861" s="129" t="s">
        <v>317</v>
      </c>
      <c r="AZ861" s="129">
        <v>8.0000000000000004E-4</v>
      </c>
      <c r="BA861" s="129">
        <v>5.5999999999999999E-3</v>
      </c>
      <c r="BB861" s="129">
        <v>5.9999999999999995E-4</v>
      </c>
      <c r="BC861" s="129" t="s">
        <v>245</v>
      </c>
      <c r="BD861" s="129">
        <v>5.0000000000000001E-4</v>
      </c>
      <c r="BE861" s="129" t="s">
        <v>179</v>
      </c>
      <c r="BF861" s="129">
        <v>2.9999999999999997E-4</v>
      </c>
      <c r="BG861" s="129" t="s">
        <v>179</v>
      </c>
      <c r="BH861" s="129">
        <v>1E-4</v>
      </c>
      <c r="BI861" s="129" t="s">
        <v>286</v>
      </c>
      <c r="BJ861" s="129">
        <v>2.0000000000000001E-4</v>
      </c>
      <c r="BK861" s="129">
        <v>1.06E-2</v>
      </c>
      <c r="BL861" s="129">
        <v>5.0000000000000001E-4</v>
      </c>
      <c r="BM861" s="129">
        <v>2.3999999999999998E-3</v>
      </c>
      <c r="BN861" s="129">
        <v>2.9999999999999997E-4</v>
      </c>
      <c r="BO861" s="129" t="s">
        <v>650</v>
      </c>
      <c r="BP861" s="129">
        <v>5.0000000000000001E-4</v>
      </c>
      <c r="BQ861" s="129" t="s">
        <v>179</v>
      </c>
      <c r="BR861" s="129">
        <v>2.9999999999999997E-4</v>
      </c>
      <c r="BS861" s="129" t="s">
        <v>179</v>
      </c>
      <c r="BT861" s="129">
        <v>2.9999999999999997E-4</v>
      </c>
      <c r="BU861" s="129" t="s">
        <v>179</v>
      </c>
      <c r="BV861" s="129">
        <v>6.9999999999999999E-4</v>
      </c>
      <c r="BW861" s="129" t="s">
        <v>18</v>
      </c>
      <c r="BX861" s="129"/>
      <c r="BY861" s="129" t="s">
        <v>179</v>
      </c>
      <c r="BZ861" s="129">
        <v>1.1000000000000001E-3</v>
      </c>
      <c r="CA861" s="129" t="s">
        <v>179</v>
      </c>
      <c r="CB861" s="129">
        <v>8.0000000000000004E-4</v>
      </c>
      <c r="CC861" s="129" t="s">
        <v>179</v>
      </c>
      <c r="CD861" s="129">
        <v>2E-3</v>
      </c>
      <c r="CE861" s="129" t="s">
        <v>179</v>
      </c>
      <c r="CF861" s="129">
        <v>2.3E-3</v>
      </c>
      <c r="CG861" s="129" t="s">
        <v>216</v>
      </c>
      <c r="CH861" s="129">
        <v>1E-4</v>
      </c>
      <c r="CI861" s="129" t="s">
        <v>179</v>
      </c>
      <c r="CJ861" s="129">
        <v>6.8999999999999999E-3</v>
      </c>
      <c r="CK861" s="129" t="s">
        <v>1135</v>
      </c>
      <c r="CL861" s="129">
        <v>1.0999999999999999E-2</v>
      </c>
      <c r="CM861" s="129" t="s">
        <v>179</v>
      </c>
      <c r="CN861" s="129">
        <v>2.8999999999999998E-3</v>
      </c>
      <c r="CO861" s="129" t="s">
        <v>179</v>
      </c>
      <c r="CP861" s="129">
        <v>8.0000000000000004E-4</v>
      </c>
      <c r="CQ861" s="129" t="s">
        <v>179</v>
      </c>
      <c r="CR861" s="129">
        <v>3.3E-3</v>
      </c>
      <c r="CS861" s="129" t="s">
        <v>179</v>
      </c>
      <c r="CT861" s="129">
        <v>1.9E-3</v>
      </c>
      <c r="CU861" s="129" t="s">
        <v>18</v>
      </c>
      <c r="CV861" s="129"/>
      <c r="CW861" s="129" t="s">
        <v>18</v>
      </c>
      <c r="CX861" s="129"/>
      <c r="CY861" s="129" t="s">
        <v>179</v>
      </c>
      <c r="CZ861" s="129">
        <v>5.9999999999999995E-4</v>
      </c>
      <c r="DA861" s="129" t="s">
        <v>179</v>
      </c>
      <c r="DB861" s="129">
        <v>5.9999999999999995E-4</v>
      </c>
      <c r="DC861" s="129" t="s">
        <v>179</v>
      </c>
      <c r="DD861" s="129">
        <v>5.0000000000000001E-4</v>
      </c>
      <c r="DE861" s="129" t="s">
        <v>179</v>
      </c>
      <c r="DF861" s="129">
        <v>5.9999999999999995E-4</v>
      </c>
      <c r="DG861" s="129" t="s">
        <v>179</v>
      </c>
      <c r="DH861" s="129">
        <v>4.0000000000000002E-4</v>
      </c>
      <c r="DI861" s="129" t="s">
        <v>179</v>
      </c>
      <c r="DJ861" s="129">
        <v>2.9999999999999997E-4</v>
      </c>
      <c r="DK861" s="129" t="s">
        <v>2988</v>
      </c>
      <c r="DL861" s="129" t="s">
        <v>59</v>
      </c>
      <c r="DM861" s="129"/>
      <c r="DN861" s="129"/>
      <c r="DO861" s="130" t="s">
        <v>18</v>
      </c>
      <c r="DS861" s="129">
        <v>104</v>
      </c>
      <c r="DT861" s="129" t="s">
        <v>5980</v>
      </c>
      <c r="DW861" t="s">
        <v>5643</v>
      </c>
    </row>
    <row r="862" spans="1:127">
      <c r="A862" s="127">
        <v>688</v>
      </c>
      <c r="B862" s="131">
        <v>44764.979861111111</v>
      </c>
      <c r="C862" s="129" t="s">
        <v>52</v>
      </c>
      <c r="D862" s="129">
        <v>0</v>
      </c>
      <c r="E862" s="129">
        <v>0</v>
      </c>
      <c r="F862" s="129">
        <v>0</v>
      </c>
      <c r="G862" s="129" t="s">
        <v>54</v>
      </c>
      <c r="H862" s="129" t="s">
        <v>55</v>
      </c>
      <c r="I862" s="129" t="s">
        <v>55</v>
      </c>
      <c r="J862" s="129" t="s">
        <v>55</v>
      </c>
      <c r="K862" s="129" t="s">
        <v>18</v>
      </c>
      <c r="L862" s="129">
        <v>90</v>
      </c>
      <c r="M862" s="129" t="s">
        <v>173</v>
      </c>
      <c r="N862" s="129">
        <v>0</v>
      </c>
      <c r="O862" s="129" t="s">
        <v>173</v>
      </c>
      <c r="P862" s="129">
        <v>0</v>
      </c>
      <c r="Q862" s="129" t="s">
        <v>173</v>
      </c>
      <c r="R862" s="129">
        <v>0</v>
      </c>
      <c r="S862" s="129">
        <v>2</v>
      </c>
      <c r="T862" s="129" t="s">
        <v>174</v>
      </c>
      <c r="U862" s="129">
        <v>4.5366</v>
      </c>
      <c r="V862" s="129">
        <v>0.66830000000000001</v>
      </c>
      <c r="W862" s="129" t="s">
        <v>2997</v>
      </c>
      <c r="X862" s="129">
        <v>0.32679999999999998</v>
      </c>
      <c r="Y862" s="129">
        <v>40.278799999999997</v>
      </c>
      <c r="Z862" s="129">
        <v>0.36299999999999999</v>
      </c>
      <c r="AA862" s="129" t="s">
        <v>220</v>
      </c>
      <c r="AB862" s="129">
        <v>1.5100000000000001E-2</v>
      </c>
      <c r="AC862" s="129" t="s">
        <v>179</v>
      </c>
      <c r="AD862" s="129">
        <v>8.6E-3</v>
      </c>
      <c r="AE862" s="129" t="s">
        <v>179</v>
      </c>
      <c r="AF862" s="129">
        <v>1.6400000000000001E-2</v>
      </c>
      <c r="AG862" s="129">
        <v>0.14099999999999999</v>
      </c>
      <c r="AH862" s="129">
        <v>7.4999999999999997E-3</v>
      </c>
      <c r="AI862" s="129">
        <v>7.6406999999999998</v>
      </c>
      <c r="AJ862" s="129">
        <v>3.2399999999999998E-2</v>
      </c>
      <c r="AK862" s="129">
        <v>0.66830000000000001</v>
      </c>
      <c r="AL862" s="129">
        <v>8.2000000000000007E-3</v>
      </c>
      <c r="AM862" s="129" t="s">
        <v>1243</v>
      </c>
      <c r="AN862" s="129">
        <v>8.3000000000000001E-3</v>
      </c>
      <c r="AO862" s="129" t="s">
        <v>1018</v>
      </c>
      <c r="AP862" s="129">
        <v>4.4000000000000003E-3</v>
      </c>
      <c r="AQ862" s="129">
        <v>0.1028</v>
      </c>
      <c r="AR862" s="129">
        <v>4.7999999999999996E-3</v>
      </c>
      <c r="AS862" s="129" t="s">
        <v>2998</v>
      </c>
      <c r="AT862" s="129">
        <v>2.53E-2</v>
      </c>
      <c r="AU862" s="129" t="s">
        <v>464</v>
      </c>
      <c r="AV862" s="129">
        <v>3.5999999999999999E-3</v>
      </c>
      <c r="AW862" s="129">
        <v>1.1900000000000001E-2</v>
      </c>
      <c r="AX862" s="129">
        <v>1.1000000000000001E-3</v>
      </c>
      <c r="AY862" s="129" t="s">
        <v>213</v>
      </c>
      <c r="AZ862" s="129">
        <v>6.9999999999999999E-4</v>
      </c>
      <c r="BA862" s="129">
        <v>6.1999999999999998E-3</v>
      </c>
      <c r="BB862" s="129">
        <v>6.9999999999999999E-4</v>
      </c>
      <c r="BC862" s="129" t="s">
        <v>267</v>
      </c>
      <c r="BD862" s="129">
        <v>4.0000000000000002E-4</v>
      </c>
      <c r="BE862" s="129" t="s">
        <v>179</v>
      </c>
      <c r="BF862" s="129">
        <v>2.9999999999999997E-4</v>
      </c>
      <c r="BG862" s="129" t="s">
        <v>179</v>
      </c>
      <c r="BH862" s="129">
        <v>1E-4</v>
      </c>
      <c r="BI862" s="129" t="s">
        <v>318</v>
      </c>
      <c r="BJ862" s="129">
        <v>2.0000000000000001E-4</v>
      </c>
      <c r="BK862" s="129">
        <v>1.0699999999999999E-2</v>
      </c>
      <c r="BL862" s="129">
        <v>5.0000000000000001E-4</v>
      </c>
      <c r="BM862" s="129">
        <v>2.5999999999999999E-3</v>
      </c>
      <c r="BN862" s="129">
        <v>2.9999999999999997E-4</v>
      </c>
      <c r="BO862" s="129" t="s">
        <v>349</v>
      </c>
      <c r="BP862" s="129">
        <v>5.9999999999999995E-4</v>
      </c>
      <c r="BQ862" s="129" t="s">
        <v>179</v>
      </c>
      <c r="BR862" s="129">
        <v>2.9999999999999997E-4</v>
      </c>
      <c r="BS862" s="129" t="s">
        <v>179</v>
      </c>
      <c r="BT862" s="129">
        <v>4.0000000000000002E-4</v>
      </c>
      <c r="BU862" s="129" t="s">
        <v>179</v>
      </c>
      <c r="BV862" s="129">
        <v>6.9999999999999999E-4</v>
      </c>
      <c r="BW862" s="129" t="s">
        <v>18</v>
      </c>
      <c r="BX862" s="129"/>
      <c r="BY862" s="129" t="s">
        <v>179</v>
      </c>
      <c r="BZ862" s="129">
        <v>1.1000000000000001E-3</v>
      </c>
      <c r="CA862" s="129" t="s">
        <v>211</v>
      </c>
      <c r="CB862" s="129">
        <v>8.0000000000000004E-4</v>
      </c>
      <c r="CC862" s="129" t="s">
        <v>179</v>
      </c>
      <c r="CD862" s="129">
        <v>2E-3</v>
      </c>
      <c r="CE862" s="129" t="s">
        <v>179</v>
      </c>
      <c r="CF862" s="129">
        <v>2.3E-3</v>
      </c>
      <c r="CG862" s="129" t="s">
        <v>216</v>
      </c>
      <c r="CH862" s="129">
        <v>1E-4</v>
      </c>
      <c r="CI862" s="129" t="s">
        <v>179</v>
      </c>
      <c r="CJ862" s="129">
        <v>7.0000000000000001E-3</v>
      </c>
      <c r="CK862" s="129" t="s">
        <v>179</v>
      </c>
      <c r="CL862" s="129">
        <v>1.0699999999999999E-2</v>
      </c>
      <c r="CM862" s="129" t="s">
        <v>179</v>
      </c>
      <c r="CN862" s="129">
        <v>3.5000000000000001E-3</v>
      </c>
      <c r="CO862" s="129" t="s">
        <v>179</v>
      </c>
      <c r="CP862" s="129">
        <v>8.0000000000000004E-4</v>
      </c>
      <c r="CQ862" s="129" t="s">
        <v>179</v>
      </c>
      <c r="CR862" s="129">
        <v>3.2000000000000002E-3</v>
      </c>
      <c r="CS862" s="129" t="s">
        <v>179</v>
      </c>
      <c r="CT862" s="129">
        <v>1.9E-3</v>
      </c>
      <c r="CU862" s="129" t="s">
        <v>179</v>
      </c>
      <c r="CV862" s="129">
        <v>8.0000000000000004E-4</v>
      </c>
      <c r="CW862" s="129" t="s">
        <v>18</v>
      </c>
      <c r="CX862" s="129"/>
      <c r="CY862" s="129" t="s">
        <v>179</v>
      </c>
      <c r="CZ862" s="129">
        <v>5.0000000000000001E-4</v>
      </c>
      <c r="DA862" s="129" t="s">
        <v>179</v>
      </c>
      <c r="DB862" s="129">
        <v>5.0000000000000001E-4</v>
      </c>
      <c r="DC862" s="129" t="s">
        <v>179</v>
      </c>
      <c r="DD862" s="129">
        <v>5.0000000000000001E-4</v>
      </c>
      <c r="DE862" s="129" t="s">
        <v>179</v>
      </c>
      <c r="DF862" s="129">
        <v>5.0000000000000001E-4</v>
      </c>
      <c r="DG862" s="129" t="s">
        <v>179</v>
      </c>
      <c r="DH862" s="129">
        <v>4.0000000000000002E-4</v>
      </c>
      <c r="DI862" s="129" t="s">
        <v>179</v>
      </c>
      <c r="DJ862" s="129">
        <v>4.0000000000000002E-4</v>
      </c>
      <c r="DK862" s="129" t="s">
        <v>2999</v>
      </c>
      <c r="DL862" s="129" t="s">
        <v>59</v>
      </c>
      <c r="DM862" s="129"/>
      <c r="DN862" s="129"/>
      <c r="DO862" s="130" t="s">
        <v>18</v>
      </c>
      <c r="DS862" s="129">
        <v>5</v>
      </c>
      <c r="DT862" s="129" t="s">
        <v>5984</v>
      </c>
      <c r="DW862" t="s">
        <v>5644</v>
      </c>
    </row>
    <row r="863" spans="1:127">
      <c r="A863" s="127">
        <v>689</v>
      </c>
      <c r="B863" s="131">
        <v>44764.981944444444</v>
      </c>
      <c r="C863" s="129" t="s">
        <v>52</v>
      </c>
      <c r="D863" s="129">
        <v>0</v>
      </c>
      <c r="E863" s="129">
        <v>0</v>
      </c>
      <c r="F863" s="129">
        <v>0</v>
      </c>
      <c r="G863" s="129" t="s">
        <v>54</v>
      </c>
      <c r="H863" s="129" t="s">
        <v>55</v>
      </c>
      <c r="I863" s="129" t="s">
        <v>55</v>
      </c>
      <c r="J863" s="129" t="s">
        <v>55</v>
      </c>
      <c r="K863" s="129" t="s">
        <v>18</v>
      </c>
      <c r="L863" s="129">
        <v>90</v>
      </c>
      <c r="M863" s="129" t="s">
        <v>173</v>
      </c>
      <c r="N863" s="129">
        <v>0</v>
      </c>
      <c r="O863" s="129" t="s">
        <v>173</v>
      </c>
      <c r="P863" s="129">
        <v>0</v>
      </c>
      <c r="Q863" s="129" t="s">
        <v>173</v>
      </c>
      <c r="R863" s="129">
        <v>0</v>
      </c>
      <c r="S863" s="129">
        <v>2</v>
      </c>
      <c r="T863" s="129" t="s">
        <v>174</v>
      </c>
      <c r="U863" s="129">
        <v>4.9267000000000003</v>
      </c>
      <c r="V863" s="129">
        <v>0.69969999999999999</v>
      </c>
      <c r="W863" s="129" t="s">
        <v>3000</v>
      </c>
      <c r="X863" s="129">
        <v>0.33760000000000001</v>
      </c>
      <c r="Y863" s="129">
        <v>42.528300000000002</v>
      </c>
      <c r="Z863" s="129">
        <v>0.3765</v>
      </c>
      <c r="AA863" s="129" t="s">
        <v>2906</v>
      </c>
      <c r="AB863" s="129">
        <v>1.5800000000000002E-2</v>
      </c>
      <c r="AC863" s="129" t="s">
        <v>179</v>
      </c>
      <c r="AD863" s="129">
        <v>9.2999999999999992E-3</v>
      </c>
      <c r="AE863" s="129" t="s">
        <v>179</v>
      </c>
      <c r="AF863" s="129">
        <v>1.7000000000000001E-2</v>
      </c>
      <c r="AG863" s="129">
        <v>0.14940000000000001</v>
      </c>
      <c r="AH863" s="129">
        <v>7.7000000000000002E-3</v>
      </c>
      <c r="AI863" s="129">
        <v>8.0192999999999994</v>
      </c>
      <c r="AJ863" s="129">
        <v>3.3399999999999999E-2</v>
      </c>
      <c r="AK863" s="129">
        <v>0.69399999999999995</v>
      </c>
      <c r="AL863" s="129">
        <v>8.3000000000000001E-3</v>
      </c>
      <c r="AM863" s="129" t="s">
        <v>1224</v>
      </c>
      <c r="AN863" s="129">
        <v>8.0999999999999996E-3</v>
      </c>
      <c r="AO863" s="129" t="s">
        <v>437</v>
      </c>
      <c r="AP863" s="129">
        <v>4.5999999999999999E-3</v>
      </c>
      <c r="AQ863" s="129">
        <v>0.1166</v>
      </c>
      <c r="AR863" s="129">
        <v>5.1000000000000004E-3</v>
      </c>
      <c r="AS863" s="129" t="s">
        <v>3001</v>
      </c>
      <c r="AT863" s="129">
        <v>2.6800000000000001E-2</v>
      </c>
      <c r="AU863" s="129" t="s">
        <v>187</v>
      </c>
      <c r="AV863" s="129">
        <v>3.8E-3</v>
      </c>
      <c r="AW863" s="129">
        <v>1.0699999999999999E-2</v>
      </c>
      <c r="AX863" s="129">
        <v>1.1000000000000001E-3</v>
      </c>
      <c r="AY863" s="129" t="s">
        <v>195</v>
      </c>
      <c r="AZ863" s="129">
        <v>6.9999999999999999E-4</v>
      </c>
      <c r="BA863" s="129">
        <v>6.6E-3</v>
      </c>
      <c r="BB863" s="129">
        <v>6.9999999999999999E-4</v>
      </c>
      <c r="BC863" s="129" t="s">
        <v>285</v>
      </c>
      <c r="BD863" s="129">
        <v>5.0000000000000001E-4</v>
      </c>
      <c r="BE863" s="129" t="s">
        <v>179</v>
      </c>
      <c r="BF863" s="129">
        <v>2.9999999999999997E-4</v>
      </c>
      <c r="BG863" s="129" t="s">
        <v>179</v>
      </c>
      <c r="BH863" s="129">
        <v>1E-4</v>
      </c>
      <c r="BI863" s="129" t="s">
        <v>318</v>
      </c>
      <c r="BJ863" s="129">
        <v>2.0000000000000001E-4</v>
      </c>
      <c r="BK863" s="129">
        <v>1.04E-2</v>
      </c>
      <c r="BL863" s="129">
        <v>5.0000000000000001E-4</v>
      </c>
      <c r="BM863" s="129">
        <v>2.8E-3</v>
      </c>
      <c r="BN863" s="129">
        <v>2.9999999999999997E-4</v>
      </c>
      <c r="BO863" s="129" t="s">
        <v>265</v>
      </c>
      <c r="BP863" s="129">
        <v>5.0000000000000001E-4</v>
      </c>
      <c r="BQ863" s="129" t="s">
        <v>179</v>
      </c>
      <c r="BR863" s="129">
        <v>2.9999999999999997E-4</v>
      </c>
      <c r="BS863" s="129" t="s">
        <v>179</v>
      </c>
      <c r="BT863" s="129">
        <v>2.9999999999999997E-4</v>
      </c>
      <c r="BU863" s="129" t="s">
        <v>179</v>
      </c>
      <c r="BV863" s="129">
        <v>6.9999999999999999E-4</v>
      </c>
      <c r="BW863" s="129" t="s">
        <v>179</v>
      </c>
      <c r="BX863" s="129">
        <v>8.0000000000000004E-4</v>
      </c>
      <c r="BY863" s="129" t="s">
        <v>179</v>
      </c>
      <c r="BZ863" s="129">
        <v>1.1000000000000001E-3</v>
      </c>
      <c r="CA863" s="129" t="s">
        <v>179</v>
      </c>
      <c r="CB863" s="129">
        <v>8.0000000000000004E-4</v>
      </c>
      <c r="CC863" s="129" t="s">
        <v>179</v>
      </c>
      <c r="CD863" s="129">
        <v>2E-3</v>
      </c>
      <c r="CE863" s="129" t="s">
        <v>179</v>
      </c>
      <c r="CF863" s="129">
        <v>2.3E-3</v>
      </c>
      <c r="CG863" s="129" t="s">
        <v>216</v>
      </c>
      <c r="CH863" s="129">
        <v>1E-4</v>
      </c>
      <c r="CI863" s="129" t="s">
        <v>179</v>
      </c>
      <c r="CJ863" s="129">
        <v>6.7000000000000002E-3</v>
      </c>
      <c r="CK863" s="129" t="s">
        <v>179</v>
      </c>
      <c r="CL863" s="129">
        <v>1.0800000000000001E-2</v>
      </c>
      <c r="CM863" s="129" t="s">
        <v>179</v>
      </c>
      <c r="CN863" s="129">
        <v>2.3999999999999998E-3</v>
      </c>
      <c r="CO863" s="129" t="s">
        <v>179</v>
      </c>
      <c r="CP863" s="129">
        <v>8.0000000000000004E-4</v>
      </c>
      <c r="CQ863" s="129" t="s">
        <v>179</v>
      </c>
      <c r="CR863" s="129">
        <v>3.3999999999999998E-3</v>
      </c>
      <c r="CS863" s="129" t="s">
        <v>179</v>
      </c>
      <c r="CT863" s="129">
        <v>1.6999999999999999E-3</v>
      </c>
      <c r="CU863" s="129" t="s">
        <v>18</v>
      </c>
      <c r="CV863" s="129"/>
      <c r="CW863" s="129" t="s">
        <v>18</v>
      </c>
      <c r="CX863" s="129"/>
      <c r="CY863" s="129" t="s">
        <v>179</v>
      </c>
      <c r="CZ863" s="129">
        <v>5.9999999999999995E-4</v>
      </c>
      <c r="DA863" s="129" t="s">
        <v>179</v>
      </c>
      <c r="DB863" s="129">
        <v>5.9999999999999995E-4</v>
      </c>
      <c r="DC863" s="129" t="s">
        <v>179</v>
      </c>
      <c r="DD863" s="129">
        <v>5.9999999999999995E-4</v>
      </c>
      <c r="DE863" s="129" t="s">
        <v>179</v>
      </c>
      <c r="DF863" s="129">
        <v>5.9999999999999995E-4</v>
      </c>
      <c r="DG863" s="129" t="s">
        <v>179</v>
      </c>
      <c r="DH863" s="129">
        <v>4.0000000000000002E-4</v>
      </c>
      <c r="DI863" s="129" t="s">
        <v>179</v>
      </c>
      <c r="DJ863" s="129">
        <v>2.9999999999999997E-4</v>
      </c>
      <c r="DK863" s="129" t="s">
        <v>2999</v>
      </c>
      <c r="DL863" s="129" t="s">
        <v>59</v>
      </c>
      <c r="DM863" s="129"/>
      <c r="DN863" s="129"/>
      <c r="DO863" s="130" t="s">
        <v>18</v>
      </c>
      <c r="DS863" s="129">
        <v>28</v>
      </c>
      <c r="DT863" s="129" t="s">
        <v>6013</v>
      </c>
      <c r="DW863" t="s">
        <v>5645</v>
      </c>
    </row>
    <row r="864" spans="1:127">
      <c r="A864" s="127">
        <v>690</v>
      </c>
      <c r="B864" s="131">
        <v>44765.022222222222</v>
      </c>
      <c r="C864" s="129" t="s">
        <v>52</v>
      </c>
      <c r="D864" s="129">
        <v>0</v>
      </c>
      <c r="E864" s="129">
        <v>0</v>
      </c>
      <c r="F864" s="129">
        <v>0</v>
      </c>
      <c r="G864" s="129" t="s">
        <v>54</v>
      </c>
      <c r="H864" s="129" t="s">
        <v>55</v>
      </c>
      <c r="I864" s="129" t="s">
        <v>55</v>
      </c>
      <c r="J864" s="129" t="s">
        <v>55</v>
      </c>
      <c r="K864" s="129" t="s">
        <v>18</v>
      </c>
      <c r="L864" s="129">
        <v>90</v>
      </c>
      <c r="M864" s="129" t="s">
        <v>173</v>
      </c>
      <c r="N864" s="129">
        <v>0</v>
      </c>
      <c r="O864" s="129" t="s">
        <v>173</v>
      </c>
      <c r="P864" s="129">
        <v>0</v>
      </c>
      <c r="Q864" s="129" t="s">
        <v>173</v>
      </c>
      <c r="R864" s="129">
        <v>0</v>
      </c>
      <c r="S864" s="129">
        <v>2</v>
      </c>
      <c r="T864" s="129" t="s">
        <v>174</v>
      </c>
      <c r="U864" s="129">
        <v>3.8809999999999998</v>
      </c>
      <c r="V864" s="129">
        <v>0.69040000000000001</v>
      </c>
      <c r="W864" s="129" t="s">
        <v>3002</v>
      </c>
      <c r="X864" s="129">
        <v>0.3281</v>
      </c>
      <c r="Y864" s="129">
        <v>39.684899999999999</v>
      </c>
      <c r="Z864" s="129">
        <v>0.36249999999999999</v>
      </c>
      <c r="AA864" s="129" t="s">
        <v>2936</v>
      </c>
      <c r="AB864" s="129">
        <v>1.6E-2</v>
      </c>
      <c r="AC864" s="129" t="s">
        <v>179</v>
      </c>
      <c r="AD864" s="129">
        <v>9.7000000000000003E-3</v>
      </c>
      <c r="AE864" s="129" t="s">
        <v>179</v>
      </c>
      <c r="AF864" s="129">
        <v>1.8599999999999998E-2</v>
      </c>
      <c r="AG864" s="129">
        <v>9.4700000000000006E-2</v>
      </c>
      <c r="AH864" s="129">
        <v>7.1000000000000004E-3</v>
      </c>
      <c r="AI864" s="129">
        <v>7.9433999999999996</v>
      </c>
      <c r="AJ864" s="129">
        <v>3.3399999999999999E-2</v>
      </c>
      <c r="AK864" s="129">
        <v>0.74429999999999996</v>
      </c>
      <c r="AL864" s="129">
        <v>8.6E-3</v>
      </c>
      <c r="AM864" s="129" t="s">
        <v>1204</v>
      </c>
      <c r="AN864" s="129">
        <v>8.8000000000000005E-3</v>
      </c>
      <c r="AO864" s="129" t="s">
        <v>423</v>
      </c>
      <c r="AP864" s="129">
        <v>4.7000000000000002E-3</v>
      </c>
      <c r="AQ864" s="129">
        <v>0.1668</v>
      </c>
      <c r="AR864" s="129">
        <v>6.1000000000000004E-3</v>
      </c>
      <c r="AS864" s="129" t="s">
        <v>3003</v>
      </c>
      <c r="AT864" s="129">
        <v>2.8199999999999999E-2</v>
      </c>
      <c r="AU864" s="129" t="s">
        <v>265</v>
      </c>
      <c r="AV864" s="129">
        <v>4.0000000000000001E-3</v>
      </c>
      <c r="AW864" s="129">
        <v>7.4000000000000003E-3</v>
      </c>
      <c r="AX864" s="129">
        <v>1E-3</v>
      </c>
      <c r="AY864" s="129" t="s">
        <v>317</v>
      </c>
      <c r="AZ864" s="129">
        <v>8.0000000000000004E-4</v>
      </c>
      <c r="BA864" s="129">
        <v>6.7000000000000002E-3</v>
      </c>
      <c r="BB864" s="129">
        <v>6.9999999999999999E-4</v>
      </c>
      <c r="BC864" s="129" t="s">
        <v>304</v>
      </c>
      <c r="BD864" s="129">
        <v>5.0000000000000001E-4</v>
      </c>
      <c r="BE864" s="129" t="s">
        <v>192</v>
      </c>
      <c r="BF864" s="129">
        <v>2.9999999999999997E-4</v>
      </c>
      <c r="BG864" s="129" t="s">
        <v>179</v>
      </c>
      <c r="BH864" s="129">
        <v>1E-4</v>
      </c>
      <c r="BI864" s="129" t="s">
        <v>246</v>
      </c>
      <c r="BJ864" s="129">
        <v>2.0000000000000001E-4</v>
      </c>
      <c r="BK864" s="129">
        <v>1.1299999999999999E-2</v>
      </c>
      <c r="BL864" s="129">
        <v>5.0000000000000001E-4</v>
      </c>
      <c r="BM864" s="129">
        <v>3.2000000000000002E-3</v>
      </c>
      <c r="BN864" s="129">
        <v>2.9999999999999997E-4</v>
      </c>
      <c r="BO864" s="129" t="s">
        <v>243</v>
      </c>
      <c r="BP864" s="129">
        <v>5.0000000000000001E-4</v>
      </c>
      <c r="BQ864" s="129" t="s">
        <v>179</v>
      </c>
      <c r="BR864" s="129">
        <v>2.9999999999999997E-4</v>
      </c>
      <c r="BS864" s="129" t="s">
        <v>179</v>
      </c>
      <c r="BT864" s="129">
        <v>4.0000000000000002E-4</v>
      </c>
      <c r="BU864" s="129" t="s">
        <v>179</v>
      </c>
      <c r="BV864" s="129">
        <v>5.9999999999999995E-4</v>
      </c>
      <c r="BW864" s="129" t="s">
        <v>18</v>
      </c>
      <c r="BX864" s="129"/>
      <c r="BY864" s="129" t="s">
        <v>18</v>
      </c>
      <c r="BZ864" s="129"/>
      <c r="CA864" s="129" t="s">
        <v>179</v>
      </c>
      <c r="CB864" s="129">
        <v>8.0000000000000004E-4</v>
      </c>
      <c r="CC864" s="129" t="s">
        <v>179</v>
      </c>
      <c r="CD864" s="129">
        <v>2.0999999999999999E-3</v>
      </c>
      <c r="CE864" s="129" t="s">
        <v>179</v>
      </c>
      <c r="CF864" s="129">
        <v>2.3E-3</v>
      </c>
      <c r="CG864" s="129" t="s">
        <v>216</v>
      </c>
      <c r="CH864" s="129">
        <v>1E-4</v>
      </c>
      <c r="CI864" s="129" t="s">
        <v>179</v>
      </c>
      <c r="CJ864" s="129">
        <v>7.3000000000000001E-3</v>
      </c>
      <c r="CK864" s="129" t="s">
        <v>179</v>
      </c>
      <c r="CL864" s="129">
        <v>1.14E-2</v>
      </c>
      <c r="CM864" s="129" t="s">
        <v>179</v>
      </c>
      <c r="CN864" s="129">
        <v>3.8999999999999998E-3</v>
      </c>
      <c r="CO864" s="129" t="s">
        <v>179</v>
      </c>
      <c r="CP864" s="129">
        <v>8.0000000000000004E-4</v>
      </c>
      <c r="CQ864" s="129" t="s">
        <v>179</v>
      </c>
      <c r="CR864" s="129">
        <v>3.2000000000000002E-3</v>
      </c>
      <c r="CS864" s="129" t="s">
        <v>179</v>
      </c>
      <c r="CT864" s="129">
        <v>1.9E-3</v>
      </c>
      <c r="CU864" s="129" t="s">
        <v>18</v>
      </c>
      <c r="CV864" s="129"/>
      <c r="CW864" s="129" t="s">
        <v>18</v>
      </c>
      <c r="CX864" s="129"/>
      <c r="CY864" s="129" t="s">
        <v>179</v>
      </c>
      <c r="CZ864" s="129">
        <v>5.9999999999999995E-4</v>
      </c>
      <c r="DA864" s="129" t="s">
        <v>179</v>
      </c>
      <c r="DB864" s="129">
        <v>5.9999999999999995E-4</v>
      </c>
      <c r="DC864" s="129" t="s">
        <v>179</v>
      </c>
      <c r="DD864" s="129">
        <v>5.9999999999999995E-4</v>
      </c>
      <c r="DE864" s="129" t="s">
        <v>179</v>
      </c>
      <c r="DF864" s="129">
        <v>5.9999999999999995E-4</v>
      </c>
      <c r="DG864" s="129" t="s">
        <v>179</v>
      </c>
      <c r="DH864" s="129">
        <v>4.0000000000000002E-4</v>
      </c>
      <c r="DI864" s="129" t="s">
        <v>179</v>
      </c>
      <c r="DJ864" s="129">
        <v>4.0000000000000002E-4</v>
      </c>
      <c r="DK864" s="129" t="s">
        <v>2999</v>
      </c>
      <c r="DL864" s="129" t="s">
        <v>59</v>
      </c>
      <c r="DM864" s="129"/>
      <c r="DN864" s="129"/>
      <c r="DO864" s="130" t="s">
        <v>18</v>
      </c>
      <c r="DS864" s="129">
        <v>35</v>
      </c>
      <c r="DT864" s="129" t="s">
        <v>1596</v>
      </c>
      <c r="DW864" t="s">
        <v>5646</v>
      </c>
    </row>
    <row r="865" spans="1:127">
      <c r="A865" s="127">
        <v>691</v>
      </c>
      <c r="B865" s="131">
        <v>44765.026388888888</v>
      </c>
      <c r="C865" s="129" t="s">
        <v>52</v>
      </c>
      <c r="D865" s="129">
        <v>0</v>
      </c>
      <c r="E865" s="129">
        <v>0</v>
      </c>
      <c r="F865" s="129">
        <v>0</v>
      </c>
      <c r="G865" s="129" t="s">
        <v>54</v>
      </c>
      <c r="H865" s="129" t="s">
        <v>55</v>
      </c>
      <c r="I865" s="129" t="s">
        <v>55</v>
      </c>
      <c r="J865" s="129" t="s">
        <v>55</v>
      </c>
      <c r="K865" s="129" t="s">
        <v>18</v>
      </c>
      <c r="L865" s="129">
        <v>90</v>
      </c>
      <c r="M865" s="129" t="s">
        <v>173</v>
      </c>
      <c r="N865" s="129">
        <v>0</v>
      </c>
      <c r="O865" s="129" t="s">
        <v>173</v>
      </c>
      <c r="P865" s="129">
        <v>0</v>
      </c>
      <c r="Q865" s="129" t="s">
        <v>173</v>
      </c>
      <c r="R865" s="129">
        <v>0</v>
      </c>
      <c r="S865" s="129">
        <v>2</v>
      </c>
      <c r="T865" s="129" t="s">
        <v>174</v>
      </c>
      <c r="U865" s="129">
        <v>3.2063999999999999</v>
      </c>
      <c r="V865" s="129">
        <v>0.63859999999999995</v>
      </c>
      <c r="W865" s="129" t="s">
        <v>3004</v>
      </c>
      <c r="X865" s="129">
        <v>0.3342</v>
      </c>
      <c r="Y865" s="129">
        <v>40.644599999999997</v>
      </c>
      <c r="Z865" s="129">
        <v>0.36620000000000003</v>
      </c>
      <c r="AA865" s="129" t="s">
        <v>3005</v>
      </c>
      <c r="AB865" s="129">
        <v>1.5699999999999999E-2</v>
      </c>
      <c r="AC865" s="129" t="s">
        <v>179</v>
      </c>
      <c r="AD865" s="129">
        <v>8.6E-3</v>
      </c>
      <c r="AE865" s="129" t="s">
        <v>179</v>
      </c>
      <c r="AF865" s="129">
        <v>1.6799999999999999E-2</v>
      </c>
      <c r="AG865" s="129">
        <v>0.1391</v>
      </c>
      <c r="AH865" s="129">
        <v>7.4999999999999997E-3</v>
      </c>
      <c r="AI865" s="129">
        <v>8.2667999999999999</v>
      </c>
      <c r="AJ865" s="129">
        <v>3.4000000000000002E-2</v>
      </c>
      <c r="AK865" s="129">
        <v>0.71709999999999996</v>
      </c>
      <c r="AL865" s="129">
        <v>8.5000000000000006E-3</v>
      </c>
      <c r="AM865" s="129" t="s">
        <v>364</v>
      </c>
      <c r="AN865" s="129">
        <v>8.0999999999999996E-3</v>
      </c>
      <c r="AO865" s="129" t="s">
        <v>1136</v>
      </c>
      <c r="AP865" s="129">
        <v>4.4999999999999997E-3</v>
      </c>
      <c r="AQ865" s="129">
        <v>0.2034</v>
      </c>
      <c r="AR865" s="129">
        <v>6.4999999999999997E-3</v>
      </c>
      <c r="AS865" s="129" t="s">
        <v>3006</v>
      </c>
      <c r="AT865" s="129">
        <v>2.69E-2</v>
      </c>
      <c r="AU865" s="129" t="s">
        <v>268</v>
      </c>
      <c r="AV865" s="129">
        <v>3.8E-3</v>
      </c>
      <c r="AW865" s="129">
        <v>1.24E-2</v>
      </c>
      <c r="AX865" s="129">
        <v>1.1999999999999999E-3</v>
      </c>
      <c r="AY865" s="129" t="s">
        <v>230</v>
      </c>
      <c r="AZ865" s="129">
        <v>8.0000000000000004E-4</v>
      </c>
      <c r="BA865" s="129">
        <v>6.1999999999999998E-3</v>
      </c>
      <c r="BB865" s="129">
        <v>6.9999999999999999E-4</v>
      </c>
      <c r="BC865" s="129" t="s">
        <v>211</v>
      </c>
      <c r="BD865" s="129">
        <v>5.0000000000000001E-4</v>
      </c>
      <c r="BE865" s="129" t="s">
        <v>286</v>
      </c>
      <c r="BF865" s="129">
        <v>2.9999999999999997E-4</v>
      </c>
      <c r="BG865" s="129" t="s">
        <v>246</v>
      </c>
      <c r="BH865" s="129">
        <v>1E-4</v>
      </c>
      <c r="BI865" s="129" t="s">
        <v>318</v>
      </c>
      <c r="BJ865" s="129">
        <v>2.0000000000000001E-4</v>
      </c>
      <c r="BK865" s="129">
        <v>1.11E-2</v>
      </c>
      <c r="BL865" s="129">
        <v>5.0000000000000001E-4</v>
      </c>
      <c r="BM865" s="129">
        <v>2.8E-3</v>
      </c>
      <c r="BN865" s="129">
        <v>2.9999999999999997E-4</v>
      </c>
      <c r="BO865" s="129" t="s">
        <v>559</v>
      </c>
      <c r="BP865" s="129">
        <v>5.0000000000000001E-4</v>
      </c>
      <c r="BQ865" s="129" t="s">
        <v>179</v>
      </c>
      <c r="BR865" s="129">
        <v>2.9999999999999997E-4</v>
      </c>
      <c r="BS865" s="129" t="s">
        <v>179</v>
      </c>
      <c r="BT865" s="129">
        <v>4.0000000000000002E-4</v>
      </c>
      <c r="BU865" s="129" t="s">
        <v>179</v>
      </c>
      <c r="BV865" s="129">
        <v>6.9999999999999999E-4</v>
      </c>
      <c r="BW865" s="129" t="s">
        <v>179</v>
      </c>
      <c r="BX865" s="129">
        <v>8.9999999999999998E-4</v>
      </c>
      <c r="BY865" s="129" t="s">
        <v>179</v>
      </c>
      <c r="BZ865" s="129">
        <v>1.1000000000000001E-3</v>
      </c>
      <c r="CA865" s="129" t="s">
        <v>179</v>
      </c>
      <c r="CB865" s="129">
        <v>8.0000000000000004E-4</v>
      </c>
      <c r="CC865" s="129" t="s">
        <v>179</v>
      </c>
      <c r="CD865" s="129">
        <v>2.0999999999999999E-3</v>
      </c>
      <c r="CE865" s="129" t="s">
        <v>179</v>
      </c>
      <c r="CF865" s="129">
        <v>2.2000000000000001E-3</v>
      </c>
      <c r="CG865" s="129" t="s">
        <v>179</v>
      </c>
      <c r="CH865" s="129">
        <v>1E-4</v>
      </c>
      <c r="CI865" s="129" t="s">
        <v>179</v>
      </c>
      <c r="CJ865" s="129">
        <v>6.8999999999999999E-3</v>
      </c>
      <c r="CK865" s="129" t="s">
        <v>179</v>
      </c>
      <c r="CL865" s="129">
        <v>1.11E-2</v>
      </c>
      <c r="CM865" s="129" t="s">
        <v>179</v>
      </c>
      <c r="CN865" s="129">
        <v>3.5000000000000001E-3</v>
      </c>
      <c r="CO865" s="129" t="s">
        <v>179</v>
      </c>
      <c r="CP865" s="129">
        <v>8.9999999999999998E-4</v>
      </c>
      <c r="CQ865" s="129" t="s">
        <v>179</v>
      </c>
      <c r="CR865" s="129">
        <v>3.3999999999999998E-3</v>
      </c>
      <c r="CS865" s="129" t="s">
        <v>179</v>
      </c>
      <c r="CT865" s="129">
        <v>1.9E-3</v>
      </c>
      <c r="CU865" s="129" t="s">
        <v>179</v>
      </c>
      <c r="CV865" s="129">
        <v>6.9999999999999999E-4</v>
      </c>
      <c r="CW865" s="129" t="s">
        <v>18</v>
      </c>
      <c r="CX865" s="129"/>
      <c r="CY865" s="129" t="s">
        <v>179</v>
      </c>
      <c r="CZ865" s="129">
        <v>5.9999999999999995E-4</v>
      </c>
      <c r="DA865" s="129" t="s">
        <v>179</v>
      </c>
      <c r="DB865" s="129">
        <v>5.0000000000000001E-4</v>
      </c>
      <c r="DC865" s="129" t="s">
        <v>179</v>
      </c>
      <c r="DD865" s="129">
        <v>5.9999999999999995E-4</v>
      </c>
      <c r="DE865" s="129" t="s">
        <v>179</v>
      </c>
      <c r="DF865" s="129">
        <v>5.9999999999999995E-4</v>
      </c>
      <c r="DG865" s="129" t="s">
        <v>179</v>
      </c>
      <c r="DH865" s="129">
        <v>4.0000000000000002E-4</v>
      </c>
      <c r="DI865" s="129" t="s">
        <v>179</v>
      </c>
      <c r="DJ865" s="129">
        <v>2.9999999999999997E-4</v>
      </c>
      <c r="DK865" s="129" t="s">
        <v>2999</v>
      </c>
      <c r="DL865" s="129" t="s">
        <v>59</v>
      </c>
      <c r="DM865" s="129"/>
      <c r="DN865" s="129"/>
      <c r="DO865" s="130" t="s">
        <v>18</v>
      </c>
      <c r="DS865" s="129">
        <v>67</v>
      </c>
      <c r="DT865" s="129" t="s">
        <v>898</v>
      </c>
      <c r="DW865" t="s">
        <v>5647</v>
      </c>
    </row>
    <row r="866" spans="1:127">
      <c r="A866" s="127">
        <v>692</v>
      </c>
      <c r="B866" s="131">
        <v>44765.029861111114</v>
      </c>
      <c r="C866" s="129" t="s">
        <v>52</v>
      </c>
      <c r="D866" s="129">
        <v>0</v>
      </c>
      <c r="E866" s="129">
        <v>0</v>
      </c>
      <c r="F866" s="129">
        <v>0</v>
      </c>
      <c r="G866" s="129" t="s">
        <v>54</v>
      </c>
      <c r="H866" s="129" t="s">
        <v>55</v>
      </c>
      <c r="I866" s="129" t="s">
        <v>55</v>
      </c>
      <c r="J866" s="129" t="s">
        <v>55</v>
      </c>
      <c r="K866" s="129" t="s">
        <v>18</v>
      </c>
      <c r="L866" s="129">
        <v>90</v>
      </c>
      <c r="M866" s="129" t="s">
        <v>173</v>
      </c>
      <c r="N866" s="129">
        <v>0</v>
      </c>
      <c r="O866" s="129" t="s">
        <v>173</v>
      </c>
      <c r="P866" s="129">
        <v>0</v>
      </c>
      <c r="Q866" s="129" t="s">
        <v>173</v>
      </c>
      <c r="R866" s="129">
        <v>0</v>
      </c>
      <c r="S866" s="129">
        <v>2</v>
      </c>
      <c r="T866" s="129" t="s">
        <v>174</v>
      </c>
      <c r="U866" s="129">
        <v>4.9856999999999996</v>
      </c>
      <c r="V866" s="129">
        <v>0.68520000000000003</v>
      </c>
      <c r="W866" s="129" t="s">
        <v>3007</v>
      </c>
      <c r="X866" s="129">
        <v>0.33429999999999999</v>
      </c>
      <c r="Y866" s="129">
        <v>40.961500000000001</v>
      </c>
      <c r="Z866" s="129">
        <v>0.3674</v>
      </c>
      <c r="AA866" s="129" t="s">
        <v>662</v>
      </c>
      <c r="AB866" s="129">
        <v>1.55E-2</v>
      </c>
      <c r="AC866" s="129" t="s">
        <v>179</v>
      </c>
      <c r="AD866" s="129">
        <v>8.6E-3</v>
      </c>
      <c r="AE866" s="129" t="s">
        <v>179</v>
      </c>
      <c r="AF866" s="129">
        <v>1.6199999999999999E-2</v>
      </c>
      <c r="AG866" s="129">
        <v>0.1361</v>
      </c>
      <c r="AH866" s="129">
        <v>7.4000000000000003E-3</v>
      </c>
      <c r="AI866" s="129">
        <v>7.9881000000000002</v>
      </c>
      <c r="AJ866" s="129">
        <v>3.32E-2</v>
      </c>
      <c r="AK866" s="129">
        <v>0.68220000000000003</v>
      </c>
      <c r="AL866" s="129">
        <v>8.2000000000000007E-3</v>
      </c>
      <c r="AM866" s="129" t="s">
        <v>341</v>
      </c>
      <c r="AN866" s="129">
        <v>8.3999999999999995E-3</v>
      </c>
      <c r="AO866" s="129" t="s">
        <v>1108</v>
      </c>
      <c r="AP866" s="129">
        <v>4.4999999999999997E-3</v>
      </c>
      <c r="AQ866" s="129">
        <v>0.1152</v>
      </c>
      <c r="AR866" s="129">
        <v>5.1000000000000004E-3</v>
      </c>
      <c r="AS866" s="129" t="s">
        <v>3008</v>
      </c>
      <c r="AT866" s="129">
        <v>2.6200000000000001E-2</v>
      </c>
      <c r="AU866" s="129" t="s">
        <v>228</v>
      </c>
      <c r="AV866" s="129">
        <v>3.7000000000000002E-3</v>
      </c>
      <c r="AW866" s="129">
        <v>8.9999999999999993E-3</v>
      </c>
      <c r="AX866" s="129">
        <v>1E-3</v>
      </c>
      <c r="AY866" s="129" t="s">
        <v>229</v>
      </c>
      <c r="AZ866" s="129">
        <v>6.9999999999999999E-4</v>
      </c>
      <c r="BA866" s="129">
        <v>6.1999999999999998E-3</v>
      </c>
      <c r="BB866" s="129">
        <v>6.9999999999999999E-4</v>
      </c>
      <c r="BC866" s="129" t="s">
        <v>304</v>
      </c>
      <c r="BD866" s="129">
        <v>4.0000000000000002E-4</v>
      </c>
      <c r="BE866" s="129" t="s">
        <v>179</v>
      </c>
      <c r="BF866" s="129">
        <v>2.9999999999999997E-4</v>
      </c>
      <c r="BG866" s="129" t="s">
        <v>246</v>
      </c>
      <c r="BH866" s="129">
        <v>1E-4</v>
      </c>
      <c r="BI866" s="129" t="s">
        <v>318</v>
      </c>
      <c r="BJ866" s="129">
        <v>2.0000000000000001E-4</v>
      </c>
      <c r="BK866" s="129">
        <v>1.1299999999999999E-2</v>
      </c>
      <c r="BL866" s="129">
        <v>5.0000000000000001E-4</v>
      </c>
      <c r="BM866" s="129">
        <v>2.7000000000000001E-3</v>
      </c>
      <c r="BN866" s="129">
        <v>2.9999999999999997E-4</v>
      </c>
      <c r="BO866" s="129" t="s">
        <v>429</v>
      </c>
      <c r="BP866" s="129">
        <v>5.0000000000000001E-4</v>
      </c>
      <c r="BQ866" s="129" t="s">
        <v>179</v>
      </c>
      <c r="BR866" s="129">
        <v>2.9999999999999997E-4</v>
      </c>
      <c r="BS866" s="129" t="s">
        <v>179</v>
      </c>
      <c r="BT866" s="129">
        <v>4.0000000000000002E-4</v>
      </c>
      <c r="BU866" s="129" t="s">
        <v>179</v>
      </c>
      <c r="BV866" s="129">
        <v>6.9999999999999999E-4</v>
      </c>
      <c r="BW866" s="129" t="s">
        <v>18</v>
      </c>
      <c r="BX866" s="129"/>
      <c r="BY866" s="129" t="s">
        <v>18</v>
      </c>
      <c r="BZ866" s="129"/>
      <c r="CA866" s="129" t="s">
        <v>179</v>
      </c>
      <c r="CB866" s="129">
        <v>8.0000000000000004E-4</v>
      </c>
      <c r="CC866" s="129" t="s">
        <v>179</v>
      </c>
      <c r="CD866" s="129">
        <v>2E-3</v>
      </c>
      <c r="CE866" s="129" t="s">
        <v>179</v>
      </c>
      <c r="CF866" s="129">
        <v>2.3E-3</v>
      </c>
      <c r="CG866" s="129" t="s">
        <v>179</v>
      </c>
      <c r="CH866" s="129">
        <v>1E-4</v>
      </c>
      <c r="CI866" s="129" t="s">
        <v>179</v>
      </c>
      <c r="CJ866" s="129">
        <v>7.1000000000000004E-3</v>
      </c>
      <c r="CK866" s="129" t="s">
        <v>179</v>
      </c>
      <c r="CL866" s="129">
        <v>1.0999999999999999E-2</v>
      </c>
      <c r="CM866" s="129" t="s">
        <v>894</v>
      </c>
      <c r="CN866" s="129">
        <v>3.3E-3</v>
      </c>
      <c r="CO866" s="129" t="s">
        <v>179</v>
      </c>
      <c r="CP866" s="129">
        <v>8.0000000000000004E-4</v>
      </c>
      <c r="CQ866" s="129" t="s">
        <v>179</v>
      </c>
      <c r="CR866" s="129">
        <v>3.3999999999999998E-3</v>
      </c>
      <c r="CS866" s="129" t="s">
        <v>179</v>
      </c>
      <c r="CT866" s="129">
        <v>1.9E-3</v>
      </c>
      <c r="CU866" s="129" t="s">
        <v>18</v>
      </c>
      <c r="CV866" s="129"/>
      <c r="CW866" s="129" t="s">
        <v>18</v>
      </c>
      <c r="CX866" s="129"/>
      <c r="CY866" s="129" t="s">
        <v>179</v>
      </c>
      <c r="CZ866" s="129">
        <v>5.9999999999999995E-4</v>
      </c>
      <c r="DA866" s="129" t="s">
        <v>179</v>
      </c>
      <c r="DB866" s="129">
        <v>5.0000000000000001E-4</v>
      </c>
      <c r="DC866" s="129" t="s">
        <v>179</v>
      </c>
      <c r="DD866" s="129">
        <v>5.9999999999999995E-4</v>
      </c>
      <c r="DE866" s="129" t="s">
        <v>179</v>
      </c>
      <c r="DF866" s="129">
        <v>5.9999999999999995E-4</v>
      </c>
      <c r="DG866" s="129" t="s">
        <v>179</v>
      </c>
      <c r="DH866" s="129">
        <v>4.0000000000000002E-4</v>
      </c>
      <c r="DI866" s="129" t="s">
        <v>179</v>
      </c>
      <c r="DJ866" s="129">
        <v>2.9999999999999997E-4</v>
      </c>
      <c r="DK866" s="129" t="s">
        <v>2999</v>
      </c>
      <c r="DL866" s="129" t="s">
        <v>59</v>
      </c>
      <c r="DM866" s="129"/>
      <c r="DN866" s="129"/>
      <c r="DO866" s="130" t="s">
        <v>18</v>
      </c>
      <c r="DS866" s="129">
        <v>81</v>
      </c>
      <c r="DT866" s="129" t="s">
        <v>1613</v>
      </c>
      <c r="DW866" t="s">
        <v>5648</v>
      </c>
    </row>
    <row r="867" spans="1:127">
      <c r="A867" s="127">
        <v>693</v>
      </c>
      <c r="B867" s="131">
        <v>44765.031944444447</v>
      </c>
      <c r="C867" s="129" t="s">
        <v>52</v>
      </c>
      <c r="D867" s="129">
        <v>0</v>
      </c>
      <c r="E867" s="129">
        <v>0</v>
      </c>
      <c r="F867" s="129">
        <v>0</v>
      </c>
      <c r="G867" s="129" t="s">
        <v>54</v>
      </c>
      <c r="H867" s="129" t="s">
        <v>55</v>
      </c>
      <c r="I867" s="129" t="s">
        <v>55</v>
      </c>
      <c r="J867" s="129" t="s">
        <v>55</v>
      </c>
      <c r="K867" s="129" t="s">
        <v>18</v>
      </c>
      <c r="L867" s="129">
        <v>90</v>
      </c>
      <c r="M867" s="129" t="s">
        <v>173</v>
      </c>
      <c r="N867" s="129">
        <v>0</v>
      </c>
      <c r="O867" s="129" t="s">
        <v>173</v>
      </c>
      <c r="P867" s="129">
        <v>0</v>
      </c>
      <c r="Q867" s="129" t="s">
        <v>173</v>
      </c>
      <c r="R867" s="129">
        <v>0</v>
      </c>
      <c r="S867" s="129">
        <v>2</v>
      </c>
      <c r="T867" s="129" t="s">
        <v>174</v>
      </c>
      <c r="U867" s="129">
        <v>4.3464</v>
      </c>
      <c r="V867" s="129">
        <v>0.67420000000000002</v>
      </c>
      <c r="W867" s="129" t="s">
        <v>3009</v>
      </c>
      <c r="X867" s="129">
        <v>0.31769999999999998</v>
      </c>
      <c r="Y867" s="129">
        <v>40.0105</v>
      </c>
      <c r="Z867" s="129">
        <v>0.36049999999999999</v>
      </c>
      <c r="AA867" s="129" t="s">
        <v>1123</v>
      </c>
      <c r="AB867" s="129">
        <v>1.5100000000000001E-2</v>
      </c>
      <c r="AC867" s="129" t="s">
        <v>3010</v>
      </c>
      <c r="AD867" s="129">
        <v>1.03E-2</v>
      </c>
      <c r="AE867" s="129" t="s">
        <v>179</v>
      </c>
      <c r="AF867" s="129">
        <v>1.6400000000000001E-2</v>
      </c>
      <c r="AG867" s="129">
        <v>7.9899999999999999E-2</v>
      </c>
      <c r="AH867" s="129">
        <v>6.6E-3</v>
      </c>
      <c r="AI867" s="129">
        <v>7.5461999999999998</v>
      </c>
      <c r="AJ867" s="129">
        <v>3.2199999999999999E-2</v>
      </c>
      <c r="AK867" s="129">
        <v>0.67120000000000002</v>
      </c>
      <c r="AL867" s="129">
        <v>8.0999999999999996E-3</v>
      </c>
      <c r="AM867" s="129" t="s">
        <v>1328</v>
      </c>
      <c r="AN867" s="129">
        <v>8.2000000000000007E-3</v>
      </c>
      <c r="AO867" s="129" t="s">
        <v>476</v>
      </c>
      <c r="AP867" s="129">
        <v>4.4000000000000003E-3</v>
      </c>
      <c r="AQ867" s="129">
        <v>0.10580000000000001</v>
      </c>
      <c r="AR867" s="129">
        <v>4.8999999999999998E-3</v>
      </c>
      <c r="AS867" s="129" t="s">
        <v>3011</v>
      </c>
      <c r="AT867" s="129">
        <v>2.4899999999999999E-2</v>
      </c>
      <c r="AU867" s="129" t="s">
        <v>179</v>
      </c>
      <c r="AV867" s="129">
        <v>3.5000000000000001E-3</v>
      </c>
      <c r="AW867" s="129">
        <v>1.8499999999999999E-2</v>
      </c>
      <c r="AX867" s="129">
        <v>1.2999999999999999E-3</v>
      </c>
      <c r="AY867" s="129" t="s">
        <v>317</v>
      </c>
      <c r="AZ867" s="129">
        <v>6.9999999999999999E-4</v>
      </c>
      <c r="BA867" s="129">
        <v>6.1000000000000004E-3</v>
      </c>
      <c r="BB867" s="129">
        <v>6.9999999999999999E-4</v>
      </c>
      <c r="BC867" s="129" t="s">
        <v>245</v>
      </c>
      <c r="BD867" s="129">
        <v>5.0000000000000001E-4</v>
      </c>
      <c r="BE867" s="129" t="s">
        <v>179</v>
      </c>
      <c r="BF867" s="129">
        <v>2.9999999999999997E-4</v>
      </c>
      <c r="BG867" s="129" t="s">
        <v>179</v>
      </c>
      <c r="BH867" s="129">
        <v>1E-4</v>
      </c>
      <c r="BI867" s="129" t="s">
        <v>179</v>
      </c>
      <c r="BJ867" s="129">
        <v>2.0000000000000001E-4</v>
      </c>
      <c r="BK867" s="129">
        <v>1.0699999999999999E-2</v>
      </c>
      <c r="BL867" s="129">
        <v>5.0000000000000001E-4</v>
      </c>
      <c r="BM867" s="129">
        <v>2.7000000000000001E-3</v>
      </c>
      <c r="BN867" s="129">
        <v>2.9999999999999997E-4</v>
      </c>
      <c r="BO867" s="129" t="s">
        <v>363</v>
      </c>
      <c r="BP867" s="129">
        <v>5.9999999999999995E-4</v>
      </c>
      <c r="BQ867" s="129" t="s">
        <v>179</v>
      </c>
      <c r="BR867" s="129">
        <v>2.9999999999999997E-4</v>
      </c>
      <c r="BS867" s="129" t="s">
        <v>179</v>
      </c>
      <c r="BT867" s="129">
        <v>4.0000000000000002E-4</v>
      </c>
      <c r="BU867" s="129" t="s">
        <v>179</v>
      </c>
      <c r="BV867" s="129">
        <v>6.9999999999999999E-4</v>
      </c>
      <c r="BW867" s="129" t="s">
        <v>179</v>
      </c>
      <c r="BX867" s="129">
        <v>8.9999999999999998E-4</v>
      </c>
      <c r="BY867" s="129" t="s">
        <v>179</v>
      </c>
      <c r="BZ867" s="129">
        <v>1.1000000000000001E-3</v>
      </c>
      <c r="CA867" s="129" t="s">
        <v>179</v>
      </c>
      <c r="CB867" s="129">
        <v>8.0000000000000004E-4</v>
      </c>
      <c r="CC867" s="129" t="s">
        <v>179</v>
      </c>
      <c r="CD867" s="129">
        <v>2E-3</v>
      </c>
      <c r="CE867" s="129" t="s">
        <v>179</v>
      </c>
      <c r="CF867" s="129">
        <v>2.3E-3</v>
      </c>
      <c r="CG867" s="129" t="s">
        <v>179</v>
      </c>
      <c r="CH867" s="129">
        <v>1E-4</v>
      </c>
      <c r="CI867" s="129" t="s">
        <v>179</v>
      </c>
      <c r="CJ867" s="129">
        <v>7.3000000000000001E-3</v>
      </c>
      <c r="CK867" s="129" t="s">
        <v>179</v>
      </c>
      <c r="CL867" s="129">
        <v>1.09E-2</v>
      </c>
      <c r="CM867" s="129" t="s">
        <v>179</v>
      </c>
      <c r="CN867" s="129">
        <v>3.3999999999999998E-3</v>
      </c>
      <c r="CO867" s="129" t="s">
        <v>179</v>
      </c>
      <c r="CP867" s="129">
        <v>8.9999999999999998E-4</v>
      </c>
      <c r="CQ867" s="129" t="s">
        <v>179</v>
      </c>
      <c r="CR867" s="129">
        <v>3.3E-3</v>
      </c>
      <c r="CS867" s="129" t="s">
        <v>179</v>
      </c>
      <c r="CT867" s="129">
        <v>1.9E-3</v>
      </c>
      <c r="CU867" s="129" t="s">
        <v>18</v>
      </c>
      <c r="CV867" s="129"/>
      <c r="CW867" s="129" t="s">
        <v>18</v>
      </c>
      <c r="CX867" s="129"/>
      <c r="CY867" s="129" t="s">
        <v>179</v>
      </c>
      <c r="CZ867" s="129">
        <v>5.9999999999999995E-4</v>
      </c>
      <c r="DA867" s="129" t="s">
        <v>179</v>
      </c>
      <c r="DB867" s="129">
        <v>5.9999999999999995E-4</v>
      </c>
      <c r="DC867" s="129" t="s">
        <v>179</v>
      </c>
      <c r="DD867" s="129">
        <v>5.0000000000000001E-4</v>
      </c>
      <c r="DE867" s="129" t="s">
        <v>179</v>
      </c>
      <c r="DF867" s="129">
        <v>5.9999999999999995E-4</v>
      </c>
      <c r="DG867" s="129" t="s">
        <v>179</v>
      </c>
      <c r="DH867" s="129">
        <v>4.0000000000000002E-4</v>
      </c>
      <c r="DI867" s="129" t="s">
        <v>179</v>
      </c>
      <c r="DJ867" s="129">
        <v>4.0000000000000002E-4</v>
      </c>
      <c r="DK867" s="129" t="s">
        <v>2999</v>
      </c>
      <c r="DL867" s="129" t="s">
        <v>59</v>
      </c>
      <c r="DM867" s="129"/>
      <c r="DN867" s="129"/>
      <c r="DO867" s="130" t="s">
        <v>18</v>
      </c>
      <c r="DS867" s="129">
        <v>105</v>
      </c>
      <c r="DT867" s="129" t="s">
        <v>5993</v>
      </c>
      <c r="DW867" t="s">
        <v>5649</v>
      </c>
    </row>
    <row r="868" spans="1:127">
      <c r="A868" s="127">
        <v>694</v>
      </c>
      <c r="B868" s="131">
        <v>44765.034722222219</v>
      </c>
      <c r="C868" s="129" t="s">
        <v>52</v>
      </c>
      <c r="D868" s="129">
        <v>0</v>
      </c>
      <c r="E868" s="129">
        <v>0</v>
      </c>
      <c r="F868" s="129">
        <v>0</v>
      </c>
      <c r="G868" s="129" t="s">
        <v>54</v>
      </c>
      <c r="H868" s="129" t="s">
        <v>55</v>
      </c>
      <c r="I868" s="129" t="s">
        <v>55</v>
      </c>
      <c r="J868" s="129" t="s">
        <v>55</v>
      </c>
      <c r="K868" s="129" t="s">
        <v>18</v>
      </c>
      <c r="L868" s="129">
        <v>90</v>
      </c>
      <c r="M868" s="129" t="s">
        <v>173</v>
      </c>
      <c r="N868" s="129">
        <v>0</v>
      </c>
      <c r="O868" s="129" t="s">
        <v>173</v>
      </c>
      <c r="P868" s="129">
        <v>0</v>
      </c>
      <c r="Q868" s="129" t="s">
        <v>173</v>
      </c>
      <c r="R868" s="129">
        <v>0</v>
      </c>
      <c r="S868" s="129">
        <v>2</v>
      </c>
      <c r="T868" s="129" t="s">
        <v>174</v>
      </c>
      <c r="U868" s="129">
        <v>4.9965000000000002</v>
      </c>
      <c r="V868" s="129">
        <v>0.68769999999999998</v>
      </c>
      <c r="W868" s="129" t="s">
        <v>3012</v>
      </c>
      <c r="X868" s="129">
        <v>0.32550000000000001</v>
      </c>
      <c r="Y868" s="129">
        <v>40.887300000000003</v>
      </c>
      <c r="Z868" s="129">
        <v>0.36720000000000003</v>
      </c>
      <c r="AA868" s="129" t="s">
        <v>741</v>
      </c>
      <c r="AB868" s="129">
        <v>1.54E-2</v>
      </c>
      <c r="AC868" s="129" t="s">
        <v>179</v>
      </c>
      <c r="AD868" s="129">
        <v>9.9000000000000008E-3</v>
      </c>
      <c r="AE868" s="129" t="s">
        <v>179</v>
      </c>
      <c r="AF868" s="129">
        <v>1.7000000000000001E-2</v>
      </c>
      <c r="AG868" s="129">
        <v>0.15190000000000001</v>
      </c>
      <c r="AH868" s="129">
        <v>7.7999999999999996E-3</v>
      </c>
      <c r="AI868" s="129">
        <v>7.6412000000000004</v>
      </c>
      <c r="AJ868" s="129">
        <v>3.2500000000000001E-2</v>
      </c>
      <c r="AK868" s="129">
        <v>0.68500000000000005</v>
      </c>
      <c r="AL868" s="129">
        <v>8.3000000000000001E-3</v>
      </c>
      <c r="AM868" s="129" t="s">
        <v>1224</v>
      </c>
      <c r="AN868" s="129">
        <v>8.3000000000000001E-3</v>
      </c>
      <c r="AO868" s="129" t="s">
        <v>662</v>
      </c>
      <c r="AP868" s="129">
        <v>4.4999999999999997E-3</v>
      </c>
      <c r="AQ868" s="129">
        <v>0.112</v>
      </c>
      <c r="AR868" s="129">
        <v>5.0000000000000001E-3</v>
      </c>
      <c r="AS868" s="129" t="s">
        <v>3013</v>
      </c>
      <c r="AT868" s="129">
        <v>2.6499999999999999E-2</v>
      </c>
      <c r="AU868" s="129" t="s">
        <v>344</v>
      </c>
      <c r="AV868" s="129">
        <v>3.7000000000000002E-3</v>
      </c>
      <c r="AW868" s="129">
        <v>9.7000000000000003E-3</v>
      </c>
      <c r="AX868" s="129">
        <v>1.1000000000000001E-3</v>
      </c>
      <c r="AY868" s="129" t="s">
        <v>209</v>
      </c>
      <c r="AZ868" s="129">
        <v>8.0000000000000004E-4</v>
      </c>
      <c r="BA868" s="129">
        <v>5.8999999999999999E-3</v>
      </c>
      <c r="BB868" s="129">
        <v>6.9999999999999999E-4</v>
      </c>
      <c r="BC868" s="129" t="s">
        <v>267</v>
      </c>
      <c r="BD868" s="129">
        <v>5.0000000000000001E-4</v>
      </c>
      <c r="BE868" s="129" t="s">
        <v>179</v>
      </c>
      <c r="BF868" s="129">
        <v>2.9999999999999997E-4</v>
      </c>
      <c r="BG868" s="129" t="s">
        <v>179</v>
      </c>
      <c r="BH868" s="129">
        <v>1E-4</v>
      </c>
      <c r="BI868" s="129" t="s">
        <v>318</v>
      </c>
      <c r="BJ868" s="129">
        <v>2.0000000000000001E-4</v>
      </c>
      <c r="BK868" s="129">
        <v>1.04E-2</v>
      </c>
      <c r="BL868" s="129">
        <v>5.0000000000000001E-4</v>
      </c>
      <c r="BM868" s="129">
        <v>2.8E-3</v>
      </c>
      <c r="BN868" s="129">
        <v>2.9999999999999997E-4</v>
      </c>
      <c r="BO868" s="129" t="s">
        <v>349</v>
      </c>
      <c r="BP868" s="129">
        <v>5.0000000000000001E-4</v>
      </c>
      <c r="BQ868" s="129" t="s">
        <v>179</v>
      </c>
      <c r="BR868" s="129">
        <v>2.9999999999999997E-4</v>
      </c>
      <c r="BS868" s="129" t="s">
        <v>179</v>
      </c>
      <c r="BT868" s="129">
        <v>4.0000000000000002E-4</v>
      </c>
      <c r="BU868" s="129" t="s">
        <v>179</v>
      </c>
      <c r="BV868" s="129">
        <v>6.9999999999999999E-4</v>
      </c>
      <c r="BW868" s="129" t="s">
        <v>245</v>
      </c>
      <c r="BX868" s="129">
        <v>8.9999999999999998E-4</v>
      </c>
      <c r="BY868" s="129" t="s">
        <v>179</v>
      </c>
      <c r="BZ868" s="129">
        <v>1.1000000000000001E-3</v>
      </c>
      <c r="CA868" s="129" t="s">
        <v>179</v>
      </c>
      <c r="CB868" s="129">
        <v>8.0000000000000004E-4</v>
      </c>
      <c r="CC868" s="129" t="s">
        <v>1046</v>
      </c>
      <c r="CD868" s="129">
        <v>2E-3</v>
      </c>
      <c r="CE868" s="129" t="s">
        <v>179</v>
      </c>
      <c r="CF868" s="129">
        <v>2.3E-3</v>
      </c>
      <c r="CG868" s="129" t="s">
        <v>216</v>
      </c>
      <c r="CH868" s="129">
        <v>1E-4</v>
      </c>
      <c r="CI868" s="129" t="s">
        <v>287</v>
      </c>
      <c r="CJ868" s="129">
        <v>7.1000000000000004E-3</v>
      </c>
      <c r="CK868" s="129" t="s">
        <v>179</v>
      </c>
      <c r="CL868" s="129">
        <v>1.09E-2</v>
      </c>
      <c r="CM868" s="129" t="s">
        <v>179</v>
      </c>
      <c r="CN868" s="129">
        <v>3.0999999999999999E-3</v>
      </c>
      <c r="CO868" s="129" t="s">
        <v>179</v>
      </c>
      <c r="CP868" s="129">
        <v>8.9999999999999998E-4</v>
      </c>
      <c r="CQ868" s="129" t="s">
        <v>179</v>
      </c>
      <c r="CR868" s="129">
        <v>3.2000000000000002E-3</v>
      </c>
      <c r="CS868" s="129" t="s">
        <v>179</v>
      </c>
      <c r="CT868" s="129">
        <v>1.9E-3</v>
      </c>
      <c r="CU868" s="129" t="s">
        <v>179</v>
      </c>
      <c r="CV868" s="129">
        <v>8.0000000000000004E-4</v>
      </c>
      <c r="CW868" s="129" t="s">
        <v>18</v>
      </c>
      <c r="CX868" s="129"/>
      <c r="CY868" s="129" t="s">
        <v>179</v>
      </c>
      <c r="CZ868" s="129">
        <v>5.9999999999999995E-4</v>
      </c>
      <c r="DA868" s="129" t="s">
        <v>179</v>
      </c>
      <c r="DB868" s="129">
        <v>5.9999999999999995E-4</v>
      </c>
      <c r="DC868" s="129" t="s">
        <v>179</v>
      </c>
      <c r="DD868" s="129">
        <v>5.0000000000000001E-4</v>
      </c>
      <c r="DE868" s="129" t="s">
        <v>179</v>
      </c>
      <c r="DF868" s="129">
        <v>5.0000000000000001E-4</v>
      </c>
      <c r="DG868" s="129" t="s">
        <v>179</v>
      </c>
      <c r="DH868" s="129">
        <v>4.0000000000000002E-4</v>
      </c>
      <c r="DI868" s="129" t="s">
        <v>179</v>
      </c>
      <c r="DJ868" s="129">
        <v>4.0000000000000002E-4</v>
      </c>
      <c r="DK868" s="129" t="s">
        <v>2999</v>
      </c>
      <c r="DL868" s="129" t="s">
        <v>59</v>
      </c>
      <c r="DM868" s="129"/>
      <c r="DN868" s="129"/>
      <c r="DO868" s="130" t="s">
        <v>18</v>
      </c>
      <c r="DS868" s="129">
        <v>119</v>
      </c>
      <c r="DT868" s="129" t="s">
        <v>5986</v>
      </c>
      <c r="DW868" t="s">
        <v>5650</v>
      </c>
    </row>
    <row r="869" spans="1:127">
      <c r="A869" s="127">
        <v>700</v>
      </c>
      <c r="B869" s="131">
        <v>44765.070833333331</v>
      </c>
      <c r="C869" s="129" t="s">
        <v>52</v>
      </c>
      <c r="D869" s="129">
        <v>0</v>
      </c>
      <c r="E869" s="129">
        <v>0</v>
      </c>
      <c r="F869" s="129">
        <v>0</v>
      </c>
      <c r="G869" s="129" t="s">
        <v>54</v>
      </c>
      <c r="H869" s="129" t="s">
        <v>55</v>
      </c>
      <c r="I869" s="129" t="s">
        <v>55</v>
      </c>
      <c r="J869" s="129" t="s">
        <v>55</v>
      </c>
      <c r="K869" s="129" t="s">
        <v>18</v>
      </c>
      <c r="L869" s="129">
        <v>90</v>
      </c>
      <c r="M869" s="129" t="s">
        <v>173</v>
      </c>
      <c r="N869" s="129">
        <v>0</v>
      </c>
      <c r="O869" s="129" t="s">
        <v>173</v>
      </c>
      <c r="P869" s="129">
        <v>0</v>
      </c>
      <c r="Q869" s="129" t="s">
        <v>173</v>
      </c>
      <c r="R869" s="129">
        <v>0</v>
      </c>
      <c r="S869" s="129">
        <v>2</v>
      </c>
      <c r="T869" s="129" t="s">
        <v>174</v>
      </c>
      <c r="U869" s="129">
        <v>3.3431000000000002</v>
      </c>
      <c r="V869" s="129">
        <v>0.65039999999999998</v>
      </c>
      <c r="W869" s="129" t="s">
        <v>3032</v>
      </c>
      <c r="X869" s="129">
        <v>0.32750000000000001</v>
      </c>
      <c r="Y869" s="129">
        <v>36.915599999999998</v>
      </c>
      <c r="Z869" s="129">
        <v>0.3468</v>
      </c>
      <c r="AA869" s="129" t="s">
        <v>2141</v>
      </c>
      <c r="AB869" s="129">
        <v>1.5900000000000001E-2</v>
      </c>
      <c r="AC869" s="129" t="s">
        <v>179</v>
      </c>
      <c r="AD869" s="129">
        <v>8.8000000000000005E-3</v>
      </c>
      <c r="AE869" s="129" t="s">
        <v>179</v>
      </c>
      <c r="AF869" s="129">
        <v>1.7600000000000001E-2</v>
      </c>
      <c r="AG869" s="129">
        <v>0.122</v>
      </c>
      <c r="AH869" s="129">
        <v>7.3000000000000001E-3</v>
      </c>
      <c r="AI869" s="129">
        <v>8.1959</v>
      </c>
      <c r="AJ869" s="129">
        <v>3.3799999999999997E-2</v>
      </c>
      <c r="AK869" s="129">
        <v>0.69850000000000001</v>
      </c>
      <c r="AL869" s="129">
        <v>8.3999999999999995E-3</v>
      </c>
      <c r="AM869" s="129" t="s">
        <v>556</v>
      </c>
      <c r="AN869" s="129">
        <v>8.6999999999999994E-3</v>
      </c>
      <c r="AO869" s="129" t="s">
        <v>662</v>
      </c>
      <c r="AP869" s="129">
        <v>4.4999999999999997E-3</v>
      </c>
      <c r="AQ869" s="129">
        <v>0.18140000000000001</v>
      </c>
      <c r="AR869" s="129">
        <v>6.3E-3</v>
      </c>
      <c r="AS869" s="129" t="s">
        <v>3033</v>
      </c>
      <c r="AT869" s="129">
        <v>2.7E-2</v>
      </c>
      <c r="AU869" s="129" t="s">
        <v>614</v>
      </c>
      <c r="AV869" s="129">
        <v>3.8E-3</v>
      </c>
      <c r="AW869" s="129">
        <v>1.0999999999999999E-2</v>
      </c>
      <c r="AX869" s="129">
        <v>1.1000000000000001E-3</v>
      </c>
      <c r="AY869" s="129" t="s">
        <v>209</v>
      </c>
      <c r="AZ869" s="129">
        <v>8.0000000000000004E-4</v>
      </c>
      <c r="BA869" s="129">
        <v>6.6E-3</v>
      </c>
      <c r="BB869" s="129">
        <v>6.9999999999999999E-4</v>
      </c>
      <c r="BC869" s="129" t="s">
        <v>212</v>
      </c>
      <c r="BD869" s="129">
        <v>5.0000000000000001E-4</v>
      </c>
      <c r="BE869" s="129" t="s">
        <v>179</v>
      </c>
      <c r="BF869" s="129">
        <v>2.9999999999999997E-4</v>
      </c>
      <c r="BG869" s="129" t="s">
        <v>179</v>
      </c>
      <c r="BH869" s="129">
        <v>1E-4</v>
      </c>
      <c r="BI869" s="129" t="s">
        <v>246</v>
      </c>
      <c r="BJ869" s="129">
        <v>2.0000000000000001E-4</v>
      </c>
      <c r="BK869" s="129">
        <v>1.18E-2</v>
      </c>
      <c r="BL869" s="129">
        <v>5.0000000000000001E-4</v>
      </c>
      <c r="BM869" s="129">
        <v>2.8E-3</v>
      </c>
      <c r="BN869" s="129">
        <v>2.9999999999999997E-4</v>
      </c>
      <c r="BO869" s="129" t="s">
        <v>490</v>
      </c>
      <c r="BP869" s="129">
        <v>5.9999999999999995E-4</v>
      </c>
      <c r="BQ869" s="129" t="s">
        <v>179</v>
      </c>
      <c r="BR869" s="129">
        <v>2.9999999999999997E-4</v>
      </c>
      <c r="BS869" s="129" t="s">
        <v>179</v>
      </c>
      <c r="BT869" s="129">
        <v>4.0000000000000002E-4</v>
      </c>
      <c r="BU869" s="129" t="s">
        <v>179</v>
      </c>
      <c r="BV869" s="129">
        <v>6.9999999999999999E-4</v>
      </c>
      <c r="BW869" s="129" t="s">
        <v>179</v>
      </c>
      <c r="BX869" s="129">
        <v>8.9999999999999998E-4</v>
      </c>
      <c r="BY869" s="129" t="s">
        <v>18</v>
      </c>
      <c r="BZ869" s="129"/>
      <c r="CA869" s="129" t="s">
        <v>211</v>
      </c>
      <c r="CB869" s="129">
        <v>8.0000000000000004E-4</v>
      </c>
      <c r="CC869" s="129" t="s">
        <v>179</v>
      </c>
      <c r="CD869" s="129">
        <v>2.0999999999999999E-3</v>
      </c>
      <c r="CE869" s="129" t="s">
        <v>179</v>
      </c>
      <c r="CF869" s="129">
        <v>2.3E-3</v>
      </c>
      <c r="CG869" s="129" t="s">
        <v>179</v>
      </c>
      <c r="CH869" s="129">
        <v>1E-4</v>
      </c>
      <c r="CI869" s="129" t="s">
        <v>179</v>
      </c>
      <c r="CJ869" s="129">
        <v>7.1999999999999998E-3</v>
      </c>
      <c r="CK869" s="129" t="s">
        <v>179</v>
      </c>
      <c r="CL869" s="129">
        <v>1.1299999999999999E-2</v>
      </c>
      <c r="CM869" s="129" t="s">
        <v>179</v>
      </c>
      <c r="CN869" s="129">
        <v>5.4000000000000003E-3</v>
      </c>
      <c r="CO869" s="129" t="s">
        <v>179</v>
      </c>
      <c r="CP869" s="129">
        <v>8.9999999999999998E-4</v>
      </c>
      <c r="CQ869" s="129" t="s">
        <v>179</v>
      </c>
      <c r="CR869" s="129">
        <v>3.3999999999999998E-3</v>
      </c>
      <c r="CS869" s="129" t="s">
        <v>179</v>
      </c>
      <c r="CT869" s="129">
        <v>1.9E-3</v>
      </c>
      <c r="CU869" s="129" t="s">
        <v>18</v>
      </c>
      <c r="CV869" s="129"/>
      <c r="CW869" s="129" t="s">
        <v>18</v>
      </c>
      <c r="CX869" s="129"/>
      <c r="CY869" s="129" t="s">
        <v>179</v>
      </c>
      <c r="CZ869" s="129">
        <v>5.9999999999999995E-4</v>
      </c>
      <c r="DA869" s="129" t="s">
        <v>179</v>
      </c>
      <c r="DB869" s="129">
        <v>5.9999999999999995E-4</v>
      </c>
      <c r="DC869" s="129" t="s">
        <v>179</v>
      </c>
      <c r="DD869" s="129">
        <v>5.0000000000000001E-4</v>
      </c>
      <c r="DE869" s="129" t="s">
        <v>179</v>
      </c>
      <c r="DF869" s="129">
        <v>5.9999999999999995E-4</v>
      </c>
      <c r="DG869" s="129" t="s">
        <v>179</v>
      </c>
      <c r="DH869" s="129">
        <v>4.0000000000000002E-4</v>
      </c>
      <c r="DI869" s="129" t="s">
        <v>179</v>
      </c>
      <c r="DJ869" s="129">
        <v>4.0000000000000002E-4</v>
      </c>
      <c r="DK869" s="129" t="s">
        <v>3034</v>
      </c>
      <c r="DL869" s="129" t="s">
        <v>59</v>
      </c>
      <c r="DM869" s="129"/>
      <c r="DN869" s="129"/>
      <c r="DO869" s="130" t="s">
        <v>18</v>
      </c>
      <c r="DS869" s="129">
        <v>7</v>
      </c>
      <c r="DT869" s="129" t="s">
        <v>1596</v>
      </c>
      <c r="DW869" t="s">
        <v>5651</v>
      </c>
    </row>
    <row r="870" spans="1:127">
      <c r="A870" s="127">
        <v>701</v>
      </c>
      <c r="B870" s="131">
        <v>44765.072916666664</v>
      </c>
      <c r="C870" s="129" t="s">
        <v>52</v>
      </c>
      <c r="D870" s="129">
        <v>0</v>
      </c>
      <c r="E870" s="129">
        <v>0</v>
      </c>
      <c r="F870" s="129">
        <v>0</v>
      </c>
      <c r="G870" s="129" t="s">
        <v>54</v>
      </c>
      <c r="H870" s="129" t="s">
        <v>55</v>
      </c>
      <c r="I870" s="129" t="s">
        <v>55</v>
      </c>
      <c r="J870" s="129" t="s">
        <v>55</v>
      </c>
      <c r="K870" s="129" t="s">
        <v>18</v>
      </c>
      <c r="L870" s="129">
        <v>90</v>
      </c>
      <c r="M870" s="129" t="s">
        <v>173</v>
      </c>
      <c r="N870" s="129">
        <v>0</v>
      </c>
      <c r="O870" s="129" t="s">
        <v>173</v>
      </c>
      <c r="P870" s="129">
        <v>0</v>
      </c>
      <c r="Q870" s="129" t="s">
        <v>173</v>
      </c>
      <c r="R870" s="129">
        <v>0</v>
      </c>
      <c r="S870" s="129">
        <v>2</v>
      </c>
      <c r="T870" s="129" t="s">
        <v>174</v>
      </c>
      <c r="U870" s="129">
        <v>5.3042999999999996</v>
      </c>
      <c r="V870" s="129">
        <v>0.69950000000000001</v>
      </c>
      <c r="W870" s="129" t="s">
        <v>3035</v>
      </c>
      <c r="X870" s="129">
        <v>0.33500000000000002</v>
      </c>
      <c r="Y870" s="129">
        <v>41.7179</v>
      </c>
      <c r="Z870" s="129">
        <v>0.37240000000000001</v>
      </c>
      <c r="AA870" s="129" t="s">
        <v>369</v>
      </c>
      <c r="AB870" s="129">
        <v>1.54E-2</v>
      </c>
      <c r="AC870" s="129" t="s">
        <v>179</v>
      </c>
      <c r="AD870" s="129">
        <v>9.1000000000000004E-3</v>
      </c>
      <c r="AE870" s="129" t="s">
        <v>179</v>
      </c>
      <c r="AF870" s="129">
        <v>1.6799999999999999E-2</v>
      </c>
      <c r="AG870" s="129">
        <v>0.14910000000000001</v>
      </c>
      <c r="AH870" s="129">
        <v>7.7000000000000002E-3</v>
      </c>
      <c r="AI870" s="129">
        <v>7.8700999999999999</v>
      </c>
      <c r="AJ870" s="129">
        <v>3.3099999999999997E-2</v>
      </c>
      <c r="AK870" s="129">
        <v>0.71450000000000002</v>
      </c>
      <c r="AL870" s="129">
        <v>8.3999999999999995E-3</v>
      </c>
      <c r="AM870" s="129" t="s">
        <v>279</v>
      </c>
      <c r="AN870" s="129">
        <v>8.3000000000000001E-3</v>
      </c>
      <c r="AO870" s="129" t="s">
        <v>1717</v>
      </c>
      <c r="AP870" s="129">
        <v>4.4000000000000003E-3</v>
      </c>
      <c r="AQ870" s="129">
        <v>0.1195</v>
      </c>
      <c r="AR870" s="129">
        <v>5.1000000000000004E-3</v>
      </c>
      <c r="AS870" s="129" t="s">
        <v>3036</v>
      </c>
      <c r="AT870" s="129">
        <v>2.7199999999999998E-2</v>
      </c>
      <c r="AU870" s="129" t="s">
        <v>179</v>
      </c>
      <c r="AV870" s="129">
        <v>3.8E-3</v>
      </c>
      <c r="AW870" s="129">
        <v>1.0699999999999999E-2</v>
      </c>
      <c r="AX870" s="129">
        <v>1.1000000000000001E-3</v>
      </c>
      <c r="AY870" s="129" t="s">
        <v>317</v>
      </c>
      <c r="AZ870" s="129">
        <v>8.0000000000000004E-4</v>
      </c>
      <c r="BA870" s="129">
        <v>6.1999999999999998E-3</v>
      </c>
      <c r="BB870" s="129">
        <v>6.9999999999999999E-4</v>
      </c>
      <c r="BC870" s="129" t="s">
        <v>267</v>
      </c>
      <c r="BD870" s="129">
        <v>5.0000000000000001E-4</v>
      </c>
      <c r="BE870" s="129" t="s">
        <v>179</v>
      </c>
      <c r="BF870" s="129">
        <v>2.9999999999999997E-4</v>
      </c>
      <c r="BG870" s="129" t="s">
        <v>179</v>
      </c>
      <c r="BH870" s="129">
        <v>1E-4</v>
      </c>
      <c r="BI870" s="129" t="s">
        <v>246</v>
      </c>
      <c r="BJ870" s="129">
        <v>2.0000000000000001E-4</v>
      </c>
      <c r="BK870" s="129">
        <v>1.0200000000000001E-2</v>
      </c>
      <c r="BL870" s="129">
        <v>5.0000000000000001E-4</v>
      </c>
      <c r="BM870" s="129">
        <v>2.5999999999999999E-3</v>
      </c>
      <c r="BN870" s="129">
        <v>2.9999999999999997E-4</v>
      </c>
      <c r="BO870" s="129" t="s">
        <v>429</v>
      </c>
      <c r="BP870" s="129">
        <v>5.0000000000000001E-4</v>
      </c>
      <c r="BQ870" s="129" t="s">
        <v>179</v>
      </c>
      <c r="BR870" s="129">
        <v>2.9999999999999997E-4</v>
      </c>
      <c r="BS870" s="129" t="s">
        <v>179</v>
      </c>
      <c r="BT870" s="129">
        <v>2.9999999999999997E-4</v>
      </c>
      <c r="BU870" s="129" t="s">
        <v>179</v>
      </c>
      <c r="BV870" s="129">
        <v>6.9999999999999999E-4</v>
      </c>
      <c r="BW870" s="129" t="s">
        <v>18</v>
      </c>
      <c r="BX870" s="129"/>
      <c r="BY870" s="129" t="s">
        <v>18</v>
      </c>
      <c r="BZ870" s="129"/>
      <c r="CA870" s="129" t="s">
        <v>179</v>
      </c>
      <c r="CB870" s="129">
        <v>8.0000000000000004E-4</v>
      </c>
      <c r="CC870" s="129" t="s">
        <v>179</v>
      </c>
      <c r="CD870" s="129">
        <v>2E-3</v>
      </c>
      <c r="CE870" s="129" t="s">
        <v>179</v>
      </c>
      <c r="CF870" s="129">
        <v>2.3E-3</v>
      </c>
      <c r="CG870" s="129" t="s">
        <v>216</v>
      </c>
      <c r="CH870" s="129">
        <v>1E-4</v>
      </c>
      <c r="CI870" s="129" t="s">
        <v>179</v>
      </c>
      <c r="CJ870" s="129">
        <v>6.8999999999999999E-3</v>
      </c>
      <c r="CK870" s="129" t="s">
        <v>179</v>
      </c>
      <c r="CL870" s="129">
        <v>1.0999999999999999E-2</v>
      </c>
      <c r="CM870" s="129" t="s">
        <v>179</v>
      </c>
      <c r="CN870" s="129">
        <v>2.8E-3</v>
      </c>
      <c r="CO870" s="129" t="s">
        <v>179</v>
      </c>
      <c r="CP870" s="129">
        <v>8.0000000000000004E-4</v>
      </c>
      <c r="CQ870" s="129" t="s">
        <v>179</v>
      </c>
      <c r="CR870" s="129">
        <v>3.3E-3</v>
      </c>
      <c r="CS870" s="129" t="s">
        <v>179</v>
      </c>
      <c r="CT870" s="129">
        <v>1.8E-3</v>
      </c>
      <c r="CU870" s="129" t="s">
        <v>18</v>
      </c>
      <c r="CV870" s="129"/>
      <c r="CW870" s="129" t="s">
        <v>18</v>
      </c>
      <c r="CX870" s="129"/>
      <c r="CY870" s="129" t="s">
        <v>179</v>
      </c>
      <c r="CZ870" s="129">
        <v>5.9999999999999995E-4</v>
      </c>
      <c r="DA870" s="129" t="s">
        <v>179</v>
      </c>
      <c r="DB870" s="129">
        <v>5.9999999999999995E-4</v>
      </c>
      <c r="DC870" s="129" t="s">
        <v>179</v>
      </c>
      <c r="DD870" s="129">
        <v>5.9999999999999995E-4</v>
      </c>
      <c r="DE870" s="129" t="s">
        <v>179</v>
      </c>
      <c r="DF870" s="129">
        <v>5.9999999999999995E-4</v>
      </c>
      <c r="DG870" s="129" t="s">
        <v>179</v>
      </c>
      <c r="DH870" s="129">
        <v>4.0000000000000002E-4</v>
      </c>
      <c r="DI870" s="129" t="s">
        <v>179</v>
      </c>
      <c r="DJ870" s="129">
        <v>2.9999999999999997E-4</v>
      </c>
      <c r="DK870" s="129" t="s">
        <v>3034</v>
      </c>
      <c r="DL870" s="129" t="s">
        <v>59</v>
      </c>
      <c r="DM870" s="129"/>
      <c r="DN870" s="129"/>
      <c r="DO870" s="130" t="s">
        <v>18</v>
      </c>
      <c r="DS870" s="129">
        <v>23</v>
      </c>
      <c r="DT870" s="129" t="s">
        <v>6014</v>
      </c>
      <c r="DW870" t="s">
        <v>5652</v>
      </c>
    </row>
    <row r="871" spans="1:127">
      <c r="A871" s="127">
        <v>702</v>
      </c>
      <c r="B871" s="131">
        <v>44765.07916666667</v>
      </c>
      <c r="C871" s="129" t="s">
        <v>52</v>
      </c>
      <c r="D871" s="129">
        <v>0</v>
      </c>
      <c r="E871" s="129">
        <v>0</v>
      </c>
      <c r="F871" s="129">
        <v>0</v>
      </c>
      <c r="G871" s="129" t="s">
        <v>54</v>
      </c>
      <c r="H871" s="129" t="s">
        <v>55</v>
      </c>
      <c r="I871" s="129" t="s">
        <v>55</v>
      </c>
      <c r="J871" s="129" t="s">
        <v>55</v>
      </c>
      <c r="K871" s="129" t="s">
        <v>18</v>
      </c>
      <c r="L871" s="129">
        <v>90</v>
      </c>
      <c r="M871" s="129" t="s">
        <v>173</v>
      </c>
      <c r="N871" s="129">
        <v>0</v>
      </c>
      <c r="O871" s="129" t="s">
        <v>173</v>
      </c>
      <c r="P871" s="129">
        <v>0</v>
      </c>
      <c r="Q871" s="129" t="s">
        <v>173</v>
      </c>
      <c r="R871" s="129">
        <v>0</v>
      </c>
      <c r="S871" s="129">
        <v>2</v>
      </c>
      <c r="T871" s="129" t="s">
        <v>174</v>
      </c>
      <c r="U871" s="129">
        <v>5.0254000000000003</v>
      </c>
      <c r="V871" s="129">
        <v>0.70320000000000005</v>
      </c>
      <c r="W871" s="129" t="s">
        <v>3037</v>
      </c>
      <c r="X871" s="129">
        <v>0.3236</v>
      </c>
      <c r="Y871" s="129">
        <v>41.0792</v>
      </c>
      <c r="Z871" s="129">
        <v>0.36870000000000003</v>
      </c>
      <c r="AA871" s="129" t="s">
        <v>678</v>
      </c>
      <c r="AB871" s="129">
        <v>1.55E-2</v>
      </c>
      <c r="AC871" s="129" t="s">
        <v>435</v>
      </c>
      <c r="AD871" s="129">
        <v>0.01</v>
      </c>
      <c r="AE871" s="129" t="s">
        <v>179</v>
      </c>
      <c r="AF871" s="129">
        <v>1.7000000000000001E-2</v>
      </c>
      <c r="AG871" s="129">
        <v>7.7399999999999997E-2</v>
      </c>
      <c r="AH871" s="129">
        <v>6.7999999999999996E-3</v>
      </c>
      <c r="AI871" s="129">
        <v>7.7866</v>
      </c>
      <c r="AJ871" s="129">
        <v>3.2899999999999999E-2</v>
      </c>
      <c r="AK871" s="129">
        <v>0.71419999999999995</v>
      </c>
      <c r="AL871" s="129">
        <v>8.3999999999999995E-3</v>
      </c>
      <c r="AM871" s="129" t="s">
        <v>1567</v>
      </c>
      <c r="AN871" s="129">
        <v>8.2000000000000007E-3</v>
      </c>
      <c r="AO871" s="129" t="s">
        <v>1108</v>
      </c>
      <c r="AP871" s="129">
        <v>4.4999999999999997E-3</v>
      </c>
      <c r="AQ871" s="129">
        <v>0.1212</v>
      </c>
      <c r="AR871" s="129">
        <v>5.1999999999999998E-3</v>
      </c>
      <c r="AS871" s="129" t="s">
        <v>3038</v>
      </c>
      <c r="AT871" s="129">
        <v>2.7199999999999998E-2</v>
      </c>
      <c r="AU871" s="129" t="s">
        <v>248</v>
      </c>
      <c r="AV871" s="129">
        <v>3.8E-3</v>
      </c>
      <c r="AW871" s="129">
        <v>8.9999999999999993E-3</v>
      </c>
      <c r="AX871" s="129">
        <v>1E-3</v>
      </c>
      <c r="AY871" s="129" t="s">
        <v>195</v>
      </c>
      <c r="AZ871" s="129">
        <v>8.0000000000000004E-4</v>
      </c>
      <c r="BA871" s="129">
        <v>6.3E-3</v>
      </c>
      <c r="BB871" s="129">
        <v>6.9999999999999999E-4</v>
      </c>
      <c r="BC871" s="129" t="s">
        <v>285</v>
      </c>
      <c r="BD871" s="129">
        <v>5.0000000000000001E-4</v>
      </c>
      <c r="BE871" s="129" t="s">
        <v>179</v>
      </c>
      <c r="BF871" s="129">
        <v>2.9999999999999997E-4</v>
      </c>
      <c r="BG871" s="129" t="s">
        <v>179</v>
      </c>
      <c r="BH871" s="129">
        <v>1E-4</v>
      </c>
      <c r="BI871" s="129" t="s">
        <v>179</v>
      </c>
      <c r="BJ871" s="129">
        <v>2.0000000000000001E-4</v>
      </c>
      <c r="BK871" s="129">
        <v>1.03E-2</v>
      </c>
      <c r="BL871" s="129">
        <v>5.0000000000000001E-4</v>
      </c>
      <c r="BM871" s="129">
        <v>2.7000000000000001E-3</v>
      </c>
      <c r="BN871" s="129">
        <v>2.9999999999999997E-4</v>
      </c>
      <c r="BO871" s="129" t="s">
        <v>429</v>
      </c>
      <c r="BP871" s="129">
        <v>5.0000000000000001E-4</v>
      </c>
      <c r="BQ871" s="129" t="s">
        <v>179</v>
      </c>
      <c r="BR871" s="129">
        <v>2.9999999999999997E-4</v>
      </c>
      <c r="BS871" s="129" t="s">
        <v>179</v>
      </c>
      <c r="BT871" s="129">
        <v>4.0000000000000002E-4</v>
      </c>
      <c r="BU871" s="129" t="s">
        <v>179</v>
      </c>
      <c r="BV871" s="129">
        <v>6.9999999999999999E-4</v>
      </c>
      <c r="BW871" s="129" t="s">
        <v>179</v>
      </c>
      <c r="BX871" s="129">
        <v>8.0000000000000004E-4</v>
      </c>
      <c r="BY871" s="129" t="s">
        <v>179</v>
      </c>
      <c r="BZ871" s="129">
        <v>1.1000000000000001E-3</v>
      </c>
      <c r="CA871" s="129" t="s">
        <v>179</v>
      </c>
      <c r="CB871" s="129">
        <v>8.0000000000000004E-4</v>
      </c>
      <c r="CC871" s="129" t="s">
        <v>179</v>
      </c>
      <c r="CD871" s="129">
        <v>2E-3</v>
      </c>
      <c r="CE871" s="129" t="s">
        <v>179</v>
      </c>
      <c r="CF871" s="129">
        <v>2.3E-3</v>
      </c>
      <c r="CG871" s="129" t="s">
        <v>216</v>
      </c>
      <c r="CH871" s="129">
        <v>1E-4</v>
      </c>
      <c r="CI871" s="129" t="s">
        <v>179</v>
      </c>
      <c r="CJ871" s="129">
        <v>7.1000000000000004E-3</v>
      </c>
      <c r="CK871" s="129" t="s">
        <v>179</v>
      </c>
      <c r="CL871" s="129">
        <v>1.0999999999999999E-2</v>
      </c>
      <c r="CM871" s="129" t="s">
        <v>179</v>
      </c>
      <c r="CN871" s="129">
        <v>2.8999999999999998E-3</v>
      </c>
      <c r="CO871" s="129" t="s">
        <v>179</v>
      </c>
      <c r="CP871" s="129">
        <v>8.0000000000000004E-4</v>
      </c>
      <c r="CQ871" s="129" t="s">
        <v>179</v>
      </c>
      <c r="CR871" s="129">
        <v>3.2000000000000002E-3</v>
      </c>
      <c r="CS871" s="129" t="s">
        <v>179</v>
      </c>
      <c r="CT871" s="129">
        <v>1.9E-3</v>
      </c>
      <c r="CU871" s="129" t="s">
        <v>18</v>
      </c>
      <c r="CV871" s="129"/>
      <c r="CW871" s="129" t="s">
        <v>179</v>
      </c>
      <c r="CX871" s="129">
        <v>5.9999999999999995E-4</v>
      </c>
      <c r="CY871" s="129" t="s">
        <v>179</v>
      </c>
      <c r="CZ871" s="129">
        <v>5.0000000000000001E-4</v>
      </c>
      <c r="DA871" s="129" t="s">
        <v>179</v>
      </c>
      <c r="DB871" s="129">
        <v>5.9999999999999995E-4</v>
      </c>
      <c r="DC871" s="129" t="s">
        <v>179</v>
      </c>
      <c r="DD871" s="129">
        <v>5.9999999999999995E-4</v>
      </c>
      <c r="DE871" s="129" t="s">
        <v>179</v>
      </c>
      <c r="DF871" s="129">
        <v>5.9999999999999995E-4</v>
      </c>
      <c r="DG871" s="129" t="s">
        <v>179</v>
      </c>
      <c r="DH871" s="129">
        <v>4.0000000000000002E-4</v>
      </c>
      <c r="DI871" s="129" t="s">
        <v>179</v>
      </c>
      <c r="DJ871" s="129">
        <v>2.9999999999999997E-4</v>
      </c>
      <c r="DK871" s="129" t="s">
        <v>3034</v>
      </c>
      <c r="DL871" s="129" t="s">
        <v>59</v>
      </c>
      <c r="DM871" s="129"/>
      <c r="DN871" s="129"/>
      <c r="DO871" s="130" t="s">
        <v>18</v>
      </c>
      <c r="DS871" s="129">
        <v>39</v>
      </c>
      <c r="DT871" s="129" t="s">
        <v>919</v>
      </c>
      <c r="DW871" t="s">
        <v>5653</v>
      </c>
    </row>
    <row r="872" spans="1:127">
      <c r="A872" s="127">
        <v>703</v>
      </c>
      <c r="B872" s="131">
        <v>44765.080555555556</v>
      </c>
      <c r="C872" s="129" t="s">
        <v>52</v>
      </c>
      <c r="D872" s="129">
        <v>0</v>
      </c>
      <c r="E872" s="129">
        <v>0</v>
      </c>
      <c r="F872" s="129">
        <v>0</v>
      </c>
      <c r="G872" s="129" t="s">
        <v>54</v>
      </c>
      <c r="H872" s="129" t="s">
        <v>55</v>
      </c>
      <c r="I872" s="129" t="s">
        <v>55</v>
      </c>
      <c r="J872" s="129" t="s">
        <v>55</v>
      </c>
      <c r="K872" s="129" t="s">
        <v>18</v>
      </c>
      <c r="L872" s="129">
        <v>90</v>
      </c>
      <c r="M872" s="129" t="s">
        <v>173</v>
      </c>
      <c r="N872" s="129">
        <v>0</v>
      </c>
      <c r="O872" s="129" t="s">
        <v>173</v>
      </c>
      <c r="P872" s="129">
        <v>0</v>
      </c>
      <c r="Q872" s="129" t="s">
        <v>173</v>
      </c>
      <c r="R872" s="129">
        <v>0</v>
      </c>
      <c r="S872" s="129">
        <v>2</v>
      </c>
      <c r="T872" s="129" t="s">
        <v>174</v>
      </c>
      <c r="U872" s="129">
        <v>4.4919000000000002</v>
      </c>
      <c r="V872" s="129">
        <v>0.66920000000000002</v>
      </c>
      <c r="W872" s="129" t="s">
        <v>3039</v>
      </c>
      <c r="X872" s="129">
        <v>0.3226</v>
      </c>
      <c r="Y872" s="129">
        <v>39.349200000000003</v>
      </c>
      <c r="Z872" s="129">
        <v>0.3589</v>
      </c>
      <c r="AA872" s="129" t="s">
        <v>179</v>
      </c>
      <c r="AB872" s="129">
        <v>1.49E-2</v>
      </c>
      <c r="AC872" s="129" t="s">
        <v>179</v>
      </c>
      <c r="AD872" s="129">
        <v>8.8999999999999999E-3</v>
      </c>
      <c r="AE872" s="129" t="s">
        <v>179</v>
      </c>
      <c r="AF872" s="129">
        <v>1.7100000000000001E-2</v>
      </c>
      <c r="AG872" s="129">
        <v>0.1283</v>
      </c>
      <c r="AH872" s="129">
        <v>7.4000000000000003E-3</v>
      </c>
      <c r="AI872" s="129">
        <v>7.4241999999999999</v>
      </c>
      <c r="AJ872" s="129">
        <v>3.2000000000000001E-2</v>
      </c>
      <c r="AK872" s="129">
        <v>0.64539999999999997</v>
      </c>
      <c r="AL872" s="129">
        <v>8.0000000000000002E-3</v>
      </c>
      <c r="AM872" s="129" t="s">
        <v>568</v>
      </c>
      <c r="AN872" s="129">
        <v>8.0000000000000002E-3</v>
      </c>
      <c r="AO872" s="129" t="s">
        <v>823</v>
      </c>
      <c r="AP872" s="129">
        <v>4.3E-3</v>
      </c>
      <c r="AQ872" s="129">
        <v>0.108</v>
      </c>
      <c r="AR872" s="129">
        <v>4.8999999999999998E-3</v>
      </c>
      <c r="AS872" s="129" t="s">
        <v>3040</v>
      </c>
      <c r="AT872" s="129">
        <v>2.5999999999999999E-2</v>
      </c>
      <c r="AU872" s="129" t="s">
        <v>1118</v>
      </c>
      <c r="AV872" s="129">
        <v>3.7000000000000002E-3</v>
      </c>
      <c r="AW872" s="129">
        <v>1.01E-2</v>
      </c>
      <c r="AX872" s="129">
        <v>1.1000000000000001E-3</v>
      </c>
      <c r="AY872" s="129" t="s">
        <v>208</v>
      </c>
      <c r="AZ872" s="129">
        <v>8.0000000000000004E-4</v>
      </c>
      <c r="BA872" s="129">
        <v>5.8999999999999999E-3</v>
      </c>
      <c r="BB872" s="129">
        <v>6.9999999999999999E-4</v>
      </c>
      <c r="BC872" s="129" t="s">
        <v>304</v>
      </c>
      <c r="BD872" s="129">
        <v>5.0000000000000001E-4</v>
      </c>
      <c r="BE872" s="129" t="s">
        <v>179</v>
      </c>
      <c r="BF872" s="129">
        <v>2.9999999999999997E-4</v>
      </c>
      <c r="BG872" s="129" t="s">
        <v>179</v>
      </c>
      <c r="BH872" s="129">
        <v>1E-4</v>
      </c>
      <c r="BI872" s="129" t="s">
        <v>318</v>
      </c>
      <c r="BJ872" s="129">
        <v>2.0000000000000001E-4</v>
      </c>
      <c r="BK872" s="129">
        <v>1.0500000000000001E-2</v>
      </c>
      <c r="BL872" s="129">
        <v>5.0000000000000001E-4</v>
      </c>
      <c r="BM872" s="129">
        <v>2.5999999999999999E-3</v>
      </c>
      <c r="BN872" s="129">
        <v>2.9999999999999997E-4</v>
      </c>
      <c r="BO872" s="129" t="s">
        <v>287</v>
      </c>
      <c r="BP872" s="129">
        <v>5.0000000000000001E-4</v>
      </c>
      <c r="BQ872" s="129" t="s">
        <v>179</v>
      </c>
      <c r="BR872" s="129">
        <v>2.9999999999999997E-4</v>
      </c>
      <c r="BS872" s="129" t="s">
        <v>179</v>
      </c>
      <c r="BT872" s="129">
        <v>4.0000000000000002E-4</v>
      </c>
      <c r="BU872" s="129" t="s">
        <v>179</v>
      </c>
      <c r="BV872" s="129">
        <v>5.9999999999999995E-4</v>
      </c>
      <c r="BW872" s="129" t="s">
        <v>18</v>
      </c>
      <c r="BX872" s="129"/>
      <c r="BY872" s="129" t="s">
        <v>179</v>
      </c>
      <c r="BZ872" s="129">
        <v>1.1000000000000001E-3</v>
      </c>
      <c r="CA872" s="129" t="s">
        <v>179</v>
      </c>
      <c r="CB872" s="129">
        <v>8.0000000000000004E-4</v>
      </c>
      <c r="CC872" s="129" t="s">
        <v>179</v>
      </c>
      <c r="CD872" s="129">
        <v>2E-3</v>
      </c>
      <c r="CE872" s="129" t="s">
        <v>179</v>
      </c>
      <c r="CF872" s="129">
        <v>2.2000000000000001E-3</v>
      </c>
      <c r="CG872" s="129" t="s">
        <v>179</v>
      </c>
      <c r="CH872" s="129">
        <v>1E-4</v>
      </c>
      <c r="CI872" s="129" t="s">
        <v>179</v>
      </c>
      <c r="CJ872" s="129">
        <v>7.3000000000000001E-3</v>
      </c>
      <c r="CK872" s="129" t="s">
        <v>179</v>
      </c>
      <c r="CL872" s="129">
        <v>1.0999999999999999E-2</v>
      </c>
      <c r="CM872" s="129" t="s">
        <v>179</v>
      </c>
      <c r="CN872" s="129">
        <v>4.0000000000000001E-3</v>
      </c>
      <c r="CO872" s="129" t="s">
        <v>179</v>
      </c>
      <c r="CP872" s="129">
        <v>8.0000000000000004E-4</v>
      </c>
      <c r="CQ872" s="129" t="s">
        <v>179</v>
      </c>
      <c r="CR872" s="129">
        <v>3.3E-3</v>
      </c>
      <c r="CS872" s="129" t="s">
        <v>179</v>
      </c>
      <c r="CT872" s="129">
        <v>1.9E-3</v>
      </c>
      <c r="CU872" s="129" t="s">
        <v>18</v>
      </c>
      <c r="CV872" s="129"/>
      <c r="CW872" s="129" t="s">
        <v>18</v>
      </c>
      <c r="CX872" s="129"/>
      <c r="CY872" s="129" t="s">
        <v>179</v>
      </c>
      <c r="CZ872" s="129">
        <v>5.9999999999999995E-4</v>
      </c>
      <c r="DA872" s="129" t="s">
        <v>179</v>
      </c>
      <c r="DB872" s="129">
        <v>5.9999999999999995E-4</v>
      </c>
      <c r="DC872" s="129" t="s">
        <v>179</v>
      </c>
      <c r="DD872" s="129">
        <v>5.9999999999999995E-4</v>
      </c>
      <c r="DE872" s="129" t="s">
        <v>179</v>
      </c>
      <c r="DF872" s="129">
        <v>5.9999999999999995E-4</v>
      </c>
      <c r="DG872" s="129" t="s">
        <v>179</v>
      </c>
      <c r="DH872" s="129">
        <v>4.0000000000000002E-4</v>
      </c>
      <c r="DI872" s="129" t="s">
        <v>179</v>
      </c>
      <c r="DJ872" s="129">
        <v>4.0000000000000002E-4</v>
      </c>
      <c r="DK872" s="129" t="s">
        <v>3034</v>
      </c>
      <c r="DL872" s="129" t="s">
        <v>59</v>
      </c>
      <c r="DM872" s="129"/>
      <c r="DN872" s="129"/>
      <c r="DO872" s="130" t="s">
        <v>18</v>
      </c>
      <c r="DS872" s="129">
        <v>63</v>
      </c>
      <c r="DT872" s="129" t="s">
        <v>5992</v>
      </c>
      <c r="DW872" t="s">
        <v>5654</v>
      </c>
    </row>
    <row r="873" spans="1:127">
      <c r="A873" s="127">
        <v>704</v>
      </c>
      <c r="B873" s="131">
        <v>44765.082638888889</v>
      </c>
      <c r="C873" s="129" t="s">
        <v>52</v>
      </c>
      <c r="D873" s="129">
        <v>0</v>
      </c>
      <c r="E873" s="129">
        <v>0</v>
      </c>
      <c r="F873" s="129">
        <v>0</v>
      </c>
      <c r="G873" s="129" t="s">
        <v>54</v>
      </c>
      <c r="H873" s="129" t="s">
        <v>55</v>
      </c>
      <c r="I873" s="129" t="s">
        <v>55</v>
      </c>
      <c r="J873" s="129" t="s">
        <v>55</v>
      </c>
      <c r="K873" s="129" t="s">
        <v>18</v>
      </c>
      <c r="L873" s="129">
        <v>90</v>
      </c>
      <c r="M873" s="129" t="s">
        <v>173</v>
      </c>
      <c r="N873" s="129">
        <v>0</v>
      </c>
      <c r="O873" s="129" t="s">
        <v>173</v>
      </c>
      <c r="P873" s="129">
        <v>0</v>
      </c>
      <c r="Q873" s="129" t="s">
        <v>173</v>
      </c>
      <c r="R873" s="129">
        <v>0</v>
      </c>
      <c r="S873" s="129">
        <v>2</v>
      </c>
      <c r="T873" s="129" t="s">
        <v>174</v>
      </c>
      <c r="U873" s="129">
        <v>4.8160999999999996</v>
      </c>
      <c r="V873" s="129">
        <v>0.71250000000000002</v>
      </c>
      <c r="W873" s="129" t="s">
        <v>3041</v>
      </c>
      <c r="X873" s="129">
        <v>0.33129999999999998</v>
      </c>
      <c r="Y873" s="129">
        <v>41.944499999999998</v>
      </c>
      <c r="Z873" s="129">
        <v>0.37380000000000002</v>
      </c>
      <c r="AA873" s="129" t="s">
        <v>662</v>
      </c>
      <c r="AB873" s="129">
        <v>1.6E-2</v>
      </c>
      <c r="AC873" s="129" t="s">
        <v>179</v>
      </c>
      <c r="AD873" s="129">
        <v>1.0200000000000001E-2</v>
      </c>
      <c r="AE873" s="129" t="s">
        <v>179</v>
      </c>
      <c r="AF873" s="129">
        <v>1.72E-2</v>
      </c>
      <c r="AG873" s="129">
        <v>0.09</v>
      </c>
      <c r="AH873" s="129">
        <v>7.1000000000000004E-3</v>
      </c>
      <c r="AI873" s="129">
        <v>7.8989000000000003</v>
      </c>
      <c r="AJ873" s="129">
        <v>3.32E-2</v>
      </c>
      <c r="AK873" s="129">
        <v>0.72399999999999998</v>
      </c>
      <c r="AL873" s="129">
        <v>8.5000000000000006E-3</v>
      </c>
      <c r="AM873" s="129" t="s">
        <v>1367</v>
      </c>
      <c r="AN873" s="129">
        <v>8.3999999999999995E-3</v>
      </c>
      <c r="AO873" s="129" t="s">
        <v>809</v>
      </c>
      <c r="AP873" s="129">
        <v>4.5999999999999999E-3</v>
      </c>
      <c r="AQ873" s="129">
        <v>0.12520000000000001</v>
      </c>
      <c r="AR873" s="129">
        <v>5.3E-3</v>
      </c>
      <c r="AS873" s="129" t="s">
        <v>3042</v>
      </c>
      <c r="AT873" s="129">
        <v>2.7400000000000001E-2</v>
      </c>
      <c r="AU873" s="129" t="s">
        <v>548</v>
      </c>
      <c r="AV873" s="129">
        <v>3.8E-3</v>
      </c>
      <c r="AW873" s="129">
        <v>9.4000000000000004E-3</v>
      </c>
      <c r="AX873" s="129">
        <v>1.1000000000000001E-3</v>
      </c>
      <c r="AY873" s="129" t="s">
        <v>390</v>
      </c>
      <c r="AZ873" s="129">
        <v>8.0000000000000004E-4</v>
      </c>
      <c r="BA873" s="129">
        <v>6.1000000000000004E-3</v>
      </c>
      <c r="BB873" s="129">
        <v>6.9999999999999999E-4</v>
      </c>
      <c r="BC873" s="129" t="s">
        <v>304</v>
      </c>
      <c r="BD873" s="129">
        <v>5.0000000000000001E-4</v>
      </c>
      <c r="BE873" s="129" t="s">
        <v>179</v>
      </c>
      <c r="BF873" s="129">
        <v>2.9999999999999997E-4</v>
      </c>
      <c r="BG873" s="129" t="s">
        <v>179</v>
      </c>
      <c r="BH873" s="129">
        <v>1E-4</v>
      </c>
      <c r="BI873" s="129" t="s">
        <v>179</v>
      </c>
      <c r="BJ873" s="129">
        <v>2.0000000000000001E-4</v>
      </c>
      <c r="BK873" s="129">
        <v>1.03E-2</v>
      </c>
      <c r="BL873" s="129">
        <v>5.0000000000000001E-4</v>
      </c>
      <c r="BM873" s="129">
        <v>2.7000000000000001E-3</v>
      </c>
      <c r="BN873" s="129">
        <v>2.9999999999999997E-4</v>
      </c>
      <c r="BO873" s="129" t="s">
        <v>431</v>
      </c>
      <c r="BP873" s="129">
        <v>5.0000000000000001E-4</v>
      </c>
      <c r="BQ873" s="129" t="s">
        <v>179</v>
      </c>
      <c r="BR873" s="129">
        <v>2.9999999999999997E-4</v>
      </c>
      <c r="BS873" s="129" t="s">
        <v>179</v>
      </c>
      <c r="BT873" s="129">
        <v>2.9999999999999997E-4</v>
      </c>
      <c r="BU873" s="129" t="s">
        <v>179</v>
      </c>
      <c r="BV873" s="129">
        <v>6.9999999999999999E-4</v>
      </c>
      <c r="BW873" s="129" t="s">
        <v>267</v>
      </c>
      <c r="BX873" s="129">
        <v>8.0000000000000004E-4</v>
      </c>
      <c r="BY873" s="129" t="s">
        <v>18</v>
      </c>
      <c r="BZ873" s="129"/>
      <c r="CA873" s="129" t="s">
        <v>179</v>
      </c>
      <c r="CB873" s="129">
        <v>8.0000000000000004E-4</v>
      </c>
      <c r="CC873" s="129" t="s">
        <v>1287</v>
      </c>
      <c r="CD873" s="129">
        <v>2.0999999999999999E-3</v>
      </c>
      <c r="CE873" s="129" t="s">
        <v>179</v>
      </c>
      <c r="CF873" s="129">
        <v>2.3E-3</v>
      </c>
      <c r="CG873" s="129" t="s">
        <v>216</v>
      </c>
      <c r="CH873" s="129">
        <v>1E-4</v>
      </c>
      <c r="CI873" s="129" t="s">
        <v>179</v>
      </c>
      <c r="CJ873" s="129">
        <v>7.1000000000000004E-3</v>
      </c>
      <c r="CK873" s="129" t="s">
        <v>179</v>
      </c>
      <c r="CL873" s="129">
        <v>1.12E-2</v>
      </c>
      <c r="CM873" s="129" t="s">
        <v>179</v>
      </c>
      <c r="CN873" s="129">
        <v>2.5999999999999999E-3</v>
      </c>
      <c r="CO873" s="129" t="s">
        <v>179</v>
      </c>
      <c r="CP873" s="129">
        <v>8.9999999999999998E-4</v>
      </c>
      <c r="CQ873" s="129" t="s">
        <v>179</v>
      </c>
      <c r="CR873" s="129">
        <v>3.3E-3</v>
      </c>
      <c r="CS873" s="129" t="s">
        <v>179</v>
      </c>
      <c r="CT873" s="129">
        <v>1.9E-3</v>
      </c>
      <c r="CU873" s="129" t="s">
        <v>179</v>
      </c>
      <c r="CV873" s="129">
        <v>8.0000000000000004E-4</v>
      </c>
      <c r="CW873" s="129" t="s">
        <v>18</v>
      </c>
      <c r="CX873" s="129"/>
      <c r="CY873" s="129" t="s">
        <v>179</v>
      </c>
      <c r="CZ873" s="129">
        <v>5.9999999999999995E-4</v>
      </c>
      <c r="DA873" s="129" t="s">
        <v>179</v>
      </c>
      <c r="DB873" s="129">
        <v>5.9999999999999995E-4</v>
      </c>
      <c r="DC873" s="129" t="s">
        <v>179</v>
      </c>
      <c r="DD873" s="129">
        <v>5.9999999999999995E-4</v>
      </c>
      <c r="DE873" s="129" t="s">
        <v>179</v>
      </c>
      <c r="DF873" s="129">
        <v>5.9999999999999995E-4</v>
      </c>
      <c r="DG873" s="129" t="s">
        <v>179</v>
      </c>
      <c r="DH873" s="129">
        <v>4.0000000000000002E-4</v>
      </c>
      <c r="DI873" s="129" t="s">
        <v>179</v>
      </c>
      <c r="DJ873" s="129">
        <v>2.9999999999999997E-4</v>
      </c>
      <c r="DK873" s="129" t="s">
        <v>3034</v>
      </c>
      <c r="DL873" s="129" t="s">
        <v>59</v>
      </c>
      <c r="DM873" s="129"/>
      <c r="DN873" s="129"/>
      <c r="DO873" s="130" t="s">
        <v>18</v>
      </c>
      <c r="DS873" s="129"/>
      <c r="DT873" s="129" t="s">
        <v>5992</v>
      </c>
      <c r="DW873" t="s">
        <v>5655</v>
      </c>
    </row>
    <row r="874" spans="1:127">
      <c r="A874" s="127">
        <v>705</v>
      </c>
      <c r="B874" s="131">
        <v>44765.084722222222</v>
      </c>
      <c r="C874" s="129" t="s">
        <v>52</v>
      </c>
      <c r="D874" s="129">
        <v>0</v>
      </c>
      <c r="E874" s="129">
        <v>0</v>
      </c>
      <c r="F874" s="129">
        <v>0</v>
      </c>
      <c r="G874" s="129" t="s">
        <v>54</v>
      </c>
      <c r="H874" s="129" t="s">
        <v>55</v>
      </c>
      <c r="I874" s="129" t="s">
        <v>55</v>
      </c>
      <c r="J874" s="129" t="s">
        <v>55</v>
      </c>
      <c r="K874" s="129" t="s">
        <v>18</v>
      </c>
      <c r="L874" s="129">
        <v>90</v>
      </c>
      <c r="M874" s="129" t="s">
        <v>173</v>
      </c>
      <c r="N874" s="129">
        <v>0</v>
      </c>
      <c r="O874" s="129" t="s">
        <v>173</v>
      </c>
      <c r="P874" s="129">
        <v>0</v>
      </c>
      <c r="Q874" s="129" t="s">
        <v>173</v>
      </c>
      <c r="R874" s="129">
        <v>0</v>
      </c>
      <c r="S874" s="129">
        <v>2</v>
      </c>
      <c r="T874" s="129" t="s">
        <v>174</v>
      </c>
      <c r="U874" s="129">
        <v>2.8414999999999999</v>
      </c>
      <c r="V874" s="129">
        <v>0.64580000000000004</v>
      </c>
      <c r="W874" s="129" t="s">
        <v>3043</v>
      </c>
      <c r="X874" s="129">
        <v>0.34410000000000002</v>
      </c>
      <c r="Y874" s="129">
        <v>40.9086</v>
      </c>
      <c r="Z874" s="129">
        <v>0.36899999999999999</v>
      </c>
      <c r="AA874" s="129" t="s">
        <v>3044</v>
      </c>
      <c r="AB874" s="129">
        <v>1.61E-2</v>
      </c>
      <c r="AC874" s="129" t="s">
        <v>179</v>
      </c>
      <c r="AD874" s="129">
        <v>9.1000000000000004E-3</v>
      </c>
      <c r="AE874" s="129" t="s">
        <v>179</v>
      </c>
      <c r="AF874" s="129">
        <v>1.7899999999999999E-2</v>
      </c>
      <c r="AG874" s="129">
        <v>0.1176</v>
      </c>
      <c r="AH874" s="129">
        <v>7.3000000000000001E-3</v>
      </c>
      <c r="AI874" s="129">
        <v>8.8032000000000004</v>
      </c>
      <c r="AJ874" s="129">
        <v>3.5299999999999998E-2</v>
      </c>
      <c r="AK874" s="129">
        <v>0.76959999999999995</v>
      </c>
      <c r="AL874" s="129">
        <v>8.8000000000000005E-3</v>
      </c>
      <c r="AM874" s="129" t="s">
        <v>1108</v>
      </c>
      <c r="AN874" s="129">
        <v>9.1000000000000004E-3</v>
      </c>
      <c r="AO874" s="129" t="s">
        <v>846</v>
      </c>
      <c r="AP874" s="129">
        <v>4.7000000000000002E-3</v>
      </c>
      <c r="AQ874" s="129">
        <v>9.5500000000000002E-2</v>
      </c>
      <c r="AR874" s="129">
        <v>4.7000000000000002E-3</v>
      </c>
      <c r="AS874" s="129" t="s">
        <v>3045</v>
      </c>
      <c r="AT874" s="129">
        <v>2.8299999999999999E-2</v>
      </c>
      <c r="AU874" s="129" t="s">
        <v>330</v>
      </c>
      <c r="AV874" s="129">
        <v>3.8999999999999998E-3</v>
      </c>
      <c r="AW874" s="129">
        <v>9.1999999999999998E-3</v>
      </c>
      <c r="AX874" s="129">
        <v>1.1000000000000001E-3</v>
      </c>
      <c r="AY874" s="129" t="s">
        <v>270</v>
      </c>
      <c r="AZ874" s="129">
        <v>8.0000000000000004E-4</v>
      </c>
      <c r="BA874" s="129">
        <v>6.7000000000000002E-3</v>
      </c>
      <c r="BB874" s="129">
        <v>6.9999999999999999E-4</v>
      </c>
      <c r="BC874" s="129" t="s">
        <v>267</v>
      </c>
      <c r="BD874" s="129">
        <v>5.0000000000000001E-4</v>
      </c>
      <c r="BE874" s="129" t="s">
        <v>212</v>
      </c>
      <c r="BF874" s="129">
        <v>2.9999999999999997E-4</v>
      </c>
      <c r="BG874" s="129" t="s">
        <v>179</v>
      </c>
      <c r="BH874" s="129">
        <v>1E-4</v>
      </c>
      <c r="BI874" s="129" t="s">
        <v>318</v>
      </c>
      <c r="BJ874" s="129">
        <v>2.0000000000000001E-4</v>
      </c>
      <c r="BK874" s="129">
        <v>1.11E-2</v>
      </c>
      <c r="BL874" s="129">
        <v>5.0000000000000001E-4</v>
      </c>
      <c r="BM874" s="129">
        <v>2.8E-3</v>
      </c>
      <c r="BN874" s="129">
        <v>2.9999999999999997E-4</v>
      </c>
      <c r="BO874" s="129" t="s">
        <v>287</v>
      </c>
      <c r="BP874" s="129">
        <v>5.0000000000000001E-4</v>
      </c>
      <c r="BQ874" s="129" t="s">
        <v>179</v>
      </c>
      <c r="BR874" s="129">
        <v>2.9999999999999997E-4</v>
      </c>
      <c r="BS874" s="129" t="s">
        <v>179</v>
      </c>
      <c r="BT874" s="129">
        <v>2.9999999999999997E-4</v>
      </c>
      <c r="BU874" s="129" t="s">
        <v>179</v>
      </c>
      <c r="BV874" s="129">
        <v>6.9999999999999999E-4</v>
      </c>
      <c r="BW874" s="129" t="s">
        <v>179</v>
      </c>
      <c r="BX874" s="129">
        <v>8.0000000000000004E-4</v>
      </c>
      <c r="BY874" s="129" t="s">
        <v>18</v>
      </c>
      <c r="BZ874" s="129"/>
      <c r="CA874" s="129" t="s">
        <v>179</v>
      </c>
      <c r="CB874" s="129">
        <v>8.0000000000000004E-4</v>
      </c>
      <c r="CC874" s="129" t="s">
        <v>179</v>
      </c>
      <c r="CD874" s="129">
        <v>2E-3</v>
      </c>
      <c r="CE874" s="129" t="s">
        <v>179</v>
      </c>
      <c r="CF874" s="129">
        <v>2.3E-3</v>
      </c>
      <c r="CG874" s="129" t="s">
        <v>216</v>
      </c>
      <c r="CH874" s="129">
        <v>1E-4</v>
      </c>
      <c r="CI874" s="129" t="s">
        <v>179</v>
      </c>
      <c r="CJ874" s="129">
        <v>6.4999999999999997E-3</v>
      </c>
      <c r="CK874" s="129" t="s">
        <v>179</v>
      </c>
      <c r="CL874" s="129">
        <v>1.0999999999999999E-2</v>
      </c>
      <c r="CM874" s="129" t="s">
        <v>179</v>
      </c>
      <c r="CN874" s="129">
        <v>3.5000000000000001E-3</v>
      </c>
      <c r="CO874" s="129" t="s">
        <v>179</v>
      </c>
      <c r="CP874" s="129">
        <v>8.0000000000000004E-4</v>
      </c>
      <c r="CQ874" s="129" t="s">
        <v>179</v>
      </c>
      <c r="CR874" s="129">
        <v>3.3999999999999998E-3</v>
      </c>
      <c r="CS874" s="129" t="s">
        <v>179</v>
      </c>
      <c r="CT874" s="129">
        <v>1.8E-3</v>
      </c>
      <c r="CU874" s="129" t="s">
        <v>179</v>
      </c>
      <c r="CV874" s="129">
        <v>8.0000000000000004E-4</v>
      </c>
      <c r="CW874" s="129" t="s">
        <v>18</v>
      </c>
      <c r="CX874" s="129"/>
      <c r="CY874" s="129" t="s">
        <v>179</v>
      </c>
      <c r="CZ874" s="129">
        <v>5.9999999999999995E-4</v>
      </c>
      <c r="DA874" s="129" t="s">
        <v>179</v>
      </c>
      <c r="DB874" s="129">
        <v>5.0000000000000001E-4</v>
      </c>
      <c r="DC874" s="129" t="s">
        <v>179</v>
      </c>
      <c r="DD874" s="129">
        <v>5.9999999999999995E-4</v>
      </c>
      <c r="DE874" s="129" t="s">
        <v>179</v>
      </c>
      <c r="DF874" s="129">
        <v>5.9999999999999995E-4</v>
      </c>
      <c r="DG874" s="129" t="s">
        <v>179</v>
      </c>
      <c r="DH874" s="129">
        <v>4.0000000000000002E-4</v>
      </c>
      <c r="DI874" s="129" t="s">
        <v>179</v>
      </c>
      <c r="DJ874" s="129">
        <v>2.9999999999999997E-4</v>
      </c>
      <c r="DK874" s="129" t="s">
        <v>3034</v>
      </c>
      <c r="DL874" s="129" t="s">
        <v>59</v>
      </c>
      <c r="DM874" s="129"/>
      <c r="DN874" s="129"/>
      <c r="DO874" s="130" t="s">
        <v>18</v>
      </c>
      <c r="DS874" s="129">
        <v>120</v>
      </c>
      <c r="DT874" s="129" t="s">
        <v>2502</v>
      </c>
      <c r="DW874" t="s">
        <v>5656</v>
      </c>
    </row>
    <row r="875" spans="1:127">
      <c r="A875" s="127">
        <v>706</v>
      </c>
      <c r="B875" s="131">
        <v>44765.111805555556</v>
      </c>
      <c r="C875" s="129" t="s">
        <v>52</v>
      </c>
      <c r="D875" s="129">
        <v>0</v>
      </c>
      <c r="E875" s="129">
        <v>0</v>
      </c>
      <c r="F875" s="129">
        <v>0</v>
      </c>
      <c r="G875" s="129" t="s">
        <v>54</v>
      </c>
      <c r="H875" s="129" t="s">
        <v>55</v>
      </c>
      <c r="I875" s="129" t="s">
        <v>55</v>
      </c>
      <c r="J875" s="129" t="s">
        <v>55</v>
      </c>
      <c r="K875" s="129" t="s">
        <v>18</v>
      </c>
      <c r="L875" s="129">
        <v>90</v>
      </c>
      <c r="M875" s="129" t="s">
        <v>173</v>
      </c>
      <c r="N875" s="129">
        <v>0</v>
      </c>
      <c r="O875" s="129" t="s">
        <v>173</v>
      </c>
      <c r="P875" s="129">
        <v>0</v>
      </c>
      <c r="Q875" s="129" t="s">
        <v>173</v>
      </c>
      <c r="R875" s="129">
        <v>0</v>
      </c>
      <c r="S875" s="129">
        <v>2</v>
      </c>
      <c r="T875" s="129" t="s">
        <v>174</v>
      </c>
      <c r="U875" s="129">
        <v>4.1017999999999999</v>
      </c>
      <c r="V875" s="129">
        <v>0.63980000000000004</v>
      </c>
      <c r="W875" s="129" t="s">
        <v>3046</v>
      </c>
      <c r="X875" s="129">
        <v>0.30730000000000002</v>
      </c>
      <c r="Y875" s="129">
        <v>37.7136</v>
      </c>
      <c r="Z875" s="129">
        <v>0.34849999999999998</v>
      </c>
      <c r="AA875" s="129" t="s">
        <v>579</v>
      </c>
      <c r="AB875" s="129">
        <v>1.4800000000000001E-2</v>
      </c>
      <c r="AC875" s="129" t="s">
        <v>179</v>
      </c>
      <c r="AD875" s="129">
        <v>8.5000000000000006E-3</v>
      </c>
      <c r="AE875" s="129" t="s">
        <v>179</v>
      </c>
      <c r="AF875" s="129">
        <v>1.66E-2</v>
      </c>
      <c r="AG875" s="129">
        <v>0.13700000000000001</v>
      </c>
      <c r="AH875" s="129">
        <v>7.3000000000000001E-3</v>
      </c>
      <c r="AI875" s="129">
        <v>7.3480999999999996</v>
      </c>
      <c r="AJ875" s="129">
        <v>3.1800000000000002E-2</v>
      </c>
      <c r="AK875" s="129">
        <v>0.64700000000000002</v>
      </c>
      <c r="AL875" s="129">
        <v>8.0000000000000002E-3</v>
      </c>
      <c r="AM875" s="129" t="s">
        <v>188</v>
      </c>
      <c r="AN875" s="129">
        <v>8.0999999999999996E-3</v>
      </c>
      <c r="AO875" s="129" t="s">
        <v>1033</v>
      </c>
      <c r="AP875" s="129">
        <v>4.3E-3</v>
      </c>
      <c r="AQ875" s="129">
        <v>0.1095</v>
      </c>
      <c r="AR875" s="129">
        <v>5.0000000000000001E-3</v>
      </c>
      <c r="AS875" s="129" t="s">
        <v>3047</v>
      </c>
      <c r="AT875" s="129">
        <v>2.5499999999999998E-2</v>
      </c>
      <c r="AU875" s="129" t="s">
        <v>179</v>
      </c>
      <c r="AV875" s="129">
        <v>3.5999999999999999E-3</v>
      </c>
      <c r="AW875" s="129">
        <v>9.5999999999999992E-3</v>
      </c>
      <c r="AX875" s="129">
        <v>1.1000000000000001E-3</v>
      </c>
      <c r="AY875" s="129" t="s">
        <v>195</v>
      </c>
      <c r="AZ875" s="129">
        <v>8.0000000000000004E-4</v>
      </c>
      <c r="BA875" s="129">
        <v>6.3E-3</v>
      </c>
      <c r="BB875" s="129">
        <v>5.9999999999999995E-4</v>
      </c>
      <c r="BC875" s="129" t="s">
        <v>516</v>
      </c>
      <c r="BD875" s="129">
        <v>4.0000000000000002E-4</v>
      </c>
      <c r="BE875" s="129" t="s">
        <v>179</v>
      </c>
      <c r="BF875" s="129">
        <v>2.9999999999999997E-4</v>
      </c>
      <c r="BG875" s="129" t="s">
        <v>179</v>
      </c>
      <c r="BH875" s="129">
        <v>1E-4</v>
      </c>
      <c r="BI875" s="129" t="s">
        <v>286</v>
      </c>
      <c r="BJ875" s="129">
        <v>2.0000000000000001E-4</v>
      </c>
      <c r="BK875" s="129">
        <v>1.0699999999999999E-2</v>
      </c>
      <c r="BL875" s="129">
        <v>5.0000000000000001E-4</v>
      </c>
      <c r="BM875" s="129">
        <v>2.8E-3</v>
      </c>
      <c r="BN875" s="129">
        <v>2.9999999999999997E-4</v>
      </c>
      <c r="BO875" s="129" t="s">
        <v>193</v>
      </c>
      <c r="BP875" s="129">
        <v>5.9999999999999995E-4</v>
      </c>
      <c r="BQ875" s="129" t="s">
        <v>179</v>
      </c>
      <c r="BR875" s="129">
        <v>2.9999999999999997E-4</v>
      </c>
      <c r="BS875" s="129" t="s">
        <v>179</v>
      </c>
      <c r="BT875" s="129">
        <v>4.0000000000000002E-4</v>
      </c>
      <c r="BU875" s="129" t="s">
        <v>179</v>
      </c>
      <c r="BV875" s="129">
        <v>6.9999999999999999E-4</v>
      </c>
      <c r="BW875" s="129" t="s">
        <v>179</v>
      </c>
      <c r="BX875" s="129">
        <v>8.9999999999999998E-4</v>
      </c>
      <c r="BY875" s="129" t="s">
        <v>179</v>
      </c>
      <c r="BZ875" s="129">
        <v>1.1000000000000001E-3</v>
      </c>
      <c r="CA875" s="129" t="s">
        <v>179</v>
      </c>
      <c r="CB875" s="129">
        <v>8.0000000000000004E-4</v>
      </c>
      <c r="CC875" s="129" t="s">
        <v>179</v>
      </c>
      <c r="CD875" s="129">
        <v>2E-3</v>
      </c>
      <c r="CE875" s="129" t="s">
        <v>179</v>
      </c>
      <c r="CF875" s="129">
        <v>2.3E-3</v>
      </c>
      <c r="CG875" s="129" t="s">
        <v>179</v>
      </c>
      <c r="CH875" s="129">
        <v>1E-4</v>
      </c>
      <c r="CI875" s="129" t="s">
        <v>179</v>
      </c>
      <c r="CJ875" s="129">
        <v>7.6E-3</v>
      </c>
      <c r="CK875" s="129" t="s">
        <v>179</v>
      </c>
      <c r="CL875" s="129">
        <v>1.0999999999999999E-2</v>
      </c>
      <c r="CM875" s="129" t="s">
        <v>179</v>
      </c>
      <c r="CN875" s="129">
        <v>4.5999999999999999E-3</v>
      </c>
      <c r="CO875" s="129" t="s">
        <v>179</v>
      </c>
      <c r="CP875" s="129">
        <v>8.0000000000000004E-4</v>
      </c>
      <c r="CQ875" s="129" t="s">
        <v>179</v>
      </c>
      <c r="CR875" s="129">
        <v>3.3999999999999998E-3</v>
      </c>
      <c r="CS875" s="129" t="s">
        <v>179</v>
      </c>
      <c r="CT875" s="129">
        <v>1.9E-3</v>
      </c>
      <c r="CU875" s="129" t="s">
        <v>18</v>
      </c>
      <c r="CV875" s="129"/>
      <c r="CW875" s="129" t="s">
        <v>18</v>
      </c>
      <c r="CX875" s="129"/>
      <c r="CY875" s="129" t="s">
        <v>179</v>
      </c>
      <c r="CZ875" s="129">
        <v>5.0000000000000001E-4</v>
      </c>
      <c r="DA875" s="129" t="s">
        <v>179</v>
      </c>
      <c r="DB875" s="129">
        <v>5.9999999999999995E-4</v>
      </c>
      <c r="DC875" s="129" t="s">
        <v>192</v>
      </c>
      <c r="DD875" s="129">
        <v>5.9999999999999995E-4</v>
      </c>
      <c r="DE875" s="129" t="s">
        <v>179</v>
      </c>
      <c r="DF875" s="129">
        <v>5.9999999999999995E-4</v>
      </c>
      <c r="DG875" s="129" t="s">
        <v>179</v>
      </c>
      <c r="DH875" s="129">
        <v>4.0000000000000002E-4</v>
      </c>
      <c r="DI875" s="129" t="s">
        <v>179</v>
      </c>
      <c r="DJ875" s="129">
        <v>4.0000000000000002E-4</v>
      </c>
      <c r="DK875" s="129" t="s">
        <v>3048</v>
      </c>
      <c r="DL875" s="129" t="s">
        <v>59</v>
      </c>
      <c r="DM875" s="129"/>
      <c r="DN875" s="129"/>
      <c r="DO875" s="130" t="s">
        <v>18</v>
      </c>
      <c r="DS875" s="129">
        <v>5</v>
      </c>
      <c r="DT875" s="129" t="s">
        <v>5984</v>
      </c>
      <c r="DW875" t="s">
        <v>5657</v>
      </c>
    </row>
    <row r="876" spans="1:127">
      <c r="A876" s="127">
        <v>707</v>
      </c>
      <c r="B876" s="131">
        <v>44765.113888888889</v>
      </c>
      <c r="C876" s="129" t="s">
        <v>52</v>
      </c>
      <c r="D876" s="129">
        <v>0</v>
      </c>
      <c r="E876" s="129">
        <v>0</v>
      </c>
      <c r="F876" s="129">
        <v>0</v>
      </c>
      <c r="G876" s="129" t="s">
        <v>54</v>
      </c>
      <c r="H876" s="129" t="s">
        <v>55</v>
      </c>
      <c r="I876" s="129" t="s">
        <v>55</v>
      </c>
      <c r="J876" s="129" t="s">
        <v>55</v>
      </c>
      <c r="K876" s="129" t="s">
        <v>18</v>
      </c>
      <c r="L876" s="129">
        <v>90</v>
      </c>
      <c r="M876" s="129" t="s">
        <v>173</v>
      </c>
      <c r="N876" s="129">
        <v>0</v>
      </c>
      <c r="O876" s="129" t="s">
        <v>173</v>
      </c>
      <c r="P876" s="129">
        <v>0</v>
      </c>
      <c r="Q876" s="129" t="s">
        <v>173</v>
      </c>
      <c r="R876" s="129">
        <v>0</v>
      </c>
      <c r="S876" s="129">
        <v>2</v>
      </c>
      <c r="T876" s="129" t="s">
        <v>174</v>
      </c>
      <c r="U876" s="129">
        <v>4.4873000000000003</v>
      </c>
      <c r="V876" s="129">
        <v>0.66649999999999998</v>
      </c>
      <c r="W876" s="129" t="s">
        <v>3049</v>
      </c>
      <c r="X876" s="129">
        <v>0.32540000000000002</v>
      </c>
      <c r="Y876" s="129">
        <v>40.344299999999997</v>
      </c>
      <c r="Z876" s="129">
        <v>0.36349999999999999</v>
      </c>
      <c r="AA876" s="129" t="s">
        <v>1268</v>
      </c>
      <c r="AB876" s="129">
        <v>1.52E-2</v>
      </c>
      <c r="AC876" s="129" t="s">
        <v>179</v>
      </c>
      <c r="AD876" s="129">
        <v>9.1000000000000004E-3</v>
      </c>
      <c r="AE876" s="129" t="s">
        <v>179</v>
      </c>
      <c r="AF876" s="129">
        <v>1.67E-2</v>
      </c>
      <c r="AG876" s="129">
        <v>0.15429999999999999</v>
      </c>
      <c r="AH876" s="129">
        <v>7.7000000000000002E-3</v>
      </c>
      <c r="AI876" s="129">
        <v>7.6055000000000001</v>
      </c>
      <c r="AJ876" s="129">
        <v>3.2399999999999998E-2</v>
      </c>
      <c r="AK876" s="129">
        <v>0.66090000000000004</v>
      </c>
      <c r="AL876" s="129">
        <v>8.0999999999999996E-3</v>
      </c>
      <c r="AM876" s="129" t="s">
        <v>387</v>
      </c>
      <c r="AN876" s="129">
        <v>8.2000000000000007E-3</v>
      </c>
      <c r="AO876" s="129" t="s">
        <v>933</v>
      </c>
      <c r="AP876" s="129">
        <v>4.3E-3</v>
      </c>
      <c r="AQ876" s="129">
        <v>0.1047</v>
      </c>
      <c r="AR876" s="129">
        <v>4.8999999999999998E-3</v>
      </c>
      <c r="AS876" s="129" t="s">
        <v>3050</v>
      </c>
      <c r="AT876" s="129">
        <v>2.5700000000000001E-2</v>
      </c>
      <c r="AU876" s="129" t="s">
        <v>303</v>
      </c>
      <c r="AV876" s="129">
        <v>3.7000000000000002E-3</v>
      </c>
      <c r="AW876" s="129">
        <v>1.12E-2</v>
      </c>
      <c r="AX876" s="129">
        <v>1.1000000000000001E-3</v>
      </c>
      <c r="AY876" s="129" t="s">
        <v>317</v>
      </c>
      <c r="AZ876" s="129">
        <v>8.0000000000000004E-4</v>
      </c>
      <c r="BA876" s="129">
        <v>5.8999999999999999E-3</v>
      </c>
      <c r="BB876" s="129">
        <v>6.9999999999999999E-4</v>
      </c>
      <c r="BC876" s="129" t="s">
        <v>245</v>
      </c>
      <c r="BD876" s="129">
        <v>5.0000000000000001E-4</v>
      </c>
      <c r="BE876" s="129" t="s">
        <v>179</v>
      </c>
      <c r="BF876" s="129">
        <v>2.9999999999999997E-4</v>
      </c>
      <c r="BG876" s="129" t="s">
        <v>179</v>
      </c>
      <c r="BH876" s="129">
        <v>1E-4</v>
      </c>
      <c r="BI876" s="129" t="s">
        <v>318</v>
      </c>
      <c r="BJ876" s="129">
        <v>2.0000000000000001E-4</v>
      </c>
      <c r="BK876" s="129">
        <v>1.11E-2</v>
      </c>
      <c r="BL876" s="129">
        <v>5.0000000000000001E-4</v>
      </c>
      <c r="BM876" s="129">
        <v>3.0000000000000001E-3</v>
      </c>
      <c r="BN876" s="129">
        <v>2.9999999999999997E-4</v>
      </c>
      <c r="BO876" s="129" t="s">
        <v>431</v>
      </c>
      <c r="BP876" s="129">
        <v>5.0000000000000001E-4</v>
      </c>
      <c r="BQ876" s="129" t="s">
        <v>179</v>
      </c>
      <c r="BR876" s="129">
        <v>2.9999999999999997E-4</v>
      </c>
      <c r="BS876" s="129" t="s">
        <v>179</v>
      </c>
      <c r="BT876" s="129">
        <v>4.0000000000000002E-4</v>
      </c>
      <c r="BU876" s="129" t="s">
        <v>179</v>
      </c>
      <c r="BV876" s="129">
        <v>6.9999999999999999E-4</v>
      </c>
      <c r="BW876" s="129" t="s">
        <v>179</v>
      </c>
      <c r="BX876" s="129">
        <v>8.0000000000000004E-4</v>
      </c>
      <c r="BY876" s="129" t="s">
        <v>18</v>
      </c>
      <c r="BZ876" s="129"/>
      <c r="CA876" s="129" t="s">
        <v>179</v>
      </c>
      <c r="CB876" s="129">
        <v>8.0000000000000004E-4</v>
      </c>
      <c r="CC876" s="129" t="s">
        <v>179</v>
      </c>
      <c r="CD876" s="129">
        <v>2E-3</v>
      </c>
      <c r="CE876" s="129" t="s">
        <v>179</v>
      </c>
      <c r="CF876" s="129">
        <v>2.3E-3</v>
      </c>
      <c r="CG876" s="129" t="s">
        <v>216</v>
      </c>
      <c r="CH876" s="129">
        <v>1E-4</v>
      </c>
      <c r="CI876" s="129" t="s">
        <v>190</v>
      </c>
      <c r="CJ876" s="129">
        <v>7.0000000000000001E-3</v>
      </c>
      <c r="CK876" s="129" t="s">
        <v>179</v>
      </c>
      <c r="CL876" s="129">
        <v>1.11E-2</v>
      </c>
      <c r="CM876" s="129" t="s">
        <v>613</v>
      </c>
      <c r="CN876" s="129">
        <v>3.5000000000000001E-3</v>
      </c>
      <c r="CO876" s="129" t="s">
        <v>179</v>
      </c>
      <c r="CP876" s="129">
        <v>8.9999999999999998E-4</v>
      </c>
      <c r="CQ876" s="129" t="s">
        <v>179</v>
      </c>
      <c r="CR876" s="129">
        <v>3.0999999999999999E-3</v>
      </c>
      <c r="CS876" s="129" t="s">
        <v>179</v>
      </c>
      <c r="CT876" s="129">
        <v>1.9E-3</v>
      </c>
      <c r="CU876" s="129" t="s">
        <v>18</v>
      </c>
      <c r="CV876" s="129"/>
      <c r="CW876" s="129" t="s">
        <v>179</v>
      </c>
      <c r="CX876" s="129">
        <v>5.9999999999999995E-4</v>
      </c>
      <c r="CY876" s="129" t="s">
        <v>179</v>
      </c>
      <c r="CZ876" s="129">
        <v>5.0000000000000001E-4</v>
      </c>
      <c r="DA876" s="129" t="s">
        <v>179</v>
      </c>
      <c r="DB876" s="129">
        <v>5.9999999999999995E-4</v>
      </c>
      <c r="DC876" s="129" t="s">
        <v>179</v>
      </c>
      <c r="DD876" s="129">
        <v>5.9999999999999995E-4</v>
      </c>
      <c r="DE876" s="129" t="s">
        <v>179</v>
      </c>
      <c r="DF876" s="129">
        <v>5.9999999999999995E-4</v>
      </c>
      <c r="DG876" s="129" t="s">
        <v>179</v>
      </c>
      <c r="DH876" s="129">
        <v>4.0000000000000002E-4</v>
      </c>
      <c r="DI876" s="129" t="s">
        <v>179</v>
      </c>
      <c r="DJ876" s="129">
        <v>4.0000000000000002E-4</v>
      </c>
      <c r="DK876" s="129" t="s">
        <v>3048</v>
      </c>
      <c r="DL876" s="129" t="s">
        <v>59</v>
      </c>
      <c r="DM876" s="129"/>
      <c r="DN876" s="129"/>
      <c r="DO876" s="130" t="s">
        <v>18</v>
      </c>
      <c r="DS876" s="129">
        <v>36</v>
      </c>
      <c r="DT876" s="129" t="s">
        <v>6013</v>
      </c>
      <c r="DW876" t="s">
        <v>5658</v>
      </c>
    </row>
    <row r="877" spans="1:127">
      <c r="A877" s="127">
        <v>708</v>
      </c>
      <c r="B877" s="131">
        <v>44765.116666666669</v>
      </c>
      <c r="C877" s="129" t="s">
        <v>52</v>
      </c>
      <c r="D877" s="129">
        <v>0</v>
      </c>
      <c r="E877" s="129">
        <v>0</v>
      </c>
      <c r="F877" s="129">
        <v>0</v>
      </c>
      <c r="G877" s="129" t="s">
        <v>54</v>
      </c>
      <c r="H877" s="129" t="s">
        <v>55</v>
      </c>
      <c r="I877" s="129" t="s">
        <v>55</v>
      </c>
      <c r="J877" s="129" t="s">
        <v>55</v>
      </c>
      <c r="K877" s="129" t="s">
        <v>18</v>
      </c>
      <c r="L877" s="129">
        <v>90</v>
      </c>
      <c r="M877" s="129" t="s">
        <v>173</v>
      </c>
      <c r="N877" s="129">
        <v>0</v>
      </c>
      <c r="O877" s="129" t="s">
        <v>173</v>
      </c>
      <c r="P877" s="129">
        <v>0</v>
      </c>
      <c r="Q877" s="129" t="s">
        <v>173</v>
      </c>
      <c r="R877" s="129">
        <v>0</v>
      </c>
      <c r="S877" s="129">
        <v>2</v>
      </c>
      <c r="T877" s="129" t="s">
        <v>174</v>
      </c>
      <c r="U877" s="129">
        <v>4.5000999999999998</v>
      </c>
      <c r="V877" s="129">
        <v>0.67869999999999997</v>
      </c>
      <c r="W877" s="129" t="s">
        <v>3051</v>
      </c>
      <c r="X877" s="129">
        <v>0.32990000000000003</v>
      </c>
      <c r="Y877" s="129">
        <v>41.809100000000001</v>
      </c>
      <c r="Z877" s="129">
        <v>0.3715</v>
      </c>
      <c r="AA877" s="129" t="s">
        <v>2017</v>
      </c>
      <c r="AB877" s="129">
        <v>1.54E-2</v>
      </c>
      <c r="AC877" s="129" t="s">
        <v>179</v>
      </c>
      <c r="AD877" s="129">
        <v>9.1999999999999998E-3</v>
      </c>
      <c r="AE877" s="129" t="s">
        <v>179</v>
      </c>
      <c r="AF877" s="129">
        <v>1.6899999999999998E-2</v>
      </c>
      <c r="AG877" s="129">
        <v>0.13070000000000001</v>
      </c>
      <c r="AH877" s="129">
        <v>7.4999999999999997E-3</v>
      </c>
      <c r="AI877" s="129">
        <v>7.8742999999999999</v>
      </c>
      <c r="AJ877" s="129">
        <v>3.3000000000000002E-2</v>
      </c>
      <c r="AK877" s="129">
        <v>0.70150000000000001</v>
      </c>
      <c r="AL877" s="129">
        <v>8.3000000000000001E-3</v>
      </c>
      <c r="AM877" s="129" t="s">
        <v>387</v>
      </c>
      <c r="AN877" s="129">
        <v>8.3000000000000001E-3</v>
      </c>
      <c r="AO877" s="129" t="s">
        <v>1462</v>
      </c>
      <c r="AP877" s="129">
        <v>4.5999999999999999E-3</v>
      </c>
      <c r="AQ877" s="129">
        <v>0.10920000000000001</v>
      </c>
      <c r="AR877" s="129">
        <v>5.0000000000000001E-3</v>
      </c>
      <c r="AS877" s="129" t="s">
        <v>3052</v>
      </c>
      <c r="AT877" s="129">
        <v>2.6100000000000002E-2</v>
      </c>
      <c r="AU877" s="129" t="s">
        <v>288</v>
      </c>
      <c r="AV877" s="129">
        <v>3.7000000000000002E-3</v>
      </c>
      <c r="AW877" s="129">
        <v>1.4200000000000001E-2</v>
      </c>
      <c r="AX877" s="129">
        <v>1.1999999999999999E-3</v>
      </c>
      <c r="AY877" s="129" t="s">
        <v>228</v>
      </c>
      <c r="AZ877" s="129">
        <v>8.0000000000000004E-4</v>
      </c>
      <c r="BA877" s="129">
        <v>5.4999999999999997E-3</v>
      </c>
      <c r="BB877" s="129">
        <v>6.9999999999999999E-4</v>
      </c>
      <c r="BC877" s="129" t="s">
        <v>245</v>
      </c>
      <c r="BD877" s="129">
        <v>5.0000000000000001E-4</v>
      </c>
      <c r="BE877" s="129" t="s">
        <v>179</v>
      </c>
      <c r="BF877" s="129">
        <v>2.9999999999999997E-4</v>
      </c>
      <c r="BG877" s="129" t="s">
        <v>179</v>
      </c>
      <c r="BH877" s="129">
        <v>1E-4</v>
      </c>
      <c r="BI877" s="129" t="s">
        <v>246</v>
      </c>
      <c r="BJ877" s="129">
        <v>2.0000000000000001E-4</v>
      </c>
      <c r="BK877" s="129">
        <v>9.9000000000000008E-3</v>
      </c>
      <c r="BL877" s="129">
        <v>5.0000000000000001E-4</v>
      </c>
      <c r="BM877" s="129">
        <v>2.8999999999999998E-3</v>
      </c>
      <c r="BN877" s="129">
        <v>2.9999999999999997E-4</v>
      </c>
      <c r="BO877" s="129" t="s">
        <v>243</v>
      </c>
      <c r="BP877" s="129">
        <v>5.0000000000000001E-4</v>
      </c>
      <c r="BQ877" s="129" t="s">
        <v>179</v>
      </c>
      <c r="BR877" s="129">
        <v>2.9999999999999997E-4</v>
      </c>
      <c r="BS877" s="129" t="s">
        <v>179</v>
      </c>
      <c r="BT877" s="129">
        <v>2.9999999999999997E-4</v>
      </c>
      <c r="BU877" s="129" t="s">
        <v>179</v>
      </c>
      <c r="BV877" s="129">
        <v>6.9999999999999999E-4</v>
      </c>
      <c r="BW877" s="129" t="s">
        <v>18</v>
      </c>
      <c r="BX877" s="129"/>
      <c r="BY877" s="129" t="s">
        <v>179</v>
      </c>
      <c r="BZ877" s="129">
        <v>1.1000000000000001E-3</v>
      </c>
      <c r="CA877" s="129" t="s">
        <v>179</v>
      </c>
      <c r="CB877" s="129">
        <v>8.0000000000000004E-4</v>
      </c>
      <c r="CC877" s="129" t="s">
        <v>179</v>
      </c>
      <c r="CD877" s="129">
        <v>2E-3</v>
      </c>
      <c r="CE877" s="129" t="s">
        <v>179</v>
      </c>
      <c r="CF877" s="129">
        <v>2.3E-3</v>
      </c>
      <c r="CG877" s="129" t="s">
        <v>216</v>
      </c>
      <c r="CH877" s="129">
        <v>1E-4</v>
      </c>
      <c r="CI877" s="129" t="s">
        <v>179</v>
      </c>
      <c r="CJ877" s="129">
        <v>7.0000000000000001E-3</v>
      </c>
      <c r="CK877" s="129" t="s">
        <v>179</v>
      </c>
      <c r="CL877" s="129">
        <v>1.0999999999999999E-2</v>
      </c>
      <c r="CM877" s="129" t="s">
        <v>179</v>
      </c>
      <c r="CN877" s="129">
        <v>2.7000000000000001E-3</v>
      </c>
      <c r="CO877" s="129" t="s">
        <v>179</v>
      </c>
      <c r="CP877" s="129">
        <v>8.9999999999999998E-4</v>
      </c>
      <c r="CQ877" s="129" t="s">
        <v>179</v>
      </c>
      <c r="CR877" s="129">
        <v>3.3999999999999998E-3</v>
      </c>
      <c r="CS877" s="129" t="s">
        <v>179</v>
      </c>
      <c r="CT877" s="129">
        <v>1.9E-3</v>
      </c>
      <c r="CU877" s="129" t="s">
        <v>18</v>
      </c>
      <c r="CV877" s="129"/>
      <c r="CW877" s="129" t="s">
        <v>18</v>
      </c>
      <c r="CX877" s="129"/>
      <c r="CY877" s="129" t="s">
        <v>179</v>
      </c>
      <c r="CZ877" s="129">
        <v>5.0000000000000001E-4</v>
      </c>
      <c r="DA877" s="129" t="s">
        <v>179</v>
      </c>
      <c r="DB877" s="129">
        <v>5.9999999999999995E-4</v>
      </c>
      <c r="DC877" s="129" t="s">
        <v>179</v>
      </c>
      <c r="DD877" s="129">
        <v>5.9999999999999995E-4</v>
      </c>
      <c r="DE877" s="129" t="s">
        <v>179</v>
      </c>
      <c r="DF877" s="129">
        <v>5.9999999999999995E-4</v>
      </c>
      <c r="DG877" s="129" t="s">
        <v>179</v>
      </c>
      <c r="DH877" s="129">
        <v>4.0000000000000002E-4</v>
      </c>
      <c r="DI877" s="129" t="s">
        <v>179</v>
      </c>
      <c r="DJ877" s="129">
        <v>2.9999999999999997E-4</v>
      </c>
      <c r="DK877" s="129" t="s">
        <v>3048</v>
      </c>
      <c r="DL877" s="129" t="s">
        <v>59</v>
      </c>
      <c r="DM877" s="129"/>
      <c r="DN877" s="129"/>
      <c r="DO877" s="130" t="s">
        <v>18</v>
      </c>
      <c r="DS877" s="129">
        <v>64</v>
      </c>
      <c r="DT877" s="129" t="s">
        <v>5981</v>
      </c>
      <c r="DW877" t="s">
        <v>5659</v>
      </c>
    </row>
    <row r="878" spans="1:127">
      <c r="A878" s="127">
        <v>709</v>
      </c>
      <c r="B878" s="131">
        <v>44765.118750000001</v>
      </c>
      <c r="C878" s="129" t="s">
        <v>52</v>
      </c>
      <c r="D878" s="129">
        <v>0</v>
      </c>
      <c r="E878" s="129">
        <v>0</v>
      </c>
      <c r="F878" s="129">
        <v>0</v>
      </c>
      <c r="G878" s="129" t="s">
        <v>54</v>
      </c>
      <c r="H878" s="129" t="s">
        <v>55</v>
      </c>
      <c r="I878" s="129" t="s">
        <v>55</v>
      </c>
      <c r="J878" s="129" t="s">
        <v>55</v>
      </c>
      <c r="K878" s="129" t="s">
        <v>18</v>
      </c>
      <c r="L878" s="129">
        <v>90</v>
      </c>
      <c r="M878" s="129" t="s">
        <v>173</v>
      </c>
      <c r="N878" s="129">
        <v>0</v>
      </c>
      <c r="O878" s="129" t="s">
        <v>173</v>
      </c>
      <c r="P878" s="129">
        <v>0</v>
      </c>
      <c r="Q878" s="129" t="s">
        <v>173</v>
      </c>
      <c r="R878" s="129">
        <v>0</v>
      </c>
      <c r="S878" s="129">
        <v>2</v>
      </c>
      <c r="T878" s="129" t="s">
        <v>174</v>
      </c>
      <c r="U878" s="129">
        <v>4.17</v>
      </c>
      <c r="V878" s="129">
        <v>0.66859999999999997</v>
      </c>
      <c r="W878" s="129" t="s">
        <v>3053</v>
      </c>
      <c r="X878" s="129">
        <v>0.32869999999999999</v>
      </c>
      <c r="Y878" s="129">
        <v>39.940300000000001</v>
      </c>
      <c r="Z878" s="129">
        <v>0.36130000000000001</v>
      </c>
      <c r="AA878" s="129" t="s">
        <v>179</v>
      </c>
      <c r="AB878" s="129">
        <v>1.52E-2</v>
      </c>
      <c r="AC878" s="129" t="s">
        <v>179</v>
      </c>
      <c r="AD878" s="129">
        <v>8.6999999999999994E-3</v>
      </c>
      <c r="AE878" s="129" t="s">
        <v>179</v>
      </c>
      <c r="AF878" s="129">
        <v>1.6799999999999999E-2</v>
      </c>
      <c r="AG878" s="129">
        <v>0.13189999999999999</v>
      </c>
      <c r="AH878" s="129">
        <v>7.4000000000000003E-3</v>
      </c>
      <c r="AI878" s="129">
        <v>7.9358000000000004</v>
      </c>
      <c r="AJ878" s="129">
        <v>3.3099999999999997E-2</v>
      </c>
      <c r="AK878" s="129">
        <v>0.67010000000000003</v>
      </c>
      <c r="AL878" s="129">
        <v>8.2000000000000007E-3</v>
      </c>
      <c r="AM878" s="129" t="s">
        <v>347</v>
      </c>
      <c r="AN878" s="129">
        <v>8.0999999999999996E-3</v>
      </c>
      <c r="AO878" s="129" t="s">
        <v>1851</v>
      </c>
      <c r="AP878" s="129">
        <v>4.4999999999999997E-3</v>
      </c>
      <c r="AQ878" s="129">
        <v>0.1019</v>
      </c>
      <c r="AR878" s="129">
        <v>4.7999999999999996E-3</v>
      </c>
      <c r="AS878" s="129" t="s">
        <v>3054</v>
      </c>
      <c r="AT878" s="129">
        <v>2.5399999999999999E-2</v>
      </c>
      <c r="AU878" s="129" t="s">
        <v>227</v>
      </c>
      <c r="AV878" s="129">
        <v>3.5999999999999999E-3</v>
      </c>
      <c r="AW878" s="129">
        <v>9.2999999999999992E-3</v>
      </c>
      <c r="AX878" s="129">
        <v>1E-3</v>
      </c>
      <c r="AY878" s="129" t="s">
        <v>228</v>
      </c>
      <c r="AZ878" s="129">
        <v>8.0000000000000004E-4</v>
      </c>
      <c r="BA878" s="129">
        <v>6.3E-3</v>
      </c>
      <c r="BB878" s="129">
        <v>6.9999999999999999E-4</v>
      </c>
      <c r="BC878" s="129" t="s">
        <v>406</v>
      </c>
      <c r="BD878" s="129">
        <v>5.0000000000000001E-4</v>
      </c>
      <c r="BE878" s="129" t="s">
        <v>286</v>
      </c>
      <c r="BF878" s="129">
        <v>2.9999999999999997E-4</v>
      </c>
      <c r="BG878" s="129" t="s">
        <v>179</v>
      </c>
      <c r="BH878" s="129">
        <v>1E-4</v>
      </c>
      <c r="BI878" s="129" t="s">
        <v>318</v>
      </c>
      <c r="BJ878" s="129">
        <v>2.0000000000000001E-4</v>
      </c>
      <c r="BK878" s="129">
        <v>1.12E-2</v>
      </c>
      <c r="BL878" s="129">
        <v>5.0000000000000001E-4</v>
      </c>
      <c r="BM878" s="129">
        <v>3.0000000000000001E-3</v>
      </c>
      <c r="BN878" s="129">
        <v>2.9999999999999997E-4</v>
      </c>
      <c r="BO878" s="129" t="s">
        <v>363</v>
      </c>
      <c r="BP878" s="129">
        <v>5.9999999999999995E-4</v>
      </c>
      <c r="BQ878" s="129" t="s">
        <v>179</v>
      </c>
      <c r="BR878" s="129">
        <v>2.9999999999999997E-4</v>
      </c>
      <c r="BS878" s="129" t="s">
        <v>179</v>
      </c>
      <c r="BT878" s="129">
        <v>4.0000000000000002E-4</v>
      </c>
      <c r="BU878" s="129" t="s">
        <v>179</v>
      </c>
      <c r="BV878" s="129">
        <v>6.9999999999999999E-4</v>
      </c>
      <c r="BW878" s="129" t="s">
        <v>18</v>
      </c>
      <c r="BX878" s="129"/>
      <c r="BY878" s="129" t="s">
        <v>179</v>
      </c>
      <c r="BZ878" s="129">
        <v>1.1000000000000001E-3</v>
      </c>
      <c r="CA878" s="129" t="s">
        <v>179</v>
      </c>
      <c r="CB878" s="129">
        <v>8.0000000000000004E-4</v>
      </c>
      <c r="CC878" s="129" t="s">
        <v>179</v>
      </c>
      <c r="CD878" s="129">
        <v>2E-3</v>
      </c>
      <c r="CE878" s="129" t="s">
        <v>179</v>
      </c>
      <c r="CF878" s="129">
        <v>2.3E-3</v>
      </c>
      <c r="CG878" s="129" t="s">
        <v>216</v>
      </c>
      <c r="CH878" s="129">
        <v>1E-4</v>
      </c>
      <c r="CI878" s="129" t="s">
        <v>179</v>
      </c>
      <c r="CJ878" s="129">
        <v>7.1000000000000004E-3</v>
      </c>
      <c r="CK878" s="129" t="s">
        <v>179</v>
      </c>
      <c r="CL878" s="129">
        <v>1.0999999999999999E-2</v>
      </c>
      <c r="CM878" s="129" t="s">
        <v>179</v>
      </c>
      <c r="CN878" s="129">
        <v>3.7000000000000002E-3</v>
      </c>
      <c r="CO878" s="129" t="s">
        <v>179</v>
      </c>
      <c r="CP878" s="129">
        <v>8.0000000000000004E-4</v>
      </c>
      <c r="CQ878" s="129" t="s">
        <v>179</v>
      </c>
      <c r="CR878" s="129">
        <v>3.3999999999999998E-3</v>
      </c>
      <c r="CS878" s="129" t="s">
        <v>179</v>
      </c>
      <c r="CT878" s="129">
        <v>1.9E-3</v>
      </c>
      <c r="CU878" s="129" t="s">
        <v>18</v>
      </c>
      <c r="CV878" s="129"/>
      <c r="CW878" s="129" t="s">
        <v>18</v>
      </c>
      <c r="CX878" s="129"/>
      <c r="CY878" s="129" t="s">
        <v>179</v>
      </c>
      <c r="CZ878" s="129">
        <v>5.9999999999999995E-4</v>
      </c>
      <c r="DA878" s="129" t="s">
        <v>179</v>
      </c>
      <c r="DB878" s="129">
        <v>5.9999999999999995E-4</v>
      </c>
      <c r="DC878" s="129" t="s">
        <v>179</v>
      </c>
      <c r="DD878" s="129">
        <v>5.0000000000000001E-4</v>
      </c>
      <c r="DE878" s="129" t="s">
        <v>179</v>
      </c>
      <c r="DF878" s="129">
        <v>5.9999999999999995E-4</v>
      </c>
      <c r="DG878" s="129" t="s">
        <v>179</v>
      </c>
      <c r="DH878" s="129">
        <v>4.0000000000000002E-4</v>
      </c>
      <c r="DI878" s="129" t="s">
        <v>179</v>
      </c>
      <c r="DJ878" s="129">
        <v>4.0000000000000002E-4</v>
      </c>
      <c r="DK878" s="129" t="s">
        <v>3048</v>
      </c>
      <c r="DL878" s="129" t="s">
        <v>59</v>
      </c>
      <c r="DM878" s="129"/>
      <c r="DN878" s="129"/>
      <c r="DO878" s="130" t="s">
        <v>18</v>
      </c>
      <c r="DS878" s="129">
        <v>70</v>
      </c>
      <c r="DT878" s="129" t="s">
        <v>919</v>
      </c>
      <c r="DW878" t="s">
        <v>5660</v>
      </c>
    </row>
    <row r="879" spans="1:127">
      <c r="A879" s="127">
        <v>710</v>
      </c>
      <c r="B879" s="131">
        <v>44765.120138888888</v>
      </c>
      <c r="C879" s="129" t="s">
        <v>52</v>
      </c>
      <c r="D879" s="129">
        <v>0</v>
      </c>
      <c r="E879" s="129">
        <v>0</v>
      </c>
      <c r="F879" s="129">
        <v>0</v>
      </c>
      <c r="G879" s="129" t="s">
        <v>54</v>
      </c>
      <c r="H879" s="129" t="s">
        <v>55</v>
      </c>
      <c r="I879" s="129" t="s">
        <v>55</v>
      </c>
      <c r="J879" s="129" t="s">
        <v>55</v>
      </c>
      <c r="K879" s="129" t="s">
        <v>18</v>
      </c>
      <c r="L879" s="129">
        <v>90</v>
      </c>
      <c r="M879" s="129" t="s">
        <v>173</v>
      </c>
      <c r="N879" s="129">
        <v>0</v>
      </c>
      <c r="O879" s="129" t="s">
        <v>173</v>
      </c>
      <c r="P879" s="129">
        <v>0</v>
      </c>
      <c r="Q879" s="129" t="s">
        <v>173</v>
      </c>
      <c r="R879" s="129">
        <v>0</v>
      </c>
      <c r="S879" s="129">
        <v>2</v>
      </c>
      <c r="T879" s="129" t="s">
        <v>174</v>
      </c>
      <c r="U879" s="129">
        <v>4.6749000000000001</v>
      </c>
      <c r="V879" s="129">
        <v>0.66300000000000003</v>
      </c>
      <c r="W879" s="129" t="s">
        <v>3055</v>
      </c>
      <c r="X879" s="129">
        <v>0.32850000000000001</v>
      </c>
      <c r="Y879" s="129">
        <v>40.745899999999999</v>
      </c>
      <c r="Z879" s="129">
        <v>0.36599999999999999</v>
      </c>
      <c r="AA879" s="129" t="s">
        <v>556</v>
      </c>
      <c r="AB879" s="129">
        <v>1.5100000000000001E-2</v>
      </c>
      <c r="AC879" s="129" t="s">
        <v>2704</v>
      </c>
      <c r="AD879" s="129">
        <v>1.03E-2</v>
      </c>
      <c r="AE879" s="129" t="s">
        <v>179</v>
      </c>
      <c r="AF879" s="129">
        <v>1.6400000000000001E-2</v>
      </c>
      <c r="AG879" s="129">
        <v>8.1100000000000005E-2</v>
      </c>
      <c r="AH879" s="129">
        <v>6.7999999999999996E-3</v>
      </c>
      <c r="AI879" s="129">
        <v>7.6128</v>
      </c>
      <c r="AJ879" s="129">
        <v>3.2399999999999998E-2</v>
      </c>
      <c r="AK879" s="129">
        <v>0.67710000000000004</v>
      </c>
      <c r="AL879" s="129">
        <v>8.2000000000000007E-3</v>
      </c>
      <c r="AM879" s="129" t="s">
        <v>326</v>
      </c>
      <c r="AN879" s="129">
        <v>8.3999999999999995E-3</v>
      </c>
      <c r="AO879" s="129" t="s">
        <v>476</v>
      </c>
      <c r="AP879" s="129">
        <v>4.4999999999999997E-3</v>
      </c>
      <c r="AQ879" s="129">
        <v>0.10929999999999999</v>
      </c>
      <c r="AR879" s="129">
        <v>4.8999999999999998E-3</v>
      </c>
      <c r="AS879" s="129" t="s">
        <v>3056</v>
      </c>
      <c r="AT879" s="129">
        <v>2.63E-2</v>
      </c>
      <c r="AU879" s="129" t="s">
        <v>179</v>
      </c>
      <c r="AV879" s="129">
        <v>3.7000000000000002E-3</v>
      </c>
      <c r="AW879" s="129">
        <v>8.8999999999999999E-3</v>
      </c>
      <c r="AX879" s="129">
        <v>1E-3</v>
      </c>
      <c r="AY879" s="129" t="s">
        <v>213</v>
      </c>
      <c r="AZ879" s="129">
        <v>8.0000000000000004E-4</v>
      </c>
      <c r="BA879" s="129">
        <v>5.7999999999999996E-3</v>
      </c>
      <c r="BB879" s="129">
        <v>5.9999999999999995E-4</v>
      </c>
      <c r="BC879" s="129" t="s">
        <v>267</v>
      </c>
      <c r="BD879" s="129">
        <v>5.0000000000000001E-4</v>
      </c>
      <c r="BE879" s="129" t="s">
        <v>179</v>
      </c>
      <c r="BF879" s="129">
        <v>2.9999999999999997E-4</v>
      </c>
      <c r="BG879" s="129" t="s">
        <v>179</v>
      </c>
      <c r="BH879" s="129">
        <v>1E-4</v>
      </c>
      <c r="BI879" s="129" t="s">
        <v>179</v>
      </c>
      <c r="BJ879" s="129">
        <v>2.0000000000000001E-4</v>
      </c>
      <c r="BK879" s="129">
        <v>0.01</v>
      </c>
      <c r="BL879" s="129">
        <v>5.0000000000000001E-4</v>
      </c>
      <c r="BM879" s="129">
        <v>2.5999999999999999E-3</v>
      </c>
      <c r="BN879" s="129">
        <v>2.9999999999999997E-4</v>
      </c>
      <c r="BO879" s="129" t="s">
        <v>429</v>
      </c>
      <c r="BP879" s="129">
        <v>5.0000000000000001E-4</v>
      </c>
      <c r="BQ879" s="129" t="s">
        <v>179</v>
      </c>
      <c r="BR879" s="129">
        <v>2.9999999999999997E-4</v>
      </c>
      <c r="BS879" s="129" t="s">
        <v>179</v>
      </c>
      <c r="BT879" s="129">
        <v>4.0000000000000002E-4</v>
      </c>
      <c r="BU879" s="129" t="s">
        <v>179</v>
      </c>
      <c r="BV879" s="129">
        <v>6.9999999999999999E-4</v>
      </c>
      <c r="BW879" s="129" t="s">
        <v>179</v>
      </c>
      <c r="BX879" s="129">
        <v>8.0000000000000004E-4</v>
      </c>
      <c r="BY879" s="129" t="s">
        <v>179</v>
      </c>
      <c r="BZ879" s="129">
        <v>1.1000000000000001E-3</v>
      </c>
      <c r="CA879" s="129" t="s">
        <v>179</v>
      </c>
      <c r="CB879" s="129">
        <v>8.0000000000000004E-4</v>
      </c>
      <c r="CC879" s="129" t="s">
        <v>179</v>
      </c>
      <c r="CD879" s="129">
        <v>2E-3</v>
      </c>
      <c r="CE879" s="129" t="s">
        <v>179</v>
      </c>
      <c r="CF879" s="129">
        <v>2.3E-3</v>
      </c>
      <c r="CG879" s="129" t="s">
        <v>216</v>
      </c>
      <c r="CH879" s="129">
        <v>1E-4</v>
      </c>
      <c r="CI879" s="129" t="s">
        <v>625</v>
      </c>
      <c r="CJ879" s="129">
        <v>7.0000000000000001E-3</v>
      </c>
      <c r="CK879" s="129" t="s">
        <v>179</v>
      </c>
      <c r="CL879" s="129">
        <v>1.09E-2</v>
      </c>
      <c r="CM879" s="129" t="s">
        <v>179</v>
      </c>
      <c r="CN879" s="129">
        <v>3.2000000000000002E-3</v>
      </c>
      <c r="CO879" s="129" t="s">
        <v>179</v>
      </c>
      <c r="CP879" s="129">
        <v>8.0000000000000004E-4</v>
      </c>
      <c r="CQ879" s="129" t="s">
        <v>179</v>
      </c>
      <c r="CR879" s="129">
        <v>3.3E-3</v>
      </c>
      <c r="CS879" s="129" t="s">
        <v>179</v>
      </c>
      <c r="CT879" s="129">
        <v>1.9E-3</v>
      </c>
      <c r="CU879" s="129" t="s">
        <v>18</v>
      </c>
      <c r="CV879" s="129"/>
      <c r="CW879" s="129" t="s">
        <v>18</v>
      </c>
      <c r="CX879" s="129"/>
      <c r="CY879" s="129" t="s">
        <v>179</v>
      </c>
      <c r="CZ879" s="129">
        <v>5.9999999999999995E-4</v>
      </c>
      <c r="DA879" s="129" t="s">
        <v>179</v>
      </c>
      <c r="DB879" s="129">
        <v>5.0000000000000001E-4</v>
      </c>
      <c r="DC879" s="129" t="s">
        <v>179</v>
      </c>
      <c r="DD879" s="129">
        <v>5.9999999999999995E-4</v>
      </c>
      <c r="DE879" s="129" t="s">
        <v>179</v>
      </c>
      <c r="DF879" s="129">
        <v>5.0000000000000001E-4</v>
      </c>
      <c r="DG879" s="129" t="s">
        <v>179</v>
      </c>
      <c r="DH879" s="129">
        <v>4.0000000000000002E-4</v>
      </c>
      <c r="DI879" s="129" t="s">
        <v>179</v>
      </c>
      <c r="DJ879" s="129">
        <v>4.0000000000000002E-4</v>
      </c>
      <c r="DK879" s="129" t="s">
        <v>3048</v>
      </c>
      <c r="DL879" s="129" t="s">
        <v>59</v>
      </c>
      <c r="DM879" s="129"/>
      <c r="DN879" s="129"/>
      <c r="DO879" s="130" t="s">
        <v>18</v>
      </c>
      <c r="DS879" s="129">
        <v>102</v>
      </c>
      <c r="DT879" s="129" t="s">
        <v>6024</v>
      </c>
      <c r="DW879" t="s">
        <v>5661</v>
      </c>
    </row>
    <row r="880" spans="1:127">
      <c r="A880" s="127">
        <v>711</v>
      </c>
      <c r="B880" s="131">
        <v>44765.12222222222</v>
      </c>
      <c r="C880" s="129" t="s">
        <v>52</v>
      </c>
      <c r="D880" s="129">
        <v>0</v>
      </c>
      <c r="E880" s="129">
        <v>0</v>
      </c>
      <c r="F880" s="129">
        <v>0</v>
      </c>
      <c r="G880" s="129" t="s">
        <v>54</v>
      </c>
      <c r="H880" s="129" t="s">
        <v>55</v>
      </c>
      <c r="I880" s="129" t="s">
        <v>55</v>
      </c>
      <c r="J880" s="129" t="s">
        <v>55</v>
      </c>
      <c r="K880" s="129" t="s">
        <v>18</v>
      </c>
      <c r="L880" s="129">
        <v>90</v>
      </c>
      <c r="M880" s="129" t="s">
        <v>173</v>
      </c>
      <c r="N880" s="129">
        <v>0</v>
      </c>
      <c r="O880" s="129" t="s">
        <v>173</v>
      </c>
      <c r="P880" s="129">
        <v>0</v>
      </c>
      <c r="Q880" s="129" t="s">
        <v>173</v>
      </c>
      <c r="R880" s="129">
        <v>0</v>
      </c>
      <c r="S880" s="129">
        <v>2</v>
      </c>
      <c r="T880" s="129" t="s">
        <v>174</v>
      </c>
      <c r="U880" s="129">
        <v>2.9485999999999999</v>
      </c>
      <c r="V880" s="129">
        <v>0.64380000000000004</v>
      </c>
      <c r="W880" s="129" t="s">
        <v>1812</v>
      </c>
      <c r="X880" s="129">
        <v>0.33760000000000001</v>
      </c>
      <c r="Y880" s="129">
        <v>40.182400000000001</v>
      </c>
      <c r="Z880" s="129">
        <v>0.36549999999999999</v>
      </c>
      <c r="AA880" s="129" t="s">
        <v>3057</v>
      </c>
      <c r="AB880" s="129">
        <v>1.6E-2</v>
      </c>
      <c r="AC880" s="129" t="s">
        <v>179</v>
      </c>
      <c r="AD880" s="129">
        <v>9.4000000000000004E-3</v>
      </c>
      <c r="AE880" s="129" t="s">
        <v>179</v>
      </c>
      <c r="AF880" s="129">
        <v>1.9E-2</v>
      </c>
      <c r="AG880" s="129">
        <v>0.1086</v>
      </c>
      <c r="AH880" s="129">
        <v>7.1999999999999998E-3</v>
      </c>
      <c r="AI880" s="129">
        <v>8.5570000000000004</v>
      </c>
      <c r="AJ880" s="129">
        <v>3.4799999999999998E-2</v>
      </c>
      <c r="AK880" s="129">
        <v>0.77270000000000005</v>
      </c>
      <c r="AL880" s="129">
        <v>8.8000000000000005E-3</v>
      </c>
      <c r="AM880" s="129" t="s">
        <v>360</v>
      </c>
      <c r="AN880" s="129">
        <v>8.6E-3</v>
      </c>
      <c r="AO880" s="129" t="s">
        <v>201</v>
      </c>
      <c r="AP880" s="129">
        <v>4.7999999999999996E-3</v>
      </c>
      <c r="AQ880" s="129">
        <v>9.7199999999999995E-2</v>
      </c>
      <c r="AR880" s="129">
        <v>4.7999999999999996E-3</v>
      </c>
      <c r="AS880" s="129" t="s">
        <v>3058</v>
      </c>
      <c r="AT880" s="129">
        <v>2.8899999999999999E-2</v>
      </c>
      <c r="AU880" s="129" t="s">
        <v>179</v>
      </c>
      <c r="AV880" s="129">
        <v>4.0000000000000001E-3</v>
      </c>
      <c r="AW880" s="129">
        <v>7.0000000000000001E-3</v>
      </c>
      <c r="AX880" s="129">
        <v>8.9999999999999998E-4</v>
      </c>
      <c r="AY880" s="129" t="s">
        <v>187</v>
      </c>
      <c r="AZ880" s="129">
        <v>6.9999999999999999E-4</v>
      </c>
      <c r="BA880" s="129">
        <v>6.1999999999999998E-3</v>
      </c>
      <c r="BB880" s="129">
        <v>6.9999999999999999E-4</v>
      </c>
      <c r="BC880" s="129" t="s">
        <v>191</v>
      </c>
      <c r="BD880" s="129">
        <v>5.0000000000000001E-4</v>
      </c>
      <c r="BE880" s="129" t="s">
        <v>179</v>
      </c>
      <c r="BF880" s="129">
        <v>2.9999999999999997E-4</v>
      </c>
      <c r="BG880" s="129" t="s">
        <v>179</v>
      </c>
      <c r="BH880" s="129">
        <v>1E-4</v>
      </c>
      <c r="BI880" s="129" t="s">
        <v>318</v>
      </c>
      <c r="BJ880" s="129">
        <v>2.0000000000000001E-4</v>
      </c>
      <c r="BK880" s="129">
        <v>1.0800000000000001E-2</v>
      </c>
      <c r="BL880" s="129">
        <v>5.0000000000000001E-4</v>
      </c>
      <c r="BM880" s="129">
        <v>2.8999999999999998E-3</v>
      </c>
      <c r="BN880" s="129">
        <v>2.9999999999999997E-4</v>
      </c>
      <c r="BO880" s="129" t="s">
        <v>266</v>
      </c>
      <c r="BP880" s="129">
        <v>5.0000000000000001E-4</v>
      </c>
      <c r="BQ880" s="129" t="s">
        <v>179</v>
      </c>
      <c r="BR880" s="129">
        <v>2.9999999999999997E-4</v>
      </c>
      <c r="BS880" s="129" t="s">
        <v>179</v>
      </c>
      <c r="BT880" s="129">
        <v>4.0000000000000002E-4</v>
      </c>
      <c r="BU880" s="129" t="s">
        <v>179</v>
      </c>
      <c r="BV880" s="129">
        <v>6.9999999999999999E-4</v>
      </c>
      <c r="BW880" s="129" t="s">
        <v>18</v>
      </c>
      <c r="BX880" s="129"/>
      <c r="BY880" s="129" t="s">
        <v>179</v>
      </c>
      <c r="BZ880" s="129">
        <v>1.1000000000000001E-3</v>
      </c>
      <c r="CA880" s="129" t="s">
        <v>211</v>
      </c>
      <c r="CB880" s="129">
        <v>8.0000000000000004E-4</v>
      </c>
      <c r="CC880" s="129" t="s">
        <v>179</v>
      </c>
      <c r="CD880" s="129">
        <v>2E-3</v>
      </c>
      <c r="CE880" s="129" t="s">
        <v>179</v>
      </c>
      <c r="CF880" s="129">
        <v>2.3E-3</v>
      </c>
      <c r="CG880" s="129" t="s">
        <v>179</v>
      </c>
      <c r="CH880" s="129">
        <v>1E-4</v>
      </c>
      <c r="CI880" s="129" t="s">
        <v>179</v>
      </c>
      <c r="CJ880" s="129">
        <v>6.7000000000000002E-3</v>
      </c>
      <c r="CK880" s="129" t="s">
        <v>179</v>
      </c>
      <c r="CL880" s="129">
        <v>1.12E-2</v>
      </c>
      <c r="CM880" s="129" t="s">
        <v>179</v>
      </c>
      <c r="CN880" s="129">
        <v>3.7000000000000002E-3</v>
      </c>
      <c r="CO880" s="129" t="s">
        <v>179</v>
      </c>
      <c r="CP880" s="129">
        <v>8.0000000000000004E-4</v>
      </c>
      <c r="CQ880" s="129" t="s">
        <v>179</v>
      </c>
      <c r="CR880" s="129">
        <v>3.3999999999999998E-3</v>
      </c>
      <c r="CS880" s="129" t="s">
        <v>179</v>
      </c>
      <c r="CT880" s="129">
        <v>1.8E-3</v>
      </c>
      <c r="CU880" s="129" t="s">
        <v>179</v>
      </c>
      <c r="CV880" s="129">
        <v>8.0000000000000004E-4</v>
      </c>
      <c r="CW880" s="129" t="s">
        <v>18</v>
      </c>
      <c r="CX880" s="129"/>
      <c r="CY880" s="129" t="s">
        <v>179</v>
      </c>
      <c r="CZ880" s="129">
        <v>5.9999999999999995E-4</v>
      </c>
      <c r="DA880" s="129" t="s">
        <v>179</v>
      </c>
      <c r="DB880" s="129">
        <v>5.9999999999999995E-4</v>
      </c>
      <c r="DC880" s="129" t="s">
        <v>179</v>
      </c>
      <c r="DD880" s="129">
        <v>5.0000000000000001E-4</v>
      </c>
      <c r="DE880" s="129" t="s">
        <v>179</v>
      </c>
      <c r="DF880" s="129">
        <v>5.9999999999999995E-4</v>
      </c>
      <c r="DG880" s="129" t="s">
        <v>179</v>
      </c>
      <c r="DH880" s="129">
        <v>4.0000000000000002E-4</v>
      </c>
      <c r="DI880" s="129" t="s">
        <v>179</v>
      </c>
      <c r="DJ880" s="129">
        <v>2.9999999999999997E-4</v>
      </c>
      <c r="DK880" s="129" t="s">
        <v>3048</v>
      </c>
      <c r="DL880" s="129" t="s">
        <v>59</v>
      </c>
      <c r="DM880" s="129"/>
      <c r="DN880" s="129"/>
      <c r="DO880" s="130" t="s">
        <v>18</v>
      </c>
      <c r="DS880" s="129">
        <v>128</v>
      </c>
      <c r="DT880" s="129" t="s">
        <v>3059</v>
      </c>
      <c r="DW880" t="s">
        <v>5662</v>
      </c>
    </row>
    <row r="881" spans="1:127">
      <c r="A881" s="127">
        <v>712</v>
      </c>
      <c r="B881" s="131">
        <v>44765.12777777778</v>
      </c>
      <c r="C881" s="129" t="s">
        <v>52</v>
      </c>
      <c r="D881" s="129">
        <v>0</v>
      </c>
      <c r="E881" s="129">
        <v>0</v>
      </c>
      <c r="F881" s="129">
        <v>0</v>
      </c>
      <c r="G881" s="129" t="s">
        <v>54</v>
      </c>
      <c r="H881" s="129" t="s">
        <v>55</v>
      </c>
      <c r="I881" s="129" t="s">
        <v>55</v>
      </c>
      <c r="J881" s="129" t="s">
        <v>55</v>
      </c>
      <c r="K881" s="129" t="s">
        <v>18</v>
      </c>
      <c r="L881" s="129">
        <v>90</v>
      </c>
      <c r="M881" s="129" t="s">
        <v>173</v>
      </c>
      <c r="N881" s="129">
        <v>0</v>
      </c>
      <c r="O881" s="129" t="s">
        <v>173</v>
      </c>
      <c r="P881" s="129">
        <v>0</v>
      </c>
      <c r="Q881" s="129" t="s">
        <v>173</v>
      </c>
      <c r="R881" s="129">
        <v>0</v>
      </c>
      <c r="S881" s="129">
        <v>2</v>
      </c>
      <c r="T881" s="129" t="s">
        <v>174</v>
      </c>
      <c r="U881" s="129">
        <v>4.8826999999999998</v>
      </c>
      <c r="V881" s="129">
        <v>0.71050000000000002</v>
      </c>
      <c r="W881" s="129" t="s">
        <v>3060</v>
      </c>
      <c r="X881" s="129">
        <v>0.33779999999999999</v>
      </c>
      <c r="Y881" s="129">
        <v>41.280700000000003</v>
      </c>
      <c r="Z881" s="129">
        <v>0.37069999999999997</v>
      </c>
      <c r="AA881" s="129" t="s">
        <v>280</v>
      </c>
      <c r="AB881" s="129">
        <v>1.5599999999999999E-2</v>
      </c>
      <c r="AC881" s="129" t="s">
        <v>179</v>
      </c>
      <c r="AD881" s="129">
        <v>9.1999999999999998E-3</v>
      </c>
      <c r="AE881" s="129" t="s">
        <v>179</v>
      </c>
      <c r="AF881" s="129">
        <v>1.7399999999999999E-2</v>
      </c>
      <c r="AG881" s="129">
        <v>0.1147</v>
      </c>
      <c r="AH881" s="129">
        <v>7.3000000000000001E-3</v>
      </c>
      <c r="AI881" s="129">
        <v>8.0823</v>
      </c>
      <c r="AJ881" s="129">
        <v>3.3599999999999998E-2</v>
      </c>
      <c r="AK881" s="129">
        <v>0.70930000000000004</v>
      </c>
      <c r="AL881" s="129">
        <v>8.5000000000000006E-3</v>
      </c>
      <c r="AM881" s="129" t="s">
        <v>1022</v>
      </c>
      <c r="AN881" s="129">
        <v>8.3999999999999995E-3</v>
      </c>
      <c r="AO881" s="129" t="s">
        <v>993</v>
      </c>
      <c r="AP881" s="129">
        <v>4.7000000000000002E-3</v>
      </c>
      <c r="AQ881" s="129">
        <v>0.1188</v>
      </c>
      <c r="AR881" s="129">
        <v>5.1000000000000004E-3</v>
      </c>
      <c r="AS881" s="129" t="s">
        <v>3061</v>
      </c>
      <c r="AT881" s="129">
        <v>2.7400000000000001E-2</v>
      </c>
      <c r="AU881" s="129" t="s">
        <v>179</v>
      </c>
      <c r="AV881" s="129">
        <v>3.8E-3</v>
      </c>
      <c r="AW881" s="129">
        <v>9.5999999999999992E-3</v>
      </c>
      <c r="AX881" s="129">
        <v>1.1000000000000001E-3</v>
      </c>
      <c r="AY881" s="129" t="s">
        <v>266</v>
      </c>
      <c r="AZ881" s="129">
        <v>8.0000000000000004E-4</v>
      </c>
      <c r="BA881" s="129">
        <v>6.4000000000000003E-3</v>
      </c>
      <c r="BB881" s="129">
        <v>6.9999999999999999E-4</v>
      </c>
      <c r="BC881" s="129" t="s">
        <v>267</v>
      </c>
      <c r="BD881" s="129">
        <v>5.0000000000000001E-4</v>
      </c>
      <c r="BE881" s="129" t="s">
        <v>179</v>
      </c>
      <c r="BF881" s="129">
        <v>2.9999999999999997E-4</v>
      </c>
      <c r="BG881" s="129" t="s">
        <v>246</v>
      </c>
      <c r="BH881" s="129">
        <v>1E-4</v>
      </c>
      <c r="BI881" s="129" t="s">
        <v>286</v>
      </c>
      <c r="BJ881" s="129">
        <v>2.0000000000000001E-4</v>
      </c>
      <c r="BK881" s="129">
        <v>1.03E-2</v>
      </c>
      <c r="BL881" s="129">
        <v>5.0000000000000001E-4</v>
      </c>
      <c r="BM881" s="129">
        <v>2.7000000000000001E-3</v>
      </c>
      <c r="BN881" s="129">
        <v>2.9999999999999997E-4</v>
      </c>
      <c r="BO881" s="129" t="s">
        <v>265</v>
      </c>
      <c r="BP881" s="129">
        <v>5.0000000000000001E-4</v>
      </c>
      <c r="BQ881" s="129" t="s">
        <v>179</v>
      </c>
      <c r="BR881" s="129">
        <v>2.9999999999999997E-4</v>
      </c>
      <c r="BS881" s="129" t="s">
        <v>179</v>
      </c>
      <c r="BT881" s="129">
        <v>2.9999999999999997E-4</v>
      </c>
      <c r="BU881" s="129" t="s">
        <v>179</v>
      </c>
      <c r="BV881" s="129">
        <v>6.9999999999999999E-4</v>
      </c>
      <c r="BW881" s="129" t="s">
        <v>179</v>
      </c>
      <c r="BX881" s="129">
        <v>8.0000000000000004E-4</v>
      </c>
      <c r="BY881" s="129" t="s">
        <v>18</v>
      </c>
      <c r="BZ881" s="129"/>
      <c r="CA881" s="129" t="s">
        <v>179</v>
      </c>
      <c r="CB881" s="129">
        <v>8.0000000000000004E-4</v>
      </c>
      <c r="CC881" s="129" t="s">
        <v>179</v>
      </c>
      <c r="CD881" s="129">
        <v>2E-3</v>
      </c>
      <c r="CE881" s="129" t="s">
        <v>179</v>
      </c>
      <c r="CF881" s="129">
        <v>2.3E-3</v>
      </c>
      <c r="CG881" s="129" t="s">
        <v>179</v>
      </c>
      <c r="CH881" s="129">
        <v>1E-4</v>
      </c>
      <c r="CI881" s="129" t="s">
        <v>213</v>
      </c>
      <c r="CJ881" s="129">
        <v>6.7999999999999996E-3</v>
      </c>
      <c r="CK881" s="129" t="s">
        <v>1135</v>
      </c>
      <c r="CL881" s="129">
        <v>1.11E-2</v>
      </c>
      <c r="CM881" s="129" t="s">
        <v>179</v>
      </c>
      <c r="CN881" s="129">
        <v>3.0999999999999999E-3</v>
      </c>
      <c r="CO881" s="129" t="s">
        <v>179</v>
      </c>
      <c r="CP881" s="129">
        <v>8.0000000000000004E-4</v>
      </c>
      <c r="CQ881" s="129" t="s">
        <v>179</v>
      </c>
      <c r="CR881" s="129">
        <v>3.3E-3</v>
      </c>
      <c r="CS881" s="129" t="s">
        <v>179</v>
      </c>
      <c r="CT881" s="129">
        <v>1.8E-3</v>
      </c>
      <c r="CU881" s="129" t="s">
        <v>18</v>
      </c>
      <c r="CV881" s="129"/>
      <c r="CW881" s="129" t="s">
        <v>18</v>
      </c>
      <c r="CX881" s="129"/>
      <c r="CY881" s="129" t="s">
        <v>179</v>
      </c>
      <c r="CZ881" s="129">
        <v>5.9999999999999995E-4</v>
      </c>
      <c r="DA881" s="129" t="s">
        <v>179</v>
      </c>
      <c r="DB881" s="129">
        <v>5.9999999999999995E-4</v>
      </c>
      <c r="DC881" s="129" t="s">
        <v>179</v>
      </c>
      <c r="DD881" s="129">
        <v>5.9999999999999995E-4</v>
      </c>
      <c r="DE881" s="129" t="s">
        <v>179</v>
      </c>
      <c r="DF881" s="129">
        <v>5.9999999999999995E-4</v>
      </c>
      <c r="DG881" s="129" t="s">
        <v>179</v>
      </c>
      <c r="DH881" s="129">
        <v>4.0000000000000002E-4</v>
      </c>
      <c r="DI881" s="129" t="s">
        <v>179</v>
      </c>
      <c r="DJ881" s="129">
        <v>2.9999999999999997E-4</v>
      </c>
      <c r="DK881" s="129" t="s">
        <v>3062</v>
      </c>
      <c r="DL881" s="129" t="s">
        <v>59</v>
      </c>
      <c r="DM881" s="129"/>
      <c r="DN881" s="129"/>
      <c r="DO881" s="130" t="s">
        <v>18</v>
      </c>
      <c r="DS881" s="129">
        <v>3</v>
      </c>
      <c r="DT881" s="129" t="s">
        <v>1630</v>
      </c>
      <c r="DW881" t="s">
        <v>5663</v>
      </c>
    </row>
    <row r="882" spans="1:127">
      <c r="A882" s="127">
        <v>713</v>
      </c>
      <c r="B882" s="131">
        <v>44765.129166666666</v>
      </c>
      <c r="C882" s="129" t="s">
        <v>52</v>
      </c>
      <c r="D882" s="129">
        <v>0</v>
      </c>
      <c r="E882" s="129">
        <v>0</v>
      </c>
      <c r="F882" s="129">
        <v>0</v>
      </c>
      <c r="G882" s="129" t="s">
        <v>54</v>
      </c>
      <c r="H882" s="129" t="s">
        <v>55</v>
      </c>
      <c r="I882" s="129" t="s">
        <v>55</v>
      </c>
      <c r="J882" s="129" t="s">
        <v>55</v>
      </c>
      <c r="K882" s="129" t="s">
        <v>18</v>
      </c>
      <c r="L882" s="129">
        <v>90</v>
      </c>
      <c r="M882" s="129" t="s">
        <v>173</v>
      </c>
      <c r="N882" s="129">
        <v>0</v>
      </c>
      <c r="O882" s="129" t="s">
        <v>173</v>
      </c>
      <c r="P882" s="129">
        <v>0</v>
      </c>
      <c r="Q882" s="129" t="s">
        <v>173</v>
      </c>
      <c r="R882" s="129">
        <v>0</v>
      </c>
      <c r="S882" s="129">
        <v>2</v>
      </c>
      <c r="T882" s="129" t="s">
        <v>174</v>
      </c>
      <c r="U882" s="129">
        <v>4.7945000000000002</v>
      </c>
      <c r="V882" s="129">
        <v>0.68159999999999998</v>
      </c>
      <c r="W882" s="129" t="s">
        <v>3063</v>
      </c>
      <c r="X882" s="129">
        <v>0.33090000000000003</v>
      </c>
      <c r="Y882" s="129">
        <v>40.967700000000001</v>
      </c>
      <c r="Z882" s="129">
        <v>0.36620000000000003</v>
      </c>
      <c r="AA882" s="129" t="s">
        <v>2858</v>
      </c>
      <c r="AB882" s="129">
        <v>1.5299999999999999E-2</v>
      </c>
      <c r="AC882" s="129" t="s">
        <v>2012</v>
      </c>
      <c r="AD882" s="129">
        <v>1.09E-2</v>
      </c>
      <c r="AE882" s="129" t="s">
        <v>179</v>
      </c>
      <c r="AF882" s="129">
        <v>1.6500000000000001E-2</v>
      </c>
      <c r="AG882" s="129">
        <v>7.0400000000000004E-2</v>
      </c>
      <c r="AH882" s="129">
        <v>6.4000000000000003E-3</v>
      </c>
      <c r="AI882" s="129">
        <v>7.7134999999999998</v>
      </c>
      <c r="AJ882" s="129">
        <v>3.2500000000000001E-2</v>
      </c>
      <c r="AK882" s="129">
        <v>0.65239999999999998</v>
      </c>
      <c r="AL882" s="129">
        <v>8.0000000000000002E-3</v>
      </c>
      <c r="AM882" s="129" t="s">
        <v>634</v>
      </c>
      <c r="AN882" s="129">
        <v>7.9000000000000008E-3</v>
      </c>
      <c r="AO882" s="129" t="s">
        <v>396</v>
      </c>
      <c r="AP882" s="129">
        <v>4.3E-3</v>
      </c>
      <c r="AQ882" s="129">
        <v>0.10009999999999999</v>
      </c>
      <c r="AR882" s="129">
        <v>4.7000000000000002E-3</v>
      </c>
      <c r="AS882" s="129" t="s">
        <v>3064</v>
      </c>
      <c r="AT882" s="129">
        <v>2.5100000000000001E-2</v>
      </c>
      <c r="AU882" s="129" t="s">
        <v>1287</v>
      </c>
      <c r="AV882" s="129">
        <v>3.5000000000000001E-3</v>
      </c>
      <c r="AW882" s="129">
        <v>9.1999999999999998E-3</v>
      </c>
      <c r="AX882" s="129">
        <v>1E-3</v>
      </c>
      <c r="AY882" s="129" t="s">
        <v>229</v>
      </c>
      <c r="AZ882" s="129">
        <v>6.9999999999999999E-4</v>
      </c>
      <c r="BA882" s="129">
        <v>5.7000000000000002E-3</v>
      </c>
      <c r="BB882" s="129">
        <v>5.9999999999999995E-4</v>
      </c>
      <c r="BC882" s="129" t="s">
        <v>267</v>
      </c>
      <c r="BD882" s="129">
        <v>5.0000000000000001E-4</v>
      </c>
      <c r="BE882" s="129" t="s">
        <v>179</v>
      </c>
      <c r="BF882" s="129">
        <v>2.9999999999999997E-4</v>
      </c>
      <c r="BG882" s="129" t="s">
        <v>179</v>
      </c>
      <c r="BH882" s="129">
        <v>1E-4</v>
      </c>
      <c r="BI882" s="129" t="s">
        <v>246</v>
      </c>
      <c r="BJ882" s="129">
        <v>2.0000000000000001E-4</v>
      </c>
      <c r="BK882" s="129">
        <v>1.03E-2</v>
      </c>
      <c r="BL882" s="129">
        <v>5.0000000000000001E-4</v>
      </c>
      <c r="BM882" s="129">
        <v>2.8E-3</v>
      </c>
      <c r="BN882" s="129">
        <v>2.9999999999999997E-4</v>
      </c>
      <c r="BO882" s="129" t="s">
        <v>429</v>
      </c>
      <c r="BP882" s="129">
        <v>5.0000000000000001E-4</v>
      </c>
      <c r="BQ882" s="129" t="s">
        <v>179</v>
      </c>
      <c r="BR882" s="129">
        <v>2.9999999999999997E-4</v>
      </c>
      <c r="BS882" s="129" t="s">
        <v>179</v>
      </c>
      <c r="BT882" s="129">
        <v>2.9999999999999997E-4</v>
      </c>
      <c r="BU882" s="129" t="s">
        <v>179</v>
      </c>
      <c r="BV882" s="129">
        <v>6.9999999999999999E-4</v>
      </c>
      <c r="BW882" s="129" t="s">
        <v>179</v>
      </c>
      <c r="BX882" s="129">
        <v>8.9999999999999998E-4</v>
      </c>
      <c r="BY882" s="129" t="s">
        <v>179</v>
      </c>
      <c r="BZ882" s="129">
        <v>1.1000000000000001E-3</v>
      </c>
      <c r="CA882" s="129" t="s">
        <v>179</v>
      </c>
      <c r="CB882" s="129">
        <v>8.0000000000000004E-4</v>
      </c>
      <c r="CC882" s="129" t="s">
        <v>179</v>
      </c>
      <c r="CD882" s="129">
        <v>2E-3</v>
      </c>
      <c r="CE882" s="129" t="s">
        <v>179</v>
      </c>
      <c r="CF882" s="129">
        <v>2.3E-3</v>
      </c>
      <c r="CG882" s="129" t="s">
        <v>216</v>
      </c>
      <c r="CH882" s="129">
        <v>1E-4</v>
      </c>
      <c r="CI882" s="129" t="s">
        <v>179</v>
      </c>
      <c r="CJ882" s="129">
        <v>6.8999999999999999E-3</v>
      </c>
      <c r="CK882" s="129" t="s">
        <v>179</v>
      </c>
      <c r="CL882" s="129">
        <v>1.0800000000000001E-2</v>
      </c>
      <c r="CM882" s="129" t="s">
        <v>179</v>
      </c>
      <c r="CN882" s="129">
        <v>3.2000000000000002E-3</v>
      </c>
      <c r="CO882" s="129" t="s">
        <v>179</v>
      </c>
      <c r="CP882" s="129">
        <v>8.0000000000000004E-4</v>
      </c>
      <c r="CQ882" s="129" t="s">
        <v>179</v>
      </c>
      <c r="CR882" s="129">
        <v>3.3E-3</v>
      </c>
      <c r="CS882" s="129" t="s">
        <v>179</v>
      </c>
      <c r="CT882" s="129">
        <v>1.8E-3</v>
      </c>
      <c r="CU882" s="129" t="s">
        <v>18</v>
      </c>
      <c r="CV882" s="129"/>
      <c r="CW882" s="129" t="s">
        <v>179</v>
      </c>
      <c r="CX882" s="129">
        <v>5.9999999999999995E-4</v>
      </c>
      <c r="CY882" s="129" t="s">
        <v>179</v>
      </c>
      <c r="CZ882" s="129">
        <v>5.0000000000000001E-4</v>
      </c>
      <c r="DA882" s="129" t="s">
        <v>179</v>
      </c>
      <c r="DB882" s="129">
        <v>5.0000000000000001E-4</v>
      </c>
      <c r="DC882" s="129" t="s">
        <v>179</v>
      </c>
      <c r="DD882" s="129">
        <v>5.9999999999999995E-4</v>
      </c>
      <c r="DE882" s="129" t="s">
        <v>179</v>
      </c>
      <c r="DF882" s="129">
        <v>5.9999999999999995E-4</v>
      </c>
      <c r="DG882" s="129" t="s">
        <v>179</v>
      </c>
      <c r="DH882" s="129">
        <v>4.0000000000000002E-4</v>
      </c>
      <c r="DI882" s="129" t="s">
        <v>179</v>
      </c>
      <c r="DJ882" s="129">
        <v>4.0000000000000002E-4</v>
      </c>
      <c r="DK882" s="129" t="s">
        <v>3062</v>
      </c>
      <c r="DL882" s="129" t="s">
        <v>59</v>
      </c>
      <c r="DM882" s="129"/>
      <c r="DN882" s="129"/>
      <c r="DO882" s="130" t="s">
        <v>18</v>
      </c>
      <c r="DS882" s="129">
        <v>25</v>
      </c>
      <c r="DT882" s="129" t="s">
        <v>5981</v>
      </c>
      <c r="DW882" t="s">
        <v>5664</v>
      </c>
    </row>
    <row r="883" spans="1:127">
      <c r="A883" s="127">
        <v>714</v>
      </c>
      <c r="B883" s="131">
        <v>44765.131249999999</v>
      </c>
      <c r="C883" s="129" t="s">
        <v>52</v>
      </c>
      <c r="D883" s="129">
        <v>0</v>
      </c>
      <c r="E883" s="129">
        <v>0</v>
      </c>
      <c r="F883" s="129">
        <v>0</v>
      </c>
      <c r="G883" s="129" t="s">
        <v>54</v>
      </c>
      <c r="H883" s="129" t="s">
        <v>55</v>
      </c>
      <c r="I883" s="129" t="s">
        <v>55</v>
      </c>
      <c r="J883" s="129" t="s">
        <v>55</v>
      </c>
      <c r="K883" s="129" t="s">
        <v>18</v>
      </c>
      <c r="L883" s="129">
        <v>90</v>
      </c>
      <c r="M883" s="129" t="s">
        <v>173</v>
      </c>
      <c r="N883" s="129">
        <v>0</v>
      </c>
      <c r="O883" s="129" t="s">
        <v>173</v>
      </c>
      <c r="P883" s="129">
        <v>0</v>
      </c>
      <c r="Q883" s="129" t="s">
        <v>173</v>
      </c>
      <c r="R883" s="129">
        <v>0</v>
      </c>
      <c r="S883" s="129">
        <v>2</v>
      </c>
      <c r="T883" s="129" t="s">
        <v>174</v>
      </c>
      <c r="U883" s="129">
        <v>4.9786000000000001</v>
      </c>
      <c r="V883" s="129">
        <v>0.67949999999999999</v>
      </c>
      <c r="W883" s="129" t="s">
        <v>3065</v>
      </c>
      <c r="X883" s="129">
        <v>0.32819999999999999</v>
      </c>
      <c r="Y883" s="129">
        <v>41.185499999999998</v>
      </c>
      <c r="Z883" s="129">
        <v>0.36730000000000002</v>
      </c>
      <c r="AA883" s="129" t="s">
        <v>1637</v>
      </c>
      <c r="AB883" s="129">
        <v>1.5100000000000001E-2</v>
      </c>
      <c r="AC883" s="129" t="s">
        <v>3066</v>
      </c>
      <c r="AD883" s="129">
        <v>1.06E-2</v>
      </c>
      <c r="AE883" s="129" t="s">
        <v>179</v>
      </c>
      <c r="AF883" s="129">
        <v>1.66E-2</v>
      </c>
      <c r="AG883" s="129">
        <v>6.8699999999999997E-2</v>
      </c>
      <c r="AH883" s="129">
        <v>6.6E-3</v>
      </c>
      <c r="AI883" s="129">
        <v>7.5613000000000001</v>
      </c>
      <c r="AJ883" s="129">
        <v>3.2199999999999999E-2</v>
      </c>
      <c r="AK883" s="129">
        <v>0.65890000000000004</v>
      </c>
      <c r="AL883" s="129">
        <v>8.0999999999999996E-3</v>
      </c>
      <c r="AM883" s="129" t="s">
        <v>1022</v>
      </c>
      <c r="AN883" s="129">
        <v>8.2000000000000007E-3</v>
      </c>
      <c r="AO883" s="129" t="s">
        <v>448</v>
      </c>
      <c r="AP883" s="129">
        <v>4.3E-3</v>
      </c>
      <c r="AQ883" s="129">
        <v>9.8199999999999996E-2</v>
      </c>
      <c r="AR883" s="129">
        <v>4.7000000000000002E-3</v>
      </c>
      <c r="AS883" s="129" t="s">
        <v>3067</v>
      </c>
      <c r="AT883" s="129">
        <v>2.5100000000000001E-2</v>
      </c>
      <c r="AU883" s="129" t="s">
        <v>1118</v>
      </c>
      <c r="AV883" s="129">
        <v>3.5000000000000001E-3</v>
      </c>
      <c r="AW883" s="129">
        <v>9.4999999999999998E-3</v>
      </c>
      <c r="AX883" s="129">
        <v>1E-3</v>
      </c>
      <c r="AY883" s="129" t="s">
        <v>229</v>
      </c>
      <c r="AZ883" s="129">
        <v>6.9999999999999999E-4</v>
      </c>
      <c r="BA883" s="129">
        <v>5.7000000000000002E-3</v>
      </c>
      <c r="BB883" s="129">
        <v>5.9999999999999995E-4</v>
      </c>
      <c r="BC883" s="129" t="s">
        <v>245</v>
      </c>
      <c r="BD883" s="129">
        <v>5.0000000000000001E-4</v>
      </c>
      <c r="BE883" s="129" t="s">
        <v>179</v>
      </c>
      <c r="BF883" s="129">
        <v>2.9999999999999997E-4</v>
      </c>
      <c r="BG883" s="129" t="s">
        <v>179</v>
      </c>
      <c r="BH883" s="129">
        <v>1E-4</v>
      </c>
      <c r="BI883" s="129" t="s">
        <v>179</v>
      </c>
      <c r="BJ883" s="129">
        <v>2.0000000000000001E-4</v>
      </c>
      <c r="BK883" s="129">
        <v>1.03E-2</v>
      </c>
      <c r="BL883" s="129">
        <v>5.0000000000000001E-4</v>
      </c>
      <c r="BM883" s="129">
        <v>2.7000000000000001E-3</v>
      </c>
      <c r="BN883" s="129">
        <v>2.9999999999999997E-4</v>
      </c>
      <c r="BO883" s="129" t="s">
        <v>244</v>
      </c>
      <c r="BP883" s="129">
        <v>5.0000000000000001E-4</v>
      </c>
      <c r="BQ883" s="129" t="s">
        <v>179</v>
      </c>
      <c r="BR883" s="129">
        <v>2.9999999999999997E-4</v>
      </c>
      <c r="BS883" s="129" t="s">
        <v>179</v>
      </c>
      <c r="BT883" s="129">
        <v>2.9999999999999997E-4</v>
      </c>
      <c r="BU883" s="129" t="s">
        <v>179</v>
      </c>
      <c r="BV883" s="129">
        <v>6.9999999999999999E-4</v>
      </c>
      <c r="BW883" s="129" t="s">
        <v>18</v>
      </c>
      <c r="BX883" s="129"/>
      <c r="BY883" s="129" t="s">
        <v>179</v>
      </c>
      <c r="BZ883" s="129">
        <v>1.1000000000000001E-3</v>
      </c>
      <c r="CA883" s="129" t="s">
        <v>179</v>
      </c>
      <c r="CB883" s="129">
        <v>8.0000000000000004E-4</v>
      </c>
      <c r="CC883" s="129" t="s">
        <v>179</v>
      </c>
      <c r="CD883" s="129">
        <v>2E-3</v>
      </c>
      <c r="CE883" s="129" t="s">
        <v>179</v>
      </c>
      <c r="CF883" s="129">
        <v>2.3E-3</v>
      </c>
      <c r="CG883" s="129" t="s">
        <v>179</v>
      </c>
      <c r="CH883" s="129">
        <v>1E-4</v>
      </c>
      <c r="CI883" s="129" t="s">
        <v>179</v>
      </c>
      <c r="CJ883" s="129">
        <v>7.0000000000000001E-3</v>
      </c>
      <c r="CK883" s="129" t="s">
        <v>179</v>
      </c>
      <c r="CL883" s="129">
        <v>1.0699999999999999E-2</v>
      </c>
      <c r="CM883" s="129" t="s">
        <v>179</v>
      </c>
      <c r="CN883" s="129">
        <v>3.0000000000000001E-3</v>
      </c>
      <c r="CO883" s="129" t="s">
        <v>179</v>
      </c>
      <c r="CP883" s="129">
        <v>8.9999999999999998E-4</v>
      </c>
      <c r="CQ883" s="129" t="s">
        <v>179</v>
      </c>
      <c r="CR883" s="129">
        <v>3.3E-3</v>
      </c>
      <c r="CS883" s="129" t="s">
        <v>179</v>
      </c>
      <c r="CT883" s="129">
        <v>1.6999999999999999E-3</v>
      </c>
      <c r="CU883" s="129" t="s">
        <v>179</v>
      </c>
      <c r="CV883" s="129">
        <v>8.0000000000000004E-4</v>
      </c>
      <c r="CW883" s="129" t="s">
        <v>18</v>
      </c>
      <c r="CX883" s="129"/>
      <c r="CY883" s="129" t="s">
        <v>179</v>
      </c>
      <c r="CZ883" s="129">
        <v>5.9999999999999995E-4</v>
      </c>
      <c r="DA883" s="129" t="s">
        <v>179</v>
      </c>
      <c r="DB883" s="129">
        <v>5.0000000000000001E-4</v>
      </c>
      <c r="DC883" s="129" t="s">
        <v>179</v>
      </c>
      <c r="DD883" s="129">
        <v>5.0000000000000001E-4</v>
      </c>
      <c r="DE883" s="129" t="s">
        <v>179</v>
      </c>
      <c r="DF883" s="129">
        <v>5.0000000000000001E-4</v>
      </c>
      <c r="DG883" s="129" t="s">
        <v>179</v>
      </c>
      <c r="DH883" s="129">
        <v>4.0000000000000002E-4</v>
      </c>
      <c r="DI883" s="129" t="s">
        <v>179</v>
      </c>
      <c r="DJ883" s="129">
        <v>2.9999999999999997E-4</v>
      </c>
      <c r="DK883" s="129" t="s">
        <v>3062</v>
      </c>
      <c r="DL883" s="129" t="s">
        <v>59</v>
      </c>
      <c r="DM883" s="129"/>
      <c r="DN883" s="129"/>
      <c r="DO883" s="130" t="s">
        <v>18</v>
      </c>
      <c r="DS883" s="129">
        <v>42</v>
      </c>
      <c r="DT883" s="129" t="s">
        <v>2461</v>
      </c>
      <c r="DW883" t="s">
        <v>5665</v>
      </c>
    </row>
    <row r="884" spans="1:127">
      <c r="A884" s="127">
        <v>715</v>
      </c>
      <c r="B884" s="131">
        <v>44765.134027777778</v>
      </c>
      <c r="C884" s="129" t="s">
        <v>52</v>
      </c>
      <c r="D884" s="129">
        <v>0</v>
      </c>
      <c r="E884" s="129">
        <v>0</v>
      </c>
      <c r="F884" s="129">
        <v>0</v>
      </c>
      <c r="G884" s="129" t="s">
        <v>54</v>
      </c>
      <c r="H884" s="129" t="s">
        <v>55</v>
      </c>
      <c r="I884" s="129" t="s">
        <v>55</v>
      </c>
      <c r="J884" s="129" t="s">
        <v>55</v>
      </c>
      <c r="K884" s="129" t="s">
        <v>18</v>
      </c>
      <c r="L884" s="129">
        <v>90</v>
      </c>
      <c r="M884" s="129" t="s">
        <v>173</v>
      </c>
      <c r="N884" s="129">
        <v>0</v>
      </c>
      <c r="O884" s="129" t="s">
        <v>173</v>
      </c>
      <c r="P884" s="129">
        <v>0</v>
      </c>
      <c r="Q884" s="129" t="s">
        <v>173</v>
      </c>
      <c r="R884" s="129">
        <v>0</v>
      </c>
      <c r="S884" s="129">
        <v>2</v>
      </c>
      <c r="T884" s="129" t="s">
        <v>174</v>
      </c>
      <c r="U884" s="129">
        <v>4.3601999999999999</v>
      </c>
      <c r="V884" s="129">
        <v>0.66090000000000004</v>
      </c>
      <c r="W884" s="129" t="s">
        <v>3068</v>
      </c>
      <c r="X884" s="129">
        <v>0.31290000000000001</v>
      </c>
      <c r="Y884" s="129">
        <v>38.000999999999998</v>
      </c>
      <c r="Z884" s="129">
        <v>0.35049999999999998</v>
      </c>
      <c r="AA884" s="129" t="s">
        <v>827</v>
      </c>
      <c r="AB884" s="129">
        <v>1.5100000000000001E-2</v>
      </c>
      <c r="AC884" s="129" t="s">
        <v>179</v>
      </c>
      <c r="AD884" s="129">
        <v>8.8000000000000005E-3</v>
      </c>
      <c r="AE884" s="129" t="s">
        <v>179</v>
      </c>
      <c r="AF884" s="129">
        <v>1.6400000000000001E-2</v>
      </c>
      <c r="AG884" s="129">
        <v>0.1386</v>
      </c>
      <c r="AH884" s="129">
        <v>7.4000000000000003E-3</v>
      </c>
      <c r="AI884" s="129">
        <v>7.1138000000000003</v>
      </c>
      <c r="AJ884" s="129">
        <v>3.1199999999999999E-2</v>
      </c>
      <c r="AK884" s="129">
        <v>0.62109999999999999</v>
      </c>
      <c r="AL884" s="129">
        <v>7.9000000000000008E-3</v>
      </c>
      <c r="AM884" s="129" t="s">
        <v>1834</v>
      </c>
      <c r="AN884" s="129">
        <v>8.0000000000000002E-3</v>
      </c>
      <c r="AO884" s="129" t="s">
        <v>674</v>
      </c>
      <c r="AP884" s="129">
        <v>4.3E-3</v>
      </c>
      <c r="AQ884" s="129">
        <v>0.10730000000000001</v>
      </c>
      <c r="AR884" s="129">
        <v>5.0000000000000001E-3</v>
      </c>
      <c r="AS884" s="129" t="s">
        <v>3069</v>
      </c>
      <c r="AT884" s="129">
        <v>2.52E-2</v>
      </c>
      <c r="AU884" s="129" t="s">
        <v>345</v>
      </c>
      <c r="AV884" s="129">
        <v>3.5999999999999999E-3</v>
      </c>
      <c r="AW884" s="129">
        <v>9.9000000000000008E-3</v>
      </c>
      <c r="AX884" s="129">
        <v>1.1000000000000001E-3</v>
      </c>
      <c r="AY884" s="129" t="s">
        <v>228</v>
      </c>
      <c r="AZ884" s="129">
        <v>8.0000000000000004E-4</v>
      </c>
      <c r="BA884" s="129">
        <v>5.4000000000000003E-3</v>
      </c>
      <c r="BB884" s="129">
        <v>5.9999999999999995E-4</v>
      </c>
      <c r="BC884" s="129" t="s">
        <v>285</v>
      </c>
      <c r="BD884" s="129">
        <v>5.0000000000000001E-4</v>
      </c>
      <c r="BE884" s="129" t="s">
        <v>179</v>
      </c>
      <c r="BF884" s="129">
        <v>2.9999999999999997E-4</v>
      </c>
      <c r="BG884" s="129" t="s">
        <v>216</v>
      </c>
      <c r="BH884" s="129">
        <v>1E-4</v>
      </c>
      <c r="BI884" s="129" t="s">
        <v>179</v>
      </c>
      <c r="BJ884" s="129">
        <v>2.0000000000000001E-4</v>
      </c>
      <c r="BK884" s="129">
        <v>1.01E-2</v>
      </c>
      <c r="BL884" s="129">
        <v>5.0000000000000001E-4</v>
      </c>
      <c r="BM884" s="129">
        <v>2.5000000000000001E-3</v>
      </c>
      <c r="BN884" s="129">
        <v>2.9999999999999997E-4</v>
      </c>
      <c r="BO884" s="129" t="s">
        <v>429</v>
      </c>
      <c r="BP884" s="129">
        <v>5.9999999999999995E-4</v>
      </c>
      <c r="BQ884" s="129" t="s">
        <v>179</v>
      </c>
      <c r="BR884" s="129">
        <v>2.9999999999999997E-4</v>
      </c>
      <c r="BS884" s="129" t="s">
        <v>179</v>
      </c>
      <c r="BT884" s="129">
        <v>4.0000000000000002E-4</v>
      </c>
      <c r="BU884" s="129" t="s">
        <v>179</v>
      </c>
      <c r="BV884" s="129">
        <v>6.9999999999999999E-4</v>
      </c>
      <c r="BW884" s="129" t="s">
        <v>179</v>
      </c>
      <c r="BX884" s="129">
        <v>8.9999999999999998E-4</v>
      </c>
      <c r="BY884" s="129" t="s">
        <v>18</v>
      </c>
      <c r="BZ884" s="129"/>
      <c r="CA884" s="129" t="s">
        <v>179</v>
      </c>
      <c r="CB884" s="129">
        <v>8.0000000000000004E-4</v>
      </c>
      <c r="CC884" s="129" t="s">
        <v>179</v>
      </c>
      <c r="CD884" s="129">
        <v>2.0999999999999999E-3</v>
      </c>
      <c r="CE884" s="129" t="s">
        <v>179</v>
      </c>
      <c r="CF884" s="129">
        <v>2.2000000000000001E-3</v>
      </c>
      <c r="CG884" s="129" t="s">
        <v>179</v>
      </c>
      <c r="CH884" s="129">
        <v>1E-4</v>
      </c>
      <c r="CI884" s="129" t="s">
        <v>179</v>
      </c>
      <c r="CJ884" s="129">
        <v>7.7000000000000002E-3</v>
      </c>
      <c r="CK884" s="129" t="s">
        <v>179</v>
      </c>
      <c r="CL884" s="129">
        <v>1.11E-2</v>
      </c>
      <c r="CM884" s="129" t="s">
        <v>179</v>
      </c>
      <c r="CN884" s="129">
        <v>4.4999999999999997E-3</v>
      </c>
      <c r="CO884" s="129" t="s">
        <v>179</v>
      </c>
      <c r="CP884" s="129">
        <v>8.9999999999999998E-4</v>
      </c>
      <c r="CQ884" s="129" t="s">
        <v>179</v>
      </c>
      <c r="CR884" s="129">
        <v>3.2000000000000002E-3</v>
      </c>
      <c r="CS884" s="129" t="s">
        <v>179</v>
      </c>
      <c r="CT884" s="129">
        <v>1.9E-3</v>
      </c>
      <c r="CU884" s="129" t="s">
        <v>179</v>
      </c>
      <c r="CV884" s="129">
        <v>8.0000000000000004E-4</v>
      </c>
      <c r="CW884" s="129" t="s">
        <v>18</v>
      </c>
      <c r="CX884" s="129"/>
      <c r="CY884" s="129" t="s">
        <v>179</v>
      </c>
      <c r="CZ884" s="129">
        <v>5.9999999999999995E-4</v>
      </c>
      <c r="DA884" s="129" t="s">
        <v>179</v>
      </c>
      <c r="DB884" s="129">
        <v>5.9999999999999995E-4</v>
      </c>
      <c r="DC884" s="129" t="s">
        <v>179</v>
      </c>
      <c r="DD884" s="129">
        <v>5.9999999999999995E-4</v>
      </c>
      <c r="DE884" s="129" t="s">
        <v>179</v>
      </c>
      <c r="DF884" s="129">
        <v>6.9999999999999999E-4</v>
      </c>
      <c r="DG884" s="129" t="s">
        <v>179</v>
      </c>
      <c r="DH884" s="129">
        <v>4.0000000000000002E-4</v>
      </c>
      <c r="DI884" s="129" t="s">
        <v>179</v>
      </c>
      <c r="DJ884" s="129">
        <v>4.0000000000000002E-4</v>
      </c>
      <c r="DK884" s="129" t="s">
        <v>3062</v>
      </c>
      <c r="DL884" s="129" t="s">
        <v>59</v>
      </c>
      <c r="DM884" s="129"/>
      <c r="DN884" s="129"/>
      <c r="DO884" s="130" t="s">
        <v>18</v>
      </c>
      <c r="DS884" s="129">
        <v>53</v>
      </c>
      <c r="DT884" s="129" t="s">
        <v>898</v>
      </c>
      <c r="DW884" t="s">
        <v>5666</v>
      </c>
    </row>
    <row r="885" spans="1:127">
      <c r="A885" s="127">
        <v>716</v>
      </c>
      <c r="B885" s="131">
        <v>44765.135416666664</v>
      </c>
      <c r="C885" s="129" t="s">
        <v>52</v>
      </c>
      <c r="D885" s="129">
        <v>0</v>
      </c>
      <c r="E885" s="129">
        <v>0</v>
      </c>
      <c r="F885" s="129">
        <v>0</v>
      </c>
      <c r="G885" s="129" t="s">
        <v>54</v>
      </c>
      <c r="H885" s="129" t="s">
        <v>55</v>
      </c>
      <c r="I885" s="129" t="s">
        <v>55</v>
      </c>
      <c r="J885" s="129" t="s">
        <v>55</v>
      </c>
      <c r="K885" s="129" t="s">
        <v>18</v>
      </c>
      <c r="L885" s="129">
        <v>90</v>
      </c>
      <c r="M885" s="129" t="s">
        <v>173</v>
      </c>
      <c r="N885" s="129">
        <v>0</v>
      </c>
      <c r="O885" s="129" t="s">
        <v>173</v>
      </c>
      <c r="P885" s="129">
        <v>0</v>
      </c>
      <c r="Q885" s="129" t="s">
        <v>173</v>
      </c>
      <c r="R885" s="129">
        <v>0</v>
      </c>
      <c r="S885" s="129">
        <v>2</v>
      </c>
      <c r="T885" s="129" t="s">
        <v>174</v>
      </c>
      <c r="U885" s="129">
        <v>3.8801000000000001</v>
      </c>
      <c r="V885" s="129">
        <v>0.65500000000000003</v>
      </c>
      <c r="W885" s="129" t="s">
        <v>3070</v>
      </c>
      <c r="X885" s="129">
        <v>0.32640000000000002</v>
      </c>
      <c r="Y885" s="129">
        <v>39.959800000000001</v>
      </c>
      <c r="Z885" s="129">
        <v>0.36220000000000002</v>
      </c>
      <c r="AA885" s="129" t="s">
        <v>1001</v>
      </c>
      <c r="AB885" s="129">
        <v>1.54E-2</v>
      </c>
      <c r="AC885" s="129" t="s">
        <v>179</v>
      </c>
      <c r="AD885" s="129">
        <v>8.3999999999999995E-3</v>
      </c>
      <c r="AE885" s="129" t="s">
        <v>179</v>
      </c>
      <c r="AF885" s="129">
        <v>1.6899999999999998E-2</v>
      </c>
      <c r="AG885" s="129">
        <v>0.14599999999999999</v>
      </c>
      <c r="AH885" s="129">
        <v>7.6E-3</v>
      </c>
      <c r="AI885" s="129">
        <v>7.8788</v>
      </c>
      <c r="AJ885" s="129">
        <v>3.3099999999999997E-2</v>
      </c>
      <c r="AK885" s="129">
        <v>0.71130000000000004</v>
      </c>
      <c r="AL885" s="129">
        <v>8.3999999999999995E-3</v>
      </c>
      <c r="AM885" s="129" t="s">
        <v>1179</v>
      </c>
      <c r="AN885" s="129">
        <v>8.0999999999999996E-3</v>
      </c>
      <c r="AO885" s="129" t="s">
        <v>417</v>
      </c>
      <c r="AP885" s="129">
        <v>4.4999999999999997E-3</v>
      </c>
      <c r="AQ885" s="129">
        <v>9.8000000000000004E-2</v>
      </c>
      <c r="AR885" s="129">
        <v>4.7999999999999996E-3</v>
      </c>
      <c r="AS885" s="129" t="s">
        <v>3071</v>
      </c>
      <c r="AT885" s="129">
        <v>2.64E-2</v>
      </c>
      <c r="AU885" s="129" t="s">
        <v>418</v>
      </c>
      <c r="AV885" s="129">
        <v>3.7000000000000002E-3</v>
      </c>
      <c r="AW885" s="129">
        <v>9.1000000000000004E-3</v>
      </c>
      <c r="AX885" s="129">
        <v>1E-3</v>
      </c>
      <c r="AY885" s="129" t="s">
        <v>422</v>
      </c>
      <c r="AZ885" s="129">
        <v>8.0000000000000004E-4</v>
      </c>
      <c r="BA885" s="129">
        <v>5.7999999999999996E-3</v>
      </c>
      <c r="BB885" s="129">
        <v>6.9999999999999999E-4</v>
      </c>
      <c r="BC885" s="129" t="s">
        <v>304</v>
      </c>
      <c r="BD885" s="129">
        <v>5.0000000000000001E-4</v>
      </c>
      <c r="BE885" s="129" t="s">
        <v>179</v>
      </c>
      <c r="BF885" s="129">
        <v>2.9999999999999997E-4</v>
      </c>
      <c r="BG885" s="129" t="s">
        <v>179</v>
      </c>
      <c r="BH885" s="129">
        <v>1E-4</v>
      </c>
      <c r="BI885" s="129" t="s">
        <v>318</v>
      </c>
      <c r="BJ885" s="129">
        <v>2.0000000000000001E-4</v>
      </c>
      <c r="BK885" s="129">
        <v>1.0800000000000001E-2</v>
      </c>
      <c r="BL885" s="129">
        <v>5.0000000000000001E-4</v>
      </c>
      <c r="BM885" s="129">
        <v>2.7000000000000001E-3</v>
      </c>
      <c r="BN885" s="129">
        <v>2.9999999999999997E-4</v>
      </c>
      <c r="BO885" s="129" t="s">
        <v>363</v>
      </c>
      <c r="BP885" s="129">
        <v>5.9999999999999995E-4</v>
      </c>
      <c r="BQ885" s="129" t="s">
        <v>179</v>
      </c>
      <c r="BR885" s="129">
        <v>2.9999999999999997E-4</v>
      </c>
      <c r="BS885" s="129" t="s">
        <v>179</v>
      </c>
      <c r="BT885" s="129">
        <v>4.0000000000000002E-4</v>
      </c>
      <c r="BU885" s="129" t="s">
        <v>179</v>
      </c>
      <c r="BV885" s="129">
        <v>6.9999999999999999E-4</v>
      </c>
      <c r="BW885" s="129" t="s">
        <v>18</v>
      </c>
      <c r="BX885" s="129"/>
      <c r="BY885" s="129" t="s">
        <v>179</v>
      </c>
      <c r="BZ885" s="129">
        <v>1.1000000000000001E-3</v>
      </c>
      <c r="CA885" s="129" t="s">
        <v>179</v>
      </c>
      <c r="CB885" s="129">
        <v>8.0000000000000004E-4</v>
      </c>
      <c r="CC885" s="129" t="s">
        <v>249</v>
      </c>
      <c r="CD885" s="129">
        <v>2E-3</v>
      </c>
      <c r="CE885" s="129" t="s">
        <v>179</v>
      </c>
      <c r="CF885" s="129">
        <v>2.2000000000000001E-3</v>
      </c>
      <c r="CG885" s="129" t="s">
        <v>179</v>
      </c>
      <c r="CH885" s="129">
        <v>1E-4</v>
      </c>
      <c r="CI885" s="129" t="s">
        <v>179</v>
      </c>
      <c r="CJ885" s="129">
        <v>7.0000000000000001E-3</v>
      </c>
      <c r="CK885" s="129" t="s">
        <v>179</v>
      </c>
      <c r="CL885" s="129">
        <v>1.0999999999999999E-2</v>
      </c>
      <c r="CM885" s="129" t="s">
        <v>179</v>
      </c>
      <c r="CN885" s="129">
        <v>3.5999999999999999E-3</v>
      </c>
      <c r="CO885" s="129" t="s">
        <v>179</v>
      </c>
      <c r="CP885" s="129">
        <v>8.9999999999999998E-4</v>
      </c>
      <c r="CQ885" s="129" t="s">
        <v>179</v>
      </c>
      <c r="CR885" s="129">
        <v>3.2000000000000002E-3</v>
      </c>
      <c r="CS885" s="129" t="s">
        <v>179</v>
      </c>
      <c r="CT885" s="129">
        <v>1.8E-3</v>
      </c>
      <c r="CU885" s="129" t="s">
        <v>179</v>
      </c>
      <c r="CV885" s="129">
        <v>8.0000000000000004E-4</v>
      </c>
      <c r="CW885" s="129" t="s">
        <v>18</v>
      </c>
      <c r="CX885" s="129"/>
      <c r="CY885" s="129" t="s">
        <v>179</v>
      </c>
      <c r="CZ885" s="129">
        <v>5.0000000000000001E-4</v>
      </c>
      <c r="DA885" s="129" t="s">
        <v>179</v>
      </c>
      <c r="DB885" s="129">
        <v>5.9999999999999995E-4</v>
      </c>
      <c r="DC885" s="129" t="s">
        <v>179</v>
      </c>
      <c r="DD885" s="129">
        <v>5.9999999999999995E-4</v>
      </c>
      <c r="DE885" s="129" t="s">
        <v>179</v>
      </c>
      <c r="DF885" s="129">
        <v>5.9999999999999995E-4</v>
      </c>
      <c r="DG885" s="129" t="s">
        <v>179</v>
      </c>
      <c r="DH885" s="129">
        <v>4.0000000000000002E-4</v>
      </c>
      <c r="DI885" s="129" t="s">
        <v>179</v>
      </c>
      <c r="DJ885" s="129">
        <v>4.0000000000000002E-4</v>
      </c>
      <c r="DK885" s="129" t="s">
        <v>3062</v>
      </c>
      <c r="DL885" s="129" t="s">
        <v>59</v>
      </c>
      <c r="DM885" s="129"/>
      <c r="DN885" s="129"/>
      <c r="DO885" s="130" t="s">
        <v>18</v>
      </c>
      <c r="DS885" s="129">
        <v>64</v>
      </c>
      <c r="DT885" s="129" t="s">
        <v>2501</v>
      </c>
      <c r="DW885" t="s">
        <v>5667</v>
      </c>
    </row>
    <row r="886" spans="1:127">
      <c r="A886" s="127">
        <v>717</v>
      </c>
      <c r="B886" s="131">
        <v>44765.137499999997</v>
      </c>
      <c r="C886" s="129" t="s">
        <v>52</v>
      </c>
      <c r="D886" s="129">
        <v>0</v>
      </c>
      <c r="E886" s="129">
        <v>0</v>
      </c>
      <c r="F886" s="129">
        <v>0</v>
      </c>
      <c r="G886" s="129" t="s">
        <v>54</v>
      </c>
      <c r="H886" s="129" t="s">
        <v>55</v>
      </c>
      <c r="I886" s="129" t="s">
        <v>55</v>
      </c>
      <c r="J886" s="129" t="s">
        <v>55</v>
      </c>
      <c r="K886" s="129" t="s">
        <v>18</v>
      </c>
      <c r="L886" s="129">
        <v>90</v>
      </c>
      <c r="M886" s="129" t="s">
        <v>173</v>
      </c>
      <c r="N886" s="129">
        <v>0</v>
      </c>
      <c r="O886" s="129" t="s">
        <v>173</v>
      </c>
      <c r="P886" s="129">
        <v>0</v>
      </c>
      <c r="Q886" s="129" t="s">
        <v>173</v>
      </c>
      <c r="R886" s="129">
        <v>0</v>
      </c>
      <c r="S886" s="129">
        <v>2</v>
      </c>
      <c r="T886" s="129" t="s">
        <v>174</v>
      </c>
      <c r="U886" s="129">
        <v>5.2347000000000001</v>
      </c>
      <c r="V886" s="129">
        <v>0.7107</v>
      </c>
      <c r="W886" s="129" t="s">
        <v>3072</v>
      </c>
      <c r="X886" s="129">
        <v>0.33279999999999998</v>
      </c>
      <c r="Y886" s="129">
        <v>41.532499999999999</v>
      </c>
      <c r="Z886" s="129">
        <v>0.372</v>
      </c>
      <c r="AA886" s="129" t="s">
        <v>556</v>
      </c>
      <c r="AB886" s="129">
        <v>1.5800000000000002E-2</v>
      </c>
      <c r="AC886" s="129" t="s">
        <v>179</v>
      </c>
      <c r="AD886" s="129">
        <v>9.7999999999999997E-3</v>
      </c>
      <c r="AE886" s="129" t="s">
        <v>179</v>
      </c>
      <c r="AF886" s="129">
        <v>1.78E-2</v>
      </c>
      <c r="AG886" s="129">
        <v>6.2100000000000002E-2</v>
      </c>
      <c r="AH886" s="129">
        <v>6.7000000000000002E-3</v>
      </c>
      <c r="AI886" s="129">
        <v>8.0536999999999992</v>
      </c>
      <c r="AJ886" s="129">
        <v>3.3599999999999998E-2</v>
      </c>
      <c r="AK886" s="129">
        <v>0.74360000000000004</v>
      </c>
      <c r="AL886" s="129">
        <v>8.6E-3</v>
      </c>
      <c r="AM886" s="129" t="s">
        <v>1082</v>
      </c>
      <c r="AN886" s="129">
        <v>8.6999999999999994E-3</v>
      </c>
      <c r="AO886" s="129" t="s">
        <v>409</v>
      </c>
      <c r="AP886" s="129">
        <v>4.4999999999999997E-3</v>
      </c>
      <c r="AQ886" s="129">
        <v>0.1169</v>
      </c>
      <c r="AR886" s="129">
        <v>5.1000000000000004E-3</v>
      </c>
      <c r="AS886" s="129" t="s">
        <v>3073</v>
      </c>
      <c r="AT886" s="129">
        <v>2.7900000000000001E-2</v>
      </c>
      <c r="AU886" s="129" t="s">
        <v>179</v>
      </c>
      <c r="AV886" s="129">
        <v>3.8999999999999998E-3</v>
      </c>
      <c r="AW886" s="129">
        <v>8.0000000000000002E-3</v>
      </c>
      <c r="AX886" s="129">
        <v>1E-3</v>
      </c>
      <c r="AY886" s="129" t="s">
        <v>187</v>
      </c>
      <c r="AZ886" s="129">
        <v>8.0000000000000004E-4</v>
      </c>
      <c r="BA886" s="129">
        <v>7.1000000000000004E-3</v>
      </c>
      <c r="BB886" s="129">
        <v>6.9999999999999999E-4</v>
      </c>
      <c r="BC886" s="129" t="s">
        <v>267</v>
      </c>
      <c r="BD886" s="129">
        <v>5.0000000000000001E-4</v>
      </c>
      <c r="BE886" s="129" t="s">
        <v>179</v>
      </c>
      <c r="BF886" s="129">
        <v>2.9999999999999997E-4</v>
      </c>
      <c r="BG886" s="129" t="s">
        <v>179</v>
      </c>
      <c r="BH886" s="129">
        <v>1E-4</v>
      </c>
      <c r="BI886" s="129" t="s">
        <v>179</v>
      </c>
      <c r="BJ886" s="129">
        <v>2.0000000000000001E-4</v>
      </c>
      <c r="BK886" s="129">
        <v>1.0500000000000001E-2</v>
      </c>
      <c r="BL886" s="129">
        <v>5.0000000000000001E-4</v>
      </c>
      <c r="BM886" s="129">
        <v>3.0999999999999999E-3</v>
      </c>
      <c r="BN886" s="129">
        <v>2.9999999999999997E-4</v>
      </c>
      <c r="BO886" s="129" t="s">
        <v>429</v>
      </c>
      <c r="BP886" s="129">
        <v>5.0000000000000001E-4</v>
      </c>
      <c r="BQ886" s="129" t="s">
        <v>179</v>
      </c>
      <c r="BR886" s="129">
        <v>2.9999999999999997E-4</v>
      </c>
      <c r="BS886" s="129" t="s">
        <v>179</v>
      </c>
      <c r="BT886" s="129">
        <v>4.0000000000000002E-4</v>
      </c>
      <c r="BU886" s="129" t="s">
        <v>179</v>
      </c>
      <c r="BV886" s="129">
        <v>6.9999999999999999E-4</v>
      </c>
      <c r="BW886" s="129" t="s">
        <v>18</v>
      </c>
      <c r="BX886" s="129"/>
      <c r="BY886" s="129" t="s">
        <v>179</v>
      </c>
      <c r="BZ886" s="129">
        <v>1.1000000000000001E-3</v>
      </c>
      <c r="CA886" s="129" t="s">
        <v>179</v>
      </c>
      <c r="CB886" s="129">
        <v>8.0000000000000004E-4</v>
      </c>
      <c r="CC886" s="129" t="s">
        <v>179</v>
      </c>
      <c r="CD886" s="129">
        <v>2E-3</v>
      </c>
      <c r="CE886" s="129" t="s">
        <v>517</v>
      </c>
      <c r="CF886" s="129">
        <v>2.3E-3</v>
      </c>
      <c r="CG886" s="129" t="s">
        <v>179</v>
      </c>
      <c r="CH886" s="129">
        <v>1E-4</v>
      </c>
      <c r="CI886" s="129" t="s">
        <v>208</v>
      </c>
      <c r="CJ886" s="129">
        <v>6.7999999999999996E-3</v>
      </c>
      <c r="CK886" s="129" t="s">
        <v>179</v>
      </c>
      <c r="CL886" s="129">
        <v>1.0800000000000001E-2</v>
      </c>
      <c r="CM886" s="129" t="s">
        <v>179</v>
      </c>
      <c r="CN886" s="129">
        <v>2.8E-3</v>
      </c>
      <c r="CO886" s="129" t="s">
        <v>179</v>
      </c>
      <c r="CP886" s="129">
        <v>8.0000000000000004E-4</v>
      </c>
      <c r="CQ886" s="129" t="s">
        <v>179</v>
      </c>
      <c r="CR886" s="129">
        <v>3.3E-3</v>
      </c>
      <c r="CS886" s="129" t="s">
        <v>179</v>
      </c>
      <c r="CT886" s="129">
        <v>1.8E-3</v>
      </c>
      <c r="CU886" s="129" t="s">
        <v>179</v>
      </c>
      <c r="CV886" s="129">
        <v>8.0000000000000004E-4</v>
      </c>
      <c r="CW886" s="129" t="s">
        <v>18</v>
      </c>
      <c r="CX886" s="129"/>
      <c r="CY886" s="129" t="s">
        <v>179</v>
      </c>
      <c r="CZ886" s="129">
        <v>5.0000000000000001E-4</v>
      </c>
      <c r="DA886" s="129" t="s">
        <v>179</v>
      </c>
      <c r="DB886" s="129">
        <v>5.9999999999999995E-4</v>
      </c>
      <c r="DC886" s="129" t="s">
        <v>179</v>
      </c>
      <c r="DD886" s="129">
        <v>5.9999999999999995E-4</v>
      </c>
      <c r="DE886" s="129" t="s">
        <v>179</v>
      </c>
      <c r="DF886" s="129">
        <v>5.9999999999999995E-4</v>
      </c>
      <c r="DG886" s="129" t="s">
        <v>179</v>
      </c>
      <c r="DH886" s="129">
        <v>4.0000000000000002E-4</v>
      </c>
      <c r="DI886" s="129" t="s">
        <v>179</v>
      </c>
      <c r="DJ886" s="129">
        <v>2.9999999999999997E-4</v>
      </c>
      <c r="DK886" s="129" t="s">
        <v>3062</v>
      </c>
      <c r="DL886" s="129" t="s">
        <v>59</v>
      </c>
      <c r="DM886" s="129"/>
      <c r="DN886" s="129"/>
      <c r="DO886" s="130" t="s">
        <v>18</v>
      </c>
      <c r="DS886" s="129">
        <v>84</v>
      </c>
      <c r="DT886" s="129" t="s">
        <v>3074</v>
      </c>
      <c r="DW886" t="s">
        <v>5668</v>
      </c>
    </row>
    <row r="887" spans="1:127">
      <c r="A887" s="127">
        <v>718</v>
      </c>
      <c r="B887" s="131">
        <v>44765.13958333333</v>
      </c>
      <c r="C887" s="129" t="s">
        <v>52</v>
      </c>
      <c r="D887" s="129">
        <v>0</v>
      </c>
      <c r="E887" s="129">
        <v>0</v>
      </c>
      <c r="F887" s="129">
        <v>0</v>
      </c>
      <c r="G887" s="129" t="s">
        <v>54</v>
      </c>
      <c r="H887" s="129" t="s">
        <v>55</v>
      </c>
      <c r="I887" s="129" t="s">
        <v>55</v>
      </c>
      <c r="J887" s="129" t="s">
        <v>55</v>
      </c>
      <c r="K887" s="129" t="s">
        <v>18</v>
      </c>
      <c r="L887" s="129">
        <v>90</v>
      </c>
      <c r="M887" s="129" t="s">
        <v>173</v>
      </c>
      <c r="N887" s="129">
        <v>0</v>
      </c>
      <c r="O887" s="129" t="s">
        <v>173</v>
      </c>
      <c r="P887" s="129">
        <v>0</v>
      </c>
      <c r="Q887" s="129" t="s">
        <v>173</v>
      </c>
      <c r="R887" s="129">
        <v>0</v>
      </c>
      <c r="S887" s="129">
        <v>2</v>
      </c>
      <c r="T887" s="129" t="s">
        <v>174</v>
      </c>
      <c r="U887" s="129">
        <v>2.8309000000000002</v>
      </c>
      <c r="V887" s="129">
        <v>0.62529999999999997</v>
      </c>
      <c r="W887" s="129" t="s">
        <v>3075</v>
      </c>
      <c r="X887" s="129">
        <v>0.3286</v>
      </c>
      <c r="Y887" s="129">
        <v>38.569600000000001</v>
      </c>
      <c r="Z887" s="129">
        <v>0.35580000000000001</v>
      </c>
      <c r="AA887" s="129" t="s">
        <v>809</v>
      </c>
      <c r="AB887" s="129">
        <v>1.5699999999999999E-2</v>
      </c>
      <c r="AC887" s="129" t="s">
        <v>179</v>
      </c>
      <c r="AD887" s="129">
        <v>8.8999999999999999E-3</v>
      </c>
      <c r="AE887" s="129" t="s">
        <v>179</v>
      </c>
      <c r="AF887" s="129">
        <v>1.7500000000000002E-2</v>
      </c>
      <c r="AG887" s="129">
        <v>0.12889999999999999</v>
      </c>
      <c r="AH887" s="129">
        <v>7.3000000000000001E-3</v>
      </c>
      <c r="AI887" s="129">
        <v>8.2301000000000002</v>
      </c>
      <c r="AJ887" s="129">
        <v>3.4000000000000002E-2</v>
      </c>
      <c r="AK887" s="129">
        <v>0.7147</v>
      </c>
      <c r="AL887" s="129">
        <v>8.5000000000000006E-3</v>
      </c>
      <c r="AM887" s="129" t="s">
        <v>730</v>
      </c>
      <c r="AN887" s="129">
        <v>8.3999999999999995E-3</v>
      </c>
      <c r="AO887" s="129" t="s">
        <v>1082</v>
      </c>
      <c r="AP887" s="129">
        <v>4.4000000000000003E-3</v>
      </c>
      <c r="AQ887" s="129">
        <v>9.5699999999999993E-2</v>
      </c>
      <c r="AR887" s="129">
        <v>4.7999999999999996E-3</v>
      </c>
      <c r="AS887" s="129" t="s">
        <v>3076</v>
      </c>
      <c r="AT887" s="129">
        <v>2.7400000000000001E-2</v>
      </c>
      <c r="AU887" s="129" t="s">
        <v>601</v>
      </c>
      <c r="AV887" s="129">
        <v>3.8999999999999998E-3</v>
      </c>
      <c r="AW887" s="129">
        <v>7.7999999999999996E-3</v>
      </c>
      <c r="AX887" s="129">
        <v>1E-3</v>
      </c>
      <c r="AY887" s="129" t="s">
        <v>208</v>
      </c>
      <c r="AZ887" s="129">
        <v>8.0000000000000004E-4</v>
      </c>
      <c r="BA887" s="129">
        <v>6.0000000000000001E-3</v>
      </c>
      <c r="BB887" s="129">
        <v>6.9999999999999999E-4</v>
      </c>
      <c r="BC887" s="129" t="s">
        <v>285</v>
      </c>
      <c r="BD887" s="129">
        <v>5.0000000000000001E-4</v>
      </c>
      <c r="BE887" s="129" t="s">
        <v>192</v>
      </c>
      <c r="BF887" s="129">
        <v>2.9999999999999997E-4</v>
      </c>
      <c r="BG887" s="129" t="s">
        <v>179</v>
      </c>
      <c r="BH887" s="129">
        <v>1E-4</v>
      </c>
      <c r="BI887" s="129" t="s">
        <v>179</v>
      </c>
      <c r="BJ887" s="129">
        <v>2.0000000000000001E-4</v>
      </c>
      <c r="BK887" s="129">
        <v>1.12E-2</v>
      </c>
      <c r="BL887" s="129">
        <v>5.0000000000000001E-4</v>
      </c>
      <c r="BM887" s="129">
        <v>2.7000000000000001E-3</v>
      </c>
      <c r="BN887" s="129">
        <v>2.9999999999999997E-4</v>
      </c>
      <c r="BO887" s="129" t="s">
        <v>431</v>
      </c>
      <c r="BP887" s="129">
        <v>5.9999999999999995E-4</v>
      </c>
      <c r="BQ887" s="129" t="s">
        <v>179</v>
      </c>
      <c r="BR887" s="129">
        <v>2.9999999999999997E-4</v>
      </c>
      <c r="BS887" s="129" t="s">
        <v>179</v>
      </c>
      <c r="BT887" s="129">
        <v>4.0000000000000002E-4</v>
      </c>
      <c r="BU887" s="129" t="s">
        <v>179</v>
      </c>
      <c r="BV887" s="129">
        <v>5.9999999999999995E-4</v>
      </c>
      <c r="BW887" s="129" t="s">
        <v>18</v>
      </c>
      <c r="BX887" s="129"/>
      <c r="BY887" s="129" t="s">
        <v>179</v>
      </c>
      <c r="BZ887" s="129">
        <v>1.1000000000000001E-3</v>
      </c>
      <c r="CA887" s="129" t="s">
        <v>179</v>
      </c>
      <c r="CB887" s="129">
        <v>8.0000000000000004E-4</v>
      </c>
      <c r="CC887" s="129" t="s">
        <v>179</v>
      </c>
      <c r="CD887" s="129">
        <v>2.0999999999999999E-3</v>
      </c>
      <c r="CE887" s="129" t="s">
        <v>179</v>
      </c>
      <c r="CF887" s="129">
        <v>2.3E-3</v>
      </c>
      <c r="CG887" s="129" t="s">
        <v>179</v>
      </c>
      <c r="CH887" s="129">
        <v>1E-4</v>
      </c>
      <c r="CI887" s="129" t="s">
        <v>179</v>
      </c>
      <c r="CJ887" s="129">
        <v>7.1000000000000004E-3</v>
      </c>
      <c r="CK887" s="129" t="s">
        <v>179</v>
      </c>
      <c r="CL887" s="129">
        <v>1.1299999999999999E-2</v>
      </c>
      <c r="CM887" s="129" t="s">
        <v>179</v>
      </c>
      <c r="CN887" s="129">
        <v>4.4999999999999997E-3</v>
      </c>
      <c r="CO887" s="129" t="s">
        <v>179</v>
      </c>
      <c r="CP887" s="129">
        <v>8.9999999999999998E-4</v>
      </c>
      <c r="CQ887" s="129" t="s">
        <v>179</v>
      </c>
      <c r="CR887" s="129">
        <v>3.2000000000000002E-3</v>
      </c>
      <c r="CS887" s="129" t="s">
        <v>179</v>
      </c>
      <c r="CT887" s="129">
        <v>1.9E-3</v>
      </c>
      <c r="CU887" s="129" t="s">
        <v>18</v>
      </c>
      <c r="CV887" s="129"/>
      <c r="CW887" s="129" t="s">
        <v>18</v>
      </c>
      <c r="CX887" s="129"/>
      <c r="CY887" s="129" t="s">
        <v>179</v>
      </c>
      <c r="CZ887" s="129">
        <v>5.9999999999999995E-4</v>
      </c>
      <c r="DA887" s="129" t="s">
        <v>179</v>
      </c>
      <c r="DB887" s="129">
        <v>5.9999999999999995E-4</v>
      </c>
      <c r="DC887" s="129" t="s">
        <v>179</v>
      </c>
      <c r="DD887" s="129">
        <v>5.9999999999999995E-4</v>
      </c>
      <c r="DE887" s="129" t="s">
        <v>179</v>
      </c>
      <c r="DF887" s="129">
        <v>5.9999999999999995E-4</v>
      </c>
      <c r="DG887" s="129" t="s">
        <v>179</v>
      </c>
      <c r="DH887" s="129">
        <v>4.0000000000000002E-4</v>
      </c>
      <c r="DI887" s="129" t="s">
        <v>179</v>
      </c>
      <c r="DJ887" s="129">
        <v>4.0000000000000002E-4</v>
      </c>
      <c r="DK887" s="129" t="s">
        <v>3077</v>
      </c>
      <c r="DL887" s="129" t="s">
        <v>59</v>
      </c>
      <c r="DM887" s="129"/>
      <c r="DN887" s="129"/>
      <c r="DO887" s="130" t="s">
        <v>18</v>
      </c>
      <c r="DS887" s="129">
        <v>4</v>
      </c>
      <c r="DT887" s="129" t="s">
        <v>1630</v>
      </c>
      <c r="DW887" t="s">
        <v>5669</v>
      </c>
    </row>
    <row r="888" spans="1:127">
      <c r="A888" s="127">
        <v>719</v>
      </c>
      <c r="B888" s="131">
        <v>44765.143750000003</v>
      </c>
      <c r="C888" s="129" t="s">
        <v>52</v>
      </c>
      <c r="D888" s="129">
        <v>0</v>
      </c>
      <c r="E888" s="129">
        <v>0</v>
      </c>
      <c r="F888" s="129">
        <v>0</v>
      </c>
      <c r="G888" s="129" t="s">
        <v>54</v>
      </c>
      <c r="H888" s="129" t="s">
        <v>55</v>
      </c>
      <c r="I888" s="129" t="s">
        <v>55</v>
      </c>
      <c r="J888" s="129" t="s">
        <v>55</v>
      </c>
      <c r="K888" s="129" t="s">
        <v>18</v>
      </c>
      <c r="L888" s="129">
        <v>90</v>
      </c>
      <c r="M888" s="129" t="s">
        <v>173</v>
      </c>
      <c r="N888" s="129">
        <v>0</v>
      </c>
      <c r="O888" s="129" t="s">
        <v>173</v>
      </c>
      <c r="P888" s="129">
        <v>0</v>
      </c>
      <c r="Q888" s="129" t="s">
        <v>173</v>
      </c>
      <c r="R888" s="129">
        <v>0</v>
      </c>
      <c r="S888" s="129">
        <v>2</v>
      </c>
      <c r="T888" s="129" t="s">
        <v>174</v>
      </c>
      <c r="U888" s="129">
        <v>5.6101000000000001</v>
      </c>
      <c r="V888" s="129">
        <v>0.70669999999999999</v>
      </c>
      <c r="W888" s="129" t="s">
        <v>3078</v>
      </c>
      <c r="X888" s="129">
        <v>0.3266</v>
      </c>
      <c r="Y888" s="129">
        <v>40.136499999999998</v>
      </c>
      <c r="Z888" s="129">
        <v>0.36230000000000001</v>
      </c>
      <c r="AA888" s="129" t="s">
        <v>630</v>
      </c>
      <c r="AB888" s="129">
        <v>1.54E-2</v>
      </c>
      <c r="AC888" s="129" t="s">
        <v>3079</v>
      </c>
      <c r="AD888" s="129">
        <v>1.1299999999999999E-2</v>
      </c>
      <c r="AE888" s="129" t="s">
        <v>179</v>
      </c>
      <c r="AF888" s="129">
        <v>1.66E-2</v>
      </c>
      <c r="AG888" s="129">
        <v>5.5599999999999997E-2</v>
      </c>
      <c r="AH888" s="129">
        <v>6.4000000000000003E-3</v>
      </c>
      <c r="AI888" s="129">
        <v>7.3550000000000004</v>
      </c>
      <c r="AJ888" s="129">
        <v>3.1699999999999999E-2</v>
      </c>
      <c r="AK888" s="129">
        <v>0.64359999999999995</v>
      </c>
      <c r="AL888" s="129">
        <v>8.0000000000000002E-3</v>
      </c>
      <c r="AM888" s="129" t="s">
        <v>1022</v>
      </c>
      <c r="AN888" s="129">
        <v>8.0999999999999996E-3</v>
      </c>
      <c r="AO888" s="129" t="s">
        <v>2293</v>
      </c>
      <c r="AP888" s="129">
        <v>4.3E-3</v>
      </c>
      <c r="AQ888" s="129">
        <v>9.74E-2</v>
      </c>
      <c r="AR888" s="129">
        <v>4.7000000000000002E-3</v>
      </c>
      <c r="AS888" s="129" t="s">
        <v>3080</v>
      </c>
      <c r="AT888" s="129">
        <v>2.53E-2</v>
      </c>
      <c r="AU888" s="129" t="s">
        <v>179</v>
      </c>
      <c r="AV888" s="129">
        <v>3.5999999999999999E-3</v>
      </c>
      <c r="AW888" s="129">
        <v>1.01E-2</v>
      </c>
      <c r="AX888" s="129">
        <v>1.1000000000000001E-3</v>
      </c>
      <c r="AY888" s="129" t="s">
        <v>195</v>
      </c>
      <c r="AZ888" s="129">
        <v>6.9999999999999999E-4</v>
      </c>
      <c r="BA888" s="129">
        <v>5.8999999999999999E-3</v>
      </c>
      <c r="BB888" s="129">
        <v>5.9999999999999995E-4</v>
      </c>
      <c r="BC888" s="129" t="s">
        <v>406</v>
      </c>
      <c r="BD888" s="129">
        <v>5.0000000000000001E-4</v>
      </c>
      <c r="BE888" s="129" t="s">
        <v>179</v>
      </c>
      <c r="BF888" s="129">
        <v>2.9999999999999997E-4</v>
      </c>
      <c r="BG888" s="129" t="s">
        <v>179</v>
      </c>
      <c r="BH888" s="129">
        <v>1E-4</v>
      </c>
      <c r="BI888" s="129" t="s">
        <v>179</v>
      </c>
      <c r="BJ888" s="129">
        <v>2.0000000000000001E-4</v>
      </c>
      <c r="BK888" s="129">
        <v>9.9000000000000008E-3</v>
      </c>
      <c r="BL888" s="129">
        <v>5.0000000000000001E-4</v>
      </c>
      <c r="BM888" s="129">
        <v>2.8E-3</v>
      </c>
      <c r="BN888" s="129">
        <v>2.9999999999999997E-4</v>
      </c>
      <c r="BO888" s="129" t="s">
        <v>244</v>
      </c>
      <c r="BP888" s="129">
        <v>5.0000000000000001E-4</v>
      </c>
      <c r="BQ888" s="129" t="s">
        <v>179</v>
      </c>
      <c r="BR888" s="129">
        <v>2.9999999999999997E-4</v>
      </c>
      <c r="BS888" s="129" t="s">
        <v>179</v>
      </c>
      <c r="BT888" s="129">
        <v>4.0000000000000002E-4</v>
      </c>
      <c r="BU888" s="129" t="s">
        <v>179</v>
      </c>
      <c r="BV888" s="129">
        <v>6.9999999999999999E-4</v>
      </c>
      <c r="BW888" s="129" t="s">
        <v>18</v>
      </c>
      <c r="BX888" s="129"/>
      <c r="BY888" s="129" t="s">
        <v>179</v>
      </c>
      <c r="BZ888" s="129">
        <v>1.1000000000000001E-3</v>
      </c>
      <c r="CA888" s="129" t="s">
        <v>179</v>
      </c>
      <c r="CB888" s="129">
        <v>8.0000000000000004E-4</v>
      </c>
      <c r="CC888" s="129" t="s">
        <v>179</v>
      </c>
      <c r="CD888" s="129">
        <v>2.0999999999999999E-3</v>
      </c>
      <c r="CE888" s="129" t="s">
        <v>179</v>
      </c>
      <c r="CF888" s="129">
        <v>2.3E-3</v>
      </c>
      <c r="CG888" s="129" t="s">
        <v>179</v>
      </c>
      <c r="CH888" s="129">
        <v>1E-4</v>
      </c>
      <c r="CI888" s="129" t="s">
        <v>179</v>
      </c>
      <c r="CJ888" s="129">
        <v>7.4000000000000003E-3</v>
      </c>
      <c r="CK888" s="129" t="s">
        <v>179</v>
      </c>
      <c r="CL888" s="129">
        <v>1.11E-2</v>
      </c>
      <c r="CM888" s="129" t="s">
        <v>179</v>
      </c>
      <c r="CN888" s="129">
        <v>3.5999999999999999E-3</v>
      </c>
      <c r="CO888" s="129" t="s">
        <v>179</v>
      </c>
      <c r="CP888" s="129">
        <v>8.0000000000000004E-4</v>
      </c>
      <c r="CQ888" s="129" t="s">
        <v>179</v>
      </c>
      <c r="CR888" s="129">
        <v>3.2000000000000002E-3</v>
      </c>
      <c r="CS888" s="129" t="s">
        <v>179</v>
      </c>
      <c r="CT888" s="129">
        <v>1.9E-3</v>
      </c>
      <c r="CU888" s="129" t="s">
        <v>179</v>
      </c>
      <c r="CV888" s="129">
        <v>8.0000000000000004E-4</v>
      </c>
      <c r="CW888" s="129" t="s">
        <v>18</v>
      </c>
      <c r="CX888" s="129"/>
      <c r="CY888" s="129" t="s">
        <v>179</v>
      </c>
      <c r="CZ888" s="129">
        <v>5.9999999999999995E-4</v>
      </c>
      <c r="DA888" s="129" t="s">
        <v>179</v>
      </c>
      <c r="DB888" s="129">
        <v>5.9999999999999995E-4</v>
      </c>
      <c r="DC888" s="129" t="s">
        <v>179</v>
      </c>
      <c r="DD888" s="129">
        <v>5.9999999999999995E-4</v>
      </c>
      <c r="DE888" s="129" t="s">
        <v>179</v>
      </c>
      <c r="DF888" s="129">
        <v>5.9999999999999995E-4</v>
      </c>
      <c r="DG888" s="129" t="s">
        <v>179</v>
      </c>
      <c r="DH888" s="129">
        <v>4.0000000000000002E-4</v>
      </c>
      <c r="DI888" s="129" t="s">
        <v>179</v>
      </c>
      <c r="DJ888" s="129">
        <v>2.9999999999999997E-4</v>
      </c>
      <c r="DK888" s="129" t="s">
        <v>3077</v>
      </c>
      <c r="DL888" s="129" t="s">
        <v>59</v>
      </c>
      <c r="DM888" s="129"/>
      <c r="DN888" s="129"/>
      <c r="DO888" s="130" t="s">
        <v>18</v>
      </c>
      <c r="DS888" s="129">
        <v>38</v>
      </c>
      <c r="DT888" s="129" t="s">
        <v>6013</v>
      </c>
      <c r="DW888" t="s">
        <v>5670</v>
      </c>
    </row>
    <row r="889" spans="1:127">
      <c r="A889" s="127">
        <v>720</v>
      </c>
      <c r="B889" s="131">
        <v>44765.145833333336</v>
      </c>
      <c r="C889" s="129" t="s">
        <v>52</v>
      </c>
      <c r="D889" s="129">
        <v>0</v>
      </c>
      <c r="E889" s="129">
        <v>0</v>
      </c>
      <c r="F889" s="129">
        <v>0</v>
      </c>
      <c r="G889" s="129" t="s">
        <v>54</v>
      </c>
      <c r="H889" s="129" t="s">
        <v>55</v>
      </c>
      <c r="I889" s="129" t="s">
        <v>55</v>
      </c>
      <c r="J889" s="129" t="s">
        <v>55</v>
      </c>
      <c r="K889" s="129" t="s">
        <v>18</v>
      </c>
      <c r="L889" s="129">
        <v>90</v>
      </c>
      <c r="M889" s="129" t="s">
        <v>173</v>
      </c>
      <c r="N889" s="129">
        <v>0</v>
      </c>
      <c r="O889" s="129" t="s">
        <v>173</v>
      </c>
      <c r="P889" s="129">
        <v>0</v>
      </c>
      <c r="Q889" s="129" t="s">
        <v>173</v>
      </c>
      <c r="R889" s="129">
        <v>0</v>
      </c>
      <c r="S889" s="129">
        <v>2</v>
      </c>
      <c r="T889" s="129" t="s">
        <v>174</v>
      </c>
      <c r="U889" s="129">
        <v>5.0894000000000004</v>
      </c>
      <c r="V889" s="129">
        <v>0.70340000000000003</v>
      </c>
      <c r="W889" s="129" t="s">
        <v>3081</v>
      </c>
      <c r="X889" s="129">
        <v>0.32790000000000002</v>
      </c>
      <c r="Y889" s="129">
        <v>40.426900000000003</v>
      </c>
      <c r="Z889" s="129">
        <v>0.36449999999999999</v>
      </c>
      <c r="AA889" s="129" t="s">
        <v>1917</v>
      </c>
      <c r="AB889" s="129">
        <v>1.54E-2</v>
      </c>
      <c r="AC889" s="129" t="s">
        <v>1899</v>
      </c>
      <c r="AD889" s="129">
        <v>1.0200000000000001E-2</v>
      </c>
      <c r="AE889" s="129" t="s">
        <v>179</v>
      </c>
      <c r="AF889" s="129">
        <v>1.7000000000000001E-2</v>
      </c>
      <c r="AG889" s="129">
        <v>6.9500000000000006E-2</v>
      </c>
      <c r="AH889" s="129">
        <v>6.4999999999999997E-3</v>
      </c>
      <c r="AI889" s="129">
        <v>7.5488</v>
      </c>
      <c r="AJ889" s="129">
        <v>3.2300000000000002E-2</v>
      </c>
      <c r="AK889" s="129">
        <v>0.66100000000000003</v>
      </c>
      <c r="AL889" s="129">
        <v>8.0999999999999996E-3</v>
      </c>
      <c r="AM889" s="129" t="s">
        <v>823</v>
      </c>
      <c r="AN889" s="129">
        <v>8.3999999999999995E-3</v>
      </c>
      <c r="AO889" s="129" t="s">
        <v>501</v>
      </c>
      <c r="AP889" s="129">
        <v>4.4000000000000003E-3</v>
      </c>
      <c r="AQ889" s="129">
        <v>0.1152</v>
      </c>
      <c r="AR889" s="129">
        <v>5.1000000000000004E-3</v>
      </c>
      <c r="AS889" s="129" t="s">
        <v>3082</v>
      </c>
      <c r="AT889" s="129">
        <v>2.64E-2</v>
      </c>
      <c r="AU889" s="129" t="s">
        <v>346</v>
      </c>
      <c r="AV889" s="129">
        <v>3.7000000000000002E-3</v>
      </c>
      <c r="AW889" s="129">
        <v>9.1000000000000004E-3</v>
      </c>
      <c r="AX889" s="129">
        <v>1.1000000000000001E-3</v>
      </c>
      <c r="AY889" s="129" t="s">
        <v>242</v>
      </c>
      <c r="AZ889" s="129">
        <v>8.9999999999999998E-4</v>
      </c>
      <c r="BA889" s="129">
        <v>5.4000000000000003E-3</v>
      </c>
      <c r="BB889" s="129">
        <v>5.9999999999999995E-4</v>
      </c>
      <c r="BC889" s="129" t="s">
        <v>245</v>
      </c>
      <c r="BD889" s="129">
        <v>5.0000000000000001E-4</v>
      </c>
      <c r="BE889" s="129" t="s">
        <v>179</v>
      </c>
      <c r="BF889" s="129">
        <v>2.9999999999999997E-4</v>
      </c>
      <c r="BG889" s="129" t="s">
        <v>179</v>
      </c>
      <c r="BH889" s="129">
        <v>1E-4</v>
      </c>
      <c r="BI889" s="129" t="s">
        <v>179</v>
      </c>
      <c r="BJ889" s="129">
        <v>2.0000000000000001E-4</v>
      </c>
      <c r="BK889" s="129">
        <v>9.7000000000000003E-3</v>
      </c>
      <c r="BL889" s="129">
        <v>5.0000000000000001E-4</v>
      </c>
      <c r="BM889" s="129">
        <v>2.8E-3</v>
      </c>
      <c r="BN889" s="129">
        <v>2.9999999999999997E-4</v>
      </c>
      <c r="BO889" s="129" t="s">
        <v>429</v>
      </c>
      <c r="BP889" s="129">
        <v>5.0000000000000001E-4</v>
      </c>
      <c r="BQ889" s="129" t="s">
        <v>179</v>
      </c>
      <c r="BR889" s="129">
        <v>2.9999999999999997E-4</v>
      </c>
      <c r="BS889" s="129" t="s">
        <v>179</v>
      </c>
      <c r="BT889" s="129">
        <v>4.0000000000000002E-4</v>
      </c>
      <c r="BU889" s="129" t="s">
        <v>179</v>
      </c>
      <c r="BV889" s="129">
        <v>6.9999999999999999E-4</v>
      </c>
      <c r="BW889" s="129" t="s">
        <v>18</v>
      </c>
      <c r="BX889" s="129"/>
      <c r="BY889" s="129" t="s">
        <v>179</v>
      </c>
      <c r="BZ889" s="129">
        <v>1.1000000000000001E-3</v>
      </c>
      <c r="CA889" s="129" t="s">
        <v>179</v>
      </c>
      <c r="CB889" s="129">
        <v>8.0000000000000004E-4</v>
      </c>
      <c r="CC889" s="129" t="s">
        <v>179</v>
      </c>
      <c r="CD889" s="129">
        <v>2.0999999999999999E-3</v>
      </c>
      <c r="CE889" s="129" t="s">
        <v>179</v>
      </c>
      <c r="CF889" s="129">
        <v>2.3E-3</v>
      </c>
      <c r="CG889" s="129" t="s">
        <v>216</v>
      </c>
      <c r="CH889" s="129">
        <v>1E-4</v>
      </c>
      <c r="CI889" s="129" t="s">
        <v>179</v>
      </c>
      <c r="CJ889" s="129">
        <v>7.1999999999999998E-3</v>
      </c>
      <c r="CK889" s="129" t="s">
        <v>179</v>
      </c>
      <c r="CL889" s="129">
        <v>1.14E-2</v>
      </c>
      <c r="CM889" s="129" t="s">
        <v>179</v>
      </c>
      <c r="CN889" s="129">
        <v>3.5000000000000001E-3</v>
      </c>
      <c r="CO889" s="129" t="s">
        <v>179</v>
      </c>
      <c r="CP889" s="129">
        <v>8.9999999999999998E-4</v>
      </c>
      <c r="CQ889" s="129" t="s">
        <v>179</v>
      </c>
      <c r="CR889" s="129">
        <v>3.3E-3</v>
      </c>
      <c r="CS889" s="129" t="s">
        <v>179</v>
      </c>
      <c r="CT889" s="129">
        <v>1.8E-3</v>
      </c>
      <c r="CU889" s="129" t="s">
        <v>179</v>
      </c>
      <c r="CV889" s="129">
        <v>6.9999999999999999E-4</v>
      </c>
      <c r="CW889" s="129" t="s">
        <v>18</v>
      </c>
      <c r="CX889" s="129"/>
      <c r="CY889" s="129" t="s">
        <v>179</v>
      </c>
      <c r="CZ889" s="129">
        <v>5.9999999999999995E-4</v>
      </c>
      <c r="DA889" s="129" t="s">
        <v>179</v>
      </c>
      <c r="DB889" s="129">
        <v>5.9999999999999995E-4</v>
      </c>
      <c r="DC889" s="129" t="s">
        <v>179</v>
      </c>
      <c r="DD889" s="129">
        <v>5.9999999999999995E-4</v>
      </c>
      <c r="DE889" s="129" t="s">
        <v>179</v>
      </c>
      <c r="DF889" s="129">
        <v>5.9999999999999995E-4</v>
      </c>
      <c r="DG889" s="129" t="s">
        <v>179</v>
      </c>
      <c r="DH889" s="129">
        <v>4.0000000000000002E-4</v>
      </c>
      <c r="DI889" s="129" t="s">
        <v>179</v>
      </c>
      <c r="DJ889" s="129">
        <v>4.0000000000000002E-4</v>
      </c>
      <c r="DK889" s="129" t="s">
        <v>3077</v>
      </c>
      <c r="DL889" s="129" t="s">
        <v>59</v>
      </c>
      <c r="DM889" s="129"/>
      <c r="DN889" s="129"/>
      <c r="DO889" s="130" t="s">
        <v>18</v>
      </c>
      <c r="DS889" s="129">
        <v>59</v>
      </c>
      <c r="DT889" s="129" t="s">
        <v>6032</v>
      </c>
      <c r="DW889" t="s">
        <v>5671</v>
      </c>
    </row>
    <row r="890" spans="1:127">
      <c r="A890" s="127">
        <v>721</v>
      </c>
      <c r="B890" s="131">
        <v>44765.148611111108</v>
      </c>
      <c r="C890" s="129" t="s">
        <v>52</v>
      </c>
      <c r="D890" s="129">
        <v>0</v>
      </c>
      <c r="E890" s="129">
        <v>0</v>
      </c>
      <c r="F890" s="129">
        <v>0</v>
      </c>
      <c r="G890" s="129" t="s">
        <v>54</v>
      </c>
      <c r="H890" s="129" t="s">
        <v>55</v>
      </c>
      <c r="I890" s="129" t="s">
        <v>55</v>
      </c>
      <c r="J890" s="129" t="s">
        <v>55</v>
      </c>
      <c r="K890" s="129" t="s">
        <v>18</v>
      </c>
      <c r="L890" s="129">
        <v>90</v>
      </c>
      <c r="M890" s="129" t="s">
        <v>173</v>
      </c>
      <c r="N890" s="129">
        <v>0</v>
      </c>
      <c r="O890" s="129" t="s">
        <v>173</v>
      </c>
      <c r="P890" s="129">
        <v>0</v>
      </c>
      <c r="Q890" s="129" t="s">
        <v>173</v>
      </c>
      <c r="R890" s="129">
        <v>0</v>
      </c>
      <c r="S890" s="129">
        <v>2</v>
      </c>
      <c r="T890" s="129" t="s">
        <v>174</v>
      </c>
      <c r="U890" s="129">
        <v>4.8373999999999997</v>
      </c>
      <c r="V890" s="129">
        <v>0.69159999999999999</v>
      </c>
      <c r="W890" s="129" t="s">
        <v>3083</v>
      </c>
      <c r="X890" s="129">
        <v>0.33150000000000002</v>
      </c>
      <c r="Y890" s="129">
        <v>41.75</v>
      </c>
      <c r="Z890" s="129">
        <v>0.37130000000000002</v>
      </c>
      <c r="AA890" s="129" t="s">
        <v>1108</v>
      </c>
      <c r="AB890" s="129">
        <v>1.52E-2</v>
      </c>
      <c r="AC890" s="129" t="s">
        <v>179</v>
      </c>
      <c r="AD890" s="129">
        <v>9.1999999999999998E-3</v>
      </c>
      <c r="AE890" s="129" t="s">
        <v>179</v>
      </c>
      <c r="AF890" s="129">
        <v>1.7399999999999999E-2</v>
      </c>
      <c r="AG890" s="129">
        <v>0.1421</v>
      </c>
      <c r="AH890" s="129">
        <v>7.7999999999999996E-3</v>
      </c>
      <c r="AI890" s="129">
        <v>7.8033000000000001</v>
      </c>
      <c r="AJ890" s="129">
        <v>3.2899999999999999E-2</v>
      </c>
      <c r="AK890" s="129">
        <v>0.69199999999999995</v>
      </c>
      <c r="AL890" s="129">
        <v>8.3999999999999995E-3</v>
      </c>
      <c r="AM890" s="129" t="s">
        <v>786</v>
      </c>
      <c r="AN890" s="129">
        <v>8.3999999999999995E-3</v>
      </c>
      <c r="AO890" s="129" t="s">
        <v>1033</v>
      </c>
      <c r="AP890" s="129">
        <v>4.4999999999999997E-3</v>
      </c>
      <c r="AQ890" s="129">
        <v>0.11</v>
      </c>
      <c r="AR890" s="129">
        <v>5.0000000000000001E-3</v>
      </c>
      <c r="AS890" s="129" t="s">
        <v>3084</v>
      </c>
      <c r="AT890" s="129">
        <v>2.6100000000000002E-2</v>
      </c>
      <c r="AU890" s="129" t="s">
        <v>179</v>
      </c>
      <c r="AV890" s="129">
        <v>3.5999999999999999E-3</v>
      </c>
      <c r="AW890" s="129">
        <v>1.11E-2</v>
      </c>
      <c r="AX890" s="129">
        <v>1.1000000000000001E-3</v>
      </c>
      <c r="AY890" s="129" t="s">
        <v>209</v>
      </c>
      <c r="AZ890" s="129">
        <v>8.0000000000000004E-4</v>
      </c>
      <c r="BA890" s="129">
        <v>6.4999999999999997E-3</v>
      </c>
      <c r="BB890" s="129">
        <v>6.9999999999999999E-4</v>
      </c>
      <c r="BC890" s="129" t="s">
        <v>245</v>
      </c>
      <c r="BD890" s="129">
        <v>4.0000000000000002E-4</v>
      </c>
      <c r="BE890" s="129" t="s">
        <v>179</v>
      </c>
      <c r="BF890" s="129">
        <v>2.9999999999999997E-4</v>
      </c>
      <c r="BG890" s="129" t="s">
        <v>179</v>
      </c>
      <c r="BH890" s="129">
        <v>1E-4</v>
      </c>
      <c r="BI890" s="129" t="s">
        <v>318</v>
      </c>
      <c r="BJ890" s="129">
        <v>2.0000000000000001E-4</v>
      </c>
      <c r="BK890" s="129">
        <v>1.06E-2</v>
      </c>
      <c r="BL890" s="129">
        <v>5.0000000000000001E-4</v>
      </c>
      <c r="BM890" s="129">
        <v>2.8E-3</v>
      </c>
      <c r="BN890" s="129">
        <v>2.9999999999999997E-4</v>
      </c>
      <c r="BO890" s="129" t="s">
        <v>559</v>
      </c>
      <c r="BP890" s="129">
        <v>5.0000000000000001E-4</v>
      </c>
      <c r="BQ890" s="129" t="s">
        <v>179</v>
      </c>
      <c r="BR890" s="129">
        <v>2.9999999999999997E-4</v>
      </c>
      <c r="BS890" s="129" t="s">
        <v>179</v>
      </c>
      <c r="BT890" s="129">
        <v>2.9999999999999997E-4</v>
      </c>
      <c r="BU890" s="129" t="s">
        <v>179</v>
      </c>
      <c r="BV890" s="129">
        <v>6.9999999999999999E-4</v>
      </c>
      <c r="BW890" s="129" t="s">
        <v>245</v>
      </c>
      <c r="BX890" s="129">
        <v>8.0000000000000004E-4</v>
      </c>
      <c r="BY890" s="129" t="s">
        <v>18</v>
      </c>
      <c r="BZ890" s="129"/>
      <c r="CA890" s="129" t="s">
        <v>245</v>
      </c>
      <c r="CB890" s="129">
        <v>8.0000000000000004E-4</v>
      </c>
      <c r="CC890" s="129" t="s">
        <v>179</v>
      </c>
      <c r="CD890" s="129">
        <v>2E-3</v>
      </c>
      <c r="CE890" s="129" t="s">
        <v>179</v>
      </c>
      <c r="CF890" s="129">
        <v>2.3E-3</v>
      </c>
      <c r="CG890" s="129" t="s">
        <v>179</v>
      </c>
      <c r="CH890" s="129">
        <v>1E-4</v>
      </c>
      <c r="CI890" s="129" t="s">
        <v>179</v>
      </c>
      <c r="CJ890" s="129">
        <v>6.8999999999999999E-3</v>
      </c>
      <c r="CK890" s="129" t="s">
        <v>179</v>
      </c>
      <c r="CL890" s="129">
        <v>1.0999999999999999E-2</v>
      </c>
      <c r="CM890" s="129" t="s">
        <v>179</v>
      </c>
      <c r="CN890" s="129">
        <v>2.8E-3</v>
      </c>
      <c r="CO890" s="129" t="s">
        <v>179</v>
      </c>
      <c r="CP890" s="129">
        <v>8.0000000000000004E-4</v>
      </c>
      <c r="CQ890" s="129" t="s">
        <v>179</v>
      </c>
      <c r="CR890" s="129">
        <v>3.3999999999999998E-3</v>
      </c>
      <c r="CS890" s="129" t="s">
        <v>179</v>
      </c>
      <c r="CT890" s="129">
        <v>1.8E-3</v>
      </c>
      <c r="CU890" s="129" t="s">
        <v>179</v>
      </c>
      <c r="CV890" s="129">
        <v>8.0000000000000004E-4</v>
      </c>
      <c r="CW890" s="129" t="s">
        <v>18</v>
      </c>
      <c r="CX890" s="129"/>
      <c r="CY890" s="129" t="s">
        <v>179</v>
      </c>
      <c r="CZ890" s="129">
        <v>5.9999999999999995E-4</v>
      </c>
      <c r="DA890" s="129" t="s">
        <v>179</v>
      </c>
      <c r="DB890" s="129">
        <v>5.9999999999999995E-4</v>
      </c>
      <c r="DC890" s="129" t="s">
        <v>179</v>
      </c>
      <c r="DD890" s="129">
        <v>5.9999999999999995E-4</v>
      </c>
      <c r="DE890" s="129" t="s">
        <v>179</v>
      </c>
      <c r="DF890" s="129">
        <v>5.9999999999999995E-4</v>
      </c>
      <c r="DG890" s="129" t="s">
        <v>179</v>
      </c>
      <c r="DH890" s="129">
        <v>4.0000000000000002E-4</v>
      </c>
      <c r="DI890" s="129" t="s">
        <v>179</v>
      </c>
      <c r="DJ890" s="129">
        <v>2.9999999999999997E-4</v>
      </c>
      <c r="DK890" s="129" t="s">
        <v>3077</v>
      </c>
      <c r="DL890" s="129" t="s">
        <v>59</v>
      </c>
      <c r="DM890" s="129"/>
      <c r="DN890" s="129"/>
      <c r="DO890" s="130" t="s">
        <v>18</v>
      </c>
      <c r="DS890" s="129">
        <v>84</v>
      </c>
      <c r="DT890" s="129" t="s">
        <v>1596</v>
      </c>
      <c r="DW890" t="s">
        <v>5672</v>
      </c>
    </row>
    <row r="891" spans="1:127">
      <c r="A891" s="127">
        <v>722</v>
      </c>
      <c r="B891" s="131">
        <v>44765.152777777781</v>
      </c>
      <c r="C891" s="129" t="s">
        <v>52</v>
      </c>
      <c r="D891" s="129">
        <v>0</v>
      </c>
      <c r="E891" s="129">
        <v>0</v>
      </c>
      <c r="F891" s="129">
        <v>0</v>
      </c>
      <c r="G891" s="129" t="s">
        <v>54</v>
      </c>
      <c r="H891" s="129" t="s">
        <v>55</v>
      </c>
      <c r="I891" s="129" t="s">
        <v>55</v>
      </c>
      <c r="J891" s="129" t="s">
        <v>55</v>
      </c>
      <c r="K891" s="129" t="s">
        <v>18</v>
      </c>
      <c r="L891" s="129">
        <v>90</v>
      </c>
      <c r="M891" s="129" t="s">
        <v>173</v>
      </c>
      <c r="N891" s="129">
        <v>0</v>
      </c>
      <c r="O891" s="129" t="s">
        <v>173</v>
      </c>
      <c r="P891" s="129">
        <v>0</v>
      </c>
      <c r="Q891" s="129" t="s">
        <v>173</v>
      </c>
      <c r="R891" s="129">
        <v>0</v>
      </c>
      <c r="S891" s="129">
        <v>2</v>
      </c>
      <c r="T891" s="129" t="s">
        <v>174</v>
      </c>
      <c r="U891" s="129">
        <v>5.0164999999999997</v>
      </c>
      <c r="V891" s="129">
        <v>0.69889999999999997</v>
      </c>
      <c r="W891" s="129" t="s">
        <v>3085</v>
      </c>
      <c r="X891" s="129">
        <v>0.31630000000000003</v>
      </c>
      <c r="Y891" s="129">
        <v>38.576599999999999</v>
      </c>
      <c r="Z891" s="129">
        <v>0.35470000000000002</v>
      </c>
      <c r="AA891" s="129" t="s">
        <v>476</v>
      </c>
      <c r="AB891" s="129">
        <v>1.52E-2</v>
      </c>
      <c r="AC891" s="129" t="s">
        <v>179</v>
      </c>
      <c r="AD891" s="129">
        <v>9.1999999999999998E-3</v>
      </c>
      <c r="AE891" s="129" t="s">
        <v>179</v>
      </c>
      <c r="AF891" s="129">
        <v>1.72E-2</v>
      </c>
      <c r="AG891" s="129">
        <v>8.4900000000000003E-2</v>
      </c>
      <c r="AH891" s="129">
        <v>6.7000000000000002E-3</v>
      </c>
      <c r="AI891" s="129">
        <v>7.5180999999999996</v>
      </c>
      <c r="AJ891" s="129">
        <v>3.2199999999999999E-2</v>
      </c>
      <c r="AK891" s="129">
        <v>0.65800000000000003</v>
      </c>
      <c r="AL891" s="129">
        <v>8.0999999999999996E-3</v>
      </c>
      <c r="AM891" s="129" t="s">
        <v>730</v>
      </c>
      <c r="AN891" s="129">
        <v>7.9000000000000008E-3</v>
      </c>
      <c r="AO891" s="129" t="s">
        <v>1153</v>
      </c>
      <c r="AP891" s="129">
        <v>4.4000000000000003E-3</v>
      </c>
      <c r="AQ891" s="129">
        <v>0.1099</v>
      </c>
      <c r="AR891" s="129">
        <v>5.0000000000000001E-3</v>
      </c>
      <c r="AS891" s="129" t="s">
        <v>3086</v>
      </c>
      <c r="AT891" s="129">
        <v>2.63E-2</v>
      </c>
      <c r="AU891" s="129" t="s">
        <v>601</v>
      </c>
      <c r="AV891" s="129">
        <v>3.7000000000000002E-3</v>
      </c>
      <c r="AW891" s="129">
        <v>9.7000000000000003E-3</v>
      </c>
      <c r="AX891" s="129">
        <v>1.1000000000000001E-3</v>
      </c>
      <c r="AY891" s="129" t="s">
        <v>209</v>
      </c>
      <c r="AZ891" s="129">
        <v>8.0000000000000004E-4</v>
      </c>
      <c r="BA891" s="129">
        <v>6.0000000000000001E-3</v>
      </c>
      <c r="BB891" s="129">
        <v>6.9999999999999999E-4</v>
      </c>
      <c r="BC891" s="129" t="s">
        <v>212</v>
      </c>
      <c r="BD891" s="129">
        <v>5.0000000000000001E-4</v>
      </c>
      <c r="BE891" s="129" t="s">
        <v>179</v>
      </c>
      <c r="BF891" s="129">
        <v>2.9999999999999997E-4</v>
      </c>
      <c r="BG891" s="129" t="s">
        <v>179</v>
      </c>
      <c r="BH891" s="129">
        <v>1E-4</v>
      </c>
      <c r="BI891" s="129" t="s">
        <v>318</v>
      </c>
      <c r="BJ891" s="129">
        <v>2.0000000000000001E-4</v>
      </c>
      <c r="BK891" s="129">
        <v>9.7000000000000003E-3</v>
      </c>
      <c r="BL891" s="129">
        <v>5.0000000000000001E-4</v>
      </c>
      <c r="BM891" s="129">
        <v>2.5999999999999999E-3</v>
      </c>
      <c r="BN891" s="129">
        <v>2.9999999999999997E-4</v>
      </c>
      <c r="BO891" s="129" t="s">
        <v>429</v>
      </c>
      <c r="BP891" s="129">
        <v>5.0000000000000001E-4</v>
      </c>
      <c r="BQ891" s="129" t="s">
        <v>179</v>
      </c>
      <c r="BR891" s="129">
        <v>2.9999999999999997E-4</v>
      </c>
      <c r="BS891" s="129" t="s">
        <v>179</v>
      </c>
      <c r="BT891" s="129">
        <v>4.0000000000000002E-4</v>
      </c>
      <c r="BU891" s="129" t="s">
        <v>179</v>
      </c>
      <c r="BV891" s="129">
        <v>5.9999999999999995E-4</v>
      </c>
      <c r="BW891" s="129" t="s">
        <v>18</v>
      </c>
      <c r="BX891" s="129"/>
      <c r="BY891" s="129" t="s">
        <v>18</v>
      </c>
      <c r="BZ891" s="129"/>
      <c r="CA891" s="129" t="s">
        <v>391</v>
      </c>
      <c r="CB891" s="129">
        <v>8.0000000000000004E-4</v>
      </c>
      <c r="CC891" s="129" t="s">
        <v>179</v>
      </c>
      <c r="CD891" s="129">
        <v>2.0999999999999999E-3</v>
      </c>
      <c r="CE891" s="129" t="s">
        <v>179</v>
      </c>
      <c r="CF891" s="129">
        <v>2.2000000000000001E-3</v>
      </c>
      <c r="CG891" s="129" t="s">
        <v>179</v>
      </c>
      <c r="CH891" s="129">
        <v>1E-4</v>
      </c>
      <c r="CI891" s="129" t="s">
        <v>179</v>
      </c>
      <c r="CJ891" s="129">
        <v>7.4000000000000003E-3</v>
      </c>
      <c r="CK891" s="129" t="s">
        <v>179</v>
      </c>
      <c r="CL891" s="129">
        <v>1.11E-2</v>
      </c>
      <c r="CM891" s="129" t="s">
        <v>179</v>
      </c>
      <c r="CN891" s="129">
        <v>4.3E-3</v>
      </c>
      <c r="CO891" s="129" t="s">
        <v>179</v>
      </c>
      <c r="CP891" s="129">
        <v>8.9999999999999998E-4</v>
      </c>
      <c r="CQ891" s="129" t="s">
        <v>179</v>
      </c>
      <c r="CR891" s="129">
        <v>3.2000000000000002E-3</v>
      </c>
      <c r="CS891" s="129" t="s">
        <v>179</v>
      </c>
      <c r="CT891" s="129">
        <v>1.9E-3</v>
      </c>
      <c r="CU891" s="129" t="s">
        <v>179</v>
      </c>
      <c r="CV891" s="129">
        <v>8.0000000000000004E-4</v>
      </c>
      <c r="CW891" s="129" t="s">
        <v>18</v>
      </c>
      <c r="CX891" s="129"/>
      <c r="CY891" s="129" t="s">
        <v>179</v>
      </c>
      <c r="CZ891" s="129">
        <v>5.9999999999999995E-4</v>
      </c>
      <c r="DA891" s="129" t="s">
        <v>179</v>
      </c>
      <c r="DB891" s="129">
        <v>5.9999999999999995E-4</v>
      </c>
      <c r="DC891" s="129" t="s">
        <v>179</v>
      </c>
      <c r="DD891" s="129">
        <v>5.9999999999999995E-4</v>
      </c>
      <c r="DE891" s="129" t="s">
        <v>179</v>
      </c>
      <c r="DF891" s="129">
        <v>5.9999999999999995E-4</v>
      </c>
      <c r="DG891" s="129" t="s">
        <v>179</v>
      </c>
      <c r="DH891" s="129">
        <v>4.0000000000000002E-4</v>
      </c>
      <c r="DI891" s="129" t="s">
        <v>179</v>
      </c>
      <c r="DJ891" s="129">
        <v>2.9999999999999997E-4</v>
      </c>
      <c r="DK891" s="129" t="s">
        <v>3077</v>
      </c>
      <c r="DL891" s="129" t="s">
        <v>59</v>
      </c>
      <c r="DM891" s="129"/>
      <c r="DN891" s="129"/>
      <c r="DO891" s="130" t="s">
        <v>18</v>
      </c>
      <c r="DS891" s="129">
        <v>101</v>
      </c>
      <c r="DT891" s="129" t="s">
        <v>919</v>
      </c>
      <c r="DW891" t="s">
        <v>5673</v>
      </c>
    </row>
    <row r="892" spans="1:127">
      <c r="A892" s="127">
        <v>725</v>
      </c>
      <c r="B892" s="131">
        <v>44765.784722222219</v>
      </c>
      <c r="C892" s="129" t="s">
        <v>52</v>
      </c>
      <c r="D892" s="129">
        <v>0</v>
      </c>
      <c r="E892" s="129">
        <v>0</v>
      </c>
      <c r="F892" s="129">
        <v>0</v>
      </c>
      <c r="G892" s="129" t="s">
        <v>54</v>
      </c>
      <c r="H892" s="129" t="s">
        <v>55</v>
      </c>
      <c r="I892" s="129" t="s">
        <v>55</v>
      </c>
      <c r="J892" s="129" t="s">
        <v>55</v>
      </c>
      <c r="K892" s="129" t="s">
        <v>18</v>
      </c>
      <c r="L892" s="129">
        <v>90</v>
      </c>
      <c r="M892" s="129" t="s">
        <v>173</v>
      </c>
      <c r="N892" s="129">
        <v>0</v>
      </c>
      <c r="O892" s="129" t="s">
        <v>173</v>
      </c>
      <c r="P892" s="129">
        <v>0</v>
      </c>
      <c r="Q892" s="129" t="s">
        <v>173</v>
      </c>
      <c r="R892" s="129">
        <v>0</v>
      </c>
      <c r="S892" s="129">
        <v>2</v>
      </c>
      <c r="T892" s="129" t="s">
        <v>174</v>
      </c>
      <c r="U892" s="129">
        <v>5.2625999999999999</v>
      </c>
      <c r="V892" s="129">
        <v>0.68520000000000003</v>
      </c>
      <c r="W892" s="129" t="s">
        <v>3091</v>
      </c>
      <c r="X892" s="129">
        <v>0.31369999999999998</v>
      </c>
      <c r="Y892" s="129">
        <v>39.319200000000002</v>
      </c>
      <c r="Z892" s="129">
        <v>0.35639999999999999</v>
      </c>
      <c r="AA892" s="129" t="s">
        <v>430</v>
      </c>
      <c r="AB892" s="129">
        <v>1.5100000000000001E-2</v>
      </c>
      <c r="AC892" s="129" t="s">
        <v>179</v>
      </c>
      <c r="AD892" s="129">
        <v>8.3999999999999995E-3</v>
      </c>
      <c r="AE892" s="129" t="s">
        <v>179</v>
      </c>
      <c r="AF892" s="129">
        <v>1.66E-2</v>
      </c>
      <c r="AG892" s="129">
        <v>0.1152</v>
      </c>
      <c r="AH892" s="129">
        <v>7.1000000000000004E-3</v>
      </c>
      <c r="AI892" s="129">
        <v>7.2618999999999998</v>
      </c>
      <c r="AJ892" s="129">
        <v>3.1399999999999997E-2</v>
      </c>
      <c r="AK892" s="129">
        <v>0.6149</v>
      </c>
      <c r="AL892" s="129">
        <v>7.7999999999999996E-3</v>
      </c>
      <c r="AM892" s="129" t="s">
        <v>667</v>
      </c>
      <c r="AN892" s="129">
        <v>8.0000000000000002E-3</v>
      </c>
      <c r="AO892" s="129" t="s">
        <v>430</v>
      </c>
      <c r="AP892" s="129">
        <v>4.4000000000000003E-3</v>
      </c>
      <c r="AQ892" s="129">
        <v>9.2700000000000005E-2</v>
      </c>
      <c r="AR892" s="129">
        <v>4.7000000000000002E-3</v>
      </c>
      <c r="AS892" s="129" t="s">
        <v>3092</v>
      </c>
      <c r="AT892" s="129">
        <v>2.4199999999999999E-2</v>
      </c>
      <c r="AU892" s="129" t="s">
        <v>465</v>
      </c>
      <c r="AV892" s="129">
        <v>3.5000000000000001E-3</v>
      </c>
      <c r="AW892" s="129">
        <v>1.21E-2</v>
      </c>
      <c r="AX892" s="129">
        <v>1.1000000000000001E-3</v>
      </c>
      <c r="AY892" s="129" t="s">
        <v>193</v>
      </c>
      <c r="AZ892" s="129">
        <v>8.0000000000000004E-4</v>
      </c>
      <c r="BA892" s="129">
        <v>5.7999999999999996E-3</v>
      </c>
      <c r="BB892" s="129">
        <v>5.9999999999999995E-4</v>
      </c>
      <c r="BC892" s="129" t="s">
        <v>285</v>
      </c>
      <c r="BD892" s="129">
        <v>4.0000000000000002E-4</v>
      </c>
      <c r="BE892" s="129" t="s">
        <v>179</v>
      </c>
      <c r="BF892" s="129">
        <v>2.9999999999999997E-4</v>
      </c>
      <c r="BG892" s="129" t="s">
        <v>179</v>
      </c>
      <c r="BH892" s="129">
        <v>1E-4</v>
      </c>
      <c r="BI892" s="129" t="s">
        <v>318</v>
      </c>
      <c r="BJ892" s="129">
        <v>2.0000000000000001E-4</v>
      </c>
      <c r="BK892" s="129">
        <v>1.0999999999999999E-2</v>
      </c>
      <c r="BL892" s="129">
        <v>5.0000000000000001E-4</v>
      </c>
      <c r="BM892" s="129">
        <v>3.0999999999999999E-3</v>
      </c>
      <c r="BN892" s="129">
        <v>2.9999999999999997E-4</v>
      </c>
      <c r="BO892" s="129" t="s">
        <v>625</v>
      </c>
      <c r="BP892" s="129">
        <v>5.9999999999999995E-4</v>
      </c>
      <c r="BQ892" s="129" t="s">
        <v>179</v>
      </c>
      <c r="BR892" s="129">
        <v>2.9999999999999997E-4</v>
      </c>
      <c r="BS892" s="129" t="s">
        <v>179</v>
      </c>
      <c r="BT892" s="129">
        <v>4.0000000000000002E-4</v>
      </c>
      <c r="BU892" s="129" t="s">
        <v>179</v>
      </c>
      <c r="BV892" s="129">
        <v>6.9999999999999999E-4</v>
      </c>
      <c r="BW892" s="129" t="s">
        <v>18</v>
      </c>
      <c r="BX892" s="129"/>
      <c r="BY892" s="129" t="s">
        <v>18</v>
      </c>
      <c r="BZ892" s="129"/>
      <c r="CA892" s="129" t="s">
        <v>179</v>
      </c>
      <c r="CB892" s="129">
        <v>8.0000000000000004E-4</v>
      </c>
      <c r="CC892" s="129" t="s">
        <v>179</v>
      </c>
      <c r="CD892" s="129">
        <v>2E-3</v>
      </c>
      <c r="CE892" s="129" t="s">
        <v>179</v>
      </c>
      <c r="CF892" s="129">
        <v>2.3E-3</v>
      </c>
      <c r="CG892" s="129" t="s">
        <v>216</v>
      </c>
      <c r="CH892" s="129">
        <v>1E-4</v>
      </c>
      <c r="CI892" s="129" t="s">
        <v>179</v>
      </c>
      <c r="CJ892" s="129">
        <v>7.1999999999999998E-3</v>
      </c>
      <c r="CK892" s="129" t="s">
        <v>179</v>
      </c>
      <c r="CL892" s="129">
        <v>1.06E-2</v>
      </c>
      <c r="CM892" s="129" t="s">
        <v>179</v>
      </c>
      <c r="CN892" s="129">
        <v>3.7000000000000002E-3</v>
      </c>
      <c r="CO892" s="129" t="s">
        <v>179</v>
      </c>
      <c r="CP892" s="129">
        <v>8.0000000000000004E-4</v>
      </c>
      <c r="CQ892" s="129" t="s">
        <v>179</v>
      </c>
      <c r="CR892" s="129">
        <v>3.3E-3</v>
      </c>
      <c r="CS892" s="129" t="s">
        <v>179</v>
      </c>
      <c r="CT892" s="129">
        <v>1.8E-3</v>
      </c>
      <c r="CU892" s="129" t="s">
        <v>179</v>
      </c>
      <c r="CV892" s="129">
        <v>8.0000000000000004E-4</v>
      </c>
      <c r="CW892" s="129" t="s">
        <v>18</v>
      </c>
      <c r="CX892" s="129"/>
      <c r="CY892" s="129" t="s">
        <v>179</v>
      </c>
      <c r="CZ892" s="129">
        <v>5.9999999999999995E-4</v>
      </c>
      <c r="DA892" s="129" t="s">
        <v>179</v>
      </c>
      <c r="DB892" s="129">
        <v>5.0000000000000001E-4</v>
      </c>
      <c r="DC892" s="129" t="s">
        <v>179</v>
      </c>
      <c r="DD892" s="129">
        <v>5.0000000000000001E-4</v>
      </c>
      <c r="DE892" s="129" t="s">
        <v>179</v>
      </c>
      <c r="DF892" s="129">
        <v>5.9999999999999995E-4</v>
      </c>
      <c r="DG892" s="129" t="s">
        <v>179</v>
      </c>
      <c r="DH892" s="129">
        <v>4.0000000000000002E-4</v>
      </c>
      <c r="DI892" s="129" t="s">
        <v>179</v>
      </c>
      <c r="DJ892" s="129">
        <v>4.0000000000000002E-4</v>
      </c>
      <c r="DK892" s="129" t="s">
        <v>3093</v>
      </c>
      <c r="DL892" s="129" t="s">
        <v>59</v>
      </c>
      <c r="DM892" s="129"/>
      <c r="DN892" s="129"/>
      <c r="DO892" s="130" t="s">
        <v>18</v>
      </c>
      <c r="DS892" s="129">
        <v>9</v>
      </c>
      <c r="DT892" s="129" t="s">
        <v>1596</v>
      </c>
      <c r="DW892" t="s">
        <v>5674</v>
      </c>
    </row>
    <row r="893" spans="1:127">
      <c r="A893" s="127">
        <v>726</v>
      </c>
      <c r="B893" s="131">
        <v>44765.787499999999</v>
      </c>
      <c r="C893" s="129" t="s">
        <v>52</v>
      </c>
      <c r="D893" s="129">
        <v>0</v>
      </c>
      <c r="E893" s="129">
        <v>0</v>
      </c>
      <c r="F893" s="129">
        <v>0</v>
      </c>
      <c r="G893" s="129" t="s">
        <v>54</v>
      </c>
      <c r="H893" s="129" t="s">
        <v>55</v>
      </c>
      <c r="I893" s="129" t="s">
        <v>55</v>
      </c>
      <c r="J893" s="129" t="s">
        <v>55</v>
      </c>
      <c r="K893" s="129" t="s">
        <v>18</v>
      </c>
      <c r="L893" s="129">
        <v>90</v>
      </c>
      <c r="M893" s="129" t="s">
        <v>173</v>
      </c>
      <c r="N893" s="129">
        <v>0</v>
      </c>
      <c r="O893" s="129" t="s">
        <v>173</v>
      </c>
      <c r="P893" s="129">
        <v>0</v>
      </c>
      <c r="Q893" s="129" t="s">
        <v>173</v>
      </c>
      <c r="R893" s="129">
        <v>0</v>
      </c>
      <c r="S893" s="129">
        <v>2</v>
      </c>
      <c r="T893" s="129" t="s">
        <v>174</v>
      </c>
      <c r="U893" s="129">
        <v>6.8884999999999996</v>
      </c>
      <c r="V893" s="129">
        <v>0.71460000000000001</v>
      </c>
      <c r="W893" s="129" t="s">
        <v>3094</v>
      </c>
      <c r="X893" s="129">
        <v>0.30070000000000002</v>
      </c>
      <c r="Y893" s="129">
        <v>39.582900000000002</v>
      </c>
      <c r="Z893" s="129">
        <v>0.35749999999999998</v>
      </c>
      <c r="AA893" s="129" t="s">
        <v>3095</v>
      </c>
      <c r="AB893" s="129">
        <v>1.44E-2</v>
      </c>
      <c r="AC893" s="129" t="s">
        <v>179</v>
      </c>
      <c r="AD893" s="129">
        <v>8.2000000000000007E-3</v>
      </c>
      <c r="AE893" s="129" t="s">
        <v>179</v>
      </c>
      <c r="AF893" s="129">
        <v>1.6799999999999999E-2</v>
      </c>
      <c r="AG893" s="129">
        <v>0.15679999999999999</v>
      </c>
      <c r="AH893" s="129">
        <v>7.6E-3</v>
      </c>
      <c r="AI893" s="129">
        <v>6.2483000000000004</v>
      </c>
      <c r="AJ893" s="129">
        <v>2.9000000000000001E-2</v>
      </c>
      <c r="AK893" s="129">
        <v>0.53210000000000002</v>
      </c>
      <c r="AL893" s="129">
        <v>7.3000000000000001E-3</v>
      </c>
      <c r="AM893" s="129" t="s">
        <v>188</v>
      </c>
      <c r="AN893" s="129">
        <v>7.4000000000000003E-3</v>
      </c>
      <c r="AO893" s="129" t="s">
        <v>1204</v>
      </c>
      <c r="AP893" s="129">
        <v>4.1000000000000003E-3</v>
      </c>
      <c r="AQ893" s="129">
        <v>7.8399999999999997E-2</v>
      </c>
      <c r="AR893" s="129">
        <v>4.3E-3</v>
      </c>
      <c r="AS893" s="129" t="s">
        <v>3096</v>
      </c>
      <c r="AT893" s="129">
        <v>2.35E-2</v>
      </c>
      <c r="AU893" s="129" t="s">
        <v>614</v>
      </c>
      <c r="AV893" s="129">
        <v>3.3999999999999998E-3</v>
      </c>
      <c r="AW893" s="129">
        <v>2.3099999999999999E-2</v>
      </c>
      <c r="AX893" s="129">
        <v>1.4E-3</v>
      </c>
      <c r="AY893" s="129" t="s">
        <v>431</v>
      </c>
      <c r="AZ893" s="129">
        <v>8.0000000000000004E-4</v>
      </c>
      <c r="BA893" s="129">
        <v>4.8999999999999998E-3</v>
      </c>
      <c r="BB893" s="129">
        <v>5.9999999999999995E-4</v>
      </c>
      <c r="BC893" s="129" t="s">
        <v>211</v>
      </c>
      <c r="BD893" s="129">
        <v>4.0000000000000002E-4</v>
      </c>
      <c r="BE893" s="129" t="s">
        <v>179</v>
      </c>
      <c r="BF893" s="129">
        <v>2.9999999999999997E-4</v>
      </c>
      <c r="BG893" s="129" t="s">
        <v>179</v>
      </c>
      <c r="BH893" s="129">
        <v>1E-4</v>
      </c>
      <c r="BI893" s="129" t="s">
        <v>318</v>
      </c>
      <c r="BJ893" s="129">
        <v>2.0000000000000001E-4</v>
      </c>
      <c r="BK893" s="129">
        <v>1.09E-2</v>
      </c>
      <c r="BL893" s="129">
        <v>5.0000000000000001E-4</v>
      </c>
      <c r="BM893" s="129">
        <v>2.5999999999999999E-3</v>
      </c>
      <c r="BN893" s="129">
        <v>2.9999999999999997E-4</v>
      </c>
      <c r="BO893" s="129" t="s">
        <v>248</v>
      </c>
      <c r="BP893" s="129">
        <v>5.9999999999999995E-4</v>
      </c>
      <c r="BQ893" s="129" t="s">
        <v>179</v>
      </c>
      <c r="BR893" s="129">
        <v>2.9999999999999997E-4</v>
      </c>
      <c r="BS893" s="129" t="s">
        <v>179</v>
      </c>
      <c r="BT893" s="129">
        <v>4.0000000000000002E-4</v>
      </c>
      <c r="BU893" s="129" t="s">
        <v>179</v>
      </c>
      <c r="BV893" s="129">
        <v>6.9999999999999999E-4</v>
      </c>
      <c r="BW893" s="129" t="s">
        <v>18</v>
      </c>
      <c r="BX893" s="129"/>
      <c r="BY893" s="129" t="s">
        <v>18</v>
      </c>
      <c r="BZ893" s="129"/>
      <c r="CA893" s="129" t="s">
        <v>179</v>
      </c>
      <c r="CB893" s="129">
        <v>8.0000000000000004E-4</v>
      </c>
      <c r="CC893" s="129" t="s">
        <v>179</v>
      </c>
      <c r="CD893" s="129">
        <v>1.9E-3</v>
      </c>
      <c r="CE893" s="129" t="s">
        <v>179</v>
      </c>
      <c r="CF893" s="129">
        <v>2.3E-3</v>
      </c>
      <c r="CG893" s="129" t="s">
        <v>179</v>
      </c>
      <c r="CH893" s="129">
        <v>1E-4</v>
      </c>
      <c r="CI893" s="129" t="s">
        <v>179</v>
      </c>
      <c r="CJ893" s="129">
        <v>7.4000000000000003E-3</v>
      </c>
      <c r="CK893" s="129" t="s">
        <v>179</v>
      </c>
      <c r="CL893" s="129">
        <v>1.01E-2</v>
      </c>
      <c r="CM893" s="129" t="s">
        <v>179</v>
      </c>
      <c r="CN893" s="129">
        <v>3.2000000000000002E-3</v>
      </c>
      <c r="CO893" s="129" t="s">
        <v>179</v>
      </c>
      <c r="CP893" s="129">
        <v>8.0000000000000004E-4</v>
      </c>
      <c r="CQ893" s="129" t="s">
        <v>179</v>
      </c>
      <c r="CR893" s="129">
        <v>3.3999999999999998E-3</v>
      </c>
      <c r="CS893" s="129" t="s">
        <v>179</v>
      </c>
      <c r="CT893" s="129">
        <v>1.6999999999999999E-3</v>
      </c>
      <c r="CU893" s="129" t="s">
        <v>18</v>
      </c>
      <c r="CV893" s="129"/>
      <c r="CW893" s="129" t="s">
        <v>18</v>
      </c>
      <c r="CX893" s="129"/>
      <c r="CY893" s="129" t="s">
        <v>179</v>
      </c>
      <c r="CZ893" s="129">
        <v>5.9999999999999995E-4</v>
      </c>
      <c r="DA893" s="129" t="s">
        <v>192</v>
      </c>
      <c r="DB893" s="129">
        <v>5.0000000000000001E-4</v>
      </c>
      <c r="DC893" s="129" t="s">
        <v>179</v>
      </c>
      <c r="DD893" s="129">
        <v>5.0000000000000001E-4</v>
      </c>
      <c r="DE893" s="129" t="s">
        <v>179</v>
      </c>
      <c r="DF893" s="129">
        <v>5.0000000000000001E-4</v>
      </c>
      <c r="DG893" s="129" t="s">
        <v>179</v>
      </c>
      <c r="DH893" s="129">
        <v>4.0000000000000002E-4</v>
      </c>
      <c r="DI893" s="129" t="s">
        <v>179</v>
      </c>
      <c r="DJ893" s="129">
        <v>4.0000000000000002E-4</v>
      </c>
      <c r="DK893" s="129" t="s">
        <v>3093</v>
      </c>
      <c r="DL893" s="129" t="s">
        <v>59</v>
      </c>
      <c r="DM893" s="129"/>
      <c r="DN893" s="129"/>
      <c r="DO893" s="130" t="s">
        <v>18</v>
      </c>
      <c r="DS893" s="129">
        <v>22</v>
      </c>
      <c r="DT893" s="129" t="s">
        <v>898</v>
      </c>
      <c r="DW893" t="s">
        <v>5675</v>
      </c>
    </row>
    <row r="894" spans="1:127">
      <c r="A894" s="127">
        <v>727</v>
      </c>
      <c r="B894" s="131">
        <v>44765.789583333331</v>
      </c>
      <c r="C894" s="129" t="s">
        <v>52</v>
      </c>
      <c r="D894" s="129">
        <v>0</v>
      </c>
      <c r="E894" s="129">
        <v>0</v>
      </c>
      <c r="F894" s="129">
        <v>0</v>
      </c>
      <c r="G894" s="129" t="s">
        <v>54</v>
      </c>
      <c r="H894" s="129" t="s">
        <v>55</v>
      </c>
      <c r="I894" s="129" t="s">
        <v>55</v>
      </c>
      <c r="J894" s="129" t="s">
        <v>55</v>
      </c>
      <c r="K894" s="129" t="s">
        <v>18</v>
      </c>
      <c r="L894" s="129">
        <v>90</v>
      </c>
      <c r="M894" s="129" t="s">
        <v>173</v>
      </c>
      <c r="N894" s="129">
        <v>0</v>
      </c>
      <c r="O894" s="129" t="s">
        <v>173</v>
      </c>
      <c r="P894" s="129">
        <v>0</v>
      </c>
      <c r="Q894" s="129" t="s">
        <v>173</v>
      </c>
      <c r="R894" s="129">
        <v>0</v>
      </c>
      <c r="S894" s="129">
        <v>2</v>
      </c>
      <c r="T894" s="129" t="s">
        <v>174</v>
      </c>
      <c r="U894" s="129">
        <v>4.6059999999999999</v>
      </c>
      <c r="V894" s="129">
        <v>0.67510000000000003</v>
      </c>
      <c r="W894" s="129" t="s">
        <v>3097</v>
      </c>
      <c r="X894" s="129">
        <v>0.32619999999999999</v>
      </c>
      <c r="Y894" s="129">
        <v>40.493000000000002</v>
      </c>
      <c r="Z894" s="129">
        <v>0.36399999999999999</v>
      </c>
      <c r="AA894" s="129" t="s">
        <v>972</v>
      </c>
      <c r="AB894" s="129">
        <v>1.5299999999999999E-2</v>
      </c>
      <c r="AC894" s="129" t="s">
        <v>179</v>
      </c>
      <c r="AD894" s="129">
        <v>8.5000000000000006E-3</v>
      </c>
      <c r="AE894" s="129" t="s">
        <v>179</v>
      </c>
      <c r="AF894" s="129">
        <v>1.6400000000000001E-2</v>
      </c>
      <c r="AG894" s="129">
        <v>0.12720000000000001</v>
      </c>
      <c r="AH894" s="129">
        <v>7.3000000000000001E-3</v>
      </c>
      <c r="AI894" s="129">
        <v>7.7301000000000002</v>
      </c>
      <c r="AJ894" s="129">
        <v>3.2599999999999997E-2</v>
      </c>
      <c r="AK894" s="129">
        <v>0.67320000000000002</v>
      </c>
      <c r="AL894" s="129">
        <v>8.2000000000000007E-3</v>
      </c>
      <c r="AM894" s="129" t="s">
        <v>373</v>
      </c>
      <c r="AN894" s="129">
        <v>8.0999999999999996E-3</v>
      </c>
      <c r="AO894" s="129" t="s">
        <v>1575</v>
      </c>
      <c r="AP894" s="129">
        <v>4.4000000000000003E-3</v>
      </c>
      <c r="AQ894" s="129">
        <v>0.105</v>
      </c>
      <c r="AR894" s="129">
        <v>4.7999999999999996E-3</v>
      </c>
      <c r="AS894" s="129" t="s">
        <v>3098</v>
      </c>
      <c r="AT894" s="129">
        <v>2.5600000000000001E-2</v>
      </c>
      <c r="AU894" s="129" t="s">
        <v>215</v>
      </c>
      <c r="AV894" s="129">
        <v>3.5999999999999999E-3</v>
      </c>
      <c r="AW894" s="129">
        <v>1.21E-2</v>
      </c>
      <c r="AX894" s="129">
        <v>1.1000000000000001E-3</v>
      </c>
      <c r="AY894" s="129" t="s">
        <v>284</v>
      </c>
      <c r="AZ894" s="129">
        <v>8.0000000000000004E-4</v>
      </c>
      <c r="BA894" s="129">
        <v>5.3E-3</v>
      </c>
      <c r="BB894" s="129">
        <v>5.9999999999999995E-4</v>
      </c>
      <c r="BC894" s="129" t="s">
        <v>245</v>
      </c>
      <c r="BD894" s="129">
        <v>5.0000000000000001E-4</v>
      </c>
      <c r="BE894" s="129" t="s">
        <v>179</v>
      </c>
      <c r="BF894" s="129">
        <v>2.9999999999999997E-4</v>
      </c>
      <c r="BG894" s="129" t="s">
        <v>216</v>
      </c>
      <c r="BH894" s="129">
        <v>1E-4</v>
      </c>
      <c r="BI894" s="129" t="s">
        <v>179</v>
      </c>
      <c r="BJ894" s="129">
        <v>2.0000000000000001E-4</v>
      </c>
      <c r="BK894" s="129">
        <v>1.12E-2</v>
      </c>
      <c r="BL894" s="129">
        <v>5.0000000000000001E-4</v>
      </c>
      <c r="BM894" s="129">
        <v>2.8999999999999998E-3</v>
      </c>
      <c r="BN894" s="129">
        <v>2.9999999999999997E-4</v>
      </c>
      <c r="BO894" s="129" t="s">
        <v>268</v>
      </c>
      <c r="BP894" s="129">
        <v>5.0000000000000001E-4</v>
      </c>
      <c r="BQ894" s="129" t="s">
        <v>179</v>
      </c>
      <c r="BR894" s="129">
        <v>2.9999999999999997E-4</v>
      </c>
      <c r="BS894" s="129" t="s">
        <v>179</v>
      </c>
      <c r="BT894" s="129">
        <v>4.0000000000000002E-4</v>
      </c>
      <c r="BU894" s="129" t="s">
        <v>179</v>
      </c>
      <c r="BV894" s="129">
        <v>6.9999999999999999E-4</v>
      </c>
      <c r="BW894" s="129" t="s">
        <v>18</v>
      </c>
      <c r="BX894" s="129"/>
      <c r="BY894" s="129" t="s">
        <v>18</v>
      </c>
      <c r="BZ894" s="129"/>
      <c r="CA894" s="129" t="s">
        <v>179</v>
      </c>
      <c r="CB894" s="129">
        <v>8.0000000000000004E-4</v>
      </c>
      <c r="CC894" s="129" t="s">
        <v>179</v>
      </c>
      <c r="CD894" s="129">
        <v>2E-3</v>
      </c>
      <c r="CE894" s="129" t="s">
        <v>179</v>
      </c>
      <c r="CF894" s="129">
        <v>2.3E-3</v>
      </c>
      <c r="CG894" s="129" t="s">
        <v>216</v>
      </c>
      <c r="CH894" s="129">
        <v>1E-4</v>
      </c>
      <c r="CI894" s="129" t="s">
        <v>179</v>
      </c>
      <c r="CJ894" s="129">
        <v>7.1000000000000004E-3</v>
      </c>
      <c r="CK894" s="129" t="s">
        <v>179</v>
      </c>
      <c r="CL894" s="129">
        <v>1.09E-2</v>
      </c>
      <c r="CM894" s="129" t="s">
        <v>179</v>
      </c>
      <c r="CN894" s="129">
        <v>3.3999999999999998E-3</v>
      </c>
      <c r="CO894" s="129" t="s">
        <v>179</v>
      </c>
      <c r="CP894" s="129">
        <v>8.9999999999999998E-4</v>
      </c>
      <c r="CQ894" s="129" t="s">
        <v>179</v>
      </c>
      <c r="CR894" s="129">
        <v>3.2000000000000002E-3</v>
      </c>
      <c r="CS894" s="129" t="s">
        <v>179</v>
      </c>
      <c r="CT894" s="129">
        <v>1.9E-3</v>
      </c>
      <c r="CU894" s="129" t="s">
        <v>18</v>
      </c>
      <c r="CV894" s="129"/>
      <c r="CW894" s="129" t="s">
        <v>18</v>
      </c>
      <c r="CX894" s="129"/>
      <c r="CY894" s="129" t="s">
        <v>179</v>
      </c>
      <c r="CZ894" s="129">
        <v>5.9999999999999995E-4</v>
      </c>
      <c r="DA894" s="129" t="s">
        <v>179</v>
      </c>
      <c r="DB894" s="129">
        <v>5.9999999999999995E-4</v>
      </c>
      <c r="DC894" s="129" t="s">
        <v>179</v>
      </c>
      <c r="DD894" s="129">
        <v>5.9999999999999995E-4</v>
      </c>
      <c r="DE894" s="129" t="s">
        <v>179</v>
      </c>
      <c r="DF894" s="129">
        <v>5.0000000000000001E-4</v>
      </c>
      <c r="DG894" s="129" t="s">
        <v>179</v>
      </c>
      <c r="DH894" s="129">
        <v>4.0000000000000002E-4</v>
      </c>
      <c r="DI894" s="129" t="s">
        <v>179</v>
      </c>
      <c r="DJ894" s="129">
        <v>4.0000000000000002E-4</v>
      </c>
      <c r="DK894" s="129" t="s">
        <v>3093</v>
      </c>
      <c r="DL894" s="129" t="s">
        <v>59</v>
      </c>
      <c r="DM894" s="129"/>
      <c r="DN894" s="129"/>
      <c r="DO894" s="130" t="s">
        <v>18</v>
      </c>
      <c r="DS894" s="129">
        <v>29</v>
      </c>
      <c r="DT894" s="129" t="s">
        <v>1613</v>
      </c>
      <c r="DW894" t="s">
        <v>5676</v>
      </c>
    </row>
    <row r="895" spans="1:127">
      <c r="A895" s="127">
        <v>728</v>
      </c>
      <c r="B895" s="131">
        <v>44765.790972222225</v>
      </c>
      <c r="C895" s="129" t="s">
        <v>52</v>
      </c>
      <c r="D895" s="129">
        <v>0</v>
      </c>
      <c r="E895" s="129">
        <v>0</v>
      </c>
      <c r="F895" s="129">
        <v>0</v>
      </c>
      <c r="G895" s="129" t="s">
        <v>54</v>
      </c>
      <c r="H895" s="129" t="s">
        <v>55</v>
      </c>
      <c r="I895" s="129" t="s">
        <v>55</v>
      </c>
      <c r="J895" s="129" t="s">
        <v>55</v>
      </c>
      <c r="K895" s="129" t="s">
        <v>18</v>
      </c>
      <c r="L895" s="129">
        <v>90</v>
      </c>
      <c r="M895" s="129" t="s">
        <v>173</v>
      </c>
      <c r="N895" s="129">
        <v>0</v>
      </c>
      <c r="O895" s="129" t="s">
        <v>173</v>
      </c>
      <c r="P895" s="129">
        <v>0</v>
      </c>
      <c r="Q895" s="129" t="s">
        <v>173</v>
      </c>
      <c r="R895" s="129">
        <v>0</v>
      </c>
      <c r="S895" s="129">
        <v>2</v>
      </c>
      <c r="T895" s="129" t="s">
        <v>174</v>
      </c>
      <c r="U895" s="129">
        <v>5.2728999999999999</v>
      </c>
      <c r="V895" s="129">
        <v>0.69710000000000005</v>
      </c>
      <c r="W895" s="129" t="s">
        <v>3099</v>
      </c>
      <c r="X895" s="129">
        <v>0.3286</v>
      </c>
      <c r="Y895" s="129">
        <v>41.363999999999997</v>
      </c>
      <c r="Z895" s="129">
        <v>0.36880000000000002</v>
      </c>
      <c r="AA895" s="129" t="s">
        <v>972</v>
      </c>
      <c r="AB895" s="129">
        <v>1.5299999999999999E-2</v>
      </c>
      <c r="AC895" s="129" t="s">
        <v>782</v>
      </c>
      <c r="AD895" s="129">
        <v>0.01</v>
      </c>
      <c r="AE895" s="129" t="s">
        <v>179</v>
      </c>
      <c r="AF895" s="129">
        <v>1.6899999999999998E-2</v>
      </c>
      <c r="AG895" s="129">
        <v>8.6400000000000005E-2</v>
      </c>
      <c r="AH895" s="129">
        <v>6.8999999999999999E-3</v>
      </c>
      <c r="AI895" s="129">
        <v>7.5609999999999999</v>
      </c>
      <c r="AJ895" s="129">
        <v>3.2199999999999999E-2</v>
      </c>
      <c r="AK895" s="129">
        <v>0.66990000000000005</v>
      </c>
      <c r="AL895" s="129">
        <v>8.0999999999999996E-3</v>
      </c>
      <c r="AM895" s="129" t="s">
        <v>239</v>
      </c>
      <c r="AN895" s="129">
        <v>8.5000000000000006E-3</v>
      </c>
      <c r="AO895" s="129" t="s">
        <v>1658</v>
      </c>
      <c r="AP895" s="129">
        <v>4.4000000000000003E-3</v>
      </c>
      <c r="AQ895" s="129">
        <v>0.10780000000000001</v>
      </c>
      <c r="AR895" s="129">
        <v>4.8999999999999998E-3</v>
      </c>
      <c r="AS895" s="129" t="s">
        <v>3100</v>
      </c>
      <c r="AT895" s="129">
        <v>2.6200000000000001E-2</v>
      </c>
      <c r="AU895" s="129" t="s">
        <v>288</v>
      </c>
      <c r="AV895" s="129">
        <v>3.7000000000000002E-3</v>
      </c>
      <c r="AW895" s="129">
        <v>8.2000000000000007E-3</v>
      </c>
      <c r="AX895" s="129">
        <v>1E-3</v>
      </c>
      <c r="AY895" s="129" t="s">
        <v>303</v>
      </c>
      <c r="AZ895" s="129">
        <v>6.9999999999999999E-4</v>
      </c>
      <c r="BA895" s="129">
        <v>6.0000000000000001E-3</v>
      </c>
      <c r="BB895" s="129">
        <v>6.9999999999999999E-4</v>
      </c>
      <c r="BC895" s="129" t="s">
        <v>304</v>
      </c>
      <c r="BD895" s="129">
        <v>5.0000000000000001E-4</v>
      </c>
      <c r="BE895" s="129" t="s">
        <v>179</v>
      </c>
      <c r="BF895" s="129">
        <v>2.9999999999999997E-4</v>
      </c>
      <c r="BG895" s="129" t="s">
        <v>216</v>
      </c>
      <c r="BH895" s="129">
        <v>1E-4</v>
      </c>
      <c r="BI895" s="129" t="s">
        <v>179</v>
      </c>
      <c r="BJ895" s="129">
        <v>2.0000000000000001E-4</v>
      </c>
      <c r="BK895" s="129">
        <v>1.01E-2</v>
      </c>
      <c r="BL895" s="129">
        <v>5.0000000000000001E-4</v>
      </c>
      <c r="BM895" s="129">
        <v>2.8E-3</v>
      </c>
      <c r="BN895" s="129">
        <v>2.9999999999999997E-4</v>
      </c>
      <c r="BO895" s="129" t="s">
        <v>268</v>
      </c>
      <c r="BP895" s="129">
        <v>5.0000000000000001E-4</v>
      </c>
      <c r="BQ895" s="129" t="s">
        <v>179</v>
      </c>
      <c r="BR895" s="129">
        <v>2.9999999999999997E-4</v>
      </c>
      <c r="BS895" s="129" t="s">
        <v>179</v>
      </c>
      <c r="BT895" s="129">
        <v>2.9999999999999997E-4</v>
      </c>
      <c r="BU895" s="129" t="s">
        <v>179</v>
      </c>
      <c r="BV895" s="129">
        <v>6.9999999999999999E-4</v>
      </c>
      <c r="BW895" s="129" t="s">
        <v>18</v>
      </c>
      <c r="BX895" s="129"/>
      <c r="BY895" s="129" t="s">
        <v>179</v>
      </c>
      <c r="BZ895" s="129">
        <v>1.1000000000000001E-3</v>
      </c>
      <c r="CA895" s="129" t="s">
        <v>179</v>
      </c>
      <c r="CB895" s="129">
        <v>8.0000000000000004E-4</v>
      </c>
      <c r="CC895" s="129" t="s">
        <v>179</v>
      </c>
      <c r="CD895" s="129">
        <v>2E-3</v>
      </c>
      <c r="CE895" s="129" t="s">
        <v>179</v>
      </c>
      <c r="CF895" s="129">
        <v>2.3E-3</v>
      </c>
      <c r="CG895" s="129" t="s">
        <v>216</v>
      </c>
      <c r="CH895" s="129">
        <v>1E-4</v>
      </c>
      <c r="CI895" s="129" t="s">
        <v>179</v>
      </c>
      <c r="CJ895" s="129">
        <v>7.1000000000000004E-3</v>
      </c>
      <c r="CK895" s="129" t="s">
        <v>179</v>
      </c>
      <c r="CL895" s="129">
        <v>1.0800000000000001E-2</v>
      </c>
      <c r="CM895" s="129" t="s">
        <v>179</v>
      </c>
      <c r="CN895" s="129">
        <v>3.0000000000000001E-3</v>
      </c>
      <c r="CO895" s="129" t="s">
        <v>179</v>
      </c>
      <c r="CP895" s="129">
        <v>8.0000000000000004E-4</v>
      </c>
      <c r="CQ895" s="129" t="s">
        <v>179</v>
      </c>
      <c r="CR895" s="129">
        <v>3.3E-3</v>
      </c>
      <c r="CS895" s="129" t="s">
        <v>179</v>
      </c>
      <c r="CT895" s="129">
        <v>1.9E-3</v>
      </c>
      <c r="CU895" s="129" t="s">
        <v>18</v>
      </c>
      <c r="CV895" s="129"/>
      <c r="CW895" s="129" t="s">
        <v>18</v>
      </c>
      <c r="CX895" s="129"/>
      <c r="CY895" s="129" t="s">
        <v>179</v>
      </c>
      <c r="CZ895" s="129">
        <v>5.9999999999999995E-4</v>
      </c>
      <c r="DA895" s="129" t="s">
        <v>179</v>
      </c>
      <c r="DB895" s="129">
        <v>5.9999999999999995E-4</v>
      </c>
      <c r="DC895" s="129" t="s">
        <v>179</v>
      </c>
      <c r="DD895" s="129">
        <v>5.9999999999999995E-4</v>
      </c>
      <c r="DE895" s="129" t="s">
        <v>179</v>
      </c>
      <c r="DF895" s="129">
        <v>5.9999999999999995E-4</v>
      </c>
      <c r="DG895" s="129" t="s">
        <v>179</v>
      </c>
      <c r="DH895" s="129">
        <v>4.0000000000000002E-4</v>
      </c>
      <c r="DI895" s="129" t="s">
        <v>179</v>
      </c>
      <c r="DJ895" s="129">
        <v>2.9999999999999997E-4</v>
      </c>
      <c r="DK895" s="129" t="s">
        <v>3093</v>
      </c>
      <c r="DL895" s="129" t="s">
        <v>59</v>
      </c>
      <c r="DM895" s="129"/>
      <c r="DN895" s="129"/>
      <c r="DO895" s="130" t="s">
        <v>18</v>
      </c>
      <c r="DS895" s="129">
        <v>53</v>
      </c>
      <c r="DT895" s="129" t="s">
        <v>6006</v>
      </c>
      <c r="DW895" t="s">
        <v>5677</v>
      </c>
    </row>
    <row r="896" spans="1:127">
      <c r="A896" s="127">
        <v>729</v>
      </c>
      <c r="B896" s="131">
        <v>44765.793749999997</v>
      </c>
      <c r="C896" s="129" t="s">
        <v>52</v>
      </c>
      <c r="D896" s="129">
        <v>0</v>
      </c>
      <c r="E896" s="129">
        <v>0</v>
      </c>
      <c r="F896" s="129">
        <v>0</v>
      </c>
      <c r="G896" s="129" t="s">
        <v>54</v>
      </c>
      <c r="H896" s="129" t="s">
        <v>55</v>
      </c>
      <c r="I896" s="129" t="s">
        <v>55</v>
      </c>
      <c r="J896" s="129" t="s">
        <v>55</v>
      </c>
      <c r="K896" s="129" t="s">
        <v>18</v>
      </c>
      <c r="L896" s="129">
        <v>90</v>
      </c>
      <c r="M896" s="129" t="s">
        <v>173</v>
      </c>
      <c r="N896" s="129">
        <v>0</v>
      </c>
      <c r="O896" s="129" t="s">
        <v>173</v>
      </c>
      <c r="P896" s="129">
        <v>0</v>
      </c>
      <c r="Q896" s="129" t="s">
        <v>173</v>
      </c>
      <c r="R896" s="129">
        <v>0</v>
      </c>
      <c r="S896" s="129">
        <v>2</v>
      </c>
      <c r="T896" s="129" t="s">
        <v>174</v>
      </c>
      <c r="U896" s="129">
        <v>4.6708999999999996</v>
      </c>
      <c r="V896" s="129">
        <v>0.67469999999999997</v>
      </c>
      <c r="W896" s="129" t="s">
        <v>3101</v>
      </c>
      <c r="X896" s="129">
        <v>0.314</v>
      </c>
      <c r="Y896" s="129">
        <v>38.176000000000002</v>
      </c>
      <c r="Z896" s="129">
        <v>0.35149999999999998</v>
      </c>
      <c r="AA896" s="129" t="s">
        <v>1300</v>
      </c>
      <c r="AB896" s="129">
        <v>1.4999999999999999E-2</v>
      </c>
      <c r="AC896" s="129" t="s">
        <v>1029</v>
      </c>
      <c r="AD896" s="129">
        <v>0.01</v>
      </c>
      <c r="AE896" s="129" t="s">
        <v>179</v>
      </c>
      <c r="AF896" s="129">
        <v>1.67E-2</v>
      </c>
      <c r="AG896" s="129">
        <v>6.6100000000000006E-2</v>
      </c>
      <c r="AH896" s="129">
        <v>6.4000000000000003E-3</v>
      </c>
      <c r="AI896" s="129">
        <v>7.2864000000000004</v>
      </c>
      <c r="AJ896" s="129">
        <v>3.1600000000000003E-2</v>
      </c>
      <c r="AK896" s="129">
        <v>0.65429999999999999</v>
      </c>
      <c r="AL896" s="129">
        <v>8.0000000000000002E-3</v>
      </c>
      <c r="AM896" s="129" t="s">
        <v>2818</v>
      </c>
      <c r="AN896" s="129">
        <v>8.0999999999999996E-3</v>
      </c>
      <c r="AO896" s="129" t="s">
        <v>417</v>
      </c>
      <c r="AP896" s="129">
        <v>4.3E-3</v>
      </c>
      <c r="AQ896" s="129">
        <v>0.1137</v>
      </c>
      <c r="AR896" s="129">
        <v>5.1000000000000004E-3</v>
      </c>
      <c r="AS896" s="129" t="s">
        <v>3102</v>
      </c>
      <c r="AT896" s="129">
        <v>2.58E-2</v>
      </c>
      <c r="AU896" s="129" t="s">
        <v>601</v>
      </c>
      <c r="AV896" s="129">
        <v>3.7000000000000002E-3</v>
      </c>
      <c r="AW896" s="129">
        <v>8.6E-3</v>
      </c>
      <c r="AX896" s="129">
        <v>1.1000000000000001E-3</v>
      </c>
      <c r="AY896" s="129" t="s">
        <v>465</v>
      </c>
      <c r="AZ896" s="129">
        <v>8.0000000000000004E-4</v>
      </c>
      <c r="BA896" s="129">
        <v>5.0000000000000001E-3</v>
      </c>
      <c r="BB896" s="129">
        <v>5.9999999999999995E-4</v>
      </c>
      <c r="BC896" s="129" t="s">
        <v>247</v>
      </c>
      <c r="BD896" s="129">
        <v>5.0000000000000001E-4</v>
      </c>
      <c r="BE896" s="129" t="s">
        <v>179</v>
      </c>
      <c r="BF896" s="129">
        <v>2.9999999999999997E-4</v>
      </c>
      <c r="BG896" s="129" t="s">
        <v>179</v>
      </c>
      <c r="BH896" s="129">
        <v>1E-4</v>
      </c>
      <c r="BI896" s="129" t="s">
        <v>179</v>
      </c>
      <c r="BJ896" s="129">
        <v>2.0000000000000001E-4</v>
      </c>
      <c r="BK896" s="129">
        <v>9.7999999999999997E-3</v>
      </c>
      <c r="BL896" s="129">
        <v>5.0000000000000001E-4</v>
      </c>
      <c r="BM896" s="129">
        <v>2.5000000000000001E-3</v>
      </c>
      <c r="BN896" s="129">
        <v>2.9999999999999997E-4</v>
      </c>
      <c r="BO896" s="129" t="s">
        <v>287</v>
      </c>
      <c r="BP896" s="129">
        <v>5.9999999999999995E-4</v>
      </c>
      <c r="BQ896" s="129" t="s">
        <v>179</v>
      </c>
      <c r="BR896" s="129">
        <v>2.9999999999999997E-4</v>
      </c>
      <c r="BS896" s="129" t="s">
        <v>179</v>
      </c>
      <c r="BT896" s="129">
        <v>4.0000000000000002E-4</v>
      </c>
      <c r="BU896" s="129" t="s">
        <v>179</v>
      </c>
      <c r="BV896" s="129">
        <v>5.9999999999999995E-4</v>
      </c>
      <c r="BW896" s="129" t="s">
        <v>245</v>
      </c>
      <c r="BX896" s="129">
        <v>8.0000000000000004E-4</v>
      </c>
      <c r="BY896" s="129" t="s">
        <v>18</v>
      </c>
      <c r="BZ896" s="129"/>
      <c r="CA896" s="129" t="s">
        <v>245</v>
      </c>
      <c r="CB896" s="129">
        <v>8.0000000000000004E-4</v>
      </c>
      <c r="CC896" s="129" t="s">
        <v>179</v>
      </c>
      <c r="CD896" s="129">
        <v>2.0999999999999999E-3</v>
      </c>
      <c r="CE896" s="129" t="s">
        <v>179</v>
      </c>
      <c r="CF896" s="129">
        <v>2.3E-3</v>
      </c>
      <c r="CG896" s="129" t="s">
        <v>179</v>
      </c>
      <c r="CH896" s="129">
        <v>1E-4</v>
      </c>
      <c r="CI896" s="129" t="s">
        <v>179</v>
      </c>
      <c r="CJ896" s="129">
        <v>7.4999999999999997E-3</v>
      </c>
      <c r="CK896" s="129" t="s">
        <v>179</v>
      </c>
      <c r="CL896" s="129">
        <v>1.12E-2</v>
      </c>
      <c r="CM896" s="129" t="s">
        <v>179</v>
      </c>
      <c r="CN896" s="129">
        <v>4.4000000000000003E-3</v>
      </c>
      <c r="CO896" s="129" t="s">
        <v>179</v>
      </c>
      <c r="CP896" s="129">
        <v>8.9999999999999998E-4</v>
      </c>
      <c r="CQ896" s="129" t="s">
        <v>179</v>
      </c>
      <c r="CR896" s="129">
        <v>3.3E-3</v>
      </c>
      <c r="CS896" s="129" t="s">
        <v>179</v>
      </c>
      <c r="CT896" s="129">
        <v>1.9E-3</v>
      </c>
      <c r="CU896" s="129" t="s">
        <v>179</v>
      </c>
      <c r="CV896" s="129">
        <v>8.0000000000000004E-4</v>
      </c>
      <c r="CW896" s="129" t="s">
        <v>245</v>
      </c>
      <c r="CX896" s="129">
        <v>5.9999999999999995E-4</v>
      </c>
      <c r="CY896" s="129" t="s">
        <v>179</v>
      </c>
      <c r="CZ896" s="129">
        <v>5.9999999999999995E-4</v>
      </c>
      <c r="DA896" s="129" t="s">
        <v>179</v>
      </c>
      <c r="DB896" s="129">
        <v>5.0000000000000001E-4</v>
      </c>
      <c r="DC896" s="129" t="s">
        <v>179</v>
      </c>
      <c r="DD896" s="129">
        <v>5.0000000000000001E-4</v>
      </c>
      <c r="DE896" s="129" t="s">
        <v>179</v>
      </c>
      <c r="DF896" s="129">
        <v>5.9999999999999995E-4</v>
      </c>
      <c r="DG896" s="129" t="s">
        <v>179</v>
      </c>
      <c r="DH896" s="129">
        <v>4.0000000000000002E-4</v>
      </c>
      <c r="DI896" s="129" t="s">
        <v>179</v>
      </c>
      <c r="DJ896" s="129">
        <v>4.0000000000000002E-4</v>
      </c>
      <c r="DK896" s="129" t="s">
        <v>3093</v>
      </c>
      <c r="DL896" s="129" t="s">
        <v>59</v>
      </c>
      <c r="DM896" s="129"/>
      <c r="DN896" s="129"/>
      <c r="DO896" s="130" t="s">
        <v>18</v>
      </c>
      <c r="DS896" s="129">
        <v>88</v>
      </c>
      <c r="DT896" s="129" t="s">
        <v>6008</v>
      </c>
      <c r="DW896" t="s">
        <v>5678</v>
      </c>
    </row>
    <row r="897" spans="1:127">
      <c r="A897" s="127">
        <v>730</v>
      </c>
      <c r="B897" s="131">
        <v>44765.795138888891</v>
      </c>
      <c r="C897" s="129" t="s">
        <v>52</v>
      </c>
      <c r="D897" s="129">
        <v>0</v>
      </c>
      <c r="E897" s="129">
        <v>0</v>
      </c>
      <c r="F897" s="129">
        <v>0</v>
      </c>
      <c r="G897" s="129" t="s">
        <v>54</v>
      </c>
      <c r="H897" s="129" t="s">
        <v>55</v>
      </c>
      <c r="I897" s="129" t="s">
        <v>55</v>
      </c>
      <c r="J897" s="129" t="s">
        <v>55</v>
      </c>
      <c r="K897" s="129" t="s">
        <v>18</v>
      </c>
      <c r="L897" s="129">
        <v>90</v>
      </c>
      <c r="M897" s="129" t="s">
        <v>173</v>
      </c>
      <c r="N897" s="129">
        <v>0</v>
      </c>
      <c r="O897" s="129" t="s">
        <v>173</v>
      </c>
      <c r="P897" s="129">
        <v>0</v>
      </c>
      <c r="Q897" s="129" t="s">
        <v>173</v>
      </c>
      <c r="R897" s="129">
        <v>0</v>
      </c>
      <c r="S897" s="129">
        <v>2</v>
      </c>
      <c r="T897" s="129" t="s">
        <v>174</v>
      </c>
      <c r="U897" s="129">
        <v>5.8747999999999996</v>
      </c>
      <c r="V897" s="129">
        <v>0.71750000000000003</v>
      </c>
      <c r="W897" s="129" t="s">
        <v>3103</v>
      </c>
      <c r="X897" s="129">
        <v>0.33510000000000001</v>
      </c>
      <c r="Y897" s="129">
        <v>41.660200000000003</v>
      </c>
      <c r="Z897" s="129">
        <v>0.37209999999999999</v>
      </c>
      <c r="AA897" s="129" t="s">
        <v>497</v>
      </c>
      <c r="AB897" s="129">
        <v>1.54E-2</v>
      </c>
      <c r="AC897" s="129" t="s">
        <v>179</v>
      </c>
      <c r="AD897" s="129">
        <v>9.1000000000000004E-3</v>
      </c>
      <c r="AE897" s="129" t="s">
        <v>179</v>
      </c>
      <c r="AF897" s="129">
        <v>1.72E-2</v>
      </c>
      <c r="AG897" s="129">
        <v>0.14549999999999999</v>
      </c>
      <c r="AH897" s="129">
        <v>7.7000000000000002E-3</v>
      </c>
      <c r="AI897" s="129">
        <v>7.7864000000000004</v>
      </c>
      <c r="AJ897" s="129">
        <v>3.2800000000000003E-2</v>
      </c>
      <c r="AK897" s="129">
        <v>0.69869999999999999</v>
      </c>
      <c r="AL897" s="129">
        <v>8.3000000000000001E-3</v>
      </c>
      <c r="AM897" s="129" t="s">
        <v>1022</v>
      </c>
      <c r="AN897" s="129">
        <v>8.2000000000000007E-3</v>
      </c>
      <c r="AO897" s="129" t="s">
        <v>1268</v>
      </c>
      <c r="AP897" s="129">
        <v>4.4999999999999997E-3</v>
      </c>
      <c r="AQ897" s="129">
        <v>0.11550000000000001</v>
      </c>
      <c r="AR897" s="129">
        <v>5.1000000000000004E-3</v>
      </c>
      <c r="AS897" s="129" t="s">
        <v>3104</v>
      </c>
      <c r="AT897" s="129">
        <v>2.6800000000000001E-2</v>
      </c>
      <c r="AU897" s="129" t="s">
        <v>600</v>
      </c>
      <c r="AV897" s="129">
        <v>3.8E-3</v>
      </c>
      <c r="AW897" s="129">
        <v>1.0500000000000001E-2</v>
      </c>
      <c r="AX897" s="129">
        <v>1.1000000000000001E-3</v>
      </c>
      <c r="AY897" s="129" t="s">
        <v>228</v>
      </c>
      <c r="AZ897" s="129">
        <v>8.0000000000000004E-4</v>
      </c>
      <c r="BA897" s="129">
        <v>6.1000000000000004E-3</v>
      </c>
      <c r="BB897" s="129">
        <v>6.9999999999999999E-4</v>
      </c>
      <c r="BC897" s="129" t="s">
        <v>304</v>
      </c>
      <c r="BD897" s="129">
        <v>5.0000000000000001E-4</v>
      </c>
      <c r="BE897" s="129" t="s">
        <v>179</v>
      </c>
      <c r="BF897" s="129">
        <v>2.9999999999999997E-4</v>
      </c>
      <c r="BG897" s="129" t="s">
        <v>179</v>
      </c>
      <c r="BH897" s="129">
        <v>1E-4</v>
      </c>
      <c r="BI897" s="129" t="s">
        <v>318</v>
      </c>
      <c r="BJ897" s="129">
        <v>2.0000000000000001E-4</v>
      </c>
      <c r="BK897" s="129">
        <v>1.0500000000000001E-2</v>
      </c>
      <c r="BL897" s="129">
        <v>5.0000000000000001E-4</v>
      </c>
      <c r="BM897" s="129">
        <v>2.5999999999999999E-3</v>
      </c>
      <c r="BN897" s="129">
        <v>2.9999999999999997E-4</v>
      </c>
      <c r="BO897" s="129" t="s">
        <v>244</v>
      </c>
      <c r="BP897" s="129">
        <v>5.0000000000000001E-4</v>
      </c>
      <c r="BQ897" s="129" t="s">
        <v>179</v>
      </c>
      <c r="BR897" s="129">
        <v>2.9999999999999997E-4</v>
      </c>
      <c r="BS897" s="129" t="s">
        <v>179</v>
      </c>
      <c r="BT897" s="129">
        <v>2.9999999999999997E-4</v>
      </c>
      <c r="BU897" s="129" t="s">
        <v>179</v>
      </c>
      <c r="BV897" s="129">
        <v>6.9999999999999999E-4</v>
      </c>
      <c r="BW897" s="129" t="s">
        <v>18</v>
      </c>
      <c r="BX897" s="129"/>
      <c r="BY897" s="129" t="s">
        <v>18</v>
      </c>
      <c r="BZ897" s="129"/>
      <c r="CA897" s="129" t="s">
        <v>179</v>
      </c>
      <c r="CB897" s="129">
        <v>8.0000000000000004E-4</v>
      </c>
      <c r="CC897" s="129" t="s">
        <v>179</v>
      </c>
      <c r="CD897" s="129">
        <v>2E-3</v>
      </c>
      <c r="CE897" s="129" t="s">
        <v>179</v>
      </c>
      <c r="CF897" s="129">
        <v>2.3E-3</v>
      </c>
      <c r="CG897" s="129" t="s">
        <v>216</v>
      </c>
      <c r="CH897" s="129">
        <v>1E-4</v>
      </c>
      <c r="CI897" s="129" t="s">
        <v>179</v>
      </c>
      <c r="CJ897" s="129">
        <v>6.8999999999999999E-3</v>
      </c>
      <c r="CK897" s="129" t="s">
        <v>179</v>
      </c>
      <c r="CL897" s="129">
        <v>1.0999999999999999E-2</v>
      </c>
      <c r="CM897" s="129" t="s">
        <v>438</v>
      </c>
      <c r="CN897" s="129">
        <v>2.8999999999999998E-3</v>
      </c>
      <c r="CO897" s="129" t="s">
        <v>179</v>
      </c>
      <c r="CP897" s="129">
        <v>8.0000000000000004E-4</v>
      </c>
      <c r="CQ897" s="129" t="s">
        <v>179</v>
      </c>
      <c r="CR897" s="129">
        <v>3.2000000000000002E-3</v>
      </c>
      <c r="CS897" s="129" t="s">
        <v>179</v>
      </c>
      <c r="CT897" s="129">
        <v>1.9E-3</v>
      </c>
      <c r="CU897" s="129" t="s">
        <v>18</v>
      </c>
      <c r="CV897" s="129"/>
      <c r="CW897" s="129" t="s">
        <v>18</v>
      </c>
      <c r="CX897" s="129"/>
      <c r="CY897" s="129" t="s">
        <v>179</v>
      </c>
      <c r="CZ897" s="129">
        <v>5.9999999999999995E-4</v>
      </c>
      <c r="DA897" s="129" t="s">
        <v>179</v>
      </c>
      <c r="DB897" s="129">
        <v>5.0000000000000001E-4</v>
      </c>
      <c r="DC897" s="129" t="s">
        <v>179</v>
      </c>
      <c r="DD897" s="129">
        <v>5.9999999999999995E-4</v>
      </c>
      <c r="DE897" s="129" t="s">
        <v>179</v>
      </c>
      <c r="DF897" s="129">
        <v>5.0000000000000001E-4</v>
      </c>
      <c r="DG897" s="129" t="s">
        <v>179</v>
      </c>
      <c r="DH897" s="129">
        <v>4.0000000000000002E-4</v>
      </c>
      <c r="DI897" s="129" t="s">
        <v>179</v>
      </c>
      <c r="DJ897" s="129">
        <v>2.9999999999999997E-4</v>
      </c>
      <c r="DK897" s="129" t="s">
        <v>3093</v>
      </c>
      <c r="DL897" s="129" t="s">
        <v>59</v>
      </c>
      <c r="DM897" s="129"/>
      <c r="DN897" s="129"/>
      <c r="DO897" s="130" t="s">
        <v>18</v>
      </c>
      <c r="DS897" s="129">
        <v>130</v>
      </c>
      <c r="DT897" s="129" t="s">
        <v>3105</v>
      </c>
      <c r="DW897" t="s">
        <v>5679</v>
      </c>
    </row>
    <row r="898" spans="1:127">
      <c r="A898" s="127">
        <v>731</v>
      </c>
      <c r="B898" s="131">
        <v>44765.798611111109</v>
      </c>
      <c r="C898" s="129" t="s">
        <v>52</v>
      </c>
      <c r="D898" s="129">
        <v>0</v>
      </c>
      <c r="E898" s="129">
        <v>0</v>
      </c>
      <c r="F898" s="129">
        <v>0</v>
      </c>
      <c r="G898" s="129" t="s">
        <v>54</v>
      </c>
      <c r="H898" s="129" t="s">
        <v>55</v>
      </c>
      <c r="I898" s="129" t="s">
        <v>55</v>
      </c>
      <c r="J898" s="129" t="s">
        <v>55</v>
      </c>
      <c r="K898" s="129" t="s">
        <v>18</v>
      </c>
      <c r="L898" s="129">
        <v>90</v>
      </c>
      <c r="M898" s="129" t="s">
        <v>173</v>
      </c>
      <c r="N898" s="129">
        <v>0</v>
      </c>
      <c r="O898" s="129" t="s">
        <v>173</v>
      </c>
      <c r="P898" s="129">
        <v>0</v>
      </c>
      <c r="Q898" s="129" t="s">
        <v>173</v>
      </c>
      <c r="R898" s="129">
        <v>0</v>
      </c>
      <c r="S898" s="129">
        <v>2</v>
      </c>
      <c r="T898" s="129" t="s">
        <v>174</v>
      </c>
      <c r="U898" s="129">
        <v>5.1985000000000001</v>
      </c>
      <c r="V898" s="129">
        <v>0.70350000000000001</v>
      </c>
      <c r="W898" s="129" t="s">
        <v>3106</v>
      </c>
      <c r="X898" s="129">
        <v>0.33229999999999998</v>
      </c>
      <c r="Y898" s="129">
        <v>41.082099999999997</v>
      </c>
      <c r="Z898" s="129">
        <v>0.36830000000000002</v>
      </c>
      <c r="AA898" s="129" t="s">
        <v>846</v>
      </c>
      <c r="AB898" s="129">
        <v>1.54E-2</v>
      </c>
      <c r="AC898" s="129" t="s">
        <v>179</v>
      </c>
      <c r="AD898" s="129">
        <v>9.2999999999999992E-3</v>
      </c>
      <c r="AE898" s="129" t="s">
        <v>179</v>
      </c>
      <c r="AF898" s="129">
        <v>1.67E-2</v>
      </c>
      <c r="AG898" s="129">
        <v>0.1449</v>
      </c>
      <c r="AH898" s="129">
        <v>7.6E-3</v>
      </c>
      <c r="AI898" s="129">
        <v>7.9112999999999998</v>
      </c>
      <c r="AJ898" s="129">
        <v>3.3099999999999997E-2</v>
      </c>
      <c r="AK898" s="129">
        <v>0.66610000000000003</v>
      </c>
      <c r="AL898" s="129">
        <v>8.2000000000000007E-3</v>
      </c>
      <c r="AM898" s="129" t="s">
        <v>1187</v>
      </c>
      <c r="AN898" s="129">
        <v>8.3000000000000001E-3</v>
      </c>
      <c r="AO898" s="129" t="s">
        <v>1145</v>
      </c>
      <c r="AP898" s="129">
        <v>4.3E-3</v>
      </c>
      <c r="AQ898" s="129">
        <v>0.1149</v>
      </c>
      <c r="AR898" s="129">
        <v>5.0000000000000001E-3</v>
      </c>
      <c r="AS898" s="129" t="s">
        <v>3107</v>
      </c>
      <c r="AT898" s="129">
        <v>2.5999999999999999E-2</v>
      </c>
      <c r="AU898" s="129" t="s">
        <v>179</v>
      </c>
      <c r="AV898" s="129">
        <v>3.5999999999999999E-3</v>
      </c>
      <c r="AW898" s="129">
        <v>1.0999999999999999E-2</v>
      </c>
      <c r="AX898" s="129">
        <v>1.1000000000000001E-3</v>
      </c>
      <c r="AY898" s="129" t="s">
        <v>195</v>
      </c>
      <c r="AZ898" s="129">
        <v>8.0000000000000004E-4</v>
      </c>
      <c r="BA898" s="129">
        <v>6.1999999999999998E-3</v>
      </c>
      <c r="BB898" s="129">
        <v>6.9999999999999999E-4</v>
      </c>
      <c r="BC898" s="129" t="s">
        <v>247</v>
      </c>
      <c r="BD898" s="129">
        <v>5.0000000000000001E-4</v>
      </c>
      <c r="BE898" s="129" t="s">
        <v>179</v>
      </c>
      <c r="BF898" s="129">
        <v>2.9999999999999997E-4</v>
      </c>
      <c r="BG898" s="129" t="s">
        <v>179</v>
      </c>
      <c r="BH898" s="129">
        <v>1E-4</v>
      </c>
      <c r="BI898" s="129" t="s">
        <v>179</v>
      </c>
      <c r="BJ898" s="129">
        <v>2.0000000000000001E-4</v>
      </c>
      <c r="BK898" s="129">
        <v>1.06E-2</v>
      </c>
      <c r="BL898" s="129">
        <v>5.0000000000000001E-4</v>
      </c>
      <c r="BM898" s="129">
        <v>2.8E-3</v>
      </c>
      <c r="BN898" s="129">
        <v>2.9999999999999997E-4</v>
      </c>
      <c r="BO898" s="129" t="s">
        <v>244</v>
      </c>
      <c r="BP898" s="129">
        <v>5.0000000000000001E-4</v>
      </c>
      <c r="BQ898" s="129" t="s">
        <v>179</v>
      </c>
      <c r="BR898" s="129">
        <v>2.9999999999999997E-4</v>
      </c>
      <c r="BS898" s="129" t="s">
        <v>179</v>
      </c>
      <c r="BT898" s="129">
        <v>2.9999999999999997E-4</v>
      </c>
      <c r="BU898" s="129" t="s">
        <v>179</v>
      </c>
      <c r="BV898" s="129">
        <v>6.9999999999999999E-4</v>
      </c>
      <c r="BW898" s="129" t="s">
        <v>406</v>
      </c>
      <c r="BX898" s="129">
        <v>8.0000000000000004E-4</v>
      </c>
      <c r="BY898" s="129" t="s">
        <v>18</v>
      </c>
      <c r="BZ898" s="129"/>
      <c r="CA898" s="129" t="s">
        <v>179</v>
      </c>
      <c r="CB898" s="129">
        <v>8.0000000000000004E-4</v>
      </c>
      <c r="CC898" s="129" t="s">
        <v>179</v>
      </c>
      <c r="CD898" s="129">
        <v>2E-3</v>
      </c>
      <c r="CE898" s="129" t="s">
        <v>179</v>
      </c>
      <c r="CF898" s="129">
        <v>2.3E-3</v>
      </c>
      <c r="CG898" s="129" t="s">
        <v>216</v>
      </c>
      <c r="CH898" s="129">
        <v>1E-4</v>
      </c>
      <c r="CI898" s="129" t="s">
        <v>377</v>
      </c>
      <c r="CJ898" s="129">
        <v>6.8999999999999999E-3</v>
      </c>
      <c r="CK898" s="129" t="s">
        <v>179</v>
      </c>
      <c r="CL898" s="129">
        <v>1.0699999999999999E-2</v>
      </c>
      <c r="CM898" s="129" t="s">
        <v>179</v>
      </c>
      <c r="CN898" s="129">
        <v>3.0999999999999999E-3</v>
      </c>
      <c r="CO898" s="129" t="s">
        <v>179</v>
      </c>
      <c r="CP898" s="129">
        <v>8.9999999999999998E-4</v>
      </c>
      <c r="CQ898" s="129" t="s">
        <v>179</v>
      </c>
      <c r="CR898" s="129">
        <v>3.5000000000000001E-3</v>
      </c>
      <c r="CS898" s="129" t="s">
        <v>179</v>
      </c>
      <c r="CT898" s="129">
        <v>1.9E-3</v>
      </c>
      <c r="CU898" s="129" t="s">
        <v>18</v>
      </c>
      <c r="CV898" s="129"/>
      <c r="CW898" s="129" t="s">
        <v>18</v>
      </c>
      <c r="CX898" s="129"/>
      <c r="CY898" s="129" t="s">
        <v>179</v>
      </c>
      <c r="CZ898" s="129">
        <v>5.0000000000000001E-4</v>
      </c>
      <c r="DA898" s="129" t="s">
        <v>179</v>
      </c>
      <c r="DB898" s="129">
        <v>5.9999999999999995E-4</v>
      </c>
      <c r="DC898" s="129" t="s">
        <v>179</v>
      </c>
      <c r="DD898" s="129">
        <v>5.9999999999999995E-4</v>
      </c>
      <c r="DE898" s="129" t="s">
        <v>179</v>
      </c>
      <c r="DF898" s="129">
        <v>5.0000000000000001E-4</v>
      </c>
      <c r="DG898" s="129" t="s">
        <v>179</v>
      </c>
      <c r="DH898" s="129">
        <v>4.0000000000000002E-4</v>
      </c>
      <c r="DI898" s="129" t="s">
        <v>179</v>
      </c>
      <c r="DJ898" s="129">
        <v>2.9999999999999997E-4</v>
      </c>
      <c r="DK898" s="129" t="s">
        <v>3093</v>
      </c>
      <c r="DL898" s="129" t="s">
        <v>59</v>
      </c>
      <c r="DM898" s="129"/>
      <c r="DN898" s="129"/>
      <c r="DO898" s="130" t="s">
        <v>18</v>
      </c>
      <c r="DS898" s="129">
        <v>137</v>
      </c>
      <c r="DT898" s="129" t="s">
        <v>3105</v>
      </c>
      <c r="DW898" t="s">
        <v>5680</v>
      </c>
    </row>
    <row r="899" spans="1:127">
      <c r="A899" s="127">
        <v>732</v>
      </c>
      <c r="B899" s="131">
        <v>44765.805555555555</v>
      </c>
      <c r="C899" s="129" t="s">
        <v>52</v>
      </c>
      <c r="D899" s="129">
        <v>0</v>
      </c>
      <c r="E899" s="129">
        <v>0</v>
      </c>
      <c r="F899" s="129">
        <v>0</v>
      </c>
      <c r="G899" s="129" t="s">
        <v>54</v>
      </c>
      <c r="H899" s="129" t="s">
        <v>55</v>
      </c>
      <c r="I899" s="129" t="s">
        <v>55</v>
      </c>
      <c r="J899" s="129" t="s">
        <v>55</v>
      </c>
      <c r="K899" s="129" t="s">
        <v>18</v>
      </c>
      <c r="L899" s="129">
        <v>90</v>
      </c>
      <c r="M899" s="129" t="s">
        <v>173</v>
      </c>
      <c r="N899" s="129">
        <v>0</v>
      </c>
      <c r="O899" s="129" t="s">
        <v>173</v>
      </c>
      <c r="P899" s="129">
        <v>0</v>
      </c>
      <c r="Q899" s="129" t="s">
        <v>173</v>
      </c>
      <c r="R899" s="129">
        <v>0</v>
      </c>
      <c r="S899" s="129">
        <v>2</v>
      </c>
      <c r="T899" s="129" t="s">
        <v>174</v>
      </c>
      <c r="U899" s="129">
        <v>5.0465</v>
      </c>
      <c r="V899" s="129">
        <v>0.70689999999999997</v>
      </c>
      <c r="W899" s="129" t="s">
        <v>3108</v>
      </c>
      <c r="X899" s="129">
        <v>0.33</v>
      </c>
      <c r="Y899" s="129">
        <v>41.984299999999998</v>
      </c>
      <c r="Z899" s="129">
        <v>0.37369999999999998</v>
      </c>
      <c r="AA899" s="129" t="s">
        <v>533</v>
      </c>
      <c r="AB899" s="129">
        <v>1.54E-2</v>
      </c>
      <c r="AC899" s="129" t="s">
        <v>1224</v>
      </c>
      <c r="AD899" s="129">
        <v>1.01E-2</v>
      </c>
      <c r="AE899" s="129" t="s">
        <v>179</v>
      </c>
      <c r="AF899" s="129">
        <v>1.72E-2</v>
      </c>
      <c r="AG899" s="129">
        <v>7.1400000000000005E-2</v>
      </c>
      <c r="AH899" s="129">
        <v>6.7000000000000002E-3</v>
      </c>
      <c r="AI899" s="129">
        <v>7.8803999999999998</v>
      </c>
      <c r="AJ899" s="129">
        <v>3.3099999999999997E-2</v>
      </c>
      <c r="AK899" s="129">
        <v>0.72909999999999997</v>
      </c>
      <c r="AL899" s="129">
        <v>8.5000000000000006E-3</v>
      </c>
      <c r="AM899" s="129" t="s">
        <v>179</v>
      </c>
      <c r="AN899" s="129">
        <v>8.0999999999999996E-3</v>
      </c>
      <c r="AO899" s="129" t="s">
        <v>439</v>
      </c>
      <c r="AP899" s="129">
        <v>4.5999999999999999E-3</v>
      </c>
      <c r="AQ899" s="129">
        <v>0.1164</v>
      </c>
      <c r="AR899" s="129">
        <v>5.1000000000000004E-3</v>
      </c>
      <c r="AS899" s="129" t="s">
        <v>3109</v>
      </c>
      <c r="AT899" s="129">
        <v>2.75E-2</v>
      </c>
      <c r="AU899" s="129" t="s">
        <v>270</v>
      </c>
      <c r="AV899" s="129">
        <v>3.8999999999999998E-3</v>
      </c>
      <c r="AW899" s="129">
        <v>9.1999999999999998E-3</v>
      </c>
      <c r="AX899" s="129">
        <v>1E-3</v>
      </c>
      <c r="AY899" s="129" t="s">
        <v>228</v>
      </c>
      <c r="AZ899" s="129">
        <v>8.0000000000000004E-4</v>
      </c>
      <c r="BA899" s="129">
        <v>6.3E-3</v>
      </c>
      <c r="BB899" s="129">
        <v>6.9999999999999999E-4</v>
      </c>
      <c r="BC899" s="129" t="s">
        <v>304</v>
      </c>
      <c r="BD899" s="129">
        <v>5.0000000000000001E-4</v>
      </c>
      <c r="BE899" s="129" t="s">
        <v>179</v>
      </c>
      <c r="BF899" s="129">
        <v>2.9999999999999997E-4</v>
      </c>
      <c r="BG899" s="129" t="s">
        <v>179</v>
      </c>
      <c r="BH899" s="129">
        <v>1E-4</v>
      </c>
      <c r="BI899" s="129" t="s">
        <v>179</v>
      </c>
      <c r="BJ899" s="129">
        <v>2.0000000000000001E-4</v>
      </c>
      <c r="BK899" s="129">
        <v>1.0500000000000001E-2</v>
      </c>
      <c r="BL899" s="129">
        <v>5.0000000000000001E-4</v>
      </c>
      <c r="BM899" s="129">
        <v>2.8999999999999998E-3</v>
      </c>
      <c r="BN899" s="129">
        <v>2.9999999999999997E-4</v>
      </c>
      <c r="BO899" s="129" t="s">
        <v>244</v>
      </c>
      <c r="BP899" s="129">
        <v>5.0000000000000001E-4</v>
      </c>
      <c r="BQ899" s="129" t="s">
        <v>179</v>
      </c>
      <c r="BR899" s="129">
        <v>2.9999999999999997E-4</v>
      </c>
      <c r="BS899" s="129" t="s">
        <v>179</v>
      </c>
      <c r="BT899" s="129">
        <v>2.9999999999999997E-4</v>
      </c>
      <c r="BU899" s="129" t="s">
        <v>179</v>
      </c>
      <c r="BV899" s="129">
        <v>6.9999999999999999E-4</v>
      </c>
      <c r="BW899" s="129" t="s">
        <v>18</v>
      </c>
      <c r="BX899" s="129"/>
      <c r="BY899" s="129" t="s">
        <v>18</v>
      </c>
      <c r="BZ899" s="129"/>
      <c r="CA899" s="129" t="s">
        <v>179</v>
      </c>
      <c r="CB899" s="129">
        <v>8.0000000000000004E-4</v>
      </c>
      <c r="CC899" s="129" t="s">
        <v>639</v>
      </c>
      <c r="CD899" s="129">
        <v>2.0999999999999999E-3</v>
      </c>
      <c r="CE899" s="129" t="s">
        <v>179</v>
      </c>
      <c r="CF899" s="129">
        <v>2.3E-3</v>
      </c>
      <c r="CG899" s="129" t="s">
        <v>216</v>
      </c>
      <c r="CH899" s="129">
        <v>1E-4</v>
      </c>
      <c r="CI899" s="129" t="s">
        <v>179</v>
      </c>
      <c r="CJ899" s="129">
        <v>7.1000000000000004E-3</v>
      </c>
      <c r="CK899" s="129" t="s">
        <v>179</v>
      </c>
      <c r="CL899" s="129">
        <v>1.1299999999999999E-2</v>
      </c>
      <c r="CM899" s="129" t="s">
        <v>179</v>
      </c>
      <c r="CN899" s="129">
        <v>2.5999999999999999E-3</v>
      </c>
      <c r="CO899" s="129" t="s">
        <v>179</v>
      </c>
      <c r="CP899" s="129">
        <v>8.0000000000000004E-4</v>
      </c>
      <c r="CQ899" s="129" t="s">
        <v>179</v>
      </c>
      <c r="CR899" s="129">
        <v>3.2000000000000002E-3</v>
      </c>
      <c r="CS899" s="129" t="s">
        <v>179</v>
      </c>
      <c r="CT899" s="129">
        <v>1.9E-3</v>
      </c>
      <c r="CU899" s="129" t="s">
        <v>18</v>
      </c>
      <c r="CV899" s="129"/>
      <c r="CW899" s="129" t="s">
        <v>18</v>
      </c>
      <c r="CX899" s="129"/>
      <c r="CY899" s="129" t="s">
        <v>179</v>
      </c>
      <c r="CZ899" s="129">
        <v>5.9999999999999995E-4</v>
      </c>
      <c r="DA899" s="129" t="s">
        <v>179</v>
      </c>
      <c r="DB899" s="129">
        <v>5.9999999999999995E-4</v>
      </c>
      <c r="DC899" s="129" t="s">
        <v>179</v>
      </c>
      <c r="DD899" s="129">
        <v>5.9999999999999995E-4</v>
      </c>
      <c r="DE899" s="129" t="s">
        <v>179</v>
      </c>
      <c r="DF899" s="129">
        <v>5.9999999999999995E-4</v>
      </c>
      <c r="DG899" s="129" t="s">
        <v>179</v>
      </c>
      <c r="DH899" s="129">
        <v>4.0000000000000002E-4</v>
      </c>
      <c r="DI899" s="129" t="s">
        <v>179</v>
      </c>
      <c r="DJ899" s="129">
        <v>2.9999999999999997E-4</v>
      </c>
      <c r="DK899" s="129" t="s">
        <v>3110</v>
      </c>
      <c r="DL899" s="129" t="s">
        <v>59</v>
      </c>
      <c r="DM899" s="129"/>
      <c r="DN899" s="129"/>
      <c r="DO899" s="130" t="s">
        <v>18</v>
      </c>
      <c r="DS899" s="129">
        <v>3</v>
      </c>
      <c r="DT899" s="129" t="s">
        <v>1630</v>
      </c>
      <c r="DW899" t="s">
        <v>5681</v>
      </c>
    </row>
    <row r="900" spans="1:127">
      <c r="A900" s="127">
        <v>733</v>
      </c>
      <c r="B900" s="131">
        <v>44765.806944444441</v>
      </c>
      <c r="C900" s="129" t="s">
        <v>52</v>
      </c>
      <c r="D900" s="129">
        <v>0</v>
      </c>
      <c r="E900" s="129">
        <v>0</v>
      </c>
      <c r="F900" s="129">
        <v>0</v>
      </c>
      <c r="G900" s="129" t="s">
        <v>54</v>
      </c>
      <c r="H900" s="129" t="s">
        <v>55</v>
      </c>
      <c r="I900" s="129" t="s">
        <v>55</v>
      </c>
      <c r="J900" s="129" t="s">
        <v>55</v>
      </c>
      <c r="K900" s="129" t="s">
        <v>18</v>
      </c>
      <c r="L900" s="129">
        <v>90</v>
      </c>
      <c r="M900" s="129" t="s">
        <v>173</v>
      </c>
      <c r="N900" s="129">
        <v>0</v>
      </c>
      <c r="O900" s="129" t="s">
        <v>173</v>
      </c>
      <c r="P900" s="129">
        <v>0</v>
      </c>
      <c r="Q900" s="129" t="s">
        <v>173</v>
      </c>
      <c r="R900" s="129">
        <v>0</v>
      </c>
      <c r="S900" s="129">
        <v>2</v>
      </c>
      <c r="T900" s="129" t="s">
        <v>174</v>
      </c>
      <c r="U900" s="129">
        <v>5.0803000000000003</v>
      </c>
      <c r="V900" s="129">
        <v>0.70730000000000004</v>
      </c>
      <c r="W900" s="129" t="s">
        <v>3111</v>
      </c>
      <c r="X900" s="129">
        <v>0.32429999999999998</v>
      </c>
      <c r="Y900" s="129">
        <v>42.119199999999999</v>
      </c>
      <c r="Z900" s="129">
        <v>0.37390000000000001</v>
      </c>
      <c r="AA900" s="129" t="s">
        <v>972</v>
      </c>
      <c r="AB900" s="129">
        <v>1.5599999999999999E-2</v>
      </c>
      <c r="AC900" s="129" t="s">
        <v>179</v>
      </c>
      <c r="AD900" s="129">
        <v>9.9000000000000008E-3</v>
      </c>
      <c r="AE900" s="129" t="s">
        <v>179</v>
      </c>
      <c r="AF900" s="129">
        <v>1.72E-2</v>
      </c>
      <c r="AG900" s="129">
        <v>7.2099999999999997E-2</v>
      </c>
      <c r="AH900" s="129">
        <v>6.7999999999999996E-3</v>
      </c>
      <c r="AI900" s="129">
        <v>7.8841000000000001</v>
      </c>
      <c r="AJ900" s="129">
        <v>3.3099999999999997E-2</v>
      </c>
      <c r="AK900" s="129">
        <v>0.73580000000000001</v>
      </c>
      <c r="AL900" s="129">
        <v>8.6E-3</v>
      </c>
      <c r="AM900" s="129" t="s">
        <v>1243</v>
      </c>
      <c r="AN900" s="129">
        <v>8.5000000000000006E-3</v>
      </c>
      <c r="AO900" s="129" t="s">
        <v>787</v>
      </c>
      <c r="AP900" s="129">
        <v>4.7999999999999996E-3</v>
      </c>
      <c r="AQ900" s="129">
        <v>0.1246</v>
      </c>
      <c r="AR900" s="129">
        <v>5.3E-3</v>
      </c>
      <c r="AS900" s="129" t="s">
        <v>3112</v>
      </c>
      <c r="AT900" s="129">
        <v>2.76E-2</v>
      </c>
      <c r="AU900" s="129" t="s">
        <v>179</v>
      </c>
      <c r="AV900" s="129">
        <v>3.8E-3</v>
      </c>
      <c r="AW900" s="129">
        <v>0.01</v>
      </c>
      <c r="AX900" s="129">
        <v>1.1000000000000001E-3</v>
      </c>
      <c r="AY900" s="129" t="s">
        <v>390</v>
      </c>
      <c r="AZ900" s="129">
        <v>8.0000000000000004E-4</v>
      </c>
      <c r="BA900" s="129">
        <v>6.7999999999999996E-3</v>
      </c>
      <c r="BB900" s="129">
        <v>6.9999999999999999E-4</v>
      </c>
      <c r="BC900" s="129" t="s">
        <v>285</v>
      </c>
      <c r="BD900" s="129">
        <v>5.0000000000000001E-4</v>
      </c>
      <c r="BE900" s="129" t="s">
        <v>179</v>
      </c>
      <c r="BF900" s="129">
        <v>2.9999999999999997E-4</v>
      </c>
      <c r="BG900" s="129" t="s">
        <v>179</v>
      </c>
      <c r="BH900" s="129">
        <v>1E-4</v>
      </c>
      <c r="BI900" s="129" t="s">
        <v>246</v>
      </c>
      <c r="BJ900" s="129">
        <v>2.0000000000000001E-4</v>
      </c>
      <c r="BK900" s="129">
        <v>0.01</v>
      </c>
      <c r="BL900" s="129">
        <v>5.0000000000000001E-4</v>
      </c>
      <c r="BM900" s="129">
        <v>2.7000000000000001E-3</v>
      </c>
      <c r="BN900" s="129">
        <v>2.9999999999999997E-4</v>
      </c>
      <c r="BO900" s="129" t="s">
        <v>248</v>
      </c>
      <c r="BP900" s="129">
        <v>5.0000000000000001E-4</v>
      </c>
      <c r="BQ900" s="129" t="s">
        <v>179</v>
      </c>
      <c r="BR900" s="129">
        <v>2.9999999999999997E-4</v>
      </c>
      <c r="BS900" s="129" t="s">
        <v>179</v>
      </c>
      <c r="BT900" s="129">
        <v>4.0000000000000002E-4</v>
      </c>
      <c r="BU900" s="129" t="s">
        <v>179</v>
      </c>
      <c r="BV900" s="129">
        <v>6.9999999999999999E-4</v>
      </c>
      <c r="BW900" s="129" t="s">
        <v>18</v>
      </c>
      <c r="BX900" s="129"/>
      <c r="BY900" s="129" t="s">
        <v>179</v>
      </c>
      <c r="BZ900" s="129">
        <v>1.1000000000000001E-3</v>
      </c>
      <c r="CA900" s="129" t="s">
        <v>179</v>
      </c>
      <c r="CB900" s="129">
        <v>8.0000000000000004E-4</v>
      </c>
      <c r="CC900" s="129" t="s">
        <v>179</v>
      </c>
      <c r="CD900" s="129">
        <v>2.0999999999999999E-3</v>
      </c>
      <c r="CE900" s="129" t="s">
        <v>179</v>
      </c>
      <c r="CF900" s="129">
        <v>2.3E-3</v>
      </c>
      <c r="CG900" s="129" t="s">
        <v>216</v>
      </c>
      <c r="CH900" s="129">
        <v>1E-4</v>
      </c>
      <c r="CI900" s="129" t="s">
        <v>179</v>
      </c>
      <c r="CJ900" s="129">
        <v>7.0000000000000001E-3</v>
      </c>
      <c r="CK900" s="129" t="s">
        <v>179</v>
      </c>
      <c r="CL900" s="129">
        <v>1.11E-2</v>
      </c>
      <c r="CM900" s="129" t="s">
        <v>517</v>
      </c>
      <c r="CN900" s="129">
        <v>2.3E-3</v>
      </c>
      <c r="CO900" s="129" t="s">
        <v>179</v>
      </c>
      <c r="CP900" s="129">
        <v>8.0000000000000004E-4</v>
      </c>
      <c r="CQ900" s="129" t="s">
        <v>179</v>
      </c>
      <c r="CR900" s="129">
        <v>3.2000000000000002E-3</v>
      </c>
      <c r="CS900" s="129" t="s">
        <v>179</v>
      </c>
      <c r="CT900" s="129">
        <v>1.9E-3</v>
      </c>
      <c r="CU900" s="129" t="s">
        <v>18</v>
      </c>
      <c r="CV900" s="129"/>
      <c r="CW900" s="129" t="s">
        <v>18</v>
      </c>
      <c r="CX900" s="129"/>
      <c r="CY900" s="129" t="s">
        <v>179</v>
      </c>
      <c r="CZ900" s="129">
        <v>5.9999999999999995E-4</v>
      </c>
      <c r="DA900" s="129" t="s">
        <v>179</v>
      </c>
      <c r="DB900" s="129">
        <v>5.9999999999999995E-4</v>
      </c>
      <c r="DC900" s="129" t="s">
        <v>179</v>
      </c>
      <c r="DD900" s="129">
        <v>5.9999999999999995E-4</v>
      </c>
      <c r="DE900" s="129" t="s">
        <v>179</v>
      </c>
      <c r="DF900" s="129">
        <v>5.9999999999999995E-4</v>
      </c>
      <c r="DG900" s="129" t="s">
        <v>179</v>
      </c>
      <c r="DH900" s="129">
        <v>4.0000000000000002E-4</v>
      </c>
      <c r="DI900" s="129" t="s">
        <v>179</v>
      </c>
      <c r="DJ900" s="129">
        <v>2.9999999999999997E-4</v>
      </c>
      <c r="DK900" s="129" t="s">
        <v>3110</v>
      </c>
      <c r="DL900" s="129" t="s">
        <v>59</v>
      </c>
      <c r="DM900" s="129"/>
      <c r="DN900" s="129"/>
      <c r="DO900" s="130" t="s">
        <v>18</v>
      </c>
      <c r="DS900" s="129">
        <v>12</v>
      </c>
      <c r="DT900" s="129" t="s">
        <v>1596</v>
      </c>
      <c r="DW900" t="s">
        <v>5682</v>
      </c>
    </row>
    <row r="901" spans="1:127">
      <c r="A901" s="127">
        <v>734</v>
      </c>
      <c r="B901" s="131">
        <v>44765.809027777781</v>
      </c>
      <c r="C901" s="129" t="s">
        <v>52</v>
      </c>
      <c r="D901" s="129">
        <v>0</v>
      </c>
      <c r="E901" s="129">
        <v>0</v>
      </c>
      <c r="F901" s="129">
        <v>0</v>
      </c>
      <c r="G901" s="129" t="s">
        <v>54</v>
      </c>
      <c r="H901" s="129" t="s">
        <v>55</v>
      </c>
      <c r="I901" s="129" t="s">
        <v>55</v>
      </c>
      <c r="J901" s="129" t="s">
        <v>55</v>
      </c>
      <c r="K901" s="129" t="s">
        <v>18</v>
      </c>
      <c r="L901" s="129">
        <v>90</v>
      </c>
      <c r="M901" s="129" t="s">
        <v>173</v>
      </c>
      <c r="N901" s="129">
        <v>0</v>
      </c>
      <c r="O901" s="129" t="s">
        <v>173</v>
      </c>
      <c r="P901" s="129">
        <v>0</v>
      </c>
      <c r="Q901" s="129" t="s">
        <v>173</v>
      </c>
      <c r="R901" s="129">
        <v>0</v>
      </c>
      <c r="S901" s="129">
        <v>2</v>
      </c>
      <c r="T901" s="129" t="s">
        <v>174</v>
      </c>
      <c r="U901" s="129">
        <v>4.7428999999999997</v>
      </c>
      <c r="V901" s="129">
        <v>0.67579999999999996</v>
      </c>
      <c r="W901" s="129" t="s">
        <v>3113</v>
      </c>
      <c r="X901" s="129">
        <v>0.32379999999999998</v>
      </c>
      <c r="Y901" s="129">
        <v>39.615600000000001</v>
      </c>
      <c r="Z901" s="129">
        <v>0.36049999999999999</v>
      </c>
      <c r="AA901" s="129" t="s">
        <v>1136</v>
      </c>
      <c r="AB901" s="129">
        <v>1.5100000000000001E-2</v>
      </c>
      <c r="AC901" s="129" t="s">
        <v>432</v>
      </c>
      <c r="AD901" s="129">
        <v>9.7000000000000003E-3</v>
      </c>
      <c r="AE901" s="129" t="s">
        <v>179</v>
      </c>
      <c r="AF901" s="129">
        <v>1.7299999999999999E-2</v>
      </c>
      <c r="AG901" s="129">
        <v>9.7000000000000003E-2</v>
      </c>
      <c r="AH901" s="129">
        <v>7.0000000000000001E-3</v>
      </c>
      <c r="AI901" s="129">
        <v>7.5564999999999998</v>
      </c>
      <c r="AJ901" s="129">
        <v>3.2300000000000002E-2</v>
      </c>
      <c r="AK901" s="129">
        <v>0.6663</v>
      </c>
      <c r="AL901" s="129">
        <v>8.2000000000000007E-3</v>
      </c>
      <c r="AM901" s="129" t="s">
        <v>432</v>
      </c>
      <c r="AN901" s="129">
        <v>8.0999999999999996E-3</v>
      </c>
      <c r="AO901" s="129" t="s">
        <v>623</v>
      </c>
      <c r="AP901" s="129">
        <v>4.5999999999999999E-3</v>
      </c>
      <c r="AQ901" s="129">
        <v>0.1212</v>
      </c>
      <c r="AR901" s="129">
        <v>5.1999999999999998E-3</v>
      </c>
      <c r="AS901" s="129" t="s">
        <v>3114</v>
      </c>
      <c r="AT901" s="129">
        <v>2.6599999999999999E-2</v>
      </c>
      <c r="AU901" s="129" t="s">
        <v>179</v>
      </c>
      <c r="AV901" s="129">
        <v>3.7000000000000002E-3</v>
      </c>
      <c r="AW901" s="129">
        <v>9.7999999999999997E-3</v>
      </c>
      <c r="AX901" s="129">
        <v>1.1000000000000001E-3</v>
      </c>
      <c r="AY901" s="129" t="s">
        <v>284</v>
      </c>
      <c r="AZ901" s="129">
        <v>8.0000000000000004E-4</v>
      </c>
      <c r="BA901" s="129">
        <v>6.4000000000000003E-3</v>
      </c>
      <c r="BB901" s="129">
        <v>6.9999999999999999E-4</v>
      </c>
      <c r="BC901" s="129" t="s">
        <v>211</v>
      </c>
      <c r="BD901" s="129">
        <v>5.0000000000000001E-4</v>
      </c>
      <c r="BE901" s="129" t="s">
        <v>179</v>
      </c>
      <c r="BF901" s="129">
        <v>2.9999999999999997E-4</v>
      </c>
      <c r="BG901" s="129" t="s">
        <v>179</v>
      </c>
      <c r="BH901" s="129">
        <v>1E-4</v>
      </c>
      <c r="BI901" s="129" t="s">
        <v>179</v>
      </c>
      <c r="BJ901" s="129">
        <v>2.0000000000000001E-4</v>
      </c>
      <c r="BK901" s="129">
        <v>1.0200000000000001E-2</v>
      </c>
      <c r="BL901" s="129">
        <v>5.0000000000000001E-4</v>
      </c>
      <c r="BM901" s="129">
        <v>2.5000000000000001E-3</v>
      </c>
      <c r="BN901" s="129">
        <v>2.9999999999999997E-4</v>
      </c>
      <c r="BO901" s="129" t="s">
        <v>429</v>
      </c>
      <c r="BP901" s="129">
        <v>5.0000000000000001E-4</v>
      </c>
      <c r="BQ901" s="129" t="s">
        <v>179</v>
      </c>
      <c r="BR901" s="129">
        <v>2.9999999999999997E-4</v>
      </c>
      <c r="BS901" s="129" t="s">
        <v>179</v>
      </c>
      <c r="BT901" s="129">
        <v>4.0000000000000002E-4</v>
      </c>
      <c r="BU901" s="129" t="s">
        <v>179</v>
      </c>
      <c r="BV901" s="129">
        <v>6.9999999999999999E-4</v>
      </c>
      <c r="BW901" s="129" t="s">
        <v>18</v>
      </c>
      <c r="BX901" s="129"/>
      <c r="BY901" s="129" t="s">
        <v>18</v>
      </c>
      <c r="BZ901" s="129"/>
      <c r="CA901" s="129" t="s">
        <v>179</v>
      </c>
      <c r="CB901" s="129">
        <v>8.0000000000000004E-4</v>
      </c>
      <c r="CC901" s="129" t="s">
        <v>179</v>
      </c>
      <c r="CD901" s="129">
        <v>2.0999999999999999E-3</v>
      </c>
      <c r="CE901" s="129" t="s">
        <v>179</v>
      </c>
      <c r="CF901" s="129">
        <v>2.3E-3</v>
      </c>
      <c r="CG901" s="129" t="s">
        <v>216</v>
      </c>
      <c r="CH901" s="129">
        <v>1E-4</v>
      </c>
      <c r="CI901" s="129" t="s">
        <v>179</v>
      </c>
      <c r="CJ901" s="129">
        <v>7.3000000000000001E-3</v>
      </c>
      <c r="CK901" s="129" t="s">
        <v>179</v>
      </c>
      <c r="CL901" s="129">
        <v>1.11E-2</v>
      </c>
      <c r="CM901" s="129" t="s">
        <v>179</v>
      </c>
      <c r="CN901" s="129">
        <v>3.8E-3</v>
      </c>
      <c r="CO901" s="129" t="s">
        <v>179</v>
      </c>
      <c r="CP901" s="129">
        <v>8.9999999999999998E-4</v>
      </c>
      <c r="CQ901" s="129" t="s">
        <v>179</v>
      </c>
      <c r="CR901" s="129">
        <v>3.3E-3</v>
      </c>
      <c r="CS901" s="129" t="s">
        <v>179</v>
      </c>
      <c r="CT901" s="129">
        <v>1.9E-3</v>
      </c>
      <c r="CU901" s="129" t="s">
        <v>179</v>
      </c>
      <c r="CV901" s="129">
        <v>8.0000000000000004E-4</v>
      </c>
      <c r="CW901" s="129" t="s">
        <v>18</v>
      </c>
      <c r="CX901" s="129"/>
      <c r="CY901" s="129" t="s">
        <v>179</v>
      </c>
      <c r="CZ901" s="129">
        <v>5.0000000000000001E-4</v>
      </c>
      <c r="DA901" s="129" t="s">
        <v>179</v>
      </c>
      <c r="DB901" s="129">
        <v>5.9999999999999995E-4</v>
      </c>
      <c r="DC901" s="129" t="s">
        <v>179</v>
      </c>
      <c r="DD901" s="129">
        <v>5.9999999999999995E-4</v>
      </c>
      <c r="DE901" s="129" t="s">
        <v>179</v>
      </c>
      <c r="DF901" s="129">
        <v>5.9999999999999995E-4</v>
      </c>
      <c r="DG901" s="129" t="s">
        <v>179</v>
      </c>
      <c r="DH901" s="129">
        <v>4.0000000000000002E-4</v>
      </c>
      <c r="DI901" s="129" t="s">
        <v>179</v>
      </c>
      <c r="DJ901" s="129">
        <v>4.0000000000000002E-4</v>
      </c>
      <c r="DK901" s="129" t="s">
        <v>3110</v>
      </c>
      <c r="DL901" s="129" t="s">
        <v>59</v>
      </c>
      <c r="DM901" s="129"/>
      <c r="DN901" s="129"/>
      <c r="DO901" s="130" t="s">
        <v>18</v>
      </c>
      <c r="DS901" s="129">
        <v>12</v>
      </c>
      <c r="DT901" s="129" t="s">
        <v>1596</v>
      </c>
      <c r="DW901" t="s">
        <v>5683</v>
      </c>
    </row>
    <row r="902" spans="1:127">
      <c r="A902" s="127">
        <v>735</v>
      </c>
      <c r="B902" s="131">
        <v>44765.811805555553</v>
      </c>
      <c r="C902" s="129" t="s">
        <v>52</v>
      </c>
      <c r="D902" s="129">
        <v>0</v>
      </c>
      <c r="E902" s="129">
        <v>0</v>
      </c>
      <c r="F902" s="129">
        <v>0</v>
      </c>
      <c r="G902" s="129" t="s">
        <v>54</v>
      </c>
      <c r="H902" s="129" t="s">
        <v>55</v>
      </c>
      <c r="I902" s="129" t="s">
        <v>55</v>
      </c>
      <c r="J902" s="129" t="s">
        <v>55</v>
      </c>
      <c r="K902" s="129" t="s">
        <v>18</v>
      </c>
      <c r="L902" s="129">
        <v>90</v>
      </c>
      <c r="M902" s="129" t="s">
        <v>173</v>
      </c>
      <c r="N902" s="129">
        <v>0</v>
      </c>
      <c r="O902" s="129" t="s">
        <v>173</v>
      </c>
      <c r="P902" s="129">
        <v>0</v>
      </c>
      <c r="Q902" s="129" t="s">
        <v>173</v>
      </c>
      <c r="R902" s="129">
        <v>0</v>
      </c>
      <c r="S902" s="129">
        <v>2</v>
      </c>
      <c r="T902" s="129" t="s">
        <v>174</v>
      </c>
      <c r="U902" s="129">
        <v>4.7988</v>
      </c>
      <c r="V902" s="129">
        <v>0.67949999999999999</v>
      </c>
      <c r="W902" s="129" t="s">
        <v>3115</v>
      </c>
      <c r="X902" s="129">
        <v>0.3256</v>
      </c>
      <c r="Y902" s="129">
        <v>40.224600000000002</v>
      </c>
      <c r="Z902" s="129">
        <v>0.36359999999999998</v>
      </c>
      <c r="AA902" s="129" t="s">
        <v>610</v>
      </c>
      <c r="AB902" s="129">
        <v>1.52E-2</v>
      </c>
      <c r="AC902" s="129" t="s">
        <v>622</v>
      </c>
      <c r="AD902" s="129">
        <v>9.7000000000000003E-3</v>
      </c>
      <c r="AE902" s="129" t="s">
        <v>179</v>
      </c>
      <c r="AF902" s="129">
        <v>1.7000000000000001E-2</v>
      </c>
      <c r="AG902" s="129">
        <v>0.10589999999999999</v>
      </c>
      <c r="AH902" s="129">
        <v>7.1000000000000004E-3</v>
      </c>
      <c r="AI902" s="129">
        <v>7.6677</v>
      </c>
      <c r="AJ902" s="129">
        <v>3.2599999999999997E-2</v>
      </c>
      <c r="AK902" s="129">
        <v>0.6764</v>
      </c>
      <c r="AL902" s="129">
        <v>8.2000000000000007E-3</v>
      </c>
      <c r="AM902" s="129" t="s">
        <v>1135</v>
      </c>
      <c r="AN902" s="129">
        <v>8.0999999999999996E-3</v>
      </c>
      <c r="AO902" s="129" t="s">
        <v>1018</v>
      </c>
      <c r="AP902" s="129">
        <v>4.4000000000000003E-3</v>
      </c>
      <c r="AQ902" s="129">
        <v>0.11940000000000001</v>
      </c>
      <c r="AR902" s="129">
        <v>5.1999999999999998E-3</v>
      </c>
      <c r="AS902" s="129" t="s">
        <v>3116</v>
      </c>
      <c r="AT902" s="129">
        <v>2.6599999999999999E-2</v>
      </c>
      <c r="AU902" s="129" t="s">
        <v>187</v>
      </c>
      <c r="AV902" s="129">
        <v>3.8E-3</v>
      </c>
      <c r="AW902" s="129">
        <v>8.5000000000000006E-3</v>
      </c>
      <c r="AX902" s="129">
        <v>1.1000000000000001E-3</v>
      </c>
      <c r="AY902" s="129" t="s">
        <v>405</v>
      </c>
      <c r="AZ902" s="129">
        <v>8.0000000000000004E-4</v>
      </c>
      <c r="BA902" s="129">
        <v>6.1999999999999998E-3</v>
      </c>
      <c r="BB902" s="129">
        <v>6.9999999999999999E-4</v>
      </c>
      <c r="BC902" s="129" t="s">
        <v>211</v>
      </c>
      <c r="BD902" s="129">
        <v>5.0000000000000001E-4</v>
      </c>
      <c r="BE902" s="129" t="s">
        <v>179</v>
      </c>
      <c r="BF902" s="129">
        <v>2.9999999999999997E-4</v>
      </c>
      <c r="BG902" s="129" t="s">
        <v>179</v>
      </c>
      <c r="BH902" s="129">
        <v>1E-4</v>
      </c>
      <c r="BI902" s="129" t="s">
        <v>179</v>
      </c>
      <c r="BJ902" s="129">
        <v>2.0000000000000001E-4</v>
      </c>
      <c r="BK902" s="129">
        <v>0.01</v>
      </c>
      <c r="BL902" s="129">
        <v>5.0000000000000001E-4</v>
      </c>
      <c r="BM902" s="129">
        <v>2.5000000000000001E-3</v>
      </c>
      <c r="BN902" s="129">
        <v>2.9999999999999997E-4</v>
      </c>
      <c r="BO902" s="129" t="s">
        <v>266</v>
      </c>
      <c r="BP902" s="129">
        <v>5.0000000000000001E-4</v>
      </c>
      <c r="BQ902" s="129" t="s">
        <v>179</v>
      </c>
      <c r="BR902" s="129">
        <v>2.9999999999999997E-4</v>
      </c>
      <c r="BS902" s="129" t="s">
        <v>179</v>
      </c>
      <c r="BT902" s="129">
        <v>4.0000000000000002E-4</v>
      </c>
      <c r="BU902" s="129" t="s">
        <v>179</v>
      </c>
      <c r="BV902" s="129">
        <v>6.9999999999999999E-4</v>
      </c>
      <c r="BW902" s="129" t="s">
        <v>18</v>
      </c>
      <c r="BX902" s="129"/>
      <c r="BY902" s="129" t="s">
        <v>18</v>
      </c>
      <c r="BZ902" s="129"/>
      <c r="CA902" s="129" t="s">
        <v>179</v>
      </c>
      <c r="CB902" s="129">
        <v>8.0000000000000004E-4</v>
      </c>
      <c r="CC902" s="129" t="s">
        <v>179</v>
      </c>
      <c r="CD902" s="129">
        <v>2.0999999999999999E-3</v>
      </c>
      <c r="CE902" s="129" t="s">
        <v>179</v>
      </c>
      <c r="CF902" s="129">
        <v>2.3E-3</v>
      </c>
      <c r="CG902" s="129" t="s">
        <v>179</v>
      </c>
      <c r="CH902" s="129">
        <v>1E-4</v>
      </c>
      <c r="CI902" s="129" t="s">
        <v>179</v>
      </c>
      <c r="CJ902" s="129">
        <v>7.3000000000000001E-3</v>
      </c>
      <c r="CK902" s="129" t="s">
        <v>179</v>
      </c>
      <c r="CL902" s="129">
        <v>1.12E-2</v>
      </c>
      <c r="CM902" s="129" t="s">
        <v>179</v>
      </c>
      <c r="CN902" s="129">
        <v>3.5000000000000001E-3</v>
      </c>
      <c r="CO902" s="129" t="s">
        <v>179</v>
      </c>
      <c r="CP902" s="129">
        <v>8.9999999999999998E-4</v>
      </c>
      <c r="CQ902" s="129" t="s">
        <v>179</v>
      </c>
      <c r="CR902" s="129">
        <v>3.2000000000000002E-3</v>
      </c>
      <c r="CS902" s="129" t="s">
        <v>179</v>
      </c>
      <c r="CT902" s="129">
        <v>1.8E-3</v>
      </c>
      <c r="CU902" s="129" t="s">
        <v>18</v>
      </c>
      <c r="CV902" s="129"/>
      <c r="CW902" s="129" t="s">
        <v>179</v>
      </c>
      <c r="CX902" s="129">
        <v>5.9999999999999995E-4</v>
      </c>
      <c r="CY902" s="129" t="s">
        <v>179</v>
      </c>
      <c r="CZ902" s="129">
        <v>5.9999999999999995E-4</v>
      </c>
      <c r="DA902" s="129" t="s">
        <v>179</v>
      </c>
      <c r="DB902" s="129">
        <v>5.0000000000000001E-4</v>
      </c>
      <c r="DC902" s="129" t="s">
        <v>179</v>
      </c>
      <c r="DD902" s="129">
        <v>5.9999999999999995E-4</v>
      </c>
      <c r="DE902" s="129" t="s">
        <v>179</v>
      </c>
      <c r="DF902" s="129">
        <v>5.9999999999999995E-4</v>
      </c>
      <c r="DG902" s="129" t="s">
        <v>179</v>
      </c>
      <c r="DH902" s="129">
        <v>4.0000000000000002E-4</v>
      </c>
      <c r="DI902" s="129" t="s">
        <v>179</v>
      </c>
      <c r="DJ902" s="129">
        <v>4.0000000000000002E-4</v>
      </c>
      <c r="DK902" s="129" t="s">
        <v>3110</v>
      </c>
      <c r="DL902" s="129" t="s">
        <v>59</v>
      </c>
      <c r="DM902" s="129"/>
      <c r="DN902" s="129"/>
      <c r="DO902" s="130" t="s">
        <v>18</v>
      </c>
      <c r="DS902" s="129">
        <v>20</v>
      </c>
      <c r="DT902" s="129" t="s">
        <v>919</v>
      </c>
      <c r="DW902" t="s">
        <v>5684</v>
      </c>
    </row>
    <row r="903" spans="1:127">
      <c r="A903" s="127">
        <v>736</v>
      </c>
      <c r="B903" s="131">
        <v>44765.816666666666</v>
      </c>
      <c r="C903" s="129" t="s">
        <v>52</v>
      </c>
      <c r="D903" s="129">
        <v>0</v>
      </c>
      <c r="E903" s="129">
        <v>0</v>
      </c>
      <c r="F903" s="129">
        <v>0</v>
      </c>
      <c r="G903" s="129" t="s">
        <v>54</v>
      </c>
      <c r="H903" s="129" t="s">
        <v>55</v>
      </c>
      <c r="I903" s="129" t="s">
        <v>55</v>
      </c>
      <c r="J903" s="129" t="s">
        <v>55</v>
      </c>
      <c r="K903" s="129" t="s">
        <v>18</v>
      </c>
      <c r="L903" s="129">
        <v>90</v>
      </c>
      <c r="M903" s="129" t="s">
        <v>173</v>
      </c>
      <c r="N903" s="129">
        <v>0</v>
      </c>
      <c r="O903" s="129" t="s">
        <v>173</v>
      </c>
      <c r="P903" s="129">
        <v>0</v>
      </c>
      <c r="Q903" s="129" t="s">
        <v>173</v>
      </c>
      <c r="R903" s="129">
        <v>0</v>
      </c>
      <c r="S903" s="129">
        <v>2</v>
      </c>
      <c r="T903" s="129" t="s">
        <v>174</v>
      </c>
      <c r="U903" s="129">
        <v>2.8675999999999999</v>
      </c>
      <c r="V903" s="129">
        <v>0.64700000000000002</v>
      </c>
      <c r="W903" s="129" t="s">
        <v>3117</v>
      </c>
      <c r="X903" s="129">
        <v>0.34060000000000001</v>
      </c>
      <c r="Y903" s="129">
        <v>38.8123</v>
      </c>
      <c r="Z903" s="129">
        <v>0.35759999999999997</v>
      </c>
      <c r="AA903" s="129" t="s">
        <v>3118</v>
      </c>
      <c r="AB903" s="129">
        <v>1.6400000000000001E-2</v>
      </c>
      <c r="AC903" s="129" t="s">
        <v>179</v>
      </c>
      <c r="AD903" s="129">
        <v>9.4999999999999998E-3</v>
      </c>
      <c r="AE903" s="129" t="s">
        <v>179</v>
      </c>
      <c r="AF903" s="129">
        <v>1.84E-2</v>
      </c>
      <c r="AG903" s="129">
        <v>0.14680000000000001</v>
      </c>
      <c r="AH903" s="129">
        <v>7.7000000000000002E-3</v>
      </c>
      <c r="AI903" s="129">
        <v>8.9478000000000009</v>
      </c>
      <c r="AJ903" s="129">
        <v>3.5499999999999997E-2</v>
      </c>
      <c r="AK903" s="129">
        <v>0.69879999999999998</v>
      </c>
      <c r="AL903" s="129">
        <v>8.5000000000000006E-3</v>
      </c>
      <c r="AM903" s="129" t="s">
        <v>521</v>
      </c>
      <c r="AN903" s="129">
        <v>8.6E-3</v>
      </c>
      <c r="AO903" s="129" t="s">
        <v>1211</v>
      </c>
      <c r="AP903" s="129">
        <v>4.5999999999999999E-3</v>
      </c>
      <c r="AQ903" s="129">
        <v>0.14580000000000001</v>
      </c>
      <c r="AR903" s="129">
        <v>5.7000000000000002E-3</v>
      </c>
      <c r="AS903" s="129" t="s">
        <v>3119</v>
      </c>
      <c r="AT903" s="129">
        <v>2.7699999999999999E-2</v>
      </c>
      <c r="AU903" s="129" t="s">
        <v>227</v>
      </c>
      <c r="AV903" s="129">
        <v>3.8999999999999998E-3</v>
      </c>
      <c r="AW903" s="129">
        <v>1.1299999999999999E-2</v>
      </c>
      <c r="AX903" s="129">
        <v>1.1000000000000001E-3</v>
      </c>
      <c r="AY903" s="129" t="s">
        <v>390</v>
      </c>
      <c r="AZ903" s="129">
        <v>8.0000000000000004E-4</v>
      </c>
      <c r="BA903" s="129">
        <v>6.1999999999999998E-3</v>
      </c>
      <c r="BB903" s="129">
        <v>6.9999999999999999E-4</v>
      </c>
      <c r="BC903" s="129" t="s">
        <v>212</v>
      </c>
      <c r="BD903" s="129">
        <v>5.0000000000000001E-4</v>
      </c>
      <c r="BE903" s="129" t="s">
        <v>179</v>
      </c>
      <c r="BF903" s="129">
        <v>2.9999999999999997E-4</v>
      </c>
      <c r="BG903" s="129" t="s">
        <v>179</v>
      </c>
      <c r="BH903" s="129">
        <v>1E-4</v>
      </c>
      <c r="BI903" s="129" t="s">
        <v>286</v>
      </c>
      <c r="BJ903" s="129">
        <v>2.0000000000000001E-4</v>
      </c>
      <c r="BK903" s="129">
        <v>1.2E-2</v>
      </c>
      <c r="BL903" s="129">
        <v>5.0000000000000001E-4</v>
      </c>
      <c r="BM903" s="129">
        <v>2.8E-3</v>
      </c>
      <c r="BN903" s="129">
        <v>2.9999999999999997E-4</v>
      </c>
      <c r="BO903" s="129" t="s">
        <v>248</v>
      </c>
      <c r="BP903" s="129">
        <v>5.0000000000000001E-4</v>
      </c>
      <c r="BQ903" s="129" t="s">
        <v>179</v>
      </c>
      <c r="BR903" s="129">
        <v>2.9999999999999997E-4</v>
      </c>
      <c r="BS903" s="129" t="s">
        <v>179</v>
      </c>
      <c r="BT903" s="129">
        <v>4.0000000000000002E-4</v>
      </c>
      <c r="BU903" s="129" t="s">
        <v>179</v>
      </c>
      <c r="BV903" s="129">
        <v>6.9999999999999999E-4</v>
      </c>
      <c r="BW903" s="129" t="s">
        <v>18</v>
      </c>
      <c r="BX903" s="129"/>
      <c r="BY903" s="129" t="s">
        <v>179</v>
      </c>
      <c r="BZ903" s="129">
        <v>1.1000000000000001E-3</v>
      </c>
      <c r="CA903" s="129" t="s">
        <v>179</v>
      </c>
      <c r="CB903" s="129">
        <v>8.0000000000000004E-4</v>
      </c>
      <c r="CC903" s="129" t="s">
        <v>517</v>
      </c>
      <c r="CD903" s="129">
        <v>2E-3</v>
      </c>
      <c r="CE903" s="129" t="s">
        <v>249</v>
      </c>
      <c r="CF903" s="129">
        <v>2.3E-3</v>
      </c>
      <c r="CG903" s="129" t="s">
        <v>216</v>
      </c>
      <c r="CH903" s="129">
        <v>1E-4</v>
      </c>
      <c r="CI903" s="129" t="s">
        <v>405</v>
      </c>
      <c r="CJ903" s="129">
        <v>6.7999999999999996E-3</v>
      </c>
      <c r="CK903" s="129" t="s">
        <v>179</v>
      </c>
      <c r="CL903" s="129">
        <v>1.12E-2</v>
      </c>
      <c r="CM903" s="129" t="s">
        <v>464</v>
      </c>
      <c r="CN903" s="129">
        <v>4.5999999999999999E-3</v>
      </c>
      <c r="CO903" s="129" t="s">
        <v>179</v>
      </c>
      <c r="CP903" s="129">
        <v>8.9999999999999998E-4</v>
      </c>
      <c r="CQ903" s="129" t="s">
        <v>179</v>
      </c>
      <c r="CR903" s="129">
        <v>3.3E-3</v>
      </c>
      <c r="CS903" s="129" t="s">
        <v>179</v>
      </c>
      <c r="CT903" s="129">
        <v>1.9E-3</v>
      </c>
      <c r="CU903" s="129" t="s">
        <v>179</v>
      </c>
      <c r="CV903" s="129">
        <v>8.0000000000000004E-4</v>
      </c>
      <c r="CW903" s="129" t="s">
        <v>179</v>
      </c>
      <c r="CX903" s="129">
        <v>5.9999999999999995E-4</v>
      </c>
      <c r="CY903" s="129" t="s">
        <v>179</v>
      </c>
      <c r="CZ903" s="129">
        <v>5.9999999999999995E-4</v>
      </c>
      <c r="DA903" s="129" t="s">
        <v>179</v>
      </c>
      <c r="DB903" s="129">
        <v>5.9999999999999995E-4</v>
      </c>
      <c r="DC903" s="129" t="s">
        <v>179</v>
      </c>
      <c r="DD903" s="129">
        <v>5.9999999999999995E-4</v>
      </c>
      <c r="DE903" s="129" t="s">
        <v>179</v>
      </c>
      <c r="DF903" s="129">
        <v>5.9999999999999995E-4</v>
      </c>
      <c r="DG903" s="129" t="s">
        <v>179</v>
      </c>
      <c r="DH903" s="129">
        <v>4.0000000000000002E-4</v>
      </c>
      <c r="DI903" s="129" t="s">
        <v>179</v>
      </c>
      <c r="DJ903" s="129">
        <v>2.9999999999999997E-4</v>
      </c>
      <c r="DK903" s="129" t="s">
        <v>3110</v>
      </c>
      <c r="DL903" s="129" t="s">
        <v>59</v>
      </c>
      <c r="DM903" s="129"/>
      <c r="DN903" s="129"/>
      <c r="DO903" s="130" t="s">
        <v>18</v>
      </c>
      <c r="DS903" s="129">
        <v>49</v>
      </c>
      <c r="DT903" s="129" t="s">
        <v>3120</v>
      </c>
      <c r="DW903" t="s">
        <v>5685</v>
      </c>
    </row>
    <row r="904" spans="1:127">
      <c r="A904" s="127">
        <v>737</v>
      </c>
      <c r="B904" s="131">
        <v>44765.818749999999</v>
      </c>
      <c r="C904" s="129" t="s">
        <v>52</v>
      </c>
      <c r="D904" s="129">
        <v>0</v>
      </c>
      <c r="E904" s="129">
        <v>0</v>
      </c>
      <c r="F904" s="129">
        <v>0</v>
      </c>
      <c r="G904" s="129" t="s">
        <v>54</v>
      </c>
      <c r="H904" s="129" t="s">
        <v>55</v>
      </c>
      <c r="I904" s="129" t="s">
        <v>55</v>
      </c>
      <c r="J904" s="129" t="s">
        <v>55</v>
      </c>
      <c r="K904" s="129" t="s">
        <v>18</v>
      </c>
      <c r="L904" s="129">
        <v>90</v>
      </c>
      <c r="M904" s="129" t="s">
        <v>173</v>
      </c>
      <c r="N904" s="129">
        <v>0</v>
      </c>
      <c r="O904" s="129" t="s">
        <v>173</v>
      </c>
      <c r="P904" s="129">
        <v>0</v>
      </c>
      <c r="Q904" s="129" t="s">
        <v>173</v>
      </c>
      <c r="R904" s="129">
        <v>0</v>
      </c>
      <c r="S904" s="129">
        <v>2</v>
      </c>
      <c r="T904" s="129" t="s">
        <v>174</v>
      </c>
      <c r="U904" s="129">
        <v>5.5212000000000003</v>
      </c>
      <c r="V904" s="129">
        <v>0.70409999999999995</v>
      </c>
      <c r="W904" s="129" t="s">
        <v>3121</v>
      </c>
      <c r="X904" s="129">
        <v>0.3352</v>
      </c>
      <c r="Y904" s="129">
        <v>41.4908</v>
      </c>
      <c r="Z904" s="129">
        <v>0.37030000000000002</v>
      </c>
      <c r="AA904" s="129" t="s">
        <v>502</v>
      </c>
      <c r="AB904" s="129">
        <v>1.5299999999999999E-2</v>
      </c>
      <c r="AC904" s="129" t="s">
        <v>3122</v>
      </c>
      <c r="AD904" s="129">
        <v>1.03E-2</v>
      </c>
      <c r="AE904" s="129" t="s">
        <v>179</v>
      </c>
      <c r="AF904" s="129">
        <v>1.6899999999999998E-2</v>
      </c>
      <c r="AG904" s="129">
        <v>5.6099999999999997E-2</v>
      </c>
      <c r="AH904" s="129">
        <v>6.4999999999999997E-3</v>
      </c>
      <c r="AI904" s="129">
        <v>7.8255999999999997</v>
      </c>
      <c r="AJ904" s="129">
        <v>3.2899999999999999E-2</v>
      </c>
      <c r="AK904" s="129">
        <v>0.6623</v>
      </c>
      <c r="AL904" s="129">
        <v>8.0999999999999996E-3</v>
      </c>
      <c r="AM904" s="129" t="s">
        <v>1354</v>
      </c>
      <c r="AN904" s="129">
        <v>8.5000000000000006E-3</v>
      </c>
      <c r="AO904" s="129" t="s">
        <v>1672</v>
      </c>
      <c r="AP904" s="129">
        <v>4.4000000000000003E-3</v>
      </c>
      <c r="AQ904" s="129">
        <v>0.1178</v>
      </c>
      <c r="AR904" s="129">
        <v>5.1000000000000004E-3</v>
      </c>
      <c r="AS904" s="129" t="s">
        <v>3123</v>
      </c>
      <c r="AT904" s="129">
        <v>2.6499999999999999E-2</v>
      </c>
      <c r="AU904" s="129" t="s">
        <v>559</v>
      </c>
      <c r="AV904" s="129">
        <v>3.8E-3</v>
      </c>
      <c r="AW904" s="129">
        <v>9.1000000000000004E-3</v>
      </c>
      <c r="AX904" s="129">
        <v>1E-3</v>
      </c>
      <c r="AY904" s="129" t="s">
        <v>195</v>
      </c>
      <c r="AZ904" s="129">
        <v>8.0000000000000004E-4</v>
      </c>
      <c r="BA904" s="129">
        <v>5.8999999999999999E-3</v>
      </c>
      <c r="BB904" s="129">
        <v>6.9999999999999999E-4</v>
      </c>
      <c r="BC904" s="129" t="s">
        <v>304</v>
      </c>
      <c r="BD904" s="129">
        <v>5.0000000000000001E-4</v>
      </c>
      <c r="BE904" s="129" t="s">
        <v>179</v>
      </c>
      <c r="BF904" s="129">
        <v>2.9999999999999997E-4</v>
      </c>
      <c r="BG904" s="129" t="s">
        <v>216</v>
      </c>
      <c r="BH904" s="129">
        <v>1E-4</v>
      </c>
      <c r="BI904" s="129" t="s">
        <v>179</v>
      </c>
      <c r="BJ904" s="129">
        <v>2.0000000000000001E-4</v>
      </c>
      <c r="BK904" s="129">
        <v>1.0200000000000001E-2</v>
      </c>
      <c r="BL904" s="129">
        <v>5.0000000000000001E-4</v>
      </c>
      <c r="BM904" s="129">
        <v>2.5999999999999999E-3</v>
      </c>
      <c r="BN904" s="129">
        <v>2.9999999999999997E-4</v>
      </c>
      <c r="BO904" s="129" t="s">
        <v>431</v>
      </c>
      <c r="BP904" s="129">
        <v>5.0000000000000001E-4</v>
      </c>
      <c r="BQ904" s="129" t="s">
        <v>179</v>
      </c>
      <c r="BR904" s="129">
        <v>2.9999999999999997E-4</v>
      </c>
      <c r="BS904" s="129" t="s">
        <v>179</v>
      </c>
      <c r="BT904" s="129">
        <v>2.9999999999999997E-4</v>
      </c>
      <c r="BU904" s="129" t="s">
        <v>179</v>
      </c>
      <c r="BV904" s="129">
        <v>6.9999999999999999E-4</v>
      </c>
      <c r="BW904" s="129" t="s">
        <v>18</v>
      </c>
      <c r="BX904" s="129"/>
      <c r="BY904" s="129" t="s">
        <v>179</v>
      </c>
      <c r="BZ904" s="129">
        <v>1.1000000000000001E-3</v>
      </c>
      <c r="CA904" s="129" t="s">
        <v>179</v>
      </c>
      <c r="CB904" s="129">
        <v>8.0000000000000004E-4</v>
      </c>
      <c r="CC904" s="129" t="s">
        <v>179</v>
      </c>
      <c r="CD904" s="129">
        <v>2E-3</v>
      </c>
      <c r="CE904" s="129" t="s">
        <v>179</v>
      </c>
      <c r="CF904" s="129">
        <v>2.3E-3</v>
      </c>
      <c r="CG904" s="129" t="s">
        <v>216</v>
      </c>
      <c r="CH904" s="129">
        <v>1E-4</v>
      </c>
      <c r="CI904" s="129" t="s">
        <v>179</v>
      </c>
      <c r="CJ904" s="129">
        <v>6.7999999999999996E-3</v>
      </c>
      <c r="CK904" s="129" t="s">
        <v>179</v>
      </c>
      <c r="CL904" s="129">
        <v>1.09E-2</v>
      </c>
      <c r="CM904" s="129" t="s">
        <v>179</v>
      </c>
      <c r="CN904" s="129">
        <v>3.0000000000000001E-3</v>
      </c>
      <c r="CO904" s="129" t="s">
        <v>179</v>
      </c>
      <c r="CP904" s="129">
        <v>8.0000000000000004E-4</v>
      </c>
      <c r="CQ904" s="129" t="s">
        <v>179</v>
      </c>
      <c r="CR904" s="129">
        <v>3.2000000000000002E-3</v>
      </c>
      <c r="CS904" s="129" t="s">
        <v>179</v>
      </c>
      <c r="CT904" s="129">
        <v>1.9E-3</v>
      </c>
      <c r="CU904" s="129" t="s">
        <v>179</v>
      </c>
      <c r="CV904" s="129">
        <v>8.0000000000000004E-4</v>
      </c>
      <c r="CW904" s="129" t="s">
        <v>18</v>
      </c>
      <c r="CX904" s="129"/>
      <c r="CY904" s="129" t="s">
        <v>179</v>
      </c>
      <c r="CZ904" s="129">
        <v>5.9999999999999995E-4</v>
      </c>
      <c r="DA904" s="129" t="s">
        <v>179</v>
      </c>
      <c r="DB904" s="129">
        <v>5.0000000000000001E-4</v>
      </c>
      <c r="DC904" s="129" t="s">
        <v>179</v>
      </c>
      <c r="DD904" s="129">
        <v>5.9999999999999995E-4</v>
      </c>
      <c r="DE904" s="129" t="s">
        <v>179</v>
      </c>
      <c r="DF904" s="129">
        <v>5.9999999999999995E-4</v>
      </c>
      <c r="DG904" s="129" t="s">
        <v>179</v>
      </c>
      <c r="DH904" s="129">
        <v>4.0000000000000002E-4</v>
      </c>
      <c r="DI904" s="129" t="s">
        <v>179</v>
      </c>
      <c r="DJ904" s="129">
        <v>2.9999999999999997E-4</v>
      </c>
      <c r="DK904" s="129" t="s">
        <v>3110</v>
      </c>
      <c r="DL904" s="129" t="s">
        <v>59</v>
      </c>
      <c r="DM904" s="129"/>
      <c r="DN904" s="129"/>
      <c r="DO904" s="130" t="s">
        <v>18</v>
      </c>
      <c r="DS904" s="129">
        <v>76</v>
      </c>
      <c r="DT904" s="129" t="s">
        <v>6021</v>
      </c>
      <c r="DW904" t="s">
        <v>5686</v>
      </c>
    </row>
    <row r="905" spans="1:127">
      <c r="A905" s="127">
        <v>738</v>
      </c>
      <c r="B905" s="131">
        <v>44765.820138888892</v>
      </c>
      <c r="C905" s="129" t="s">
        <v>52</v>
      </c>
      <c r="D905" s="129">
        <v>0</v>
      </c>
      <c r="E905" s="129">
        <v>0</v>
      </c>
      <c r="F905" s="129">
        <v>0</v>
      </c>
      <c r="G905" s="129" t="s">
        <v>54</v>
      </c>
      <c r="H905" s="129" t="s">
        <v>55</v>
      </c>
      <c r="I905" s="129" t="s">
        <v>55</v>
      </c>
      <c r="J905" s="129" t="s">
        <v>55</v>
      </c>
      <c r="K905" s="129" t="s">
        <v>18</v>
      </c>
      <c r="L905" s="129">
        <v>90</v>
      </c>
      <c r="M905" s="129" t="s">
        <v>173</v>
      </c>
      <c r="N905" s="129">
        <v>0</v>
      </c>
      <c r="O905" s="129" t="s">
        <v>173</v>
      </c>
      <c r="P905" s="129">
        <v>0</v>
      </c>
      <c r="Q905" s="129" t="s">
        <v>173</v>
      </c>
      <c r="R905" s="129">
        <v>0</v>
      </c>
      <c r="S905" s="129">
        <v>2</v>
      </c>
      <c r="T905" s="129" t="s">
        <v>174</v>
      </c>
      <c r="U905" s="129">
        <v>4.8741000000000003</v>
      </c>
      <c r="V905" s="129">
        <v>0.68640000000000001</v>
      </c>
      <c r="W905" s="129" t="s">
        <v>3124</v>
      </c>
      <c r="X905" s="129">
        <v>0.3382</v>
      </c>
      <c r="Y905" s="129">
        <v>41.212899999999998</v>
      </c>
      <c r="Z905" s="129">
        <v>0.36820000000000003</v>
      </c>
      <c r="AA905" s="129" t="s">
        <v>882</v>
      </c>
      <c r="AB905" s="129">
        <v>1.5299999999999999E-2</v>
      </c>
      <c r="AC905" s="129" t="s">
        <v>3125</v>
      </c>
      <c r="AD905" s="129">
        <v>1.03E-2</v>
      </c>
      <c r="AE905" s="129" t="s">
        <v>179</v>
      </c>
      <c r="AF905" s="129">
        <v>1.6500000000000001E-2</v>
      </c>
      <c r="AG905" s="129">
        <v>7.3400000000000007E-2</v>
      </c>
      <c r="AH905" s="129">
        <v>6.4999999999999997E-3</v>
      </c>
      <c r="AI905" s="129">
        <v>7.7789000000000001</v>
      </c>
      <c r="AJ905" s="129">
        <v>3.27E-2</v>
      </c>
      <c r="AK905" s="129">
        <v>0.63219999999999998</v>
      </c>
      <c r="AL905" s="129">
        <v>7.9000000000000008E-3</v>
      </c>
      <c r="AM905" s="129" t="s">
        <v>891</v>
      </c>
      <c r="AN905" s="129">
        <v>7.9000000000000008E-3</v>
      </c>
      <c r="AO905" s="129" t="s">
        <v>1092</v>
      </c>
      <c r="AP905" s="129">
        <v>4.4000000000000003E-3</v>
      </c>
      <c r="AQ905" s="129">
        <v>0.107</v>
      </c>
      <c r="AR905" s="129">
        <v>4.8999999999999998E-3</v>
      </c>
      <c r="AS905" s="129" t="s">
        <v>3126</v>
      </c>
      <c r="AT905" s="129">
        <v>2.5700000000000001E-2</v>
      </c>
      <c r="AU905" s="129" t="s">
        <v>209</v>
      </c>
      <c r="AV905" s="129">
        <v>3.7000000000000002E-3</v>
      </c>
      <c r="AW905" s="129">
        <v>9.1000000000000004E-3</v>
      </c>
      <c r="AX905" s="129">
        <v>1E-3</v>
      </c>
      <c r="AY905" s="129" t="s">
        <v>465</v>
      </c>
      <c r="AZ905" s="129">
        <v>6.9999999999999999E-4</v>
      </c>
      <c r="BA905" s="129">
        <v>5.8999999999999999E-3</v>
      </c>
      <c r="BB905" s="129">
        <v>6.9999999999999999E-4</v>
      </c>
      <c r="BC905" s="129" t="s">
        <v>267</v>
      </c>
      <c r="BD905" s="129">
        <v>5.0000000000000001E-4</v>
      </c>
      <c r="BE905" s="129" t="s">
        <v>179</v>
      </c>
      <c r="BF905" s="129">
        <v>2.9999999999999997E-4</v>
      </c>
      <c r="BG905" s="129" t="s">
        <v>179</v>
      </c>
      <c r="BH905" s="129">
        <v>1E-4</v>
      </c>
      <c r="BI905" s="129" t="s">
        <v>179</v>
      </c>
      <c r="BJ905" s="129">
        <v>2.0000000000000001E-4</v>
      </c>
      <c r="BK905" s="129">
        <v>1.04E-2</v>
      </c>
      <c r="BL905" s="129">
        <v>5.0000000000000001E-4</v>
      </c>
      <c r="BM905" s="129">
        <v>2.7000000000000001E-3</v>
      </c>
      <c r="BN905" s="129">
        <v>2.9999999999999997E-4</v>
      </c>
      <c r="BO905" s="129" t="s">
        <v>244</v>
      </c>
      <c r="BP905" s="129">
        <v>5.0000000000000001E-4</v>
      </c>
      <c r="BQ905" s="129" t="s">
        <v>179</v>
      </c>
      <c r="BR905" s="129">
        <v>2.9999999999999997E-4</v>
      </c>
      <c r="BS905" s="129" t="s">
        <v>179</v>
      </c>
      <c r="BT905" s="129">
        <v>2.9999999999999997E-4</v>
      </c>
      <c r="BU905" s="129" t="s">
        <v>179</v>
      </c>
      <c r="BV905" s="129">
        <v>6.9999999999999999E-4</v>
      </c>
      <c r="BW905" s="129" t="s">
        <v>267</v>
      </c>
      <c r="BX905" s="129">
        <v>8.0000000000000004E-4</v>
      </c>
      <c r="BY905" s="129" t="s">
        <v>18</v>
      </c>
      <c r="BZ905" s="129"/>
      <c r="CA905" s="129" t="s">
        <v>179</v>
      </c>
      <c r="CB905" s="129">
        <v>8.0000000000000004E-4</v>
      </c>
      <c r="CC905" s="129" t="s">
        <v>179</v>
      </c>
      <c r="CD905" s="129">
        <v>2E-3</v>
      </c>
      <c r="CE905" s="129" t="s">
        <v>179</v>
      </c>
      <c r="CF905" s="129">
        <v>2.3E-3</v>
      </c>
      <c r="CG905" s="129" t="s">
        <v>179</v>
      </c>
      <c r="CH905" s="129">
        <v>1E-4</v>
      </c>
      <c r="CI905" s="129" t="s">
        <v>179</v>
      </c>
      <c r="CJ905" s="129">
        <v>7.0000000000000001E-3</v>
      </c>
      <c r="CK905" s="129" t="s">
        <v>179</v>
      </c>
      <c r="CL905" s="129">
        <v>1.11E-2</v>
      </c>
      <c r="CM905" s="129" t="s">
        <v>179</v>
      </c>
      <c r="CN905" s="129">
        <v>3.2000000000000002E-3</v>
      </c>
      <c r="CO905" s="129" t="s">
        <v>179</v>
      </c>
      <c r="CP905" s="129">
        <v>8.9999999999999998E-4</v>
      </c>
      <c r="CQ905" s="129" t="s">
        <v>179</v>
      </c>
      <c r="CR905" s="129">
        <v>3.2000000000000002E-3</v>
      </c>
      <c r="CS905" s="129" t="s">
        <v>179</v>
      </c>
      <c r="CT905" s="129">
        <v>1.8E-3</v>
      </c>
      <c r="CU905" s="129" t="s">
        <v>18</v>
      </c>
      <c r="CV905" s="129"/>
      <c r="CW905" s="129" t="s">
        <v>18</v>
      </c>
      <c r="CX905" s="129"/>
      <c r="CY905" s="129" t="s">
        <v>179</v>
      </c>
      <c r="CZ905" s="129">
        <v>5.9999999999999995E-4</v>
      </c>
      <c r="DA905" s="129" t="s">
        <v>179</v>
      </c>
      <c r="DB905" s="129">
        <v>5.0000000000000001E-4</v>
      </c>
      <c r="DC905" s="129" t="s">
        <v>212</v>
      </c>
      <c r="DD905" s="129">
        <v>5.9999999999999995E-4</v>
      </c>
      <c r="DE905" s="129" t="s">
        <v>179</v>
      </c>
      <c r="DF905" s="129">
        <v>5.0000000000000001E-4</v>
      </c>
      <c r="DG905" s="129" t="s">
        <v>179</v>
      </c>
      <c r="DH905" s="129">
        <v>4.0000000000000002E-4</v>
      </c>
      <c r="DI905" s="129" t="s">
        <v>179</v>
      </c>
      <c r="DJ905" s="129">
        <v>2.9999999999999997E-4</v>
      </c>
      <c r="DK905" s="129" t="s">
        <v>3110</v>
      </c>
      <c r="DL905" s="129" t="s">
        <v>59</v>
      </c>
      <c r="DM905" s="129"/>
      <c r="DN905" s="129"/>
      <c r="DO905" s="130" t="s">
        <v>18</v>
      </c>
      <c r="DS905" s="129">
        <v>88</v>
      </c>
      <c r="DT905" s="129" t="s">
        <v>6017</v>
      </c>
      <c r="DW905" t="s">
        <v>5687</v>
      </c>
    </row>
    <row r="906" spans="1:127">
      <c r="A906" s="127">
        <v>740</v>
      </c>
      <c r="B906" s="131">
        <v>44765.822916666664</v>
      </c>
      <c r="C906" s="129" t="s">
        <v>52</v>
      </c>
      <c r="D906" s="129">
        <v>0</v>
      </c>
      <c r="E906" s="129">
        <v>0</v>
      </c>
      <c r="F906" s="129">
        <v>0</v>
      </c>
      <c r="G906" s="129" t="s">
        <v>54</v>
      </c>
      <c r="H906" s="129" t="s">
        <v>55</v>
      </c>
      <c r="I906" s="129" t="s">
        <v>55</v>
      </c>
      <c r="J906" s="129" t="s">
        <v>55</v>
      </c>
      <c r="K906" s="129" t="s">
        <v>18</v>
      </c>
      <c r="L906" s="129">
        <v>90</v>
      </c>
      <c r="M906" s="129" t="s">
        <v>173</v>
      </c>
      <c r="N906" s="129">
        <v>0</v>
      </c>
      <c r="O906" s="129" t="s">
        <v>173</v>
      </c>
      <c r="P906" s="129">
        <v>0</v>
      </c>
      <c r="Q906" s="129" t="s">
        <v>173</v>
      </c>
      <c r="R906" s="129">
        <v>0</v>
      </c>
      <c r="S906" s="129">
        <v>2</v>
      </c>
      <c r="T906" s="129" t="s">
        <v>174</v>
      </c>
      <c r="U906" s="129">
        <v>2.4847000000000001</v>
      </c>
      <c r="V906" s="129">
        <v>0.64870000000000005</v>
      </c>
      <c r="W906" s="129" t="s">
        <v>3127</v>
      </c>
      <c r="X906" s="129">
        <v>0.33410000000000001</v>
      </c>
      <c r="Y906" s="129">
        <v>38.383699999999997</v>
      </c>
      <c r="Z906" s="129">
        <v>0.35570000000000002</v>
      </c>
      <c r="AA906" s="129" t="s">
        <v>2877</v>
      </c>
      <c r="AB906" s="129">
        <v>1.6400000000000001E-2</v>
      </c>
      <c r="AC906" s="129" t="s">
        <v>327</v>
      </c>
      <c r="AD906" s="129">
        <v>1.03E-2</v>
      </c>
      <c r="AE906" s="129" t="s">
        <v>179</v>
      </c>
      <c r="AF906" s="129">
        <v>1.8499999999999999E-2</v>
      </c>
      <c r="AG906" s="129">
        <v>0.15690000000000001</v>
      </c>
      <c r="AH906" s="129">
        <v>7.7999999999999996E-3</v>
      </c>
      <c r="AI906" s="129">
        <v>8.6477000000000004</v>
      </c>
      <c r="AJ906" s="129">
        <v>3.5000000000000003E-2</v>
      </c>
      <c r="AK906" s="129">
        <v>0.71589999999999998</v>
      </c>
      <c r="AL906" s="129">
        <v>8.5000000000000006E-3</v>
      </c>
      <c r="AM906" s="129" t="s">
        <v>326</v>
      </c>
      <c r="AN906" s="129">
        <v>8.6999999999999994E-3</v>
      </c>
      <c r="AO906" s="129" t="s">
        <v>741</v>
      </c>
      <c r="AP906" s="129">
        <v>4.4999999999999997E-3</v>
      </c>
      <c r="AQ906" s="129">
        <v>0.104</v>
      </c>
      <c r="AR906" s="129">
        <v>4.8999999999999998E-3</v>
      </c>
      <c r="AS906" s="129" t="s">
        <v>3128</v>
      </c>
      <c r="AT906" s="129">
        <v>2.8299999999999999E-2</v>
      </c>
      <c r="AU906" s="129" t="s">
        <v>179</v>
      </c>
      <c r="AV906" s="129">
        <v>3.8999999999999998E-3</v>
      </c>
      <c r="AW906" s="129">
        <v>6.6E-3</v>
      </c>
      <c r="AX906" s="129">
        <v>8.9999999999999998E-4</v>
      </c>
      <c r="AY906" s="129" t="s">
        <v>270</v>
      </c>
      <c r="AZ906" s="129">
        <v>8.0000000000000004E-4</v>
      </c>
      <c r="BA906" s="129">
        <v>6.6E-3</v>
      </c>
      <c r="BB906" s="129">
        <v>6.9999999999999999E-4</v>
      </c>
      <c r="BC906" s="129" t="s">
        <v>267</v>
      </c>
      <c r="BD906" s="129">
        <v>5.0000000000000001E-4</v>
      </c>
      <c r="BE906" s="129" t="s">
        <v>211</v>
      </c>
      <c r="BF906" s="129">
        <v>4.0000000000000002E-4</v>
      </c>
      <c r="BG906" s="129" t="s">
        <v>179</v>
      </c>
      <c r="BH906" s="129">
        <v>1E-4</v>
      </c>
      <c r="BI906" s="129" t="s">
        <v>192</v>
      </c>
      <c r="BJ906" s="129">
        <v>2.0000000000000001E-4</v>
      </c>
      <c r="BK906" s="129">
        <v>1.15E-2</v>
      </c>
      <c r="BL906" s="129">
        <v>5.0000000000000001E-4</v>
      </c>
      <c r="BM906" s="129">
        <v>2.8E-3</v>
      </c>
      <c r="BN906" s="129">
        <v>2.9999999999999997E-4</v>
      </c>
      <c r="BO906" s="129" t="s">
        <v>242</v>
      </c>
      <c r="BP906" s="129">
        <v>5.9999999999999995E-4</v>
      </c>
      <c r="BQ906" s="129" t="s">
        <v>179</v>
      </c>
      <c r="BR906" s="129">
        <v>2.9999999999999997E-4</v>
      </c>
      <c r="BS906" s="129" t="s">
        <v>179</v>
      </c>
      <c r="BT906" s="129">
        <v>4.0000000000000002E-4</v>
      </c>
      <c r="BU906" s="129" t="s">
        <v>179</v>
      </c>
      <c r="BV906" s="129">
        <v>5.9999999999999995E-4</v>
      </c>
      <c r="BW906" s="129" t="s">
        <v>18</v>
      </c>
      <c r="BX906" s="129"/>
      <c r="BY906" s="129" t="s">
        <v>18</v>
      </c>
      <c r="BZ906" s="129"/>
      <c r="CA906" s="129" t="s">
        <v>179</v>
      </c>
      <c r="CB906" s="129">
        <v>8.0000000000000004E-4</v>
      </c>
      <c r="CC906" s="129" t="s">
        <v>179</v>
      </c>
      <c r="CD906" s="129">
        <v>2.0999999999999999E-3</v>
      </c>
      <c r="CE906" s="129" t="s">
        <v>179</v>
      </c>
      <c r="CF906" s="129">
        <v>2.2000000000000001E-3</v>
      </c>
      <c r="CG906" s="129" t="s">
        <v>179</v>
      </c>
      <c r="CH906" s="129">
        <v>1E-4</v>
      </c>
      <c r="CI906" s="129" t="s">
        <v>179</v>
      </c>
      <c r="CJ906" s="129">
        <v>7.0000000000000001E-3</v>
      </c>
      <c r="CK906" s="129" t="s">
        <v>179</v>
      </c>
      <c r="CL906" s="129">
        <v>1.14E-2</v>
      </c>
      <c r="CM906" s="129" t="s">
        <v>179</v>
      </c>
      <c r="CN906" s="129">
        <v>4.7999999999999996E-3</v>
      </c>
      <c r="CO906" s="129" t="s">
        <v>179</v>
      </c>
      <c r="CP906" s="129">
        <v>8.9999999999999998E-4</v>
      </c>
      <c r="CQ906" s="129" t="s">
        <v>179</v>
      </c>
      <c r="CR906" s="129">
        <v>3.5000000000000001E-3</v>
      </c>
      <c r="CS906" s="129" t="s">
        <v>179</v>
      </c>
      <c r="CT906" s="129">
        <v>1.8E-3</v>
      </c>
      <c r="CU906" s="129" t="s">
        <v>18</v>
      </c>
      <c r="CV906" s="129"/>
      <c r="CW906" s="129" t="s">
        <v>18</v>
      </c>
      <c r="CX906" s="129"/>
      <c r="CY906" s="129" t="s">
        <v>179</v>
      </c>
      <c r="CZ906" s="129">
        <v>5.0000000000000001E-4</v>
      </c>
      <c r="DA906" s="129" t="s">
        <v>179</v>
      </c>
      <c r="DB906" s="129">
        <v>5.9999999999999995E-4</v>
      </c>
      <c r="DC906" s="129" t="s">
        <v>179</v>
      </c>
      <c r="DD906" s="129">
        <v>5.9999999999999995E-4</v>
      </c>
      <c r="DE906" s="129" t="s">
        <v>179</v>
      </c>
      <c r="DF906" s="129">
        <v>5.9999999999999995E-4</v>
      </c>
      <c r="DG906" s="129" t="s">
        <v>179</v>
      </c>
      <c r="DH906" s="129">
        <v>4.0000000000000002E-4</v>
      </c>
      <c r="DI906" s="129" t="s">
        <v>179</v>
      </c>
      <c r="DJ906" s="129">
        <v>4.0000000000000002E-4</v>
      </c>
      <c r="DK906" s="129" t="s">
        <v>3110</v>
      </c>
      <c r="DL906" s="129" t="s">
        <v>59</v>
      </c>
      <c r="DM906" s="129"/>
      <c r="DN906" s="129"/>
      <c r="DO906" s="130" t="s">
        <v>18</v>
      </c>
      <c r="DS906" s="129">
        <v>107</v>
      </c>
      <c r="DT906" s="129" t="s">
        <v>3129</v>
      </c>
      <c r="DW906" t="s">
        <v>5688</v>
      </c>
    </row>
    <row r="907" spans="1:127">
      <c r="A907" s="127">
        <v>741</v>
      </c>
      <c r="B907" s="131">
        <v>44765.835416666669</v>
      </c>
      <c r="C907" s="129" t="s">
        <v>52</v>
      </c>
      <c r="D907" s="129">
        <v>0</v>
      </c>
      <c r="E907" s="129">
        <v>0</v>
      </c>
      <c r="F907" s="129">
        <v>0</v>
      </c>
      <c r="G907" s="129" t="s">
        <v>54</v>
      </c>
      <c r="H907" s="129" t="s">
        <v>55</v>
      </c>
      <c r="I907" s="129" t="s">
        <v>55</v>
      </c>
      <c r="J907" s="129" t="s">
        <v>55</v>
      </c>
      <c r="K907" s="129" t="s">
        <v>18</v>
      </c>
      <c r="L907" s="129">
        <v>90</v>
      </c>
      <c r="M907" s="129" t="s">
        <v>173</v>
      </c>
      <c r="N907" s="129">
        <v>0</v>
      </c>
      <c r="O907" s="129" t="s">
        <v>173</v>
      </c>
      <c r="P907" s="129">
        <v>0</v>
      </c>
      <c r="Q907" s="129" t="s">
        <v>173</v>
      </c>
      <c r="R907" s="129">
        <v>0</v>
      </c>
      <c r="S907" s="129">
        <v>2</v>
      </c>
      <c r="T907" s="129" t="s">
        <v>174</v>
      </c>
      <c r="U907" s="129">
        <v>5.2054</v>
      </c>
      <c r="V907" s="129">
        <v>0.69920000000000004</v>
      </c>
      <c r="W907" s="129" t="s">
        <v>3130</v>
      </c>
      <c r="X907" s="129">
        <v>0.33510000000000001</v>
      </c>
      <c r="Y907" s="129">
        <v>41.1267</v>
      </c>
      <c r="Z907" s="129">
        <v>0.36909999999999998</v>
      </c>
      <c r="AA907" s="129" t="s">
        <v>1870</v>
      </c>
      <c r="AB907" s="129">
        <v>1.5299999999999999E-2</v>
      </c>
      <c r="AC907" s="129" t="s">
        <v>179</v>
      </c>
      <c r="AD907" s="129">
        <v>9.7000000000000003E-3</v>
      </c>
      <c r="AE907" s="129" t="s">
        <v>179</v>
      </c>
      <c r="AF907" s="129">
        <v>1.6899999999999998E-2</v>
      </c>
      <c r="AG907" s="129">
        <v>0.10920000000000001</v>
      </c>
      <c r="AH907" s="129">
        <v>7.1999999999999998E-3</v>
      </c>
      <c r="AI907" s="129">
        <v>7.633</v>
      </c>
      <c r="AJ907" s="129">
        <v>3.2500000000000001E-2</v>
      </c>
      <c r="AK907" s="129">
        <v>0.67149999999999999</v>
      </c>
      <c r="AL907" s="129">
        <v>8.2000000000000007E-3</v>
      </c>
      <c r="AM907" s="129" t="s">
        <v>1234</v>
      </c>
      <c r="AN907" s="129">
        <v>8.0999999999999996E-3</v>
      </c>
      <c r="AO907" s="129" t="s">
        <v>741</v>
      </c>
      <c r="AP907" s="129">
        <v>4.4999999999999997E-3</v>
      </c>
      <c r="AQ907" s="129">
        <v>0.1153</v>
      </c>
      <c r="AR907" s="129">
        <v>5.1000000000000004E-3</v>
      </c>
      <c r="AS907" s="129" t="s">
        <v>3131</v>
      </c>
      <c r="AT907" s="129">
        <v>2.6499999999999999E-2</v>
      </c>
      <c r="AU907" s="129" t="s">
        <v>601</v>
      </c>
      <c r="AV907" s="129">
        <v>3.7000000000000002E-3</v>
      </c>
      <c r="AW907" s="129">
        <v>9.2999999999999992E-3</v>
      </c>
      <c r="AX907" s="129">
        <v>1.1000000000000001E-3</v>
      </c>
      <c r="AY907" s="129" t="s">
        <v>284</v>
      </c>
      <c r="AZ907" s="129">
        <v>8.0000000000000004E-4</v>
      </c>
      <c r="BA907" s="129">
        <v>6.3E-3</v>
      </c>
      <c r="BB907" s="129">
        <v>6.9999999999999999E-4</v>
      </c>
      <c r="BC907" s="129" t="s">
        <v>285</v>
      </c>
      <c r="BD907" s="129">
        <v>4.0000000000000002E-4</v>
      </c>
      <c r="BE907" s="129" t="s">
        <v>179</v>
      </c>
      <c r="BF907" s="129">
        <v>2.9999999999999997E-4</v>
      </c>
      <c r="BG907" s="129" t="s">
        <v>179</v>
      </c>
      <c r="BH907" s="129">
        <v>1E-4</v>
      </c>
      <c r="BI907" s="129" t="s">
        <v>179</v>
      </c>
      <c r="BJ907" s="129">
        <v>2.0000000000000001E-4</v>
      </c>
      <c r="BK907" s="129">
        <v>9.7000000000000003E-3</v>
      </c>
      <c r="BL907" s="129">
        <v>5.0000000000000001E-4</v>
      </c>
      <c r="BM907" s="129">
        <v>2.5999999999999999E-3</v>
      </c>
      <c r="BN907" s="129">
        <v>2.9999999999999997E-4</v>
      </c>
      <c r="BO907" s="129" t="s">
        <v>265</v>
      </c>
      <c r="BP907" s="129">
        <v>5.0000000000000001E-4</v>
      </c>
      <c r="BQ907" s="129" t="s">
        <v>179</v>
      </c>
      <c r="BR907" s="129">
        <v>2.9999999999999997E-4</v>
      </c>
      <c r="BS907" s="129" t="s">
        <v>286</v>
      </c>
      <c r="BT907" s="129">
        <v>2.9999999999999997E-4</v>
      </c>
      <c r="BU907" s="129" t="s">
        <v>179</v>
      </c>
      <c r="BV907" s="129">
        <v>5.9999999999999995E-4</v>
      </c>
      <c r="BW907" s="129" t="s">
        <v>18</v>
      </c>
      <c r="BX907" s="129"/>
      <c r="BY907" s="129" t="s">
        <v>18</v>
      </c>
      <c r="BZ907" s="129"/>
      <c r="CA907" s="129" t="s">
        <v>179</v>
      </c>
      <c r="CB907" s="129">
        <v>8.0000000000000004E-4</v>
      </c>
      <c r="CC907" s="129" t="s">
        <v>179</v>
      </c>
      <c r="CD907" s="129">
        <v>2.0999999999999999E-3</v>
      </c>
      <c r="CE907" s="129" t="s">
        <v>179</v>
      </c>
      <c r="CF907" s="129">
        <v>2.3E-3</v>
      </c>
      <c r="CG907" s="129" t="s">
        <v>216</v>
      </c>
      <c r="CH907" s="129">
        <v>1E-4</v>
      </c>
      <c r="CI907" s="129" t="s">
        <v>179</v>
      </c>
      <c r="CJ907" s="129">
        <v>7.1999999999999998E-3</v>
      </c>
      <c r="CK907" s="129" t="s">
        <v>179</v>
      </c>
      <c r="CL907" s="129">
        <v>1.0999999999999999E-2</v>
      </c>
      <c r="CM907" s="129" t="s">
        <v>438</v>
      </c>
      <c r="CN907" s="129">
        <v>3.3E-3</v>
      </c>
      <c r="CO907" s="129" t="s">
        <v>179</v>
      </c>
      <c r="CP907" s="129">
        <v>8.0000000000000004E-4</v>
      </c>
      <c r="CQ907" s="129" t="s">
        <v>179</v>
      </c>
      <c r="CR907" s="129">
        <v>3.2000000000000002E-3</v>
      </c>
      <c r="CS907" s="129" t="s">
        <v>179</v>
      </c>
      <c r="CT907" s="129">
        <v>1.9E-3</v>
      </c>
      <c r="CU907" s="129" t="s">
        <v>18</v>
      </c>
      <c r="CV907" s="129"/>
      <c r="CW907" s="129" t="s">
        <v>18</v>
      </c>
      <c r="CX907" s="129"/>
      <c r="CY907" s="129" t="s">
        <v>179</v>
      </c>
      <c r="CZ907" s="129">
        <v>5.9999999999999995E-4</v>
      </c>
      <c r="DA907" s="129" t="s">
        <v>179</v>
      </c>
      <c r="DB907" s="129">
        <v>5.9999999999999995E-4</v>
      </c>
      <c r="DC907" s="129" t="s">
        <v>179</v>
      </c>
      <c r="DD907" s="129">
        <v>5.9999999999999995E-4</v>
      </c>
      <c r="DE907" s="129" t="s">
        <v>179</v>
      </c>
      <c r="DF907" s="129">
        <v>5.9999999999999995E-4</v>
      </c>
      <c r="DG907" s="129" t="s">
        <v>179</v>
      </c>
      <c r="DH907" s="129">
        <v>4.0000000000000002E-4</v>
      </c>
      <c r="DI907" s="129" t="s">
        <v>179</v>
      </c>
      <c r="DJ907" s="129">
        <v>2.9999999999999997E-4</v>
      </c>
      <c r="DK907" s="129" t="s">
        <v>3132</v>
      </c>
      <c r="DL907" s="129" t="s">
        <v>59</v>
      </c>
      <c r="DM907" s="129"/>
      <c r="DN907" s="129"/>
      <c r="DO907" s="130" t="s">
        <v>18</v>
      </c>
      <c r="DS907" s="129">
        <v>4</v>
      </c>
      <c r="DT907" s="129" t="s">
        <v>5984</v>
      </c>
      <c r="DW907" t="s">
        <v>5689</v>
      </c>
    </row>
    <row r="908" spans="1:127">
      <c r="A908" s="127">
        <v>742</v>
      </c>
      <c r="B908" s="131">
        <v>44765.838194444441</v>
      </c>
      <c r="C908" s="129" t="s">
        <v>52</v>
      </c>
      <c r="D908" s="129">
        <v>0</v>
      </c>
      <c r="E908" s="129">
        <v>0</v>
      </c>
      <c r="F908" s="129">
        <v>0</v>
      </c>
      <c r="G908" s="129" t="s">
        <v>54</v>
      </c>
      <c r="H908" s="129" t="s">
        <v>55</v>
      </c>
      <c r="I908" s="129" t="s">
        <v>55</v>
      </c>
      <c r="J908" s="129" t="s">
        <v>55</v>
      </c>
      <c r="K908" s="129" t="s">
        <v>18</v>
      </c>
      <c r="L908" s="129">
        <v>90</v>
      </c>
      <c r="M908" s="129" t="s">
        <v>173</v>
      </c>
      <c r="N908" s="129">
        <v>0</v>
      </c>
      <c r="O908" s="129" t="s">
        <v>173</v>
      </c>
      <c r="P908" s="129">
        <v>0</v>
      </c>
      <c r="Q908" s="129" t="s">
        <v>173</v>
      </c>
      <c r="R908" s="129">
        <v>0</v>
      </c>
      <c r="S908" s="129">
        <v>2</v>
      </c>
      <c r="T908" s="129" t="s">
        <v>174</v>
      </c>
      <c r="U908" s="129">
        <v>3.4302999999999999</v>
      </c>
      <c r="V908" s="129">
        <v>0.65920000000000001</v>
      </c>
      <c r="W908" s="129" t="s">
        <v>3133</v>
      </c>
      <c r="X908" s="129">
        <v>0.32229999999999998</v>
      </c>
      <c r="Y908" s="129">
        <v>38.992899999999999</v>
      </c>
      <c r="Z908" s="129">
        <v>0.3579</v>
      </c>
      <c r="AA908" s="129" t="s">
        <v>842</v>
      </c>
      <c r="AB908" s="129">
        <v>1.55E-2</v>
      </c>
      <c r="AC908" s="129" t="s">
        <v>341</v>
      </c>
      <c r="AD908" s="129">
        <v>1.01E-2</v>
      </c>
      <c r="AE908" s="129" t="s">
        <v>179</v>
      </c>
      <c r="AF908" s="129">
        <v>1.83E-2</v>
      </c>
      <c r="AG908" s="129">
        <v>9.4500000000000001E-2</v>
      </c>
      <c r="AH908" s="129">
        <v>7.0000000000000001E-3</v>
      </c>
      <c r="AI908" s="129">
        <v>7.9307999999999996</v>
      </c>
      <c r="AJ908" s="129">
        <v>3.3300000000000003E-2</v>
      </c>
      <c r="AK908" s="129">
        <v>0.74160000000000004</v>
      </c>
      <c r="AL908" s="129">
        <v>8.6E-3</v>
      </c>
      <c r="AM908" s="129" t="s">
        <v>1461</v>
      </c>
      <c r="AN908" s="129">
        <v>8.5000000000000006E-3</v>
      </c>
      <c r="AO908" s="129" t="s">
        <v>585</v>
      </c>
      <c r="AP908" s="129">
        <v>4.4999999999999997E-3</v>
      </c>
      <c r="AQ908" s="129">
        <v>0.1027</v>
      </c>
      <c r="AR908" s="129">
        <v>4.8999999999999998E-3</v>
      </c>
      <c r="AS908" s="129" t="s">
        <v>3134</v>
      </c>
      <c r="AT908" s="129">
        <v>2.7900000000000001E-2</v>
      </c>
      <c r="AU908" s="129" t="s">
        <v>179</v>
      </c>
      <c r="AV908" s="129">
        <v>3.8999999999999998E-3</v>
      </c>
      <c r="AW908" s="129">
        <v>6.7000000000000002E-3</v>
      </c>
      <c r="AX908" s="129">
        <v>1E-3</v>
      </c>
      <c r="AY908" s="129" t="s">
        <v>302</v>
      </c>
      <c r="AZ908" s="129">
        <v>8.0000000000000004E-4</v>
      </c>
      <c r="BA908" s="129">
        <v>6.3E-3</v>
      </c>
      <c r="BB908" s="129">
        <v>6.9999999999999999E-4</v>
      </c>
      <c r="BC908" s="129" t="s">
        <v>285</v>
      </c>
      <c r="BD908" s="129">
        <v>5.0000000000000001E-4</v>
      </c>
      <c r="BE908" s="129" t="s">
        <v>285</v>
      </c>
      <c r="BF908" s="129">
        <v>4.0000000000000002E-4</v>
      </c>
      <c r="BG908" s="129" t="s">
        <v>179</v>
      </c>
      <c r="BH908" s="129">
        <v>1E-4</v>
      </c>
      <c r="BI908" s="129" t="s">
        <v>318</v>
      </c>
      <c r="BJ908" s="129">
        <v>2.0000000000000001E-4</v>
      </c>
      <c r="BK908" s="129">
        <v>1.11E-2</v>
      </c>
      <c r="BL908" s="129">
        <v>5.0000000000000001E-4</v>
      </c>
      <c r="BM908" s="129">
        <v>2.7000000000000001E-3</v>
      </c>
      <c r="BN908" s="129">
        <v>2.9999999999999997E-4</v>
      </c>
      <c r="BO908" s="129" t="s">
        <v>429</v>
      </c>
      <c r="BP908" s="129">
        <v>5.0000000000000001E-4</v>
      </c>
      <c r="BQ908" s="129" t="s">
        <v>179</v>
      </c>
      <c r="BR908" s="129">
        <v>2.9999999999999997E-4</v>
      </c>
      <c r="BS908" s="129" t="s">
        <v>179</v>
      </c>
      <c r="BT908" s="129">
        <v>4.0000000000000002E-4</v>
      </c>
      <c r="BU908" s="129" t="s">
        <v>179</v>
      </c>
      <c r="BV908" s="129">
        <v>5.9999999999999995E-4</v>
      </c>
      <c r="BW908" s="129" t="s">
        <v>179</v>
      </c>
      <c r="BX908" s="129">
        <v>8.0000000000000004E-4</v>
      </c>
      <c r="BY908" s="129" t="s">
        <v>18</v>
      </c>
      <c r="BZ908" s="129"/>
      <c r="CA908" s="129" t="s">
        <v>179</v>
      </c>
      <c r="CB908" s="129">
        <v>8.0000000000000004E-4</v>
      </c>
      <c r="CC908" s="129" t="s">
        <v>179</v>
      </c>
      <c r="CD908" s="129">
        <v>2.0999999999999999E-3</v>
      </c>
      <c r="CE908" s="129" t="s">
        <v>179</v>
      </c>
      <c r="CF908" s="129">
        <v>2.2000000000000001E-3</v>
      </c>
      <c r="CG908" s="129" t="s">
        <v>216</v>
      </c>
      <c r="CH908" s="129">
        <v>1E-4</v>
      </c>
      <c r="CI908" s="129" t="s">
        <v>179</v>
      </c>
      <c r="CJ908" s="129">
        <v>7.4000000000000003E-3</v>
      </c>
      <c r="CK908" s="129" t="s">
        <v>179</v>
      </c>
      <c r="CL908" s="129">
        <v>1.15E-2</v>
      </c>
      <c r="CM908" s="129" t="s">
        <v>179</v>
      </c>
      <c r="CN908" s="129">
        <v>4.1999999999999997E-3</v>
      </c>
      <c r="CO908" s="129" t="s">
        <v>179</v>
      </c>
      <c r="CP908" s="129">
        <v>8.9999999999999998E-4</v>
      </c>
      <c r="CQ908" s="129" t="s">
        <v>179</v>
      </c>
      <c r="CR908" s="129">
        <v>3.3E-3</v>
      </c>
      <c r="CS908" s="129" t="s">
        <v>179</v>
      </c>
      <c r="CT908" s="129">
        <v>2E-3</v>
      </c>
      <c r="CU908" s="129" t="s">
        <v>179</v>
      </c>
      <c r="CV908" s="129">
        <v>8.0000000000000004E-4</v>
      </c>
      <c r="CW908" s="129" t="s">
        <v>179</v>
      </c>
      <c r="CX908" s="129">
        <v>5.9999999999999995E-4</v>
      </c>
      <c r="CY908" s="129" t="s">
        <v>179</v>
      </c>
      <c r="CZ908" s="129">
        <v>5.9999999999999995E-4</v>
      </c>
      <c r="DA908" s="129" t="s">
        <v>179</v>
      </c>
      <c r="DB908" s="129">
        <v>5.9999999999999995E-4</v>
      </c>
      <c r="DC908" s="129" t="s">
        <v>179</v>
      </c>
      <c r="DD908" s="129">
        <v>5.9999999999999995E-4</v>
      </c>
      <c r="DE908" s="129" t="s">
        <v>179</v>
      </c>
      <c r="DF908" s="129">
        <v>5.9999999999999995E-4</v>
      </c>
      <c r="DG908" s="129" t="s">
        <v>179</v>
      </c>
      <c r="DH908" s="129">
        <v>4.0000000000000002E-4</v>
      </c>
      <c r="DI908" s="129" t="s">
        <v>179</v>
      </c>
      <c r="DJ908" s="129">
        <v>2.9999999999999997E-4</v>
      </c>
      <c r="DK908" s="129" t="s">
        <v>3132</v>
      </c>
      <c r="DL908" s="129" t="s">
        <v>59</v>
      </c>
      <c r="DM908" s="129"/>
      <c r="DN908" s="129"/>
      <c r="DO908" s="130" t="s">
        <v>18</v>
      </c>
      <c r="DS908" s="129">
        <v>21</v>
      </c>
      <c r="DT908" s="129" t="s">
        <v>1596</v>
      </c>
      <c r="DW908" t="s">
        <v>5690</v>
      </c>
    </row>
    <row r="909" spans="1:127">
      <c r="A909" s="127">
        <v>743</v>
      </c>
      <c r="B909" s="131">
        <v>44765.840277777781</v>
      </c>
      <c r="C909" s="129" t="s">
        <v>52</v>
      </c>
      <c r="D909" s="129">
        <v>0</v>
      </c>
      <c r="E909" s="129">
        <v>0</v>
      </c>
      <c r="F909" s="129">
        <v>0</v>
      </c>
      <c r="G909" s="129" t="s">
        <v>54</v>
      </c>
      <c r="H909" s="129" t="s">
        <v>55</v>
      </c>
      <c r="I909" s="129" t="s">
        <v>55</v>
      </c>
      <c r="J909" s="129" t="s">
        <v>55</v>
      </c>
      <c r="K909" s="129" t="s">
        <v>18</v>
      </c>
      <c r="L909" s="129">
        <v>90</v>
      </c>
      <c r="M909" s="129" t="s">
        <v>173</v>
      </c>
      <c r="N909" s="129">
        <v>0</v>
      </c>
      <c r="O909" s="129" t="s">
        <v>173</v>
      </c>
      <c r="P909" s="129">
        <v>0</v>
      </c>
      <c r="Q909" s="129" t="s">
        <v>173</v>
      </c>
      <c r="R909" s="129">
        <v>0</v>
      </c>
      <c r="S909" s="129">
        <v>2</v>
      </c>
      <c r="T909" s="129" t="s">
        <v>174</v>
      </c>
      <c r="U909" s="129">
        <v>2.7360000000000002</v>
      </c>
      <c r="V909" s="129">
        <v>0.63749999999999996</v>
      </c>
      <c r="W909" s="129" t="s">
        <v>3135</v>
      </c>
      <c r="X909" s="129">
        <v>0.33579999999999999</v>
      </c>
      <c r="Y909" s="129">
        <v>39.9071</v>
      </c>
      <c r="Z909" s="129">
        <v>0.36420000000000002</v>
      </c>
      <c r="AA909" s="129" t="s">
        <v>2087</v>
      </c>
      <c r="AB909" s="129">
        <v>1.6199999999999999E-2</v>
      </c>
      <c r="AC909" s="129" t="s">
        <v>179</v>
      </c>
      <c r="AD909" s="129">
        <v>9.4000000000000004E-3</v>
      </c>
      <c r="AE909" s="129" t="s">
        <v>179</v>
      </c>
      <c r="AF909" s="129">
        <v>1.84E-2</v>
      </c>
      <c r="AG909" s="129">
        <v>0.1363</v>
      </c>
      <c r="AH909" s="129">
        <v>7.6E-3</v>
      </c>
      <c r="AI909" s="129">
        <v>8.3223000000000003</v>
      </c>
      <c r="AJ909" s="129">
        <v>3.4299999999999997E-2</v>
      </c>
      <c r="AK909" s="129">
        <v>0.74650000000000005</v>
      </c>
      <c r="AL909" s="129">
        <v>8.6999999999999994E-3</v>
      </c>
      <c r="AM909" s="129" t="s">
        <v>1449</v>
      </c>
      <c r="AN909" s="129">
        <v>8.6999999999999994E-3</v>
      </c>
      <c r="AO909" s="129" t="s">
        <v>2293</v>
      </c>
      <c r="AP909" s="129">
        <v>4.4999999999999997E-3</v>
      </c>
      <c r="AQ909" s="129">
        <v>0.1285</v>
      </c>
      <c r="AR909" s="129">
        <v>5.4000000000000003E-3</v>
      </c>
      <c r="AS909" s="129" t="s">
        <v>3136</v>
      </c>
      <c r="AT909" s="129">
        <v>2.8799999999999999E-2</v>
      </c>
      <c r="AU909" s="129" t="s">
        <v>464</v>
      </c>
      <c r="AV909" s="129">
        <v>4.0000000000000001E-3</v>
      </c>
      <c r="AW909" s="129">
        <v>8.8999999999999999E-3</v>
      </c>
      <c r="AX909" s="129">
        <v>1E-3</v>
      </c>
      <c r="AY909" s="129" t="s">
        <v>429</v>
      </c>
      <c r="AZ909" s="129">
        <v>8.9999999999999998E-4</v>
      </c>
      <c r="BA909" s="129">
        <v>6.8999999999999999E-3</v>
      </c>
      <c r="BB909" s="129">
        <v>6.9999999999999999E-4</v>
      </c>
      <c r="BC909" s="129" t="s">
        <v>245</v>
      </c>
      <c r="BD909" s="129">
        <v>5.0000000000000001E-4</v>
      </c>
      <c r="BE909" s="129" t="s">
        <v>285</v>
      </c>
      <c r="BF909" s="129">
        <v>4.0000000000000002E-4</v>
      </c>
      <c r="BG909" s="129" t="s">
        <v>179</v>
      </c>
      <c r="BH909" s="129">
        <v>1E-4</v>
      </c>
      <c r="BI909" s="129" t="s">
        <v>516</v>
      </c>
      <c r="BJ909" s="129">
        <v>2.0000000000000001E-4</v>
      </c>
      <c r="BK909" s="129">
        <v>1.17E-2</v>
      </c>
      <c r="BL909" s="129">
        <v>5.0000000000000001E-4</v>
      </c>
      <c r="BM909" s="129">
        <v>3.2000000000000002E-3</v>
      </c>
      <c r="BN909" s="129">
        <v>2.9999999999999997E-4</v>
      </c>
      <c r="BO909" s="129" t="s">
        <v>349</v>
      </c>
      <c r="BP909" s="129">
        <v>5.0000000000000001E-4</v>
      </c>
      <c r="BQ909" s="129" t="s">
        <v>179</v>
      </c>
      <c r="BR909" s="129">
        <v>2.9999999999999997E-4</v>
      </c>
      <c r="BS909" s="129" t="s">
        <v>179</v>
      </c>
      <c r="BT909" s="129">
        <v>4.0000000000000002E-4</v>
      </c>
      <c r="BU909" s="129" t="s">
        <v>179</v>
      </c>
      <c r="BV909" s="129">
        <v>5.9999999999999995E-4</v>
      </c>
      <c r="BW909" s="129" t="s">
        <v>179</v>
      </c>
      <c r="BX909" s="129">
        <v>8.0000000000000004E-4</v>
      </c>
      <c r="BY909" s="129" t="s">
        <v>179</v>
      </c>
      <c r="BZ909" s="129">
        <v>1.1000000000000001E-3</v>
      </c>
      <c r="CA909" s="129" t="s">
        <v>179</v>
      </c>
      <c r="CB909" s="129">
        <v>8.0000000000000004E-4</v>
      </c>
      <c r="CC909" s="129" t="s">
        <v>179</v>
      </c>
      <c r="CD909" s="129">
        <v>2.0999999999999999E-3</v>
      </c>
      <c r="CE909" s="129" t="s">
        <v>179</v>
      </c>
      <c r="CF909" s="129">
        <v>2.2000000000000001E-3</v>
      </c>
      <c r="CG909" s="129" t="s">
        <v>179</v>
      </c>
      <c r="CH909" s="129">
        <v>1E-4</v>
      </c>
      <c r="CI909" s="129" t="s">
        <v>179</v>
      </c>
      <c r="CJ909" s="129">
        <v>7.0000000000000001E-3</v>
      </c>
      <c r="CK909" s="129" t="s">
        <v>179</v>
      </c>
      <c r="CL909" s="129">
        <v>1.1599999999999999E-2</v>
      </c>
      <c r="CM909" s="129" t="s">
        <v>179</v>
      </c>
      <c r="CN909" s="129">
        <v>4.0000000000000001E-3</v>
      </c>
      <c r="CO909" s="129" t="s">
        <v>179</v>
      </c>
      <c r="CP909" s="129">
        <v>8.9999999999999998E-4</v>
      </c>
      <c r="CQ909" s="129" t="s">
        <v>179</v>
      </c>
      <c r="CR909" s="129">
        <v>3.5000000000000001E-3</v>
      </c>
      <c r="CS909" s="129" t="s">
        <v>179</v>
      </c>
      <c r="CT909" s="129">
        <v>1.9E-3</v>
      </c>
      <c r="CU909" s="129" t="s">
        <v>179</v>
      </c>
      <c r="CV909" s="129">
        <v>8.0000000000000004E-4</v>
      </c>
      <c r="CW909" s="129" t="s">
        <v>179</v>
      </c>
      <c r="CX909" s="129">
        <v>5.9999999999999995E-4</v>
      </c>
      <c r="CY909" s="129" t="s">
        <v>179</v>
      </c>
      <c r="CZ909" s="129">
        <v>5.9999999999999995E-4</v>
      </c>
      <c r="DA909" s="129" t="s">
        <v>179</v>
      </c>
      <c r="DB909" s="129">
        <v>5.9999999999999995E-4</v>
      </c>
      <c r="DC909" s="129" t="s">
        <v>179</v>
      </c>
      <c r="DD909" s="129">
        <v>5.9999999999999995E-4</v>
      </c>
      <c r="DE909" s="129" t="s">
        <v>179</v>
      </c>
      <c r="DF909" s="129">
        <v>5.9999999999999995E-4</v>
      </c>
      <c r="DG909" s="129" t="s">
        <v>179</v>
      </c>
      <c r="DH909" s="129">
        <v>4.0000000000000002E-4</v>
      </c>
      <c r="DI909" s="129" t="s">
        <v>179</v>
      </c>
      <c r="DJ909" s="129">
        <v>2.9999999999999997E-4</v>
      </c>
      <c r="DK909" s="129" t="s">
        <v>3132</v>
      </c>
      <c r="DL909" s="129" t="s">
        <v>59</v>
      </c>
      <c r="DM909" s="129"/>
      <c r="DN909" s="129"/>
      <c r="DO909" s="130" t="s">
        <v>18</v>
      </c>
      <c r="DS909" s="129">
        <v>30</v>
      </c>
      <c r="DT909" s="129" t="s">
        <v>919</v>
      </c>
      <c r="DW909" t="s">
        <v>5691</v>
      </c>
    </row>
    <row r="910" spans="1:127">
      <c r="A910" s="127">
        <v>744</v>
      </c>
      <c r="B910" s="131">
        <v>44765.843055555553</v>
      </c>
      <c r="C910" s="129" t="s">
        <v>52</v>
      </c>
      <c r="D910" s="129">
        <v>0</v>
      </c>
      <c r="E910" s="129">
        <v>0</v>
      </c>
      <c r="F910" s="129">
        <v>0</v>
      </c>
      <c r="G910" s="129" t="s">
        <v>54</v>
      </c>
      <c r="H910" s="129" t="s">
        <v>55</v>
      </c>
      <c r="I910" s="129" t="s">
        <v>55</v>
      </c>
      <c r="J910" s="129" t="s">
        <v>55</v>
      </c>
      <c r="K910" s="129" t="s">
        <v>18</v>
      </c>
      <c r="L910" s="129">
        <v>90</v>
      </c>
      <c r="M910" s="129" t="s">
        <v>173</v>
      </c>
      <c r="N910" s="129">
        <v>0</v>
      </c>
      <c r="O910" s="129" t="s">
        <v>173</v>
      </c>
      <c r="P910" s="129">
        <v>0</v>
      </c>
      <c r="Q910" s="129" t="s">
        <v>173</v>
      </c>
      <c r="R910" s="129">
        <v>0</v>
      </c>
      <c r="S910" s="129">
        <v>2</v>
      </c>
      <c r="T910" s="129" t="s">
        <v>174</v>
      </c>
      <c r="U910" s="129">
        <v>4.8975999999999997</v>
      </c>
      <c r="V910" s="129">
        <v>0.67800000000000005</v>
      </c>
      <c r="W910" s="129" t="s">
        <v>3137</v>
      </c>
      <c r="X910" s="129">
        <v>0.33339999999999997</v>
      </c>
      <c r="Y910" s="129">
        <v>41.986800000000002</v>
      </c>
      <c r="Z910" s="129">
        <v>0.37309999999999999</v>
      </c>
      <c r="AA910" s="129" t="s">
        <v>827</v>
      </c>
      <c r="AB910" s="129">
        <v>1.5299999999999999E-2</v>
      </c>
      <c r="AC910" s="129" t="s">
        <v>179</v>
      </c>
      <c r="AD910" s="129">
        <v>8.8000000000000005E-3</v>
      </c>
      <c r="AE910" s="129" t="s">
        <v>179</v>
      </c>
      <c r="AF910" s="129">
        <v>1.67E-2</v>
      </c>
      <c r="AG910" s="129">
        <v>0.1384</v>
      </c>
      <c r="AH910" s="129">
        <v>7.4999999999999997E-3</v>
      </c>
      <c r="AI910" s="129">
        <v>7.7378</v>
      </c>
      <c r="AJ910" s="129">
        <v>3.27E-2</v>
      </c>
      <c r="AK910" s="129">
        <v>0.70179999999999998</v>
      </c>
      <c r="AL910" s="129">
        <v>8.3000000000000001E-3</v>
      </c>
      <c r="AM910" s="129" t="s">
        <v>1568</v>
      </c>
      <c r="AN910" s="129">
        <v>8.5000000000000006E-3</v>
      </c>
      <c r="AO910" s="129" t="s">
        <v>2889</v>
      </c>
      <c r="AP910" s="129">
        <v>4.5999999999999999E-3</v>
      </c>
      <c r="AQ910" s="129">
        <v>0.1123</v>
      </c>
      <c r="AR910" s="129">
        <v>5.0000000000000001E-3</v>
      </c>
      <c r="AS910" s="129" t="s">
        <v>3138</v>
      </c>
      <c r="AT910" s="129">
        <v>2.69E-2</v>
      </c>
      <c r="AU910" s="129" t="s">
        <v>179</v>
      </c>
      <c r="AV910" s="129">
        <v>3.8E-3</v>
      </c>
      <c r="AW910" s="129">
        <v>1.0699999999999999E-2</v>
      </c>
      <c r="AX910" s="129">
        <v>1.1000000000000001E-3</v>
      </c>
      <c r="AY910" s="129" t="s">
        <v>405</v>
      </c>
      <c r="AZ910" s="129">
        <v>8.0000000000000004E-4</v>
      </c>
      <c r="BA910" s="129">
        <v>5.8999999999999999E-3</v>
      </c>
      <c r="BB910" s="129">
        <v>6.9999999999999999E-4</v>
      </c>
      <c r="BC910" s="129" t="s">
        <v>211</v>
      </c>
      <c r="BD910" s="129">
        <v>5.0000000000000001E-4</v>
      </c>
      <c r="BE910" s="129" t="s">
        <v>179</v>
      </c>
      <c r="BF910" s="129">
        <v>2.9999999999999997E-4</v>
      </c>
      <c r="BG910" s="129" t="s">
        <v>179</v>
      </c>
      <c r="BH910" s="129">
        <v>1E-4</v>
      </c>
      <c r="BI910" s="129" t="s">
        <v>286</v>
      </c>
      <c r="BJ910" s="129">
        <v>2.0000000000000001E-4</v>
      </c>
      <c r="BK910" s="129">
        <v>1.1900000000000001E-2</v>
      </c>
      <c r="BL910" s="129">
        <v>5.0000000000000001E-4</v>
      </c>
      <c r="BM910" s="129">
        <v>2.8999999999999998E-3</v>
      </c>
      <c r="BN910" s="129">
        <v>2.9999999999999997E-4</v>
      </c>
      <c r="BO910" s="129" t="s">
        <v>429</v>
      </c>
      <c r="BP910" s="129">
        <v>5.0000000000000001E-4</v>
      </c>
      <c r="BQ910" s="129" t="s">
        <v>179</v>
      </c>
      <c r="BR910" s="129">
        <v>2.9999999999999997E-4</v>
      </c>
      <c r="BS910" s="129" t="s">
        <v>179</v>
      </c>
      <c r="BT910" s="129">
        <v>2.9999999999999997E-4</v>
      </c>
      <c r="BU910" s="129" t="s">
        <v>179</v>
      </c>
      <c r="BV910" s="129">
        <v>6.9999999999999999E-4</v>
      </c>
      <c r="BW910" s="129" t="s">
        <v>18</v>
      </c>
      <c r="BX910" s="129"/>
      <c r="BY910" s="129" t="s">
        <v>18</v>
      </c>
      <c r="BZ910" s="129"/>
      <c r="CA910" s="129" t="s">
        <v>179</v>
      </c>
      <c r="CB910" s="129">
        <v>8.0000000000000004E-4</v>
      </c>
      <c r="CC910" s="129" t="s">
        <v>250</v>
      </c>
      <c r="CD910" s="129">
        <v>2E-3</v>
      </c>
      <c r="CE910" s="129" t="s">
        <v>179</v>
      </c>
      <c r="CF910" s="129">
        <v>2.3E-3</v>
      </c>
      <c r="CG910" s="129" t="s">
        <v>216</v>
      </c>
      <c r="CH910" s="129">
        <v>1E-4</v>
      </c>
      <c r="CI910" s="129" t="s">
        <v>209</v>
      </c>
      <c r="CJ910" s="129">
        <v>6.8999999999999999E-3</v>
      </c>
      <c r="CK910" s="129" t="s">
        <v>179</v>
      </c>
      <c r="CL910" s="129">
        <v>1.12E-2</v>
      </c>
      <c r="CM910" s="129" t="s">
        <v>179</v>
      </c>
      <c r="CN910" s="129">
        <v>2.7000000000000001E-3</v>
      </c>
      <c r="CO910" s="129" t="s">
        <v>179</v>
      </c>
      <c r="CP910" s="129">
        <v>8.9999999999999998E-4</v>
      </c>
      <c r="CQ910" s="129" t="s">
        <v>179</v>
      </c>
      <c r="CR910" s="129">
        <v>3.0999999999999999E-3</v>
      </c>
      <c r="CS910" s="129" t="s">
        <v>179</v>
      </c>
      <c r="CT910" s="129">
        <v>1.9E-3</v>
      </c>
      <c r="CU910" s="129" t="s">
        <v>179</v>
      </c>
      <c r="CV910" s="129">
        <v>8.0000000000000004E-4</v>
      </c>
      <c r="CW910" s="129" t="s">
        <v>18</v>
      </c>
      <c r="CX910" s="129"/>
      <c r="CY910" s="129" t="s">
        <v>179</v>
      </c>
      <c r="CZ910" s="129">
        <v>5.9999999999999995E-4</v>
      </c>
      <c r="DA910" s="129" t="s">
        <v>179</v>
      </c>
      <c r="DB910" s="129">
        <v>5.9999999999999995E-4</v>
      </c>
      <c r="DC910" s="129" t="s">
        <v>179</v>
      </c>
      <c r="DD910" s="129">
        <v>5.0000000000000001E-4</v>
      </c>
      <c r="DE910" s="129" t="s">
        <v>179</v>
      </c>
      <c r="DF910" s="129">
        <v>5.9999999999999995E-4</v>
      </c>
      <c r="DG910" s="129" t="s">
        <v>179</v>
      </c>
      <c r="DH910" s="129">
        <v>4.0000000000000002E-4</v>
      </c>
      <c r="DI910" s="129" t="s">
        <v>179</v>
      </c>
      <c r="DJ910" s="129">
        <v>2.9999999999999997E-4</v>
      </c>
      <c r="DK910" s="129" t="s">
        <v>3132</v>
      </c>
      <c r="DL910" s="129" t="s">
        <v>59</v>
      </c>
      <c r="DM910" s="129"/>
      <c r="DN910" s="129"/>
      <c r="DO910" s="130" t="s">
        <v>18</v>
      </c>
      <c r="DS910" s="129">
        <v>41</v>
      </c>
      <c r="DT910" s="129" t="s">
        <v>6024</v>
      </c>
      <c r="DW910" t="s">
        <v>5692</v>
      </c>
    </row>
    <row r="911" spans="1:127">
      <c r="A911" s="127">
        <v>745</v>
      </c>
      <c r="B911" s="131">
        <v>44765.84652777778</v>
      </c>
      <c r="C911" s="129" t="s">
        <v>52</v>
      </c>
      <c r="D911" s="129">
        <v>0</v>
      </c>
      <c r="E911" s="129">
        <v>0</v>
      </c>
      <c r="F911" s="129">
        <v>0</v>
      </c>
      <c r="G911" s="129" t="s">
        <v>54</v>
      </c>
      <c r="H911" s="129" t="s">
        <v>55</v>
      </c>
      <c r="I911" s="129" t="s">
        <v>55</v>
      </c>
      <c r="J911" s="129" t="s">
        <v>55</v>
      </c>
      <c r="K911" s="129" t="s">
        <v>18</v>
      </c>
      <c r="L911" s="129">
        <v>90</v>
      </c>
      <c r="M911" s="129" t="s">
        <v>173</v>
      </c>
      <c r="N911" s="129">
        <v>0</v>
      </c>
      <c r="O911" s="129" t="s">
        <v>173</v>
      </c>
      <c r="P911" s="129">
        <v>0</v>
      </c>
      <c r="Q911" s="129" t="s">
        <v>173</v>
      </c>
      <c r="R911" s="129">
        <v>0</v>
      </c>
      <c r="S911" s="129">
        <v>2</v>
      </c>
      <c r="T911" s="129" t="s">
        <v>174</v>
      </c>
      <c r="U911" s="129">
        <v>4.2034000000000002</v>
      </c>
      <c r="V911" s="129">
        <v>0.66539999999999999</v>
      </c>
      <c r="W911" s="129" t="s">
        <v>3139</v>
      </c>
      <c r="X911" s="129">
        <v>0.32290000000000002</v>
      </c>
      <c r="Y911" s="129">
        <v>40.447400000000002</v>
      </c>
      <c r="Z911" s="129">
        <v>0.36299999999999999</v>
      </c>
      <c r="AA911" s="129" t="s">
        <v>448</v>
      </c>
      <c r="AB911" s="129">
        <v>1.4999999999999999E-2</v>
      </c>
      <c r="AC911" s="129" t="s">
        <v>3140</v>
      </c>
      <c r="AD911" s="129">
        <v>1.32E-2</v>
      </c>
      <c r="AE911" s="129" t="s">
        <v>179</v>
      </c>
      <c r="AF911" s="129">
        <v>1.67E-2</v>
      </c>
      <c r="AG911" s="129">
        <v>8.9700000000000002E-2</v>
      </c>
      <c r="AH911" s="129">
        <v>6.7999999999999996E-3</v>
      </c>
      <c r="AI911" s="129">
        <v>7.4477000000000002</v>
      </c>
      <c r="AJ911" s="129">
        <v>3.2000000000000001E-2</v>
      </c>
      <c r="AK911" s="129">
        <v>0.66569999999999996</v>
      </c>
      <c r="AL911" s="129">
        <v>8.0999999999999996E-3</v>
      </c>
      <c r="AM911" s="129" t="s">
        <v>501</v>
      </c>
      <c r="AN911" s="129">
        <v>8.3999999999999995E-3</v>
      </c>
      <c r="AO911" s="129" t="s">
        <v>201</v>
      </c>
      <c r="AP911" s="129">
        <v>4.4999999999999997E-3</v>
      </c>
      <c r="AQ911" s="129">
        <v>0.1017</v>
      </c>
      <c r="AR911" s="129">
        <v>4.7999999999999996E-3</v>
      </c>
      <c r="AS911" s="129" t="s">
        <v>3141</v>
      </c>
      <c r="AT911" s="129">
        <v>2.53E-2</v>
      </c>
      <c r="AU911" s="129" t="s">
        <v>179</v>
      </c>
      <c r="AV911" s="129">
        <v>3.5999999999999999E-3</v>
      </c>
      <c r="AW911" s="129">
        <v>9.5999999999999992E-3</v>
      </c>
      <c r="AX911" s="129">
        <v>1.1000000000000001E-3</v>
      </c>
      <c r="AY911" s="129" t="s">
        <v>215</v>
      </c>
      <c r="AZ911" s="129">
        <v>6.9999999999999999E-4</v>
      </c>
      <c r="BA911" s="129">
        <v>5.7000000000000002E-3</v>
      </c>
      <c r="BB911" s="129">
        <v>6.9999999999999999E-4</v>
      </c>
      <c r="BC911" s="129" t="s">
        <v>285</v>
      </c>
      <c r="BD911" s="129">
        <v>5.0000000000000001E-4</v>
      </c>
      <c r="BE911" s="129" t="s">
        <v>179</v>
      </c>
      <c r="BF911" s="129">
        <v>2.9999999999999997E-4</v>
      </c>
      <c r="BG911" s="129" t="s">
        <v>179</v>
      </c>
      <c r="BH911" s="129">
        <v>1E-4</v>
      </c>
      <c r="BI911" s="129" t="s">
        <v>179</v>
      </c>
      <c r="BJ911" s="129">
        <v>2.0000000000000001E-4</v>
      </c>
      <c r="BK911" s="129">
        <v>1.03E-2</v>
      </c>
      <c r="BL911" s="129">
        <v>5.0000000000000001E-4</v>
      </c>
      <c r="BM911" s="129">
        <v>2.8999999999999998E-3</v>
      </c>
      <c r="BN911" s="129">
        <v>2.9999999999999997E-4</v>
      </c>
      <c r="BO911" s="129" t="s">
        <v>244</v>
      </c>
      <c r="BP911" s="129">
        <v>5.0000000000000001E-4</v>
      </c>
      <c r="BQ911" s="129" t="s">
        <v>179</v>
      </c>
      <c r="BR911" s="129">
        <v>2.9999999999999997E-4</v>
      </c>
      <c r="BS911" s="129" t="s">
        <v>179</v>
      </c>
      <c r="BT911" s="129">
        <v>4.0000000000000002E-4</v>
      </c>
      <c r="BU911" s="129" t="s">
        <v>179</v>
      </c>
      <c r="BV911" s="129">
        <v>6.9999999999999999E-4</v>
      </c>
      <c r="BW911" s="129" t="s">
        <v>18</v>
      </c>
      <c r="BX911" s="129"/>
      <c r="BY911" s="129" t="s">
        <v>179</v>
      </c>
      <c r="BZ911" s="129">
        <v>1.1000000000000001E-3</v>
      </c>
      <c r="CA911" s="129" t="s">
        <v>179</v>
      </c>
      <c r="CB911" s="129">
        <v>8.0000000000000004E-4</v>
      </c>
      <c r="CC911" s="129" t="s">
        <v>179</v>
      </c>
      <c r="CD911" s="129">
        <v>2E-3</v>
      </c>
      <c r="CE911" s="129" t="s">
        <v>179</v>
      </c>
      <c r="CF911" s="129">
        <v>2.3E-3</v>
      </c>
      <c r="CG911" s="129" t="s">
        <v>216</v>
      </c>
      <c r="CH911" s="129">
        <v>1E-4</v>
      </c>
      <c r="CI911" s="129" t="s">
        <v>179</v>
      </c>
      <c r="CJ911" s="129">
        <v>7.3000000000000001E-3</v>
      </c>
      <c r="CK911" s="129" t="s">
        <v>1376</v>
      </c>
      <c r="CL911" s="129">
        <v>1.11E-2</v>
      </c>
      <c r="CM911" s="129" t="s">
        <v>179</v>
      </c>
      <c r="CN911" s="129">
        <v>3.3999999999999998E-3</v>
      </c>
      <c r="CO911" s="129" t="s">
        <v>179</v>
      </c>
      <c r="CP911" s="129">
        <v>8.9999999999999998E-4</v>
      </c>
      <c r="CQ911" s="129" t="s">
        <v>179</v>
      </c>
      <c r="CR911" s="129">
        <v>3.0999999999999999E-3</v>
      </c>
      <c r="CS911" s="129" t="s">
        <v>179</v>
      </c>
      <c r="CT911" s="129">
        <v>1.6999999999999999E-3</v>
      </c>
      <c r="CU911" s="129" t="s">
        <v>18</v>
      </c>
      <c r="CV911" s="129"/>
      <c r="CW911" s="129" t="s">
        <v>18</v>
      </c>
      <c r="CX911" s="129"/>
      <c r="CY911" s="129" t="s">
        <v>179</v>
      </c>
      <c r="CZ911" s="129">
        <v>5.9999999999999995E-4</v>
      </c>
      <c r="DA911" s="129" t="s">
        <v>179</v>
      </c>
      <c r="DB911" s="129">
        <v>5.0000000000000001E-4</v>
      </c>
      <c r="DC911" s="129" t="s">
        <v>179</v>
      </c>
      <c r="DD911" s="129">
        <v>5.9999999999999995E-4</v>
      </c>
      <c r="DE911" s="129" t="s">
        <v>179</v>
      </c>
      <c r="DF911" s="129">
        <v>5.9999999999999995E-4</v>
      </c>
      <c r="DG911" s="129" t="s">
        <v>179</v>
      </c>
      <c r="DH911" s="129">
        <v>4.0000000000000002E-4</v>
      </c>
      <c r="DI911" s="129" t="s">
        <v>179</v>
      </c>
      <c r="DJ911" s="129">
        <v>4.0000000000000002E-4</v>
      </c>
      <c r="DK911" s="129" t="s">
        <v>3132</v>
      </c>
      <c r="DL911" s="129" t="s">
        <v>59</v>
      </c>
      <c r="DM911" s="129"/>
      <c r="DN911" s="129"/>
      <c r="DO911" s="130" t="s">
        <v>18</v>
      </c>
      <c r="DS911" s="129">
        <v>59</v>
      </c>
      <c r="DT911" s="129" t="s">
        <v>5992</v>
      </c>
      <c r="DW911" t="s">
        <v>5693</v>
      </c>
    </row>
    <row r="912" spans="1:127">
      <c r="A912" s="127">
        <v>746</v>
      </c>
      <c r="B912" s="131">
        <v>44765.847916666666</v>
      </c>
      <c r="C912" s="129" t="s">
        <v>52</v>
      </c>
      <c r="D912" s="129">
        <v>0</v>
      </c>
      <c r="E912" s="129">
        <v>0</v>
      </c>
      <c r="F912" s="129">
        <v>0</v>
      </c>
      <c r="G912" s="129" t="s">
        <v>54</v>
      </c>
      <c r="H912" s="129" t="s">
        <v>55</v>
      </c>
      <c r="I912" s="129" t="s">
        <v>55</v>
      </c>
      <c r="J912" s="129" t="s">
        <v>55</v>
      </c>
      <c r="K912" s="129" t="s">
        <v>18</v>
      </c>
      <c r="L912" s="129">
        <v>90</v>
      </c>
      <c r="M912" s="129" t="s">
        <v>173</v>
      </c>
      <c r="N912" s="129">
        <v>0</v>
      </c>
      <c r="O912" s="129" t="s">
        <v>173</v>
      </c>
      <c r="P912" s="129">
        <v>0</v>
      </c>
      <c r="Q912" s="129" t="s">
        <v>173</v>
      </c>
      <c r="R912" s="129">
        <v>0</v>
      </c>
      <c r="S912" s="129">
        <v>2</v>
      </c>
      <c r="T912" s="129" t="s">
        <v>174</v>
      </c>
      <c r="U912" s="129">
        <v>4.6501999999999999</v>
      </c>
      <c r="V912" s="129">
        <v>0.69369999999999998</v>
      </c>
      <c r="W912" s="129" t="s">
        <v>3142</v>
      </c>
      <c r="X912" s="129">
        <v>0.33260000000000001</v>
      </c>
      <c r="Y912" s="129">
        <v>41.233699999999999</v>
      </c>
      <c r="Z912" s="129">
        <v>0.36919999999999997</v>
      </c>
      <c r="AA912" s="129" t="s">
        <v>359</v>
      </c>
      <c r="AB912" s="129">
        <v>1.54E-2</v>
      </c>
      <c r="AC912" s="129" t="s">
        <v>3143</v>
      </c>
      <c r="AD912" s="129">
        <v>1.5299999999999999E-2</v>
      </c>
      <c r="AE912" s="129" t="s">
        <v>179</v>
      </c>
      <c r="AF912" s="129">
        <v>1.6899999999999998E-2</v>
      </c>
      <c r="AG912" s="129">
        <v>0.15440000000000001</v>
      </c>
      <c r="AH912" s="129">
        <v>7.7999999999999996E-3</v>
      </c>
      <c r="AI912" s="129">
        <v>7.5915999999999997</v>
      </c>
      <c r="AJ912" s="129">
        <v>3.2399999999999998E-2</v>
      </c>
      <c r="AK912" s="129">
        <v>0.67010000000000003</v>
      </c>
      <c r="AL912" s="129">
        <v>8.2000000000000007E-3</v>
      </c>
      <c r="AM912" s="129" t="s">
        <v>698</v>
      </c>
      <c r="AN912" s="129">
        <v>8.0999999999999996E-3</v>
      </c>
      <c r="AO912" s="129" t="s">
        <v>842</v>
      </c>
      <c r="AP912" s="129">
        <v>4.1999999999999997E-3</v>
      </c>
      <c r="AQ912" s="129">
        <v>0.1089</v>
      </c>
      <c r="AR912" s="129">
        <v>4.8999999999999998E-3</v>
      </c>
      <c r="AS912" s="129" t="s">
        <v>3144</v>
      </c>
      <c r="AT912" s="129">
        <v>2.6499999999999999E-2</v>
      </c>
      <c r="AU912" s="129" t="s">
        <v>210</v>
      </c>
      <c r="AV912" s="129">
        <v>3.8E-3</v>
      </c>
      <c r="AW912" s="129">
        <v>1.0200000000000001E-2</v>
      </c>
      <c r="AX912" s="129">
        <v>1.1000000000000001E-3</v>
      </c>
      <c r="AY912" s="129" t="s">
        <v>390</v>
      </c>
      <c r="AZ912" s="129">
        <v>8.0000000000000004E-4</v>
      </c>
      <c r="BA912" s="129">
        <v>5.7000000000000002E-3</v>
      </c>
      <c r="BB912" s="129">
        <v>6.9999999999999999E-4</v>
      </c>
      <c r="BC912" s="129" t="s">
        <v>247</v>
      </c>
      <c r="BD912" s="129">
        <v>5.0000000000000001E-4</v>
      </c>
      <c r="BE912" s="129" t="s">
        <v>179</v>
      </c>
      <c r="BF912" s="129">
        <v>2.9999999999999997E-4</v>
      </c>
      <c r="BG912" s="129" t="s">
        <v>179</v>
      </c>
      <c r="BH912" s="129">
        <v>1E-4</v>
      </c>
      <c r="BI912" s="129" t="s">
        <v>318</v>
      </c>
      <c r="BJ912" s="129">
        <v>2.0000000000000001E-4</v>
      </c>
      <c r="BK912" s="129">
        <v>1.0699999999999999E-2</v>
      </c>
      <c r="BL912" s="129">
        <v>5.0000000000000001E-4</v>
      </c>
      <c r="BM912" s="129">
        <v>2.5000000000000001E-3</v>
      </c>
      <c r="BN912" s="129">
        <v>2.9999999999999997E-4</v>
      </c>
      <c r="BO912" s="129" t="s">
        <v>429</v>
      </c>
      <c r="BP912" s="129">
        <v>5.0000000000000001E-4</v>
      </c>
      <c r="BQ912" s="129" t="s">
        <v>179</v>
      </c>
      <c r="BR912" s="129">
        <v>2.9999999999999997E-4</v>
      </c>
      <c r="BS912" s="129" t="s">
        <v>179</v>
      </c>
      <c r="BT912" s="129">
        <v>2.9999999999999997E-4</v>
      </c>
      <c r="BU912" s="129" t="s">
        <v>179</v>
      </c>
      <c r="BV912" s="129">
        <v>6.9999999999999999E-4</v>
      </c>
      <c r="BW912" s="129" t="s">
        <v>18</v>
      </c>
      <c r="BX912" s="129"/>
      <c r="BY912" s="129" t="s">
        <v>179</v>
      </c>
      <c r="BZ912" s="129">
        <v>1.1000000000000001E-3</v>
      </c>
      <c r="CA912" s="129" t="s">
        <v>179</v>
      </c>
      <c r="CB912" s="129">
        <v>8.0000000000000004E-4</v>
      </c>
      <c r="CC912" s="129" t="s">
        <v>179</v>
      </c>
      <c r="CD912" s="129">
        <v>2E-3</v>
      </c>
      <c r="CE912" s="129" t="s">
        <v>451</v>
      </c>
      <c r="CF912" s="129">
        <v>2.3E-3</v>
      </c>
      <c r="CG912" s="129" t="s">
        <v>179</v>
      </c>
      <c r="CH912" s="129">
        <v>1E-4</v>
      </c>
      <c r="CI912" s="129" t="s">
        <v>179</v>
      </c>
      <c r="CJ912" s="129">
        <v>7.0000000000000001E-3</v>
      </c>
      <c r="CK912" s="129" t="s">
        <v>179</v>
      </c>
      <c r="CL912" s="129">
        <v>1.09E-2</v>
      </c>
      <c r="CM912" s="129" t="s">
        <v>179</v>
      </c>
      <c r="CN912" s="129">
        <v>3.0999999999999999E-3</v>
      </c>
      <c r="CO912" s="129" t="s">
        <v>179</v>
      </c>
      <c r="CP912" s="129">
        <v>8.9999999999999998E-4</v>
      </c>
      <c r="CQ912" s="129" t="s">
        <v>179</v>
      </c>
      <c r="CR912" s="129">
        <v>3.2000000000000002E-3</v>
      </c>
      <c r="CS912" s="129" t="s">
        <v>179</v>
      </c>
      <c r="CT912" s="129">
        <v>1.9E-3</v>
      </c>
      <c r="CU912" s="129" t="s">
        <v>179</v>
      </c>
      <c r="CV912" s="129">
        <v>8.0000000000000004E-4</v>
      </c>
      <c r="CW912" s="129" t="s">
        <v>18</v>
      </c>
      <c r="CX912" s="129"/>
      <c r="CY912" s="129" t="s">
        <v>179</v>
      </c>
      <c r="CZ912" s="129">
        <v>5.9999999999999995E-4</v>
      </c>
      <c r="DA912" s="129" t="s">
        <v>179</v>
      </c>
      <c r="DB912" s="129">
        <v>5.9999999999999995E-4</v>
      </c>
      <c r="DC912" s="129" t="s">
        <v>179</v>
      </c>
      <c r="DD912" s="129">
        <v>5.0000000000000001E-4</v>
      </c>
      <c r="DE912" s="129" t="s">
        <v>179</v>
      </c>
      <c r="DF912" s="129">
        <v>5.9999999999999995E-4</v>
      </c>
      <c r="DG912" s="129" t="s">
        <v>179</v>
      </c>
      <c r="DH912" s="129">
        <v>4.0000000000000002E-4</v>
      </c>
      <c r="DI912" s="129" t="s">
        <v>179</v>
      </c>
      <c r="DJ912" s="129">
        <v>2.9999999999999997E-4</v>
      </c>
      <c r="DK912" s="129" t="s">
        <v>3132</v>
      </c>
      <c r="DL912" s="129" t="s">
        <v>59</v>
      </c>
      <c r="DM912" s="129"/>
      <c r="DN912" s="129"/>
      <c r="DO912" s="130" t="s">
        <v>18</v>
      </c>
      <c r="DS912" s="129">
        <v>70</v>
      </c>
      <c r="DT912" s="129" t="s">
        <v>3145</v>
      </c>
      <c r="DW912" t="s">
        <v>5694</v>
      </c>
    </row>
    <row r="913" spans="1:127">
      <c r="A913" s="127">
        <v>797</v>
      </c>
      <c r="B913" s="131">
        <v>44766.800694444442</v>
      </c>
      <c r="C913" s="129" t="s">
        <v>52</v>
      </c>
      <c r="D913" s="129">
        <v>0</v>
      </c>
      <c r="E913" s="129">
        <v>0</v>
      </c>
      <c r="F913" s="129">
        <v>0</v>
      </c>
      <c r="G913" s="129" t="s">
        <v>54</v>
      </c>
      <c r="H913" s="129" t="s">
        <v>55</v>
      </c>
      <c r="I913" s="129" t="s">
        <v>55</v>
      </c>
      <c r="J913" s="129" t="s">
        <v>55</v>
      </c>
      <c r="K913" s="129" t="s">
        <v>18</v>
      </c>
      <c r="L913" s="129">
        <v>90</v>
      </c>
      <c r="M913" s="129" t="s">
        <v>173</v>
      </c>
      <c r="N913" s="129">
        <v>0</v>
      </c>
      <c r="O913" s="129" t="s">
        <v>173</v>
      </c>
      <c r="P913" s="129">
        <v>0</v>
      </c>
      <c r="Q913" s="129" t="s">
        <v>173</v>
      </c>
      <c r="R913" s="129">
        <v>0</v>
      </c>
      <c r="S913" s="129">
        <v>2</v>
      </c>
      <c r="T913" s="129" t="s">
        <v>174</v>
      </c>
      <c r="U913" s="129">
        <v>4.1639999999999997</v>
      </c>
      <c r="V913" s="129">
        <v>0.67910000000000004</v>
      </c>
      <c r="W913" s="129" t="s">
        <v>3245</v>
      </c>
      <c r="X913" s="129">
        <v>0.33360000000000001</v>
      </c>
      <c r="Y913" s="129">
        <v>40.977499999999999</v>
      </c>
      <c r="Z913" s="129">
        <v>0.36659999999999998</v>
      </c>
      <c r="AA913" s="129" t="s">
        <v>1607</v>
      </c>
      <c r="AB913" s="129">
        <v>1.6299999999999999E-2</v>
      </c>
      <c r="AC913" s="129" t="s">
        <v>179</v>
      </c>
      <c r="AD913" s="129">
        <v>9.1999999999999998E-3</v>
      </c>
      <c r="AE913" s="129" t="s">
        <v>179</v>
      </c>
      <c r="AF913" s="129">
        <v>1.7000000000000001E-2</v>
      </c>
      <c r="AG913" s="129">
        <v>0.16109999999999999</v>
      </c>
      <c r="AH913" s="129">
        <v>7.7000000000000002E-3</v>
      </c>
      <c r="AI913" s="129">
        <v>8.3085000000000004</v>
      </c>
      <c r="AJ913" s="129">
        <v>3.39E-2</v>
      </c>
      <c r="AK913" s="129">
        <v>0.78759999999999997</v>
      </c>
      <c r="AL913" s="129">
        <v>8.8000000000000005E-3</v>
      </c>
      <c r="AM913" s="129" t="s">
        <v>1022</v>
      </c>
      <c r="AN913" s="129">
        <v>8.6E-3</v>
      </c>
      <c r="AO913" s="129" t="s">
        <v>1282</v>
      </c>
      <c r="AP913" s="129">
        <v>4.4000000000000003E-3</v>
      </c>
      <c r="AQ913" s="129">
        <v>0.10979999999999999</v>
      </c>
      <c r="AR913" s="129">
        <v>5.0000000000000001E-3</v>
      </c>
      <c r="AS913" s="129" t="s">
        <v>3246</v>
      </c>
      <c r="AT913" s="129">
        <v>2.52E-2</v>
      </c>
      <c r="AU913" s="129" t="s">
        <v>210</v>
      </c>
      <c r="AV913" s="129">
        <v>3.5000000000000001E-3</v>
      </c>
      <c r="AW913" s="129">
        <v>1.1900000000000001E-2</v>
      </c>
      <c r="AX913" s="129">
        <v>1.1000000000000001E-3</v>
      </c>
      <c r="AY913" s="129" t="s">
        <v>405</v>
      </c>
      <c r="AZ913" s="129">
        <v>8.0000000000000004E-4</v>
      </c>
      <c r="BA913" s="129">
        <v>6.7999999999999996E-3</v>
      </c>
      <c r="BB913" s="129">
        <v>6.9999999999999999E-4</v>
      </c>
      <c r="BC913" s="129" t="s">
        <v>304</v>
      </c>
      <c r="BD913" s="129">
        <v>5.0000000000000001E-4</v>
      </c>
      <c r="BE913" s="129" t="s">
        <v>179</v>
      </c>
      <c r="BF913" s="129">
        <v>2.9999999999999997E-4</v>
      </c>
      <c r="BG913" s="129" t="s">
        <v>179</v>
      </c>
      <c r="BH913" s="129">
        <v>1E-4</v>
      </c>
      <c r="BI913" s="129" t="s">
        <v>286</v>
      </c>
      <c r="BJ913" s="129">
        <v>2.0000000000000001E-4</v>
      </c>
      <c r="BK913" s="129">
        <v>1.2200000000000001E-2</v>
      </c>
      <c r="BL913" s="129">
        <v>5.0000000000000001E-4</v>
      </c>
      <c r="BM913" s="129">
        <v>3.0000000000000001E-3</v>
      </c>
      <c r="BN913" s="129">
        <v>2.9999999999999997E-4</v>
      </c>
      <c r="BO913" s="129" t="s">
        <v>331</v>
      </c>
      <c r="BP913" s="129">
        <v>5.9999999999999995E-4</v>
      </c>
      <c r="BQ913" s="129" t="s">
        <v>179</v>
      </c>
      <c r="BR913" s="129">
        <v>2.9999999999999997E-4</v>
      </c>
      <c r="BS913" s="129" t="s">
        <v>179</v>
      </c>
      <c r="BT913" s="129">
        <v>2.9999999999999997E-4</v>
      </c>
      <c r="BU913" s="129" t="s">
        <v>179</v>
      </c>
      <c r="BV913" s="129">
        <v>6.9999999999999999E-4</v>
      </c>
      <c r="BW913" s="129" t="s">
        <v>179</v>
      </c>
      <c r="BX913" s="129">
        <v>8.9999999999999998E-4</v>
      </c>
      <c r="BY913" s="129" t="s">
        <v>18</v>
      </c>
      <c r="BZ913" s="129"/>
      <c r="CA913" s="129" t="s">
        <v>179</v>
      </c>
      <c r="CB913" s="129">
        <v>8.0000000000000004E-4</v>
      </c>
      <c r="CC913" s="129" t="s">
        <v>179</v>
      </c>
      <c r="CD913" s="129">
        <v>2.0999999999999999E-3</v>
      </c>
      <c r="CE913" s="129" t="s">
        <v>179</v>
      </c>
      <c r="CF913" s="129">
        <v>2.3E-3</v>
      </c>
      <c r="CG913" s="129" t="s">
        <v>179</v>
      </c>
      <c r="CH913" s="129">
        <v>1E-4</v>
      </c>
      <c r="CI913" s="129" t="s">
        <v>179</v>
      </c>
      <c r="CJ913" s="129">
        <v>7.0000000000000001E-3</v>
      </c>
      <c r="CK913" s="129" t="s">
        <v>179</v>
      </c>
      <c r="CL913" s="129">
        <v>1.11E-2</v>
      </c>
      <c r="CM913" s="129" t="s">
        <v>179</v>
      </c>
      <c r="CN913" s="129">
        <v>3.2000000000000002E-3</v>
      </c>
      <c r="CO913" s="129" t="s">
        <v>179</v>
      </c>
      <c r="CP913" s="129">
        <v>8.9999999999999998E-4</v>
      </c>
      <c r="CQ913" s="129" t="s">
        <v>179</v>
      </c>
      <c r="CR913" s="129">
        <v>3.2000000000000002E-3</v>
      </c>
      <c r="CS913" s="129" t="s">
        <v>179</v>
      </c>
      <c r="CT913" s="129">
        <v>1.8E-3</v>
      </c>
      <c r="CU913" s="129" t="s">
        <v>179</v>
      </c>
      <c r="CV913" s="129">
        <v>8.0000000000000004E-4</v>
      </c>
      <c r="CW913" s="129" t="s">
        <v>18</v>
      </c>
      <c r="CX913" s="129"/>
      <c r="CY913" s="129" t="s">
        <v>179</v>
      </c>
      <c r="CZ913" s="129">
        <v>5.9999999999999995E-4</v>
      </c>
      <c r="DA913" s="129" t="s">
        <v>179</v>
      </c>
      <c r="DB913" s="129">
        <v>5.9999999999999995E-4</v>
      </c>
      <c r="DC913" s="129" t="s">
        <v>179</v>
      </c>
      <c r="DD913" s="129">
        <v>5.9999999999999995E-4</v>
      </c>
      <c r="DE913" s="129" t="s">
        <v>179</v>
      </c>
      <c r="DF913" s="129">
        <v>5.9999999999999995E-4</v>
      </c>
      <c r="DG913" s="129" t="s">
        <v>179</v>
      </c>
      <c r="DH913" s="129">
        <v>4.0000000000000002E-4</v>
      </c>
      <c r="DI913" s="129" t="s">
        <v>179</v>
      </c>
      <c r="DJ913" s="129">
        <v>2.9999999999999997E-4</v>
      </c>
      <c r="DK913" s="129" t="s">
        <v>3247</v>
      </c>
      <c r="DL913" s="129" t="s">
        <v>59</v>
      </c>
      <c r="DM913" s="129"/>
      <c r="DN913" s="129"/>
      <c r="DO913" s="130" t="s">
        <v>18</v>
      </c>
      <c r="DS913" s="129">
        <v>2</v>
      </c>
      <c r="DT913" s="129" t="s">
        <v>5984</v>
      </c>
      <c r="DW913" t="s">
        <v>5695</v>
      </c>
    </row>
    <row r="914" spans="1:127">
      <c r="A914" s="127">
        <v>798</v>
      </c>
      <c r="B914" s="131">
        <v>44766.802083333336</v>
      </c>
      <c r="C914" s="129" t="s">
        <v>52</v>
      </c>
      <c r="D914" s="129">
        <v>0</v>
      </c>
      <c r="E914" s="129">
        <v>0</v>
      </c>
      <c r="F914" s="129">
        <v>0</v>
      </c>
      <c r="G914" s="129" t="s">
        <v>54</v>
      </c>
      <c r="H914" s="129" t="s">
        <v>55</v>
      </c>
      <c r="I914" s="129" t="s">
        <v>55</v>
      </c>
      <c r="J914" s="129" t="s">
        <v>55</v>
      </c>
      <c r="K914" s="129" t="s">
        <v>18</v>
      </c>
      <c r="L914" s="129">
        <v>90</v>
      </c>
      <c r="M914" s="129" t="s">
        <v>173</v>
      </c>
      <c r="N914" s="129">
        <v>0</v>
      </c>
      <c r="O914" s="129" t="s">
        <v>173</v>
      </c>
      <c r="P914" s="129">
        <v>0</v>
      </c>
      <c r="Q914" s="129" t="s">
        <v>173</v>
      </c>
      <c r="R914" s="129">
        <v>0</v>
      </c>
      <c r="S914" s="129">
        <v>2</v>
      </c>
      <c r="T914" s="129" t="s">
        <v>174</v>
      </c>
      <c r="U914" s="129">
        <v>4.0959000000000003</v>
      </c>
      <c r="V914" s="129">
        <v>0.67020000000000002</v>
      </c>
      <c r="W914" s="129" t="s">
        <v>3248</v>
      </c>
      <c r="X914" s="129">
        <v>0.3347</v>
      </c>
      <c r="Y914" s="129">
        <v>40.750900000000001</v>
      </c>
      <c r="Z914" s="129">
        <v>0.36499999999999999</v>
      </c>
      <c r="AA914" s="129" t="s">
        <v>2439</v>
      </c>
      <c r="AB914" s="129">
        <v>1.5699999999999999E-2</v>
      </c>
      <c r="AC914" s="129" t="s">
        <v>179</v>
      </c>
      <c r="AD914" s="129">
        <v>8.9999999999999993E-3</v>
      </c>
      <c r="AE914" s="129" t="s">
        <v>179</v>
      </c>
      <c r="AF914" s="129">
        <v>1.72E-2</v>
      </c>
      <c r="AG914" s="129">
        <v>0.15709999999999999</v>
      </c>
      <c r="AH914" s="129">
        <v>7.7000000000000002E-3</v>
      </c>
      <c r="AI914" s="129">
        <v>8.0792999999999999</v>
      </c>
      <c r="AJ914" s="129">
        <v>3.3300000000000003E-2</v>
      </c>
      <c r="AK914" s="129">
        <v>0.74850000000000005</v>
      </c>
      <c r="AL914" s="129">
        <v>8.6E-3</v>
      </c>
      <c r="AM914" s="129" t="s">
        <v>933</v>
      </c>
      <c r="AN914" s="129">
        <v>8.6999999999999994E-3</v>
      </c>
      <c r="AO914" s="129" t="s">
        <v>1354</v>
      </c>
      <c r="AP914" s="129">
        <v>4.1999999999999997E-3</v>
      </c>
      <c r="AQ914" s="129">
        <v>0.1022</v>
      </c>
      <c r="AR914" s="129">
        <v>4.7999999999999996E-3</v>
      </c>
      <c r="AS914" s="129" t="s">
        <v>3249</v>
      </c>
      <c r="AT914" s="129">
        <v>2.4500000000000001E-2</v>
      </c>
      <c r="AU914" s="129" t="s">
        <v>190</v>
      </c>
      <c r="AV914" s="129">
        <v>3.5000000000000001E-3</v>
      </c>
      <c r="AW914" s="129">
        <v>1.38E-2</v>
      </c>
      <c r="AX914" s="129">
        <v>1.1999999999999999E-3</v>
      </c>
      <c r="AY914" s="129" t="s">
        <v>265</v>
      </c>
      <c r="AZ914" s="129">
        <v>8.0000000000000004E-4</v>
      </c>
      <c r="BA914" s="129">
        <v>6.3E-3</v>
      </c>
      <c r="BB914" s="129">
        <v>6.9999999999999999E-4</v>
      </c>
      <c r="BC914" s="129" t="s">
        <v>285</v>
      </c>
      <c r="BD914" s="129">
        <v>4.0000000000000002E-4</v>
      </c>
      <c r="BE914" s="129" t="s">
        <v>179</v>
      </c>
      <c r="BF914" s="129">
        <v>2.9999999999999997E-4</v>
      </c>
      <c r="BG914" s="129" t="s">
        <v>179</v>
      </c>
      <c r="BH914" s="129">
        <v>1E-4</v>
      </c>
      <c r="BI914" s="129" t="s">
        <v>318</v>
      </c>
      <c r="BJ914" s="129">
        <v>2.0000000000000001E-4</v>
      </c>
      <c r="BK914" s="129">
        <v>1.2999999999999999E-2</v>
      </c>
      <c r="BL914" s="129">
        <v>5.0000000000000001E-4</v>
      </c>
      <c r="BM914" s="129">
        <v>2.8E-3</v>
      </c>
      <c r="BN914" s="129">
        <v>2.9999999999999997E-4</v>
      </c>
      <c r="BO914" s="129" t="s">
        <v>410</v>
      </c>
      <c r="BP914" s="129">
        <v>5.9999999999999995E-4</v>
      </c>
      <c r="BQ914" s="129" t="s">
        <v>179</v>
      </c>
      <c r="BR914" s="129">
        <v>2.9999999999999997E-4</v>
      </c>
      <c r="BS914" s="129" t="s">
        <v>179</v>
      </c>
      <c r="BT914" s="129">
        <v>2.9999999999999997E-4</v>
      </c>
      <c r="BU914" s="129" t="s">
        <v>179</v>
      </c>
      <c r="BV914" s="129">
        <v>6.9999999999999999E-4</v>
      </c>
      <c r="BW914" s="129" t="s">
        <v>179</v>
      </c>
      <c r="BX914" s="129">
        <v>8.9999999999999998E-4</v>
      </c>
      <c r="BY914" s="129" t="s">
        <v>179</v>
      </c>
      <c r="BZ914" s="129">
        <v>1.1000000000000001E-3</v>
      </c>
      <c r="CA914" s="129" t="s">
        <v>179</v>
      </c>
      <c r="CB914" s="129">
        <v>8.0000000000000004E-4</v>
      </c>
      <c r="CC914" s="129" t="s">
        <v>179</v>
      </c>
      <c r="CD914" s="129">
        <v>2E-3</v>
      </c>
      <c r="CE914" s="129" t="s">
        <v>179</v>
      </c>
      <c r="CF914" s="129">
        <v>2.3E-3</v>
      </c>
      <c r="CG914" s="129" t="s">
        <v>216</v>
      </c>
      <c r="CH914" s="129">
        <v>1E-4</v>
      </c>
      <c r="CI914" s="129" t="s">
        <v>179</v>
      </c>
      <c r="CJ914" s="129">
        <v>6.8999999999999999E-3</v>
      </c>
      <c r="CK914" s="129" t="s">
        <v>179</v>
      </c>
      <c r="CL914" s="129">
        <v>1.0699999999999999E-2</v>
      </c>
      <c r="CM914" s="129" t="s">
        <v>179</v>
      </c>
      <c r="CN914" s="129">
        <v>3.3E-3</v>
      </c>
      <c r="CO914" s="129" t="s">
        <v>179</v>
      </c>
      <c r="CP914" s="129">
        <v>8.9999999999999998E-4</v>
      </c>
      <c r="CQ914" s="129" t="s">
        <v>179</v>
      </c>
      <c r="CR914" s="129">
        <v>3.0000000000000001E-3</v>
      </c>
      <c r="CS914" s="129" t="s">
        <v>179</v>
      </c>
      <c r="CT914" s="129">
        <v>1.8E-3</v>
      </c>
      <c r="CU914" s="129" t="s">
        <v>179</v>
      </c>
      <c r="CV914" s="129">
        <v>8.9999999999999998E-4</v>
      </c>
      <c r="CW914" s="129" t="s">
        <v>18</v>
      </c>
      <c r="CX914" s="129"/>
      <c r="CY914" s="129" t="s">
        <v>179</v>
      </c>
      <c r="CZ914" s="129">
        <v>5.0000000000000001E-4</v>
      </c>
      <c r="DA914" s="129" t="s">
        <v>179</v>
      </c>
      <c r="DB914" s="129">
        <v>5.9999999999999995E-4</v>
      </c>
      <c r="DC914" s="129" t="s">
        <v>179</v>
      </c>
      <c r="DD914" s="129">
        <v>5.0000000000000001E-4</v>
      </c>
      <c r="DE914" s="129" t="s">
        <v>179</v>
      </c>
      <c r="DF914" s="129">
        <v>5.9999999999999995E-4</v>
      </c>
      <c r="DG914" s="129" t="s">
        <v>516</v>
      </c>
      <c r="DH914" s="129">
        <v>4.0000000000000002E-4</v>
      </c>
      <c r="DI914" s="129" t="s">
        <v>179</v>
      </c>
      <c r="DJ914" s="129">
        <v>2.9999999999999997E-4</v>
      </c>
      <c r="DK914" s="129" t="s">
        <v>3247</v>
      </c>
      <c r="DL914" s="129" t="s">
        <v>59</v>
      </c>
      <c r="DM914" s="129"/>
      <c r="DN914" s="129"/>
      <c r="DO914" s="130" t="s">
        <v>18</v>
      </c>
      <c r="DS914" s="129">
        <v>9</v>
      </c>
      <c r="DT914" s="129" t="s">
        <v>5981</v>
      </c>
      <c r="DW914" t="s">
        <v>5696</v>
      </c>
    </row>
    <row r="915" spans="1:127">
      <c r="A915" s="127">
        <v>799</v>
      </c>
      <c r="B915" s="131">
        <v>44766.803472222222</v>
      </c>
      <c r="C915" s="129" t="s">
        <v>52</v>
      </c>
      <c r="D915" s="129">
        <v>0</v>
      </c>
      <c r="E915" s="129">
        <v>0</v>
      </c>
      <c r="F915" s="129">
        <v>0</v>
      </c>
      <c r="G915" s="129" t="s">
        <v>54</v>
      </c>
      <c r="H915" s="129" t="s">
        <v>55</v>
      </c>
      <c r="I915" s="129" t="s">
        <v>55</v>
      </c>
      <c r="J915" s="129" t="s">
        <v>55</v>
      </c>
      <c r="K915" s="129" t="s">
        <v>18</v>
      </c>
      <c r="L915" s="129">
        <v>90</v>
      </c>
      <c r="M915" s="129" t="s">
        <v>173</v>
      </c>
      <c r="N915" s="129">
        <v>0</v>
      </c>
      <c r="O915" s="129" t="s">
        <v>173</v>
      </c>
      <c r="P915" s="129">
        <v>0</v>
      </c>
      <c r="Q915" s="129" t="s">
        <v>173</v>
      </c>
      <c r="R915" s="129">
        <v>0</v>
      </c>
      <c r="S915" s="129">
        <v>2</v>
      </c>
      <c r="T915" s="129" t="s">
        <v>174</v>
      </c>
      <c r="U915" s="129">
        <v>4.6554000000000002</v>
      </c>
      <c r="V915" s="129">
        <v>0.69520000000000004</v>
      </c>
      <c r="W915" s="129" t="s">
        <v>3250</v>
      </c>
      <c r="X915" s="129">
        <v>0.32319999999999999</v>
      </c>
      <c r="Y915" s="129">
        <v>38.981099999999998</v>
      </c>
      <c r="Z915" s="129">
        <v>0.35770000000000002</v>
      </c>
      <c r="AA915" s="129" t="s">
        <v>322</v>
      </c>
      <c r="AB915" s="129">
        <v>1.55E-2</v>
      </c>
      <c r="AC915" s="129" t="s">
        <v>179</v>
      </c>
      <c r="AD915" s="129">
        <v>9.1000000000000004E-3</v>
      </c>
      <c r="AE915" s="129" t="s">
        <v>179</v>
      </c>
      <c r="AF915" s="129">
        <v>1.6899999999999998E-2</v>
      </c>
      <c r="AG915" s="129">
        <v>0.187</v>
      </c>
      <c r="AH915" s="129">
        <v>8.0999999999999996E-3</v>
      </c>
      <c r="AI915" s="129">
        <v>7.8486000000000002</v>
      </c>
      <c r="AJ915" s="129">
        <v>3.3000000000000002E-2</v>
      </c>
      <c r="AK915" s="129">
        <v>0.63549999999999995</v>
      </c>
      <c r="AL915" s="129">
        <v>8.0000000000000002E-3</v>
      </c>
      <c r="AM915" s="129" t="s">
        <v>435</v>
      </c>
      <c r="AN915" s="129">
        <v>8.0999999999999996E-3</v>
      </c>
      <c r="AO915" s="129" t="s">
        <v>501</v>
      </c>
      <c r="AP915" s="129">
        <v>4.4000000000000003E-3</v>
      </c>
      <c r="AQ915" s="129">
        <v>0.15659999999999999</v>
      </c>
      <c r="AR915" s="129">
        <v>5.7999999999999996E-3</v>
      </c>
      <c r="AS915" s="129" t="s">
        <v>3251</v>
      </c>
      <c r="AT915" s="129">
        <v>2.7099999999999999E-2</v>
      </c>
      <c r="AU915" s="129" t="s">
        <v>179</v>
      </c>
      <c r="AV915" s="129">
        <v>3.8E-3</v>
      </c>
      <c r="AW915" s="129">
        <v>8.6999999999999994E-3</v>
      </c>
      <c r="AX915" s="129">
        <v>1E-3</v>
      </c>
      <c r="AY915" s="129" t="s">
        <v>422</v>
      </c>
      <c r="AZ915" s="129">
        <v>8.0000000000000004E-4</v>
      </c>
      <c r="BA915" s="129">
        <v>5.8999999999999999E-3</v>
      </c>
      <c r="BB915" s="129">
        <v>6.9999999999999999E-4</v>
      </c>
      <c r="BC915" s="129" t="s">
        <v>304</v>
      </c>
      <c r="BD915" s="129">
        <v>5.0000000000000001E-4</v>
      </c>
      <c r="BE915" s="129" t="s">
        <v>179</v>
      </c>
      <c r="BF915" s="129">
        <v>2.9999999999999997E-4</v>
      </c>
      <c r="BG915" s="129" t="s">
        <v>179</v>
      </c>
      <c r="BH915" s="129">
        <v>1E-4</v>
      </c>
      <c r="BI915" s="129" t="s">
        <v>516</v>
      </c>
      <c r="BJ915" s="129">
        <v>2.0000000000000001E-4</v>
      </c>
      <c r="BK915" s="129">
        <v>1.0699999999999999E-2</v>
      </c>
      <c r="BL915" s="129">
        <v>5.0000000000000001E-4</v>
      </c>
      <c r="BM915" s="129">
        <v>2.5000000000000001E-3</v>
      </c>
      <c r="BN915" s="129">
        <v>2.9999999999999997E-4</v>
      </c>
      <c r="BO915" s="129" t="s">
        <v>650</v>
      </c>
      <c r="BP915" s="129">
        <v>5.0000000000000001E-4</v>
      </c>
      <c r="BQ915" s="129" t="s">
        <v>179</v>
      </c>
      <c r="BR915" s="129">
        <v>2.9999999999999997E-4</v>
      </c>
      <c r="BS915" s="129" t="s">
        <v>179</v>
      </c>
      <c r="BT915" s="129">
        <v>4.0000000000000002E-4</v>
      </c>
      <c r="BU915" s="129" t="s">
        <v>179</v>
      </c>
      <c r="BV915" s="129">
        <v>6.9999999999999999E-4</v>
      </c>
      <c r="BW915" s="129" t="s">
        <v>179</v>
      </c>
      <c r="BX915" s="129">
        <v>8.0000000000000004E-4</v>
      </c>
      <c r="BY915" s="129" t="s">
        <v>179</v>
      </c>
      <c r="BZ915" s="129">
        <v>1.1000000000000001E-3</v>
      </c>
      <c r="CA915" s="129" t="s">
        <v>179</v>
      </c>
      <c r="CB915" s="129">
        <v>8.0000000000000004E-4</v>
      </c>
      <c r="CC915" s="129" t="s">
        <v>179</v>
      </c>
      <c r="CD915" s="129">
        <v>2.0999999999999999E-3</v>
      </c>
      <c r="CE915" s="129" t="s">
        <v>179</v>
      </c>
      <c r="CF915" s="129">
        <v>2.3E-3</v>
      </c>
      <c r="CG915" s="129" t="s">
        <v>216</v>
      </c>
      <c r="CH915" s="129">
        <v>1E-4</v>
      </c>
      <c r="CI915" s="129" t="s">
        <v>179</v>
      </c>
      <c r="CJ915" s="129">
        <v>7.1999999999999998E-3</v>
      </c>
      <c r="CK915" s="129" t="s">
        <v>179</v>
      </c>
      <c r="CL915" s="129">
        <v>1.1299999999999999E-2</v>
      </c>
      <c r="CM915" s="129" t="s">
        <v>179</v>
      </c>
      <c r="CN915" s="129">
        <v>4.1000000000000003E-3</v>
      </c>
      <c r="CO915" s="129" t="s">
        <v>179</v>
      </c>
      <c r="CP915" s="129">
        <v>8.0000000000000004E-4</v>
      </c>
      <c r="CQ915" s="129" t="s">
        <v>179</v>
      </c>
      <c r="CR915" s="129">
        <v>3.3999999999999998E-3</v>
      </c>
      <c r="CS915" s="129" t="s">
        <v>179</v>
      </c>
      <c r="CT915" s="129">
        <v>1.9E-3</v>
      </c>
      <c r="CU915" s="129" t="s">
        <v>18</v>
      </c>
      <c r="CV915" s="129"/>
      <c r="CW915" s="129" t="s">
        <v>18</v>
      </c>
      <c r="CX915" s="129"/>
      <c r="CY915" s="129" t="s">
        <v>179</v>
      </c>
      <c r="CZ915" s="129">
        <v>5.9999999999999995E-4</v>
      </c>
      <c r="DA915" s="129" t="s">
        <v>179</v>
      </c>
      <c r="DB915" s="129">
        <v>5.0000000000000001E-4</v>
      </c>
      <c r="DC915" s="129" t="s">
        <v>179</v>
      </c>
      <c r="DD915" s="129">
        <v>5.9999999999999995E-4</v>
      </c>
      <c r="DE915" s="129" t="s">
        <v>179</v>
      </c>
      <c r="DF915" s="129">
        <v>5.9999999999999995E-4</v>
      </c>
      <c r="DG915" s="129" t="s">
        <v>179</v>
      </c>
      <c r="DH915" s="129">
        <v>4.0000000000000002E-4</v>
      </c>
      <c r="DI915" s="129" t="s">
        <v>179</v>
      </c>
      <c r="DJ915" s="129">
        <v>4.0000000000000002E-4</v>
      </c>
      <c r="DK915" s="129" t="s">
        <v>3247</v>
      </c>
      <c r="DL915" s="129" t="s">
        <v>59</v>
      </c>
      <c r="DM915" s="129"/>
      <c r="DN915" s="129"/>
      <c r="DO915" s="130" t="s">
        <v>18</v>
      </c>
      <c r="DS915" s="129">
        <v>21</v>
      </c>
      <c r="DT915" s="129" t="s">
        <v>5985</v>
      </c>
      <c r="DW915" t="s">
        <v>5697</v>
      </c>
    </row>
    <row r="916" spans="1:127">
      <c r="A916" s="127">
        <v>800</v>
      </c>
      <c r="B916" s="131">
        <v>44766.805555555555</v>
      </c>
      <c r="C916" s="129" t="s">
        <v>52</v>
      </c>
      <c r="D916" s="129">
        <v>0</v>
      </c>
      <c r="E916" s="129">
        <v>0</v>
      </c>
      <c r="F916" s="129">
        <v>0</v>
      </c>
      <c r="G916" s="129" t="s">
        <v>54</v>
      </c>
      <c r="H916" s="129" t="s">
        <v>55</v>
      </c>
      <c r="I916" s="129" t="s">
        <v>55</v>
      </c>
      <c r="J916" s="129" t="s">
        <v>55</v>
      </c>
      <c r="K916" s="129" t="s">
        <v>18</v>
      </c>
      <c r="L916" s="129">
        <v>90</v>
      </c>
      <c r="M916" s="129" t="s">
        <v>173</v>
      </c>
      <c r="N916" s="129">
        <v>0</v>
      </c>
      <c r="O916" s="129" t="s">
        <v>173</v>
      </c>
      <c r="P916" s="129">
        <v>0</v>
      </c>
      <c r="Q916" s="129" t="s">
        <v>173</v>
      </c>
      <c r="R916" s="129">
        <v>0</v>
      </c>
      <c r="S916" s="129">
        <v>2</v>
      </c>
      <c r="T916" s="129" t="s">
        <v>174</v>
      </c>
      <c r="U916" s="129">
        <v>4.2961</v>
      </c>
      <c r="V916" s="129">
        <v>0.68500000000000005</v>
      </c>
      <c r="W916" s="129" t="s">
        <v>3252</v>
      </c>
      <c r="X916" s="129">
        <v>0.33040000000000003</v>
      </c>
      <c r="Y916" s="129">
        <v>40.575600000000001</v>
      </c>
      <c r="Z916" s="129">
        <v>0.36659999999999998</v>
      </c>
      <c r="AA916" s="129" t="s">
        <v>1745</v>
      </c>
      <c r="AB916" s="129">
        <v>1.5599999999999999E-2</v>
      </c>
      <c r="AC916" s="129" t="s">
        <v>432</v>
      </c>
      <c r="AD916" s="129">
        <v>9.7999999999999997E-3</v>
      </c>
      <c r="AE916" s="129" t="s">
        <v>179</v>
      </c>
      <c r="AF916" s="129">
        <v>1.7899999999999999E-2</v>
      </c>
      <c r="AG916" s="129">
        <v>0.18970000000000001</v>
      </c>
      <c r="AH916" s="129">
        <v>8.2000000000000007E-3</v>
      </c>
      <c r="AI916" s="129">
        <v>7.8845999999999998</v>
      </c>
      <c r="AJ916" s="129">
        <v>3.32E-2</v>
      </c>
      <c r="AK916" s="129">
        <v>0.71540000000000004</v>
      </c>
      <c r="AL916" s="129">
        <v>8.3999999999999995E-3</v>
      </c>
      <c r="AM916" s="129" t="s">
        <v>1022</v>
      </c>
      <c r="AN916" s="129">
        <v>8.0999999999999996E-3</v>
      </c>
      <c r="AO916" s="129" t="s">
        <v>3253</v>
      </c>
      <c r="AP916" s="129">
        <v>4.7000000000000002E-3</v>
      </c>
      <c r="AQ916" s="129">
        <v>0.17630000000000001</v>
      </c>
      <c r="AR916" s="129">
        <v>6.1000000000000004E-3</v>
      </c>
      <c r="AS916" s="129" t="s">
        <v>3254</v>
      </c>
      <c r="AT916" s="129">
        <v>2.7400000000000001E-2</v>
      </c>
      <c r="AU916" s="129" t="s">
        <v>284</v>
      </c>
      <c r="AV916" s="129">
        <v>3.8999999999999998E-3</v>
      </c>
      <c r="AW916" s="129">
        <v>9.7000000000000003E-3</v>
      </c>
      <c r="AX916" s="129">
        <v>1.1000000000000001E-3</v>
      </c>
      <c r="AY916" s="129" t="s">
        <v>390</v>
      </c>
      <c r="AZ916" s="129">
        <v>8.0000000000000004E-4</v>
      </c>
      <c r="BA916" s="129">
        <v>6.1999999999999998E-3</v>
      </c>
      <c r="BB916" s="129">
        <v>6.9999999999999999E-4</v>
      </c>
      <c r="BC916" s="129" t="s">
        <v>267</v>
      </c>
      <c r="BD916" s="129">
        <v>5.0000000000000001E-4</v>
      </c>
      <c r="BE916" s="129" t="s">
        <v>286</v>
      </c>
      <c r="BF916" s="129">
        <v>2.9999999999999997E-4</v>
      </c>
      <c r="BG916" s="129" t="s">
        <v>179</v>
      </c>
      <c r="BH916" s="129">
        <v>1E-4</v>
      </c>
      <c r="BI916" s="129" t="s">
        <v>246</v>
      </c>
      <c r="BJ916" s="129">
        <v>2.0000000000000001E-4</v>
      </c>
      <c r="BK916" s="129">
        <v>1.11E-2</v>
      </c>
      <c r="BL916" s="129">
        <v>5.0000000000000001E-4</v>
      </c>
      <c r="BM916" s="129">
        <v>2.8999999999999998E-3</v>
      </c>
      <c r="BN916" s="129">
        <v>2.9999999999999997E-4</v>
      </c>
      <c r="BO916" s="129" t="s">
        <v>559</v>
      </c>
      <c r="BP916" s="129">
        <v>5.0000000000000001E-4</v>
      </c>
      <c r="BQ916" s="129" t="s">
        <v>179</v>
      </c>
      <c r="BR916" s="129">
        <v>2.9999999999999997E-4</v>
      </c>
      <c r="BS916" s="129" t="s">
        <v>179</v>
      </c>
      <c r="BT916" s="129">
        <v>4.0000000000000002E-4</v>
      </c>
      <c r="BU916" s="129" t="s">
        <v>179</v>
      </c>
      <c r="BV916" s="129">
        <v>6.9999999999999999E-4</v>
      </c>
      <c r="BW916" s="129" t="s">
        <v>179</v>
      </c>
      <c r="BX916" s="129">
        <v>8.0000000000000004E-4</v>
      </c>
      <c r="BY916" s="129" t="s">
        <v>179</v>
      </c>
      <c r="BZ916" s="129">
        <v>1.1000000000000001E-3</v>
      </c>
      <c r="CA916" s="129" t="s">
        <v>179</v>
      </c>
      <c r="CB916" s="129">
        <v>8.0000000000000004E-4</v>
      </c>
      <c r="CC916" s="129" t="s">
        <v>179</v>
      </c>
      <c r="CD916" s="129">
        <v>2E-3</v>
      </c>
      <c r="CE916" s="129" t="s">
        <v>179</v>
      </c>
      <c r="CF916" s="129">
        <v>2.3E-3</v>
      </c>
      <c r="CG916" s="129" t="s">
        <v>179</v>
      </c>
      <c r="CH916" s="129">
        <v>1E-4</v>
      </c>
      <c r="CI916" s="129" t="s">
        <v>179</v>
      </c>
      <c r="CJ916" s="129">
        <v>6.8999999999999999E-3</v>
      </c>
      <c r="CK916" s="129" t="s">
        <v>179</v>
      </c>
      <c r="CL916" s="129">
        <v>1.09E-2</v>
      </c>
      <c r="CM916" s="129" t="s">
        <v>1287</v>
      </c>
      <c r="CN916" s="129">
        <v>3.3E-3</v>
      </c>
      <c r="CO916" s="129" t="s">
        <v>179</v>
      </c>
      <c r="CP916" s="129">
        <v>8.9999999999999998E-4</v>
      </c>
      <c r="CQ916" s="129" t="s">
        <v>179</v>
      </c>
      <c r="CR916" s="129">
        <v>3.3999999999999998E-3</v>
      </c>
      <c r="CS916" s="129" t="s">
        <v>179</v>
      </c>
      <c r="CT916" s="129">
        <v>1.9E-3</v>
      </c>
      <c r="CU916" s="129" t="s">
        <v>179</v>
      </c>
      <c r="CV916" s="129">
        <v>8.0000000000000004E-4</v>
      </c>
      <c r="CW916" s="129" t="s">
        <v>18</v>
      </c>
      <c r="CX916" s="129"/>
      <c r="CY916" s="129" t="s">
        <v>179</v>
      </c>
      <c r="CZ916" s="129">
        <v>5.9999999999999995E-4</v>
      </c>
      <c r="DA916" s="129" t="s">
        <v>179</v>
      </c>
      <c r="DB916" s="129">
        <v>5.9999999999999995E-4</v>
      </c>
      <c r="DC916" s="129" t="s">
        <v>179</v>
      </c>
      <c r="DD916" s="129">
        <v>5.9999999999999995E-4</v>
      </c>
      <c r="DE916" s="129" t="s">
        <v>179</v>
      </c>
      <c r="DF916" s="129">
        <v>5.0000000000000001E-4</v>
      </c>
      <c r="DG916" s="129" t="s">
        <v>179</v>
      </c>
      <c r="DH916" s="129">
        <v>4.0000000000000002E-4</v>
      </c>
      <c r="DI916" s="129" t="s">
        <v>179</v>
      </c>
      <c r="DJ916" s="129">
        <v>2.9999999999999997E-4</v>
      </c>
      <c r="DK916" s="129" t="s">
        <v>3247</v>
      </c>
      <c r="DL916" s="129" t="s">
        <v>59</v>
      </c>
      <c r="DM916" s="129"/>
      <c r="DN916" s="129"/>
      <c r="DO916" s="130" t="s">
        <v>18</v>
      </c>
      <c r="DS916" s="129">
        <v>41</v>
      </c>
      <c r="DT916" s="129" t="s">
        <v>898</v>
      </c>
      <c r="DW916" t="s">
        <v>5698</v>
      </c>
    </row>
    <row r="917" spans="1:127">
      <c r="A917" s="127">
        <v>801</v>
      </c>
      <c r="B917" s="131">
        <v>44766.80972222222</v>
      </c>
      <c r="C917" s="129" t="s">
        <v>52</v>
      </c>
      <c r="D917" s="129">
        <v>0</v>
      </c>
      <c r="E917" s="129">
        <v>0</v>
      </c>
      <c r="F917" s="129">
        <v>0</v>
      </c>
      <c r="G917" s="129" t="s">
        <v>54</v>
      </c>
      <c r="H917" s="129" t="s">
        <v>55</v>
      </c>
      <c r="I917" s="129" t="s">
        <v>55</v>
      </c>
      <c r="J917" s="129" t="s">
        <v>55</v>
      </c>
      <c r="K917" s="129" t="s">
        <v>18</v>
      </c>
      <c r="L917" s="129">
        <v>90</v>
      </c>
      <c r="M917" s="129" t="s">
        <v>173</v>
      </c>
      <c r="N917" s="129">
        <v>0</v>
      </c>
      <c r="O917" s="129" t="s">
        <v>173</v>
      </c>
      <c r="P917" s="129">
        <v>0</v>
      </c>
      <c r="Q917" s="129" t="s">
        <v>173</v>
      </c>
      <c r="R917" s="129">
        <v>0</v>
      </c>
      <c r="S917" s="129">
        <v>2</v>
      </c>
      <c r="T917" s="129" t="s">
        <v>174</v>
      </c>
      <c r="U917" s="129">
        <v>4.7672999999999996</v>
      </c>
      <c r="V917" s="129">
        <v>0.68640000000000001</v>
      </c>
      <c r="W917" s="129" t="s">
        <v>3255</v>
      </c>
      <c r="X917" s="129">
        <v>0.33350000000000002</v>
      </c>
      <c r="Y917" s="129">
        <v>42.108400000000003</v>
      </c>
      <c r="Z917" s="129">
        <v>0.37330000000000002</v>
      </c>
      <c r="AA917" s="129" t="s">
        <v>1033</v>
      </c>
      <c r="AB917" s="129">
        <v>1.5299999999999999E-2</v>
      </c>
      <c r="AC917" s="129" t="s">
        <v>179</v>
      </c>
      <c r="AD917" s="129">
        <v>8.8000000000000005E-3</v>
      </c>
      <c r="AE917" s="129" t="s">
        <v>179</v>
      </c>
      <c r="AF917" s="129">
        <v>1.6500000000000001E-2</v>
      </c>
      <c r="AG917" s="129">
        <v>0.1812</v>
      </c>
      <c r="AH917" s="129">
        <v>8.0999999999999996E-3</v>
      </c>
      <c r="AI917" s="129">
        <v>7.7718999999999996</v>
      </c>
      <c r="AJ917" s="129">
        <v>3.2800000000000003E-2</v>
      </c>
      <c r="AK917" s="129">
        <v>0.6754</v>
      </c>
      <c r="AL917" s="129">
        <v>8.2000000000000007E-3</v>
      </c>
      <c r="AM917" s="129" t="s">
        <v>401</v>
      </c>
      <c r="AN917" s="129">
        <v>8.3999999999999995E-3</v>
      </c>
      <c r="AO917" s="129" t="s">
        <v>662</v>
      </c>
      <c r="AP917" s="129">
        <v>4.4999999999999997E-3</v>
      </c>
      <c r="AQ917" s="129">
        <v>0.1028</v>
      </c>
      <c r="AR917" s="129">
        <v>4.7999999999999996E-3</v>
      </c>
      <c r="AS917" s="129" t="s">
        <v>3256</v>
      </c>
      <c r="AT917" s="129">
        <v>2.5999999999999999E-2</v>
      </c>
      <c r="AU917" s="129" t="s">
        <v>210</v>
      </c>
      <c r="AV917" s="129">
        <v>3.7000000000000002E-3</v>
      </c>
      <c r="AW917" s="129">
        <v>1.41E-2</v>
      </c>
      <c r="AX917" s="129">
        <v>1.1999999999999999E-3</v>
      </c>
      <c r="AY917" s="129" t="s">
        <v>230</v>
      </c>
      <c r="AZ917" s="129">
        <v>8.0000000000000004E-4</v>
      </c>
      <c r="BA917" s="129">
        <v>6.1000000000000004E-3</v>
      </c>
      <c r="BB917" s="129">
        <v>6.9999999999999999E-4</v>
      </c>
      <c r="BC917" s="129" t="s">
        <v>406</v>
      </c>
      <c r="BD917" s="129">
        <v>5.0000000000000001E-4</v>
      </c>
      <c r="BE917" s="129" t="s">
        <v>179</v>
      </c>
      <c r="BF917" s="129">
        <v>2.9999999999999997E-4</v>
      </c>
      <c r="BG917" s="129" t="s">
        <v>179</v>
      </c>
      <c r="BH917" s="129">
        <v>1E-4</v>
      </c>
      <c r="BI917" s="129" t="s">
        <v>318</v>
      </c>
      <c r="BJ917" s="129">
        <v>2.0000000000000001E-4</v>
      </c>
      <c r="BK917" s="129">
        <v>1.0699999999999999E-2</v>
      </c>
      <c r="BL917" s="129">
        <v>5.0000000000000001E-4</v>
      </c>
      <c r="BM917" s="129">
        <v>2.5999999999999999E-3</v>
      </c>
      <c r="BN917" s="129">
        <v>2.9999999999999997E-4</v>
      </c>
      <c r="BO917" s="129" t="s">
        <v>559</v>
      </c>
      <c r="BP917" s="129">
        <v>5.0000000000000001E-4</v>
      </c>
      <c r="BQ917" s="129" t="s">
        <v>179</v>
      </c>
      <c r="BR917" s="129">
        <v>2.9999999999999997E-4</v>
      </c>
      <c r="BS917" s="129" t="s">
        <v>179</v>
      </c>
      <c r="BT917" s="129">
        <v>2.9999999999999997E-4</v>
      </c>
      <c r="BU917" s="129" t="s">
        <v>179</v>
      </c>
      <c r="BV917" s="129">
        <v>6.9999999999999999E-4</v>
      </c>
      <c r="BW917" s="129" t="s">
        <v>179</v>
      </c>
      <c r="BX917" s="129">
        <v>8.9999999999999998E-4</v>
      </c>
      <c r="BY917" s="129" t="s">
        <v>18</v>
      </c>
      <c r="BZ917" s="129"/>
      <c r="CA917" s="129" t="s">
        <v>179</v>
      </c>
      <c r="CB917" s="129">
        <v>8.0000000000000004E-4</v>
      </c>
      <c r="CC917" s="129" t="s">
        <v>179</v>
      </c>
      <c r="CD917" s="129">
        <v>2E-3</v>
      </c>
      <c r="CE917" s="129" t="s">
        <v>179</v>
      </c>
      <c r="CF917" s="129">
        <v>2.3E-3</v>
      </c>
      <c r="CG917" s="129" t="s">
        <v>216</v>
      </c>
      <c r="CH917" s="129">
        <v>1E-4</v>
      </c>
      <c r="CI917" s="129" t="s">
        <v>179</v>
      </c>
      <c r="CJ917" s="129">
        <v>6.7000000000000002E-3</v>
      </c>
      <c r="CK917" s="129" t="s">
        <v>179</v>
      </c>
      <c r="CL917" s="129">
        <v>1.0500000000000001E-2</v>
      </c>
      <c r="CM917" s="129" t="s">
        <v>179</v>
      </c>
      <c r="CN917" s="129">
        <v>2.5000000000000001E-3</v>
      </c>
      <c r="CO917" s="129" t="s">
        <v>179</v>
      </c>
      <c r="CP917" s="129">
        <v>8.0000000000000004E-4</v>
      </c>
      <c r="CQ917" s="129" t="s">
        <v>179</v>
      </c>
      <c r="CR917" s="129">
        <v>3.3E-3</v>
      </c>
      <c r="CS917" s="129" t="s">
        <v>179</v>
      </c>
      <c r="CT917" s="129">
        <v>1.9E-3</v>
      </c>
      <c r="CU917" s="129" t="s">
        <v>179</v>
      </c>
      <c r="CV917" s="129">
        <v>8.0000000000000004E-4</v>
      </c>
      <c r="CW917" s="129" t="s">
        <v>18</v>
      </c>
      <c r="CX917" s="129"/>
      <c r="CY917" s="129" t="s">
        <v>179</v>
      </c>
      <c r="CZ917" s="129">
        <v>5.9999999999999995E-4</v>
      </c>
      <c r="DA917" s="129" t="s">
        <v>179</v>
      </c>
      <c r="DB917" s="129">
        <v>5.0000000000000001E-4</v>
      </c>
      <c r="DC917" s="129" t="s">
        <v>179</v>
      </c>
      <c r="DD917" s="129">
        <v>5.0000000000000001E-4</v>
      </c>
      <c r="DE917" s="129" t="s">
        <v>179</v>
      </c>
      <c r="DF917" s="129">
        <v>5.9999999999999995E-4</v>
      </c>
      <c r="DG917" s="129" t="s">
        <v>179</v>
      </c>
      <c r="DH917" s="129">
        <v>4.0000000000000002E-4</v>
      </c>
      <c r="DI917" s="129" t="s">
        <v>179</v>
      </c>
      <c r="DJ917" s="129">
        <v>4.0000000000000002E-4</v>
      </c>
      <c r="DK917" s="129" t="s">
        <v>3247</v>
      </c>
      <c r="DL917" s="129" t="s">
        <v>59</v>
      </c>
      <c r="DM917" s="129"/>
      <c r="DN917" s="129"/>
      <c r="DO917" s="130" t="s">
        <v>18</v>
      </c>
      <c r="DS917" s="129">
        <v>92</v>
      </c>
      <c r="DT917" s="129" t="s">
        <v>5994</v>
      </c>
      <c r="DW917" t="s">
        <v>5699</v>
      </c>
    </row>
    <row r="918" spans="1:127">
      <c r="A918" s="127">
        <v>802</v>
      </c>
      <c r="B918" s="131">
        <v>44766.813194444447</v>
      </c>
      <c r="C918" s="129" t="s">
        <v>52</v>
      </c>
      <c r="D918" s="129">
        <v>0</v>
      </c>
      <c r="E918" s="129">
        <v>0</v>
      </c>
      <c r="F918" s="129">
        <v>0</v>
      </c>
      <c r="G918" s="129" t="s">
        <v>54</v>
      </c>
      <c r="H918" s="129" t="s">
        <v>55</v>
      </c>
      <c r="I918" s="129" t="s">
        <v>55</v>
      </c>
      <c r="J918" s="129" t="s">
        <v>55</v>
      </c>
      <c r="K918" s="129" t="s">
        <v>18</v>
      </c>
      <c r="L918" s="129">
        <v>90</v>
      </c>
      <c r="M918" s="129" t="s">
        <v>173</v>
      </c>
      <c r="N918" s="129">
        <v>0</v>
      </c>
      <c r="O918" s="129" t="s">
        <v>173</v>
      </c>
      <c r="P918" s="129">
        <v>0</v>
      </c>
      <c r="Q918" s="129" t="s">
        <v>173</v>
      </c>
      <c r="R918" s="129">
        <v>0</v>
      </c>
      <c r="S918" s="129">
        <v>2</v>
      </c>
      <c r="T918" s="129" t="s">
        <v>174</v>
      </c>
      <c r="U918" s="129">
        <v>4.7232000000000003</v>
      </c>
      <c r="V918" s="129">
        <v>0.69169999999999998</v>
      </c>
      <c r="W918" s="129" t="s">
        <v>3257</v>
      </c>
      <c r="X918" s="129">
        <v>0.32490000000000002</v>
      </c>
      <c r="Y918" s="129">
        <v>40.436700000000002</v>
      </c>
      <c r="Z918" s="129">
        <v>0.36359999999999998</v>
      </c>
      <c r="AA918" s="129" t="s">
        <v>679</v>
      </c>
      <c r="AB918" s="129">
        <v>1.55E-2</v>
      </c>
      <c r="AC918" s="129" t="s">
        <v>179</v>
      </c>
      <c r="AD918" s="129">
        <v>8.8999999999999999E-3</v>
      </c>
      <c r="AE918" s="129" t="s">
        <v>179</v>
      </c>
      <c r="AF918" s="129">
        <v>1.66E-2</v>
      </c>
      <c r="AG918" s="129">
        <v>0.12230000000000001</v>
      </c>
      <c r="AH918" s="129">
        <v>7.3000000000000001E-3</v>
      </c>
      <c r="AI918" s="129">
        <v>7.8249000000000004</v>
      </c>
      <c r="AJ918" s="129">
        <v>3.2800000000000003E-2</v>
      </c>
      <c r="AK918" s="129">
        <v>0.70820000000000005</v>
      </c>
      <c r="AL918" s="129">
        <v>8.3999999999999995E-3</v>
      </c>
      <c r="AM918" s="129" t="s">
        <v>634</v>
      </c>
      <c r="AN918" s="129">
        <v>8.3000000000000001E-3</v>
      </c>
      <c r="AO918" s="129" t="s">
        <v>509</v>
      </c>
      <c r="AP918" s="129">
        <v>4.3E-3</v>
      </c>
      <c r="AQ918" s="129">
        <v>0.1086</v>
      </c>
      <c r="AR918" s="129">
        <v>4.8999999999999998E-3</v>
      </c>
      <c r="AS918" s="129" t="s">
        <v>3258</v>
      </c>
      <c r="AT918" s="129">
        <v>2.5100000000000001E-2</v>
      </c>
      <c r="AU918" s="129" t="s">
        <v>465</v>
      </c>
      <c r="AV918" s="129">
        <v>3.5999999999999999E-3</v>
      </c>
      <c r="AW918" s="129">
        <v>1.0999999999999999E-2</v>
      </c>
      <c r="AX918" s="129">
        <v>1.1000000000000001E-3</v>
      </c>
      <c r="AY918" s="129" t="s">
        <v>208</v>
      </c>
      <c r="AZ918" s="129">
        <v>6.9999999999999999E-4</v>
      </c>
      <c r="BA918" s="129">
        <v>5.8999999999999999E-3</v>
      </c>
      <c r="BB918" s="129">
        <v>6.9999999999999999E-4</v>
      </c>
      <c r="BC918" s="129" t="s">
        <v>245</v>
      </c>
      <c r="BD918" s="129">
        <v>5.0000000000000001E-4</v>
      </c>
      <c r="BE918" s="129" t="s">
        <v>179</v>
      </c>
      <c r="BF918" s="129">
        <v>2.9999999999999997E-4</v>
      </c>
      <c r="BG918" s="129" t="s">
        <v>179</v>
      </c>
      <c r="BH918" s="129">
        <v>1E-4</v>
      </c>
      <c r="BI918" s="129" t="s">
        <v>246</v>
      </c>
      <c r="BJ918" s="129">
        <v>2.0000000000000001E-4</v>
      </c>
      <c r="BK918" s="129">
        <v>1.0500000000000001E-2</v>
      </c>
      <c r="BL918" s="129">
        <v>5.0000000000000001E-4</v>
      </c>
      <c r="BM918" s="129">
        <v>2.8E-3</v>
      </c>
      <c r="BN918" s="129">
        <v>2.9999999999999997E-4</v>
      </c>
      <c r="BO918" s="129" t="s">
        <v>559</v>
      </c>
      <c r="BP918" s="129">
        <v>5.9999999999999995E-4</v>
      </c>
      <c r="BQ918" s="129" t="s">
        <v>179</v>
      </c>
      <c r="BR918" s="129">
        <v>2.9999999999999997E-4</v>
      </c>
      <c r="BS918" s="129" t="s">
        <v>179</v>
      </c>
      <c r="BT918" s="129">
        <v>4.0000000000000002E-4</v>
      </c>
      <c r="BU918" s="129" t="s">
        <v>179</v>
      </c>
      <c r="BV918" s="129">
        <v>6.9999999999999999E-4</v>
      </c>
      <c r="BW918" s="129" t="s">
        <v>18</v>
      </c>
      <c r="BX918" s="129"/>
      <c r="BY918" s="129" t="s">
        <v>18</v>
      </c>
      <c r="BZ918" s="129"/>
      <c r="CA918" s="129" t="s">
        <v>179</v>
      </c>
      <c r="CB918" s="129">
        <v>8.0000000000000004E-4</v>
      </c>
      <c r="CC918" s="129" t="s">
        <v>179</v>
      </c>
      <c r="CD918" s="129">
        <v>2E-3</v>
      </c>
      <c r="CE918" s="129" t="s">
        <v>179</v>
      </c>
      <c r="CF918" s="129">
        <v>2.3E-3</v>
      </c>
      <c r="CG918" s="129" t="s">
        <v>179</v>
      </c>
      <c r="CH918" s="129">
        <v>1E-4</v>
      </c>
      <c r="CI918" s="129" t="s">
        <v>179</v>
      </c>
      <c r="CJ918" s="129">
        <v>7.1000000000000004E-3</v>
      </c>
      <c r="CK918" s="129" t="s">
        <v>179</v>
      </c>
      <c r="CL918" s="129">
        <v>1.0800000000000001E-2</v>
      </c>
      <c r="CM918" s="129" t="s">
        <v>179</v>
      </c>
      <c r="CN918" s="129">
        <v>3.3E-3</v>
      </c>
      <c r="CO918" s="129" t="s">
        <v>179</v>
      </c>
      <c r="CP918" s="129">
        <v>8.9999999999999998E-4</v>
      </c>
      <c r="CQ918" s="129" t="s">
        <v>179</v>
      </c>
      <c r="CR918" s="129">
        <v>3.3E-3</v>
      </c>
      <c r="CS918" s="129" t="s">
        <v>179</v>
      </c>
      <c r="CT918" s="129">
        <v>1.9E-3</v>
      </c>
      <c r="CU918" s="129" t="s">
        <v>179</v>
      </c>
      <c r="CV918" s="129">
        <v>8.0000000000000004E-4</v>
      </c>
      <c r="CW918" s="129" t="s">
        <v>18</v>
      </c>
      <c r="CX918" s="129"/>
      <c r="CY918" s="129" t="s">
        <v>179</v>
      </c>
      <c r="CZ918" s="129">
        <v>5.9999999999999995E-4</v>
      </c>
      <c r="DA918" s="129" t="s">
        <v>179</v>
      </c>
      <c r="DB918" s="129">
        <v>5.9999999999999995E-4</v>
      </c>
      <c r="DC918" s="129" t="s">
        <v>179</v>
      </c>
      <c r="DD918" s="129">
        <v>5.9999999999999995E-4</v>
      </c>
      <c r="DE918" s="129" t="s">
        <v>179</v>
      </c>
      <c r="DF918" s="129">
        <v>5.9999999999999995E-4</v>
      </c>
      <c r="DG918" s="129" t="s">
        <v>179</v>
      </c>
      <c r="DH918" s="129">
        <v>4.0000000000000002E-4</v>
      </c>
      <c r="DI918" s="129" t="s">
        <v>179</v>
      </c>
      <c r="DJ918" s="129">
        <v>4.0000000000000002E-4</v>
      </c>
      <c r="DK918" s="129" t="s">
        <v>3259</v>
      </c>
      <c r="DL918" s="129" t="s">
        <v>59</v>
      </c>
      <c r="DM918" s="129"/>
      <c r="DN918" s="129"/>
      <c r="DO918" s="130" t="s">
        <v>18</v>
      </c>
      <c r="DS918" s="129">
        <v>4</v>
      </c>
      <c r="DT918" s="129" t="s">
        <v>5984</v>
      </c>
      <c r="DW918" t="s">
        <v>5700</v>
      </c>
    </row>
    <row r="919" spans="1:127">
      <c r="A919" s="127">
        <v>803</v>
      </c>
      <c r="B919" s="131">
        <v>44766.81527777778</v>
      </c>
      <c r="C919" s="129" t="s">
        <v>52</v>
      </c>
      <c r="D919" s="129">
        <v>0</v>
      </c>
      <c r="E919" s="129">
        <v>0</v>
      </c>
      <c r="F919" s="129">
        <v>0</v>
      </c>
      <c r="G919" s="129" t="s">
        <v>54</v>
      </c>
      <c r="H919" s="129" t="s">
        <v>55</v>
      </c>
      <c r="I919" s="129" t="s">
        <v>55</v>
      </c>
      <c r="J919" s="129" t="s">
        <v>55</v>
      </c>
      <c r="K919" s="129" t="s">
        <v>18</v>
      </c>
      <c r="L919" s="129">
        <v>90</v>
      </c>
      <c r="M919" s="129" t="s">
        <v>173</v>
      </c>
      <c r="N919" s="129">
        <v>0</v>
      </c>
      <c r="O919" s="129" t="s">
        <v>173</v>
      </c>
      <c r="P919" s="129">
        <v>0</v>
      </c>
      <c r="Q919" s="129" t="s">
        <v>173</v>
      </c>
      <c r="R919" s="129">
        <v>0</v>
      </c>
      <c r="S919" s="129">
        <v>2</v>
      </c>
      <c r="T919" s="129" t="s">
        <v>174</v>
      </c>
      <c r="U919" s="129">
        <v>4.9840999999999998</v>
      </c>
      <c r="V919" s="129">
        <v>0.68899999999999995</v>
      </c>
      <c r="W919" s="129" t="s">
        <v>3260</v>
      </c>
      <c r="X919" s="129">
        <v>0.3246</v>
      </c>
      <c r="Y919" s="129">
        <v>40.99</v>
      </c>
      <c r="Z919" s="129">
        <v>0.36630000000000001</v>
      </c>
      <c r="AA919" s="129" t="s">
        <v>1160</v>
      </c>
      <c r="AB919" s="129">
        <v>1.5299999999999999E-2</v>
      </c>
      <c r="AC919" s="129" t="s">
        <v>179</v>
      </c>
      <c r="AD919" s="129">
        <v>8.5000000000000006E-3</v>
      </c>
      <c r="AE919" s="129" t="s">
        <v>179</v>
      </c>
      <c r="AF919" s="129">
        <v>1.6299999999999999E-2</v>
      </c>
      <c r="AG919" s="129">
        <v>0.1187</v>
      </c>
      <c r="AH919" s="129">
        <v>7.1999999999999998E-3</v>
      </c>
      <c r="AI919" s="129">
        <v>7.8037000000000001</v>
      </c>
      <c r="AJ919" s="129">
        <v>3.27E-2</v>
      </c>
      <c r="AK919" s="129">
        <v>0.69930000000000003</v>
      </c>
      <c r="AL919" s="129">
        <v>8.3000000000000001E-3</v>
      </c>
      <c r="AM919" s="129" t="s">
        <v>1473</v>
      </c>
      <c r="AN919" s="129">
        <v>8.3000000000000001E-3</v>
      </c>
      <c r="AO919" s="129" t="s">
        <v>552</v>
      </c>
      <c r="AP919" s="129">
        <v>4.4999999999999997E-3</v>
      </c>
      <c r="AQ919" s="129">
        <v>0.10440000000000001</v>
      </c>
      <c r="AR919" s="129">
        <v>4.8999999999999998E-3</v>
      </c>
      <c r="AS919" s="129" t="s">
        <v>3261</v>
      </c>
      <c r="AT919" s="129">
        <v>2.53E-2</v>
      </c>
      <c r="AU919" s="129" t="s">
        <v>344</v>
      </c>
      <c r="AV919" s="129">
        <v>3.5999999999999999E-3</v>
      </c>
      <c r="AW919" s="129">
        <v>1.29E-2</v>
      </c>
      <c r="AX919" s="129">
        <v>1.1999999999999999E-3</v>
      </c>
      <c r="AY919" s="129" t="s">
        <v>230</v>
      </c>
      <c r="AZ919" s="129">
        <v>8.0000000000000004E-4</v>
      </c>
      <c r="BA919" s="129">
        <v>6.4000000000000003E-3</v>
      </c>
      <c r="BB919" s="129">
        <v>6.9999999999999999E-4</v>
      </c>
      <c r="BC919" s="129" t="s">
        <v>304</v>
      </c>
      <c r="BD919" s="129">
        <v>5.0000000000000001E-4</v>
      </c>
      <c r="BE919" s="129" t="s">
        <v>179</v>
      </c>
      <c r="BF919" s="129">
        <v>2.9999999999999997E-4</v>
      </c>
      <c r="BG919" s="129" t="s">
        <v>179</v>
      </c>
      <c r="BH919" s="129">
        <v>1E-4</v>
      </c>
      <c r="BI919" s="129" t="s">
        <v>286</v>
      </c>
      <c r="BJ919" s="129">
        <v>2.0000000000000001E-4</v>
      </c>
      <c r="BK919" s="129">
        <v>1.0800000000000001E-2</v>
      </c>
      <c r="BL919" s="129">
        <v>5.0000000000000001E-4</v>
      </c>
      <c r="BM919" s="129">
        <v>3.0000000000000001E-3</v>
      </c>
      <c r="BN919" s="129">
        <v>2.9999999999999997E-4</v>
      </c>
      <c r="BO919" s="129" t="s">
        <v>424</v>
      </c>
      <c r="BP919" s="129">
        <v>5.9999999999999995E-4</v>
      </c>
      <c r="BQ919" s="129" t="s">
        <v>179</v>
      </c>
      <c r="BR919" s="129">
        <v>2.9999999999999997E-4</v>
      </c>
      <c r="BS919" s="129" t="s">
        <v>179</v>
      </c>
      <c r="BT919" s="129">
        <v>4.0000000000000002E-4</v>
      </c>
      <c r="BU919" s="129" t="s">
        <v>179</v>
      </c>
      <c r="BV919" s="129">
        <v>6.9999999999999999E-4</v>
      </c>
      <c r="BW919" s="129" t="s">
        <v>18</v>
      </c>
      <c r="BX919" s="129"/>
      <c r="BY919" s="129" t="s">
        <v>179</v>
      </c>
      <c r="BZ919" s="129">
        <v>1.1000000000000001E-3</v>
      </c>
      <c r="CA919" s="129" t="s">
        <v>179</v>
      </c>
      <c r="CB919" s="129">
        <v>8.0000000000000004E-4</v>
      </c>
      <c r="CC919" s="129" t="s">
        <v>179</v>
      </c>
      <c r="CD919" s="129">
        <v>2E-3</v>
      </c>
      <c r="CE919" s="129" t="s">
        <v>179</v>
      </c>
      <c r="CF919" s="129">
        <v>2.3E-3</v>
      </c>
      <c r="CG919" s="129" t="s">
        <v>216</v>
      </c>
      <c r="CH919" s="129">
        <v>1E-4</v>
      </c>
      <c r="CI919" s="129" t="s">
        <v>179</v>
      </c>
      <c r="CJ919" s="129">
        <v>7.0000000000000001E-3</v>
      </c>
      <c r="CK919" s="129" t="s">
        <v>179</v>
      </c>
      <c r="CL919" s="129">
        <v>1.0699999999999999E-2</v>
      </c>
      <c r="CM919" s="129" t="s">
        <v>179</v>
      </c>
      <c r="CN919" s="129">
        <v>3.0000000000000001E-3</v>
      </c>
      <c r="CO919" s="129" t="s">
        <v>179</v>
      </c>
      <c r="CP919" s="129">
        <v>8.0000000000000004E-4</v>
      </c>
      <c r="CQ919" s="129" t="s">
        <v>179</v>
      </c>
      <c r="CR919" s="129">
        <v>3.2000000000000002E-3</v>
      </c>
      <c r="CS919" s="129" t="s">
        <v>179</v>
      </c>
      <c r="CT919" s="129">
        <v>1.8E-3</v>
      </c>
      <c r="CU919" s="129" t="s">
        <v>18</v>
      </c>
      <c r="CV919" s="129"/>
      <c r="CW919" s="129" t="s">
        <v>18</v>
      </c>
      <c r="CX919" s="129"/>
      <c r="CY919" s="129" t="s">
        <v>179</v>
      </c>
      <c r="CZ919" s="129">
        <v>5.9999999999999995E-4</v>
      </c>
      <c r="DA919" s="129" t="s">
        <v>179</v>
      </c>
      <c r="DB919" s="129">
        <v>5.9999999999999995E-4</v>
      </c>
      <c r="DC919" s="129" t="s">
        <v>179</v>
      </c>
      <c r="DD919" s="129">
        <v>5.9999999999999995E-4</v>
      </c>
      <c r="DE919" s="129" t="s">
        <v>179</v>
      </c>
      <c r="DF919" s="129">
        <v>5.9999999999999995E-4</v>
      </c>
      <c r="DG919" s="129" t="s">
        <v>179</v>
      </c>
      <c r="DH919" s="129">
        <v>4.0000000000000002E-4</v>
      </c>
      <c r="DI919" s="129" t="s">
        <v>179</v>
      </c>
      <c r="DJ919" s="129">
        <v>2.9999999999999997E-4</v>
      </c>
      <c r="DK919" s="129" t="s">
        <v>3259</v>
      </c>
      <c r="DL919" s="129" t="s">
        <v>59</v>
      </c>
      <c r="DM919" s="129"/>
      <c r="DN919" s="129"/>
      <c r="DO919" s="130" t="s">
        <v>18</v>
      </c>
      <c r="DS919" s="129">
        <v>20</v>
      </c>
      <c r="DT919" s="129" t="s">
        <v>919</v>
      </c>
      <c r="DW919" t="s">
        <v>5701</v>
      </c>
    </row>
    <row r="920" spans="1:127">
      <c r="A920" s="127">
        <v>804</v>
      </c>
      <c r="B920" s="131">
        <v>44766.817361111112</v>
      </c>
      <c r="C920" s="129" t="s">
        <v>52</v>
      </c>
      <c r="D920" s="129">
        <v>0</v>
      </c>
      <c r="E920" s="129">
        <v>0</v>
      </c>
      <c r="F920" s="129">
        <v>0</v>
      </c>
      <c r="G920" s="129" t="s">
        <v>54</v>
      </c>
      <c r="H920" s="129" t="s">
        <v>55</v>
      </c>
      <c r="I920" s="129" t="s">
        <v>55</v>
      </c>
      <c r="J920" s="129" t="s">
        <v>55</v>
      </c>
      <c r="K920" s="129" t="s">
        <v>18</v>
      </c>
      <c r="L920" s="129">
        <v>90</v>
      </c>
      <c r="M920" s="129" t="s">
        <v>173</v>
      </c>
      <c r="N920" s="129">
        <v>0</v>
      </c>
      <c r="O920" s="129" t="s">
        <v>173</v>
      </c>
      <c r="P920" s="129">
        <v>0</v>
      </c>
      <c r="Q920" s="129" t="s">
        <v>173</v>
      </c>
      <c r="R920" s="129">
        <v>0</v>
      </c>
      <c r="S920" s="129">
        <v>2</v>
      </c>
      <c r="T920" s="129" t="s">
        <v>174</v>
      </c>
      <c r="U920" s="129">
        <v>4.7274000000000003</v>
      </c>
      <c r="V920" s="129">
        <v>0.70230000000000004</v>
      </c>
      <c r="W920" s="129" t="s">
        <v>3262</v>
      </c>
      <c r="X920" s="129">
        <v>0.3337</v>
      </c>
      <c r="Y920" s="129">
        <v>41.5884</v>
      </c>
      <c r="Z920" s="129">
        <v>0.373</v>
      </c>
      <c r="AA920" s="129" t="s">
        <v>179</v>
      </c>
      <c r="AB920" s="129">
        <v>1.5599999999999999E-2</v>
      </c>
      <c r="AC920" s="129" t="s">
        <v>179</v>
      </c>
      <c r="AD920" s="129">
        <v>9.2999999999999992E-3</v>
      </c>
      <c r="AE920" s="129" t="s">
        <v>179</v>
      </c>
      <c r="AF920" s="129">
        <v>1.6899999999999998E-2</v>
      </c>
      <c r="AG920" s="129">
        <v>0.22059999999999999</v>
      </c>
      <c r="AH920" s="129">
        <v>8.6999999999999994E-3</v>
      </c>
      <c r="AI920" s="129">
        <v>7.8095999999999997</v>
      </c>
      <c r="AJ920" s="129">
        <v>3.3099999999999997E-2</v>
      </c>
      <c r="AK920" s="129">
        <v>0.65900000000000003</v>
      </c>
      <c r="AL920" s="129">
        <v>8.2000000000000007E-3</v>
      </c>
      <c r="AM920" s="129" t="s">
        <v>1309</v>
      </c>
      <c r="AN920" s="129">
        <v>8.0999999999999996E-3</v>
      </c>
      <c r="AO920" s="129" t="s">
        <v>2293</v>
      </c>
      <c r="AP920" s="129">
        <v>4.4999999999999997E-3</v>
      </c>
      <c r="AQ920" s="129">
        <v>0.12479999999999999</v>
      </c>
      <c r="AR920" s="129">
        <v>5.1999999999999998E-3</v>
      </c>
      <c r="AS920" s="129" t="s">
        <v>3263</v>
      </c>
      <c r="AT920" s="129">
        <v>2.81E-2</v>
      </c>
      <c r="AU920" s="129" t="s">
        <v>248</v>
      </c>
      <c r="AV920" s="129">
        <v>4.0000000000000001E-3</v>
      </c>
      <c r="AW920" s="129">
        <v>7.4999999999999997E-3</v>
      </c>
      <c r="AX920" s="129">
        <v>1E-3</v>
      </c>
      <c r="AY920" s="129" t="s">
        <v>270</v>
      </c>
      <c r="AZ920" s="129">
        <v>8.0000000000000004E-4</v>
      </c>
      <c r="BA920" s="129">
        <v>5.8999999999999999E-3</v>
      </c>
      <c r="BB920" s="129">
        <v>6.9999999999999999E-4</v>
      </c>
      <c r="BC920" s="129" t="s">
        <v>406</v>
      </c>
      <c r="BD920" s="129">
        <v>5.0000000000000001E-4</v>
      </c>
      <c r="BE920" s="129" t="s">
        <v>179</v>
      </c>
      <c r="BF920" s="129">
        <v>2.9999999999999997E-4</v>
      </c>
      <c r="BG920" s="129" t="s">
        <v>179</v>
      </c>
      <c r="BH920" s="129">
        <v>1E-4</v>
      </c>
      <c r="BI920" s="129" t="s">
        <v>192</v>
      </c>
      <c r="BJ920" s="129">
        <v>2.0000000000000001E-4</v>
      </c>
      <c r="BK920" s="129">
        <v>1.09E-2</v>
      </c>
      <c r="BL920" s="129">
        <v>5.0000000000000001E-4</v>
      </c>
      <c r="BM920" s="129">
        <v>2.7000000000000001E-3</v>
      </c>
      <c r="BN920" s="129">
        <v>2.9999999999999997E-4</v>
      </c>
      <c r="BO920" s="129" t="s">
        <v>228</v>
      </c>
      <c r="BP920" s="129">
        <v>5.0000000000000001E-4</v>
      </c>
      <c r="BQ920" s="129" t="s">
        <v>179</v>
      </c>
      <c r="BR920" s="129">
        <v>2.9999999999999997E-4</v>
      </c>
      <c r="BS920" s="129" t="s">
        <v>179</v>
      </c>
      <c r="BT920" s="129">
        <v>2.9999999999999997E-4</v>
      </c>
      <c r="BU920" s="129" t="s">
        <v>179</v>
      </c>
      <c r="BV920" s="129">
        <v>6.9999999999999999E-4</v>
      </c>
      <c r="BW920" s="129" t="s">
        <v>179</v>
      </c>
      <c r="BX920" s="129">
        <v>8.9999999999999998E-4</v>
      </c>
      <c r="BY920" s="129" t="s">
        <v>18</v>
      </c>
      <c r="BZ920" s="129"/>
      <c r="CA920" s="129" t="s">
        <v>179</v>
      </c>
      <c r="CB920" s="129">
        <v>8.0000000000000004E-4</v>
      </c>
      <c r="CC920" s="129" t="s">
        <v>179</v>
      </c>
      <c r="CD920" s="129">
        <v>2.0999999999999999E-3</v>
      </c>
      <c r="CE920" s="129" t="s">
        <v>179</v>
      </c>
      <c r="CF920" s="129">
        <v>2.3E-3</v>
      </c>
      <c r="CG920" s="129" t="s">
        <v>216</v>
      </c>
      <c r="CH920" s="129">
        <v>1E-4</v>
      </c>
      <c r="CI920" s="129" t="s">
        <v>179</v>
      </c>
      <c r="CJ920" s="129">
        <v>6.7999999999999996E-3</v>
      </c>
      <c r="CK920" s="129" t="s">
        <v>179</v>
      </c>
      <c r="CL920" s="129">
        <v>1.11E-2</v>
      </c>
      <c r="CM920" s="129" t="s">
        <v>179</v>
      </c>
      <c r="CN920" s="129">
        <v>2.8E-3</v>
      </c>
      <c r="CO920" s="129" t="s">
        <v>179</v>
      </c>
      <c r="CP920" s="129">
        <v>8.0000000000000004E-4</v>
      </c>
      <c r="CQ920" s="129" t="s">
        <v>179</v>
      </c>
      <c r="CR920" s="129">
        <v>3.2000000000000002E-3</v>
      </c>
      <c r="CS920" s="129" t="s">
        <v>179</v>
      </c>
      <c r="CT920" s="129">
        <v>1.9E-3</v>
      </c>
      <c r="CU920" s="129" t="s">
        <v>18</v>
      </c>
      <c r="CV920" s="129"/>
      <c r="CW920" s="129" t="s">
        <v>179</v>
      </c>
      <c r="CX920" s="129">
        <v>5.9999999999999995E-4</v>
      </c>
      <c r="CY920" s="129" t="s">
        <v>179</v>
      </c>
      <c r="CZ920" s="129">
        <v>5.9999999999999995E-4</v>
      </c>
      <c r="DA920" s="129" t="s">
        <v>179</v>
      </c>
      <c r="DB920" s="129">
        <v>5.9999999999999995E-4</v>
      </c>
      <c r="DC920" s="129" t="s">
        <v>179</v>
      </c>
      <c r="DD920" s="129">
        <v>5.9999999999999995E-4</v>
      </c>
      <c r="DE920" s="129" t="s">
        <v>179</v>
      </c>
      <c r="DF920" s="129">
        <v>5.9999999999999995E-4</v>
      </c>
      <c r="DG920" s="129" t="s">
        <v>179</v>
      </c>
      <c r="DH920" s="129">
        <v>4.0000000000000002E-4</v>
      </c>
      <c r="DI920" s="129" t="s">
        <v>179</v>
      </c>
      <c r="DJ920" s="129">
        <v>2.9999999999999997E-4</v>
      </c>
      <c r="DK920" s="129" t="s">
        <v>3259</v>
      </c>
      <c r="DL920" s="129" t="s">
        <v>59</v>
      </c>
      <c r="DM920" s="129"/>
      <c r="DN920" s="129"/>
      <c r="DO920" s="130" t="s">
        <v>18</v>
      </c>
      <c r="DS920" s="129">
        <v>45</v>
      </c>
      <c r="DT920" s="129" t="s">
        <v>1648</v>
      </c>
      <c r="DW920" t="s">
        <v>5702</v>
      </c>
    </row>
    <row r="921" spans="1:127">
      <c r="A921" s="127">
        <v>805</v>
      </c>
      <c r="B921" s="131">
        <v>44766.820138888892</v>
      </c>
      <c r="C921" s="129" t="s">
        <v>52</v>
      </c>
      <c r="D921" s="129">
        <v>0</v>
      </c>
      <c r="E921" s="129">
        <v>0</v>
      </c>
      <c r="F921" s="129">
        <v>0</v>
      </c>
      <c r="G921" s="129" t="s">
        <v>54</v>
      </c>
      <c r="H921" s="129" t="s">
        <v>55</v>
      </c>
      <c r="I921" s="129" t="s">
        <v>55</v>
      </c>
      <c r="J921" s="129" t="s">
        <v>55</v>
      </c>
      <c r="K921" s="129" t="s">
        <v>18</v>
      </c>
      <c r="L921" s="129">
        <v>90</v>
      </c>
      <c r="M921" s="129" t="s">
        <v>173</v>
      </c>
      <c r="N921" s="129">
        <v>0</v>
      </c>
      <c r="O921" s="129" t="s">
        <v>173</v>
      </c>
      <c r="P921" s="129">
        <v>0</v>
      </c>
      <c r="Q921" s="129" t="s">
        <v>173</v>
      </c>
      <c r="R921" s="129">
        <v>0</v>
      </c>
      <c r="S921" s="129">
        <v>2</v>
      </c>
      <c r="T921" s="129" t="s">
        <v>174</v>
      </c>
      <c r="U921" s="129">
        <v>4.8086000000000002</v>
      </c>
      <c r="V921" s="129">
        <v>0.69210000000000005</v>
      </c>
      <c r="W921" s="129" t="s">
        <v>3264</v>
      </c>
      <c r="X921" s="129">
        <v>0.318</v>
      </c>
      <c r="Y921" s="129">
        <v>37.843200000000003</v>
      </c>
      <c r="Z921" s="129">
        <v>0.35199999999999998</v>
      </c>
      <c r="AA921" s="129" t="s">
        <v>718</v>
      </c>
      <c r="AB921" s="129">
        <v>1.52E-2</v>
      </c>
      <c r="AC921" s="129" t="s">
        <v>179</v>
      </c>
      <c r="AD921" s="129">
        <v>8.8999999999999999E-3</v>
      </c>
      <c r="AE921" s="129" t="s">
        <v>179</v>
      </c>
      <c r="AF921" s="129">
        <v>1.6799999999999999E-2</v>
      </c>
      <c r="AG921" s="129">
        <v>0.2344</v>
      </c>
      <c r="AH921" s="129">
        <v>8.6E-3</v>
      </c>
      <c r="AI921" s="129">
        <v>7.4873000000000003</v>
      </c>
      <c r="AJ921" s="129">
        <v>3.2199999999999999E-2</v>
      </c>
      <c r="AK921" s="129">
        <v>0.62580000000000002</v>
      </c>
      <c r="AL921" s="129">
        <v>7.9000000000000008E-3</v>
      </c>
      <c r="AM921" s="129" t="s">
        <v>193</v>
      </c>
      <c r="AN921" s="129">
        <v>7.7999999999999996E-3</v>
      </c>
      <c r="AO921" s="129" t="s">
        <v>610</v>
      </c>
      <c r="AP921" s="129">
        <v>4.4000000000000003E-3</v>
      </c>
      <c r="AQ921" s="129">
        <v>0.1225</v>
      </c>
      <c r="AR921" s="129">
        <v>5.3E-3</v>
      </c>
      <c r="AS921" s="129" t="s">
        <v>3265</v>
      </c>
      <c r="AT921" s="129">
        <v>2.7199999999999998E-2</v>
      </c>
      <c r="AU921" s="129" t="s">
        <v>179</v>
      </c>
      <c r="AV921" s="129">
        <v>3.8E-3</v>
      </c>
      <c r="AW921" s="129">
        <v>8.9999999999999993E-3</v>
      </c>
      <c r="AX921" s="129">
        <v>1.1000000000000001E-3</v>
      </c>
      <c r="AY921" s="129" t="s">
        <v>422</v>
      </c>
      <c r="AZ921" s="129">
        <v>8.0000000000000004E-4</v>
      </c>
      <c r="BA921" s="129">
        <v>5.1999999999999998E-3</v>
      </c>
      <c r="BB921" s="129">
        <v>6.9999999999999999E-4</v>
      </c>
      <c r="BC921" s="129" t="s">
        <v>267</v>
      </c>
      <c r="BD921" s="129">
        <v>5.0000000000000001E-4</v>
      </c>
      <c r="BE921" s="129" t="s">
        <v>179</v>
      </c>
      <c r="BF921" s="129">
        <v>2.9999999999999997E-4</v>
      </c>
      <c r="BG921" s="129" t="s">
        <v>179</v>
      </c>
      <c r="BH921" s="129">
        <v>1E-4</v>
      </c>
      <c r="BI921" s="129" t="s">
        <v>192</v>
      </c>
      <c r="BJ921" s="129">
        <v>2.0000000000000001E-4</v>
      </c>
      <c r="BK921" s="129">
        <v>1.0800000000000001E-2</v>
      </c>
      <c r="BL921" s="129">
        <v>5.0000000000000001E-4</v>
      </c>
      <c r="BM921" s="129">
        <v>2.5999999999999999E-3</v>
      </c>
      <c r="BN921" s="129">
        <v>2.9999999999999997E-4</v>
      </c>
      <c r="BO921" s="129" t="s">
        <v>244</v>
      </c>
      <c r="BP921" s="129">
        <v>5.0000000000000001E-4</v>
      </c>
      <c r="BQ921" s="129" t="s">
        <v>179</v>
      </c>
      <c r="BR921" s="129">
        <v>2.9999999999999997E-4</v>
      </c>
      <c r="BS921" s="129" t="s">
        <v>179</v>
      </c>
      <c r="BT921" s="129">
        <v>4.0000000000000002E-4</v>
      </c>
      <c r="BU921" s="129" t="s">
        <v>179</v>
      </c>
      <c r="BV921" s="129">
        <v>5.9999999999999995E-4</v>
      </c>
      <c r="BW921" s="129" t="s">
        <v>18</v>
      </c>
      <c r="BX921" s="129"/>
      <c r="BY921" s="129" t="s">
        <v>179</v>
      </c>
      <c r="BZ921" s="129">
        <v>1.1999999999999999E-3</v>
      </c>
      <c r="CA921" s="129" t="s">
        <v>179</v>
      </c>
      <c r="CB921" s="129">
        <v>8.0000000000000004E-4</v>
      </c>
      <c r="CC921" s="129" t="s">
        <v>451</v>
      </c>
      <c r="CD921" s="129">
        <v>2.2000000000000001E-3</v>
      </c>
      <c r="CE921" s="129" t="s">
        <v>179</v>
      </c>
      <c r="CF921" s="129">
        <v>2.2000000000000001E-3</v>
      </c>
      <c r="CG921" s="129" t="s">
        <v>179</v>
      </c>
      <c r="CH921" s="129">
        <v>1E-4</v>
      </c>
      <c r="CI921" s="129" t="s">
        <v>179</v>
      </c>
      <c r="CJ921" s="129">
        <v>7.7999999999999996E-3</v>
      </c>
      <c r="CK921" s="129" t="s">
        <v>179</v>
      </c>
      <c r="CL921" s="129">
        <v>1.18E-2</v>
      </c>
      <c r="CM921" s="129" t="s">
        <v>179</v>
      </c>
      <c r="CN921" s="129">
        <v>4.8999999999999998E-3</v>
      </c>
      <c r="CO921" s="129" t="s">
        <v>179</v>
      </c>
      <c r="CP921" s="129">
        <v>8.0000000000000004E-4</v>
      </c>
      <c r="CQ921" s="129" t="s">
        <v>179</v>
      </c>
      <c r="CR921" s="129">
        <v>3.2000000000000002E-3</v>
      </c>
      <c r="CS921" s="129" t="s">
        <v>179</v>
      </c>
      <c r="CT921" s="129">
        <v>1.9E-3</v>
      </c>
      <c r="CU921" s="129" t="s">
        <v>18</v>
      </c>
      <c r="CV921" s="129"/>
      <c r="CW921" s="129" t="s">
        <v>18</v>
      </c>
      <c r="CX921" s="129"/>
      <c r="CY921" s="129" t="s">
        <v>179</v>
      </c>
      <c r="CZ921" s="129">
        <v>5.9999999999999995E-4</v>
      </c>
      <c r="DA921" s="129" t="s">
        <v>179</v>
      </c>
      <c r="DB921" s="129">
        <v>5.9999999999999995E-4</v>
      </c>
      <c r="DC921" s="129" t="s">
        <v>179</v>
      </c>
      <c r="DD921" s="129">
        <v>5.9999999999999995E-4</v>
      </c>
      <c r="DE921" s="129" t="s">
        <v>179</v>
      </c>
      <c r="DF921" s="129">
        <v>6.9999999999999999E-4</v>
      </c>
      <c r="DG921" s="129" t="s">
        <v>179</v>
      </c>
      <c r="DH921" s="129">
        <v>4.0000000000000002E-4</v>
      </c>
      <c r="DI921" s="129" t="s">
        <v>179</v>
      </c>
      <c r="DJ921" s="129">
        <v>4.0000000000000002E-4</v>
      </c>
      <c r="DK921" s="129" t="s">
        <v>3259</v>
      </c>
      <c r="DL921" s="129" t="s">
        <v>59</v>
      </c>
      <c r="DM921" s="129"/>
      <c r="DN921" s="129"/>
      <c r="DO921" s="130" t="s">
        <v>18</v>
      </c>
      <c r="DS921" s="129">
        <v>57</v>
      </c>
      <c r="DT921" s="129" t="s">
        <v>6006</v>
      </c>
      <c r="DW921" t="s">
        <v>5703</v>
      </c>
    </row>
    <row r="922" spans="1:127">
      <c r="A922" s="127">
        <v>806</v>
      </c>
      <c r="B922" s="131">
        <v>44766.823611111111</v>
      </c>
      <c r="C922" s="129" t="s">
        <v>52</v>
      </c>
      <c r="D922" s="129">
        <v>0</v>
      </c>
      <c r="E922" s="129">
        <v>0</v>
      </c>
      <c r="F922" s="129">
        <v>0</v>
      </c>
      <c r="G922" s="129" t="s">
        <v>54</v>
      </c>
      <c r="H922" s="129" t="s">
        <v>55</v>
      </c>
      <c r="I922" s="129" t="s">
        <v>55</v>
      </c>
      <c r="J922" s="129" t="s">
        <v>55</v>
      </c>
      <c r="K922" s="129" t="s">
        <v>18</v>
      </c>
      <c r="L922" s="129">
        <v>90</v>
      </c>
      <c r="M922" s="129" t="s">
        <v>173</v>
      </c>
      <c r="N922" s="129">
        <v>0</v>
      </c>
      <c r="O922" s="129" t="s">
        <v>173</v>
      </c>
      <c r="P922" s="129">
        <v>0</v>
      </c>
      <c r="Q922" s="129" t="s">
        <v>173</v>
      </c>
      <c r="R922" s="129">
        <v>0</v>
      </c>
      <c r="S922" s="129">
        <v>2</v>
      </c>
      <c r="T922" s="129" t="s">
        <v>174</v>
      </c>
      <c r="U922" s="129">
        <v>5.0517000000000003</v>
      </c>
      <c r="V922" s="129">
        <v>0.68320000000000003</v>
      </c>
      <c r="W922" s="129" t="s">
        <v>3266</v>
      </c>
      <c r="X922" s="129">
        <v>0.3286</v>
      </c>
      <c r="Y922" s="129">
        <v>40.857100000000003</v>
      </c>
      <c r="Z922" s="129">
        <v>0.36720000000000003</v>
      </c>
      <c r="AA922" s="129" t="s">
        <v>630</v>
      </c>
      <c r="AB922" s="129">
        <v>1.52E-2</v>
      </c>
      <c r="AC922" s="129" t="s">
        <v>179</v>
      </c>
      <c r="AD922" s="129">
        <v>8.6999999999999994E-3</v>
      </c>
      <c r="AE922" s="129" t="s">
        <v>179</v>
      </c>
      <c r="AF922" s="129">
        <v>1.6799999999999999E-2</v>
      </c>
      <c r="AG922" s="129">
        <v>0.21809999999999999</v>
      </c>
      <c r="AH922" s="129">
        <v>8.5000000000000006E-3</v>
      </c>
      <c r="AI922" s="129">
        <v>7.7164999999999999</v>
      </c>
      <c r="AJ922" s="129">
        <v>3.27E-2</v>
      </c>
      <c r="AK922" s="129">
        <v>0.66969999999999996</v>
      </c>
      <c r="AL922" s="129">
        <v>8.2000000000000007E-3</v>
      </c>
      <c r="AM922" s="129" t="s">
        <v>280</v>
      </c>
      <c r="AN922" s="129">
        <v>8.2000000000000007E-3</v>
      </c>
      <c r="AO922" s="129" t="s">
        <v>298</v>
      </c>
      <c r="AP922" s="129">
        <v>4.3E-3</v>
      </c>
      <c r="AQ922" s="129">
        <v>0.12609999999999999</v>
      </c>
      <c r="AR922" s="129">
        <v>5.1999999999999998E-3</v>
      </c>
      <c r="AS922" s="129" t="s">
        <v>2324</v>
      </c>
      <c r="AT922" s="129">
        <v>2.64E-2</v>
      </c>
      <c r="AU922" s="129" t="s">
        <v>179</v>
      </c>
      <c r="AV922" s="129">
        <v>3.7000000000000002E-3</v>
      </c>
      <c r="AW922" s="129">
        <v>9.2999999999999992E-3</v>
      </c>
      <c r="AX922" s="129">
        <v>1E-3</v>
      </c>
      <c r="AY922" s="129" t="s">
        <v>390</v>
      </c>
      <c r="AZ922" s="129">
        <v>8.0000000000000004E-4</v>
      </c>
      <c r="BA922" s="129">
        <v>6.4999999999999997E-3</v>
      </c>
      <c r="BB922" s="129">
        <v>6.9999999999999999E-4</v>
      </c>
      <c r="BC922" s="129" t="s">
        <v>267</v>
      </c>
      <c r="BD922" s="129">
        <v>5.0000000000000001E-4</v>
      </c>
      <c r="BE922" s="129" t="s">
        <v>179</v>
      </c>
      <c r="BF922" s="129">
        <v>2.9999999999999997E-4</v>
      </c>
      <c r="BG922" s="129" t="s">
        <v>179</v>
      </c>
      <c r="BH922" s="129">
        <v>1E-4</v>
      </c>
      <c r="BI922" s="129" t="s">
        <v>286</v>
      </c>
      <c r="BJ922" s="129">
        <v>2.0000000000000001E-4</v>
      </c>
      <c r="BK922" s="129">
        <v>1.04E-2</v>
      </c>
      <c r="BL922" s="129">
        <v>5.0000000000000001E-4</v>
      </c>
      <c r="BM922" s="129">
        <v>2.5000000000000001E-3</v>
      </c>
      <c r="BN922" s="129">
        <v>2.9999999999999997E-4</v>
      </c>
      <c r="BO922" s="129" t="s">
        <v>429</v>
      </c>
      <c r="BP922" s="129">
        <v>5.0000000000000001E-4</v>
      </c>
      <c r="BQ922" s="129" t="s">
        <v>179</v>
      </c>
      <c r="BR922" s="129">
        <v>2.9999999999999997E-4</v>
      </c>
      <c r="BS922" s="129" t="s">
        <v>179</v>
      </c>
      <c r="BT922" s="129">
        <v>2.9999999999999997E-4</v>
      </c>
      <c r="BU922" s="129" t="s">
        <v>179</v>
      </c>
      <c r="BV922" s="129">
        <v>6.9999999999999999E-4</v>
      </c>
      <c r="BW922" s="129" t="s">
        <v>18</v>
      </c>
      <c r="BX922" s="129"/>
      <c r="BY922" s="129" t="s">
        <v>18</v>
      </c>
      <c r="BZ922" s="129"/>
      <c r="CA922" s="129" t="s">
        <v>179</v>
      </c>
      <c r="CB922" s="129">
        <v>8.0000000000000004E-4</v>
      </c>
      <c r="CC922" s="129" t="s">
        <v>179</v>
      </c>
      <c r="CD922" s="129">
        <v>2E-3</v>
      </c>
      <c r="CE922" s="129" t="s">
        <v>179</v>
      </c>
      <c r="CF922" s="129">
        <v>2.3E-3</v>
      </c>
      <c r="CG922" s="129" t="s">
        <v>216</v>
      </c>
      <c r="CH922" s="129">
        <v>1E-4</v>
      </c>
      <c r="CI922" s="129" t="s">
        <v>179</v>
      </c>
      <c r="CJ922" s="129">
        <v>7.1000000000000004E-3</v>
      </c>
      <c r="CK922" s="129" t="s">
        <v>179</v>
      </c>
      <c r="CL922" s="129">
        <v>1.0999999999999999E-2</v>
      </c>
      <c r="CM922" s="129" t="s">
        <v>179</v>
      </c>
      <c r="CN922" s="129">
        <v>3.2000000000000002E-3</v>
      </c>
      <c r="CO922" s="129" t="s">
        <v>179</v>
      </c>
      <c r="CP922" s="129">
        <v>8.0000000000000004E-4</v>
      </c>
      <c r="CQ922" s="129" t="s">
        <v>179</v>
      </c>
      <c r="CR922" s="129">
        <v>3.3E-3</v>
      </c>
      <c r="CS922" s="129" t="s">
        <v>179</v>
      </c>
      <c r="CT922" s="129">
        <v>1.8E-3</v>
      </c>
      <c r="CU922" s="129" t="s">
        <v>18</v>
      </c>
      <c r="CV922" s="129"/>
      <c r="CW922" s="129" t="s">
        <v>18</v>
      </c>
      <c r="CX922" s="129"/>
      <c r="CY922" s="129" t="s">
        <v>179</v>
      </c>
      <c r="CZ922" s="129">
        <v>5.9999999999999995E-4</v>
      </c>
      <c r="DA922" s="129" t="s">
        <v>179</v>
      </c>
      <c r="DB922" s="129">
        <v>5.0000000000000001E-4</v>
      </c>
      <c r="DC922" s="129" t="s">
        <v>179</v>
      </c>
      <c r="DD922" s="129">
        <v>5.9999999999999995E-4</v>
      </c>
      <c r="DE922" s="129" t="s">
        <v>179</v>
      </c>
      <c r="DF922" s="129">
        <v>5.9999999999999995E-4</v>
      </c>
      <c r="DG922" s="129" t="s">
        <v>179</v>
      </c>
      <c r="DH922" s="129">
        <v>4.0000000000000002E-4</v>
      </c>
      <c r="DI922" s="129" t="s">
        <v>179</v>
      </c>
      <c r="DJ922" s="129">
        <v>4.0000000000000002E-4</v>
      </c>
      <c r="DK922" s="129" t="s">
        <v>3259</v>
      </c>
      <c r="DL922" s="129" t="s">
        <v>59</v>
      </c>
      <c r="DM922" s="129"/>
      <c r="DN922" s="129"/>
      <c r="DO922" s="130" t="s">
        <v>18</v>
      </c>
      <c r="DS922" s="129">
        <v>70</v>
      </c>
      <c r="DT922" s="129" t="s">
        <v>5980</v>
      </c>
      <c r="DW922" t="s">
        <v>5704</v>
      </c>
    </row>
    <row r="923" spans="1:127">
      <c r="A923" s="127">
        <v>807</v>
      </c>
      <c r="B923" s="131">
        <v>44766.831944444442</v>
      </c>
      <c r="C923" s="129" t="s">
        <v>52</v>
      </c>
      <c r="D923" s="129">
        <v>0</v>
      </c>
      <c r="E923" s="129">
        <v>0</v>
      </c>
      <c r="F923" s="129">
        <v>0</v>
      </c>
      <c r="G923" s="129" t="s">
        <v>54</v>
      </c>
      <c r="H923" s="129" t="s">
        <v>55</v>
      </c>
      <c r="I923" s="129" t="s">
        <v>55</v>
      </c>
      <c r="J923" s="129" t="s">
        <v>55</v>
      </c>
      <c r="K923" s="129" t="s">
        <v>18</v>
      </c>
      <c r="L923" s="129">
        <v>90</v>
      </c>
      <c r="M923" s="129" t="s">
        <v>173</v>
      </c>
      <c r="N923" s="129">
        <v>0</v>
      </c>
      <c r="O923" s="129" t="s">
        <v>173</v>
      </c>
      <c r="P923" s="129">
        <v>0</v>
      </c>
      <c r="Q923" s="129" t="s">
        <v>173</v>
      </c>
      <c r="R923" s="129">
        <v>0</v>
      </c>
      <c r="S923" s="129">
        <v>2</v>
      </c>
      <c r="T923" s="129" t="s">
        <v>174</v>
      </c>
      <c r="U923" s="129">
        <v>4.4501999999999997</v>
      </c>
      <c r="V923" s="129">
        <v>0.66749999999999998</v>
      </c>
      <c r="W923" s="129" t="s">
        <v>3267</v>
      </c>
      <c r="X923" s="129">
        <v>0.31119999999999998</v>
      </c>
      <c r="Y923" s="129">
        <v>37.184800000000003</v>
      </c>
      <c r="Z923" s="129">
        <v>0.34699999999999998</v>
      </c>
      <c r="AA923" s="129" t="s">
        <v>1072</v>
      </c>
      <c r="AB923" s="129">
        <v>1.52E-2</v>
      </c>
      <c r="AC923" s="129" t="s">
        <v>179</v>
      </c>
      <c r="AD923" s="129">
        <v>9.4000000000000004E-3</v>
      </c>
      <c r="AE923" s="129" t="s">
        <v>179</v>
      </c>
      <c r="AF923" s="129">
        <v>1.7000000000000001E-2</v>
      </c>
      <c r="AG923" s="129">
        <v>8.1900000000000001E-2</v>
      </c>
      <c r="AH923" s="129">
        <v>6.7000000000000002E-3</v>
      </c>
      <c r="AI923" s="129">
        <v>7.3087</v>
      </c>
      <c r="AJ923" s="129">
        <v>3.1699999999999999E-2</v>
      </c>
      <c r="AK923" s="129">
        <v>0.65790000000000004</v>
      </c>
      <c r="AL923" s="129">
        <v>8.0999999999999996E-3</v>
      </c>
      <c r="AM923" s="129" t="s">
        <v>243</v>
      </c>
      <c r="AN923" s="129">
        <v>7.9000000000000008E-3</v>
      </c>
      <c r="AO923" s="129" t="s">
        <v>239</v>
      </c>
      <c r="AP923" s="129">
        <v>4.3E-3</v>
      </c>
      <c r="AQ923" s="129">
        <v>0.11260000000000001</v>
      </c>
      <c r="AR923" s="129">
        <v>5.1000000000000004E-3</v>
      </c>
      <c r="AS923" s="129" t="s">
        <v>3268</v>
      </c>
      <c r="AT923" s="129">
        <v>2.58E-2</v>
      </c>
      <c r="AU923" s="129" t="s">
        <v>179</v>
      </c>
      <c r="AV923" s="129">
        <v>3.7000000000000002E-3</v>
      </c>
      <c r="AW923" s="129">
        <v>0.01</v>
      </c>
      <c r="AX923" s="129">
        <v>1.1000000000000001E-3</v>
      </c>
      <c r="AY923" s="129" t="s">
        <v>390</v>
      </c>
      <c r="AZ923" s="129">
        <v>8.0000000000000004E-4</v>
      </c>
      <c r="BA923" s="129">
        <v>6.1000000000000004E-3</v>
      </c>
      <c r="BB923" s="129">
        <v>6.9999999999999999E-4</v>
      </c>
      <c r="BC923" s="129" t="s">
        <v>245</v>
      </c>
      <c r="BD923" s="129">
        <v>5.0000000000000001E-4</v>
      </c>
      <c r="BE923" s="129" t="s">
        <v>179</v>
      </c>
      <c r="BF923" s="129">
        <v>2.9999999999999997E-4</v>
      </c>
      <c r="BG923" s="129" t="s">
        <v>179</v>
      </c>
      <c r="BH923" s="129">
        <v>1E-4</v>
      </c>
      <c r="BI923" s="129" t="s">
        <v>179</v>
      </c>
      <c r="BJ923" s="129">
        <v>2.0000000000000001E-4</v>
      </c>
      <c r="BK923" s="129">
        <v>9.9000000000000008E-3</v>
      </c>
      <c r="BL923" s="129">
        <v>5.0000000000000001E-4</v>
      </c>
      <c r="BM923" s="129">
        <v>2.7000000000000001E-3</v>
      </c>
      <c r="BN923" s="129">
        <v>2.9999999999999997E-4</v>
      </c>
      <c r="BO923" s="129" t="s">
        <v>265</v>
      </c>
      <c r="BP923" s="129">
        <v>5.9999999999999995E-4</v>
      </c>
      <c r="BQ923" s="129" t="s">
        <v>179</v>
      </c>
      <c r="BR923" s="129">
        <v>2.9999999999999997E-4</v>
      </c>
      <c r="BS923" s="129" t="s">
        <v>179</v>
      </c>
      <c r="BT923" s="129">
        <v>4.0000000000000002E-4</v>
      </c>
      <c r="BU923" s="129" t="s">
        <v>179</v>
      </c>
      <c r="BV923" s="129">
        <v>5.9999999999999995E-4</v>
      </c>
      <c r="BW923" s="129" t="s">
        <v>179</v>
      </c>
      <c r="BX923" s="129">
        <v>8.0000000000000004E-4</v>
      </c>
      <c r="BY923" s="129" t="s">
        <v>179</v>
      </c>
      <c r="BZ923" s="129">
        <v>1.1999999999999999E-3</v>
      </c>
      <c r="CA923" s="129" t="s">
        <v>179</v>
      </c>
      <c r="CB923" s="129">
        <v>8.9999999999999998E-4</v>
      </c>
      <c r="CC923" s="129" t="s">
        <v>179</v>
      </c>
      <c r="CD923" s="129">
        <v>2.0999999999999999E-3</v>
      </c>
      <c r="CE923" s="129" t="s">
        <v>179</v>
      </c>
      <c r="CF923" s="129">
        <v>2.2000000000000001E-3</v>
      </c>
      <c r="CG923" s="129" t="s">
        <v>179</v>
      </c>
      <c r="CH923" s="129">
        <v>1E-4</v>
      </c>
      <c r="CI923" s="129" t="s">
        <v>179</v>
      </c>
      <c r="CJ923" s="129">
        <v>7.9000000000000008E-3</v>
      </c>
      <c r="CK923" s="129" t="s">
        <v>179</v>
      </c>
      <c r="CL923" s="129">
        <v>1.1599999999999999E-2</v>
      </c>
      <c r="CM923" s="129" t="s">
        <v>179</v>
      </c>
      <c r="CN923" s="129">
        <v>5.1000000000000004E-3</v>
      </c>
      <c r="CO923" s="129" t="s">
        <v>179</v>
      </c>
      <c r="CP923" s="129">
        <v>8.9999999999999998E-4</v>
      </c>
      <c r="CQ923" s="129" t="s">
        <v>179</v>
      </c>
      <c r="CR923" s="129">
        <v>3.2000000000000002E-3</v>
      </c>
      <c r="CS923" s="129" t="s">
        <v>179</v>
      </c>
      <c r="CT923" s="129">
        <v>2E-3</v>
      </c>
      <c r="CU923" s="129" t="s">
        <v>18</v>
      </c>
      <c r="CV923" s="129"/>
      <c r="CW923" s="129" t="s">
        <v>18</v>
      </c>
      <c r="CX923" s="129"/>
      <c r="CY923" s="129" t="s">
        <v>179</v>
      </c>
      <c r="CZ923" s="129">
        <v>5.0000000000000001E-4</v>
      </c>
      <c r="DA923" s="129" t="s">
        <v>179</v>
      </c>
      <c r="DB923" s="129">
        <v>5.9999999999999995E-4</v>
      </c>
      <c r="DC923" s="129" t="s">
        <v>179</v>
      </c>
      <c r="DD923" s="129">
        <v>5.9999999999999995E-4</v>
      </c>
      <c r="DE923" s="129" t="s">
        <v>179</v>
      </c>
      <c r="DF923" s="129">
        <v>6.9999999999999999E-4</v>
      </c>
      <c r="DG923" s="129" t="s">
        <v>179</v>
      </c>
      <c r="DH923" s="129">
        <v>4.0000000000000002E-4</v>
      </c>
      <c r="DI923" s="129" t="s">
        <v>179</v>
      </c>
      <c r="DJ923" s="129">
        <v>4.0000000000000002E-4</v>
      </c>
      <c r="DK923" s="129" t="s">
        <v>3269</v>
      </c>
      <c r="DL923" s="129" t="s">
        <v>59</v>
      </c>
      <c r="DM923" s="129"/>
      <c r="DN923" s="129"/>
      <c r="DO923" s="130" t="s">
        <v>18</v>
      </c>
      <c r="DS923" s="129">
        <v>4</v>
      </c>
      <c r="DT923" s="129" t="s">
        <v>1630</v>
      </c>
      <c r="DW923" t="s">
        <v>5705</v>
      </c>
    </row>
    <row r="924" spans="1:127">
      <c r="A924" s="127">
        <v>808</v>
      </c>
      <c r="B924" s="131">
        <v>44766.834722222222</v>
      </c>
      <c r="C924" s="129" t="s">
        <v>52</v>
      </c>
      <c r="D924" s="129">
        <v>0</v>
      </c>
      <c r="E924" s="129">
        <v>0</v>
      </c>
      <c r="F924" s="129">
        <v>0</v>
      </c>
      <c r="G924" s="129" t="s">
        <v>54</v>
      </c>
      <c r="H924" s="129" t="s">
        <v>55</v>
      </c>
      <c r="I924" s="129" t="s">
        <v>55</v>
      </c>
      <c r="J924" s="129" t="s">
        <v>55</v>
      </c>
      <c r="K924" s="129" t="s">
        <v>18</v>
      </c>
      <c r="L924" s="129">
        <v>90</v>
      </c>
      <c r="M924" s="129" t="s">
        <v>173</v>
      </c>
      <c r="N924" s="129">
        <v>0</v>
      </c>
      <c r="O924" s="129" t="s">
        <v>173</v>
      </c>
      <c r="P924" s="129">
        <v>0</v>
      </c>
      <c r="Q924" s="129" t="s">
        <v>173</v>
      </c>
      <c r="R924" s="129">
        <v>0</v>
      </c>
      <c r="S924" s="129">
        <v>2</v>
      </c>
      <c r="T924" s="129" t="s">
        <v>174</v>
      </c>
      <c r="U924" s="129">
        <v>5.0621999999999998</v>
      </c>
      <c r="V924" s="129">
        <v>0.68889999999999996</v>
      </c>
      <c r="W924" s="129" t="s">
        <v>3270</v>
      </c>
      <c r="X924" s="129">
        <v>0.32440000000000002</v>
      </c>
      <c r="Y924" s="129">
        <v>39.748699999999999</v>
      </c>
      <c r="Z924" s="129">
        <v>0.3609</v>
      </c>
      <c r="AA924" s="129" t="s">
        <v>3271</v>
      </c>
      <c r="AB924" s="129">
        <v>1.55E-2</v>
      </c>
      <c r="AC924" s="129" t="s">
        <v>179</v>
      </c>
      <c r="AD924" s="129">
        <v>8.6E-3</v>
      </c>
      <c r="AE924" s="129" t="s">
        <v>179</v>
      </c>
      <c r="AF924" s="129">
        <v>1.66E-2</v>
      </c>
      <c r="AG924" s="129">
        <v>0.1341</v>
      </c>
      <c r="AH924" s="129">
        <v>7.3000000000000001E-3</v>
      </c>
      <c r="AI924" s="129">
        <v>7.4801000000000002</v>
      </c>
      <c r="AJ924" s="129">
        <v>3.2099999999999997E-2</v>
      </c>
      <c r="AK924" s="129">
        <v>0.68340000000000001</v>
      </c>
      <c r="AL924" s="129">
        <v>8.2000000000000007E-3</v>
      </c>
      <c r="AM924" s="129" t="s">
        <v>279</v>
      </c>
      <c r="AN924" s="129">
        <v>8.3999999999999995E-3</v>
      </c>
      <c r="AO924" s="129" t="s">
        <v>1082</v>
      </c>
      <c r="AP924" s="129">
        <v>4.3E-3</v>
      </c>
      <c r="AQ924" s="129">
        <v>0.1241</v>
      </c>
      <c r="AR924" s="129">
        <v>5.1999999999999998E-3</v>
      </c>
      <c r="AS924" s="129" t="s">
        <v>3272</v>
      </c>
      <c r="AT924" s="129">
        <v>2.6200000000000001E-2</v>
      </c>
      <c r="AU924" s="129" t="s">
        <v>265</v>
      </c>
      <c r="AV924" s="129">
        <v>3.7000000000000002E-3</v>
      </c>
      <c r="AW924" s="129">
        <v>8.8999999999999999E-3</v>
      </c>
      <c r="AX924" s="129">
        <v>1E-3</v>
      </c>
      <c r="AY924" s="129" t="s">
        <v>1085</v>
      </c>
      <c r="AZ924" s="129">
        <v>8.0000000000000004E-4</v>
      </c>
      <c r="BA924" s="129">
        <v>5.7000000000000002E-3</v>
      </c>
      <c r="BB924" s="129">
        <v>6.9999999999999999E-4</v>
      </c>
      <c r="BC924" s="129" t="s">
        <v>245</v>
      </c>
      <c r="BD924" s="129">
        <v>4.0000000000000002E-4</v>
      </c>
      <c r="BE924" s="129" t="s">
        <v>179</v>
      </c>
      <c r="BF924" s="129">
        <v>2.9999999999999997E-4</v>
      </c>
      <c r="BG924" s="129" t="s">
        <v>179</v>
      </c>
      <c r="BH924" s="129">
        <v>1E-4</v>
      </c>
      <c r="BI924" s="129" t="s">
        <v>286</v>
      </c>
      <c r="BJ924" s="129">
        <v>2.0000000000000001E-4</v>
      </c>
      <c r="BK924" s="129">
        <v>1.09E-2</v>
      </c>
      <c r="BL924" s="129">
        <v>5.0000000000000001E-4</v>
      </c>
      <c r="BM924" s="129">
        <v>2.7000000000000001E-3</v>
      </c>
      <c r="BN924" s="129">
        <v>2.9999999999999997E-4</v>
      </c>
      <c r="BO924" s="129" t="s">
        <v>429</v>
      </c>
      <c r="BP924" s="129">
        <v>5.0000000000000001E-4</v>
      </c>
      <c r="BQ924" s="129" t="s">
        <v>179</v>
      </c>
      <c r="BR924" s="129">
        <v>2.9999999999999997E-4</v>
      </c>
      <c r="BS924" s="129" t="s">
        <v>179</v>
      </c>
      <c r="BT924" s="129">
        <v>4.0000000000000002E-4</v>
      </c>
      <c r="BU924" s="129" t="s">
        <v>179</v>
      </c>
      <c r="BV924" s="129">
        <v>6.9999999999999999E-4</v>
      </c>
      <c r="BW924" s="129" t="s">
        <v>18</v>
      </c>
      <c r="BX924" s="129"/>
      <c r="BY924" s="129" t="s">
        <v>179</v>
      </c>
      <c r="BZ924" s="129">
        <v>1.1000000000000001E-3</v>
      </c>
      <c r="CA924" s="129" t="s">
        <v>179</v>
      </c>
      <c r="CB924" s="129">
        <v>8.0000000000000004E-4</v>
      </c>
      <c r="CC924" s="129" t="s">
        <v>179</v>
      </c>
      <c r="CD924" s="129">
        <v>2.0999999999999999E-3</v>
      </c>
      <c r="CE924" s="129" t="s">
        <v>179</v>
      </c>
      <c r="CF924" s="129">
        <v>2.3E-3</v>
      </c>
      <c r="CG924" s="129" t="s">
        <v>179</v>
      </c>
      <c r="CH924" s="129">
        <v>1E-4</v>
      </c>
      <c r="CI924" s="129" t="s">
        <v>179</v>
      </c>
      <c r="CJ924" s="129">
        <v>7.1999999999999998E-3</v>
      </c>
      <c r="CK924" s="129" t="s">
        <v>179</v>
      </c>
      <c r="CL924" s="129">
        <v>1.0800000000000001E-2</v>
      </c>
      <c r="CM924" s="129" t="s">
        <v>1357</v>
      </c>
      <c r="CN924" s="129">
        <v>3.7000000000000002E-3</v>
      </c>
      <c r="CO924" s="129" t="s">
        <v>179</v>
      </c>
      <c r="CP924" s="129">
        <v>8.0000000000000004E-4</v>
      </c>
      <c r="CQ924" s="129" t="s">
        <v>179</v>
      </c>
      <c r="CR924" s="129">
        <v>3.0999999999999999E-3</v>
      </c>
      <c r="CS924" s="129" t="s">
        <v>179</v>
      </c>
      <c r="CT924" s="129">
        <v>1.8E-3</v>
      </c>
      <c r="CU924" s="129" t="s">
        <v>18</v>
      </c>
      <c r="CV924" s="129"/>
      <c r="CW924" s="129" t="s">
        <v>179</v>
      </c>
      <c r="CX924" s="129">
        <v>5.9999999999999995E-4</v>
      </c>
      <c r="CY924" s="129" t="s">
        <v>179</v>
      </c>
      <c r="CZ924" s="129">
        <v>5.0000000000000001E-4</v>
      </c>
      <c r="DA924" s="129" t="s">
        <v>179</v>
      </c>
      <c r="DB924" s="129">
        <v>5.9999999999999995E-4</v>
      </c>
      <c r="DC924" s="129" t="s">
        <v>179</v>
      </c>
      <c r="DD924" s="129">
        <v>5.9999999999999995E-4</v>
      </c>
      <c r="DE924" s="129" t="s">
        <v>179</v>
      </c>
      <c r="DF924" s="129">
        <v>5.9999999999999995E-4</v>
      </c>
      <c r="DG924" s="129" t="s">
        <v>179</v>
      </c>
      <c r="DH924" s="129">
        <v>4.0000000000000002E-4</v>
      </c>
      <c r="DI924" s="129" t="s">
        <v>179</v>
      </c>
      <c r="DJ924" s="129">
        <v>2.9999999999999997E-4</v>
      </c>
      <c r="DK924" s="129" t="s">
        <v>3269</v>
      </c>
      <c r="DL924" s="129" t="s">
        <v>59</v>
      </c>
      <c r="DM924" s="129"/>
      <c r="DN924" s="129"/>
      <c r="DO924" s="130" t="s">
        <v>18</v>
      </c>
      <c r="DS924" s="129">
        <v>16</v>
      </c>
      <c r="DT924" s="129" t="s">
        <v>2498</v>
      </c>
      <c r="DW924" t="s">
        <v>5706</v>
      </c>
    </row>
    <row r="925" spans="1:127">
      <c r="A925" s="127">
        <v>809</v>
      </c>
      <c r="B925" s="131">
        <v>44766.859027777777</v>
      </c>
      <c r="C925" s="129" t="s">
        <v>52</v>
      </c>
      <c r="D925" s="129">
        <v>0</v>
      </c>
      <c r="E925" s="129">
        <v>0</v>
      </c>
      <c r="F925" s="129">
        <v>0</v>
      </c>
      <c r="G925" s="129" t="s">
        <v>54</v>
      </c>
      <c r="H925" s="129" t="s">
        <v>55</v>
      </c>
      <c r="I925" s="129" t="s">
        <v>55</v>
      </c>
      <c r="J925" s="129" t="s">
        <v>55</v>
      </c>
      <c r="K925" s="129" t="s">
        <v>18</v>
      </c>
      <c r="L925" s="129">
        <v>90</v>
      </c>
      <c r="M925" s="129" t="s">
        <v>173</v>
      </c>
      <c r="N925" s="129">
        <v>0</v>
      </c>
      <c r="O925" s="129" t="s">
        <v>173</v>
      </c>
      <c r="P925" s="129">
        <v>0</v>
      </c>
      <c r="Q925" s="129" t="s">
        <v>173</v>
      </c>
      <c r="R925" s="129">
        <v>0</v>
      </c>
      <c r="S925" s="129">
        <v>2</v>
      </c>
      <c r="T925" s="129" t="s">
        <v>174</v>
      </c>
      <c r="U925" s="129">
        <v>5</v>
      </c>
      <c r="V925" s="129">
        <v>0.68459999999999999</v>
      </c>
      <c r="W925" s="129" t="s">
        <v>3273</v>
      </c>
      <c r="X925" s="129">
        <v>0.32729999999999998</v>
      </c>
      <c r="Y925" s="129">
        <v>40.234699999999997</v>
      </c>
      <c r="Z925" s="129">
        <v>0.36309999999999998</v>
      </c>
      <c r="AA925" s="129" t="s">
        <v>2719</v>
      </c>
      <c r="AB925" s="129">
        <v>1.52E-2</v>
      </c>
      <c r="AC925" s="129" t="s">
        <v>3027</v>
      </c>
      <c r="AD925" s="129">
        <v>1.01E-2</v>
      </c>
      <c r="AE925" s="129" t="s">
        <v>179</v>
      </c>
      <c r="AF925" s="129">
        <v>1.6500000000000001E-2</v>
      </c>
      <c r="AG925" s="129">
        <v>5.6599999999999998E-2</v>
      </c>
      <c r="AH925" s="129">
        <v>6.4000000000000003E-3</v>
      </c>
      <c r="AI925" s="129">
        <v>7.4889999999999999</v>
      </c>
      <c r="AJ925" s="129">
        <v>3.2099999999999997E-2</v>
      </c>
      <c r="AK925" s="129">
        <v>0.63300000000000001</v>
      </c>
      <c r="AL925" s="129">
        <v>8.0000000000000002E-3</v>
      </c>
      <c r="AM925" s="129" t="s">
        <v>629</v>
      </c>
      <c r="AN925" s="129">
        <v>8.0999999999999996E-3</v>
      </c>
      <c r="AO925" s="129" t="s">
        <v>534</v>
      </c>
      <c r="AP925" s="129">
        <v>4.4999999999999997E-3</v>
      </c>
      <c r="AQ925" s="129">
        <v>0.10920000000000001</v>
      </c>
      <c r="AR925" s="129">
        <v>5.0000000000000001E-3</v>
      </c>
      <c r="AS925" s="129" t="s">
        <v>3274</v>
      </c>
      <c r="AT925" s="129">
        <v>2.5999999999999999E-2</v>
      </c>
      <c r="AU925" s="129" t="s">
        <v>284</v>
      </c>
      <c r="AV925" s="129">
        <v>3.7000000000000002E-3</v>
      </c>
      <c r="AW925" s="129">
        <v>9.2999999999999992E-3</v>
      </c>
      <c r="AX925" s="129">
        <v>1.1000000000000001E-3</v>
      </c>
      <c r="AY925" s="129" t="s">
        <v>215</v>
      </c>
      <c r="AZ925" s="129">
        <v>6.9999999999999999E-4</v>
      </c>
      <c r="BA925" s="129">
        <v>5.8999999999999999E-3</v>
      </c>
      <c r="BB925" s="129">
        <v>6.9999999999999999E-4</v>
      </c>
      <c r="BC925" s="129" t="s">
        <v>211</v>
      </c>
      <c r="BD925" s="129">
        <v>5.0000000000000001E-4</v>
      </c>
      <c r="BE925" s="129" t="s">
        <v>179</v>
      </c>
      <c r="BF925" s="129">
        <v>2.9999999999999997E-4</v>
      </c>
      <c r="BG925" s="129" t="s">
        <v>179</v>
      </c>
      <c r="BH925" s="129">
        <v>1E-4</v>
      </c>
      <c r="BI925" s="129" t="s">
        <v>179</v>
      </c>
      <c r="BJ925" s="129">
        <v>2.0000000000000001E-4</v>
      </c>
      <c r="BK925" s="129">
        <v>1.01E-2</v>
      </c>
      <c r="BL925" s="129">
        <v>5.0000000000000001E-4</v>
      </c>
      <c r="BM925" s="129">
        <v>2.8E-3</v>
      </c>
      <c r="BN925" s="129">
        <v>2.9999999999999997E-4</v>
      </c>
      <c r="BO925" s="129" t="s">
        <v>244</v>
      </c>
      <c r="BP925" s="129">
        <v>5.0000000000000001E-4</v>
      </c>
      <c r="BQ925" s="129" t="s">
        <v>179</v>
      </c>
      <c r="BR925" s="129">
        <v>2.9999999999999997E-4</v>
      </c>
      <c r="BS925" s="129" t="s">
        <v>179</v>
      </c>
      <c r="BT925" s="129">
        <v>4.0000000000000002E-4</v>
      </c>
      <c r="BU925" s="129" t="s">
        <v>179</v>
      </c>
      <c r="BV925" s="129">
        <v>6.9999999999999999E-4</v>
      </c>
      <c r="BW925" s="129" t="s">
        <v>179</v>
      </c>
      <c r="BX925" s="129">
        <v>8.9999999999999998E-4</v>
      </c>
      <c r="BY925" s="129" t="s">
        <v>179</v>
      </c>
      <c r="BZ925" s="129">
        <v>1.1000000000000001E-3</v>
      </c>
      <c r="CA925" s="129" t="s">
        <v>179</v>
      </c>
      <c r="CB925" s="129">
        <v>8.0000000000000004E-4</v>
      </c>
      <c r="CC925" s="129" t="s">
        <v>179</v>
      </c>
      <c r="CD925" s="129">
        <v>2E-3</v>
      </c>
      <c r="CE925" s="129" t="s">
        <v>179</v>
      </c>
      <c r="CF925" s="129">
        <v>2.3E-3</v>
      </c>
      <c r="CG925" s="129" t="s">
        <v>179</v>
      </c>
      <c r="CH925" s="129">
        <v>1E-4</v>
      </c>
      <c r="CI925" s="129" t="s">
        <v>209</v>
      </c>
      <c r="CJ925" s="129">
        <v>7.1000000000000004E-3</v>
      </c>
      <c r="CK925" s="129" t="s">
        <v>179</v>
      </c>
      <c r="CL925" s="129">
        <v>1.09E-2</v>
      </c>
      <c r="CM925" s="129" t="s">
        <v>1287</v>
      </c>
      <c r="CN925" s="129">
        <v>3.5000000000000001E-3</v>
      </c>
      <c r="CO925" s="129" t="s">
        <v>179</v>
      </c>
      <c r="CP925" s="129">
        <v>8.9999999999999998E-4</v>
      </c>
      <c r="CQ925" s="129" t="s">
        <v>179</v>
      </c>
      <c r="CR925" s="129">
        <v>3.2000000000000002E-3</v>
      </c>
      <c r="CS925" s="129" t="s">
        <v>179</v>
      </c>
      <c r="CT925" s="129">
        <v>1.8E-3</v>
      </c>
      <c r="CU925" s="129" t="s">
        <v>179</v>
      </c>
      <c r="CV925" s="129">
        <v>8.0000000000000004E-4</v>
      </c>
      <c r="CW925" s="129" t="s">
        <v>18</v>
      </c>
      <c r="CX925" s="129"/>
      <c r="CY925" s="129" t="s">
        <v>179</v>
      </c>
      <c r="CZ925" s="129">
        <v>5.9999999999999995E-4</v>
      </c>
      <c r="DA925" s="129" t="s">
        <v>179</v>
      </c>
      <c r="DB925" s="129">
        <v>5.0000000000000001E-4</v>
      </c>
      <c r="DC925" s="129" t="s">
        <v>179</v>
      </c>
      <c r="DD925" s="129">
        <v>5.9999999999999995E-4</v>
      </c>
      <c r="DE925" s="129" t="s">
        <v>179</v>
      </c>
      <c r="DF925" s="129">
        <v>5.9999999999999995E-4</v>
      </c>
      <c r="DG925" s="129" t="s">
        <v>179</v>
      </c>
      <c r="DH925" s="129">
        <v>4.0000000000000002E-4</v>
      </c>
      <c r="DI925" s="129" t="s">
        <v>179</v>
      </c>
      <c r="DJ925" s="129">
        <v>4.0000000000000002E-4</v>
      </c>
      <c r="DK925" s="129" t="s">
        <v>3269</v>
      </c>
      <c r="DL925" s="129" t="s">
        <v>59</v>
      </c>
      <c r="DM925" s="129"/>
      <c r="DN925" s="129"/>
      <c r="DO925" s="130" t="s">
        <v>18</v>
      </c>
      <c r="DS925" s="129">
        <v>29</v>
      </c>
      <c r="DT925" s="129" t="s">
        <v>6018</v>
      </c>
      <c r="DW925" t="s">
        <v>5707</v>
      </c>
    </row>
    <row r="926" spans="1:127">
      <c r="A926" s="127">
        <v>810</v>
      </c>
      <c r="B926" s="131">
        <v>44766.861111111109</v>
      </c>
      <c r="C926" s="129" t="s">
        <v>52</v>
      </c>
      <c r="D926" s="129">
        <v>0</v>
      </c>
      <c r="E926" s="129">
        <v>0</v>
      </c>
      <c r="F926" s="129">
        <v>0</v>
      </c>
      <c r="G926" s="129" t="s">
        <v>54</v>
      </c>
      <c r="H926" s="129" t="s">
        <v>55</v>
      </c>
      <c r="I926" s="129" t="s">
        <v>55</v>
      </c>
      <c r="J926" s="129" t="s">
        <v>55</v>
      </c>
      <c r="K926" s="129" t="s">
        <v>18</v>
      </c>
      <c r="L926" s="129">
        <v>90</v>
      </c>
      <c r="M926" s="129" t="s">
        <v>173</v>
      </c>
      <c r="N926" s="129">
        <v>0</v>
      </c>
      <c r="O926" s="129" t="s">
        <v>173</v>
      </c>
      <c r="P926" s="129">
        <v>0</v>
      </c>
      <c r="Q926" s="129" t="s">
        <v>173</v>
      </c>
      <c r="R926" s="129">
        <v>0</v>
      </c>
      <c r="S926" s="129">
        <v>2</v>
      </c>
      <c r="T926" s="129" t="s">
        <v>174</v>
      </c>
      <c r="U926" s="129">
        <v>4.3617999999999997</v>
      </c>
      <c r="V926" s="129">
        <v>0.68120000000000003</v>
      </c>
      <c r="W926" s="129" t="s">
        <v>3275</v>
      </c>
      <c r="X926" s="129">
        <v>0.32619999999999999</v>
      </c>
      <c r="Y926" s="129">
        <v>40.958599999999997</v>
      </c>
      <c r="Z926" s="129">
        <v>0.3664</v>
      </c>
      <c r="AA926" s="129" t="s">
        <v>1123</v>
      </c>
      <c r="AB926" s="129">
        <v>1.5100000000000001E-2</v>
      </c>
      <c r="AC926" s="129" t="s">
        <v>3276</v>
      </c>
      <c r="AD926" s="129">
        <v>1.0500000000000001E-2</v>
      </c>
      <c r="AE926" s="129" t="s">
        <v>179</v>
      </c>
      <c r="AF926" s="129">
        <v>1.66E-2</v>
      </c>
      <c r="AG926" s="129">
        <v>6.93E-2</v>
      </c>
      <c r="AH926" s="129">
        <v>6.6E-3</v>
      </c>
      <c r="AI926" s="129">
        <v>7.5880000000000001</v>
      </c>
      <c r="AJ926" s="129">
        <v>3.2300000000000002E-2</v>
      </c>
      <c r="AK926" s="129">
        <v>0.67310000000000003</v>
      </c>
      <c r="AL926" s="129">
        <v>8.2000000000000007E-3</v>
      </c>
      <c r="AM926" s="129" t="s">
        <v>2054</v>
      </c>
      <c r="AN926" s="129">
        <v>8.2000000000000007E-3</v>
      </c>
      <c r="AO926" s="129" t="s">
        <v>1462</v>
      </c>
      <c r="AP926" s="129">
        <v>4.4999999999999997E-3</v>
      </c>
      <c r="AQ926" s="129">
        <v>0.11310000000000001</v>
      </c>
      <c r="AR926" s="129">
        <v>5.0000000000000001E-3</v>
      </c>
      <c r="AS926" s="129" t="s">
        <v>3277</v>
      </c>
      <c r="AT926" s="129">
        <v>2.5999999999999999E-2</v>
      </c>
      <c r="AU926" s="129" t="s">
        <v>1357</v>
      </c>
      <c r="AV926" s="129">
        <v>3.7000000000000002E-3</v>
      </c>
      <c r="AW926" s="129">
        <v>9.1999999999999998E-3</v>
      </c>
      <c r="AX926" s="129">
        <v>1E-3</v>
      </c>
      <c r="AY926" s="129" t="s">
        <v>284</v>
      </c>
      <c r="AZ926" s="129">
        <v>8.0000000000000004E-4</v>
      </c>
      <c r="BA926" s="129">
        <v>6.0000000000000001E-3</v>
      </c>
      <c r="BB926" s="129">
        <v>6.9999999999999999E-4</v>
      </c>
      <c r="BC926" s="129" t="s">
        <v>267</v>
      </c>
      <c r="BD926" s="129">
        <v>5.0000000000000001E-4</v>
      </c>
      <c r="BE926" s="129" t="s">
        <v>179</v>
      </c>
      <c r="BF926" s="129">
        <v>2.9999999999999997E-4</v>
      </c>
      <c r="BG926" s="129" t="s">
        <v>179</v>
      </c>
      <c r="BH926" s="129">
        <v>1E-4</v>
      </c>
      <c r="BI926" s="129" t="s">
        <v>246</v>
      </c>
      <c r="BJ926" s="129">
        <v>2.0000000000000001E-4</v>
      </c>
      <c r="BK926" s="129">
        <v>1.03E-2</v>
      </c>
      <c r="BL926" s="129">
        <v>5.0000000000000001E-4</v>
      </c>
      <c r="BM926" s="129">
        <v>2.7000000000000001E-3</v>
      </c>
      <c r="BN926" s="129">
        <v>2.9999999999999997E-4</v>
      </c>
      <c r="BO926" s="129" t="s">
        <v>349</v>
      </c>
      <c r="BP926" s="129">
        <v>5.0000000000000001E-4</v>
      </c>
      <c r="BQ926" s="129" t="s">
        <v>179</v>
      </c>
      <c r="BR926" s="129">
        <v>2.9999999999999997E-4</v>
      </c>
      <c r="BS926" s="129" t="s">
        <v>179</v>
      </c>
      <c r="BT926" s="129">
        <v>4.0000000000000002E-4</v>
      </c>
      <c r="BU926" s="129" t="s">
        <v>179</v>
      </c>
      <c r="BV926" s="129">
        <v>6.9999999999999999E-4</v>
      </c>
      <c r="BW926" s="129" t="s">
        <v>18</v>
      </c>
      <c r="BX926" s="129"/>
      <c r="BY926" s="129" t="s">
        <v>18</v>
      </c>
      <c r="BZ926" s="129"/>
      <c r="CA926" s="129" t="s">
        <v>179</v>
      </c>
      <c r="CB926" s="129">
        <v>8.0000000000000004E-4</v>
      </c>
      <c r="CC926" s="129" t="s">
        <v>179</v>
      </c>
      <c r="CD926" s="129">
        <v>2.0999999999999999E-3</v>
      </c>
      <c r="CE926" s="129" t="s">
        <v>179</v>
      </c>
      <c r="CF926" s="129">
        <v>2.3E-3</v>
      </c>
      <c r="CG926" s="129" t="s">
        <v>216</v>
      </c>
      <c r="CH926" s="129">
        <v>1E-4</v>
      </c>
      <c r="CI926" s="129" t="s">
        <v>179</v>
      </c>
      <c r="CJ926" s="129">
        <v>7.1999999999999998E-3</v>
      </c>
      <c r="CK926" s="129" t="s">
        <v>179</v>
      </c>
      <c r="CL926" s="129">
        <v>1.0999999999999999E-2</v>
      </c>
      <c r="CM926" s="129" t="s">
        <v>179</v>
      </c>
      <c r="CN926" s="129">
        <v>3.0999999999999999E-3</v>
      </c>
      <c r="CO926" s="129" t="s">
        <v>179</v>
      </c>
      <c r="CP926" s="129">
        <v>8.0000000000000004E-4</v>
      </c>
      <c r="CQ926" s="129" t="s">
        <v>179</v>
      </c>
      <c r="CR926" s="129">
        <v>3.3E-3</v>
      </c>
      <c r="CS926" s="129" t="s">
        <v>179</v>
      </c>
      <c r="CT926" s="129">
        <v>1.8E-3</v>
      </c>
      <c r="CU926" s="129" t="s">
        <v>18</v>
      </c>
      <c r="CV926" s="129"/>
      <c r="CW926" s="129" t="s">
        <v>18</v>
      </c>
      <c r="CX926" s="129"/>
      <c r="CY926" s="129" t="s">
        <v>212</v>
      </c>
      <c r="CZ926" s="129">
        <v>5.9999999999999995E-4</v>
      </c>
      <c r="DA926" s="129" t="s">
        <v>179</v>
      </c>
      <c r="DB926" s="129">
        <v>5.0000000000000001E-4</v>
      </c>
      <c r="DC926" s="129" t="s">
        <v>192</v>
      </c>
      <c r="DD926" s="129">
        <v>5.9999999999999995E-4</v>
      </c>
      <c r="DE926" s="129" t="s">
        <v>179</v>
      </c>
      <c r="DF926" s="129">
        <v>5.0000000000000001E-4</v>
      </c>
      <c r="DG926" s="129" t="s">
        <v>179</v>
      </c>
      <c r="DH926" s="129">
        <v>4.0000000000000002E-4</v>
      </c>
      <c r="DI926" s="129" t="s">
        <v>179</v>
      </c>
      <c r="DJ926" s="129">
        <v>4.0000000000000002E-4</v>
      </c>
      <c r="DK926" s="129" t="s">
        <v>3269</v>
      </c>
      <c r="DL926" s="129" t="s">
        <v>59</v>
      </c>
      <c r="DM926" s="129"/>
      <c r="DN926" s="129"/>
      <c r="DO926" s="130" t="s">
        <v>18</v>
      </c>
      <c r="DS926" s="129">
        <v>55</v>
      </c>
      <c r="DT926" s="129" t="s">
        <v>6032</v>
      </c>
      <c r="DW926" t="s">
        <v>5708</v>
      </c>
    </row>
    <row r="927" spans="1:127">
      <c r="A927" s="127">
        <v>811</v>
      </c>
      <c r="B927" s="131">
        <v>44766.863888888889</v>
      </c>
      <c r="C927" s="129" t="s">
        <v>52</v>
      </c>
      <c r="D927" s="129">
        <v>0</v>
      </c>
      <c r="E927" s="129">
        <v>0</v>
      </c>
      <c r="F927" s="129">
        <v>0</v>
      </c>
      <c r="G927" s="129" t="s">
        <v>54</v>
      </c>
      <c r="H927" s="129" t="s">
        <v>55</v>
      </c>
      <c r="I927" s="129" t="s">
        <v>55</v>
      </c>
      <c r="J927" s="129" t="s">
        <v>55</v>
      </c>
      <c r="K927" s="129" t="s">
        <v>18</v>
      </c>
      <c r="L927" s="129">
        <v>90</v>
      </c>
      <c r="M927" s="129" t="s">
        <v>173</v>
      </c>
      <c r="N927" s="129">
        <v>0</v>
      </c>
      <c r="O927" s="129" t="s">
        <v>173</v>
      </c>
      <c r="P927" s="129">
        <v>0</v>
      </c>
      <c r="Q927" s="129" t="s">
        <v>173</v>
      </c>
      <c r="R927" s="129">
        <v>0</v>
      </c>
      <c r="S927" s="129">
        <v>2</v>
      </c>
      <c r="T927" s="129" t="s">
        <v>174</v>
      </c>
      <c r="U927" s="129">
        <v>4.8262</v>
      </c>
      <c r="V927" s="129">
        <v>0.68710000000000004</v>
      </c>
      <c r="W927" s="129" t="s">
        <v>3278</v>
      </c>
      <c r="X927" s="129">
        <v>0.33529999999999999</v>
      </c>
      <c r="Y927" s="129">
        <v>40.886699999999998</v>
      </c>
      <c r="Z927" s="129">
        <v>0.36780000000000002</v>
      </c>
      <c r="AA927" s="129" t="s">
        <v>993</v>
      </c>
      <c r="AB927" s="129">
        <v>1.55E-2</v>
      </c>
      <c r="AC927" s="129" t="s">
        <v>179</v>
      </c>
      <c r="AD927" s="129">
        <v>8.9999999999999993E-3</v>
      </c>
      <c r="AE927" s="129" t="s">
        <v>179</v>
      </c>
      <c r="AF927" s="129">
        <v>1.6799999999999999E-2</v>
      </c>
      <c r="AG927" s="129">
        <v>0.1573</v>
      </c>
      <c r="AH927" s="129">
        <v>7.7000000000000002E-3</v>
      </c>
      <c r="AI927" s="129">
        <v>7.6962999999999999</v>
      </c>
      <c r="AJ927" s="129">
        <v>3.2599999999999997E-2</v>
      </c>
      <c r="AK927" s="129">
        <v>0.68089999999999995</v>
      </c>
      <c r="AL927" s="129">
        <v>8.2000000000000007E-3</v>
      </c>
      <c r="AM927" s="129" t="s">
        <v>1461</v>
      </c>
      <c r="AN927" s="129">
        <v>8.0000000000000002E-3</v>
      </c>
      <c r="AO927" s="129" t="s">
        <v>556</v>
      </c>
      <c r="AP927" s="129">
        <v>4.4000000000000003E-3</v>
      </c>
      <c r="AQ927" s="129">
        <v>0.11360000000000001</v>
      </c>
      <c r="AR927" s="129">
        <v>5.0000000000000001E-3</v>
      </c>
      <c r="AS927" s="129" t="s">
        <v>3279</v>
      </c>
      <c r="AT927" s="129">
        <v>2.64E-2</v>
      </c>
      <c r="AU927" s="129" t="s">
        <v>179</v>
      </c>
      <c r="AV927" s="129">
        <v>3.7000000000000002E-3</v>
      </c>
      <c r="AW927" s="129">
        <v>9.4000000000000004E-3</v>
      </c>
      <c r="AX927" s="129">
        <v>1E-3</v>
      </c>
      <c r="AY927" s="129" t="s">
        <v>230</v>
      </c>
      <c r="AZ927" s="129">
        <v>8.0000000000000004E-4</v>
      </c>
      <c r="BA927" s="129">
        <v>5.5999999999999999E-3</v>
      </c>
      <c r="BB927" s="129">
        <v>5.9999999999999995E-4</v>
      </c>
      <c r="BC927" s="129" t="s">
        <v>245</v>
      </c>
      <c r="BD927" s="129">
        <v>5.0000000000000001E-4</v>
      </c>
      <c r="BE927" s="129" t="s">
        <v>179</v>
      </c>
      <c r="BF927" s="129">
        <v>2.9999999999999997E-4</v>
      </c>
      <c r="BG927" s="129" t="s">
        <v>179</v>
      </c>
      <c r="BH927" s="129">
        <v>1E-4</v>
      </c>
      <c r="BI927" s="129" t="s">
        <v>286</v>
      </c>
      <c r="BJ927" s="129">
        <v>2.0000000000000001E-4</v>
      </c>
      <c r="BK927" s="129">
        <v>1.04E-2</v>
      </c>
      <c r="BL927" s="129">
        <v>5.0000000000000001E-4</v>
      </c>
      <c r="BM927" s="129">
        <v>3.0000000000000001E-3</v>
      </c>
      <c r="BN927" s="129">
        <v>2.9999999999999997E-4</v>
      </c>
      <c r="BO927" s="129" t="s">
        <v>287</v>
      </c>
      <c r="BP927" s="129">
        <v>5.0000000000000001E-4</v>
      </c>
      <c r="BQ927" s="129" t="s">
        <v>179</v>
      </c>
      <c r="BR927" s="129">
        <v>2.9999999999999997E-4</v>
      </c>
      <c r="BS927" s="129" t="s">
        <v>179</v>
      </c>
      <c r="BT927" s="129">
        <v>2.9999999999999997E-4</v>
      </c>
      <c r="BU927" s="129" t="s">
        <v>179</v>
      </c>
      <c r="BV927" s="129">
        <v>6.9999999999999999E-4</v>
      </c>
      <c r="BW927" s="129" t="s">
        <v>18</v>
      </c>
      <c r="BX927" s="129"/>
      <c r="BY927" s="129" t="s">
        <v>179</v>
      </c>
      <c r="BZ927" s="129">
        <v>1.1000000000000001E-3</v>
      </c>
      <c r="CA927" s="129" t="s">
        <v>179</v>
      </c>
      <c r="CB927" s="129">
        <v>8.0000000000000004E-4</v>
      </c>
      <c r="CC927" s="129" t="s">
        <v>179</v>
      </c>
      <c r="CD927" s="129">
        <v>2E-3</v>
      </c>
      <c r="CE927" s="129" t="s">
        <v>179</v>
      </c>
      <c r="CF927" s="129">
        <v>2.3E-3</v>
      </c>
      <c r="CG927" s="129" t="s">
        <v>216</v>
      </c>
      <c r="CH927" s="129">
        <v>1E-4</v>
      </c>
      <c r="CI927" s="129" t="s">
        <v>179</v>
      </c>
      <c r="CJ927" s="129">
        <v>7.0000000000000001E-3</v>
      </c>
      <c r="CK927" s="129" t="s">
        <v>179</v>
      </c>
      <c r="CL927" s="129">
        <v>1.11E-2</v>
      </c>
      <c r="CM927" s="129" t="s">
        <v>179</v>
      </c>
      <c r="CN927" s="129">
        <v>3.3E-3</v>
      </c>
      <c r="CO927" s="129" t="s">
        <v>179</v>
      </c>
      <c r="CP927" s="129">
        <v>8.9999999999999998E-4</v>
      </c>
      <c r="CQ927" s="129" t="s">
        <v>179</v>
      </c>
      <c r="CR927" s="129">
        <v>3.2000000000000002E-3</v>
      </c>
      <c r="CS927" s="129" t="s">
        <v>179</v>
      </c>
      <c r="CT927" s="129">
        <v>1.8E-3</v>
      </c>
      <c r="CU927" s="129" t="s">
        <v>18</v>
      </c>
      <c r="CV927" s="129"/>
      <c r="CW927" s="129" t="s">
        <v>18</v>
      </c>
      <c r="CX927" s="129"/>
      <c r="CY927" s="129" t="s">
        <v>179</v>
      </c>
      <c r="CZ927" s="129">
        <v>5.0000000000000001E-4</v>
      </c>
      <c r="DA927" s="129" t="s">
        <v>192</v>
      </c>
      <c r="DB927" s="129">
        <v>5.9999999999999995E-4</v>
      </c>
      <c r="DC927" s="129" t="s">
        <v>179</v>
      </c>
      <c r="DD927" s="129">
        <v>5.0000000000000001E-4</v>
      </c>
      <c r="DE927" s="129" t="s">
        <v>179</v>
      </c>
      <c r="DF927" s="129">
        <v>5.0000000000000001E-4</v>
      </c>
      <c r="DG927" s="129" t="s">
        <v>179</v>
      </c>
      <c r="DH927" s="129">
        <v>4.0000000000000002E-4</v>
      </c>
      <c r="DI927" s="129" t="s">
        <v>179</v>
      </c>
      <c r="DJ927" s="129">
        <v>4.0000000000000002E-4</v>
      </c>
      <c r="DK927" s="129" t="s">
        <v>3269</v>
      </c>
      <c r="DL927" s="129" t="s">
        <v>59</v>
      </c>
      <c r="DM927" s="129"/>
      <c r="DN927" s="129"/>
      <c r="DO927" s="130" t="s">
        <v>18</v>
      </c>
      <c r="DS927" s="129">
        <v>93</v>
      </c>
      <c r="DT927" s="129" t="s">
        <v>3280</v>
      </c>
      <c r="DW927" t="s">
        <v>5709</v>
      </c>
    </row>
    <row r="928" spans="1:127">
      <c r="A928" s="127">
        <v>812</v>
      </c>
      <c r="B928" s="131">
        <v>44766.865972222222</v>
      </c>
      <c r="C928" s="129" t="s">
        <v>52</v>
      </c>
      <c r="D928" s="129">
        <v>0</v>
      </c>
      <c r="E928" s="129">
        <v>0</v>
      </c>
      <c r="F928" s="129">
        <v>0</v>
      </c>
      <c r="G928" s="129" t="s">
        <v>54</v>
      </c>
      <c r="H928" s="129" t="s">
        <v>55</v>
      </c>
      <c r="I928" s="129" t="s">
        <v>55</v>
      </c>
      <c r="J928" s="129" t="s">
        <v>55</v>
      </c>
      <c r="K928" s="129" t="s">
        <v>18</v>
      </c>
      <c r="L928" s="129">
        <v>90</v>
      </c>
      <c r="M928" s="129" t="s">
        <v>173</v>
      </c>
      <c r="N928" s="129">
        <v>0</v>
      </c>
      <c r="O928" s="129" t="s">
        <v>173</v>
      </c>
      <c r="P928" s="129">
        <v>0</v>
      </c>
      <c r="Q928" s="129" t="s">
        <v>173</v>
      </c>
      <c r="R928" s="129">
        <v>0</v>
      </c>
      <c r="S928" s="129">
        <v>2</v>
      </c>
      <c r="T928" s="129" t="s">
        <v>174</v>
      </c>
      <c r="U928" s="129">
        <v>5.1561000000000003</v>
      </c>
      <c r="V928" s="129">
        <v>0.71189999999999998</v>
      </c>
      <c r="W928" s="129" t="s">
        <v>3281</v>
      </c>
      <c r="X928" s="129">
        <v>0.33500000000000002</v>
      </c>
      <c r="Y928" s="129">
        <v>42.213500000000003</v>
      </c>
      <c r="Z928" s="129">
        <v>0.37540000000000001</v>
      </c>
      <c r="AA928" s="129" t="s">
        <v>787</v>
      </c>
      <c r="AB928" s="129">
        <v>1.5699999999999999E-2</v>
      </c>
      <c r="AC928" s="129" t="s">
        <v>1567</v>
      </c>
      <c r="AD928" s="129">
        <v>0.01</v>
      </c>
      <c r="AE928" s="129" t="s">
        <v>179</v>
      </c>
      <c r="AF928" s="129">
        <v>1.72E-2</v>
      </c>
      <c r="AG928" s="129">
        <v>9.1600000000000001E-2</v>
      </c>
      <c r="AH928" s="129">
        <v>7.0000000000000001E-3</v>
      </c>
      <c r="AI928" s="129">
        <v>8.0091999999999999</v>
      </c>
      <c r="AJ928" s="129">
        <v>3.3399999999999999E-2</v>
      </c>
      <c r="AK928" s="129">
        <v>0.73340000000000005</v>
      </c>
      <c r="AL928" s="129">
        <v>8.5000000000000006E-3</v>
      </c>
      <c r="AM928" s="129" t="s">
        <v>220</v>
      </c>
      <c r="AN928" s="129">
        <v>8.6E-3</v>
      </c>
      <c r="AO928" s="129" t="s">
        <v>1300</v>
      </c>
      <c r="AP928" s="129">
        <v>4.5999999999999999E-3</v>
      </c>
      <c r="AQ928" s="129">
        <v>0.12089999999999999</v>
      </c>
      <c r="AR928" s="129">
        <v>5.1999999999999998E-3</v>
      </c>
      <c r="AS928" s="129" t="s">
        <v>3282</v>
      </c>
      <c r="AT928" s="129">
        <v>2.7799999999999998E-2</v>
      </c>
      <c r="AU928" s="129" t="s">
        <v>179</v>
      </c>
      <c r="AV928" s="129">
        <v>3.8E-3</v>
      </c>
      <c r="AW928" s="129">
        <v>9.4000000000000004E-3</v>
      </c>
      <c r="AX928" s="129">
        <v>1.1000000000000001E-3</v>
      </c>
      <c r="AY928" s="129" t="s">
        <v>208</v>
      </c>
      <c r="AZ928" s="129">
        <v>8.0000000000000004E-4</v>
      </c>
      <c r="BA928" s="129">
        <v>7.4000000000000003E-3</v>
      </c>
      <c r="BB928" s="129">
        <v>6.9999999999999999E-4</v>
      </c>
      <c r="BC928" s="129" t="s">
        <v>285</v>
      </c>
      <c r="BD928" s="129">
        <v>5.0000000000000001E-4</v>
      </c>
      <c r="BE928" s="129" t="s">
        <v>179</v>
      </c>
      <c r="BF928" s="129">
        <v>2.9999999999999997E-4</v>
      </c>
      <c r="BG928" s="129" t="s">
        <v>179</v>
      </c>
      <c r="BH928" s="129">
        <v>1E-4</v>
      </c>
      <c r="BI928" s="129" t="s">
        <v>246</v>
      </c>
      <c r="BJ928" s="129">
        <v>2.0000000000000001E-4</v>
      </c>
      <c r="BK928" s="129">
        <v>1.0500000000000001E-2</v>
      </c>
      <c r="BL928" s="129">
        <v>5.0000000000000001E-4</v>
      </c>
      <c r="BM928" s="129">
        <v>3.2000000000000002E-3</v>
      </c>
      <c r="BN928" s="129">
        <v>2.9999999999999997E-4</v>
      </c>
      <c r="BO928" s="129" t="s">
        <v>431</v>
      </c>
      <c r="BP928" s="129">
        <v>5.0000000000000001E-4</v>
      </c>
      <c r="BQ928" s="129" t="s">
        <v>179</v>
      </c>
      <c r="BR928" s="129">
        <v>2.9999999999999997E-4</v>
      </c>
      <c r="BS928" s="129" t="s">
        <v>179</v>
      </c>
      <c r="BT928" s="129">
        <v>2.9999999999999997E-4</v>
      </c>
      <c r="BU928" s="129" t="s">
        <v>179</v>
      </c>
      <c r="BV928" s="129">
        <v>6.9999999999999999E-4</v>
      </c>
      <c r="BW928" s="129" t="s">
        <v>18</v>
      </c>
      <c r="BX928" s="129"/>
      <c r="BY928" s="129" t="s">
        <v>18</v>
      </c>
      <c r="BZ928" s="129"/>
      <c r="CA928" s="129" t="s">
        <v>179</v>
      </c>
      <c r="CB928" s="129">
        <v>8.0000000000000004E-4</v>
      </c>
      <c r="CC928" s="129" t="s">
        <v>179</v>
      </c>
      <c r="CD928" s="129">
        <v>2.0999999999999999E-3</v>
      </c>
      <c r="CE928" s="129" t="s">
        <v>179</v>
      </c>
      <c r="CF928" s="129">
        <v>2.3E-3</v>
      </c>
      <c r="CG928" s="129" t="s">
        <v>216</v>
      </c>
      <c r="CH928" s="129">
        <v>1E-4</v>
      </c>
      <c r="CI928" s="129" t="s">
        <v>179</v>
      </c>
      <c r="CJ928" s="129">
        <v>6.8999999999999999E-3</v>
      </c>
      <c r="CK928" s="129" t="s">
        <v>179</v>
      </c>
      <c r="CL928" s="129">
        <v>1.12E-2</v>
      </c>
      <c r="CM928" s="129" t="s">
        <v>179</v>
      </c>
      <c r="CN928" s="129">
        <v>2.5999999999999999E-3</v>
      </c>
      <c r="CO928" s="129" t="s">
        <v>179</v>
      </c>
      <c r="CP928" s="129">
        <v>8.0000000000000004E-4</v>
      </c>
      <c r="CQ928" s="129" t="s">
        <v>179</v>
      </c>
      <c r="CR928" s="129">
        <v>3.2000000000000002E-3</v>
      </c>
      <c r="CS928" s="129" t="s">
        <v>179</v>
      </c>
      <c r="CT928" s="129">
        <v>1.9E-3</v>
      </c>
      <c r="CU928" s="129" t="s">
        <v>18</v>
      </c>
      <c r="CV928" s="129"/>
      <c r="CW928" s="129" t="s">
        <v>18</v>
      </c>
      <c r="CX928" s="129"/>
      <c r="CY928" s="129" t="s">
        <v>179</v>
      </c>
      <c r="CZ928" s="129">
        <v>5.9999999999999995E-4</v>
      </c>
      <c r="DA928" s="129" t="s">
        <v>179</v>
      </c>
      <c r="DB928" s="129">
        <v>5.9999999999999995E-4</v>
      </c>
      <c r="DC928" s="129" t="s">
        <v>179</v>
      </c>
      <c r="DD928" s="129">
        <v>5.9999999999999995E-4</v>
      </c>
      <c r="DE928" s="129" t="s">
        <v>179</v>
      </c>
      <c r="DF928" s="129">
        <v>5.0000000000000001E-4</v>
      </c>
      <c r="DG928" s="129" t="s">
        <v>179</v>
      </c>
      <c r="DH928" s="129">
        <v>4.0000000000000002E-4</v>
      </c>
      <c r="DI928" s="129" t="s">
        <v>179</v>
      </c>
      <c r="DJ928" s="129">
        <v>2.9999999999999997E-4</v>
      </c>
      <c r="DK928" s="129" t="s">
        <v>3269</v>
      </c>
      <c r="DL928" s="129" t="s">
        <v>59</v>
      </c>
      <c r="DM928" s="129"/>
      <c r="DN928" s="129"/>
      <c r="DO928" s="130" t="s">
        <v>18</v>
      </c>
      <c r="DS928" s="129">
        <v>104</v>
      </c>
      <c r="DT928" s="129" t="s">
        <v>3283</v>
      </c>
      <c r="DW928" t="s">
        <v>5710</v>
      </c>
    </row>
    <row r="929" spans="1:127">
      <c r="A929" s="127">
        <v>813</v>
      </c>
      <c r="B929" s="131">
        <v>44766.868055555555</v>
      </c>
      <c r="C929" s="129" t="s">
        <v>52</v>
      </c>
      <c r="D929" s="129">
        <v>0</v>
      </c>
      <c r="E929" s="129">
        <v>0</v>
      </c>
      <c r="F929" s="129">
        <v>0</v>
      </c>
      <c r="G929" s="129" t="s">
        <v>54</v>
      </c>
      <c r="H929" s="129" t="s">
        <v>55</v>
      </c>
      <c r="I929" s="129" t="s">
        <v>55</v>
      </c>
      <c r="J929" s="129" t="s">
        <v>55</v>
      </c>
      <c r="K929" s="129" t="s">
        <v>18</v>
      </c>
      <c r="L929" s="129">
        <v>90</v>
      </c>
      <c r="M929" s="129" t="s">
        <v>173</v>
      </c>
      <c r="N929" s="129">
        <v>0</v>
      </c>
      <c r="O929" s="129" t="s">
        <v>173</v>
      </c>
      <c r="P929" s="129">
        <v>0</v>
      </c>
      <c r="Q929" s="129" t="s">
        <v>173</v>
      </c>
      <c r="R929" s="129">
        <v>0</v>
      </c>
      <c r="S929" s="129">
        <v>2</v>
      </c>
      <c r="T929" s="129" t="s">
        <v>174</v>
      </c>
      <c r="U929" s="129">
        <v>5.7453000000000003</v>
      </c>
      <c r="V929" s="129">
        <v>0.70809999999999995</v>
      </c>
      <c r="W929" s="129" t="s">
        <v>3284</v>
      </c>
      <c r="X929" s="129">
        <v>0.33579999999999999</v>
      </c>
      <c r="Y929" s="129">
        <v>42.333799999999997</v>
      </c>
      <c r="Z929" s="129">
        <v>0.37469999999999998</v>
      </c>
      <c r="AA929" s="129" t="s">
        <v>179</v>
      </c>
      <c r="AB929" s="129">
        <v>1.5100000000000001E-2</v>
      </c>
      <c r="AC929" s="129" t="s">
        <v>179</v>
      </c>
      <c r="AD929" s="129">
        <v>9.1000000000000004E-3</v>
      </c>
      <c r="AE929" s="129" t="s">
        <v>179</v>
      </c>
      <c r="AF929" s="129">
        <v>1.7000000000000001E-2</v>
      </c>
      <c r="AG929" s="129">
        <v>0.14050000000000001</v>
      </c>
      <c r="AH929" s="129">
        <v>7.4999999999999997E-3</v>
      </c>
      <c r="AI929" s="129">
        <v>7.7855999999999996</v>
      </c>
      <c r="AJ929" s="129">
        <v>3.27E-2</v>
      </c>
      <c r="AK929" s="129">
        <v>0.68189999999999995</v>
      </c>
      <c r="AL929" s="129">
        <v>8.2000000000000007E-3</v>
      </c>
      <c r="AM929" s="129" t="s">
        <v>1427</v>
      </c>
      <c r="AN929" s="129">
        <v>8.2000000000000007E-3</v>
      </c>
      <c r="AO929" s="129" t="s">
        <v>2713</v>
      </c>
      <c r="AP929" s="129">
        <v>4.7000000000000002E-3</v>
      </c>
      <c r="AQ929" s="129">
        <v>0.1084</v>
      </c>
      <c r="AR929" s="129">
        <v>4.8999999999999998E-3</v>
      </c>
      <c r="AS929" s="129" t="s">
        <v>3285</v>
      </c>
      <c r="AT929" s="129">
        <v>2.63E-2</v>
      </c>
      <c r="AU929" s="129" t="s">
        <v>270</v>
      </c>
      <c r="AV929" s="129">
        <v>3.7000000000000002E-3</v>
      </c>
      <c r="AW929" s="129">
        <v>1.03E-2</v>
      </c>
      <c r="AX929" s="129">
        <v>1.1000000000000001E-3</v>
      </c>
      <c r="AY929" s="129" t="s">
        <v>228</v>
      </c>
      <c r="AZ929" s="129">
        <v>8.0000000000000004E-4</v>
      </c>
      <c r="BA929" s="129">
        <v>6.0000000000000001E-3</v>
      </c>
      <c r="BB929" s="129">
        <v>6.9999999999999999E-4</v>
      </c>
      <c r="BC929" s="129" t="s">
        <v>406</v>
      </c>
      <c r="BD929" s="129">
        <v>5.0000000000000001E-4</v>
      </c>
      <c r="BE929" s="129" t="s">
        <v>179</v>
      </c>
      <c r="BF929" s="129">
        <v>2.9999999999999997E-4</v>
      </c>
      <c r="BG929" s="129" t="s">
        <v>179</v>
      </c>
      <c r="BH929" s="129">
        <v>1E-4</v>
      </c>
      <c r="BI929" s="129" t="s">
        <v>318</v>
      </c>
      <c r="BJ929" s="129">
        <v>2.0000000000000001E-4</v>
      </c>
      <c r="BK929" s="129">
        <v>1.03E-2</v>
      </c>
      <c r="BL929" s="129">
        <v>5.0000000000000001E-4</v>
      </c>
      <c r="BM929" s="129">
        <v>2.5999999999999999E-3</v>
      </c>
      <c r="BN929" s="129">
        <v>2.9999999999999997E-4</v>
      </c>
      <c r="BO929" s="129" t="s">
        <v>266</v>
      </c>
      <c r="BP929" s="129">
        <v>5.0000000000000001E-4</v>
      </c>
      <c r="BQ929" s="129" t="s">
        <v>179</v>
      </c>
      <c r="BR929" s="129">
        <v>2.9999999999999997E-4</v>
      </c>
      <c r="BS929" s="129" t="s">
        <v>179</v>
      </c>
      <c r="BT929" s="129">
        <v>2.9999999999999997E-4</v>
      </c>
      <c r="BU929" s="129" t="s">
        <v>179</v>
      </c>
      <c r="BV929" s="129">
        <v>6.9999999999999999E-4</v>
      </c>
      <c r="BW929" s="129" t="s">
        <v>179</v>
      </c>
      <c r="BX929" s="129">
        <v>8.9999999999999998E-4</v>
      </c>
      <c r="BY929" s="129" t="s">
        <v>179</v>
      </c>
      <c r="BZ929" s="129">
        <v>1.1000000000000001E-3</v>
      </c>
      <c r="CA929" s="129" t="s">
        <v>179</v>
      </c>
      <c r="CB929" s="129">
        <v>8.0000000000000004E-4</v>
      </c>
      <c r="CC929" s="129" t="s">
        <v>179</v>
      </c>
      <c r="CD929" s="129">
        <v>2E-3</v>
      </c>
      <c r="CE929" s="129" t="s">
        <v>179</v>
      </c>
      <c r="CF929" s="129">
        <v>2.3E-3</v>
      </c>
      <c r="CG929" s="129" t="s">
        <v>179</v>
      </c>
      <c r="CH929" s="129">
        <v>1E-4</v>
      </c>
      <c r="CI929" s="129" t="s">
        <v>179</v>
      </c>
      <c r="CJ929" s="129">
        <v>6.7000000000000002E-3</v>
      </c>
      <c r="CK929" s="129" t="s">
        <v>179</v>
      </c>
      <c r="CL929" s="129">
        <v>1.0800000000000001E-2</v>
      </c>
      <c r="CM929" s="129" t="s">
        <v>179</v>
      </c>
      <c r="CN929" s="129">
        <v>2.3999999999999998E-3</v>
      </c>
      <c r="CO929" s="129" t="s">
        <v>179</v>
      </c>
      <c r="CP929" s="129">
        <v>8.9999999999999998E-4</v>
      </c>
      <c r="CQ929" s="129" t="s">
        <v>179</v>
      </c>
      <c r="CR929" s="129">
        <v>3.2000000000000002E-3</v>
      </c>
      <c r="CS929" s="129" t="s">
        <v>179</v>
      </c>
      <c r="CT929" s="129">
        <v>1.9E-3</v>
      </c>
      <c r="CU929" s="129" t="s">
        <v>18</v>
      </c>
      <c r="CV929" s="129"/>
      <c r="CW929" s="129" t="s">
        <v>18</v>
      </c>
      <c r="CX929" s="129"/>
      <c r="CY929" s="129" t="s">
        <v>179</v>
      </c>
      <c r="CZ929" s="129">
        <v>5.9999999999999995E-4</v>
      </c>
      <c r="DA929" s="129" t="s">
        <v>179</v>
      </c>
      <c r="DB929" s="129">
        <v>5.0000000000000001E-4</v>
      </c>
      <c r="DC929" s="129" t="s">
        <v>179</v>
      </c>
      <c r="DD929" s="129">
        <v>5.9999999999999995E-4</v>
      </c>
      <c r="DE929" s="129" t="s">
        <v>179</v>
      </c>
      <c r="DF929" s="129">
        <v>5.9999999999999995E-4</v>
      </c>
      <c r="DG929" s="129" t="s">
        <v>179</v>
      </c>
      <c r="DH929" s="129">
        <v>4.0000000000000002E-4</v>
      </c>
      <c r="DI929" s="129" t="s">
        <v>179</v>
      </c>
      <c r="DJ929" s="129">
        <v>2.9999999999999997E-4</v>
      </c>
      <c r="DK929" s="129" t="s">
        <v>3269</v>
      </c>
      <c r="DL929" s="129" t="s">
        <v>59</v>
      </c>
      <c r="DM929" s="129"/>
      <c r="DN929" s="129"/>
      <c r="DO929" s="130" t="s">
        <v>18</v>
      </c>
      <c r="DS929" s="129">
        <v>123</v>
      </c>
      <c r="DT929" s="129" t="s">
        <v>5985</v>
      </c>
      <c r="DW929" t="s">
        <v>5711</v>
      </c>
    </row>
    <row r="930" spans="1:127">
      <c r="A930" s="127">
        <v>814</v>
      </c>
      <c r="B930" s="131">
        <v>44766.870138888888</v>
      </c>
      <c r="C930" s="129" t="s">
        <v>52</v>
      </c>
      <c r="D930" s="129">
        <v>0</v>
      </c>
      <c r="E930" s="129">
        <v>0</v>
      </c>
      <c r="F930" s="129">
        <v>0</v>
      </c>
      <c r="G930" s="129" t="s">
        <v>54</v>
      </c>
      <c r="H930" s="129" t="s">
        <v>55</v>
      </c>
      <c r="I930" s="129" t="s">
        <v>55</v>
      </c>
      <c r="J930" s="129" t="s">
        <v>55</v>
      </c>
      <c r="K930" s="129" t="s">
        <v>18</v>
      </c>
      <c r="L930" s="129">
        <v>90</v>
      </c>
      <c r="M930" s="129" t="s">
        <v>173</v>
      </c>
      <c r="N930" s="129">
        <v>0</v>
      </c>
      <c r="O930" s="129" t="s">
        <v>173</v>
      </c>
      <c r="P930" s="129">
        <v>0</v>
      </c>
      <c r="Q930" s="129" t="s">
        <v>173</v>
      </c>
      <c r="R930" s="129">
        <v>0</v>
      </c>
      <c r="S930" s="129">
        <v>2</v>
      </c>
      <c r="T930" s="129" t="s">
        <v>174</v>
      </c>
      <c r="U930" s="129">
        <v>5.0625</v>
      </c>
      <c r="V930" s="129">
        <v>0.68740000000000001</v>
      </c>
      <c r="W930" s="129" t="s">
        <v>3286</v>
      </c>
      <c r="X930" s="129">
        <v>0.32869999999999999</v>
      </c>
      <c r="Y930" s="129">
        <v>41.2515</v>
      </c>
      <c r="Z930" s="129">
        <v>0.36849999999999999</v>
      </c>
      <c r="AA930" s="129" t="s">
        <v>782</v>
      </c>
      <c r="AB930" s="129">
        <v>1.54E-2</v>
      </c>
      <c r="AC930" s="129" t="s">
        <v>179</v>
      </c>
      <c r="AD930" s="129">
        <v>8.8999999999999999E-3</v>
      </c>
      <c r="AE930" s="129" t="s">
        <v>179</v>
      </c>
      <c r="AF930" s="129">
        <v>1.6799999999999999E-2</v>
      </c>
      <c r="AG930" s="129">
        <v>0.13300000000000001</v>
      </c>
      <c r="AH930" s="129">
        <v>7.4000000000000003E-3</v>
      </c>
      <c r="AI930" s="129">
        <v>8.1249000000000002</v>
      </c>
      <c r="AJ930" s="129">
        <v>3.3500000000000002E-2</v>
      </c>
      <c r="AK930" s="129">
        <v>0.68579999999999997</v>
      </c>
      <c r="AL930" s="129">
        <v>8.3000000000000001E-3</v>
      </c>
      <c r="AM930" s="129" t="s">
        <v>407</v>
      </c>
      <c r="AN930" s="129">
        <v>8.3000000000000001E-3</v>
      </c>
      <c r="AO930" s="129" t="s">
        <v>2793</v>
      </c>
      <c r="AP930" s="129">
        <v>4.5999999999999999E-3</v>
      </c>
      <c r="AQ930" s="129">
        <v>0.11</v>
      </c>
      <c r="AR930" s="129">
        <v>5.0000000000000001E-3</v>
      </c>
      <c r="AS930" s="129" t="s">
        <v>3287</v>
      </c>
      <c r="AT930" s="129">
        <v>2.6100000000000002E-2</v>
      </c>
      <c r="AU930" s="129" t="s">
        <v>614</v>
      </c>
      <c r="AV930" s="129">
        <v>3.7000000000000002E-3</v>
      </c>
      <c r="AW930" s="129">
        <v>1.0500000000000001E-2</v>
      </c>
      <c r="AX930" s="129">
        <v>1.1000000000000001E-3</v>
      </c>
      <c r="AY930" s="129" t="s">
        <v>208</v>
      </c>
      <c r="AZ930" s="129">
        <v>8.0000000000000004E-4</v>
      </c>
      <c r="BA930" s="129">
        <v>5.5999999999999999E-3</v>
      </c>
      <c r="BB930" s="129">
        <v>5.9999999999999995E-4</v>
      </c>
      <c r="BC930" s="129" t="s">
        <v>211</v>
      </c>
      <c r="BD930" s="129">
        <v>4.0000000000000002E-4</v>
      </c>
      <c r="BE930" s="129" t="s">
        <v>179</v>
      </c>
      <c r="BF930" s="129">
        <v>2.9999999999999997E-4</v>
      </c>
      <c r="BG930" s="129" t="s">
        <v>179</v>
      </c>
      <c r="BH930" s="129">
        <v>1E-4</v>
      </c>
      <c r="BI930" s="129" t="s">
        <v>246</v>
      </c>
      <c r="BJ930" s="129">
        <v>2.0000000000000001E-4</v>
      </c>
      <c r="BK930" s="129">
        <v>1.37E-2</v>
      </c>
      <c r="BL930" s="129">
        <v>5.0000000000000001E-4</v>
      </c>
      <c r="BM930" s="129">
        <v>2.8E-3</v>
      </c>
      <c r="BN930" s="129">
        <v>2.9999999999999997E-4</v>
      </c>
      <c r="BO930" s="129" t="s">
        <v>559</v>
      </c>
      <c r="BP930" s="129">
        <v>5.0000000000000001E-4</v>
      </c>
      <c r="BQ930" s="129" t="s">
        <v>179</v>
      </c>
      <c r="BR930" s="129">
        <v>2.9999999999999997E-4</v>
      </c>
      <c r="BS930" s="129" t="s">
        <v>179</v>
      </c>
      <c r="BT930" s="129">
        <v>2.9999999999999997E-4</v>
      </c>
      <c r="BU930" s="129" t="s">
        <v>179</v>
      </c>
      <c r="BV930" s="129">
        <v>6.9999999999999999E-4</v>
      </c>
      <c r="BW930" s="129" t="s">
        <v>18</v>
      </c>
      <c r="BX930" s="129"/>
      <c r="BY930" s="129" t="s">
        <v>179</v>
      </c>
      <c r="BZ930" s="129">
        <v>1.1000000000000001E-3</v>
      </c>
      <c r="CA930" s="129" t="s">
        <v>179</v>
      </c>
      <c r="CB930" s="129">
        <v>8.0000000000000004E-4</v>
      </c>
      <c r="CC930" s="129" t="s">
        <v>250</v>
      </c>
      <c r="CD930" s="129">
        <v>2E-3</v>
      </c>
      <c r="CE930" s="129" t="s">
        <v>179</v>
      </c>
      <c r="CF930" s="129">
        <v>2.3E-3</v>
      </c>
      <c r="CG930" s="129" t="s">
        <v>179</v>
      </c>
      <c r="CH930" s="129">
        <v>1E-4</v>
      </c>
      <c r="CI930" s="129" t="s">
        <v>179</v>
      </c>
      <c r="CJ930" s="129">
        <v>6.8999999999999999E-3</v>
      </c>
      <c r="CK930" s="129" t="s">
        <v>189</v>
      </c>
      <c r="CL930" s="129">
        <v>1.09E-2</v>
      </c>
      <c r="CM930" s="129" t="s">
        <v>179</v>
      </c>
      <c r="CN930" s="129">
        <v>2.8999999999999998E-3</v>
      </c>
      <c r="CO930" s="129" t="s">
        <v>179</v>
      </c>
      <c r="CP930" s="129">
        <v>8.0000000000000004E-4</v>
      </c>
      <c r="CQ930" s="129" t="s">
        <v>179</v>
      </c>
      <c r="CR930" s="129">
        <v>3.2000000000000002E-3</v>
      </c>
      <c r="CS930" s="129" t="s">
        <v>179</v>
      </c>
      <c r="CT930" s="129">
        <v>1.8E-3</v>
      </c>
      <c r="CU930" s="129" t="s">
        <v>179</v>
      </c>
      <c r="CV930" s="129">
        <v>8.0000000000000004E-4</v>
      </c>
      <c r="CW930" s="129" t="s">
        <v>18</v>
      </c>
      <c r="CX930" s="129"/>
      <c r="CY930" s="129" t="s">
        <v>179</v>
      </c>
      <c r="CZ930" s="129">
        <v>5.9999999999999995E-4</v>
      </c>
      <c r="DA930" s="129" t="s">
        <v>179</v>
      </c>
      <c r="DB930" s="129">
        <v>5.0000000000000001E-4</v>
      </c>
      <c r="DC930" s="129" t="s">
        <v>179</v>
      </c>
      <c r="DD930" s="129">
        <v>5.9999999999999995E-4</v>
      </c>
      <c r="DE930" s="129" t="s">
        <v>179</v>
      </c>
      <c r="DF930" s="129">
        <v>5.9999999999999995E-4</v>
      </c>
      <c r="DG930" s="129" t="s">
        <v>179</v>
      </c>
      <c r="DH930" s="129">
        <v>4.0000000000000002E-4</v>
      </c>
      <c r="DI930" s="129" t="s">
        <v>179</v>
      </c>
      <c r="DJ930" s="129">
        <v>2.9999999999999997E-4</v>
      </c>
      <c r="DK930" s="129" t="s">
        <v>3269</v>
      </c>
      <c r="DL930" s="129" t="s">
        <v>59</v>
      </c>
      <c r="DM930" s="129"/>
      <c r="DN930" s="129"/>
      <c r="DO930" s="130" t="s">
        <v>18</v>
      </c>
      <c r="DS930" s="129">
        <v>147</v>
      </c>
      <c r="DT930" s="129" t="s">
        <v>2461</v>
      </c>
      <c r="DW930" t="s">
        <v>5712</v>
      </c>
    </row>
    <row r="931" spans="1:127">
      <c r="A931" s="127">
        <v>815</v>
      </c>
      <c r="B931" s="131">
        <v>44766.875</v>
      </c>
      <c r="C931" s="129" t="s">
        <v>52</v>
      </c>
      <c r="D931" s="129">
        <v>0</v>
      </c>
      <c r="E931" s="129">
        <v>0</v>
      </c>
      <c r="F931" s="129">
        <v>0</v>
      </c>
      <c r="G931" s="129" t="s">
        <v>54</v>
      </c>
      <c r="H931" s="129" t="s">
        <v>55</v>
      </c>
      <c r="I931" s="129" t="s">
        <v>55</v>
      </c>
      <c r="J931" s="129" t="s">
        <v>55</v>
      </c>
      <c r="K931" s="129" t="s">
        <v>18</v>
      </c>
      <c r="L931" s="129">
        <v>90</v>
      </c>
      <c r="M931" s="129" t="s">
        <v>173</v>
      </c>
      <c r="N931" s="129">
        <v>0</v>
      </c>
      <c r="O931" s="129" t="s">
        <v>173</v>
      </c>
      <c r="P931" s="129">
        <v>0</v>
      </c>
      <c r="Q931" s="129" t="s">
        <v>173</v>
      </c>
      <c r="R931" s="129">
        <v>0</v>
      </c>
      <c r="S931" s="129">
        <v>2</v>
      </c>
      <c r="T931" s="129" t="s">
        <v>174</v>
      </c>
      <c r="U931" s="129">
        <v>5.0522999999999998</v>
      </c>
      <c r="V931" s="129">
        <v>0.69820000000000004</v>
      </c>
      <c r="W931" s="129" t="s">
        <v>3288</v>
      </c>
      <c r="X931" s="129">
        <v>0.34520000000000001</v>
      </c>
      <c r="Y931" s="129">
        <v>41.666200000000003</v>
      </c>
      <c r="Z931" s="129">
        <v>0.3725</v>
      </c>
      <c r="AA931" s="129" t="s">
        <v>2793</v>
      </c>
      <c r="AB931" s="129">
        <v>1.5599999999999999E-2</v>
      </c>
      <c r="AC931" s="129" t="s">
        <v>261</v>
      </c>
      <c r="AD931" s="129">
        <v>0.01</v>
      </c>
      <c r="AE931" s="129" t="s">
        <v>179</v>
      </c>
      <c r="AF931" s="129">
        <v>1.6899999999999998E-2</v>
      </c>
      <c r="AG931" s="129">
        <v>0.13700000000000001</v>
      </c>
      <c r="AH931" s="129">
        <v>7.6E-3</v>
      </c>
      <c r="AI931" s="129">
        <v>8.1178000000000008</v>
      </c>
      <c r="AJ931" s="129">
        <v>3.3599999999999998E-2</v>
      </c>
      <c r="AK931" s="129">
        <v>0.66149999999999998</v>
      </c>
      <c r="AL931" s="129">
        <v>8.2000000000000007E-3</v>
      </c>
      <c r="AM931" s="129" t="s">
        <v>871</v>
      </c>
      <c r="AN931" s="129">
        <v>8.2000000000000007E-3</v>
      </c>
      <c r="AO931" s="129" t="s">
        <v>1033</v>
      </c>
      <c r="AP931" s="129">
        <v>4.4000000000000003E-3</v>
      </c>
      <c r="AQ931" s="129">
        <v>0.1171</v>
      </c>
      <c r="AR931" s="129">
        <v>5.0000000000000001E-3</v>
      </c>
      <c r="AS931" s="129" t="s">
        <v>3289</v>
      </c>
      <c r="AT931" s="129">
        <v>2.7E-2</v>
      </c>
      <c r="AU931" s="129" t="s">
        <v>346</v>
      </c>
      <c r="AV931" s="129">
        <v>3.8E-3</v>
      </c>
      <c r="AW931" s="129">
        <v>9.7000000000000003E-3</v>
      </c>
      <c r="AX931" s="129">
        <v>1E-3</v>
      </c>
      <c r="AY931" s="129" t="s">
        <v>195</v>
      </c>
      <c r="AZ931" s="129">
        <v>8.0000000000000004E-4</v>
      </c>
      <c r="BA931" s="129">
        <v>6.3E-3</v>
      </c>
      <c r="BB931" s="129">
        <v>6.9999999999999999E-4</v>
      </c>
      <c r="BC931" s="129" t="s">
        <v>285</v>
      </c>
      <c r="BD931" s="129">
        <v>5.0000000000000001E-4</v>
      </c>
      <c r="BE931" s="129" t="s">
        <v>179</v>
      </c>
      <c r="BF931" s="129">
        <v>2.9999999999999997E-4</v>
      </c>
      <c r="BG931" s="129" t="s">
        <v>179</v>
      </c>
      <c r="BH931" s="129">
        <v>1E-4</v>
      </c>
      <c r="BI931" s="129" t="s">
        <v>286</v>
      </c>
      <c r="BJ931" s="129">
        <v>2.0000000000000001E-4</v>
      </c>
      <c r="BK931" s="129">
        <v>1.03E-2</v>
      </c>
      <c r="BL931" s="129">
        <v>5.0000000000000001E-4</v>
      </c>
      <c r="BM931" s="129">
        <v>2.7000000000000001E-3</v>
      </c>
      <c r="BN931" s="129">
        <v>2.9999999999999997E-4</v>
      </c>
      <c r="BO931" s="129" t="s">
        <v>190</v>
      </c>
      <c r="BP931" s="129">
        <v>5.0000000000000001E-4</v>
      </c>
      <c r="BQ931" s="129" t="s">
        <v>179</v>
      </c>
      <c r="BR931" s="129">
        <v>2.9999999999999997E-4</v>
      </c>
      <c r="BS931" s="129" t="s">
        <v>179</v>
      </c>
      <c r="BT931" s="129">
        <v>2.9999999999999997E-4</v>
      </c>
      <c r="BU931" s="129" t="s">
        <v>179</v>
      </c>
      <c r="BV931" s="129">
        <v>6.9999999999999999E-4</v>
      </c>
      <c r="BW931" s="129" t="s">
        <v>391</v>
      </c>
      <c r="BX931" s="129">
        <v>8.0000000000000004E-4</v>
      </c>
      <c r="BY931" s="129" t="s">
        <v>18</v>
      </c>
      <c r="BZ931" s="129"/>
      <c r="CA931" s="129" t="s">
        <v>179</v>
      </c>
      <c r="CB931" s="129">
        <v>8.0000000000000004E-4</v>
      </c>
      <c r="CC931" s="129" t="s">
        <v>179</v>
      </c>
      <c r="CD931" s="129">
        <v>2E-3</v>
      </c>
      <c r="CE931" s="129" t="s">
        <v>179</v>
      </c>
      <c r="CF931" s="129">
        <v>2.2000000000000001E-3</v>
      </c>
      <c r="CG931" s="129" t="s">
        <v>216</v>
      </c>
      <c r="CH931" s="129">
        <v>1E-4</v>
      </c>
      <c r="CI931" s="129" t="s">
        <v>284</v>
      </c>
      <c r="CJ931" s="129">
        <v>6.7000000000000002E-3</v>
      </c>
      <c r="CK931" s="129" t="s">
        <v>179</v>
      </c>
      <c r="CL931" s="129">
        <v>1.0999999999999999E-2</v>
      </c>
      <c r="CM931" s="129" t="s">
        <v>179</v>
      </c>
      <c r="CN931" s="129">
        <v>3.0999999999999999E-3</v>
      </c>
      <c r="CO931" s="129" t="s">
        <v>179</v>
      </c>
      <c r="CP931" s="129">
        <v>8.9999999999999998E-4</v>
      </c>
      <c r="CQ931" s="129" t="s">
        <v>179</v>
      </c>
      <c r="CR931" s="129">
        <v>3.2000000000000002E-3</v>
      </c>
      <c r="CS931" s="129" t="s">
        <v>179</v>
      </c>
      <c r="CT931" s="129">
        <v>1.8E-3</v>
      </c>
      <c r="CU931" s="129" t="s">
        <v>179</v>
      </c>
      <c r="CV931" s="129">
        <v>8.0000000000000004E-4</v>
      </c>
      <c r="CW931" s="129" t="s">
        <v>18</v>
      </c>
      <c r="CX931" s="129"/>
      <c r="CY931" s="129" t="s">
        <v>179</v>
      </c>
      <c r="CZ931" s="129">
        <v>5.9999999999999995E-4</v>
      </c>
      <c r="DA931" s="129" t="s">
        <v>179</v>
      </c>
      <c r="DB931" s="129">
        <v>5.9999999999999995E-4</v>
      </c>
      <c r="DC931" s="129" t="s">
        <v>179</v>
      </c>
      <c r="DD931" s="129">
        <v>5.9999999999999995E-4</v>
      </c>
      <c r="DE931" s="129" t="s">
        <v>179</v>
      </c>
      <c r="DF931" s="129">
        <v>5.0000000000000001E-4</v>
      </c>
      <c r="DG931" s="129" t="s">
        <v>179</v>
      </c>
      <c r="DH931" s="129">
        <v>4.0000000000000002E-4</v>
      </c>
      <c r="DI931" s="129" t="s">
        <v>179</v>
      </c>
      <c r="DJ931" s="129">
        <v>2.9999999999999997E-4</v>
      </c>
      <c r="DK931" s="129" t="s">
        <v>3290</v>
      </c>
      <c r="DL931" s="129" t="s">
        <v>59</v>
      </c>
      <c r="DM931" s="129"/>
      <c r="DN931" s="129"/>
      <c r="DO931" s="130" t="s">
        <v>18</v>
      </c>
      <c r="DS931" s="129">
        <v>3</v>
      </c>
      <c r="DT931" s="129" t="s">
        <v>1630</v>
      </c>
      <c r="DW931" t="s">
        <v>5713</v>
      </c>
    </row>
    <row r="932" spans="1:127">
      <c r="A932" s="127">
        <v>816</v>
      </c>
      <c r="B932" s="131">
        <v>44766.877083333333</v>
      </c>
      <c r="C932" s="129" t="s">
        <v>52</v>
      </c>
      <c r="D932" s="129">
        <v>0</v>
      </c>
      <c r="E932" s="129">
        <v>0</v>
      </c>
      <c r="F932" s="129">
        <v>0</v>
      </c>
      <c r="G932" s="129" t="s">
        <v>54</v>
      </c>
      <c r="H932" s="129" t="s">
        <v>55</v>
      </c>
      <c r="I932" s="129" t="s">
        <v>55</v>
      </c>
      <c r="J932" s="129" t="s">
        <v>55</v>
      </c>
      <c r="K932" s="129" t="s">
        <v>18</v>
      </c>
      <c r="L932" s="129">
        <v>90</v>
      </c>
      <c r="M932" s="129" t="s">
        <v>173</v>
      </c>
      <c r="N932" s="129">
        <v>0</v>
      </c>
      <c r="O932" s="129" t="s">
        <v>173</v>
      </c>
      <c r="P932" s="129">
        <v>0</v>
      </c>
      <c r="Q932" s="129" t="s">
        <v>173</v>
      </c>
      <c r="R932" s="129">
        <v>0</v>
      </c>
      <c r="S932" s="129">
        <v>2</v>
      </c>
      <c r="T932" s="129" t="s">
        <v>174</v>
      </c>
      <c r="U932" s="129">
        <v>3.5369999999999999</v>
      </c>
      <c r="V932" s="129">
        <v>0.66469999999999996</v>
      </c>
      <c r="W932" s="129" t="s">
        <v>3291</v>
      </c>
      <c r="X932" s="129">
        <v>0.32869999999999999</v>
      </c>
      <c r="Y932" s="129">
        <v>39.709400000000002</v>
      </c>
      <c r="Z932" s="129">
        <v>0.36220000000000002</v>
      </c>
      <c r="AA932" s="129" t="s">
        <v>1852</v>
      </c>
      <c r="AB932" s="129">
        <v>1.6E-2</v>
      </c>
      <c r="AC932" s="129" t="s">
        <v>3292</v>
      </c>
      <c r="AD932" s="129">
        <v>1.12E-2</v>
      </c>
      <c r="AE932" s="129" t="s">
        <v>179</v>
      </c>
      <c r="AF932" s="129">
        <v>1.8700000000000001E-2</v>
      </c>
      <c r="AG932" s="129">
        <v>0.1124</v>
      </c>
      <c r="AH932" s="129">
        <v>7.1999999999999998E-3</v>
      </c>
      <c r="AI932" s="129">
        <v>8.1257999999999999</v>
      </c>
      <c r="AJ932" s="129">
        <v>3.3799999999999997E-2</v>
      </c>
      <c r="AK932" s="129">
        <v>0.71840000000000004</v>
      </c>
      <c r="AL932" s="129">
        <v>8.5000000000000006E-3</v>
      </c>
      <c r="AM932" s="129" t="s">
        <v>1022</v>
      </c>
      <c r="AN932" s="129">
        <v>8.3999999999999995E-3</v>
      </c>
      <c r="AO932" s="129" t="s">
        <v>1211</v>
      </c>
      <c r="AP932" s="129">
        <v>4.4999999999999997E-3</v>
      </c>
      <c r="AQ932" s="129">
        <v>0.1066</v>
      </c>
      <c r="AR932" s="129">
        <v>5.0000000000000001E-3</v>
      </c>
      <c r="AS932" s="129" t="s">
        <v>3293</v>
      </c>
      <c r="AT932" s="129">
        <v>2.81E-2</v>
      </c>
      <c r="AU932" s="129" t="s">
        <v>179</v>
      </c>
      <c r="AV932" s="129">
        <v>3.8999999999999998E-3</v>
      </c>
      <c r="AW932" s="129">
        <v>7.1999999999999998E-3</v>
      </c>
      <c r="AX932" s="129">
        <v>1E-3</v>
      </c>
      <c r="AY932" s="129" t="s">
        <v>302</v>
      </c>
      <c r="AZ932" s="129">
        <v>6.9999999999999999E-4</v>
      </c>
      <c r="BA932" s="129">
        <v>6.4999999999999997E-3</v>
      </c>
      <c r="BB932" s="129">
        <v>6.9999999999999999E-4</v>
      </c>
      <c r="BC932" s="129" t="s">
        <v>285</v>
      </c>
      <c r="BD932" s="129">
        <v>5.0000000000000001E-4</v>
      </c>
      <c r="BE932" s="129" t="s">
        <v>516</v>
      </c>
      <c r="BF932" s="129">
        <v>4.0000000000000002E-4</v>
      </c>
      <c r="BG932" s="129" t="s">
        <v>179</v>
      </c>
      <c r="BH932" s="129">
        <v>1E-4</v>
      </c>
      <c r="BI932" s="129" t="s">
        <v>318</v>
      </c>
      <c r="BJ932" s="129">
        <v>2.0000000000000001E-4</v>
      </c>
      <c r="BK932" s="129">
        <v>1.04E-2</v>
      </c>
      <c r="BL932" s="129">
        <v>5.0000000000000001E-4</v>
      </c>
      <c r="BM932" s="129">
        <v>2.7000000000000001E-3</v>
      </c>
      <c r="BN932" s="129">
        <v>2.9999999999999997E-4</v>
      </c>
      <c r="BO932" s="129" t="s">
        <v>431</v>
      </c>
      <c r="BP932" s="129">
        <v>5.0000000000000001E-4</v>
      </c>
      <c r="BQ932" s="129" t="s">
        <v>179</v>
      </c>
      <c r="BR932" s="129">
        <v>2.9999999999999997E-4</v>
      </c>
      <c r="BS932" s="129" t="s">
        <v>179</v>
      </c>
      <c r="BT932" s="129">
        <v>4.0000000000000002E-4</v>
      </c>
      <c r="BU932" s="129" t="s">
        <v>179</v>
      </c>
      <c r="BV932" s="129">
        <v>5.9999999999999995E-4</v>
      </c>
      <c r="BW932" s="129" t="s">
        <v>18</v>
      </c>
      <c r="BX932" s="129"/>
      <c r="BY932" s="129" t="s">
        <v>18</v>
      </c>
      <c r="BZ932" s="129"/>
      <c r="CA932" s="129" t="s">
        <v>179</v>
      </c>
      <c r="CB932" s="129">
        <v>8.0000000000000004E-4</v>
      </c>
      <c r="CC932" s="129" t="s">
        <v>179</v>
      </c>
      <c r="CD932" s="129">
        <v>2.0999999999999999E-3</v>
      </c>
      <c r="CE932" s="129" t="s">
        <v>179</v>
      </c>
      <c r="CF932" s="129">
        <v>2.2000000000000001E-3</v>
      </c>
      <c r="CG932" s="129" t="s">
        <v>179</v>
      </c>
      <c r="CH932" s="129">
        <v>1E-4</v>
      </c>
      <c r="CI932" s="129" t="s">
        <v>228</v>
      </c>
      <c r="CJ932" s="129">
        <v>7.1999999999999998E-3</v>
      </c>
      <c r="CK932" s="129" t="s">
        <v>179</v>
      </c>
      <c r="CL932" s="129">
        <v>1.12E-2</v>
      </c>
      <c r="CM932" s="129" t="s">
        <v>179</v>
      </c>
      <c r="CN932" s="129">
        <v>3.8999999999999998E-3</v>
      </c>
      <c r="CO932" s="129" t="s">
        <v>179</v>
      </c>
      <c r="CP932" s="129">
        <v>8.9999999999999998E-4</v>
      </c>
      <c r="CQ932" s="129" t="s">
        <v>179</v>
      </c>
      <c r="CR932" s="129">
        <v>3.2000000000000002E-3</v>
      </c>
      <c r="CS932" s="129" t="s">
        <v>179</v>
      </c>
      <c r="CT932" s="129">
        <v>1.9E-3</v>
      </c>
      <c r="CU932" s="129" t="s">
        <v>18</v>
      </c>
      <c r="CV932" s="129"/>
      <c r="CW932" s="129" t="s">
        <v>18</v>
      </c>
      <c r="CX932" s="129"/>
      <c r="CY932" s="129" t="s">
        <v>179</v>
      </c>
      <c r="CZ932" s="129">
        <v>5.0000000000000001E-4</v>
      </c>
      <c r="DA932" s="129" t="s">
        <v>179</v>
      </c>
      <c r="DB932" s="129">
        <v>5.9999999999999995E-4</v>
      </c>
      <c r="DC932" s="129" t="s">
        <v>179</v>
      </c>
      <c r="DD932" s="129">
        <v>5.9999999999999995E-4</v>
      </c>
      <c r="DE932" s="129" t="s">
        <v>179</v>
      </c>
      <c r="DF932" s="129">
        <v>5.9999999999999995E-4</v>
      </c>
      <c r="DG932" s="129" t="s">
        <v>179</v>
      </c>
      <c r="DH932" s="129">
        <v>4.0000000000000002E-4</v>
      </c>
      <c r="DI932" s="129" t="s">
        <v>179</v>
      </c>
      <c r="DJ932" s="129">
        <v>2.9999999999999997E-4</v>
      </c>
      <c r="DK932" s="129" t="s">
        <v>3290</v>
      </c>
      <c r="DL932" s="129" t="s">
        <v>59</v>
      </c>
      <c r="DM932" s="129"/>
      <c r="DN932" s="129"/>
      <c r="DO932" s="130" t="s">
        <v>18</v>
      </c>
      <c r="DS932" s="129">
        <v>7</v>
      </c>
      <c r="DT932" s="129" t="s">
        <v>1596</v>
      </c>
      <c r="DW932" t="s">
        <v>5714</v>
      </c>
    </row>
    <row r="933" spans="1:127">
      <c r="A933" s="127">
        <v>817</v>
      </c>
      <c r="B933" s="131">
        <v>44766.878472222219</v>
      </c>
      <c r="C933" s="129" t="s">
        <v>52</v>
      </c>
      <c r="D933" s="129">
        <v>0</v>
      </c>
      <c r="E933" s="129">
        <v>0</v>
      </c>
      <c r="F933" s="129">
        <v>0</v>
      </c>
      <c r="G933" s="129" t="s">
        <v>54</v>
      </c>
      <c r="H933" s="129" t="s">
        <v>55</v>
      </c>
      <c r="I933" s="129" t="s">
        <v>55</v>
      </c>
      <c r="J933" s="129" t="s">
        <v>55</v>
      </c>
      <c r="K933" s="129" t="s">
        <v>18</v>
      </c>
      <c r="L933" s="129">
        <v>90</v>
      </c>
      <c r="M933" s="129" t="s">
        <v>173</v>
      </c>
      <c r="N933" s="129">
        <v>0</v>
      </c>
      <c r="O933" s="129" t="s">
        <v>173</v>
      </c>
      <c r="P933" s="129">
        <v>0</v>
      </c>
      <c r="Q933" s="129" t="s">
        <v>173</v>
      </c>
      <c r="R933" s="129">
        <v>0</v>
      </c>
      <c r="S933" s="129">
        <v>2</v>
      </c>
      <c r="T933" s="129" t="s">
        <v>174</v>
      </c>
      <c r="U933" s="129">
        <v>5.8000999999999996</v>
      </c>
      <c r="V933" s="129">
        <v>0.7097</v>
      </c>
      <c r="W933" s="129" t="s">
        <v>3294</v>
      </c>
      <c r="X933" s="129">
        <v>0.3332</v>
      </c>
      <c r="Y933" s="129">
        <v>41.805</v>
      </c>
      <c r="Z933" s="129">
        <v>0.37380000000000002</v>
      </c>
      <c r="AA933" s="129" t="s">
        <v>3057</v>
      </c>
      <c r="AB933" s="129">
        <v>1.55E-2</v>
      </c>
      <c r="AC933" s="129" t="s">
        <v>490</v>
      </c>
      <c r="AD933" s="129">
        <v>9.7999999999999997E-3</v>
      </c>
      <c r="AE933" s="129" t="s">
        <v>179</v>
      </c>
      <c r="AF933" s="129">
        <v>1.72E-2</v>
      </c>
      <c r="AG933" s="129">
        <v>0.20150000000000001</v>
      </c>
      <c r="AH933" s="129">
        <v>8.3999999999999995E-3</v>
      </c>
      <c r="AI933" s="129">
        <v>7.6513</v>
      </c>
      <c r="AJ933" s="129">
        <v>3.2599999999999997E-2</v>
      </c>
      <c r="AK933" s="129">
        <v>0.67859999999999998</v>
      </c>
      <c r="AL933" s="129">
        <v>8.2000000000000007E-3</v>
      </c>
      <c r="AM933" s="129" t="s">
        <v>985</v>
      </c>
      <c r="AN933" s="129">
        <v>8.0000000000000002E-3</v>
      </c>
      <c r="AO933" s="129" t="s">
        <v>275</v>
      </c>
      <c r="AP933" s="129">
        <v>4.4999999999999997E-3</v>
      </c>
      <c r="AQ933" s="129">
        <v>0.11840000000000001</v>
      </c>
      <c r="AR933" s="129">
        <v>5.1000000000000004E-3</v>
      </c>
      <c r="AS933" s="129" t="s">
        <v>3295</v>
      </c>
      <c r="AT933" s="129">
        <v>2.7799999999999998E-2</v>
      </c>
      <c r="AU933" s="129" t="s">
        <v>179</v>
      </c>
      <c r="AV933" s="129">
        <v>3.8999999999999998E-3</v>
      </c>
      <c r="AW933" s="129">
        <v>1.0500000000000001E-2</v>
      </c>
      <c r="AX933" s="129">
        <v>1.1000000000000001E-3</v>
      </c>
      <c r="AY933" s="129" t="s">
        <v>465</v>
      </c>
      <c r="AZ933" s="129">
        <v>8.0000000000000004E-4</v>
      </c>
      <c r="BA933" s="129">
        <v>5.4999999999999997E-3</v>
      </c>
      <c r="BB933" s="129">
        <v>6.9999999999999999E-4</v>
      </c>
      <c r="BC933" s="129" t="s">
        <v>285</v>
      </c>
      <c r="BD933" s="129">
        <v>5.0000000000000001E-4</v>
      </c>
      <c r="BE933" s="129" t="s">
        <v>179</v>
      </c>
      <c r="BF933" s="129">
        <v>2.9999999999999997E-4</v>
      </c>
      <c r="BG933" s="129" t="s">
        <v>179</v>
      </c>
      <c r="BH933" s="129">
        <v>1E-4</v>
      </c>
      <c r="BI933" s="129" t="s">
        <v>516</v>
      </c>
      <c r="BJ933" s="129">
        <v>2.0000000000000001E-4</v>
      </c>
      <c r="BK933" s="129">
        <v>1.01E-2</v>
      </c>
      <c r="BL933" s="129">
        <v>5.0000000000000001E-4</v>
      </c>
      <c r="BM933" s="129">
        <v>2.5999999999999999E-3</v>
      </c>
      <c r="BN933" s="129">
        <v>2.9999999999999997E-4</v>
      </c>
      <c r="BO933" s="129" t="s">
        <v>405</v>
      </c>
      <c r="BP933" s="129">
        <v>5.0000000000000001E-4</v>
      </c>
      <c r="BQ933" s="129" t="s">
        <v>179</v>
      </c>
      <c r="BR933" s="129">
        <v>2.9999999999999997E-4</v>
      </c>
      <c r="BS933" s="129" t="s">
        <v>179</v>
      </c>
      <c r="BT933" s="129">
        <v>2.9999999999999997E-4</v>
      </c>
      <c r="BU933" s="129" t="s">
        <v>179</v>
      </c>
      <c r="BV933" s="129">
        <v>6.9999999999999999E-4</v>
      </c>
      <c r="BW933" s="129" t="s">
        <v>18</v>
      </c>
      <c r="BX933" s="129"/>
      <c r="BY933" s="129" t="s">
        <v>18</v>
      </c>
      <c r="BZ933" s="129"/>
      <c r="CA933" s="129" t="s">
        <v>179</v>
      </c>
      <c r="CB933" s="129">
        <v>8.0000000000000004E-4</v>
      </c>
      <c r="CC933" s="129" t="s">
        <v>179</v>
      </c>
      <c r="CD933" s="129">
        <v>2.0999999999999999E-3</v>
      </c>
      <c r="CE933" s="129" t="s">
        <v>179</v>
      </c>
      <c r="CF933" s="129">
        <v>2.3E-3</v>
      </c>
      <c r="CG933" s="129" t="s">
        <v>179</v>
      </c>
      <c r="CH933" s="129">
        <v>1E-4</v>
      </c>
      <c r="CI933" s="129" t="s">
        <v>179</v>
      </c>
      <c r="CJ933" s="129">
        <v>7.1000000000000004E-3</v>
      </c>
      <c r="CK933" s="129" t="s">
        <v>179</v>
      </c>
      <c r="CL933" s="129">
        <v>1.14E-2</v>
      </c>
      <c r="CM933" s="129" t="s">
        <v>179</v>
      </c>
      <c r="CN933" s="129">
        <v>2.8E-3</v>
      </c>
      <c r="CO933" s="129" t="s">
        <v>179</v>
      </c>
      <c r="CP933" s="129">
        <v>8.9999999999999998E-4</v>
      </c>
      <c r="CQ933" s="129" t="s">
        <v>179</v>
      </c>
      <c r="CR933" s="129">
        <v>3.3E-3</v>
      </c>
      <c r="CS933" s="129" t="s">
        <v>179</v>
      </c>
      <c r="CT933" s="129">
        <v>1.9E-3</v>
      </c>
      <c r="CU933" s="129" t="s">
        <v>18</v>
      </c>
      <c r="CV933" s="129"/>
      <c r="CW933" s="129" t="s">
        <v>18</v>
      </c>
      <c r="CX933" s="129"/>
      <c r="CY933" s="129" t="s">
        <v>179</v>
      </c>
      <c r="CZ933" s="129">
        <v>5.9999999999999995E-4</v>
      </c>
      <c r="DA933" s="129" t="s">
        <v>179</v>
      </c>
      <c r="DB933" s="129">
        <v>5.9999999999999995E-4</v>
      </c>
      <c r="DC933" s="129" t="s">
        <v>179</v>
      </c>
      <c r="DD933" s="129">
        <v>5.9999999999999995E-4</v>
      </c>
      <c r="DE933" s="129" t="s">
        <v>179</v>
      </c>
      <c r="DF933" s="129">
        <v>5.9999999999999995E-4</v>
      </c>
      <c r="DG933" s="129" t="s">
        <v>179</v>
      </c>
      <c r="DH933" s="129">
        <v>4.0000000000000002E-4</v>
      </c>
      <c r="DI933" s="129" t="s">
        <v>179</v>
      </c>
      <c r="DJ933" s="129">
        <v>2.9999999999999997E-4</v>
      </c>
      <c r="DK933" s="129" t="s">
        <v>3290</v>
      </c>
      <c r="DL933" s="129" t="s">
        <v>59</v>
      </c>
      <c r="DM933" s="129"/>
      <c r="DN933" s="129"/>
      <c r="DO933" s="130" t="s">
        <v>18</v>
      </c>
      <c r="DS933" s="129">
        <v>30</v>
      </c>
      <c r="DT933" s="129" t="s">
        <v>6006</v>
      </c>
      <c r="DW933" t="s">
        <v>5715</v>
      </c>
    </row>
    <row r="934" spans="1:127">
      <c r="A934" s="127">
        <v>818</v>
      </c>
      <c r="B934" s="131">
        <v>44766.880555555559</v>
      </c>
      <c r="C934" s="129" t="s">
        <v>52</v>
      </c>
      <c r="D934" s="129">
        <v>0</v>
      </c>
      <c r="E934" s="129">
        <v>0</v>
      </c>
      <c r="F934" s="129">
        <v>0</v>
      </c>
      <c r="G934" s="129" t="s">
        <v>54</v>
      </c>
      <c r="H934" s="129" t="s">
        <v>55</v>
      </c>
      <c r="I934" s="129" t="s">
        <v>55</v>
      </c>
      <c r="J934" s="129" t="s">
        <v>55</v>
      </c>
      <c r="K934" s="129" t="s">
        <v>18</v>
      </c>
      <c r="L934" s="129">
        <v>90</v>
      </c>
      <c r="M934" s="129" t="s">
        <v>173</v>
      </c>
      <c r="N934" s="129">
        <v>0</v>
      </c>
      <c r="O934" s="129" t="s">
        <v>173</v>
      </c>
      <c r="P934" s="129">
        <v>0</v>
      </c>
      <c r="Q934" s="129" t="s">
        <v>173</v>
      </c>
      <c r="R934" s="129">
        <v>0</v>
      </c>
      <c r="S934" s="129">
        <v>2</v>
      </c>
      <c r="T934" s="129" t="s">
        <v>174</v>
      </c>
      <c r="U934" s="129">
        <v>5.1127000000000002</v>
      </c>
      <c r="V934" s="129">
        <v>0.70020000000000004</v>
      </c>
      <c r="W934" s="129" t="s">
        <v>3296</v>
      </c>
      <c r="X934" s="129">
        <v>0.33150000000000002</v>
      </c>
      <c r="Y934" s="129">
        <v>40.823599999999999</v>
      </c>
      <c r="Z934" s="129">
        <v>0.36720000000000003</v>
      </c>
      <c r="AA934" s="129" t="s">
        <v>882</v>
      </c>
      <c r="AB934" s="129">
        <v>1.55E-2</v>
      </c>
      <c r="AC934" s="129" t="s">
        <v>741</v>
      </c>
      <c r="AD934" s="129">
        <v>1.0200000000000001E-2</v>
      </c>
      <c r="AE934" s="129" t="s">
        <v>179</v>
      </c>
      <c r="AF934" s="129">
        <v>1.6500000000000001E-2</v>
      </c>
      <c r="AG934" s="129">
        <v>0.10580000000000001</v>
      </c>
      <c r="AH934" s="129">
        <v>7.1000000000000004E-3</v>
      </c>
      <c r="AI934" s="129">
        <v>7.6055000000000001</v>
      </c>
      <c r="AJ934" s="129">
        <v>3.2399999999999998E-2</v>
      </c>
      <c r="AK934" s="129">
        <v>0.6673</v>
      </c>
      <c r="AL934" s="129">
        <v>8.0999999999999996E-3</v>
      </c>
      <c r="AM934" s="129" t="s">
        <v>698</v>
      </c>
      <c r="AN934" s="129">
        <v>8.2000000000000007E-3</v>
      </c>
      <c r="AO934" s="129" t="s">
        <v>708</v>
      </c>
      <c r="AP934" s="129">
        <v>4.4000000000000003E-3</v>
      </c>
      <c r="AQ934" s="129">
        <v>0.11550000000000001</v>
      </c>
      <c r="AR934" s="129">
        <v>5.1000000000000004E-3</v>
      </c>
      <c r="AS934" s="129" t="s">
        <v>3297</v>
      </c>
      <c r="AT934" s="129">
        <v>2.6800000000000001E-2</v>
      </c>
      <c r="AU934" s="129" t="s">
        <v>1357</v>
      </c>
      <c r="AV934" s="129">
        <v>3.8E-3</v>
      </c>
      <c r="AW934" s="129">
        <v>8.9999999999999993E-3</v>
      </c>
      <c r="AX934" s="129">
        <v>1.1000000000000001E-3</v>
      </c>
      <c r="AY934" s="129" t="s">
        <v>187</v>
      </c>
      <c r="AZ934" s="129">
        <v>8.0000000000000004E-4</v>
      </c>
      <c r="BA934" s="129">
        <v>8.0999999999999996E-3</v>
      </c>
      <c r="BB934" s="129">
        <v>6.9999999999999999E-4</v>
      </c>
      <c r="BC934" s="129" t="s">
        <v>211</v>
      </c>
      <c r="BD934" s="129">
        <v>5.0000000000000001E-4</v>
      </c>
      <c r="BE934" s="129" t="s">
        <v>179</v>
      </c>
      <c r="BF934" s="129">
        <v>2.9999999999999997E-4</v>
      </c>
      <c r="BG934" s="129" t="s">
        <v>179</v>
      </c>
      <c r="BH934" s="129">
        <v>1E-4</v>
      </c>
      <c r="BI934" s="129" t="s">
        <v>179</v>
      </c>
      <c r="BJ934" s="129">
        <v>2.0000000000000001E-4</v>
      </c>
      <c r="BK934" s="129">
        <v>1.01E-2</v>
      </c>
      <c r="BL934" s="129">
        <v>5.0000000000000001E-4</v>
      </c>
      <c r="BM934" s="129">
        <v>2.5999999999999999E-3</v>
      </c>
      <c r="BN934" s="129">
        <v>2.9999999999999997E-4</v>
      </c>
      <c r="BO934" s="129" t="s">
        <v>248</v>
      </c>
      <c r="BP934" s="129">
        <v>5.0000000000000001E-4</v>
      </c>
      <c r="BQ934" s="129" t="s">
        <v>179</v>
      </c>
      <c r="BR934" s="129">
        <v>2.9999999999999997E-4</v>
      </c>
      <c r="BS934" s="129" t="s">
        <v>179</v>
      </c>
      <c r="BT934" s="129">
        <v>4.0000000000000002E-4</v>
      </c>
      <c r="BU934" s="129" t="s">
        <v>179</v>
      </c>
      <c r="BV934" s="129">
        <v>6.9999999999999999E-4</v>
      </c>
      <c r="BW934" s="129" t="s">
        <v>18</v>
      </c>
      <c r="BX934" s="129"/>
      <c r="BY934" s="129" t="s">
        <v>179</v>
      </c>
      <c r="BZ934" s="129">
        <v>1.1000000000000001E-3</v>
      </c>
      <c r="CA934" s="129" t="s">
        <v>179</v>
      </c>
      <c r="CB934" s="129">
        <v>8.0000000000000004E-4</v>
      </c>
      <c r="CC934" s="129" t="s">
        <v>179</v>
      </c>
      <c r="CD934" s="129">
        <v>2.0999999999999999E-3</v>
      </c>
      <c r="CE934" s="129" t="s">
        <v>179</v>
      </c>
      <c r="CF934" s="129">
        <v>2.3E-3</v>
      </c>
      <c r="CG934" s="129" t="s">
        <v>179</v>
      </c>
      <c r="CH934" s="129">
        <v>1E-4</v>
      </c>
      <c r="CI934" s="129" t="s">
        <v>179</v>
      </c>
      <c r="CJ934" s="129">
        <v>7.1000000000000004E-3</v>
      </c>
      <c r="CK934" s="129" t="s">
        <v>179</v>
      </c>
      <c r="CL934" s="129">
        <v>1.11E-2</v>
      </c>
      <c r="CM934" s="129" t="s">
        <v>179</v>
      </c>
      <c r="CN934" s="129">
        <v>3.3E-3</v>
      </c>
      <c r="CO934" s="129" t="s">
        <v>179</v>
      </c>
      <c r="CP934" s="129">
        <v>8.9999999999999998E-4</v>
      </c>
      <c r="CQ934" s="129" t="s">
        <v>179</v>
      </c>
      <c r="CR934" s="129">
        <v>3.2000000000000002E-3</v>
      </c>
      <c r="CS934" s="129" t="s">
        <v>179</v>
      </c>
      <c r="CT934" s="129">
        <v>1.9E-3</v>
      </c>
      <c r="CU934" s="129" t="s">
        <v>18</v>
      </c>
      <c r="CV934" s="129"/>
      <c r="CW934" s="129" t="s">
        <v>18</v>
      </c>
      <c r="CX934" s="129"/>
      <c r="CY934" s="129" t="s">
        <v>179</v>
      </c>
      <c r="CZ934" s="129">
        <v>5.9999999999999995E-4</v>
      </c>
      <c r="DA934" s="129" t="s">
        <v>179</v>
      </c>
      <c r="DB934" s="129">
        <v>5.9999999999999995E-4</v>
      </c>
      <c r="DC934" s="129" t="s">
        <v>179</v>
      </c>
      <c r="DD934" s="129">
        <v>5.9999999999999995E-4</v>
      </c>
      <c r="DE934" s="129" t="s">
        <v>179</v>
      </c>
      <c r="DF934" s="129">
        <v>5.9999999999999995E-4</v>
      </c>
      <c r="DG934" s="129" t="s">
        <v>179</v>
      </c>
      <c r="DH934" s="129">
        <v>4.0000000000000002E-4</v>
      </c>
      <c r="DI934" s="129" t="s">
        <v>179</v>
      </c>
      <c r="DJ934" s="129">
        <v>2.9999999999999997E-4</v>
      </c>
      <c r="DK934" s="129" t="s">
        <v>3290</v>
      </c>
      <c r="DL934" s="129" t="s">
        <v>59</v>
      </c>
      <c r="DM934" s="129"/>
      <c r="DN934" s="129"/>
      <c r="DO934" s="130" t="s">
        <v>18</v>
      </c>
      <c r="DS934" s="129">
        <v>52</v>
      </c>
      <c r="DT934" s="129" t="s">
        <v>5993</v>
      </c>
      <c r="DW934" t="s">
        <v>5716</v>
      </c>
    </row>
    <row r="935" spans="1:127">
      <c r="A935" s="127">
        <v>819</v>
      </c>
      <c r="B935" s="131">
        <v>44766.882638888892</v>
      </c>
      <c r="C935" s="129" t="s">
        <v>52</v>
      </c>
      <c r="D935" s="129">
        <v>0</v>
      </c>
      <c r="E935" s="129">
        <v>0</v>
      </c>
      <c r="F935" s="129">
        <v>0</v>
      </c>
      <c r="G935" s="129" t="s">
        <v>54</v>
      </c>
      <c r="H935" s="129" t="s">
        <v>55</v>
      </c>
      <c r="I935" s="129" t="s">
        <v>55</v>
      </c>
      <c r="J935" s="129" t="s">
        <v>55</v>
      </c>
      <c r="K935" s="129" t="s">
        <v>18</v>
      </c>
      <c r="L935" s="129">
        <v>90</v>
      </c>
      <c r="M935" s="129" t="s">
        <v>173</v>
      </c>
      <c r="N935" s="129">
        <v>0</v>
      </c>
      <c r="O935" s="129" t="s">
        <v>173</v>
      </c>
      <c r="P935" s="129">
        <v>0</v>
      </c>
      <c r="Q935" s="129" t="s">
        <v>173</v>
      </c>
      <c r="R935" s="129">
        <v>0</v>
      </c>
      <c r="S935" s="129">
        <v>2</v>
      </c>
      <c r="T935" s="129" t="s">
        <v>174</v>
      </c>
      <c r="U935" s="129">
        <v>2.7288999999999999</v>
      </c>
      <c r="V935" s="129">
        <v>0.65649999999999997</v>
      </c>
      <c r="W935" s="129" t="s">
        <v>3298</v>
      </c>
      <c r="X935" s="129">
        <v>0.3417</v>
      </c>
      <c r="Y935" s="129">
        <v>40.401400000000002</v>
      </c>
      <c r="Z935" s="129">
        <v>0.36730000000000002</v>
      </c>
      <c r="AA935" s="129" t="s">
        <v>564</v>
      </c>
      <c r="AB935" s="129">
        <v>1.5900000000000001E-2</v>
      </c>
      <c r="AC935" s="129" t="s">
        <v>179</v>
      </c>
      <c r="AD935" s="129">
        <v>9.4999999999999998E-3</v>
      </c>
      <c r="AE935" s="129" t="s">
        <v>179</v>
      </c>
      <c r="AF935" s="129">
        <v>1.9E-2</v>
      </c>
      <c r="AG935" s="129">
        <v>0.18720000000000001</v>
      </c>
      <c r="AH935" s="129">
        <v>8.3000000000000001E-3</v>
      </c>
      <c r="AI935" s="129">
        <v>8.2444000000000006</v>
      </c>
      <c r="AJ935" s="129">
        <v>3.4200000000000001E-2</v>
      </c>
      <c r="AK935" s="129">
        <v>0.76200000000000001</v>
      </c>
      <c r="AL935" s="129">
        <v>8.6999999999999994E-3</v>
      </c>
      <c r="AM935" s="129" t="s">
        <v>618</v>
      </c>
      <c r="AN935" s="129">
        <v>8.6999999999999994E-3</v>
      </c>
      <c r="AO935" s="129" t="s">
        <v>426</v>
      </c>
      <c r="AP935" s="129">
        <v>4.7000000000000002E-3</v>
      </c>
      <c r="AQ935" s="129">
        <v>0.12640000000000001</v>
      </c>
      <c r="AR935" s="129">
        <v>5.3E-3</v>
      </c>
      <c r="AS935" s="129" t="s">
        <v>3299</v>
      </c>
      <c r="AT935" s="129">
        <v>2.8799999999999999E-2</v>
      </c>
      <c r="AU935" s="129" t="s">
        <v>179</v>
      </c>
      <c r="AV935" s="129">
        <v>4.0000000000000001E-3</v>
      </c>
      <c r="AW935" s="129">
        <v>9.9000000000000008E-3</v>
      </c>
      <c r="AX935" s="129">
        <v>1.1000000000000001E-3</v>
      </c>
      <c r="AY935" s="129" t="s">
        <v>650</v>
      </c>
      <c r="AZ935" s="129">
        <v>8.0000000000000004E-4</v>
      </c>
      <c r="BA935" s="129">
        <v>6.6E-3</v>
      </c>
      <c r="BB935" s="129">
        <v>6.9999999999999999E-4</v>
      </c>
      <c r="BC935" s="129" t="s">
        <v>406</v>
      </c>
      <c r="BD935" s="129">
        <v>5.0000000000000001E-4</v>
      </c>
      <c r="BE935" s="129" t="s">
        <v>212</v>
      </c>
      <c r="BF935" s="129">
        <v>4.0000000000000002E-4</v>
      </c>
      <c r="BG935" s="129" t="s">
        <v>179</v>
      </c>
      <c r="BH935" s="129">
        <v>1E-4</v>
      </c>
      <c r="BI935" s="129" t="s">
        <v>318</v>
      </c>
      <c r="BJ935" s="129">
        <v>2.0000000000000001E-4</v>
      </c>
      <c r="BK935" s="129">
        <v>1.18E-2</v>
      </c>
      <c r="BL935" s="129">
        <v>5.0000000000000001E-4</v>
      </c>
      <c r="BM935" s="129">
        <v>2.8E-3</v>
      </c>
      <c r="BN935" s="129">
        <v>2.9999999999999997E-4</v>
      </c>
      <c r="BO935" s="129" t="s">
        <v>287</v>
      </c>
      <c r="BP935" s="129">
        <v>5.0000000000000001E-4</v>
      </c>
      <c r="BQ935" s="129" t="s">
        <v>179</v>
      </c>
      <c r="BR935" s="129">
        <v>2.9999999999999997E-4</v>
      </c>
      <c r="BS935" s="129" t="s">
        <v>179</v>
      </c>
      <c r="BT935" s="129">
        <v>4.0000000000000002E-4</v>
      </c>
      <c r="BU935" s="129" t="s">
        <v>179</v>
      </c>
      <c r="BV935" s="129">
        <v>5.9999999999999995E-4</v>
      </c>
      <c r="BW935" s="129" t="s">
        <v>179</v>
      </c>
      <c r="BX935" s="129">
        <v>8.0000000000000004E-4</v>
      </c>
      <c r="BY935" s="129" t="s">
        <v>179</v>
      </c>
      <c r="BZ935" s="129">
        <v>1.1000000000000001E-3</v>
      </c>
      <c r="CA935" s="129" t="s">
        <v>179</v>
      </c>
      <c r="CB935" s="129">
        <v>8.0000000000000004E-4</v>
      </c>
      <c r="CC935" s="129" t="s">
        <v>179</v>
      </c>
      <c r="CD935" s="129">
        <v>2E-3</v>
      </c>
      <c r="CE935" s="129" t="s">
        <v>179</v>
      </c>
      <c r="CF935" s="129">
        <v>2.2000000000000001E-3</v>
      </c>
      <c r="CG935" s="129" t="s">
        <v>216</v>
      </c>
      <c r="CH935" s="129">
        <v>1E-4</v>
      </c>
      <c r="CI935" s="129" t="s">
        <v>179</v>
      </c>
      <c r="CJ935" s="129">
        <v>6.7999999999999996E-3</v>
      </c>
      <c r="CK935" s="129" t="s">
        <v>179</v>
      </c>
      <c r="CL935" s="129">
        <v>1.12E-2</v>
      </c>
      <c r="CM935" s="129" t="s">
        <v>179</v>
      </c>
      <c r="CN935" s="129">
        <v>3.7000000000000002E-3</v>
      </c>
      <c r="CO935" s="129" t="s">
        <v>179</v>
      </c>
      <c r="CP935" s="129">
        <v>8.9999999999999998E-4</v>
      </c>
      <c r="CQ935" s="129" t="s">
        <v>179</v>
      </c>
      <c r="CR935" s="129">
        <v>3.3999999999999998E-3</v>
      </c>
      <c r="CS935" s="129" t="s">
        <v>179</v>
      </c>
      <c r="CT935" s="129">
        <v>1.9E-3</v>
      </c>
      <c r="CU935" s="129" t="s">
        <v>18</v>
      </c>
      <c r="CV935" s="129"/>
      <c r="CW935" s="129" t="s">
        <v>18</v>
      </c>
      <c r="CX935" s="129"/>
      <c r="CY935" s="129" t="s">
        <v>179</v>
      </c>
      <c r="CZ935" s="129">
        <v>5.9999999999999995E-4</v>
      </c>
      <c r="DA935" s="129" t="s">
        <v>179</v>
      </c>
      <c r="DB935" s="129">
        <v>5.9999999999999995E-4</v>
      </c>
      <c r="DC935" s="129" t="s">
        <v>179</v>
      </c>
      <c r="DD935" s="129">
        <v>5.9999999999999995E-4</v>
      </c>
      <c r="DE935" s="129" t="s">
        <v>179</v>
      </c>
      <c r="DF935" s="129">
        <v>5.9999999999999995E-4</v>
      </c>
      <c r="DG935" s="129" t="s">
        <v>179</v>
      </c>
      <c r="DH935" s="129">
        <v>4.0000000000000002E-4</v>
      </c>
      <c r="DI935" s="129" t="s">
        <v>179</v>
      </c>
      <c r="DJ935" s="129">
        <v>2.9999999999999997E-4</v>
      </c>
      <c r="DK935" s="129" t="s">
        <v>3290</v>
      </c>
      <c r="DL935" s="129" t="s">
        <v>59</v>
      </c>
      <c r="DM935" s="129"/>
      <c r="DN935" s="129"/>
      <c r="DO935" s="130" t="s">
        <v>18</v>
      </c>
      <c r="DS935" s="129">
        <v>105</v>
      </c>
      <c r="DT935" s="129" t="s">
        <v>2502</v>
      </c>
      <c r="DW935" t="s">
        <v>5717</v>
      </c>
    </row>
    <row r="936" spans="1:127">
      <c r="A936" s="127">
        <v>820</v>
      </c>
      <c r="B936" s="131">
        <v>44766.884722222225</v>
      </c>
      <c r="C936" s="129" t="s">
        <v>52</v>
      </c>
      <c r="D936" s="129">
        <v>0</v>
      </c>
      <c r="E936" s="129">
        <v>0</v>
      </c>
      <c r="F936" s="129">
        <v>0</v>
      </c>
      <c r="G936" s="129" t="s">
        <v>54</v>
      </c>
      <c r="H936" s="129" t="s">
        <v>55</v>
      </c>
      <c r="I936" s="129" t="s">
        <v>55</v>
      </c>
      <c r="J936" s="129" t="s">
        <v>55</v>
      </c>
      <c r="K936" s="129" t="s">
        <v>18</v>
      </c>
      <c r="L936" s="129">
        <v>90</v>
      </c>
      <c r="M936" s="129" t="s">
        <v>173</v>
      </c>
      <c r="N936" s="129">
        <v>0</v>
      </c>
      <c r="O936" s="129" t="s">
        <v>173</v>
      </c>
      <c r="P936" s="129">
        <v>0</v>
      </c>
      <c r="Q936" s="129" t="s">
        <v>173</v>
      </c>
      <c r="R936" s="129">
        <v>0</v>
      </c>
      <c r="S936" s="129">
        <v>2</v>
      </c>
      <c r="T936" s="129" t="s">
        <v>174</v>
      </c>
      <c r="U936" s="129">
        <v>4.6931000000000003</v>
      </c>
      <c r="V936" s="129">
        <v>0.69779999999999998</v>
      </c>
      <c r="W936" s="129" t="s">
        <v>3300</v>
      </c>
      <c r="X936" s="129">
        <v>0.33210000000000001</v>
      </c>
      <c r="Y936" s="129">
        <v>41.430100000000003</v>
      </c>
      <c r="Z936" s="129">
        <v>0.3705</v>
      </c>
      <c r="AA936" s="129" t="s">
        <v>934</v>
      </c>
      <c r="AB936" s="129">
        <v>1.5599999999999999E-2</v>
      </c>
      <c r="AC936" s="129" t="s">
        <v>179</v>
      </c>
      <c r="AD936" s="129">
        <v>8.9999999999999993E-3</v>
      </c>
      <c r="AE936" s="129" t="s">
        <v>179</v>
      </c>
      <c r="AF936" s="129">
        <v>1.6799999999999999E-2</v>
      </c>
      <c r="AG936" s="129">
        <v>0.13100000000000001</v>
      </c>
      <c r="AH936" s="129">
        <v>7.4999999999999997E-3</v>
      </c>
      <c r="AI936" s="129">
        <v>8.0260999999999996</v>
      </c>
      <c r="AJ936" s="129">
        <v>3.3399999999999999E-2</v>
      </c>
      <c r="AK936" s="129">
        <v>0.69079999999999997</v>
      </c>
      <c r="AL936" s="129">
        <v>8.3000000000000001E-3</v>
      </c>
      <c r="AM936" s="129" t="s">
        <v>842</v>
      </c>
      <c r="AN936" s="129">
        <v>8.3999999999999995E-3</v>
      </c>
      <c r="AO936" s="129" t="s">
        <v>741</v>
      </c>
      <c r="AP936" s="129">
        <v>4.7000000000000002E-3</v>
      </c>
      <c r="AQ936" s="129">
        <v>0.12230000000000001</v>
      </c>
      <c r="AR936" s="129">
        <v>5.1999999999999998E-3</v>
      </c>
      <c r="AS936" s="129" t="s">
        <v>3301</v>
      </c>
      <c r="AT936" s="129">
        <v>2.69E-2</v>
      </c>
      <c r="AU936" s="129" t="s">
        <v>179</v>
      </c>
      <c r="AV936" s="129">
        <v>3.8E-3</v>
      </c>
      <c r="AW936" s="129">
        <v>9.1999999999999998E-3</v>
      </c>
      <c r="AX936" s="129">
        <v>1E-3</v>
      </c>
      <c r="AY936" s="129" t="s">
        <v>422</v>
      </c>
      <c r="AZ936" s="129">
        <v>6.9999999999999999E-4</v>
      </c>
      <c r="BA936" s="129">
        <v>5.3E-3</v>
      </c>
      <c r="BB936" s="129">
        <v>6.9999999999999999E-4</v>
      </c>
      <c r="BC936" s="129" t="s">
        <v>285</v>
      </c>
      <c r="BD936" s="129">
        <v>5.0000000000000001E-4</v>
      </c>
      <c r="BE936" s="129" t="s">
        <v>179</v>
      </c>
      <c r="BF936" s="129">
        <v>2.9999999999999997E-4</v>
      </c>
      <c r="BG936" s="129" t="s">
        <v>179</v>
      </c>
      <c r="BH936" s="129">
        <v>1E-4</v>
      </c>
      <c r="BI936" s="129" t="s">
        <v>318</v>
      </c>
      <c r="BJ936" s="129">
        <v>2.0000000000000001E-4</v>
      </c>
      <c r="BK936" s="129">
        <v>1.3100000000000001E-2</v>
      </c>
      <c r="BL936" s="129">
        <v>5.0000000000000001E-4</v>
      </c>
      <c r="BM936" s="129">
        <v>2.5000000000000001E-3</v>
      </c>
      <c r="BN936" s="129">
        <v>2.9999999999999997E-4</v>
      </c>
      <c r="BO936" s="129" t="s">
        <v>431</v>
      </c>
      <c r="BP936" s="129">
        <v>5.0000000000000001E-4</v>
      </c>
      <c r="BQ936" s="129" t="s">
        <v>179</v>
      </c>
      <c r="BR936" s="129">
        <v>2.9999999999999997E-4</v>
      </c>
      <c r="BS936" s="129" t="s">
        <v>179</v>
      </c>
      <c r="BT936" s="129">
        <v>4.0000000000000002E-4</v>
      </c>
      <c r="BU936" s="129" t="s">
        <v>179</v>
      </c>
      <c r="BV936" s="129">
        <v>6.9999999999999999E-4</v>
      </c>
      <c r="BW936" s="129" t="s">
        <v>179</v>
      </c>
      <c r="BX936" s="129">
        <v>8.9999999999999998E-4</v>
      </c>
      <c r="BY936" s="129" t="s">
        <v>179</v>
      </c>
      <c r="BZ936" s="129">
        <v>1.1000000000000001E-3</v>
      </c>
      <c r="CA936" s="129" t="s">
        <v>179</v>
      </c>
      <c r="CB936" s="129">
        <v>8.0000000000000004E-4</v>
      </c>
      <c r="CC936" s="129" t="s">
        <v>179</v>
      </c>
      <c r="CD936" s="129">
        <v>2E-3</v>
      </c>
      <c r="CE936" s="129" t="s">
        <v>179</v>
      </c>
      <c r="CF936" s="129">
        <v>2.3E-3</v>
      </c>
      <c r="CG936" s="129" t="s">
        <v>179</v>
      </c>
      <c r="CH936" s="129">
        <v>1E-4</v>
      </c>
      <c r="CI936" s="129" t="s">
        <v>179</v>
      </c>
      <c r="CJ936" s="129">
        <v>6.8999999999999999E-3</v>
      </c>
      <c r="CK936" s="129" t="s">
        <v>179</v>
      </c>
      <c r="CL936" s="129">
        <v>1.09E-2</v>
      </c>
      <c r="CM936" s="129" t="s">
        <v>179</v>
      </c>
      <c r="CN936" s="129">
        <v>2.8999999999999998E-3</v>
      </c>
      <c r="CO936" s="129" t="s">
        <v>179</v>
      </c>
      <c r="CP936" s="129">
        <v>8.0000000000000004E-4</v>
      </c>
      <c r="CQ936" s="129" t="s">
        <v>179</v>
      </c>
      <c r="CR936" s="129">
        <v>3.3E-3</v>
      </c>
      <c r="CS936" s="129" t="s">
        <v>179</v>
      </c>
      <c r="CT936" s="129">
        <v>1.8E-3</v>
      </c>
      <c r="CU936" s="129" t="s">
        <v>18</v>
      </c>
      <c r="CV936" s="129"/>
      <c r="CW936" s="129" t="s">
        <v>18</v>
      </c>
      <c r="CX936" s="129"/>
      <c r="CY936" s="129" t="s">
        <v>179</v>
      </c>
      <c r="CZ936" s="129">
        <v>5.9999999999999995E-4</v>
      </c>
      <c r="DA936" s="129" t="s">
        <v>179</v>
      </c>
      <c r="DB936" s="129">
        <v>5.9999999999999995E-4</v>
      </c>
      <c r="DC936" s="129" t="s">
        <v>179</v>
      </c>
      <c r="DD936" s="129">
        <v>5.9999999999999995E-4</v>
      </c>
      <c r="DE936" s="129" t="s">
        <v>179</v>
      </c>
      <c r="DF936" s="129">
        <v>5.9999999999999995E-4</v>
      </c>
      <c r="DG936" s="129" t="s">
        <v>179</v>
      </c>
      <c r="DH936" s="129">
        <v>4.0000000000000002E-4</v>
      </c>
      <c r="DI936" s="129" t="s">
        <v>179</v>
      </c>
      <c r="DJ936" s="129">
        <v>2.9999999999999997E-4</v>
      </c>
      <c r="DK936" s="129" t="s">
        <v>3290</v>
      </c>
      <c r="DL936" s="129" t="s">
        <v>59</v>
      </c>
      <c r="DM936" s="129"/>
      <c r="DN936" s="129"/>
      <c r="DO936" s="130" t="s">
        <v>18</v>
      </c>
      <c r="DS936" s="129">
        <v>130</v>
      </c>
      <c r="DT936" s="129" t="s">
        <v>6038</v>
      </c>
      <c r="DW936" t="s">
        <v>5718</v>
      </c>
    </row>
    <row r="937" spans="1:127">
      <c r="A937" s="127">
        <v>865</v>
      </c>
      <c r="B937" s="131">
        <v>44767.861111111109</v>
      </c>
      <c r="C937" s="129" t="s">
        <v>52</v>
      </c>
      <c r="D937" s="129">
        <v>0</v>
      </c>
      <c r="E937" s="129">
        <v>0</v>
      </c>
      <c r="F937" s="129">
        <v>0</v>
      </c>
      <c r="G937" s="129" t="s">
        <v>54</v>
      </c>
      <c r="H937" s="129" t="s">
        <v>55</v>
      </c>
      <c r="I937" s="129" t="s">
        <v>55</v>
      </c>
      <c r="J937" s="129" t="s">
        <v>55</v>
      </c>
      <c r="K937" s="129" t="s">
        <v>18</v>
      </c>
      <c r="L937" s="129">
        <v>90</v>
      </c>
      <c r="M937" s="129" t="s">
        <v>173</v>
      </c>
      <c r="N937" s="129">
        <v>0</v>
      </c>
      <c r="O937" s="129" t="s">
        <v>173</v>
      </c>
      <c r="P937" s="129">
        <v>0</v>
      </c>
      <c r="Q937" s="129" t="s">
        <v>173</v>
      </c>
      <c r="R937" s="129">
        <v>0</v>
      </c>
      <c r="S937" s="129">
        <v>2</v>
      </c>
      <c r="T937" s="129" t="s">
        <v>174</v>
      </c>
      <c r="U937" s="129" t="s">
        <v>3558</v>
      </c>
      <c r="V937" s="129">
        <v>0.71260000000000001</v>
      </c>
      <c r="W937" s="129" t="s">
        <v>3559</v>
      </c>
      <c r="X937" s="129">
        <v>0.33560000000000001</v>
      </c>
      <c r="Y937" s="129" t="s">
        <v>3560</v>
      </c>
      <c r="Z937" s="129">
        <v>0.37269999999999998</v>
      </c>
      <c r="AA937" s="129" t="s">
        <v>1160</v>
      </c>
      <c r="AB937" s="129">
        <v>1.55E-2</v>
      </c>
      <c r="AC937" s="129" t="s">
        <v>757</v>
      </c>
      <c r="AD937" s="129">
        <v>1.12E-2</v>
      </c>
      <c r="AE937" s="129" t="s">
        <v>179</v>
      </c>
      <c r="AF937" s="129">
        <v>1.84E-2</v>
      </c>
      <c r="AG937" s="129" t="s">
        <v>3561</v>
      </c>
      <c r="AH937" s="129">
        <v>6.7999999999999996E-3</v>
      </c>
      <c r="AI937" s="129" t="s">
        <v>3562</v>
      </c>
      <c r="AJ937" s="129">
        <v>3.3500000000000002E-2</v>
      </c>
      <c r="AK937" s="129" t="s">
        <v>3563</v>
      </c>
      <c r="AL937" s="129">
        <v>8.3999999999999995E-3</v>
      </c>
      <c r="AM937" s="129" t="s">
        <v>1204</v>
      </c>
      <c r="AN937" s="129">
        <v>8.5000000000000006E-3</v>
      </c>
      <c r="AO937" s="129" t="s">
        <v>423</v>
      </c>
      <c r="AP937" s="129">
        <v>4.4999999999999997E-3</v>
      </c>
      <c r="AQ937" s="129" t="s">
        <v>3564</v>
      </c>
      <c r="AR937" s="129">
        <v>5.1000000000000004E-3</v>
      </c>
      <c r="AS937" s="129" t="s">
        <v>3565</v>
      </c>
      <c r="AT937" s="129">
        <v>2.75E-2</v>
      </c>
      <c r="AU937" s="129" t="s">
        <v>179</v>
      </c>
      <c r="AV937" s="129">
        <v>3.8E-3</v>
      </c>
      <c r="AW937" s="129" t="s">
        <v>312</v>
      </c>
      <c r="AX937" s="129">
        <v>1.1000000000000001E-3</v>
      </c>
      <c r="AY937" s="129" t="s">
        <v>422</v>
      </c>
      <c r="AZ937" s="129">
        <v>8.0000000000000004E-4</v>
      </c>
      <c r="BA937" s="129" t="s">
        <v>301</v>
      </c>
      <c r="BB937" s="129">
        <v>6.9999999999999999E-4</v>
      </c>
      <c r="BC937" s="129" t="s">
        <v>285</v>
      </c>
      <c r="BD937" s="129">
        <v>5.0000000000000001E-4</v>
      </c>
      <c r="BE937" s="129" t="s">
        <v>179</v>
      </c>
      <c r="BF937" s="129">
        <v>2.9999999999999997E-4</v>
      </c>
      <c r="BG937" s="129" t="s">
        <v>179</v>
      </c>
      <c r="BH937" s="129">
        <v>1E-4</v>
      </c>
      <c r="BI937" s="129" t="s">
        <v>179</v>
      </c>
      <c r="BJ937" s="129">
        <v>2.0000000000000001E-4</v>
      </c>
      <c r="BK937" s="129" t="s">
        <v>490</v>
      </c>
      <c r="BL937" s="129">
        <v>5.0000000000000001E-4</v>
      </c>
      <c r="BM937" s="129" t="s">
        <v>505</v>
      </c>
      <c r="BN937" s="129">
        <v>2.9999999999999997E-4</v>
      </c>
      <c r="BO937" s="129" t="s">
        <v>1085</v>
      </c>
      <c r="BP937" s="129">
        <v>5.0000000000000001E-4</v>
      </c>
      <c r="BQ937" s="129" t="s">
        <v>179</v>
      </c>
      <c r="BR937" s="129">
        <v>2.9999999999999997E-4</v>
      </c>
      <c r="BS937" s="129" t="s">
        <v>179</v>
      </c>
      <c r="BT937" s="129">
        <v>2.9999999999999997E-4</v>
      </c>
      <c r="BU937" s="129" t="s">
        <v>179</v>
      </c>
      <c r="BV937" s="129">
        <v>6.9999999999999999E-4</v>
      </c>
      <c r="BW937" s="129" t="s">
        <v>18</v>
      </c>
      <c r="BX937" s="129"/>
      <c r="BY937" s="129" t="s">
        <v>179</v>
      </c>
      <c r="BZ937" s="129">
        <v>1.1000000000000001E-3</v>
      </c>
      <c r="CA937" s="129" t="s">
        <v>179</v>
      </c>
      <c r="CB937" s="129">
        <v>8.0000000000000004E-4</v>
      </c>
      <c r="CC937" s="129" t="s">
        <v>179</v>
      </c>
      <c r="CD937" s="129">
        <v>2.0999999999999999E-3</v>
      </c>
      <c r="CE937" s="129" t="s">
        <v>179</v>
      </c>
      <c r="CF937" s="129">
        <v>2.3E-3</v>
      </c>
      <c r="CG937" s="129" t="s">
        <v>179</v>
      </c>
      <c r="CH937" s="129">
        <v>1E-4</v>
      </c>
      <c r="CI937" s="129" t="s">
        <v>179</v>
      </c>
      <c r="CJ937" s="129">
        <v>6.7999999999999996E-3</v>
      </c>
      <c r="CK937" s="129" t="s">
        <v>179</v>
      </c>
      <c r="CL937" s="129">
        <v>1.11E-2</v>
      </c>
      <c r="CM937" s="129" t="s">
        <v>179</v>
      </c>
      <c r="CN937" s="129">
        <v>2.8E-3</v>
      </c>
      <c r="CO937" s="129" t="s">
        <v>179</v>
      </c>
      <c r="CP937" s="129">
        <v>8.0000000000000004E-4</v>
      </c>
      <c r="CQ937" s="129" t="s">
        <v>179</v>
      </c>
      <c r="CR937" s="129">
        <v>3.0999999999999999E-3</v>
      </c>
      <c r="CS937" s="129" t="s">
        <v>179</v>
      </c>
      <c r="CT937" s="129">
        <v>1.9E-3</v>
      </c>
      <c r="CU937" s="129" t="s">
        <v>18</v>
      </c>
      <c r="CV937" s="129"/>
      <c r="CW937" s="129" t="s">
        <v>18</v>
      </c>
      <c r="CX937" s="129"/>
      <c r="CY937" s="129" t="s">
        <v>179</v>
      </c>
      <c r="CZ937" s="129">
        <v>5.9999999999999995E-4</v>
      </c>
      <c r="DA937" s="129" t="s">
        <v>179</v>
      </c>
      <c r="DB937" s="129">
        <v>5.9999999999999995E-4</v>
      </c>
      <c r="DC937" s="129" t="s">
        <v>179</v>
      </c>
      <c r="DD937" s="129">
        <v>5.0000000000000001E-4</v>
      </c>
      <c r="DE937" s="129" t="s">
        <v>179</v>
      </c>
      <c r="DF937" s="129">
        <v>5.9999999999999995E-4</v>
      </c>
      <c r="DG937" s="129" t="s">
        <v>179</v>
      </c>
      <c r="DH937" s="129">
        <v>4.0000000000000002E-4</v>
      </c>
      <c r="DI937" s="129" t="s">
        <v>179</v>
      </c>
      <c r="DJ937" s="129">
        <v>2.9999999999999997E-4</v>
      </c>
      <c r="DK937" s="129" t="s">
        <v>3566</v>
      </c>
      <c r="DL937" s="129" t="s">
        <v>59</v>
      </c>
      <c r="DM937" s="129"/>
      <c r="DN937" s="129"/>
      <c r="DO937" s="130"/>
      <c r="DS937" s="129">
        <v>3</v>
      </c>
      <c r="DT937" s="129" t="s">
        <v>1630</v>
      </c>
      <c r="DW937" t="s">
        <v>5719</v>
      </c>
    </row>
    <row r="938" spans="1:127">
      <c r="A938" s="127">
        <v>866</v>
      </c>
      <c r="B938" s="131">
        <v>44767.863194444442</v>
      </c>
      <c r="C938" s="129" t="s">
        <v>52</v>
      </c>
      <c r="D938" s="129">
        <v>0</v>
      </c>
      <c r="E938" s="129">
        <v>0</v>
      </c>
      <c r="F938" s="129">
        <v>0</v>
      </c>
      <c r="G938" s="129" t="s">
        <v>54</v>
      </c>
      <c r="H938" s="129" t="s">
        <v>55</v>
      </c>
      <c r="I938" s="129" t="s">
        <v>55</v>
      </c>
      <c r="J938" s="129" t="s">
        <v>55</v>
      </c>
      <c r="K938" s="129" t="s">
        <v>18</v>
      </c>
      <c r="L938" s="129">
        <v>90</v>
      </c>
      <c r="M938" s="129" t="s">
        <v>173</v>
      </c>
      <c r="N938" s="129">
        <v>0</v>
      </c>
      <c r="O938" s="129" t="s">
        <v>173</v>
      </c>
      <c r="P938" s="129">
        <v>0</v>
      </c>
      <c r="Q938" s="129" t="s">
        <v>173</v>
      </c>
      <c r="R938" s="129">
        <v>0</v>
      </c>
      <c r="S938" s="129">
        <v>2</v>
      </c>
      <c r="T938" s="129" t="s">
        <v>174</v>
      </c>
      <c r="U938" s="129" t="s">
        <v>3567</v>
      </c>
      <c r="V938" s="129">
        <v>0.70320000000000005</v>
      </c>
      <c r="W938" s="129" t="s">
        <v>3568</v>
      </c>
      <c r="X938" s="129">
        <v>0.3291</v>
      </c>
      <c r="Y938" s="129" t="s">
        <v>3569</v>
      </c>
      <c r="Z938" s="129">
        <v>0.36480000000000001</v>
      </c>
      <c r="AA938" s="129" t="s">
        <v>1082</v>
      </c>
      <c r="AB938" s="129">
        <v>1.54E-2</v>
      </c>
      <c r="AC938" s="129" t="s">
        <v>179</v>
      </c>
      <c r="AD938" s="129">
        <v>8.6999999999999994E-3</v>
      </c>
      <c r="AE938" s="129" t="s">
        <v>179</v>
      </c>
      <c r="AF938" s="129">
        <v>1.67E-2</v>
      </c>
      <c r="AG938" s="129" t="s">
        <v>3570</v>
      </c>
      <c r="AH938" s="129">
        <v>7.7999999999999996E-3</v>
      </c>
      <c r="AI938" s="129" t="s">
        <v>3571</v>
      </c>
      <c r="AJ938" s="129">
        <v>3.2399999999999998E-2</v>
      </c>
      <c r="AK938" s="129" t="s">
        <v>3572</v>
      </c>
      <c r="AL938" s="129">
        <v>8.0000000000000002E-3</v>
      </c>
      <c r="AM938" s="129" t="s">
        <v>730</v>
      </c>
      <c r="AN938" s="129">
        <v>7.9000000000000008E-3</v>
      </c>
      <c r="AO938" s="129" t="s">
        <v>1018</v>
      </c>
      <c r="AP938" s="129">
        <v>4.4999999999999997E-3</v>
      </c>
      <c r="AQ938" s="129" t="s">
        <v>3573</v>
      </c>
      <c r="AR938" s="129">
        <v>8.0000000000000002E-3</v>
      </c>
      <c r="AS938" s="129" t="s">
        <v>3574</v>
      </c>
      <c r="AT938" s="129">
        <v>2.52E-2</v>
      </c>
      <c r="AU938" s="129" t="s">
        <v>450</v>
      </c>
      <c r="AV938" s="129">
        <v>3.5999999999999999E-3</v>
      </c>
      <c r="AW938" s="129" t="s">
        <v>405</v>
      </c>
      <c r="AX938" s="129">
        <v>1E-3</v>
      </c>
      <c r="AY938" s="129" t="s">
        <v>422</v>
      </c>
      <c r="AZ938" s="129">
        <v>6.9999999999999999E-4</v>
      </c>
      <c r="BA938" s="129" t="s">
        <v>345</v>
      </c>
      <c r="BB938" s="129">
        <v>5.9999999999999995E-4</v>
      </c>
      <c r="BC938" s="129" t="s">
        <v>267</v>
      </c>
      <c r="BD938" s="129">
        <v>5.0000000000000001E-4</v>
      </c>
      <c r="BE938" s="129" t="s">
        <v>179</v>
      </c>
      <c r="BF938" s="129">
        <v>2.9999999999999997E-4</v>
      </c>
      <c r="BG938" s="129" t="s">
        <v>179</v>
      </c>
      <c r="BH938" s="129">
        <v>1E-4</v>
      </c>
      <c r="BI938" s="129" t="s">
        <v>318</v>
      </c>
      <c r="BJ938" s="129">
        <v>2.0000000000000001E-4</v>
      </c>
      <c r="BK938" s="129" t="s">
        <v>891</v>
      </c>
      <c r="BL938" s="129">
        <v>5.0000000000000001E-4</v>
      </c>
      <c r="BM938" s="129" t="s">
        <v>194</v>
      </c>
      <c r="BN938" s="129">
        <v>2.9999999999999997E-4</v>
      </c>
      <c r="BO938" s="129" t="s">
        <v>287</v>
      </c>
      <c r="BP938" s="129">
        <v>5.0000000000000001E-4</v>
      </c>
      <c r="BQ938" s="129" t="s">
        <v>179</v>
      </c>
      <c r="BR938" s="129">
        <v>2.9999999999999997E-4</v>
      </c>
      <c r="BS938" s="129" t="s">
        <v>179</v>
      </c>
      <c r="BT938" s="129">
        <v>4.0000000000000002E-4</v>
      </c>
      <c r="BU938" s="129" t="s">
        <v>179</v>
      </c>
      <c r="BV938" s="129">
        <v>6.9999999999999999E-4</v>
      </c>
      <c r="BW938" s="129" t="s">
        <v>18</v>
      </c>
      <c r="BX938" s="129"/>
      <c r="BY938" s="129" t="s">
        <v>18</v>
      </c>
      <c r="BZ938" s="129"/>
      <c r="CA938" s="129" t="s">
        <v>179</v>
      </c>
      <c r="CB938" s="129">
        <v>8.0000000000000004E-4</v>
      </c>
      <c r="CC938" s="129" t="s">
        <v>332</v>
      </c>
      <c r="CD938" s="129">
        <v>2E-3</v>
      </c>
      <c r="CE938" s="129" t="s">
        <v>332</v>
      </c>
      <c r="CF938" s="129">
        <v>2.3E-3</v>
      </c>
      <c r="CG938" s="129" t="s">
        <v>216</v>
      </c>
      <c r="CH938" s="129">
        <v>1E-4</v>
      </c>
      <c r="CI938" s="129" t="s">
        <v>364</v>
      </c>
      <c r="CJ938" s="129">
        <v>7.1000000000000004E-3</v>
      </c>
      <c r="CK938" s="129" t="s">
        <v>179</v>
      </c>
      <c r="CL938" s="129">
        <v>1.0800000000000001E-2</v>
      </c>
      <c r="CM938" s="129" t="s">
        <v>179</v>
      </c>
      <c r="CN938" s="129">
        <v>3.3E-3</v>
      </c>
      <c r="CO938" s="129" t="s">
        <v>179</v>
      </c>
      <c r="CP938" s="129">
        <v>8.0000000000000004E-4</v>
      </c>
      <c r="CQ938" s="129" t="s">
        <v>179</v>
      </c>
      <c r="CR938" s="129">
        <v>3.0999999999999999E-3</v>
      </c>
      <c r="CS938" s="129" t="s">
        <v>179</v>
      </c>
      <c r="CT938" s="129">
        <v>1.8E-3</v>
      </c>
      <c r="CU938" s="129" t="s">
        <v>18</v>
      </c>
      <c r="CV938" s="129"/>
      <c r="CW938" s="129" t="s">
        <v>18</v>
      </c>
      <c r="CX938" s="129"/>
      <c r="CY938" s="129" t="s">
        <v>179</v>
      </c>
      <c r="CZ938" s="129">
        <v>5.9999999999999995E-4</v>
      </c>
      <c r="DA938" s="129" t="s">
        <v>179</v>
      </c>
      <c r="DB938" s="129">
        <v>5.9999999999999995E-4</v>
      </c>
      <c r="DC938" s="129" t="s">
        <v>179</v>
      </c>
      <c r="DD938" s="129">
        <v>5.0000000000000001E-4</v>
      </c>
      <c r="DE938" s="129" t="s">
        <v>179</v>
      </c>
      <c r="DF938" s="129">
        <v>5.9999999999999995E-4</v>
      </c>
      <c r="DG938" s="129" t="s">
        <v>179</v>
      </c>
      <c r="DH938" s="129">
        <v>4.0000000000000002E-4</v>
      </c>
      <c r="DI938" s="129" t="s">
        <v>179</v>
      </c>
      <c r="DJ938" s="129">
        <v>2.9999999999999997E-4</v>
      </c>
      <c r="DK938" s="129" t="s">
        <v>3566</v>
      </c>
      <c r="DL938" s="129" t="s">
        <v>59</v>
      </c>
      <c r="DM938" s="129"/>
      <c r="DN938" s="129"/>
      <c r="DO938" s="130"/>
      <c r="DS938" s="129">
        <v>17</v>
      </c>
      <c r="DT938" s="129" t="s">
        <v>2461</v>
      </c>
      <c r="DW938" t="s">
        <v>5720</v>
      </c>
    </row>
    <row r="939" spans="1:127">
      <c r="A939" s="127">
        <v>867</v>
      </c>
      <c r="B939" s="131">
        <v>44767.865277777775</v>
      </c>
      <c r="C939" s="129" t="s">
        <v>52</v>
      </c>
      <c r="D939" s="129">
        <v>0</v>
      </c>
      <c r="E939" s="129">
        <v>0</v>
      </c>
      <c r="F939" s="129">
        <v>0</v>
      </c>
      <c r="G939" s="129" t="s">
        <v>54</v>
      </c>
      <c r="H939" s="129" t="s">
        <v>55</v>
      </c>
      <c r="I939" s="129" t="s">
        <v>55</v>
      </c>
      <c r="J939" s="129" t="s">
        <v>55</v>
      </c>
      <c r="K939" s="129" t="s">
        <v>18</v>
      </c>
      <c r="L939" s="129">
        <v>90</v>
      </c>
      <c r="M939" s="129" t="s">
        <v>173</v>
      </c>
      <c r="N939" s="129">
        <v>0</v>
      </c>
      <c r="O939" s="129" t="s">
        <v>173</v>
      </c>
      <c r="P939" s="129">
        <v>0</v>
      </c>
      <c r="Q939" s="129" t="s">
        <v>173</v>
      </c>
      <c r="R939" s="129">
        <v>0</v>
      </c>
      <c r="S939" s="129">
        <v>2</v>
      </c>
      <c r="T939" s="129" t="s">
        <v>174</v>
      </c>
      <c r="U939" s="129" t="s">
        <v>3575</v>
      </c>
      <c r="V939" s="129">
        <v>0.69469999999999998</v>
      </c>
      <c r="W939" s="129" t="s">
        <v>3576</v>
      </c>
      <c r="X939" s="129">
        <v>0.33650000000000002</v>
      </c>
      <c r="Y939" s="129" t="s">
        <v>3577</v>
      </c>
      <c r="Z939" s="129">
        <v>0.3735</v>
      </c>
      <c r="AA939" s="129" t="s">
        <v>3578</v>
      </c>
      <c r="AB939" s="129">
        <v>1.5599999999999999E-2</v>
      </c>
      <c r="AC939" s="129" t="s">
        <v>3579</v>
      </c>
      <c r="AD939" s="129">
        <v>1.03E-2</v>
      </c>
      <c r="AE939" s="129" t="s">
        <v>179</v>
      </c>
      <c r="AF939" s="129">
        <v>1.67E-2</v>
      </c>
      <c r="AG939" s="129" t="s">
        <v>664</v>
      </c>
      <c r="AH939" s="129">
        <v>6.7000000000000002E-3</v>
      </c>
      <c r="AI939" s="129" t="s">
        <v>3580</v>
      </c>
      <c r="AJ939" s="129">
        <v>3.27E-2</v>
      </c>
      <c r="AK939" s="129" t="s">
        <v>3581</v>
      </c>
      <c r="AL939" s="129">
        <v>8.2000000000000007E-3</v>
      </c>
      <c r="AM939" s="129" t="s">
        <v>501</v>
      </c>
      <c r="AN939" s="129">
        <v>8.3999999999999995E-3</v>
      </c>
      <c r="AO939" s="129" t="s">
        <v>1204</v>
      </c>
      <c r="AP939" s="129">
        <v>4.4000000000000003E-3</v>
      </c>
      <c r="AQ939" s="129" t="s">
        <v>719</v>
      </c>
      <c r="AR939" s="129">
        <v>5.0000000000000001E-3</v>
      </c>
      <c r="AS939" s="129" t="s">
        <v>3582</v>
      </c>
      <c r="AT939" s="129">
        <v>2.63E-2</v>
      </c>
      <c r="AU939" s="129" t="s">
        <v>345</v>
      </c>
      <c r="AV939" s="129">
        <v>3.7000000000000002E-3</v>
      </c>
      <c r="AW939" s="129" t="s">
        <v>248</v>
      </c>
      <c r="AX939" s="129">
        <v>1E-3</v>
      </c>
      <c r="AY939" s="129" t="s">
        <v>187</v>
      </c>
      <c r="AZ939" s="129">
        <v>6.9999999999999999E-4</v>
      </c>
      <c r="BA939" s="129" t="s">
        <v>316</v>
      </c>
      <c r="BB939" s="129">
        <v>6.9999999999999999E-4</v>
      </c>
      <c r="BC939" s="129" t="s">
        <v>245</v>
      </c>
      <c r="BD939" s="129">
        <v>5.0000000000000001E-4</v>
      </c>
      <c r="BE939" s="129" t="s">
        <v>179</v>
      </c>
      <c r="BF939" s="129">
        <v>2.9999999999999997E-4</v>
      </c>
      <c r="BG939" s="129" t="s">
        <v>179</v>
      </c>
      <c r="BH939" s="129">
        <v>1E-4</v>
      </c>
      <c r="BI939" s="129" t="s">
        <v>179</v>
      </c>
      <c r="BJ939" s="129">
        <v>2.0000000000000001E-4</v>
      </c>
      <c r="BK939" s="129" t="s">
        <v>365</v>
      </c>
      <c r="BL939" s="129">
        <v>5.0000000000000001E-4</v>
      </c>
      <c r="BM939" s="129" t="s">
        <v>194</v>
      </c>
      <c r="BN939" s="129">
        <v>2.9999999999999997E-4</v>
      </c>
      <c r="BO939" s="129" t="s">
        <v>266</v>
      </c>
      <c r="BP939" s="129">
        <v>5.0000000000000001E-4</v>
      </c>
      <c r="BQ939" s="129" t="s">
        <v>179</v>
      </c>
      <c r="BR939" s="129">
        <v>2.9999999999999997E-4</v>
      </c>
      <c r="BS939" s="129" t="s">
        <v>179</v>
      </c>
      <c r="BT939" s="129">
        <v>2.9999999999999997E-4</v>
      </c>
      <c r="BU939" s="129" t="s">
        <v>179</v>
      </c>
      <c r="BV939" s="129">
        <v>6.9999999999999999E-4</v>
      </c>
      <c r="BW939" s="129" t="s">
        <v>179</v>
      </c>
      <c r="BX939" s="129">
        <v>8.9999999999999998E-4</v>
      </c>
      <c r="BY939" s="129" t="s">
        <v>179</v>
      </c>
      <c r="BZ939" s="129">
        <v>1.1000000000000001E-3</v>
      </c>
      <c r="CA939" s="129" t="s">
        <v>179</v>
      </c>
      <c r="CB939" s="129">
        <v>8.0000000000000004E-4</v>
      </c>
      <c r="CC939" s="129" t="s">
        <v>179</v>
      </c>
      <c r="CD939" s="129">
        <v>2E-3</v>
      </c>
      <c r="CE939" s="129" t="s">
        <v>179</v>
      </c>
      <c r="CF939" s="129">
        <v>2.3E-3</v>
      </c>
      <c r="CG939" s="129" t="s">
        <v>216</v>
      </c>
      <c r="CH939" s="129">
        <v>1E-4</v>
      </c>
      <c r="CI939" s="129" t="s">
        <v>209</v>
      </c>
      <c r="CJ939" s="129">
        <v>6.8999999999999999E-3</v>
      </c>
      <c r="CK939" s="129" t="s">
        <v>179</v>
      </c>
      <c r="CL939" s="129">
        <v>1.0999999999999999E-2</v>
      </c>
      <c r="CM939" s="129" t="s">
        <v>179</v>
      </c>
      <c r="CN939" s="129">
        <v>2.7000000000000001E-3</v>
      </c>
      <c r="CO939" s="129" t="s">
        <v>179</v>
      </c>
      <c r="CP939" s="129">
        <v>8.9999999999999998E-4</v>
      </c>
      <c r="CQ939" s="129" t="s">
        <v>179</v>
      </c>
      <c r="CR939" s="129">
        <v>3.0999999999999999E-3</v>
      </c>
      <c r="CS939" s="129" t="s">
        <v>179</v>
      </c>
      <c r="CT939" s="129">
        <v>1.9E-3</v>
      </c>
      <c r="CU939" s="129" t="s">
        <v>18</v>
      </c>
      <c r="CV939" s="129"/>
      <c r="CW939" s="129" t="s">
        <v>18</v>
      </c>
      <c r="CX939" s="129"/>
      <c r="CY939" s="129" t="s">
        <v>179</v>
      </c>
      <c r="CZ939" s="129">
        <v>5.0000000000000001E-4</v>
      </c>
      <c r="DA939" s="129" t="s">
        <v>179</v>
      </c>
      <c r="DB939" s="129">
        <v>5.9999999999999995E-4</v>
      </c>
      <c r="DC939" s="129" t="s">
        <v>179</v>
      </c>
      <c r="DD939" s="129">
        <v>5.9999999999999995E-4</v>
      </c>
      <c r="DE939" s="129" t="s">
        <v>179</v>
      </c>
      <c r="DF939" s="129">
        <v>5.9999999999999995E-4</v>
      </c>
      <c r="DG939" s="129" t="s">
        <v>179</v>
      </c>
      <c r="DH939" s="129">
        <v>4.0000000000000002E-4</v>
      </c>
      <c r="DI939" s="129" t="s">
        <v>179</v>
      </c>
      <c r="DJ939" s="129">
        <v>2.9999999999999997E-4</v>
      </c>
      <c r="DK939" s="129" t="s">
        <v>3566</v>
      </c>
      <c r="DL939" s="129" t="s">
        <v>59</v>
      </c>
      <c r="DM939" s="129"/>
      <c r="DN939" s="129"/>
      <c r="DO939" s="130"/>
      <c r="DS939" s="129">
        <v>24</v>
      </c>
      <c r="DT939" s="129" t="s">
        <v>5997</v>
      </c>
      <c r="DW939" t="s">
        <v>5721</v>
      </c>
    </row>
    <row r="940" spans="1:127">
      <c r="A940" s="127">
        <v>868</v>
      </c>
      <c r="B940" s="131">
        <v>44767.867361111108</v>
      </c>
      <c r="C940" s="129" t="s">
        <v>52</v>
      </c>
      <c r="D940" s="129">
        <v>0</v>
      </c>
      <c r="E940" s="129">
        <v>0</v>
      </c>
      <c r="F940" s="129">
        <v>0</v>
      </c>
      <c r="G940" s="129" t="s">
        <v>54</v>
      </c>
      <c r="H940" s="129" t="s">
        <v>55</v>
      </c>
      <c r="I940" s="129" t="s">
        <v>55</v>
      </c>
      <c r="J940" s="129" t="s">
        <v>55</v>
      </c>
      <c r="K940" s="129" t="s">
        <v>18</v>
      </c>
      <c r="L940" s="129">
        <v>90</v>
      </c>
      <c r="M940" s="129" t="s">
        <v>173</v>
      </c>
      <c r="N940" s="129">
        <v>0</v>
      </c>
      <c r="O940" s="129" t="s">
        <v>173</v>
      </c>
      <c r="P940" s="129">
        <v>0</v>
      </c>
      <c r="Q940" s="129" t="s">
        <v>173</v>
      </c>
      <c r="R940" s="129">
        <v>0</v>
      </c>
      <c r="S940" s="129">
        <v>2</v>
      </c>
      <c r="T940" s="129" t="s">
        <v>174</v>
      </c>
      <c r="U940" s="129" t="s">
        <v>3583</v>
      </c>
      <c r="V940" s="129">
        <v>0.70840000000000003</v>
      </c>
      <c r="W940" s="129" t="s">
        <v>3584</v>
      </c>
      <c r="X940" s="129">
        <v>0.33589999999999998</v>
      </c>
      <c r="Y940" s="129" t="s">
        <v>3585</v>
      </c>
      <c r="Z940" s="129">
        <v>0.36880000000000002</v>
      </c>
      <c r="AA940" s="129" t="s">
        <v>3122</v>
      </c>
      <c r="AB940" s="129">
        <v>1.5599999999999999E-2</v>
      </c>
      <c r="AC940" s="129" t="s">
        <v>594</v>
      </c>
      <c r="AD940" s="129">
        <v>1.01E-2</v>
      </c>
      <c r="AE940" s="129" t="s">
        <v>179</v>
      </c>
      <c r="AF940" s="129">
        <v>1.6500000000000001E-2</v>
      </c>
      <c r="AG940" s="129" t="s">
        <v>3178</v>
      </c>
      <c r="AH940" s="129">
        <v>6.6E-3</v>
      </c>
      <c r="AI940" s="129" t="s">
        <v>3586</v>
      </c>
      <c r="AJ940" s="129">
        <v>3.27E-2</v>
      </c>
      <c r="AK940" s="129" t="s">
        <v>3587</v>
      </c>
      <c r="AL940" s="129">
        <v>8.0999999999999996E-3</v>
      </c>
      <c r="AM940" s="129" t="s">
        <v>1960</v>
      </c>
      <c r="AN940" s="129">
        <v>8.2000000000000007E-3</v>
      </c>
      <c r="AO940" s="129" t="s">
        <v>401</v>
      </c>
      <c r="AP940" s="129">
        <v>4.3E-3</v>
      </c>
      <c r="AQ940" s="129" t="s">
        <v>3588</v>
      </c>
      <c r="AR940" s="129">
        <v>5.0000000000000001E-3</v>
      </c>
      <c r="AS940" s="129" t="s">
        <v>3589</v>
      </c>
      <c r="AT940" s="129">
        <v>2.6200000000000001E-2</v>
      </c>
      <c r="AU940" s="129" t="s">
        <v>464</v>
      </c>
      <c r="AV940" s="129">
        <v>3.7000000000000002E-3</v>
      </c>
      <c r="AW940" s="129" t="s">
        <v>377</v>
      </c>
      <c r="AX940" s="129">
        <v>1E-3</v>
      </c>
      <c r="AY940" s="129" t="s">
        <v>190</v>
      </c>
      <c r="AZ940" s="129">
        <v>8.0000000000000004E-4</v>
      </c>
      <c r="BA940" s="129" t="s">
        <v>210</v>
      </c>
      <c r="BB940" s="129">
        <v>6.9999999999999999E-4</v>
      </c>
      <c r="BC940" s="129" t="s">
        <v>245</v>
      </c>
      <c r="BD940" s="129">
        <v>5.0000000000000001E-4</v>
      </c>
      <c r="BE940" s="129" t="s">
        <v>179</v>
      </c>
      <c r="BF940" s="129">
        <v>2.9999999999999997E-4</v>
      </c>
      <c r="BG940" s="129" t="s">
        <v>246</v>
      </c>
      <c r="BH940" s="129">
        <v>1E-4</v>
      </c>
      <c r="BI940" s="129" t="s">
        <v>179</v>
      </c>
      <c r="BJ940" s="129">
        <v>2.0000000000000001E-4</v>
      </c>
      <c r="BK940" s="129" t="s">
        <v>242</v>
      </c>
      <c r="BL940" s="129">
        <v>5.0000000000000001E-4</v>
      </c>
      <c r="BM940" s="129" t="s">
        <v>249</v>
      </c>
      <c r="BN940" s="129">
        <v>2.9999999999999997E-4</v>
      </c>
      <c r="BO940" s="129" t="s">
        <v>248</v>
      </c>
      <c r="BP940" s="129">
        <v>5.0000000000000001E-4</v>
      </c>
      <c r="BQ940" s="129" t="s">
        <v>179</v>
      </c>
      <c r="BR940" s="129">
        <v>2.9999999999999997E-4</v>
      </c>
      <c r="BS940" s="129" t="s">
        <v>179</v>
      </c>
      <c r="BT940" s="129">
        <v>2.9999999999999997E-4</v>
      </c>
      <c r="BU940" s="129" t="s">
        <v>179</v>
      </c>
      <c r="BV940" s="129">
        <v>6.9999999999999999E-4</v>
      </c>
      <c r="BW940" s="129" t="s">
        <v>18</v>
      </c>
      <c r="BX940" s="129"/>
      <c r="BY940" s="129" t="s">
        <v>18</v>
      </c>
      <c r="BZ940" s="129"/>
      <c r="CA940" s="129" t="s">
        <v>179</v>
      </c>
      <c r="CB940" s="129">
        <v>8.0000000000000004E-4</v>
      </c>
      <c r="CC940" s="129" t="s">
        <v>179</v>
      </c>
      <c r="CD940" s="129">
        <v>2E-3</v>
      </c>
      <c r="CE940" s="129" t="s">
        <v>179</v>
      </c>
      <c r="CF940" s="129">
        <v>2.3E-3</v>
      </c>
      <c r="CG940" s="129" t="s">
        <v>179</v>
      </c>
      <c r="CH940" s="129">
        <v>1E-4</v>
      </c>
      <c r="CI940" s="129" t="s">
        <v>179</v>
      </c>
      <c r="CJ940" s="129">
        <v>7.0000000000000001E-3</v>
      </c>
      <c r="CK940" s="129" t="s">
        <v>179</v>
      </c>
      <c r="CL940" s="129">
        <v>1.09E-2</v>
      </c>
      <c r="CM940" s="129" t="s">
        <v>179</v>
      </c>
      <c r="CN940" s="129">
        <v>3.0999999999999999E-3</v>
      </c>
      <c r="CO940" s="129" t="s">
        <v>179</v>
      </c>
      <c r="CP940" s="129">
        <v>8.0000000000000004E-4</v>
      </c>
      <c r="CQ940" s="129" t="s">
        <v>179</v>
      </c>
      <c r="CR940" s="129">
        <v>3.2000000000000002E-3</v>
      </c>
      <c r="CS940" s="129" t="s">
        <v>179</v>
      </c>
      <c r="CT940" s="129">
        <v>1.8E-3</v>
      </c>
      <c r="CU940" s="129" t="s">
        <v>18</v>
      </c>
      <c r="CV940" s="129"/>
      <c r="CW940" s="129" t="s">
        <v>179</v>
      </c>
      <c r="CX940" s="129">
        <v>5.9999999999999995E-4</v>
      </c>
      <c r="CY940" s="129" t="s">
        <v>179</v>
      </c>
      <c r="CZ940" s="129">
        <v>5.9999999999999995E-4</v>
      </c>
      <c r="DA940" s="129" t="s">
        <v>179</v>
      </c>
      <c r="DB940" s="129">
        <v>5.0000000000000001E-4</v>
      </c>
      <c r="DC940" s="129" t="s">
        <v>179</v>
      </c>
      <c r="DD940" s="129">
        <v>5.9999999999999995E-4</v>
      </c>
      <c r="DE940" s="129" t="s">
        <v>179</v>
      </c>
      <c r="DF940" s="129">
        <v>5.9999999999999995E-4</v>
      </c>
      <c r="DG940" s="129" t="s">
        <v>179</v>
      </c>
      <c r="DH940" s="129">
        <v>4.0000000000000002E-4</v>
      </c>
      <c r="DI940" s="129" t="s">
        <v>179</v>
      </c>
      <c r="DJ940" s="129">
        <v>2.9999999999999997E-4</v>
      </c>
      <c r="DK940" s="129" t="s">
        <v>3566</v>
      </c>
      <c r="DL940" s="129" t="s">
        <v>59</v>
      </c>
      <c r="DM940" s="129"/>
      <c r="DN940" s="129"/>
      <c r="DO940" s="130"/>
      <c r="DS940" s="129">
        <v>36</v>
      </c>
      <c r="DT940" s="129" t="s">
        <v>6006</v>
      </c>
      <c r="DW940" t="s">
        <v>5722</v>
      </c>
    </row>
    <row r="941" spans="1:127">
      <c r="A941" s="127">
        <v>869</v>
      </c>
      <c r="B941" s="131">
        <v>44767.870138888888</v>
      </c>
      <c r="C941" s="129" t="s">
        <v>52</v>
      </c>
      <c r="D941" s="129">
        <v>0</v>
      </c>
      <c r="E941" s="129">
        <v>0</v>
      </c>
      <c r="F941" s="129">
        <v>0</v>
      </c>
      <c r="G941" s="129" t="s">
        <v>54</v>
      </c>
      <c r="H941" s="129" t="s">
        <v>55</v>
      </c>
      <c r="I941" s="129" t="s">
        <v>55</v>
      </c>
      <c r="J941" s="129" t="s">
        <v>55</v>
      </c>
      <c r="K941" s="129" t="s">
        <v>18</v>
      </c>
      <c r="L941" s="129">
        <v>90</v>
      </c>
      <c r="M941" s="129" t="s">
        <v>173</v>
      </c>
      <c r="N941" s="129">
        <v>0</v>
      </c>
      <c r="O941" s="129" t="s">
        <v>173</v>
      </c>
      <c r="P941" s="129">
        <v>0</v>
      </c>
      <c r="Q941" s="129" t="s">
        <v>173</v>
      </c>
      <c r="R941" s="129">
        <v>0</v>
      </c>
      <c r="S941" s="129">
        <v>2</v>
      </c>
      <c r="T941" s="129" t="s">
        <v>174</v>
      </c>
      <c r="U941" s="129" t="s">
        <v>3590</v>
      </c>
      <c r="V941" s="129">
        <v>0.71179999999999999</v>
      </c>
      <c r="W941" s="129" t="s">
        <v>3591</v>
      </c>
      <c r="X941" s="129">
        <v>0.33629999999999999</v>
      </c>
      <c r="Y941" s="129" t="s">
        <v>3592</v>
      </c>
      <c r="Z941" s="129">
        <v>0.37890000000000001</v>
      </c>
      <c r="AA941" s="129" t="s">
        <v>793</v>
      </c>
      <c r="AB941" s="129">
        <v>1.5699999999999999E-2</v>
      </c>
      <c r="AC941" s="129" t="s">
        <v>1337</v>
      </c>
      <c r="AD941" s="129">
        <v>0.01</v>
      </c>
      <c r="AE941" s="129" t="s">
        <v>179</v>
      </c>
      <c r="AF941" s="129">
        <v>1.7299999999999999E-2</v>
      </c>
      <c r="AG941" s="129" t="s">
        <v>3593</v>
      </c>
      <c r="AH941" s="129">
        <v>7.0000000000000001E-3</v>
      </c>
      <c r="AI941" s="129" t="s">
        <v>3594</v>
      </c>
      <c r="AJ941" s="129">
        <v>3.3300000000000003E-2</v>
      </c>
      <c r="AK941" s="129" t="s">
        <v>3595</v>
      </c>
      <c r="AL941" s="129">
        <v>8.5000000000000006E-3</v>
      </c>
      <c r="AM941" s="129" t="s">
        <v>578</v>
      </c>
      <c r="AN941" s="129">
        <v>8.3999999999999995E-3</v>
      </c>
      <c r="AO941" s="129" t="s">
        <v>1108</v>
      </c>
      <c r="AP941" s="129">
        <v>4.7000000000000002E-3</v>
      </c>
      <c r="AQ941" s="129" t="s">
        <v>3596</v>
      </c>
      <c r="AR941" s="129">
        <v>5.1000000000000004E-3</v>
      </c>
      <c r="AS941" s="129" t="s">
        <v>3597</v>
      </c>
      <c r="AT941" s="129">
        <v>2.75E-2</v>
      </c>
      <c r="AU941" s="129" t="s">
        <v>638</v>
      </c>
      <c r="AV941" s="129">
        <v>3.8E-3</v>
      </c>
      <c r="AW941" s="129" t="s">
        <v>193</v>
      </c>
      <c r="AX941" s="129">
        <v>1E-3</v>
      </c>
      <c r="AY941" s="129" t="s">
        <v>195</v>
      </c>
      <c r="AZ941" s="129">
        <v>8.0000000000000004E-4</v>
      </c>
      <c r="BA941" s="129" t="s">
        <v>270</v>
      </c>
      <c r="BB941" s="129">
        <v>6.9999999999999999E-4</v>
      </c>
      <c r="BC941" s="129" t="s">
        <v>211</v>
      </c>
      <c r="BD941" s="129">
        <v>5.0000000000000001E-4</v>
      </c>
      <c r="BE941" s="129" t="s">
        <v>179</v>
      </c>
      <c r="BF941" s="129">
        <v>2.9999999999999997E-4</v>
      </c>
      <c r="BG941" s="129" t="s">
        <v>179</v>
      </c>
      <c r="BH941" s="129">
        <v>1E-4</v>
      </c>
      <c r="BI941" s="129" t="s">
        <v>179</v>
      </c>
      <c r="BJ941" s="129">
        <v>2.0000000000000001E-4</v>
      </c>
      <c r="BK941" s="129" t="s">
        <v>312</v>
      </c>
      <c r="BL941" s="129">
        <v>5.0000000000000001E-4</v>
      </c>
      <c r="BM941" s="129" t="s">
        <v>639</v>
      </c>
      <c r="BN941" s="129">
        <v>2.9999999999999997E-4</v>
      </c>
      <c r="BO941" s="129" t="s">
        <v>1085</v>
      </c>
      <c r="BP941" s="129">
        <v>5.0000000000000001E-4</v>
      </c>
      <c r="BQ941" s="129" t="s">
        <v>179</v>
      </c>
      <c r="BR941" s="129">
        <v>2.9999999999999997E-4</v>
      </c>
      <c r="BS941" s="129" t="s">
        <v>179</v>
      </c>
      <c r="BT941" s="129">
        <v>2.9999999999999997E-4</v>
      </c>
      <c r="BU941" s="129" t="s">
        <v>179</v>
      </c>
      <c r="BV941" s="129">
        <v>6.9999999999999999E-4</v>
      </c>
      <c r="BW941" s="129" t="s">
        <v>18</v>
      </c>
      <c r="BX941" s="129"/>
      <c r="BY941" s="129" t="s">
        <v>18</v>
      </c>
      <c r="BZ941" s="129"/>
      <c r="CA941" s="129" t="s">
        <v>179</v>
      </c>
      <c r="CB941" s="129">
        <v>8.0000000000000004E-4</v>
      </c>
      <c r="CC941" s="129" t="s">
        <v>179</v>
      </c>
      <c r="CD941" s="129">
        <v>2E-3</v>
      </c>
      <c r="CE941" s="129" t="s">
        <v>179</v>
      </c>
      <c r="CF941" s="129">
        <v>2.3E-3</v>
      </c>
      <c r="CG941" s="129" t="s">
        <v>179</v>
      </c>
      <c r="CH941" s="129">
        <v>1E-4</v>
      </c>
      <c r="CI941" s="129" t="s">
        <v>179</v>
      </c>
      <c r="CJ941" s="129">
        <v>6.7000000000000002E-3</v>
      </c>
      <c r="CK941" s="129" t="s">
        <v>179</v>
      </c>
      <c r="CL941" s="129">
        <v>1.11E-2</v>
      </c>
      <c r="CM941" s="129" t="s">
        <v>179</v>
      </c>
      <c r="CN941" s="129">
        <v>2.2000000000000001E-3</v>
      </c>
      <c r="CO941" s="129" t="s">
        <v>179</v>
      </c>
      <c r="CP941" s="129">
        <v>8.9999999999999998E-4</v>
      </c>
      <c r="CQ941" s="129" t="s">
        <v>179</v>
      </c>
      <c r="CR941" s="129">
        <v>3.3E-3</v>
      </c>
      <c r="CS941" s="129" t="s">
        <v>179</v>
      </c>
      <c r="CT941" s="129">
        <v>1.8E-3</v>
      </c>
      <c r="CU941" s="129" t="s">
        <v>18</v>
      </c>
      <c r="CV941" s="129"/>
      <c r="CW941" s="129" t="s">
        <v>18</v>
      </c>
      <c r="CX941" s="129"/>
      <c r="CY941" s="129" t="s">
        <v>179</v>
      </c>
      <c r="CZ941" s="129">
        <v>5.9999999999999995E-4</v>
      </c>
      <c r="DA941" s="129" t="s">
        <v>179</v>
      </c>
      <c r="DB941" s="129">
        <v>5.9999999999999995E-4</v>
      </c>
      <c r="DC941" s="129" t="s">
        <v>179</v>
      </c>
      <c r="DD941" s="129">
        <v>5.9999999999999995E-4</v>
      </c>
      <c r="DE941" s="129" t="s">
        <v>179</v>
      </c>
      <c r="DF941" s="129">
        <v>5.9999999999999995E-4</v>
      </c>
      <c r="DG941" s="129" t="s">
        <v>179</v>
      </c>
      <c r="DH941" s="129">
        <v>4.0000000000000002E-4</v>
      </c>
      <c r="DI941" s="129" t="s">
        <v>179</v>
      </c>
      <c r="DJ941" s="129">
        <v>2.9999999999999997E-4</v>
      </c>
      <c r="DK941" s="129" t="s">
        <v>3566</v>
      </c>
      <c r="DL941" s="129" t="s">
        <v>59</v>
      </c>
      <c r="DM941" s="129"/>
      <c r="DN941" s="129"/>
      <c r="DO941" s="130"/>
      <c r="DS941" s="129">
        <v>57</v>
      </c>
      <c r="DT941" s="129" t="s">
        <v>1837</v>
      </c>
      <c r="DW941" t="s">
        <v>5723</v>
      </c>
    </row>
    <row r="942" spans="1:127">
      <c r="A942" s="127">
        <v>870</v>
      </c>
      <c r="B942" s="131">
        <v>44767.871527777781</v>
      </c>
      <c r="C942" s="129" t="s">
        <v>52</v>
      </c>
      <c r="D942" s="129">
        <v>0</v>
      </c>
      <c r="E942" s="129">
        <v>0</v>
      </c>
      <c r="F942" s="129">
        <v>0</v>
      </c>
      <c r="G942" s="129" t="s">
        <v>54</v>
      </c>
      <c r="H942" s="129" t="s">
        <v>55</v>
      </c>
      <c r="I942" s="129" t="s">
        <v>55</v>
      </c>
      <c r="J942" s="129" t="s">
        <v>55</v>
      </c>
      <c r="K942" s="129" t="s">
        <v>18</v>
      </c>
      <c r="L942" s="129">
        <v>90</v>
      </c>
      <c r="M942" s="129" t="s">
        <v>173</v>
      </c>
      <c r="N942" s="129">
        <v>0</v>
      </c>
      <c r="O942" s="129" t="s">
        <v>173</v>
      </c>
      <c r="P942" s="129">
        <v>0</v>
      </c>
      <c r="Q942" s="129" t="s">
        <v>173</v>
      </c>
      <c r="R942" s="129">
        <v>0</v>
      </c>
      <c r="S942" s="129">
        <v>2</v>
      </c>
      <c r="T942" s="129" t="s">
        <v>174</v>
      </c>
      <c r="U942" s="129" t="s">
        <v>3598</v>
      </c>
      <c r="V942" s="129">
        <v>0.68759999999999999</v>
      </c>
      <c r="W942" s="129" t="s">
        <v>3599</v>
      </c>
      <c r="X942" s="129">
        <v>0.33600000000000002</v>
      </c>
      <c r="Y942" s="129" t="s">
        <v>3600</v>
      </c>
      <c r="Z942" s="129">
        <v>0.374</v>
      </c>
      <c r="AA942" s="129" t="s">
        <v>275</v>
      </c>
      <c r="AB942" s="129">
        <v>1.52E-2</v>
      </c>
      <c r="AC942" s="129" t="s">
        <v>179</v>
      </c>
      <c r="AD942" s="129">
        <v>8.6999999999999994E-3</v>
      </c>
      <c r="AE942" s="129" t="s">
        <v>179</v>
      </c>
      <c r="AF942" s="129">
        <v>1.66E-2</v>
      </c>
      <c r="AG942" s="129" t="s">
        <v>3601</v>
      </c>
      <c r="AH942" s="129">
        <v>7.4999999999999997E-3</v>
      </c>
      <c r="AI942" s="129" t="s">
        <v>1106</v>
      </c>
      <c r="AJ942" s="129">
        <v>3.2800000000000003E-2</v>
      </c>
      <c r="AK942" s="129" t="s">
        <v>3602</v>
      </c>
      <c r="AL942" s="129">
        <v>8.3000000000000001E-3</v>
      </c>
      <c r="AM942" s="129" t="s">
        <v>322</v>
      </c>
      <c r="AN942" s="129">
        <v>8.5000000000000006E-3</v>
      </c>
      <c r="AO942" s="129" t="s">
        <v>786</v>
      </c>
      <c r="AP942" s="129">
        <v>4.4000000000000003E-3</v>
      </c>
      <c r="AQ942" s="129" t="s">
        <v>3603</v>
      </c>
      <c r="AR942" s="129">
        <v>4.7999999999999996E-3</v>
      </c>
      <c r="AS942" s="129" t="s">
        <v>3604</v>
      </c>
      <c r="AT942" s="129">
        <v>2.58E-2</v>
      </c>
      <c r="AU942" s="129" t="s">
        <v>284</v>
      </c>
      <c r="AV942" s="129">
        <v>3.5999999999999999E-3</v>
      </c>
      <c r="AW942" s="129" t="s">
        <v>402</v>
      </c>
      <c r="AX942" s="129">
        <v>1.1999999999999999E-3</v>
      </c>
      <c r="AY942" s="129" t="s">
        <v>405</v>
      </c>
      <c r="AZ942" s="129">
        <v>8.0000000000000004E-4</v>
      </c>
      <c r="BA942" s="129" t="s">
        <v>187</v>
      </c>
      <c r="BB942" s="129">
        <v>6.9999999999999999E-4</v>
      </c>
      <c r="BC942" s="129" t="s">
        <v>245</v>
      </c>
      <c r="BD942" s="129">
        <v>5.0000000000000001E-4</v>
      </c>
      <c r="BE942" s="129" t="s">
        <v>179</v>
      </c>
      <c r="BF942" s="129">
        <v>2.9999999999999997E-4</v>
      </c>
      <c r="BG942" s="129" t="s">
        <v>179</v>
      </c>
      <c r="BH942" s="129">
        <v>1E-4</v>
      </c>
      <c r="BI942" s="129" t="s">
        <v>286</v>
      </c>
      <c r="BJ942" s="129">
        <v>2.0000000000000001E-4</v>
      </c>
      <c r="BK942" s="129" t="s">
        <v>410</v>
      </c>
      <c r="BL942" s="129">
        <v>5.0000000000000001E-4</v>
      </c>
      <c r="BM942" s="129" t="s">
        <v>639</v>
      </c>
      <c r="BN942" s="129">
        <v>2.9999999999999997E-4</v>
      </c>
      <c r="BO942" s="129" t="s">
        <v>244</v>
      </c>
      <c r="BP942" s="129">
        <v>5.0000000000000001E-4</v>
      </c>
      <c r="BQ942" s="129" t="s">
        <v>179</v>
      </c>
      <c r="BR942" s="129">
        <v>2.9999999999999997E-4</v>
      </c>
      <c r="BS942" s="129" t="s">
        <v>179</v>
      </c>
      <c r="BT942" s="129">
        <v>2.9999999999999997E-4</v>
      </c>
      <c r="BU942" s="129" t="s">
        <v>179</v>
      </c>
      <c r="BV942" s="129">
        <v>6.9999999999999999E-4</v>
      </c>
      <c r="BW942" s="129" t="s">
        <v>18</v>
      </c>
      <c r="BX942" s="129"/>
      <c r="BY942" s="129" t="s">
        <v>179</v>
      </c>
      <c r="BZ942" s="129">
        <v>1.1000000000000001E-3</v>
      </c>
      <c r="CA942" s="129" t="s">
        <v>179</v>
      </c>
      <c r="CB942" s="129">
        <v>8.0000000000000004E-4</v>
      </c>
      <c r="CC942" s="129" t="s">
        <v>179</v>
      </c>
      <c r="CD942" s="129">
        <v>2E-3</v>
      </c>
      <c r="CE942" s="129" t="s">
        <v>179</v>
      </c>
      <c r="CF942" s="129">
        <v>2.3E-3</v>
      </c>
      <c r="CG942" s="129" t="s">
        <v>179</v>
      </c>
      <c r="CH942" s="129">
        <v>1E-4</v>
      </c>
      <c r="CI942" s="129" t="s">
        <v>179</v>
      </c>
      <c r="CJ942" s="129">
        <v>6.8999999999999999E-3</v>
      </c>
      <c r="CK942" s="129" t="s">
        <v>179</v>
      </c>
      <c r="CL942" s="129">
        <v>1.11E-2</v>
      </c>
      <c r="CM942" s="129" t="s">
        <v>1059</v>
      </c>
      <c r="CN942" s="129">
        <v>2.5999999999999999E-3</v>
      </c>
      <c r="CO942" s="129" t="s">
        <v>179</v>
      </c>
      <c r="CP942" s="129">
        <v>8.0000000000000004E-4</v>
      </c>
      <c r="CQ942" s="129" t="s">
        <v>179</v>
      </c>
      <c r="CR942" s="129">
        <v>3.2000000000000002E-3</v>
      </c>
      <c r="CS942" s="129" t="s">
        <v>179</v>
      </c>
      <c r="CT942" s="129">
        <v>1.8E-3</v>
      </c>
      <c r="CU942" s="129" t="s">
        <v>179</v>
      </c>
      <c r="CV942" s="129">
        <v>8.0000000000000004E-4</v>
      </c>
      <c r="CW942" s="129" t="s">
        <v>18</v>
      </c>
      <c r="CX942" s="129"/>
      <c r="CY942" s="129" t="s">
        <v>179</v>
      </c>
      <c r="CZ942" s="129">
        <v>5.9999999999999995E-4</v>
      </c>
      <c r="DA942" s="129" t="s">
        <v>179</v>
      </c>
      <c r="DB942" s="129">
        <v>5.9999999999999995E-4</v>
      </c>
      <c r="DC942" s="129" t="s">
        <v>179</v>
      </c>
      <c r="DD942" s="129">
        <v>5.9999999999999995E-4</v>
      </c>
      <c r="DE942" s="129" t="s">
        <v>179</v>
      </c>
      <c r="DF942" s="129">
        <v>5.9999999999999995E-4</v>
      </c>
      <c r="DG942" s="129" t="s">
        <v>179</v>
      </c>
      <c r="DH942" s="129">
        <v>4.0000000000000002E-4</v>
      </c>
      <c r="DI942" s="129" t="s">
        <v>179</v>
      </c>
      <c r="DJ942" s="129">
        <v>2.9999999999999997E-4</v>
      </c>
      <c r="DK942" s="129" t="s">
        <v>3566</v>
      </c>
      <c r="DL942" s="129" t="s">
        <v>59</v>
      </c>
      <c r="DM942" s="129"/>
      <c r="DN942" s="129"/>
      <c r="DO942" s="130"/>
      <c r="DS942" s="129">
        <v>98</v>
      </c>
      <c r="DT942" s="129" t="s">
        <v>2570</v>
      </c>
      <c r="DW942" t="s">
        <v>5724</v>
      </c>
    </row>
    <row r="943" spans="1:127">
      <c r="A943" s="127">
        <v>871</v>
      </c>
      <c r="B943" s="131">
        <v>44767.873611111114</v>
      </c>
      <c r="C943" s="129" t="s">
        <v>52</v>
      </c>
      <c r="D943" s="129">
        <v>0</v>
      </c>
      <c r="E943" s="129">
        <v>0</v>
      </c>
      <c r="F943" s="129">
        <v>0</v>
      </c>
      <c r="G943" s="129" t="s">
        <v>54</v>
      </c>
      <c r="H943" s="129" t="s">
        <v>55</v>
      </c>
      <c r="I943" s="129" t="s">
        <v>55</v>
      </c>
      <c r="J943" s="129" t="s">
        <v>55</v>
      </c>
      <c r="K943" s="129" t="s">
        <v>18</v>
      </c>
      <c r="L943" s="129">
        <v>90</v>
      </c>
      <c r="M943" s="129" t="s">
        <v>173</v>
      </c>
      <c r="N943" s="129">
        <v>0</v>
      </c>
      <c r="O943" s="129" t="s">
        <v>173</v>
      </c>
      <c r="P943" s="129">
        <v>0</v>
      </c>
      <c r="Q943" s="129" t="s">
        <v>173</v>
      </c>
      <c r="R943" s="129">
        <v>0</v>
      </c>
      <c r="S943" s="129">
        <v>2</v>
      </c>
      <c r="T943" s="129" t="s">
        <v>174</v>
      </c>
      <c r="U943" s="129" t="s">
        <v>3605</v>
      </c>
      <c r="V943" s="129">
        <v>0.67120000000000002</v>
      </c>
      <c r="W943" s="129" t="s">
        <v>3606</v>
      </c>
      <c r="X943" s="129">
        <v>0.32829999999999998</v>
      </c>
      <c r="Y943" s="129" t="s">
        <v>3607</v>
      </c>
      <c r="Z943" s="129">
        <v>0.36959999999999998</v>
      </c>
      <c r="AA943" s="129" t="s">
        <v>1294</v>
      </c>
      <c r="AB943" s="129">
        <v>1.4999999999999999E-2</v>
      </c>
      <c r="AC943" s="129" t="s">
        <v>179</v>
      </c>
      <c r="AD943" s="129">
        <v>8.5000000000000006E-3</v>
      </c>
      <c r="AE943" s="129" t="s">
        <v>179</v>
      </c>
      <c r="AF943" s="129">
        <v>1.6500000000000001E-2</v>
      </c>
      <c r="AG943" s="129" t="s">
        <v>2329</v>
      </c>
      <c r="AH943" s="129">
        <v>7.3000000000000001E-3</v>
      </c>
      <c r="AI943" s="129" t="s">
        <v>3608</v>
      </c>
      <c r="AJ943" s="129">
        <v>3.2800000000000003E-2</v>
      </c>
      <c r="AK943" s="129" t="s">
        <v>3609</v>
      </c>
      <c r="AL943" s="129">
        <v>8.2000000000000007E-3</v>
      </c>
      <c r="AM943" s="129" t="s">
        <v>1082</v>
      </c>
      <c r="AN943" s="129">
        <v>8.6E-3</v>
      </c>
      <c r="AO943" s="129" t="s">
        <v>982</v>
      </c>
      <c r="AP943" s="129">
        <v>4.4999999999999997E-3</v>
      </c>
      <c r="AQ943" s="129" t="s">
        <v>1034</v>
      </c>
      <c r="AR943" s="129">
        <v>4.8999999999999998E-3</v>
      </c>
      <c r="AS943" s="129" t="s">
        <v>3610</v>
      </c>
      <c r="AT943" s="129">
        <v>2.52E-2</v>
      </c>
      <c r="AU943" s="129" t="s">
        <v>1118</v>
      </c>
      <c r="AV943" s="129">
        <v>3.5000000000000001E-3</v>
      </c>
      <c r="AW943" s="129" t="s">
        <v>1567</v>
      </c>
      <c r="AX943" s="129">
        <v>1.1999999999999999E-3</v>
      </c>
      <c r="AY943" s="129" t="s">
        <v>195</v>
      </c>
      <c r="AZ943" s="129">
        <v>6.9999999999999999E-4</v>
      </c>
      <c r="BA943" s="129" t="s">
        <v>187</v>
      </c>
      <c r="BB943" s="129">
        <v>6.9999999999999999E-4</v>
      </c>
      <c r="BC943" s="129" t="s">
        <v>304</v>
      </c>
      <c r="BD943" s="129">
        <v>4.0000000000000002E-4</v>
      </c>
      <c r="BE943" s="129" t="s">
        <v>179</v>
      </c>
      <c r="BF943" s="129">
        <v>2.9999999999999997E-4</v>
      </c>
      <c r="BG943" s="129" t="s">
        <v>179</v>
      </c>
      <c r="BH943" s="129">
        <v>1E-4</v>
      </c>
      <c r="BI943" s="129" t="s">
        <v>246</v>
      </c>
      <c r="BJ943" s="129">
        <v>2.0000000000000001E-4</v>
      </c>
      <c r="BK943" s="129" t="s">
        <v>1005</v>
      </c>
      <c r="BL943" s="129">
        <v>5.0000000000000001E-4</v>
      </c>
      <c r="BM943" s="129" t="s">
        <v>348</v>
      </c>
      <c r="BN943" s="129">
        <v>2.9999999999999997E-4</v>
      </c>
      <c r="BO943" s="129" t="s">
        <v>625</v>
      </c>
      <c r="BP943" s="129">
        <v>5.0000000000000001E-4</v>
      </c>
      <c r="BQ943" s="129" t="s">
        <v>179</v>
      </c>
      <c r="BR943" s="129">
        <v>2.9999999999999997E-4</v>
      </c>
      <c r="BS943" s="129" t="s">
        <v>179</v>
      </c>
      <c r="BT943" s="129">
        <v>2.9999999999999997E-4</v>
      </c>
      <c r="BU943" s="129" t="s">
        <v>179</v>
      </c>
      <c r="BV943" s="129">
        <v>6.9999999999999999E-4</v>
      </c>
      <c r="BW943" s="129" t="s">
        <v>18</v>
      </c>
      <c r="BX943" s="129"/>
      <c r="BY943" s="129" t="s">
        <v>18</v>
      </c>
      <c r="BZ943" s="129"/>
      <c r="CA943" s="129" t="s">
        <v>179</v>
      </c>
      <c r="CB943" s="129">
        <v>8.0000000000000004E-4</v>
      </c>
      <c r="CC943" s="129" t="s">
        <v>179</v>
      </c>
      <c r="CD943" s="129">
        <v>2E-3</v>
      </c>
      <c r="CE943" s="129" t="s">
        <v>179</v>
      </c>
      <c r="CF943" s="129">
        <v>2.3E-3</v>
      </c>
      <c r="CG943" s="129" t="s">
        <v>216</v>
      </c>
      <c r="CH943" s="129">
        <v>1E-4</v>
      </c>
      <c r="CI943" s="129" t="s">
        <v>179</v>
      </c>
      <c r="CJ943" s="129">
        <v>6.8999999999999999E-3</v>
      </c>
      <c r="CK943" s="129" t="s">
        <v>179</v>
      </c>
      <c r="CL943" s="129">
        <v>1.0800000000000001E-2</v>
      </c>
      <c r="CM943" s="129" t="s">
        <v>179</v>
      </c>
      <c r="CN943" s="129">
        <v>2.8E-3</v>
      </c>
      <c r="CO943" s="129" t="s">
        <v>179</v>
      </c>
      <c r="CP943" s="129">
        <v>8.0000000000000004E-4</v>
      </c>
      <c r="CQ943" s="129" t="s">
        <v>179</v>
      </c>
      <c r="CR943" s="129">
        <v>3.3999999999999998E-3</v>
      </c>
      <c r="CS943" s="129" t="s">
        <v>179</v>
      </c>
      <c r="CT943" s="129">
        <v>1.8E-3</v>
      </c>
      <c r="CU943" s="129" t="s">
        <v>179</v>
      </c>
      <c r="CV943" s="129">
        <v>8.0000000000000004E-4</v>
      </c>
      <c r="CW943" s="129" t="s">
        <v>18</v>
      </c>
      <c r="CX943" s="129"/>
      <c r="CY943" s="129" t="s">
        <v>179</v>
      </c>
      <c r="CZ943" s="129">
        <v>5.0000000000000001E-4</v>
      </c>
      <c r="DA943" s="129" t="s">
        <v>179</v>
      </c>
      <c r="DB943" s="129">
        <v>5.9999999999999995E-4</v>
      </c>
      <c r="DC943" s="129" t="s">
        <v>179</v>
      </c>
      <c r="DD943" s="129">
        <v>5.9999999999999995E-4</v>
      </c>
      <c r="DE943" s="129" t="s">
        <v>179</v>
      </c>
      <c r="DF943" s="129">
        <v>5.9999999999999995E-4</v>
      </c>
      <c r="DG943" s="129" t="s">
        <v>179</v>
      </c>
      <c r="DH943" s="129">
        <v>5.0000000000000001E-4</v>
      </c>
      <c r="DI943" s="129" t="s">
        <v>179</v>
      </c>
      <c r="DJ943" s="129">
        <v>2.9999999999999997E-4</v>
      </c>
      <c r="DK943" s="129" t="s">
        <v>3566</v>
      </c>
      <c r="DL943" s="129" t="s">
        <v>59</v>
      </c>
      <c r="DM943" s="129"/>
      <c r="DN943" s="129"/>
      <c r="DO943" s="130"/>
      <c r="DS943" s="129">
        <v>127</v>
      </c>
      <c r="DT943" s="129" t="s">
        <v>3611</v>
      </c>
      <c r="DW943" t="s">
        <v>5725</v>
      </c>
    </row>
    <row r="944" spans="1:127">
      <c r="A944" s="127">
        <v>872</v>
      </c>
      <c r="B944" s="131">
        <v>44767.888194444444</v>
      </c>
      <c r="C944" s="129" t="s">
        <v>52</v>
      </c>
      <c r="D944" s="129">
        <v>0</v>
      </c>
      <c r="E944" s="129">
        <v>0</v>
      </c>
      <c r="F944" s="129">
        <v>0</v>
      </c>
      <c r="G944" s="129" t="s">
        <v>54</v>
      </c>
      <c r="H944" s="129" t="s">
        <v>55</v>
      </c>
      <c r="I944" s="129" t="s">
        <v>55</v>
      </c>
      <c r="J944" s="129" t="s">
        <v>55</v>
      </c>
      <c r="K944" s="129" t="s">
        <v>18</v>
      </c>
      <c r="L944" s="129">
        <v>90</v>
      </c>
      <c r="M944" s="129" t="s">
        <v>173</v>
      </c>
      <c r="N944" s="129">
        <v>0</v>
      </c>
      <c r="O944" s="129" t="s">
        <v>173</v>
      </c>
      <c r="P944" s="129">
        <v>0</v>
      </c>
      <c r="Q944" s="129" t="s">
        <v>173</v>
      </c>
      <c r="R944" s="129">
        <v>0</v>
      </c>
      <c r="S944" s="129">
        <v>2</v>
      </c>
      <c r="T944" s="129" t="s">
        <v>174</v>
      </c>
      <c r="U944" s="129" t="s">
        <v>1446</v>
      </c>
      <c r="V944" s="129">
        <v>0.69820000000000004</v>
      </c>
      <c r="W944" s="129" t="s">
        <v>3612</v>
      </c>
      <c r="X944" s="129">
        <v>0.33329999999999999</v>
      </c>
      <c r="Y944" s="129" t="s">
        <v>3613</v>
      </c>
      <c r="Z944" s="129">
        <v>0.37040000000000001</v>
      </c>
      <c r="AA944" s="129" t="s">
        <v>1934</v>
      </c>
      <c r="AB944" s="129">
        <v>1.5299999999999999E-2</v>
      </c>
      <c r="AC944" s="129" t="s">
        <v>3614</v>
      </c>
      <c r="AD944" s="129">
        <v>1.06E-2</v>
      </c>
      <c r="AE944" s="129" t="s">
        <v>179</v>
      </c>
      <c r="AF944" s="129">
        <v>1.66E-2</v>
      </c>
      <c r="AG944" s="129" t="s">
        <v>3615</v>
      </c>
      <c r="AH944" s="129">
        <v>6.3E-3</v>
      </c>
      <c r="AI944" s="129" t="s">
        <v>3616</v>
      </c>
      <c r="AJ944" s="129">
        <v>3.2899999999999999E-2</v>
      </c>
      <c r="AK944" s="129" t="s">
        <v>3617</v>
      </c>
      <c r="AL944" s="129">
        <v>8.2000000000000007E-3</v>
      </c>
      <c r="AM944" s="129" t="s">
        <v>707</v>
      </c>
      <c r="AN944" s="129">
        <v>8.3000000000000001E-3</v>
      </c>
      <c r="AO944" s="129" t="s">
        <v>623</v>
      </c>
      <c r="AP944" s="129">
        <v>4.4999999999999997E-3</v>
      </c>
      <c r="AQ944" s="129" t="s">
        <v>1338</v>
      </c>
      <c r="AR944" s="129">
        <v>5.0000000000000001E-3</v>
      </c>
      <c r="AS944" s="129" t="s">
        <v>3618</v>
      </c>
      <c r="AT944" s="129">
        <v>2.6100000000000002E-2</v>
      </c>
      <c r="AU944" s="129" t="s">
        <v>215</v>
      </c>
      <c r="AV944" s="129">
        <v>3.7000000000000002E-3</v>
      </c>
      <c r="AW944" s="129" t="s">
        <v>287</v>
      </c>
      <c r="AX944" s="129">
        <v>1.1000000000000001E-3</v>
      </c>
      <c r="AY944" s="129" t="s">
        <v>284</v>
      </c>
      <c r="AZ944" s="129">
        <v>8.0000000000000004E-4</v>
      </c>
      <c r="BA944" s="129" t="s">
        <v>316</v>
      </c>
      <c r="BB944" s="129">
        <v>5.9999999999999995E-4</v>
      </c>
      <c r="BC944" s="129" t="s">
        <v>304</v>
      </c>
      <c r="BD944" s="129">
        <v>5.0000000000000001E-4</v>
      </c>
      <c r="BE944" s="129" t="s">
        <v>179</v>
      </c>
      <c r="BF944" s="129">
        <v>2.9999999999999997E-4</v>
      </c>
      <c r="BG944" s="129" t="s">
        <v>216</v>
      </c>
      <c r="BH944" s="129">
        <v>1E-4</v>
      </c>
      <c r="BI944" s="129" t="s">
        <v>179</v>
      </c>
      <c r="BJ944" s="129">
        <v>2.0000000000000001E-4</v>
      </c>
      <c r="BK944" s="129" t="s">
        <v>365</v>
      </c>
      <c r="BL944" s="129">
        <v>5.0000000000000001E-4</v>
      </c>
      <c r="BM944" s="129" t="s">
        <v>194</v>
      </c>
      <c r="BN944" s="129">
        <v>2.9999999999999997E-4</v>
      </c>
      <c r="BO944" s="129" t="s">
        <v>190</v>
      </c>
      <c r="BP944" s="129">
        <v>5.0000000000000001E-4</v>
      </c>
      <c r="BQ944" s="129" t="s">
        <v>179</v>
      </c>
      <c r="BR944" s="129">
        <v>2.9999999999999997E-4</v>
      </c>
      <c r="BS944" s="129" t="s">
        <v>179</v>
      </c>
      <c r="BT944" s="129">
        <v>2.9999999999999997E-4</v>
      </c>
      <c r="BU944" s="129" t="s">
        <v>179</v>
      </c>
      <c r="BV944" s="129">
        <v>6.9999999999999999E-4</v>
      </c>
      <c r="BW944" s="129" t="s">
        <v>179</v>
      </c>
      <c r="BX944" s="129">
        <v>8.0000000000000004E-4</v>
      </c>
      <c r="BY944" s="129" t="s">
        <v>179</v>
      </c>
      <c r="BZ944" s="129">
        <v>1.1000000000000001E-3</v>
      </c>
      <c r="CA944" s="129" t="s">
        <v>247</v>
      </c>
      <c r="CB944" s="129">
        <v>8.0000000000000004E-4</v>
      </c>
      <c r="CC944" s="129" t="s">
        <v>179</v>
      </c>
      <c r="CD944" s="129">
        <v>2E-3</v>
      </c>
      <c r="CE944" s="129" t="s">
        <v>179</v>
      </c>
      <c r="CF944" s="129">
        <v>2.3E-3</v>
      </c>
      <c r="CG944" s="129" t="s">
        <v>179</v>
      </c>
      <c r="CH944" s="129">
        <v>1E-4</v>
      </c>
      <c r="CI944" s="129" t="s">
        <v>179</v>
      </c>
      <c r="CJ944" s="129">
        <v>6.8999999999999999E-3</v>
      </c>
      <c r="CK944" s="129" t="s">
        <v>179</v>
      </c>
      <c r="CL944" s="129">
        <v>1.0999999999999999E-2</v>
      </c>
      <c r="CM944" s="129" t="s">
        <v>288</v>
      </c>
      <c r="CN944" s="129">
        <v>2.8E-3</v>
      </c>
      <c r="CO944" s="129" t="s">
        <v>179</v>
      </c>
      <c r="CP944" s="129">
        <v>8.9999999999999998E-4</v>
      </c>
      <c r="CQ944" s="129" t="s">
        <v>179</v>
      </c>
      <c r="CR944" s="129">
        <v>3.3999999999999998E-3</v>
      </c>
      <c r="CS944" s="129" t="s">
        <v>179</v>
      </c>
      <c r="CT944" s="129">
        <v>1.8E-3</v>
      </c>
      <c r="CU944" s="129" t="s">
        <v>179</v>
      </c>
      <c r="CV944" s="129">
        <v>8.0000000000000004E-4</v>
      </c>
      <c r="CW944" s="129" t="s">
        <v>18</v>
      </c>
      <c r="CX944" s="129"/>
      <c r="CY944" s="129" t="s">
        <v>179</v>
      </c>
      <c r="CZ944" s="129">
        <v>5.9999999999999995E-4</v>
      </c>
      <c r="DA944" s="129" t="s">
        <v>179</v>
      </c>
      <c r="DB944" s="129">
        <v>5.0000000000000001E-4</v>
      </c>
      <c r="DC944" s="129" t="s">
        <v>179</v>
      </c>
      <c r="DD944" s="129">
        <v>5.0000000000000001E-4</v>
      </c>
      <c r="DE944" s="129" t="s">
        <v>179</v>
      </c>
      <c r="DF944" s="129">
        <v>5.9999999999999995E-4</v>
      </c>
      <c r="DG944" s="129" t="s">
        <v>179</v>
      </c>
      <c r="DH944" s="129">
        <v>4.0000000000000002E-4</v>
      </c>
      <c r="DI944" s="129" t="s">
        <v>179</v>
      </c>
      <c r="DJ944" s="129">
        <v>2.9999999999999997E-4</v>
      </c>
      <c r="DK944" s="129" t="s">
        <v>3566</v>
      </c>
      <c r="DL944" s="129" t="s">
        <v>59</v>
      </c>
      <c r="DM944" s="129"/>
      <c r="DN944" s="129"/>
      <c r="DO944" s="130"/>
      <c r="DS944" s="129">
        <v>145</v>
      </c>
      <c r="DT944" s="129" t="s">
        <v>6042</v>
      </c>
      <c r="DW944" t="s">
        <v>5726</v>
      </c>
    </row>
    <row r="945" spans="1:127">
      <c r="A945" s="127">
        <v>821</v>
      </c>
      <c r="B945" s="131">
        <v>44767.136805555558</v>
      </c>
      <c r="C945" s="129" t="s">
        <v>52</v>
      </c>
      <c r="D945" s="129">
        <v>0</v>
      </c>
      <c r="E945" s="129">
        <v>0</v>
      </c>
      <c r="F945" s="129">
        <v>0</v>
      </c>
      <c r="G945" s="129" t="s">
        <v>54</v>
      </c>
      <c r="H945" s="129" t="s">
        <v>55</v>
      </c>
      <c r="I945" s="129" t="s">
        <v>55</v>
      </c>
      <c r="J945" s="129" t="s">
        <v>55</v>
      </c>
      <c r="K945" s="129" t="s">
        <v>18</v>
      </c>
      <c r="L945" s="129">
        <v>90</v>
      </c>
      <c r="M945" s="129" t="s">
        <v>173</v>
      </c>
      <c r="N945" s="129">
        <v>0</v>
      </c>
      <c r="O945" s="129" t="s">
        <v>173</v>
      </c>
      <c r="P945" s="129">
        <v>0</v>
      </c>
      <c r="Q945" s="129" t="s">
        <v>173</v>
      </c>
      <c r="R945" s="129">
        <v>0</v>
      </c>
      <c r="S945" s="129">
        <v>2</v>
      </c>
      <c r="T945" s="129" t="s">
        <v>174</v>
      </c>
      <c r="U945" s="129">
        <v>4.8242000000000003</v>
      </c>
      <c r="V945" s="129">
        <v>0.70069999999999999</v>
      </c>
      <c r="W945" s="129" t="s">
        <v>3302</v>
      </c>
      <c r="X945" s="129">
        <v>0.34350000000000003</v>
      </c>
      <c r="Y945" s="129">
        <v>41.712600000000002</v>
      </c>
      <c r="Z945" s="129">
        <v>0.37309999999999999</v>
      </c>
      <c r="AA945" s="129" t="s">
        <v>417</v>
      </c>
      <c r="AB945" s="129">
        <v>1.5299999999999999E-2</v>
      </c>
      <c r="AC945" s="129" t="s">
        <v>179</v>
      </c>
      <c r="AD945" s="129">
        <v>9.1999999999999998E-3</v>
      </c>
      <c r="AE945" s="129" t="s">
        <v>179</v>
      </c>
      <c r="AF945" s="129">
        <v>1.6899999999999998E-2</v>
      </c>
      <c r="AG945" s="129">
        <v>0.19420000000000001</v>
      </c>
      <c r="AH945" s="129">
        <v>8.3000000000000001E-3</v>
      </c>
      <c r="AI945" s="129">
        <v>7.2919</v>
      </c>
      <c r="AJ945" s="129">
        <v>3.1800000000000002E-2</v>
      </c>
      <c r="AK945" s="129">
        <v>0.74370000000000003</v>
      </c>
      <c r="AL945" s="129">
        <v>8.3999999999999995E-3</v>
      </c>
      <c r="AM945" s="129" t="s">
        <v>183</v>
      </c>
      <c r="AN945" s="129">
        <v>8.6E-3</v>
      </c>
      <c r="AO945" s="129" t="s">
        <v>205</v>
      </c>
      <c r="AP945" s="129">
        <v>4.1999999999999997E-3</v>
      </c>
      <c r="AQ945" s="129">
        <v>0.1053</v>
      </c>
      <c r="AR945" s="129">
        <v>4.7999999999999996E-3</v>
      </c>
      <c r="AS945" s="129" t="s">
        <v>3303</v>
      </c>
      <c r="AT945" s="129">
        <v>2.7E-2</v>
      </c>
      <c r="AU945" s="129" t="s">
        <v>344</v>
      </c>
      <c r="AV945" s="129">
        <v>3.8E-3</v>
      </c>
      <c r="AW945" s="129">
        <v>1.14E-2</v>
      </c>
      <c r="AX945" s="129">
        <v>1.1000000000000001E-3</v>
      </c>
      <c r="AY945" s="129" t="s">
        <v>316</v>
      </c>
      <c r="AZ945" s="129">
        <v>6.9999999999999999E-4</v>
      </c>
      <c r="BA945" s="129">
        <v>6.3E-3</v>
      </c>
      <c r="BB945" s="129">
        <v>6.9999999999999999E-4</v>
      </c>
      <c r="BC945" s="129" t="s">
        <v>304</v>
      </c>
      <c r="BD945" s="129">
        <v>5.0000000000000001E-4</v>
      </c>
      <c r="BE945" s="129" t="s">
        <v>179</v>
      </c>
      <c r="BF945" s="129">
        <v>2.9999999999999997E-4</v>
      </c>
      <c r="BG945" s="129" t="s">
        <v>179</v>
      </c>
      <c r="BH945" s="129">
        <v>1E-4</v>
      </c>
      <c r="BI945" s="129" t="s">
        <v>192</v>
      </c>
      <c r="BJ945" s="129">
        <v>2.0000000000000001E-4</v>
      </c>
      <c r="BK945" s="129">
        <v>9.9000000000000008E-3</v>
      </c>
      <c r="BL945" s="129">
        <v>5.0000000000000001E-4</v>
      </c>
      <c r="BM945" s="129">
        <v>3.0000000000000001E-3</v>
      </c>
      <c r="BN945" s="129">
        <v>2.9999999999999997E-4</v>
      </c>
      <c r="BO945" s="129" t="s">
        <v>287</v>
      </c>
      <c r="BP945" s="129">
        <v>5.0000000000000001E-4</v>
      </c>
      <c r="BQ945" s="129" t="s">
        <v>179</v>
      </c>
      <c r="BR945" s="129">
        <v>2.9999999999999997E-4</v>
      </c>
      <c r="BS945" s="129" t="s">
        <v>179</v>
      </c>
      <c r="BT945" s="129">
        <v>2.9999999999999997E-4</v>
      </c>
      <c r="BU945" s="129" t="s">
        <v>179</v>
      </c>
      <c r="BV945" s="129">
        <v>6.9999999999999999E-4</v>
      </c>
      <c r="BW945" s="129" t="s">
        <v>18</v>
      </c>
      <c r="BX945" s="129"/>
      <c r="BY945" s="129" t="s">
        <v>179</v>
      </c>
      <c r="BZ945" s="129">
        <v>1.1000000000000001E-3</v>
      </c>
      <c r="CA945" s="129" t="s">
        <v>179</v>
      </c>
      <c r="CB945" s="129">
        <v>8.0000000000000004E-4</v>
      </c>
      <c r="CC945" s="129" t="s">
        <v>179</v>
      </c>
      <c r="CD945" s="129">
        <v>2E-3</v>
      </c>
      <c r="CE945" s="129" t="s">
        <v>179</v>
      </c>
      <c r="CF945" s="129">
        <v>2.3E-3</v>
      </c>
      <c r="CG945" s="129" t="s">
        <v>216</v>
      </c>
      <c r="CH945" s="129">
        <v>1E-4</v>
      </c>
      <c r="CI945" s="129" t="s">
        <v>179</v>
      </c>
      <c r="CJ945" s="129">
        <v>6.8999999999999999E-3</v>
      </c>
      <c r="CK945" s="129" t="s">
        <v>179</v>
      </c>
      <c r="CL945" s="129">
        <v>1.0999999999999999E-2</v>
      </c>
      <c r="CM945" s="129" t="s">
        <v>179</v>
      </c>
      <c r="CN945" s="129">
        <v>3.0000000000000001E-3</v>
      </c>
      <c r="CO945" s="129" t="s">
        <v>179</v>
      </c>
      <c r="CP945" s="129">
        <v>8.0000000000000004E-4</v>
      </c>
      <c r="CQ945" s="129" t="s">
        <v>179</v>
      </c>
      <c r="CR945" s="129">
        <v>3.3999999999999998E-3</v>
      </c>
      <c r="CS945" s="129" t="s">
        <v>179</v>
      </c>
      <c r="CT945" s="129">
        <v>1.9E-3</v>
      </c>
      <c r="CU945" s="129" t="s">
        <v>179</v>
      </c>
      <c r="CV945" s="129">
        <v>8.0000000000000004E-4</v>
      </c>
      <c r="CW945" s="129" t="s">
        <v>18</v>
      </c>
      <c r="CX945" s="129"/>
      <c r="CY945" s="129" t="s">
        <v>179</v>
      </c>
      <c r="CZ945" s="129">
        <v>5.9999999999999995E-4</v>
      </c>
      <c r="DA945" s="129" t="s">
        <v>179</v>
      </c>
      <c r="DB945" s="129">
        <v>5.9999999999999995E-4</v>
      </c>
      <c r="DC945" s="129" t="s">
        <v>179</v>
      </c>
      <c r="DD945" s="129">
        <v>5.9999999999999995E-4</v>
      </c>
      <c r="DE945" s="129" t="s">
        <v>179</v>
      </c>
      <c r="DF945" s="129">
        <v>5.9999999999999995E-4</v>
      </c>
      <c r="DG945" s="129" t="s">
        <v>179</v>
      </c>
      <c r="DH945" s="129">
        <v>4.0000000000000002E-4</v>
      </c>
      <c r="DI945" s="129" t="s">
        <v>179</v>
      </c>
      <c r="DJ945" s="129">
        <v>2.9999999999999997E-4</v>
      </c>
      <c r="DK945" s="129" t="s">
        <v>3304</v>
      </c>
      <c r="DL945" s="129" t="s">
        <v>59</v>
      </c>
      <c r="DM945" s="129"/>
      <c r="DN945" s="129"/>
      <c r="DO945" s="130" t="s">
        <v>18</v>
      </c>
      <c r="DS945" s="129">
        <v>3</v>
      </c>
      <c r="DT945" s="129" t="s">
        <v>5984</v>
      </c>
      <c r="DW945" t="s">
        <v>5727</v>
      </c>
    </row>
    <row r="946" spans="1:127">
      <c r="A946" s="127">
        <v>822</v>
      </c>
      <c r="B946" s="131">
        <v>44767.13958333333</v>
      </c>
      <c r="C946" s="129" t="s">
        <v>52</v>
      </c>
      <c r="D946" s="129">
        <v>0</v>
      </c>
      <c r="E946" s="129">
        <v>0</v>
      </c>
      <c r="F946" s="129">
        <v>0</v>
      </c>
      <c r="G946" s="129" t="s">
        <v>54</v>
      </c>
      <c r="H946" s="129" t="s">
        <v>55</v>
      </c>
      <c r="I946" s="129" t="s">
        <v>55</v>
      </c>
      <c r="J946" s="129" t="s">
        <v>55</v>
      </c>
      <c r="K946" s="129" t="s">
        <v>18</v>
      </c>
      <c r="L946" s="129">
        <v>90</v>
      </c>
      <c r="M946" s="129" t="s">
        <v>173</v>
      </c>
      <c r="N946" s="129">
        <v>0</v>
      </c>
      <c r="O946" s="129" t="s">
        <v>173</v>
      </c>
      <c r="P946" s="129">
        <v>0</v>
      </c>
      <c r="Q946" s="129" t="s">
        <v>173</v>
      </c>
      <c r="R946" s="129">
        <v>0</v>
      </c>
      <c r="S946" s="129">
        <v>2</v>
      </c>
      <c r="T946" s="129" t="s">
        <v>174</v>
      </c>
      <c r="U946" s="129">
        <v>4.7786</v>
      </c>
      <c r="V946" s="129">
        <v>0.68120000000000003</v>
      </c>
      <c r="W946" s="129" t="s">
        <v>3305</v>
      </c>
      <c r="X946" s="129">
        <v>0.3402</v>
      </c>
      <c r="Y946" s="129">
        <v>42.2254</v>
      </c>
      <c r="Z946" s="129">
        <v>0.37590000000000001</v>
      </c>
      <c r="AA946" s="129" t="s">
        <v>3306</v>
      </c>
      <c r="AB946" s="129">
        <v>1.5599999999999999E-2</v>
      </c>
      <c r="AC946" s="129" t="s">
        <v>179</v>
      </c>
      <c r="AD946" s="129">
        <v>8.6999999999999994E-3</v>
      </c>
      <c r="AE946" s="129" t="s">
        <v>179</v>
      </c>
      <c r="AF946" s="129">
        <v>1.6500000000000001E-2</v>
      </c>
      <c r="AG946" s="129">
        <v>0.19900000000000001</v>
      </c>
      <c r="AH946" s="129">
        <v>8.3999999999999995E-3</v>
      </c>
      <c r="AI946" s="129">
        <v>7.3609999999999998</v>
      </c>
      <c r="AJ946" s="129">
        <v>3.2000000000000001E-2</v>
      </c>
      <c r="AK946" s="129">
        <v>0.878</v>
      </c>
      <c r="AL946" s="129">
        <v>9.1000000000000004E-3</v>
      </c>
      <c r="AM946" s="129" t="s">
        <v>326</v>
      </c>
      <c r="AN946" s="129">
        <v>8.8999999999999999E-3</v>
      </c>
      <c r="AO946" s="129" t="s">
        <v>471</v>
      </c>
      <c r="AP946" s="129">
        <v>4.1999999999999997E-3</v>
      </c>
      <c r="AQ946" s="129">
        <v>0.1169</v>
      </c>
      <c r="AR946" s="129">
        <v>5.1000000000000004E-3</v>
      </c>
      <c r="AS946" s="129" t="s">
        <v>3307</v>
      </c>
      <c r="AT946" s="129">
        <v>2.76E-2</v>
      </c>
      <c r="AU946" s="129" t="s">
        <v>711</v>
      </c>
      <c r="AV946" s="129">
        <v>3.8999999999999998E-3</v>
      </c>
      <c r="AW946" s="129">
        <v>1.18E-2</v>
      </c>
      <c r="AX946" s="129">
        <v>1.1000000000000001E-3</v>
      </c>
      <c r="AY946" s="129" t="s">
        <v>537</v>
      </c>
      <c r="AZ946" s="129">
        <v>6.9999999999999999E-4</v>
      </c>
      <c r="BA946" s="129">
        <v>6.8999999999999999E-3</v>
      </c>
      <c r="BB946" s="129">
        <v>6.9999999999999999E-4</v>
      </c>
      <c r="BC946" s="129" t="s">
        <v>391</v>
      </c>
      <c r="BD946" s="129">
        <v>5.0000000000000001E-4</v>
      </c>
      <c r="BE946" s="129" t="s">
        <v>179</v>
      </c>
      <c r="BF946" s="129">
        <v>2.9999999999999997E-4</v>
      </c>
      <c r="BG946" s="129" t="s">
        <v>179</v>
      </c>
      <c r="BH946" s="129">
        <v>1E-4</v>
      </c>
      <c r="BI946" s="129" t="s">
        <v>286</v>
      </c>
      <c r="BJ946" s="129">
        <v>2.0000000000000001E-4</v>
      </c>
      <c r="BK946" s="129">
        <v>9.4999999999999998E-3</v>
      </c>
      <c r="BL946" s="129">
        <v>5.0000000000000001E-4</v>
      </c>
      <c r="BM946" s="129">
        <v>3.3999999999999998E-3</v>
      </c>
      <c r="BN946" s="129">
        <v>2.9999999999999997E-4</v>
      </c>
      <c r="BO946" s="129" t="s">
        <v>419</v>
      </c>
      <c r="BP946" s="129">
        <v>5.0000000000000001E-4</v>
      </c>
      <c r="BQ946" s="129" t="s">
        <v>179</v>
      </c>
      <c r="BR946" s="129">
        <v>2.9999999999999997E-4</v>
      </c>
      <c r="BS946" s="129" t="s">
        <v>179</v>
      </c>
      <c r="BT946" s="129">
        <v>2.9999999999999997E-4</v>
      </c>
      <c r="BU946" s="129" t="s">
        <v>179</v>
      </c>
      <c r="BV946" s="129">
        <v>6.9999999999999999E-4</v>
      </c>
      <c r="BW946" s="129" t="s">
        <v>18</v>
      </c>
      <c r="BX946" s="129"/>
      <c r="BY946" s="129" t="s">
        <v>179</v>
      </c>
      <c r="BZ946" s="129">
        <v>1.1000000000000001E-3</v>
      </c>
      <c r="CA946" s="129" t="s">
        <v>179</v>
      </c>
      <c r="CB946" s="129">
        <v>8.0000000000000004E-4</v>
      </c>
      <c r="CC946" s="129" t="s">
        <v>179</v>
      </c>
      <c r="CD946" s="129">
        <v>2E-3</v>
      </c>
      <c r="CE946" s="129" t="s">
        <v>179</v>
      </c>
      <c r="CF946" s="129">
        <v>2.3E-3</v>
      </c>
      <c r="CG946" s="129" t="s">
        <v>216</v>
      </c>
      <c r="CH946" s="129">
        <v>1E-4</v>
      </c>
      <c r="CI946" s="129" t="s">
        <v>179</v>
      </c>
      <c r="CJ946" s="129">
        <v>6.8999999999999999E-3</v>
      </c>
      <c r="CK946" s="129" t="s">
        <v>179</v>
      </c>
      <c r="CL946" s="129">
        <v>1.0999999999999999E-2</v>
      </c>
      <c r="CM946" s="129" t="s">
        <v>179</v>
      </c>
      <c r="CN946" s="129">
        <v>2.7000000000000001E-3</v>
      </c>
      <c r="CO946" s="129" t="s">
        <v>179</v>
      </c>
      <c r="CP946" s="129">
        <v>8.0000000000000004E-4</v>
      </c>
      <c r="CQ946" s="129" t="s">
        <v>179</v>
      </c>
      <c r="CR946" s="129">
        <v>3.3E-3</v>
      </c>
      <c r="CS946" s="129" t="s">
        <v>179</v>
      </c>
      <c r="CT946" s="129">
        <v>1.8E-3</v>
      </c>
      <c r="CU946" s="129" t="s">
        <v>179</v>
      </c>
      <c r="CV946" s="129">
        <v>6.9999999999999999E-4</v>
      </c>
      <c r="CW946" s="129" t="s">
        <v>18</v>
      </c>
      <c r="CX946" s="129"/>
      <c r="CY946" s="129" t="s">
        <v>179</v>
      </c>
      <c r="CZ946" s="129">
        <v>5.9999999999999995E-4</v>
      </c>
      <c r="DA946" s="129" t="s">
        <v>179</v>
      </c>
      <c r="DB946" s="129">
        <v>5.9999999999999995E-4</v>
      </c>
      <c r="DC946" s="129" t="s">
        <v>179</v>
      </c>
      <c r="DD946" s="129">
        <v>5.9999999999999995E-4</v>
      </c>
      <c r="DE946" s="129" t="s">
        <v>179</v>
      </c>
      <c r="DF946" s="129">
        <v>5.9999999999999995E-4</v>
      </c>
      <c r="DG946" s="129" t="s">
        <v>179</v>
      </c>
      <c r="DH946" s="129">
        <v>4.0000000000000002E-4</v>
      </c>
      <c r="DI946" s="129" t="s">
        <v>179</v>
      </c>
      <c r="DJ946" s="129">
        <v>2.9999999999999997E-4</v>
      </c>
      <c r="DK946" s="129" t="s">
        <v>3304</v>
      </c>
      <c r="DL946" s="129" t="s">
        <v>59</v>
      </c>
      <c r="DM946" s="129"/>
      <c r="DN946" s="129"/>
      <c r="DO946" s="130" t="s">
        <v>18</v>
      </c>
      <c r="DS946" s="129">
        <v>16</v>
      </c>
      <c r="DT946" s="129" t="s">
        <v>2498</v>
      </c>
      <c r="DW946" t="s">
        <v>5728</v>
      </c>
    </row>
    <row r="947" spans="1:127">
      <c r="A947" s="127">
        <v>823</v>
      </c>
      <c r="B947" s="131">
        <v>44767.142361111109</v>
      </c>
      <c r="C947" s="129" t="s">
        <v>52</v>
      </c>
      <c r="D947" s="129">
        <v>0</v>
      </c>
      <c r="E947" s="129">
        <v>0</v>
      </c>
      <c r="F947" s="129">
        <v>0</v>
      </c>
      <c r="G947" s="129" t="s">
        <v>54</v>
      </c>
      <c r="H947" s="129" t="s">
        <v>55</v>
      </c>
      <c r="I947" s="129" t="s">
        <v>55</v>
      </c>
      <c r="J947" s="129" t="s">
        <v>55</v>
      </c>
      <c r="K947" s="129" t="s">
        <v>18</v>
      </c>
      <c r="L947" s="129">
        <v>90</v>
      </c>
      <c r="M947" s="129" t="s">
        <v>173</v>
      </c>
      <c r="N947" s="129">
        <v>0</v>
      </c>
      <c r="O947" s="129" t="s">
        <v>173</v>
      </c>
      <c r="P947" s="129">
        <v>0</v>
      </c>
      <c r="Q947" s="129" t="s">
        <v>173</v>
      </c>
      <c r="R947" s="129">
        <v>0</v>
      </c>
      <c r="S947" s="129">
        <v>2</v>
      </c>
      <c r="T947" s="129" t="s">
        <v>174</v>
      </c>
      <c r="U947" s="129">
        <v>4.3456999999999999</v>
      </c>
      <c r="V947" s="129">
        <v>0.66600000000000004</v>
      </c>
      <c r="W947" s="129" t="s">
        <v>3308</v>
      </c>
      <c r="X947" s="129">
        <v>0.33400000000000002</v>
      </c>
      <c r="Y947" s="129">
        <v>40.517200000000003</v>
      </c>
      <c r="Z947" s="129">
        <v>0.36549999999999999</v>
      </c>
      <c r="AA947" s="129" t="s">
        <v>1917</v>
      </c>
      <c r="AB947" s="129">
        <v>1.5299999999999999E-2</v>
      </c>
      <c r="AC947" s="129" t="s">
        <v>1829</v>
      </c>
      <c r="AD947" s="129">
        <v>1.03E-2</v>
      </c>
      <c r="AE947" s="129" t="s">
        <v>179</v>
      </c>
      <c r="AF947" s="129">
        <v>1.67E-2</v>
      </c>
      <c r="AG947" s="129">
        <v>0.1153</v>
      </c>
      <c r="AH947" s="129">
        <v>7.1999999999999998E-3</v>
      </c>
      <c r="AI947" s="129">
        <v>7.3270999999999997</v>
      </c>
      <c r="AJ947" s="129">
        <v>3.1800000000000002E-2</v>
      </c>
      <c r="AK947" s="129">
        <v>0.76080000000000003</v>
      </c>
      <c r="AL947" s="129">
        <v>8.5000000000000006E-3</v>
      </c>
      <c r="AM947" s="129" t="s">
        <v>823</v>
      </c>
      <c r="AN947" s="129">
        <v>8.6999999999999994E-3</v>
      </c>
      <c r="AO947" s="129" t="s">
        <v>533</v>
      </c>
      <c r="AP947" s="129">
        <v>4.1999999999999997E-3</v>
      </c>
      <c r="AQ947" s="129">
        <v>0.1123</v>
      </c>
      <c r="AR947" s="129">
        <v>5.0000000000000001E-3</v>
      </c>
      <c r="AS947" s="129" t="s">
        <v>3309</v>
      </c>
      <c r="AT947" s="129">
        <v>2.6599999999999999E-2</v>
      </c>
      <c r="AU947" s="129" t="s">
        <v>195</v>
      </c>
      <c r="AV947" s="129">
        <v>3.8E-3</v>
      </c>
      <c r="AW947" s="129">
        <v>9.1000000000000004E-3</v>
      </c>
      <c r="AX947" s="129">
        <v>1.1000000000000001E-3</v>
      </c>
      <c r="AY947" s="129" t="s">
        <v>345</v>
      </c>
      <c r="AZ947" s="129">
        <v>6.9999999999999999E-4</v>
      </c>
      <c r="BA947" s="129">
        <v>6.4999999999999997E-3</v>
      </c>
      <c r="BB947" s="129">
        <v>6.9999999999999999E-4</v>
      </c>
      <c r="BC947" s="129" t="s">
        <v>391</v>
      </c>
      <c r="BD947" s="129">
        <v>5.0000000000000001E-4</v>
      </c>
      <c r="BE947" s="129" t="s">
        <v>179</v>
      </c>
      <c r="BF947" s="129">
        <v>2.9999999999999997E-4</v>
      </c>
      <c r="BG947" s="129" t="s">
        <v>216</v>
      </c>
      <c r="BH947" s="129">
        <v>1E-4</v>
      </c>
      <c r="BI947" s="129" t="s">
        <v>246</v>
      </c>
      <c r="BJ947" s="129">
        <v>2.0000000000000001E-4</v>
      </c>
      <c r="BK947" s="129">
        <v>9.1999999999999998E-3</v>
      </c>
      <c r="BL947" s="129">
        <v>5.0000000000000001E-4</v>
      </c>
      <c r="BM947" s="129">
        <v>3.0999999999999999E-3</v>
      </c>
      <c r="BN947" s="129">
        <v>2.9999999999999997E-4</v>
      </c>
      <c r="BO947" s="129" t="s">
        <v>424</v>
      </c>
      <c r="BP947" s="129">
        <v>5.0000000000000001E-4</v>
      </c>
      <c r="BQ947" s="129" t="s">
        <v>179</v>
      </c>
      <c r="BR947" s="129">
        <v>2.9999999999999997E-4</v>
      </c>
      <c r="BS947" s="129" t="s">
        <v>179</v>
      </c>
      <c r="BT947" s="129">
        <v>4.0000000000000002E-4</v>
      </c>
      <c r="BU947" s="129" t="s">
        <v>179</v>
      </c>
      <c r="BV947" s="129">
        <v>6.9999999999999999E-4</v>
      </c>
      <c r="BW947" s="129" t="s">
        <v>18</v>
      </c>
      <c r="BX947" s="129"/>
      <c r="BY947" s="129" t="s">
        <v>18</v>
      </c>
      <c r="BZ947" s="129"/>
      <c r="CA947" s="129" t="s">
        <v>179</v>
      </c>
      <c r="CB947" s="129">
        <v>8.0000000000000004E-4</v>
      </c>
      <c r="CC947" s="129" t="s">
        <v>179</v>
      </c>
      <c r="CD947" s="129">
        <v>2E-3</v>
      </c>
      <c r="CE947" s="129" t="s">
        <v>179</v>
      </c>
      <c r="CF947" s="129">
        <v>2.2000000000000001E-3</v>
      </c>
      <c r="CG947" s="129" t="s">
        <v>216</v>
      </c>
      <c r="CH947" s="129">
        <v>1E-4</v>
      </c>
      <c r="CI947" s="129" t="s">
        <v>179</v>
      </c>
      <c r="CJ947" s="129">
        <v>7.1999999999999998E-3</v>
      </c>
      <c r="CK947" s="129" t="s">
        <v>179</v>
      </c>
      <c r="CL947" s="129">
        <v>1.12E-2</v>
      </c>
      <c r="CM947" s="129" t="s">
        <v>227</v>
      </c>
      <c r="CN947" s="129">
        <v>3.5999999999999999E-3</v>
      </c>
      <c r="CO947" s="129" t="s">
        <v>179</v>
      </c>
      <c r="CP947" s="129">
        <v>8.0000000000000004E-4</v>
      </c>
      <c r="CQ947" s="129" t="s">
        <v>179</v>
      </c>
      <c r="CR947" s="129">
        <v>3.3E-3</v>
      </c>
      <c r="CS947" s="129" t="s">
        <v>179</v>
      </c>
      <c r="CT947" s="129">
        <v>2E-3</v>
      </c>
      <c r="CU947" s="129" t="s">
        <v>179</v>
      </c>
      <c r="CV947" s="129">
        <v>8.0000000000000004E-4</v>
      </c>
      <c r="CW947" s="129" t="s">
        <v>18</v>
      </c>
      <c r="CX947" s="129"/>
      <c r="CY947" s="129" t="s">
        <v>179</v>
      </c>
      <c r="CZ947" s="129">
        <v>5.9999999999999995E-4</v>
      </c>
      <c r="DA947" s="129" t="s">
        <v>179</v>
      </c>
      <c r="DB947" s="129">
        <v>5.9999999999999995E-4</v>
      </c>
      <c r="DC947" s="129" t="s">
        <v>179</v>
      </c>
      <c r="DD947" s="129">
        <v>5.9999999999999995E-4</v>
      </c>
      <c r="DE947" s="129" t="s">
        <v>179</v>
      </c>
      <c r="DF947" s="129">
        <v>5.9999999999999995E-4</v>
      </c>
      <c r="DG947" s="129" t="s">
        <v>179</v>
      </c>
      <c r="DH947" s="129">
        <v>4.0000000000000002E-4</v>
      </c>
      <c r="DI947" s="129" t="s">
        <v>179</v>
      </c>
      <c r="DJ947" s="129">
        <v>2.9999999999999997E-4</v>
      </c>
      <c r="DK947" s="129" t="s">
        <v>3304</v>
      </c>
      <c r="DL947" s="129" t="s">
        <v>59</v>
      </c>
      <c r="DM947" s="129"/>
      <c r="DN947" s="129"/>
      <c r="DO947" s="130" t="s">
        <v>18</v>
      </c>
      <c r="DS947" s="129">
        <v>29</v>
      </c>
      <c r="DT947" s="129" t="s">
        <v>6018</v>
      </c>
      <c r="DW947" t="s">
        <v>5729</v>
      </c>
    </row>
    <row r="948" spans="1:127">
      <c r="A948" s="127">
        <v>824</v>
      </c>
      <c r="B948" s="131">
        <v>44767.145138888889</v>
      </c>
      <c r="C948" s="129" t="s">
        <v>52</v>
      </c>
      <c r="D948" s="129">
        <v>0</v>
      </c>
      <c r="E948" s="129">
        <v>0</v>
      </c>
      <c r="F948" s="129">
        <v>0</v>
      </c>
      <c r="G948" s="129" t="s">
        <v>54</v>
      </c>
      <c r="H948" s="129" t="s">
        <v>55</v>
      </c>
      <c r="I948" s="129" t="s">
        <v>55</v>
      </c>
      <c r="J948" s="129" t="s">
        <v>55</v>
      </c>
      <c r="K948" s="129" t="s">
        <v>18</v>
      </c>
      <c r="L948" s="129">
        <v>90</v>
      </c>
      <c r="M948" s="129" t="s">
        <v>173</v>
      </c>
      <c r="N948" s="129">
        <v>0</v>
      </c>
      <c r="O948" s="129" t="s">
        <v>173</v>
      </c>
      <c r="P948" s="129">
        <v>0</v>
      </c>
      <c r="Q948" s="129" t="s">
        <v>173</v>
      </c>
      <c r="R948" s="129">
        <v>0</v>
      </c>
      <c r="S948" s="129">
        <v>2</v>
      </c>
      <c r="T948" s="129" t="s">
        <v>174</v>
      </c>
      <c r="U948" s="129">
        <v>3.2246999999999999</v>
      </c>
      <c r="V948" s="129">
        <v>0.66900000000000004</v>
      </c>
      <c r="W948" s="129" t="s">
        <v>3310</v>
      </c>
      <c r="X948" s="129">
        <v>0.34029999999999999</v>
      </c>
      <c r="Y948" s="129">
        <v>38.602400000000003</v>
      </c>
      <c r="Z948" s="129">
        <v>0.35959999999999998</v>
      </c>
      <c r="AA948" s="129" t="s">
        <v>3311</v>
      </c>
      <c r="AB948" s="129">
        <v>1.6199999999999999E-2</v>
      </c>
      <c r="AC948" s="129" t="s">
        <v>179</v>
      </c>
      <c r="AD948" s="129">
        <v>9.1000000000000004E-3</v>
      </c>
      <c r="AE948" s="129" t="s">
        <v>179</v>
      </c>
      <c r="AF948" s="129">
        <v>1.8100000000000002E-2</v>
      </c>
      <c r="AG948" s="129">
        <v>0.222</v>
      </c>
      <c r="AH948" s="129">
        <v>8.5000000000000006E-3</v>
      </c>
      <c r="AI948" s="129">
        <v>7.6886000000000001</v>
      </c>
      <c r="AJ948" s="129">
        <v>3.3000000000000002E-2</v>
      </c>
      <c r="AK948" s="129">
        <v>0.87190000000000001</v>
      </c>
      <c r="AL948" s="129">
        <v>9.1000000000000004E-3</v>
      </c>
      <c r="AM948" s="129" t="s">
        <v>279</v>
      </c>
      <c r="AN948" s="129">
        <v>9.1000000000000004E-3</v>
      </c>
      <c r="AO948" s="129" t="s">
        <v>1072</v>
      </c>
      <c r="AP948" s="129">
        <v>4.4999999999999997E-3</v>
      </c>
      <c r="AQ948" s="129">
        <v>0.15920000000000001</v>
      </c>
      <c r="AR948" s="129">
        <v>5.8999999999999999E-3</v>
      </c>
      <c r="AS948" s="129" t="s">
        <v>3312</v>
      </c>
      <c r="AT948" s="129">
        <v>3.0099999999999998E-2</v>
      </c>
      <c r="AU948" s="129" t="s">
        <v>187</v>
      </c>
      <c r="AV948" s="129">
        <v>4.1999999999999997E-3</v>
      </c>
      <c r="AW948" s="129">
        <v>9.2999999999999992E-3</v>
      </c>
      <c r="AX948" s="129">
        <v>1.1000000000000001E-3</v>
      </c>
      <c r="AY948" s="129" t="s">
        <v>187</v>
      </c>
      <c r="AZ948" s="129">
        <v>8.0000000000000004E-4</v>
      </c>
      <c r="BA948" s="129">
        <v>7.6E-3</v>
      </c>
      <c r="BB948" s="129">
        <v>8.0000000000000004E-4</v>
      </c>
      <c r="BC948" s="129" t="s">
        <v>267</v>
      </c>
      <c r="BD948" s="129">
        <v>5.0000000000000001E-4</v>
      </c>
      <c r="BE948" s="129" t="s">
        <v>245</v>
      </c>
      <c r="BF948" s="129">
        <v>4.0000000000000002E-4</v>
      </c>
      <c r="BG948" s="129" t="s">
        <v>179</v>
      </c>
      <c r="BH948" s="129">
        <v>1E-4</v>
      </c>
      <c r="BI948" s="129" t="s">
        <v>212</v>
      </c>
      <c r="BJ948" s="129">
        <v>2.0000000000000001E-4</v>
      </c>
      <c r="BK948" s="129">
        <v>1.06E-2</v>
      </c>
      <c r="BL948" s="129">
        <v>5.0000000000000001E-4</v>
      </c>
      <c r="BM948" s="129">
        <v>3.2000000000000002E-3</v>
      </c>
      <c r="BN948" s="129">
        <v>2.9999999999999997E-4</v>
      </c>
      <c r="BO948" s="129" t="s">
        <v>377</v>
      </c>
      <c r="BP948" s="129">
        <v>5.0000000000000001E-4</v>
      </c>
      <c r="BQ948" s="129" t="s">
        <v>179</v>
      </c>
      <c r="BR948" s="129">
        <v>2.9999999999999997E-4</v>
      </c>
      <c r="BS948" s="129" t="s">
        <v>179</v>
      </c>
      <c r="BT948" s="129">
        <v>4.0000000000000002E-4</v>
      </c>
      <c r="BU948" s="129" t="s">
        <v>179</v>
      </c>
      <c r="BV948" s="129">
        <v>5.9999999999999995E-4</v>
      </c>
      <c r="BW948" s="129" t="s">
        <v>18</v>
      </c>
      <c r="BX948" s="129"/>
      <c r="BY948" s="129" t="s">
        <v>179</v>
      </c>
      <c r="BZ948" s="129">
        <v>1.1000000000000001E-3</v>
      </c>
      <c r="CA948" s="129" t="s">
        <v>179</v>
      </c>
      <c r="CB948" s="129">
        <v>8.0000000000000004E-4</v>
      </c>
      <c r="CC948" s="129" t="s">
        <v>250</v>
      </c>
      <c r="CD948" s="129">
        <v>2.0999999999999999E-3</v>
      </c>
      <c r="CE948" s="129" t="s">
        <v>179</v>
      </c>
      <c r="CF948" s="129">
        <v>2.3E-3</v>
      </c>
      <c r="CG948" s="129" t="s">
        <v>179</v>
      </c>
      <c r="CH948" s="129">
        <v>1E-4</v>
      </c>
      <c r="CI948" s="129" t="s">
        <v>179</v>
      </c>
      <c r="CJ948" s="129">
        <v>7.1999999999999998E-3</v>
      </c>
      <c r="CK948" s="129" t="s">
        <v>179</v>
      </c>
      <c r="CL948" s="129">
        <v>1.1599999999999999E-2</v>
      </c>
      <c r="CM948" s="129" t="s">
        <v>179</v>
      </c>
      <c r="CN948" s="129">
        <v>4.7999999999999996E-3</v>
      </c>
      <c r="CO948" s="129" t="s">
        <v>179</v>
      </c>
      <c r="CP948" s="129">
        <v>8.9999999999999998E-4</v>
      </c>
      <c r="CQ948" s="129" t="s">
        <v>179</v>
      </c>
      <c r="CR948" s="129">
        <v>3.3E-3</v>
      </c>
      <c r="CS948" s="129" t="s">
        <v>179</v>
      </c>
      <c r="CT948" s="129">
        <v>2E-3</v>
      </c>
      <c r="CU948" s="129" t="s">
        <v>179</v>
      </c>
      <c r="CV948" s="129">
        <v>8.0000000000000004E-4</v>
      </c>
      <c r="CW948" s="129" t="s">
        <v>18</v>
      </c>
      <c r="CX948" s="129"/>
      <c r="CY948" s="129" t="s">
        <v>179</v>
      </c>
      <c r="CZ948" s="129">
        <v>5.0000000000000001E-4</v>
      </c>
      <c r="DA948" s="129" t="s">
        <v>179</v>
      </c>
      <c r="DB948" s="129">
        <v>5.9999999999999995E-4</v>
      </c>
      <c r="DC948" s="129" t="s">
        <v>179</v>
      </c>
      <c r="DD948" s="129">
        <v>5.9999999999999995E-4</v>
      </c>
      <c r="DE948" s="129" t="s">
        <v>179</v>
      </c>
      <c r="DF948" s="129">
        <v>5.9999999999999995E-4</v>
      </c>
      <c r="DG948" s="129" t="s">
        <v>179</v>
      </c>
      <c r="DH948" s="129">
        <v>4.0000000000000002E-4</v>
      </c>
      <c r="DI948" s="129" t="s">
        <v>179</v>
      </c>
      <c r="DJ948" s="129">
        <v>2.9999999999999997E-4</v>
      </c>
      <c r="DK948" s="129" t="s">
        <v>3304</v>
      </c>
      <c r="DL948" s="129" t="s">
        <v>59</v>
      </c>
      <c r="DM948" s="129"/>
      <c r="DN948" s="129"/>
      <c r="DO948" s="130" t="s">
        <v>18</v>
      </c>
      <c r="DS948" s="129">
        <v>59</v>
      </c>
      <c r="DT948" s="129" t="s">
        <v>2320</v>
      </c>
      <c r="DW948" t="s">
        <v>5730</v>
      </c>
    </row>
    <row r="949" spans="1:127">
      <c r="A949" s="127">
        <v>825</v>
      </c>
      <c r="B949" s="131">
        <v>44767.147916666669</v>
      </c>
      <c r="C949" s="129" t="s">
        <v>52</v>
      </c>
      <c r="D949" s="129">
        <v>0</v>
      </c>
      <c r="E949" s="129">
        <v>0</v>
      </c>
      <c r="F949" s="129">
        <v>0</v>
      </c>
      <c r="G949" s="129" t="s">
        <v>54</v>
      </c>
      <c r="H949" s="129" t="s">
        <v>55</v>
      </c>
      <c r="I949" s="129" t="s">
        <v>55</v>
      </c>
      <c r="J949" s="129" t="s">
        <v>55</v>
      </c>
      <c r="K949" s="129" t="s">
        <v>18</v>
      </c>
      <c r="L949" s="129">
        <v>90</v>
      </c>
      <c r="M949" s="129" t="s">
        <v>173</v>
      </c>
      <c r="N949" s="129">
        <v>0</v>
      </c>
      <c r="O949" s="129" t="s">
        <v>173</v>
      </c>
      <c r="P949" s="129">
        <v>0</v>
      </c>
      <c r="Q949" s="129" t="s">
        <v>173</v>
      </c>
      <c r="R949" s="129">
        <v>0</v>
      </c>
      <c r="S949" s="129">
        <v>2</v>
      </c>
      <c r="T949" s="129" t="s">
        <v>174</v>
      </c>
      <c r="U949" s="129">
        <v>4.7156000000000002</v>
      </c>
      <c r="V949" s="129">
        <v>0.70150000000000001</v>
      </c>
      <c r="W949" s="129" t="s">
        <v>3313</v>
      </c>
      <c r="X949" s="129">
        <v>0.32919999999999999</v>
      </c>
      <c r="Y949" s="129">
        <v>40.592399999999998</v>
      </c>
      <c r="Z949" s="129">
        <v>0.36680000000000001</v>
      </c>
      <c r="AA949" s="129" t="s">
        <v>1224</v>
      </c>
      <c r="AB949" s="129">
        <v>1.52E-2</v>
      </c>
      <c r="AC949" s="129" t="s">
        <v>950</v>
      </c>
      <c r="AD949" s="129">
        <v>1.0699999999999999E-2</v>
      </c>
      <c r="AE949" s="129" t="s">
        <v>179</v>
      </c>
      <c r="AF949" s="129">
        <v>1.7000000000000001E-2</v>
      </c>
      <c r="AG949" s="129">
        <v>0.1004</v>
      </c>
      <c r="AH949" s="129">
        <v>7.1999999999999998E-3</v>
      </c>
      <c r="AI949" s="129">
        <v>7.2144000000000004</v>
      </c>
      <c r="AJ949" s="129">
        <v>3.1600000000000003E-2</v>
      </c>
      <c r="AK949" s="129">
        <v>0.79630000000000001</v>
      </c>
      <c r="AL949" s="129">
        <v>8.6999999999999994E-3</v>
      </c>
      <c r="AM949" s="129" t="s">
        <v>871</v>
      </c>
      <c r="AN949" s="129">
        <v>8.6999999999999994E-3</v>
      </c>
      <c r="AO949" s="129" t="s">
        <v>568</v>
      </c>
      <c r="AP949" s="129">
        <v>4.1999999999999997E-3</v>
      </c>
      <c r="AQ949" s="129">
        <v>0.11459999999999999</v>
      </c>
      <c r="AR949" s="129">
        <v>5.1000000000000004E-3</v>
      </c>
      <c r="AS949" s="129" t="s">
        <v>3314</v>
      </c>
      <c r="AT949" s="129">
        <v>2.76E-2</v>
      </c>
      <c r="AU949" s="129" t="s">
        <v>412</v>
      </c>
      <c r="AV949" s="129">
        <v>3.8999999999999998E-3</v>
      </c>
      <c r="AW949" s="129">
        <v>9.1999999999999998E-3</v>
      </c>
      <c r="AX949" s="129">
        <v>1.1000000000000001E-3</v>
      </c>
      <c r="AY949" s="129" t="s">
        <v>600</v>
      </c>
      <c r="AZ949" s="129">
        <v>6.9999999999999999E-4</v>
      </c>
      <c r="BA949" s="129">
        <v>7.1000000000000004E-3</v>
      </c>
      <c r="BB949" s="129">
        <v>6.9999999999999999E-4</v>
      </c>
      <c r="BC949" s="129" t="s">
        <v>406</v>
      </c>
      <c r="BD949" s="129">
        <v>5.0000000000000001E-4</v>
      </c>
      <c r="BE949" s="129" t="s">
        <v>179</v>
      </c>
      <c r="BF949" s="129">
        <v>2.9999999999999997E-4</v>
      </c>
      <c r="BG949" s="129" t="s">
        <v>179</v>
      </c>
      <c r="BH949" s="129">
        <v>1E-4</v>
      </c>
      <c r="BI949" s="129" t="s">
        <v>246</v>
      </c>
      <c r="BJ949" s="129">
        <v>2.0000000000000001E-4</v>
      </c>
      <c r="BK949" s="129">
        <v>9.1000000000000004E-3</v>
      </c>
      <c r="BL949" s="129">
        <v>5.0000000000000001E-4</v>
      </c>
      <c r="BM949" s="129">
        <v>3.0999999999999999E-3</v>
      </c>
      <c r="BN949" s="129">
        <v>2.9999999999999997E-4</v>
      </c>
      <c r="BO949" s="129" t="s">
        <v>365</v>
      </c>
      <c r="BP949" s="129">
        <v>5.0000000000000001E-4</v>
      </c>
      <c r="BQ949" s="129" t="s">
        <v>179</v>
      </c>
      <c r="BR949" s="129">
        <v>2.9999999999999997E-4</v>
      </c>
      <c r="BS949" s="129" t="s">
        <v>179</v>
      </c>
      <c r="BT949" s="129">
        <v>4.0000000000000002E-4</v>
      </c>
      <c r="BU949" s="129" t="s">
        <v>179</v>
      </c>
      <c r="BV949" s="129">
        <v>5.9999999999999995E-4</v>
      </c>
      <c r="BW949" s="129" t="s">
        <v>18</v>
      </c>
      <c r="BX949" s="129"/>
      <c r="BY949" s="129" t="s">
        <v>18</v>
      </c>
      <c r="BZ949" s="129"/>
      <c r="CA949" s="129" t="s">
        <v>179</v>
      </c>
      <c r="CB949" s="129">
        <v>8.0000000000000004E-4</v>
      </c>
      <c r="CC949" s="129" t="s">
        <v>179</v>
      </c>
      <c r="CD949" s="129">
        <v>2.0999999999999999E-3</v>
      </c>
      <c r="CE949" s="129" t="s">
        <v>179</v>
      </c>
      <c r="CF949" s="129">
        <v>2.2000000000000001E-3</v>
      </c>
      <c r="CG949" s="129" t="s">
        <v>216</v>
      </c>
      <c r="CH949" s="129">
        <v>1E-4</v>
      </c>
      <c r="CI949" s="129" t="s">
        <v>179</v>
      </c>
      <c r="CJ949" s="129">
        <v>7.3000000000000001E-3</v>
      </c>
      <c r="CK949" s="129" t="s">
        <v>179</v>
      </c>
      <c r="CL949" s="129">
        <v>1.1299999999999999E-2</v>
      </c>
      <c r="CM949" s="129" t="s">
        <v>179</v>
      </c>
      <c r="CN949" s="129">
        <v>3.3999999999999998E-3</v>
      </c>
      <c r="CO949" s="129" t="s">
        <v>179</v>
      </c>
      <c r="CP949" s="129">
        <v>8.9999999999999998E-4</v>
      </c>
      <c r="CQ949" s="129" t="s">
        <v>179</v>
      </c>
      <c r="CR949" s="129">
        <v>3.3E-3</v>
      </c>
      <c r="CS949" s="129" t="s">
        <v>179</v>
      </c>
      <c r="CT949" s="129">
        <v>1.9E-3</v>
      </c>
      <c r="CU949" s="129" t="s">
        <v>179</v>
      </c>
      <c r="CV949" s="129">
        <v>8.0000000000000004E-4</v>
      </c>
      <c r="CW949" s="129" t="s">
        <v>18</v>
      </c>
      <c r="CX949" s="129"/>
      <c r="CY949" s="129" t="s">
        <v>179</v>
      </c>
      <c r="CZ949" s="129">
        <v>5.9999999999999995E-4</v>
      </c>
      <c r="DA949" s="129" t="s">
        <v>179</v>
      </c>
      <c r="DB949" s="129">
        <v>5.0000000000000001E-4</v>
      </c>
      <c r="DC949" s="129" t="s">
        <v>179</v>
      </c>
      <c r="DD949" s="129">
        <v>5.9999999999999995E-4</v>
      </c>
      <c r="DE949" s="129" t="s">
        <v>179</v>
      </c>
      <c r="DF949" s="129">
        <v>5.9999999999999995E-4</v>
      </c>
      <c r="DG949" s="129" t="s">
        <v>179</v>
      </c>
      <c r="DH949" s="129">
        <v>4.0000000000000002E-4</v>
      </c>
      <c r="DI949" s="129" t="s">
        <v>179</v>
      </c>
      <c r="DJ949" s="129">
        <v>2.9999999999999997E-4</v>
      </c>
      <c r="DK949" s="129" t="s">
        <v>3304</v>
      </c>
      <c r="DL949" s="129" t="s">
        <v>59</v>
      </c>
      <c r="DM949" s="129"/>
      <c r="DN949" s="129"/>
      <c r="DO949" s="130" t="s">
        <v>18</v>
      </c>
      <c r="DS949" s="129">
        <v>90</v>
      </c>
      <c r="DT949" s="129" t="s">
        <v>5980</v>
      </c>
      <c r="DW949" t="s">
        <v>5731</v>
      </c>
    </row>
    <row r="950" spans="1:127">
      <c r="A950" s="127">
        <v>826</v>
      </c>
      <c r="B950" s="131">
        <v>44767.151388888888</v>
      </c>
      <c r="C950" s="129" t="s">
        <v>52</v>
      </c>
      <c r="D950" s="129">
        <v>0</v>
      </c>
      <c r="E950" s="129">
        <v>0</v>
      </c>
      <c r="F950" s="129">
        <v>0</v>
      </c>
      <c r="G950" s="129" t="s">
        <v>54</v>
      </c>
      <c r="H950" s="129" t="s">
        <v>55</v>
      </c>
      <c r="I950" s="129" t="s">
        <v>55</v>
      </c>
      <c r="J950" s="129" t="s">
        <v>55</v>
      </c>
      <c r="K950" s="129" t="s">
        <v>18</v>
      </c>
      <c r="L950" s="129">
        <v>90</v>
      </c>
      <c r="M950" s="129" t="s">
        <v>173</v>
      </c>
      <c r="N950" s="129">
        <v>0</v>
      </c>
      <c r="O950" s="129" t="s">
        <v>173</v>
      </c>
      <c r="P950" s="129">
        <v>0</v>
      </c>
      <c r="Q950" s="129" t="s">
        <v>173</v>
      </c>
      <c r="R950" s="129">
        <v>0</v>
      </c>
      <c r="S950" s="129">
        <v>2</v>
      </c>
      <c r="T950" s="129" t="s">
        <v>174</v>
      </c>
      <c r="U950" s="129">
        <v>2.3717999999999999</v>
      </c>
      <c r="V950" s="129">
        <v>0.64659999999999995</v>
      </c>
      <c r="W950" s="129" t="s">
        <v>3315</v>
      </c>
      <c r="X950" s="129">
        <v>0.3397</v>
      </c>
      <c r="Y950" s="129">
        <v>38.874200000000002</v>
      </c>
      <c r="Z950" s="129">
        <v>0.36</v>
      </c>
      <c r="AA950" s="129" t="s">
        <v>2793</v>
      </c>
      <c r="AB950" s="129">
        <v>1.61E-2</v>
      </c>
      <c r="AC950" s="129" t="s">
        <v>179</v>
      </c>
      <c r="AD950" s="129">
        <v>9.1999999999999998E-3</v>
      </c>
      <c r="AE950" s="129" t="s">
        <v>179</v>
      </c>
      <c r="AF950" s="129">
        <v>1.83E-2</v>
      </c>
      <c r="AG950" s="129">
        <v>0.13619999999999999</v>
      </c>
      <c r="AH950" s="129">
        <v>7.4999999999999997E-3</v>
      </c>
      <c r="AI950" s="129">
        <v>8.1097999999999999</v>
      </c>
      <c r="AJ950" s="129">
        <v>3.39E-2</v>
      </c>
      <c r="AK950" s="129">
        <v>0.91969999999999996</v>
      </c>
      <c r="AL950" s="129">
        <v>9.2999999999999992E-3</v>
      </c>
      <c r="AM950" s="129" t="s">
        <v>1204</v>
      </c>
      <c r="AN950" s="129">
        <v>9.4000000000000004E-3</v>
      </c>
      <c r="AO950" s="129" t="s">
        <v>461</v>
      </c>
      <c r="AP950" s="129">
        <v>4.5999999999999999E-3</v>
      </c>
      <c r="AQ950" s="129">
        <v>0.1183</v>
      </c>
      <c r="AR950" s="129">
        <v>5.3E-3</v>
      </c>
      <c r="AS950" s="129" t="s">
        <v>3316</v>
      </c>
      <c r="AT950" s="129">
        <v>2.98E-2</v>
      </c>
      <c r="AU950" s="129" t="s">
        <v>179</v>
      </c>
      <c r="AV950" s="129">
        <v>4.1000000000000003E-3</v>
      </c>
      <c r="AW950" s="129">
        <v>8.2000000000000007E-3</v>
      </c>
      <c r="AX950" s="129">
        <v>1E-3</v>
      </c>
      <c r="AY950" s="129" t="s">
        <v>215</v>
      </c>
      <c r="AZ950" s="129">
        <v>8.0000000000000004E-4</v>
      </c>
      <c r="BA950" s="129">
        <v>8.0999999999999996E-3</v>
      </c>
      <c r="BB950" s="129">
        <v>8.0000000000000004E-4</v>
      </c>
      <c r="BC950" s="129" t="s">
        <v>304</v>
      </c>
      <c r="BD950" s="129">
        <v>5.0000000000000001E-4</v>
      </c>
      <c r="BE950" s="129" t="s">
        <v>516</v>
      </c>
      <c r="BF950" s="129">
        <v>2.9999999999999997E-4</v>
      </c>
      <c r="BG950" s="129" t="s">
        <v>179</v>
      </c>
      <c r="BH950" s="129">
        <v>1E-4</v>
      </c>
      <c r="BI950" s="129" t="s">
        <v>286</v>
      </c>
      <c r="BJ950" s="129">
        <v>2.0000000000000001E-4</v>
      </c>
      <c r="BK950" s="129">
        <v>1.03E-2</v>
      </c>
      <c r="BL950" s="129">
        <v>5.0000000000000001E-4</v>
      </c>
      <c r="BM950" s="129">
        <v>3.3E-3</v>
      </c>
      <c r="BN950" s="129">
        <v>2.9999999999999997E-4</v>
      </c>
      <c r="BO950" s="129" t="s">
        <v>432</v>
      </c>
      <c r="BP950" s="129">
        <v>5.9999999999999995E-4</v>
      </c>
      <c r="BQ950" s="129" t="s">
        <v>179</v>
      </c>
      <c r="BR950" s="129">
        <v>2.9999999999999997E-4</v>
      </c>
      <c r="BS950" s="129" t="s">
        <v>179</v>
      </c>
      <c r="BT950" s="129">
        <v>4.0000000000000002E-4</v>
      </c>
      <c r="BU950" s="129" t="s">
        <v>179</v>
      </c>
      <c r="BV950" s="129">
        <v>5.9999999999999995E-4</v>
      </c>
      <c r="BW950" s="129" t="s">
        <v>411</v>
      </c>
      <c r="BX950" s="129">
        <v>8.0000000000000004E-4</v>
      </c>
      <c r="BY950" s="129" t="s">
        <v>18</v>
      </c>
      <c r="BZ950" s="129"/>
      <c r="CA950" s="129" t="s">
        <v>247</v>
      </c>
      <c r="CB950" s="129">
        <v>8.0000000000000004E-4</v>
      </c>
      <c r="CC950" s="129" t="s">
        <v>269</v>
      </c>
      <c r="CD950" s="129">
        <v>2E-3</v>
      </c>
      <c r="CE950" s="129" t="s">
        <v>179</v>
      </c>
      <c r="CF950" s="129">
        <v>2.3E-3</v>
      </c>
      <c r="CG950" s="129" t="s">
        <v>216</v>
      </c>
      <c r="CH950" s="129">
        <v>1E-4</v>
      </c>
      <c r="CI950" s="129" t="s">
        <v>179</v>
      </c>
      <c r="CJ950" s="129">
        <v>6.8999999999999999E-3</v>
      </c>
      <c r="CK950" s="129" t="s">
        <v>179</v>
      </c>
      <c r="CL950" s="129">
        <v>1.12E-2</v>
      </c>
      <c r="CM950" s="129" t="s">
        <v>187</v>
      </c>
      <c r="CN950" s="129">
        <v>4.4999999999999997E-3</v>
      </c>
      <c r="CO950" s="129" t="s">
        <v>179</v>
      </c>
      <c r="CP950" s="129">
        <v>8.0000000000000004E-4</v>
      </c>
      <c r="CQ950" s="129" t="s">
        <v>179</v>
      </c>
      <c r="CR950" s="129">
        <v>3.3999999999999998E-3</v>
      </c>
      <c r="CS950" s="129" t="s">
        <v>179</v>
      </c>
      <c r="CT950" s="129">
        <v>2E-3</v>
      </c>
      <c r="CU950" s="129" t="s">
        <v>179</v>
      </c>
      <c r="CV950" s="129">
        <v>8.9999999999999998E-4</v>
      </c>
      <c r="CW950" s="129" t="s">
        <v>18</v>
      </c>
      <c r="CX950" s="129"/>
      <c r="CY950" s="129" t="s">
        <v>179</v>
      </c>
      <c r="CZ950" s="129">
        <v>5.9999999999999995E-4</v>
      </c>
      <c r="DA950" s="129" t="s">
        <v>179</v>
      </c>
      <c r="DB950" s="129">
        <v>5.9999999999999995E-4</v>
      </c>
      <c r="DC950" s="129" t="s">
        <v>179</v>
      </c>
      <c r="DD950" s="129">
        <v>5.9999999999999995E-4</v>
      </c>
      <c r="DE950" s="129" t="s">
        <v>179</v>
      </c>
      <c r="DF950" s="129">
        <v>5.9999999999999995E-4</v>
      </c>
      <c r="DG950" s="129" t="s">
        <v>179</v>
      </c>
      <c r="DH950" s="129">
        <v>4.0000000000000002E-4</v>
      </c>
      <c r="DI950" s="129" t="s">
        <v>179</v>
      </c>
      <c r="DJ950" s="129">
        <v>2.9999999999999997E-4</v>
      </c>
      <c r="DK950" s="129" t="s">
        <v>3304</v>
      </c>
      <c r="DL950" s="129" t="s">
        <v>59</v>
      </c>
      <c r="DM950" s="129"/>
      <c r="DN950" s="129"/>
      <c r="DO950" s="130" t="s">
        <v>18</v>
      </c>
      <c r="DS950" s="129">
        <v>107</v>
      </c>
      <c r="DT950" s="129" t="s">
        <v>901</v>
      </c>
      <c r="DW950" t="s">
        <v>5732</v>
      </c>
    </row>
    <row r="951" spans="1:127">
      <c r="A951" s="127">
        <v>827</v>
      </c>
      <c r="B951" s="131">
        <v>44767.152777777781</v>
      </c>
      <c r="C951" s="129" t="s">
        <v>52</v>
      </c>
      <c r="D951" s="129">
        <v>0</v>
      </c>
      <c r="E951" s="129">
        <v>0</v>
      </c>
      <c r="F951" s="129">
        <v>0</v>
      </c>
      <c r="G951" s="129" t="s">
        <v>54</v>
      </c>
      <c r="H951" s="129" t="s">
        <v>55</v>
      </c>
      <c r="I951" s="129" t="s">
        <v>55</v>
      </c>
      <c r="J951" s="129" t="s">
        <v>55</v>
      </c>
      <c r="K951" s="129" t="s">
        <v>18</v>
      </c>
      <c r="L951" s="129">
        <v>90</v>
      </c>
      <c r="M951" s="129" t="s">
        <v>173</v>
      </c>
      <c r="N951" s="129">
        <v>0</v>
      </c>
      <c r="O951" s="129" t="s">
        <v>173</v>
      </c>
      <c r="P951" s="129">
        <v>0</v>
      </c>
      <c r="Q951" s="129" t="s">
        <v>173</v>
      </c>
      <c r="R951" s="129">
        <v>0</v>
      </c>
      <c r="S951" s="129">
        <v>2</v>
      </c>
      <c r="T951" s="129" t="s">
        <v>174</v>
      </c>
      <c r="U951" s="129">
        <v>4.8933</v>
      </c>
      <c r="V951" s="129">
        <v>0.68479999999999996</v>
      </c>
      <c r="W951" s="129" t="s">
        <v>3317</v>
      </c>
      <c r="X951" s="129">
        <v>0.3322</v>
      </c>
      <c r="Y951" s="129">
        <v>41.790799999999997</v>
      </c>
      <c r="Z951" s="129">
        <v>0.37209999999999999</v>
      </c>
      <c r="AA951" s="129" t="s">
        <v>1301</v>
      </c>
      <c r="AB951" s="129">
        <v>1.55E-2</v>
      </c>
      <c r="AC951" s="129" t="s">
        <v>179</v>
      </c>
      <c r="AD951" s="129">
        <v>9.1999999999999998E-3</v>
      </c>
      <c r="AE951" s="129" t="s">
        <v>179</v>
      </c>
      <c r="AF951" s="129">
        <v>1.6799999999999999E-2</v>
      </c>
      <c r="AG951" s="129">
        <v>0.14169999999999999</v>
      </c>
      <c r="AH951" s="129">
        <v>7.6E-3</v>
      </c>
      <c r="AI951" s="129">
        <v>7.6580000000000004</v>
      </c>
      <c r="AJ951" s="129">
        <v>3.2599999999999997E-2</v>
      </c>
      <c r="AK951" s="129">
        <v>0.83940000000000003</v>
      </c>
      <c r="AL951" s="129">
        <v>8.8999999999999999E-3</v>
      </c>
      <c r="AM951" s="129" t="s">
        <v>497</v>
      </c>
      <c r="AN951" s="129">
        <v>8.8999999999999999E-3</v>
      </c>
      <c r="AO951" s="129" t="s">
        <v>293</v>
      </c>
      <c r="AP951" s="129">
        <v>4.4000000000000003E-3</v>
      </c>
      <c r="AQ951" s="129">
        <v>0.12139999999999999</v>
      </c>
      <c r="AR951" s="129">
        <v>5.1999999999999998E-3</v>
      </c>
      <c r="AS951" s="129" t="s">
        <v>3318</v>
      </c>
      <c r="AT951" s="129">
        <v>2.6599999999999999E-2</v>
      </c>
      <c r="AU951" s="129" t="s">
        <v>464</v>
      </c>
      <c r="AV951" s="129">
        <v>3.7000000000000002E-3</v>
      </c>
      <c r="AW951" s="129">
        <v>2.1399999999999999E-2</v>
      </c>
      <c r="AX951" s="129">
        <v>1.4E-3</v>
      </c>
      <c r="AY951" s="129" t="s">
        <v>284</v>
      </c>
      <c r="AZ951" s="129">
        <v>8.0000000000000004E-4</v>
      </c>
      <c r="BA951" s="129">
        <v>7.9000000000000008E-3</v>
      </c>
      <c r="BB951" s="129">
        <v>6.9999999999999999E-4</v>
      </c>
      <c r="BC951" s="129" t="s">
        <v>651</v>
      </c>
      <c r="BD951" s="129">
        <v>5.0000000000000001E-4</v>
      </c>
      <c r="BE951" s="129" t="s">
        <v>179</v>
      </c>
      <c r="BF951" s="129">
        <v>2.9999999999999997E-4</v>
      </c>
      <c r="BG951" s="129" t="s">
        <v>179</v>
      </c>
      <c r="BH951" s="129">
        <v>1E-4</v>
      </c>
      <c r="BI951" s="129" t="s">
        <v>246</v>
      </c>
      <c r="BJ951" s="129">
        <v>2.0000000000000001E-4</v>
      </c>
      <c r="BK951" s="129">
        <v>1.01E-2</v>
      </c>
      <c r="BL951" s="129">
        <v>5.0000000000000001E-4</v>
      </c>
      <c r="BM951" s="129">
        <v>3.3999999999999998E-3</v>
      </c>
      <c r="BN951" s="129">
        <v>2.9999999999999997E-4</v>
      </c>
      <c r="BO951" s="129" t="s">
        <v>410</v>
      </c>
      <c r="BP951" s="129">
        <v>5.0000000000000001E-4</v>
      </c>
      <c r="BQ951" s="129" t="s">
        <v>179</v>
      </c>
      <c r="BR951" s="129">
        <v>2.9999999999999997E-4</v>
      </c>
      <c r="BS951" s="129" t="s">
        <v>179</v>
      </c>
      <c r="BT951" s="129">
        <v>2.9999999999999997E-4</v>
      </c>
      <c r="BU951" s="129" t="s">
        <v>179</v>
      </c>
      <c r="BV951" s="129">
        <v>6.9999999999999999E-4</v>
      </c>
      <c r="BW951" s="129" t="s">
        <v>18</v>
      </c>
      <c r="BX951" s="129"/>
      <c r="BY951" s="129" t="s">
        <v>18</v>
      </c>
      <c r="BZ951" s="129"/>
      <c r="CA951" s="129" t="s">
        <v>179</v>
      </c>
      <c r="CB951" s="129">
        <v>8.0000000000000004E-4</v>
      </c>
      <c r="CC951" s="129" t="s">
        <v>179</v>
      </c>
      <c r="CD951" s="129">
        <v>2E-3</v>
      </c>
      <c r="CE951" s="129" t="s">
        <v>179</v>
      </c>
      <c r="CF951" s="129">
        <v>2.3E-3</v>
      </c>
      <c r="CG951" s="129" t="s">
        <v>216</v>
      </c>
      <c r="CH951" s="129">
        <v>1E-4</v>
      </c>
      <c r="CI951" s="129" t="s">
        <v>179</v>
      </c>
      <c r="CJ951" s="129">
        <v>6.7999999999999996E-3</v>
      </c>
      <c r="CK951" s="129" t="s">
        <v>179</v>
      </c>
      <c r="CL951" s="129">
        <v>1.0999999999999999E-2</v>
      </c>
      <c r="CM951" s="129" t="s">
        <v>179</v>
      </c>
      <c r="CN951" s="129">
        <v>2.7000000000000001E-3</v>
      </c>
      <c r="CO951" s="129" t="s">
        <v>179</v>
      </c>
      <c r="CP951" s="129">
        <v>8.0000000000000004E-4</v>
      </c>
      <c r="CQ951" s="129" t="s">
        <v>179</v>
      </c>
      <c r="CR951" s="129">
        <v>3.3E-3</v>
      </c>
      <c r="CS951" s="129" t="s">
        <v>179</v>
      </c>
      <c r="CT951" s="129">
        <v>1.9E-3</v>
      </c>
      <c r="CU951" s="129" t="s">
        <v>179</v>
      </c>
      <c r="CV951" s="129">
        <v>8.0000000000000004E-4</v>
      </c>
      <c r="CW951" s="129" t="s">
        <v>18</v>
      </c>
      <c r="CX951" s="129"/>
      <c r="CY951" s="129" t="s">
        <v>179</v>
      </c>
      <c r="CZ951" s="129">
        <v>5.0000000000000001E-4</v>
      </c>
      <c r="DA951" s="129" t="s">
        <v>179</v>
      </c>
      <c r="DB951" s="129">
        <v>5.0000000000000001E-4</v>
      </c>
      <c r="DC951" s="129" t="s">
        <v>179</v>
      </c>
      <c r="DD951" s="129">
        <v>5.9999999999999995E-4</v>
      </c>
      <c r="DE951" s="129" t="s">
        <v>179</v>
      </c>
      <c r="DF951" s="129">
        <v>5.9999999999999995E-4</v>
      </c>
      <c r="DG951" s="129" t="s">
        <v>179</v>
      </c>
      <c r="DH951" s="129">
        <v>4.0000000000000002E-4</v>
      </c>
      <c r="DI951" s="129" t="s">
        <v>179</v>
      </c>
      <c r="DJ951" s="129">
        <v>2.9999999999999997E-4</v>
      </c>
      <c r="DK951" s="129" t="s">
        <v>3304</v>
      </c>
      <c r="DL951" s="129" t="s">
        <v>59</v>
      </c>
      <c r="DM951" s="129"/>
      <c r="DN951" s="129"/>
      <c r="DO951" s="130" t="s">
        <v>18</v>
      </c>
      <c r="DS951" s="129">
        <v>129</v>
      </c>
      <c r="DT951" s="129" t="s">
        <v>5988</v>
      </c>
      <c r="DW951" t="s">
        <v>5733</v>
      </c>
    </row>
    <row r="952" spans="1:127">
      <c r="A952" s="127">
        <v>828</v>
      </c>
      <c r="B952" s="131">
        <v>44767.15902777778</v>
      </c>
      <c r="C952" s="129" t="s">
        <v>52</v>
      </c>
      <c r="D952" s="129">
        <v>0</v>
      </c>
      <c r="E952" s="129">
        <v>0</v>
      </c>
      <c r="F952" s="129">
        <v>0</v>
      </c>
      <c r="G952" s="129" t="s">
        <v>54</v>
      </c>
      <c r="H952" s="129" t="s">
        <v>55</v>
      </c>
      <c r="I952" s="129" t="s">
        <v>55</v>
      </c>
      <c r="J952" s="129" t="s">
        <v>55</v>
      </c>
      <c r="K952" s="129" t="s">
        <v>18</v>
      </c>
      <c r="L952" s="129">
        <v>90</v>
      </c>
      <c r="M952" s="129" t="s">
        <v>173</v>
      </c>
      <c r="N952" s="129">
        <v>0</v>
      </c>
      <c r="O952" s="129" t="s">
        <v>173</v>
      </c>
      <c r="P952" s="129">
        <v>0</v>
      </c>
      <c r="Q952" s="129" t="s">
        <v>173</v>
      </c>
      <c r="R952" s="129">
        <v>0</v>
      </c>
      <c r="S952" s="129">
        <v>2</v>
      </c>
      <c r="T952" s="129" t="s">
        <v>174</v>
      </c>
      <c r="U952" s="129">
        <v>4.3125999999999998</v>
      </c>
      <c r="V952" s="129">
        <v>0.69130000000000003</v>
      </c>
      <c r="W952" s="129" t="s">
        <v>3319</v>
      </c>
      <c r="X952" s="129">
        <v>0.33679999999999999</v>
      </c>
      <c r="Y952" s="129">
        <v>42.402299999999997</v>
      </c>
      <c r="Z952" s="129">
        <v>0.37640000000000001</v>
      </c>
      <c r="AA952" s="129" t="s">
        <v>1746</v>
      </c>
      <c r="AB952" s="129">
        <v>1.5900000000000001E-2</v>
      </c>
      <c r="AC952" s="129" t="s">
        <v>407</v>
      </c>
      <c r="AD952" s="129">
        <v>0.01</v>
      </c>
      <c r="AE952" s="129" t="s">
        <v>179</v>
      </c>
      <c r="AF952" s="129">
        <v>1.6899999999999998E-2</v>
      </c>
      <c r="AG952" s="129">
        <v>0.1459</v>
      </c>
      <c r="AH952" s="129">
        <v>7.7999999999999996E-3</v>
      </c>
      <c r="AI952" s="129">
        <v>7.8689</v>
      </c>
      <c r="AJ952" s="129">
        <v>3.32E-2</v>
      </c>
      <c r="AK952" s="129">
        <v>0.87719999999999998</v>
      </c>
      <c r="AL952" s="129">
        <v>9.1999999999999998E-3</v>
      </c>
      <c r="AM952" s="129" t="s">
        <v>1203</v>
      </c>
      <c r="AN952" s="129">
        <v>8.9999999999999993E-3</v>
      </c>
      <c r="AO952" s="129" t="s">
        <v>1033</v>
      </c>
      <c r="AP952" s="129">
        <v>4.4999999999999997E-3</v>
      </c>
      <c r="AQ952" s="129">
        <v>0.1263</v>
      </c>
      <c r="AR952" s="129">
        <v>5.3E-3</v>
      </c>
      <c r="AS952" s="129" t="s">
        <v>3320</v>
      </c>
      <c r="AT952" s="129">
        <v>2.8000000000000001E-2</v>
      </c>
      <c r="AU952" s="129" t="s">
        <v>465</v>
      </c>
      <c r="AV952" s="129">
        <v>3.8999999999999998E-3</v>
      </c>
      <c r="AW952" s="129">
        <v>1.1599999999999999E-2</v>
      </c>
      <c r="AX952" s="129">
        <v>1.1999999999999999E-3</v>
      </c>
      <c r="AY952" s="129" t="s">
        <v>346</v>
      </c>
      <c r="AZ952" s="129">
        <v>6.9999999999999999E-4</v>
      </c>
      <c r="BA952" s="129">
        <v>7.0000000000000001E-3</v>
      </c>
      <c r="BB952" s="129">
        <v>6.9999999999999999E-4</v>
      </c>
      <c r="BC952" s="129" t="s">
        <v>304</v>
      </c>
      <c r="BD952" s="129">
        <v>5.0000000000000001E-4</v>
      </c>
      <c r="BE952" s="129" t="s">
        <v>179</v>
      </c>
      <c r="BF952" s="129">
        <v>2.9999999999999997E-4</v>
      </c>
      <c r="BG952" s="129" t="s">
        <v>179</v>
      </c>
      <c r="BH952" s="129">
        <v>1E-4</v>
      </c>
      <c r="BI952" s="129" t="s">
        <v>318</v>
      </c>
      <c r="BJ952" s="129">
        <v>2.0000000000000001E-4</v>
      </c>
      <c r="BK952" s="129">
        <v>9.5999999999999992E-3</v>
      </c>
      <c r="BL952" s="129">
        <v>5.0000000000000001E-4</v>
      </c>
      <c r="BM952" s="129">
        <v>2.8E-3</v>
      </c>
      <c r="BN952" s="129">
        <v>2.9999999999999997E-4</v>
      </c>
      <c r="BO952" s="129" t="s">
        <v>365</v>
      </c>
      <c r="BP952" s="129">
        <v>5.0000000000000001E-4</v>
      </c>
      <c r="BQ952" s="129" t="s">
        <v>179</v>
      </c>
      <c r="BR952" s="129">
        <v>2.9999999999999997E-4</v>
      </c>
      <c r="BS952" s="129" t="s">
        <v>179</v>
      </c>
      <c r="BT952" s="129">
        <v>2.9999999999999997E-4</v>
      </c>
      <c r="BU952" s="129" t="s">
        <v>179</v>
      </c>
      <c r="BV952" s="129">
        <v>6.9999999999999999E-4</v>
      </c>
      <c r="BW952" s="129" t="s">
        <v>18</v>
      </c>
      <c r="BX952" s="129"/>
      <c r="BY952" s="129" t="s">
        <v>18</v>
      </c>
      <c r="BZ952" s="129"/>
      <c r="CA952" s="129" t="s">
        <v>179</v>
      </c>
      <c r="CB952" s="129">
        <v>8.0000000000000004E-4</v>
      </c>
      <c r="CC952" s="129" t="s">
        <v>179</v>
      </c>
      <c r="CD952" s="129">
        <v>2E-3</v>
      </c>
      <c r="CE952" s="129" t="s">
        <v>179</v>
      </c>
      <c r="CF952" s="129">
        <v>2.3E-3</v>
      </c>
      <c r="CG952" s="129" t="s">
        <v>179</v>
      </c>
      <c r="CH952" s="129">
        <v>1E-4</v>
      </c>
      <c r="CI952" s="129" t="s">
        <v>179</v>
      </c>
      <c r="CJ952" s="129">
        <v>6.7999999999999996E-3</v>
      </c>
      <c r="CK952" s="129" t="s">
        <v>179</v>
      </c>
      <c r="CL952" s="129">
        <v>1.09E-2</v>
      </c>
      <c r="CM952" s="129" t="s">
        <v>179</v>
      </c>
      <c r="CN952" s="129">
        <v>2.3999999999999998E-3</v>
      </c>
      <c r="CO952" s="129" t="s">
        <v>179</v>
      </c>
      <c r="CP952" s="129">
        <v>8.0000000000000004E-4</v>
      </c>
      <c r="CQ952" s="129" t="s">
        <v>179</v>
      </c>
      <c r="CR952" s="129">
        <v>3.3999999999999998E-3</v>
      </c>
      <c r="CS952" s="129" t="s">
        <v>179</v>
      </c>
      <c r="CT952" s="129">
        <v>1.9E-3</v>
      </c>
      <c r="CU952" s="129" t="s">
        <v>18</v>
      </c>
      <c r="CV952" s="129"/>
      <c r="CW952" s="129" t="s">
        <v>18</v>
      </c>
      <c r="CX952" s="129"/>
      <c r="CY952" s="129" t="s">
        <v>179</v>
      </c>
      <c r="CZ952" s="129">
        <v>5.9999999999999995E-4</v>
      </c>
      <c r="DA952" s="129" t="s">
        <v>179</v>
      </c>
      <c r="DB952" s="129">
        <v>5.9999999999999995E-4</v>
      </c>
      <c r="DC952" s="129" t="s">
        <v>179</v>
      </c>
      <c r="DD952" s="129">
        <v>5.9999999999999995E-4</v>
      </c>
      <c r="DE952" s="129" t="s">
        <v>179</v>
      </c>
      <c r="DF952" s="129">
        <v>5.9999999999999995E-4</v>
      </c>
      <c r="DG952" s="129" t="s">
        <v>179</v>
      </c>
      <c r="DH952" s="129">
        <v>4.0000000000000002E-4</v>
      </c>
      <c r="DI952" s="129" t="s">
        <v>179</v>
      </c>
      <c r="DJ952" s="129">
        <v>2.9999999999999997E-4</v>
      </c>
      <c r="DK952" s="129" t="s">
        <v>3304</v>
      </c>
      <c r="DL952" s="129" t="s">
        <v>59</v>
      </c>
      <c r="DM952" s="129"/>
      <c r="DN952" s="129"/>
      <c r="DO952" s="130" t="s">
        <v>18</v>
      </c>
      <c r="DS952" s="129">
        <v>16</v>
      </c>
      <c r="DT952" s="129" t="s">
        <v>5985</v>
      </c>
      <c r="DW952" t="s">
        <v>5734</v>
      </c>
    </row>
    <row r="953" spans="1:127">
      <c r="A953" s="127">
        <v>829</v>
      </c>
      <c r="B953" s="131">
        <v>44767.161805555559</v>
      </c>
      <c r="C953" s="129" t="s">
        <v>52</v>
      </c>
      <c r="D953" s="129">
        <v>0</v>
      </c>
      <c r="E953" s="129">
        <v>0</v>
      </c>
      <c r="F953" s="129">
        <v>0</v>
      </c>
      <c r="G953" s="129" t="s">
        <v>54</v>
      </c>
      <c r="H953" s="129" t="s">
        <v>55</v>
      </c>
      <c r="I953" s="129" t="s">
        <v>55</v>
      </c>
      <c r="J953" s="129" t="s">
        <v>55</v>
      </c>
      <c r="K953" s="129" t="s">
        <v>18</v>
      </c>
      <c r="L953" s="129">
        <v>90</v>
      </c>
      <c r="M953" s="129" t="s">
        <v>173</v>
      </c>
      <c r="N953" s="129">
        <v>0</v>
      </c>
      <c r="O953" s="129" t="s">
        <v>173</v>
      </c>
      <c r="P953" s="129">
        <v>0</v>
      </c>
      <c r="Q953" s="129" t="s">
        <v>173</v>
      </c>
      <c r="R953" s="129">
        <v>0</v>
      </c>
      <c r="S953" s="129">
        <v>2</v>
      </c>
      <c r="T953" s="129" t="s">
        <v>174</v>
      </c>
      <c r="U953" s="129">
        <v>4.6395</v>
      </c>
      <c r="V953" s="129">
        <v>0.67610000000000003</v>
      </c>
      <c r="W953" s="129" t="s">
        <v>3321</v>
      </c>
      <c r="X953" s="129">
        <v>0.34360000000000002</v>
      </c>
      <c r="Y953" s="129">
        <v>41.700299999999999</v>
      </c>
      <c r="Z953" s="129">
        <v>0.373</v>
      </c>
      <c r="AA953" s="129" t="s">
        <v>610</v>
      </c>
      <c r="AB953" s="129">
        <v>1.55E-2</v>
      </c>
      <c r="AC953" s="129" t="s">
        <v>179</v>
      </c>
      <c r="AD953" s="129">
        <v>9.4000000000000004E-3</v>
      </c>
      <c r="AE953" s="129" t="s">
        <v>179</v>
      </c>
      <c r="AF953" s="129">
        <v>1.7100000000000001E-2</v>
      </c>
      <c r="AG953" s="129">
        <v>0.1386</v>
      </c>
      <c r="AH953" s="129">
        <v>7.6E-3</v>
      </c>
      <c r="AI953" s="129">
        <v>7.8795000000000002</v>
      </c>
      <c r="AJ953" s="129">
        <v>3.3099999999999997E-2</v>
      </c>
      <c r="AK953" s="129">
        <v>0.84209999999999996</v>
      </c>
      <c r="AL953" s="129">
        <v>8.9999999999999993E-3</v>
      </c>
      <c r="AM953" s="129" t="s">
        <v>846</v>
      </c>
      <c r="AN953" s="129">
        <v>8.9999999999999993E-3</v>
      </c>
      <c r="AO953" s="129" t="s">
        <v>298</v>
      </c>
      <c r="AP953" s="129">
        <v>4.3E-3</v>
      </c>
      <c r="AQ953" s="129">
        <v>0.1242</v>
      </c>
      <c r="AR953" s="129">
        <v>5.1999999999999998E-3</v>
      </c>
      <c r="AS953" s="129" t="s">
        <v>3322</v>
      </c>
      <c r="AT953" s="129">
        <v>2.75E-2</v>
      </c>
      <c r="AU953" s="129" t="s">
        <v>179</v>
      </c>
      <c r="AV953" s="129">
        <v>3.8E-3</v>
      </c>
      <c r="AW953" s="129">
        <v>1.0800000000000001E-2</v>
      </c>
      <c r="AX953" s="129">
        <v>1.1000000000000001E-3</v>
      </c>
      <c r="AY953" s="129" t="s">
        <v>330</v>
      </c>
      <c r="AZ953" s="129">
        <v>6.9999999999999999E-4</v>
      </c>
      <c r="BA953" s="129">
        <v>7.6E-3</v>
      </c>
      <c r="BB953" s="129">
        <v>6.9999999999999999E-4</v>
      </c>
      <c r="BC953" s="129" t="s">
        <v>211</v>
      </c>
      <c r="BD953" s="129">
        <v>5.0000000000000001E-4</v>
      </c>
      <c r="BE953" s="129" t="s">
        <v>179</v>
      </c>
      <c r="BF953" s="129">
        <v>2.9999999999999997E-4</v>
      </c>
      <c r="BG953" s="129" t="s">
        <v>179</v>
      </c>
      <c r="BH953" s="129">
        <v>1E-4</v>
      </c>
      <c r="BI953" s="129" t="s">
        <v>246</v>
      </c>
      <c r="BJ953" s="129">
        <v>2.0000000000000001E-4</v>
      </c>
      <c r="BK953" s="129">
        <v>9.5999999999999992E-3</v>
      </c>
      <c r="BL953" s="129">
        <v>5.0000000000000001E-4</v>
      </c>
      <c r="BM953" s="129">
        <v>2.8999999999999998E-3</v>
      </c>
      <c r="BN953" s="129">
        <v>2.9999999999999997E-4</v>
      </c>
      <c r="BO953" s="129" t="s">
        <v>268</v>
      </c>
      <c r="BP953" s="129">
        <v>5.0000000000000001E-4</v>
      </c>
      <c r="BQ953" s="129" t="s">
        <v>179</v>
      </c>
      <c r="BR953" s="129">
        <v>2.9999999999999997E-4</v>
      </c>
      <c r="BS953" s="129" t="s">
        <v>179</v>
      </c>
      <c r="BT953" s="129">
        <v>2.9999999999999997E-4</v>
      </c>
      <c r="BU953" s="129" t="s">
        <v>179</v>
      </c>
      <c r="BV953" s="129">
        <v>6.9999999999999999E-4</v>
      </c>
      <c r="BW953" s="129" t="s">
        <v>18</v>
      </c>
      <c r="BX953" s="129"/>
      <c r="BY953" s="129" t="s">
        <v>179</v>
      </c>
      <c r="BZ953" s="129">
        <v>1.1000000000000001E-3</v>
      </c>
      <c r="CA953" s="129" t="s">
        <v>179</v>
      </c>
      <c r="CB953" s="129">
        <v>8.0000000000000004E-4</v>
      </c>
      <c r="CC953" s="129" t="s">
        <v>179</v>
      </c>
      <c r="CD953" s="129">
        <v>2E-3</v>
      </c>
      <c r="CE953" s="129" t="s">
        <v>179</v>
      </c>
      <c r="CF953" s="129">
        <v>2.3E-3</v>
      </c>
      <c r="CG953" s="129" t="s">
        <v>216</v>
      </c>
      <c r="CH953" s="129">
        <v>1E-4</v>
      </c>
      <c r="CI953" s="129" t="s">
        <v>179</v>
      </c>
      <c r="CJ953" s="129">
        <v>6.7999999999999996E-3</v>
      </c>
      <c r="CK953" s="129" t="s">
        <v>179</v>
      </c>
      <c r="CL953" s="129">
        <v>1.11E-2</v>
      </c>
      <c r="CM953" s="129" t="s">
        <v>179</v>
      </c>
      <c r="CN953" s="129">
        <v>3.0999999999999999E-3</v>
      </c>
      <c r="CO953" s="129" t="s">
        <v>179</v>
      </c>
      <c r="CP953" s="129">
        <v>8.9999999999999998E-4</v>
      </c>
      <c r="CQ953" s="129" t="s">
        <v>179</v>
      </c>
      <c r="CR953" s="129">
        <v>3.5999999999999999E-3</v>
      </c>
      <c r="CS953" s="129" t="s">
        <v>179</v>
      </c>
      <c r="CT953" s="129">
        <v>1.9E-3</v>
      </c>
      <c r="CU953" s="129" t="s">
        <v>179</v>
      </c>
      <c r="CV953" s="129">
        <v>8.0000000000000004E-4</v>
      </c>
      <c r="CW953" s="129" t="s">
        <v>18</v>
      </c>
      <c r="CX953" s="129"/>
      <c r="CY953" s="129" t="s">
        <v>179</v>
      </c>
      <c r="CZ953" s="129">
        <v>5.9999999999999995E-4</v>
      </c>
      <c r="DA953" s="129" t="s">
        <v>179</v>
      </c>
      <c r="DB953" s="129">
        <v>5.9999999999999995E-4</v>
      </c>
      <c r="DC953" s="129" t="s">
        <v>179</v>
      </c>
      <c r="DD953" s="129">
        <v>5.9999999999999995E-4</v>
      </c>
      <c r="DE953" s="129" t="s">
        <v>179</v>
      </c>
      <c r="DF953" s="129">
        <v>5.9999999999999995E-4</v>
      </c>
      <c r="DG953" s="129" t="s">
        <v>179</v>
      </c>
      <c r="DH953" s="129">
        <v>4.0000000000000002E-4</v>
      </c>
      <c r="DI953" s="129" t="s">
        <v>179</v>
      </c>
      <c r="DJ953" s="129">
        <v>2.9999999999999997E-4</v>
      </c>
      <c r="DK953" s="129" t="s">
        <v>3304</v>
      </c>
      <c r="DL953" s="129" t="s">
        <v>59</v>
      </c>
      <c r="DM953" s="129"/>
      <c r="DN953" s="129"/>
      <c r="DO953" s="130" t="s">
        <v>18</v>
      </c>
      <c r="DS953" s="129">
        <v>22</v>
      </c>
      <c r="DT953" s="129" t="s">
        <v>5997</v>
      </c>
      <c r="DW953" t="s">
        <v>5735</v>
      </c>
    </row>
    <row r="954" spans="1:127">
      <c r="A954" s="127">
        <v>830</v>
      </c>
      <c r="B954" s="131">
        <v>44767.164583333331</v>
      </c>
      <c r="C954" s="129" t="s">
        <v>52</v>
      </c>
      <c r="D954" s="129">
        <v>0</v>
      </c>
      <c r="E954" s="129">
        <v>0</v>
      </c>
      <c r="F954" s="129">
        <v>0</v>
      </c>
      <c r="G954" s="129" t="s">
        <v>54</v>
      </c>
      <c r="H954" s="129" t="s">
        <v>55</v>
      </c>
      <c r="I954" s="129" t="s">
        <v>55</v>
      </c>
      <c r="J954" s="129" t="s">
        <v>55</v>
      </c>
      <c r="K954" s="129" t="s">
        <v>18</v>
      </c>
      <c r="L954" s="129">
        <v>90</v>
      </c>
      <c r="M954" s="129" t="s">
        <v>173</v>
      </c>
      <c r="N954" s="129">
        <v>0</v>
      </c>
      <c r="O954" s="129" t="s">
        <v>173</v>
      </c>
      <c r="P954" s="129">
        <v>0</v>
      </c>
      <c r="Q954" s="129" t="s">
        <v>173</v>
      </c>
      <c r="R954" s="129">
        <v>0</v>
      </c>
      <c r="S954" s="129">
        <v>2</v>
      </c>
      <c r="T954" s="129" t="s">
        <v>174</v>
      </c>
      <c r="U954" s="129">
        <v>4.1235999999999997</v>
      </c>
      <c r="V954" s="129">
        <v>0.67400000000000004</v>
      </c>
      <c r="W954" s="129" t="s">
        <v>3323</v>
      </c>
      <c r="X954" s="129">
        <v>0.3332</v>
      </c>
      <c r="Y954" s="129">
        <v>40.846699999999998</v>
      </c>
      <c r="Z954" s="129">
        <v>0.36899999999999999</v>
      </c>
      <c r="AA954" s="129" t="s">
        <v>396</v>
      </c>
      <c r="AB954" s="129">
        <v>1.5299999999999999E-2</v>
      </c>
      <c r="AC954" s="129" t="s">
        <v>179</v>
      </c>
      <c r="AD954" s="129">
        <v>9.7000000000000003E-3</v>
      </c>
      <c r="AE954" s="129" t="s">
        <v>179</v>
      </c>
      <c r="AF954" s="129">
        <v>1.7899999999999999E-2</v>
      </c>
      <c r="AG954" s="129">
        <v>0.17199999999999999</v>
      </c>
      <c r="AH954" s="129">
        <v>8.3000000000000001E-3</v>
      </c>
      <c r="AI954" s="129">
        <v>7.3034999999999997</v>
      </c>
      <c r="AJ954" s="129">
        <v>3.2000000000000001E-2</v>
      </c>
      <c r="AK954" s="129">
        <v>0.80310000000000004</v>
      </c>
      <c r="AL954" s="129">
        <v>8.8999999999999999E-3</v>
      </c>
      <c r="AM954" s="129" t="s">
        <v>1717</v>
      </c>
      <c r="AN954" s="129">
        <v>8.8000000000000005E-3</v>
      </c>
      <c r="AO954" s="129" t="s">
        <v>1870</v>
      </c>
      <c r="AP954" s="129">
        <v>4.1999999999999997E-3</v>
      </c>
      <c r="AQ954" s="129">
        <v>0.13719999999999999</v>
      </c>
      <c r="AR954" s="129">
        <v>5.4000000000000003E-3</v>
      </c>
      <c r="AS954" s="129" t="s">
        <v>3324</v>
      </c>
      <c r="AT954" s="129">
        <v>2.8199999999999999E-2</v>
      </c>
      <c r="AU954" s="129" t="s">
        <v>450</v>
      </c>
      <c r="AV954" s="129">
        <v>4.0000000000000001E-3</v>
      </c>
      <c r="AW954" s="129">
        <v>1.2E-2</v>
      </c>
      <c r="AX954" s="129">
        <v>1.1000000000000001E-3</v>
      </c>
      <c r="AY954" s="129" t="s">
        <v>270</v>
      </c>
      <c r="AZ954" s="129">
        <v>6.9999999999999999E-4</v>
      </c>
      <c r="BA954" s="129">
        <v>7.0000000000000001E-3</v>
      </c>
      <c r="BB954" s="129">
        <v>6.9999999999999999E-4</v>
      </c>
      <c r="BC954" s="129" t="s">
        <v>391</v>
      </c>
      <c r="BD954" s="129">
        <v>5.0000000000000001E-4</v>
      </c>
      <c r="BE954" s="129" t="s">
        <v>179</v>
      </c>
      <c r="BF954" s="129">
        <v>2.9999999999999997E-4</v>
      </c>
      <c r="BG954" s="129" t="s">
        <v>179</v>
      </c>
      <c r="BH954" s="129">
        <v>1E-4</v>
      </c>
      <c r="BI954" s="129" t="s">
        <v>286</v>
      </c>
      <c r="BJ954" s="129">
        <v>2.0000000000000001E-4</v>
      </c>
      <c r="BK954" s="129">
        <v>9.4999999999999998E-3</v>
      </c>
      <c r="BL954" s="129">
        <v>5.0000000000000001E-4</v>
      </c>
      <c r="BM954" s="129">
        <v>3.3E-3</v>
      </c>
      <c r="BN954" s="129">
        <v>2.9999999999999997E-4</v>
      </c>
      <c r="BO954" s="129" t="s">
        <v>490</v>
      </c>
      <c r="BP954" s="129">
        <v>5.0000000000000001E-4</v>
      </c>
      <c r="BQ954" s="129" t="s">
        <v>179</v>
      </c>
      <c r="BR954" s="129">
        <v>2.9999999999999997E-4</v>
      </c>
      <c r="BS954" s="129" t="s">
        <v>179</v>
      </c>
      <c r="BT954" s="129">
        <v>4.0000000000000002E-4</v>
      </c>
      <c r="BU954" s="129" t="s">
        <v>179</v>
      </c>
      <c r="BV954" s="129">
        <v>6.9999999999999999E-4</v>
      </c>
      <c r="BW954" s="129" t="s">
        <v>18</v>
      </c>
      <c r="BX954" s="129"/>
      <c r="BY954" s="129" t="s">
        <v>179</v>
      </c>
      <c r="BZ954" s="129">
        <v>1.1000000000000001E-3</v>
      </c>
      <c r="CA954" s="129" t="s">
        <v>179</v>
      </c>
      <c r="CB954" s="129">
        <v>8.0000000000000004E-4</v>
      </c>
      <c r="CC954" s="129" t="s">
        <v>179</v>
      </c>
      <c r="CD954" s="129">
        <v>2E-3</v>
      </c>
      <c r="CE954" s="129" t="s">
        <v>179</v>
      </c>
      <c r="CF954" s="129">
        <v>2.3E-3</v>
      </c>
      <c r="CG954" s="129" t="s">
        <v>179</v>
      </c>
      <c r="CH954" s="129">
        <v>1E-4</v>
      </c>
      <c r="CI954" s="129" t="s">
        <v>179</v>
      </c>
      <c r="CJ954" s="129">
        <v>7.0000000000000001E-3</v>
      </c>
      <c r="CK954" s="129" t="s">
        <v>179</v>
      </c>
      <c r="CL954" s="129">
        <v>1.0999999999999999E-2</v>
      </c>
      <c r="CM954" s="129" t="s">
        <v>1357</v>
      </c>
      <c r="CN954" s="129">
        <v>3.3E-3</v>
      </c>
      <c r="CO954" s="129" t="s">
        <v>179</v>
      </c>
      <c r="CP954" s="129">
        <v>8.9999999999999998E-4</v>
      </c>
      <c r="CQ954" s="129" t="s">
        <v>179</v>
      </c>
      <c r="CR954" s="129">
        <v>3.2000000000000002E-3</v>
      </c>
      <c r="CS954" s="129" t="s">
        <v>179</v>
      </c>
      <c r="CT954" s="129">
        <v>1.9E-3</v>
      </c>
      <c r="CU954" s="129" t="s">
        <v>18</v>
      </c>
      <c r="CV954" s="129"/>
      <c r="CW954" s="129" t="s">
        <v>18</v>
      </c>
      <c r="CX954" s="129"/>
      <c r="CY954" s="129" t="s">
        <v>179</v>
      </c>
      <c r="CZ954" s="129">
        <v>5.0000000000000001E-4</v>
      </c>
      <c r="DA954" s="129" t="s">
        <v>179</v>
      </c>
      <c r="DB954" s="129">
        <v>5.9999999999999995E-4</v>
      </c>
      <c r="DC954" s="129" t="s">
        <v>179</v>
      </c>
      <c r="DD954" s="129">
        <v>5.9999999999999995E-4</v>
      </c>
      <c r="DE954" s="129" t="s">
        <v>179</v>
      </c>
      <c r="DF954" s="129">
        <v>5.9999999999999995E-4</v>
      </c>
      <c r="DG954" s="129" t="s">
        <v>179</v>
      </c>
      <c r="DH954" s="129">
        <v>4.0000000000000002E-4</v>
      </c>
      <c r="DI954" s="129" t="s">
        <v>179</v>
      </c>
      <c r="DJ954" s="129">
        <v>2.9999999999999997E-4</v>
      </c>
      <c r="DK954" s="129" t="s">
        <v>3304</v>
      </c>
      <c r="DL954" s="129" t="s">
        <v>59</v>
      </c>
      <c r="DM954" s="129"/>
      <c r="DN954" s="129"/>
      <c r="DO954" s="130" t="s">
        <v>18</v>
      </c>
      <c r="DS954" s="129">
        <v>40</v>
      </c>
      <c r="DT954" s="129" t="s">
        <v>3325</v>
      </c>
      <c r="DW954" t="s">
        <v>5736</v>
      </c>
    </row>
    <row r="955" spans="1:127">
      <c r="A955" s="127">
        <v>831</v>
      </c>
      <c r="B955" s="131">
        <v>44767.168055555558</v>
      </c>
      <c r="C955" s="129" t="s">
        <v>52</v>
      </c>
      <c r="D955" s="129">
        <v>0</v>
      </c>
      <c r="E955" s="129">
        <v>0</v>
      </c>
      <c r="F955" s="129">
        <v>0</v>
      </c>
      <c r="G955" s="129" t="s">
        <v>54</v>
      </c>
      <c r="H955" s="129" t="s">
        <v>55</v>
      </c>
      <c r="I955" s="129" t="s">
        <v>55</v>
      </c>
      <c r="J955" s="129" t="s">
        <v>55</v>
      </c>
      <c r="K955" s="129" t="s">
        <v>18</v>
      </c>
      <c r="L955" s="129">
        <v>90</v>
      </c>
      <c r="M955" s="129" t="s">
        <v>173</v>
      </c>
      <c r="N955" s="129">
        <v>0</v>
      </c>
      <c r="O955" s="129" t="s">
        <v>173</v>
      </c>
      <c r="P955" s="129">
        <v>0</v>
      </c>
      <c r="Q955" s="129" t="s">
        <v>173</v>
      </c>
      <c r="R955" s="129">
        <v>0</v>
      </c>
      <c r="S955" s="129">
        <v>2</v>
      </c>
      <c r="T955" s="129" t="s">
        <v>174</v>
      </c>
      <c r="U955" s="129">
        <v>3.4632000000000001</v>
      </c>
      <c r="V955" s="129">
        <v>0.67300000000000004</v>
      </c>
      <c r="W955" s="129" t="s">
        <v>3326</v>
      </c>
      <c r="X955" s="129">
        <v>0.34489999999999998</v>
      </c>
      <c r="Y955" s="129">
        <v>40.0608</v>
      </c>
      <c r="Z955" s="129">
        <v>0.36609999999999998</v>
      </c>
      <c r="AA955" s="129" t="s">
        <v>2878</v>
      </c>
      <c r="AB955" s="129">
        <v>1.6199999999999999E-2</v>
      </c>
      <c r="AC955" s="129" t="s">
        <v>179</v>
      </c>
      <c r="AD955" s="129">
        <v>8.9999999999999993E-3</v>
      </c>
      <c r="AE955" s="129" t="s">
        <v>179</v>
      </c>
      <c r="AF955" s="129">
        <v>1.78E-2</v>
      </c>
      <c r="AG955" s="129">
        <v>0.22939999999999999</v>
      </c>
      <c r="AH955" s="129">
        <v>8.6999999999999994E-3</v>
      </c>
      <c r="AI955" s="129">
        <v>7.8411999999999997</v>
      </c>
      <c r="AJ955" s="129">
        <v>3.32E-2</v>
      </c>
      <c r="AK955" s="129">
        <v>0.81369999999999998</v>
      </c>
      <c r="AL955" s="129">
        <v>8.8999999999999999E-3</v>
      </c>
      <c r="AM955" s="129" t="s">
        <v>1187</v>
      </c>
      <c r="AN955" s="129">
        <v>8.8999999999999999E-3</v>
      </c>
      <c r="AO955" s="129" t="s">
        <v>1249</v>
      </c>
      <c r="AP955" s="129">
        <v>4.1999999999999997E-3</v>
      </c>
      <c r="AQ955" s="129">
        <v>0.11990000000000001</v>
      </c>
      <c r="AR955" s="129">
        <v>5.1999999999999998E-3</v>
      </c>
      <c r="AS955" s="129" t="s">
        <v>3327</v>
      </c>
      <c r="AT955" s="129">
        <v>2.87E-2</v>
      </c>
      <c r="AU955" s="129" t="s">
        <v>412</v>
      </c>
      <c r="AV955" s="129">
        <v>4.0000000000000001E-3</v>
      </c>
      <c r="AW955" s="129">
        <v>9.1999999999999998E-3</v>
      </c>
      <c r="AX955" s="129">
        <v>1.1000000000000001E-3</v>
      </c>
      <c r="AY955" s="129" t="s">
        <v>345</v>
      </c>
      <c r="AZ955" s="129">
        <v>6.9999999999999999E-4</v>
      </c>
      <c r="BA955" s="129">
        <v>7.4999999999999997E-3</v>
      </c>
      <c r="BB955" s="129">
        <v>6.9999999999999999E-4</v>
      </c>
      <c r="BC955" s="129" t="s">
        <v>651</v>
      </c>
      <c r="BD955" s="129">
        <v>5.0000000000000001E-4</v>
      </c>
      <c r="BE955" s="129" t="s">
        <v>192</v>
      </c>
      <c r="BF955" s="129">
        <v>4.0000000000000002E-4</v>
      </c>
      <c r="BG955" s="129" t="s">
        <v>179</v>
      </c>
      <c r="BH955" s="129">
        <v>1E-4</v>
      </c>
      <c r="BI955" s="129" t="s">
        <v>245</v>
      </c>
      <c r="BJ955" s="129">
        <v>2.0000000000000001E-4</v>
      </c>
      <c r="BK955" s="129">
        <v>9.9000000000000008E-3</v>
      </c>
      <c r="BL955" s="129">
        <v>5.0000000000000001E-4</v>
      </c>
      <c r="BM955" s="129">
        <v>3.3E-3</v>
      </c>
      <c r="BN955" s="129">
        <v>2.9999999999999997E-4</v>
      </c>
      <c r="BO955" s="129" t="s">
        <v>312</v>
      </c>
      <c r="BP955" s="129">
        <v>5.0000000000000001E-4</v>
      </c>
      <c r="BQ955" s="129" t="s">
        <v>179</v>
      </c>
      <c r="BR955" s="129">
        <v>2.9999999999999997E-4</v>
      </c>
      <c r="BS955" s="129" t="s">
        <v>179</v>
      </c>
      <c r="BT955" s="129">
        <v>4.0000000000000002E-4</v>
      </c>
      <c r="BU955" s="129" t="s">
        <v>179</v>
      </c>
      <c r="BV955" s="129">
        <v>6.9999999999999999E-4</v>
      </c>
      <c r="BW955" s="129" t="s">
        <v>18</v>
      </c>
      <c r="BX955" s="129"/>
      <c r="BY955" s="129" t="s">
        <v>18</v>
      </c>
      <c r="BZ955" s="129"/>
      <c r="CA955" s="129" t="s">
        <v>304</v>
      </c>
      <c r="CB955" s="129">
        <v>8.0000000000000004E-4</v>
      </c>
      <c r="CC955" s="129" t="s">
        <v>179</v>
      </c>
      <c r="CD955" s="129">
        <v>2.0999999999999999E-3</v>
      </c>
      <c r="CE955" s="129" t="s">
        <v>179</v>
      </c>
      <c r="CF955" s="129">
        <v>2.3E-3</v>
      </c>
      <c r="CG955" s="129" t="s">
        <v>179</v>
      </c>
      <c r="CH955" s="129">
        <v>1E-4</v>
      </c>
      <c r="CI955" s="129" t="s">
        <v>179</v>
      </c>
      <c r="CJ955" s="129">
        <v>7.1000000000000004E-3</v>
      </c>
      <c r="CK955" s="129" t="s">
        <v>179</v>
      </c>
      <c r="CL955" s="129">
        <v>1.17E-2</v>
      </c>
      <c r="CM955" s="129" t="s">
        <v>179</v>
      </c>
      <c r="CN955" s="129">
        <v>4.1000000000000003E-3</v>
      </c>
      <c r="CO955" s="129" t="s">
        <v>179</v>
      </c>
      <c r="CP955" s="129">
        <v>8.9999999999999998E-4</v>
      </c>
      <c r="CQ955" s="129" t="s">
        <v>179</v>
      </c>
      <c r="CR955" s="129">
        <v>3.2000000000000002E-3</v>
      </c>
      <c r="CS955" s="129" t="s">
        <v>179</v>
      </c>
      <c r="CT955" s="129">
        <v>1.9E-3</v>
      </c>
      <c r="CU955" s="129" t="s">
        <v>18</v>
      </c>
      <c r="CV955" s="129"/>
      <c r="CW955" s="129" t="s">
        <v>18</v>
      </c>
      <c r="CX955" s="129"/>
      <c r="CY955" s="129" t="s">
        <v>179</v>
      </c>
      <c r="CZ955" s="129">
        <v>5.0000000000000001E-4</v>
      </c>
      <c r="DA955" s="129" t="s">
        <v>179</v>
      </c>
      <c r="DB955" s="129">
        <v>5.9999999999999995E-4</v>
      </c>
      <c r="DC955" s="129" t="s">
        <v>179</v>
      </c>
      <c r="DD955" s="129">
        <v>5.9999999999999995E-4</v>
      </c>
      <c r="DE955" s="129" t="s">
        <v>179</v>
      </c>
      <c r="DF955" s="129">
        <v>5.9999999999999995E-4</v>
      </c>
      <c r="DG955" s="129" t="s">
        <v>179</v>
      </c>
      <c r="DH955" s="129">
        <v>4.0000000000000002E-4</v>
      </c>
      <c r="DI955" s="129" t="s">
        <v>179</v>
      </c>
      <c r="DJ955" s="129">
        <v>2.9999999999999997E-4</v>
      </c>
      <c r="DK955" s="129" t="s">
        <v>3304</v>
      </c>
      <c r="DL955" s="129" t="s">
        <v>59</v>
      </c>
      <c r="DM955" s="129"/>
      <c r="DN955" s="129"/>
      <c r="DO955" s="130" t="s">
        <v>18</v>
      </c>
      <c r="DS955" s="129">
        <v>65</v>
      </c>
      <c r="DT955" s="129" t="s">
        <v>1752</v>
      </c>
      <c r="DW955" t="s">
        <v>5737</v>
      </c>
    </row>
    <row r="956" spans="1:127">
      <c r="A956" s="127">
        <v>832</v>
      </c>
      <c r="B956" s="131">
        <v>44767.170138888891</v>
      </c>
      <c r="C956" s="129" t="s">
        <v>52</v>
      </c>
      <c r="D956" s="129">
        <v>0</v>
      </c>
      <c r="E956" s="129">
        <v>0</v>
      </c>
      <c r="F956" s="129">
        <v>0</v>
      </c>
      <c r="G956" s="129" t="s">
        <v>54</v>
      </c>
      <c r="H956" s="129" t="s">
        <v>55</v>
      </c>
      <c r="I956" s="129" t="s">
        <v>55</v>
      </c>
      <c r="J956" s="129" t="s">
        <v>55</v>
      </c>
      <c r="K956" s="129" t="s">
        <v>18</v>
      </c>
      <c r="L956" s="129">
        <v>90</v>
      </c>
      <c r="M956" s="129" t="s">
        <v>173</v>
      </c>
      <c r="N956" s="129">
        <v>0</v>
      </c>
      <c r="O956" s="129" t="s">
        <v>173</v>
      </c>
      <c r="P956" s="129">
        <v>0</v>
      </c>
      <c r="Q956" s="129" t="s">
        <v>173</v>
      </c>
      <c r="R956" s="129">
        <v>0</v>
      </c>
      <c r="S956" s="129">
        <v>2</v>
      </c>
      <c r="T956" s="129" t="s">
        <v>174</v>
      </c>
      <c r="U956" s="129">
        <v>4.2321999999999997</v>
      </c>
      <c r="V956" s="129">
        <v>0.68489999999999995</v>
      </c>
      <c r="W956" s="129" t="s">
        <v>3328</v>
      </c>
      <c r="X956" s="129">
        <v>0.34050000000000002</v>
      </c>
      <c r="Y956" s="129">
        <v>39.9803</v>
      </c>
      <c r="Z956" s="129">
        <v>0.36459999999999998</v>
      </c>
      <c r="AA956" s="129" t="s">
        <v>3329</v>
      </c>
      <c r="AB956" s="129">
        <v>1.6E-2</v>
      </c>
      <c r="AC956" s="129" t="s">
        <v>179</v>
      </c>
      <c r="AD956" s="129">
        <v>9.1999999999999998E-3</v>
      </c>
      <c r="AE956" s="129" t="s">
        <v>179</v>
      </c>
      <c r="AF956" s="129">
        <v>1.8100000000000002E-2</v>
      </c>
      <c r="AG956" s="129">
        <v>0.1055</v>
      </c>
      <c r="AH956" s="129">
        <v>7.4000000000000003E-3</v>
      </c>
      <c r="AI956" s="129">
        <v>7.9786000000000001</v>
      </c>
      <c r="AJ956" s="129">
        <v>3.3500000000000002E-2</v>
      </c>
      <c r="AK956" s="129">
        <v>0.87909999999999999</v>
      </c>
      <c r="AL956" s="129">
        <v>9.1999999999999998E-3</v>
      </c>
      <c r="AM956" s="129" t="s">
        <v>1347</v>
      </c>
      <c r="AN956" s="129">
        <v>9.1000000000000004E-3</v>
      </c>
      <c r="AO956" s="129" t="s">
        <v>776</v>
      </c>
      <c r="AP956" s="129">
        <v>4.4999999999999997E-3</v>
      </c>
      <c r="AQ956" s="129">
        <v>0.1129</v>
      </c>
      <c r="AR956" s="129">
        <v>5.1000000000000004E-3</v>
      </c>
      <c r="AS956" s="129" t="s">
        <v>3330</v>
      </c>
      <c r="AT956" s="129">
        <v>2.8299999999999999E-2</v>
      </c>
      <c r="AU956" s="129" t="s">
        <v>179</v>
      </c>
      <c r="AV956" s="129">
        <v>3.8999999999999998E-3</v>
      </c>
      <c r="AW956" s="129">
        <v>9.1000000000000004E-3</v>
      </c>
      <c r="AX956" s="129">
        <v>1.1000000000000001E-3</v>
      </c>
      <c r="AY956" s="129" t="s">
        <v>537</v>
      </c>
      <c r="AZ956" s="129">
        <v>6.9999999999999999E-4</v>
      </c>
      <c r="BA956" s="129">
        <v>8.0999999999999996E-3</v>
      </c>
      <c r="BB956" s="129">
        <v>8.0000000000000004E-4</v>
      </c>
      <c r="BC956" s="129" t="s">
        <v>267</v>
      </c>
      <c r="BD956" s="129">
        <v>5.0000000000000001E-4</v>
      </c>
      <c r="BE956" s="129" t="s">
        <v>192</v>
      </c>
      <c r="BF956" s="129">
        <v>4.0000000000000002E-4</v>
      </c>
      <c r="BG956" s="129" t="s">
        <v>179</v>
      </c>
      <c r="BH956" s="129">
        <v>1E-4</v>
      </c>
      <c r="BI956" s="129" t="s">
        <v>516</v>
      </c>
      <c r="BJ956" s="129">
        <v>2.0000000000000001E-4</v>
      </c>
      <c r="BK956" s="129">
        <v>1.03E-2</v>
      </c>
      <c r="BL956" s="129">
        <v>5.0000000000000001E-4</v>
      </c>
      <c r="BM956" s="129">
        <v>3.0999999999999999E-3</v>
      </c>
      <c r="BN956" s="129">
        <v>2.9999999999999997E-4</v>
      </c>
      <c r="BO956" s="129" t="s">
        <v>419</v>
      </c>
      <c r="BP956" s="129">
        <v>5.0000000000000001E-4</v>
      </c>
      <c r="BQ956" s="129" t="s">
        <v>179</v>
      </c>
      <c r="BR956" s="129">
        <v>2.9999999999999997E-4</v>
      </c>
      <c r="BS956" s="129" t="s">
        <v>179</v>
      </c>
      <c r="BT956" s="129">
        <v>4.0000000000000002E-4</v>
      </c>
      <c r="BU956" s="129" t="s">
        <v>179</v>
      </c>
      <c r="BV956" s="129">
        <v>6.9999999999999999E-4</v>
      </c>
      <c r="BW956" s="129" t="s">
        <v>18</v>
      </c>
      <c r="BX956" s="129"/>
      <c r="BY956" s="129" t="s">
        <v>18</v>
      </c>
      <c r="BZ956" s="129"/>
      <c r="CA956" s="129" t="s">
        <v>179</v>
      </c>
      <c r="CB956" s="129">
        <v>8.0000000000000004E-4</v>
      </c>
      <c r="CC956" s="129" t="s">
        <v>179</v>
      </c>
      <c r="CD956" s="129">
        <v>2.0999999999999999E-3</v>
      </c>
      <c r="CE956" s="129" t="s">
        <v>179</v>
      </c>
      <c r="CF956" s="129">
        <v>2.3E-3</v>
      </c>
      <c r="CG956" s="129" t="s">
        <v>216</v>
      </c>
      <c r="CH956" s="129">
        <v>1E-4</v>
      </c>
      <c r="CI956" s="129" t="s">
        <v>179</v>
      </c>
      <c r="CJ956" s="129">
        <v>7.1000000000000004E-3</v>
      </c>
      <c r="CK956" s="129" t="s">
        <v>179</v>
      </c>
      <c r="CL956" s="129">
        <v>1.15E-2</v>
      </c>
      <c r="CM956" s="129" t="s">
        <v>464</v>
      </c>
      <c r="CN956" s="129">
        <v>4.0000000000000001E-3</v>
      </c>
      <c r="CO956" s="129" t="s">
        <v>179</v>
      </c>
      <c r="CP956" s="129">
        <v>8.9999999999999998E-4</v>
      </c>
      <c r="CQ956" s="129" t="s">
        <v>179</v>
      </c>
      <c r="CR956" s="129">
        <v>3.3E-3</v>
      </c>
      <c r="CS956" s="129" t="s">
        <v>179</v>
      </c>
      <c r="CT956" s="129">
        <v>1.9E-3</v>
      </c>
      <c r="CU956" s="129" t="s">
        <v>18</v>
      </c>
      <c r="CV956" s="129"/>
      <c r="CW956" s="129" t="s">
        <v>18</v>
      </c>
      <c r="CX956" s="129"/>
      <c r="CY956" s="129" t="s">
        <v>179</v>
      </c>
      <c r="CZ956" s="129">
        <v>5.9999999999999995E-4</v>
      </c>
      <c r="DA956" s="129" t="s">
        <v>179</v>
      </c>
      <c r="DB956" s="129">
        <v>5.9999999999999995E-4</v>
      </c>
      <c r="DC956" s="129" t="s">
        <v>179</v>
      </c>
      <c r="DD956" s="129">
        <v>5.9999999999999995E-4</v>
      </c>
      <c r="DE956" s="129" t="s">
        <v>179</v>
      </c>
      <c r="DF956" s="129">
        <v>5.9999999999999995E-4</v>
      </c>
      <c r="DG956" s="129" t="s">
        <v>179</v>
      </c>
      <c r="DH956" s="129">
        <v>4.0000000000000002E-4</v>
      </c>
      <c r="DI956" s="129" t="s">
        <v>179</v>
      </c>
      <c r="DJ956" s="129">
        <v>2.9999999999999997E-4</v>
      </c>
      <c r="DK956" s="129" t="s">
        <v>3304</v>
      </c>
      <c r="DL956" s="129" t="s">
        <v>59</v>
      </c>
      <c r="DM956" s="129"/>
      <c r="DN956" s="129"/>
      <c r="DO956" s="130" t="s">
        <v>18</v>
      </c>
      <c r="DS956" s="129">
        <v>79</v>
      </c>
      <c r="DT956" s="129" t="s">
        <v>907</v>
      </c>
      <c r="DW956" t="s">
        <v>5738</v>
      </c>
    </row>
    <row r="957" spans="1:127">
      <c r="A957" s="127">
        <v>833</v>
      </c>
      <c r="B957" s="131">
        <v>44767.172222222223</v>
      </c>
      <c r="C957" s="129" t="s">
        <v>52</v>
      </c>
      <c r="D957" s="129">
        <v>0</v>
      </c>
      <c r="E957" s="129">
        <v>0</v>
      </c>
      <c r="F957" s="129">
        <v>0</v>
      </c>
      <c r="G957" s="129" t="s">
        <v>54</v>
      </c>
      <c r="H957" s="129" t="s">
        <v>55</v>
      </c>
      <c r="I957" s="129" t="s">
        <v>55</v>
      </c>
      <c r="J957" s="129" t="s">
        <v>55</v>
      </c>
      <c r="K957" s="129" t="s">
        <v>18</v>
      </c>
      <c r="L957" s="129">
        <v>90</v>
      </c>
      <c r="M957" s="129" t="s">
        <v>173</v>
      </c>
      <c r="N957" s="129">
        <v>0</v>
      </c>
      <c r="O957" s="129" t="s">
        <v>173</v>
      </c>
      <c r="P957" s="129">
        <v>0</v>
      </c>
      <c r="Q957" s="129" t="s">
        <v>173</v>
      </c>
      <c r="R957" s="129">
        <v>0</v>
      </c>
      <c r="S957" s="129">
        <v>2</v>
      </c>
      <c r="T957" s="129" t="s">
        <v>174</v>
      </c>
      <c r="U957" s="129">
        <v>4.1410999999999998</v>
      </c>
      <c r="V957" s="129">
        <v>0.69</v>
      </c>
      <c r="W957" s="129" t="s">
        <v>3331</v>
      </c>
      <c r="X957" s="129">
        <v>0.33760000000000001</v>
      </c>
      <c r="Y957" s="129">
        <v>42.193600000000004</v>
      </c>
      <c r="Z957" s="129">
        <v>0.37569999999999998</v>
      </c>
      <c r="AA957" s="129" t="s">
        <v>1354</v>
      </c>
      <c r="AB957" s="129">
        <v>1.54E-2</v>
      </c>
      <c r="AC957" s="129" t="s">
        <v>179</v>
      </c>
      <c r="AD957" s="129">
        <v>9.4000000000000004E-3</v>
      </c>
      <c r="AE957" s="129" t="s">
        <v>179</v>
      </c>
      <c r="AF957" s="129">
        <v>1.7299999999999999E-2</v>
      </c>
      <c r="AG957" s="129">
        <v>0.1759</v>
      </c>
      <c r="AH957" s="129">
        <v>8.0999999999999996E-3</v>
      </c>
      <c r="AI957" s="129">
        <v>7.6782000000000004</v>
      </c>
      <c r="AJ957" s="129">
        <v>3.2800000000000003E-2</v>
      </c>
      <c r="AK957" s="129">
        <v>0.86970000000000003</v>
      </c>
      <c r="AL957" s="129">
        <v>9.1000000000000004E-3</v>
      </c>
      <c r="AM957" s="129" t="s">
        <v>341</v>
      </c>
      <c r="AN957" s="129">
        <v>8.9999999999999993E-3</v>
      </c>
      <c r="AO957" s="129" t="s">
        <v>341</v>
      </c>
      <c r="AP957" s="129">
        <v>4.3E-3</v>
      </c>
      <c r="AQ957" s="129">
        <v>0.12709999999999999</v>
      </c>
      <c r="AR957" s="129">
        <v>5.3E-3</v>
      </c>
      <c r="AS957" s="129" t="s">
        <v>3332</v>
      </c>
      <c r="AT957" s="129">
        <v>2.81E-2</v>
      </c>
      <c r="AU957" s="129" t="s">
        <v>208</v>
      </c>
      <c r="AV957" s="129">
        <v>3.8999999999999998E-3</v>
      </c>
      <c r="AW957" s="129">
        <v>1.03E-2</v>
      </c>
      <c r="AX957" s="129">
        <v>1.1000000000000001E-3</v>
      </c>
      <c r="AY957" s="129" t="s">
        <v>614</v>
      </c>
      <c r="AZ957" s="129">
        <v>6.9999999999999999E-4</v>
      </c>
      <c r="BA957" s="129">
        <v>7.3000000000000001E-3</v>
      </c>
      <c r="BB957" s="129">
        <v>6.9999999999999999E-4</v>
      </c>
      <c r="BC957" s="129" t="s">
        <v>304</v>
      </c>
      <c r="BD957" s="129">
        <v>5.0000000000000001E-4</v>
      </c>
      <c r="BE957" s="129" t="s">
        <v>179</v>
      </c>
      <c r="BF957" s="129">
        <v>2.9999999999999997E-4</v>
      </c>
      <c r="BG957" s="129" t="s">
        <v>246</v>
      </c>
      <c r="BH957" s="129">
        <v>1E-4</v>
      </c>
      <c r="BI957" s="129" t="s">
        <v>179</v>
      </c>
      <c r="BJ957" s="129">
        <v>2.0000000000000001E-4</v>
      </c>
      <c r="BK957" s="129">
        <v>9.7000000000000003E-3</v>
      </c>
      <c r="BL957" s="129">
        <v>5.0000000000000001E-4</v>
      </c>
      <c r="BM957" s="129">
        <v>2.8E-3</v>
      </c>
      <c r="BN957" s="129">
        <v>2.9999999999999997E-4</v>
      </c>
      <c r="BO957" s="129" t="s">
        <v>419</v>
      </c>
      <c r="BP957" s="129">
        <v>5.0000000000000001E-4</v>
      </c>
      <c r="BQ957" s="129" t="s">
        <v>179</v>
      </c>
      <c r="BR957" s="129">
        <v>2.9999999999999997E-4</v>
      </c>
      <c r="BS957" s="129" t="s">
        <v>179</v>
      </c>
      <c r="BT957" s="129">
        <v>2.9999999999999997E-4</v>
      </c>
      <c r="BU957" s="129" t="s">
        <v>179</v>
      </c>
      <c r="BV957" s="129">
        <v>6.9999999999999999E-4</v>
      </c>
      <c r="BW957" s="129" t="s">
        <v>179</v>
      </c>
      <c r="BX957" s="129">
        <v>8.0000000000000004E-4</v>
      </c>
      <c r="BY957" s="129" t="s">
        <v>18</v>
      </c>
      <c r="BZ957" s="129"/>
      <c r="CA957" s="129" t="s">
        <v>247</v>
      </c>
      <c r="CB957" s="129">
        <v>8.0000000000000004E-4</v>
      </c>
      <c r="CC957" s="129" t="s">
        <v>179</v>
      </c>
      <c r="CD957" s="129">
        <v>2.0999999999999999E-3</v>
      </c>
      <c r="CE957" s="129" t="s">
        <v>179</v>
      </c>
      <c r="CF957" s="129">
        <v>2.3E-3</v>
      </c>
      <c r="CG957" s="129" t="s">
        <v>216</v>
      </c>
      <c r="CH957" s="129">
        <v>1E-4</v>
      </c>
      <c r="CI957" s="129" t="s">
        <v>179</v>
      </c>
      <c r="CJ957" s="129">
        <v>6.8999999999999999E-3</v>
      </c>
      <c r="CK957" s="129" t="s">
        <v>179</v>
      </c>
      <c r="CL957" s="129">
        <v>1.11E-2</v>
      </c>
      <c r="CM957" s="129" t="s">
        <v>288</v>
      </c>
      <c r="CN957" s="129">
        <v>2.5999999999999999E-3</v>
      </c>
      <c r="CO957" s="129" t="s">
        <v>179</v>
      </c>
      <c r="CP957" s="129">
        <v>8.9999999999999998E-4</v>
      </c>
      <c r="CQ957" s="129" t="s">
        <v>179</v>
      </c>
      <c r="CR957" s="129">
        <v>3.3E-3</v>
      </c>
      <c r="CS957" s="129" t="s">
        <v>179</v>
      </c>
      <c r="CT957" s="129">
        <v>2E-3</v>
      </c>
      <c r="CU957" s="129" t="s">
        <v>179</v>
      </c>
      <c r="CV957" s="129">
        <v>6.9999999999999999E-4</v>
      </c>
      <c r="CW957" s="129" t="s">
        <v>18</v>
      </c>
      <c r="CX957" s="129"/>
      <c r="CY957" s="129" t="s">
        <v>179</v>
      </c>
      <c r="CZ957" s="129">
        <v>5.9999999999999995E-4</v>
      </c>
      <c r="DA957" s="129" t="s">
        <v>179</v>
      </c>
      <c r="DB957" s="129">
        <v>5.9999999999999995E-4</v>
      </c>
      <c r="DC957" s="129" t="s">
        <v>179</v>
      </c>
      <c r="DD957" s="129">
        <v>5.9999999999999995E-4</v>
      </c>
      <c r="DE957" s="129" t="s">
        <v>179</v>
      </c>
      <c r="DF957" s="129">
        <v>5.9999999999999995E-4</v>
      </c>
      <c r="DG957" s="129" t="s">
        <v>179</v>
      </c>
      <c r="DH957" s="129">
        <v>4.0000000000000002E-4</v>
      </c>
      <c r="DI957" s="129" t="s">
        <v>179</v>
      </c>
      <c r="DJ957" s="129">
        <v>2.9999999999999997E-4</v>
      </c>
      <c r="DK957" s="129" t="s">
        <v>3304</v>
      </c>
      <c r="DL957" s="129" t="s">
        <v>59</v>
      </c>
      <c r="DM957" s="129"/>
      <c r="DN957" s="129"/>
      <c r="DO957" s="130" t="s">
        <v>18</v>
      </c>
      <c r="DS957" s="129">
        <v>107</v>
      </c>
      <c r="DT957" s="129" t="s">
        <v>5982</v>
      </c>
      <c r="DW957" t="s">
        <v>5739</v>
      </c>
    </row>
    <row r="958" spans="1:127">
      <c r="A958" s="127">
        <v>834</v>
      </c>
      <c r="B958" s="131">
        <v>44767.179166666669</v>
      </c>
      <c r="C958" s="129" t="s">
        <v>52</v>
      </c>
      <c r="D958" s="129">
        <v>0</v>
      </c>
      <c r="E958" s="129">
        <v>0</v>
      </c>
      <c r="F958" s="129">
        <v>0</v>
      </c>
      <c r="G958" s="129" t="s">
        <v>54</v>
      </c>
      <c r="H958" s="129" t="s">
        <v>55</v>
      </c>
      <c r="I958" s="129" t="s">
        <v>55</v>
      </c>
      <c r="J958" s="129" t="s">
        <v>55</v>
      </c>
      <c r="K958" s="129" t="s">
        <v>18</v>
      </c>
      <c r="L958" s="129">
        <v>90</v>
      </c>
      <c r="M958" s="129" t="s">
        <v>173</v>
      </c>
      <c r="N958" s="129">
        <v>0</v>
      </c>
      <c r="O958" s="129" t="s">
        <v>173</v>
      </c>
      <c r="P958" s="129">
        <v>0</v>
      </c>
      <c r="Q958" s="129" t="s">
        <v>173</v>
      </c>
      <c r="R958" s="129">
        <v>0</v>
      </c>
      <c r="S958" s="129">
        <v>2</v>
      </c>
      <c r="T958" s="129" t="s">
        <v>174</v>
      </c>
      <c r="U958" s="129">
        <v>3.5339</v>
      </c>
      <c r="V958" s="129">
        <v>0.67610000000000003</v>
      </c>
      <c r="W958" s="129" t="s">
        <v>3333</v>
      </c>
      <c r="X958" s="129">
        <v>0.34150000000000003</v>
      </c>
      <c r="Y958" s="129">
        <v>39.6419</v>
      </c>
      <c r="Z958" s="129">
        <v>0.36349999999999999</v>
      </c>
      <c r="AA958" s="129" t="s">
        <v>3334</v>
      </c>
      <c r="AB958" s="129">
        <v>1.61E-2</v>
      </c>
      <c r="AC958" s="129" t="s">
        <v>179</v>
      </c>
      <c r="AD958" s="129">
        <v>8.9999999999999993E-3</v>
      </c>
      <c r="AE958" s="129" t="s">
        <v>179</v>
      </c>
      <c r="AF958" s="129">
        <v>1.83E-2</v>
      </c>
      <c r="AG958" s="129">
        <v>0.1719</v>
      </c>
      <c r="AH958" s="129">
        <v>8.0000000000000002E-3</v>
      </c>
      <c r="AI958" s="129">
        <v>7.6989000000000001</v>
      </c>
      <c r="AJ958" s="129">
        <v>3.2899999999999999E-2</v>
      </c>
      <c r="AK958" s="129">
        <v>0.93859999999999999</v>
      </c>
      <c r="AL958" s="129">
        <v>9.4000000000000004E-3</v>
      </c>
      <c r="AM958" s="129" t="s">
        <v>1443</v>
      </c>
      <c r="AN958" s="129">
        <v>9.4000000000000004E-3</v>
      </c>
      <c r="AO958" s="129" t="s">
        <v>1808</v>
      </c>
      <c r="AP958" s="129">
        <v>4.4999999999999997E-3</v>
      </c>
      <c r="AQ958" s="129">
        <v>0.10539999999999999</v>
      </c>
      <c r="AR958" s="129">
        <v>5.0000000000000001E-3</v>
      </c>
      <c r="AS958" s="129" t="s">
        <v>3335</v>
      </c>
      <c r="AT958" s="129">
        <v>2.8500000000000001E-2</v>
      </c>
      <c r="AU958" s="129" t="s">
        <v>464</v>
      </c>
      <c r="AV958" s="129">
        <v>4.0000000000000001E-3</v>
      </c>
      <c r="AW958" s="129">
        <v>7.4999999999999997E-3</v>
      </c>
      <c r="AX958" s="129">
        <v>1E-3</v>
      </c>
      <c r="AY958" s="129" t="s">
        <v>213</v>
      </c>
      <c r="AZ958" s="129">
        <v>8.0000000000000004E-4</v>
      </c>
      <c r="BA958" s="129">
        <v>7.9000000000000008E-3</v>
      </c>
      <c r="BB958" s="129">
        <v>6.9999999999999999E-4</v>
      </c>
      <c r="BC958" s="129" t="s">
        <v>304</v>
      </c>
      <c r="BD958" s="129">
        <v>5.0000000000000001E-4</v>
      </c>
      <c r="BE958" s="129" t="s">
        <v>267</v>
      </c>
      <c r="BF958" s="129">
        <v>4.0000000000000002E-4</v>
      </c>
      <c r="BG958" s="129" t="s">
        <v>179</v>
      </c>
      <c r="BH958" s="129">
        <v>1E-4</v>
      </c>
      <c r="BI958" s="129" t="s">
        <v>318</v>
      </c>
      <c r="BJ958" s="129">
        <v>2.0000000000000001E-4</v>
      </c>
      <c r="BK958" s="129">
        <v>1.06E-2</v>
      </c>
      <c r="BL958" s="129">
        <v>5.0000000000000001E-4</v>
      </c>
      <c r="BM958" s="129">
        <v>3.7000000000000002E-3</v>
      </c>
      <c r="BN958" s="129">
        <v>2.9999999999999997E-4</v>
      </c>
      <c r="BO958" s="129" t="s">
        <v>364</v>
      </c>
      <c r="BP958" s="129">
        <v>5.9999999999999995E-4</v>
      </c>
      <c r="BQ958" s="129" t="s">
        <v>179</v>
      </c>
      <c r="BR958" s="129">
        <v>2.9999999999999997E-4</v>
      </c>
      <c r="BS958" s="129" t="s">
        <v>179</v>
      </c>
      <c r="BT958" s="129">
        <v>4.0000000000000002E-4</v>
      </c>
      <c r="BU958" s="129" t="s">
        <v>179</v>
      </c>
      <c r="BV958" s="129">
        <v>6.9999999999999999E-4</v>
      </c>
      <c r="BW958" s="129" t="s">
        <v>18</v>
      </c>
      <c r="BX958" s="129"/>
      <c r="BY958" s="129" t="s">
        <v>18</v>
      </c>
      <c r="BZ958" s="129"/>
      <c r="CA958" s="129" t="s">
        <v>179</v>
      </c>
      <c r="CB958" s="129">
        <v>8.0000000000000004E-4</v>
      </c>
      <c r="CC958" s="129" t="s">
        <v>179</v>
      </c>
      <c r="CD958" s="129">
        <v>2E-3</v>
      </c>
      <c r="CE958" s="129" t="s">
        <v>179</v>
      </c>
      <c r="CF958" s="129">
        <v>2.3E-3</v>
      </c>
      <c r="CG958" s="129" t="s">
        <v>216</v>
      </c>
      <c r="CH958" s="129">
        <v>1E-4</v>
      </c>
      <c r="CI958" s="129" t="s">
        <v>179</v>
      </c>
      <c r="CJ958" s="129">
        <v>6.8999999999999999E-3</v>
      </c>
      <c r="CK958" s="129" t="s">
        <v>179</v>
      </c>
      <c r="CL958" s="129">
        <v>1.0999999999999999E-2</v>
      </c>
      <c r="CM958" s="129" t="s">
        <v>330</v>
      </c>
      <c r="CN958" s="129">
        <v>4.0000000000000001E-3</v>
      </c>
      <c r="CO958" s="129" t="s">
        <v>179</v>
      </c>
      <c r="CP958" s="129">
        <v>8.0000000000000004E-4</v>
      </c>
      <c r="CQ958" s="129" t="s">
        <v>179</v>
      </c>
      <c r="CR958" s="129">
        <v>3.5000000000000001E-3</v>
      </c>
      <c r="CS958" s="129" t="s">
        <v>179</v>
      </c>
      <c r="CT958" s="129">
        <v>1.8E-3</v>
      </c>
      <c r="CU958" s="129" t="s">
        <v>18</v>
      </c>
      <c r="CV958" s="129"/>
      <c r="CW958" s="129" t="s">
        <v>18</v>
      </c>
      <c r="CX958" s="129"/>
      <c r="CY958" s="129" t="s">
        <v>179</v>
      </c>
      <c r="CZ958" s="129">
        <v>5.9999999999999995E-4</v>
      </c>
      <c r="DA958" s="129" t="s">
        <v>179</v>
      </c>
      <c r="DB958" s="129">
        <v>5.9999999999999995E-4</v>
      </c>
      <c r="DC958" s="129" t="s">
        <v>179</v>
      </c>
      <c r="DD958" s="129">
        <v>5.9999999999999995E-4</v>
      </c>
      <c r="DE958" s="129" t="s">
        <v>179</v>
      </c>
      <c r="DF958" s="129">
        <v>5.9999999999999995E-4</v>
      </c>
      <c r="DG958" s="129" t="s">
        <v>179</v>
      </c>
      <c r="DH958" s="129">
        <v>4.0000000000000002E-4</v>
      </c>
      <c r="DI958" s="129" t="s">
        <v>179</v>
      </c>
      <c r="DJ958" s="129">
        <v>4.0000000000000002E-4</v>
      </c>
      <c r="DK958" s="129" t="s">
        <v>3336</v>
      </c>
      <c r="DL958" s="129" t="s">
        <v>59</v>
      </c>
      <c r="DM958" s="129"/>
      <c r="DN958" s="129"/>
      <c r="DO958" s="130" t="s">
        <v>18</v>
      </c>
      <c r="DS958" s="129">
        <v>3</v>
      </c>
      <c r="DT958" s="129" t="s">
        <v>1630</v>
      </c>
      <c r="DW958" t="s">
        <v>5740</v>
      </c>
    </row>
    <row r="959" spans="1:127">
      <c r="A959" s="127">
        <v>835</v>
      </c>
      <c r="B959" s="131">
        <v>44767.182638888888</v>
      </c>
      <c r="C959" s="129" t="s">
        <v>52</v>
      </c>
      <c r="D959" s="129">
        <v>0</v>
      </c>
      <c r="E959" s="129">
        <v>0</v>
      </c>
      <c r="F959" s="129">
        <v>0</v>
      </c>
      <c r="G959" s="129" t="s">
        <v>54</v>
      </c>
      <c r="H959" s="129" t="s">
        <v>55</v>
      </c>
      <c r="I959" s="129" t="s">
        <v>55</v>
      </c>
      <c r="J959" s="129" t="s">
        <v>55</v>
      </c>
      <c r="K959" s="129" t="s">
        <v>18</v>
      </c>
      <c r="L959" s="129">
        <v>90</v>
      </c>
      <c r="M959" s="129" t="s">
        <v>173</v>
      </c>
      <c r="N959" s="129">
        <v>0</v>
      </c>
      <c r="O959" s="129" t="s">
        <v>173</v>
      </c>
      <c r="P959" s="129">
        <v>0</v>
      </c>
      <c r="Q959" s="129" t="s">
        <v>173</v>
      </c>
      <c r="R959" s="129">
        <v>0</v>
      </c>
      <c r="S959" s="129">
        <v>2</v>
      </c>
      <c r="T959" s="129" t="s">
        <v>174</v>
      </c>
      <c r="U959" s="129">
        <v>5.0114000000000001</v>
      </c>
      <c r="V959" s="129">
        <v>0.70089999999999997</v>
      </c>
      <c r="W959" s="129" t="s">
        <v>3337</v>
      </c>
      <c r="X959" s="129">
        <v>0.33379999999999999</v>
      </c>
      <c r="Y959" s="129">
        <v>42.1556</v>
      </c>
      <c r="Z959" s="129">
        <v>0.375</v>
      </c>
      <c r="AA959" s="129" t="s">
        <v>3253</v>
      </c>
      <c r="AB959" s="129">
        <v>1.5699999999999999E-2</v>
      </c>
      <c r="AC959" s="129" t="s">
        <v>179</v>
      </c>
      <c r="AD959" s="129">
        <v>9.7999999999999997E-3</v>
      </c>
      <c r="AE959" s="129" t="s">
        <v>179</v>
      </c>
      <c r="AF959" s="129">
        <v>1.72E-2</v>
      </c>
      <c r="AG959" s="129">
        <v>0.14460000000000001</v>
      </c>
      <c r="AH959" s="129">
        <v>7.7000000000000002E-3</v>
      </c>
      <c r="AI959" s="129">
        <v>7.8708</v>
      </c>
      <c r="AJ959" s="129">
        <v>3.3099999999999997E-2</v>
      </c>
      <c r="AK959" s="129">
        <v>0.8518</v>
      </c>
      <c r="AL959" s="129">
        <v>9.1000000000000004E-3</v>
      </c>
      <c r="AM959" s="129" t="s">
        <v>1225</v>
      </c>
      <c r="AN959" s="129">
        <v>8.8999999999999999E-3</v>
      </c>
      <c r="AO959" s="129" t="s">
        <v>934</v>
      </c>
      <c r="AP959" s="129">
        <v>4.3E-3</v>
      </c>
      <c r="AQ959" s="129">
        <v>0.11990000000000001</v>
      </c>
      <c r="AR959" s="129">
        <v>5.1999999999999998E-3</v>
      </c>
      <c r="AS959" s="129" t="s">
        <v>3338</v>
      </c>
      <c r="AT959" s="129">
        <v>2.7699999999999999E-2</v>
      </c>
      <c r="AU959" s="129" t="s">
        <v>179</v>
      </c>
      <c r="AV959" s="129">
        <v>3.8E-3</v>
      </c>
      <c r="AW959" s="129">
        <v>1.34E-2</v>
      </c>
      <c r="AX959" s="129">
        <v>1.2999999999999999E-3</v>
      </c>
      <c r="AY959" s="129" t="s">
        <v>187</v>
      </c>
      <c r="AZ959" s="129">
        <v>8.0000000000000004E-4</v>
      </c>
      <c r="BA959" s="129">
        <v>7.4999999999999997E-3</v>
      </c>
      <c r="BB959" s="129">
        <v>6.9999999999999999E-4</v>
      </c>
      <c r="BC959" s="129" t="s">
        <v>211</v>
      </c>
      <c r="BD959" s="129">
        <v>5.0000000000000001E-4</v>
      </c>
      <c r="BE959" s="129" t="s">
        <v>179</v>
      </c>
      <c r="BF959" s="129">
        <v>2.9999999999999997E-4</v>
      </c>
      <c r="BG959" s="129" t="s">
        <v>179</v>
      </c>
      <c r="BH959" s="129">
        <v>1E-4</v>
      </c>
      <c r="BI959" s="129" t="s">
        <v>246</v>
      </c>
      <c r="BJ959" s="129">
        <v>2.0000000000000001E-4</v>
      </c>
      <c r="BK959" s="129">
        <v>9.9000000000000008E-3</v>
      </c>
      <c r="BL959" s="129">
        <v>5.0000000000000001E-4</v>
      </c>
      <c r="BM959" s="129">
        <v>3.0000000000000001E-3</v>
      </c>
      <c r="BN959" s="129">
        <v>2.9999999999999997E-4</v>
      </c>
      <c r="BO959" s="129" t="s">
        <v>312</v>
      </c>
      <c r="BP959" s="129">
        <v>5.0000000000000001E-4</v>
      </c>
      <c r="BQ959" s="129" t="s">
        <v>179</v>
      </c>
      <c r="BR959" s="129">
        <v>2.9999999999999997E-4</v>
      </c>
      <c r="BS959" s="129" t="s">
        <v>179</v>
      </c>
      <c r="BT959" s="129">
        <v>2.9999999999999997E-4</v>
      </c>
      <c r="BU959" s="129" t="s">
        <v>179</v>
      </c>
      <c r="BV959" s="129">
        <v>6.9999999999999999E-4</v>
      </c>
      <c r="BW959" s="129" t="s">
        <v>179</v>
      </c>
      <c r="BX959" s="129">
        <v>8.0000000000000004E-4</v>
      </c>
      <c r="BY959" s="129" t="s">
        <v>179</v>
      </c>
      <c r="BZ959" s="129">
        <v>1.1000000000000001E-3</v>
      </c>
      <c r="CA959" s="129" t="s">
        <v>179</v>
      </c>
      <c r="CB959" s="129">
        <v>8.0000000000000004E-4</v>
      </c>
      <c r="CC959" s="129" t="s">
        <v>179</v>
      </c>
      <c r="CD959" s="129">
        <v>2E-3</v>
      </c>
      <c r="CE959" s="129" t="s">
        <v>179</v>
      </c>
      <c r="CF959" s="129">
        <v>2.3E-3</v>
      </c>
      <c r="CG959" s="129" t="s">
        <v>179</v>
      </c>
      <c r="CH959" s="129">
        <v>1E-4</v>
      </c>
      <c r="CI959" s="129" t="s">
        <v>179</v>
      </c>
      <c r="CJ959" s="129">
        <v>6.7999999999999996E-3</v>
      </c>
      <c r="CK959" s="129" t="s">
        <v>179</v>
      </c>
      <c r="CL959" s="129">
        <v>1.0699999999999999E-2</v>
      </c>
      <c r="CM959" s="129" t="s">
        <v>179</v>
      </c>
      <c r="CN959" s="129">
        <v>2.5000000000000001E-3</v>
      </c>
      <c r="CO959" s="129" t="s">
        <v>179</v>
      </c>
      <c r="CP959" s="129">
        <v>8.9999999999999998E-4</v>
      </c>
      <c r="CQ959" s="129" t="s">
        <v>179</v>
      </c>
      <c r="CR959" s="129">
        <v>3.5000000000000001E-3</v>
      </c>
      <c r="CS959" s="129" t="s">
        <v>179</v>
      </c>
      <c r="CT959" s="129">
        <v>2E-3</v>
      </c>
      <c r="CU959" s="129" t="s">
        <v>179</v>
      </c>
      <c r="CV959" s="129">
        <v>8.0000000000000004E-4</v>
      </c>
      <c r="CW959" s="129" t="s">
        <v>18</v>
      </c>
      <c r="CX959" s="129"/>
      <c r="CY959" s="129" t="s">
        <v>179</v>
      </c>
      <c r="CZ959" s="129">
        <v>5.9999999999999995E-4</v>
      </c>
      <c r="DA959" s="129" t="s">
        <v>179</v>
      </c>
      <c r="DB959" s="129">
        <v>5.9999999999999995E-4</v>
      </c>
      <c r="DC959" s="129" t="s">
        <v>179</v>
      </c>
      <c r="DD959" s="129">
        <v>5.9999999999999995E-4</v>
      </c>
      <c r="DE959" s="129" t="s">
        <v>179</v>
      </c>
      <c r="DF959" s="129">
        <v>5.9999999999999995E-4</v>
      </c>
      <c r="DG959" s="129" t="s">
        <v>179</v>
      </c>
      <c r="DH959" s="129">
        <v>4.0000000000000002E-4</v>
      </c>
      <c r="DI959" s="129" t="s">
        <v>179</v>
      </c>
      <c r="DJ959" s="129">
        <v>2.9999999999999997E-4</v>
      </c>
      <c r="DK959" s="129" t="s">
        <v>3336</v>
      </c>
      <c r="DL959" s="129" t="s">
        <v>59</v>
      </c>
      <c r="DM959" s="129"/>
      <c r="DN959" s="129"/>
      <c r="DO959" s="130" t="s">
        <v>18</v>
      </c>
      <c r="DS959" s="129">
        <v>16</v>
      </c>
      <c r="DT959" s="129" t="s">
        <v>5985</v>
      </c>
      <c r="DW959" t="s">
        <v>5741</v>
      </c>
    </row>
    <row r="960" spans="1:127">
      <c r="A960" s="127">
        <v>836</v>
      </c>
      <c r="B960" s="131">
        <v>44767.1875</v>
      </c>
      <c r="C960" s="129" t="s">
        <v>52</v>
      </c>
      <c r="D960" s="129">
        <v>0</v>
      </c>
      <c r="E960" s="129">
        <v>0</v>
      </c>
      <c r="F960" s="129">
        <v>0</v>
      </c>
      <c r="G960" s="129" t="s">
        <v>54</v>
      </c>
      <c r="H960" s="129" t="s">
        <v>55</v>
      </c>
      <c r="I960" s="129" t="s">
        <v>55</v>
      </c>
      <c r="J960" s="129" t="s">
        <v>55</v>
      </c>
      <c r="K960" s="129" t="s">
        <v>18</v>
      </c>
      <c r="L960" s="129">
        <v>90</v>
      </c>
      <c r="M960" s="129" t="s">
        <v>173</v>
      </c>
      <c r="N960" s="129">
        <v>0</v>
      </c>
      <c r="O960" s="129" t="s">
        <v>173</v>
      </c>
      <c r="P960" s="129">
        <v>0</v>
      </c>
      <c r="Q960" s="129" t="s">
        <v>173</v>
      </c>
      <c r="R960" s="129">
        <v>0</v>
      </c>
      <c r="S960" s="129">
        <v>2</v>
      </c>
      <c r="T960" s="129" t="s">
        <v>174</v>
      </c>
      <c r="U960" s="129">
        <v>5.1433999999999997</v>
      </c>
      <c r="V960" s="129">
        <v>0.70630000000000004</v>
      </c>
      <c r="W960" s="129" t="s">
        <v>3339</v>
      </c>
      <c r="X960" s="129">
        <v>0.33460000000000001</v>
      </c>
      <c r="Y960" s="129">
        <v>41.242100000000001</v>
      </c>
      <c r="Z960" s="129">
        <v>0.37040000000000001</v>
      </c>
      <c r="AA960" s="129" t="s">
        <v>3340</v>
      </c>
      <c r="AB960" s="129">
        <v>1.5699999999999999E-2</v>
      </c>
      <c r="AC960" s="129" t="s">
        <v>179</v>
      </c>
      <c r="AD960" s="129">
        <v>9.5999999999999992E-3</v>
      </c>
      <c r="AE960" s="129" t="s">
        <v>179</v>
      </c>
      <c r="AF960" s="129">
        <v>1.7399999999999999E-2</v>
      </c>
      <c r="AG960" s="129">
        <v>0.13089999999999999</v>
      </c>
      <c r="AH960" s="129">
        <v>7.6E-3</v>
      </c>
      <c r="AI960" s="129">
        <v>7.4180999999999999</v>
      </c>
      <c r="AJ960" s="129">
        <v>3.2099999999999997E-2</v>
      </c>
      <c r="AK960" s="129">
        <v>0.85899999999999999</v>
      </c>
      <c r="AL960" s="129">
        <v>8.9999999999999993E-3</v>
      </c>
      <c r="AM960" s="129" t="s">
        <v>521</v>
      </c>
      <c r="AN960" s="129">
        <v>8.9999999999999993E-3</v>
      </c>
      <c r="AO960" s="129" t="s">
        <v>396</v>
      </c>
      <c r="AP960" s="129">
        <v>4.3E-3</v>
      </c>
      <c r="AQ960" s="129">
        <v>0.1232</v>
      </c>
      <c r="AR960" s="129">
        <v>5.1999999999999998E-3</v>
      </c>
      <c r="AS960" s="129" t="s">
        <v>3341</v>
      </c>
      <c r="AT960" s="129">
        <v>2.7400000000000001E-2</v>
      </c>
      <c r="AU960" s="129" t="s">
        <v>600</v>
      </c>
      <c r="AV960" s="129">
        <v>3.8E-3</v>
      </c>
      <c r="AW960" s="129">
        <v>1.03E-2</v>
      </c>
      <c r="AX960" s="129">
        <v>1.1000000000000001E-3</v>
      </c>
      <c r="AY960" s="129" t="s">
        <v>330</v>
      </c>
      <c r="AZ960" s="129">
        <v>6.9999999999999999E-4</v>
      </c>
      <c r="BA960" s="129">
        <v>7.6E-3</v>
      </c>
      <c r="BB960" s="129">
        <v>6.9999999999999999E-4</v>
      </c>
      <c r="BC960" s="129" t="s">
        <v>247</v>
      </c>
      <c r="BD960" s="129">
        <v>5.0000000000000001E-4</v>
      </c>
      <c r="BE960" s="129" t="s">
        <v>179</v>
      </c>
      <c r="BF960" s="129">
        <v>2.9999999999999997E-4</v>
      </c>
      <c r="BG960" s="129" t="s">
        <v>179</v>
      </c>
      <c r="BH960" s="129">
        <v>1E-4</v>
      </c>
      <c r="BI960" s="129" t="s">
        <v>318</v>
      </c>
      <c r="BJ960" s="129">
        <v>2.0000000000000001E-4</v>
      </c>
      <c r="BK960" s="129">
        <v>9.7000000000000003E-3</v>
      </c>
      <c r="BL960" s="129">
        <v>5.0000000000000001E-4</v>
      </c>
      <c r="BM960" s="129">
        <v>3.5000000000000001E-3</v>
      </c>
      <c r="BN960" s="129">
        <v>2.9999999999999997E-4</v>
      </c>
      <c r="BO960" s="129" t="s">
        <v>283</v>
      </c>
      <c r="BP960" s="129">
        <v>5.0000000000000001E-4</v>
      </c>
      <c r="BQ960" s="129" t="s">
        <v>179</v>
      </c>
      <c r="BR960" s="129">
        <v>2.9999999999999997E-4</v>
      </c>
      <c r="BS960" s="129" t="s">
        <v>179</v>
      </c>
      <c r="BT960" s="129">
        <v>4.0000000000000002E-4</v>
      </c>
      <c r="BU960" s="129" t="s">
        <v>179</v>
      </c>
      <c r="BV960" s="129">
        <v>6.9999999999999999E-4</v>
      </c>
      <c r="BW960" s="129" t="s">
        <v>18</v>
      </c>
      <c r="BX960" s="129"/>
      <c r="BY960" s="129" t="s">
        <v>18</v>
      </c>
      <c r="BZ960" s="129"/>
      <c r="CA960" s="129" t="s">
        <v>179</v>
      </c>
      <c r="CB960" s="129">
        <v>8.0000000000000004E-4</v>
      </c>
      <c r="CC960" s="129" t="s">
        <v>179</v>
      </c>
      <c r="CD960" s="129">
        <v>2.0999999999999999E-3</v>
      </c>
      <c r="CE960" s="129" t="s">
        <v>179</v>
      </c>
      <c r="CF960" s="129">
        <v>2.3E-3</v>
      </c>
      <c r="CG960" s="129" t="s">
        <v>179</v>
      </c>
      <c r="CH960" s="129">
        <v>1E-4</v>
      </c>
      <c r="CI960" s="129" t="s">
        <v>179</v>
      </c>
      <c r="CJ960" s="129">
        <v>7.1000000000000004E-3</v>
      </c>
      <c r="CK960" s="129" t="s">
        <v>179</v>
      </c>
      <c r="CL960" s="129">
        <v>1.09E-2</v>
      </c>
      <c r="CM960" s="129" t="s">
        <v>227</v>
      </c>
      <c r="CN960" s="129">
        <v>3.0999999999999999E-3</v>
      </c>
      <c r="CO960" s="129" t="s">
        <v>179</v>
      </c>
      <c r="CP960" s="129">
        <v>8.0000000000000004E-4</v>
      </c>
      <c r="CQ960" s="129" t="s">
        <v>179</v>
      </c>
      <c r="CR960" s="129">
        <v>3.3E-3</v>
      </c>
      <c r="CS960" s="129" t="s">
        <v>179</v>
      </c>
      <c r="CT960" s="129">
        <v>1.9E-3</v>
      </c>
      <c r="CU960" s="129" t="s">
        <v>179</v>
      </c>
      <c r="CV960" s="129">
        <v>8.0000000000000004E-4</v>
      </c>
      <c r="CW960" s="129" t="s">
        <v>18</v>
      </c>
      <c r="CX960" s="129"/>
      <c r="CY960" s="129" t="s">
        <v>179</v>
      </c>
      <c r="CZ960" s="129">
        <v>5.9999999999999995E-4</v>
      </c>
      <c r="DA960" s="129" t="s">
        <v>179</v>
      </c>
      <c r="DB960" s="129">
        <v>5.9999999999999995E-4</v>
      </c>
      <c r="DC960" s="129" t="s">
        <v>179</v>
      </c>
      <c r="DD960" s="129">
        <v>5.9999999999999995E-4</v>
      </c>
      <c r="DE960" s="129" t="s">
        <v>179</v>
      </c>
      <c r="DF960" s="129">
        <v>5.0000000000000001E-4</v>
      </c>
      <c r="DG960" s="129" t="s">
        <v>179</v>
      </c>
      <c r="DH960" s="129">
        <v>4.0000000000000002E-4</v>
      </c>
      <c r="DI960" s="129" t="s">
        <v>179</v>
      </c>
      <c r="DJ960" s="129">
        <v>2.9999999999999997E-4</v>
      </c>
      <c r="DK960" s="129" t="s">
        <v>3336</v>
      </c>
      <c r="DL960" s="129" t="s">
        <v>59</v>
      </c>
      <c r="DM960" s="129"/>
      <c r="DN960" s="129"/>
      <c r="DO960" s="130" t="s">
        <v>18</v>
      </c>
      <c r="DS960" s="129">
        <v>44</v>
      </c>
      <c r="DT960" s="129" t="s">
        <v>5980</v>
      </c>
      <c r="DW960" t="s">
        <v>5742</v>
      </c>
    </row>
    <row r="961" spans="1:127">
      <c r="A961" s="127">
        <v>837</v>
      </c>
      <c r="B961" s="131">
        <v>44767.193055555559</v>
      </c>
      <c r="C961" s="129" t="s">
        <v>52</v>
      </c>
      <c r="D961" s="129">
        <v>0</v>
      </c>
      <c r="E961" s="129">
        <v>0</v>
      </c>
      <c r="F961" s="129">
        <v>0</v>
      </c>
      <c r="G961" s="129" t="s">
        <v>54</v>
      </c>
      <c r="H961" s="129" t="s">
        <v>55</v>
      </c>
      <c r="I961" s="129" t="s">
        <v>55</v>
      </c>
      <c r="J961" s="129" t="s">
        <v>55</v>
      </c>
      <c r="K961" s="129" t="s">
        <v>18</v>
      </c>
      <c r="L961" s="129">
        <v>90</v>
      </c>
      <c r="M961" s="129" t="s">
        <v>173</v>
      </c>
      <c r="N961" s="129">
        <v>0</v>
      </c>
      <c r="O961" s="129" t="s">
        <v>173</v>
      </c>
      <c r="P961" s="129">
        <v>0</v>
      </c>
      <c r="Q961" s="129" t="s">
        <v>173</v>
      </c>
      <c r="R961" s="129">
        <v>0</v>
      </c>
      <c r="S961" s="129">
        <v>2</v>
      </c>
      <c r="T961" s="129" t="s">
        <v>174</v>
      </c>
      <c r="U961" s="129">
        <v>4.4549000000000003</v>
      </c>
      <c r="V961" s="129">
        <v>0.66469999999999996</v>
      </c>
      <c r="W961" s="129" t="s">
        <v>3342</v>
      </c>
      <c r="X961" s="129">
        <v>0.33700000000000002</v>
      </c>
      <c r="Y961" s="129">
        <v>42.190100000000001</v>
      </c>
      <c r="Z961" s="129">
        <v>0.37530000000000002</v>
      </c>
      <c r="AA961" s="129" t="s">
        <v>3343</v>
      </c>
      <c r="AB961" s="129">
        <v>1.5100000000000001E-2</v>
      </c>
      <c r="AC961" s="129" t="s">
        <v>179</v>
      </c>
      <c r="AD961" s="129">
        <v>9.1999999999999998E-3</v>
      </c>
      <c r="AE961" s="129" t="s">
        <v>179</v>
      </c>
      <c r="AF961" s="129">
        <v>1.7100000000000001E-2</v>
      </c>
      <c r="AG961" s="129">
        <v>0.20050000000000001</v>
      </c>
      <c r="AH961" s="129">
        <v>8.5000000000000006E-3</v>
      </c>
      <c r="AI961" s="129">
        <v>7.4648000000000003</v>
      </c>
      <c r="AJ961" s="129">
        <v>3.2300000000000002E-2</v>
      </c>
      <c r="AK961" s="129">
        <v>0.84470000000000001</v>
      </c>
      <c r="AL961" s="129">
        <v>8.9999999999999993E-3</v>
      </c>
      <c r="AM961" s="129" t="s">
        <v>776</v>
      </c>
      <c r="AN961" s="129">
        <v>8.8999999999999999E-3</v>
      </c>
      <c r="AO961" s="129" t="s">
        <v>386</v>
      </c>
      <c r="AP961" s="129">
        <v>4.0000000000000001E-3</v>
      </c>
      <c r="AQ961" s="129">
        <v>0.1203</v>
      </c>
      <c r="AR961" s="129">
        <v>5.1000000000000004E-3</v>
      </c>
      <c r="AS961" s="129" t="s">
        <v>3344</v>
      </c>
      <c r="AT961" s="129">
        <v>2.7699999999999999E-2</v>
      </c>
      <c r="AU961" s="129" t="s">
        <v>613</v>
      </c>
      <c r="AV961" s="129">
        <v>3.8999999999999998E-3</v>
      </c>
      <c r="AW961" s="129">
        <v>1.14E-2</v>
      </c>
      <c r="AX961" s="129">
        <v>1.1000000000000001E-3</v>
      </c>
      <c r="AY961" s="129" t="s">
        <v>302</v>
      </c>
      <c r="AZ961" s="129">
        <v>6.9999999999999999E-4</v>
      </c>
      <c r="BA961" s="129">
        <v>7.4000000000000003E-3</v>
      </c>
      <c r="BB961" s="129">
        <v>6.9999999999999999E-4</v>
      </c>
      <c r="BC961" s="129" t="s">
        <v>245</v>
      </c>
      <c r="BD961" s="129">
        <v>5.0000000000000001E-4</v>
      </c>
      <c r="BE961" s="129" t="s">
        <v>179</v>
      </c>
      <c r="BF961" s="129">
        <v>2.9999999999999997E-4</v>
      </c>
      <c r="BG961" s="129" t="s">
        <v>179</v>
      </c>
      <c r="BH961" s="129">
        <v>1E-4</v>
      </c>
      <c r="BI961" s="129" t="s">
        <v>286</v>
      </c>
      <c r="BJ961" s="129">
        <v>2.0000000000000001E-4</v>
      </c>
      <c r="BK961" s="129">
        <v>9.4000000000000004E-3</v>
      </c>
      <c r="BL961" s="129">
        <v>5.0000000000000001E-4</v>
      </c>
      <c r="BM961" s="129">
        <v>3.2000000000000002E-3</v>
      </c>
      <c r="BN961" s="129">
        <v>2.9999999999999997E-4</v>
      </c>
      <c r="BO961" s="129" t="s">
        <v>424</v>
      </c>
      <c r="BP961" s="129">
        <v>5.0000000000000001E-4</v>
      </c>
      <c r="BQ961" s="129" t="s">
        <v>179</v>
      </c>
      <c r="BR961" s="129">
        <v>2.9999999999999997E-4</v>
      </c>
      <c r="BS961" s="129" t="s">
        <v>179</v>
      </c>
      <c r="BT961" s="129">
        <v>2.9999999999999997E-4</v>
      </c>
      <c r="BU961" s="129" t="s">
        <v>179</v>
      </c>
      <c r="BV961" s="129">
        <v>6.9999999999999999E-4</v>
      </c>
      <c r="BW961" s="129" t="s">
        <v>179</v>
      </c>
      <c r="BX961" s="129">
        <v>8.0000000000000004E-4</v>
      </c>
      <c r="BY961" s="129" t="s">
        <v>179</v>
      </c>
      <c r="BZ961" s="129">
        <v>1.1000000000000001E-3</v>
      </c>
      <c r="CA961" s="129" t="s">
        <v>179</v>
      </c>
      <c r="CB961" s="129">
        <v>8.0000000000000004E-4</v>
      </c>
      <c r="CC961" s="129" t="s">
        <v>179</v>
      </c>
      <c r="CD961" s="129">
        <v>2.0999999999999999E-3</v>
      </c>
      <c r="CE961" s="129" t="s">
        <v>179</v>
      </c>
      <c r="CF961" s="129">
        <v>2.3E-3</v>
      </c>
      <c r="CG961" s="129" t="s">
        <v>179</v>
      </c>
      <c r="CH961" s="129">
        <v>1E-4</v>
      </c>
      <c r="CI961" s="129" t="s">
        <v>179</v>
      </c>
      <c r="CJ961" s="129">
        <v>6.8999999999999999E-3</v>
      </c>
      <c r="CK961" s="129" t="s">
        <v>179</v>
      </c>
      <c r="CL961" s="129">
        <v>1.12E-2</v>
      </c>
      <c r="CM961" s="129" t="s">
        <v>332</v>
      </c>
      <c r="CN961" s="129">
        <v>2.7000000000000001E-3</v>
      </c>
      <c r="CO961" s="129" t="s">
        <v>179</v>
      </c>
      <c r="CP961" s="129">
        <v>8.9999999999999998E-4</v>
      </c>
      <c r="CQ961" s="129" t="s">
        <v>179</v>
      </c>
      <c r="CR961" s="129">
        <v>3.2000000000000002E-3</v>
      </c>
      <c r="CS961" s="129" t="s">
        <v>179</v>
      </c>
      <c r="CT961" s="129">
        <v>1.9E-3</v>
      </c>
      <c r="CU961" s="129" t="s">
        <v>18</v>
      </c>
      <c r="CV961" s="129"/>
      <c r="CW961" s="129" t="s">
        <v>18</v>
      </c>
      <c r="CX961" s="129"/>
      <c r="CY961" s="129" t="s">
        <v>179</v>
      </c>
      <c r="CZ961" s="129">
        <v>5.9999999999999995E-4</v>
      </c>
      <c r="DA961" s="129" t="s">
        <v>179</v>
      </c>
      <c r="DB961" s="129">
        <v>5.9999999999999995E-4</v>
      </c>
      <c r="DC961" s="129" t="s">
        <v>179</v>
      </c>
      <c r="DD961" s="129">
        <v>5.9999999999999995E-4</v>
      </c>
      <c r="DE961" s="129" t="s">
        <v>179</v>
      </c>
      <c r="DF961" s="129">
        <v>5.9999999999999995E-4</v>
      </c>
      <c r="DG961" s="129" t="s">
        <v>179</v>
      </c>
      <c r="DH961" s="129">
        <v>4.0000000000000002E-4</v>
      </c>
      <c r="DI961" s="129" t="s">
        <v>179</v>
      </c>
      <c r="DJ961" s="129">
        <v>2.9999999999999997E-4</v>
      </c>
      <c r="DK961" s="129" t="s">
        <v>3336</v>
      </c>
      <c r="DL961" s="129" t="s">
        <v>59</v>
      </c>
      <c r="DM961" s="129"/>
      <c r="DN961" s="129"/>
      <c r="DO961" s="130" t="s">
        <v>18</v>
      </c>
      <c r="DS961" s="129">
        <v>63</v>
      </c>
      <c r="DT961" s="129" t="s">
        <v>901</v>
      </c>
      <c r="DW961" t="s">
        <v>5743</v>
      </c>
    </row>
    <row r="962" spans="1:127">
      <c r="A962" s="127">
        <v>838</v>
      </c>
      <c r="B962" s="131">
        <v>44767.205555555556</v>
      </c>
      <c r="C962" s="129" t="s">
        <v>52</v>
      </c>
      <c r="D962" s="129">
        <v>0</v>
      </c>
      <c r="E962" s="129">
        <v>0</v>
      </c>
      <c r="F962" s="129">
        <v>0</v>
      </c>
      <c r="G962" s="129" t="s">
        <v>54</v>
      </c>
      <c r="H962" s="129" t="s">
        <v>55</v>
      </c>
      <c r="I962" s="129" t="s">
        <v>55</v>
      </c>
      <c r="J962" s="129" t="s">
        <v>55</v>
      </c>
      <c r="K962" s="129" t="s">
        <v>18</v>
      </c>
      <c r="L962" s="129">
        <v>90</v>
      </c>
      <c r="M962" s="129" t="s">
        <v>173</v>
      </c>
      <c r="N962" s="129">
        <v>0</v>
      </c>
      <c r="O962" s="129" t="s">
        <v>173</v>
      </c>
      <c r="P962" s="129">
        <v>0</v>
      </c>
      <c r="Q962" s="129" t="s">
        <v>173</v>
      </c>
      <c r="R962" s="129">
        <v>0</v>
      </c>
      <c r="S962" s="129">
        <v>2</v>
      </c>
      <c r="T962" s="129" t="s">
        <v>174</v>
      </c>
      <c r="U962" s="129">
        <v>2.9975999999999998</v>
      </c>
      <c r="V962" s="129">
        <v>0.6653</v>
      </c>
      <c r="W962" s="129" t="s">
        <v>3345</v>
      </c>
      <c r="X962" s="129">
        <v>0.34910000000000002</v>
      </c>
      <c r="Y962" s="129">
        <v>37.912999999999997</v>
      </c>
      <c r="Z962" s="129">
        <v>0.35720000000000002</v>
      </c>
      <c r="AA962" s="129" t="s">
        <v>2681</v>
      </c>
      <c r="AB962" s="129">
        <v>1.61E-2</v>
      </c>
      <c r="AC962" s="129" t="s">
        <v>179</v>
      </c>
      <c r="AD962" s="129">
        <v>9.4000000000000004E-3</v>
      </c>
      <c r="AE962" s="129" t="s">
        <v>2752</v>
      </c>
      <c r="AF962" s="129">
        <v>1.9599999999999999E-2</v>
      </c>
      <c r="AG962" s="129">
        <v>0.10059999999999999</v>
      </c>
      <c r="AH962" s="129">
        <v>7.3000000000000001E-3</v>
      </c>
      <c r="AI962" s="129">
        <v>7.6996000000000002</v>
      </c>
      <c r="AJ962" s="129">
        <v>3.3099999999999997E-2</v>
      </c>
      <c r="AK962" s="129">
        <v>1.0275000000000001</v>
      </c>
      <c r="AL962" s="129">
        <v>9.7999999999999997E-3</v>
      </c>
      <c r="AM962" s="129" t="s">
        <v>275</v>
      </c>
      <c r="AN962" s="129">
        <v>9.7999999999999997E-3</v>
      </c>
      <c r="AO962" s="129" t="s">
        <v>220</v>
      </c>
      <c r="AP962" s="129">
        <v>4.4999999999999997E-3</v>
      </c>
      <c r="AQ962" s="129">
        <v>0.13900000000000001</v>
      </c>
      <c r="AR962" s="129">
        <v>5.5999999999999999E-3</v>
      </c>
      <c r="AS962" s="129" t="s">
        <v>3346</v>
      </c>
      <c r="AT962" s="129">
        <v>3.1099999999999999E-2</v>
      </c>
      <c r="AU962" s="129" t="s">
        <v>600</v>
      </c>
      <c r="AV962" s="129">
        <v>4.4000000000000003E-3</v>
      </c>
      <c r="AW962" s="129">
        <v>9.1999999999999998E-3</v>
      </c>
      <c r="AX962" s="129">
        <v>1.1000000000000001E-3</v>
      </c>
      <c r="AY962" s="129" t="s">
        <v>227</v>
      </c>
      <c r="AZ962" s="129">
        <v>6.9999999999999999E-4</v>
      </c>
      <c r="BA962" s="129">
        <v>8.6999999999999994E-3</v>
      </c>
      <c r="BB962" s="129">
        <v>8.0000000000000004E-4</v>
      </c>
      <c r="BC962" s="129" t="s">
        <v>211</v>
      </c>
      <c r="BD962" s="129">
        <v>5.0000000000000001E-4</v>
      </c>
      <c r="BE962" s="129" t="s">
        <v>392</v>
      </c>
      <c r="BF962" s="129">
        <v>4.0000000000000002E-4</v>
      </c>
      <c r="BG962" s="129" t="s">
        <v>179</v>
      </c>
      <c r="BH962" s="129">
        <v>1E-4</v>
      </c>
      <c r="BI962" s="129" t="s">
        <v>318</v>
      </c>
      <c r="BJ962" s="129">
        <v>2.0000000000000001E-4</v>
      </c>
      <c r="BK962" s="129">
        <v>1.06E-2</v>
      </c>
      <c r="BL962" s="129">
        <v>5.0000000000000001E-4</v>
      </c>
      <c r="BM962" s="129">
        <v>4.0000000000000001E-3</v>
      </c>
      <c r="BN962" s="129">
        <v>2.9999999999999997E-4</v>
      </c>
      <c r="BO962" s="129" t="s">
        <v>789</v>
      </c>
      <c r="BP962" s="129">
        <v>5.9999999999999995E-4</v>
      </c>
      <c r="BQ962" s="129" t="s">
        <v>179</v>
      </c>
      <c r="BR962" s="129">
        <v>2.9999999999999997E-4</v>
      </c>
      <c r="BS962" s="129" t="s">
        <v>179</v>
      </c>
      <c r="BT962" s="129">
        <v>4.0000000000000002E-4</v>
      </c>
      <c r="BU962" s="129" t="s">
        <v>179</v>
      </c>
      <c r="BV962" s="129">
        <v>5.9999999999999995E-4</v>
      </c>
      <c r="BW962" s="129" t="s">
        <v>18</v>
      </c>
      <c r="BX962" s="129"/>
      <c r="BY962" s="129" t="s">
        <v>18</v>
      </c>
      <c r="BZ962" s="129"/>
      <c r="CA962" s="129" t="s">
        <v>179</v>
      </c>
      <c r="CB962" s="129">
        <v>8.0000000000000004E-4</v>
      </c>
      <c r="CC962" s="129" t="s">
        <v>179</v>
      </c>
      <c r="CD962" s="129">
        <v>2.0999999999999999E-3</v>
      </c>
      <c r="CE962" s="129" t="s">
        <v>179</v>
      </c>
      <c r="CF962" s="129">
        <v>2.3E-3</v>
      </c>
      <c r="CG962" s="129" t="s">
        <v>216</v>
      </c>
      <c r="CH962" s="129">
        <v>1E-4</v>
      </c>
      <c r="CI962" s="129" t="s">
        <v>179</v>
      </c>
      <c r="CJ962" s="129">
        <v>7.0000000000000001E-3</v>
      </c>
      <c r="CK962" s="129" t="s">
        <v>179</v>
      </c>
      <c r="CL962" s="129">
        <v>1.1299999999999999E-2</v>
      </c>
      <c r="CM962" s="129" t="s">
        <v>179</v>
      </c>
      <c r="CN962" s="129">
        <v>5.3E-3</v>
      </c>
      <c r="CO962" s="129" t="s">
        <v>179</v>
      </c>
      <c r="CP962" s="129">
        <v>8.9999999999999998E-4</v>
      </c>
      <c r="CQ962" s="129" t="s">
        <v>179</v>
      </c>
      <c r="CR962" s="129">
        <v>3.3E-3</v>
      </c>
      <c r="CS962" s="129" t="s">
        <v>179</v>
      </c>
      <c r="CT962" s="129">
        <v>1.9E-3</v>
      </c>
      <c r="CU962" s="129" t="s">
        <v>179</v>
      </c>
      <c r="CV962" s="129">
        <v>8.0000000000000004E-4</v>
      </c>
      <c r="CW962" s="129" t="s">
        <v>18</v>
      </c>
      <c r="CX962" s="129"/>
      <c r="CY962" s="129" t="s">
        <v>179</v>
      </c>
      <c r="CZ962" s="129">
        <v>5.9999999999999995E-4</v>
      </c>
      <c r="DA962" s="129" t="s">
        <v>179</v>
      </c>
      <c r="DB962" s="129">
        <v>5.9999999999999995E-4</v>
      </c>
      <c r="DC962" s="129" t="s">
        <v>179</v>
      </c>
      <c r="DD962" s="129">
        <v>5.9999999999999995E-4</v>
      </c>
      <c r="DE962" s="129" t="s">
        <v>179</v>
      </c>
      <c r="DF962" s="129">
        <v>5.9999999999999995E-4</v>
      </c>
      <c r="DG962" s="129" t="s">
        <v>179</v>
      </c>
      <c r="DH962" s="129">
        <v>4.0000000000000002E-4</v>
      </c>
      <c r="DI962" s="129" t="s">
        <v>179</v>
      </c>
      <c r="DJ962" s="129">
        <v>2.9999999999999997E-4</v>
      </c>
      <c r="DK962" s="129" t="s">
        <v>3336</v>
      </c>
      <c r="DL962" s="129" t="s">
        <v>59</v>
      </c>
      <c r="DM962" s="129"/>
      <c r="DN962" s="129"/>
      <c r="DO962" s="130" t="s">
        <v>18</v>
      </c>
      <c r="DS962" s="129">
        <v>102</v>
      </c>
      <c r="DT962" s="129" t="s">
        <v>2545</v>
      </c>
      <c r="DW962" t="s">
        <v>5744</v>
      </c>
    </row>
    <row r="963" spans="1:127">
      <c r="A963" s="127">
        <v>839</v>
      </c>
      <c r="B963" s="131">
        <v>44767.210416666669</v>
      </c>
      <c r="C963" s="129" t="s">
        <v>52</v>
      </c>
      <c r="D963" s="129">
        <v>0</v>
      </c>
      <c r="E963" s="129">
        <v>0</v>
      </c>
      <c r="F963" s="129">
        <v>0</v>
      </c>
      <c r="G963" s="129" t="s">
        <v>54</v>
      </c>
      <c r="H963" s="129" t="s">
        <v>55</v>
      </c>
      <c r="I963" s="129" t="s">
        <v>55</v>
      </c>
      <c r="J963" s="129" t="s">
        <v>55</v>
      </c>
      <c r="K963" s="129" t="s">
        <v>18</v>
      </c>
      <c r="L963" s="129">
        <v>90</v>
      </c>
      <c r="M963" s="129" t="s">
        <v>173</v>
      </c>
      <c r="N963" s="129">
        <v>0</v>
      </c>
      <c r="O963" s="129" t="s">
        <v>173</v>
      </c>
      <c r="P963" s="129">
        <v>0</v>
      </c>
      <c r="Q963" s="129" t="s">
        <v>173</v>
      </c>
      <c r="R963" s="129">
        <v>0</v>
      </c>
      <c r="S963" s="129">
        <v>2</v>
      </c>
      <c r="T963" s="129" t="s">
        <v>174</v>
      </c>
      <c r="U963" s="129">
        <v>4.2622999999999998</v>
      </c>
      <c r="V963" s="129">
        <v>0.68799999999999994</v>
      </c>
      <c r="W963" s="129" t="s">
        <v>3347</v>
      </c>
      <c r="X963" s="129">
        <v>0.33639999999999998</v>
      </c>
      <c r="Y963" s="129">
        <v>40.439399999999999</v>
      </c>
      <c r="Z963" s="129">
        <v>0.3674</v>
      </c>
      <c r="AA963" s="129" t="s">
        <v>2453</v>
      </c>
      <c r="AB963" s="129">
        <v>1.5599999999999999E-2</v>
      </c>
      <c r="AC963" s="129" t="s">
        <v>3044</v>
      </c>
      <c r="AD963" s="129">
        <v>1.04E-2</v>
      </c>
      <c r="AE963" s="129" t="s">
        <v>179</v>
      </c>
      <c r="AF963" s="129">
        <v>1.77E-2</v>
      </c>
      <c r="AG963" s="129">
        <v>0.1051</v>
      </c>
      <c r="AH963" s="129">
        <v>7.1999999999999998E-3</v>
      </c>
      <c r="AI963" s="129">
        <v>7.4993999999999996</v>
      </c>
      <c r="AJ963" s="129">
        <v>3.2399999999999998E-2</v>
      </c>
      <c r="AK963" s="129">
        <v>0.90169999999999995</v>
      </c>
      <c r="AL963" s="129">
        <v>9.1999999999999998E-3</v>
      </c>
      <c r="AM963" s="129" t="s">
        <v>808</v>
      </c>
      <c r="AN963" s="129">
        <v>8.9999999999999993E-3</v>
      </c>
      <c r="AO963" s="129" t="s">
        <v>1268</v>
      </c>
      <c r="AP963" s="129">
        <v>4.3E-3</v>
      </c>
      <c r="AQ963" s="129">
        <v>0.13009999999999999</v>
      </c>
      <c r="AR963" s="129">
        <v>5.4000000000000003E-3</v>
      </c>
      <c r="AS963" s="129" t="s">
        <v>3348</v>
      </c>
      <c r="AT963" s="129">
        <v>2.8899999999999999E-2</v>
      </c>
      <c r="AU963" s="129" t="s">
        <v>227</v>
      </c>
      <c r="AV963" s="129">
        <v>4.0000000000000001E-3</v>
      </c>
      <c r="AW963" s="129">
        <v>1.12E-2</v>
      </c>
      <c r="AX963" s="129">
        <v>1.1999999999999999E-3</v>
      </c>
      <c r="AY963" s="129" t="s">
        <v>316</v>
      </c>
      <c r="AZ963" s="129">
        <v>8.0000000000000004E-4</v>
      </c>
      <c r="BA963" s="129">
        <v>8.0999999999999996E-3</v>
      </c>
      <c r="BB963" s="129">
        <v>8.0000000000000004E-4</v>
      </c>
      <c r="BC963" s="129" t="s">
        <v>191</v>
      </c>
      <c r="BD963" s="129">
        <v>5.0000000000000001E-4</v>
      </c>
      <c r="BE963" s="129" t="s">
        <v>179</v>
      </c>
      <c r="BF963" s="129">
        <v>2.9999999999999997E-4</v>
      </c>
      <c r="BG963" s="129" t="s">
        <v>179</v>
      </c>
      <c r="BH963" s="129">
        <v>1E-4</v>
      </c>
      <c r="BI963" s="129" t="s">
        <v>246</v>
      </c>
      <c r="BJ963" s="129">
        <v>2.0000000000000001E-4</v>
      </c>
      <c r="BK963" s="129">
        <v>9.4000000000000004E-3</v>
      </c>
      <c r="BL963" s="129">
        <v>5.0000000000000001E-4</v>
      </c>
      <c r="BM963" s="129">
        <v>3.3999999999999998E-3</v>
      </c>
      <c r="BN963" s="129">
        <v>2.9999999999999997E-4</v>
      </c>
      <c r="BO963" s="129" t="s">
        <v>283</v>
      </c>
      <c r="BP963" s="129">
        <v>5.0000000000000001E-4</v>
      </c>
      <c r="BQ963" s="129" t="s">
        <v>179</v>
      </c>
      <c r="BR963" s="129">
        <v>2.9999999999999997E-4</v>
      </c>
      <c r="BS963" s="129" t="s">
        <v>179</v>
      </c>
      <c r="BT963" s="129">
        <v>4.0000000000000002E-4</v>
      </c>
      <c r="BU963" s="129" t="s">
        <v>179</v>
      </c>
      <c r="BV963" s="129">
        <v>5.9999999999999995E-4</v>
      </c>
      <c r="BW963" s="129" t="s">
        <v>18</v>
      </c>
      <c r="BX963" s="129"/>
      <c r="BY963" s="129" t="s">
        <v>179</v>
      </c>
      <c r="BZ963" s="129">
        <v>1.1000000000000001E-3</v>
      </c>
      <c r="CA963" s="129" t="s">
        <v>285</v>
      </c>
      <c r="CB963" s="129">
        <v>8.0000000000000004E-4</v>
      </c>
      <c r="CC963" s="129" t="s">
        <v>179</v>
      </c>
      <c r="CD963" s="129">
        <v>2.0999999999999999E-3</v>
      </c>
      <c r="CE963" s="129" t="s">
        <v>179</v>
      </c>
      <c r="CF963" s="129">
        <v>2.2000000000000001E-3</v>
      </c>
      <c r="CG963" s="129" t="s">
        <v>216</v>
      </c>
      <c r="CH963" s="129">
        <v>1E-4</v>
      </c>
      <c r="CI963" s="129" t="s">
        <v>179</v>
      </c>
      <c r="CJ963" s="129">
        <v>7.3000000000000001E-3</v>
      </c>
      <c r="CK963" s="129" t="s">
        <v>179</v>
      </c>
      <c r="CL963" s="129">
        <v>1.1599999999999999E-2</v>
      </c>
      <c r="CM963" s="129" t="s">
        <v>179</v>
      </c>
      <c r="CN963" s="129">
        <v>3.5999999999999999E-3</v>
      </c>
      <c r="CO963" s="129" t="s">
        <v>179</v>
      </c>
      <c r="CP963" s="129">
        <v>8.9999999999999998E-4</v>
      </c>
      <c r="CQ963" s="129" t="s">
        <v>179</v>
      </c>
      <c r="CR963" s="129">
        <v>3.0000000000000001E-3</v>
      </c>
      <c r="CS963" s="129" t="s">
        <v>179</v>
      </c>
      <c r="CT963" s="129">
        <v>2E-3</v>
      </c>
      <c r="CU963" s="129" t="s">
        <v>18</v>
      </c>
      <c r="CV963" s="129"/>
      <c r="CW963" s="129" t="s">
        <v>18</v>
      </c>
      <c r="CX963" s="129"/>
      <c r="CY963" s="129" t="s">
        <v>179</v>
      </c>
      <c r="CZ963" s="129">
        <v>5.9999999999999995E-4</v>
      </c>
      <c r="DA963" s="129" t="s">
        <v>179</v>
      </c>
      <c r="DB963" s="129">
        <v>5.9999999999999995E-4</v>
      </c>
      <c r="DC963" s="129" t="s">
        <v>179</v>
      </c>
      <c r="DD963" s="129">
        <v>5.9999999999999995E-4</v>
      </c>
      <c r="DE963" s="129" t="s">
        <v>179</v>
      </c>
      <c r="DF963" s="129">
        <v>6.9999999999999999E-4</v>
      </c>
      <c r="DG963" s="129" t="s">
        <v>179</v>
      </c>
      <c r="DH963" s="129">
        <v>4.0000000000000002E-4</v>
      </c>
      <c r="DI963" s="129" t="s">
        <v>179</v>
      </c>
      <c r="DJ963" s="129">
        <v>2.9999999999999997E-4</v>
      </c>
      <c r="DK963" s="129" t="s">
        <v>3336</v>
      </c>
      <c r="DL963" s="129" t="s">
        <v>59</v>
      </c>
      <c r="DM963" s="129"/>
      <c r="DN963" s="129"/>
      <c r="DO963" s="130" t="s">
        <v>18</v>
      </c>
      <c r="DS963" s="129">
        <v>132</v>
      </c>
      <c r="DT963" s="129" t="s">
        <v>2554</v>
      </c>
      <c r="DW963" t="s">
        <v>5745</v>
      </c>
    </row>
    <row r="964" spans="1:127">
      <c r="A964" s="127">
        <v>845</v>
      </c>
      <c r="B964" s="131">
        <v>44767.785416666666</v>
      </c>
      <c r="C964" s="129" t="s">
        <v>52</v>
      </c>
      <c r="D964" s="129">
        <v>0</v>
      </c>
      <c r="E964" s="129">
        <v>0</v>
      </c>
      <c r="F964" s="129">
        <v>0</v>
      </c>
      <c r="G964" s="129" t="s">
        <v>54</v>
      </c>
      <c r="H964" s="129" t="s">
        <v>55</v>
      </c>
      <c r="I964" s="129" t="s">
        <v>55</v>
      </c>
      <c r="J964" s="129" t="s">
        <v>55</v>
      </c>
      <c r="K964" s="129" t="s">
        <v>18</v>
      </c>
      <c r="L964" s="129">
        <v>90</v>
      </c>
      <c r="M964" s="129" t="s">
        <v>173</v>
      </c>
      <c r="N964" s="129">
        <v>0</v>
      </c>
      <c r="O964" s="129" t="s">
        <v>173</v>
      </c>
      <c r="P964" s="129">
        <v>0</v>
      </c>
      <c r="Q964" s="129" t="s">
        <v>173</v>
      </c>
      <c r="R964" s="129">
        <v>0</v>
      </c>
      <c r="S964" s="129">
        <v>2</v>
      </c>
      <c r="T964" s="129" t="s">
        <v>174</v>
      </c>
      <c r="U964" s="129" t="s">
        <v>3389</v>
      </c>
      <c r="V964" s="129">
        <v>0.68240000000000001</v>
      </c>
      <c r="W964" s="129" t="s">
        <v>3390</v>
      </c>
      <c r="X964" s="129">
        <v>0.3407</v>
      </c>
      <c r="Y964" s="129" t="s">
        <v>3391</v>
      </c>
      <c r="Z964" s="129">
        <v>0.35680000000000001</v>
      </c>
      <c r="AA964" s="129" t="s">
        <v>3243</v>
      </c>
      <c r="AB964" s="129">
        <v>1.61E-2</v>
      </c>
      <c r="AC964" s="129" t="s">
        <v>3392</v>
      </c>
      <c r="AD964" s="129">
        <v>1.5900000000000001E-2</v>
      </c>
      <c r="AE964" s="129" t="s">
        <v>2414</v>
      </c>
      <c r="AF964" s="129">
        <v>2.07E-2</v>
      </c>
      <c r="AG964" s="129" t="s">
        <v>3393</v>
      </c>
      <c r="AH964" s="129">
        <v>8.6E-3</v>
      </c>
      <c r="AI964" s="129" t="s">
        <v>3394</v>
      </c>
      <c r="AJ964" s="129">
        <v>3.2599999999999997E-2</v>
      </c>
      <c r="AK964" s="129" t="s">
        <v>3395</v>
      </c>
      <c r="AL964" s="129">
        <v>9.7000000000000003E-3</v>
      </c>
      <c r="AM964" s="129" t="s">
        <v>982</v>
      </c>
      <c r="AN964" s="129">
        <v>9.7000000000000003E-3</v>
      </c>
      <c r="AO964" s="129" t="s">
        <v>1123</v>
      </c>
      <c r="AP964" s="129">
        <v>4.3E-3</v>
      </c>
      <c r="AQ964" s="129" t="s">
        <v>546</v>
      </c>
      <c r="AR964" s="129">
        <v>5.1000000000000004E-3</v>
      </c>
      <c r="AS964" s="129" t="s">
        <v>3396</v>
      </c>
      <c r="AT964" s="129">
        <v>3.0800000000000001E-2</v>
      </c>
      <c r="AU964" s="129" t="s">
        <v>179</v>
      </c>
      <c r="AV964" s="129">
        <v>4.3E-3</v>
      </c>
      <c r="AW964" s="129" t="s">
        <v>559</v>
      </c>
      <c r="AX964" s="129">
        <v>1.1000000000000001E-3</v>
      </c>
      <c r="AY964" s="129" t="s">
        <v>537</v>
      </c>
      <c r="AZ964" s="129">
        <v>8.0000000000000004E-4</v>
      </c>
      <c r="BA964" s="129" t="s">
        <v>243</v>
      </c>
      <c r="BB964" s="129">
        <v>8.0000000000000004E-4</v>
      </c>
      <c r="BC964" s="129" t="s">
        <v>211</v>
      </c>
      <c r="BD964" s="129">
        <v>5.0000000000000001E-4</v>
      </c>
      <c r="BE964" s="129" t="s">
        <v>245</v>
      </c>
      <c r="BF964" s="129">
        <v>4.0000000000000002E-4</v>
      </c>
      <c r="BG964" s="129" t="s">
        <v>179</v>
      </c>
      <c r="BH964" s="129">
        <v>1E-4</v>
      </c>
      <c r="BI964" s="129" t="s">
        <v>286</v>
      </c>
      <c r="BJ964" s="129">
        <v>2.0000000000000001E-4</v>
      </c>
      <c r="BK964" s="129" t="s">
        <v>264</v>
      </c>
      <c r="BL964" s="129">
        <v>5.0000000000000001E-4</v>
      </c>
      <c r="BM964" s="129" t="s">
        <v>894</v>
      </c>
      <c r="BN964" s="129">
        <v>2.9999999999999997E-4</v>
      </c>
      <c r="BO964" s="129" t="s">
        <v>985</v>
      </c>
      <c r="BP964" s="129">
        <v>5.9999999999999995E-4</v>
      </c>
      <c r="BQ964" s="129" t="s">
        <v>179</v>
      </c>
      <c r="BR964" s="129">
        <v>2.9999999999999997E-4</v>
      </c>
      <c r="BS964" s="129" t="s">
        <v>179</v>
      </c>
      <c r="BT964" s="129">
        <v>4.0000000000000002E-4</v>
      </c>
      <c r="BU964" s="129" t="s">
        <v>179</v>
      </c>
      <c r="BV964" s="129">
        <v>5.9999999999999995E-4</v>
      </c>
      <c r="BW964" s="129" t="s">
        <v>18</v>
      </c>
      <c r="BX964" s="129"/>
      <c r="BY964" s="129" t="s">
        <v>179</v>
      </c>
      <c r="BZ964" s="129">
        <v>1.1000000000000001E-3</v>
      </c>
      <c r="CA964" s="129" t="s">
        <v>179</v>
      </c>
      <c r="CB964" s="129">
        <v>8.0000000000000004E-4</v>
      </c>
      <c r="CC964" s="129" t="s">
        <v>179</v>
      </c>
      <c r="CD964" s="129">
        <v>2.0999999999999999E-3</v>
      </c>
      <c r="CE964" s="129" t="s">
        <v>179</v>
      </c>
      <c r="CF964" s="129">
        <v>2.3E-3</v>
      </c>
      <c r="CG964" s="129" t="s">
        <v>179</v>
      </c>
      <c r="CH964" s="129">
        <v>1E-4</v>
      </c>
      <c r="CI964" s="129" t="s">
        <v>179</v>
      </c>
      <c r="CJ964" s="129">
        <v>7.1000000000000004E-3</v>
      </c>
      <c r="CK964" s="129" t="s">
        <v>179</v>
      </c>
      <c r="CL964" s="129">
        <v>1.11E-2</v>
      </c>
      <c r="CM964" s="129" t="s">
        <v>179</v>
      </c>
      <c r="CN964" s="129">
        <v>5.1000000000000004E-3</v>
      </c>
      <c r="CO964" s="129" t="s">
        <v>179</v>
      </c>
      <c r="CP964" s="129">
        <v>8.9999999999999998E-4</v>
      </c>
      <c r="CQ964" s="129" t="s">
        <v>179</v>
      </c>
      <c r="CR964" s="129">
        <v>3.3999999999999998E-3</v>
      </c>
      <c r="CS964" s="129" t="s">
        <v>179</v>
      </c>
      <c r="CT964" s="129">
        <v>1.9E-3</v>
      </c>
      <c r="CU964" s="129" t="s">
        <v>18</v>
      </c>
      <c r="CV964" s="129"/>
      <c r="CW964" s="129" t="s">
        <v>18</v>
      </c>
      <c r="CX964" s="129"/>
      <c r="CY964" s="129" t="s">
        <v>179</v>
      </c>
      <c r="CZ964" s="129">
        <v>5.9999999999999995E-4</v>
      </c>
      <c r="DA964" s="129" t="s">
        <v>179</v>
      </c>
      <c r="DB964" s="129">
        <v>5.9999999999999995E-4</v>
      </c>
      <c r="DC964" s="129" t="s">
        <v>212</v>
      </c>
      <c r="DD964" s="129">
        <v>5.9999999999999995E-4</v>
      </c>
      <c r="DE964" s="129" t="s">
        <v>179</v>
      </c>
      <c r="DF964" s="129">
        <v>5.9999999999999995E-4</v>
      </c>
      <c r="DG964" s="129" t="s">
        <v>179</v>
      </c>
      <c r="DH964" s="129">
        <v>4.0000000000000002E-4</v>
      </c>
      <c r="DI964" s="129" t="s">
        <v>179</v>
      </c>
      <c r="DJ964" s="129">
        <v>4.0000000000000002E-4</v>
      </c>
      <c r="DK964" s="129" t="s">
        <v>3397</v>
      </c>
      <c r="DL964" s="129" t="s">
        <v>59</v>
      </c>
      <c r="DM964" s="129"/>
      <c r="DN964" s="129"/>
      <c r="DO964" s="130"/>
      <c r="DS964" s="129">
        <v>4</v>
      </c>
      <c r="DT964" s="129" t="s">
        <v>1630</v>
      </c>
      <c r="DW964" t="s">
        <v>5746</v>
      </c>
    </row>
    <row r="965" spans="1:127">
      <c r="A965" s="127">
        <v>846</v>
      </c>
      <c r="B965" s="131">
        <v>44767.786805555559</v>
      </c>
      <c r="C965" s="129" t="s">
        <v>52</v>
      </c>
      <c r="D965" s="129">
        <v>0</v>
      </c>
      <c r="E965" s="129">
        <v>0</v>
      </c>
      <c r="F965" s="129">
        <v>0</v>
      </c>
      <c r="G965" s="129" t="s">
        <v>54</v>
      </c>
      <c r="H965" s="129" t="s">
        <v>55</v>
      </c>
      <c r="I965" s="129" t="s">
        <v>55</v>
      </c>
      <c r="J965" s="129" t="s">
        <v>55</v>
      </c>
      <c r="K965" s="129" t="s">
        <v>18</v>
      </c>
      <c r="L965" s="129">
        <v>90</v>
      </c>
      <c r="M965" s="129" t="s">
        <v>173</v>
      </c>
      <c r="N965" s="129">
        <v>0</v>
      </c>
      <c r="O965" s="129" t="s">
        <v>173</v>
      </c>
      <c r="P965" s="129">
        <v>0</v>
      </c>
      <c r="Q965" s="129" t="s">
        <v>173</v>
      </c>
      <c r="R965" s="129">
        <v>0</v>
      </c>
      <c r="S965" s="129">
        <v>2</v>
      </c>
      <c r="T965" s="129" t="s">
        <v>174</v>
      </c>
      <c r="U965" s="129" t="s">
        <v>3398</v>
      </c>
      <c r="V965" s="129">
        <v>0.68069999999999997</v>
      </c>
      <c r="W965" s="129" t="s">
        <v>3399</v>
      </c>
      <c r="X965" s="129">
        <v>0.32640000000000002</v>
      </c>
      <c r="Y965" s="129" t="s">
        <v>3400</v>
      </c>
      <c r="Z965" s="129">
        <v>0.34300000000000003</v>
      </c>
      <c r="AA965" s="129" t="s">
        <v>1973</v>
      </c>
      <c r="AB965" s="129">
        <v>1.5900000000000001E-2</v>
      </c>
      <c r="AC965" s="129" t="s">
        <v>3401</v>
      </c>
      <c r="AD965" s="129">
        <v>1.0800000000000001E-2</v>
      </c>
      <c r="AE965" s="129" t="s">
        <v>3402</v>
      </c>
      <c r="AF965" s="129">
        <v>1.9800000000000002E-2</v>
      </c>
      <c r="AG965" s="129" t="s">
        <v>3403</v>
      </c>
      <c r="AH965" s="129">
        <v>6.8999999999999999E-3</v>
      </c>
      <c r="AI965" s="129" t="s">
        <v>3404</v>
      </c>
      <c r="AJ965" s="129">
        <v>3.1899999999999998E-2</v>
      </c>
      <c r="AK965" s="129" t="s">
        <v>3405</v>
      </c>
      <c r="AL965" s="129">
        <v>9.4999999999999998E-3</v>
      </c>
      <c r="AM965" s="129" t="s">
        <v>1243</v>
      </c>
      <c r="AN965" s="129">
        <v>9.2999999999999992E-3</v>
      </c>
      <c r="AO965" s="129" t="s">
        <v>823</v>
      </c>
      <c r="AP965" s="129">
        <v>4.3E-3</v>
      </c>
      <c r="AQ965" s="129" t="s">
        <v>3406</v>
      </c>
      <c r="AR965" s="129">
        <v>5.7000000000000002E-3</v>
      </c>
      <c r="AS965" s="129" t="s">
        <v>3407</v>
      </c>
      <c r="AT965" s="129">
        <v>0.03</v>
      </c>
      <c r="AU965" s="129" t="s">
        <v>418</v>
      </c>
      <c r="AV965" s="129">
        <v>4.1999999999999997E-3</v>
      </c>
      <c r="AW965" s="129" t="s">
        <v>193</v>
      </c>
      <c r="AX965" s="129">
        <v>1.1000000000000001E-3</v>
      </c>
      <c r="AY965" s="129" t="s">
        <v>301</v>
      </c>
      <c r="AZ965" s="129">
        <v>8.0000000000000004E-4</v>
      </c>
      <c r="BA965" s="129" t="s">
        <v>287</v>
      </c>
      <c r="BB965" s="129">
        <v>8.0000000000000004E-4</v>
      </c>
      <c r="BC965" s="129" t="s">
        <v>245</v>
      </c>
      <c r="BD965" s="129">
        <v>5.0000000000000001E-4</v>
      </c>
      <c r="BE965" s="129" t="s">
        <v>733</v>
      </c>
      <c r="BF965" s="129">
        <v>4.0000000000000002E-4</v>
      </c>
      <c r="BG965" s="129" t="s">
        <v>179</v>
      </c>
      <c r="BH965" s="129">
        <v>1E-4</v>
      </c>
      <c r="BI965" s="129" t="s">
        <v>318</v>
      </c>
      <c r="BJ965" s="129">
        <v>2.0000000000000001E-4</v>
      </c>
      <c r="BK965" s="129" t="s">
        <v>432</v>
      </c>
      <c r="BL965" s="129">
        <v>5.0000000000000001E-4</v>
      </c>
      <c r="BM965" s="129" t="s">
        <v>894</v>
      </c>
      <c r="BN965" s="129">
        <v>2.9999999999999997E-4</v>
      </c>
      <c r="BO965" s="129" t="s">
        <v>251</v>
      </c>
      <c r="BP965" s="129">
        <v>5.9999999999999995E-4</v>
      </c>
      <c r="BQ965" s="129" t="s">
        <v>179</v>
      </c>
      <c r="BR965" s="129">
        <v>2.9999999999999997E-4</v>
      </c>
      <c r="BS965" s="129" t="s">
        <v>179</v>
      </c>
      <c r="BT965" s="129">
        <v>4.0000000000000002E-4</v>
      </c>
      <c r="BU965" s="129" t="s">
        <v>179</v>
      </c>
      <c r="BV965" s="129">
        <v>5.9999999999999995E-4</v>
      </c>
      <c r="BW965" s="129" t="s">
        <v>18</v>
      </c>
      <c r="BX965" s="129"/>
      <c r="BY965" s="129" t="s">
        <v>179</v>
      </c>
      <c r="BZ965" s="129">
        <v>1.1000000000000001E-3</v>
      </c>
      <c r="CA965" s="129" t="s">
        <v>179</v>
      </c>
      <c r="CB965" s="129">
        <v>8.0000000000000004E-4</v>
      </c>
      <c r="CC965" s="129" t="s">
        <v>249</v>
      </c>
      <c r="CD965" s="129">
        <v>2.2000000000000001E-3</v>
      </c>
      <c r="CE965" s="129" t="s">
        <v>179</v>
      </c>
      <c r="CF965" s="129">
        <v>2.2000000000000001E-3</v>
      </c>
      <c r="CG965" s="129" t="s">
        <v>216</v>
      </c>
      <c r="CH965" s="129">
        <v>1E-4</v>
      </c>
      <c r="CI965" s="129" t="s">
        <v>179</v>
      </c>
      <c r="CJ965" s="129">
        <v>7.7999999999999996E-3</v>
      </c>
      <c r="CK965" s="129" t="s">
        <v>179</v>
      </c>
      <c r="CL965" s="129">
        <v>1.17E-2</v>
      </c>
      <c r="CM965" s="129" t="s">
        <v>179</v>
      </c>
      <c r="CN965" s="129">
        <v>6.1999999999999998E-3</v>
      </c>
      <c r="CO965" s="129" t="s">
        <v>179</v>
      </c>
      <c r="CP965" s="129">
        <v>8.9999999999999998E-4</v>
      </c>
      <c r="CQ965" s="129" t="s">
        <v>179</v>
      </c>
      <c r="CR965" s="129">
        <v>3.3E-3</v>
      </c>
      <c r="CS965" s="129" t="s">
        <v>179</v>
      </c>
      <c r="CT965" s="129">
        <v>2.0999999999999999E-3</v>
      </c>
      <c r="CU965" s="129" t="s">
        <v>18</v>
      </c>
      <c r="CV965" s="129"/>
      <c r="CW965" s="129" t="s">
        <v>179</v>
      </c>
      <c r="CX965" s="129">
        <v>5.9999999999999995E-4</v>
      </c>
      <c r="CY965" s="129" t="s">
        <v>179</v>
      </c>
      <c r="CZ965" s="129">
        <v>5.0000000000000001E-4</v>
      </c>
      <c r="DA965" s="129" t="s">
        <v>179</v>
      </c>
      <c r="DB965" s="129">
        <v>5.9999999999999995E-4</v>
      </c>
      <c r="DC965" s="129" t="s">
        <v>179</v>
      </c>
      <c r="DD965" s="129">
        <v>5.9999999999999995E-4</v>
      </c>
      <c r="DE965" s="129" t="s">
        <v>179</v>
      </c>
      <c r="DF965" s="129">
        <v>5.9999999999999995E-4</v>
      </c>
      <c r="DG965" s="129" t="s">
        <v>179</v>
      </c>
      <c r="DH965" s="129">
        <v>4.0000000000000002E-4</v>
      </c>
      <c r="DI965" s="129" t="s">
        <v>179</v>
      </c>
      <c r="DJ965" s="129">
        <v>4.0000000000000002E-4</v>
      </c>
      <c r="DK965" s="129" t="s">
        <v>3397</v>
      </c>
      <c r="DL965" s="129" t="s">
        <v>59</v>
      </c>
      <c r="DM965" s="129"/>
      <c r="DN965" s="129"/>
      <c r="DO965" s="130"/>
      <c r="DS965" s="129">
        <v>10</v>
      </c>
      <c r="DT965" s="129" t="s">
        <v>1596</v>
      </c>
      <c r="DW965" t="s">
        <v>5747</v>
      </c>
    </row>
    <row r="966" spans="1:127">
      <c r="A966" s="127">
        <v>847</v>
      </c>
      <c r="B966" s="131">
        <v>44767.788888888892</v>
      </c>
      <c r="C966" s="129" t="s">
        <v>52</v>
      </c>
      <c r="D966" s="129">
        <v>0</v>
      </c>
      <c r="E966" s="129">
        <v>0</v>
      </c>
      <c r="F966" s="129">
        <v>0</v>
      </c>
      <c r="G966" s="129" t="s">
        <v>54</v>
      </c>
      <c r="H966" s="129" t="s">
        <v>55</v>
      </c>
      <c r="I966" s="129" t="s">
        <v>55</v>
      </c>
      <c r="J966" s="129" t="s">
        <v>55</v>
      </c>
      <c r="K966" s="129" t="s">
        <v>18</v>
      </c>
      <c r="L966" s="129">
        <v>90</v>
      </c>
      <c r="M966" s="129" t="s">
        <v>173</v>
      </c>
      <c r="N966" s="129">
        <v>0</v>
      </c>
      <c r="O966" s="129" t="s">
        <v>173</v>
      </c>
      <c r="P966" s="129">
        <v>0</v>
      </c>
      <c r="Q966" s="129" t="s">
        <v>173</v>
      </c>
      <c r="R966" s="129">
        <v>0</v>
      </c>
      <c r="S966" s="129">
        <v>2</v>
      </c>
      <c r="T966" s="129" t="s">
        <v>174</v>
      </c>
      <c r="U966" s="129" t="s">
        <v>3408</v>
      </c>
      <c r="V966" s="129">
        <v>0.68620000000000003</v>
      </c>
      <c r="W966" s="129" t="s">
        <v>3409</v>
      </c>
      <c r="X966" s="129">
        <v>0.34360000000000002</v>
      </c>
      <c r="Y966" s="129" t="s">
        <v>3410</v>
      </c>
      <c r="Z966" s="129">
        <v>0.35210000000000002</v>
      </c>
      <c r="AA966" s="129" t="s">
        <v>3411</v>
      </c>
      <c r="AB966" s="129">
        <v>1.6500000000000001E-2</v>
      </c>
      <c r="AC966" s="129" t="s">
        <v>3412</v>
      </c>
      <c r="AD966" s="129">
        <v>1.26E-2</v>
      </c>
      <c r="AE966" s="129" t="s">
        <v>752</v>
      </c>
      <c r="AF966" s="129">
        <v>2.0500000000000001E-2</v>
      </c>
      <c r="AG966" s="129" t="s">
        <v>3413</v>
      </c>
      <c r="AH966" s="129">
        <v>7.1999999999999998E-3</v>
      </c>
      <c r="AI966" s="129" t="s">
        <v>3414</v>
      </c>
      <c r="AJ966" s="129">
        <v>3.27E-2</v>
      </c>
      <c r="AK966" s="129" t="s">
        <v>3415</v>
      </c>
      <c r="AL966" s="129">
        <v>9.7000000000000003E-3</v>
      </c>
      <c r="AM966" s="129" t="s">
        <v>471</v>
      </c>
      <c r="AN966" s="129">
        <v>9.4999999999999998E-3</v>
      </c>
      <c r="AO966" s="129" t="s">
        <v>239</v>
      </c>
      <c r="AP966" s="129">
        <v>4.4999999999999997E-3</v>
      </c>
      <c r="AQ966" s="129" t="s">
        <v>3416</v>
      </c>
      <c r="AR966" s="129">
        <v>5.1999999999999998E-3</v>
      </c>
      <c r="AS966" s="129" t="s">
        <v>3417</v>
      </c>
      <c r="AT966" s="129">
        <v>3.1099999999999999E-2</v>
      </c>
      <c r="AU966" s="129" t="s">
        <v>345</v>
      </c>
      <c r="AV966" s="129">
        <v>4.4000000000000003E-3</v>
      </c>
      <c r="AW966" s="129" t="s">
        <v>268</v>
      </c>
      <c r="AX966" s="129">
        <v>1.1000000000000001E-3</v>
      </c>
      <c r="AY966" s="129" t="s">
        <v>330</v>
      </c>
      <c r="AZ966" s="129">
        <v>8.0000000000000004E-4</v>
      </c>
      <c r="BA966" s="129" t="s">
        <v>312</v>
      </c>
      <c r="BB966" s="129">
        <v>8.0000000000000004E-4</v>
      </c>
      <c r="BC966" s="129" t="s">
        <v>267</v>
      </c>
      <c r="BD966" s="129">
        <v>5.0000000000000001E-4</v>
      </c>
      <c r="BE966" s="129" t="s">
        <v>269</v>
      </c>
      <c r="BF966" s="129">
        <v>5.0000000000000001E-4</v>
      </c>
      <c r="BG966" s="129" t="s">
        <v>179</v>
      </c>
      <c r="BH966" s="129">
        <v>1E-4</v>
      </c>
      <c r="BI966" s="129" t="s">
        <v>179</v>
      </c>
      <c r="BJ966" s="129">
        <v>2.0000000000000001E-4</v>
      </c>
      <c r="BK966" s="129" t="s">
        <v>331</v>
      </c>
      <c r="BL966" s="129">
        <v>5.0000000000000001E-4</v>
      </c>
      <c r="BM966" s="129" t="s">
        <v>711</v>
      </c>
      <c r="BN966" s="129">
        <v>2.9999999999999997E-4</v>
      </c>
      <c r="BO966" s="129" t="s">
        <v>730</v>
      </c>
      <c r="BP966" s="129">
        <v>5.9999999999999995E-4</v>
      </c>
      <c r="BQ966" s="129" t="s">
        <v>179</v>
      </c>
      <c r="BR966" s="129">
        <v>2.9999999999999997E-4</v>
      </c>
      <c r="BS966" s="129" t="s">
        <v>179</v>
      </c>
      <c r="BT966" s="129">
        <v>4.0000000000000002E-4</v>
      </c>
      <c r="BU966" s="129" t="s">
        <v>179</v>
      </c>
      <c r="BV966" s="129">
        <v>5.9999999999999995E-4</v>
      </c>
      <c r="BW966" s="129" t="s">
        <v>18</v>
      </c>
      <c r="BX966" s="129"/>
      <c r="BY966" s="129" t="s">
        <v>18</v>
      </c>
      <c r="BZ966" s="129"/>
      <c r="CA966" s="129" t="s">
        <v>179</v>
      </c>
      <c r="CB966" s="129">
        <v>8.0000000000000004E-4</v>
      </c>
      <c r="CC966" s="129" t="s">
        <v>179</v>
      </c>
      <c r="CD966" s="129">
        <v>2.0999999999999999E-3</v>
      </c>
      <c r="CE966" s="129" t="s">
        <v>179</v>
      </c>
      <c r="CF966" s="129">
        <v>2.3E-3</v>
      </c>
      <c r="CG966" s="129" t="s">
        <v>179</v>
      </c>
      <c r="CH966" s="129">
        <v>1E-4</v>
      </c>
      <c r="CI966" s="129" t="s">
        <v>179</v>
      </c>
      <c r="CJ966" s="129">
        <v>7.3000000000000001E-3</v>
      </c>
      <c r="CK966" s="129" t="s">
        <v>179</v>
      </c>
      <c r="CL966" s="129">
        <v>1.17E-2</v>
      </c>
      <c r="CM966" s="129" t="s">
        <v>179</v>
      </c>
      <c r="CN966" s="129">
        <v>5.7999999999999996E-3</v>
      </c>
      <c r="CO966" s="129" t="s">
        <v>179</v>
      </c>
      <c r="CP966" s="129">
        <v>8.9999999999999998E-4</v>
      </c>
      <c r="CQ966" s="129" t="s">
        <v>179</v>
      </c>
      <c r="CR966" s="129">
        <v>3.2000000000000002E-3</v>
      </c>
      <c r="CS966" s="129" t="s">
        <v>179</v>
      </c>
      <c r="CT966" s="129">
        <v>2E-3</v>
      </c>
      <c r="CU966" s="129" t="s">
        <v>179</v>
      </c>
      <c r="CV966" s="129">
        <v>8.0000000000000004E-4</v>
      </c>
      <c r="CW966" s="129" t="s">
        <v>179</v>
      </c>
      <c r="CX966" s="129">
        <v>5.9999999999999995E-4</v>
      </c>
      <c r="CY966" s="129" t="s">
        <v>179</v>
      </c>
      <c r="CZ966" s="129">
        <v>5.9999999999999995E-4</v>
      </c>
      <c r="DA966" s="129" t="s">
        <v>179</v>
      </c>
      <c r="DB966" s="129">
        <v>5.9999999999999995E-4</v>
      </c>
      <c r="DC966" s="129" t="s">
        <v>179</v>
      </c>
      <c r="DD966" s="129">
        <v>5.9999999999999995E-4</v>
      </c>
      <c r="DE966" s="129" t="s">
        <v>179</v>
      </c>
      <c r="DF966" s="129">
        <v>5.9999999999999995E-4</v>
      </c>
      <c r="DG966" s="129" t="s">
        <v>179</v>
      </c>
      <c r="DH966" s="129">
        <v>4.0000000000000002E-4</v>
      </c>
      <c r="DI966" s="129" t="s">
        <v>179</v>
      </c>
      <c r="DJ966" s="129">
        <v>4.0000000000000002E-4</v>
      </c>
      <c r="DK966" s="129" t="s">
        <v>3397</v>
      </c>
      <c r="DL966" s="129" t="s">
        <v>59</v>
      </c>
      <c r="DM966" s="129"/>
      <c r="DN966" s="129"/>
      <c r="DO966" s="130"/>
      <c r="DS966" s="129">
        <v>19</v>
      </c>
      <c r="DT966" s="129" t="s">
        <v>898</v>
      </c>
      <c r="DW966" t="s">
        <v>5748</v>
      </c>
    </row>
    <row r="967" spans="1:127">
      <c r="A967" s="127">
        <v>848</v>
      </c>
      <c r="B967" s="131">
        <v>44767.791666666664</v>
      </c>
      <c r="C967" s="129" t="s">
        <v>52</v>
      </c>
      <c r="D967" s="129">
        <v>0</v>
      </c>
      <c r="E967" s="129">
        <v>0</v>
      </c>
      <c r="F967" s="129">
        <v>0</v>
      </c>
      <c r="G967" s="129" t="s">
        <v>54</v>
      </c>
      <c r="H967" s="129" t="s">
        <v>55</v>
      </c>
      <c r="I967" s="129" t="s">
        <v>55</v>
      </c>
      <c r="J967" s="129" t="s">
        <v>55</v>
      </c>
      <c r="K967" s="129" t="s">
        <v>18</v>
      </c>
      <c r="L967" s="129">
        <v>90</v>
      </c>
      <c r="M967" s="129" t="s">
        <v>173</v>
      </c>
      <c r="N967" s="129">
        <v>0</v>
      </c>
      <c r="O967" s="129" t="s">
        <v>173</v>
      </c>
      <c r="P967" s="129">
        <v>0</v>
      </c>
      <c r="Q967" s="129" t="s">
        <v>173</v>
      </c>
      <c r="R967" s="129">
        <v>0</v>
      </c>
      <c r="S967" s="129">
        <v>2</v>
      </c>
      <c r="T967" s="129" t="s">
        <v>174</v>
      </c>
      <c r="U967" s="129" t="s">
        <v>3418</v>
      </c>
      <c r="V967" s="129">
        <v>0.66739999999999999</v>
      </c>
      <c r="W967" s="129" t="s">
        <v>3419</v>
      </c>
      <c r="X967" s="129">
        <v>0.3231</v>
      </c>
      <c r="Y967" s="129" t="s">
        <v>3420</v>
      </c>
      <c r="Z967" s="129">
        <v>0.36130000000000001</v>
      </c>
      <c r="AA967" s="129" t="s">
        <v>3421</v>
      </c>
      <c r="AB967" s="129">
        <v>1.5699999999999999E-2</v>
      </c>
      <c r="AC967" s="129" t="s">
        <v>179</v>
      </c>
      <c r="AD967" s="129">
        <v>9.1000000000000004E-3</v>
      </c>
      <c r="AE967" s="129" t="s">
        <v>179</v>
      </c>
      <c r="AF967" s="129">
        <v>1.6899999999999998E-2</v>
      </c>
      <c r="AG967" s="129" t="s">
        <v>3422</v>
      </c>
      <c r="AH967" s="129">
        <v>7.3000000000000001E-3</v>
      </c>
      <c r="AI967" s="129" t="s">
        <v>3423</v>
      </c>
      <c r="AJ967" s="129">
        <v>3.2399999999999998E-2</v>
      </c>
      <c r="AK967" s="129" t="s">
        <v>3424</v>
      </c>
      <c r="AL967" s="129">
        <v>9.2999999999999992E-3</v>
      </c>
      <c r="AM967" s="129" t="s">
        <v>1808</v>
      </c>
      <c r="AN967" s="129">
        <v>9.2999999999999992E-3</v>
      </c>
      <c r="AO967" s="129" t="s">
        <v>605</v>
      </c>
      <c r="AP967" s="129">
        <v>4.1000000000000003E-3</v>
      </c>
      <c r="AQ967" s="129" t="s">
        <v>883</v>
      </c>
      <c r="AR967" s="129">
        <v>5.1000000000000004E-3</v>
      </c>
      <c r="AS967" s="129" t="s">
        <v>3425</v>
      </c>
      <c r="AT967" s="129">
        <v>2.5899999999999999E-2</v>
      </c>
      <c r="AU967" s="129" t="s">
        <v>347</v>
      </c>
      <c r="AV967" s="129">
        <v>3.7000000000000002E-3</v>
      </c>
      <c r="AW967" s="129" t="s">
        <v>629</v>
      </c>
      <c r="AX967" s="129">
        <v>1.4E-3</v>
      </c>
      <c r="AY967" s="129" t="s">
        <v>208</v>
      </c>
      <c r="AZ967" s="129">
        <v>8.0000000000000004E-4</v>
      </c>
      <c r="BA967" s="129" t="s">
        <v>390</v>
      </c>
      <c r="BB967" s="129">
        <v>6.9999999999999999E-4</v>
      </c>
      <c r="BC967" s="129" t="s">
        <v>267</v>
      </c>
      <c r="BD967" s="129">
        <v>5.0000000000000001E-4</v>
      </c>
      <c r="BE967" s="129" t="s">
        <v>318</v>
      </c>
      <c r="BF967" s="129">
        <v>2.9999999999999997E-4</v>
      </c>
      <c r="BG967" s="129" t="s">
        <v>179</v>
      </c>
      <c r="BH967" s="129">
        <v>1E-4</v>
      </c>
      <c r="BI967" s="129" t="s">
        <v>246</v>
      </c>
      <c r="BJ967" s="129">
        <v>2.0000000000000001E-4</v>
      </c>
      <c r="BK967" s="129" t="s">
        <v>625</v>
      </c>
      <c r="BL967" s="129">
        <v>5.0000000000000001E-4</v>
      </c>
      <c r="BM967" s="129" t="s">
        <v>894</v>
      </c>
      <c r="BN967" s="129">
        <v>2.9999999999999997E-4</v>
      </c>
      <c r="BO967" s="129" t="s">
        <v>1135</v>
      </c>
      <c r="BP967" s="129">
        <v>5.9999999999999995E-4</v>
      </c>
      <c r="BQ967" s="129" t="s">
        <v>179</v>
      </c>
      <c r="BR967" s="129">
        <v>2.9999999999999997E-4</v>
      </c>
      <c r="BS967" s="129" t="s">
        <v>179</v>
      </c>
      <c r="BT967" s="129">
        <v>4.0000000000000002E-4</v>
      </c>
      <c r="BU967" s="129" t="s">
        <v>179</v>
      </c>
      <c r="BV967" s="129">
        <v>6.9999999999999999E-4</v>
      </c>
      <c r="BW967" s="129" t="s">
        <v>18</v>
      </c>
      <c r="BX967" s="129"/>
      <c r="BY967" s="129" t="s">
        <v>179</v>
      </c>
      <c r="BZ967" s="129">
        <v>1.1000000000000001E-3</v>
      </c>
      <c r="CA967" s="129" t="s">
        <v>179</v>
      </c>
      <c r="CB967" s="129">
        <v>8.0000000000000004E-4</v>
      </c>
      <c r="CC967" s="129" t="s">
        <v>179</v>
      </c>
      <c r="CD967" s="129">
        <v>2E-3</v>
      </c>
      <c r="CE967" s="129" t="s">
        <v>179</v>
      </c>
      <c r="CF967" s="129">
        <v>2.3E-3</v>
      </c>
      <c r="CG967" s="129" t="s">
        <v>179</v>
      </c>
      <c r="CH967" s="129">
        <v>1E-4</v>
      </c>
      <c r="CI967" s="129" t="s">
        <v>179</v>
      </c>
      <c r="CJ967" s="129">
        <v>7.1999999999999998E-3</v>
      </c>
      <c r="CK967" s="129" t="s">
        <v>179</v>
      </c>
      <c r="CL967" s="129">
        <v>1.09E-2</v>
      </c>
      <c r="CM967" s="129" t="s">
        <v>548</v>
      </c>
      <c r="CN967" s="129">
        <v>3.5999999999999999E-3</v>
      </c>
      <c r="CO967" s="129" t="s">
        <v>179</v>
      </c>
      <c r="CP967" s="129">
        <v>8.0000000000000004E-4</v>
      </c>
      <c r="CQ967" s="129" t="s">
        <v>179</v>
      </c>
      <c r="CR967" s="129">
        <v>3.3E-3</v>
      </c>
      <c r="CS967" s="129" t="s">
        <v>179</v>
      </c>
      <c r="CT967" s="129">
        <v>1.8E-3</v>
      </c>
      <c r="CU967" s="129" t="s">
        <v>18</v>
      </c>
      <c r="CV967" s="129"/>
      <c r="CW967" s="129" t="s">
        <v>179</v>
      </c>
      <c r="CX967" s="129">
        <v>5.9999999999999995E-4</v>
      </c>
      <c r="CY967" s="129" t="s">
        <v>179</v>
      </c>
      <c r="CZ967" s="129">
        <v>5.9999999999999995E-4</v>
      </c>
      <c r="DA967" s="129" t="s">
        <v>179</v>
      </c>
      <c r="DB967" s="129">
        <v>5.9999999999999995E-4</v>
      </c>
      <c r="DC967" s="129" t="s">
        <v>179</v>
      </c>
      <c r="DD967" s="129">
        <v>5.9999999999999995E-4</v>
      </c>
      <c r="DE967" s="129" t="s">
        <v>179</v>
      </c>
      <c r="DF967" s="129">
        <v>5.9999999999999995E-4</v>
      </c>
      <c r="DG967" s="129" t="s">
        <v>179</v>
      </c>
      <c r="DH967" s="129">
        <v>4.0000000000000002E-4</v>
      </c>
      <c r="DI967" s="129" t="s">
        <v>179</v>
      </c>
      <c r="DJ967" s="129">
        <v>4.0000000000000002E-4</v>
      </c>
      <c r="DK967" s="129" t="s">
        <v>3397</v>
      </c>
      <c r="DL967" s="129" t="s">
        <v>59</v>
      </c>
      <c r="DM967" s="129"/>
      <c r="DN967" s="129"/>
      <c r="DO967" s="130"/>
      <c r="DS967" s="129">
        <v>26</v>
      </c>
      <c r="DT967" s="129" t="s">
        <v>5992</v>
      </c>
      <c r="DW967" t="s">
        <v>5749</v>
      </c>
    </row>
    <row r="968" spans="1:127">
      <c r="A968" s="127">
        <v>849</v>
      </c>
      <c r="B968" s="131">
        <v>44767.793055555558</v>
      </c>
      <c r="C968" s="129" t="s">
        <v>52</v>
      </c>
      <c r="D968" s="129">
        <v>0</v>
      </c>
      <c r="E968" s="129">
        <v>0</v>
      </c>
      <c r="F968" s="129">
        <v>0</v>
      </c>
      <c r="G968" s="129" t="s">
        <v>54</v>
      </c>
      <c r="H968" s="129" t="s">
        <v>55</v>
      </c>
      <c r="I968" s="129" t="s">
        <v>55</v>
      </c>
      <c r="J968" s="129" t="s">
        <v>55</v>
      </c>
      <c r="K968" s="129" t="s">
        <v>18</v>
      </c>
      <c r="L968" s="129">
        <v>90</v>
      </c>
      <c r="M968" s="129" t="s">
        <v>173</v>
      </c>
      <c r="N968" s="129">
        <v>0</v>
      </c>
      <c r="O968" s="129" t="s">
        <v>173</v>
      </c>
      <c r="P968" s="129">
        <v>0</v>
      </c>
      <c r="Q968" s="129" t="s">
        <v>173</v>
      </c>
      <c r="R968" s="129">
        <v>0</v>
      </c>
      <c r="S968" s="129">
        <v>2</v>
      </c>
      <c r="T968" s="129" t="s">
        <v>174</v>
      </c>
      <c r="U968" s="129" t="s">
        <v>3426</v>
      </c>
      <c r="V968" s="129">
        <v>0.69079999999999997</v>
      </c>
      <c r="W968" s="129" t="s">
        <v>3427</v>
      </c>
      <c r="X968" s="129">
        <v>0.32379999999999998</v>
      </c>
      <c r="Y968" s="129" t="s">
        <v>3428</v>
      </c>
      <c r="Z968" s="129">
        <v>0.3679</v>
      </c>
      <c r="AA968" s="129" t="s">
        <v>1187</v>
      </c>
      <c r="AB968" s="129">
        <v>1.49E-2</v>
      </c>
      <c r="AC968" s="129" t="s">
        <v>179</v>
      </c>
      <c r="AD968" s="129">
        <v>9.4000000000000004E-3</v>
      </c>
      <c r="AE968" s="129" t="s">
        <v>179</v>
      </c>
      <c r="AF968" s="129">
        <v>1.6799999999999999E-2</v>
      </c>
      <c r="AG968" s="129" t="s">
        <v>3429</v>
      </c>
      <c r="AH968" s="129">
        <v>8.8000000000000005E-3</v>
      </c>
      <c r="AI968" s="129" t="s">
        <v>3430</v>
      </c>
      <c r="AJ968" s="129">
        <v>3.15E-2</v>
      </c>
      <c r="AK968" s="129" t="s">
        <v>3431</v>
      </c>
      <c r="AL968" s="129">
        <v>9.1000000000000004E-3</v>
      </c>
      <c r="AM968" s="129" t="s">
        <v>297</v>
      </c>
      <c r="AN968" s="129">
        <v>8.6E-3</v>
      </c>
      <c r="AO968" s="129" t="s">
        <v>205</v>
      </c>
      <c r="AP968" s="129">
        <v>4.1000000000000003E-3</v>
      </c>
      <c r="AQ968" s="129" t="s">
        <v>3432</v>
      </c>
      <c r="AR968" s="129">
        <v>5.4000000000000003E-3</v>
      </c>
      <c r="AS968" s="129" t="s">
        <v>3433</v>
      </c>
      <c r="AT968" s="129">
        <v>2.8899999999999999E-2</v>
      </c>
      <c r="AU968" s="129" t="s">
        <v>179</v>
      </c>
      <c r="AV968" s="129">
        <v>4.0000000000000001E-3</v>
      </c>
      <c r="AW968" s="129" t="s">
        <v>789</v>
      </c>
      <c r="AX968" s="129">
        <v>1.1000000000000001E-3</v>
      </c>
      <c r="AY968" s="129" t="s">
        <v>330</v>
      </c>
      <c r="AZ968" s="129">
        <v>6.9999999999999999E-4</v>
      </c>
      <c r="BA968" s="129" t="s">
        <v>209</v>
      </c>
      <c r="BB968" s="129">
        <v>6.9999999999999999E-4</v>
      </c>
      <c r="BC968" s="129" t="s">
        <v>406</v>
      </c>
      <c r="BD968" s="129">
        <v>5.0000000000000001E-4</v>
      </c>
      <c r="BE968" s="129" t="s">
        <v>179</v>
      </c>
      <c r="BF968" s="129">
        <v>2.9999999999999997E-4</v>
      </c>
      <c r="BG968" s="129" t="s">
        <v>179</v>
      </c>
      <c r="BH968" s="129">
        <v>1E-4</v>
      </c>
      <c r="BI968" s="129" t="s">
        <v>516</v>
      </c>
      <c r="BJ968" s="129">
        <v>2.0000000000000001E-4</v>
      </c>
      <c r="BK968" s="129" t="s">
        <v>559</v>
      </c>
      <c r="BL968" s="129">
        <v>5.0000000000000001E-4</v>
      </c>
      <c r="BM968" s="129" t="s">
        <v>639</v>
      </c>
      <c r="BN968" s="129">
        <v>2.9999999999999997E-4</v>
      </c>
      <c r="BO968" s="129" t="s">
        <v>377</v>
      </c>
      <c r="BP968" s="129">
        <v>5.0000000000000001E-4</v>
      </c>
      <c r="BQ968" s="129" t="s">
        <v>179</v>
      </c>
      <c r="BR968" s="129">
        <v>2.9999999999999997E-4</v>
      </c>
      <c r="BS968" s="129" t="s">
        <v>179</v>
      </c>
      <c r="BT968" s="129">
        <v>4.0000000000000002E-4</v>
      </c>
      <c r="BU968" s="129" t="s">
        <v>179</v>
      </c>
      <c r="BV968" s="129">
        <v>5.9999999999999995E-4</v>
      </c>
      <c r="BW968" s="129" t="s">
        <v>179</v>
      </c>
      <c r="BX968" s="129">
        <v>8.0000000000000004E-4</v>
      </c>
      <c r="BY968" s="129" t="s">
        <v>179</v>
      </c>
      <c r="BZ968" s="129">
        <v>1.1000000000000001E-3</v>
      </c>
      <c r="CA968" s="129" t="s">
        <v>179</v>
      </c>
      <c r="CB968" s="129">
        <v>8.0000000000000004E-4</v>
      </c>
      <c r="CC968" s="129" t="s">
        <v>348</v>
      </c>
      <c r="CD968" s="129">
        <v>2.0999999999999999E-3</v>
      </c>
      <c r="CE968" s="129" t="s">
        <v>179</v>
      </c>
      <c r="CF968" s="129">
        <v>2.3E-3</v>
      </c>
      <c r="CG968" s="129" t="s">
        <v>216</v>
      </c>
      <c r="CH968" s="129">
        <v>1E-4</v>
      </c>
      <c r="CI968" s="129" t="s">
        <v>179</v>
      </c>
      <c r="CJ968" s="129">
        <v>7.4999999999999997E-3</v>
      </c>
      <c r="CK968" s="129" t="s">
        <v>179</v>
      </c>
      <c r="CL968" s="129">
        <v>1.1599999999999999E-2</v>
      </c>
      <c r="CM968" s="129" t="s">
        <v>179</v>
      </c>
      <c r="CN968" s="129">
        <v>3.3E-3</v>
      </c>
      <c r="CO968" s="129" t="s">
        <v>179</v>
      </c>
      <c r="CP968" s="129">
        <v>8.9999999999999998E-4</v>
      </c>
      <c r="CQ968" s="129" t="s">
        <v>179</v>
      </c>
      <c r="CR968" s="129">
        <v>3.3E-3</v>
      </c>
      <c r="CS968" s="129" t="s">
        <v>179</v>
      </c>
      <c r="CT968" s="129">
        <v>1.9E-3</v>
      </c>
      <c r="CU968" s="129" t="s">
        <v>179</v>
      </c>
      <c r="CV968" s="129">
        <v>8.0000000000000004E-4</v>
      </c>
      <c r="CW968" s="129" t="s">
        <v>18</v>
      </c>
      <c r="CX968" s="129"/>
      <c r="CY968" s="129" t="s">
        <v>179</v>
      </c>
      <c r="CZ968" s="129">
        <v>5.0000000000000001E-4</v>
      </c>
      <c r="DA968" s="129" t="s">
        <v>179</v>
      </c>
      <c r="DB968" s="129">
        <v>5.9999999999999995E-4</v>
      </c>
      <c r="DC968" s="129" t="s">
        <v>179</v>
      </c>
      <c r="DD968" s="129">
        <v>5.9999999999999995E-4</v>
      </c>
      <c r="DE968" s="129" t="s">
        <v>179</v>
      </c>
      <c r="DF968" s="129">
        <v>5.9999999999999995E-4</v>
      </c>
      <c r="DG968" s="129" t="s">
        <v>179</v>
      </c>
      <c r="DH968" s="129">
        <v>4.0000000000000002E-4</v>
      </c>
      <c r="DI968" s="129" t="s">
        <v>179</v>
      </c>
      <c r="DJ968" s="129">
        <v>2.9999999999999997E-4</v>
      </c>
      <c r="DK968" s="129" t="s">
        <v>3397</v>
      </c>
      <c r="DL968" s="129" t="s">
        <v>59</v>
      </c>
      <c r="DM968" s="129"/>
      <c r="DN968" s="129"/>
      <c r="DO968" s="130"/>
      <c r="DS968" s="129">
        <v>46</v>
      </c>
      <c r="DT968" s="129" t="s">
        <v>1837</v>
      </c>
      <c r="DW968" t="s">
        <v>5750</v>
      </c>
    </row>
    <row r="969" spans="1:127">
      <c r="A969" s="127">
        <v>850</v>
      </c>
      <c r="B969" s="131">
        <v>44767.795138888891</v>
      </c>
      <c r="C969" s="129" t="s">
        <v>52</v>
      </c>
      <c r="D969" s="129">
        <v>0</v>
      </c>
      <c r="E969" s="129">
        <v>0</v>
      </c>
      <c r="F969" s="129">
        <v>0</v>
      </c>
      <c r="G969" s="129" t="s">
        <v>54</v>
      </c>
      <c r="H969" s="129" t="s">
        <v>55</v>
      </c>
      <c r="I969" s="129" t="s">
        <v>55</v>
      </c>
      <c r="J969" s="129" t="s">
        <v>55</v>
      </c>
      <c r="K969" s="129" t="s">
        <v>18</v>
      </c>
      <c r="L969" s="129">
        <v>90</v>
      </c>
      <c r="M969" s="129" t="s">
        <v>173</v>
      </c>
      <c r="N969" s="129">
        <v>0</v>
      </c>
      <c r="O969" s="129" t="s">
        <v>173</v>
      </c>
      <c r="P969" s="129">
        <v>0</v>
      </c>
      <c r="Q969" s="129" t="s">
        <v>173</v>
      </c>
      <c r="R969" s="129">
        <v>0</v>
      </c>
      <c r="S969" s="129">
        <v>2</v>
      </c>
      <c r="T969" s="129" t="s">
        <v>174</v>
      </c>
      <c r="U969" s="129" t="s">
        <v>3434</v>
      </c>
      <c r="V969" s="129">
        <v>0.68310000000000004</v>
      </c>
      <c r="W969" s="129" t="s">
        <v>3435</v>
      </c>
      <c r="X969" s="129">
        <v>0.33350000000000002</v>
      </c>
      <c r="Y969" s="129" t="s">
        <v>3436</v>
      </c>
      <c r="Z969" s="129">
        <v>0.3679</v>
      </c>
      <c r="AA969" s="129" t="s">
        <v>3233</v>
      </c>
      <c r="AB969" s="129">
        <v>1.5599999999999999E-2</v>
      </c>
      <c r="AC969" s="129" t="s">
        <v>179</v>
      </c>
      <c r="AD969" s="129">
        <v>8.8999999999999999E-3</v>
      </c>
      <c r="AE969" s="129" t="s">
        <v>179</v>
      </c>
      <c r="AF969" s="129">
        <v>1.6799999999999999E-2</v>
      </c>
      <c r="AG969" s="129" t="s">
        <v>3437</v>
      </c>
      <c r="AH969" s="129">
        <v>8.0999999999999996E-3</v>
      </c>
      <c r="AI969" s="129" t="s">
        <v>3438</v>
      </c>
      <c r="AJ969" s="129">
        <v>3.2399999999999998E-2</v>
      </c>
      <c r="AK969" s="129" t="s">
        <v>3439</v>
      </c>
      <c r="AL969" s="129">
        <v>9.1000000000000004E-3</v>
      </c>
      <c r="AM969" s="129" t="s">
        <v>1367</v>
      </c>
      <c r="AN969" s="129">
        <v>9.1000000000000004E-3</v>
      </c>
      <c r="AO969" s="129" t="s">
        <v>698</v>
      </c>
      <c r="AP969" s="129">
        <v>4.3E-3</v>
      </c>
      <c r="AQ969" s="129" t="s">
        <v>1693</v>
      </c>
      <c r="AR969" s="129">
        <v>5.5999999999999999E-3</v>
      </c>
      <c r="AS969" s="129" t="s">
        <v>3440</v>
      </c>
      <c r="AT969" s="129">
        <v>2.8000000000000001E-2</v>
      </c>
      <c r="AU969" s="129" t="s">
        <v>208</v>
      </c>
      <c r="AV969" s="129">
        <v>4.0000000000000001E-3</v>
      </c>
      <c r="AW969" s="129" t="s">
        <v>193</v>
      </c>
      <c r="AX969" s="129">
        <v>1.1000000000000001E-3</v>
      </c>
      <c r="AY969" s="129" t="s">
        <v>330</v>
      </c>
      <c r="AZ969" s="129">
        <v>6.9999999999999999E-4</v>
      </c>
      <c r="BA969" s="129" t="s">
        <v>317</v>
      </c>
      <c r="BB969" s="129">
        <v>6.9999999999999999E-4</v>
      </c>
      <c r="BC969" s="129" t="s">
        <v>733</v>
      </c>
      <c r="BD969" s="129">
        <v>5.0000000000000001E-4</v>
      </c>
      <c r="BE969" s="129" t="s">
        <v>179</v>
      </c>
      <c r="BF969" s="129">
        <v>2.9999999999999997E-4</v>
      </c>
      <c r="BG969" s="129" t="s">
        <v>179</v>
      </c>
      <c r="BH969" s="129">
        <v>1E-4</v>
      </c>
      <c r="BI969" s="129" t="s">
        <v>246</v>
      </c>
      <c r="BJ969" s="129">
        <v>2.0000000000000001E-4</v>
      </c>
      <c r="BK969" s="129" t="s">
        <v>349</v>
      </c>
      <c r="BL969" s="129">
        <v>5.0000000000000001E-4</v>
      </c>
      <c r="BM969" s="129" t="s">
        <v>1046</v>
      </c>
      <c r="BN969" s="129">
        <v>2.9999999999999997E-4</v>
      </c>
      <c r="BO969" s="129" t="s">
        <v>410</v>
      </c>
      <c r="BP969" s="129">
        <v>5.0000000000000001E-4</v>
      </c>
      <c r="BQ969" s="129" t="s">
        <v>179</v>
      </c>
      <c r="BR969" s="129">
        <v>2.9999999999999997E-4</v>
      </c>
      <c r="BS969" s="129" t="s">
        <v>179</v>
      </c>
      <c r="BT969" s="129">
        <v>4.0000000000000002E-4</v>
      </c>
      <c r="BU969" s="129" t="s">
        <v>179</v>
      </c>
      <c r="BV969" s="129">
        <v>6.9999999999999999E-4</v>
      </c>
      <c r="BW969" s="129" t="s">
        <v>179</v>
      </c>
      <c r="BX969" s="129">
        <v>8.0000000000000004E-4</v>
      </c>
      <c r="BY969" s="129" t="s">
        <v>179</v>
      </c>
      <c r="BZ969" s="129">
        <v>1.1000000000000001E-3</v>
      </c>
      <c r="CA969" s="129" t="s">
        <v>179</v>
      </c>
      <c r="CB969" s="129">
        <v>8.0000000000000004E-4</v>
      </c>
      <c r="CC969" s="129" t="s">
        <v>179</v>
      </c>
      <c r="CD969" s="129">
        <v>2.0999999999999999E-3</v>
      </c>
      <c r="CE969" s="129" t="s">
        <v>179</v>
      </c>
      <c r="CF969" s="129">
        <v>2.3E-3</v>
      </c>
      <c r="CG969" s="129" t="s">
        <v>179</v>
      </c>
      <c r="CH969" s="129">
        <v>1E-4</v>
      </c>
      <c r="CI969" s="129" t="s">
        <v>179</v>
      </c>
      <c r="CJ969" s="129">
        <v>7.1000000000000004E-3</v>
      </c>
      <c r="CK969" s="129" t="s">
        <v>179</v>
      </c>
      <c r="CL969" s="129">
        <v>1.1299999999999999E-2</v>
      </c>
      <c r="CM969" s="129" t="s">
        <v>179</v>
      </c>
      <c r="CN969" s="129">
        <v>3.3999999999999998E-3</v>
      </c>
      <c r="CO969" s="129" t="s">
        <v>179</v>
      </c>
      <c r="CP969" s="129">
        <v>8.0000000000000004E-4</v>
      </c>
      <c r="CQ969" s="129" t="s">
        <v>179</v>
      </c>
      <c r="CR969" s="129">
        <v>3.3999999999999998E-3</v>
      </c>
      <c r="CS969" s="129" t="s">
        <v>179</v>
      </c>
      <c r="CT969" s="129">
        <v>1.8E-3</v>
      </c>
      <c r="CU969" s="129" t="s">
        <v>18</v>
      </c>
      <c r="CV969" s="129"/>
      <c r="CW969" s="129" t="s">
        <v>18</v>
      </c>
      <c r="CX969" s="129"/>
      <c r="CY969" s="129" t="s">
        <v>179</v>
      </c>
      <c r="CZ969" s="129">
        <v>5.9999999999999995E-4</v>
      </c>
      <c r="DA969" s="129" t="s">
        <v>179</v>
      </c>
      <c r="DB969" s="129">
        <v>5.9999999999999995E-4</v>
      </c>
      <c r="DC969" s="129" t="s">
        <v>179</v>
      </c>
      <c r="DD969" s="129">
        <v>5.0000000000000001E-4</v>
      </c>
      <c r="DE969" s="129" t="s">
        <v>179</v>
      </c>
      <c r="DF969" s="129">
        <v>5.9999999999999995E-4</v>
      </c>
      <c r="DG969" s="129" t="s">
        <v>179</v>
      </c>
      <c r="DH969" s="129">
        <v>4.0000000000000002E-4</v>
      </c>
      <c r="DI969" s="129" t="s">
        <v>179</v>
      </c>
      <c r="DJ969" s="129">
        <v>2.9999999999999997E-4</v>
      </c>
      <c r="DK969" s="129" t="s">
        <v>3397</v>
      </c>
      <c r="DL969" s="129" t="s">
        <v>59</v>
      </c>
      <c r="DM969" s="129"/>
      <c r="DN969" s="129"/>
      <c r="DO969" s="130"/>
      <c r="DS969" s="129">
        <v>88</v>
      </c>
      <c r="DT969" s="129" t="s">
        <v>5988</v>
      </c>
      <c r="DW969" t="s">
        <v>5751</v>
      </c>
    </row>
    <row r="970" spans="1:127">
      <c r="A970" s="127">
        <v>851</v>
      </c>
      <c r="B970" s="131">
        <v>44767.796527777777</v>
      </c>
      <c r="C970" s="129" t="s">
        <v>52</v>
      </c>
      <c r="D970" s="129">
        <v>0</v>
      </c>
      <c r="E970" s="129">
        <v>0</v>
      </c>
      <c r="F970" s="129">
        <v>0</v>
      </c>
      <c r="G970" s="129" t="s">
        <v>54</v>
      </c>
      <c r="H970" s="129" t="s">
        <v>55</v>
      </c>
      <c r="I970" s="129" t="s">
        <v>55</v>
      </c>
      <c r="J970" s="129" t="s">
        <v>55</v>
      </c>
      <c r="K970" s="129" t="s">
        <v>18</v>
      </c>
      <c r="L970" s="129">
        <v>90</v>
      </c>
      <c r="M970" s="129" t="s">
        <v>173</v>
      </c>
      <c r="N970" s="129">
        <v>0</v>
      </c>
      <c r="O970" s="129" t="s">
        <v>173</v>
      </c>
      <c r="P970" s="129">
        <v>0</v>
      </c>
      <c r="Q970" s="129" t="s">
        <v>173</v>
      </c>
      <c r="R970" s="129">
        <v>0</v>
      </c>
      <c r="S970" s="129">
        <v>2</v>
      </c>
      <c r="T970" s="129" t="s">
        <v>174</v>
      </c>
      <c r="U970" s="129" t="s">
        <v>3441</v>
      </c>
      <c r="V970" s="129">
        <v>0.67049999999999998</v>
      </c>
      <c r="W970" s="129" t="s">
        <v>3442</v>
      </c>
      <c r="X970" s="129">
        <v>0.33829999999999999</v>
      </c>
      <c r="Y970" s="129" t="s">
        <v>3443</v>
      </c>
      <c r="Z970" s="129">
        <v>0.37469999999999998</v>
      </c>
      <c r="AA970" s="129" t="s">
        <v>663</v>
      </c>
      <c r="AB970" s="129">
        <v>1.5599999999999999E-2</v>
      </c>
      <c r="AC970" s="129" t="s">
        <v>179</v>
      </c>
      <c r="AD970" s="129">
        <v>8.6999999999999994E-3</v>
      </c>
      <c r="AE970" s="129" t="s">
        <v>179</v>
      </c>
      <c r="AF970" s="129">
        <v>1.6799999999999999E-2</v>
      </c>
      <c r="AG970" s="129" t="s">
        <v>3444</v>
      </c>
      <c r="AH970" s="129">
        <v>8.2000000000000007E-3</v>
      </c>
      <c r="AI970" s="129" t="s">
        <v>3445</v>
      </c>
      <c r="AJ970" s="129">
        <v>3.2199999999999999E-2</v>
      </c>
      <c r="AK970" s="129" t="s">
        <v>3446</v>
      </c>
      <c r="AL970" s="129">
        <v>9.2999999999999992E-3</v>
      </c>
      <c r="AM970" s="129" t="s">
        <v>2696</v>
      </c>
      <c r="AN970" s="129">
        <v>9.4000000000000004E-3</v>
      </c>
      <c r="AO970" s="129" t="s">
        <v>578</v>
      </c>
      <c r="AP970" s="129">
        <v>4.1000000000000003E-3</v>
      </c>
      <c r="AQ970" s="129" t="s">
        <v>3447</v>
      </c>
      <c r="AR970" s="129">
        <v>5.1000000000000004E-3</v>
      </c>
      <c r="AS970" s="129" t="s">
        <v>3448</v>
      </c>
      <c r="AT970" s="129">
        <v>2.7099999999999999E-2</v>
      </c>
      <c r="AU970" s="129" t="s">
        <v>419</v>
      </c>
      <c r="AV970" s="129">
        <v>3.8999999999999998E-3</v>
      </c>
      <c r="AW970" s="129" t="s">
        <v>419</v>
      </c>
      <c r="AX970" s="129">
        <v>1.1000000000000001E-3</v>
      </c>
      <c r="AY970" s="129" t="s">
        <v>346</v>
      </c>
      <c r="AZ970" s="129">
        <v>6.9999999999999999E-4</v>
      </c>
      <c r="BA970" s="129" t="s">
        <v>284</v>
      </c>
      <c r="BB970" s="129">
        <v>6.9999999999999999E-4</v>
      </c>
      <c r="BC970" s="129" t="s">
        <v>304</v>
      </c>
      <c r="BD970" s="129">
        <v>5.0000000000000001E-4</v>
      </c>
      <c r="BE970" s="129" t="s">
        <v>286</v>
      </c>
      <c r="BF970" s="129">
        <v>2.9999999999999997E-4</v>
      </c>
      <c r="BG970" s="129" t="s">
        <v>179</v>
      </c>
      <c r="BH970" s="129">
        <v>1E-4</v>
      </c>
      <c r="BI970" s="129" t="s">
        <v>318</v>
      </c>
      <c r="BJ970" s="129">
        <v>2.0000000000000001E-4</v>
      </c>
      <c r="BK970" s="129" t="s">
        <v>243</v>
      </c>
      <c r="BL970" s="129">
        <v>5.0000000000000001E-4</v>
      </c>
      <c r="BM970" s="129" t="s">
        <v>1118</v>
      </c>
      <c r="BN970" s="129">
        <v>2.9999999999999997E-4</v>
      </c>
      <c r="BO970" s="129" t="s">
        <v>789</v>
      </c>
      <c r="BP970" s="129">
        <v>5.9999999999999995E-4</v>
      </c>
      <c r="BQ970" s="129" t="s">
        <v>179</v>
      </c>
      <c r="BR970" s="129">
        <v>2.9999999999999997E-4</v>
      </c>
      <c r="BS970" s="129" t="s">
        <v>179</v>
      </c>
      <c r="BT970" s="129">
        <v>2.9999999999999997E-4</v>
      </c>
      <c r="BU970" s="129" t="s">
        <v>179</v>
      </c>
      <c r="BV970" s="129">
        <v>6.9999999999999999E-4</v>
      </c>
      <c r="BW970" s="129" t="s">
        <v>18</v>
      </c>
      <c r="BX970" s="129"/>
      <c r="BY970" s="129" t="s">
        <v>179</v>
      </c>
      <c r="BZ970" s="129">
        <v>1.1000000000000001E-3</v>
      </c>
      <c r="CA970" s="129" t="s">
        <v>179</v>
      </c>
      <c r="CB970" s="129">
        <v>8.0000000000000004E-4</v>
      </c>
      <c r="CC970" s="129" t="s">
        <v>179</v>
      </c>
      <c r="CD970" s="129">
        <v>2.0999999999999999E-3</v>
      </c>
      <c r="CE970" s="129" t="s">
        <v>179</v>
      </c>
      <c r="CF970" s="129">
        <v>2.3E-3</v>
      </c>
      <c r="CG970" s="129" t="s">
        <v>216</v>
      </c>
      <c r="CH970" s="129">
        <v>1E-4</v>
      </c>
      <c r="CI970" s="129" t="s">
        <v>179</v>
      </c>
      <c r="CJ970" s="129">
        <v>6.8999999999999999E-3</v>
      </c>
      <c r="CK970" s="129" t="s">
        <v>179</v>
      </c>
      <c r="CL970" s="129">
        <v>1.11E-2</v>
      </c>
      <c r="CM970" s="129" t="s">
        <v>418</v>
      </c>
      <c r="CN970" s="129">
        <v>2.7000000000000001E-3</v>
      </c>
      <c r="CO970" s="129" t="s">
        <v>179</v>
      </c>
      <c r="CP970" s="129">
        <v>8.9999999999999998E-4</v>
      </c>
      <c r="CQ970" s="129" t="s">
        <v>179</v>
      </c>
      <c r="CR970" s="129">
        <v>3.3E-3</v>
      </c>
      <c r="CS970" s="129" t="s">
        <v>179</v>
      </c>
      <c r="CT970" s="129">
        <v>1.8E-3</v>
      </c>
      <c r="CU970" s="129" t="s">
        <v>18</v>
      </c>
      <c r="CV970" s="129"/>
      <c r="CW970" s="129" t="s">
        <v>18</v>
      </c>
      <c r="CX970" s="129"/>
      <c r="CY970" s="129" t="s">
        <v>179</v>
      </c>
      <c r="CZ970" s="129">
        <v>5.9999999999999995E-4</v>
      </c>
      <c r="DA970" s="129" t="s">
        <v>179</v>
      </c>
      <c r="DB970" s="129">
        <v>5.9999999999999995E-4</v>
      </c>
      <c r="DC970" s="129" t="s">
        <v>179</v>
      </c>
      <c r="DD970" s="129">
        <v>5.9999999999999995E-4</v>
      </c>
      <c r="DE970" s="129" t="s">
        <v>179</v>
      </c>
      <c r="DF970" s="129">
        <v>5.9999999999999995E-4</v>
      </c>
      <c r="DG970" s="129" t="s">
        <v>179</v>
      </c>
      <c r="DH970" s="129">
        <v>4.0000000000000002E-4</v>
      </c>
      <c r="DI970" s="129" t="s">
        <v>179</v>
      </c>
      <c r="DJ970" s="129">
        <v>2.9999999999999997E-4</v>
      </c>
      <c r="DK970" s="129" t="s">
        <v>3397</v>
      </c>
      <c r="DL970" s="129" t="s">
        <v>59</v>
      </c>
      <c r="DM970" s="129"/>
      <c r="DN970" s="129"/>
      <c r="DO970" s="130"/>
      <c r="DS970" s="129">
        <v>131</v>
      </c>
      <c r="DT970" s="129" t="s">
        <v>6042</v>
      </c>
      <c r="DW970" t="s">
        <v>5752</v>
      </c>
    </row>
    <row r="971" spans="1:127">
      <c r="A971" s="127">
        <v>852</v>
      </c>
      <c r="B971" s="131">
        <v>44767.800694444442</v>
      </c>
      <c r="C971" s="129" t="s">
        <v>52</v>
      </c>
      <c r="D971" s="129">
        <v>0</v>
      </c>
      <c r="E971" s="129">
        <v>0</v>
      </c>
      <c r="F971" s="129">
        <v>0</v>
      </c>
      <c r="G971" s="129" t="s">
        <v>54</v>
      </c>
      <c r="H971" s="129" t="s">
        <v>55</v>
      </c>
      <c r="I971" s="129" t="s">
        <v>55</v>
      </c>
      <c r="J971" s="129" t="s">
        <v>55</v>
      </c>
      <c r="K971" s="129" t="s">
        <v>18</v>
      </c>
      <c r="L971" s="129">
        <v>90</v>
      </c>
      <c r="M971" s="129" t="s">
        <v>173</v>
      </c>
      <c r="N971" s="129">
        <v>0</v>
      </c>
      <c r="O971" s="129" t="s">
        <v>173</v>
      </c>
      <c r="P971" s="129">
        <v>0</v>
      </c>
      <c r="Q971" s="129" t="s">
        <v>173</v>
      </c>
      <c r="R971" s="129">
        <v>0</v>
      </c>
      <c r="S971" s="129">
        <v>2</v>
      </c>
      <c r="T971" s="129" t="s">
        <v>174</v>
      </c>
      <c r="U971" s="129" t="s">
        <v>3449</v>
      </c>
      <c r="V971" s="129">
        <v>0.67769999999999997</v>
      </c>
      <c r="W971" s="129" t="s">
        <v>3450</v>
      </c>
      <c r="X971" s="129">
        <v>0.3362</v>
      </c>
      <c r="Y971" s="129" t="s">
        <v>3451</v>
      </c>
      <c r="Z971" s="129">
        <v>0.37230000000000002</v>
      </c>
      <c r="AA971" s="129" t="s">
        <v>1283</v>
      </c>
      <c r="AB971" s="129">
        <v>1.5800000000000002E-2</v>
      </c>
      <c r="AC971" s="129" t="s">
        <v>179</v>
      </c>
      <c r="AD971" s="129">
        <v>8.8999999999999999E-3</v>
      </c>
      <c r="AE971" s="129" t="s">
        <v>179</v>
      </c>
      <c r="AF971" s="129">
        <v>1.6899999999999998E-2</v>
      </c>
      <c r="AG971" s="129" t="s">
        <v>3452</v>
      </c>
      <c r="AH971" s="129">
        <v>8.2000000000000007E-3</v>
      </c>
      <c r="AI971" s="129" t="s">
        <v>3453</v>
      </c>
      <c r="AJ971" s="129">
        <v>3.2500000000000001E-2</v>
      </c>
      <c r="AK971" s="129" t="s">
        <v>3454</v>
      </c>
      <c r="AL971" s="129">
        <v>9.4000000000000004E-3</v>
      </c>
      <c r="AM971" s="129" t="s">
        <v>1397</v>
      </c>
      <c r="AN971" s="129">
        <v>9.4000000000000004E-3</v>
      </c>
      <c r="AO971" s="129" t="s">
        <v>1930</v>
      </c>
      <c r="AP971" s="129">
        <v>4.3E-3</v>
      </c>
      <c r="AQ971" s="129" t="s">
        <v>3455</v>
      </c>
      <c r="AR971" s="129">
        <v>5.3E-3</v>
      </c>
      <c r="AS971" s="129" t="s">
        <v>3456</v>
      </c>
      <c r="AT971" s="129">
        <v>2.8400000000000002E-2</v>
      </c>
      <c r="AU971" s="129" t="s">
        <v>179</v>
      </c>
      <c r="AV971" s="129">
        <v>3.8999999999999998E-3</v>
      </c>
      <c r="AW971" s="129" t="s">
        <v>268</v>
      </c>
      <c r="AX971" s="129">
        <v>1E-3</v>
      </c>
      <c r="AY971" s="129" t="s">
        <v>316</v>
      </c>
      <c r="AZ971" s="129">
        <v>6.9999999999999999E-4</v>
      </c>
      <c r="BA971" s="129" t="s">
        <v>229</v>
      </c>
      <c r="BB971" s="129">
        <v>6.9999999999999999E-4</v>
      </c>
      <c r="BC971" s="129" t="s">
        <v>267</v>
      </c>
      <c r="BD971" s="129">
        <v>5.0000000000000001E-4</v>
      </c>
      <c r="BE971" s="129" t="s">
        <v>179</v>
      </c>
      <c r="BF971" s="129">
        <v>2.9999999999999997E-4</v>
      </c>
      <c r="BG971" s="129" t="s">
        <v>179</v>
      </c>
      <c r="BH971" s="129">
        <v>1E-4</v>
      </c>
      <c r="BI971" s="129" t="s">
        <v>318</v>
      </c>
      <c r="BJ971" s="129">
        <v>2.0000000000000001E-4</v>
      </c>
      <c r="BK971" s="129" t="s">
        <v>287</v>
      </c>
      <c r="BL971" s="129">
        <v>5.0000000000000001E-4</v>
      </c>
      <c r="BM971" s="129" t="s">
        <v>438</v>
      </c>
      <c r="BN971" s="129">
        <v>2.9999999999999997E-4</v>
      </c>
      <c r="BO971" s="129" t="s">
        <v>432</v>
      </c>
      <c r="BP971" s="129">
        <v>5.0000000000000001E-4</v>
      </c>
      <c r="BQ971" s="129" t="s">
        <v>179</v>
      </c>
      <c r="BR971" s="129">
        <v>2.9999999999999997E-4</v>
      </c>
      <c r="BS971" s="129" t="s">
        <v>179</v>
      </c>
      <c r="BT971" s="129">
        <v>4.0000000000000002E-4</v>
      </c>
      <c r="BU971" s="129" t="s">
        <v>179</v>
      </c>
      <c r="BV971" s="129">
        <v>6.9999999999999999E-4</v>
      </c>
      <c r="BW971" s="129" t="s">
        <v>18</v>
      </c>
      <c r="BX971" s="129"/>
      <c r="BY971" s="129" t="s">
        <v>18</v>
      </c>
      <c r="BZ971" s="129"/>
      <c r="CA971" s="129" t="s">
        <v>179</v>
      </c>
      <c r="CB971" s="129">
        <v>8.0000000000000004E-4</v>
      </c>
      <c r="CC971" s="129" t="s">
        <v>179</v>
      </c>
      <c r="CD971" s="129">
        <v>2E-3</v>
      </c>
      <c r="CE971" s="129" t="s">
        <v>179</v>
      </c>
      <c r="CF971" s="129">
        <v>2.3E-3</v>
      </c>
      <c r="CG971" s="129" t="s">
        <v>179</v>
      </c>
      <c r="CH971" s="129">
        <v>1E-4</v>
      </c>
      <c r="CI971" s="129" t="s">
        <v>179</v>
      </c>
      <c r="CJ971" s="129">
        <v>7.0000000000000001E-3</v>
      </c>
      <c r="CK971" s="129" t="s">
        <v>179</v>
      </c>
      <c r="CL971" s="129">
        <v>1.0999999999999999E-2</v>
      </c>
      <c r="CM971" s="129" t="s">
        <v>179</v>
      </c>
      <c r="CN971" s="129">
        <v>3.0000000000000001E-3</v>
      </c>
      <c r="CO971" s="129" t="s">
        <v>179</v>
      </c>
      <c r="CP971" s="129">
        <v>8.0000000000000004E-4</v>
      </c>
      <c r="CQ971" s="129" t="s">
        <v>179</v>
      </c>
      <c r="CR971" s="129">
        <v>3.3999999999999998E-3</v>
      </c>
      <c r="CS971" s="129" t="s">
        <v>179</v>
      </c>
      <c r="CT971" s="129">
        <v>1.8E-3</v>
      </c>
      <c r="CU971" s="129" t="s">
        <v>18</v>
      </c>
      <c r="CV971" s="129"/>
      <c r="CW971" s="129" t="s">
        <v>18</v>
      </c>
      <c r="CX971" s="129"/>
      <c r="CY971" s="129" t="s">
        <v>179</v>
      </c>
      <c r="CZ971" s="129">
        <v>5.9999999999999995E-4</v>
      </c>
      <c r="DA971" s="129" t="s">
        <v>179</v>
      </c>
      <c r="DB971" s="129">
        <v>5.9999999999999995E-4</v>
      </c>
      <c r="DC971" s="129" t="s">
        <v>179</v>
      </c>
      <c r="DD971" s="129">
        <v>5.9999999999999995E-4</v>
      </c>
      <c r="DE971" s="129" t="s">
        <v>179</v>
      </c>
      <c r="DF971" s="129">
        <v>5.9999999999999995E-4</v>
      </c>
      <c r="DG971" s="129" t="s">
        <v>179</v>
      </c>
      <c r="DH971" s="129">
        <v>4.0000000000000002E-4</v>
      </c>
      <c r="DI971" s="129" t="s">
        <v>179</v>
      </c>
      <c r="DJ971" s="129">
        <v>2.9999999999999997E-4</v>
      </c>
      <c r="DK971" s="129" t="s">
        <v>3457</v>
      </c>
      <c r="DL971" s="129" t="s">
        <v>59</v>
      </c>
      <c r="DM971" s="129"/>
      <c r="DN971" s="129"/>
      <c r="DO971" s="130"/>
      <c r="DS971" s="129">
        <v>13</v>
      </c>
      <c r="DT971" s="129" t="s">
        <v>5981</v>
      </c>
      <c r="DW971" t="s">
        <v>5753</v>
      </c>
    </row>
    <row r="972" spans="1:127">
      <c r="A972" s="127">
        <v>853</v>
      </c>
      <c r="B972" s="131">
        <v>44767.802777777775</v>
      </c>
      <c r="C972" s="129" t="s">
        <v>52</v>
      </c>
      <c r="D972" s="129">
        <v>0</v>
      </c>
      <c r="E972" s="129">
        <v>0</v>
      </c>
      <c r="F972" s="129">
        <v>0</v>
      </c>
      <c r="G972" s="129" t="s">
        <v>54</v>
      </c>
      <c r="H972" s="129" t="s">
        <v>55</v>
      </c>
      <c r="I972" s="129" t="s">
        <v>55</v>
      </c>
      <c r="J972" s="129" t="s">
        <v>55</v>
      </c>
      <c r="K972" s="129" t="s">
        <v>18</v>
      </c>
      <c r="L972" s="129">
        <v>90</v>
      </c>
      <c r="M972" s="129" t="s">
        <v>173</v>
      </c>
      <c r="N972" s="129">
        <v>0</v>
      </c>
      <c r="O972" s="129" t="s">
        <v>173</v>
      </c>
      <c r="P972" s="129">
        <v>0</v>
      </c>
      <c r="Q972" s="129" t="s">
        <v>173</v>
      </c>
      <c r="R972" s="129">
        <v>0</v>
      </c>
      <c r="S972" s="129">
        <v>2</v>
      </c>
      <c r="T972" s="129" t="s">
        <v>174</v>
      </c>
      <c r="U972" s="129" t="s">
        <v>3458</v>
      </c>
      <c r="V972" s="129">
        <v>0.69289999999999996</v>
      </c>
      <c r="W972" s="129" t="s">
        <v>3459</v>
      </c>
      <c r="X972" s="129">
        <v>0.33689999999999998</v>
      </c>
      <c r="Y972" s="129" t="s">
        <v>3460</v>
      </c>
      <c r="Z972" s="129">
        <v>0.35809999999999997</v>
      </c>
      <c r="AA972" s="129" t="s">
        <v>3118</v>
      </c>
      <c r="AB972" s="129">
        <v>1.5900000000000001E-2</v>
      </c>
      <c r="AC972" s="129" t="s">
        <v>179</v>
      </c>
      <c r="AD972" s="129">
        <v>9.7999999999999997E-3</v>
      </c>
      <c r="AE972" s="129" t="s">
        <v>3461</v>
      </c>
      <c r="AF972" s="129">
        <v>1.9800000000000002E-2</v>
      </c>
      <c r="AG972" s="129" t="s">
        <v>3462</v>
      </c>
      <c r="AH972" s="129">
        <v>8.5000000000000006E-3</v>
      </c>
      <c r="AI972" s="129" t="s">
        <v>3463</v>
      </c>
      <c r="AJ972" s="129">
        <v>3.2399999999999998E-2</v>
      </c>
      <c r="AK972" s="129" t="s">
        <v>3464</v>
      </c>
      <c r="AL972" s="129">
        <v>9.4999999999999998E-3</v>
      </c>
      <c r="AM972" s="129" t="s">
        <v>1808</v>
      </c>
      <c r="AN972" s="129">
        <v>9.4999999999999998E-3</v>
      </c>
      <c r="AO972" s="129" t="s">
        <v>280</v>
      </c>
      <c r="AP972" s="129">
        <v>4.3E-3</v>
      </c>
      <c r="AQ972" s="129" t="s">
        <v>2088</v>
      </c>
      <c r="AR972" s="129">
        <v>5.3E-3</v>
      </c>
      <c r="AS972" s="129" t="s">
        <v>3465</v>
      </c>
      <c r="AT972" s="129">
        <v>3.0200000000000001E-2</v>
      </c>
      <c r="AU972" s="129" t="s">
        <v>179</v>
      </c>
      <c r="AV972" s="129">
        <v>4.1999999999999997E-3</v>
      </c>
      <c r="AW972" s="129" t="s">
        <v>268</v>
      </c>
      <c r="AX972" s="129">
        <v>1.1000000000000001E-3</v>
      </c>
      <c r="AY972" s="129" t="s">
        <v>465</v>
      </c>
      <c r="AZ972" s="129">
        <v>6.9999999999999999E-4</v>
      </c>
      <c r="BA972" s="129" t="s">
        <v>363</v>
      </c>
      <c r="BB972" s="129">
        <v>8.0000000000000004E-4</v>
      </c>
      <c r="BC972" s="129" t="s">
        <v>304</v>
      </c>
      <c r="BD972" s="129">
        <v>5.0000000000000001E-4</v>
      </c>
      <c r="BE972" s="129" t="s">
        <v>285</v>
      </c>
      <c r="BF972" s="129">
        <v>4.0000000000000002E-4</v>
      </c>
      <c r="BG972" s="129" t="s">
        <v>179</v>
      </c>
      <c r="BH972" s="129">
        <v>1E-4</v>
      </c>
      <c r="BI972" s="129" t="s">
        <v>318</v>
      </c>
      <c r="BJ972" s="129">
        <v>2.0000000000000001E-4</v>
      </c>
      <c r="BK972" s="129" t="s">
        <v>363</v>
      </c>
      <c r="BL972" s="129">
        <v>5.0000000000000001E-4</v>
      </c>
      <c r="BM972" s="129" t="s">
        <v>1046</v>
      </c>
      <c r="BN972" s="129">
        <v>2.9999999999999997E-4</v>
      </c>
      <c r="BO972" s="129" t="s">
        <v>891</v>
      </c>
      <c r="BP972" s="129">
        <v>5.9999999999999995E-4</v>
      </c>
      <c r="BQ972" s="129" t="s">
        <v>179</v>
      </c>
      <c r="BR972" s="129">
        <v>2.9999999999999997E-4</v>
      </c>
      <c r="BS972" s="129" t="s">
        <v>179</v>
      </c>
      <c r="BT972" s="129">
        <v>4.0000000000000002E-4</v>
      </c>
      <c r="BU972" s="129" t="s">
        <v>179</v>
      </c>
      <c r="BV972" s="129">
        <v>5.9999999999999995E-4</v>
      </c>
      <c r="BW972" s="129" t="s">
        <v>179</v>
      </c>
      <c r="BX972" s="129">
        <v>8.0000000000000004E-4</v>
      </c>
      <c r="BY972" s="129" t="s">
        <v>179</v>
      </c>
      <c r="BZ972" s="129">
        <v>1.1000000000000001E-3</v>
      </c>
      <c r="CA972" s="129" t="s">
        <v>179</v>
      </c>
      <c r="CB972" s="129">
        <v>8.0000000000000004E-4</v>
      </c>
      <c r="CC972" s="129" t="s">
        <v>179</v>
      </c>
      <c r="CD972" s="129">
        <v>2.0999999999999999E-3</v>
      </c>
      <c r="CE972" s="129" t="s">
        <v>179</v>
      </c>
      <c r="CF972" s="129">
        <v>2.3E-3</v>
      </c>
      <c r="CG972" s="129" t="s">
        <v>179</v>
      </c>
      <c r="CH972" s="129">
        <v>1E-4</v>
      </c>
      <c r="CI972" s="129" t="s">
        <v>179</v>
      </c>
      <c r="CJ972" s="129">
        <v>7.1999999999999998E-3</v>
      </c>
      <c r="CK972" s="129" t="s">
        <v>402</v>
      </c>
      <c r="CL972" s="129">
        <v>1.1299999999999999E-2</v>
      </c>
      <c r="CM972" s="129" t="s">
        <v>179</v>
      </c>
      <c r="CN972" s="129">
        <v>4.7999999999999996E-3</v>
      </c>
      <c r="CO972" s="129" t="s">
        <v>179</v>
      </c>
      <c r="CP972" s="129">
        <v>8.9999999999999998E-4</v>
      </c>
      <c r="CQ972" s="129" t="s">
        <v>179</v>
      </c>
      <c r="CR972" s="129">
        <v>3.3999999999999998E-3</v>
      </c>
      <c r="CS972" s="129" t="s">
        <v>179</v>
      </c>
      <c r="CT972" s="129">
        <v>2E-3</v>
      </c>
      <c r="CU972" s="129" t="s">
        <v>18</v>
      </c>
      <c r="CV972" s="129"/>
      <c r="CW972" s="129" t="s">
        <v>18</v>
      </c>
      <c r="CX972" s="129"/>
      <c r="CY972" s="129" t="s">
        <v>179</v>
      </c>
      <c r="CZ972" s="129">
        <v>5.9999999999999995E-4</v>
      </c>
      <c r="DA972" s="129" t="s">
        <v>179</v>
      </c>
      <c r="DB972" s="129">
        <v>5.9999999999999995E-4</v>
      </c>
      <c r="DC972" s="129" t="s">
        <v>179</v>
      </c>
      <c r="DD972" s="129">
        <v>5.9999999999999995E-4</v>
      </c>
      <c r="DE972" s="129" t="s">
        <v>179</v>
      </c>
      <c r="DF972" s="129">
        <v>6.9999999999999999E-4</v>
      </c>
      <c r="DG972" s="129" t="s">
        <v>179</v>
      </c>
      <c r="DH972" s="129">
        <v>4.0000000000000002E-4</v>
      </c>
      <c r="DI972" s="129" t="s">
        <v>179</v>
      </c>
      <c r="DJ972" s="129">
        <v>4.0000000000000002E-4</v>
      </c>
      <c r="DK972" s="129" t="s">
        <v>3457</v>
      </c>
      <c r="DL972" s="129" t="s">
        <v>59</v>
      </c>
      <c r="DM972" s="129"/>
      <c r="DN972" s="129"/>
      <c r="DO972" s="130"/>
      <c r="DS972" s="129">
        <v>39</v>
      </c>
      <c r="DT972" s="129" t="s">
        <v>898</v>
      </c>
      <c r="DW972" t="s">
        <v>5754</v>
      </c>
    </row>
    <row r="973" spans="1:127">
      <c r="A973" s="127">
        <v>854</v>
      </c>
      <c r="B973" s="131">
        <v>44767.804166666669</v>
      </c>
      <c r="C973" s="129" t="s">
        <v>52</v>
      </c>
      <c r="D973" s="129">
        <v>0</v>
      </c>
      <c r="E973" s="129">
        <v>0</v>
      </c>
      <c r="F973" s="129">
        <v>0</v>
      </c>
      <c r="G973" s="129" t="s">
        <v>54</v>
      </c>
      <c r="H973" s="129" t="s">
        <v>55</v>
      </c>
      <c r="I973" s="129" t="s">
        <v>55</v>
      </c>
      <c r="J973" s="129" t="s">
        <v>55</v>
      </c>
      <c r="K973" s="129" t="s">
        <v>18</v>
      </c>
      <c r="L973" s="129">
        <v>90</v>
      </c>
      <c r="M973" s="129" t="s">
        <v>173</v>
      </c>
      <c r="N973" s="129">
        <v>0</v>
      </c>
      <c r="O973" s="129" t="s">
        <v>173</v>
      </c>
      <c r="P973" s="129">
        <v>0</v>
      </c>
      <c r="Q973" s="129" t="s">
        <v>173</v>
      </c>
      <c r="R973" s="129">
        <v>0</v>
      </c>
      <c r="S973" s="129">
        <v>2</v>
      </c>
      <c r="T973" s="129" t="s">
        <v>174</v>
      </c>
      <c r="U973" s="129" t="s">
        <v>3466</v>
      </c>
      <c r="V973" s="129">
        <v>0.66620000000000001</v>
      </c>
      <c r="W973" s="129" t="s">
        <v>3467</v>
      </c>
      <c r="X973" s="129">
        <v>0.33500000000000002</v>
      </c>
      <c r="Y973" s="129" t="s">
        <v>3468</v>
      </c>
      <c r="Z973" s="129">
        <v>0.37380000000000002</v>
      </c>
      <c r="AA973" s="129" t="s">
        <v>1439</v>
      </c>
      <c r="AB973" s="129">
        <v>1.5299999999999999E-2</v>
      </c>
      <c r="AC973" s="129" t="s">
        <v>179</v>
      </c>
      <c r="AD973" s="129">
        <v>8.6E-3</v>
      </c>
      <c r="AE973" s="129" t="s">
        <v>179</v>
      </c>
      <c r="AF973" s="129">
        <v>1.67E-2</v>
      </c>
      <c r="AG973" s="129" t="s">
        <v>3469</v>
      </c>
      <c r="AH973" s="129">
        <v>8.8000000000000005E-3</v>
      </c>
      <c r="AI973" s="129" t="s">
        <v>3470</v>
      </c>
      <c r="AJ973" s="129">
        <v>3.1899999999999998E-2</v>
      </c>
      <c r="AK973" s="129" t="s">
        <v>3471</v>
      </c>
      <c r="AL973" s="129">
        <v>9.1000000000000004E-3</v>
      </c>
      <c r="AM973" s="129" t="s">
        <v>2906</v>
      </c>
      <c r="AN973" s="129">
        <v>9.5999999999999992E-3</v>
      </c>
      <c r="AO973" s="129" t="s">
        <v>730</v>
      </c>
      <c r="AP973" s="129">
        <v>4.1000000000000003E-3</v>
      </c>
      <c r="AQ973" s="129" t="s">
        <v>3455</v>
      </c>
      <c r="AR973" s="129">
        <v>5.3E-3</v>
      </c>
      <c r="AS973" s="129" t="s">
        <v>3472</v>
      </c>
      <c r="AT973" s="129">
        <v>2.81E-2</v>
      </c>
      <c r="AU973" s="129" t="s">
        <v>179</v>
      </c>
      <c r="AV973" s="129">
        <v>3.8999999999999998E-3</v>
      </c>
      <c r="AW973" s="129" t="s">
        <v>410</v>
      </c>
      <c r="AX973" s="129">
        <v>1.1000000000000001E-3</v>
      </c>
      <c r="AY973" s="129" t="s">
        <v>537</v>
      </c>
      <c r="AZ973" s="129">
        <v>6.9999999999999999E-4</v>
      </c>
      <c r="BA973" s="129" t="s">
        <v>213</v>
      </c>
      <c r="BB973" s="129">
        <v>6.9999999999999999E-4</v>
      </c>
      <c r="BC973" s="129" t="s">
        <v>406</v>
      </c>
      <c r="BD973" s="129">
        <v>5.0000000000000001E-4</v>
      </c>
      <c r="BE973" s="129" t="s">
        <v>179</v>
      </c>
      <c r="BF973" s="129">
        <v>2.9999999999999997E-4</v>
      </c>
      <c r="BG973" s="129" t="s">
        <v>179</v>
      </c>
      <c r="BH973" s="129">
        <v>1E-4</v>
      </c>
      <c r="BI973" s="129" t="s">
        <v>247</v>
      </c>
      <c r="BJ973" s="129">
        <v>2.0000000000000001E-4</v>
      </c>
      <c r="BK973" s="129" t="s">
        <v>625</v>
      </c>
      <c r="BL973" s="129">
        <v>5.0000000000000001E-4</v>
      </c>
      <c r="BM973" s="129" t="s">
        <v>1046</v>
      </c>
      <c r="BN973" s="129">
        <v>2.9999999999999997E-4</v>
      </c>
      <c r="BO973" s="129" t="s">
        <v>331</v>
      </c>
      <c r="BP973" s="129">
        <v>5.0000000000000001E-4</v>
      </c>
      <c r="BQ973" s="129" t="s">
        <v>179</v>
      </c>
      <c r="BR973" s="129">
        <v>2.9999999999999997E-4</v>
      </c>
      <c r="BS973" s="129" t="s">
        <v>179</v>
      </c>
      <c r="BT973" s="129">
        <v>2.9999999999999997E-4</v>
      </c>
      <c r="BU973" s="129" t="s">
        <v>179</v>
      </c>
      <c r="BV973" s="129">
        <v>6.9999999999999999E-4</v>
      </c>
      <c r="BW973" s="129" t="s">
        <v>304</v>
      </c>
      <c r="BX973" s="129">
        <v>8.0000000000000004E-4</v>
      </c>
      <c r="BY973" s="129" t="s">
        <v>18</v>
      </c>
      <c r="BZ973" s="129"/>
      <c r="CA973" s="129" t="s">
        <v>179</v>
      </c>
      <c r="CB973" s="129">
        <v>8.0000000000000004E-4</v>
      </c>
      <c r="CC973" s="129" t="s">
        <v>214</v>
      </c>
      <c r="CD973" s="129">
        <v>2.0999999999999999E-3</v>
      </c>
      <c r="CE973" s="129" t="s">
        <v>179</v>
      </c>
      <c r="CF973" s="129">
        <v>2.3E-3</v>
      </c>
      <c r="CG973" s="129" t="s">
        <v>216</v>
      </c>
      <c r="CH973" s="129">
        <v>1E-4</v>
      </c>
      <c r="CI973" s="129" t="s">
        <v>179</v>
      </c>
      <c r="CJ973" s="129">
        <v>7.0000000000000001E-3</v>
      </c>
      <c r="CK973" s="129" t="s">
        <v>179</v>
      </c>
      <c r="CL973" s="129">
        <v>1.12E-2</v>
      </c>
      <c r="CM973" s="129" t="s">
        <v>179</v>
      </c>
      <c r="CN973" s="129">
        <v>2.8E-3</v>
      </c>
      <c r="CO973" s="129" t="s">
        <v>179</v>
      </c>
      <c r="CP973" s="129">
        <v>8.0000000000000004E-4</v>
      </c>
      <c r="CQ973" s="129" t="s">
        <v>179</v>
      </c>
      <c r="CR973" s="129">
        <v>3.3E-3</v>
      </c>
      <c r="CS973" s="129" t="s">
        <v>179</v>
      </c>
      <c r="CT973" s="129">
        <v>2E-3</v>
      </c>
      <c r="CU973" s="129" t="s">
        <v>179</v>
      </c>
      <c r="CV973" s="129">
        <v>8.0000000000000004E-4</v>
      </c>
      <c r="CW973" s="129" t="s">
        <v>179</v>
      </c>
      <c r="CX973" s="129">
        <v>5.9999999999999995E-4</v>
      </c>
      <c r="CY973" s="129" t="s">
        <v>179</v>
      </c>
      <c r="CZ973" s="129">
        <v>5.0000000000000001E-4</v>
      </c>
      <c r="DA973" s="129" t="s">
        <v>179</v>
      </c>
      <c r="DB973" s="129">
        <v>5.0000000000000001E-4</v>
      </c>
      <c r="DC973" s="129" t="s">
        <v>179</v>
      </c>
      <c r="DD973" s="129">
        <v>5.9999999999999995E-4</v>
      </c>
      <c r="DE973" s="129" t="s">
        <v>179</v>
      </c>
      <c r="DF973" s="129">
        <v>5.0000000000000001E-4</v>
      </c>
      <c r="DG973" s="129" t="s">
        <v>179</v>
      </c>
      <c r="DH973" s="129">
        <v>4.0000000000000002E-4</v>
      </c>
      <c r="DI973" s="129" t="s">
        <v>179</v>
      </c>
      <c r="DJ973" s="129">
        <v>2.9999999999999997E-4</v>
      </c>
      <c r="DK973" s="129" t="s">
        <v>3457</v>
      </c>
      <c r="DL973" s="129" t="s">
        <v>59</v>
      </c>
      <c r="DM973" s="129"/>
      <c r="DN973" s="129"/>
      <c r="DO973" s="130"/>
      <c r="DS973" s="129">
        <v>71</v>
      </c>
      <c r="DT973" s="129" t="s">
        <v>6039</v>
      </c>
      <c r="DW973" t="s">
        <v>5755</v>
      </c>
    </row>
    <row r="974" spans="1:127">
      <c r="A974" s="127">
        <v>855</v>
      </c>
      <c r="B974" s="131">
        <v>44767.806250000001</v>
      </c>
      <c r="C974" s="129" t="s">
        <v>52</v>
      </c>
      <c r="D974" s="129">
        <v>0</v>
      </c>
      <c r="E974" s="129">
        <v>0</v>
      </c>
      <c r="F974" s="129">
        <v>0</v>
      </c>
      <c r="G974" s="129" t="s">
        <v>54</v>
      </c>
      <c r="H974" s="129" t="s">
        <v>55</v>
      </c>
      <c r="I974" s="129" t="s">
        <v>55</v>
      </c>
      <c r="J974" s="129" t="s">
        <v>55</v>
      </c>
      <c r="K974" s="129" t="s">
        <v>18</v>
      </c>
      <c r="L974" s="129">
        <v>90</v>
      </c>
      <c r="M974" s="129" t="s">
        <v>173</v>
      </c>
      <c r="N974" s="129">
        <v>0</v>
      </c>
      <c r="O974" s="129" t="s">
        <v>173</v>
      </c>
      <c r="P974" s="129">
        <v>0</v>
      </c>
      <c r="Q974" s="129" t="s">
        <v>173</v>
      </c>
      <c r="R974" s="129">
        <v>0</v>
      </c>
      <c r="S974" s="129">
        <v>2</v>
      </c>
      <c r="T974" s="129" t="s">
        <v>174</v>
      </c>
      <c r="U974" s="129" t="s">
        <v>3473</v>
      </c>
      <c r="V974" s="129">
        <v>0.66979999999999995</v>
      </c>
      <c r="W974" s="129" t="s">
        <v>3474</v>
      </c>
      <c r="X974" s="129">
        <v>0.33710000000000001</v>
      </c>
      <c r="Y974" s="129" t="s">
        <v>3475</v>
      </c>
      <c r="Z974" s="129">
        <v>0.37190000000000001</v>
      </c>
      <c r="AA974" s="129" t="s">
        <v>793</v>
      </c>
      <c r="AB974" s="129">
        <v>1.5599999999999999E-2</v>
      </c>
      <c r="AC974" s="129" t="s">
        <v>179</v>
      </c>
      <c r="AD974" s="129">
        <v>9.5999999999999992E-3</v>
      </c>
      <c r="AE974" s="129" t="s">
        <v>179</v>
      </c>
      <c r="AF974" s="129">
        <v>1.7100000000000001E-2</v>
      </c>
      <c r="AG974" s="129" t="s">
        <v>3476</v>
      </c>
      <c r="AH974" s="129">
        <v>8.3999999999999995E-3</v>
      </c>
      <c r="AI974" s="129" t="s">
        <v>3477</v>
      </c>
      <c r="AJ974" s="129">
        <v>3.2800000000000003E-2</v>
      </c>
      <c r="AK974" s="129" t="s">
        <v>3478</v>
      </c>
      <c r="AL974" s="129">
        <v>9.5999999999999992E-3</v>
      </c>
      <c r="AM974" s="129" t="s">
        <v>556</v>
      </c>
      <c r="AN974" s="129">
        <v>9.4999999999999998E-3</v>
      </c>
      <c r="AO974" s="129" t="s">
        <v>689</v>
      </c>
      <c r="AP974" s="129">
        <v>4.1999999999999997E-3</v>
      </c>
      <c r="AQ974" s="129" t="s">
        <v>3479</v>
      </c>
      <c r="AR974" s="129">
        <v>5.3E-3</v>
      </c>
      <c r="AS974" s="129" t="s">
        <v>3480</v>
      </c>
      <c r="AT974" s="129">
        <v>2.8199999999999999E-2</v>
      </c>
      <c r="AU974" s="129" t="s">
        <v>179</v>
      </c>
      <c r="AV974" s="129">
        <v>3.8999999999999998E-3</v>
      </c>
      <c r="AW974" s="129" t="s">
        <v>264</v>
      </c>
      <c r="AX974" s="129">
        <v>1.1000000000000001E-3</v>
      </c>
      <c r="AY974" s="129" t="s">
        <v>187</v>
      </c>
      <c r="AZ974" s="129">
        <v>8.0000000000000004E-4</v>
      </c>
      <c r="BA974" s="129" t="s">
        <v>1085</v>
      </c>
      <c r="BB974" s="129">
        <v>8.0000000000000004E-4</v>
      </c>
      <c r="BC974" s="129" t="s">
        <v>406</v>
      </c>
      <c r="BD974" s="129">
        <v>5.0000000000000001E-4</v>
      </c>
      <c r="BE974" s="129" t="s">
        <v>179</v>
      </c>
      <c r="BF974" s="129">
        <v>2.9999999999999997E-4</v>
      </c>
      <c r="BG974" s="129" t="s">
        <v>179</v>
      </c>
      <c r="BH974" s="129">
        <v>1E-4</v>
      </c>
      <c r="BI974" s="129" t="s">
        <v>179</v>
      </c>
      <c r="BJ974" s="129">
        <v>2.0000000000000001E-4</v>
      </c>
      <c r="BK974" s="129" t="s">
        <v>243</v>
      </c>
      <c r="BL974" s="129">
        <v>5.0000000000000001E-4</v>
      </c>
      <c r="BM974" s="129" t="s">
        <v>894</v>
      </c>
      <c r="BN974" s="129">
        <v>2.9999999999999997E-4</v>
      </c>
      <c r="BO974" s="129" t="s">
        <v>407</v>
      </c>
      <c r="BP974" s="129">
        <v>5.0000000000000001E-4</v>
      </c>
      <c r="BQ974" s="129" t="s">
        <v>179</v>
      </c>
      <c r="BR974" s="129">
        <v>2.9999999999999997E-4</v>
      </c>
      <c r="BS974" s="129" t="s">
        <v>179</v>
      </c>
      <c r="BT974" s="129">
        <v>4.0000000000000002E-4</v>
      </c>
      <c r="BU974" s="129" t="s">
        <v>179</v>
      </c>
      <c r="BV974" s="129">
        <v>5.9999999999999995E-4</v>
      </c>
      <c r="BW974" s="129" t="s">
        <v>191</v>
      </c>
      <c r="BX974" s="129">
        <v>8.0000000000000004E-4</v>
      </c>
      <c r="BY974" s="129" t="s">
        <v>18</v>
      </c>
      <c r="BZ974" s="129"/>
      <c r="CA974" s="129" t="s">
        <v>179</v>
      </c>
      <c r="CB974" s="129">
        <v>8.0000000000000004E-4</v>
      </c>
      <c r="CC974" s="129" t="s">
        <v>179</v>
      </c>
      <c r="CD974" s="129">
        <v>2E-3</v>
      </c>
      <c r="CE974" s="129" t="s">
        <v>179</v>
      </c>
      <c r="CF974" s="129">
        <v>2.3E-3</v>
      </c>
      <c r="CG974" s="129" t="s">
        <v>179</v>
      </c>
      <c r="CH974" s="129">
        <v>1E-4</v>
      </c>
      <c r="CI974" s="129" t="s">
        <v>179</v>
      </c>
      <c r="CJ974" s="129">
        <v>7.0000000000000001E-3</v>
      </c>
      <c r="CK974" s="129" t="s">
        <v>179</v>
      </c>
      <c r="CL974" s="129">
        <v>1.12E-2</v>
      </c>
      <c r="CM974" s="129" t="s">
        <v>179</v>
      </c>
      <c r="CN974" s="129">
        <v>3.0000000000000001E-3</v>
      </c>
      <c r="CO974" s="129" t="s">
        <v>179</v>
      </c>
      <c r="CP974" s="129">
        <v>8.0000000000000004E-4</v>
      </c>
      <c r="CQ974" s="129" t="s">
        <v>179</v>
      </c>
      <c r="CR974" s="129">
        <v>3.2000000000000002E-3</v>
      </c>
      <c r="CS974" s="129" t="s">
        <v>179</v>
      </c>
      <c r="CT974" s="129">
        <v>1.9E-3</v>
      </c>
      <c r="CU974" s="129" t="s">
        <v>18</v>
      </c>
      <c r="CV974" s="129"/>
      <c r="CW974" s="129" t="s">
        <v>18</v>
      </c>
      <c r="CX974" s="129"/>
      <c r="CY974" s="129" t="s">
        <v>179</v>
      </c>
      <c r="CZ974" s="129">
        <v>5.0000000000000001E-4</v>
      </c>
      <c r="DA974" s="129" t="s">
        <v>179</v>
      </c>
      <c r="DB974" s="129">
        <v>5.9999999999999995E-4</v>
      </c>
      <c r="DC974" s="129" t="s">
        <v>179</v>
      </c>
      <c r="DD974" s="129">
        <v>5.9999999999999995E-4</v>
      </c>
      <c r="DE974" s="129" t="s">
        <v>179</v>
      </c>
      <c r="DF974" s="129">
        <v>5.9999999999999995E-4</v>
      </c>
      <c r="DG974" s="129" t="s">
        <v>179</v>
      </c>
      <c r="DH974" s="129">
        <v>4.0000000000000002E-4</v>
      </c>
      <c r="DI974" s="129" t="s">
        <v>179</v>
      </c>
      <c r="DJ974" s="129">
        <v>2.9999999999999997E-4</v>
      </c>
      <c r="DK974" s="129" t="s">
        <v>3457</v>
      </c>
      <c r="DL974" s="129" t="s">
        <v>59</v>
      </c>
      <c r="DM974" s="129"/>
      <c r="DN974" s="129"/>
      <c r="DO974" s="130"/>
      <c r="DS974" s="129">
        <v>88</v>
      </c>
      <c r="DT974" s="129" t="s">
        <v>5987</v>
      </c>
      <c r="DW974" t="s">
        <v>5756</v>
      </c>
    </row>
    <row r="975" spans="1:127">
      <c r="A975" s="127">
        <v>856</v>
      </c>
      <c r="B975" s="131">
        <v>44767.813888888886</v>
      </c>
      <c r="C975" s="129" t="s">
        <v>52</v>
      </c>
      <c r="D975" s="129">
        <v>0</v>
      </c>
      <c r="E975" s="129">
        <v>0</v>
      </c>
      <c r="F975" s="129">
        <v>0</v>
      </c>
      <c r="G975" s="129" t="s">
        <v>54</v>
      </c>
      <c r="H975" s="129" t="s">
        <v>55</v>
      </c>
      <c r="I975" s="129" t="s">
        <v>55</v>
      </c>
      <c r="J975" s="129" t="s">
        <v>55</v>
      </c>
      <c r="K975" s="129" t="s">
        <v>18</v>
      </c>
      <c r="L975" s="129">
        <v>90</v>
      </c>
      <c r="M975" s="129" t="s">
        <v>173</v>
      </c>
      <c r="N975" s="129">
        <v>0</v>
      </c>
      <c r="O975" s="129" t="s">
        <v>173</v>
      </c>
      <c r="P975" s="129">
        <v>0</v>
      </c>
      <c r="Q975" s="129" t="s">
        <v>173</v>
      </c>
      <c r="R975" s="129">
        <v>0</v>
      </c>
      <c r="S975" s="129">
        <v>2</v>
      </c>
      <c r="T975" s="129" t="s">
        <v>174</v>
      </c>
      <c r="U975" s="129" t="s">
        <v>3481</v>
      </c>
      <c r="V975" s="129">
        <v>0.68269999999999997</v>
      </c>
      <c r="W975" s="129" t="s">
        <v>3482</v>
      </c>
      <c r="X975" s="129">
        <v>0.33660000000000001</v>
      </c>
      <c r="Y975" s="129" t="s">
        <v>3483</v>
      </c>
      <c r="Z975" s="129">
        <v>0.35489999999999999</v>
      </c>
      <c r="AA975" s="129" t="s">
        <v>3484</v>
      </c>
      <c r="AB975" s="129">
        <v>1.6799999999999999E-2</v>
      </c>
      <c r="AC975" s="129" t="s">
        <v>3485</v>
      </c>
      <c r="AD975" s="129">
        <v>1.5900000000000001E-2</v>
      </c>
      <c r="AE975" s="129" t="s">
        <v>3486</v>
      </c>
      <c r="AF975" s="129">
        <v>2.0400000000000001E-2</v>
      </c>
      <c r="AG975" s="129" t="s">
        <v>3487</v>
      </c>
      <c r="AH975" s="129">
        <v>7.7999999999999996E-3</v>
      </c>
      <c r="AI975" s="129" t="s">
        <v>3488</v>
      </c>
      <c r="AJ975" s="129">
        <v>3.2099999999999997E-2</v>
      </c>
      <c r="AK975" s="129" t="s">
        <v>3489</v>
      </c>
      <c r="AL975" s="129">
        <v>0.01</v>
      </c>
      <c r="AM975" s="129" t="s">
        <v>1187</v>
      </c>
      <c r="AN975" s="129">
        <v>9.5999999999999992E-3</v>
      </c>
      <c r="AO975" s="129" t="s">
        <v>1637</v>
      </c>
      <c r="AP975" s="129">
        <v>4.3E-3</v>
      </c>
      <c r="AQ975" s="129" t="s">
        <v>3490</v>
      </c>
      <c r="AR975" s="129">
        <v>5.4000000000000003E-3</v>
      </c>
      <c r="AS975" s="129" t="s">
        <v>3491</v>
      </c>
      <c r="AT975" s="129">
        <v>3.15E-2</v>
      </c>
      <c r="AU975" s="129" t="s">
        <v>210</v>
      </c>
      <c r="AV975" s="129">
        <v>4.4000000000000003E-3</v>
      </c>
      <c r="AW975" s="129" t="s">
        <v>424</v>
      </c>
      <c r="AX975" s="129">
        <v>1.1000000000000001E-3</v>
      </c>
      <c r="AY975" s="129" t="s">
        <v>270</v>
      </c>
      <c r="AZ975" s="129">
        <v>8.0000000000000004E-4</v>
      </c>
      <c r="BA975" s="129" t="s">
        <v>283</v>
      </c>
      <c r="BB975" s="129">
        <v>8.0000000000000004E-4</v>
      </c>
      <c r="BC975" s="129" t="s">
        <v>245</v>
      </c>
      <c r="BD975" s="129">
        <v>5.0000000000000001E-4</v>
      </c>
      <c r="BE975" s="129" t="s">
        <v>505</v>
      </c>
      <c r="BF975" s="129">
        <v>5.0000000000000001E-4</v>
      </c>
      <c r="BG975" s="129" t="s">
        <v>179</v>
      </c>
      <c r="BH975" s="129">
        <v>1E-4</v>
      </c>
      <c r="BI975" s="129" t="s">
        <v>286</v>
      </c>
      <c r="BJ975" s="129">
        <v>2.0000000000000001E-4</v>
      </c>
      <c r="BK975" s="129" t="s">
        <v>1385</v>
      </c>
      <c r="BL975" s="129">
        <v>5.9999999999999995E-4</v>
      </c>
      <c r="BM975" s="129" t="s">
        <v>418</v>
      </c>
      <c r="BN975" s="129">
        <v>2.9999999999999997E-4</v>
      </c>
      <c r="BO975" s="129" t="s">
        <v>648</v>
      </c>
      <c r="BP975" s="129">
        <v>5.9999999999999995E-4</v>
      </c>
      <c r="BQ975" s="129" t="s">
        <v>179</v>
      </c>
      <c r="BR975" s="129">
        <v>2.9999999999999997E-4</v>
      </c>
      <c r="BS975" s="129" t="s">
        <v>179</v>
      </c>
      <c r="BT975" s="129">
        <v>4.0000000000000002E-4</v>
      </c>
      <c r="BU975" s="129" t="s">
        <v>179</v>
      </c>
      <c r="BV975" s="129">
        <v>5.9999999999999995E-4</v>
      </c>
      <c r="BW975" s="129" t="s">
        <v>179</v>
      </c>
      <c r="BX975" s="129">
        <v>8.0000000000000004E-4</v>
      </c>
      <c r="BY975" s="129" t="s">
        <v>179</v>
      </c>
      <c r="BZ975" s="129">
        <v>1.1000000000000001E-3</v>
      </c>
      <c r="CA975" s="129" t="s">
        <v>179</v>
      </c>
      <c r="CB975" s="129">
        <v>8.0000000000000004E-4</v>
      </c>
      <c r="CC975" s="129" t="s">
        <v>179</v>
      </c>
      <c r="CD975" s="129">
        <v>2.0999999999999999E-3</v>
      </c>
      <c r="CE975" s="129" t="s">
        <v>179</v>
      </c>
      <c r="CF975" s="129">
        <v>2.3E-3</v>
      </c>
      <c r="CG975" s="129" t="s">
        <v>216</v>
      </c>
      <c r="CH975" s="129">
        <v>1E-4</v>
      </c>
      <c r="CI975" s="129" t="s">
        <v>179</v>
      </c>
      <c r="CJ975" s="129">
        <v>7.4000000000000003E-3</v>
      </c>
      <c r="CK975" s="129" t="s">
        <v>179</v>
      </c>
      <c r="CL975" s="129">
        <v>1.15E-2</v>
      </c>
      <c r="CM975" s="129" t="s">
        <v>179</v>
      </c>
      <c r="CN975" s="129">
        <v>5.3E-3</v>
      </c>
      <c r="CO975" s="129" t="s">
        <v>179</v>
      </c>
      <c r="CP975" s="129">
        <v>8.9999999999999998E-4</v>
      </c>
      <c r="CQ975" s="129" t="s">
        <v>179</v>
      </c>
      <c r="CR975" s="129">
        <v>3.3999999999999998E-3</v>
      </c>
      <c r="CS975" s="129" t="s">
        <v>179</v>
      </c>
      <c r="CT975" s="129">
        <v>2E-3</v>
      </c>
      <c r="CU975" s="129" t="s">
        <v>179</v>
      </c>
      <c r="CV975" s="129">
        <v>8.0000000000000004E-4</v>
      </c>
      <c r="CW975" s="129" t="s">
        <v>179</v>
      </c>
      <c r="CX975" s="129">
        <v>5.9999999999999995E-4</v>
      </c>
      <c r="CY975" s="129" t="s">
        <v>179</v>
      </c>
      <c r="CZ975" s="129">
        <v>5.0000000000000001E-4</v>
      </c>
      <c r="DA975" s="129" t="s">
        <v>179</v>
      </c>
      <c r="DB975" s="129">
        <v>5.9999999999999995E-4</v>
      </c>
      <c r="DC975" s="129" t="s">
        <v>179</v>
      </c>
      <c r="DD975" s="129">
        <v>5.9999999999999995E-4</v>
      </c>
      <c r="DE975" s="129" t="s">
        <v>179</v>
      </c>
      <c r="DF975" s="129">
        <v>5.9999999999999995E-4</v>
      </c>
      <c r="DG975" s="129" t="s">
        <v>179</v>
      </c>
      <c r="DH975" s="129">
        <v>4.0000000000000002E-4</v>
      </c>
      <c r="DI975" s="129" t="s">
        <v>179</v>
      </c>
      <c r="DJ975" s="129">
        <v>4.0000000000000002E-4</v>
      </c>
      <c r="DK975" s="129" t="s">
        <v>3457</v>
      </c>
      <c r="DL975" s="129" t="s">
        <v>59</v>
      </c>
      <c r="DM975" s="129"/>
      <c r="DN975" s="129"/>
      <c r="DO975" s="130"/>
      <c r="DS975" s="129">
        <v>4</v>
      </c>
      <c r="DT975" s="129" t="s">
        <v>1630</v>
      </c>
      <c r="DW975" t="s">
        <v>5757</v>
      </c>
    </row>
    <row r="976" spans="1:127">
      <c r="A976" s="127">
        <v>857</v>
      </c>
      <c r="B976" s="131">
        <v>44767.817361111112</v>
      </c>
      <c r="C976" s="129" t="s">
        <v>52</v>
      </c>
      <c r="D976" s="129">
        <v>0</v>
      </c>
      <c r="E976" s="129">
        <v>0</v>
      </c>
      <c r="F976" s="129">
        <v>0</v>
      </c>
      <c r="G976" s="129" t="s">
        <v>54</v>
      </c>
      <c r="H976" s="129" t="s">
        <v>55</v>
      </c>
      <c r="I976" s="129" t="s">
        <v>55</v>
      </c>
      <c r="J976" s="129" t="s">
        <v>55</v>
      </c>
      <c r="K976" s="129" t="s">
        <v>18</v>
      </c>
      <c r="L976" s="129">
        <v>90</v>
      </c>
      <c r="M976" s="129" t="s">
        <v>173</v>
      </c>
      <c r="N976" s="129">
        <v>0</v>
      </c>
      <c r="O976" s="129" t="s">
        <v>173</v>
      </c>
      <c r="P976" s="129">
        <v>0</v>
      </c>
      <c r="Q976" s="129" t="s">
        <v>173</v>
      </c>
      <c r="R976" s="129">
        <v>0</v>
      </c>
      <c r="S976" s="129">
        <v>2</v>
      </c>
      <c r="T976" s="129" t="s">
        <v>174</v>
      </c>
      <c r="U976" s="129" t="s">
        <v>3492</v>
      </c>
      <c r="V976" s="129">
        <v>0.68069999999999997</v>
      </c>
      <c r="W976" s="129" t="s">
        <v>3493</v>
      </c>
      <c r="X976" s="129">
        <v>0.33610000000000001</v>
      </c>
      <c r="Y976" s="129" t="s">
        <v>3494</v>
      </c>
      <c r="Z976" s="129">
        <v>0.34289999999999998</v>
      </c>
      <c r="AA976" s="129" t="s">
        <v>3495</v>
      </c>
      <c r="AB976" s="129">
        <v>1.7000000000000001E-2</v>
      </c>
      <c r="AC976" s="129" t="s">
        <v>3496</v>
      </c>
      <c r="AD976" s="129">
        <v>1.83E-2</v>
      </c>
      <c r="AE976" s="129" t="s">
        <v>1105</v>
      </c>
      <c r="AF976" s="129">
        <v>2.1499999999999998E-2</v>
      </c>
      <c r="AG976" s="129" t="s">
        <v>2338</v>
      </c>
      <c r="AH976" s="129">
        <v>7.6E-3</v>
      </c>
      <c r="AI976" s="129" t="s">
        <v>3497</v>
      </c>
      <c r="AJ976" s="129">
        <v>3.2500000000000001E-2</v>
      </c>
      <c r="AK976" s="129" t="s">
        <v>3498</v>
      </c>
      <c r="AL976" s="129">
        <v>0.01</v>
      </c>
      <c r="AM976" s="129" t="s">
        <v>982</v>
      </c>
      <c r="AN976" s="129">
        <v>9.9000000000000008E-3</v>
      </c>
      <c r="AO976" s="129" t="s">
        <v>534</v>
      </c>
      <c r="AP976" s="129">
        <v>4.4000000000000003E-3</v>
      </c>
      <c r="AQ976" s="129" t="s">
        <v>185</v>
      </c>
      <c r="AR976" s="129">
        <v>5.1999999999999998E-3</v>
      </c>
      <c r="AS976" s="129" t="s">
        <v>3499</v>
      </c>
      <c r="AT976" s="129">
        <v>3.1600000000000003E-2</v>
      </c>
      <c r="AU976" s="129" t="s">
        <v>179</v>
      </c>
      <c r="AV976" s="129">
        <v>4.4000000000000003E-3</v>
      </c>
      <c r="AW976" s="129" t="s">
        <v>248</v>
      </c>
      <c r="AX976" s="129">
        <v>1E-3</v>
      </c>
      <c r="AY976" s="129" t="s">
        <v>638</v>
      </c>
      <c r="AZ976" s="129">
        <v>6.9999999999999999E-4</v>
      </c>
      <c r="BA976" s="129" t="s">
        <v>1005</v>
      </c>
      <c r="BB976" s="129">
        <v>8.9999999999999998E-4</v>
      </c>
      <c r="BC976" s="129" t="s">
        <v>245</v>
      </c>
      <c r="BD976" s="129">
        <v>5.0000000000000001E-4</v>
      </c>
      <c r="BE976" s="129" t="s">
        <v>194</v>
      </c>
      <c r="BF976" s="129">
        <v>5.0000000000000001E-4</v>
      </c>
      <c r="BG976" s="129" t="s">
        <v>179</v>
      </c>
      <c r="BH976" s="129">
        <v>1E-4</v>
      </c>
      <c r="BI976" s="129" t="s">
        <v>179</v>
      </c>
      <c r="BJ976" s="129">
        <v>2.0000000000000001E-4</v>
      </c>
      <c r="BK976" s="129" t="s">
        <v>730</v>
      </c>
      <c r="BL976" s="129">
        <v>5.0000000000000001E-4</v>
      </c>
      <c r="BM976" s="129" t="s">
        <v>412</v>
      </c>
      <c r="BN976" s="129">
        <v>4.0000000000000002E-4</v>
      </c>
      <c r="BO976" s="129" t="s">
        <v>297</v>
      </c>
      <c r="BP976" s="129">
        <v>5.9999999999999995E-4</v>
      </c>
      <c r="BQ976" s="129" t="s">
        <v>179</v>
      </c>
      <c r="BR976" s="129">
        <v>2.9999999999999997E-4</v>
      </c>
      <c r="BS976" s="129" t="s">
        <v>179</v>
      </c>
      <c r="BT976" s="129">
        <v>5.0000000000000001E-4</v>
      </c>
      <c r="BU976" s="129" t="s">
        <v>179</v>
      </c>
      <c r="BV976" s="129">
        <v>5.9999999999999995E-4</v>
      </c>
      <c r="BW976" s="129" t="s">
        <v>179</v>
      </c>
      <c r="BX976" s="129">
        <v>8.0000000000000004E-4</v>
      </c>
      <c r="BY976" s="129" t="s">
        <v>179</v>
      </c>
      <c r="BZ976" s="129">
        <v>1.1000000000000001E-3</v>
      </c>
      <c r="CA976" s="129" t="s">
        <v>179</v>
      </c>
      <c r="CB976" s="129">
        <v>8.0000000000000004E-4</v>
      </c>
      <c r="CC976" s="129" t="s">
        <v>250</v>
      </c>
      <c r="CD976" s="129">
        <v>2.0999999999999999E-3</v>
      </c>
      <c r="CE976" s="129" t="s">
        <v>179</v>
      </c>
      <c r="CF976" s="129">
        <v>2.2000000000000001E-3</v>
      </c>
      <c r="CG976" s="129" t="s">
        <v>179</v>
      </c>
      <c r="CH976" s="129">
        <v>1E-4</v>
      </c>
      <c r="CI976" s="129" t="s">
        <v>179</v>
      </c>
      <c r="CJ976" s="129">
        <v>7.4000000000000003E-3</v>
      </c>
      <c r="CK976" s="129" t="s">
        <v>1234</v>
      </c>
      <c r="CL976" s="129">
        <v>1.14E-2</v>
      </c>
      <c r="CM976" s="129" t="s">
        <v>1005</v>
      </c>
      <c r="CN976" s="129">
        <v>6.4999999999999997E-3</v>
      </c>
      <c r="CO976" s="129" t="s">
        <v>179</v>
      </c>
      <c r="CP976" s="129">
        <v>8.9999999999999998E-4</v>
      </c>
      <c r="CQ976" s="129" t="s">
        <v>179</v>
      </c>
      <c r="CR976" s="129">
        <v>3.3999999999999998E-3</v>
      </c>
      <c r="CS976" s="129" t="s">
        <v>179</v>
      </c>
      <c r="CT976" s="129">
        <v>2E-3</v>
      </c>
      <c r="CU976" s="129" t="s">
        <v>179</v>
      </c>
      <c r="CV976" s="129">
        <v>8.0000000000000004E-4</v>
      </c>
      <c r="CW976" s="129" t="s">
        <v>18</v>
      </c>
      <c r="CX976" s="129"/>
      <c r="CY976" s="129" t="s">
        <v>179</v>
      </c>
      <c r="CZ976" s="129">
        <v>5.9999999999999995E-4</v>
      </c>
      <c r="DA976" s="129" t="s">
        <v>179</v>
      </c>
      <c r="DB976" s="129">
        <v>5.9999999999999995E-4</v>
      </c>
      <c r="DC976" s="129" t="s">
        <v>179</v>
      </c>
      <c r="DD976" s="129">
        <v>5.9999999999999995E-4</v>
      </c>
      <c r="DE976" s="129" t="s">
        <v>179</v>
      </c>
      <c r="DF976" s="129">
        <v>5.9999999999999995E-4</v>
      </c>
      <c r="DG976" s="129" t="s">
        <v>179</v>
      </c>
      <c r="DH976" s="129">
        <v>5.0000000000000001E-4</v>
      </c>
      <c r="DI976" s="129" t="s">
        <v>179</v>
      </c>
      <c r="DJ976" s="129">
        <v>4.0000000000000002E-4</v>
      </c>
      <c r="DK976" s="129" t="s">
        <v>3457</v>
      </c>
      <c r="DL976" s="129" t="s">
        <v>59</v>
      </c>
      <c r="DM976" s="129"/>
      <c r="DN976" s="129"/>
      <c r="DO976" s="130"/>
      <c r="DS976" s="129">
        <v>10</v>
      </c>
      <c r="DT976" s="129" t="s">
        <v>919</v>
      </c>
      <c r="DW976" t="s">
        <v>5758</v>
      </c>
    </row>
    <row r="977" spans="1:127">
      <c r="A977" s="127">
        <v>858</v>
      </c>
      <c r="B977" s="131">
        <v>44767.819444444445</v>
      </c>
      <c r="C977" s="129" t="s">
        <v>52</v>
      </c>
      <c r="D977" s="129">
        <v>0</v>
      </c>
      <c r="E977" s="129">
        <v>0</v>
      </c>
      <c r="F977" s="129">
        <v>0</v>
      </c>
      <c r="G977" s="129" t="s">
        <v>54</v>
      </c>
      <c r="H977" s="129" t="s">
        <v>55</v>
      </c>
      <c r="I977" s="129" t="s">
        <v>55</v>
      </c>
      <c r="J977" s="129" t="s">
        <v>55</v>
      </c>
      <c r="K977" s="129" t="s">
        <v>18</v>
      </c>
      <c r="L977" s="129">
        <v>90</v>
      </c>
      <c r="M977" s="129" t="s">
        <v>173</v>
      </c>
      <c r="N977" s="129">
        <v>0</v>
      </c>
      <c r="O977" s="129" t="s">
        <v>173</v>
      </c>
      <c r="P977" s="129">
        <v>0</v>
      </c>
      <c r="Q977" s="129" t="s">
        <v>173</v>
      </c>
      <c r="R977" s="129">
        <v>0</v>
      </c>
      <c r="S977" s="129">
        <v>2</v>
      </c>
      <c r="T977" s="129" t="s">
        <v>174</v>
      </c>
      <c r="U977" s="129" t="s">
        <v>3500</v>
      </c>
      <c r="V977" s="129">
        <v>0.66890000000000005</v>
      </c>
      <c r="W977" s="129" t="s">
        <v>3501</v>
      </c>
      <c r="X977" s="129">
        <v>0.32879999999999998</v>
      </c>
      <c r="Y977" s="129" t="s">
        <v>3502</v>
      </c>
      <c r="Z977" s="129">
        <v>0.3669</v>
      </c>
      <c r="AA977" s="129" t="s">
        <v>1023</v>
      </c>
      <c r="AB977" s="129">
        <v>1.5100000000000001E-2</v>
      </c>
      <c r="AC977" s="129" t="s">
        <v>179</v>
      </c>
      <c r="AD977" s="129">
        <v>8.8000000000000005E-3</v>
      </c>
      <c r="AE977" s="129" t="s">
        <v>179</v>
      </c>
      <c r="AF977" s="129">
        <v>1.6799999999999999E-2</v>
      </c>
      <c r="AG977" s="129" t="s">
        <v>3503</v>
      </c>
      <c r="AH977" s="129">
        <v>7.4999999999999997E-3</v>
      </c>
      <c r="AI977" s="129" t="s">
        <v>3504</v>
      </c>
      <c r="AJ977" s="129">
        <v>3.15E-2</v>
      </c>
      <c r="AK977" s="129" t="s">
        <v>3505</v>
      </c>
      <c r="AL977" s="129">
        <v>8.9999999999999993E-3</v>
      </c>
      <c r="AM977" s="129" t="s">
        <v>260</v>
      </c>
      <c r="AN977" s="129">
        <v>8.9999999999999993E-3</v>
      </c>
      <c r="AO977" s="129" t="s">
        <v>1362</v>
      </c>
      <c r="AP977" s="129">
        <v>4.1999999999999997E-3</v>
      </c>
      <c r="AQ977" s="129" t="s">
        <v>719</v>
      </c>
      <c r="AR977" s="129">
        <v>5.1000000000000004E-3</v>
      </c>
      <c r="AS977" s="129" t="s">
        <v>3506</v>
      </c>
      <c r="AT977" s="129">
        <v>2.69E-2</v>
      </c>
      <c r="AU977" s="129" t="s">
        <v>229</v>
      </c>
      <c r="AV977" s="129">
        <v>3.8E-3</v>
      </c>
      <c r="AW977" s="129" t="s">
        <v>823</v>
      </c>
      <c r="AX977" s="129">
        <v>1.5E-3</v>
      </c>
      <c r="AY977" s="129" t="s">
        <v>422</v>
      </c>
      <c r="AZ977" s="129">
        <v>8.0000000000000004E-4</v>
      </c>
      <c r="BA977" s="129" t="s">
        <v>317</v>
      </c>
      <c r="BB977" s="129">
        <v>6.9999999999999999E-4</v>
      </c>
      <c r="BC977" s="129" t="s">
        <v>267</v>
      </c>
      <c r="BD977" s="129">
        <v>5.0000000000000001E-4</v>
      </c>
      <c r="BE977" s="129" t="s">
        <v>179</v>
      </c>
      <c r="BF977" s="129">
        <v>2.9999999999999997E-4</v>
      </c>
      <c r="BG977" s="129" t="s">
        <v>179</v>
      </c>
      <c r="BH977" s="129">
        <v>1E-4</v>
      </c>
      <c r="BI977" s="129" t="s">
        <v>246</v>
      </c>
      <c r="BJ977" s="129">
        <v>2.0000000000000001E-4</v>
      </c>
      <c r="BK977" s="129" t="s">
        <v>268</v>
      </c>
      <c r="BL977" s="129">
        <v>5.0000000000000001E-4</v>
      </c>
      <c r="BM977" s="129" t="s">
        <v>1287</v>
      </c>
      <c r="BN977" s="129">
        <v>2.9999999999999997E-4</v>
      </c>
      <c r="BO977" s="129" t="s">
        <v>297</v>
      </c>
      <c r="BP977" s="129">
        <v>5.9999999999999995E-4</v>
      </c>
      <c r="BQ977" s="129" t="s">
        <v>179</v>
      </c>
      <c r="BR977" s="129">
        <v>2.9999999999999997E-4</v>
      </c>
      <c r="BS977" s="129" t="s">
        <v>179</v>
      </c>
      <c r="BT977" s="129">
        <v>4.0000000000000002E-4</v>
      </c>
      <c r="BU977" s="129" t="s">
        <v>179</v>
      </c>
      <c r="BV977" s="129">
        <v>6.9999999999999999E-4</v>
      </c>
      <c r="BW977" s="129" t="s">
        <v>18</v>
      </c>
      <c r="BX977" s="129"/>
      <c r="BY977" s="129" t="s">
        <v>18</v>
      </c>
      <c r="BZ977" s="129"/>
      <c r="CA977" s="129" t="s">
        <v>179</v>
      </c>
      <c r="CB977" s="129">
        <v>8.0000000000000004E-4</v>
      </c>
      <c r="CC977" s="129" t="s">
        <v>179</v>
      </c>
      <c r="CD977" s="129">
        <v>2.0999999999999999E-3</v>
      </c>
      <c r="CE977" s="129" t="s">
        <v>179</v>
      </c>
      <c r="CF977" s="129">
        <v>2.3E-3</v>
      </c>
      <c r="CG977" s="129" t="s">
        <v>179</v>
      </c>
      <c r="CH977" s="129">
        <v>1E-4</v>
      </c>
      <c r="CI977" s="129" t="s">
        <v>179</v>
      </c>
      <c r="CJ977" s="129">
        <v>7.1999999999999998E-3</v>
      </c>
      <c r="CK977" s="129" t="s">
        <v>179</v>
      </c>
      <c r="CL977" s="129">
        <v>1.12E-2</v>
      </c>
      <c r="CM977" s="129" t="s">
        <v>179</v>
      </c>
      <c r="CN977" s="129">
        <v>3.3E-3</v>
      </c>
      <c r="CO977" s="129" t="s">
        <v>179</v>
      </c>
      <c r="CP977" s="129">
        <v>8.9999999999999998E-4</v>
      </c>
      <c r="CQ977" s="129" t="s">
        <v>179</v>
      </c>
      <c r="CR977" s="129">
        <v>3.3E-3</v>
      </c>
      <c r="CS977" s="129" t="s">
        <v>179</v>
      </c>
      <c r="CT977" s="129">
        <v>1.9E-3</v>
      </c>
      <c r="CU977" s="129" t="s">
        <v>179</v>
      </c>
      <c r="CV977" s="129">
        <v>8.0000000000000004E-4</v>
      </c>
      <c r="CW977" s="129" t="s">
        <v>18</v>
      </c>
      <c r="CX977" s="129"/>
      <c r="CY977" s="129" t="s">
        <v>179</v>
      </c>
      <c r="CZ977" s="129">
        <v>5.0000000000000001E-4</v>
      </c>
      <c r="DA977" s="129" t="s">
        <v>179</v>
      </c>
      <c r="DB977" s="129">
        <v>5.0000000000000001E-4</v>
      </c>
      <c r="DC977" s="129" t="s">
        <v>179</v>
      </c>
      <c r="DD977" s="129">
        <v>5.0000000000000001E-4</v>
      </c>
      <c r="DE977" s="129" t="s">
        <v>179</v>
      </c>
      <c r="DF977" s="129">
        <v>5.9999999999999995E-4</v>
      </c>
      <c r="DG977" s="129" t="s">
        <v>179</v>
      </c>
      <c r="DH977" s="129">
        <v>4.0000000000000002E-4</v>
      </c>
      <c r="DI977" s="129" t="s">
        <v>179</v>
      </c>
      <c r="DJ977" s="129">
        <v>2.9999999999999997E-4</v>
      </c>
      <c r="DK977" s="129" t="s">
        <v>3457</v>
      </c>
      <c r="DL977" s="129" t="s">
        <v>59</v>
      </c>
      <c r="DM977" s="129"/>
      <c r="DN977" s="129"/>
      <c r="DO977" s="130"/>
      <c r="DS977" s="129">
        <v>16</v>
      </c>
      <c r="DT977" s="129" t="s">
        <v>5997</v>
      </c>
      <c r="DW977" t="s">
        <v>5759</v>
      </c>
    </row>
    <row r="978" spans="1:127">
      <c r="A978" s="127">
        <v>859</v>
      </c>
      <c r="B978" s="131">
        <v>44767.821527777778</v>
      </c>
      <c r="C978" s="129" t="s">
        <v>52</v>
      </c>
      <c r="D978" s="129">
        <v>0</v>
      </c>
      <c r="E978" s="129">
        <v>0</v>
      </c>
      <c r="F978" s="129">
        <v>0</v>
      </c>
      <c r="G978" s="129" t="s">
        <v>54</v>
      </c>
      <c r="H978" s="129" t="s">
        <v>55</v>
      </c>
      <c r="I978" s="129" t="s">
        <v>55</v>
      </c>
      <c r="J978" s="129" t="s">
        <v>55</v>
      </c>
      <c r="K978" s="129" t="s">
        <v>18</v>
      </c>
      <c r="L978" s="129">
        <v>90</v>
      </c>
      <c r="M978" s="129" t="s">
        <v>173</v>
      </c>
      <c r="N978" s="129">
        <v>0</v>
      </c>
      <c r="O978" s="129" t="s">
        <v>173</v>
      </c>
      <c r="P978" s="129">
        <v>0</v>
      </c>
      <c r="Q978" s="129" t="s">
        <v>173</v>
      </c>
      <c r="R978" s="129">
        <v>0</v>
      </c>
      <c r="S978" s="129">
        <v>2</v>
      </c>
      <c r="T978" s="129" t="s">
        <v>174</v>
      </c>
      <c r="U978" s="129" t="s">
        <v>3507</v>
      </c>
      <c r="V978" s="129">
        <v>0.69369999999999998</v>
      </c>
      <c r="W978" s="129" t="s">
        <v>3508</v>
      </c>
      <c r="X978" s="129">
        <v>0.33579999999999999</v>
      </c>
      <c r="Y978" s="129" t="s">
        <v>3509</v>
      </c>
      <c r="Z978" s="129">
        <v>0.375</v>
      </c>
      <c r="AA978" s="129" t="s">
        <v>3510</v>
      </c>
      <c r="AB978" s="129">
        <v>1.5599999999999999E-2</v>
      </c>
      <c r="AC978" s="129" t="s">
        <v>2911</v>
      </c>
      <c r="AD978" s="129">
        <v>1.0200000000000001E-2</v>
      </c>
      <c r="AE978" s="129" t="s">
        <v>179</v>
      </c>
      <c r="AF978" s="129">
        <v>1.7600000000000001E-2</v>
      </c>
      <c r="AG978" s="129" t="s">
        <v>3511</v>
      </c>
      <c r="AH978" s="129">
        <v>7.7000000000000002E-3</v>
      </c>
      <c r="AI978" s="129" t="s">
        <v>3512</v>
      </c>
      <c r="AJ978" s="129">
        <v>3.2000000000000001E-2</v>
      </c>
      <c r="AK978" s="129" t="s">
        <v>3513</v>
      </c>
      <c r="AL978" s="129">
        <v>9.1999999999999998E-3</v>
      </c>
      <c r="AM978" s="129" t="s">
        <v>842</v>
      </c>
      <c r="AN978" s="129">
        <v>9.1000000000000004E-3</v>
      </c>
      <c r="AO978" s="129" t="s">
        <v>1022</v>
      </c>
      <c r="AP978" s="129">
        <v>4.3E-3</v>
      </c>
      <c r="AQ978" s="129" t="s">
        <v>3514</v>
      </c>
      <c r="AR978" s="129">
        <v>5.4000000000000003E-3</v>
      </c>
      <c r="AS978" s="129" t="s">
        <v>3515</v>
      </c>
      <c r="AT978" s="129">
        <v>2.9000000000000001E-2</v>
      </c>
      <c r="AU978" s="129" t="s">
        <v>600</v>
      </c>
      <c r="AV978" s="129">
        <v>4.1000000000000003E-3</v>
      </c>
      <c r="AW978" s="129" t="s">
        <v>283</v>
      </c>
      <c r="AX978" s="129">
        <v>1.1000000000000001E-3</v>
      </c>
      <c r="AY978" s="129" t="s">
        <v>537</v>
      </c>
      <c r="AZ978" s="129">
        <v>8.0000000000000004E-4</v>
      </c>
      <c r="BA978" s="129" t="s">
        <v>317</v>
      </c>
      <c r="BB978" s="129">
        <v>6.9999999999999999E-4</v>
      </c>
      <c r="BC978" s="129" t="s">
        <v>304</v>
      </c>
      <c r="BD978" s="129">
        <v>5.0000000000000001E-4</v>
      </c>
      <c r="BE978" s="129" t="s">
        <v>179</v>
      </c>
      <c r="BF978" s="129">
        <v>2.9999999999999997E-4</v>
      </c>
      <c r="BG978" s="129" t="s">
        <v>179</v>
      </c>
      <c r="BH978" s="129">
        <v>1E-4</v>
      </c>
      <c r="BI978" s="129" t="s">
        <v>179</v>
      </c>
      <c r="BJ978" s="129">
        <v>2.0000000000000001E-4</v>
      </c>
      <c r="BK978" s="129" t="s">
        <v>287</v>
      </c>
      <c r="BL978" s="129">
        <v>5.0000000000000001E-4</v>
      </c>
      <c r="BM978" s="129" t="s">
        <v>1059</v>
      </c>
      <c r="BN978" s="129">
        <v>2.9999999999999997E-4</v>
      </c>
      <c r="BO978" s="129" t="s">
        <v>365</v>
      </c>
      <c r="BP978" s="129">
        <v>5.0000000000000001E-4</v>
      </c>
      <c r="BQ978" s="129" t="s">
        <v>179</v>
      </c>
      <c r="BR978" s="129">
        <v>2.9999999999999997E-4</v>
      </c>
      <c r="BS978" s="129" t="s">
        <v>179</v>
      </c>
      <c r="BT978" s="129">
        <v>2.9999999999999997E-4</v>
      </c>
      <c r="BU978" s="129" t="s">
        <v>179</v>
      </c>
      <c r="BV978" s="129">
        <v>6.9999999999999999E-4</v>
      </c>
      <c r="BW978" s="129" t="s">
        <v>18</v>
      </c>
      <c r="BX978" s="129"/>
      <c r="BY978" s="129" t="s">
        <v>179</v>
      </c>
      <c r="BZ978" s="129">
        <v>1.1000000000000001E-3</v>
      </c>
      <c r="CA978" s="129" t="s">
        <v>179</v>
      </c>
      <c r="CB978" s="129">
        <v>8.0000000000000004E-4</v>
      </c>
      <c r="CC978" s="129" t="s">
        <v>179</v>
      </c>
      <c r="CD978" s="129">
        <v>2.0999999999999999E-3</v>
      </c>
      <c r="CE978" s="129" t="s">
        <v>179</v>
      </c>
      <c r="CF978" s="129">
        <v>2.3E-3</v>
      </c>
      <c r="CG978" s="129" t="s">
        <v>179</v>
      </c>
      <c r="CH978" s="129">
        <v>1E-4</v>
      </c>
      <c r="CI978" s="129" t="s">
        <v>179</v>
      </c>
      <c r="CJ978" s="129">
        <v>7.1000000000000004E-3</v>
      </c>
      <c r="CK978" s="129" t="s">
        <v>179</v>
      </c>
      <c r="CL978" s="129">
        <v>1.14E-2</v>
      </c>
      <c r="CM978" s="129" t="s">
        <v>179</v>
      </c>
      <c r="CN978" s="129">
        <v>2.8E-3</v>
      </c>
      <c r="CO978" s="129" t="s">
        <v>179</v>
      </c>
      <c r="CP978" s="129">
        <v>8.0000000000000004E-4</v>
      </c>
      <c r="CQ978" s="129" t="s">
        <v>179</v>
      </c>
      <c r="CR978" s="129">
        <v>3.0999999999999999E-3</v>
      </c>
      <c r="CS978" s="129" t="s">
        <v>179</v>
      </c>
      <c r="CT978" s="129">
        <v>1.9E-3</v>
      </c>
      <c r="CU978" s="129" t="s">
        <v>18</v>
      </c>
      <c r="CV978" s="129"/>
      <c r="CW978" s="129" t="s">
        <v>18</v>
      </c>
      <c r="CX978" s="129"/>
      <c r="CY978" s="129" t="s">
        <v>179</v>
      </c>
      <c r="CZ978" s="129">
        <v>5.9999999999999995E-4</v>
      </c>
      <c r="DA978" s="129" t="s">
        <v>179</v>
      </c>
      <c r="DB978" s="129">
        <v>5.9999999999999995E-4</v>
      </c>
      <c r="DC978" s="129" t="s">
        <v>179</v>
      </c>
      <c r="DD978" s="129">
        <v>5.9999999999999995E-4</v>
      </c>
      <c r="DE978" s="129" t="s">
        <v>179</v>
      </c>
      <c r="DF978" s="129">
        <v>6.9999999999999999E-4</v>
      </c>
      <c r="DG978" s="129" t="s">
        <v>179</v>
      </c>
      <c r="DH978" s="129">
        <v>4.0000000000000002E-4</v>
      </c>
      <c r="DI978" s="129" t="s">
        <v>179</v>
      </c>
      <c r="DJ978" s="129">
        <v>2.9999999999999997E-4</v>
      </c>
      <c r="DK978" s="129" t="s">
        <v>3457</v>
      </c>
      <c r="DL978" s="129" t="s">
        <v>59</v>
      </c>
      <c r="DM978" s="129"/>
      <c r="DN978" s="129"/>
      <c r="DO978" s="130"/>
      <c r="DS978" s="129">
        <v>48</v>
      </c>
      <c r="DT978" s="129" t="s">
        <v>5993</v>
      </c>
      <c r="DW978" t="s">
        <v>5760</v>
      </c>
    </row>
    <row r="979" spans="1:127">
      <c r="A979" s="127">
        <v>860</v>
      </c>
      <c r="B979" s="131">
        <v>44767.822916666664</v>
      </c>
      <c r="C979" s="129" t="s">
        <v>52</v>
      </c>
      <c r="D979" s="129">
        <v>0</v>
      </c>
      <c r="E979" s="129">
        <v>0</v>
      </c>
      <c r="F979" s="129">
        <v>0</v>
      </c>
      <c r="G979" s="129" t="s">
        <v>54</v>
      </c>
      <c r="H979" s="129" t="s">
        <v>55</v>
      </c>
      <c r="I979" s="129" t="s">
        <v>55</v>
      </c>
      <c r="J979" s="129" t="s">
        <v>55</v>
      </c>
      <c r="K979" s="129" t="s">
        <v>18</v>
      </c>
      <c r="L979" s="129">
        <v>90</v>
      </c>
      <c r="M979" s="129" t="s">
        <v>173</v>
      </c>
      <c r="N979" s="129">
        <v>0</v>
      </c>
      <c r="O979" s="129" t="s">
        <v>173</v>
      </c>
      <c r="P979" s="129">
        <v>0</v>
      </c>
      <c r="Q979" s="129" t="s">
        <v>173</v>
      </c>
      <c r="R979" s="129">
        <v>0</v>
      </c>
      <c r="S979" s="129">
        <v>2</v>
      </c>
      <c r="T979" s="129" t="s">
        <v>174</v>
      </c>
      <c r="U979" s="129" t="s">
        <v>3516</v>
      </c>
      <c r="V979" s="129">
        <v>0.67579999999999996</v>
      </c>
      <c r="W979" s="129" t="s">
        <v>3517</v>
      </c>
      <c r="X979" s="129">
        <v>0.34060000000000001</v>
      </c>
      <c r="Y979" s="129" t="s">
        <v>3518</v>
      </c>
      <c r="Z979" s="129">
        <v>0.37519999999999998</v>
      </c>
      <c r="AA979" s="129" t="s">
        <v>256</v>
      </c>
      <c r="AB979" s="129">
        <v>1.5800000000000002E-2</v>
      </c>
      <c r="AC979" s="129" t="s">
        <v>1243</v>
      </c>
      <c r="AD979" s="129">
        <v>1.0200000000000001E-2</v>
      </c>
      <c r="AE979" s="129" t="s">
        <v>179</v>
      </c>
      <c r="AF979" s="129">
        <v>1.7299999999999999E-2</v>
      </c>
      <c r="AG979" s="129" t="s">
        <v>3519</v>
      </c>
      <c r="AH979" s="129">
        <v>8.0999999999999996E-3</v>
      </c>
      <c r="AI979" s="129" t="s">
        <v>3520</v>
      </c>
      <c r="AJ979" s="129">
        <v>3.27E-2</v>
      </c>
      <c r="AK979" s="129" t="s">
        <v>3521</v>
      </c>
      <c r="AL979" s="129">
        <v>9.2999999999999992E-3</v>
      </c>
      <c r="AM979" s="129" t="s">
        <v>359</v>
      </c>
      <c r="AN979" s="129">
        <v>9.1999999999999998E-3</v>
      </c>
      <c r="AO979" s="129" t="s">
        <v>502</v>
      </c>
      <c r="AP979" s="129">
        <v>4.3E-3</v>
      </c>
      <c r="AQ979" s="129" t="s">
        <v>3522</v>
      </c>
      <c r="AR979" s="129">
        <v>5.3E-3</v>
      </c>
      <c r="AS979" s="129" t="s">
        <v>3523</v>
      </c>
      <c r="AT979" s="129">
        <v>2.8500000000000001E-2</v>
      </c>
      <c r="AU979" s="129" t="s">
        <v>179</v>
      </c>
      <c r="AV979" s="129">
        <v>4.0000000000000001E-3</v>
      </c>
      <c r="AW979" s="129" t="s">
        <v>1385</v>
      </c>
      <c r="AX979" s="129">
        <v>1.1999999999999999E-3</v>
      </c>
      <c r="AY979" s="129" t="s">
        <v>301</v>
      </c>
      <c r="AZ979" s="129">
        <v>8.0000000000000004E-4</v>
      </c>
      <c r="BA979" s="129" t="s">
        <v>266</v>
      </c>
      <c r="BB979" s="129">
        <v>8.0000000000000004E-4</v>
      </c>
      <c r="BC979" s="129" t="s">
        <v>285</v>
      </c>
      <c r="BD979" s="129">
        <v>5.0000000000000001E-4</v>
      </c>
      <c r="BE979" s="129" t="s">
        <v>179</v>
      </c>
      <c r="BF979" s="129">
        <v>2.9999999999999997E-4</v>
      </c>
      <c r="BG979" s="129" t="s">
        <v>179</v>
      </c>
      <c r="BH979" s="129">
        <v>1E-4</v>
      </c>
      <c r="BI979" s="129" t="s">
        <v>318</v>
      </c>
      <c r="BJ979" s="129">
        <v>2.0000000000000001E-4</v>
      </c>
      <c r="BK979" s="129" t="s">
        <v>349</v>
      </c>
      <c r="BL979" s="129">
        <v>5.0000000000000001E-4</v>
      </c>
      <c r="BM979" s="129" t="s">
        <v>1059</v>
      </c>
      <c r="BN979" s="129">
        <v>2.9999999999999997E-4</v>
      </c>
      <c r="BO979" s="129" t="s">
        <v>1005</v>
      </c>
      <c r="BP979" s="129">
        <v>5.0000000000000001E-4</v>
      </c>
      <c r="BQ979" s="129" t="s">
        <v>179</v>
      </c>
      <c r="BR979" s="129">
        <v>2.9999999999999997E-4</v>
      </c>
      <c r="BS979" s="129" t="s">
        <v>179</v>
      </c>
      <c r="BT979" s="129">
        <v>2.9999999999999997E-4</v>
      </c>
      <c r="BU979" s="129" t="s">
        <v>179</v>
      </c>
      <c r="BV979" s="129">
        <v>5.9999999999999995E-4</v>
      </c>
      <c r="BW979" s="129" t="s">
        <v>18</v>
      </c>
      <c r="BX979" s="129"/>
      <c r="BY979" s="129" t="s">
        <v>18</v>
      </c>
      <c r="BZ979" s="129"/>
      <c r="CA979" s="129" t="s">
        <v>179</v>
      </c>
      <c r="CB979" s="129">
        <v>8.0000000000000004E-4</v>
      </c>
      <c r="CC979" s="129" t="s">
        <v>179</v>
      </c>
      <c r="CD979" s="129">
        <v>2.0999999999999999E-3</v>
      </c>
      <c r="CE979" s="129" t="s">
        <v>179</v>
      </c>
      <c r="CF979" s="129">
        <v>2.3E-3</v>
      </c>
      <c r="CG979" s="129" t="s">
        <v>179</v>
      </c>
      <c r="CH979" s="129">
        <v>1E-4</v>
      </c>
      <c r="CI979" s="129" t="s">
        <v>179</v>
      </c>
      <c r="CJ979" s="129">
        <v>6.8999999999999999E-3</v>
      </c>
      <c r="CK979" s="129" t="s">
        <v>179</v>
      </c>
      <c r="CL979" s="129">
        <v>1.14E-2</v>
      </c>
      <c r="CM979" s="129" t="s">
        <v>179</v>
      </c>
      <c r="CN979" s="129">
        <v>2.8E-3</v>
      </c>
      <c r="CO979" s="129" t="s">
        <v>179</v>
      </c>
      <c r="CP979" s="129">
        <v>8.9999999999999998E-4</v>
      </c>
      <c r="CQ979" s="129" t="s">
        <v>179</v>
      </c>
      <c r="CR979" s="129">
        <v>3.3E-3</v>
      </c>
      <c r="CS979" s="129" t="s">
        <v>179</v>
      </c>
      <c r="CT979" s="129">
        <v>2E-3</v>
      </c>
      <c r="CU979" s="129" t="s">
        <v>18</v>
      </c>
      <c r="CV979" s="129"/>
      <c r="CW979" s="129" t="s">
        <v>179</v>
      </c>
      <c r="CX979" s="129">
        <v>5.9999999999999995E-4</v>
      </c>
      <c r="CY979" s="129" t="s">
        <v>179</v>
      </c>
      <c r="CZ979" s="129">
        <v>5.9999999999999995E-4</v>
      </c>
      <c r="DA979" s="129" t="s">
        <v>179</v>
      </c>
      <c r="DB979" s="129">
        <v>5.0000000000000001E-4</v>
      </c>
      <c r="DC979" s="129" t="s">
        <v>179</v>
      </c>
      <c r="DD979" s="129">
        <v>5.9999999999999995E-4</v>
      </c>
      <c r="DE979" s="129" t="s">
        <v>179</v>
      </c>
      <c r="DF979" s="129">
        <v>5.9999999999999995E-4</v>
      </c>
      <c r="DG979" s="129" t="s">
        <v>179</v>
      </c>
      <c r="DH979" s="129">
        <v>4.0000000000000002E-4</v>
      </c>
      <c r="DI979" s="129" t="s">
        <v>179</v>
      </c>
      <c r="DJ979" s="129">
        <v>2.9999999999999997E-4</v>
      </c>
      <c r="DK979" s="129" t="s">
        <v>3457</v>
      </c>
      <c r="DL979" s="129" t="s">
        <v>59</v>
      </c>
      <c r="DM979" s="129"/>
      <c r="DN979" s="129"/>
      <c r="DO979" s="130"/>
      <c r="DS979" s="129">
        <v>61</v>
      </c>
      <c r="DT979" s="129" t="s">
        <v>5987</v>
      </c>
      <c r="DW979" t="s">
        <v>5761</v>
      </c>
    </row>
    <row r="980" spans="1:127">
      <c r="A980" s="127">
        <v>861</v>
      </c>
      <c r="B980" s="131">
        <v>44767.827777777777</v>
      </c>
      <c r="C980" s="129" t="s">
        <v>52</v>
      </c>
      <c r="D980" s="129">
        <v>0</v>
      </c>
      <c r="E980" s="129">
        <v>0</v>
      </c>
      <c r="F980" s="129">
        <v>0</v>
      </c>
      <c r="G980" s="129" t="s">
        <v>54</v>
      </c>
      <c r="H980" s="129" t="s">
        <v>55</v>
      </c>
      <c r="I980" s="129" t="s">
        <v>55</v>
      </c>
      <c r="J980" s="129" t="s">
        <v>55</v>
      </c>
      <c r="K980" s="129" t="s">
        <v>18</v>
      </c>
      <c r="L980" s="129">
        <v>90</v>
      </c>
      <c r="M980" s="129" t="s">
        <v>173</v>
      </c>
      <c r="N980" s="129">
        <v>0</v>
      </c>
      <c r="O980" s="129" t="s">
        <v>173</v>
      </c>
      <c r="P980" s="129">
        <v>0</v>
      </c>
      <c r="Q980" s="129" t="s">
        <v>173</v>
      </c>
      <c r="R980" s="129">
        <v>0</v>
      </c>
      <c r="S980" s="129">
        <v>2</v>
      </c>
      <c r="T980" s="129" t="s">
        <v>174</v>
      </c>
      <c r="U980" s="129" t="s">
        <v>3524</v>
      </c>
      <c r="V980" s="129">
        <v>0.70430000000000004</v>
      </c>
      <c r="W980" s="129" t="s">
        <v>3525</v>
      </c>
      <c r="X980" s="129">
        <v>0.3306</v>
      </c>
      <c r="Y980" s="129" t="s">
        <v>3526</v>
      </c>
      <c r="Z980" s="129">
        <v>0.36220000000000002</v>
      </c>
      <c r="AA980" s="129" t="s">
        <v>1672</v>
      </c>
      <c r="AB980" s="129">
        <v>1.55E-2</v>
      </c>
      <c r="AC980" s="129" t="s">
        <v>179</v>
      </c>
      <c r="AD980" s="129">
        <v>9.2999999999999992E-3</v>
      </c>
      <c r="AE980" s="129" t="s">
        <v>179</v>
      </c>
      <c r="AF980" s="129">
        <v>1.7299999999999999E-2</v>
      </c>
      <c r="AG980" s="129" t="s">
        <v>3527</v>
      </c>
      <c r="AH980" s="129">
        <v>8.2000000000000007E-3</v>
      </c>
      <c r="AI980" s="129" t="s">
        <v>3528</v>
      </c>
      <c r="AJ980" s="129">
        <v>3.2399999999999998E-2</v>
      </c>
      <c r="AK980" s="129" t="s">
        <v>3529</v>
      </c>
      <c r="AL980" s="129">
        <v>8.9999999999999993E-3</v>
      </c>
      <c r="AM980" s="129" t="s">
        <v>1347</v>
      </c>
      <c r="AN980" s="129">
        <v>8.9999999999999993E-3</v>
      </c>
      <c r="AO980" s="129" t="s">
        <v>1870</v>
      </c>
      <c r="AP980" s="129">
        <v>4.1999999999999997E-3</v>
      </c>
      <c r="AQ980" s="129" t="s">
        <v>3530</v>
      </c>
      <c r="AR980" s="129">
        <v>5.4000000000000003E-3</v>
      </c>
      <c r="AS980" s="129" t="s">
        <v>3531</v>
      </c>
      <c r="AT980" s="129">
        <v>2.7799999999999998E-2</v>
      </c>
      <c r="AU980" s="129" t="s">
        <v>303</v>
      </c>
      <c r="AV980" s="129">
        <v>3.8999999999999998E-3</v>
      </c>
      <c r="AW980" s="129" t="s">
        <v>1376</v>
      </c>
      <c r="AX980" s="129">
        <v>1.1999999999999999E-3</v>
      </c>
      <c r="AY980" s="129" t="s">
        <v>537</v>
      </c>
      <c r="AZ980" s="129">
        <v>8.0000000000000004E-4</v>
      </c>
      <c r="BA980" s="129" t="s">
        <v>209</v>
      </c>
      <c r="BB980" s="129">
        <v>6.9999999999999999E-4</v>
      </c>
      <c r="BC980" s="129" t="s">
        <v>192</v>
      </c>
      <c r="BD980" s="129">
        <v>5.0000000000000001E-4</v>
      </c>
      <c r="BE980" s="129" t="s">
        <v>179</v>
      </c>
      <c r="BF980" s="129">
        <v>2.9999999999999997E-4</v>
      </c>
      <c r="BG980" s="129" t="s">
        <v>179</v>
      </c>
      <c r="BH980" s="129">
        <v>1E-4</v>
      </c>
      <c r="BI980" s="129" t="s">
        <v>318</v>
      </c>
      <c r="BJ980" s="129">
        <v>2.0000000000000001E-4</v>
      </c>
      <c r="BK980" s="129" t="s">
        <v>431</v>
      </c>
      <c r="BL980" s="129">
        <v>4.0000000000000002E-4</v>
      </c>
      <c r="BM980" s="129" t="s">
        <v>1059</v>
      </c>
      <c r="BN980" s="129">
        <v>2.9999999999999997E-4</v>
      </c>
      <c r="BO980" s="129" t="s">
        <v>347</v>
      </c>
      <c r="BP980" s="129">
        <v>5.9999999999999995E-4</v>
      </c>
      <c r="BQ980" s="129" t="s">
        <v>179</v>
      </c>
      <c r="BR980" s="129">
        <v>2.9999999999999997E-4</v>
      </c>
      <c r="BS980" s="129" t="s">
        <v>179</v>
      </c>
      <c r="BT980" s="129">
        <v>4.0000000000000002E-4</v>
      </c>
      <c r="BU980" s="129" t="s">
        <v>179</v>
      </c>
      <c r="BV980" s="129">
        <v>5.9999999999999995E-4</v>
      </c>
      <c r="BW980" s="129" t="s">
        <v>18</v>
      </c>
      <c r="BX980" s="129"/>
      <c r="BY980" s="129" t="s">
        <v>179</v>
      </c>
      <c r="BZ980" s="129">
        <v>1.1000000000000001E-3</v>
      </c>
      <c r="CA980" s="129" t="s">
        <v>179</v>
      </c>
      <c r="CB980" s="129">
        <v>8.0000000000000004E-4</v>
      </c>
      <c r="CC980" s="129" t="s">
        <v>179</v>
      </c>
      <c r="CD980" s="129">
        <v>2.0999999999999999E-3</v>
      </c>
      <c r="CE980" s="129" t="s">
        <v>179</v>
      </c>
      <c r="CF980" s="129">
        <v>2.2000000000000001E-3</v>
      </c>
      <c r="CG980" s="129" t="s">
        <v>179</v>
      </c>
      <c r="CH980" s="129">
        <v>1E-4</v>
      </c>
      <c r="CI980" s="129" t="s">
        <v>179</v>
      </c>
      <c r="CJ980" s="129">
        <v>7.3000000000000001E-3</v>
      </c>
      <c r="CK980" s="129" t="s">
        <v>179</v>
      </c>
      <c r="CL980" s="129">
        <v>1.12E-2</v>
      </c>
      <c r="CM980" s="129" t="s">
        <v>179</v>
      </c>
      <c r="CN980" s="129">
        <v>3.8999999999999998E-3</v>
      </c>
      <c r="CO980" s="129" t="s">
        <v>179</v>
      </c>
      <c r="CP980" s="129">
        <v>8.9999999999999998E-4</v>
      </c>
      <c r="CQ980" s="129" t="s">
        <v>179</v>
      </c>
      <c r="CR980" s="129">
        <v>3.3E-3</v>
      </c>
      <c r="CS980" s="129" t="s">
        <v>179</v>
      </c>
      <c r="CT980" s="129">
        <v>2E-3</v>
      </c>
      <c r="CU980" s="129" t="s">
        <v>179</v>
      </c>
      <c r="CV980" s="129">
        <v>8.0000000000000004E-4</v>
      </c>
      <c r="CW980" s="129" t="s">
        <v>18</v>
      </c>
      <c r="CX980" s="129"/>
      <c r="CY980" s="129" t="s">
        <v>179</v>
      </c>
      <c r="CZ980" s="129">
        <v>5.9999999999999995E-4</v>
      </c>
      <c r="DA980" s="129" t="s">
        <v>179</v>
      </c>
      <c r="DB980" s="129">
        <v>5.9999999999999995E-4</v>
      </c>
      <c r="DC980" s="129" t="s">
        <v>179</v>
      </c>
      <c r="DD980" s="129">
        <v>5.9999999999999995E-4</v>
      </c>
      <c r="DE980" s="129" t="s">
        <v>179</v>
      </c>
      <c r="DF980" s="129">
        <v>5.9999999999999995E-4</v>
      </c>
      <c r="DG980" s="129" t="s">
        <v>179</v>
      </c>
      <c r="DH980" s="129">
        <v>4.0000000000000002E-4</v>
      </c>
      <c r="DI980" s="129" t="s">
        <v>179</v>
      </c>
      <c r="DJ980" s="129">
        <v>2.9999999999999997E-4</v>
      </c>
      <c r="DK980" s="129" t="s">
        <v>3457</v>
      </c>
      <c r="DL980" s="129" t="s">
        <v>59</v>
      </c>
      <c r="DM980" s="129"/>
      <c r="DN980" s="129"/>
      <c r="DO980" s="130"/>
      <c r="DS980" s="129">
        <v>92</v>
      </c>
      <c r="DT980" s="129" t="s">
        <v>5983</v>
      </c>
      <c r="DW980" t="s">
        <v>5762</v>
      </c>
    </row>
    <row r="981" spans="1:127">
      <c r="A981" s="127">
        <v>862</v>
      </c>
      <c r="B981" s="131">
        <v>44767.834027777775</v>
      </c>
      <c r="C981" s="129" t="s">
        <v>52</v>
      </c>
      <c r="D981" s="129">
        <v>0</v>
      </c>
      <c r="E981" s="129">
        <v>0</v>
      </c>
      <c r="F981" s="129">
        <v>0</v>
      </c>
      <c r="G981" s="129" t="s">
        <v>54</v>
      </c>
      <c r="H981" s="129" t="s">
        <v>55</v>
      </c>
      <c r="I981" s="129" t="s">
        <v>55</v>
      </c>
      <c r="J981" s="129" t="s">
        <v>55</v>
      </c>
      <c r="K981" s="129" t="s">
        <v>18</v>
      </c>
      <c r="L981" s="129">
        <v>90</v>
      </c>
      <c r="M981" s="129" t="s">
        <v>173</v>
      </c>
      <c r="N981" s="129">
        <v>0</v>
      </c>
      <c r="O981" s="129" t="s">
        <v>173</v>
      </c>
      <c r="P981" s="129">
        <v>0</v>
      </c>
      <c r="Q981" s="129" t="s">
        <v>173</v>
      </c>
      <c r="R981" s="129">
        <v>0</v>
      </c>
      <c r="S981" s="129">
        <v>2</v>
      </c>
      <c r="T981" s="129" t="s">
        <v>174</v>
      </c>
      <c r="U981" s="129" t="s">
        <v>3532</v>
      </c>
      <c r="V981" s="129">
        <v>0.66890000000000005</v>
      </c>
      <c r="W981" s="129" t="s">
        <v>3533</v>
      </c>
      <c r="X981" s="129">
        <v>0.33169999999999999</v>
      </c>
      <c r="Y981" s="129" t="s">
        <v>3534</v>
      </c>
      <c r="Z981" s="129">
        <v>0.36980000000000002</v>
      </c>
      <c r="AA981" s="129" t="s">
        <v>3343</v>
      </c>
      <c r="AB981" s="129">
        <v>1.5599999999999999E-2</v>
      </c>
      <c r="AC981" s="129" t="s">
        <v>179</v>
      </c>
      <c r="AD981" s="129">
        <v>9.1999999999999998E-3</v>
      </c>
      <c r="AE981" s="129" t="s">
        <v>179</v>
      </c>
      <c r="AF981" s="129">
        <v>1.6899999999999998E-2</v>
      </c>
      <c r="AG981" s="129" t="s">
        <v>3535</v>
      </c>
      <c r="AH981" s="129">
        <v>7.7999999999999996E-3</v>
      </c>
      <c r="AI981" s="129" t="s">
        <v>3536</v>
      </c>
      <c r="AJ981" s="129">
        <v>3.27E-2</v>
      </c>
      <c r="AK981" s="129" t="s">
        <v>3537</v>
      </c>
      <c r="AL981" s="129">
        <v>9.4999999999999998E-3</v>
      </c>
      <c r="AM981" s="129" t="s">
        <v>934</v>
      </c>
      <c r="AN981" s="129">
        <v>9.4999999999999998E-3</v>
      </c>
      <c r="AO981" s="129" t="s">
        <v>568</v>
      </c>
      <c r="AP981" s="129">
        <v>4.1000000000000003E-3</v>
      </c>
      <c r="AQ981" s="129" t="s">
        <v>3538</v>
      </c>
      <c r="AR981" s="129">
        <v>5.1000000000000004E-3</v>
      </c>
      <c r="AS981" s="129" t="s">
        <v>3539</v>
      </c>
      <c r="AT981" s="129">
        <v>2.6499999999999999E-2</v>
      </c>
      <c r="AU981" s="129" t="s">
        <v>1085</v>
      </c>
      <c r="AV981" s="129">
        <v>3.7000000000000002E-3</v>
      </c>
      <c r="AW981" s="129" t="s">
        <v>1243</v>
      </c>
      <c r="AX981" s="129">
        <v>1.2999999999999999E-3</v>
      </c>
      <c r="AY981" s="129" t="s">
        <v>345</v>
      </c>
      <c r="AZ981" s="129">
        <v>6.9999999999999999E-4</v>
      </c>
      <c r="BA981" s="129" t="s">
        <v>390</v>
      </c>
      <c r="BB981" s="129">
        <v>6.9999999999999999E-4</v>
      </c>
      <c r="BC981" s="129" t="s">
        <v>211</v>
      </c>
      <c r="BD981" s="129">
        <v>5.0000000000000001E-4</v>
      </c>
      <c r="BE981" s="129" t="s">
        <v>179</v>
      </c>
      <c r="BF981" s="129">
        <v>2.9999999999999997E-4</v>
      </c>
      <c r="BG981" s="129" t="s">
        <v>179</v>
      </c>
      <c r="BH981" s="129">
        <v>1E-4</v>
      </c>
      <c r="BI981" s="129" t="s">
        <v>179</v>
      </c>
      <c r="BJ981" s="129">
        <v>2.0000000000000001E-4</v>
      </c>
      <c r="BK981" s="129" t="s">
        <v>424</v>
      </c>
      <c r="BL981" s="129">
        <v>5.0000000000000001E-4</v>
      </c>
      <c r="BM981" s="129" t="s">
        <v>1118</v>
      </c>
      <c r="BN981" s="129">
        <v>2.9999999999999997E-4</v>
      </c>
      <c r="BO981" s="129" t="s">
        <v>189</v>
      </c>
      <c r="BP981" s="129">
        <v>5.9999999999999995E-4</v>
      </c>
      <c r="BQ981" s="129" t="s">
        <v>179</v>
      </c>
      <c r="BR981" s="129">
        <v>2.9999999999999997E-4</v>
      </c>
      <c r="BS981" s="129" t="s">
        <v>179</v>
      </c>
      <c r="BT981" s="129">
        <v>4.0000000000000002E-4</v>
      </c>
      <c r="BU981" s="129" t="s">
        <v>179</v>
      </c>
      <c r="BV981" s="129">
        <v>6.9999999999999999E-4</v>
      </c>
      <c r="BW981" s="129" t="s">
        <v>179</v>
      </c>
      <c r="BX981" s="129">
        <v>8.9999999999999998E-4</v>
      </c>
      <c r="BY981" s="129" t="s">
        <v>179</v>
      </c>
      <c r="BZ981" s="129">
        <v>1.1000000000000001E-3</v>
      </c>
      <c r="CA981" s="129" t="s">
        <v>179</v>
      </c>
      <c r="CB981" s="129">
        <v>8.0000000000000004E-4</v>
      </c>
      <c r="CC981" s="129" t="s">
        <v>179</v>
      </c>
      <c r="CD981" s="129">
        <v>2.0999999999999999E-3</v>
      </c>
      <c r="CE981" s="129" t="s">
        <v>179</v>
      </c>
      <c r="CF981" s="129">
        <v>2.3E-3</v>
      </c>
      <c r="CG981" s="129" t="s">
        <v>216</v>
      </c>
      <c r="CH981" s="129">
        <v>1E-4</v>
      </c>
      <c r="CI981" s="129" t="s">
        <v>179</v>
      </c>
      <c r="CJ981" s="129">
        <v>7.0000000000000001E-3</v>
      </c>
      <c r="CK981" s="129" t="s">
        <v>179</v>
      </c>
      <c r="CL981" s="129">
        <v>1.11E-2</v>
      </c>
      <c r="CM981" s="129" t="s">
        <v>179</v>
      </c>
      <c r="CN981" s="129">
        <v>2.8999999999999998E-3</v>
      </c>
      <c r="CO981" s="129" t="s">
        <v>179</v>
      </c>
      <c r="CP981" s="129">
        <v>8.9999999999999998E-4</v>
      </c>
      <c r="CQ981" s="129" t="s">
        <v>179</v>
      </c>
      <c r="CR981" s="129">
        <v>3.5000000000000001E-3</v>
      </c>
      <c r="CS981" s="129" t="s">
        <v>179</v>
      </c>
      <c r="CT981" s="129">
        <v>1.9E-3</v>
      </c>
      <c r="CU981" s="129" t="s">
        <v>18</v>
      </c>
      <c r="CV981" s="129"/>
      <c r="CW981" s="129" t="s">
        <v>18</v>
      </c>
      <c r="CX981" s="129"/>
      <c r="CY981" s="129" t="s">
        <v>179</v>
      </c>
      <c r="CZ981" s="129">
        <v>5.9999999999999995E-4</v>
      </c>
      <c r="DA981" s="129" t="s">
        <v>179</v>
      </c>
      <c r="DB981" s="129">
        <v>5.0000000000000001E-4</v>
      </c>
      <c r="DC981" s="129" t="s">
        <v>179</v>
      </c>
      <c r="DD981" s="129">
        <v>5.9999999999999995E-4</v>
      </c>
      <c r="DE981" s="129" t="s">
        <v>179</v>
      </c>
      <c r="DF981" s="129">
        <v>6.9999999999999999E-4</v>
      </c>
      <c r="DG981" s="129" t="s">
        <v>179</v>
      </c>
      <c r="DH981" s="129">
        <v>4.0000000000000002E-4</v>
      </c>
      <c r="DI981" s="129" t="s">
        <v>179</v>
      </c>
      <c r="DJ981" s="129">
        <v>2.9999999999999997E-4</v>
      </c>
      <c r="DK981" s="129" t="s">
        <v>3540</v>
      </c>
      <c r="DL981" s="129" t="s">
        <v>59</v>
      </c>
      <c r="DM981" s="129"/>
      <c r="DN981" s="129"/>
      <c r="DO981" s="130"/>
      <c r="DS981" s="129">
        <v>118</v>
      </c>
      <c r="DT981" s="129" t="s">
        <v>5998</v>
      </c>
      <c r="DW981" t="s">
        <v>5763</v>
      </c>
    </row>
    <row r="982" spans="1:127">
      <c r="A982" s="127">
        <v>863</v>
      </c>
      <c r="B982" s="131">
        <v>44767.839583333334</v>
      </c>
      <c r="C982" s="129" t="s">
        <v>52</v>
      </c>
      <c r="D982" s="129">
        <v>0</v>
      </c>
      <c r="E982" s="129">
        <v>0</v>
      </c>
      <c r="F982" s="129">
        <v>0</v>
      </c>
      <c r="G982" s="129" t="s">
        <v>54</v>
      </c>
      <c r="H982" s="129" t="s">
        <v>55</v>
      </c>
      <c r="I982" s="129" t="s">
        <v>55</v>
      </c>
      <c r="J982" s="129" t="s">
        <v>55</v>
      </c>
      <c r="K982" s="129" t="s">
        <v>18</v>
      </c>
      <c r="L982" s="129">
        <v>90</v>
      </c>
      <c r="M982" s="129" t="s">
        <v>173</v>
      </c>
      <c r="N982" s="129">
        <v>0</v>
      </c>
      <c r="O982" s="129" t="s">
        <v>173</v>
      </c>
      <c r="P982" s="129">
        <v>0</v>
      </c>
      <c r="Q982" s="129" t="s">
        <v>173</v>
      </c>
      <c r="R982" s="129">
        <v>0</v>
      </c>
      <c r="S982" s="129">
        <v>2</v>
      </c>
      <c r="T982" s="129" t="s">
        <v>174</v>
      </c>
      <c r="U982" s="129" t="s">
        <v>3541</v>
      </c>
      <c r="V982" s="129">
        <v>0.65169999999999995</v>
      </c>
      <c r="W982" s="129" t="s">
        <v>3542</v>
      </c>
      <c r="X982" s="129">
        <v>0.34820000000000001</v>
      </c>
      <c r="Y982" s="129" t="s">
        <v>3543</v>
      </c>
      <c r="Z982" s="129">
        <v>0.34520000000000001</v>
      </c>
      <c r="AA982" s="129" t="s">
        <v>3544</v>
      </c>
      <c r="AB982" s="129">
        <v>1.67E-2</v>
      </c>
      <c r="AC982" s="129" t="s">
        <v>1856</v>
      </c>
      <c r="AD982" s="129">
        <v>1.06E-2</v>
      </c>
      <c r="AE982" s="129" t="s">
        <v>1124</v>
      </c>
      <c r="AF982" s="129">
        <v>1.9900000000000001E-2</v>
      </c>
      <c r="AG982" s="129" t="s">
        <v>3545</v>
      </c>
      <c r="AH982" s="129">
        <v>7.4999999999999997E-3</v>
      </c>
      <c r="AI982" s="129" t="s">
        <v>3546</v>
      </c>
      <c r="AJ982" s="129">
        <v>3.3399999999999999E-2</v>
      </c>
      <c r="AK982" s="129" t="s">
        <v>3547</v>
      </c>
      <c r="AL982" s="129">
        <v>8.8000000000000005E-3</v>
      </c>
      <c r="AM982" s="129" t="s">
        <v>327</v>
      </c>
      <c r="AN982" s="129">
        <v>8.9999999999999993E-3</v>
      </c>
      <c r="AO982" s="129" t="s">
        <v>1354</v>
      </c>
      <c r="AP982" s="129">
        <v>4.1999999999999997E-3</v>
      </c>
      <c r="AQ982" s="129" t="s">
        <v>1404</v>
      </c>
      <c r="AR982" s="129">
        <v>5.8999999999999999E-3</v>
      </c>
      <c r="AS982" s="129" t="s">
        <v>3548</v>
      </c>
      <c r="AT982" s="129">
        <v>2.86E-2</v>
      </c>
      <c r="AU982" s="129" t="s">
        <v>614</v>
      </c>
      <c r="AV982" s="129">
        <v>4.0000000000000001E-3</v>
      </c>
      <c r="AW982" s="129" t="s">
        <v>248</v>
      </c>
      <c r="AX982" s="129">
        <v>1E-3</v>
      </c>
      <c r="AY982" s="129" t="s">
        <v>638</v>
      </c>
      <c r="AZ982" s="129">
        <v>6.9999999999999999E-4</v>
      </c>
      <c r="BA982" s="129" t="s">
        <v>450</v>
      </c>
      <c r="BB982" s="129">
        <v>8.0000000000000004E-4</v>
      </c>
      <c r="BC982" s="129" t="s">
        <v>406</v>
      </c>
      <c r="BD982" s="129">
        <v>5.0000000000000001E-4</v>
      </c>
      <c r="BE982" s="129" t="s">
        <v>269</v>
      </c>
      <c r="BF982" s="129">
        <v>4.0000000000000002E-4</v>
      </c>
      <c r="BG982" s="129" t="s">
        <v>179</v>
      </c>
      <c r="BH982" s="129">
        <v>1E-4</v>
      </c>
      <c r="BI982" s="129" t="s">
        <v>286</v>
      </c>
      <c r="BJ982" s="129">
        <v>2.0000000000000001E-4</v>
      </c>
      <c r="BK982" s="129" t="s">
        <v>891</v>
      </c>
      <c r="BL982" s="129">
        <v>5.0000000000000001E-4</v>
      </c>
      <c r="BM982" s="129" t="s">
        <v>515</v>
      </c>
      <c r="BN982" s="129">
        <v>2.9999999999999997E-4</v>
      </c>
      <c r="BO982" s="129" t="s">
        <v>490</v>
      </c>
      <c r="BP982" s="129">
        <v>5.9999999999999995E-4</v>
      </c>
      <c r="BQ982" s="129" t="s">
        <v>179</v>
      </c>
      <c r="BR982" s="129">
        <v>2.9999999999999997E-4</v>
      </c>
      <c r="BS982" s="129" t="s">
        <v>179</v>
      </c>
      <c r="BT982" s="129">
        <v>4.0000000000000002E-4</v>
      </c>
      <c r="BU982" s="129" t="s">
        <v>179</v>
      </c>
      <c r="BV982" s="129">
        <v>5.9999999999999995E-4</v>
      </c>
      <c r="BW982" s="129" t="s">
        <v>18</v>
      </c>
      <c r="BX982" s="129"/>
      <c r="BY982" s="129" t="s">
        <v>18</v>
      </c>
      <c r="BZ982" s="129"/>
      <c r="CA982" s="129" t="s">
        <v>179</v>
      </c>
      <c r="CB982" s="129">
        <v>8.0000000000000004E-4</v>
      </c>
      <c r="CC982" s="129" t="s">
        <v>179</v>
      </c>
      <c r="CD982" s="129">
        <v>2E-3</v>
      </c>
      <c r="CE982" s="129" t="s">
        <v>179</v>
      </c>
      <c r="CF982" s="129">
        <v>2.2000000000000001E-3</v>
      </c>
      <c r="CG982" s="129" t="s">
        <v>216</v>
      </c>
      <c r="CH982" s="129">
        <v>1E-4</v>
      </c>
      <c r="CI982" s="129" t="s">
        <v>179</v>
      </c>
      <c r="CJ982" s="129">
        <v>7.1000000000000004E-3</v>
      </c>
      <c r="CK982" s="129" t="s">
        <v>179</v>
      </c>
      <c r="CL982" s="129">
        <v>1.12E-2</v>
      </c>
      <c r="CM982" s="129" t="s">
        <v>179</v>
      </c>
      <c r="CN982" s="129">
        <v>6.1999999999999998E-3</v>
      </c>
      <c r="CO982" s="129" t="s">
        <v>179</v>
      </c>
      <c r="CP982" s="129">
        <v>8.9999999999999998E-4</v>
      </c>
      <c r="CQ982" s="129" t="s">
        <v>179</v>
      </c>
      <c r="CR982" s="129">
        <v>3.5000000000000001E-3</v>
      </c>
      <c r="CS982" s="129" t="s">
        <v>179</v>
      </c>
      <c r="CT982" s="129">
        <v>2E-3</v>
      </c>
      <c r="CU982" s="129" t="s">
        <v>18</v>
      </c>
      <c r="CV982" s="129"/>
      <c r="CW982" s="129" t="s">
        <v>18</v>
      </c>
      <c r="CX982" s="129"/>
      <c r="CY982" s="129" t="s">
        <v>179</v>
      </c>
      <c r="CZ982" s="129">
        <v>5.0000000000000001E-4</v>
      </c>
      <c r="DA982" s="129" t="s">
        <v>179</v>
      </c>
      <c r="DB982" s="129">
        <v>5.9999999999999995E-4</v>
      </c>
      <c r="DC982" s="129" t="s">
        <v>179</v>
      </c>
      <c r="DD982" s="129">
        <v>5.9999999999999995E-4</v>
      </c>
      <c r="DE982" s="129" t="s">
        <v>179</v>
      </c>
      <c r="DF982" s="129">
        <v>5.9999999999999995E-4</v>
      </c>
      <c r="DG982" s="129" t="s">
        <v>179</v>
      </c>
      <c r="DH982" s="129">
        <v>4.0000000000000002E-4</v>
      </c>
      <c r="DI982" s="129" t="s">
        <v>179</v>
      </c>
      <c r="DJ982" s="129">
        <v>4.0000000000000002E-4</v>
      </c>
      <c r="DK982" s="129" t="s">
        <v>3540</v>
      </c>
      <c r="DL982" s="129" t="s">
        <v>59</v>
      </c>
      <c r="DM982" s="129"/>
      <c r="DN982" s="129"/>
      <c r="DO982" s="130"/>
      <c r="DS982" s="129">
        <v>130</v>
      </c>
      <c r="DT982" s="129" t="s">
        <v>3549</v>
      </c>
      <c r="DW982" t="s">
        <v>5764</v>
      </c>
    </row>
    <row r="983" spans="1:127">
      <c r="A983" s="127">
        <v>864</v>
      </c>
      <c r="B983" s="131">
        <v>44767.841666666667</v>
      </c>
      <c r="C983" s="129" t="s">
        <v>52</v>
      </c>
      <c r="D983" s="129">
        <v>0</v>
      </c>
      <c r="E983" s="129">
        <v>0</v>
      </c>
      <c r="F983" s="129">
        <v>0</v>
      </c>
      <c r="G983" s="129" t="s">
        <v>54</v>
      </c>
      <c r="H983" s="129" t="s">
        <v>55</v>
      </c>
      <c r="I983" s="129" t="s">
        <v>55</v>
      </c>
      <c r="J983" s="129" t="s">
        <v>55</v>
      </c>
      <c r="K983" s="129" t="s">
        <v>18</v>
      </c>
      <c r="L983" s="129">
        <v>90</v>
      </c>
      <c r="M983" s="129" t="s">
        <v>173</v>
      </c>
      <c r="N983" s="129">
        <v>0</v>
      </c>
      <c r="O983" s="129" t="s">
        <v>173</v>
      </c>
      <c r="P983" s="129">
        <v>0</v>
      </c>
      <c r="Q983" s="129" t="s">
        <v>173</v>
      </c>
      <c r="R983" s="129">
        <v>0</v>
      </c>
      <c r="S983" s="129">
        <v>2</v>
      </c>
      <c r="T983" s="129" t="s">
        <v>174</v>
      </c>
      <c r="U983" s="129" t="s">
        <v>3550</v>
      </c>
      <c r="V983" s="129">
        <v>0.67179999999999995</v>
      </c>
      <c r="W983" s="129" t="s">
        <v>3551</v>
      </c>
      <c r="X983" s="129">
        <v>0.33350000000000002</v>
      </c>
      <c r="Y983" s="129" t="s">
        <v>3552</v>
      </c>
      <c r="Z983" s="129">
        <v>0.36820000000000003</v>
      </c>
      <c r="AA983" s="129" t="s">
        <v>369</v>
      </c>
      <c r="AB983" s="129">
        <v>1.5599999999999999E-2</v>
      </c>
      <c r="AC983" s="129" t="s">
        <v>179</v>
      </c>
      <c r="AD983" s="129">
        <v>8.9999999999999993E-3</v>
      </c>
      <c r="AE983" s="129" t="s">
        <v>179</v>
      </c>
      <c r="AF983" s="129">
        <v>1.6899999999999998E-2</v>
      </c>
      <c r="AG983" s="129" t="s">
        <v>3553</v>
      </c>
      <c r="AH983" s="129">
        <v>8.5000000000000006E-3</v>
      </c>
      <c r="AI983" s="129" t="s">
        <v>3554</v>
      </c>
      <c r="AJ983" s="129">
        <v>3.2599999999999997E-2</v>
      </c>
      <c r="AK983" s="129" t="s">
        <v>3555</v>
      </c>
      <c r="AL983" s="129">
        <v>8.8000000000000005E-3</v>
      </c>
      <c r="AM983" s="129" t="s">
        <v>224</v>
      </c>
      <c r="AN983" s="129">
        <v>8.8999999999999999E-3</v>
      </c>
      <c r="AO983" s="129" t="s">
        <v>568</v>
      </c>
      <c r="AP983" s="129">
        <v>4.1999999999999997E-3</v>
      </c>
      <c r="AQ983" s="129" t="s">
        <v>3556</v>
      </c>
      <c r="AR983" s="129">
        <v>5.1999999999999998E-3</v>
      </c>
      <c r="AS983" s="129" t="s">
        <v>3557</v>
      </c>
      <c r="AT983" s="129">
        <v>2.76E-2</v>
      </c>
      <c r="AU983" s="129" t="s">
        <v>317</v>
      </c>
      <c r="AV983" s="129">
        <v>3.8999999999999998E-3</v>
      </c>
      <c r="AW983" s="129" t="s">
        <v>193</v>
      </c>
      <c r="AX983" s="129">
        <v>1E-3</v>
      </c>
      <c r="AY983" s="129" t="s">
        <v>465</v>
      </c>
      <c r="AZ983" s="129">
        <v>6.9999999999999999E-4</v>
      </c>
      <c r="BA983" s="129" t="s">
        <v>209</v>
      </c>
      <c r="BB983" s="129">
        <v>6.9999999999999999E-4</v>
      </c>
      <c r="BC983" s="129" t="s">
        <v>285</v>
      </c>
      <c r="BD983" s="129">
        <v>5.0000000000000001E-4</v>
      </c>
      <c r="BE983" s="129" t="s">
        <v>179</v>
      </c>
      <c r="BF983" s="129">
        <v>2.9999999999999997E-4</v>
      </c>
      <c r="BG983" s="129" t="s">
        <v>179</v>
      </c>
      <c r="BH983" s="129">
        <v>1E-4</v>
      </c>
      <c r="BI983" s="129" t="s">
        <v>192</v>
      </c>
      <c r="BJ983" s="129">
        <v>2.0000000000000001E-4</v>
      </c>
      <c r="BK983" s="129" t="s">
        <v>268</v>
      </c>
      <c r="BL983" s="129">
        <v>5.0000000000000001E-4</v>
      </c>
      <c r="BM983" s="129" t="s">
        <v>348</v>
      </c>
      <c r="BN983" s="129">
        <v>2.9999999999999997E-4</v>
      </c>
      <c r="BO983" s="129" t="s">
        <v>268</v>
      </c>
      <c r="BP983" s="129">
        <v>5.0000000000000001E-4</v>
      </c>
      <c r="BQ983" s="129" t="s">
        <v>179</v>
      </c>
      <c r="BR983" s="129">
        <v>2.9999999999999997E-4</v>
      </c>
      <c r="BS983" s="129" t="s">
        <v>179</v>
      </c>
      <c r="BT983" s="129">
        <v>4.0000000000000002E-4</v>
      </c>
      <c r="BU983" s="129" t="s">
        <v>179</v>
      </c>
      <c r="BV983" s="129">
        <v>6.9999999999999999E-4</v>
      </c>
      <c r="BW983" s="129" t="s">
        <v>179</v>
      </c>
      <c r="BX983" s="129">
        <v>8.0000000000000004E-4</v>
      </c>
      <c r="BY983" s="129" t="s">
        <v>179</v>
      </c>
      <c r="BZ983" s="129">
        <v>1.1000000000000001E-3</v>
      </c>
      <c r="CA983" s="129" t="s">
        <v>179</v>
      </c>
      <c r="CB983" s="129">
        <v>8.0000000000000004E-4</v>
      </c>
      <c r="CC983" s="129" t="s">
        <v>438</v>
      </c>
      <c r="CD983" s="129">
        <v>2E-3</v>
      </c>
      <c r="CE983" s="129" t="s">
        <v>179</v>
      </c>
      <c r="CF983" s="129">
        <v>2.3E-3</v>
      </c>
      <c r="CG983" s="129" t="s">
        <v>179</v>
      </c>
      <c r="CH983" s="129">
        <v>1E-4</v>
      </c>
      <c r="CI983" s="129" t="s">
        <v>179</v>
      </c>
      <c r="CJ983" s="129">
        <v>7.0000000000000001E-3</v>
      </c>
      <c r="CK983" s="129" t="s">
        <v>985</v>
      </c>
      <c r="CL983" s="129">
        <v>1.11E-2</v>
      </c>
      <c r="CM983" s="129" t="s">
        <v>179</v>
      </c>
      <c r="CN983" s="129">
        <v>3.3E-3</v>
      </c>
      <c r="CO983" s="129" t="s">
        <v>179</v>
      </c>
      <c r="CP983" s="129">
        <v>8.0000000000000004E-4</v>
      </c>
      <c r="CQ983" s="129" t="s">
        <v>179</v>
      </c>
      <c r="CR983" s="129">
        <v>3.2000000000000002E-3</v>
      </c>
      <c r="CS983" s="129" t="s">
        <v>179</v>
      </c>
      <c r="CT983" s="129">
        <v>1.9E-3</v>
      </c>
      <c r="CU983" s="129" t="s">
        <v>179</v>
      </c>
      <c r="CV983" s="129">
        <v>8.0000000000000004E-4</v>
      </c>
      <c r="CW983" s="129" t="s">
        <v>18</v>
      </c>
      <c r="CX983" s="129"/>
      <c r="CY983" s="129" t="s">
        <v>179</v>
      </c>
      <c r="CZ983" s="129">
        <v>5.9999999999999995E-4</v>
      </c>
      <c r="DA983" s="129" t="s">
        <v>179</v>
      </c>
      <c r="DB983" s="129">
        <v>5.9999999999999995E-4</v>
      </c>
      <c r="DC983" s="129" t="s">
        <v>179</v>
      </c>
      <c r="DD983" s="129">
        <v>5.9999999999999995E-4</v>
      </c>
      <c r="DE983" s="129" t="s">
        <v>179</v>
      </c>
      <c r="DF983" s="129">
        <v>5.9999999999999995E-4</v>
      </c>
      <c r="DG983" s="129" t="s">
        <v>179</v>
      </c>
      <c r="DH983" s="129">
        <v>4.0000000000000002E-4</v>
      </c>
      <c r="DI983" s="129" t="s">
        <v>179</v>
      </c>
      <c r="DJ983" s="129">
        <v>2.9999999999999997E-4</v>
      </c>
      <c r="DK983" s="129" t="s">
        <v>3540</v>
      </c>
      <c r="DL983" s="129" t="s">
        <v>59</v>
      </c>
      <c r="DM983" s="129"/>
      <c r="DN983" s="129"/>
      <c r="DO983" s="130"/>
      <c r="DS983" s="129">
        <v>147</v>
      </c>
      <c r="DT983" s="129" t="s">
        <v>5989</v>
      </c>
      <c r="DW983" t="s">
        <v>5765</v>
      </c>
    </row>
    <row r="984" spans="1:127">
      <c r="A984" s="127">
        <v>873</v>
      </c>
      <c r="B984" s="131">
        <v>44767.95</v>
      </c>
      <c r="C984" s="129" t="s">
        <v>52</v>
      </c>
      <c r="D984" s="129">
        <v>0</v>
      </c>
      <c r="E984" s="129">
        <v>0</v>
      </c>
      <c r="F984" s="129">
        <v>0</v>
      </c>
      <c r="G984" s="129" t="s">
        <v>54</v>
      </c>
      <c r="H984" s="129" t="s">
        <v>55</v>
      </c>
      <c r="I984" s="129" t="s">
        <v>55</v>
      </c>
      <c r="J984" s="129" t="s">
        <v>55</v>
      </c>
      <c r="K984" s="129" t="s">
        <v>18</v>
      </c>
      <c r="L984" s="129">
        <v>90</v>
      </c>
      <c r="M984" s="129" t="s">
        <v>173</v>
      </c>
      <c r="N984" s="129">
        <v>0</v>
      </c>
      <c r="O984" s="129" t="s">
        <v>173</v>
      </c>
      <c r="P984" s="129">
        <v>0</v>
      </c>
      <c r="Q984" s="129" t="s">
        <v>173</v>
      </c>
      <c r="R984" s="129">
        <v>0</v>
      </c>
      <c r="S984" s="129">
        <v>2</v>
      </c>
      <c r="T984" s="129" t="s">
        <v>174</v>
      </c>
      <c r="U984" s="129" t="s">
        <v>3619</v>
      </c>
      <c r="V984" s="129">
        <v>0.65449999999999997</v>
      </c>
      <c r="W984" s="129" t="s">
        <v>3620</v>
      </c>
      <c r="X984" s="129">
        <v>0.34410000000000002</v>
      </c>
      <c r="Y984" s="129" t="s">
        <v>3621</v>
      </c>
      <c r="Z984" s="129">
        <v>0.34089999999999998</v>
      </c>
      <c r="AA984" s="129" t="s">
        <v>3622</v>
      </c>
      <c r="AB984" s="129">
        <v>1.5800000000000002E-2</v>
      </c>
      <c r="AC984" s="129" t="s">
        <v>3623</v>
      </c>
      <c r="AD984" s="129">
        <v>1.1599999999999999E-2</v>
      </c>
      <c r="AE984" s="129" t="s">
        <v>3624</v>
      </c>
      <c r="AF984" s="129">
        <v>1.9300000000000001E-2</v>
      </c>
      <c r="AG984" s="129" t="s">
        <v>3625</v>
      </c>
      <c r="AH984" s="129">
        <v>7.1000000000000004E-3</v>
      </c>
      <c r="AI984" s="129" t="s">
        <v>3626</v>
      </c>
      <c r="AJ984" s="129">
        <v>3.2599999999999997E-2</v>
      </c>
      <c r="AK984" s="129" t="s">
        <v>3627</v>
      </c>
      <c r="AL984" s="129">
        <v>8.6E-3</v>
      </c>
      <c r="AM984" s="129" t="s">
        <v>1243</v>
      </c>
      <c r="AN984" s="129">
        <v>8.6999999999999994E-3</v>
      </c>
      <c r="AO984" s="129" t="s">
        <v>261</v>
      </c>
      <c r="AP984" s="129">
        <v>3.8999999999999998E-3</v>
      </c>
      <c r="AQ984" s="129" t="s">
        <v>375</v>
      </c>
      <c r="AR984" s="129">
        <v>4.8999999999999998E-3</v>
      </c>
      <c r="AS984" s="129" t="s">
        <v>3628</v>
      </c>
      <c r="AT984" s="129">
        <v>2.7300000000000001E-2</v>
      </c>
      <c r="AU984" s="129" t="s">
        <v>431</v>
      </c>
      <c r="AV984" s="129">
        <v>3.8999999999999998E-3</v>
      </c>
      <c r="AW984" s="129" t="s">
        <v>229</v>
      </c>
      <c r="AX984" s="129">
        <v>1E-3</v>
      </c>
      <c r="AY984" s="129" t="s">
        <v>601</v>
      </c>
      <c r="AZ984" s="129">
        <v>6.9999999999999999E-4</v>
      </c>
      <c r="BA984" s="129" t="s">
        <v>195</v>
      </c>
      <c r="BB984" s="129">
        <v>6.9999999999999999E-4</v>
      </c>
      <c r="BC984" s="129" t="s">
        <v>285</v>
      </c>
      <c r="BD984" s="129">
        <v>5.0000000000000001E-4</v>
      </c>
      <c r="BE984" s="129" t="s">
        <v>733</v>
      </c>
      <c r="BF984" s="129">
        <v>4.0000000000000002E-4</v>
      </c>
      <c r="BG984" s="129" t="s">
        <v>179</v>
      </c>
      <c r="BH984" s="129">
        <v>1E-4</v>
      </c>
      <c r="BI984" s="129" t="s">
        <v>179</v>
      </c>
      <c r="BJ984" s="129">
        <v>2.0000000000000001E-4</v>
      </c>
      <c r="BK984" s="129" t="s">
        <v>891</v>
      </c>
      <c r="BL984" s="129">
        <v>5.0000000000000001E-4</v>
      </c>
      <c r="BM984" s="129" t="s">
        <v>332</v>
      </c>
      <c r="BN984" s="129">
        <v>2.9999999999999997E-4</v>
      </c>
      <c r="BO984" s="129" t="s">
        <v>377</v>
      </c>
      <c r="BP984" s="129">
        <v>5.9999999999999995E-4</v>
      </c>
      <c r="BQ984" s="129" t="s">
        <v>179</v>
      </c>
      <c r="BR984" s="129">
        <v>2.9999999999999997E-4</v>
      </c>
      <c r="BS984" s="129" t="s">
        <v>179</v>
      </c>
      <c r="BT984" s="129">
        <v>4.0000000000000002E-4</v>
      </c>
      <c r="BU984" s="129" t="s">
        <v>179</v>
      </c>
      <c r="BV984" s="129">
        <v>5.9999999999999995E-4</v>
      </c>
      <c r="BW984" s="129" t="s">
        <v>285</v>
      </c>
      <c r="BX984" s="129">
        <v>8.0000000000000004E-4</v>
      </c>
      <c r="BY984" s="129" t="s">
        <v>18</v>
      </c>
      <c r="BZ984" s="129"/>
      <c r="CA984" s="129" t="s">
        <v>179</v>
      </c>
      <c r="CB984" s="129">
        <v>8.0000000000000004E-4</v>
      </c>
      <c r="CC984" s="129" t="s">
        <v>179</v>
      </c>
      <c r="CD984" s="129">
        <v>2E-3</v>
      </c>
      <c r="CE984" s="129" t="s">
        <v>179</v>
      </c>
      <c r="CF984" s="129">
        <v>2.2000000000000001E-3</v>
      </c>
      <c r="CG984" s="129" t="s">
        <v>179</v>
      </c>
      <c r="CH984" s="129">
        <v>1E-4</v>
      </c>
      <c r="CI984" s="129" t="s">
        <v>179</v>
      </c>
      <c r="CJ984" s="129">
        <v>7.4000000000000003E-3</v>
      </c>
      <c r="CK984" s="129" t="s">
        <v>179</v>
      </c>
      <c r="CL984" s="129">
        <v>1.1299999999999999E-2</v>
      </c>
      <c r="CM984" s="129" t="s">
        <v>179</v>
      </c>
      <c r="CN984" s="129">
        <v>6.4999999999999997E-3</v>
      </c>
      <c r="CO984" s="129" t="s">
        <v>179</v>
      </c>
      <c r="CP984" s="129">
        <v>8.9999999999999998E-4</v>
      </c>
      <c r="CQ984" s="129" t="s">
        <v>179</v>
      </c>
      <c r="CR984" s="129">
        <v>3.3E-3</v>
      </c>
      <c r="CS984" s="129" t="s">
        <v>179</v>
      </c>
      <c r="CT984" s="129">
        <v>2E-3</v>
      </c>
      <c r="CU984" s="129" t="s">
        <v>179</v>
      </c>
      <c r="CV984" s="129">
        <v>8.0000000000000004E-4</v>
      </c>
      <c r="CW984" s="129" t="s">
        <v>179</v>
      </c>
      <c r="CX984" s="129">
        <v>5.9999999999999995E-4</v>
      </c>
      <c r="CY984" s="129" t="s">
        <v>179</v>
      </c>
      <c r="CZ984" s="129">
        <v>5.9999999999999995E-4</v>
      </c>
      <c r="DA984" s="129" t="s">
        <v>179</v>
      </c>
      <c r="DB984" s="129">
        <v>5.9999999999999995E-4</v>
      </c>
      <c r="DC984" s="129" t="s">
        <v>179</v>
      </c>
      <c r="DD984" s="129">
        <v>5.9999999999999995E-4</v>
      </c>
      <c r="DE984" s="129" t="s">
        <v>179</v>
      </c>
      <c r="DF984" s="129">
        <v>5.9999999999999995E-4</v>
      </c>
      <c r="DG984" s="129" t="s">
        <v>516</v>
      </c>
      <c r="DH984" s="129">
        <v>5.0000000000000001E-4</v>
      </c>
      <c r="DI984" s="129" t="s">
        <v>179</v>
      </c>
      <c r="DJ984" s="129">
        <v>4.0000000000000002E-4</v>
      </c>
      <c r="DK984" s="129" t="s">
        <v>3629</v>
      </c>
      <c r="DL984" s="129" t="s">
        <v>59</v>
      </c>
      <c r="DM984" s="129"/>
      <c r="DN984" s="129"/>
      <c r="DO984" s="130"/>
      <c r="DS984" s="129">
        <v>6</v>
      </c>
      <c r="DT984" s="129" t="s">
        <v>1630</v>
      </c>
      <c r="DW984" t="s">
        <v>5766</v>
      </c>
    </row>
    <row r="985" spans="1:127">
      <c r="A985" s="127">
        <v>874</v>
      </c>
      <c r="B985" s="131">
        <v>44767.952777777777</v>
      </c>
      <c r="C985" s="129" t="s">
        <v>52</v>
      </c>
      <c r="D985" s="129">
        <v>0</v>
      </c>
      <c r="E985" s="129">
        <v>0</v>
      </c>
      <c r="F985" s="129">
        <v>0</v>
      </c>
      <c r="G985" s="129" t="s">
        <v>54</v>
      </c>
      <c r="H985" s="129" t="s">
        <v>55</v>
      </c>
      <c r="I985" s="129" t="s">
        <v>55</v>
      </c>
      <c r="J985" s="129" t="s">
        <v>55</v>
      </c>
      <c r="K985" s="129" t="s">
        <v>18</v>
      </c>
      <c r="L985" s="129">
        <v>90</v>
      </c>
      <c r="M985" s="129" t="s">
        <v>173</v>
      </c>
      <c r="N985" s="129">
        <v>0</v>
      </c>
      <c r="O985" s="129" t="s">
        <v>173</v>
      </c>
      <c r="P985" s="129">
        <v>0</v>
      </c>
      <c r="Q985" s="129" t="s">
        <v>173</v>
      </c>
      <c r="R985" s="129">
        <v>0</v>
      </c>
      <c r="S985" s="129">
        <v>2</v>
      </c>
      <c r="T985" s="129" t="s">
        <v>174</v>
      </c>
      <c r="U985" s="129" t="s">
        <v>3630</v>
      </c>
      <c r="V985" s="129">
        <v>0.66549999999999998</v>
      </c>
      <c r="W985" s="129" t="s">
        <v>3631</v>
      </c>
      <c r="X985" s="129">
        <v>0.33689999999999998</v>
      </c>
      <c r="Y985" s="129" t="s">
        <v>3632</v>
      </c>
      <c r="Z985" s="129">
        <v>0.35160000000000002</v>
      </c>
      <c r="AA985" s="129" t="s">
        <v>695</v>
      </c>
      <c r="AB985" s="129">
        <v>1.66E-2</v>
      </c>
      <c r="AC985" s="129" t="s">
        <v>3633</v>
      </c>
      <c r="AD985" s="129">
        <v>1.54E-2</v>
      </c>
      <c r="AE985" s="129" t="s">
        <v>3634</v>
      </c>
      <c r="AF985" s="129">
        <v>2.1299999999999999E-2</v>
      </c>
      <c r="AG985" s="129" t="s">
        <v>3635</v>
      </c>
      <c r="AH985" s="129">
        <v>8.0999999999999996E-3</v>
      </c>
      <c r="AI985" s="129" t="s">
        <v>3636</v>
      </c>
      <c r="AJ985" s="129">
        <v>3.2599999999999997E-2</v>
      </c>
      <c r="AK985" s="129" t="s">
        <v>3637</v>
      </c>
      <c r="AL985" s="129">
        <v>9.5999999999999992E-3</v>
      </c>
      <c r="AM985" s="129" t="s">
        <v>871</v>
      </c>
      <c r="AN985" s="129">
        <v>9.4999999999999998E-3</v>
      </c>
      <c r="AO985" s="129" t="s">
        <v>401</v>
      </c>
      <c r="AP985" s="129">
        <v>4.4999999999999997E-3</v>
      </c>
      <c r="AQ985" s="129" t="s">
        <v>3638</v>
      </c>
      <c r="AR985" s="129">
        <v>5.7999999999999996E-3</v>
      </c>
      <c r="AS985" s="129" t="s">
        <v>3639</v>
      </c>
      <c r="AT985" s="129">
        <v>3.0800000000000001E-2</v>
      </c>
      <c r="AU985" s="129" t="s">
        <v>345</v>
      </c>
      <c r="AV985" s="129">
        <v>4.3E-3</v>
      </c>
      <c r="AW985" s="129" t="s">
        <v>559</v>
      </c>
      <c r="AX985" s="129">
        <v>1.1000000000000001E-3</v>
      </c>
      <c r="AY985" s="129" t="s">
        <v>390</v>
      </c>
      <c r="AZ985" s="129">
        <v>8.0000000000000004E-4</v>
      </c>
      <c r="BA985" s="129" t="s">
        <v>193</v>
      </c>
      <c r="BB985" s="129">
        <v>8.0000000000000004E-4</v>
      </c>
      <c r="BC985" s="129" t="s">
        <v>247</v>
      </c>
      <c r="BD985" s="129">
        <v>5.0000000000000001E-4</v>
      </c>
      <c r="BE985" s="129" t="s">
        <v>517</v>
      </c>
      <c r="BF985" s="129">
        <v>5.0000000000000001E-4</v>
      </c>
      <c r="BG985" s="129" t="s">
        <v>179</v>
      </c>
      <c r="BH985" s="129">
        <v>1E-4</v>
      </c>
      <c r="BI985" s="129" t="s">
        <v>212</v>
      </c>
      <c r="BJ985" s="129">
        <v>2.0000000000000001E-4</v>
      </c>
      <c r="BK985" s="129" t="s">
        <v>730</v>
      </c>
      <c r="BL985" s="129">
        <v>5.0000000000000001E-4</v>
      </c>
      <c r="BM985" s="129" t="s">
        <v>894</v>
      </c>
      <c r="BN985" s="129">
        <v>2.9999999999999997E-4</v>
      </c>
      <c r="BO985" s="129" t="s">
        <v>364</v>
      </c>
      <c r="BP985" s="129">
        <v>5.9999999999999995E-4</v>
      </c>
      <c r="BQ985" s="129" t="s">
        <v>179</v>
      </c>
      <c r="BR985" s="129">
        <v>2.9999999999999997E-4</v>
      </c>
      <c r="BS985" s="129" t="s">
        <v>179</v>
      </c>
      <c r="BT985" s="129">
        <v>4.0000000000000002E-4</v>
      </c>
      <c r="BU985" s="129" t="s">
        <v>179</v>
      </c>
      <c r="BV985" s="129">
        <v>6.9999999999999999E-4</v>
      </c>
      <c r="BW985" s="129" t="s">
        <v>18</v>
      </c>
      <c r="BX985" s="129"/>
      <c r="BY985" s="129" t="s">
        <v>179</v>
      </c>
      <c r="BZ985" s="129">
        <v>1.1000000000000001E-3</v>
      </c>
      <c r="CA985" s="129" t="s">
        <v>179</v>
      </c>
      <c r="CB985" s="129">
        <v>8.0000000000000004E-4</v>
      </c>
      <c r="CC985" s="129" t="s">
        <v>179</v>
      </c>
      <c r="CD985" s="129">
        <v>2.0999999999999999E-3</v>
      </c>
      <c r="CE985" s="129" t="s">
        <v>179</v>
      </c>
      <c r="CF985" s="129">
        <v>2.3E-3</v>
      </c>
      <c r="CG985" s="129" t="s">
        <v>216</v>
      </c>
      <c r="CH985" s="129">
        <v>1E-4</v>
      </c>
      <c r="CI985" s="129" t="s">
        <v>179</v>
      </c>
      <c r="CJ985" s="129">
        <v>7.4000000000000003E-3</v>
      </c>
      <c r="CK985" s="129" t="s">
        <v>179</v>
      </c>
      <c r="CL985" s="129">
        <v>1.1299999999999999E-2</v>
      </c>
      <c r="CM985" s="129" t="s">
        <v>179</v>
      </c>
      <c r="CN985" s="129">
        <v>5.5999999999999999E-3</v>
      </c>
      <c r="CO985" s="129" t="s">
        <v>179</v>
      </c>
      <c r="CP985" s="129">
        <v>8.9999999999999998E-4</v>
      </c>
      <c r="CQ985" s="129" t="s">
        <v>179</v>
      </c>
      <c r="CR985" s="129">
        <v>3.3E-3</v>
      </c>
      <c r="CS985" s="129" t="s">
        <v>179</v>
      </c>
      <c r="CT985" s="129">
        <v>2E-3</v>
      </c>
      <c r="CU985" s="129" t="s">
        <v>179</v>
      </c>
      <c r="CV985" s="129">
        <v>8.0000000000000004E-4</v>
      </c>
      <c r="CW985" s="129" t="s">
        <v>18</v>
      </c>
      <c r="CX985" s="129"/>
      <c r="CY985" s="129" t="s">
        <v>179</v>
      </c>
      <c r="CZ985" s="129">
        <v>5.9999999999999995E-4</v>
      </c>
      <c r="DA985" s="129" t="s">
        <v>179</v>
      </c>
      <c r="DB985" s="129">
        <v>5.9999999999999995E-4</v>
      </c>
      <c r="DC985" s="129" t="s">
        <v>179</v>
      </c>
      <c r="DD985" s="129">
        <v>5.9999999999999995E-4</v>
      </c>
      <c r="DE985" s="129" t="s">
        <v>179</v>
      </c>
      <c r="DF985" s="129">
        <v>5.0000000000000001E-4</v>
      </c>
      <c r="DG985" s="129" t="s">
        <v>179</v>
      </c>
      <c r="DH985" s="129">
        <v>4.0000000000000002E-4</v>
      </c>
      <c r="DI985" s="129" t="s">
        <v>179</v>
      </c>
      <c r="DJ985" s="129">
        <v>4.0000000000000002E-4</v>
      </c>
      <c r="DK985" s="129" t="s">
        <v>3629</v>
      </c>
      <c r="DL985" s="129" t="s">
        <v>59</v>
      </c>
      <c r="DM985" s="129"/>
      <c r="DN985" s="129"/>
      <c r="DO985" s="130"/>
      <c r="DS985" s="129">
        <v>13</v>
      </c>
      <c r="DT985" s="129" t="s">
        <v>1596</v>
      </c>
      <c r="DW985" t="s">
        <v>5767</v>
      </c>
    </row>
    <row r="986" spans="1:127">
      <c r="A986" s="127">
        <v>875</v>
      </c>
      <c r="B986" s="131">
        <v>44767.954861111109</v>
      </c>
      <c r="C986" s="129" t="s">
        <v>52</v>
      </c>
      <c r="D986" s="129">
        <v>0</v>
      </c>
      <c r="E986" s="129">
        <v>0</v>
      </c>
      <c r="F986" s="129">
        <v>0</v>
      </c>
      <c r="G986" s="129" t="s">
        <v>54</v>
      </c>
      <c r="H986" s="129" t="s">
        <v>55</v>
      </c>
      <c r="I986" s="129" t="s">
        <v>55</v>
      </c>
      <c r="J986" s="129" t="s">
        <v>55</v>
      </c>
      <c r="K986" s="129" t="s">
        <v>18</v>
      </c>
      <c r="L986" s="129">
        <v>90</v>
      </c>
      <c r="M986" s="129" t="s">
        <v>173</v>
      </c>
      <c r="N986" s="129">
        <v>0</v>
      </c>
      <c r="O986" s="129" t="s">
        <v>173</v>
      </c>
      <c r="P986" s="129">
        <v>0</v>
      </c>
      <c r="Q986" s="129" t="s">
        <v>173</v>
      </c>
      <c r="R986" s="129">
        <v>0</v>
      </c>
      <c r="S986" s="129">
        <v>2</v>
      </c>
      <c r="T986" s="129" t="s">
        <v>174</v>
      </c>
      <c r="U986" s="129" t="s">
        <v>3640</v>
      </c>
      <c r="V986" s="129">
        <v>0.68030000000000002</v>
      </c>
      <c r="W986" s="129" t="s">
        <v>3641</v>
      </c>
      <c r="X986" s="129">
        <v>0.33450000000000002</v>
      </c>
      <c r="Y986" s="129" t="s">
        <v>3642</v>
      </c>
      <c r="Z986" s="129">
        <v>0.35320000000000001</v>
      </c>
      <c r="AA986" s="129" t="s">
        <v>1458</v>
      </c>
      <c r="AB986" s="129">
        <v>1.61E-2</v>
      </c>
      <c r="AC986" s="129" t="s">
        <v>3643</v>
      </c>
      <c r="AD986" s="129">
        <v>1.3299999999999999E-2</v>
      </c>
      <c r="AE986" s="129" t="s">
        <v>3644</v>
      </c>
      <c r="AF986" s="129">
        <v>2.1499999999999998E-2</v>
      </c>
      <c r="AG986" s="129" t="s">
        <v>3645</v>
      </c>
      <c r="AH986" s="129">
        <v>8.0999999999999996E-3</v>
      </c>
      <c r="AI986" s="129" t="s">
        <v>3646</v>
      </c>
      <c r="AJ986" s="129">
        <v>3.2899999999999999E-2</v>
      </c>
      <c r="AK986" s="129" t="s">
        <v>3647</v>
      </c>
      <c r="AL986" s="129">
        <v>9.4999999999999998E-3</v>
      </c>
      <c r="AM986" s="129" t="s">
        <v>594</v>
      </c>
      <c r="AN986" s="129">
        <v>9.4999999999999998E-3</v>
      </c>
      <c r="AO986" s="129" t="s">
        <v>401</v>
      </c>
      <c r="AP986" s="129">
        <v>4.4000000000000003E-3</v>
      </c>
      <c r="AQ986" s="129" t="s">
        <v>1065</v>
      </c>
      <c r="AR986" s="129">
        <v>6.7999999999999996E-3</v>
      </c>
      <c r="AS986" s="129" t="s">
        <v>3648</v>
      </c>
      <c r="AT986" s="129">
        <v>3.0800000000000001E-2</v>
      </c>
      <c r="AU986" s="129" t="s">
        <v>284</v>
      </c>
      <c r="AV986" s="129">
        <v>4.3E-3</v>
      </c>
      <c r="AW986" s="129" t="s">
        <v>1978</v>
      </c>
      <c r="AX986" s="129">
        <v>1.1999999999999999E-3</v>
      </c>
      <c r="AY986" s="129" t="s">
        <v>537</v>
      </c>
      <c r="AZ986" s="129">
        <v>8.0000000000000004E-4</v>
      </c>
      <c r="BA986" s="129" t="s">
        <v>432</v>
      </c>
      <c r="BB986" s="129">
        <v>8.9999999999999998E-4</v>
      </c>
      <c r="BC986" s="129" t="s">
        <v>304</v>
      </c>
      <c r="BD986" s="129">
        <v>5.0000000000000001E-4</v>
      </c>
      <c r="BE986" s="129" t="s">
        <v>391</v>
      </c>
      <c r="BF986" s="129">
        <v>4.0000000000000002E-4</v>
      </c>
      <c r="BG986" s="129" t="s">
        <v>179</v>
      </c>
      <c r="BH986" s="129">
        <v>1E-4</v>
      </c>
      <c r="BI986" s="129" t="s">
        <v>286</v>
      </c>
      <c r="BJ986" s="129">
        <v>2.0000000000000001E-4</v>
      </c>
      <c r="BK986" s="129" t="s">
        <v>1376</v>
      </c>
      <c r="BL986" s="129">
        <v>5.0000000000000001E-4</v>
      </c>
      <c r="BM986" s="129" t="s">
        <v>344</v>
      </c>
      <c r="BN986" s="129">
        <v>2.9999999999999997E-4</v>
      </c>
      <c r="BO986" s="129" t="s">
        <v>490</v>
      </c>
      <c r="BP986" s="129">
        <v>5.9999999999999995E-4</v>
      </c>
      <c r="BQ986" s="129" t="s">
        <v>179</v>
      </c>
      <c r="BR986" s="129">
        <v>2.9999999999999997E-4</v>
      </c>
      <c r="BS986" s="129" t="s">
        <v>179</v>
      </c>
      <c r="BT986" s="129">
        <v>4.0000000000000002E-4</v>
      </c>
      <c r="BU986" s="129" t="s">
        <v>179</v>
      </c>
      <c r="BV986" s="129">
        <v>6.9999999999999999E-4</v>
      </c>
      <c r="BW986" s="129" t="s">
        <v>18</v>
      </c>
      <c r="BX986" s="129"/>
      <c r="BY986" s="129" t="s">
        <v>179</v>
      </c>
      <c r="BZ986" s="129">
        <v>1.1000000000000001E-3</v>
      </c>
      <c r="CA986" s="129" t="s">
        <v>179</v>
      </c>
      <c r="CB986" s="129">
        <v>8.0000000000000004E-4</v>
      </c>
      <c r="CC986" s="129" t="s">
        <v>179</v>
      </c>
      <c r="CD986" s="129">
        <v>2.0999999999999999E-3</v>
      </c>
      <c r="CE986" s="129" t="s">
        <v>179</v>
      </c>
      <c r="CF986" s="129">
        <v>2.3E-3</v>
      </c>
      <c r="CG986" s="129" t="s">
        <v>216</v>
      </c>
      <c r="CH986" s="129">
        <v>1E-4</v>
      </c>
      <c r="CI986" s="129" t="s">
        <v>179</v>
      </c>
      <c r="CJ986" s="129">
        <v>7.1999999999999998E-3</v>
      </c>
      <c r="CK986" s="129" t="s">
        <v>179</v>
      </c>
      <c r="CL986" s="129">
        <v>1.12E-2</v>
      </c>
      <c r="CM986" s="129" t="s">
        <v>179</v>
      </c>
      <c r="CN986" s="129">
        <v>5.1999999999999998E-3</v>
      </c>
      <c r="CO986" s="129" t="s">
        <v>179</v>
      </c>
      <c r="CP986" s="129">
        <v>8.9999999999999998E-4</v>
      </c>
      <c r="CQ986" s="129" t="s">
        <v>179</v>
      </c>
      <c r="CR986" s="129">
        <v>3.3999999999999998E-3</v>
      </c>
      <c r="CS986" s="129" t="s">
        <v>179</v>
      </c>
      <c r="CT986" s="129">
        <v>1.9E-3</v>
      </c>
      <c r="CU986" s="129" t="s">
        <v>18</v>
      </c>
      <c r="CV986" s="129"/>
      <c r="CW986" s="129" t="s">
        <v>18</v>
      </c>
      <c r="CX986" s="129"/>
      <c r="CY986" s="129" t="s">
        <v>179</v>
      </c>
      <c r="CZ986" s="129">
        <v>5.9999999999999995E-4</v>
      </c>
      <c r="DA986" s="129" t="s">
        <v>179</v>
      </c>
      <c r="DB986" s="129">
        <v>5.9999999999999995E-4</v>
      </c>
      <c r="DC986" s="129" t="s">
        <v>179</v>
      </c>
      <c r="DD986" s="129">
        <v>5.9999999999999995E-4</v>
      </c>
      <c r="DE986" s="129" t="s">
        <v>179</v>
      </c>
      <c r="DF986" s="129">
        <v>5.9999999999999995E-4</v>
      </c>
      <c r="DG986" s="129" t="s">
        <v>179</v>
      </c>
      <c r="DH986" s="129">
        <v>4.0000000000000002E-4</v>
      </c>
      <c r="DI986" s="129" t="s">
        <v>179</v>
      </c>
      <c r="DJ986" s="129">
        <v>4.0000000000000002E-4</v>
      </c>
      <c r="DK986" s="129" t="s">
        <v>3629</v>
      </c>
      <c r="DL986" s="129" t="s">
        <v>59</v>
      </c>
      <c r="DM986" s="129"/>
      <c r="DN986" s="129"/>
      <c r="DO986" s="130"/>
      <c r="DS986" s="129">
        <v>32</v>
      </c>
      <c r="DT986" s="129" t="s">
        <v>1613</v>
      </c>
      <c r="DW986" t="s">
        <v>5768</v>
      </c>
    </row>
    <row r="987" spans="1:127">
      <c r="A987" s="127">
        <v>876</v>
      </c>
      <c r="B987" s="131">
        <v>44767.956944444442</v>
      </c>
      <c r="C987" s="129" t="s">
        <v>52</v>
      </c>
      <c r="D987" s="129">
        <v>0</v>
      </c>
      <c r="E987" s="129">
        <v>0</v>
      </c>
      <c r="F987" s="129">
        <v>0</v>
      </c>
      <c r="G987" s="129" t="s">
        <v>54</v>
      </c>
      <c r="H987" s="129" t="s">
        <v>55</v>
      </c>
      <c r="I987" s="129" t="s">
        <v>55</v>
      </c>
      <c r="J987" s="129" t="s">
        <v>55</v>
      </c>
      <c r="K987" s="129" t="s">
        <v>18</v>
      </c>
      <c r="L987" s="129">
        <v>90</v>
      </c>
      <c r="M987" s="129" t="s">
        <v>173</v>
      </c>
      <c r="N987" s="129">
        <v>0</v>
      </c>
      <c r="O987" s="129" t="s">
        <v>173</v>
      </c>
      <c r="P987" s="129">
        <v>0</v>
      </c>
      <c r="Q987" s="129" t="s">
        <v>173</v>
      </c>
      <c r="R987" s="129">
        <v>0</v>
      </c>
      <c r="S987" s="129">
        <v>2</v>
      </c>
      <c r="T987" s="129" t="s">
        <v>174</v>
      </c>
      <c r="U987" s="129" t="s">
        <v>3649</v>
      </c>
      <c r="V987" s="129">
        <v>0.61660000000000004</v>
      </c>
      <c r="W987" s="129" t="s">
        <v>3650</v>
      </c>
      <c r="X987" s="129">
        <v>0.3367</v>
      </c>
      <c r="Y987" s="129" t="s">
        <v>3651</v>
      </c>
      <c r="Z987" s="129">
        <v>0.33339999999999997</v>
      </c>
      <c r="AA987" s="129" t="s">
        <v>3652</v>
      </c>
      <c r="AB987" s="129">
        <v>1.6299999999999999E-2</v>
      </c>
      <c r="AC987" s="129" t="s">
        <v>2304</v>
      </c>
      <c r="AD987" s="129">
        <v>1.1299999999999999E-2</v>
      </c>
      <c r="AE987" s="129" t="s">
        <v>1852</v>
      </c>
      <c r="AF987" s="129">
        <v>1.9099999999999999E-2</v>
      </c>
      <c r="AG987" s="129" t="s">
        <v>3653</v>
      </c>
      <c r="AH987" s="129">
        <v>7.1000000000000004E-3</v>
      </c>
      <c r="AI987" s="129" t="s">
        <v>3654</v>
      </c>
      <c r="AJ987" s="129">
        <v>3.3000000000000002E-2</v>
      </c>
      <c r="AK987" s="129" t="s">
        <v>3655</v>
      </c>
      <c r="AL987" s="129">
        <v>8.3999999999999995E-3</v>
      </c>
      <c r="AM987" s="129" t="s">
        <v>502</v>
      </c>
      <c r="AN987" s="129">
        <v>8.5000000000000006E-3</v>
      </c>
      <c r="AO987" s="129" t="s">
        <v>502</v>
      </c>
      <c r="AP987" s="129">
        <v>4.0000000000000001E-3</v>
      </c>
      <c r="AQ987" s="129" t="s">
        <v>3656</v>
      </c>
      <c r="AR987" s="129">
        <v>5.4000000000000003E-3</v>
      </c>
      <c r="AS987" s="129" t="s">
        <v>3657</v>
      </c>
      <c r="AT987" s="129">
        <v>2.7199999999999998E-2</v>
      </c>
      <c r="AU987" s="129" t="s">
        <v>208</v>
      </c>
      <c r="AV987" s="129">
        <v>3.8999999999999998E-3</v>
      </c>
      <c r="AW987" s="129" t="s">
        <v>346</v>
      </c>
      <c r="AX987" s="129">
        <v>8.9999999999999998E-4</v>
      </c>
      <c r="AY987" s="129" t="s">
        <v>894</v>
      </c>
      <c r="AZ987" s="129">
        <v>5.9999999999999995E-4</v>
      </c>
      <c r="BA987" s="129" t="s">
        <v>301</v>
      </c>
      <c r="BB987" s="129">
        <v>6.9999999999999999E-4</v>
      </c>
      <c r="BC987" s="129" t="s">
        <v>285</v>
      </c>
      <c r="BD987" s="129">
        <v>5.0000000000000001E-4</v>
      </c>
      <c r="BE987" s="129" t="s">
        <v>392</v>
      </c>
      <c r="BF987" s="129">
        <v>5.0000000000000001E-4</v>
      </c>
      <c r="BG987" s="129" t="s">
        <v>216</v>
      </c>
      <c r="BH987" s="129">
        <v>1E-4</v>
      </c>
      <c r="BI987" s="129" t="s">
        <v>286</v>
      </c>
      <c r="BJ987" s="129">
        <v>2.0000000000000001E-4</v>
      </c>
      <c r="BK987" s="129" t="s">
        <v>891</v>
      </c>
      <c r="BL987" s="129">
        <v>5.0000000000000001E-4</v>
      </c>
      <c r="BM987" s="129" t="s">
        <v>348</v>
      </c>
      <c r="BN987" s="129">
        <v>2.9999999999999997E-4</v>
      </c>
      <c r="BO987" s="129" t="s">
        <v>243</v>
      </c>
      <c r="BP987" s="129">
        <v>5.9999999999999995E-4</v>
      </c>
      <c r="BQ987" s="129" t="s">
        <v>179</v>
      </c>
      <c r="BR987" s="129">
        <v>2.9999999999999997E-4</v>
      </c>
      <c r="BS987" s="129" t="s">
        <v>179</v>
      </c>
      <c r="BT987" s="129">
        <v>4.0000000000000002E-4</v>
      </c>
      <c r="BU987" s="129" t="s">
        <v>179</v>
      </c>
      <c r="BV987" s="129">
        <v>5.9999999999999995E-4</v>
      </c>
      <c r="BW987" s="129" t="s">
        <v>18</v>
      </c>
      <c r="BX987" s="129"/>
      <c r="BY987" s="129" t="s">
        <v>18</v>
      </c>
      <c r="BZ987" s="129"/>
      <c r="CA987" s="129" t="s">
        <v>179</v>
      </c>
      <c r="CB987" s="129">
        <v>8.0000000000000004E-4</v>
      </c>
      <c r="CC987" s="129" t="s">
        <v>179</v>
      </c>
      <c r="CD987" s="129">
        <v>2E-3</v>
      </c>
      <c r="CE987" s="129" t="s">
        <v>179</v>
      </c>
      <c r="CF987" s="129">
        <v>2.2000000000000001E-3</v>
      </c>
      <c r="CG987" s="129" t="s">
        <v>179</v>
      </c>
      <c r="CH987" s="129">
        <v>1E-4</v>
      </c>
      <c r="CI987" s="129" t="s">
        <v>179</v>
      </c>
      <c r="CJ987" s="129">
        <v>7.4999999999999997E-3</v>
      </c>
      <c r="CK987" s="129" t="s">
        <v>179</v>
      </c>
      <c r="CL987" s="129">
        <v>1.1299999999999999E-2</v>
      </c>
      <c r="CM987" s="129" t="s">
        <v>179</v>
      </c>
      <c r="CN987" s="129">
        <v>7.0000000000000001E-3</v>
      </c>
      <c r="CO987" s="129" t="s">
        <v>179</v>
      </c>
      <c r="CP987" s="129">
        <v>8.9999999999999998E-4</v>
      </c>
      <c r="CQ987" s="129" t="s">
        <v>179</v>
      </c>
      <c r="CR987" s="129">
        <v>3.2000000000000002E-3</v>
      </c>
      <c r="CS987" s="129" t="s">
        <v>179</v>
      </c>
      <c r="CT987" s="129">
        <v>1.8E-3</v>
      </c>
      <c r="CU987" s="129" t="s">
        <v>179</v>
      </c>
      <c r="CV987" s="129">
        <v>8.0000000000000004E-4</v>
      </c>
      <c r="CW987" s="129" t="s">
        <v>18</v>
      </c>
      <c r="CX987" s="129"/>
      <c r="CY987" s="129" t="s">
        <v>179</v>
      </c>
      <c r="CZ987" s="129">
        <v>5.9999999999999995E-4</v>
      </c>
      <c r="DA987" s="129" t="s">
        <v>179</v>
      </c>
      <c r="DB987" s="129">
        <v>5.9999999999999995E-4</v>
      </c>
      <c r="DC987" s="129" t="s">
        <v>179</v>
      </c>
      <c r="DD987" s="129">
        <v>5.9999999999999995E-4</v>
      </c>
      <c r="DE987" s="129" t="s">
        <v>179</v>
      </c>
      <c r="DF987" s="129">
        <v>5.9999999999999995E-4</v>
      </c>
      <c r="DG987" s="129" t="s">
        <v>179</v>
      </c>
      <c r="DH987" s="129">
        <v>4.0000000000000002E-4</v>
      </c>
      <c r="DI987" s="129" t="s">
        <v>179</v>
      </c>
      <c r="DJ987" s="129">
        <v>4.0000000000000002E-4</v>
      </c>
      <c r="DK987" s="129" t="s">
        <v>3629</v>
      </c>
      <c r="DL987" s="129" t="s">
        <v>59</v>
      </c>
      <c r="DM987" s="129"/>
      <c r="DN987" s="129"/>
      <c r="DO987" s="130"/>
      <c r="DS987" s="129">
        <v>66</v>
      </c>
      <c r="DT987" s="129" t="s">
        <v>901</v>
      </c>
      <c r="DW987" t="s">
        <v>5769</v>
      </c>
    </row>
    <row r="988" spans="1:127">
      <c r="A988" s="127">
        <v>877</v>
      </c>
      <c r="B988" s="131">
        <v>44767.959027777775</v>
      </c>
      <c r="C988" s="129" t="s">
        <v>52</v>
      </c>
      <c r="D988" s="129">
        <v>0</v>
      </c>
      <c r="E988" s="129">
        <v>0</v>
      </c>
      <c r="F988" s="129">
        <v>0</v>
      </c>
      <c r="G988" s="129" t="s">
        <v>54</v>
      </c>
      <c r="H988" s="129" t="s">
        <v>55</v>
      </c>
      <c r="I988" s="129" t="s">
        <v>55</v>
      </c>
      <c r="J988" s="129" t="s">
        <v>55</v>
      </c>
      <c r="K988" s="129" t="s">
        <v>18</v>
      </c>
      <c r="L988" s="129">
        <v>90</v>
      </c>
      <c r="M988" s="129" t="s">
        <v>173</v>
      </c>
      <c r="N988" s="129">
        <v>0</v>
      </c>
      <c r="O988" s="129" t="s">
        <v>173</v>
      </c>
      <c r="P988" s="129">
        <v>0</v>
      </c>
      <c r="Q988" s="129" t="s">
        <v>173</v>
      </c>
      <c r="R988" s="129">
        <v>0</v>
      </c>
      <c r="S988" s="129">
        <v>2</v>
      </c>
      <c r="T988" s="129" t="s">
        <v>174</v>
      </c>
      <c r="U988" s="129" t="s">
        <v>3658</v>
      </c>
      <c r="V988" s="129">
        <v>0.65659999999999996</v>
      </c>
      <c r="W988" s="129" t="s">
        <v>3659</v>
      </c>
      <c r="X988" s="129">
        <v>0.34599999999999997</v>
      </c>
      <c r="Y988" s="129" t="s">
        <v>3660</v>
      </c>
      <c r="Z988" s="129">
        <v>0.35320000000000001</v>
      </c>
      <c r="AA988" s="129" t="s">
        <v>3661</v>
      </c>
      <c r="AB988" s="129">
        <v>1.67E-2</v>
      </c>
      <c r="AC988" s="129" t="s">
        <v>179</v>
      </c>
      <c r="AD988" s="129">
        <v>9.2999999999999992E-3</v>
      </c>
      <c r="AE988" s="129" t="s">
        <v>354</v>
      </c>
      <c r="AF988" s="129">
        <v>1.9199999999999998E-2</v>
      </c>
      <c r="AG988" s="129" t="s">
        <v>3662</v>
      </c>
      <c r="AH988" s="129">
        <v>7.4999999999999997E-3</v>
      </c>
      <c r="AI988" s="129" t="s">
        <v>3663</v>
      </c>
      <c r="AJ988" s="129">
        <v>3.39E-2</v>
      </c>
      <c r="AK988" s="129" t="s">
        <v>3664</v>
      </c>
      <c r="AL988" s="129">
        <v>9.1999999999999998E-3</v>
      </c>
      <c r="AM988" s="129" t="s">
        <v>1215</v>
      </c>
      <c r="AN988" s="129">
        <v>9.4000000000000004E-3</v>
      </c>
      <c r="AO988" s="129" t="s">
        <v>1215</v>
      </c>
      <c r="AP988" s="129">
        <v>4.4000000000000003E-3</v>
      </c>
      <c r="AQ988" s="129" t="s">
        <v>2229</v>
      </c>
      <c r="AR988" s="129">
        <v>5.1000000000000004E-3</v>
      </c>
      <c r="AS988" s="129" t="s">
        <v>3665</v>
      </c>
      <c r="AT988" s="129">
        <v>2.9600000000000001E-2</v>
      </c>
      <c r="AU988" s="129" t="s">
        <v>179</v>
      </c>
      <c r="AV988" s="129">
        <v>4.1000000000000003E-3</v>
      </c>
      <c r="AW988" s="129" t="s">
        <v>210</v>
      </c>
      <c r="AX988" s="129">
        <v>1E-3</v>
      </c>
      <c r="AY988" s="129" t="s">
        <v>464</v>
      </c>
      <c r="AZ988" s="129">
        <v>6.9999999999999999E-4</v>
      </c>
      <c r="BA988" s="129" t="s">
        <v>405</v>
      </c>
      <c r="BB988" s="129">
        <v>6.9999999999999999E-4</v>
      </c>
      <c r="BC988" s="129" t="s">
        <v>191</v>
      </c>
      <c r="BD988" s="129">
        <v>5.0000000000000001E-4</v>
      </c>
      <c r="BE988" s="129" t="s">
        <v>191</v>
      </c>
      <c r="BF988" s="129">
        <v>4.0000000000000002E-4</v>
      </c>
      <c r="BG988" s="129" t="s">
        <v>179</v>
      </c>
      <c r="BH988" s="129">
        <v>1E-4</v>
      </c>
      <c r="BI988" s="129" t="s">
        <v>286</v>
      </c>
      <c r="BJ988" s="129">
        <v>2.0000000000000001E-4</v>
      </c>
      <c r="BK988" s="129" t="s">
        <v>432</v>
      </c>
      <c r="BL988" s="129">
        <v>5.0000000000000001E-4</v>
      </c>
      <c r="BM988" s="129" t="s">
        <v>1059</v>
      </c>
      <c r="BN988" s="129">
        <v>2.9999999999999997E-4</v>
      </c>
      <c r="BO988" s="129" t="s">
        <v>331</v>
      </c>
      <c r="BP988" s="129">
        <v>5.9999999999999995E-4</v>
      </c>
      <c r="BQ988" s="129" t="s">
        <v>179</v>
      </c>
      <c r="BR988" s="129">
        <v>2.9999999999999997E-4</v>
      </c>
      <c r="BS988" s="129" t="s">
        <v>179</v>
      </c>
      <c r="BT988" s="129">
        <v>4.0000000000000002E-4</v>
      </c>
      <c r="BU988" s="129" t="s">
        <v>179</v>
      </c>
      <c r="BV988" s="129">
        <v>5.9999999999999995E-4</v>
      </c>
      <c r="BW988" s="129" t="s">
        <v>18</v>
      </c>
      <c r="BX988" s="129"/>
      <c r="BY988" s="129" t="s">
        <v>179</v>
      </c>
      <c r="BZ988" s="129">
        <v>1.1000000000000001E-3</v>
      </c>
      <c r="CA988" s="129" t="s">
        <v>179</v>
      </c>
      <c r="CB988" s="129">
        <v>8.0000000000000004E-4</v>
      </c>
      <c r="CC988" s="129" t="s">
        <v>179</v>
      </c>
      <c r="CD988" s="129">
        <v>2.0999999999999999E-3</v>
      </c>
      <c r="CE988" s="129" t="s">
        <v>179</v>
      </c>
      <c r="CF988" s="129">
        <v>2.3E-3</v>
      </c>
      <c r="CG988" s="129" t="s">
        <v>216</v>
      </c>
      <c r="CH988" s="129">
        <v>1E-4</v>
      </c>
      <c r="CI988" s="129" t="s">
        <v>179</v>
      </c>
      <c r="CJ988" s="129">
        <v>7.0000000000000001E-3</v>
      </c>
      <c r="CK988" s="129" t="s">
        <v>179</v>
      </c>
      <c r="CL988" s="129">
        <v>1.1299999999999999E-2</v>
      </c>
      <c r="CM988" s="129" t="s">
        <v>179</v>
      </c>
      <c r="CN988" s="129">
        <v>5.4999999999999997E-3</v>
      </c>
      <c r="CO988" s="129" t="s">
        <v>179</v>
      </c>
      <c r="CP988" s="129">
        <v>8.0000000000000004E-4</v>
      </c>
      <c r="CQ988" s="129" t="s">
        <v>179</v>
      </c>
      <c r="CR988" s="129">
        <v>3.5000000000000001E-3</v>
      </c>
      <c r="CS988" s="129" t="s">
        <v>179</v>
      </c>
      <c r="CT988" s="129">
        <v>2E-3</v>
      </c>
      <c r="CU988" s="129" t="s">
        <v>179</v>
      </c>
      <c r="CV988" s="129">
        <v>8.9999999999999998E-4</v>
      </c>
      <c r="CW988" s="129" t="s">
        <v>179</v>
      </c>
      <c r="CX988" s="129">
        <v>5.9999999999999995E-4</v>
      </c>
      <c r="CY988" s="129" t="s">
        <v>179</v>
      </c>
      <c r="CZ988" s="129">
        <v>5.9999999999999995E-4</v>
      </c>
      <c r="DA988" s="129" t="s">
        <v>179</v>
      </c>
      <c r="DB988" s="129">
        <v>6.9999999999999999E-4</v>
      </c>
      <c r="DC988" s="129" t="s">
        <v>179</v>
      </c>
      <c r="DD988" s="129">
        <v>5.9999999999999995E-4</v>
      </c>
      <c r="DE988" s="129" t="s">
        <v>179</v>
      </c>
      <c r="DF988" s="129">
        <v>5.9999999999999995E-4</v>
      </c>
      <c r="DG988" s="129" t="s">
        <v>179</v>
      </c>
      <c r="DH988" s="129">
        <v>4.0000000000000002E-4</v>
      </c>
      <c r="DI988" s="129" t="s">
        <v>179</v>
      </c>
      <c r="DJ988" s="129">
        <v>4.0000000000000002E-4</v>
      </c>
      <c r="DK988" s="129" t="s">
        <v>3629</v>
      </c>
      <c r="DL988" s="129" t="s">
        <v>59</v>
      </c>
      <c r="DM988" s="129"/>
      <c r="DN988" s="129"/>
      <c r="DO988" s="130"/>
      <c r="DS988" s="129">
        <v>114</v>
      </c>
      <c r="DT988" s="129" t="s">
        <v>3611</v>
      </c>
      <c r="DW988" t="s">
        <v>5770</v>
      </c>
    </row>
    <row r="989" spans="1:127">
      <c r="A989" s="127">
        <v>878</v>
      </c>
      <c r="B989" s="131">
        <v>44767.960416666669</v>
      </c>
      <c r="C989" s="129" t="s">
        <v>52</v>
      </c>
      <c r="D989" s="129">
        <v>0</v>
      </c>
      <c r="E989" s="129">
        <v>0</v>
      </c>
      <c r="F989" s="129">
        <v>0</v>
      </c>
      <c r="G989" s="129" t="s">
        <v>54</v>
      </c>
      <c r="H989" s="129" t="s">
        <v>55</v>
      </c>
      <c r="I989" s="129" t="s">
        <v>55</v>
      </c>
      <c r="J989" s="129" t="s">
        <v>55</v>
      </c>
      <c r="K989" s="129" t="s">
        <v>18</v>
      </c>
      <c r="L989" s="129">
        <v>90</v>
      </c>
      <c r="M989" s="129" t="s">
        <v>173</v>
      </c>
      <c r="N989" s="129">
        <v>0</v>
      </c>
      <c r="O989" s="129" t="s">
        <v>173</v>
      </c>
      <c r="P989" s="129">
        <v>0</v>
      </c>
      <c r="Q989" s="129" t="s">
        <v>173</v>
      </c>
      <c r="R989" s="129">
        <v>0</v>
      </c>
      <c r="S989" s="129">
        <v>2</v>
      </c>
      <c r="T989" s="129" t="s">
        <v>174</v>
      </c>
      <c r="U989" s="129" t="s">
        <v>3666</v>
      </c>
      <c r="V989" s="129">
        <v>0.64739999999999998</v>
      </c>
      <c r="W989" s="129" t="s">
        <v>3667</v>
      </c>
      <c r="X989" s="129">
        <v>0.33729999999999999</v>
      </c>
      <c r="Y989" s="129" t="s">
        <v>3668</v>
      </c>
      <c r="Z989" s="129">
        <v>0.34179999999999999</v>
      </c>
      <c r="AA989" s="129" t="s">
        <v>225</v>
      </c>
      <c r="AB989" s="129">
        <v>1.7000000000000001E-2</v>
      </c>
      <c r="AC989" s="129" t="s">
        <v>3669</v>
      </c>
      <c r="AD989" s="129">
        <v>1.47E-2</v>
      </c>
      <c r="AE989" s="129" t="s">
        <v>3670</v>
      </c>
      <c r="AF989" s="129">
        <v>2.0799999999999999E-2</v>
      </c>
      <c r="AG989" s="129" t="s">
        <v>3671</v>
      </c>
      <c r="AH989" s="129">
        <v>8.5000000000000006E-3</v>
      </c>
      <c r="AI989" s="129" t="s">
        <v>3672</v>
      </c>
      <c r="AJ989" s="129">
        <v>3.2899999999999999E-2</v>
      </c>
      <c r="AK989" s="129" t="s">
        <v>3673</v>
      </c>
      <c r="AL989" s="129">
        <v>9.2999999999999992E-3</v>
      </c>
      <c r="AM989" s="129" t="s">
        <v>1051</v>
      </c>
      <c r="AN989" s="129">
        <v>9.1999999999999998E-3</v>
      </c>
      <c r="AO989" s="129" t="s">
        <v>1960</v>
      </c>
      <c r="AP989" s="129">
        <v>4.4000000000000003E-3</v>
      </c>
      <c r="AQ989" s="129" t="s">
        <v>3674</v>
      </c>
      <c r="AR989" s="129">
        <v>5.0000000000000001E-3</v>
      </c>
      <c r="AS989" s="129" t="s">
        <v>3675</v>
      </c>
      <c r="AT989" s="129">
        <v>3.0200000000000001E-2</v>
      </c>
      <c r="AU989" s="129" t="s">
        <v>346</v>
      </c>
      <c r="AV989" s="129">
        <v>4.3E-3</v>
      </c>
      <c r="AW989" s="129" t="s">
        <v>303</v>
      </c>
      <c r="AX989" s="129">
        <v>1E-3</v>
      </c>
      <c r="AY989" s="129" t="s">
        <v>422</v>
      </c>
      <c r="AZ989" s="129">
        <v>8.0000000000000004E-4</v>
      </c>
      <c r="BA989" s="129" t="s">
        <v>450</v>
      </c>
      <c r="BB989" s="129">
        <v>8.0000000000000004E-4</v>
      </c>
      <c r="BC989" s="129" t="s">
        <v>267</v>
      </c>
      <c r="BD989" s="129">
        <v>5.0000000000000001E-4</v>
      </c>
      <c r="BE989" s="129" t="s">
        <v>1287</v>
      </c>
      <c r="BF989" s="129">
        <v>5.0000000000000001E-4</v>
      </c>
      <c r="BG989" s="129" t="s">
        <v>179</v>
      </c>
      <c r="BH989" s="129">
        <v>1E-4</v>
      </c>
      <c r="BI989" s="129" t="s">
        <v>192</v>
      </c>
      <c r="BJ989" s="129">
        <v>2.0000000000000001E-4</v>
      </c>
      <c r="BK989" s="129" t="s">
        <v>432</v>
      </c>
      <c r="BL989" s="129">
        <v>5.0000000000000001E-4</v>
      </c>
      <c r="BM989" s="129" t="s">
        <v>344</v>
      </c>
      <c r="BN989" s="129">
        <v>4.0000000000000002E-4</v>
      </c>
      <c r="BO989" s="129" t="s">
        <v>1376</v>
      </c>
      <c r="BP989" s="129">
        <v>5.9999999999999995E-4</v>
      </c>
      <c r="BQ989" s="129" t="s">
        <v>179</v>
      </c>
      <c r="BR989" s="129">
        <v>2.9999999999999997E-4</v>
      </c>
      <c r="BS989" s="129" t="s">
        <v>179</v>
      </c>
      <c r="BT989" s="129">
        <v>4.0000000000000002E-4</v>
      </c>
      <c r="BU989" s="129" t="s">
        <v>179</v>
      </c>
      <c r="BV989" s="129">
        <v>5.9999999999999995E-4</v>
      </c>
      <c r="BW989" s="129" t="s">
        <v>179</v>
      </c>
      <c r="BX989" s="129">
        <v>8.0000000000000004E-4</v>
      </c>
      <c r="BY989" s="129" t="s">
        <v>179</v>
      </c>
      <c r="BZ989" s="129">
        <v>1.1000000000000001E-3</v>
      </c>
      <c r="CA989" s="129" t="s">
        <v>179</v>
      </c>
      <c r="CB989" s="129">
        <v>8.0000000000000004E-4</v>
      </c>
      <c r="CC989" s="129" t="s">
        <v>179</v>
      </c>
      <c r="CD989" s="129">
        <v>2.0999999999999999E-3</v>
      </c>
      <c r="CE989" s="129" t="s">
        <v>179</v>
      </c>
      <c r="CF989" s="129">
        <v>2.3E-3</v>
      </c>
      <c r="CG989" s="129" t="s">
        <v>179</v>
      </c>
      <c r="CH989" s="129">
        <v>1E-4</v>
      </c>
      <c r="CI989" s="129" t="s">
        <v>179</v>
      </c>
      <c r="CJ989" s="129">
        <v>7.6E-3</v>
      </c>
      <c r="CK989" s="129" t="s">
        <v>179</v>
      </c>
      <c r="CL989" s="129">
        <v>1.17E-2</v>
      </c>
      <c r="CM989" s="129" t="s">
        <v>179</v>
      </c>
      <c r="CN989" s="129">
        <v>6.7999999999999996E-3</v>
      </c>
      <c r="CO989" s="129" t="s">
        <v>179</v>
      </c>
      <c r="CP989" s="129">
        <v>8.9999999999999998E-4</v>
      </c>
      <c r="CQ989" s="129" t="s">
        <v>179</v>
      </c>
      <c r="CR989" s="129">
        <v>3.3E-3</v>
      </c>
      <c r="CS989" s="129" t="s">
        <v>179</v>
      </c>
      <c r="CT989" s="129">
        <v>1.9E-3</v>
      </c>
      <c r="CU989" s="129" t="s">
        <v>179</v>
      </c>
      <c r="CV989" s="129">
        <v>8.0000000000000004E-4</v>
      </c>
      <c r="CW989" s="129" t="s">
        <v>18</v>
      </c>
      <c r="CX989" s="129"/>
      <c r="CY989" s="129" t="s">
        <v>179</v>
      </c>
      <c r="CZ989" s="129">
        <v>5.9999999999999995E-4</v>
      </c>
      <c r="DA989" s="129" t="s">
        <v>179</v>
      </c>
      <c r="DB989" s="129">
        <v>5.9999999999999995E-4</v>
      </c>
      <c r="DC989" s="129" t="s">
        <v>179</v>
      </c>
      <c r="DD989" s="129">
        <v>5.9999999999999995E-4</v>
      </c>
      <c r="DE989" s="129" t="s">
        <v>179</v>
      </c>
      <c r="DF989" s="129">
        <v>6.9999999999999999E-4</v>
      </c>
      <c r="DG989" s="129" t="s">
        <v>179</v>
      </c>
      <c r="DH989" s="129">
        <v>4.0000000000000002E-4</v>
      </c>
      <c r="DI989" s="129" t="s">
        <v>179</v>
      </c>
      <c r="DJ989" s="129">
        <v>4.0000000000000002E-4</v>
      </c>
      <c r="DK989" s="129" t="s">
        <v>3629</v>
      </c>
      <c r="DL989" s="129" t="s">
        <v>59</v>
      </c>
      <c r="DM989" s="129"/>
      <c r="DN989" s="129"/>
      <c r="DO989" s="130"/>
      <c r="DS989" s="129">
        <v>148</v>
      </c>
      <c r="DT989" s="129" t="s">
        <v>3676</v>
      </c>
      <c r="DW989" t="s">
        <v>5771</v>
      </c>
    </row>
    <row r="990" spans="1:127">
      <c r="A990" s="127">
        <v>879</v>
      </c>
      <c r="B990" s="131">
        <v>44767.963194444441</v>
      </c>
      <c r="C990" s="129" t="s">
        <v>52</v>
      </c>
      <c r="D990" s="129">
        <v>0</v>
      </c>
      <c r="E990" s="129">
        <v>0</v>
      </c>
      <c r="F990" s="129">
        <v>0</v>
      </c>
      <c r="G990" s="129" t="s">
        <v>54</v>
      </c>
      <c r="H990" s="129" t="s">
        <v>55</v>
      </c>
      <c r="I990" s="129" t="s">
        <v>55</v>
      </c>
      <c r="J990" s="129" t="s">
        <v>55</v>
      </c>
      <c r="K990" s="129" t="s">
        <v>18</v>
      </c>
      <c r="L990" s="129">
        <v>90</v>
      </c>
      <c r="M990" s="129" t="s">
        <v>173</v>
      </c>
      <c r="N990" s="129">
        <v>0</v>
      </c>
      <c r="O990" s="129" t="s">
        <v>173</v>
      </c>
      <c r="P990" s="129">
        <v>0</v>
      </c>
      <c r="Q990" s="129" t="s">
        <v>173</v>
      </c>
      <c r="R990" s="129">
        <v>0</v>
      </c>
      <c r="S990" s="129">
        <v>2</v>
      </c>
      <c r="T990" s="129" t="s">
        <v>174</v>
      </c>
      <c r="U990" s="129" t="s">
        <v>3677</v>
      </c>
      <c r="V990" s="129">
        <v>0.66120000000000001</v>
      </c>
      <c r="W990" s="129" t="s">
        <v>3678</v>
      </c>
      <c r="X990" s="129">
        <v>0.33029999999999998</v>
      </c>
      <c r="Y990" s="129" t="s">
        <v>3679</v>
      </c>
      <c r="Z990" s="129">
        <v>0.34570000000000001</v>
      </c>
      <c r="AA990" s="129" t="s">
        <v>1581</v>
      </c>
      <c r="AB990" s="129">
        <v>1.5800000000000002E-2</v>
      </c>
      <c r="AC990" s="129" t="s">
        <v>786</v>
      </c>
      <c r="AD990" s="129">
        <v>0.01</v>
      </c>
      <c r="AE990" s="129" t="s">
        <v>3276</v>
      </c>
      <c r="AF990" s="129">
        <v>1.9599999999999999E-2</v>
      </c>
      <c r="AG990" s="129" t="s">
        <v>3680</v>
      </c>
      <c r="AH990" s="129">
        <v>7.1999999999999998E-3</v>
      </c>
      <c r="AI990" s="129" t="s">
        <v>3681</v>
      </c>
      <c r="AJ990" s="129">
        <v>3.1899999999999998E-2</v>
      </c>
      <c r="AK990" s="129" t="s">
        <v>3682</v>
      </c>
      <c r="AL990" s="129">
        <v>9.2999999999999992E-3</v>
      </c>
      <c r="AM990" s="129" t="s">
        <v>179</v>
      </c>
      <c r="AN990" s="129">
        <v>8.9999999999999993E-3</v>
      </c>
      <c r="AO990" s="129" t="s">
        <v>842</v>
      </c>
      <c r="AP990" s="129">
        <v>4.3E-3</v>
      </c>
      <c r="AQ990" s="129" t="s">
        <v>3683</v>
      </c>
      <c r="AR990" s="129">
        <v>4.8999999999999998E-3</v>
      </c>
      <c r="AS990" s="129" t="s">
        <v>3684</v>
      </c>
      <c r="AT990" s="129">
        <v>2.9700000000000001E-2</v>
      </c>
      <c r="AU990" s="129" t="s">
        <v>179</v>
      </c>
      <c r="AV990" s="129">
        <v>4.1999999999999997E-3</v>
      </c>
      <c r="AW990" s="129" t="s">
        <v>625</v>
      </c>
      <c r="AX990" s="129">
        <v>1.1000000000000001E-3</v>
      </c>
      <c r="AY990" s="129" t="s">
        <v>330</v>
      </c>
      <c r="AZ990" s="129">
        <v>8.0000000000000004E-4</v>
      </c>
      <c r="BA990" s="129" t="s">
        <v>349</v>
      </c>
      <c r="BB990" s="129">
        <v>8.0000000000000004E-4</v>
      </c>
      <c r="BC990" s="129" t="s">
        <v>651</v>
      </c>
      <c r="BD990" s="129">
        <v>5.0000000000000001E-4</v>
      </c>
      <c r="BE990" s="129" t="s">
        <v>505</v>
      </c>
      <c r="BF990" s="129">
        <v>5.0000000000000001E-4</v>
      </c>
      <c r="BG990" s="129" t="s">
        <v>179</v>
      </c>
      <c r="BH990" s="129">
        <v>1E-4</v>
      </c>
      <c r="BI990" s="129" t="s">
        <v>318</v>
      </c>
      <c r="BJ990" s="129">
        <v>2.0000000000000001E-4</v>
      </c>
      <c r="BK990" s="129" t="s">
        <v>432</v>
      </c>
      <c r="BL990" s="129">
        <v>5.0000000000000001E-4</v>
      </c>
      <c r="BM990" s="129" t="s">
        <v>1046</v>
      </c>
      <c r="BN990" s="129">
        <v>2.9999999999999997E-4</v>
      </c>
      <c r="BO990" s="129" t="s">
        <v>364</v>
      </c>
      <c r="BP990" s="129">
        <v>5.9999999999999995E-4</v>
      </c>
      <c r="BQ990" s="129" t="s">
        <v>179</v>
      </c>
      <c r="BR990" s="129">
        <v>2.9999999999999997E-4</v>
      </c>
      <c r="BS990" s="129" t="s">
        <v>179</v>
      </c>
      <c r="BT990" s="129">
        <v>4.0000000000000002E-4</v>
      </c>
      <c r="BU990" s="129" t="s">
        <v>179</v>
      </c>
      <c r="BV990" s="129">
        <v>5.9999999999999995E-4</v>
      </c>
      <c r="BW990" s="129" t="s">
        <v>18</v>
      </c>
      <c r="BX990" s="129"/>
      <c r="BY990" s="129" t="s">
        <v>179</v>
      </c>
      <c r="BZ990" s="129">
        <v>1.1000000000000001E-3</v>
      </c>
      <c r="CA990" s="129" t="s">
        <v>179</v>
      </c>
      <c r="CB990" s="129">
        <v>8.0000000000000004E-4</v>
      </c>
      <c r="CC990" s="129" t="s">
        <v>179</v>
      </c>
      <c r="CD990" s="129">
        <v>2.0999999999999999E-3</v>
      </c>
      <c r="CE990" s="129" t="s">
        <v>179</v>
      </c>
      <c r="CF990" s="129">
        <v>2.2000000000000001E-3</v>
      </c>
      <c r="CG990" s="129" t="s">
        <v>216</v>
      </c>
      <c r="CH990" s="129">
        <v>1E-4</v>
      </c>
      <c r="CI990" s="129" t="s">
        <v>609</v>
      </c>
      <c r="CJ990" s="129">
        <v>7.6E-3</v>
      </c>
      <c r="CK990" s="129" t="s">
        <v>179</v>
      </c>
      <c r="CL990" s="129">
        <v>1.15E-2</v>
      </c>
      <c r="CM990" s="129" t="s">
        <v>179</v>
      </c>
      <c r="CN990" s="129">
        <v>6.0000000000000001E-3</v>
      </c>
      <c r="CO990" s="129" t="s">
        <v>179</v>
      </c>
      <c r="CP990" s="129">
        <v>8.9999999999999998E-4</v>
      </c>
      <c r="CQ990" s="129" t="s">
        <v>179</v>
      </c>
      <c r="CR990" s="129">
        <v>3.2000000000000002E-3</v>
      </c>
      <c r="CS990" s="129" t="s">
        <v>179</v>
      </c>
      <c r="CT990" s="129">
        <v>2E-3</v>
      </c>
      <c r="CU990" s="129" t="s">
        <v>18</v>
      </c>
      <c r="CV990" s="129"/>
      <c r="CW990" s="129" t="s">
        <v>18</v>
      </c>
      <c r="CX990" s="129"/>
      <c r="CY990" s="129" t="s">
        <v>212</v>
      </c>
      <c r="CZ990" s="129">
        <v>5.9999999999999995E-4</v>
      </c>
      <c r="DA990" s="129" t="s">
        <v>179</v>
      </c>
      <c r="DB990" s="129">
        <v>5.9999999999999995E-4</v>
      </c>
      <c r="DC990" s="129" t="s">
        <v>179</v>
      </c>
      <c r="DD990" s="129">
        <v>5.9999999999999995E-4</v>
      </c>
      <c r="DE990" s="129" t="s">
        <v>179</v>
      </c>
      <c r="DF990" s="129">
        <v>6.9999999999999999E-4</v>
      </c>
      <c r="DG990" s="129" t="s">
        <v>179</v>
      </c>
      <c r="DH990" s="129">
        <v>4.0000000000000002E-4</v>
      </c>
      <c r="DI990" s="129" t="s">
        <v>179</v>
      </c>
      <c r="DJ990" s="129">
        <v>4.0000000000000002E-4</v>
      </c>
      <c r="DK990" s="129" t="s">
        <v>3685</v>
      </c>
      <c r="DL990" s="129" t="s">
        <v>59</v>
      </c>
      <c r="DM990" s="129"/>
      <c r="DN990" s="129"/>
      <c r="DO990" s="130"/>
      <c r="DS990" s="129">
        <v>22</v>
      </c>
      <c r="DT990" s="129" t="s">
        <v>898</v>
      </c>
      <c r="DW990" t="s">
        <v>5772</v>
      </c>
    </row>
    <row r="991" spans="1:127">
      <c r="A991" s="127">
        <v>880</v>
      </c>
      <c r="B991" s="131">
        <v>44767.964583333334</v>
      </c>
      <c r="C991" s="129" t="s">
        <v>52</v>
      </c>
      <c r="D991" s="129">
        <v>0</v>
      </c>
      <c r="E991" s="129">
        <v>0</v>
      </c>
      <c r="F991" s="129">
        <v>0</v>
      </c>
      <c r="G991" s="129" t="s">
        <v>54</v>
      </c>
      <c r="H991" s="129" t="s">
        <v>55</v>
      </c>
      <c r="I991" s="129" t="s">
        <v>55</v>
      </c>
      <c r="J991" s="129" t="s">
        <v>55</v>
      </c>
      <c r="K991" s="129" t="s">
        <v>18</v>
      </c>
      <c r="L991" s="129">
        <v>90</v>
      </c>
      <c r="M991" s="129" t="s">
        <v>173</v>
      </c>
      <c r="N991" s="129">
        <v>0</v>
      </c>
      <c r="O991" s="129" t="s">
        <v>173</v>
      </c>
      <c r="P991" s="129">
        <v>0</v>
      </c>
      <c r="Q991" s="129" t="s">
        <v>173</v>
      </c>
      <c r="R991" s="129">
        <v>0</v>
      </c>
      <c r="S991" s="129">
        <v>2</v>
      </c>
      <c r="T991" s="129" t="s">
        <v>174</v>
      </c>
      <c r="U991" s="129" t="s">
        <v>3686</v>
      </c>
      <c r="V991" s="129">
        <v>0.58299999999999996</v>
      </c>
      <c r="W991" s="129" t="s">
        <v>3687</v>
      </c>
      <c r="X991" s="129">
        <v>0.32079999999999997</v>
      </c>
      <c r="Y991" s="129" t="s">
        <v>3688</v>
      </c>
      <c r="Z991" s="129">
        <v>0.33210000000000001</v>
      </c>
      <c r="AA991" s="129" t="s">
        <v>1362</v>
      </c>
      <c r="AB991" s="129">
        <v>1.0999999999999999E-2</v>
      </c>
      <c r="AC991" s="129" t="s">
        <v>179</v>
      </c>
      <c r="AD991" s="129">
        <v>8.2000000000000007E-3</v>
      </c>
      <c r="AE991" s="129" t="s">
        <v>2262</v>
      </c>
      <c r="AF991" s="129">
        <v>2.1600000000000001E-2</v>
      </c>
      <c r="AG991" s="129" t="s">
        <v>3689</v>
      </c>
      <c r="AH991" s="129">
        <v>2.23E-2</v>
      </c>
      <c r="AI991" s="129" t="s">
        <v>3690</v>
      </c>
      <c r="AJ991" s="129">
        <v>1.12E-2</v>
      </c>
      <c r="AK991" s="129" t="s">
        <v>3691</v>
      </c>
      <c r="AL991" s="129">
        <v>9.9000000000000008E-3</v>
      </c>
      <c r="AM991" s="129" t="s">
        <v>179</v>
      </c>
      <c r="AN991" s="129">
        <v>8.3000000000000001E-3</v>
      </c>
      <c r="AO991" s="129" t="s">
        <v>1203</v>
      </c>
      <c r="AP991" s="129">
        <v>4.3E-3</v>
      </c>
      <c r="AQ991" s="129" t="s">
        <v>3692</v>
      </c>
      <c r="AR991" s="129">
        <v>6.1999999999999998E-3</v>
      </c>
      <c r="AS991" s="129" t="s">
        <v>3693</v>
      </c>
      <c r="AT991" s="129">
        <v>3.1300000000000001E-2</v>
      </c>
      <c r="AU991" s="129" t="s">
        <v>179</v>
      </c>
      <c r="AV991" s="129">
        <v>4.7999999999999996E-3</v>
      </c>
      <c r="AW991" s="129" t="s">
        <v>622</v>
      </c>
      <c r="AX991" s="129">
        <v>1.1000000000000001E-3</v>
      </c>
      <c r="AY991" s="129" t="s">
        <v>284</v>
      </c>
      <c r="AZ991" s="129">
        <v>6.9999999999999999E-4</v>
      </c>
      <c r="BA991" s="129" t="s">
        <v>431</v>
      </c>
      <c r="BB991" s="129">
        <v>5.9999999999999995E-4</v>
      </c>
      <c r="BC991" s="129" t="s">
        <v>179</v>
      </c>
      <c r="BD991" s="129">
        <v>4.0000000000000002E-4</v>
      </c>
      <c r="BE991" s="129" t="s">
        <v>212</v>
      </c>
      <c r="BF991" s="129">
        <v>2.9999999999999997E-4</v>
      </c>
      <c r="BG991" s="129" t="s">
        <v>179</v>
      </c>
      <c r="BH991" s="129">
        <v>1E-4</v>
      </c>
      <c r="BI991" s="129" t="s">
        <v>1059</v>
      </c>
      <c r="BJ991" s="129">
        <v>2.9999999999999997E-4</v>
      </c>
      <c r="BK991" s="129" t="s">
        <v>545</v>
      </c>
      <c r="BL991" s="129">
        <v>5.9999999999999995E-4</v>
      </c>
      <c r="BM991" s="129" t="s">
        <v>194</v>
      </c>
      <c r="BN991" s="129">
        <v>4.0000000000000002E-4</v>
      </c>
      <c r="BO991" s="129" t="s">
        <v>2009</v>
      </c>
      <c r="BP991" s="129">
        <v>6.9999999999999999E-4</v>
      </c>
      <c r="BQ991" s="129" t="s">
        <v>179</v>
      </c>
      <c r="BR991" s="129">
        <v>2.9999999999999997E-4</v>
      </c>
      <c r="BS991" s="129" t="s">
        <v>179</v>
      </c>
      <c r="BT991" s="129">
        <v>5.9999999999999995E-4</v>
      </c>
      <c r="BU991" s="129" t="s">
        <v>179</v>
      </c>
      <c r="BV991" s="129">
        <v>6.9999999999999999E-4</v>
      </c>
      <c r="BW991" s="129" t="s">
        <v>18</v>
      </c>
      <c r="BX991" s="129"/>
      <c r="BY991" s="129" t="s">
        <v>179</v>
      </c>
      <c r="BZ991" s="129">
        <v>8.9999999999999998E-4</v>
      </c>
      <c r="CA991" s="129" t="s">
        <v>179</v>
      </c>
      <c r="CB991" s="129">
        <v>5.9999999999999995E-4</v>
      </c>
      <c r="CC991" s="129" t="s">
        <v>179</v>
      </c>
      <c r="CD991" s="129">
        <v>1.6999999999999999E-3</v>
      </c>
      <c r="CE991" s="129" t="s">
        <v>179</v>
      </c>
      <c r="CF991" s="129">
        <v>2.5000000000000001E-3</v>
      </c>
      <c r="CG991" s="129" t="s">
        <v>216</v>
      </c>
      <c r="CH991" s="129">
        <v>0</v>
      </c>
      <c r="CI991" s="129" t="s">
        <v>347</v>
      </c>
      <c r="CJ991" s="129">
        <v>7.6E-3</v>
      </c>
      <c r="CK991" s="129" t="s">
        <v>179</v>
      </c>
      <c r="CL991" s="129">
        <v>9.1000000000000004E-3</v>
      </c>
      <c r="CM991" s="129" t="s">
        <v>179</v>
      </c>
      <c r="CN991" s="129">
        <v>7.0000000000000001E-3</v>
      </c>
      <c r="CO991" s="129" t="s">
        <v>179</v>
      </c>
      <c r="CP991" s="129">
        <v>6.9999999999999999E-4</v>
      </c>
      <c r="CQ991" s="129" t="s">
        <v>179</v>
      </c>
      <c r="CR991" s="129">
        <v>3.0999999999999999E-3</v>
      </c>
      <c r="CS991" s="129" t="s">
        <v>179</v>
      </c>
      <c r="CT991" s="129">
        <v>1.8E-3</v>
      </c>
      <c r="CU991" s="129" t="s">
        <v>18</v>
      </c>
      <c r="CV991" s="129"/>
      <c r="CW991" s="129" t="s">
        <v>18</v>
      </c>
      <c r="CX991" s="129"/>
      <c r="CY991" s="129" t="s">
        <v>179</v>
      </c>
      <c r="CZ991" s="129">
        <v>5.0000000000000001E-4</v>
      </c>
      <c r="DA991" s="129" t="s">
        <v>179</v>
      </c>
      <c r="DB991" s="129">
        <v>5.0000000000000001E-4</v>
      </c>
      <c r="DC991" s="129" t="s">
        <v>179</v>
      </c>
      <c r="DD991" s="129">
        <v>4.0000000000000002E-4</v>
      </c>
      <c r="DE991" s="129" t="s">
        <v>179</v>
      </c>
      <c r="DF991" s="129">
        <v>5.0000000000000001E-4</v>
      </c>
      <c r="DG991" s="129" t="s">
        <v>179</v>
      </c>
      <c r="DH991" s="129">
        <v>5.0000000000000001E-4</v>
      </c>
      <c r="DI991" s="129" t="s">
        <v>179</v>
      </c>
      <c r="DJ991" s="129">
        <v>6.9999999999999999E-4</v>
      </c>
      <c r="DK991" s="129" t="s">
        <v>3685</v>
      </c>
      <c r="DL991" s="129" t="s">
        <v>59</v>
      </c>
      <c r="DM991" s="129"/>
      <c r="DN991" s="129"/>
      <c r="DO991" s="130"/>
      <c r="DS991" s="129">
        <v>43</v>
      </c>
      <c r="DT991" s="129" t="s">
        <v>1837</v>
      </c>
      <c r="DW991" t="s">
        <v>5773</v>
      </c>
    </row>
    <row r="992" spans="1:127">
      <c r="A992" s="127">
        <v>881</v>
      </c>
      <c r="B992" s="131">
        <v>44767.966666666667</v>
      </c>
      <c r="C992" s="129" t="s">
        <v>52</v>
      </c>
      <c r="D992" s="129">
        <v>0</v>
      </c>
      <c r="E992" s="129">
        <v>0</v>
      </c>
      <c r="F992" s="129">
        <v>0</v>
      </c>
      <c r="G992" s="129" t="s">
        <v>54</v>
      </c>
      <c r="H992" s="129" t="s">
        <v>55</v>
      </c>
      <c r="I992" s="129" t="s">
        <v>55</v>
      </c>
      <c r="J992" s="129" t="s">
        <v>55</v>
      </c>
      <c r="K992" s="129" t="s">
        <v>18</v>
      </c>
      <c r="L992" s="129">
        <v>90</v>
      </c>
      <c r="M992" s="129" t="s">
        <v>173</v>
      </c>
      <c r="N992" s="129">
        <v>0</v>
      </c>
      <c r="O992" s="129" t="s">
        <v>173</v>
      </c>
      <c r="P992" s="129">
        <v>0</v>
      </c>
      <c r="Q992" s="129" t="s">
        <v>173</v>
      </c>
      <c r="R992" s="129">
        <v>0</v>
      </c>
      <c r="S992" s="129">
        <v>2</v>
      </c>
      <c r="T992" s="129" t="s">
        <v>174</v>
      </c>
      <c r="U992" s="129" t="s">
        <v>3694</v>
      </c>
      <c r="V992" s="129">
        <v>0.65629999999999999</v>
      </c>
      <c r="W992" s="129" t="s">
        <v>3695</v>
      </c>
      <c r="X992" s="129">
        <v>0.33839999999999998</v>
      </c>
      <c r="Y992" s="129" t="s">
        <v>3696</v>
      </c>
      <c r="Z992" s="129">
        <v>0.35489999999999999</v>
      </c>
      <c r="AA992" s="129" t="s">
        <v>978</v>
      </c>
      <c r="AB992" s="129">
        <v>1.6199999999999999E-2</v>
      </c>
      <c r="AC992" s="129" t="s">
        <v>179</v>
      </c>
      <c r="AD992" s="129">
        <v>9.2999999999999992E-3</v>
      </c>
      <c r="AE992" s="129" t="s">
        <v>179</v>
      </c>
      <c r="AF992" s="129">
        <v>1.8700000000000001E-2</v>
      </c>
      <c r="AG992" s="129" t="s">
        <v>3697</v>
      </c>
      <c r="AH992" s="129">
        <v>7.4999999999999997E-3</v>
      </c>
      <c r="AI992" s="129" t="s">
        <v>1652</v>
      </c>
      <c r="AJ992" s="129">
        <v>3.2800000000000003E-2</v>
      </c>
      <c r="AK992" s="129" t="s">
        <v>3698</v>
      </c>
      <c r="AL992" s="129">
        <v>9.1000000000000004E-3</v>
      </c>
      <c r="AM992" s="129" t="s">
        <v>1870</v>
      </c>
      <c r="AN992" s="129">
        <v>8.9999999999999993E-3</v>
      </c>
      <c r="AO992" s="129" t="s">
        <v>2293</v>
      </c>
      <c r="AP992" s="129">
        <v>4.3E-3</v>
      </c>
      <c r="AQ992" s="129" t="s">
        <v>1709</v>
      </c>
      <c r="AR992" s="129">
        <v>5.0000000000000001E-3</v>
      </c>
      <c r="AS992" s="129" t="s">
        <v>3699</v>
      </c>
      <c r="AT992" s="129">
        <v>2.8000000000000001E-2</v>
      </c>
      <c r="AU992" s="129" t="s">
        <v>179</v>
      </c>
      <c r="AV992" s="129">
        <v>3.8999999999999998E-3</v>
      </c>
      <c r="AW992" s="129" t="s">
        <v>390</v>
      </c>
      <c r="AX992" s="129">
        <v>1E-3</v>
      </c>
      <c r="AY992" s="129" t="s">
        <v>210</v>
      </c>
      <c r="AZ992" s="129">
        <v>8.0000000000000004E-4</v>
      </c>
      <c r="BA992" s="129" t="s">
        <v>266</v>
      </c>
      <c r="BB992" s="129">
        <v>8.0000000000000004E-4</v>
      </c>
      <c r="BC992" s="129" t="s">
        <v>304</v>
      </c>
      <c r="BD992" s="129">
        <v>5.0000000000000001E-4</v>
      </c>
      <c r="BE992" s="129" t="s">
        <v>247</v>
      </c>
      <c r="BF992" s="129">
        <v>4.0000000000000002E-4</v>
      </c>
      <c r="BG992" s="129" t="s">
        <v>216</v>
      </c>
      <c r="BH992" s="129">
        <v>1E-4</v>
      </c>
      <c r="BI992" s="129" t="s">
        <v>286</v>
      </c>
      <c r="BJ992" s="129">
        <v>2.0000000000000001E-4</v>
      </c>
      <c r="BK992" s="129" t="s">
        <v>312</v>
      </c>
      <c r="BL992" s="129">
        <v>5.0000000000000001E-4</v>
      </c>
      <c r="BM992" s="129" t="s">
        <v>1287</v>
      </c>
      <c r="BN992" s="129">
        <v>2.9999999999999997E-4</v>
      </c>
      <c r="BO992" s="129" t="s">
        <v>264</v>
      </c>
      <c r="BP992" s="129">
        <v>5.9999999999999995E-4</v>
      </c>
      <c r="BQ992" s="129" t="s">
        <v>179</v>
      </c>
      <c r="BR992" s="129">
        <v>2.9999999999999997E-4</v>
      </c>
      <c r="BS992" s="129" t="s">
        <v>179</v>
      </c>
      <c r="BT992" s="129">
        <v>4.0000000000000002E-4</v>
      </c>
      <c r="BU992" s="129" t="s">
        <v>179</v>
      </c>
      <c r="BV992" s="129">
        <v>5.9999999999999995E-4</v>
      </c>
      <c r="BW992" s="129" t="s">
        <v>18</v>
      </c>
      <c r="BX992" s="129"/>
      <c r="BY992" s="129" t="s">
        <v>18</v>
      </c>
      <c r="BZ992" s="129"/>
      <c r="CA992" s="129" t="s">
        <v>179</v>
      </c>
      <c r="CB992" s="129">
        <v>8.0000000000000004E-4</v>
      </c>
      <c r="CC992" s="129" t="s">
        <v>179</v>
      </c>
      <c r="CD992" s="129">
        <v>2E-3</v>
      </c>
      <c r="CE992" s="129" t="s">
        <v>179</v>
      </c>
      <c r="CF992" s="129">
        <v>2.3E-3</v>
      </c>
      <c r="CG992" s="129" t="s">
        <v>216</v>
      </c>
      <c r="CH992" s="129">
        <v>1E-4</v>
      </c>
      <c r="CI992" s="129" t="s">
        <v>179</v>
      </c>
      <c r="CJ992" s="129">
        <v>7.1999999999999998E-3</v>
      </c>
      <c r="CK992" s="129" t="s">
        <v>179</v>
      </c>
      <c r="CL992" s="129">
        <v>1.0999999999999999E-2</v>
      </c>
      <c r="CM992" s="129" t="s">
        <v>179</v>
      </c>
      <c r="CN992" s="129">
        <v>5.0000000000000001E-3</v>
      </c>
      <c r="CO992" s="129" t="s">
        <v>179</v>
      </c>
      <c r="CP992" s="129">
        <v>8.9999999999999998E-4</v>
      </c>
      <c r="CQ992" s="129" t="s">
        <v>179</v>
      </c>
      <c r="CR992" s="129">
        <v>3.3E-3</v>
      </c>
      <c r="CS992" s="129" t="s">
        <v>179</v>
      </c>
      <c r="CT992" s="129">
        <v>1.9E-3</v>
      </c>
      <c r="CU992" s="129" t="s">
        <v>18</v>
      </c>
      <c r="CV992" s="129"/>
      <c r="CW992" s="129" t="s">
        <v>18</v>
      </c>
      <c r="CX992" s="129"/>
      <c r="CY992" s="129" t="s">
        <v>179</v>
      </c>
      <c r="CZ992" s="129">
        <v>5.9999999999999995E-4</v>
      </c>
      <c r="DA992" s="129" t="s">
        <v>179</v>
      </c>
      <c r="DB992" s="129">
        <v>5.9999999999999995E-4</v>
      </c>
      <c r="DC992" s="129" t="s">
        <v>179</v>
      </c>
      <c r="DD992" s="129">
        <v>5.9999999999999995E-4</v>
      </c>
      <c r="DE992" s="129" t="s">
        <v>179</v>
      </c>
      <c r="DF992" s="129">
        <v>5.9999999999999995E-4</v>
      </c>
      <c r="DG992" s="129" t="s">
        <v>179</v>
      </c>
      <c r="DH992" s="129">
        <v>4.0000000000000002E-4</v>
      </c>
      <c r="DI992" s="129" t="s">
        <v>179</v>
      </c>
      <c r="DJ992" s="129">
        <v>4.0000000000000002E-4</v>
      </c>
      <c r="DK992" s="129" t="s">
        <v>3685</v>
      </c>
      <c r="DL992" s="129" t="s">
        <v>59</v>
      </c>
      <c r="DM992" s="129"/>
      <c r="DN992" s="129"/>
      <c r="DO992" s="130"/>
      <c r="DS992" s="129">
        <v>64</v>
      </c>
      <c r="DT992" s="129" t="s">
        <v>2502</v>
      </c>
      <c r="DW992" t="s">
        <v>5774</v>
      </c>
    </row>
    <row r="993" spans="1:127">
      <c r="A993" s="127">
        <v>882</v>
      </c>
      <c r="B993" s="131">
        <v>44767.96875</v>
      </c>
      <c r="C993" s="129" t="s">
        <v>52</v>
      </c>
      <c r="D993" s="129">
        <v>0</v>
      </c>
      <c r="E993" s="129">
        <v>0</v>
      </c>
      <c r="F993" s="129">
        <v>0</v>
      </c>
      <c r="G993" s="129" t="s">
        <v>54</v>
      </c>
      <c r="H993" s="129" t="s">
        <v>55</v>
      </c>
      <c r="I993" s="129" t="s">
        <v>55</v>
      </c>
      <c r="J993" s="129" t="s">
        <v>55</v>
      </c>
      <c r="K993" s="129" t="s">
        <v>18</v>
      </c>
      <c r="L993" s="129">
        <v>90</v>
      </c>
      <c r="M993" s="129" t="s">
        <v>173</v>
      </c>
      <c r="N993" s="129">
        <v>0</v>
      </c>
      <c r="O993" s="129" t="s">
        <v>173</v>
      </c>
      <c r="P993" s="129">
        <v>0</v>
      </c>
      <c r="Q993" s="129" t="s">
        <v>173</v>
      </c>
      <c r="R993" s="129">
        <v>0</v>
      </c>
      <c r="S993" s="129">
        <v>2</v>
      </c>
      <c r="T993" s="129" t="s">
        <v>174</v>
      </c>
      <c r="U993" s="129" t="s">
        <v>3700</v>
      </c>
      <c r="V993" s="129">
        <v>0.66659999999999997</v>
      </c>
      <c r="W993" s="129" t="s">
        <v>3701</v>
      </c>
      <c r="X993" s="129">
        <v>0.34139999999999998</v>
      </c>
      <c r="Y993" s="129" t="s">
        <v>3702</v>
      </c>
      <c r="Z993" s="129">
        <v>0.35659999999999997</v>
      </c>
      <c r="AA993" s="129" t="s">
        <v>1421</v>
      </c>
      <c r="AB993" s="129">
        <v>1.6400000000000001E-2</v>
      </c>
      <c r="AC993" s="129" t="s">
        <v>435</v>
      </c>
      <c r="AD993" s="129">
        <v>1.01E-2</v>
      </c>
      <c r="AE993" s="129" t="s">
        <v>3703</v>
      </c>
      <c r="AF993" s="129">
        <v>1.9900000000000001E-2</v>
      </c>
      <c r="AG993" s="129" t="s">
        <v>3704</v>
      </c>
      <c r="AH993" s="129">
        <v>7.4000000000000003E-3</v>
      </c>
      <c r="AI993" s="129" t="s">
        <v>3705</v>
      </c>
      <c r="AJ993" s="129">
        <v>3.3099999999999997E-2</v>
      </c>
      <c r="AK993" s="129" t="s">
        <v>3706</v>
      </c>
      <c r="AL993" s="129">
        <v>9.4999999999999998E-3</v>
      </c>
      <c r="AM993" s="129" t="s">
        <v>1834</v>
      </c>
      <c r="AN993" s="129">
        <v>9.2999999999999992E-3</v>
      </c>
      <c r="AO993" s="129" t="s">
        <v>1294</v>
      </c>
      <c r="AP993" s="129">
        <v>4.4999999999999997E-3</v>
      </c>
      <c r="AQ993" s="129" t="s">
        <v>868</v>
      </c>
      <c r="AR993" s="129">
        <v>5.4000000000000003E-3</v>
      </c>
      <c r="AS993" s="129" t="s">
        <v>3707</v>
      </c>
      <c r="AT993" s="129">
        <v>3.04E-2</v>
      </c>
      <c r="AU993" s="129" t="s">
        <v>179</v>
      </c>
      <c r="AV993" s="129">
        <v>4.1999999999999997E-3</v>
      </c>
      <c r="AW993" s="129" t="s">
        <v>248</v>
      </c>
      <c r="AX993" s="129">
        <v>1.1000000000000001E-3</v>
      </c>
      <c r="AY993" s="129" t="s">
        <v>537</v>
      </c>
      <c r="AZ993" s="129">
        <v>8.0000000000000004E-4</v>
      </c>
      <c r="BA993" s="129" t="s">
        <v>242</v>
      </c>
      <c r="BB993" s="129">
        <v>8.0000000000000004E-4</v>
      </c>
      <c r="BC993" s="129" t="s">
        <v>651</v>
      </c>
      <c r="BD993" s="129">
        <v>5.0000000000000001E-4</v>
      </c>
      <c r="BE993" s="129" t="s">
        <v>651</v>
      </c>
      <c r="BF993" s="129">
        <v>4.0000000000000002E-4</v>
      </c>
      <c r="BG993" s="129" t="s">
        <v>179</v>
      </c>
      <c r="BH993" s="129">
        <v>1E-4</v>
      </c>
      <c r="BI993" s="129" t="s">
        <v>318</v>
      </c>
      <c r="BJ993" s="129">
        <v>2.0000000000000001E-4</v>
      </c>
      <c r="BK993" s="129" t="s">
        <v>432</v>
      </c>
      <c r="BL993" s="129">
        <v>5.0000000000000001E-4</v>
      </c>
      <c r="BM993" s="129" t="s">
        <v>1059</v>
      </c>
      <c r="BN993" s="129">
        <v>2.9999999999999997E-4</v>
      </c>
      <c r="BO993" s="129" t="s">
        <v>312</v>
      </c>
      <c r="BP993" s="129">
        <v>5.0000000000000001E-4</v>
      </c>
      <c r="BQ993" s="129" t="s">
        <v>179</v>
      </c>
      <c r="BR993" s="129">
        <v>2.9999999999999997E-4</v>
      </c>
      <c r="BS993" s="129" t="s">
        <v>179</v>
      </c>
      <c r="BT993" s="129">
        <v>4.0000000000000002E-4</v>
      </c>
      <c r="BU993" s="129" t="s">
        <v>179</v>
      </c>
      <c r="BV993" s="129">
        <v>5.9999999999999995E-4</v>
      </c>
      <c r="BW993" s="129" t="s">
        <v>18</v>
      </c>
      <c r="BX993" s="129"/>
      <c r="BY993" s="129" t="s">
        <v>179</v>
      </c>
      <c r="BZ993" s="129">
        <v>1.1000000000000001E-3</v>
      </c>
      <c r="CA993" s="129" t="s">
        <v>179</v>
      </c>
      <c r="CB993" s="129">
        <v>8.0000000000000004E-4</v>
      </c>
      <c r="CC993" s="129" t="s">
        <v>179</v>
      </c>
      <c r="CD993" s="129">
        <v>2.0999999999999999E-3</v>
      </c>
      <c r="CE993" s="129" t="s">
        <v>179</v>
      </c>
      <c r="CF993" s="129">
        <v>2.3E-3</v>
      </c>
      <c r="CG993" s="129" t="s">
        <v>216</v>
      </c>
      <c r="CH993" s="129">
        <v>1E-4</v>
      </c>
      <c r="CI993" s="129" t="s">
        <v>179</v>
      </c>
      <c r="CJ993" s="129">
        <v>7.0000000000000001E-3</v>
      </c>
      <c r="CK993" s="129" t="s">
        <v>179</v>
      </c>
      <c r="CL993" s="129">
        <v>1.12E-2</v>
      </c>
      <c r="CM993" s="129" t="s">
        <v>179</v>
      </c>
      <c r="CN993" s="129">
        <v>5.0000000000000001E-3</v>
      </c>
      <c r="CO993" s="129" t="s">
        <v>179</v>
      </c>
      <c r="CP993" s="129">
        <v>8.9999999999999998E-4</v>
      </c>
      <c r="CQ993" s="129" t="s">
        <v>179</v>
      </c>
      <c r="CR993" s="129">
        <v>3.3E-3</v>
      </c>
      <c r="CS993" s="129" t="s">
        <v>179</v>
      </c>
      <c r="CT993" s="129">
        <v>2E-3</v>
      </c>
      <c r="CU993" s="129" t="s">
        <v>18</v>
      </c>
      <c r="CV993" s="129"/>
      <c r="CW993" s="129" t="s">
        <v>18</v>
      </c>
      <c r="CX993" s="129"/>
      <c r="CY993" s="129" t="s">
        <v>179</v>
      </c>
      <c r="CZ993" s="129">
        <v>5.9999999999999995E-4</v>
      </c>
      <c r="DA993" s="129" t="s">
        <v>179</v>
      </c>
      <c r="DB993" s="129">
        <v>5.9999999999999995E-4</v>
      </c>
      <c r="DC993" s="129" t="s">
        <v>179</v>
      </c>
      <c r="DD993" s="129">
        <v>5.9999999999999995E-4</v>
      </c>
      <c r="DE993" s="129" t="s">
        <v>179</v>
      </c>
      <c r="DF993" s="129">
        <v>6.9999999999999999E-4</v>
      </c>
      <c r="DG993" s="129" t="s">
        <v>179</v>
      </c>
      <c r="DH993" s="129">
        <v>4.0000000000000002E-4</v>
      </c>
      <c r="DI993" s="129" t="s">
        <v>179</v>
      </c>
      <c r="DJ993" s="129">
        <v>4.0000000000000002E-4</v>
      </c>
      <c r="DK993" s="129" t="s">
        <v>3685</v>
      </c>
      <c r="DL993" s="129" t="s">
        <v>59</v>
      </c>
      <c r="DM993" s="129"/>
      <c r="DN993" s="129"/>
      <c r="DO993" s="130"/>
      <c r="DS993" s="129">
        <v>113</v>
      </c>
      <c r="DT993" s="129" t="s">
        <v>3611</v>
      </c>
      <c r="DW993" t="s">
        <v>5775</v>
      </c>
    </row>
    <row r="994" spans="1:127">
      <c r="A994" s="127">
        <v>883</v>
      </c>
      <c r="B994" s="131">
        <v>44767.976388888892</v>
      </c>
      <c r="C994" s="129" t="s">
        <v>52</v>
      </c>
      <c r="D994" s="129">
        <v>0</v>
      </c>
      <c r="E994" s="129">
        <v>0</v>
      </c>
      <c r="F994" s="129">
        <v>0</v>
      </c>
      <c r="G994" s="129" t="s">
        <v>54</v>
      </c>
      <c r="H994" s="129" t="s">
        <v>55</v>
      </c>
      <c r="I994" s="129" t="s">
        <v>55</v>
      </c>
      <c r="J994" s="129" t="s">
        <v>55</v>
      </c>
      <c r="K994" s="129" t="s">
        <v>18</v>
      </c>
      <c r="L994" s="129">
        <v>90</v>
      </c>
      <c r="M994" s="129" t="s">
        <v>173</v>
      </c>
      <c r="N994" s="129">
        <v>0</v>
      </c>
      <c r="O994" s="129" t="s">
        <v>173</v>
      </c>
      <c r="P994" s="129">
        <v>0</v>
      </c>
      <c r="Q994" s="129" t="s">
        <v>173</v>
      </c>
      <c r="R994" s="129">
        <v>0</v>
      </c>
      <c r="S994" s="129">
        <v>2</v>
      </c>
      <c r="T994" s="129" t="s">
        <v>174</v>
      </c>
      <c r="U994" s="129" t="s">
        <v>3708</v>
      </c>
      <c r="V994" s="129">
        <v>0.67200000000000004</v>
      </c>
      <c r="W994" s="129" t="s">
        <v>3709</v>
      </c>
      <c r="X994" s="129">
        <v>0.33439999999999998</v>
      </c>
      <c r="Y994" s="129" t="s">
        <v>3710</v>
      </c>
      <c r="Z994" s="129">
        <v>0.36409999999999998</v>
      </c>
      <c r="AA994" s="129" t="s">
        <v>2439</v>
      </c>
      <c r="AB994" s="129">
        <v>1.5599999999999999E-2</v>
      </c>
      <c r="AC994" s="129" t="s">
        <v>179</v>
      </c>
      <c r="AD994" s="129">
        <v>8.9999999999999993E-3</v>
      </c>
      <c r="AE994" s="129" t="s">
        <v>179</v>
      </c>
      <c r="AF994" s="129">
        <v>1.8200000000000001E-2</v>
      </c>
      <c r="AG994" s="129" t="s">
        <v>3711</v>
      </c>
      <c r="AH994" s="129">
        <v>7.9000000000000008E-3</v>
      </c>
      <c r="AI994" s="129" t="s">
        <v>3712</v>
      </c>
      <c r="AJ994" s="129">
        <v>3.2800000000000003E-2</v>
      </c>
      <c r="AK994" s="129" t="s">
        <v>3713</v>
      </c>
      <c r="AL994" s="129">
        <v>8.9999999999999993E-3</v>
      </c>
      <c r="AM994" s="129" t="s">
        <v>842</v>
      </c>
      <c r="AN994" s="129">
        <v>8.9999999999999993E-3</v>
      </c>
      <c r="AO994" s="129" t="s">
        <v>1568</v>
      </c>
      <c r="AP994" s="129">
        <v>4.1999999999999997E-3</v>
      </c>
      <c r="AQ994" s="129" t="s">
        <v>3714</v>
      </c>
      <c r="AR994" s="129">
        <v>5.1000000000000004E-3</v>
      </c>
      <c r="AS994" s="129" t="s">
        <v>3715</v>
      </c>
      <c r="AT994" s="129">
        <v>2.6499999999999999E-2</v>
      </c>
      <c r="AU994" s="129" t="s">
        <v>195</v>
      </c>
      <c r="AV994" s="129">
        <v>3.7000000000000002E-3</v>
      </c>
      <c r="AW994" s="129" t="s">
        <v>242</v>
      </c>
      <c r="AX994" s="129">
        <v>1.1000000000000001E-3</v>
      </c>
      <c r="AY994" s="129" t="s">
        <v>316</v>
      </c>
      <c r="AZ994" s="129">
        <v>6.9999999999999999E-4</v>
      </c>
      <c r="BA994" s="129" t="s">
        <v>190</v>
      </c>
      <c r="BB994" s="129">
        <v>6.9999999999999999E-4</v>
      </c>
      <c r="BC994" s="129" t="s">
        <v>651</v>
      </c>
      <c r="BD994" s="129">
        <v>5.0000000000000001E-4</v>
      </c>
      <c r="BE994" s="129" t="s">
        <v>179</v>
      </c>
      <c r="BF994" s="129">
        <v>2.9999999999999997E-4</v>
      </c>
      <c r="BG994" s="129" t="s">
        <v>179</v>
      </c>
      <c r="BH994" s="129">
        <v>1E-4</v>
      </c>
      <c r="BI994" s="129" t="s">
        <v>318</v>
      </c>
      <c r="BJ994" s="129">
        <v>2.0000000000000001E-4</v>
      </c>
      <c r="BK994" s="129" t="s">
        <v>283</v>
      </c>
      <c r="BL994" s="129">
        <v>5.0000000000000001E-4</v>
      </c>
      <c r="BM994" s="129" t="s">
        <v>1287</v>
      </c>
      <c r="BN994" s="129">
        <v>2.9999999999999997E-4</v>
      </c>
      <c r="BO994" s="129" t="s">
        <v>432</v>
      </c>
      <c r="BP994" s="129">
        <v>5.9999999999999995E-4</v>
      </c>
      <c r="BQ994" s="129" t="s">
        <v>179</v>
      </c>
      <c r="BR994" s="129">
        <v>2.9999999999999997E-4</v>
      </c>
      <c r="BS994" s="129" t="s">
        <v>179</v>
      </c>
      <c r="BT994" s="129">
        <v>4.0000000000000002E-4</v>
      </c>
      <c r="BU994" s="129" t="s">
        <v>179</v>
      </c>
      <c r="BV994" s="129">
        <v>6.9999999999999999E-4</v>
      </c>
      <c r="BW994" s="129" t="s">
        <v>18</v>
      </c>
      <c r="BX994" s="129"/>
      <c r="BY994" s="129" t="s">
        <v>179</v>
      </c>
      <c r="BZ994" s="129">
        <v>1.1000000000000001E-3</v>
      </c>
      <c r="CA994" s="129" t="s">
        <v>179</v>
      </c>
      <c r="CB994" s="129">
        <v>8.0000000000000004E-4</v>
      </c>
      <c r="CC994" s="129" t="s">
        <v>179</v>
      </c>
      <c r="CD994" s="129">
        <v>2E-3</v>
      </c>
      <c r="CE994" s="129" t="s">
        <v>179</v>
      </c>
      <c r="CF994" s="129">
        <v>2.3E-3</v>
      </c>
      <c r="CG994" s="129" t="s">
        <v>179</v>
      </c>
      <c r="CH994" s="129">
        <v>1E-4</v>
      </c>
      <c r="CI994" s="129" t="s">
        <v>179</v>
      </c>
      <c r="CJ994" s="129">
        <v>7.1000000000000004E-3</v>
      </c>
      <c r="CK994" s="129" t="s">
        <v>179</v>
      </c>
      <c r="CL994" s="129">
        <v>1.0999999999999999E-2</v>
      </c>
      <c r="CM994" s="129" t="s">
        <v>179</v>
      </c>
      <c r="CN994" s="129">
        <v>3.7000000000000002E-3</v>
      </c>
      <c r="CO994" s="129" t="s">
        <v>179</v>
      </c>
      <c r="CP994" s="129">
        <v>8.0000000000000004E-4</v>
      </c>
      <c r="CQ994" s="129" t="s">
        <v>179</v>
      </c>
      <c r="CR994" s="129">
        <v>3.2000000000000002E-3</v>
      </c>
      <c r="CS994" s="129" t="s">
        <v>179</v>
      </c>
      <c r="CT994" s="129">
        <v>1.8E-3</v>
      </c>
      <c r="CU994" s="129" t="s">
        <v>18</v>
      </c>
      <c r="CV994" s="129"/>
      <c r="CW994" s="129" t="s">
        <v>18</v>
      </c>
      <c r="CX994" s="129"/>
      <c r="CY994" s="129" t="s">
        <v>179</v>
      </c>
      <c r="CZ994" s="129">
        <v>5.9999999999999995E-4</v>
      </c>
      <c r="DA994" s="129" t="s">
        <v>179</v>
      </c>
      <c r="DB994" s="129">
        <v>5.9999999999999995E-4</v>
      </c>
      <c r="DC994" s="129" t="s">
        <v>179</v>
      </c>
      <c r="DD994" s="129">
        <v>5.9999999999999995E-4</v>
      </c>
      <c r="DE994" s="129" t="s">
        <v>179</v>
      </c>
      <c r="DF994" s="129">
        <v>5.9999999999999995E-4</v>
      </c>
      <c r="DG994" s="129" t="s">
        <v>179</v>
      </c>
      <c r="DH994" s="129">
        <v>4.0000000000000002E-4</v>
      </c>
      <c r="DI994" s="129" t="s">
        <v>179</v>
      </c>
      <c r="DJ994" s="129">
        <v>4.0000000000000002E-4</v>
      </c>
      <c r="DK994" s="129" t="s">
        <v>3716</v>
      </c>
      <c r="DL994" s="129" t="s">
        <v>59</v>
      </c>
      <c r="DM994" s="129"/>
      <c r="DN994" s="129"/>
      <c r="DO994" s="130"/>
      <c r="DS994" s="129">
        <v>3</v>
      </c>
      <c r="DT994" s="129" t="s">
        <v>1630</v>
      </c>
      <c r="DW994" t="s">
        <v>5776</v>
      </c>
    </row>
    <row r="995" spans="1:127">
      <c r="A995" s="127">
        <v>884</v>
      </c>
      <c r="B995" s="131">
        <v>44767.977777777778</v>
      </c>
      <c r="C995" s="129" t="s">
        <v>52</v>
      </c>
      <c r="D995" s="129">
        <v>0</v>
      </c>
      <c r="E995" s="129">
        <v>0</v>
      </c>
      <c r="F995" s="129">
        <v>0</v>
      </c>
      <c r="G995" s="129" t="s">
        <v>54</v>
      </c>
      <c r="H995" s="129" t="s">
        <v>55</v>
      </c>
      <c r="I995" s="129" t="s">
        <v>55</v>
      </c>
      <c r="J995" s="129" t="s">
        <v>55</v>
      </c>
      <c r="K995" s="129" t="s">
        <v>18</v>
      </c>
      <c r="L995" s="129">
        <v>90</v>
      </c>
      <c r="M995" s="129" t="s">
        <v>173</v>
      </c>
      <c r="N995" s="129">
        <v>0</v>
      </c>
      <c r="O995" s="129" t="s">
        <v>173</v>
      </c>
      <c r="P995" s="129">
        <v>0</v>
      </c>
      <c r="Q995" s="129" t="s">
        <v>173</v>
      </c>
      <c r="R995" s="129">
        <v>0</v>
      </c>
      <c r="S995" s="129">
        <v>2</v>
      </c>
      <c r="T995" s="129" t="s">
        <v>174</v>
      </c>
      <c r="U995" s="129" t="s">
        <v>3717</v>
      </c>
      <c r="V995" s="129">
        <v>0.66859999999999997</v>
      </c>
      <c r="W995" s="129" t="s">
        <v>3718</v>
      </c>
      <c r="X995" s="129">
        <v>0.35070000000000001</v>
      </c>
      <c r="Y995" s="129" t="s">
        <v>3719</v>
      </c>
      <c r="Z995" s="129">
        <v>0.36649999999999999</v>
      </c>
      <c r="AA995" s="129" t="s">
        <v>3720</v>
      </c>
      <c r="AB995" s="129">
        <v>1.6400000000000001E-2</v>
      </c>
      <c r="AC995" s="129" t="s">
        <v>179</v>
      </c>
      <c r="AD995" s="129">
        <v>9.4999999999999998E-3</v>
      </c>
      <c r="AE995" s="129" t="s">
        <v>179</v>
      </c>
      <c r="AF995" s="129">
        <v>1.8800000000000001E-2</v>
      </c>
      <c r="AG995" s="129" t="s">
        <v>3721</v>
      </c>
      <c r="AH995" s="129">
        <v>7.7000000000000002E-3</v>
      </c>
      <c r="AI995" s="129" t="s">
        <v>3722</v>
      </c>
      <c r="AJ995" s="129">
        <v>3.3300000000000003E-2</v>
      </c>
      <c r="AK995" s="129" t="s">
        <v>3723</v>
      </c>
      <c r="AL995" s="129">
        <v>9.2999999999999992E-3</v>
      </c>
      <c r="AM995" s="129" t="s">
        <v>1108</v>
      </c>
      <c r="AN995" s="129">
        <v>9.2999999999999992E-3</v>
      </c>
      <c r="AO995" s="129" t="s">
        <v>618</v>
      </c>
      <c r="AP995" s="129">
        <v>4.0000000000000001E-3</v>
      </c>
      <c r="AQ995" s="129" t="s">
        <v>323</v>
      </c>
      <c r="AR995" s="129">
        <v>5.7000000000000002E-3</v>
      </c>
      <c r="AS995" s="129" t="s">
        <v>3724</v>
      </c>
      <c r="AT995" s="129">
        <v>2.9600000000000001E-2</v>
      </c>
      <c r="AU995" s="129" t="s">
        <v>312</v>
      </c>
      <c r="AV995" s="129">
        <v>4.1999999999999997E-3</v>
      </c>
      <c r="AW995" s="129" t="s">
        <v>265</v>
      </c>
      <c r="AX995" s="129">
        <v>1E-3</v>
      </c>
      <c r="AY995" s="129" t="s">
        <v>346</v>
      </c>
      <c r="AZ995" s="129">
        <v>6.9999999999999999E-4</v>
      </c>
      <c r="BA995" s="129" t="s">
        <v>265</v>
      </c>
      <c r="BB995" s="129">
        <v>8.0000000000000004E-4</v>
      </c>
      <c r="BC995" s="129" t="s">
        <v>191</v>
      </c>
      <c r="BD995" s="129">
        <v>5.0000000000000001E-4</v>
      </c>
      <c r="BE995" s="129" t="s">
        <v>391</v>
      </c>
      <c r="BF995" s="129">
        <v>4.0000000000000002E-4</v>
      </c>
      <c r="BG995" s="129" t="s">
        <v>179</v>
      </c>
      <c r="BH995" s="129">
        <v>1E-4</v>
      </c>
      <c r="BI995" s="129" t="s">
        <v>286</v>
      </c>
      <c r="BJ995" s="129">
        <v>2.0000000000000001E-4</v>
      </c>
      <c r="BK995" s="129" t="s">
        <v>331</v>
      </c>
      <c r="BL995" s="129">
        <v>5.0000000000000001E-4</v>
      </c>
      <c r="BM995" s="129" t="s">
        <v>1287</v>
      </c>
      <c r="BN995" s="129">
        <v>2.9999999999999997E-4</v>
      </c>
      <c r="BO995" s="129" t="s">
        <v>365</v>
      </c>
      <c r="BP995" s="129">
        <v>5.0000000000000001E-4</v>
      </c>
      <c r="BQ995" s="129" t="s">
        <v>179</v>
      </c>
      <c r="BR995" s="129">
        <v>2.9999999999999997E-4</v>
      </c>
      <c r="BS995" s="129" t="s">
        <v>179</v>
      </c>
      <c r="BT995" s="129">
        <v>4.0000000000000002E-4</v>
      </c>
      <c r="BU995" s="129" t="s">
        <v>179</v>
      </c>
      <c r="BV995" s="129">
        <v>6.9999999999999999E-4</v>
      </c>
      <c r="BW995" s="129" t="s">
        <v>179</v>
      </c>
      <c r="BX995" s="129">
        <v>8.0000000000000004E-4</v>
      </c>
      <c r="BY995" s="129" t="s">
        <v>179</v>
      </c>
      <c r="BZ995" s="129">
        <v>1.1000000000000001E-3</v>
      </c>
      <c r="CA995" s="129" t="s">
        <v>247</v>
      </c>
      <c r="CB995" s="129">
        <v>8.0000000000000004E-4</v>
      </c>
      <c r="CC995" s="129" t="s">
        <v>179</v>
      </c>
      <c r="CD995" s="129">
        <v>2E-3</v>
      </c>
      <c r="CE995" s="129" t="s">
        <v>179</v>
      </c>
      <c r="CF995" s="129">
        <v>2.3E-3</v>
      </c>
      <c r="CG995" s="129" t="s">
        <v>179</v>
      </c>
      <c r="CH995" s="129">
        <v>1E-4</v>
      </c>
      <c r="CI995" s="129" t="s">
        <v>179</v>
      </c>
      <c r="CJ995" s="129">
        <v>6.7000000000000002E-3</v>
      </c>
      <c r="CK995" s="129" t="s">
        <v>179</v>
      </c>
      <c r="CL995" s="129">
        <v>1.11E-2</v>
      </c>
      <c r="CM995" s="129" t="s">
        <v>179</v>
      </c>
      <c r="CN995" s="129">
        <v>4.1000000000000003E-3</v>
      </c>
      <c r="CO995" s="129" t="s">
        <v>179</v>
      </c>
      <c r="CP995" s="129">
        <v>8.9999999999999998E-4</v>
      </c>
      <c r="CQ995" s="129" t="s">
        <v>179</v>
      </c>
      <c r="CR995" s="129">
        <v>3.3E-3</v>
      </c>
      <c r="CS995" s="129" t="s">
        <v>179</v>
      </c>
      <c r="CT995" s="129">
        <v>1.9E-3</v>
      </c>
      <c r="CU995" s="129" t="s">
        <v>179</v>
      </c>
      <c r="CV995" s="129">
        <v>8.0000000000000004E-4</v>
      </c>
      <c r="CW995" s="129" t="s">
        <v>18</v>
      </c>
      <c r="CX995" s="129"/>
      <c r="CY995" s="129" t="s">
        <v>179</v>
      </c>
      <c r="CZ995" s="129">
        <v>5.9999999999999995E-4</v>
      </c>
      <c r="DA995" s="129" t="s">
        <v>179</v>
      </c>
      <c r="DB995" s="129">
        <v>5.9999999999999995E-4</v>
      </c>
      <c r="DC995" s="129" t="s">
        <v>179</v>
      </c>
      <c r="DD995" s="129">
        <v>5.9999999999999995E-4</v>
      </c>
      <c r="DE995" s="129" t="s">
        <v>179</v>
      </c>
      <c r="DF995" s="129">
        <v>5.9999999999999995E-4</v>
      </c>
      <c r="DG995" s="129" t="s">
        <v>179</v>
      </c>
      <c r="DH995" s="129">
        <v>4.0000000000000002E-4</v>
      </c>
      <c r="DI995" s="129" t="s">
        <v>179</v>
      </c>
      <c r="DJ995" s="129">
        <v>2.9999999999999997E-4</v>
      </c>
      <c r="DK995" s="129" t="s">
        <v>3716</v>
      </c>
      <c r="DL995" s="129" t="s">
        <v>59</v>
      </c>
      <c r="DM995" s="129"/>
      <c r="DN995" s="129"/>
      <c r="DO995" s="130"/>
      <c r="DS995" s="129">
        <v>17</v>
      </c>
      <c r="DT995" s="129" t="s">
        <v>919</v>
      </c>
      <c r="DW995" t="s">
        <v>5777</v>
      </c>
    </row>
    <row r="996" spans="1:127">
      <c r="A996" s="127">
        <v>885</v>
      </c>
      <c r="B996" s="131">
        <v>44768.015972222223</v>
      </c>
      <c r="C996" s="129" t="s">
        <v>52</v>
      </c>
      <c r="D996" s="129">
        <v>0</v>
      </c>
      <c r="E996" s="129">
        <v>0</v>
      </c>
      <c r="F996" s="129">
        <v>0</v>
      </c>
      <c r="G996" s="129" t="s">
        <v>54</v>
      </c>
      <c r="H996" s="129" t="s">
        <v>55</v>
      </c>
      <c r="I996" s="129" t="s">
        <v>55</v>
      </c>
      <c r="J996" s="129" t="s">
        <v>55</v>
      </c>
      <c r="K996" s="129" t="s">
        <v>18</v>
      </c>
      <c r="L996" s="129">
        <v>90</v>
      </c>
      <c r="M996" s="129" t="s">
        <v>173</v>
      </c>
      <c r="N996" s="129">
        <v>0</v>
      </c>
      <c r="O996" s="129" t="s">
        <v>173</v>
      </c>
      <c r="P996" s="129">
        <v>0</v>
      </c>
      <c r="Q996" s="129" t="s">
        <v>173</v>
      </c>
      <c r="R996" s="129">
        <v>0</v>
      </c>
      <c r="S996" s="129">
        <v>2</v>
      </c>
      <c r="T996" s="129" t="s">
        <v>174</v>
      </c>
      <c r="U996" s="129" t="s">
        <v>3725</v>
      </c>
      <c r="V996" s="129">
        <v>0.67530000000000001</v>
      </c>
      <c r="W996" s="129" t="s">
        <v>3726</v>
      </c>
      <c r="X996" s="129">
        <v>0.32840000000000003</v>
      </c>
      <c r="Y996" s="129" t="s">
        <v>3727</v>
      </c>
      <c r="Z996" s="129">
        <v>0.36199999999999999</v>
      </c>
      <c r="AA996" s="129" t="s">
        <v>322</v>
      </c>
      <c r="AB996" s="129">
        <v>1.5599999999999999E-2</v>
      </c>
      <c r="AC996" s="129" t="s">
        <v>179</v>
      </c>
      <c r="AD996" s="129">
        <v>9.1000000000000004E-3</v>
      </c>
      <c r="AE996" s="129" t="s">
        <v>179</v>
      </c>
      <c r="AF996" s="129">
        <v>1.84E-2</v>
      </c>
      <c r="AG996" s="129" t="s">
        <v>3728</v>
      </c>
      <c r="AH996" s="129">
        <v>7.4000000000000003E-3</v>
      </c>
      <c r="AI996" s="129" t="s">
        <v>3729</v>
      </c>
      <c r="AJ996" s="129">
        <v>3.2500000000000001E-2</v>
      </c>
      <c r="AK996" s="129" t="s">
        <v>3730</v>
      </c>
      <c r="AL996" s="129">
        <v>9.1999999999999998E-3</v>
      </c>
      <c r="AM996" s="129" t="s">
        <v>1282</v>
      </c>
      <c r="AN996" s="129">
        <v>9.1000000000000004E-3</v>
      </c>
      <c r="AO996" s="129" t="s">
        <v>183</v>
      </c>
      <c r="AP996" s="129">
        <v>4.1000000000000003E-3</v>
      </c>
      <c r="AQ996" s="129" t="s">
        <v>3731</v>
      </c>
      <c r="AR996" s="129">
        <v>5.1999999999999998E-3</v>
      </c>
      <c r="AS996" s="129" t="s">
        <v>3732</v>
      </c>
      <c r="AT996" s="129">
        <v>2.6599999999999999E-2</v>
      </c>
      <c r="AU996" s="129" t="s">
        <v>179</v>
      </c>
      <c r="AV996" s="129">
        <v>3.7000000000000002E-3</v>
      </c>
      <c r="AW996" s="129" t="s">
        <v>347</v>
      </c>
      <c r="AX996" s="129">
        <v>1.1000000000000001E-3</v>
      </c>
      <c r="AY996" s="129" t="s">
        <v>1978</v>
      </c>
      <c r="AZ996" s="129">
        <v>8.9999999999999998E-4</v>
      </c>
      <c r="BA996" s="129" t="s">
        <v>228</v>
      </c>
      <c r="BB996" s="129">
        <v>6.9999999999999999E-4</v>
      </c>
      <c r="BC996" s="129" t="s">
        <v>267</v>
      </c>
      <c r="BD996" s="129">
        <v>5.0000000000000001E-4</v>
      </c>
      <c r="BE996" s="129" t="s">
        <v>179</v>
      </c>
      <c r="BF996" s="129">
        <v>2.9999999999999997E-4</v>
      </c>
      <c r="BG996" s="129" t="s">
        <v>179</v>
      </c>
      <c r="BH996" s="129">
        <v>1E-4</v>
      </c>
      <c r="BI996" s="129" t="s">
        <v>286</v>
      </c>
      <c r="BJ996" s="129">
        <v>2.0000000000000001E-4</v>
      </c>
      <c r="BK996" s="129" t="s">
        <v>424</v>
      </c>
      <c r="BL996" s="129">
        <v>5.0000000000000001E-4</v>
      </c>
      <c r="BM996" s="129" t="s">
        <v>1046</v>
      </c>
      <c r="BN996" s="129">
        <v>2.9999999999999997E-4</v>
      </c>
      <c r="BO996" s="129" t="s">
        <v>864</v>
      </c>
      <c r="BP996" s="129">
        <v>5.9999999999999995E-4</v>
      </c>
      <c r="BQ996" s="129" t="s">
        <v>179</v>
      </c>
      <c r="BR996" s="129">
        <v>2.9999999999999997E-4</v>
      </c>
      <c r="BS996" s="129" t="s">
        <v>179</v>
      </c>
      <c r="BT996" s="129">
        <v>4.0000000000000002E-4</v>
      </c>
      <c r="BU996" s="129" t="s">
        <v>179</v>
      </c>
      <c r="BV996" s="129">
        <v>6.9999999999999999E-4</v>
      </c>
      <c r="BW996" s="129" t="s">
        <v>18</v>
      </c>
      <c r="BX996" s="129"/>
      <c r="BY996" s="129" t="s">
        <v>18</v>
      </c>
      <c r="BZ996" s="129"/>
      <c r="CA996" s="129" t="s">
        <v>179</v>
      </c>
      <c r="CB996" s="129">
        <v>8.0000000000000004E-4</v>
      </c>
      <c r="CC996" s="129" t="s">
        <v>179</v>
      </c>
      <c r="CD996" s="129">
        <v>2.0999999999999999E-3</v>
      </c>
      <c r="CE996" s="129" t="s">
        <v>179</v>
      </c>
      <c r="CF996" s="129">
        <v>2.3E-3</v>
      </c>
      <c r="CG996" s="129" t="s">
        <v>179</v>
      </c>
      <c r="CH996" s="129">
        <v>1E-4</v>
      </c>
      <c r="CI996" s="129" t="s">
        <v>179</v>
      </c>
      <c r="CJ996" s="129">
        <v>7.3000000000000001E-3</v>
      </c>
      <c r="CK996" s="129" t="s">
        <v>179</v>
      </c>
      <c r="CL996" s="129">
        <v>1.1299999999999999E-2</v>
      </c>
      <c r="CM996" s="129" t="s">
        <v>465</v>
      </c>
      <c r="CN996" s="129">
        <v>3.7000000000000002E-3</v>
      </c>
      <c r="CO996" s="129" t="s">
        <v>179</v>
      </c>
      <c r="CP996" s="129">
        <v>8.9999999999999998E-4</v>
      </c>
      <c r="CQ996" s="129" t="s">
        <v>179</v>
      </c>
      <c r="CR996" s="129">
        <v>3.2000000000000002E-3</v>
      </c>
      <c r="CS996" s="129" t="s">
        <v>179</v>
      </c>
      <c r="CT996" s="129">
        <v>1.9E-3</v>
      </c>
      <c r="CU996" s="129" t="s">
        <v>18</v>
      </c>
      <c r="CV996" s="129"/>
      <c r="CW996" s="129" t="s">
        <v>18</v>
      </c>
      <c r="CX996" s="129"/>
      <c r="CY996" s="129" t="s">
        <v>179</v>
      </c>
      <c r="CZ996" s="129">
        <v>5.9999999999999995E-4</v>
      </c>
      <c r="DA996" s="129" t="s">
        <v>179</v>
      </c>
      <c r="DB996" s="129">
        <v>5.9999999999999995E-4</v>
      </c>
      <c r="DC996" s="129" t="s">
        <v>179</v>
      </c>
      <c r="DD996" s="129">
        <v>5.9999999999999995E-4</v>
      </c>
      <c r="DE996" s="129" t="s">
        <v>179</v>
      </c>
      <c r="DF996" s="129">
        <v>6.9999999999999999E-4</v>
      </c>
      <c r="DG996" s="129" t="s">
        <v>179</v>
      </c>
      <c r="DH996" s="129">
        <v>4.0000000000000002E-4</v>
      </c>
      <c r="DI996" s="129" t="s">
        <v>179</v>
      </c>
      <c r="DJ996" s="129">
        <v>4.0000000000000002E-4</v>
      </c>
      <c r="DK996" s="129" t="s">
        <v>3716</v>
      </c>
      <c r="DL996" s="129" t="s">
        <v>59</v>
      </c>
      <c r="DM996" s="129"/>
      <c r="DN996" s="129"/>
      <c r="DO996" s="130"/>
      <c r="DS996" s="129">
        <v>46</v>
      </c>
      <c r="DT996" s="129" t="s">
        <v>1613</v>
      </c>
      <c r="DW996" t="s">
        <v>5778</v>
      </c>
    </row>
    <row r="997" spans="1:127">
      <c r="A997" s="127">
        <v>886</v>
      </c>
      <c r="B997" s="131">
        <v>44768.027083333334</v>
      </c>
      <c r="C997" s="129" t="s">
        <v>52</v>
      </c>
      <c r="D997" s="129">
        <v>0</v>
      </c>
      <c r="E997" s="129">
        <v>0</v>
      </c>
      <c r="F997" s="129">
        <v>0</v>
      </c>
      <c r="G997" s="129" t="s">
        <v>54</v>
      </c>
      <c r="H997" s="129" t="s">
        <v>55</v>
      </c>
      <c r="I997" s="129" t="s">
        <v>55</v>
      </c>
      <c r="J997" s="129" t="s">
        <v>55</v>
      </c>
      <c r="K997" s="129" t="s">
        <v>18</v>
      </c>
      <c r="L997" s="129">
        <v>90</v>
      </c>
      <c r="M997" s="129" t="s">
        <v>173</v>
      </c>
      <c r="N997" s="129">
        <v>0</v>
      </c>
      <c r="O997" s="129" t="s">
        <v>173</v>
      </c>
      <c r="P997" s="129">
        <v>0</v>
      </c>
      <c r="Q997" s="129" t="s">
        <v>173</v>
      </c>
      <c r="R997" s="129">
        <v>0</v>
      </c>
      <c r="S997" s="129">
        <v>2</v>
      </c>
      <c r="T997" s="129" t="s">
        <v>174</v>
      </c>
      <c r="U997" s="129" t="s">
        <v>3733</v>
      </c>
      <c r="V997" s="129">
        <v>0.64939999999999998</v>
      </c>
      <c r="W997" s="129" t="s">
        <v>3734</v>
      </c>
      <c r="X997" s="129">
        <v>0.34029999999999999</v>
      </c>
      <c r="Y997" s="129" t="s">
        <v>3735</v>
      </c>
      <c r="Z997" s="129">
        <v>0.34960000000000002</v>
      </c>
      <c r="AA997" s="129" t="s">
        <v>3736</v>
      </c>
      <c r="AB997" s="129">
        <v>1.7299999999999999E-2</v>
      </c>
      <c r="AC997" s="129" t="s">
        <v>3737</v>
      </c>
      <c r="AD997" s="129">
        <v>1.2E-2</v>
      </c>
      <c r="AE997" s="129" t="s">
        <v>3015</v>
      </c>
      <c r="AF997" s="129">
        <v>1.9800000000000002E-2</v>
      </c>
      <c r="AG997" s="129" t="s">
        <v>2244</v>
      </c>
      <c r="AH997" s="129">
        <v>8.5000000000000006E-3</v>
      </c>
      <c r="AI997" s="129" t="s">
        <v>3738</v>
      </c>
      <c r="AJ997" s="129">
        <v>3.3599999999999998E-2</v>
      </c>
      <c r="AK997" s="129" t="s">
        <v>3739</v>
      </c>
      <c r="AL997" s="129">
        <v>9.4000000000000004E-3</v>
      </c>
      <c r="AM997" s="129" t="s">
        <v>1082</v>
      </c>
      <c r="AN997" s="129">
        <v>9.4000000000000004E-3</v>
      </c>
      <c r="AO997" s="129" t="s">
        <v>396</v>
      </c>
      <c r="AP997" s="129">
        <v>4.4000000000000003E-3</v>
      </c>
      <c r="AQ997" s="129" t="s">
        <v>3740</v>
      </c>
      <c r="AR997" s="129">
        <v>5.7000000000000002E-3</v>
      </c>
      <c r="AS997" s="129" t="s">
        <v>3741</v>
      </c>
      <c r="AT997" s="129">
        <v>3.0200000000000001E-2</v>
      </c>
      <c r="AU997" s="129" t="s">
        <v>179</v>
      </c>
      <c r="AV997" s="129">
        <v>4.1999999999999997E-3</v>
      </c>
      <c r="AW997" s="129" t="s">
        <v>229</v>
      </c>
      <c r="AX997" s="129">
        <v>1E-3</v>
      </c>
      <c r="AY997" s="129" t="s">
        <v>316</v>
      </c>
      <c r="AZ997" s="129">
        <v>6.9999999999999999E-4</v>
      </c>
      <c r="BA997" s="129" t="s">
        <v>230</v>
      </c>
      <c r="BB997" s="129">
        <v>6.9999999999999999E-4</v>
      </c>
      <c r="BC997" s="129" t="s">
        <v>406</v>
      </c>
      <c r="BD997" s="129">
        <v>5.0000000000000001E-4</v>
      </c>
      <c r="BE997" s="129" t="s">
        <v>411</v>
      </c>
      <c r="BF997" s="129">
        <v>5.0000000000000001E-4</v>
      </c>
      <c r="BG997" s="129" t="s">
        <v>179</v>
      </c>
      <c r="BH997" s="129">
        <v>1E-4</v>
      </c>
      <c r="BI997" s="129" t="s">
        <v>246</v>
      </c>
      <c r="BJ997" s="129">
        <v>2.0000000000000001E-4</v>
      </c>
      <c r="BK997" s="129" t="s">
        <v>1005</v>
      </c>
      <c r="BL997" s="129">
        <v>5.0000000000000001E-4</v>
      </c>
      <c r="BM997" s="129" t="s">
        <v>515</v>
      </c>
      <c r="BN997" s="129">
        <v>2.9999999999999997E-4</v>
      </c>
      <c r="BO997" s="129" t="s">
        <v>377</v>
      </c>
      <c r="BP997" s="129">
        <v>5.9999999999999995E-4</v>
      </c>
      <c r="BQ997" s="129" t="s">
        <v>179</v>
      </c>
      <c r="BR997" s="129">
        <v>2.9999999999999997E-4</v>
      </c>
      <c r="BS997" s="129" t="s">
        <v>179</v>
      </c>
      <c r="BT997" s="129">
        <v>4.0000000000000002E-4</v>
      </c>
      <c r="BU997" s="129" t="s">
        <v>179</v>
      </c>
      <c r="BV997" s="129">
        <v>5.9999999999999995E-4</v>
      </c>
      <c r="BW997" s="129" t="s">
        <v>179</v>
      </c>
      <c r="BX997" s="129">
        <v>8.0000000000000004E-4</v>
      </c>
      <c r="BY997" s="129" t="s">
        <v>179</v>
      </c>
      <c r="BZ997" s="129">
        <v>1.1000000000000001E-3</v>
      </c>
      <c r="CA997" s="129" t="s">
        <v>179</v>
      </c>
      <c r="CB997" s="129">
        <v>8.0000000000000004E-4</v>
      </c>
      <c r="CC997" s="129" t="s">
        <v>179</v>
      </c>
      <c r="CD997" s="129">
        <v>2.0999999999999999E-3</v>
      </c>
      <c r="CE997" s="129" t="s">
        <v>249</v>
      </c>
      <c r="CF997" s="129">
        <v>2.3E-3</v>
      </c>
      <c r="CG997" s="129" t="s">
        <v>216</v>
      </c>
      <c r="CH997" s="129">
        <v>1E-4</v>
      </c>
      <c r="CI997" s="129" t="s">
        <v>405</v>
      </c>
      <c r="CJ997" s="129">
        <v>7.1000000000000004E-3</v>
      </c>
      <c r="CK997" s="129" t="s">
        <v>179</v>
      </c>
      <c r="CL997" s="129">
        <v>1.15E-2</v>
      </c>
      <c r="CM997" s="129" t="s">
        <v>179</v>
      </c>
      <c r="CN997" s="129">
        <v>5.7999999999999996E-3</v>
      </c>
      <c r="CO997" s="129" t="s">
        <v>179</v>
      </c>
      <c r="CP997" s="129">
        <v>8.9999999999999998E-4</v>
      </c>
      <c r="CQ997" s="129" t="s">
        <v>179</v>
      </c>
      <c r="CR997" s="129">
        <v>3.3E-3</v>
      </c>
      <c r="CS997" s="129" t="s">
        <v>179</v>
      </c>
      <c r="CT997" s="129">
        <v>2E-3</v>
      </c>
      <c r="CU997" s="129" t="s">
        <v>179</v>
      </c>
      <c r="CV997" s="129">
        <v>8.9999999999999998E-4</v>
      </c>
      <c r="CW997" s="129" t="s">
        <v>18</v>
      </c>
      <c r="CX997" s="129"/>
      <c r="CY997" s="129" t="s">
        <v>179</v>
      </c>
      <c r="CZ997" s="129">
        <v>5.9999999999999995E-4</v>
      </c>
      <c r="DA997" s="129" t="s">
        <v>179</v>
      </c>
      <c r="DB997" s="129">
        <v>5.9999999999999995E-4</v>
      </c>
      <c r="DC997" s="129" t="s">
        <v>179</v>
      </c>
      <c r="DD997" s="129">
        <v>5.9999999999999995E-4</v>
      </c>
      <c r="DE997" s="129" t="s">
        <v>179</v>
      </c>
      <c r="DF997" s="129">
        <v>6.9999999999999999E-4</v>
      </c>
      <c r="DG997" s="129" t="s">
        <v>179</v>
      </c>
      <c r="DH997" s="129">
        <v>4.0000000000000002E-4</v>
      </c>
      <c r="DI997" s="129" t="s">
        <v>179</v>
      </c>
      <c r="DJ997" s="129">
        <v>4.0000000000000002E-4</v>
      </c>
      <c r="DK997" s="129" t="s">
        <v>3716</v>
      </c>
      <c r="DL997" s="129" t="s">
        <v>59</v>
      </c>
      <c r="DM997" s="129"/>
      <c r="DN997" s="129"/>
      <c r="DO997" s="130"/>
      <c r="DS997" s="129">
        <v>59</v>
      </c>
      <c r="DT997" s="129" t="s">
        <v>1752</v>
      </c>
      <c r="DW997" t="s">
        <v>5779</v>
      </c>
    </row>
    <row r="998" spans="1:127">
      <c r="A998" s="127">
        <v>887</v>
      </c>
      <c r="B998" s="131">
        <v>44768.029166666667</v>
      </c>
      <c r="C998" s="129" t="s">
        <v>52</v>
      </c>
      <c r="D998" s="129">
        <v>0</v>
      </c>
      <c r="E998" s="129">
        <v>0</v>
      </c>
      <c r="F998" s="129">
        <v>0</v>
      </c>
      <c r="G998" s="129" t="s">
        <v>54</v>
      </c>
      <c r="H998" s="129" t="s">
        <v>55</v>
      </c>
      <c r="I998" s="129" t="s">
        <v>55</v>
      </c>
      <c r="J998" s="129" t="s">
        <v>55</v>
      </c>
      <c r="K998" s="129" t="s">
        <v>18</v>
      </c>
      <c r="L998" s="129">
        <v>90</v>
      </c>
      <c r="M998" s="129" t="s">
        <v>173</v>
      </c>
      <c r="N998" s="129">
        <v>0</v>
      </c>
      <c r="O998" s="129" t="s">
        <v>173</v>
      </c>
      <c r="P998" s="129">
        <v>0</v>
      </c>
      <c r="Q998" s="129" t="s">
        <v>173</v>
      </c>
      <c r="R998" s="129">
        <v>0</v>
      </c>
      <c r="S998" s="129">
        <v>2</v>
      </c>
      <c r="T998" s="129" t="s">
        <v>174</v>
      </c>
      <c r="U998" s="129" t="s">
        <v>3742</v>
      </c>
      <c r="V998" s="129">
        <v>0.63780000000000003</v>
      </c>
      <c r="W998" s="129" t="s">
        <v>3743</v>
      </c>
      <c r="X998" s="129">
        <v>0.35399999999999998</v>
      </c>
      <c r="Y998" s="129" t="s">
        <v>3744</v>
      </c>
      <c r="Z998" s="129">
        <v>0.3468</v>
      </c>
      <c r="AA998" s="129" t="s">
        <v>1265</v>
      </c>
      <c r="AB998" s="129">
        <v>1.6E-2</v>
      </c>
      <c r="AC998" s="129" t="s">
        <v>3745</v>
      </c>
      <c r="AD998" s="129">
        <v>1.32E-2</v>
      </c>
      <c r="AE998" s="129" t="s">
        <v>2252</v>
      </c>
      <c r="AF998" s="129">
        <v>1.9599999999999999E-2</v>
      </c>
      <c r="AG998" s="129" t="s">
        <v>3746</v>
      </c>
      <c r="AH998" s="129">
        <v>9.4000000000000004E-3</v>
      </c>
      <c r="AI998" s="129" t="s">
        <v>3747</v>
      </c>
      <c r="AJ998" s="129">
        <v>3.3000000000000002E-2</v>
      </c>
      <c r="AK998" s="129" t="s">
        <v>3748</v>
      </c>
      <c r="AL998" s="129">
        <v>8.6E-3</v>
      </c>
      <c r="AM998" s="129" t="s">
        <v>1449</v>
      </c>
      <c r="AN998" s="129">
        <v>8.8000000000000005E-3</v>
      </c>
      <c r="AO998" s="129" t="s">
        <v>1366</v>
      </c>
      <c r="AP998" s="129">
        <v>4.0000000000000001E-3</v>
      </c>
      <c r="AQ998" s="129" t="s">
        <v>3749</v>
      </c>
      <c r="AR998" s="129">
        <v>5.7000000000000002E-3</v>
      </c>
      <c r="AS998" s="129" t="s">
        <v>3750</v>
      </c>
      <c r="AT998" s="129">
        <v>2.7699999999999999E-2</v>
      </c>
      <c r="AU998" s="129" t="s">
        <v>179</v>
      </c>
      <c r="AV998" s="129">
        <v>3.8999999999999998E-3</v>
      </c>
      <c r="AW998" s="129" t="s">
        <v>431</v>
      </c>
      <c r="AX998" s="129">
        <v>1E-3</v>
      </c>
      <c r="AY998" s="129" t="s">
        <v>345</v>
      </c>
      <c r="AZ998" s="129">
        <v>6.9999999999999999E-4</v>
      </c>
      <c r="BA998" s="129" t="s">
        <v>208</v>
      </c>
      <c r="BB998" s="129">
        <v>6.9999999999999999E-4</v>
      </c>
      <c r="BC998" s="129" t="s">
        <v>304</v>
      </c>
      <c r="BD998" s="129">
        <v>5.0000000000000001E-4</v>
      </c>
      <c r="BE998" s="129" t="s">
        <v>733</v>
      </c>
      <c r="BF998" s="129">
        <v>4.0000000000000002E-4</v>
      </c>
      <c r="BG998" s="129" t="s">
        <v>179</v>
      </c>
      <c r="BH998" s="129">
        <v>1E-4</v>
      </c>
      <c r="BI998" s="129" t="s">
        <v>516</v>
      </c>
      <c r="BJ998" s="129">
        <v>2.0000000000000001E-4</v>
      </c>
      <c r="BK998" s="129" t="s">
        <v>1554</v>
      </c>
      <c r="BL998" s="129">
        <v>5.0000000000000001E-4</v>
      </c>
      <c r="BM998" s="129" t="s">
        <v>1059</v>
      </c>
      <c r="BN998" s="129">
        <v>2.9999999999999997E-4</v>
      </c>
      <c r="BO998" s="129" t="s">
        <v>287</v>
      </c>
      <c r="BP998" s="129">
        <v>5.9999999999999995E-4</v>
      </c>
      <c r="BQ998" s="129" t="s">
        <v>179</v>
      </c>
      <c r="BR998" s="129">
        <v>2.9999999999999997E-4</v>
      </c>
      <c r="BS998" s="129" t="s">
        <v>179</v>
      </c>
      <c r="BT998" s="129">
        <v>4.0000000000000002E-4</v>
      </c>
      <c r="BU998" s="129" t="s">
        <v>179</v>
      </c>
      <c r="BV998" s="129">
        <v>6.9999999999999999E-4</v>
      </c>
      <c r="BW998" s="129" t="s">
        <v>18</v>
      </c>
      <c r="BX998" s="129"/>
      <c r="BY998" s="129" t="s">
        <v>179</v>
      </c>
      <c r="BZ998" s="129">
        <v>1.1000000000000001E-3</v>
      </c>
      <c r="CA998" s="129" t="s">
        <v>179</v>
      </c>
      <c r="CB998" s="129">
        <v>8.0000000000000004E-4</v>
      </c>
      <c r="CC998" s="129" t="s">
        <v>179</v>
      </c>
      <c r="CD998" s="129">
        <v>2E-3</v>
      </c>
      <c r="CE998" s="129" t="s">
        <v>179</v>
      </c>
      <c r="CF998" s="129">
        <v>2.3E-3</v>
      </c>
      <c r="CG998" s="129" t="s">
        <v>179</v>
      </c>
      <c r="CH998" s="129">
        <v>1E-4</v>
      </c>
      <c r="CI998" s="129" t="s">
        <v>179</v>
      </c>
      <c r="CJ998" s="129">
        <v>7.0000000000000001E-3</v>
      </c>
      <c r="CK998" s="129" t="s">
        <v>179</v>
      </c>
      <c r="CL998" s="129">
        <v>1.0800000000000001E-2</v>
      </c>
      <c r="CM998" s="129" t="s">
        <v>179</v>
      </c>
      <c r="CN998" s="129">
        <v>6.1000000000000004E-3</v>
      </c>
      <c r="CO998" s="129" t="s">
        <v>179</v>
      </c>
      <c r="CP998" s="129">
        <v>8.9999999999999998E-4</v>
      </c>
      <c r="CQ998" s="129" t="s">
        <v>179</v>
      </c>
      <c r="CR998" s="129">
        <v>3.3E-3</v>
      </c>
      <c r="CS998" s="129" t="s">
        <v>179</v>
      </c>
      <c r="CT998" s="129">
        <v>1.9E-3</v>
      </c>
      <c r="CU998" s="129" t="s">
        <v>18</v>
      </c>
      <c r="CV998" s="129"/>
      <c r="CW998" s="129" t="s">
        <v>179</v>
      </c>
      <c r="CX998" s="129">
        <v>5.9999999999999995E-4</v>
      </c>
      <c r="CY998" s="129" t="s">
        <v>179</v>
      </c>
      <c r="CZ998" s="129">
        <v>5.9999999999999995E-4</v>
      </c>
      <c r="DA998" s="129" t="s">
        <v>179</v>
      </c>
      <c r="DB998" s="129">
        <v>5.9999999999999995E-4</v>
      </c>
      <c r="DC998" s="129" t="s">
        <v>179</v>
      </c>
      <c r="DD998" s="129">
        <v>5.9999999999999995E-4</v>
      </c>
      <c r="DE998" s="129" t="s">
        <v>179</v>
      </c>
      <c r="DF998" s="129">
        <v>5.0000000000000001E-4</v>
      </c>
      <c r="DG998" s="129" t="s">
        <v>179</v>
      </c>
      <c r="DH998" s="129">
        <v>4.0000000000000002E-4</v>
      </c>
      <c r="DI998" s="129" t="s">
        <v>179</v>
      </c>
      <c r="DJ998" s="129">
        <v>4.0000000000000002E-4</v>
      </c>
      <c r="DK998" s="129" t="s">
        <v>3716</v>
      </c>
      <c r="DL998" s="129" t="s">
        <v>59</v>
      </c>
      <c r="DM998" s="129"/>
      <c r="DN998" s="129"/>
      <c r="DO998" s="130"/>
      <c r="DS998" s="129">
        <v>80</v>
      </c>
      <c r="DT998" s="129" t="s">
        <v>901</v>
      </c>
      <c r="DW998" t="s">
        <v>5780</v>
      </c>
    </row>
    <row r="999" spans="1:127">
      <c r="A999" s="127">
        <v>888</v>
      </c>
      <c r="B999" s="131">
        <v>44768.032638888886</v>
      </c>
      <c r="C999" s="129" t="s">
        <v>52</v>
      </c>
      <c r="D999" s="129">
        <v>0</v>
      </c>
      <c r="E999" s="129">
        <v>0</v>
      </c>
      <c r="F999" s="129">
        <v>0</v>
      </c>
      <c r="G999" s="129" t="s">
        <v>54</v>
      </c>
      <c r="H999" s="129" t="s">
        <v>55</v>
      </c>
      <c r="I999" s="129" t="s">
        <v>55</v>
      </c>
      <c r="J999" s="129" t="s">
        <v>55</v>
      </c>
      <c r="K999" s="129" t="s">
        <v>18</v>
      </c>
      <c r="L999" s="129">
        <v>90</v>
      </c>
      <c r="M999" s="129" t="s">
        <v>173</v>
      </c>
      <c r="N999" s="129">
        <v>0</v>
      </c>
      <c r="O999" s="129" t="s">
        <v>173</v>
      </c>
      <c r="P999" s="129">
        <v>0</v>
      </c>
      <c r="Q999" s="129" t="s">
        <v>173</v>
      </c>
      <c r="R999" s="129">
        <v>0</v>
      </c>
      <c r="S999" s="129">
        <v>2</v>
      </c>
      <c r="T999" s="129" t="s">
        <v>174</v>
      </c>
      <c r="U999" s="129" t="s">
        <v>3751</v>
      </c>
      <c r="V999" s="129">
        <v>0.65869999999999995</v>
      </c>
      <c r="W999" s="129" t="s">
        <v>3752</v>
      </c>
      <c r="X999" s="129">
        <v>0.33829999999999999</v>
      </c>
      <c r="Y999" s="129" t="s">
        <v>3753</v>
      </c>
      <c r="Z999" s="129">
        <v>0.35060000000000002</v>
      </c>
      <c r="AA999" s="129" t="s">
        <v>3754</v>
      </c>
      <c r="AB999" s="129">
        <v>1.6400000000000001E-2</v>
      </c>
      <c r="AC999" s="129" t="s">
        <v>179</v>
      </c>
      <c r="AD999" s="129">
        <v>9.7000000000000003E-3</v>
      </c>
      <c r="AE999" s="129" t="s">
        <v>3755</v>
      </c>
      <c r="AF999" s="129">
        <v>1.9599999999999999E-2</v>
      </c>
      <c r="AG999" s="129" t="s">
        <v>2920</v>
      </c>
      <c r="AH999" s="129">
        <v>7.3000000000000001E-3</v>
      </c>
      <c r="AI999" s="129" t="s">
        <v>3756</v>
      </c>
      <c r="AJ999" s="129">
        <v>3.3099999999999997E-2</v>
      </c>
      <c r="AK999" s="129" t="s">
        <v>3757</v>
      </c>
      <c r="AL999" s="129">
        <v>9.4000000000000004E-3</v>
      </c>
      <c r="AM999" s="129" t="s">
        <v>1282</v>
      </c>
      <c r="AN999" s="129">
        <v>9.4000000000000004E-3</v>
      </c>
      <c r="AO999" s="129" t="s">
        <v>934</v>
      </c>
      <c r="AP999" s="129">
        <v>4.4999999999999997E-3</v>
      </c>
      <c r="AQ999" s="129" t="s">
        <v>342</v>
      </c>
      <c r="AR999" s="129">
        <v>5.0000000000000001E-3</v>
      </c>
      <c r="AS999" s="129" t="s">
        <v>3758</v>
      </c>
      <c r="AT999" s="129">
        <v>3.0200000000000001E-2</v>
      </c>
      <c r="AU999" s="129" t="s">
        <v>230</v>
      </c>
      <c r="AV999" s="129">
        <v>4.3E-3</v>
      </c>
      <c r="AW999" s="129" t="s">
        <v>209</v>
      </c>
      <c r="AX999" s="129">
        <v>1E-3</v>
      </c>
      <c r="AY999" s="129" t="s">
        <v>316</v>
      </c>
      <c r="AZ999" s="129">
        <v>8.0000000000000004E-4</v>
      </c>
      <c r="BA999" s="129" t="s">
        <v>287</v>
      </c>
      <c r="BB999" s="129">
        <v>8.0000000000000004E-4</v>
      </c>
      <c r="BC999" s="129" t="s">
        <v>211</v>
      </c>
      <c r="BD999" s="129">
        <v>5.0000000000000001E-4</v>
      </c>
      <c r="BE999" s="129" t="s">
        <v>411</v>
      </c>
      <c r="BF999" s="129">
        <v>4.0000000000000002E-4</v>
      </c>
      <c r="BG999" s="129" t="s">
        <v>179</v>
      </c>
      <c r="BH999" s="129">
        <v>1E-4</v>
      </c>
      <c r="BI999" s="129" t="s">
        <v>318</v>
      </c>
      <c r="BJ999" s="129">
        <v>2.0000000000000001E-4</v>
      </c>
      <c r="BK999" s="129" t="s">
        <v>283</v>
      </c>
      <c r="BL999" s="129">
        <v>5.0000000000000001E-4</v>
      </c>
      <c r="BM999" s="129" t="s">
        <v>1287</v>
      </c>
      <c r="BN999" s="129">
        <v>2.9999999999999997E-4</v>
      </c>
      <c r="BO999" s="129" t="s">
        <v>264</v>
      </c>
      <c r="BP999" s="129">
        <v>5.9999999999999995E-4</v>
      </c>
      <c r="BQ999" s="129" t="s">
        <v>179</v>
      </c>
      <c r="BR999" s="129">
        <v>2.9999999999999997E-4</v>
      </c>
      <c r="BS999" s="129" t="s">
        <v>179</v>
      </c>
      <c r="BT999" s="129">
        <v>4.0000000000000002E-4</v>
      </c>
      <c r="BU999" s="129" t="s">
        <v>179</v>
      </c>
      <c r="BV999" s="129">
        <v>5.9999999999999995E-4</v>
      </c>
      <c r="BW999" s="129" t="s">
        <v>18</v>
      </c>
      <c r="BX999" s="129"/>
      <c r="BY999" s="129" t="s">
        <v>18</v>
      </c>
      <c r="BZ999" s="129"/>
      <c r="CA999" s="129" t="s">
        <v>179</v>
      </c>
      <c r="CB999" s="129">
        <v>8.0000000000000004E-4</v>
      </c>
      <c r="CC999" s="129" t="s">
        <v>179</v>
      </c>
      <c r="CD999" s="129">
        <v>2E-3</v>
      </c>
      <c r="CE999" s="129" t="s">
        <v>179</v>
      </c>
      <c r="CF999" s="129">
        <v>2.2000000000000001E-3</v>
      </c>
      <c r="CG999" s="129" t="s">
        <v>179</v>
      </c>
      <c r="CH999" s="129">
        <v>1E-4</v>
      </c>
      <c r="CI999" s="129" t="s">
        <v>179</v>
      </c>
      <c r="CJ999" s="129">
        <v>7.1000000000000004E-3</v>
      </c>
      <c r="CK999" s="129" t="s">
        <v>179</v>
      </c>
      <c r="CL999" s="129">
        <v>1.0999999999999999E-2</v>
      </c>
      <c r="CM999" s="129" t="s">
        <v>179</v>
      </c>
      <c r="CN999" s="129">
        <v>5.4000000000000003E-3</v>
      </c>
      <c r="CO999" s="129" t="s">
        <v>179</v>
      </c>
      <c r="CP999" s="129">
        <v>8.9999999999999998E-4</v>
      </c>
      <c r="CQ999" s="129" t="s">
        <v>179</v>
      </c>
      <c r="CR999" s="129">
        <v>3.3E-3</v>
      </c>
      <c r="CS999" s="129" t="s">
        <v>179</v>
      </c>
      <c r="CT999" s="129">
        <v>2E-3</v>
      </c>
      <c r="CU999" s="129" t="s">
        <v>179</v>
      </c>
      <c r="CV999" s="129">
        <v>8.0000000000000004E-4</v>
      </c>
      <c r="CW999" s="129" t="s">
        <v>18</v>
      </c>
      <c r="CX999" s="129"/>
      <c r="CY999" s="129" t="s">
        <v>179</v>
      </c>
      <c r="CZ999" s="129">
        <v>5.0000000000000001E-4</v>
      </c>
      <c r="DA999" s="129" t="s">
        <v>179</v>
      </c>
      <c r="DB999" s="129">
        <v>5.9999999999999995E-4</v>
      </c>
      <c r="DC999" s="129" t="s">
        <v>179</v>
      </c>
      <c r="DD999" s="129">
        <v>5.9999999999999995E-4</v>
      </c>
      <c r="DE999" s="129" t="s">
        <v>179</v>
      </c>
      <c r="DF999" s="129">
        <v>5.9999999999999995E-4</v>
      </c>
      <c r="DG999" s="129" t="s">
        <v>179</v>
      </c>
      <c r="DH999" s="129">
        <v>4.0000000000000002E-4</v>
      </c>
      <c r="DI999" s="129" t="s">
        <v>179</v>
      </c>
      <c r="DJ999" s="129">
        <v>4.0000000000000002E-4</v>
      </c>
      <c r="DK999" s="129" t="s">
        <v>3716</v>
      </c>
      <c r="DL999" s="129" t="s">
        <v>59</v>
      </c>
      <c r="DM999" s="129"/>
      <c r="DN999" s="129"/>
      <c r="DO999" s="130"/>
      <c r="DS999" s="129">
        <v>100</v>
      </c>
      <c r="DT999" s="129" t="s">
        <v>2471</v>
      </c>
      <c r="DW999" t="s">
        <v>5781</v>
      </c>
    </row>
    <row r="1000" spans="1:127">
      <c r="A1000" s="127">
        <v>889</v>
      </c>
      <c r="B1000" s="131">
        <v>44768.034722222219</v>
      </c>
      <c r="C1000" s="129" t="s">
        <v>52</v>
      </c>
      <c r="D1000" s="129">
        <v>0</v>
      </c>
      <c r="E1000" s="129">
        <v>0</v>
      </c>
      <c r="F1000" s="129">
        <v>0</v>
      </c>
      <c r="G1000" s="129" t="s">
        <v>54</v>
      </c>
      <c r="H1000" s="129" t="s">
        <v>55</v>
      </c>
      <c r="I1000" s="129" t="s">
        <v>55</v>
      </c>
      <c r="J1000" s="129" t="s">
        <v>55</v>
      </c>
      <c r="K1000" s="129" t="s">
        <v>18</v>
      </c>
      <c r="L1000" s="129">
        <v>90</v>
      </c>
      <c r="M1000" s="129" t="s">
        <v>173</v>
      </c>
      <c r="N1000" s="129">
        <v>0</v>
      </c>
      <c r="O1000" s="129" t="s">
        <v>173</v>
      </c>
      <c r="P1000" s="129">
        <v>0</v>
      </c>
      <c r="Q1000" s="129" t="s">
        <v>173</v>
      </c>
      <c r="R1000" s="129">
        <v>0</v>
      </c>
      <c r="S1000" s="129">
        <v>2</v>
      </c>
      <c r="T1000" s="129" t="s">
        <v>174</v>
      </c>
      <c r="U1000" s="129" t="s">
        <v>3759</v>
      </c>
      <c r="V1000" s="129">
        <v>0.6825</v>
      </c>
      <c r="W1000" s="129" t="s">
        <v>3760</v>
      </c>
      <c r="X1000" s="129">
        <v>0.34399999999999997</v>
      </c>
      <c r="Y1000" s="129" t="s">
        <v>3761</v>
      </c>
      <c r="Z1000" s="129">
        <v>0.34870000000000001</v>
      </c>
      <c r="AA1000" s="129" t="s">
        <v>1581</v>
      </c>
      <c r="AB1000" s="129">
        <v>1.61E-2</v>
      </c>
      <c r="AC1000" s="129" t="s">
        <v>882</v>
      </c>
      <c r="AD1000" s="129">
        <v>1.04E-2</v>
      </c>
      <c r="AE1000" s="129" t="s">
        <v>3762</v>
      </c>
      <c r="AF1000" s="129">
        <v>2.0199999999999999E-2</v>
      </c>
      <c r="AG1000" s="129" t="s">
        <v>3763</v>
      </c>
      <c r="AH1000" s="129">
        <v>6.8999999999999999E-3</v>
      </c>
      <c r="AI1000" s="129" t="s">
        <v>3764</v>
      </c>
      <c r="AJ1000" s="129">
        <v>3.3000000000000002E-2</v>
      </c>
      <c r="AK1000" s="129" t="s">
        <v>3765</v>
      </c>
      <c r="AL1000" s="129">
        <v>9.1000000000000004E-3</v>
      </c>
      <c r="AM1000" s="129" t="s">
        <v>568</v>
      </c>
      <c r="AN1000" s="129">
        <v>9.1000000000000004E-3</v>
      </c>
      <c r="AO1000" s="129" t="s">
        <v>1249</v>
      </c>
      <c r="AP1000" s="129">
        <v>4.1999999999999997E-3</v>
      </c>
      <c r="AQ1000" s="129" t="s">
        <v>3766</v>
      </c>
      <c r="AR1000" s="129">
        <v>7.0000000000000001E-3</v>
      </c>
      <c r="AS1000" s="129" t="s">
        <v>3767</v>
      </c>
      <c r="AT1000" s="129">
        <v>2.92E-2</v>
      </c>
      <c r="AU1000" s="129" t="s">
        <v>363</v>
      </c>
      <c r="AV1000" s="129">
        <v>4.1000000000000003E-3</v>
      </c>
      <c r="AW1000" s="129" t="s">
        <v>242</v>
      </c>
      <c r="AX1000" s="129">
        <v>1.1000000000000001E-3</v>
      </c>
      <c r="AY1000" s="129" t="s">
        <v>601</v>
      </c>
      <c r="AZ1000" s="129">
        <v>6.9999999999999999E-4</v>
      </c>
      <c r="BA1000" s="129" t="s">
        <v>431</v>
      </c>
      <c r="BB1000" s="129">
        <v>8.0000000000000004E-4</v>
      </c>
      <c r="BC1000" s="129" t="s">
        <v>406</v>
      </c>
      <c r="BD1000" s="129">
        <v>5.0000000000000001E-4</v>
      </c>
      <c r="BE1000" s="129" t="s">
        <v>304</v>
      </c>
      <c r="BF1000" s="129">
        <v>4.0000000000000002E-4</v>
      </c>
      <c r="BG1000" s="129" t="s">
        <v>179</v>
      </c>
      <c r="BH1000" s="129">
        <v>1E-4</v>
      </c>
      <c r="BI1000" s="129" t="s">
        <v>286</v>
      </c>
      <c r="BJ1000" s="129">
        <v>2.0000000000000001E-4</v>
      </c>
      <c r="BK1000" s="129" t="s">
        <v>622</v>
      </c>
      <c r="BL1000" s="129">
        <v>5.0000000000000001E-4</v>
      </c>
      <c r="BM1000" s="129" t="s">
        <v>515</v>
      </c>
      <c r="BN1000" s="129">
        <v>2.9999999999999997E-4</v>
      </c>
      <c r="BO1000" s="129" t="s">
        <v>419</v>
      </c>
      <c r="BP1000" s="129">
        <v>5.9999999999999995E-4</v>
      </c>
      <c r="BQ1000" s="129" t="s">
        <v>179</v>
      </c>
      <c r="BR1000" s="129">
        <v>2.9999999999999997E-4</v>
      </c>
      <c r="BS1000" s="129" t="s">
        <v>179</v>
      </c>
      <c r="BT1000" s="129">
        <v>4.0000000000000002E-4</v>
      </c>
      <c r="BU1000" s="129" t="s">
        <v>179</v>
      </c>
      <c r="BV1000" s="129">
        <v>5.9999999999999995E-4</v>
      </c>
      <c r="BW1000" s="129" t="s">
        <v>18</v>
      </c>
      <c r="BX1000" s="129"/>
      <c r="BY1000" s="129" t="s">
        <v>18</v>
      </c>
      <c r="BZ1000" s="129"/>
      <c r="CA1000" s="129" t="s">
        <v>179</v>
      </c>
      <c r="CB1000" s="129">
        <v>8.0000000000000004E-4</v>
      </c>
      <c r="CC1000" s="129" t="s">
        <v>179</v>
      </c>
      <c r="CD1000" s="129">
        <v>2.0999999999999999E-3</v>
      </c>
      <c r="CE1000" s="129" t="s">
        <v>179</v>
      </c>
      <c r="CF1000" s="129">
        <v>2.3E-3</v>
      </c>
      <c r="CG1000" s="129" t="s">
        <v>216</v>
      </c>
      <c r="CH1000" s="129">
        <v>1E-4</v>
      </c>
      <c r="CI1000" s="129" t="s">
        <v>179</v>
      </c>
      <c r="CJ1000" s="129">
        <v>7.3000000000000001E-3</v>
      </c>
      <c r="CK1000" s="129" t="s">
        <v>179</v>
      </c>
      <c r="CL1000" s="129">
        <v>1.14E-2</v>
      </c>
      <c r="CM1000" s="129" t="s">
        <v>179</v>
      </c>
      <c r="CN1000" s="129">
        <v>5.8999999999999999E-3</v>
      </c>
      <c r="CO1000" s="129" t="s">
        <v>179</v>
      </c>
      <c r="CP1000" s="129">
        <v>8.9999999999999998E-4</v>
      </c>
      <c r="CQ1000" s="129" t="s">
        <v>179</v>
      </c>
      <c r="CR1000" s="129">
        <v>3.5000000000000001E-3</v>
      </c>
      <c r="CS1000" s="129" t="s">
        <v>179</v>
      </c>
      <c r="CT1000" s="129">
        <v>2E-3</v>
      </c>
      <c r="CU1000" s="129" t="s">
        <v>179</v>
      </c>
      <c r="CV1000" s="129">
        <v>8.0000000000000004E-4</v>
      </c>
      <c r="CW1000" s="129" t="s">
        <v>18</v>
      </c>
      <c r="CX1000" s="129"/>
      <c r="CY1000" s="129" t="s">
        <v>179</v>
      </c>
      <c r="CZ1000" s="129">
        <v>5.9999999999999995E-4</v>
      </c>
      <c r="DA1000" s="129" t="s">
        <v>179</v>
      </c>
      <c r="DB1000" s="129">
        <v>5.9999999999999995E-4</v>
      </c>
      <c r="DC1000" s="129" t="s">
        <v>179</v>
      </c>
      <c r="DD1000" s="129">
        <v>5.9999999999999995E-4</v>
      </c>
      <c r="DE1000" s="129" t="s">
        <v>179</v>
      </c>
      <c r="DF1000" s="129">
        <v>5.9999999999999995E-4</v>
      </c>
      <c r="DG1000" s="129" t="s">
        <v>179</v>
      </c>
      <c r="DH1000" s="129">
        <v>4.0000000000000002E-4</v>
      </c>
      <c r="DI1000" s="129" t="s">
        <v>179</v>
      </c>
      <c r="DJ1000" s="129">
        <v>2.9999999999999997E-4</v>
      </c>
      <c r="DK1000" s="129" t="s">
        <v>3716</v>
      </c>
      <c r="DL1000" s="129" t="s">
        <v>59</v>
      </c>
      <c r="DM1000" s="129"/>
      <c r="DN1000" s="129"/>
      <c r="DO1000" s="130"/>
      <c r="DS1000" s="129">
        <v>120</v>
      </c>
      <c r="DT1000" s="129" t="s">
        <v>2472</v>
      </c>
      <c r="DW1000" t="s">
        <v>5782</v>
      </c>
    </row>
    <row r="1001" spans="1:127">
      <c r="A1001" s="127">
        <v>890</v>
      </c>
      <c r="B1001" s="131">
        <v>44768.040277777778</v>
      </c>
      <c r="C1001" s="129" t="s">
        <v>52</v>
      </c>
      <c r="D1001" s="129">
        <v>0</v>
      </c>
      <c r="E1001" s="129">
        <v>0</v>
      </c>
      <c r="F1001" s="129">
        <v>0</v>
      </c>
      <c r="G1001" s="129" t="s">
        <v>54</v>
      </c>
      <c r="H1001" s="129" t="s">
        <v>55</v>
      </c>
      <c r="I1001" s="129" t="s">
        <v>55</v>
      </c>
      <c r="J1001" s="129" t="s">
        <v>55</v>
      </c>
      <c r="K1001" s="129" t="s">
        <v>18</v>
      </c>
      <c r="L1001" s="129">
        <v>90</v>
      </c>
      <c r="M1001" s="129" t="s">
        <v>173</v>
      </c>
      <c r="N1001" s="129">
        <v>0</v>
      </c>
      <c r="O1001" s="129" t="s">
        <v>173</v>
      </c>
      <c r="P1001" s="129">
        <v>0</v>
      </c>
      <c r="Q1001" s="129" t="s">
        <v>173</v>
      </c>
      <c r="R1001" s="129">
        <v>0</v>
      </c>
      <c r="S1001" s="129">
        <v>2</v>
      </c>
      <c r="T1001" s="129" t="s">
        <v>174</v>
      </c>
      <c r="U1001" s="129" t="s">
        <v>3768</v>
      </c>
      <c r="V1001" s="129">
        <v>0.6492</v>
      </c>
      <c r="W1001" s="129" t="s">
        <v>3769</v>
      </c>
      <c r="X1001" s="129">
        <v>0.30930000000000002</v>
      </c>
      <c r="Y1001" s="129" t="s">
        <v>3770</v>
      </c>
      <c r="Z1001" s="129">
        <v>0.34799999999999998</v>
      </c>
      <c r="AA1001" s="129" t="s">
        <v>3771</v>
      </c>
      <c r="AB1001" s="129">
        <v>1.5100000000000001E-2</v>
      </c>
      <c r="AC1001" s="129" t="s">
        <v>179</v>
      </c>
      <c r="AD1001" s="129">
        <v>8.3999999999999995E-3</v>
      </c>
      <c r="AE1001" s="129" t="s">
        <v>179</v>
      </c>
      <c r="AF1001" s="129">
        <v>1.66E-2</v>
      </c>
      <c r="AG1001" s="129" t="s">
        <v>3772</v>
      </c>
      <c r="AH1001" s="129">
        <v>7.1000000000000004E-3</v>
      </c>
      <c r="AI1001" s="129" t="s">
        <v>3773</v>
      </c>
      <c r="AJ1001" s="129">
        <v>3.1699999999999999E-2</v>
      </c>
      <c r="AK1001" s="129" t="s">
        <v>3774</v>
      </c>
      <c r="AL1001" s="129">
        <v>8.6999999999999994E-3</v>
      </c>
      <c r="AM1001" s="129" t="s">
        <v>386</v>
      </c>
      <c r="AN1001" s="129">
        <v>8.6E-3</v>
      </c>
      <c r="AO1001" s="129" t="s">
        <v>634</v>
      </c>
      <c r="AP1001" s="129">
        <v>3.8999999999999998E-3</v>
      </c>
      <c r="AQ1001" s="129" t="s">
        <v>2347</v>
      </c>
      <c r="AR1001" s="129">
        <v>5.0000000000000001E-3</v>
      </c>
      <c r="AS1001" s="129" t="s">
        <v>3080</v>
      </c>
      <c r="AT1001" s="129">
        <v>2.5499999999999998E-2</v>
      </c>
      <c r="AU1001" s="129" t="s">
        <v>317</v>
      </c>
      <c r="AV1001" s="129">
        <v>3.5999999999999999E-3</v>
      </c>
      <c r="AW1001" s="129" t="s">
        <v>1376</v>
      </c>
      <c r="AX1001" s="129">
        <v>1.1999999999999999E-3</v>
      </c>
      <c r="AY1001" s="129" t="s">
        <v>215</v>
      </c>
      <c r="AZ1001" s="129">
        <v>8.0000000000000004E-4</v>
      </c>
      <c r="BA1001" s="129" t="s">
        <v>229</v>
      </c>
      <c r="BB1001" s="129">
        <v>6.9999999999999999E-4</v>
      </c>
      <c r="BC1001" s="129" t="s">
        <v>267</v>
      </c>
      <c r="BD1001" s="129">
        <v>5.0000000000000001E-4</v>
      </c>
      <c r="BE1001" s="129" t="s">
        <v>179</v>
      </c>
      <c r="BF1001" s="129">
        <v>2.9999999999999997E-4</v>
      </c>
      <c r="BG1001" s="129" t="s">
        <v>246</v>
      </c>
      <c r="BH1001" s="129">
        <v>1E-4</v>
      </c>
      <c r="BI1001" s="129" t="s">
        <v>318</v>
      </c>
      <c r="BJ1001" s="129">
        <v>2.0000000000000001E-4</v>
      </c>
      <c r="BK1001" s="129" t="s">
        <v>268</v>
      </c>
      <c r="BL1001" s="129">
        <v>5.0000000000000001E-4</v>
      </c>
      <c r="BM1001" s="129" t="s">
        <v>894</v>
      </c>
      <c r="BN1001" s="129">
        <v>2.9999999999999997E-4</v>
      </c>
      <c r="BO1001" s="129" t="s">
        <v>1005</v>
      </c>
      <c r="BP1001" s="129">
        <v>5.9999999999999995E-4</v>
      </c>
      <c r="BQ1001" s="129" t="s">
        <v>179</v>
      </c>
      <c r="BR1001" s="129">
        <v>2.9999999999999997E-4</v>
      </c>
      <c r="BS1001" s="129" t="s">
        <v>179</v>
      </c>
      <c r="BT1001" s="129">
        <v>4.0000000000000002E-4</v>
      </c>
      <c r="BU1001" s="129" t="s">
        <v>179</v>
      </c>
      <c r="BV1001" s="129">
        <v>5.9999999999999995E-4</v>
      </c>
      <c r="BW1001" s="129" t="s">
        <v>18</v>
      </c>
      <c r="BX1001" s="129"/>
      <c r="BY1001" s="129" t="s">
        <v>18</v>
      </c>
      <c r="BZ1001" s="129"/>
      <c r="CA1001" s="129" t="s">
        <v>179</v>
      </c>
      <c r="CB1001" s="129">
        <v>8.0000000000000004E-4</v>
      </c>
      <c r="CC1001" s="129" t="s">
        <v>179</v>
      </c>
      <c r="CD1001" s="129">
        <v>2.0999999999999999E-3</v>
      </c>
      <c r="CE1001" s="129" t="s">
        <v>179</v>
      </c>
      <c r="CF1001" s="129">
        <v>2.2000000000000001E-3</v>
      </c>
      <c r="CG1001" s="129" t="s">
        <v>179</v>
      </c>
      <c r="CH1001" s="129">
        <v>1E-4</v>
      </c>
      <c r="CI1001" s="129" t="s">
        <v>179</v>
      </c>
      <c r="CJ1001" s="129">
        <v>7.9000000000000008E-3</v>
      </c>
      <c r="CK1001" s="129" t="s">
        <v>179</v>
      </c>
      <c r="CL1001" s="129">
        <v>1.12E-2</v>
      </c>
      <c r="CM1001" s="129" t="s">
        <v>179</v>
      </c>
      <c r="CN1001" s="129">
        <v>4.7000000000000002E-3</v>
      </c>
      <c r="CO1001" s="129" t="s">
        <v>179</v>
      </c>
      <c r="CP1001" s="129">
        <v>8.0000000000000004E-4</v>
      </c>
      <c r="CQ1001" s="129" t="s">
        <v>179</v>
      </c>
      <c r="CR1001" s="129">
        <v>3.2000000000000002E-3</v>
      </c>
      <c r="CS1001" s="129" t="s">
        <v>179</v>
      </c>
      <c r="CT1001" s="129">
        <v>1.9E-3</v>
      </c>
      <c r="CU1001" s="129" t="s">
        <v>179</v>
      </c>
      <c r="CV1001" s="129">
        <v>8.0000000000000004E-4</v>
      </c>
      <c r="CW1001" s="129" t="s">
        <v>179</v>
      </c>
      <c r="CX1001" s="129">
        <v>5.9999999999999995E-4</v>
      </c>
      <c r="CY1001" s="129" t="s">
        <v>179</v>
      </c>
      <c r="CZ1001" s="129">
        <v>5.9999999999999995E-4</v>
      </c>
      <c r="DA1001" s="129" t="s">
        <v>179</v>
      </c>
      <c r="DB1001" s="129">
        <v>5.9999999999999995E-4</v>
      </c>
      <c r="DC1001" s="129" t="s">
        <v>179</v>
      </c>
      <c r="DD1001" s="129">
        <v>5.0000000000000001E-4</v>
      </c>
      <c r="DE1001" s="129" t="s">
        <v>179</v>
      </c>
      <c r="DF1001" s="129">
        <v>5.9999999999999995E-4</v>
      </c>
      <c r="DG1001" s="129" t="s">
        <v>179</v>
      </c>
      <c r="DH1001" s="129">
        <v>4.0000000000000002E-4</v>
      </c>
      <c r="DI1001" s="129" t="s">
        <v>179</v>
      </c>
      <c r="DJ1001" s="129">
        <v>4.0000000000000002E-4</v>
      </c>
      <c r="DK1001" s="129" t="s">
        <v>3775</v>
      </c>
      <c r="DL1001" s="129" t="s">
        <v>59</v>
      </c>
      <c r="DM1001" s="129"/>
      <c r="DN1001" s="129"/>
      <c r="DO1001" s="130"/>
      <c r="DS1001" s="129">
        <v>5</v>
      </c>
      <c r="DT1001" s="129" t="s">
        <v>5984</v>
      </c>
      <c r="DW1001" t="s">
        <v>5783</v>
      </c>
    </row>
    <row r="1002" spans="1:127">
      <c r="A1002" s="127">
        <v>891</v>
      </c>
      <c r="B1002" s="131">
        <v>44768.041666666664</v>
      </c>
      <c r="C1002" s="129" t="s">
        <v>52</v>
      </c>
      <c r="D1002" s="129">
        <v>0</v>
      </c>
      <c r="E1002" s="129">
        <v>0</v>
      </c>
      <c r="F1002" s="129">
        <v>0</v>
      </c>
      <c r="G1002" s="129" t="s">
        <v>54</v>
      </c>
      <c r="H1002" s="129" t="s">
        <v>55</v>
      </c>
      <c r="I1002" s="129" t="s">
        <v>55</v>
      </c>
      <c r="J1002" s="129" t="s">
        <v>55</v>
      </c>
      <c r="K1002" s="129" t="s">
        <v>18</v>
      </c>
      <c r="L1002" s="129">
        <v>90</v>
      </c>
      <c r="M1002" s="129" t="s">
        <v>173</v>
      </c>
      <c r="N1002" s="129">
        <v>0</v>
      </c>
      <c r="O1002" s="129" t="s">
        <v>173</v>
      </c>
      <c r="P1002" s="129">
        <v>0</v>
      </c>
      <c r="Q1002" s="129" t="s">
        <v>173</v>
      </c>
      <c r="R1002" s="129">
        <v>0</v>
      </c>
      <c r="S1002" s="129">
        <v>2</v>
      </c>
      <c r="T1002" s="129" t="s">
        <v>174</v>
      </c>
      <c r="U1002" s="129" t="s">
        <v>3776</v>
      </c>
      <c r="V1002" s="129">
        <v>0.69689999999999996</v>
      </c>
      <c r="W1002" s="129" t="s">
        <v>3777</v>
      </c>
      <c r="X1002" s="129">
        <v>0.33779999999999999</v>
      </c>
      <c r="Y1002" s="129" t="s">
        <v>3778</v>
      </c>
      <c r="Z1002" s="129">
        <v>0.37419999999999998</v>
      </c>
      <c r="AA1002" s="129" t="s">
        <v>2672</v>
      </c>
      <c r="AB1002" s="129">
        <v>1.55E-2</v>
      </c>
      <c r="AC1002" s="129" t="s">
        <v>179</v>
      </c>
      <c r="AD1002" s="129">
        <v>9.4999999999999998E-3</v>
      </c>
      <c r="AE1002" s="129" t="s">
        <v>179</v>
      </c>
      <c r="AF1002" s="129">
        <v>1.77E-2</v>
      </c>
      <c r="AG1002" s="129" t="s">
        <v>3779</v>
      </c>
      <c r="AH1002" s="129">
        <v>7.9000000000000008E-3</v>
      </c>
      <c r="AI1002" s="129" t="s">
        <v>3780</v>
      </c>
      <c r="AJ1002" s="129">
        <v>3.2500000000000001E-2</v>
      </c>
      <c r="AK1002" s="129" t="s">
        <v>3781</v>
      </c>
      <c r="AL1002" s="129">
        <v>9.1000000000000004E-3</v>
      </c>
      <c r="AM1002" s="129" t="s">
        <v>556</v>
      </c>
      <c r="AN1002" s="129">
        <v>9.1999999999999998E-3</v>
      </c>
      <c r="AO1002" s="129" t="s">
        <v>280</v>
      </c>
      <c r="AP1002" s="129">
        <v>4.1999999999999997E-3</v>
      </c>
      <c r="AQ1002" s="129" t="s">
        <v>3782</v>
      </c>
      <c r="AR1002" s="129">
        <v>5.1999999999999998E-3</v>
      </c>
      <c r="AS1002" s="129" t="s">
        <v>3783</v>
      </c>
      <c r="AT1002" s="129">
        <v>2.7400000000000001E-2</v>
      </c>
      <c r="AU1002" s="129" t="s">
        <v>179</v>
      </c>
      <c r="AV1002" s="129">
        <v>3.8E-3</v>
      </c>
      <c r="AW1002" s="129" t="s">
        <v>891</v>
      </c>
      <c r="AX1002" s="129">
        <v>1.1000000000000001E-3</v>
      </c>
      <c r="AY1002" s="129" t="s">
        <v>330</v>
      </c>
      <c r="AZ1002" s="129">
        <v>6.9999999999999999E-4</v>
      </c>
      <c r="BA1002" s="129" t="s">
        <v>405</v>
      </c>
      <c r="BB1002" s="129">
        <v>6.9999999999999999E-4</v>
      </c>
      <c r="BC1002" s="129" t="s">
        <v>285</v>
      </c>
      <c r="BD1002" s="129">
        <v>5.0000000000000001E-4</v>
      </c>
      <c r="BE1002" s="129" t="s">
        <v>179</v>
      </c>
      <c r="BF1002" s="129">
        <v>2.9999999999999997E-4</v>
      </c>
      <c r="BG1002" s="129" t="s">
        <v>179</v>
      </c>
      <c r="BH1002" s="129">
        <v>1E-4</v>
      </c>
      <c r="BI1002" s="129" t="s">
        <v>246</v>
      </c>
      <c r="BJ1002" s="129">
        <v>2.0000000000000001E-4</v>
      </c>
      <c r="BK1002" s="129" t="s">
        <v>248</v>
      </c>
      <c r="BL1002" s="129">
        <v>4.0000000000000002E-4</v>
      </c>
      <c r="BM1002" s="129" t="s">
        <v>1059</v>
      </c>
      <c r="BN1002" s="129">
        <v>2.9999999999999997E-4</v>
      </c>
      <c r="BO1002" s="129" t="s">
        <v>365</v>
      </c>
      <c r="BP1002" s="129">
        <v>5.0000000000000001E-4</v>
      </c>
      <c r="BQ1002" s="129" t="s">
        <v>179</v>
      </c>
      <c r="BR1002" s="129">
        <v>2.9999999999999997E-4</v>
      </c>
      <c r="BS1002" s="129" t="s">
        <v>179</v>
      </c>
      <c r="BT1002" s="129">
        <v>2.9999999999999997E-4</v>
      </c>
      <c r="BU1002" s="129" t="s">
        <v>179</v>
      </c>
      <c r="BV1002" s="129">
        <v>6.9999999999999999E-4</v>
      </c>
      <c r="BW1002" s="129" t="s">
        <v>245</v>
      </c>
      <c r="BX1002" s="129">
        <v>8.0000000000000004E-4</v>
      </c>
      <c r="BY1002" s="129" t="s">
        <v>18</v>
      </c>
      <c r="BZ1002" s="129"/>
      <c r="CA1002" s="129" t="s">
        <v>179</v>
      </c>
      <c r="CB1002" s="129">
        <v>8.0000000000000004E-4</v>
      </c>
      <c r="CC1002" s="129" t="s">
        <v>179</v>
      </c>
      <c r="CD1002" s="129">
        <v>2E-3</v>
      </c>
      <c r="CE1002" s="129" t="s">
        <v>179</v>
      </c>
      <c r="CF1002" s="129">
        <v>2.3E-3</v>
      </c>
      <c r="CG1002" s="129" t="s">
        <v>179</v>
      </c>
      <c r="CH1002" s="129">
        <v>1E-4</v>
      </c>
      <c r="CI1002" s="129" t="s">
        <v>179</v>
      </c>
      <c r="CJ1002" s="129">
        <v>7.1000000000000004E-3</v>
      </c>
      <c r="CK1002" s="129" t="s">
        <v>179</v>
      </c>
      <c r="CL1002" s="129">
        <v>1.1299999999999999E-2</v>
      </c>
      <c r="CM1002" s="129" t="s">
        <v>179</v>
      </c>
      <c r="CN1002" s="129">
        <v>2.8E-3</v>
      </c>
      <c r="CO1002" s="129" t="s">
        <v>179</v>
      </c>
      <c r="CP1002" s="129">
        <v>8.0000000000000004E-4</v>
      </c>
      <c r="CQ1002" s="129" t="s">
        <v>179</v>
      </c>
      <c r="CR1002" s="129">
        <v>3.3E-3</v>
      </c>
      <c r="CS1002" s="129" t="s">
        <v>179</v>
      </c>
      <c r="CT1002" s="129">
        <v>2E-3</v>
      </c>
      <c r="CU1002" s="129" t="s">
        <v>18</v>
      </c>
      <c r="CV1002" s="129"/>
      <c r="CW1002" s="129" t="s">
        <v>18</v>
      </c>
      <c r="CX1002" s="129"/>
      <c r="CY1002" s="129" t="s">
        <v>179</v>
      </c>
      <c r="CZ1002" s="129">
        <v>5.9999999999999995E-4</v>
      </c>
      <c r="DA1002" s="129" t="s">
        <v>179</v>
      </c>
      <c r="DB1002" s="129">
        <v>5.9999999999999995E-4</v>
      </c>
      <c r="DC1002" s="129" t="s">
        <v>179</v>
      </c>
      <c r="DD1002" s="129">
        <v>5.9999999999999995E-4</v>
      </c>
      <c r="DE1002" s="129" t="s">
        <v>179</v>
      </c>
      <c r="DF1002" s="129">
        <v>5.9999999999999995E-4</v>
      </c>
      <c r="DG1002" s="129" t="s">
        <v>179</v>
      </c>
      <c r="DH1002" s="129">
        <v>4.0000000000000002E-4</v>
      </c>
      <c r="DI1002" s="129" t="s">
        <v>179</v>
      </c>
      <c r="DJ1002" s="129">
        <v>2.9999999999999997E-4</v>
      </c>
      <c r="DK1002" s="129" t="s">
        <v>3775</v>
      </c>
      <c r="DL1002" s="129" t="s">
        <v>59</v>
      </c>
      <c r="DM1002" s="129"/>
      <c r="DN1002" s="129"/>
      <c r="DO1002" s="130"/>
      <c r="DS1002" s="129">
        <v>18</v>
      </c>
      <c r="DT1002" s="129" t="s">
        <v>919</v>
      </c>
      <c r="DW1002" t="s">
        <v>5784</v>
      </c>
    </row>
    <row r="1003" spans="1:127">
      <c r="A1003" s="127">
        <v>892</v>
      </c>
      <c r="B1003" s="131">
        <v>44768.044444444444</v>
      </c>
      <c r="C1003" s="129" t="s">
        <v>52</v>
      </c>
      <c r="D1003" s="129">
        <v>0</v>
      </c>
      <c r="E1003" s="129">
        <v>0</v>
      </c>
      <c r="F1003" s="129">
        <v>0</v>
      </c>
      <c r="G1003" s="129" t="s">
        <v>54</v>
      </c>
      <c r="H1003" s="129" t="s">
        <v>55</v>
      </c>
      <c r="I1003" s="129" t="s">
        <v>55</v>
      </c>
      <c r="J1003" s="129" t="s">
        <v>55</v>
      </c>
      <c r="K1003" s="129" t="s">
        <v>18</v>
      </c>
      <c r="L1003" s="129">
        <v>90</v>
      </c>
      <c r="M1003" s="129" t="s">
        <v>173</v>
      </c>
      <c r="N1003" s="129">
        <v>0</v>
      </c>
      <c r="O1003" s="129" t="s">
        <v>173</v>
      </c>
      <c r="P1003" s="129">
        <v>0</v>
      </c>
      <c r="Q1003" s="129" t="s">
        <v>173</v>
      </c>
      <c r="R1003" s="129">
        <v>0</v>
      </c>
      <c r="S1003" s="129">
        <v>2</v>
      </c>
      <c r="T1003" s="129" t="s">
        <v>174</v>
      </c>
      <c r="U1003" s="129" t="s">
        <v>3784</v>
      </c>
      <c r="V1003" s="129">
        <v>0.67059999999999997</v>
      </c>
      <c r="W1003" s="129" t="s">
        <v>3785</v>
      </c>
      <c r="X1003" s="129">
        <v>0.33510000000000001</v>
      </c>
      <c r="Y1003" s="129" t="s">
        <v>368</v>
      </c>
      <c r="Z1003" s="129">
        <v>0.37269999999999998</v>
      </c>
      <c r="AA1003" s="129" t="s">
        <v>3786</v>
      </c>
      <c r="AB1003" s="129">
        <v>1.5299999999999999E-2</v>
      </c>
      <c r="AC1003" s="129" t="s">
        <v>179</v>
      </c>
      <c r="AD1003" s="129">
        <v>8.8999999999999999E-3</v>
      </c>
      <c r="AE1003" s="129" t="s">
        <v>179</v>
      </c>
      <c r="AF1003" s="129">
        <v>1.6799999999999999E-2</v>
      </c>
      <c r="AG1003" s="129" t="s">
        <v>3787</v>
      </c>
      <c r="AH1003" s="129">
        <v>7.9000000000000008E-3</v>
      </c>
      <c r="AI1003" s="129" t="s">
        <v>3788</v>
      </c>
      <c r="AJ1003" s="129">
        <v>3.2599999999999997E-2</v>
      </c>
      <c r="AK1003" s="129" t="s">
        <v>3789</v>
      </c>
      <c r="AL1003" s="129">
        <v>8.9999999999999993E-3</v>
      </c>
      <c r="AM1003" s="129" t="s">
        <v>456</v>
      </c>
      <c r="AN1003" s="129">
        <v>8.9999999999999993E-3</v>
      </c>
      <c r="AO1003" s="129" t="s">
        <v>1072</v>
      </c>
      <c r="AP1003" s="129">
        <v>4.0000000000000001E-3</v>
      </c>
      <c r="AQ1003" s="129" t="s">
        <v>3714</v>
      </c>
      <c r="AR1003" s="129">
        <v>5.0000000000000001E-3</v>
      </c>
      <c r="AS1003" s="129" t="s">
        <v>3790</v>
      </c>
      <c r="AT1003" s="129">
        <v>2.6200000000000001E-2</v>
      </c>
      <c r="AU1003" s="129" t="s">
        <v>600</v>
      </c>
      <c r="AV1003" s="129">
        <v>3.7000000000000002E-3</v>
      </c>
      <c r="AW1003" s="129" t="s">
        <v>685</v>
      </c>
      <c r="AX1003" s="129">
        <v>1.2999999999999999E-3</v>
      </c>
      <c r="AY1003" s="129" t="s">
        <v>187</v>
      </c>
      <c r="AZ1003" s="129">
        <v>6.9999999999999999E-4</v>
      </c>
      <c r="BA1003" s="129" t="s">
        <v>209</v>
      </c>
      <c r="BB1003" s="129">
        <v>6.9999999999999999E-4</v>
      </c>
      <c r="BC1003" s="129" t="s">
        <v>211</v>
      </c>
      <c r="BD1003" s="129">
        <v>5.0000000000000001E-4</v>
      </c>
      <c r="BE1003" s="129" t="s">
        <v>179</v>
      </c>
      <c r="BF1003" s="129">
        <v>2.9999999999999997E-4</v>
      </c>
      <c r="BG1003" s="129" t="s">
        <v>179</v>
      </c>
      <c r="BH1003" s="129">
        <v>1E-4</v>
      </c>
      <c r="BI1003" s="129" t="s">
        <v>179</v>
      </c>
      <c r="BJ1003" s="129">
        <v>2.0000000000000001E-4</v>
      </c>
      <c r="BK1003" s="129" t="s">
        <v>283</v>
      </c>
      <c r="BL1003" s="129">
        <v>5.0000000000000001E-4</v>
      </c>
      <c r="BM1003" s="129" t="s">
        <v>425</v>
      </c>
      <c r="BN1003" s="129">
        <v>2.9999999999999997E-4</v>
      </c>
      <c r="BO1003" s="129" t="s">
        <v>242</v>
      </c>
      <c r="BP1003" s="129">
        <v>5.0000000000000001E-4</v>
      </c>
      <c r="BQ1003" s="129" t="s">
        <v>179</v>
      </c>
      <c r="BR1003" s="129">
        <v>2.9999999999999997E-4</v>
      </c>
      <c r="BS1003" s="129" t="s">
        <v>179</v>
      </c>
      <c r="BT1003" s="129">
        <v>2.9999999999999997E-4</v>
      </c>
      <c r="BU1003" s="129" t="s">
        <v>179</v>
      </c>
      <c r="BV1003" s="129">
        <v>6.9999999999999999E-4</v>
      </c>
      <c r="BW1003" s="129" t="s">
        <v>18</v>
      </c>
      <c r="BX1003" s="129"/>
      <c r="BY1003" s="129" t="s">
        <v>18</v>
      </c>
      <c r="BZ1003" s="129"/>
      <c r="CA1003" s="129" t="s">
        <v>179</v>
      </c>
      <c r="CB1003" s="129">
        <v>8.0000000000000004E-4</v>
      </c>
      <c r="CC1003" s="129" t="s">
        <v>179</v>
      </c>
      <c r="CD1003" s="129">
        <v>2E-3</v>
      </c>
      <c r="CE1003" s="129" t="s">
        <v>179</v>
      </c>
      <c r="CF1003" s="129">
        <v>2.3E-3</v>
      </c>
      <c r="CG1003" s="129" t="s">
        <v>179</v>
      </c>
      <c r="CH1003" s="129">
        <v>1E-4</v>
      </c>
      <c r="CI1003" s="129" t="s">
        <v>179</v>
      </c>
      <c r="CJ1003" s="129">
        <v>7.0000000000000001E-3</v>
      </c>
      <c r="CK1003" s="129" t="s">
        <v>179</v>
      </c>
      <c r="CL1003" s="129">
        <v>1.0999999999999999E-2</v>
      </c>
      <c r="CM1003" s="129" t="s">
        <v>179</v>
      </c>
      <c r="CN1003" s="129">
        <v>2.7000000000000001E-3</v>
      </c>
      <c r="CO1003" s="129" t="s">
        <v>179</v>
      </c>
      <c r="CP1003" s="129">
        <v>8.9999999999999998E-4</v>
      </c>
      <c r="CQ1003" s="129" t="s">
        <v>179</v>
      </c>
      <c r="CR1003" s="129">
        <v>3.5000000000000001E-3</v>
      </c>
      <c r="CS1003" s="129" t="s">
        <v>179</v>
      </c>
      <c r="CT1003" s="129">
        <v>1.8E-3</v>
      </c>
      <c r="CU1003" s="129" t="s">
        <v>179</v>
      </c>
      <c r="CV1003" s="129">
        <v>8.0000000000000004E-4</v>
      </c>
      <c r="CW1003" s="129" t="s">
        <v>18</v>
      </c>
      <c r="CX1003" s="129"/>
      <c r="CY1003" s="129" t="s">
        <v>179</v>
      </c>
      <c r="CZ1003" s="129">
        <v>5.9999999999999995E-4</v>
      </c>
      <c r="DA1003" s="129" t="s">
        <v>179</v>
      </c>
      <c r="DB1003" s="129">
        <v>5.0000000000000001E-4</v>
      </c>
      <c r="DC1003" s="129" t="s">
        <v>179</v>
      </c>
      <c r="DD1003" s="129">
        <v>5.9999999999999995E-4</v>
      </c>
      <c r="DE1003" s="129" t="s">
        <v>179</v>
      </c>
      <c r="DF1003" s="129">
        <v>5.9999999999999995E-4</v>
      </c>
      <c r="DG1003" s="129" t="s">
        <v>179</v>
      </c>
      <c r="DH1003" s="129">
        <v>4.0000000000000002E-4</v>
      </c>
      <c r="DI1003" s="129" t="s">
        <v>179</v>
      </c>
      <c r="DJ1003" s="129">
        <v>2.9999999999999997E-4</v>
      </c>
      <c r="DK1003" s="129" t="s">
        <v>3775</v>
      </c>
      <c r="DL1003" s="129" t="s">
        <v>59</v>
      </c>
      <c r="DM1003" s="129"/>
      <c r="DN1003" s="129"/>
      <c r="DO1003" s="130"/>
      <c r="DS1003" s="129">
        <v>36</v>
      </c>
      <c r="DT1003" s="129" t="s">
        <v>6006</v>
      </c>
      <c r="DW1003" t="s">
        <v>5785</v>
      </c>
    </row>
    <row r="1004" spans="1:127">
      <c r="A1004" s="127">
        <v>893</v>
      </c>
      <c r="B1004" s="131">
        <v>44768.04791666667</v>
      </c>
      <c r="C1004" s="129" t="s">
        <v>52</v>
      </c>
      <c r="D1004" s="129">
        <v>0</v>
      </c>
      <c r="E1004" s="129">
        <v>0</v>
      </c>
      <c r="F1004" s="129">
        <v>0</v>
      </c>
      <c r="G1004" s="129" t="s">
        <v>54</v>
      </c>
      <c r="H1004" s="129" t="s">
        <v>55</v>
      </c>
      <c r="I1004" s="129" t="s">
        <v>55</v>
      </c>
      <c r="J1004" s="129" t="s">
        <v>55</v>
      </c>
      <c r="K1004" s="129" t="s">
        <v>18</v>
      </c>
      <c r="L1004" s="129">
        <v>90</v>
      </c>
      <c r="M1004" s="129" t="s">
        <v>173</v>
      </c>
      <c r="N1004" s="129">
        <v>0</v>
      </c>
      <c r="O1004" s="129" t="s">
        <v>173</v>
      </c>
      <c r="P1004" s="129">
        <v>0</v>
      </c>
      <c r="Q1004" s="129" t="s">
        <v>173</v>
      </c>
      <c r="R1004" s="129">
        <v>0</v>
      </c>
      <c r="S1004" s="129">
        <v>2</v>
      </c>
      <c r="T1004" s="129" t="s">
        <v>174</v>
      </c>
      <c r="U1004" s="129" t="s">
        <v>3791</v>
      </c>
      <c r="V1004" s="129">
        <v>0.6512</v>
      </c>
      <c r="W1004" s="129" t="s">
        <v>3792</v>
      </c>
      <c r="X1004" s="129">
        <v>0.32929999999999998</v>
      </c>
      <c r="Y1004" s="129" t="s">
        <v>3793</v>
      </c>
      <c r="Z1004" s="129">
        <v>0.35010000000000002</v>
      </c>
      <c r="AA1004" s="129" t="s">
        <v>1745</v>
      </c>
      <c r="AB1004" s="129">
        <v>1.6299999999999999E-2</v>
      </c>
      <c r="AC1004" s="129" t="s">
        <v>179</v>
      </c>
      <c r="AD1004" s="129">
        <v>9.5999999999999992E-3</v>
      </c>
      <c r="AE1004" s="129" t="s">
        <v>179</v>
      </c>
      <c r="AF1004" s="129">
        <v>1.8499999999999999E-2</v>
      </c>
      <c r="AG1004" s="129" t="s">
        <v>3794</v>
      </c>
      <c r="AH1004" s="129">
        <v>7.7999999999999996E-3</v>
      </c>
      <c r="AI1004" s="129" t="s">
        <v>3795</v>
      </c>
      <c r="AJ1004" s="129">
        <v>3.2599999999999997E-2</v>
      </c>
      <c r="AK1004" s="129" t="s">
        <v>1947</v>
      </c>
      <c r="AL1004" s="129">
        <v>9.1000000000000004E-3</v>
      </c>
      <c r="AM1004" s="129" t="s">
        <v>678</v>
      </c>
      <c r="AN1004" s="129">
        <v>8.9999999999999993E-3</v>
      </c>
      <c r="AO1004" s="129" t="s">
        <v>1001</v>
      </c>
      <c r="AP1004" s="129">
        <v>4.3E-3</v>
      </c>
      <c r="AQ1004" s="129" t="s">
        <v>3796</v>
      </c>
      <c r="AR1004" s="129">
        <v>5.7000000000000002E-3</v>
      </c>
      <c r="AS1004" s="129" t="s">
        <v>3797</v>
      </c>
      <c r="AT1004" s="129">
        <v>2.8199999999999999E-2</v>
      </c>
      <c r="AU1004" s="129" t="s">
        <v>346</v>
      </c>
      <c r="AV1004" s="129">
        <v>4.0000000000000001E-3</v>
      </c>
      <c r="AW1004" s="129" t="s">
        <v>264</v>
      </c>
      <c r="AX1004" s="129">
        <v>1.1000000000000001E-3</v>
      </c>
      <c r="AY1004" s="129" t="s">
        <v>303</v>
      </c>
      <c r="AZ1004" s="129">
        <v>6.9999999999999999E-4</v>
      </c>
      <c r="BA1004" s="129" t="s">
        <v>209</v>
      </c>
      <c r="BB1004" s="129">
        <v>6.9999999999999999E-4</v>
      </c>
      <c r="BC1004" s="129" t="s">
        <v>191</v>
      </c>
      <c r="BD1004" s="129">
        <v>5.0000000000000001E-4</v>
      </c>
      <c r="BE1004" s="129" t="s">
        <v>211</v>
      </c>
      <c r="BF1004" s="129">
        <v>4.0000000000000002E-4</v>
      </c>
      <c r="BG1004" s="129" t="s">
        <v>179</v>
      </c>
      <c r="BH1004" s="129">
        <v>1E-4</v>
      </c>
      <c r="BI1004" s="129" t="s">
        <v>318</v>
      </c>
      <c r="BJ1004" s="129">
        <v>2.0000000000000001E-4</v>
      </c>
      <c r="BK1004" s="129" t="s">
        <v>243</v>
      </c>
      <c r="BL1004" s="129">
        <v>5.0000000000000001E-4</v>
      </c>
      <c r="BM1004" s="129" t="s">
        <v>1059</v>
      </c>
      <c r="BN1004" s="129">
        <v>2.9999999999999997E-4</v>
      </c>
      <c r="BO1004" s="129" t="s">
        <v>364</v>
      </c>
      <c r="BP1004" s="129">
        <v>5.9999999999999995E-4</v>
      </c>
      <c r="BQ1004" s="129" t="s">
        <v>179</v>
      </c>
      <c r="BR1004" s="129">
        <v>2.9999999999999997E-4</v>
      </c>
      <c r="BS1004" s="129" t="s">
        <v>179</v>
      </c>
      <c r="BT1004" s="129">
        <v>4.0000000000000002E-4</v>
      </c>
      <c r="BU1004" s="129" t="s">
        <v>179</v>
      </c>
      <c r="BV1004" s="129">
        <v>5.9999999999999995E-4</v>
      </c>
      <c r="BW1004" s="129" t="s">
        <v>391</v>
      </c>
      <c r="BX1004" s="129">
        <v>8.9999999999999998E-4</v>
      </c>
      <c r="BY1004" s="129" t="s">
        <v>18</v>
      </c>
      <c r="BZ1004" s="129"/>
      <c r="CA1004" s="129" t="s">
        <v>179</v>
      </c>
      <c r="CB1004" s="129">
        <v>8.0000000000000004E-4</v>
      </c>
      <c r="CC1004" s="129" t="s">
        <v>179</v>
      </c>
      <c r="CD1004" s="129">
        <v>2E-3</v>
      </c>
      <c r="CE1004" s="129" t="s">
        <v>179</v>
      </c>
      <c r="CF1004" s="129">
        <v>2.3E-3</v>
      </c>
      <c r="CG1004" s="129" t="s">
        <v>216</v>
      </c>
      <c r="CH1004" s="129">
        <v>1E-4</v>
      </c>
      <c r="CI1004" s="129" t="s">
        <v>179</v>
      </c>
      <c r="CJ1004" s="129">
        <v>7.3000000000000001E-3</v>
      </c>
      <c r="CK1004" s="129" t="s">
        <v>179</v>
      </c>
      <c r="CL1004" s="129">
        <v>1.1299999999999999E-2</v>
      </c>
      <c r="CM1004" s="129" t="s">
        <v>179</v>
      </c>
      <c r="CN1004" s="129">
        <v>5.1999999999999998E-3</v>
      </c>
      <c r="CO1004" s="129" t="s">
        <v>179</v>
      </c>
      <c r="CP1004" s="129">
        <v>8.0000000000000004E-4</v>
      </c>
      <c r="CQ1004" s="129" t="s">
        <v>179</v>
      </c>
      <c r="CR1004" s="129">
        <v>3.3E-3</v>
      </c>
      <c r="CS1004" s="129" t="s">
        <v>179</v>
      </c>
      <c r="CT1004" s="129">
        <v>1.9E-3</v>
      </c>
      <c r="CU1004" s="129" t="s">
        <v>179</v>
      </c>
      <c r="CV1004" s="129">
        <v>8.0000000000000004E-4</v>
      </c>
      <c r="CW1004" s="129" t="s">
        <v>18</v>
      </c>
      <c r="CX1004" s="129"/>
      <c r="CY1004" s="129" t="s">
        <v>179</v>
      </c>
      <c r="CZ1004" s="129">
        <v>5.9999999999999995E-4</v>
      </c>
      <c r="DA1004" s="129" t="s">
        <v>179</v>
      </c>
      <c r="DB1004" s="129">
        <v>5.0000000000000001E-4</v>
      </c>
      <c r="DC1004" s="129" t="s">
        <v>179</v>
      </c>
      <c r="DD1004" s="129">
        <v>5.9999999999999995E-4</v>
      </c>
      <c r="DE1004" s="129" t="s">
        <v>179</v>
      </c>
      <c r="DF1004" s="129">
        <v>5.9999999999999995E-4</v>
      </c>
      <c r="DG1004" s="129" t="s">
        <v>179</v>
      </c>
      <c r="DH1004" s="129">
        <v>4.0000000000000002E-4</v>
      </c>
      <c r="DI1004" s="129" t="s">
        <v>179</v>
      </c>
      <c r="DJ1004" s="129">
        <v>4.0000000000000002E-4</v>
      </c>
      <c r="DK1004" s="129" t="s">
        <v>3775</v>
      </c>
      <c r="DL1004" s="129" t="s">
        <v>59</v>
      </c>
      <c r="DM1004" s="129"/>
      <c r="DN1004" s="129"/>
      <c r="DO1004" s="130"/>
      <c r="DS1004" s="129">
        <v>43</v>
      </c>
      <c r="DT1004" s="129" t="s">
        <v>1752</v>
      </c>
      <c r="DW1004" t="s">
        <v>5786</v>
      </c>
    </row>
    <row r="1005" spans="1:127">
      <c r="A1005" s="127">
        <v>894</v>
      </c>
      <c r="B1005" s="131">
        <v>44768.05</v>
      </c>
      <c r="C1005" s="129" t="s">
        <v>52</v>
      </c>
      <c r="D1005" s="129">
        <v>0</v>
      </c>
      <c r="E1005" s="129">
        <v>0</v>
      </c>
      <c r="F1005" s="129">
        <v>0</v>
      </c>
      <c r="G1005" s="129" t="s">
        <v>54</v>
      </c>
      <c r="H1005" s="129" t="s">
        <v>55</v>
      </c>
      <c r="I1005" s="129" t="s">
        <v>55</v>
      </c>
      <c r="J1005" s="129" t="s">
        <v>55</v>
      </c>
      <c r="K1005" s="129" t="s">
        <v>18</v>
      </c>
      <c r="L1005" s="129">
        <v>90</v>
      </c>
      <c r="M1005" s="129" t="s">
        <v>173</v>
      </c>
      <c r="N1005" s="129">
        <v>0</v>
      </c>
      <c r="O1005" s="129" t="s">
        <v>173</v>
      </c>
      <c r="P1005" s="129">
        <v>0</v>
      </c>
      <c r="Q1005" s="129" t="s">
        <v>173</v>
      </c>
      <c r="R1005" s="129">
        <v>0</v>
      </c>
      <c r="S1005" s="129">
        <v>2</v>
      </c>
      <c r="T1005" s="129" t="s">
        <v>174</v>
      </c>
      <c r="U1005" s="129" t="s">
        <v>3798</v>
      </c>
      <c r="V1005" s="129">
        <v>0.67410000000000003</v>
      </c>
      <c r="W1005" s="129" t="s">
        <v>3799</v>
      </c>
      <c r="X1005" s="129">
        <v>0.33589999999999998</v>
      </c>
      <c r="Y1005" s="129" t="s">
        <v>3800</v>
      </c>
      <c r="Z1005" s="129">
        <v>0.36959999999999998</v>
      </c>
      <c r="AA1005" s="129" t="s">
        <v>2017</v>
      </c>
      <c r="AB1005" s="129">
        <v>1.5900000000000001E-2</v>
      </c>
      <c r="AC1005" s="129" t="s">
        <v>179</v>
      </c>
      <c r="AD1005" s="129">
        <v>9.7999999999999997E-3</v>
      </c>
      <c r="AE1005" s="129" t="s">
        <v>179</v>
      </c>
      <c r="AF1005" s="129">
        <v>1.7399999999999999E-2</v>
      </c>
      <c r="AG1005" s="129" t="s">
        <v>3801</v>
      </c>
      <c r="AH1005" s="129">
        <v>7.7999999999999996E-3</v>
      </c>
      <c r="AI1005" s="129" t="s">
        <v>3802</v>
      </c>
      <c r="AJ1005" s="129">
        <v>3.3399999999999999E-2</v>
      </c>
      <c r="AK1005" s="129" t="s">
        <v>3803</v>
      </c>
      <c r="AL1005" s="129">
        <v>9.1000000000000004E-3</v>
      </c>
      <c r="AM1005" s="129" t="s">
        <v>1717</v>
      </c>
      <c r="AN1005" s="129">
        <v>9.1000000000000004E-3</v>
      </c>
      <c r="AO1005" s="129" t="s">
        <v>1328</v>
      </c>
      <c r="AP1005" s="129">
        <v>4.1999999999999997E-3</v>
      </c>
      <c r="AQ1005" s="129" t="s">
        <v>3804</v>
      </c>
      <c r="AR1005" s="129">
        <v>5.1000000000000004E-3</v>
      </c>
      <c r="AS1005" s="129" t="s">
        <v>3805</v>
      </c>
      <c r="AT1005" s="129">
        <v>2.7199999999999998E-2</v>
      </c>
      <c r="AU1005" s="129" t="s">
        <v>465</v>
      </c>
      <c r="AV1005" s="129">
        <v>3.8E-3</v>
      </c>
      <c r="AW1005" s="129" t="s">
        <v>377</v>
      </c>
      <c r="AX1005" s="129">
        <v>1.1000000000000001E-3</v>
      </c>
      <c r="AY1005" s="129" t="s">
        <v>229</v>
      </c>
      <c r="AZ1005" s="129">
        <v>6.9999999999999999E-4</v>
      </c>
      <c r="BA1005" s="129" t="s">
        <v>208</v>
      </c>
      <c r="BB1005" s="129">
        <v>6.9999999999999999E-4</v>
      </c>
      <c r="BC1005" s="129" t="s">
        <v>211</v>
      </c>
      <c r="BD1005" s="129">
        <v>5.0000000000000001E-4</v>
      </c>
      <c r="BE1005" s="129" t="s">
        <v>179</v>
      </c>
      <c r="BF1005" s="129">
        <v>2.9999999999999997E-4</v>
      </c>
      <c r="BG1005" s="129" t="s">
        <v>179</v>
      </c>
      <c r="BH1005" s="129">
        <v>1E-4</v>
      </c>
      <c r="BI1005" s="129" t="s">
        <v>246</v>
      </c>
      <c r="BJ1005" s="129">
        <v>2.0000000000000001E-4</v>
      </c>
      <c r="BK1005" s="129" t="s">
        <v>559</v>
      </c>
      <c r="BL1005" s="129">
        <v>4.0000000000000002E-4</v>
      </c>
      <c r="BM1005" s="129" t="s">
        <v>438</v>
      </c>
      <c r="BN1005" s="129">
        <v>2.9999999999999997E-4</v>
      </c>
      <c r="BO1005" s="129" t="s">
        <v>410</v>
      </c>
      <c r="BP1005" s="129">
        <v>5.0000000000000001E-4</v>
      </c>
      <c r="BQ1005" s="129" t="s">
        <v>179</v>
      </c>
      <c r="BR1005" s="129">
        <v>2.9999999999999997E-4</v>
      </c>
      <c r="BS1005" s="129" t="s">
        <v>179</v>
      </c>
      <c r="BT1005" s="129">
        <v>2.9999999999999997E-4</v>
      </c>
      <c r="BU1005" s="129" t="s">
        <v>179</v>
      </c>
      <c r="BV1005" s="129">
        <v>5.9999999999999995E-4</v>
      </c>
      <c r="BW1005" s="129" t="s">
        <v>285</v>
      </c>
      <c r="BX1005" s="129">
        <v>8.0000000000000004E-4</v>
      </c>
      <c r="BY1005" s="129" t="s">
        <v>18</v>
      </c>
      <c r="BZ1005" s="129"/>
      <c r="CA1005" s="129" t="s">
        <v>179</v>
      </c>
      <c r="CB1005" s="129">
        <v>8.0000000000000004E-4</v>
      </c>
      <c r="CC1005" s="129" t="s">
        <v>179</v>
      </c>
      <c r="CD1005" s="129">
        <v>2E-3</v>
      </c>
      <c r="CE1005" s="129" t="s">
        <v>179</v>
      </c>
      <c r="CF1005" s="129">
        <v>2.3E-3</v>
      </c>
      <c r="CG1005" s="129" t="s">
        <v>216</v>
      </c>
      <c r="CH1005" s="129">
        <v>1E-4</v>
      </c>
      <c r="CI1005" s="129" t="s">
        <v>179</v>
      </c>
      <c r="CJ1005" s="129">
        <v>6.8999999999999999E-3</v>
      </c>
      <c r="CK1005" s="129" t="s">
        <v>179</v>
      </c>
      <c r="CL1005" s="129">
        <v>1.11E-2</v>
      </c>
      <c r="CM1005" s="129" t="s">
        <v>179</v>
      </c>
      <c r="CN1005" s="129">
        <v>3.2000000000000002E-3</v>
      </c>
      <c r="CO1005" s="129" t="s">
        <v>179</v>
      </c>
      <c r="CP1005" s="129">
        <v>8.9999999999999998E-4</v>
      </c>
      <c r="CQ1005" s="129" t="s">
        <v>179</v>
      </c>
      <c r="CR1005" s="129">
        <v>3.3999999999999998E-3</v>
      </c>
      <c r="CS1005" s="129" t="s">
        <v>179</v>
      </c>
      <c r="CT1005" s="129">
        <v>1.9E-3</v>
      </c>
      <c r="CU1005" s="129" t="s">
        <v>18</v>
      </c>
      <c r="CV1005" s="129"/>
      <c r="CW1005" s="129" t="s">
        <v>18</v>
      </c>
      <c r="CX1005" s="129"/>
      <c r="CY1005" s="129" t="s">
        <v>179</v>
      </c>
      <c r="CZ1005" s="129">
        <v>5.9999999999999995E-4</v>
      </c>
      <c r="DA1005" s="129" t="s">
        <v>179</v>
      </c>
      <c r="DB1005" s="129">
        <v>5.9999999999999995E-4</v>
      </c>
      <c r="DC1005" s="129" t="s">
        <v>179</v>
      </c>
      <c r="DD1005" s="129">
        <v>5.9999999999999995E-4</v>
      </c>
      <c r="DE1005" s="129" t="s">
        <v>179</v>
      </c>
      <c r="DF1005" s="129">
        <v>5.0000000000000001E-4</v>
      </c>
      <c r="DG1005" s="129" t="s">
        <v>179</v>
      </c>
      <c r="DH1005" s="129">
        <v>4.0000000000000002E-4</v>
      </c>
      <c r="DI1005" s="129" t="s">
        <v>179</v>
      </c>
      <c r="DJ1005" s="129">
        <v>2.9999999999999997E-4</v>
      </c>
      <c r="DK1005" s="129" t="s">
        <v>3775</v>
      </c>
      <c r="DL1005" s="129" t="s">
        <v>59</v>
      </c>
      <c r="DM1005" s="129"/>
      <c r="DN1005" s="129"/>
      <c r="DO1005" s="130"/>
      <c r="DS1005" s="129">
        <v>54</v>
      </c>
      <c r="DT1005" s="129" t="s">
        <v>6027</v>
      </c>
      <c r="DW1005" t="s">
        <v>5787</v>
      </c>
    </row>
    <row r="1006" spans="1:127">
      <c r="A1006" s="127">
        <v>895</v>
      </c>
      <c r="B1006" s="131">
        <v>44768.052083333336</v>
      </c>
      <c r="C1006" s="129" t="s">
        <v>52</v>
      </c>
      <c r="D1006" s="129">
        <v>0</v>
      </c>
      <c r="E1006" s="129">
        <v>0</v>
      </c>
      <c r="F1006" s="129">
        <v>0</v>
      </c>
      <c r="G1006" s="129" t="s">
        <v>54</v>
      </c>
      <c r="H1006" s="129" t="s">
        <v>55</v>
      </c>
      <c r="I1006" s="129" t="s">
        <v>55</v>
      </c>
      <c r="J1006" s="129" t="s">
        <v>55</v>
      </c>
      <c r="K1006" s="129" t="s">
        <v>18</v>
      </c>
      <c r="L1006" s="129">
        <v>90</v>
      </c>
      <c r="M1006" s="129" t="s">
        <v>173</v>
      </c>
      <c r="N1006" s="129">
        <v>0</v>
      </c>
      <c r="O1006" s="129" t="s">
        <v>173</v>
      </c>
      <c r="P1006" s="129">
        <v>0</v>
      </c>
      <c r="Q1006" s="129" t="s">
        <v>173</v>
      </c>
      <c r="R1006" s="129">
        <v>0</v>
      </c>
      <c r="S1006" s="129">
        <v>2</v>
      </c>
      <c r="T1006" s="129" t="s">
        <v>174</v>
      </c>
      <c r="U1006" s="129" t="s">
        <v>3806</v>
      </c>
      <c r="V1006" s="129">
        <v>0.67220000000000002</v>
      </c>
      <c r="W1006" s="129" t="s">
        <v>3807</v>
      </c>
      <c r="X1006" s="129">
        <v>0.34489999999999998</v>
      </c>
      <c r="Y1006" s="129" t="s">
        <v>3808</v>
      </c>
      <c r="Z1006" s="129">
        <v>0.35510000000000003</v>
      </c>
      <c r="AA1006" s="129" t="s">
        <v>3809</v>
      </c>
      <c r="AB1006" s="129">
        <v>1.6500000000000001E-2</v>
      </c>
      <c r="AC1006" s="129" t="s">
        <v>179</v>
      </c>
      <c r="AD1006" s="129">
        <v>9.1000000000000004E-3</v>
      </c>
      <c r="AE1006" s="129" t="s">
        <v>179</v>
      </c>
      <c r="AF1006" s="129">
        <v>1.89E-2</v>
      </c>
      <c r="AG1006" s="129" t="s">
        <v>3810</v>
      </c>
      <c r="AH1006" s="129">
        <v>7.9000000000000008E-3</v>
      </c>
      <c r="AI1006" s="129" t="s">
        <v>3811</v>
      </c>
      <c r="AJ1006" s="129">
        <v>3.3399999999999999E-2</v>
      </c>
      <c r="AK1006" s="129" t="s">
        <v>3812</v>
      </c>
      <c r="AL1006" s="129">
        <v>9.1999999999999998E-3</v>
      </c>
      <c r="AM1006" s="129" t="s">
        <v>1001</v>
      </c>
      <c r="AN1006" s="129">
        <v>9.4000000000000004E-3</v>
      </c>
      <c r="AO1006" s="129" t="s">
        <v>205</v>
      </c>
      <c r="AP1006" s="129">
        <v>4.3E-3</v>
      </c>
      <c r="AQ1006" s="129" t="s">
        <v>983</v>
      </c>
      <c r="AR1006" s="129">
        <v>4.8999999999999998E-3</v>
      </c>
      <c r="AS1006" s="129" t="s">
        <v>3813</v>
      </c>
      <c r="AT1006" s="129">
        <v>2.9600000000000001E-2</v>
      </c>
      <c r="AU1006" s="129" t="s">
        <v>179</v>
      </c>
      <c r="AV1006" s="129">
        <v>4.1000000000000003E-3</v>
      </c>
      <c r="AW1006" s="129" t="s">
        <v>266</v>
      </c>
      <c r="AX1006" s="129">
        <v>1E-3</v>
      </c>
      <c r="AY1006" s="129" t="s">
        <v>330</v>
      </c>
      <c r="AZ1006" s="129">
        <v>6.9999999999999999E-4</v>
      </c>
      <c r="BA1006" s="129" t="s">
        <v>405</v>
      </c>
      <c r="BB1006" s="129">
        <v>6.9999999999999999E-4</v>
      </c>
      <c r="BC1006" s="129" t="s">
        <v>406</v>
      </c>
      <c r="BD1006" s="129">
        <v>5.0000000000000001E-4</v>
      </c>
      <c r="BE1006" s="129" t="s">
        <v>250</v>
      </c>
      <c r="BF1006" s="129">
        <v>4.0000000000000002E-4</v>
      </c>
      <c r="BG1006" s="129" t="s">
        <v>179</v>
      </c>
      <c r="BH1006" s="129">
        <v>1E-4</v>
      </c>
      <c r="BI1006" s="129" t="s">
        <v>286</v>
      </c>
      <c r="BJ1006" s="129">
        <v>2.0000000000000001E-4</v>
      </c>
      <c r="BK1006" s="129" t="s">
        <v>283</v>
      </c>
      <c r="BL1006" s="129">
        <v>5.0000000000000001E-4</v>
      </c>
      <c r="BM1006" s="129" t="s">
        <v>1287</v>
      </c>
      <c r="BN1006" s="129">
        <v>2.9999999999999997E-4</v>
      </c>
      <c r="BO1006" s="129" t="s">
        <v>312</v>
      </c>
      <c r="BP1006" s="129">
        <v>5.0000000000000001E-4</v>
      </c>
      <c r="BQ1006" s="129" t="s">
        <v>179</v>
      </c>
      <c r="BR1006" s="129">
        <v>2.9999999999999997E-4</v>
      </c>
      <c r="BS1006" s="129" t="s">
        <v>179</v>
      </c>
      <c r="BT1006" s="129">
        <v>4.0000000000000002E-4</v>
      </c>
      <c r="BU1006" s="129" t="s">
        <v>179</v>
      </c>
      <c r="BV1006" s="129">
        <v>5.9999999999999995E-4</v>
      </c>
      <c r="BW1006" s="129" t="s">
        <v>191</v>
      </c>
      <c r="BX1006" s="129">
        <v>8.0000000000000004E-4</v>
      </c>
      <c r="BY1006" s="129" t="s">
        <v>18</v>
      </c>
      <c r="BZ1006" s="129"/>
      <c r="CA1006" s="129" t="s">
        <v>247</v>
      </c>
      <c r="CB1006" s="129">
        <v>8.0000000000000004E-4</v>
      </c>
      <c r="CC1006" s="129" t="s">
        <v>179</v>
      </c>
      <c r="CD1006" s="129">
        <v>2.0999999999999999E-3</v>
      </c>
      <c r="CE1006" s="129" t="s">
        <v>179</v>
      </c>
      <c r="CF1006" s="129">
        <v>2.3E-3</v>
      </c>
      <c r="CG1006" s="129" t="s">
        <v>179</v>
      </c>
      <c r="CH1006" s="129">
        <v>1E-4</v>
      </c>
      <c r="CI1006" s="129" t="s">
        <v>650</v>
      </c>
      <c r="CJ1006" s="129">
        <v>7.0000000000000001E-3</v>
      </c>
      <c r="CK1006" s="129" t="s">
        <v>179</v>
      </c>
      <c r="CL1006" s="129">
        <v>1.14E-2</v>
      </c>
      <c r="CM1006" s="129" t="s">
        <v>179</v>
      </c>
      <c r="CN1006" s="129">
        <v>5.4000000000000003E-3</v>
      </c>
      <c r="CO1006" s="129" t="s">
        <v>179</v>
      </c>
      <c r="CP1006" s="129">
        <v>8.0000000000000004E-4</v>
      </c>
      <c r="CQ1006" s="129" t="s">
        <v>179</v>
      </c>
      <c r="CR1006" s="129">
        <v>3.3E-3</v>
      </c>
      <c r="CS1006" s="129" t="s">
        <v>179</v>
      </c>
      <c r="CT1006" s="129">
        <v>2E-3</v>
      </c>
      <c r="CU1006" s="129" t="s">
        <v>179</v>
      </c>
      <c r="CV1006" s="129">
        <v>8.0000000000000004E-4</v>
      </c>
      <c r="CW1006" s="129" t="s">
        <v>179</v>
      </c>
      <c r="CX1006" s="129">
        <v>5.9999999999999995E-4</v>
      </c>
      <c r="CY1006" s="129" t="s">
        <v>179</v>
      </c>
      <c r="CZ1006" s="129">
        <v>5.9999999999999995E-4</v>
      </c>
      <c r="DA1006" s="129" t="s">
        <v>179</v>
      </c>
      <c r="DB1006" s="129">
        <v>5.9999999999999995E-4</v>
      </c>
      <c r="DC1006" s="129" t="s">
        <v>179</v>
      </c>
      <c r="DD1006" s="129">
        <v>5.9999999999999995E-4</v>
      </c>
      <c r="DE1006" s="129" t="s">
        <v>179</v>
      </c>
      <c r="DF1006" s="129">
        <v>5.9999999999999995E-4</v>
      </c>
      <c r="DG1006" s="129" t="s">
        <v>179</v>
      </c>
      <c r="DH1006" s="129">
        <v>4.0000000000000002E-4</v>
      </c>
      <c r="DI1006" s="129" t="s">
        <v>179</v>
      </c>
      <c r="DJ1006" s="129">
        <v>4.0000000000000002E-4</v>
      </c>
      <c r="DK1006" s="129" t="s">
        <v>3775</v>
      </c>
      <c r="DL1006" s="129" t="s">
        <v>59</v>
      </c>
      <c r="DM1006" s="129"/>
      <c r="DN1006" s="129"/>
      <c r="DO1006" s="130"/>
      <c r="DS1006" s="129">
        <v>74</v>
      </c>
      <c r="DT1006" s="129" t="s">
        <v>2471</v>
      </c>
      <c r="DW1006" t="s">
        <v>5788</v>
      </c>
    </row>
    <row r="1007" spans="1:127">
      <c r="A1007" s="127">
        <v>896</v>
      </c>
      <c r="B1007" s="131">
        <v>44768.054166666669</v>
      </c>
      <c r="C1007" s="129" t="s">
        <v>52</v>
      </c>
      <c r="D1007" s="129">
        <v>0</v>
      </c>
      <c r="E1007" s="129">
        <v>0</v>
      </c>
      <c r="F1007" s="129">
        <v>0</v>
      </c>
      <c r="G1007" s="129" t="s">
        <v>54</v>
      </c>
      <c r="H1007" s="129" t="s">
        <v>55</v>
      </c>
      <c r="I1007" s="129" t="s">
        <v>55</v>
      </c>
      <c r="J1007" s="129" t="s">
        <v>55</v>
      </c>
      <c r="K1007" s="129" t="s">
        <v>18</v>
      </c>
      <c r="L1007" s="129">
        <v>90</v>
      </c>
      <c r="M1007" s="129" t="s">
        <v>173</v>
      </c>
      <c r="N1007" s="129">
        <v>0</v>
      </c>
      <c r="O1007" s="129" t="s">
        <v>173</v>
      </c>
      <c r="P1007" s="129">
        <v>0</v>
      </c>
      <c r="Q1007" s="129" t="s">
        <v>173</v>
      </c>
      <c r="R1007" s="129">
        <v>0</v>
      </c>
      <c r="S1007" s="129">
        <v>2</v>
      </c>
      <c r="T1007" s="129" t="s">
        <v>174</v>
      </c>
      <c r="U1007" s="129" t="s">
        <v>3814</v>
      </c>
      <c r="V1007" s="129">
        <v>0.67200000000000004</v>
      </c>
      <c r="W1007" s="129" t="s">
        <v>3815</v>
      </c>
      <c r="X1007" s="129">
        <v>0.32729999999999998</v>
      </c>
      <c r="Y1007" s="129" t="s">
        <v>3816</v>
      </c>
      <c r="Z1007" s="129">
        <v>0.35639999999999999</v>
      </c>
      <c r="AA1007" s="129" t="s">
        <v>1922</v>
      </c>
      <c r="AB1007" s="129">
        <v>1.6E-2</v>
      </c>
      <c r="AC1007" s="129" t="s">
        <v>179</v>
      </c>
      <c r="AD1007" s="129">
        <v>8.8999999999999999E-3</v>
      </c>
      <c r="AE1007" s="129" t="s">
        <v>179</v>
      </c>
      <c r="AF1007" s="129">
        <v>1.7500000000000002E-2</v>
      </c>
      <c r="AG1007" s="129" t="s">
        <v>3817</v>
      </c>
      <c r="AH1007" s="129">
        <v>8.3000000000000001E-3</v>
      </c>
      <c r="AI1007" s="129" t="s">
        <v>3586</v>
      </c>
      <c r="AJ1007" s="129">
        <v>3.2899999999999999E-2</v>
      </c>
      <c r="AK1007" s="129" t="s">
        <v>3818</v>
      </c>
      <c r="AL1007" s="129">
        <v>9.1000000000000004E-3</v>
      </c>
      <c r="AM1007" s="129" t="s">
        <v>1717</v>
      </c>
      <c r="AN1007" s="129">
        <v>9.1999999999999998E-3</v>
      </c>
      <c r="AO1007" s="129" t="s">
        <v>1701</v>
      </c>
      <c r="AP1007" s="129">
        <v>4.4000000000000003E-3</v>
      </c>
      <c r="AQ1007" s="129" t="s">
        <v>3819</v>
      </c>
      <c r="AR1007" s="129">
        <v>5.1000000000000004E-3</v>
      </c>
      <c r="AS1007" s="129" t="s">
        <v>3820</v>
      </c>
      <c r="AT1007" s="129">
        <v>2.7400000000000001E-2</v>
      </c>
      <c r="AU1007" s="129" t="s">
        <v>317</v>
      </c>
      <c r="AV1007" s="129">
        <v>3.8999999999999998E-3</v>
      </c>
      <c r="AW1007" s="129" t="s">
        <v>490</v>
      </c>
      <c r="AX1007" s="129">
        <v>1.1000000000000001E-3</v>
      </c>
      <c r="AY1007" s="129" t="s">
        <v>210</v>
      </c>
      <c r="AZ1007" s="129">
        <v>8.0000000000000004E-4</v>
      </c>
      <c r="BA1007" s="129" t="s">
        <v>1085</v>
      </c>
      <c r="BB1007" s="129">
        <v>6.9999999999999999E-4</v>
      </c>
      <c r="BC1007" s="129" t="s">
        <v>267</v>
      </c>
      <c r="BD1007" s="129">
        <v>5.0000000000000001E-4</v>
      </c>
      <c r="BE1007" s="129" t="s">
        <v>286</v>
      </c>
      <c r="BF1007" s="129">
        <v>2.9999999999999997E-4</v>
      </c>
      <c r="BG1007" s="129" t="s">
        <v>179</v>
      </c>
      <c r="BH1007" s="129">
        <v>1E-4</v>
      </c>
      <c r="BI1007" s="129" t="s">
        <v>516</v>
      </c>
      <c r="BJ1007" s="129">
        <v>2.0000000000000001E-4</v>
      </c>
      <c r="BK1007" s="129" t="s">
        <v>625</v>
      </c>
      <c r="BL1007" s="129">
        <v>5.0000000000000001E-4</v>
      </c>
      <c r="BM1007" s="129" t="s">
        <v>1287</v>
      </c>
      <c r="BN1007" s="129">
        <v>2.9999999999999997E-4</v>
      </c>
      <c r="BO1007" s="129" t="s">
        <v>789</v>
      </c>
      <c r="BP1007" s="129">
        <v>5.9999999999999995E-4</v>
      </c>
      <c r="BQ1007" s="129" t="s">
        <v>179</v>
      </c>
      <c r="BR1007" s="129">
        <v>2.9999999999999997E-4</v>
      </c>
      <c r="BS1007" s="129" t="s">
        <v>179</v>
      </c>
      <c r="BT1007" s="129">
        <v>4.0000000000000002E-4</v>
      </c>
      <c r="BU1007" s="129" t="s">
        <v>179</v>
      </c>
      <c r="BV1007" s="129">
        <v>6.9999999999999999E-4</v>
      </c>
      <c r="BW1007" s="129" t="s">
        <v>18</v>
      </c>
      <c r="BX1007" s="129"/>
      <c r="BY1007" s="129" t="s">
        <v>179</v>
      </c>
      <c r="BZ1007" s="129">
        <v>1.1000000000000001E-3</v>
      </c>
      <c r="CA1007" s="129" t="s">
        <v>179</v>
      </c>
      <c r="CB1007" s="129">
        <v>8.0000000000000004E-4</v>
      </c>
      <c r="CC1007" s="129" t="s">
        <v>179</v>
      </c>
      <c r="CD1007" s="129">
        <v>2E-3</v>
      </c>
      <c r="CE1007" s="129" t="s">
        <v>179</v>
      </c>
      <c r="CF1007" s="129">
        <v>2.3E-3</v>
      </c>
      <c r="CG1007" s="129" t="s">
        <v>216</v>
      </c>
      <c r="CH1007" s="129">
        <v>1E-4</v>
      </c>
      <c r="CI1007" s="129" t="s">
        <v>179</v>
      </c>
      <c r="CJ1007" s="129">
        <v>7.1000000000000004E-3</v>
      </c>
      <c r="CK1007" s="129" t="s">
        <v>179</v>
      </c>
      <c r="CL1007" s="129">
        <v>1.0999999999999999E-2</v>
      </c>
      <c r="CM1007" s="129" t="s">
        <v>179</v>
      </c>
      <c r="CN1007" s="129">
        <v>4.4000000000000003E-3</v>
      </c>
      <c r="CO1007" s="129" t="s">
        <v>179</v>
      </c>
      <c r="CP1007" s="129">
        <v>8.0000000000000004E-4</v>
      </c>
      <c r="CQ1007" s="129" t="s">
        <v>179</v>
      </c>
      <c r="CR1007" s="129">
        <v>3.2000000000000002E-3</v>
      </c>
      <c r="CS1007" s="129" t="s">
        <v>179</v>
      </c>
      <c r="CT1007" s="129">
        <v>1.8E-3</v>
      </c>
      <c r="CU1007" s="129" t="s">
        <v>179</v>
      </c>
      <c r="CV1007" s="129">
        <v>8.0000000000000004E-4</v>
      </c>
      <c r="CW1007" s="129" t="s">
        <v>18</v>
      </c>
      <c r="CX1007" s="129"/>
      <c r="CY1007" s="129" t="s">
        <v>179</v>
      </c>
      <c r="CZ1007" s="129">
        <v>5.9999999999999995E-4</v>
      </c>
      <c r="DA1007" s="129" t="s">
        <v>179</v>
      </c>
      <c r="DB1007" s="129">
        <v>5.9999999999999995E-4</v>
      </c>
      <c r="DC1007" s="129" t="s">
        <v>179</v>
      </c>
      <c r="DD1007" s="129">
        <v>5.0000000000000001E-4</v>
      </c>
      <c r="DE1007" s="129" t="s">
        <v>179</v>
      </c>
      <c r="DF1007" s="129">
        <v>5.9999999999999995E-4</v>
      </c>
      <c r="DG1007" s="129" t="s">
        <v>179</v>
      </c>
      <c r="DH1007" s="129">
        <v>4.0000000000000002E-4</v>
      </c>
      <c r="DI1007" s="129" t="s">
        <v>179</v>
      </c>
      <c r="DJ1007" s="129">
        <v>4.0000000000000002E-4</v>
      </c>
      <c r="DK1007" s="129" t="s">
        <v>3775</v>
      </c>
      <c r="DL1007" s="129" t="s">
        <v>59</v>
      </c>
      <c r="DM1007" s="129"/>
      <c r="DN1007" s="129"/>
      <c r="DO1007" s="130"/>
      <c r="DS1007" s="129">
        <v>80</v>
      </c>
      <c r="DT1007" s="129" t="s">
        <v>2570</v>
      </c>
      <c r="DW1007" t="s">
        <v>5789</v>
      </c>
    </row>
    <row r="1008" spans="1:127">
      <c r="A1008" s="127">
        <v>897</v>
      </c>
      <c r="B1008" s="131">
        <v>44768.061805555553</v>
      </c>
      <c r="C1008" s="129" t="s">
        <v>52</v>
      </c>
      <c r="D1008" s="129">
        <v>0</v>
      </c>
      <c r="E1008" s="129">
        <v>0</v>
      </c>
      <c r="F1008" s="129">
        <v>0</v>
      </c>
      <c r="G1008" s="129" t="s">
        <v>54</v>
      </c>
      <c r="H1008" s="129" t="s">
        <v>55</v>
      </c>
      <c r="I1008" s="129" t="s">
        <v>55</v>
      </c>
      <c r="J1008" s="129" t="s">
        <v>55</v>
      </c>
      <c r="K1008" s="129" t="s">
        <v>18</v>
      </c>
      <c r="L1008" s="129">
        <v>90</v>
      </c>
      <c r="M1008" s="129" t="s">
        <v>173</v>
      </c>
      <c r="N1008" s="129">
        <v>0</v>
      </c>
      <c r="O1008" s="129" t="s">
        <v>173</v>
      </c>
      <c r="P1008" s="129">
        <v>0</v>
      </c>
      <c r="Q1008" s="129" t="s">
        <v>173</v>
      </c>
      <c r="R1008" s="129">
        <v>0</v>
      </c>
      <c r="S1008" s="129">
        <v>2</v>
      </c>
      <c r="T1008" s="129" t="s">
        <v>174</v>
      </c>
      <c r="U1008" s="129" t="s">
        <v>3821</v>
      </c>
      <c r="V1008" s="129">
        <v>0.67510000000000003</v>
      </c>
      <c r="W1008" s="129" t="s">
        <v>3822</v>
      </c>
      <c r="X1008" s="129">
        <v>0.3276</v>
      </c>
      <c r="Y1008" s="129" t="s">
        <v>3823</v>
      </c>
      <c r="Z1008" s="129">
        <v>0.36270000000000002</v>
      </c>
      <c r="AA1008" s="129" t="s">
        <v>3027</v>
      </c>
      <c r="AB1008" s="129">
        <v>1.54E-2</v>
      </c>
      <c r="AC1008" s="129" t="s">
        <v>179</v>
      </c>
      <c r="AD1008" s="129">
        <v>9.1000000000000004E-3</v>
      </c>
      <c r="AE1008" s="129" t="s">
        <v>179</v>
      </c>
      <c r="AF1008" s="129">
        <v>1.7299999999999999E-2</v>
      </c>
      <c r="AG1008" s="129" t="s">
        <v>3692</v>
      </c>
      <c r="AH1008" s="129">
        <v>8.0999999999999996E-3</v>
      </c>
      <c r="AI1008" s="129" t="s">
        <v>3824</v>
      </c>
      <c r="AJ1008" s="129">
        <v>3.1699999999999999E-2</v>
      </c>
      <c r="AK1008" s="129" t="s">
        <v>3825</v>
      </c>
      <c r="AL1008" s="129">
        <v>8.6999999999999994E-3</v>
      </c>
      <c r="AM1008" s="129" t="s">
        <v>359</v>
      </c>
      <c r="AN1008" s="129">
        <v>8.6999999999999994E-3</v>
      </c>
      <c r="AO1008" s="129" t="s">
        <v>1215</v>
      </c>
      <c r="AP1008" s="129">
        <v>4.1999999999999997E-3</v>
      </c>
      <c r="AQ1008" s="129" t="s">
        <v>314</v>
      </c>
      <c r="AR1008" s="129">
        <v>5.1000000000000004E-3</v>
      </c>
      <c r="AS1008" s="129" t="s">
        <v>3826</v>
      </c>
      <c r="AT1008" s="129">
        <v>2.7E-2</v>
      </c>
      <c r="AU1008" s="129" t="s">
        <v>215</v>
      </c>
      <c r="AV1008" s="129">
        <v>3.8E-3</v>
      </c>
      <c r="AW1008" s="129" t="s">
        <v>297</v>
      </c>
      <c r="AX1008" s="129">
        <v>1.1999999999999999E-3</v>
      </c>
      <c r="AY1008" s="129" t="s">
        <v>187</v>
      </c>
      <c r="AZ1008" s="129">
        <v>6.9999999999999999E-4</v>
      </c>
      <c r="BA1008" s="129" t="s">
        <v>195</v>
      </c>
      <c r="BB1008" s="129">
        <v>6.9999999999999999E-4</v>
      </c>
      <c r="BC1008" s="129" t="s">
        <v>191</v>
      </c>
      <c r="BD1008" s="129">
        <v>5.0000000000000001E-4</v>
      </c>
      <c r="BE1008" s="129" t="s">
        <v>179</v>
      </c>
      <c r="BF1008" s="129">
        <v>2.9999999999999997E-4</v>
      </c>
      <c r="BG1008" s="129" t="s">
        <v>179</v>
      </c>
      <c r="BH1008" s="129">
        <v>1E-4</v>
      </c>
      <c r="BI1008" s="129" t="s">
        <v>318</v>
      </c>
      <c r="BJ1008" s="129">
        <v>2.0000000000000001E-4</v>
      </c>
      <c r="BK1008" s="129" t="s">
        <v>349</v>
      </c>
      <c r="BL1008" s="129">
        <v>5.0000000000000001E-4</v>
      </c>
      <c r="BM1008" s="129" t="s">
        <v>639</v>
      </c>
      <c r="BN1008" s="129">
        <v>2.9999999999999997E-4</v>
      </c>
      <c r="BO1008" s="129" t="s">
        <v>424</v>
      </c>
      <c r="BP1008" s="129">
        <v>5.0000000000000001E-4</v>
      </c>
      <c r="BQ1008" s="129" t="s">
        <v>179</v>
      </c>
      <c r="BR1008" s="129">
        <v>2.9999999999999997E-4</v>
      </c>
      <c r="BS1008" s="129" t="s">
        <v>179</v>
      </c>
      <c r="BT1008" s="129">
        <v>4.0000000000000002E-4</v>
      </c>
      <c r="BU1008" s="129" t="s">
        <v>179</v>
      </c>
      <c r="BV1008" s="129">
        <v>5.9999999999999995E-4</v>
      </c>
      <c r="BW1008" s="129" t="s">
        <v>18</v>
      </c>
      <c r="BX1008" s="129"/>
      <c r="BY1008" s="129" t="s">
        <v>179</v>
      </c>
      <c r="BZ1008" s="129">
        <v>1.1000000000000001E-3</v>
      </c>
      <c r="CA1008" s="129" t="s">
        <v>179</v>
      </c>
      <c r="CB1008" s="129">
        <v>8.0000000000000004E-4</v>
      </c>
      <c r="CC1008" s="129" t="s">
        <v>179</v>
      </c>
      <c r="CD1008" s="129">
        <v>2.0999999999999999E-3</v>
      </c>
      <c r="CE1008" s="129" t="s">
        <v>179</v>
      </c>
      <c r="CF1008" s="129">
        <v>2.2000000000000001E-3</v>
      </c>
      <c r="CG1008" s="129" t="s">
        <v>216</v>
      </c>
      <c r="CH1008" s="129">
        <v>1E-4</v>
      </c>
      <c r="CI1008" s="129" t="s">
        <v>179</v>
      </c>
      <c r="CJ1008" s="129">
        <v>7.4000000000000003E-3</v>
      </c>
      <c r="CK1008" s="129" t="s">
        <v>179</v>
      </c>
      <c r="CL1008" s="129">
        <v>1.1299999999999999E-2</v>
      </c>
      <c r="CM1008" s="129" t="s">
        <v>179</v>
      </c>
      <c r="CN1008" s="129">
        <v>3.8E-3</v>
      </c>
      <c r="CO1008" s="129" t="s">
        <v>179</v>
      </c>
      <c r="CP1008" s="129">
        <v>8.0000000000000004E-4</v>
      </c>
      <c r="CQ1008" s="129" t="s">
        <v>179</v>
      </c>
      <c r="CR1008" s="129">
        <v>3.3E-3</v>
      </c>
      <c r="CS1008" s="129" t="s">
        <v>179</v>
      </c>
      <c r="CT1008" s="129">
        <v>2E-3</v>
      </c>
      <c r="CU1008" s="129" t="s">
        <v>179</v>
      </c>
      <c r="CV1008" s="129">
        <v>8.0000000000000004E-4</v>
      </c>
      <c r="CW1008" s="129" t="s">
        <v>18</v>
      </c>
      <c r="CX1008" s="129"/>
      <c r="CY1008" s="129" t="s">
        <v>179</v>
      </c>
      <c r="CZ1008" s="129">
        <v>5.9999999999999995E-4</v>
      </c>
      <c r="DA1008" s="129" t="s">
        <v>179</v>
      </c>
      <c r="DB1008" s="129">
        <v>5.9999999999999995E-4</v>
      </c>
      <c r="DC1008" s="129" t="s">
        <v>179</v>
      </c>
      <c r="DD1008" s="129">
        <v>5.9999999999999995E-4</v>
      </c>
      <c r="DE1008" s="129" t="s">
        <v>179</v>
      </c>
      <c r="DF1008" s="129">
        <v>5.9999999999999995E-4</v>
      </c>
      <c r="DG1008" s="129" t="s">
        <v>179</v>
      </c>
      <c r="DH1008" s="129">
        <v>4.0000000000000002E-4</v>
      </c>
      <c r="DI1008" s="129" t="s">
        <v>179</v>
      </c>
      <c r="DJ1008" s="129">
        <v>4.0000000000000002E-4</v>
      </c>
      <c r="DK1008" s="129" t="s">
        <v>3827</v>
      </c>
      <c r="DL1008" s="129" t="s">
        <v>59</v>
      </c>
      <c r="DM1008" s="129"/>
      <c r="DN1008" s="129"/>
      <c r="DO1008" s="130"/>
      <c r="DS1008" s="129">
        <v>4</v>
      </c>
      <c r="DT1008" s="129" t="s">
        <v>1630</v>
      </c>
      <c r="DW1008" t="s">
        <v>5790</v>
      </c>
    </row>
    <row r="1009" spans="1:127">
      <c r="A1009" s="127">
        <v>898</v>
      </c>
      <c r="B1009" s="131">
        <v>44768.063888888886</v>
      </c>
      <c r="C1009" s="129" t="s">
        <v>52</v>
      </c>
      <c r="D1009" s="129">
        <v>0</v>
      </c>
      <c r="E1009" s="129">
        <v>0</v>
      </c>
      <c r="F1009" s="129">
        <v>0</v>
      </c>
      <c r="G1009" s="129" t="s">
        <v>54</v>
      </c>
      <c r="H1009" s="129" t="s">
        <v>55</v>
      </c>
      <c r="I1009" s="129" t="s">
        <v>55</v>
      </c>
      <c r="J1009" s="129" t="s">
        <v>55</v>
      </c>
      <c r="K1009" s="129" t="s">
        <v>18</v>
      </c>
      <c r="L1009" s="129">
        <v>90</v>
      </c>
      <c r="M1009" s="129" t="s">
        <v>173</v>
      </c>
      <c r="N1009" s="129">
        <v>0</v>
      </c>
      <c r="O1009" s="129" t="s">
        <v>173</v>
      </c>
      <c r="P1009" s="129">
        <v>0</v>
      </c>
      <c r="Q1009" s="129" t="s">
        <v>173</v>
      </c>
      <c r="R1009" s="129">
        <v>0</v>
      </c>
      <c r="S1009" s="129">
        <v>2</v>
      </c>
      <c r="T1009" s="129" t="s">
        <v>174</v>
      </c>
      <c r="U1009" s="129" t="s">
        <v>3828</v>
      </c>
      <c r="V1009" s="129">
        <v>0.66400000000000003</v>
      </c>
      <c r="W1009" s="129" t="s">
        <v>3829</v>
      </c>
      <c r="X1009" s="129">
        <v>0.33950000000000002</v>
      </c>
      <c r="Y1009" s="129" t="s">
        <v>3830</v>
      </c>
      <c r="Z1009" s="129">
        <v>0.35730000000000001</v>
      </c>
      <c r="AA1009" s="129" t="s">
        <v>3831</v>
      </c>
      <c r="AB1009" s="129">
        <v>1.67E-2</v>
      </c>
      <c r="AC1009" s="129" t="s">
        <v>179</v>
      </c>
      <c r="AD1009" s="129">
        <v>9.2999999999999992E-3</v>
      </c>
      <c r="AE1009" s="129" t="s">
        <v>179</v>
      </c>
      <c r="AF1009" s="129">
        <v>1.9199999999999998E-2</v>
      </c>
      <c r="AG1009" s="129" t="s">
        <v>3832</v>
      </c>
      <c r="AH1009" s="129">
        <v>8.2000000000000007E-3</v>
      </c>
      <c r="AI1009" s="129" t="s">
        <v>3833</v>
      </c>
      <c r="AJ1009" s="129">
        <v>3.2899999999999999E-2</v>
      </c>
      <c r="AK1009" s="129" t="s">
        <v>3834</v>
      </c>
      <c r="AL1009" s="129">
        <v>9.4000000000000004E-3</v>
      </c>
      <c r="AM1009" s="129" t="s">
        <v>846</v>
      </c>
      <c r="AN1009" s="129">
        <v>9.4000000000000004E-3</v>
      </c>
      <c r="AO1009" s="129" t="s">
        <v>1354</v>
      </c>
      <c r="AP1009" s="129">
        <v>4.4000000000000003E-3</v>
      </c>
      <c r="AQ1009" s="129" t="s">
        <v>1663</v>
      </c>
      <c r="AR1009" s="129">
        <v>5.1000000000000004E-3</v>
      </c>
      <c r="AS1009" s="129" t="s">
        <v>3835</v>
      </c>
      <c r="AT1009" s="129">
        <v>3.0200000000000001E-2</v>
      </c>
      <c r="AU1009" s="129" t="s">
        <v>537</v>
      </c>
      <c r="AV1009" s="129">
        <v>4.1999999999999997E-3</v>
      </c>
      <c r="AW1009" s="129" t="s">
        <v>650</v>
      </c>
      <c r="AX1009" s="129">
        <v>1E-3</v>
      </c>
      <c r="AY1009" s="129" t="s">
        <v>330</v>
      </c>
      <c r="AZ1009" s="129">
        <v>6.9999999999999999E-4</v>
      </c>
      <c r="BA1009" s="129" t="s">
        <v>1085</v>
      </c>
      <c r="BB1009" s="129">
        <v>8.0000000000000004E-4</v>
      </c>
      <c r="BC1009" s="129" t="s">
        <v>406</v>
      </c>
      <c r="BD1009" s="129">
        <v>5.0000000000000001E-4</v>
      </c>
      <c r="BE1009" s="129" t="s">
        <v>214</v>
      </c>
      <c r="BF1009" s="129">
        <v>4.0000000000000002E-4</v>
      </c>
      <c r="BG1009" s="129" t="s">
        <v>179</v>
      </c>
      <c r="BH1009" s="129">
        <v>1E-4</v>
      </c>
      <c r="BI1009" s="129" t="s">
        <v>286</v>
      </c>
      <c r="BJ1009" s="129">
        <v>2.0000000000000001E-4</v>
      </c>
      <c r="BK1009" s="129" t="s">
        <v>347</v>
      </c>
      <c r="BL1009" s="129">
        <v>5.0000000000000001E-4</v>
      </c>
      <c r="BM1009" s="129" t="s">
        <v>1287</v>
      </c>
      <c r="BN1009" s="129">
        <v>2.9999999999999997E-4</v>
      </c>
      <c r="BO1009" s="129" t="s">
        <v>377</v>
      </c>
      <c r="BP1009" s="129">
        <v>5.9999999999999995E-4</v>
      </c>
      <c r="BQ1009" s="129" t="s">
        <v>179</v>
      </c>
      <c r="BR1009" s="129">
        <v>2.9999999999999997E-4</v>
      </c>
      <c r="BS1009" s="129" t="s">
        <v>179</v>
      </c>
      <c r="BT1009" s="129">
        <v>4.0000000000000002E-4</v>
      </c>
      <c r="BU1009" s="129" t="s">
        <v>179</v>
      </c>
      <c r="BV1009" s="129">
        <v>5.9999999999999995E-4</v>
      </c>
      <c r="BW1009" s="129" t="s">
        <v>18</v>
      </c>
      <c r="BX1009" s="129"/>
      <c r="BY1009" s="129" t="s">
        <v>179</v>
      </c>
      <c r="BZ1009" s="129">
        <v>1.1000000000000001E-3</v>
      </c>
      <c r="CA1009" s="129" t="s">
        <v>179</v>
      </c>
      <c r="CB1009" s="129">
        <v>8.0000000000000004E-4</v>
      </c>
      <c r="CC1009" s="129" t="s">
        <v>179</v>
      </c>
      <c r="CD1009" s="129">
        <v>2E-3</v>
      </c>
      <c r="CE1009" s="129" t="s">
        <v>179</v>
      </c>
      <c r="CF1009" s="129">
        <v>2.3E-3</v>
      </c>
      <c r="CG1009" s="129" t="s">
        <v>216</v>
      </c>
      <c r="CH1009" s="129">
        <v>1E-4</v>
      </c>
      <c r="CI1009" s="129" t="s">
        <v>179</v>
      </c>
      <c r="CJ1009" s="129">
        <v>7.1000000000000004E-3</v>
      </c>
      <c r="CK1009" s="129" t="s">
        <v>179</v>
      </c>
      <c r="CL1009" s="129">
        <v>1.12E-2</v>
      </c>
      <c r="CM1009" s="129" t="s">
        <v>303</v>
      </c>
      <c r="CN1009" s="129">
        <v>4.8999999999999998E-3</v>
      </c>
      <c r="CO1009" s="129" t="s">
        <v>179</v>
      </c>
      <c r="CP1009" s="129">
        <v>8.9999999999999998E-4</v>
      </c>
      <c r="CQ1009" s="129" t="s">
        <v>179</v>
      </c>
      <c r="CR1009" s="129">
        <v>3.3E-3</v>
      </c>
      <c r="CS1009" s="129" t="s">
        <v>179</v>
      </c>
      <c r="CT1009" s="129">
        <v>2E-3</v>
      </c>
      <c r="CU1009" s="129" t="s">
        <v>18</v>
      </c>
      <c r="CV1009" s="129"/>
      <c r="CW1009" s="129" t="s">
        <v>179</v>
      </c>
      <c r="CX1009" s="129">
        <v>5.9999999999999995E-4</v>
      </c>
      <c r="CY1009" s="129" t="s">
        <v>179</v>
      </c>
      <c r="CZ1009" s="129">
        <v>5.9999999999999995E-4</v>
      </c>
      <c r="DA1009" s="129" t="s">
        <v>179</v>
      </c>
      <c r="DB1009" s="129">
        <v>5.9999999999999995E-4</v>
      </c>
      <c r="DC1009" s="129" t="s">
        <v>179</v>
      </c>
      <c r="DD1009" s="129">
        <v>5.9999999999999995E-4</v>
      </c>
      <c r="DE1009" s="129" t="s">
        <v>179</v>
      </c>
      <c r="DF1009" s="129">
        <v>5.9999999999999995E-4</v>
      </c>
      <c r="DG1009" s="129" t="s">
        <v>179</v>
      </c>
      <c r="DH1009" s="129">
        <v>4.0000000000000002E-4</v>
      </c>
      <c r="DI1009" s="129" t="s">
        <v>179</v>
      </c>
      <c r="DJ1009" s="129">
        <v>4.0000000000000002E-4</v>
      </c>
      <c r="DK1009" s="129" t="s">
        <v>3827</v>
      </c>
      <c r="DL1009" s="129" t="s">
        <v>59</v>
      </c>
      <c r="DM1009" s="129"/>
      <c r="DN1009" s="129"/>
      <c r="DO1009" s="130"/>
      <c r="DS1009" s="129">
        <v>11</v>
      </c>
      <c r="DT1009" s="129" t="s">
        <v>1596</v>
      </c>
      <c r="DW1009" t="s">
        <v>5791</v>
      </c>
    </row>
    <row r="1010" spans="1:127">
      <c r="A1010" s="127">
        <v>899</v>
      </c>
      <c r="B1010" s="131">
        <v>44768.066666666666</v>
      </c>
      <c r="C1010" s="129" t="s">
        <v>52</v>
      </c>
      <c r="D1010" s="129">
        <v>0</v>
      </c>
      <c r="E1010" s="129">
        <v>0</v>
      </c>
      <c r="F1010" s="129">
        <v>0</v>
      </c>
      <c r="G1010" s="129" t="s">
        <v>54</v>
      </c>
      <c r="H1010" s="129" t="s">
        <v>55</v>
      </c>
      <c r="I1010" s="129" t="s">
        <v>55</v>
      </c>
      <c r="J1010" s="129" t="s">
        <v>55</v>
      </c>
      <c r="K1010" s="129" t="s">
        <v>18</v>
      </c>
      <c r="L1010" s="129">
        <v>90</v>
      </c>
      <c r="M1010" s="129" t="s">
        <v>173</v>
      </c>
      <c r="N1010" s="129">
        <v>0</v>
      </c>
      <c r="O1010" s="129" t="s">
        <v>173</v>
      </c>
      <c r="P1010" s="129">
        <v>0</v>
      </c>
      <c r="Q1010" s="129" t="s">
        <v>173</v>
      </c>
      <c r="R1010" s="129">
        <v>0</v>
      </c>
      <c r="S1010" s="129">
        <v>2</v>
      </c>
      <c r="T1010" s="129" t="s">
        <v>174</v>
      </c>
      <c r="U1010" s="129" t="s">
        <v>3836</v>
      </c>
      <c r="V1010" s="129">
        <v>0.58730000000000004</v>
      </c>
      <c r="W1010" s="129" t="s">
        <v>3837</v>
      </c>
      <c r="X1010" s="129">
        <v>0.28520000000000001</v>
      </c>
      <c r="Y1010" s="129" t="s">
        <v>3838</v>
      </c>
      <c r="Z1010" s="129">
        <v>0.30449999999999999</v>
      </c>
      <c r="AA1010" s="129" t="s">
        <v>3839</v>
      </c>
      <c r="AB1010" s="129">
        <v>1.55E-2</v>
      </c>
      <c r="AC1010" s="129" t="s">
        <v>179</v>
      </c>
      <c r="AD1010" s="129">
        <v>8.5000000000000006E-3</v>
      </c>
      <c r="AE1010" s="129" t="s">
        <v>179</v>
      </c>
      <c r="AF1010" s="129">
        <v>1.7999999999999999E-2</v>
      </c>
      <c r="AG1010" s="129" t="s">
        <v>3840</v>
      </c>
      <c r="AH1010" s="129">
        <v>7.1999999999999998E-3</v>
      </c>
      <c r="AI1010" s="129" t="s">
        <v>3841</v>
      </c>
      <c r="AJ1010" s="129">
        <v>3.0499999999999999E-2</v>
      </c>
      <c r="AK1010" s="129" t="s">
        <v>3842</v>
      </c>
      <c r="AL1010" s="129">
        <v>8.5000000000000006E-3</v>
      </c>
      <c r="AM1010" s="129" t="s">
        <v>179</v>
      </c>
      <c r="AN1010" s="129">
        <v>8.5000000000000006E-3</v>
      </c>
      <c r="AO1010" s="129" t="s">
        <v>623</v>
      </c>
      <c r="AP1010" s="129">
        <v>3.8999999999999998E-3</v>
      </c>
      <c r="AQ1010" s="129" t="s">
        <v>3843</v>
      </c>
      <c r="AR1010" s="129">
        <v>4.7999999999999996E-3</v>
      </c>
      <c r="AS1010" s="129" t="s">
        <v>3844</v>
      </c>
      <c r="AT1010" s="129">
        <v>2.6499999999999999E-2</v>
      </c>
      <c r="AU1010" s="129" t="s">
        <v>179</v>
      </c>
      <c r="AV1010" s="129">
        <v>3.8E-3</v>
      </c>
      <c r="AW1010" s="129" t="s">
        <v>230</v>
      </c>
      <c r="AX1010" s="129">
        <v>1.1000000000000001E-3</v>
      </c>
      <c r="AY1010" s="129" t="s">
        <v>302</v>
      </c>
      <c r="AZ1010" s="129">
        <v>8.0000000000000004E-4</v>
      </c>
      <c r="BA1010" s="129" t="s">
        <v>450</v>
      </c>
      <c r="BB1010" s="129">
        <v>8.0000000000000004E-4</v>
      </c>
      <c r="BC1010" s="129" t="s">
        <v>267</v>
      </c>
      <c r="BD1010" s="129">
        <v>5.0000000000000001E-4</v>
      </c>
      <c r="BE1010" s="129" t="s">
        <v>406</v>
      </c>
      <c r="BF1010" s="129">
        <v>4.0000000000000002E-4</v>
      </c>
      <c r="BG1010" s="129" t="s">
        <v>179</v>
      </c>
      <c r="BH1010" s="129">
        <v>1E-4</v>
      </c>
      <c r="BI1010" s="129" t="s">
        <v>286</v>
      </c>
      <c r="BJ1010" s="129">
        <v>2.0000000000000001E-4</v>
      </c>
      <c r="BK1010" s="129" t="s">
        <v>265</v>
      </c>
      <c r="BL1010" s="129">
        <v>5.0000000000000001E-4</v>
      </c>
      <c r="BM1010" s="129" t="s">
        <v>425</v>
      </c>
      <c r="BN1010" s="129">
        <v>2.9999999999999997E-4</v>
      </c>
      <c r="BO1010" s="129" t="s">
        <v>407</v>
      </c>
      <c r="BP1010" s="129">
        <v>6.9999999999999999E-4</v>
      </c>
      <c r="BQ1010" s="129" t="s">
        <v>179</v>
      </c>
      <c r="BR1010" s="129">
        <v>2.9999999999999997E-4</v>
      </c>
      <c r="BS1010" s="129" t="s">
        <v>179</v>
      </c>
      <c r="BT1010" s="129">
        <v>5.0000000000000001E-4</v>
      </c>
      <c r="BU1010" s="129" t="s">
        <v>179</v>
      </c>
      <c r="BV1010" s="129">
        <v>5.9999999999999995E-4</v>
      </c>
      <c r="BW1010" s="129" t="s">
        <v>451</v>
      </c>
      <c r="BX1010" s="129">
        <v>8.0000000000000004E-4</v>
      </c>
      <c r="BY1010" s="129" t="s">
        <v>179</v>
      </c>
      <c r="BZ1010" s="129">
        <v>1.1999999999999999E-3</v>
      </c>
      <c r="CA1010" s="129" t="s">
        <v>179</v>
      </c>
      <c r="CB1010" s="129">
        <v>8.9999999999999998E-4</v>
      </c>
      <c r="CC1010" s="129" t="s">
        <v>269</v>
      </c>
      <c r="CD1010" s="129">
        <v>2.3E-3</v>
      </c>
      <c r="CE1010" s="129" t="s">
        <v>179</v>
      </c>
      <c r="CF1010" s="129">
        <v>2E-3</v>
      </c>
      <c r="CG1010" s="129" t="s">
        <v>216</v>
      </c>
      <c r="CH1010" s="129">
        <v>1E-4</v>
      </c>
      <c r="CI1010" s="129" t="s">
        <v>179</v>
      </c>
      <c r="CJ1010" s="129">
        <v>9.4999999999999998E-3</v>
      </c>
      <c r="CK1010" s="129" t="s">
        <v>179</v>
      </c>
      <c r="CL1010" s="129">
        <v>1.24E-2</v>
      </c>
      <c r="CM1010" s="129" t="s">
        <v>179</v>
      </c>
      <c r="CN1010" s="129">
        <v>9.5999999999999992E-3</v>
      </c>
      <c r="CO1010" s="129" t="s">
        <v>179</v>
      </c>
      <c r="CP1010" s="129">
        <v>8.9999999999999998E-4</v>
      </c>
      <c r="CQ1010" s="129" t="s">
        <v>179</v>
      </c>
      <c r="CR1010" s="129">
        <v>3.0999999999999999E-3</v>
      </c>
      <c r="CS1010" s="129" t="s">
        <v>179</v>
      </c>
      <c r="CT1010" s="129">
        <v>2.0999999999999999E-3</v>
      </c>
      <c r="CU1010" s="129" t="s">
        <v>18</v>
      </c>
      <c r="CV1010" s="129"/>
      <c r="CW1010" s="129" t="s">
        <v>18</v>
      </c>
      <c r="CX1010" s="129"/>
      <c r="CY1010" s="129" t="s">
        <v>179</v>
      </c>
      <c r="CZ1010" s="129">
        <v>5.0000000000000001E-4</v>
      </c>
      <c r="DA1010" s="129" t="s">
        <v>179</v>
      </c>
      <c r="DB1010" s="129">
        <v>6.9999999999999999E-4</v>
      </c>
      <c r="DC1010" s="129" t="s">
        <v>179</v>
      </c>
      <c r="DD1010" s="129">
        <v>6.9999999999999999E-4</v>
      </c>
      <c r="DE1010" s="129" t="s">
        <v>179</v>
      </c>
      <c r="DF1010" s="129">
        <v>6.9999999999999999E-4</v>
      </c>
      <c r="DG1010" s="129" t="s">
        <v>179</v>
      </c>
      <c r="DH1010" s="129">
        <v>4.0000000000000002E-4</v>
      </c>
      <c r="DI1010" s="129" t="s">
        <v>179</v>
      </c>
      <c r="DJ1010" s="129">
        <v>5.0000000000000001E-4</v>
      </c>
      <c r="DK1010" s="129" t="s">
        <v>3827</v>
      </c>
      <c r="DL1010" s="129" t="s">
        <v>59</v>
      </c>
      <c r="DM1010" s="129"/>
      <c r="DN1010" s="129"/>
      <c r="DO1010" s="130"/>
      <c r="DS1010" s="129">
        <v>40</v>
      </c>
      <c r="DT1010" s="129" t="s">
        <v>1752</v>
      </c>
      <c r="DW1010" t="s">
        <v>5792</v>
      </c>
    </row>
    <row r="1011" spans="1:127">
      <c r="A1011" s="127">
        <v>900</v>
      </c>
      <c r="B1011" s="131">
        <v>44768.068749999999</v>
      </c>
      <c r="C1011" s="129" t="s">
        <v>52</v>
      </c>
      <c r="D1011" s="129">
        <v>0</v>
      </c>
      <c r="E1011" s="129">
        <v>0</v>
      </c>
      <c r="F1011" s="129">
        <v>0</v>
      </c>
      <c r="G1011" s="129" t="s">
        <v>54</v>
      </c>
      <c r="H1011" s="129" t="s">
        <v>55</v>
      </c>
      <c r="I1011" s="129" t="s">
        <v>55</v>
      </c>
      <c r="J1011" s="129" t="s">
        <v>55</v>
      </c>
      <c r="K1011" s="129" t="s">
        <v>18</v>
      </c>
      <c r="L1011" s="129">
        <v>90</v>
      </c>
      <c r="M1011" s="129" t="s">
        <v>173</v>
      </c>
      <c r="N1011" s="129">
        <v>0</v>
      </c>
      <c r="O1011" s="129" t="s">
        <v>173</v>
      </c>
      <c r="P1011" s="129">
        <v>0</v>
      </c>
      <c r="Q1011" s="129" t="s">
        <v>173</v>
      </c>
      <c r="R1011" s="129">
        <v>0</v>
      </c>
      <c r="S1011" s="129">
        <v>2</v>
      </c>
      <c r="T1011" s="129" t="s">
        <v>174</v>
      </c>
      <c r="U1011" s="129" t="s">
        <v>3845</v>
      </c>
      <c r="V1011" s="129">
        <v>0.66139999999999999</v>
      </c>
      <c r="W1011" s="129" t="s">
        <v>3846</v>
      </c>
      <c r="X1011" s="129">
        <v>0.34279999999999999</v>
      </c>
      <c r="Y1011" s="129" t="s">
        <v>3847</v>
      </c>
      <c r="Z1011" s="129">
        <v>0.35639999999999999</v>
      </c>
      <c r="AA1011" s="129" t="s">
        <v>3402</v>
      </c>
      <c r="AB1011" s="129">
        <v>1.6299999999999999E-2</v>
      </c>
      <c r="AC1011" s="129" t="s">
        <v>179</v>
      </c>
      <c r="AD1011" s="129">
        <v>8.8999999999999999E-3</v>
      </c>
      <c r="AE1011" s="129" t="s">
        <v>179</v>
      </c>
      <c r="AF1011" s="129">
        <v>1.8700000000000001E-2</v>
      </c>
      <c r="AG1011" s="129" t="s">
        <v>3848</v>
      </c>
      <c r="AH1011" s="129">
        <v>8.0000000000000002E-3</v>
      </c>
      <c r="AI1011" s="129" t="s">
        <v>3849</v>
      </c>
      <c r="AJ1011" s="129">
        <v>3.3700000000000001E-2</v>
      </c>
      <c r="AK1011" s="129" t="s">
        <v>3850</v>
      </c>
      <c r="AL1011" s="129">
        <v>9.4000000000000004E-3</v>
      </c>
      <c r="AM1011" s="129" t="s">
        <v>1637</v>
      </c>
      <c r="AN1011" s="129">
        <v>9.4000000000000004E-3</v>
      </c>
      <c r="AO1011" s="129" t="s">
        <v>1136</v>
      </c>
      <c r="AP1011" s="129">
        <v>4.4999999999999997E-3</v>
      </c>
      <c r="AQ1011" s="129" t="s">
        <v>3851</v>
      </c>
      <c r="AR1011" s="129">
        <v>4.8999999999999998E-3</v>
      </c>
      <c r="AS1011" s="129" t="s">
        <v>3852</v>
      </c>
      <c r="AT1011" s="129">
        <v>3.04E-2</v>
      </c>
      <c r="AU1011" s="129" t="s">
        <v>345</v>
      </c>
      <c r="AV1011" s="129">
        <v>4.3E-3</v>
      </c>
      <c r="AW1011" s="129" t="s">
        <v>209</v>
      </c>
      <c r="AX1011" s="129">
        <v>1E-3</v>
      </c>
      <c r="AY1011" s="129" t="s">
        <v>302</v>
      </c>
      <c r="AZ1011" s="129">
        <v>8.0000000000000004E-4</v>
      </c>
      <c r="BA1011" s="129" t="s">
        <v>265</v>
      </c>
      <c r="BB1011" s="129">
        <v>8.0000000000000004E-4</v>
      </c>
      <c r="BC1011" s="129" t="s">
        <v>406</v>
      </c>
      <c r="BD1011" s="129">
        <v>5.0000000000000001E-4</v>
      </c>
      <c r="BE1011" s="129" t="s">
        <v>411</v>
      </c>
      <c r="BF1011" s="129">
        <v>4.0000000000000002E-4</v>
      </c>
      <c r="BG1011" s="129" t="s">
        <v>179</v>
      </c>
      <c r="BH1011" s="129">
        <v>1E-4</v>
      </c>
      <c r="BI1011" s="129" t="s">
        <v>318</v>
      </c>
      <c r="BJ1011" s="129">
        <v>2.0000000000000001E-4</v>
      </c>
      <c r="BK1011" s="129" t="s">
        <v>365</v>
      </c>
      <c r="BL1011" s="129">
        <v>5.0000000000000001E-4</v>
      </c>
      <c r="BM1011" s="129" t="s">
        <v>1059</v>
      </c>
      <c r="BN1011" s="129">
        <v>2.9999999999999997E-4</v>
      </c>
      <c r="BO1011" s="129" t="s">
        <v>1005</v>
      </c>
      <c r="BP1011" s="129">
        <v>5.9999999999999995E-4</v>
      </c>
      <c r="BQ1011" s="129" t="s">
        <v>179</v>
      </c>
      <c r="BR1011" s="129">
        <v>2.9999999999999997E-4</v>
      </c>
      <c r="BS1011" s="129" t="s">
        <v>179</v>
      </c>
      <c r="BT1011" s="129">
        <v>4.0000000000000002E-4</v>
      </c>
      <c r="BU1011" s="129" t="s">
        <v>179</v>
      </c>
      <c r="BV1011" s="129">
        <v>6.9999999999999999E-4</v>
      </c>
      <c r="BW1011" s="129" t="s">
        <v>179</v>
      </c>
      <c r="BX1011" s="129">
        <v>8.0000000000000004E-4</v>
      </c>
      <c r="BY1011" s="129" t="s">
        <v>179</v>
      </c>
      <c r="BZ1011" s="129">
        <v>1.1000000000000001E-3</v>
      </c>
      <c r="CA1011" s="129" t="s">
        <v>179</v>
      </c>
      <c r="CB1011" s="129">
        <v>8.0000000000000004E-4</v>
      </c>
      <c r="CC1011" s="129" t="s">
        <v>179</v>
      </c>
      <c r="CD1011" s="129">
        <v>2.0999999999999999E-3</v>
      </c>
      <c r="CE1011" s="129" t="s">
        <v>179</v>
      </c>
      <c r="CF1011" s="129">
        <v>2.3E-3</v>
      </c>
      <c r="CG1011" s="129" t="s">
        <v>179</v>
      </c>
      <c r="CH1011" s="129">
        <v>1E-4</v>
      </c>
      <c r="CI1011" s="129" t="s">
        <v>179</v>
      </c>
      <c r="CJ1011" s="129">
        <v>7.0000000000000001E-3</v>
      </c>
      <c r="CK1011" s="129" t="s">
        <v>179</v>
      </c>
      <c r="CL1011" s="129">
        <v>1.1299999999999999E-2</v>
      </c>
      <c r="CM1011" s="129" t="s">
        <v>179</v>
      </c>
      <c r="CN1011" s="129">
        <v>5.0000000000000001E-3</v>
      </c>
      <c r="CO1011" s="129" t="s">
        <v>179</v>
      </c>
      <c r="CP1011" s="129">
        <v>8.9999999999999998E-4</v>
      </c>
      <c r="CQ1011" s="129" t="s">
        <v>179</v>
      </c>
      <c r="CR1011" s="129">
        <v>3.2000000000000002E-3</v>
      </c>
      <c r="CS1011" s="129" t="s">
        <v>179</v>
      </c>
      <c r="CT1011" s="129">
        <v>2E-3</v>
      </c>
      <c r="CU1011" s="129" t="s">
        <v>18</v>
      </c>
      <c r="CV1011" s="129"/>
      <c r="CW1011" s="129" t="s">
        <v>18</v>
      </c>
      <c r="CX1011" s="129"/>
      <c r="CY1011" s="129" t="s">
        <v>179</v>
      </c>
      <c r="CZ1011" s="129">
        <v>5.0000000000000001E-4</v>
      </c>
      <c r="DA1011" s="129" t="s">
        <v>179</v>
      </c>
      <c r="DB1011" s="129">
        <v>5.9999999999999995E-4</v>
      </c>
      <c r="DC1011" s="129" t="s">
        <v>179</v>
      </c>
      <c r="DD1011" s="129">
        <v>5.9999999999999995E-4</v>
      </c>
      <c r="DE1011" s="129" t="s">
        <v>179</v>
      </c>
      <c r="DF1011" s="129">
        <v>5.9999999999999995E-4</v>
      </c>
      <c r="DG1011" s="129" t="s">
        <v>179</v>
      </c>
      <c r="DH1011" s="129">
        <v>4.0000000000000002E-4</v>
      </c>
      <c r="DI1011" s="129" t="s">
        <v>179</v>
      </c>
      <c r="DJ1011" s="129">
        <v>4.0000000000000002E-4</v>
      </c>
      <c r="DK1011" s="129" t="s">
        <v>3827</v>
      </c>
      <c r="DL1011" s="129" t="s">
        <v>59</v>
      </c>
      <c r="DM1011" s="129"/>
      <c r="DN1011" s="129"/>
      <c r="DO1011" s="130"/>
      <c r="DS1011" s="129">
        <v>55</v>
      </c>
      <c r="DT1011" s="129" t="s">
        <v>907</v>
      </c>
      <c r="DW1011" t="s">
        <v>5793</v>
      </c>
    </row>
    <row r="1012" spans="1:127">
      <c r="A1012" s="127">
        <v>901</v>
      </c>
      <c r="B1012" s="131">
        <v>44768.102083333331</v>
      </c>
      <c r="C1012" s="129" t="s">
        <v>52</v>
      </c>
      <c r="D1012" s="129">
        <v>0</v>
      </c>
      <c r="E1012" s="129">
        <v>0</v>
      </c>
      <c r="F1012" s="129">
        <v>0</v>
      </c>
      <c r="G1012" s="129" t="s">
        <v>54</v>
      </c>
      <c r="H1012" s="129" t="s">
        <v>55</v>
      </c>
      <c r="I1012" s="129" t="s">
        <v>55</v>
      </c>
      <c r="J1012" s="129" t="s">
        <v>55</v>
      </c>
      <c r="K1012" s="129" t="s">
        <v>18</v>
      </c>
      <c r="L1012" s="129">
        <v>90</v>
      </c>
      <c r="M1012" s="129" t="s">
        <v>173</v>
      </c>
      <c r="N1012" s="129">
        <v>0</v>
      </c>
      <c r="O1012" s="129" t="s">
        <v>173</v>
      </c>
      <c r="P1012" s="129">
        <v>0</v>
      </c>
      <c r="Q1012" s="129" t="s">
        <v>173</v>
      </c>
      <c r="R1012" s="129">
        <v>0</v>
      </c>
      <c r="S1012" s="129">
        <v>2</v>
      </c>
      <c r="T1012" s="129" t="s">
        <v>174</v>
      </c>
      <c r="U1012" s="129" t="s">
        <v>3853</v>
      </c>
      <c r="V1012" s="129">
        <v>0.70609999999999995</v>
      </c>
      <c r="W1012" s="129" t="s">
        <v>3854</v>
      </c>
      <c r="X1012" s="129">
        <v>0.34739999999999999</v>
      </c>
      <c r="Y1012" s="129" t="s">
        <v>3855</v>
      </c>
      <c r="Z1012" s="129">
        <v>0.37069999999999997</v>
      </c>
      <c r="AA1012" s="129" t="s">
        <v>3856</v>
      </c>
      <c r="AB1012" s="129">
        <v>1.6199999999999999E-2</v>
      </c>
      <c r="AC1012" s="129" t="s">
        <v>179</v>
      </c>
      <c r="AD1012" s="129">
        <v>0.01</v>
      </c>
      <c r="AE1012" s="129" t="s">
        <v>179</v>
      </c>
      <c r="AF1012" s="129">
        <v>1.7500000000000002E-2</v>
      </c>
      <c r="AG1012" s="129" t="s">
        <v>1180</v>
      </c>
      <c r="AH1012" s="129">
        <v>7.4999999999999997E-3</v>
      </c>
      <c r="AI1012" s="129" t="s">
        <v>3857</v>
      </c>
      <c r="AJ1012" s="129">
        <v>3.3099999999999997E-2</v>
      </c>
      <c r="AK1012" s="129" t="s">
        <v>3858</v>
      </c>
      <c r="AL1012" s="129">
        <v>8.8000000000000005E-3</v>
      </c>
      <c r="AM1012" s="129" t="s">
        <v>1347</v>
      </c>
      <c r="AN1012" s="129">
        <v>8.6999999999999994E-3</v>
      </c>
      <c r="AO1012" s="129" t="s">
        <v>1834</v>
      </c>
      <c r="AP1012" s="129">
        <v>4.1999999999999997E-3</v>
      </c>
      <c r="AQ1012" s="129" t="s">
        <v>3422</v>
      </c>
      <c r="AR1012" s="129">
        <v>5.1999999999999998E-3</v>
      </c>
      <c r="AS1012" s="129" t="s">
        <v>3859</v>
      </c>
      <c r="AT1012" s="129">
        <v>2.7900000000000001E-2</v>
      </c>
      <c r="AU1012" s="129" t="s">
        <v>650</v>
      </c>
      <c r="AV1012" s="129">
        <v>3.8999999999999998E-3</v>
      </c>
      <c r="AW1012" s="129" t="s">
        <v>283</v>
      </c>
      <c r="AX1012" s="129">
        <v>1.1000000000000001E-3</v>
      </c>
      <c r="AY1012" s="129" t="s">
        <v>330</v>
      </c>
      <c r="AZ1012" s="129">
        <v>6.9999999999999999E-4</v>
      </c>
      <c r="BA1012" s="129" t="s">
        <v>422</v>
      </c>
      <c r="BB1012" s="129">
        <v>6.9999999999999999E-4</v>
      </c>
      <c r="BC1012" s="129" t="s">
        <v>406</v>
      </c>
      <c r="BD1012" s="129">
        <v>5.0000000000000001E-4</v>
      </c>
      <c r="BE1012" s="129" t="s">
        <v>179</v>
      </c>
      <c r="BF1012" s="129">
        <v>2.9999999999999997E-4</v>
      </c>
      <c r="BG1012" s="129" t="s">
        <v>179</v>
      </c>
      <c r="BH1012" s="129">
        <v>1E-4</v>
      </c>
      <c r="BI1012" s="129" t="s">
        <v>286</v>
      </c>
      <c r="BJ1012" s="129">
        <v>2.0000000000000001E-4</v>
      </c>
      <c r="BK1012" s="129" t="s">
        <v>268</v>
      </c>
      <c r="BL1012" s="129">
        <v>5.0000000000000001E-4</v>
      </c>
      <c r="BM1012" s="129" t="s">
        <v>639</v>
      </c>
      <c r="BN1012" s="129">
        <v>2.9999999999999997E-4</v>
      </c>
      <c r="BO1012" s="129" t="s">
        <v>243</v>
      </c>
      <c r="BP1012" s="129">
        <v>5.0000000000000001E-4</v>
      </c>
      <c r="BQ1012" s="129" t="s">
        <v>179</v>
      </c>
      <c r="BR1012" s="129">
        <v>2.9999999999999997E-4</v>
      </c>
      <c r="BS1012" s="129" t="s">
        <v>179</v>
      </c>
      <c r="BT1012" s="129">
        <v>2.9999999999999997E-4</v>
      </c>
      <c r="BU1012" s="129" t="s">
        <v>179</v>
      </c>
      <c r="BV1012" s="129">
        <v>6.9999999999999999E-4</v>
      </c>
      <c r="BW1012" s="129" t="s">
        <v>179</v>
      </c>
      <c r="BX1012" s="129">
        <v>8.0000000000000004E-4</v>
      </c>
      <c r="BY1012" s="129" t="s">
        <v>18</v>
      </c>
      <c r="BZ1012" s="129"/>
      <c r="CA1012" s="129" t="s">
        <v>179</v>
      </c>
      <c r="CB1012" s="129">
        <v>8.0000000000000004E-4</v>
      </c>
      <c r="CC1012" s="129" t="s">
        <v>179</v>
      </c>
      <c r="CD1012" s="129">
        <v>2E-3</v>
      </c>
      <c r="CE1012" s="129" t="s">
        <v>179</v>
      </c>
      <c r="CF1012" s="129">
        <v>2.3E-3</v>
      </c>
      <c r="CG1012" s="129" t="s">
        <v>179</v>
      </c>
      <c r="CH1012" s="129">
        <v>1E-4</v>
      </c>
      <c r="CI1012" s="129" t="s">
        <v>179</v>
      </c>
      <c r="CJ1012" s="129">
        <v>6.8999999999999999E-3</v>
      </c>
      <c r="CK1012" s="129" t="s">
        <v>179</v>
      </c>
      <c r="CL1012" s="129">
        <v>1.1299999999999999E-2</v>
      </c>
      <c r="CM1012" s="129" t="s">
        <v>179</v>
      </c>
      <c r="CN1012" s="129">
        <v>3.5000000000000001E-3</v>
      </c>
      <c r="CO1012" s="129" t="s">
        <v>179</v>
      </c>
      <c r="CP1012" s="129">
        <v>8.0000000000000004E-4</v>
      </c>
      <c r="CQ1012" s="129" t="s">
        <v>179</v>
      </c>
      <c r="CR1012" s="129">
        <v>3.3E-3</v>
      </c>
      <c r="CS1012" s="129" t="s">
        <v>179</v>
      </c>
      <c r="CT1012" s="129">
        <v>1.9E-3</v>
      </c>
      <c r="CU1012" s="129" t="s">
        <v>18</v>
      </c>
      <c r="CV1012" s="129"/>
      <c r="CW1012" s="129" t="s">
        <v>18</v>
      </c>
      <c r="CX1012" s="129"/>
      <c r="CY1012" s="129" t="s">
        <v>179</v>
      </c>
      <c r="CZ1012" s="129">
        <v>5.9999999999999995E-4</v>
      </c>
      <c r="DA1012" s="129" t="s">
        <v>179</v>
      </c>
      <c r="DB1012" s="129">
        <v>5.9999999999999995E-4</v>
      </c>
      <c r="DC1012" s="129" t="s">
        <v>179</v>
      </c>
      <c r="DD1012" s="129">
        <v>5.9999999999999995E-4</v>
      </c>
      <c r="DE1012" s="129" t="s">
        <v>179</v>
      </c>
      <c r="DF1012" s="129">
        <v>5.9999999999999995E-4</v>
      </c>
      <c r="DG1012" s="129" t="s">
        <v>179</v>
      </c>
      <c r="DH1012" s="129">
        <v>4.0000000000000002E-4</v>
      </c>
      <c r="DI1012" s="129" t="s">
        <v>179</v>
      </c>
      <c r="DJ1012" s="129">
        <v>2.9999999999999997E-4</v>
      </c>
      <c r="DK1012" s="129" t="s">
        <v>3827</v>
      </c>
      <c r="DL1012" s="129" t="s">
        <v>59</v>
      </c>
      <c r="DM1012" s="129"/>
      <c r="DN1012" s="129"/>
      <c r="DO1012" s="130"/>
      <c r="DS1012" s="129">
        <v>87</v>
      </c>
      <c r="DT1012" s="129" t="s">
        <v>6043</v>
      </c>
      <c r="DW1012" t="s">
        <v>5794</v>
      </c>
    </row>
    <row r="1013" spans="1:127">
      <c r="A1013" s="127">
        <v>902</v>
      </c>
      <c r="B1013" s="131">
        <v>44768.106944444444</v>
      </c>
      <c r="C1013" s="129" t="s">
        <v>52</v>
      </c>
      <c r="D1013" s="129">
        <v>0</v>
      </c>
      <c r="E1013" s="129">
        <v>0</v>
      </c>
      <c r="F1013" s="129">
        <v>0</v>
      </c>
      <c r="G1013" s="129" t="s">
        <v>54</v>
      </c>
      <c r="H1013" s="129" t="s">
        <v>55</v>
      </c>
      <c r="I1013" s="129" t="s">
        <v>55</v>
      </c>
      <c r="J1013" s="129" t="s">
        <v>55</v>
      </c>
      <c r="K1013" s="129" t="s">
        <v>18</v>
      </c>
      <c r="L1013" s="129">
        <v>90</v>
      </c>
      <c r="M1013" s="129" t="s">
        <v>173</v>
      </c>
      <c r="N1013" s="129">
        <v>0</v>
      </c>
      <c r="O1013" s="129" t="s">
        <v>173</v>
      </c>
      <c r="P1013" s="129">
        <v>0</v>
      </c>
      <c r="Q1013" s="129" t="s">
        <v>173</v>
      </c>
      <c r="R1013" s="129">
        <v>0</v>
      </c>
      <c r="S1013" s="129">
        <v>2</v>
      </c>
      <c r="T1013" s="129" t="s">
        <v>174</v>
      </c>
      <c r="U1013" s="129" t="s">
        <v>3860</v>
      </c>
      <c r="V1013" s="129">
        <v>0.68569999999999998</v>
      </c>
      <c r="W1013" s="129" t="s">
        <v>3861</v>
      </c>
      <c r="X1013" s="129">
        <v>0.33160000000000001</v>
      </c>
      <c r="Y1013" s="129" t="s">
        <v>3862</v>
      </c>
      <c r="Z1013" s="129">
        <v>0.36230000000000001</v>
      </c>
      <c r="AA1013" s="129" t="s">
        <v>3253</v>
      </c>
      <c r="AB1013" s="129">
        <v>1.5900000000000001E-2</v>
      </c>
      <c r="AC1013" s="129" t="s">
        <v>179</v>
      </c>
      <c r="AD1013" s="129">
        <v>9.7999999999999997E-3</v>
      </c>
      <c r="AE1013" s="129" t="s">
        <v>179</v>
      </c>
      <c r="AF1013" s="129">
        <v>1.7399999999999999E-2</v>
      </c>
      <c r="AG1013" s="129" t="s">
        <v>3863</v>
      </c>
      <c r="AH1013" s="129">
        <v>8.0999999999999996E-3</v>
      </c>
      <c r="AI1013" s="129" t="s">
        <v>3864</v>
      </c>
      <c r="AJ1013" s="129">
        <v>3.3399999999999999E-2</v>
      </c>
      <c r="AK1013" s="129" t="s">
        <v>3865</v>
      </c>
      <c r="AL1013" s="129">
        <v>8.8000000000000005E-3</v>
      </c>
      <c r="AM1013" s="129" t="s">
        <v>708</v>
      </c>
      <c r="AN1013" s="129">
        <v>8.9999999999999993E-3</v>
      </c>
      <c r="AO1013" s="129" t="s">
        <v>280</v>
      </c>
      <c r="AP1013" s="129">
        <v>4.3E-3</v>
      </c>
      <c r="AQ1013" s="129" t="s">
        <v>3866</v>
      </c>
      <c r="AR1013" s="129">
        <v>5.4000000000000003E-3</v>
      </c>
      <c r="AS1013" s="129" t="s">
        <v>3867</v>
      </c>
      <c r="AT1013" s="129">
        <v>2.8000000000000001E-2</v>
      </c>
      <c r="AU1013" s="129" t="s">
        <v>614</v>
      </c>
      <c r="AV1013" s="129">
        <v>3.8999999999999998E-3</v>
      </c>
      <c r="AW1013" s="129" t="s">
        <v>377</v>
      </c>
      <c r="AX1013" s="129">
        <v>1.1000000000000001E-3</v>
      </c>
      <c r="AY1013" s="129" t="s">
        <v>537</v>
      </c>
      <c r="AZ1013" s="129">
        <v>8.0000000000000004E-4</v>
      </c>
      <c r="BA1013" s="129" t="s">
        <v>317</v>
      </c>
      <c r="BB1013" s="129">
        <v>6.9999999999999999E-4</v>
      </c>
      <c r="BC1013" s="129" t="s">
        <v>304</v>
      </c>
      <c r="BD1013" s="129">
        <v>5.0000000000000001E-4</v>
      </c>
      <c r="BE1013" s="129" t="s">
        <v>179</v>
      </c>
      <c r="BF1013" s="129">
        <v>2.9999999999999997E-4</v>
      </c>
      <c r="BG1013" s="129" t="s">
        <v>179</v>
      </c>
      <c r="BH1013" s="129">
        <v>1E-4</v>
      </c>
      <c r="BI1013" s="129" t="s">
        <v>318</v>
      </c>
      <c r="BJ1013" s="129">
        <v>2.0000000000000001E-4</v>
      </c>
      <c r="BK1013" s="129" t="s">
        <v>287</v>
      </c>
      <c r="BL1013" s="129">
        <v>5.0000000000000001E-4</v>
      </c>
      <c r="BM1013" s="129" t="s">
        <v>438</v>
      </c>
      <c r="BN1013" s="129">
        <v>2.9999999999999997E-4</v>
      </c>
      <c r="BO1013" s="129" t="s">
        <v>349</v>
      </c>
      <c r="BP1013" s="129">
        <v>5.0000000000000001E-4</v>
      </c>
      <c r="BQ1013" s="129" t="s">
        <v>179</v>
      </c>
      <c r="BR1013" s="129">
        <v>2.9999999999999997E-4</v>
      </c>
      <c r="BS1013" s="129" t="s">
        <v>179</v>
      </c>
      <c r="BT1013" s="129">
        <v>4.0000000000000002E-4</v>
      </c>
      <c r="BU1013" s="129" t="s">
        <v>179</v>
      </c>
      <c r="BV1013" s="129">
        <v>5.9999999999999995E-4</v>
      </c>
      <c r="BW1013" s="129" t="s">
        <v>18</v>
      </c>
      <c r="BX1013" s="129"/>
      <c r="BY1013" s="129" t="s">
        <v>18</v>
      </c>
      <c r="BZ1013" s="129"/>
      <c r="CA1013" s="129" t="s">
        <v>179</v>
      </c>
      <c r="CB1013" s="129">
        <v>8.0000000000000004E-4</v>
      </c>
      <c r="CC1013" s="129" t="s">
        <v>179</v>
      </c>
      <c r="CD1013" s="129">
        <v>2.0999999999999999E-3</v>
      </c>
      <c r="CE1013" s="129" t="s">
        <v>179</v>
      </c>
      <c r="CF1013" s="129">
        <v>2.2000000000000001E-3</v>
      </c>
      <c r="CG1013" s="129" t="s">
        <v>179</v>
      </c>
      <c r="CH1013" s="129">
        <v>1E-4</v>
      </c>
      <c r="CI1013" s="129" t="s">
        <v>179</v>
      </c>
      <c r="CJ1013" s="129">
        <v>7.1000000000000004E-3</v>
      </c>
      <c r="CK1013" s="129" t="s">
        <v>179</v>
      </c>
      <c r="CL1013" s="129">
        <v>1.1299999999999999E-2</v>
      </c>
      <c r="CM1013" s="129" t="s">
        <v>330</v>
      </c>
      <c r="CN1013" s="129">
        <v>4.0000000000000001E-3</v>
      </c>
      <c r="CO1013" s="129" t="s">
        <v>179</v>
      </c>
      <c r="CP1013" s="129">
        <v>8.9999999999999998E-4</v>
      </c>
      <c r="CQ1013" s="129" t="s">
        <v>179</v>
      </c>
      <c r="CR1013" s="129">
        <v>3.0999999999999999E-3</v>
      </c>
      <c r="CS1013" s="129" t="s">
        <v>179</v>
      </c>
      <c r="CT1013" s="129">
        <v>1.9E-3</v>
      </c>
      <c r="CU1013" s="129" t="s">
        <v>179</v>
      </c>
      <c r="CV1013" s="129">
        <v>6.9999999999999999E-4</v>
      </c>
      <c r="CW1013" s="129" t="s">
        <v>18</v>
      </c>
      <c r="CX1013" s="129"/>
      <c r="CY1013" s="129" t="s">
        <v>179</v>
      </c>
      <c r="CZ1013" s="129">
        <v>5.0000000000000001E-4</v>
      </c>
      <c r="DA1013" s="129" t="s">
        <v>192</v>
      </c>
      <c r="DB1013" s="129">
        <v>5.9999999999999995E-4</v>
      </c>
      <c r="DC1013" s="129" t="s">
        <v>179</v>
      </c>
      <c r="DD1013" s="129">
        <v>5.9999999999999995E-4</v>
      </c>
      <c r="DE1013" s="129" t="s">
        <v>179</v>
      </c>
      <c r="DF1013" s="129">
        <v>5.9999999999999995E-4</v>
      </c>
      <c r="DG1013" s="129" t="s">
        <v>179</v>
      </c>
      <c r="DH1013" s="129">
        <v>4.0000000000000002E-4</v>
      </c>
      <c r="DI1013" s="129" t="s">
        <v>179</v>
      </c>
      <c r="DJ1013" s="129">
        <v>2.9999999999999997E-4</v>
      </c>
      <c r="DK1013" s="129" t="s">
        <v>3827</v>
      </c>
      <c r="DL1013" s="129" t="s">
        <v>59</v>
      </c>
      <c r="DM1013" s="129"/>
      <c r="DN1013" s="129"/>
      <c r="DO1013" s="130"/>
      <c r="DS1013" s="129">
        <v>106</v>
      </c>
      <c r="DT1013" s="129" t="s">
        <v>5995</v>
      </c>
      <c r="DW1013" t="s">
        <v>5795</v>
      </c>
    </row>
    <row r="1014" spans="1:127">
      <c r="A1014" s="127">
        <v>903</v>
      </c>
      <c r="B1014" s="131">
        <v>44768.109027777777</v>
      </c>
      <c r="C1014" s="129" t="s">
        <v>52</v>
      </c>
      <c r="D1014" s="129">
        <v>0</v>
      </c>
      <c r="E1014" s="129">
        <v>0</v>
      </c>
      <c r="F1014" s="129">
        <v>0</v>
      </c>
      <c r="G1014" s="129" t="s">
        <v>54</v>
      </c>
      <c r="H1014" s="129" t="s">
        <v>55</v>
      </c>
      <c r="I1014" s="129" t="s">
        <v>55</v>
      </c>
      <c r="J1014" s="129" t="s">
        <v>55</v>
      </c>
      <c r="K1014" s="129" t="s">
        <v>18</v>
      </c>
      <c r="L1014" s="129">
        <v>90</v>
      </c>
      <c r="M1014" s="129" t="s">
        <v>173</v>
      </c>
      <c r="N1014" s="129">
        <v>0</v>
      </c>
      <c r="O1014" s="129" t="s">
        <v>173</v>
      </c>
      <c r="P1014" s="129">
        <v>0</v>
      </c>
      <c r="Q1014" s="129" t="s">
        <v>173</v>
      </c>
      <c r="R1014" s="129">
        <v>0</v>
      </c>
      <c r="S1014" s="129">
        <v>2</v>
      </c>
      <c r="T1014" s="129" t="s">
        <v>174</v>
      </c>
      <c r="U1014" s="129" t="s">
        <v>3868</v>
      </c>
      <c r="V1014" s="129">
        <v>0.65380000000000005</v>
      </c>
      <c r="W1014" s="129" t="s">
        <v>3869</v>
      </c>
      <c r="X1014" s="129">
        <v>0.30590000000000001</v>
      </c>
      <c r="Y1014" s="129" t="s">
        <v>3870</v>
      </c>
      <c r="Z1014" s="129">
        <v>0.34539999999999998</v>
      </c>
      <c r="AA1014" s="129" t="s">
        <v>1973</v>
      </c>
      <c r="AB1014" s="129">
        <v>1.49E-2</v>
      </c>
      <c r="AC1014" s="129" t="s">
        <v>3871</v>
      </c>
      <c r="AD1014" s="129">
        <v>1.0999999999999999E-2</v>
      </c>
      <c r="AE1014" s="129" t="s">
        <v>179</v>
      </c>
      <c r="AF1014" s="129">
        <v>1.6899999999999998E-2</v>
      </c>
      <c r="AG1014" s="129" t="s">
        <v>3872</v>
      </c>
      <c r="AH1014" s="129">
        <v>6.6E-3</v>
      </c>
      <c r="AI1014" s="129" t="s">
        <v>3873</v>
      </c>
      <c r="AJ1014" s="129">
        <v>3.0599999999999999E-2</v>
      </c>
      <c r="AK1014" s="129" t="s">
        <v>3874</v>
      </c>
      <c r="AL1014" s="129">
        <v>8.5000000000000006E-3</v>
      </c>
      <c r="AM1014" s="129" t="s">
        <v>1568</v>
      </c>
      <c r="AN1014" s="129">
        <v>8.6E-3</v>
      </c>
      <c r="AO1014" s="129" t="s">
        <v>1930</v>
      </c>
      <c r="AP1014" s="129">
        <v>3.8999999999999998E-3</v>
      </c>
      <c r="AQ1014" s="129" t="s">
        <v>580</v>
      </c>
      <c r="AR1014" s="129">
        <v>5.1000000000000004E-3</v>
      </c>
      <c r="AS1014" s="129" t="s">
        <v>3875</v>
      </c>
      <c r="AT1014" s="129">
        <v>2.5899999999999999E-2</v>
      </c>
      <c r="AU1014" s="129" t="s">
        <v>179</v>
      </c>
      <c r="AV1014" s="129">
        <v>3.7000000000000002E-3</v>
      </c>
      <c r="AW1014" s="129" t="s">
        <v>283</v>
      </c>
      <c r="AX1014" s="129">
        <v>1.1000000000000001E-3</v>
      </c>
      <c r="AY1014" s="129" t="s">
        <v>330</v>
      </c>
      <c r="AZ1014" s="129">
        <v>6.9999999999999999E-4</v>
      </c>
      <c r="BA1014" s="129" t="s">
        <v>316</v>
      </c>
      <c r="BB1014" s="129">
        <v>6.9999999999999999E-4</v>
      </c>
      <c r="BC1014" s="129" t="s">
        <v>267</v>
      </c>
      <c r="BD1014" s="129">
        <v>5.0000000000000001E-4</v>
      </c>
      <c r="BE1014" s="129" t="s">
        <v>179</v>
      </c>
      <c r="BF1014" s="129">
        <v>2.9999999999999997E-4</v>
      </c>
      <c r="BG1014" s="129" t="s">
        <v>179</v>
      </c>
      <c r="BH1014" s="129">
        <v>1E-4</v>
      </c>
      <c r="BI1014" s="129" t="s">
        <v>179</v>
      </c>
      <c r="BJ1014" s="129">
        <v>2.0000000000000001E-4</v>
      </c>
      <c r="BK1014" s="129" t="s">
        <v>265</v>
      </c>
      <c r="BL1014" s="129">
        <v>4.0000000000000002E-4</v>
      </c>
      <c r="BM1014" s="129" t="s">
        <v>639</v>
      </c>
      <c r="BN1014" s="129">
        <v>2.9999999999999997E-4</v>
      </c>
      <c r="BO1014" s="129" t="s">
        <v>377</v>
      </c>
      <c r="BP1014" s="129">
        <v>5.9999999999999995E-4</v>
      </c>
      <c r="BQ1014" s="129" t="s">
        <v>179</v>
      </c>
      <c r="BR1014" s="129">
        <v>2.9999999999999997E-4</v>
      </c>
      <c r="BS1014" s="129" t="s">
        <v>179</v>
      </c>
      <c r="BT1014" s="129">
        <v>4.0000000000000002E-4</v>
      </c>
      <c r="BU1014" s="129" t="s">
        <v>179</v>
      </c>
      <c r="BV1014" s="129">
        <v>5.9999999999999995E-4</v>
      </c>
      <c r="BW1014" s="129" t="s">
        <v>18</v>
      </c>
      <c r="BX1014" s="129"/>
      <c r="BY1014" s="129" t="s">
        <v>179</v>
      </c>
      <c r="BZ1014" s="129">
        <v>1.1999999999999999E-3</v>
      </c>
      <c r="CA1014" s="129" t="s">
        <v>179</v>
      </c>
      <c r="CB1014" s="129">
        <v>8.0000000000000004E-4</v>
      </c>
      <c r="CC1014" s="129" t="s">
        <v>179</v>
      </c>
      <c r="CD1014" s="129">
        <v>2.2000000000000001E-3</v>
      </c>
      <c r="CE1014" s="129" t="s">
        <v>179</v>
      </c>
      <c r="CF1014" s="129">
        <v>2.2000000000000001E-3</v>
      </c>
      <c r="CG1014" s="129" t="s">
        <v>179</v>
      </c>
      <c r="CH1014" s="129">
        <v>1E-4</v>
      </c>
      <c r="CI1014" s="129" t="s">
        <v>179</v>
      </c>
      <c r="CJ1014" s="129">
        <v>8.0999999999999996E-3</v>
      </c>
      <c r="CK1014" s="129" t="s">
        <v>179</v>
      </c>
      <c r="CL1014" s="129">
        <v>1.17E-2</v>
      </c>
      <c r="CM1014" s="129" t="s">
        <v>179</v>
      </c>
      <c r="CN1014" s="129">
        <v>5.1000000000000004E-3</v>
      </c>
      <c r="CO1014" s="129" t="s">
        <v>179</v>
      </c>
      <c r="CP1014" s="129">
        <v>8.9999999999999998E-4</v>
      </c>
      <c r="CQ1014" s="129" t="s">
        <v>179</v>
      </c>
      <c r="CR1014" s="129">
        <v>3.3999999999999998E-3</v>
      </c>
      <c r="CS1014" s="129" t="s">
        <v>179</v>
      </c>
      <c r="CT1014" s="129">
        <v>1.9E-3</v>
      </c>
      <c r="CU1014" s="129" t="s">
        <v>179</v>
      </c>
      <c r="CV1014" s="129">
        <v>8.0000000000000004E-4</v>
      </c>
      <c r="CW1014" s="129" t="s">
        <v>18</v>
      </c>
      <c r="CX1014" s="129"/>
      <c r="CY1014" s="129" t="s">
        <v>179</v>
      </c>
      <c r="CZ1014" s="129">
        <v>5.0000000000000001E-4</v>
      </c>
      <c r="DA1014" s="129" t="s">
        <v>179</v>
      </c>
      <c r="DB1014" s="129">
        <v>6.9999999999999999E-4</v>
      </c>
      <c r="DC1014" s="129" t="s">
        <v>179</v>
      </c>
      <c r="DD1014" s="129">
        <v>5.9999999999999995E-4</v>
      </c>
      <c r="DE1014" s="129" t="s">
        <v>179</v>
      </c>
      <c r="DF1014" s="129">
        <v>5.9999999999999995E-4</v>
      </c>
      <c r="DG1014" s="129" t="s">
        <v>179</v>
      </c>
      <c r="DH1014" s="129">
        <v>4.0000000000000002E-4</v>
      </c>
      <c r="DI1014" s="129" t="s">
        <v>179</v>
      </c>
      <c r="DJ1014" s="129">
        <v>4.0000000000000002E-4</v>
      </c>
      <c r="DK1014" s="129" t="s">
        <v>3827</v>
      </c>
      <c r="DL1014" s="129" t="s">
        <v>59</v>
      </c>
      <c r="DM1014" s="129"/>
      <c r="DN1014" s="129"/>
      <c r="DO1014" s="130"/>
      <c r="DS1014" s="129">
        <v>125</v>
      </c>
      <c r="DT1014" s="129" t="s">
        <v>6044</v>
      </c>
      <c r="DW1014" t="s">
        <v>5796</v>
      </c>
    </row>
    <row r="1015" spans="1:127">
      <c r="A1015" s="127">
        <v>904</v>
      </c>
      <c r="B1015" s="131">
        <v>44768.11041666667</v>
      </c>
      <c r="C1015" s="129" t="s">
        <v>52</v>
      </c>
      <c r="D1015" s="129">
        <v>0</v>
      </c>
      <c r="E1015" s="129">
        <v>0</v>
      </c>
      <c r="F1015" s="129">
        <v>0</v>
      </c>
      <c r="G1015" s="129" t="s">
        <v>54</v>
      </c>
      <c r="H1015" s="129" t="s">
        <v>55</v>
      </c>
      <c r="I1015" s="129" t="s">
        <v>55</v>
      </c>
      <c r="J1015" s="129" t="s">
        <v>55</v>
      </c>
      <c r="K1015" s="129" t="s">
        <v>18</v>
      </c>
      <c r="L1015" s="129">
        <v>90</v>
      </c>
      <c r="M1015" s="129" t="s">
        <v>173</v>
      </c>
      <c r="N1015" s="129">
        <v>0</v>
      </c>
      <c r="O1015" s="129" t="s">
        <v>173</v>
      </c>
      <c r="P1015" s="129">
        <v>0</v>
      </c>
      <c r="Q1015" s="129" t="s">
        <v>173</v>
      </c>
      <c r="R1015" s="129">
        <v>0</v>
      </c>
      <c r="S1015" s="129">
        <v>2</v>
      </c>
      <c r="T1015" s="129" t="s">
        <v>174</v>
      </c>
      <c r="U1015" s="129" t="s">
        <v>3876</v>
      </c>
      <c r="V1015" s="129">
        <v>0.64980000000000004</v>
      </c>
      <c r="W1015" s="129" t="s">
        <v>3877</v>
      </c>
      <c r="X1015" s="129">
        <v>0.31890000000000002</v>
      </c>
      <c r="Y1015" s="129" t="s">
        <v>3878</v>
      </c>
      <c r="Z1015" s="129">
        <v>0.35010000000000002</v>
      </c>
      <c r="AA1015" s="129" t="s">
        <v>3057</v>
      </c>
      <c r="AB1015" s="129">
        <v>1.49E-2</v>
      </c>
      <c r="AC1015" s="129" t="s">
        <v>179</v>
      </c>
      <c r="AD1015" s="129">
        <v>8.9999999999999993E-3</v>
      </c>
      <c r="AE1015" s="129" t="s">
        <v>179</v>
      </c>
      <c r="AF1015" s="129">
        <v>1.66E-2</v>
      </c>
      <c r="AG1015" s="129" t="s">
        <v>3879</v>
      </c>
      <c r="AH1015" s="129">
        <v>7.9000000000000008E-3</v>
      </c>
      <c r="AI1015" s="129" t="s">
        <v>3880</v>
      </c>
      <c r="AJ1015" s="129">
        <v>3.0499999999999999E-2</v>
      </c>
      <c r="AK1015" s="129" t="s">
        <v>3881</v>
      </c>
      <c r="AL1015" s="129">
        <v>8.3999999999999995E-3</v>
      </c>
      <c r="AM1015" s="129" t="s">
        <v>605</v>
      </c>
      <c r="AN1015" s="129">
        <v>8.6E-3</v>
      </c>
      <c r="AO1015" s="129" t="s">
        <v>1366</v>
      </c>
      <c r="AP1015" s="129">
        <v>3.8E-3</v>
      </c>
      <c r="AQ1015" s="129" t="s">
        <v>883</v>
      </c>
      <c r="AR1015" s="129">
        <v>5.0000000000000001E-3</v>
      </c>
      <c r="AS1015" s="129" t="s">
        <v>3882</v>
      </c>
      <c r="AT1015" s="129">
        <v>2.6599999999999999E-2</v>
      </c>
      <c r="AU1015" s="129" t="s">
        <v>179</v>
      </c>
      <c r="AV1015" s="129">
        <v>3.8E-3</v>
      </c>
      <c r="AW1015" s="129" t="s">
        <v>971</v>
      </c>
      <c r="AX1015" s="129">
        <v>1.1999999999999999E-3</v>
      </c>
      <c r="AY1015" s="129" t="s">
        <v>465</v>
      </c>
      <c r="AZ1015" s="129">
        <v>6.9999999999999999E-4</v>
      </c>
      <c r="BA1015" s="129" t="s">
        <v>270</v>
      </c>
      <c r="BB1015" s="129">
        <v>6.9999999999999999E-4</v>
      </c>
      <c r="BC1015" s="129" t="s">
        <v>245</v>
      </c>
      <c r="BD1015" s="129">
        <v>5.0000000000000001E-4</v>
      </c>
      <c r="BE1015" s="129" t="s">
        <v>179</v>
      </c>
      <c r="BF1015" s="129">
        <v>2.9999999999999997E-4</v>
      </c>
      <c r="BG1015" s="129" t="s">
        <v>246</v>
      </c>
      <c r="BH1015" s="129">
        <v>1E-4</v>
      </c>
      <c r="BI1015" s="129" t="s">
        <v>516</v>
      </c>
      <c r="BJ1015" s="129">
        <v>2.0000000000000001E-4</v>
      </c>
      <c r="BK1015" s="129" t="s">
        <v>312</v>
      </c>
      <c r="BL1015" s="129">
        <v>5.0000000000000001E-4</v>
      </c>
      <c r="BM1015" s="129" t="s">
        <v>639</v>
      </c>
      <c r="BN1015" s="129">
        <v>2.9999999999999997E-4</v>
      </c>
      <c r="BO1015" s="129" t="s">
        <v>625</v>
      </c>
      <c r="BP1015" s="129">
        <v>5.9999999999999995E-4</v>
      </c>
      <c r="BQ1015" s="129" t="s">
        <v>179</v>
      </c>
      <c r="BR1015" s="129">
        <v>2.9999999999999997E-4</v>
      </c>
      <c r="BS1015" s="129" t="s">
        <v>179</v>
      </c>
      <c r="BT1015" s="129">
        <v>4.0000000000000002E-4</v>
      </c>
      <c r="BU1015" s="129" t="s">
        <v>179</v>
      </c>
      <c r="BV1015" s="129">
        <v>5.9999999999999995E-4</v>
      </c>
      <c r="BW1015" s="129" t="s">
        <v>179</v>
      </c>
      <c r="BX1015" s="129">
        <v>8.0000000000000004E-4</v>
      </c>
      <c r="BY1015" s="129" t="s">
        <v>179</v>
      </c>
      <c r="BZ1015" s="129">
        <v>1.1999999999999999E-3</v>
      </c>
      <c r="CA1015" s="129" t="s">
        <v>179</v>
      </c>
      <c r="CB1015" s="129">
        <v>8.0000000000000004E-4</v>
      </c>
      <c r="CC1015" s="129" t="s">
        <v>249</v>
      </c>
      <c r="CD1015" s="129">
        <v>2.2000000000000001E-3</v>
      </c>
      <c r="CE1015" s="129" t="s">
        <v>179</v>
      </c>
      <c r="CF1015" s="129">
        <v>2.2000000000000001E-3</v>
      </c>
      <c r="CG1015" s="129" t="s">
        <v>179</v>
      </c>
      <c r="CH1015" s="129">
        <v>1E-4</v>
      </c>
      <c r="CI1015" s="129" t="s">
        <v>179</v>
      </c>
      <c r="CJ1015" s="129">
        <v>8.0000000000000002E-3</v>
      </c>
      <c r="CK1015" s="129" t="s">
        <v>179</v>
      </c>
      <c r="CL1015" s="129">
        <v>1.1599999999999999E-2</v>
      </c>
      <c r="CM1015" s="129" t="s">
        <v>179</v>
      </c>
      <c r="CN1015" s="129">
        <v>5.1000000000000004E-3</v>
      </c>
      <c r="CO1015" s="129" t="s">
        <v>179</v>
      </c>
      <c r="CP1015" s="129">
        <v>8.9999999999999998E-4</v>
      </c>
      <c r="CQ1015" s="129" t="s">
        <v>179</v>
      </c>
      <c r="CR1015" s="129">
        <v>3.5000000000000001E-3</v>
      </c>
      <c r="CS1015" s="129" t="s">
        <v>179</v>
      </c>
      <c r="CT1015" s="129">
        <v>2E-3</v>
      </c>
      <c r="CU1015" s="129" t="s">
        <v>179</v>
      </c>
      <c r="CV1015" s="129">
        <v>8.0000000000000004E-4</v>
      </c>
      <c r="CW1015" s="129" t="s">
        <v>18</v>
      </c>
      <c r="CX1015" s="129"/>
      <c r="CY1015" s="129" t="s">
        <v>179</v>
      </c>
      <c r="CZ1015" s="129">
        <v>5.9999999999999995E-4</v>
      </c>
      <c r="DA1015" s="129" t="s">
        <v>179</v>
      </c>
      <c r="DB1015" s="129">
        <v>5.9999999999999995E-4</v>
      </c>
      <c r="DC1015" s="129" t="s">
        <v>179</v>
      </c>
      <c r="DD1015" s="129">
        <v>5.9999999999999995E-4</v>
      </c>
      <c r="DE1015" s="129" t="s">
        <v>179</v>
      </c>
      <c r="DF1015" s="129">
        <v>5.9999999999999995E-4</v>
      </c>
      <c r="DG1015" s="129" t="s">
        <v>179</v>
      </c>
      <c r="DH1015" s="129">
        <v>4.0000000000000002E-4</v>
      </c>
      <c r="DI1015" s="129" t="s">
        <v>179</v>
      </c>
      <c r="DJ1015" s="129">
        <v>4.0000000000000002E-4</v>
      </c>
      <c r="DK1015" s="129" t="s">
        <v>3827</v>
      </c>
      <c r="DL1015" s="129" t="s">
        <v>59</v>
      </c>
      <c r="DM1015" s="129"/>
      <c r="DN1015" s="129"/>
      <c r="DO1015" s="130"/>
      <c r="DS1015" s="129">
        <v>137</v>
      </c>
      <c r="DT1015" s="129" t="s">
        <v>3883</v>
      </c>
      <c r="DW1015" t="s">
        <v>5797</v>
      </c>
    </row>
    <row r="1016" spans="1:127">
      <c r="A1016" s="127">
        <v>905</v>
      </c>
      <c r="B1016" s="131">
        <v>44768.116666666669</v>
      </c>
      <c r="C1016" s="129" t="s">
        <v>52</v>
      </c>
      <c r="D1016" s="129">
        <v>0</v>
      </c>
      <c r="E1016" s="129">
        <v>0</v>
      </c>
      <c r="F1016" s="129">
        <v>0</v>
      </c>
      <c r="G1016" s="129" t="s">
        <v>54</v>
      </c>
      <c r="H1016" s="129" t="s">
        <v>55</v>
      </c>
      <c r="I1016" s="129" t="s">
        <v>55</v>
      </c>
      <c r="J1016" s="129" t="s">
        <v>55</v>
      </c>
      <c r="K1016" s="129" t="s">
        <v>18</v>
      </c>
      <c r="L1016" s="129">
        <v>90</v>
      </c>
      <c r="M1016" s="129" t="s">
        <v>173</v>
      </c>
      <c r="N1016" s="129">
        <v>0</v>
      </c>
      <c r="O1016" s="129" t="s">
        <v>173</v>
      </c>
      <c r="P1016" s="129">
        <v>0</v>
      </c>
      <c r="Q1016" s="129" t="s">
        <v>173</v>
      </c>
      <c r="R1016" s="129">
        <v>0</v>
      </c>
      <c r="S1016" s="129">
        <v>2</v>
      </c>
      <c r="T1016" s="129" t="s">
        <v>174</v>
      </c>
      <c r="U1016" s="129" t="s">
        <v>3884</v>
      </c>
      <c r="V1016" s="129">
        <v>0.68920000000000003</v>
      </c>
      <c r="W1016" s="129" t="s">
        <v>3885</v>
      </c>
      <c r="X1016" s="129">
        <v>0.3397</v>
      </c>
      <c r="Y1016" s="129" t="s">
        <v>3886</v>
      </c>
      <c r="Z1016" s="129">
        <v>0.36940000000000001</v>
      </c>
      <c r="AA1016" s="129" t="s">
        <v>1397</v>
      </c>
      <c r="AB1016" s="129">
        <v>1.52E-2</v>
      </c>
      <c r="AC1016" s="129" t="s">
        <v>3625</v>
      </c>
      <c r="AD1016" s="129">
        <v>1.14E-2</v>
      </c>
      <c r="AE1016" s="129" t="s">
        <v>179</v>
      </c>
      <c r="AF1016" s="129">
        <v>1.6799999999999999E-2</v>
      </c>
      <c r="AG1016" s="129" t="s">
        <v>3887</v>
      </c>
      <c r="AH1016" s="129">
        <v>8.3999999999999995E-3</v>
      </c>
      <c r="AI1016" s="129" t="s">
        <v>3888</v>
      </c>
      <c r="AJ1016" s="129">
        <v>3.2000000000000001E-2</v>
      </c>
      <c r="AK1016" s="129" t="s">
        <v>3889</v>
      </c>
      <c r="AL1016" s="129">
        <v>8.6999999999999994E-3</v>
      </c>
      <c r="AM1016" s="129" t="s">
        <v>509</v>
      </c>
      <c r="AN1016" s="129">
        <v>8.8000000000000005E-3</v>
      </c>
      <c r="AO1016" s="129" t="s">
        <v>881</v>
      </c>
      <c r="AP1016" s="129">
        <v>4.1000000000000003E-3</v>
      </c>
      <c r="AQ1016" s="129" t="s">
        <v>828</v>
      </c>
      <c r="AR1016" s="129">
        <v>4.8999999999999998E-3</v>
      </c>
      <c r="AS1016" s="129" t="s">
        <v>3890</v>
      </c>
      <c r="AT1016" s="129">
        <v>2.75E-2</v>
      </c>
      <c r="AU1016" s="129" t="s">
        <v>179</v>
      </c>
      <c r="AV1016" s="129">
        <v>3.8999999999999998E-3</v>
      </c>
      <c r="AW1016" s="129" t="s">
        <v>364</v>
      </c>
      <c r="AX1016" s="129">
        <v>1.1999999999999999E-3</v>
      </c>
      <c r="AY1016" s="129" t="s">
        <v>600</v>
      </c>
      <c r="AZ1016" s="129">
        <v>6.9999999999999999E-4</v>
      </c>
      <c r="BA1016" s="129" t="s">
        <v>302</v>
      </c>
      <c r="BB1016" s="129">
        <v>6.9999999999999999E-4</v>
      </c>
      <c r="BC1016" s="129" t="s">
        <v>267</v>
      </c>
      <c r="BD1016" s="129">
        <v>5.0000000000000001E-4</v>
      </c>
      <c r="BE1016" s="129" t="s">
        <v>179</v>
      </c>
      <c r="BF1016" s="129">
        <v>2.9999999999999997E-4</v>
      </c>
      <c r="BG1016" s="129" t="s">
        <v>246</v>
      </c>
      <c r="BH1016" s="129">
        <v>1E-4</v>
      </c>
      <c r="BI1016" s="129" t="s">
        <v>179</v>
      </c>
      <c r="BJ1016" s="129">
        <v>2.0000000000000001E-4</v>
      </c>
      <c r="BK1016" s="129" t="s">
        <v>297</v>
      </c>
      <c r="BL1016" s="129">
        <v>5.0000000000000001E-4</v>
      </c>
      <c r="BM1016" s="129" t="s">
        <v>425</v>
      </c>
      <c r="BN1016" s="129">
        <v>2.9999999999999997E-4</v>
      </c>
      <c r="BO1016" s="129" t="s">
        <v>429</v>
      </c>
      <c r="BP1016" s="129">
        <v>5.0000000000000001E-4</v>
      </c>
      <c r="BQ1016" s="129" t="s">
        <v>179</v>
      </c>
      <c r="BR1016" s="129">
        <v>2.9999999999999997E-4</v>
      </c>
      <c r="BS1016" s="129" t="s">
        <v>179</v>
      </c>
      <c r="BT1016" s="129">
        <v>2.9999999999999997E-4</v>
      </c>
      <c r="BU1016" s="129" t="s">
        <v>179</v>
      </c>
      <c r="BV1016" s="129">
        <v>6.9999999999999999E-4</v>
      </c>
      <c r="BW1016" s="129" t="s">
        <v>411</v>
      </c>
      <c r="BX1016" s="129">
        <v>8.0000000000000004E-4</v>
      </c>
      <c r="BY1016" s="129" t="s">
        <v>18</v>
      </c>
      <c r="BZ1016" s="129"/>
      <c r="CA1016" s="129" t="s">
        <v>179</v>
      </c>
      <c r="CB1016" s="129">
        <v>8.0000000000000004E-4</v>
      </c>
      <c r="CC1016" s="129" t="s">
        <v>179</v>
      </c>
      <c r="CD1016" s="129">
        <v>2E-3</v>
      </c>
      <c r="CE1016" s="129" t="s">
        <v>179</v>
      </c>
      <c r="CF1016" s="129">
        <v>2.3E-3</v>
      </c>
      <c r="CG1016" s="129" t="s">
        <v>216</v>
      </c>
      <c r="CH1016" s="129">
        <v>1E-4</v>
      </c>
      <c r="CI1016" s="129" t="s">
        <v>179</v>
      </c>
      <c r="CJ1016" s="129">
        <v>7.0000000000000001E-3</v>
      </c>
      <c r="CK1016" s="129" t="s">
        <v>179</v>
      </c>
      <c r="CL1016" s="129">
        <v>1.12E-2</v>
      </c>
      <c r="CM1016" s="129" t="s">
        <v>179</v>
      </c>
      <c r="CN1016" s="129">
        <v>3.3999999999999998E-3</v>
      </c>
      <c r="CO1016" s="129" t="s">
        <v>179</v>
      </c>
      <c r="CP1016" s="129">
        <v>8.0000000000000004E-4</v>
      </c>
      <c r="CQ1016" s="129" t="s">
        <v>179</v>
      </c>
      <c r="CR1016" s="129">
        <v>3.2000000000000002E-3</v>
      </c>
      <c r="CS1016" s="129" t="s">
        <v>179</v>
      </c>
      <c r="CT1016" s="129">
        <v>1.9E-3</v>
      </c>
      <c r="CU1016" s="129" t="s">
        <v>18</v>
      </c>
      <c r="CV1016" s="129"/>
      <c r="CW1016" s="129" t="s">
        <v>18</v>
      </c>
      <c r="CX1016" s="129"/>
      <c r="CY1016" s="129" t="s">
        <v>179</v>
      </c>
      <c r="CZ1016" s="129">
        <v>5.0000000000000001E-4</v>
      </c>
      <c r="DA1016" s="129" t="s">
        <v>179</v>
      </c>
      <c r="DB1016" s="129">
        <v>5.9999999999999995E-4</v>
      </c>
      <c r="DC1016" s="129" t="s">
        <v>179</v>
      </c>
      <c r="DD1016" s="129">
        <v>5.9999999999999995E-4</v>
      </c>
      <c r="DE1016" s="129" t="s">
        <v>179</v>
      </c>
      <c r="DF1016" s="129">
        <v>5.9999999999999995E-4</v>
      </c>
      <c r="DG1016" s="129" t="s">
        <v>179</v>
      </c>
      <c r="DH1016" s="129">
        <v>4.0000000000000002E-4</v>
      </c>
      <c r="DI1016" s="129" t="s">
        <v>179</v>
      </c>
      <c r="DJ1016" s="129">
        <v>2.9999999999999997E-4</v>
      </c>
      <c r="DK1016" s="129" t="s">
        <v>3891</v>
      </c>
      <c r="DL1016" s="129" t="s">
        <v>59</v>
      </c>
      <c r="DM1016" s="129"/>
      <c r="DN1016" s="129"/>
      <c r="DO1016" s="130"/>
      <c r="DS1016" s="129">
        <v>14</v>
      </c>
      <c r="DT1016" s="129" t="s">
        <v>2334</v>
      </c>
      <c r="DW1016" t="s">
        <v>5798</v>
      </c>
    </row>
    <row r="1017" spans="1:127">
      <c r="A1017" s="127">
        <v>906</v>
      </c>
      <c r="B1017" s="131">
        <v>44768.118750000001</v>
      </c>
      <c r="C1017" s="129" t="s">
        <v>52</v>
      </c>
      <c r="D1017" s="129">
        <v>0</v>
      </c>
      <c r="E1017" s="129">
        <v>0</v>
      </c>
      <c r="F1017" s="129">
        <v>0</v>
      </c>
      <c r="G1017" s="129" t="s">
        <v>54</v>
      </c>
      <c r="H1017" s="129" t="s">
        <v>55</v>
      </c>
      <c r="I1017" s="129" t="s">
        <v>55</v>
      </c>
      <c r="J1017" s="129" t="s">
        <v>55</v>
      </c>
      <c r="K1017" s="129" t="s">
        <v>18</v>
      </c>
      <c r="L1017" s="129">
        <v>90</v>
      </c>
      <c r="M1017" s="129" t="s">
        <v>173</v>
      </c>
      <c r="N1017" s="129">
        <v>0</v>
      </c>
      <c r="O1017" s="129" t="s">
        <v>173</v>
      </c>
      <c r="P1017" s="129">
        <v>0</v>
      </c>
      <c r="Q1017" s="129" t="s">
        <v>173</v>
      </c>
      <c r="R1017" s="129">
        <v>0</v>
      </c>
      <c r="S1017" s="129">
        <v>2</v>
      </c>
      <c r="T1017" s="129" t="s">
        <v>174</v>
      </c>
      <c r="U1017" s="129" t="s">
        <v>3892</v>
      </c>
      <c r="V1017" s="129">
        <v>0.69320000000000004</v>
      </c>
      <c r="W1017" s="129" t="s">
        <v>3893</v>
      </c>
      <c r="X1017" s="129">
        <v>0.33900000000000002</v>
      </c>
      <c r="Y1017" s="129" t="s">
        <v>3894</v>
      </c>
      <c r="Z1017" s="129">
        <v>0.36399999999999999</v>
      </c>
      <c r="AA1017" s="129" t="s">
        <v>1291</v>
      </c>
      <c r="AB1017" s="129">
        <v>1.5299999999999999E-2</v>
      </c>
      <c r="AC1017" s="129" t="s">
        <v>3895</v>
      </c>
      <c r="AD1017" s="129">
        <v>1.0200000000000001E-2</v>
      </c>
      <c r="AE1017" s="129" t="s">
        <v>179</v>
      </c>
      <c r="AF1017" s="129">
        <v>1.7000000000000001E-2</v>
      </c>
      <c r="AG1017" s="129" t="s">
        <v>3896</v>
      </c>
      <c r="AH1017" s="129">
        <v>6.8999999999999999E-3</v>
      </c>
      <c r="AI1017" s="129" t="s">
        <v>3897</v>
      </c>
      <c r="AJ1017" s="129">
        <v>3.1600000000000003E-2</v>
      </c>
      <c r="AK1017" s="129" t="s">
        <v>3898</v>
      </c>
      <c r="AL1017" s="129">
        <v>8.3000000000000001E-3</v>
      </c>
      <c r="AM1017" s="129" t="s">
        <v>1215</v>
      </c>
      <c r="AN1017" s="129">
        <v>8.6999999999999994E-3</v>
      </c>
      <c r="AO1017" s="129" t="s">
        <v>387</v>
      </c>
      <c r="AP1017" s="129">
        <v>4.1999999999999997E-3</v>
      </c>
      <c r="AQ1017" s="129" t="s">
        <v>686</v>
      </c>
      <c r="AR1017" s="129">
        <v>4.7999999999999996E-3</v>
      </c>
      <c r="AS1017" s="129" t="s">
        <v>3899</v>
      </c>
      <c r="AT1017" s="129">
        <v>2.63E-2</v>
      </c>
      <c r="AU1017" s="129" t="s">
        <v>179</v>
      </c>
      <c r="AV1017" s="129">
        <v>3.7000000000000002E-3</v>
      </c>
      <c r="AW1017" s="129" t="s">
        <v>431</v>
      </c>
      <c r="AX1017" s="129">
        <v>1.1000000000000001E-3</v>
      </c>
      <c r="AY1017" s="129" t="s">
        <v>345</v>
      </c>
      <c r="AZ1017" s="129">
        <v>6.9999999999999999E-4</v>
      </c>
      <c r="BA1017" s="129" t="s">
        <v>422</v>
      </c>
      <c r="BB1017" s="129">
        <v>6.9999999999999999E-4</v>
      </c>
      <c r="BC1017" s="129" t="s">
        <v>191</v>
      </c>
      <c r="BD1017" s="129">
        <v>5.0000000000000001E-4</v>
      </c>
      <c r="BE1017" s="129" t="s">
        <v>179</v>
      </c>
      <c r="BF1017" s="129">
        <v>2.9999999999999997E-4</v>
      </c>
      <c r="BG1017" s="129" t="s">
        <v>179</v>
      </c>
      <c r="BH1017" s="129">
        <v>1E-4</v>
      </c>
      <c r="BI1017" s="129" t="s">
        <v>179</v>
      </c>
      <c r="BJ1017" s="129">
        <v>2.0000000000000001E-4</v>
      </c>
      <c r="BK1017" s="129" t="s">
        <v>431</v>
      </c>
      <c r="BL1017" s="129">
        <v>4.0000000000000002E-4</v>
      </c>
      <c r="BM1017" s="129" t="s">
        <v>425</v>
      </c>
      <c r="BN1017" s="129">
        <v>2.9999999999999997E-4</v>
      </c>
      <c r="BO1017" s="129" t="s">
        <v>243</v>
      </c>
      <c r="BP1017" s="129">
        <v>5.0000000000000001E-4</v>
      </c>
      <c r="BQ1017" s="129" t="s">
        <v>179</v>
      </c>
      <c r="BR1017" s="129">
        <v>2.9999999999999997E-4</v>
      </c>
      <c r="BS1017" s="129" t="s">
        <v>179</v>
      </c>
      <c r="BT1017" s="129">
        <v>2.9999999999999997E-4</v>
      </c>
      <c r="BU1017" s="129" t="s">
        <v>179</v>
      </c>
      <c r="BV1017" s="129">
        <v>6.9999999999999999E-4</v>
      </c>
      <c r="BW1017" s="129" t="s">
        <v>18</v>
      </c>
      <c r="BX1017" s="129"/>
      <c r="BY1017" s="129" t="s">
        <v>18</v>
      </c>
      <c r="BZ1017" s="129"/>
      <c r="CA1017" s="129" t="s">
        <v>179</v>
      </c>
      <c r="CB1017" s="129">
        <v>8.0000000000000004E-4</v>
      </c>
      <c r="CC1017" s="129" t="s">
        <v>179</v>
      </c>
      <c r="CD1017" s="129">
        <v>2E-3</v>
      </c>
      <c r="CE1017" s="129" t="s">
        <v>179</v>
      </c>
      <c r="CF1017" s="129">
        <v>2.2000000000000001E-3</v>
      </c>
      <c r="CG1017" s="129" t="s">
        <v>216</v>
      </c>
      <c r="CH1017" s="129">
        <v>1E-4</v>
      </c>
      <c r="CI1017" s="129" t="s">
        <v>179</v>
      </c>
      <c r="CJ1017" s="129">
        <v>7.1999999999999998E-3</v>
      </c>
      <c r="CK1017" s="129" t="s">
        <v>179</v>
      </c>
      <c r="CL1017" s="129">
        <v>1.12E-2</v>
      </c>
      <c r="CM1017" s="129" t="s">
        <v>179</v>
      </c>
      <c r="CN1017" s="129">
        <v>3.8999999999999998E-3</v>
      </c>
      <c r="CO1017" s="129" t="s">
        <v>179</v>
      </c>
      <c r="CP1017" s="129">
        <v>8.9999999999999998E-4</v>
      </c>
      <c r="CQ1017" s="129" t="s">
        <v>179</v>
      </c>
      <c r="CR1017" s="129">
        <v>3.0999999999999999E-3</v>
      </c>
      <c r="CS1017" s="129" t="s">
        <v>179</v>
      </c>
      <c r="CT1017" s="129">
        <v>1.9E-3</v>
      </c>
      <c r="CU1017" s="129" t="s">
        <v>18</v>
      </c>
      <c r="CV1017" s="129"/>
      <c r="CW1017" s="129" t="s">
        <v>179</v>
      </c>
      <c r="CX1017" s="129">
        <v>5.9999999999999995E-4</v>
      </c>
      <c r="CY1017" s="129" t="s">
        <v>179</v>
      </c>
      <c r="CZ1017" s="129">
        <v>5.9999999999999995E-4</v>
      </c>
      <c r="DA1017" s="129" t="s">
        <v>179</v>
      </c>
      <c r="DB1017" s="129">
        <v>5.9999999999999995E-4</v>
      </c>
      <c r="DC1017" s="129" t="s">
        <v>179</v>
      </c>
      <c r="DD1017" s="129">
        <v>5.9999999999999995E-4</v>
      </c>
      <c r="DE1017" s="129" t="s">
        <v>179</v>
      </c>
      <c r="DF1017" s="129">
        <v>5.9999999999999995E-4</v>
      </c>
      <c r="DG1017" s="129" t="s">
        <v>179</v>
      </c>
      <c r="DH1017" s="129">
        <v>4.0000000000000002E-4</v>
      </c>
      <c r="DI1017" s="129" t="s">
        <v>179</v>
      </c>
      <c r="DJ1017" s="129">
        <v>2.9999999999999997E-4</v>
      </c>
      <c r="DK1017" s="129" t="s">
        <v>3891</v>
      </c>
      <c r="DL1017" s="129" t="s">
        <v>59</v>
      </c>
      <c r="DM1017" s="129"/>
      <c r="DN1017" s="129"/>
      <c r="DO1017" s="130"/>
      <c r="DS1017" s="129">
        <v>35</v>
      </c>
      <c r="DT1017" s="129" t="s">
        <v>6013</v>
      </c>
      <c r="DW1017" t="s">
        <v>5799</v>
      </c>
    </row>
    <row r="1018" spans="1:127">
      <c r="A1018" s="127">
        <v>907</v>
      </c>
      <c r="B1018" s="131">
        <v>44768.120833333334</v>
      </c>
      <c r="C1018" s="129" t="s">
        <v>52</v>
      </c>
      <c r="D1018" s="129">
        <v>0</v>
      </c>
      <c r="E1018" s="129">
        <v>0</v>
      </c>
      <c r="F1018" s="129">
        <v>0</v>
      </c>
      <c r="G1018" s="129" t="s">
        <v>54</v>
      </c>
      <c r="H1018" s="129" t="s">
        <v>55</v>
      </c>
      <c r="I1018" s="129" t="s">
        <v>55</v>
      </c>
      <c r="J1018" s="129" t="s">
        <v>55</v>
      </c>
      <c r="K1018" s="129" t="s">
        <v>18</v>
      </c>
      <c r="L1018" s="129">
        <v>90</v>
      </c>
      <c r="M1018" s="129" t="s">
        <v>173</v>
      </c>
      <c r="N1018" s="129">
        <v>0</v>
      </c>
      <c r="O1018" s="129" t="s">
        <v>173</v>
      </c>
      <c r="P1018" s="129">
        <v>0</v>
      </c>
      <c r="Q1018" s="129" t="s">
        <v>173</v>
      </c>
      <c r="R1018" s="129">
        <v>0</v>
      </c>
      <c r="S1018" s="129">
        <v>2</v>
      </c>
      <c r="T1018" s="129" t="s">
        <v>174</v>
      </c>
      <c r="U1018" s="129" t="s">
        <v>3900</v>
      </c>
      <c r="V1018" s="129">
        <v>0.67600000000000005</v>
      </c>
      <c r="W1018" s="129" t="s">
        <v>3901</v>
      </c>
      <c r="X1018" s="129">
        <v>0.34820000000000001</v>
      </c>
      <c r="Y1018" s="129" t="s">
        <v>3902</v>
      </c>
      <c r="Z1018" s="129">
        <v>0.3679</v>
      </c>
      <c r="AA1018" s="129" t="s">
        <v>1300</v>
      </c>
      <c r="AB1018" s="129">
        <v>1.54E-2</v>
      </c>
      <c r="AC1018" s="129" t="s">
        <v>3311</v>
      </c>
      <c r="AD1018" s="129">
        <v>1.06E-2</v>
      </c>
      <c r="AE1018" s="129" t="s">
        <v>179</v>
      </c>
      <c r="AF1018" s="129">
        <v>1.6500000000000001E-2</v>
      </c>
      <c r="AG1018" s="129" t="s">
        <v>3222</v>
      </c>
      <c r="AH1018" s="129">
        <v>6.8999999999999999E-3</v>
      </c>
      <c r="AI1018" s="129" t="s">
        <v>3903</v>
      </c>
      <c r="AJ1018" s="129">
        <v>3.2399999999999998E-2</v>
      </c>
      <c r="AK1018" s="129" t="s">
        <v>3904</v>
      </c>
      <c r="AL1018" s="129">
        <v>8.5000000000000006E-3</v>
      </c>
      <c r="AM1018" s="129" t="s">
        <v>1001</v>
      </c>
      <c r="AN1018" s="129">
        <v>8.8999999999999999E-3</v>
      </c>
      <c r="AO1018" s="129" t="s">
        <v>568</v>
      </c>
      <c r="AP1018" s="129">
        <v>4.0000000000000001E-3</v>
      </c>
      <c r="AQ1018" s="129" t="s">
        <v>2118</v>
      </c>
      <c r="AR1018" s="129">
        <v>4.7999999999999996E-3</v>
      </c>
      <c r="AS1018" s="129" t="s">
        <v>3905</v>
      </c>
      <c r="AT1018" s="129">
        <v>2.64E-2</v>
      </c>
      <c r="AU1018" s="129" t="s">
        <v>179</v>
      </c>
      <c r="AV1018" s="129">
        <v>3.7000000000000002E-3</v>
      </c>
      <c r="AW1018" s="129" t="s">
        <v>242</v>
      </c>
      <c r="AX1018" s="129">
        <v>1.1000000000000001E-3</v>
      </c>
      <c r="AY1018" s="129" t="s">
        <v>288</v>
      </c>
      <c r="AZ1018" s="129">
        <v>6.9999999999999999E-4</v>
      </c>
      <c r="BA1018" s="129" t="s">
        <v>330</v>
      </c>
      <c r="BB1018" s="129">
        <v>5.9999999999999995E-4</v>
      </c>
      <c r="BC1018" s="129" t="s">
        <v>285</v>
      </c>
      <c r="BD1018" s="129">
        <v>5.0000000000000001E-4</v>
      </c>
      <c r="BE1018" s="129" t="s">
        <v>179</v>
      </c>
      <c r="BF1018" s="129">
        <v>2.9999999999999997E-4</v>
      </c>
      <c r="BG1018" s="129" t="s">
        <v>179</v>
      </c>
      <c r="BH1018" s="129">
        <v>1E-4</v>
      </c>
      <c r="BI1018" s="129" t="s">
        <v>246</v>
      </c>
      <c r="BJ1018" s="129">
        <v>2.0000000000000001E-4</v>
      </c>
      <c r="BK1018" s="129" t="s">
        <v>363</v>
      </c>
      <c r="BL1018" s="129">
        <v>5.0000000000000001E-4</v>
      </c>
      <c r="BM1018" s="129" t="s">
        <v>639</v>
      </c>
      <c r="BN1018" s="129">
        <v>2.9999999999999997E-4</v>
      </c>
      <c r="BO1018" s="129" t="s">
        <v>244</v>
      </c>
      <c r="BP1018" s="129">
        <v>5.0000000000000001E-4</v>
      </c>
      <c r="BQ1018" s="129" t="s">
        <v>179</v>
      </c>
      <c r="BR1018" s="129">
        <v>2.9999999999999997E-4</v>
      </c>
      <c r="BS1018" s="129" t="s">
        <v>179</v>
      </c>
      <c r="BT1018" s="129">
        <v>2.9999999999999997E-4</v>
      </c>
      <c r="BU1018" s="129" t="s">
        <v>179</v>
      </c>
      <c r="BV1018" s="129">
        <v>6.9999999999999999E-4</v>
      </c>
      <c r="BW1018" s="129" t="s">
        <v>18</v>
      </c>
      <c r="BX1018" s="129"/>
      <c r="BY1018" s="129" t="s">
        <v>179</v>
      </c>
      <c r="BZ1018" s="129">
        <v>1.1000000000000001E-3</v>
      </c>
      <c r="CA1018" s="129" t="s">
        <v>179</v>
      </c>
      <c r="CB1018" s="129">
        <v>8.0000000000000004E-4</v>
      </c>
      <c r="CC1018" s="129" t="s">
        <v>179</v>
      </c>
      <c r="CD1018" s="129">
        <v>1.9E-3</v>
      </c>
      <c r="CE1018" s="129" t="s">
        <v>179</v>
      </c>
      <c r="CF1018" s="129">
        <v>2.3E-3</v>
      </c>
      <c r="CG1018" s="129" t="s">
        <v>216</v>
      </c>
      <c r="CH1018" s="129">
        <v>1E-4</v>
      </c>
      <c r="CI1018" s="129" t="s">
        <v>179</v>
      </c>
      <c r="CJ1018" s="129">
        <v>6.7000000000000002E-3</v>
      </c>
      <c r="CK1018" s="129" t="s">
        <v>179</v>
      </c>
      <c r="CL1018" s="129">
        <v>1.0699999999999999E-2</v>
      </c>
      <c r="CM1018" s="129" t="s">
        <v>179</v>
      </c>
      <c r="CN1018" s="129">
        <v>3.5000000000000001E-3</v>
      </c>
      <c r="CO1018" s="129" t="s">
        <v>179</v>
      </c>
      <c r="CP1018" s="129">
        <v>8.9999999999999998E-4</v>
      </c>
      <c r="CQ1018" s="129" t="s">
        <v>179</v>
      </c>
      <c r="CR1018" s="129">
        <v>3.3E-3</v>
      </c>
      <c r="CS1018" s="129" t="s">
        <v>179</v>
      </c>
      <c r="CT1018" s="129">
        <v>1.8E-3</v>
      </c>
      <c r="CU1018" s="129" t="s">
        <v>18</v>
      </c>
      <c r="CV1018" s="129"/>
      <c r="CW1018" s="129" t="s">
        <v>18</v>
      </c>
      <c r="CX1018" s="129"/>
      <c r="CY1018" s="129" t="s">
        <v>179</v>
      </c>
      <c r="CZ1018" s="129">
        <v>5.9999999999999995E-4</v>
      </c>
      <c r="DA1018" s="129" t="s">
        <v>179</v>
      </c>
      <c r="DB1018" s="129">
        <v>5.0000000000000001E-4</v>
      </c>
      <c r="DC1018" s="129" t="s">
        <v>179</v>
      </c>
      <c r="DD1018" s="129">
        <v>5.0000000000000001E-4</v>
      </c>
      <c r="DE1018" s="129" t="s">
        <v>179</v>
      </c>
      <c r="DF1018" s="129">
        <v>5.9999999999999995E-4</v>
      </c>
      <c r="DG1018" s="129" t="s">
        <v>179</v>
      </c>
      <c r="DH1018" s="129">
        <v>4.0000000000000002E-4</v>
      </c>
      <c r="DI1018" s="129" t="s">
        <v>179</v>
      </c>
      <c r="DJ1018" s="129">
        <v>2.9999999999999997E-4</v>
      </c>
      <c r="DK1018" s="129" t="s">
        <v>3891</v>
      </c>
      <c r="DL1018" s="129" t="s">
        <v>59</v>
      </c>
      <c r="DM1018" s="129"/>
      <c r="DN1018" s="129"/>
      <c r="DO1018" s="130"/>
      <c r="DS1018" s="129">
        <v>53</v>
      </c>
      <c r="DT1018" s="129" t="s">
        <v>6018</v>
      </c>
      <c r="DW1018" t="s">
        <v>5800</v>
      </c>
    </row>
    <row r="1019" spans="1:127">
      <c r="A1019" s="127">
        <v>908</v>
      </c>
      <c r="B1019" s="131">
        <v>44768.123611111114</v>
      </c>
      <c r="C1019" s="129" t="s">
        <v>52</v>
      </c>
      <c r="D1019" s="129">
        <v>0</v>
      </c>
      <c r="E1019" s="129">
        <v>0</v>
      </c>
      <c r="F1019" s="129">
        <v>0</v>
      </c>
      <c r="G1019" s="129" t="s">
        <v>54</v>
      </c>
      <c r="H1019" s="129" t="s">
        <v>55</v>
      </c>
      <c r="I1019" s="129" t="s">
        <v>55</v>
      </c>
      <c r="J1019" s="129" t="s">
        <v>55</v>
      </c>
      <c r="K1019" s="129" t="s">
        <v>18</v>
      </c>
      <c r="L1019" s="129">
        <v>90</v>
      </c>
      <c r="M1019" s="129" t="s">
        <v>173</v>
      </c>
      <c r="N1019" s="129">
        <v>0</v>
      </c>
      <c r="O1019" s="129" t="s">
        <v>173</v>
      </c>
      <c r="P1019" s="129">
        <v>0</v>
      </c>
      <c r="Q1019" s="129" t="s">
        <v>173</v>
      </c>
      <c r="R1019" s="129">
        <v>0</v>
      </c>
      <c r="S1019" s="129">
        <v>2</v>
      </c>
      <c r="T1019" s="129" t="s">
        <v>174</v>
      </c>
      <c r="U1019" s="129" t="s">
        <v>3906</v>
      </c>
      <c r="V1019" s="129">
        <v>0.69330000000000003</v>
      </c>
      <c r="W1019" s="129" t="s">
        <v>3907</v>
      </c>
      <c r="X1019" s="129">
        <v>0.33389999999999997</v>
      </c>
      <c r="Y1019" s="129" t="s">
        <v>3908</v>
      </c>
      <c r="Z1019" s="129">
        <v>0.37090000000000001</v>
      </c>
      <c r="AA1019" s="129" t="s">
        <v>3343</v>
      </c>
      <c r="AB1019" s="129">
        <v>1.5299999999999999E-2</v>
      </c>
      <c r="AC1019" s="129" t="s">
        <v>179</v>
      </c>
      <c r="AD1019" s="129">
        <v>8.8000000000000005E-3</v>
      </c>
      <c r="AE1019" s="129" t="s">
        <v>179</v>
      </c>
      <c r="AF1019" s="129">
        <v>1.72E-2</v>
      </c>
      <c r="AG1019" s="129" t="s">
        <v>3909</v>
      </c>
      <c r="AH1019" s="129">
        <v>8.0000000000000002E-3</v>
      </c>
      <c r="AI1019" s="129" t="s">
        <v>3910</v>
      </c>
      <c r="AJ1019" s="129">
        <v>3.1899999999999998E-2</v>
      </c>
      <c r="AK1019" s="129" t="s">
        <v>3911</v>
      </c>
      <c r="AL1019" s="129">
        <v>8.8000000000000005E-3</v>
      </c>
      <c r="AM1019" s="129" t="s">
        <v>1187</v>
      </c>
      <c r="AN1019" s="129">
        <v>8.6999999999999994E-3</v>
      </c>
      <c r="AO1019" s="129" t="s">
        <v>322</v>
      </c>
      <c r="AP1019" s="129">
        <v>4.3E-3</v>
      </c>
      <c r="AQ1019" s="129" t="s">
        <v>1879</v>
      </c>
      <c r="AR1019" s="129">
        <v>5.3E-3</v>
      </c>
      <c r="AS1019" s="129" t="s">
        <v>3912</v>
      </c>
      <c r="AT1019" s="129">
        <v>2.86E-2</v>
      </c>
      <c r="AU1019" s="129" t="s">
        <v>464</v>
      </c>
      <c r="AV1019" s="129">
        <v>4.0000000000000001E-3</v>
      </c>
      <c r="AW1019" s="129" t="s">
        <v>284</v>
      </c>
      <c r="AX1019" s="129">
        <v>1E-3</v>
      </c>
      <c r="AY1019" s="129" t="s">
        <v>638</v>
      </c>
      <c r="AZ1019" s="129">
        <v>6.9999999999999999E-4</v>
      </c>
      <c r="BA1019" s="129" t="s">
        <v>230</v>
      </c>
      <c r="BB1019" s="129">
        <v>6.9999999999999999E-4</v>
      </c>
      <c r="BC1019" s="129" t="s">
        <v>304</v>
      </c>
      <c r="BD1019" s="129">
        <v>5.0000000000000001E-4</v>
      </c>
      <c r="BE1019" s="129" t="s">
        <v>179</v>
      </c>
      <c r="BF1019" s="129">
        <v>2.9999999999999997E-4</v>
      </c>
      <c r="BG1019" s="129" t="s">
        <v>179</v>
      </c>
      <c r="BH1019" s="129">
        <v>1E-4</v>
      </c>
      <c r="BI1019" s="129" t="s">
        <v>286</v>
      </c>
      <c r="BJ1019" s="129">
        <v>2.0000000000000001E-4</v>
      </c>
      <c r="BK1019" s="129" t="s">
        <v>424</v>
      </c>
      <c r="BL1019" s="129">
        <v>5.0000000000000001E-4</v>
      </c>
      <c r="BM1019" s="129" t="s">
        <v>332</v>
      </c>
      <c r="BN1019" s="129">
        <v>2.9999999999999997E-4</v>
      </c>
      <c r="BO1019" s="129" t="s">
        <v>349</v>
      </c>
      <c r="BP1019" s="129">
        <v>5.0000000000000001E-4</v>
      </c>
      <c r="BQ1019" s="129" t="s">
        <v>179</v>
      </c>
      <c r="BR1019" s="129">
        <v>2.9999999999999997E-4</v>
      </c>
      <c r="BS1019" s="129" t="s">
        <v>179</v>
      </c>
      <c r="BT1019" s="129">
        <v>4.0000000000000002E-4</v>
      </c>
      <c r="BU1019" s="129" t="s">
        <v>179</v>
      </c>
      <c r="BV1019" s="129">
        <v>6.9999999999999999E-4</v>
      </c>
      <c r="BW1019" s="129" t="s">
        <v>18</v>
      </c>
      <c r="BX1019" s="129"/>
      <c r="BY1019" s="129" t="s">
        <v>179</v>
      </c>
      <c r="BZ1019" s="129">
        <v>1.1000000000000001E-3</v>
      </c>
      <c r="CA1019" s="129" t="s">
        <v>179</v>
      </c>
      <c r="CB1019" s="129">
        <v>8.0000000000000004E-4</v>
      </c>
      <c r="CC1019" s="129" t="s">
        <v>249</v>
      </c>
      <c r="CD1019" s="129">
        <v>2.0999999999999999E-3</v>
      </c>
      <c r="CE1019" s="129" t="s">
        <v>179</v>
      </c>
      <c r="CF1019" s="129">
        <v>2.3E-3</v>
      </c>
      <c r="CG1019" s="129" t="s">
        <v>179</v>
      </c>
      <c r="CH1019" s="129">
        <v>1E-4</v>
      </c>
      <c r="CI1019" s="129" t="s">
        <v>179</v>
      </c>
      <c r="CJ1019" s="129">
        <v>7.1999999999999998E-3</v>
      </c>
      <c r="CK1019" s="129" t="s">
        <v>179</v>
      </c>
      <c r="CL1019" s="129">
        <v>1.14E-2</v>
      </c>
      <c r="CM1019" s="129" t="s">
        <v>179</v>
      </c>
      <c r="CN1019" s="129">
        <v>3.2000000000000002E-3</v>
      </c>
      <c r="CO1019" s="129" t="s">
        <v>179</v>
      </c>
      <c r="CP1019" s="129">
        <v>8.9999999999999998E-4</v>
      </c>
      <c r="CQ1019" s="129" t="s">
        <v>179</v>
      </c>
      <c r="CR1019" s="129">
        <v>3.3999999999999998E-3</v>
      </c>
      <c r="CS1019" s="129" t="s">
        <v>179</v>
      </c>
      <c r="CT1019" s="129">
        <v>1.9E-3</v>
      </c>
      <c r="CU1019" s="129" t="s">
        <v>179</v>
      </c>
      <c r="CV1019" s="129">
        <v>8.0000000000000004E-4</v>
      </c>
      <c r="CW1019" s="129" t="s">
        <v>18</v>
      </c>
      <c r="CX1019" s="129"/>
      <c r="CY1019" s="129" t="s">
        <v>179</v>
      </c>
      <c r="CZ1019" s="129">
        <v>5.9999999999999995E-4</v>
      </c>
      <c r="DA1019" s="129" t="s">
        <v>179</v>
      </c>
      <c r="DB1019" s="129">
        <v>5.9999999999999995E-4</v>
      </c>
      <c r="DC1019" s="129" t="s">
        <v>179</v>
      </c>
      <c r="DD1019" s="129">
        <v>5.9999999999999995E-4</v>
      </c>
      <c r="DE1019" s="129" t="s">
        <v>179</v>
      </c>
      <c r="DF1019" s="129">
        <v>5.9999999999999995E-4</v>
      </c>
      <c r="DG1019" s="129" t="s">
        <v>179</v>
      </c>
      <c r="DH1019" s="129">
        <v>4.0000000000000002E-4</v>
      </c>
      <c r="DI1019" s="129" t="s">
        <v>179</v>
      </c>
      <c r="DJ1019" s="129">
        <v>2.9999999999999997E-4</v>
      </c>
      <c r="DK1019" s="129" t="s">
        <v>3891</v>
      </c>
      <c r="DL1019" s="129" t="s">
        <v>59</v>
      </c>
      <c r="DM1019" s="129"/>
      <c r="DN1019" s="129"/>
      <c r="DO1019" s="130"/>
      <c r="DS1019" s="129">
        <v>69</v>
      </c>
      <c r="DT1019" s="129" t="s">
        <v>3913</v>
      </c>
      <c r="DW1019" t="s">
        <v>5801</v>
      </c>
    </row>
    <row r="1020" spans="1:127">
      <c r="A1020" s="127">
        <v>909</v>
      </c>
      <c r="B1020" s="131">
        <v>44768.125694444447</v>
      </c>
      <c r="C1020" s="129" t="s">
        <v>52</v>
      </c>
      <c r="D1020" s="129">
        <v>0</v>
      </c>
      <c r="E1020" s="129">
        <v>0</v>
      </c>
      <c r="F1020" s="129">
        <v>0</v>
      </c>
      <c r="G1020" s="129" t="s">
        <v>54</v>
      </c>
      <c r="H1020" s="129" t="s">
        <v>55</v>
      </c>
      <c r="I1020" s="129" t="s">
        <v>55</v>
      </c>
      <c r="J1020" s="129" t="s">
        <v>55</v>
      </c>
      <c r="K1020" s="129" t="s">
        <v>18</v>
      </c>
      <c r="L1020" s="129">
        <v>90</v>
      </c>
      <c r="M1020" s="129" t="s">
        <v>173</v>
      </c>
      <c r="N1020" s="129">
        <v>0</v>
      </c>
      <c r="O1020" s="129" t="s">
        <v>173</v>
      </c>
      <c r="P1020" s="129">
        <v>0</v>
      </c>
      <c r="Q1020" s="129" t="s">
        <v>173</v>
      </c>
      <c r="R1020" s="129">
        <v>0</v>
      </c>
      <c r="S1020" s="129">
        <v>2</v>
      </c>
      <c r="T1020" s="129" t="s">
        <v>174</v>
      </c>
      <c r="U1020" s="129" t="s">
        <v>3914</v>
      </c>
      <c r="V1020" s="129">
        <v>0.69079999999999997</v>
      </c>
      <c r="W1020" s="129" t="s">
        <v>3915</v>
      </c>
      <c r="X1020" s="129">
        <v>0.33019999999999999</v>
      </c>
      <c r="Y1020" s="129" t="s">
        <v>3916</v>
      </c>
      <c r="Z1020" s="129">
        <v>0.37419999999999998</v>
      </c>
      <c r="AA1020" s="129" t="s">
        <v>1462</v>
      </c>
      <c r="AB1020" s="129">
        <v>1.5100000000000001E-2</v>
      </c>
      <c r="AC1020" s="129" t="s">
        <v>3917</v>
      </c>
      <c r="AD1020" s="129">
        <v>1.09E-2</v>
      </c>
      <c r="AE1020" s="129" t="s">
        <v>179</v>
      </c>
      <c r="AF1020" s="129">
        <v>1.67E-2</v>
      </c>
      <c r="AG1020" s="129" t="s">
        <v>837</v>
      </c>
      <c r="AH1020" s="129">
        <v>6.7999999999999996E-3</v>
      </c>
      <c r="AI1020" s="129" t="s">
        <v>3918</v>
      </c>
      <c r="AJ1020" s="129">
        <v>3.2099999999999997E-2</v>
      </c>
      <c r="AK1020" s="129" t="s">
        <v>3919</v>
      </c>
      <c r="AL1020" s="129">
        <v>8.8999999999999999E-3</v>
      </c>
      <c r="AM1020" s="129" t="s">
        <v>471</v>
      </c>
      <c r="AN1020" s="129">
        <v>8.8000000000000005E-3</v>
      </c>
      <c r="AO1020" s="129" t="s">
        <v>341</v>
      </c>
      <c r="AP1020" s="129">
        <v>4.3E-3</v>
      </c>
      <c r="AQ1020" s="129" t="s">
        <v>3920</v>
      </c>
      <c r="AR1020" s="129">
        <v>5.1000000000000004E-3</v>
      </c>
      <c r="AS1020" s="129" t="s">
        <v>3921</v>
      </c>
      <c r="AT1020" s="129">
        <v>2.7699999999999999E-2</v>
      </c>
      <c r="AU1020" s="129" t="s">
        <v>179</v>
      </c>
      <c r="AV1020" s="129">
        <v>3.8999999999999998E-3</v>
      </c>
      <c r="AW1020" s="129" t="s">
        <v>347</v>
      </c>
      <c r="AX1020" s="129">
        <v>1.1000000000000001E-3</v>
      </c>
      <c r="AY1020" s="129" t="s">
        <v>303</v>
      </c>
      <c r="AZ1020" s="129">
        <v>6.9999999999999999E-4</v>
      </c>
      <c r="BA1020" s="129" t="s">
        <v>213</v>
      </c>
      <c r="BB1020" s="129">
        <v>6.9999999999999999E-4</v>
      </c>
      <c r="BC1020" s="129" t="s">
        <v>304</v>
      </c>
      <c r="BD1020" s="129">
        <v>5.0000000000000001E-4</v>
      </c>
      <c r="BE1020" s="129" t="s">
        <v>179</v>
      </c>
      <c r="BF1020" s="129">
        <v>2.9999999999999997E-4</v>
      </c>
      <c r="BG1020" s="129" t="s">
        <v>318</v>
      </c>
      <c r="BH1020" s="129">
        <v>1E-4</v>
      </c>
      <c r="BI1020" s="129" t="s">
        <v>179</v>
      </c>
      <c r="BJ1020" s="129">
        <v>2.0000000000000001E-4</v>
      </c>
      <c r="BK1020" s="129" t="s">
        <v>266</v>
      </c>
      <c r="BL1020" s="129">
        <v>4.0000000000000002E-4</v>
      </c>
      <c r="BM1020" s="129" t="s">
        <v>639</v>
      </c>
      <c r="BN1020" s="129">
        <v>2.9999999999999997E-4</v>
      </c>
      <c r="BO1020" s="129" t="s">
        <v>287</v>
      </c>
      <c r="BP1020" s="129">
        <v>5.0000000000000001E-4</v>
      </c>
      <c r="BQ1020" s="129" t="s">
        <v>179</v>
      </c>
      <c r="BR1020" s="129">
        <v>2.9999999999999997E-4</v>
      </c>
      <c r="BS1020" s="129" t="s">
        <v>179</v>
      </c>
      <c r="BT1020" s="129">
        <v>4.0000000000000002E-4</v>
      </c>
      <c r="BU1020" s="129" t="s">
        <v>179</v>
      </c>
      <c r="BV1020" s="129">
        <v>6.9999999999999999E-4</v>
      </c>
      <c r="BW1020" s="129" t="s">
        <v>179</v>
      </c>
      <c r="BX1020" s="129">
        <v>8.0000000000000004E-4</v>
      </c>
      <c r="BY1020" s="129" t="s">
        <v>18</v>
      </c>
      <c r="BZ1020" s="129"/>
      <c r="CA1020" s="129" t="s">
        <v>179</v>
      </c>
      <c r="CB1020" s="129">
        <v>8.0000000000000004E-4</v>
      </c>
      <c r="CC1020" s="129" t="s">
        <v>179</v>
      </c>
      <c r="CD1020" s="129">
        <v>2.0999999999999999E-3</v>
      </c>
      <c r="CE1020" s="129" t="s">
        <v>179</v>
      </c>
      <c r="CF1020" s="129">
        <v>2.3E-3</v>
      </c>
      <c r="CG1020" s="129" t="s">
        <v>179</v>
      </c>
      <c r="CH1020" s="129">
        <v>1E-4</v>
      </c>
      <c r="CI1020" s="129" t="s">
        <v>179</v>
      </c>
      <c r="CJ1020" s="129">
        <v>7.0000000000000001E-3</v>
      </c>
      <c r="CK1020" s="129" t="s">
        <v>179</v>
      </c>
      <c r="CL1020" s="129">
        <v>1.12E-2</v>
      </c>
      <c r="CM1020" s="129" t="s">
        <v>179</v>
      </c>
      <c r="CN1020" s="129">
        <v>2.5000000000000001E-3</v>
      </c>
      <c r="CO1020" s="129" t="s">
        <v>179</v>
      </c>
      <c r="CP1020" s="129">
        <v>8.0000000000000004E-4</v>
      </c>
      <c r="CQ1020" s="129" t="s">
        <v>179</v>
      </c>
      <c r="CR1020" s="129">
        <v>3.2000000000000002E-3</v>
      </c>
      <c r="CS1020" s="129" t="s">
        <v>179</v>
      </c>
      <c r="CT1020" s="129">
        <v>1.9E-3</v>
      </c>
      <c r="CU1020" s="129" t="s">
        <v>179</v>
      </c>
      <c r="CV1020" s="129">
        <v>8.0000000000000004E-4</v>
      </c>
      <c r="CW1020" s="129" t="s">
        <v>18</v>
      </c>
      <c r="CX1020" s="129"/>
      <c r="CY1020" s="129" t="s">
        <v>179</v>
      </c>
      <c r="CZ1020" s="129">
        <v>5.9999999999999995E-4</v>
      </c>
      <c r="DA1020" s="129" t="s">
        <v>179</v>
      </c>
      <c r="DB1020" s="129">
        <v>5.0000000000000001E-4</v>
      </c>
      <c r="DC1020" s="129" t="s">
        <v>179</v>
      </c>
      <c r="DD1020" s="129">
        <v>5.9999999999999995E-4</v>
      </c>
      <c r="DE1020" s="129" t="s">
        <v>179</v>
      </c>
      <c r="DF1020" s="129">
        <v>5.9999999999999995E-4</v>
      </c>
      <c r="DG1020" s="129" t="s">
        <v>179</v>
      </c>
      <c r="DH1020" s="129">
        <v>4.0000000000000002E-4</v>
      </c>
      <c r="DI1020" s="129" t="s">
        <v>179</v>
      </c>
      <c r="DJ1020" s="129">
        <v>2.9999999999999997E-4</v>
      </c>
      <c r="DK1020" s="129" t="s">
        <v>3891</v>
      </c>
      <c r="DL1020" s="129" t="s">
        <v>59</v>
      </c>
      <c r="DM1020" s="129"/>
      <c r="DN1020" s="129"/>
      <c r="DO1020" s="130"/>
      <c r="DS1020" s="129">
        <v>97</v>
      </c>
      <c r="DT1020" s="129" t="s">
        <v>3922</v>
      </c>
      <c r="DW1020" t="s">
        <v>5802</v>
      </c>
    </row>
    <row r="1021" spans="1:127">
      <c r="A1021" s="127">
        <v>910</v>
      </c>
      <c r="B1021" s="131">
        <v>44768.12777777778</v>
      </c>
      <c r="C1021" s="129" t="s">
        <v>52</v>
      </c>
      <c r="D1021" s="129">
        <v>0</v>
      </c>
      <c r="E1021" s="129">
        <v>0</v>
      </c>
      <c r="F1021" s="129">
        <v>0</v>
      </c>
      <c r="G1021" s="129" t="s">
        <v>54</v>
      </c>
      <c r="H1021" s="129" t="s">
        <v>55</v>
      </c>
      <c r="I1021" s="129" t="s">
        <v>55</v>
      </c>
      <c r="J1021" s="129" t="s">
        <v>55</v>
      </c>
      <c r="K1021" s="129" t="s">
        <v>18</v>
      </c>
      <c r="L1021" s="129">
        <v>90</v>
      </c>
      <c r="M1021" s="129" t="s">
        <v>173</v>
      </c>
      <c r="N1021" s="129">
        <v>0</v>
      </c>
      <c r="O1021" s="129" t="s">
        <v>173</v>
      </c>
      <c r="P1021" s="129">
        <v>0</v>
      </c>
      <c r="Q1021" s="129" t="s">
        <v>173</v>
      </c>
      <c r="R1021" s="129">
        <v>0</v>
      </c>
      <c r="S1021" s="129">
        <v>2</v>
      </c>
      <c r="T1021" s="129" t="s">
        <v>174</v>
      </c>
      <c r="U1021" s="129" t="s">
        <v>3923</v>
      </c>
      <c r="V1021" s="129">
        <v>0.69010000000000005</v>
      </c>
      <c r="W1021" s="129" t="s">
        <v>3924</v>
      </c>
      <c r="X1021" s="129">
        <v>0.3347</v>
      </c>
      <c r="Y1021" s="129" t="s">
        <v>3925</v>
      </c>
      <c r="Z1021" s="129">
        <v>0.37469999999999998</v>
      </c>
      <c r="AA1021" s="129" t="s">
        <v>1153</v>
      </c>
      <c r="AB1021" s="129">
        <v>1.54E-2</v>
      </c>
      <c r="AC1021" s="129" t="s">
        <v>179</v>
      </c>
      <c r="AD1021" s="129">
        <v>9.1000000000000004E-3</v>
      </c>
      <c r="AE1021" s="129" t="s">
        <v>179</v>
      </c>
      <c r="AF1021" s="129">
        <v>1.6799999999999999E-2</v>
      </c>
      <c r="AG1021" s="129" t="s">
        <v>3926</v>
      </c>
      <c r="AH1021" s="129">
        <v>9.7000000000000003E-3</v>
      </c>
      <c r="AI1021" s="129" t="s">
        <v>3927</v>
      </c>
      <c r="AJ1021" s="129">
        <v>3.2300000000000002E-2</v>
      </c>
      <c r="AK1021" s="129" t="s">
        <v>3928</v>
      </c>
      <c r="AL1021" s="129">
        <v>8.8999999999999999E-3</v>
      </c>
      <c r="AM1021" s="129" t="s">
        <v>609</v>
      </c>
      <c r="AN1021" s="129">
        <v>8.6999999999999994E-3</v>
      </c>
      <c r="AO1021" s="129" t="s">
        <v>707</v>
      </c>
      <c r="AP1021" s="129">
        <v>4.1999999999999997E-3</v>
      </c>
      <c r="AQ1021" s="129" t="s">
        <v>3929</v>
      </c>
      <c r="AR1021" s="129">
        <v>5.1000000000000004E-3</v>
      </c>
      <c r="AS1021" s="129" t="s">
        <v>3930</v>
      </c>
      <c r="AT1021" s="129">
        <v>2.8500000000000001E-2</v>
      </c>
      <c r="AU1021" s="129" t="s">
        <v>301</v>
      </c>
      <c r="AV1021" s="129">
        <v>4.0000000000000001E-3</v>
      </c>
      <c r="AW1021" s="129" t="s">
        <v>243</v>
      </c>
      <c r="AX1021" s="129">
        <v>1E-3</v>
      </c>
      <c r="AY1021" s="129" t="s">
        <v>601</v>
      </c>
      <c r="AZ1021" s="129">
        <v>6.9999999999999999E-4</v>
      </c>
      <c r="BA1021" s="129" t="s">
        <v>229</v>
      </c>
      <c r="BB1021" s="129">
        <v>6.9999999999999999E-4</v>
      </c>
      <c r="BC1021" s="129" t="s">
        <v>212</v>
      </c>
      <c r="BD1021" s="129">
        <v>5.0000000000000001E-4</v>
      </c>
      <c r="BE1021" s="129" t="s">
        <v>179</v>
      </c>
      <c r="BF1021" s="129">
        <v>2.9999999999999997E-4</v>
      </c>
      <c r="BG1021" s="129" t="s">
        <v>179</v>
      </c>
      <c r="BH1021" s="129">
        <v>1E-4</v>
      </c>
      <c r="BI1021" s="129" t="s">
        <v>247</v>
      </c>
      <c r="BJ1021" s="129">
        <v>2.0000000000000001E-4</v>
      </c>
      <c r="BK1021" s="129" t="s">
        <v>424</v>
      </c>
      <c r="BL1021" s="129">
        <v>5.0000000000000001E-4</v>
      </c>
      <c r="BM1021" s="129" t="s">
        <v>332</v>
      </c>
      <c r="BN1021" s="129">
        <v>2.9999999999999997E-4</v>
      </c>
      <c r="BO1021" s="129" t="s">
        <v>559</v>
      </c>
      <c r="BP1021" s="129">
        <v>5.0000000000000001E-4</v>
      </c>
      <c r="BQ1021" s="129" t="s">
        <v>179</v>
      </c>
      <c r="BR1021" s="129">
        <v>2.9999999999999997E-4</v>
      </c>
      <c r="BS1021" s="129" t="s">
        <v>179</v>
      </c>
      <c r="BT1021" s="129">
        <v>2.9999999999999997E-4</v>
      </c>
      <c r="BU1021" s="129" t="s">
        <v>179</v>
      </c>
      <c r="BV1021" s="129">
        <v>6.9999999999999999E-4</v>
      </c>
      <c r="BW1021" s="129" t="s">
        <v>18</v>
      </c>
      <c r="BX1021" s="129"/>
      <c r="BY1021" s="129" t="s">
        <v>18</v>
      </c>
      <c r="BZ1021" s="129"/>
      <c r="CA1021" s="129" t="s">
        <v>179</v>
      </c>
      <c r="CB1021" s="129">
        <v>8.0000000000000004E-4</v>
      </c>
      <c r="CC1021" s="129" t="s">
        <v>179</v>
      </c>
      <c r="CD1021" s="129">
        <v>2.0999999999999999E-3</v>
      </c>
      <c r="CE1021" s="129" t="s">
        <v>179</v>
      </c>
      <c r="CF1021" s="129">
        <v>2.3E-3</v>
      </c>
      <c r="CG1021" s="129" t="s">
        <v>216</v>
      </c>
      <c r="CH1021" s="129">
        <v>1E-4</v>
      </c>
      <c r="CI1021" s="129" t="s">
        <v>179</v>
      </c>
      <c r="CJ1021" s="129">
        <v>7.1999999999999998E-3</v>
      </c>
      <c r="CK1021" s="129" t="s">
        <v>179</v>
      </c>
      <c r="CL1021" s="129">
        <v>1.1299999999999999E-2</v>
      </c>
      <c r="CM1021" s="129" t="s">
        <v>179</v>
      </c>
      <c r="CN1021" s="129">
        <v>2.8E-3</v>
      </c>
      <c r="CO1021" s="129" t="s">
        <v>179</v>
      </c>
      <c r="CP1021" s="129">
        <v>8.9999999999999998E-4</v>
      </c>
      <c r="CQ1021" s="129" t="s">
        <v>179</v>
      </c>
      <c r="CR1021" s="129">
        <v>3.2000000000000002E-3</v>
      </c>
      <c r="CS1021" s="129" t="s">
        <v>179</v>
      </c>
      <c r="CT1021" s="129">
        <v>1.8E-3</v>
      </c>
      <c r="CU1021" s="129" t="s">
        <v>18</v>
      </c>
      <c r="CV1021" s="129"/>
      <c r="CW1021" s="129" t="s">
        <v>18</v>
      </c>
      <c r="CX1021" s="129"/>
      <c r="CY1021" s="129" t="s">
        <v>179</v>
      </c>
      <c r="CZ1021" s="129">
        <v>5.9999999999999995E-4</v>
      </c>
      <c r="DA1021" s="129" t="s">
        <v>179</v>
      </c>
      <c r="DB1021" s="129">
        <v>5.9999999999999995E-4</v>
      </c>
      <c r="DC1021" s="129" t="s">
        <v>179</v>
      </c>
      <c r="DD1021" s="129">
        <v>5.9999999999999995E-4</v>
      </c>
      <c r="DE1021" s="129" t="s">
        <v>179</v>
      </c>
      <c r="DF1021" s="129">
        <v>5.9999999999999995E-4</v>
      </c>
      <c r="DG1021" s="129" t="s">
        <v>179</v>
      </c>
      <c r="DH1021" s="129">
        <v>4.0000000000000002E-4</v>
      </c>
      <c r="DI1021" s="129" t="s">
        <v>179</v>
      </c>
      <c r="DJ1021" s="129">
        <v>2.9999999999999997E-4</v>
      </c>
      <c r="DK1021" s="129" t="s">
        <v>3891</v>
      </c>
      <c r="DL1021" s="129" t="s">
        <v>59</v>
      </c>
      <c r="DM1021" s="129"/>
      <c r="DN1021" s="129"/>
      <c r="DO1021" s="130"/>
      <c r="DS1021" s="129">
        <v>111</v>
      </c>
      <c r="DT1021" s="129" t="s">
        <v>6045</v>
      </c>
      <c r="DW1021" t="s">
        <v>5803</v>
      </c>
    </row>
    <row r="1022" spans="1:127">
      <c r="A1022" s="127">
        <v>911</v>
      </c>
      <c r="B1022" s="131">
        <v>44768.129861111112</v>
      </c>
      <c r="C1022" s="129" t="s">
        <v>52</v>
      </c>
      <c r="D1022" s="129">
        <v>0</v>
      </c>
      <c r="E1022" s="129">
        <v>0</v>
      </c>
      <c r="F1022" s="129">
        <v>0</v>
      </c>
      <c r="G1022" s="129" t="s">
        <v>54</v>
      </c>
      <c r="H1022" s="129" t="s">
        <v>55</v>
      </c>
      <c r="I1022" s="129" t="s">
        <v>55</v>
      </c>
      <c r="J1022" s="129" t="s">
        <v>55</v>
      </c>
      <c r="K1022" s="129" t="s">
        <v>18</v>
      </c>
      <c r="L1022" s="129">
        <v>90</v>
      </c>
      <c r="M1022" s="129" t="s">
        <v>173</v>
      </c>
      <c r="N1022" s="129">
        <v>0</v>
      </c>
      <c r="O1022" s="129" t="s">
        <v>173</v>
      </c>
      <c r="P1022" s="129">
        <v>0</v>
      </c>
      <c r="Q1022" s="129" t="s">
        <v>173</v>
      </c>
      <c r="R1022" s="129">
        <v>0</v>
      </c>
      <c r="S1022" s="129">
        <v>2</v>
      </c>
      <c r="T1022" s="129" t="s">
        <v>174</v>
      </c>
      <c r="U1022" s="129" t="s">
        <v>3931</v>
      </c>
      <c r="V1022" s="129">
        <v>0.69850000000000001</v>
      </c>
      <c r="W1022" s="129" t="s">
        <v>3932</v>
      </c>
      <c r="X1022" s="129">
        <v>0.34079999999999999</v>
      </c>
      <c r="Y1022" s="129" t="s">
        <v>3933</v>
      </c>
      <c r="Z1022" s="129">
        <v>0.37259999999999999</v>
      </c>
      <c r="AA1022" s="129" t="s">
        <v>179</v>
      </c>
      <c r="AB1022" s="129">
        <v>1.55E-2</v>
      </c>
      <c r="AC1022" s="129" t="s">
        <v>179</v>
      </c>
      <c r="AD1022" s="129">
        <v>9.4999999999999998E-3</v>
      </c>
      <c r="AE1022" s="129" t="s">
        <v>179</v>
      </c>
      <c r="AF1022" s="129">
        <v>1.6899999999999998E-2</v>
      </c>
      <c r="AG1022" s="129" t="s">
        <v>3934</v>
      </c>
      <c r="AH1022" s="129">
        <v>7.7000000000000002E-3</v>
      </c>
      <c r="AI1022" s="129" t="s">
        <v>3935</v>
      </c>
      <c r="AJ1022" s="129">
        <v>3.3300000000000003E-2</v>
      </c>
      <c r="AK1022" s="129" t="s">
        <v>3936</v>
      </c>
      <c r="AL1022" s="129">
        <v>8.8999999999999999E-3</v>
      </c>
      <c r="AM1022" s="129" t="s">
        <v>782</v>
      </c>
      <c r="AN1022" s="129">
        <v>8.9999999999999993E-3</v>
      </c>
      <c r="AO1022" s="129" t="s">
        <v>1808</v>
      </c>
      <c r="AP1022" s="129">
        <v>4.3E-3</v>
      </c>
      <c r="AQ1022" s="129" t="s">
        <v>3937</v>
      </c>
      <c r="AR1022" s="129">
        <v>5.1999999999999998E-3</v>
      </c>
      <c r="AS1022" s="129" t="s">
        <v>3938</v>
      </c>
      <c r="AT1022" s="129">
        <v>2.7E-2</v>
      </c>
      <c r="AU1022" s="129" t="s">
        <v>465</v>
      </c>
      <c r="AV1022" s="129">
        <v>3.8E-3</v>
      </c>
      <c r="AW1022" s="129" t="s">
        <v>363</v>
      </c>
      <c r="AX1022" s="129">
        <v>1.1000000000000001E-3</v>
      </c>
      <c r="AY1022" s="129" t="s">
        <v>601</v>
      </c>
      <c r="AZ1022" s="129">
        <v>6.9999999999999999E-4</v>
      </c>
      <c r="BA1022" s="129" t="s">
        <v>465</v>
      </c>
      <c r="BB1022" s="129">
        <v>6.9999999999999999E-4</v>
      </c>
      <c r="BC1022" s="129" t="s">
        <v>391</v>
      </c>
      <c r="BD1022" s="129">
        <v>5.0000000000000001E-4</v>
      </c>
      <c r="BE1022" s="129" t="s">
        <v>179</v>
      </c>
      <c r="BF1022" s="129">
        <v>2.9999999999999997E-4</v>
      </c>
      <c r="BG1022" s="129" t="s">
        <v>179</v>
      </c>
      <c r="BH1022" s="129">
        <v>1E-4</v>
      </c>
      <c r="BI1022" s="129" t="s">
        <v>179</v>
      </c>
      <c r="BJ1022" s="129">
        <v>2.0000000000000001E-4</v>
      </c>
      <c r="BK1022" s="129" t="s">
        <v>287</v>
      </c>
      <c r="BL1022" s="129">
        <v>4.0000000000000002E-4</v>
      </c>
      <c r="BM1022" s="129" t="s">
        <v>639</v>
      </c>
      <c r="BN1022" s="129">
        <v>2.9999999999999997E-4</v>
      </c>
      <c r="BO1022" s="129" t="s">
        <v>349</v>
      </c>
      <c r="BP1022" s="129">
        <v>5.0000000000000001E-4</v>
      </c>
      <c r="BQ1022" s="129" t="s">
        <v>179</v>
      </c>
      <c r="BR1022" s="129">
        <v>2.9999999999999997E-4</v>
      </c>
      <c r="BS1022" s="129" t="s">
        <v>179</v>
      </c>
      <c r="BT1022" s="129">
        <v>2.9999999999999997E-4</v>
      </c>
      <c r="BU1022" s="129" t="s">
        <v>179</v>
      </c>
      <c r="BV1022" s="129">
        <v>6.9999999999999999E-4</v>
      </c>
      <c r="BW1022" s="129" t="s">
        <v>179</v>
      </c>
      <c r="BX1022" s="129">
        <v>8.0000000000000004E-4</v>
      </c>
      <c r="BY1022" s="129" t="s">
        <v>18</v>
      </c>
      <c r="BZ1022" s="129"/>
      <c r="CA1022" s="129" t="s">
        <v>179</v>
      </c>
      <c r="CB1022" s="129">
        <v>8.0000000000000004E-4</v>
      </c>
      <c r="CC1022" s="129" t="s">
        <v>179</v>
      </c>
      <c r="CD1022" s="129">
        <v>2.0999999999999999E-3</v>
      </c>
      <c r="CE1022" s="129" t="s">
        <v>179</v>
      </c>
      <c r="CF1022" s="129">
        <v>2.3E-3</v>
      </c>
      <c r="CG1022" s="129" t="s">
        <v>216</v>
      </c>
      <c r="CH1022" s="129">
        <v>1E-4</v>
      </c>
      <c r="CI1022" s="129" t="s">
        <v>179</v>
      </c>
      <c r="CJ1022" s="129">
        <v>6.7999999999999996E-3</v>
      </c>
      <c r="CK1022" s="129" t="s">
        <v>179</v>
      </c>
      <c r="CL1022" s="129">
        <v>1.12E-2</v>
      </c>
      <c r="CM1022" s="129" t="s">
        <v>179</v>
      </c>
      <c r="CN1022" s="129">
        <v>2.8999999999999998E-3</v>
      </c>
      <c r="CO1022" s="129" t="s">
        <v>179</v>
      </c>
      <c r="CP1022" s="129">
        <v>8.0000000000000004E-4</v>
      </c>
      <c r="CQ1022" s="129" t="s">
        <v>179</v>
      </c>
      <c r="CR1022" s="129">
        <v>3.3E-3</v>
      </c>
      <c r="CS1022" s="129" t="s">
        <v>179</v>
      </c>
      <c r="CT1022" s="129">
        <v>1.9E-3</v>
      </c>
      <c r="CU1022" s="129" t="s">
        <v>179</v>
      </c>
      <c r="CV1022" s="129">
        <v>8.0000000000000004E-4</v>
      </c>
      <c r="CW1022" s="129" t="s">
        <v>18</v>
      </c>
      <c r="CX1022" s="129"/>
      <c r="CY1022" s="129" t="s">
        <v>179</v>
      </c>
      <c r="CZ1022" s="129">
        <v>5.0000000000000001E-4</v>
      </c>
      <c r="DA1022" s="129" t="s">
        <v>179</v>
      </c>
      <c r="DB1022" s="129">
        <v>5.9999999999999995E-4</v>
      </c>
      <c r="DC1022" s="129" t="s">
        <v>179</v>
      </c>
      <c r="DD1022" s="129">
        <v>5.9999999999999995E-4</v>
      </c>
      <c r="DE1022" s="129" t="s">
        <v>179</v>
      </c>
      <c r="DF1022" s="129">
        <v>5.9999999999999995E-4</v>
      </c>
      <c r="DG1022" s="129" t="s">
        <v>179</v>
      </c>
      <c r="DH1022" s="129">
        <v>4.0000000000000002E-4</v>
      </c>
      <c r="DI1022" s="129" t="s">
        <v>179</v>
      </c>
      <c r="DJ1022" s="129">
        <v>2.9999999999999997E-4</v>
      </c>
      <c r="DK1022" s="129" t="s">
        <v>3891</v>
      </c>
      <c r="DL1022" s="129" t="s">
        <v>59</v>
      </c>
      <c r="DM1022" s="129"/>
      <c r="DN1022" s="129"/>
      <c r="DO1022" s="130"/>
      <c r="DS1022" s="129">
        <v>140</v>
      </c>
      <c r="DT1022" s="129" t="s">
        <v>5985</v>
      </c>
      <c r="DW1022" t="s">
        <v>5804</v>
      </c>
    </row>
    <row r="1023" spans="1:127">
      <c r="A1023" s="127">
        <v>912</v>
      </c>
      <c r="B1023" s="131">
        <v>44768.142361111109</v>
      </c>
      <c r="C1023" s="129" t="s">
        <v>52</v>
      </c>
      <c r="D1023" s="129">
        <v>0</v>
      </c>
      <c r="E1023" s="129">
        <v>0</v>
      </c>
      <c r="F1023" s="129">
        <v>0</v>
      </c>
      <c r="G1023" s="129" t="s">
        <v>54</v>
      </c>
      <c r="H1023" s="129" t="s">
        <v>55</v>
      </c>
      <c r="I1023" s="129" t="s">
        <v>55</v>
      </c>
      <c r="J1023" s="129" t="s">
        <v>55</v>
      </c>
      <c r="K1023" s="129" t="s">
        <v>18</v>
      </c>
      <c r="L1023" s="129">
        <v>90</v>
      </c>
      <c r="M1023" s="129" t="s">
        <v>173</v>
      </c>
      <c r="N1023" s="129">
        <v>0</v>
      </c>
      <c r="O1023" s="129" t="s">
        <v>173</v>
      </c>
      <c r="P1023" s="129">
        <v>0</v>
      </c>
      <c r="Q1023" s="129" t="s">
        <v>173</v>
      </c>
      <c r="R1023" s="129">
        <v>0</v>
      </c>
      <c r="S1023" s="129">
        <v>2</v>
      </c>
      <c r="T1023" s="129" t="s">
        <v>174</v>
      </c>
      <c r="U1023" s="129" t="s">
        <v>3939</v>
      </c>
      <c r="V1023" s="129">
        <v>0.68130000000000002</v>
      </c>
      <c r="W1023" s="129" t="s">
        <v>3940</v>
      </c>
      <c r="X1023" s="129">
        <v>0.34210000000000002</v>
      </c>
      <c r="Y1023" s="129" t="s">
        <v>3941</v>
      </c>
      <c r="Z1023" s="129">
        <v>0.36649999999999999</v>
      </c>
      <c r="AA1023" s="129" t="s">
        <v>534</v>
      </c>
      <c r="AB1023" s="129">
        <v>1.55E-2</v>
      </c>
      <c r="AC1023" s="129" t="s">
        <v>3755</v>
      </c>
      <c r="AD1023" s="129">
        <v>1.06E-2</v>
      </c>
      <c r="AE1023" s="129" t="s">
        <v>179</v>
      </c>
      <c r="AF1023" s="129">
        <v>1.7299999999999999E-2</v>
      </c>
      <c r="AG1023" s="129" t="s">
        <v>2302</v>
      </c>
      <c r="AH1023" s="129">
        <v>7.3000000000000001E-3</v>
      </c>
      <c r="AI1023" s="129" t="s">
        <v>3942</v>
      </c>
      <c r="AJ1023" s="129">
        <v>3.3000000000000002E-2</v>
      </c>
      <c r="AK1023" s="129" t="s">
        <v>3943</v>
      </c>
      <c r="AL1023" s="129">
        <v>8.8999999999999999E-3</v>
      </c>
      <c r="AM1023" s="129" t="s">
        <v>846</v>
      </c>
      <c r="AN1023" s="129">
        <v>8.9999999999999993E-3</v>
      </c>
      <c r="AO1023" s="129" t="s">
        <v>1367</v>
      </c>
      <c r="AP1023" s="129">
        <v>4.1999999999999997E-3</v>
      </c>
      <c r="AQ1023" s="129" t="s">
        <v>3944</v>
      </c>
      <c r="AR1023" s="129">
        <v>5.1999999999999998E-3</v>
      </c>
      <c r="AS1023" s="129" t="s">
        <v>3945</v>
      </c>
      <c r="AT1023" s="129">
        <v>2.69E-2</v>
      </c>
      <c r="AU1023" s="129" t="s">
        <v>1357</v>
      </c>
      <c r="AV1023" s="129">
        <v>3.8E-3</v>
      </c>
      <c r="AW1023" s="129" t="s">
        <v>365</v>
      </c>
      <c r="AX1023" s="129">
        <v>1.1000000000000001E-3</v>
      </c>
      <c r="AY1023" s="129" t="s">
        <v>303</v>
      </c>
      <c r="AZ1023" s="129">
        <v>6.9999999999999999E-4</v>
      </c>
      <c r="BA1023" s="129" t="s">
        <v>229</v>
      </c>
      <c r="BB1023" s="129">
        <v>6.9999999999999999E-4</v>
      </c>
      <c r="BC1023" s="129" t="s">
        <v>267</v>
      </c>
      <c r="BD1023" s="129">
        <v>5.0000000000000001E-4</v>
      </c>
      <c r="BE1023" s="129" t="s">
        <v>179</v>
      </c>
      <c r="BF1023" s="129">
        <v>2.9999999999999997E-4</v>
      </c>
      <c r="BG1023" s="129" t="s">
        <v>179</v>
      </c>
      <c r="BH1023" s="129">
        <v>1E-4</v>
      </c>
      <c r="BI1023" s="129" t="s">
        <v>179</v>
      </c>
      <c r="BJ1023" s="129">
        <v>2.0000000000000001E-4</v>
      </c>
      <c r="BK1023" s="129" t="s">
        <v>349</v>
      </c>
      <c r="BL1023" s="129">
        <v>5.0000000000000001E-4</v>
      </c>
      <c r="BM1023" s="129" t="s">
        <v>332</v>
      </c>
      <c r="BN1023" s="129">
        <v>2.9999999999999997E-4</v>
      </c>
      <c r="BO1023" s="129" t="s">
        <v>625</v>
      </c>
      <c r="BP1023" s="129">
        <v>5.0000000000000001E-4</v>
      </c>
      <c r="BQ1023" s="129" t="s">
        <v>179</v>
      </c>
      <c r="BR1023" s="129">
        <v>2.9999999999999997E-4</v>
      </c>
      <c r="BS1023" s="129" t="s">
        <v>179</v>
      </c>
      <c r="BT1023" s="129">
        <v>2.9999999999999997E-4</v>
      </c>
      <c r="BU1023" s="129" t="s">
        <v>179</v>
      </c>
      <c r="BV1023" s="129">
        <v>6.9999999999999999E-4</v>
      </c>
      <c r="BW1023" s="129" t="s">
        <v>179</v>
      </c>
      <c r="BX1023" s="129">
        <v>8.9999999999999998E-4</v>
      </c>
      <c r="BY1023" s="129" t="s">
        <v>179</v>
      </c>
      <c r="BZ1023" s="129">
        <v>1.1000000000000001E-3</v>
      </c>
      <c r="CA1023" s="129" t="s">
        <v>179</v>
      </c>
      <c r="CB1023" s="129">
        <v>8.0000000000000004E-4</v>
      </c>
      <c r="CC1023" s="129" t="s">
        <v>179</v>
      </c>
      <c r="CD1023" s="129">
        <v>2E-3</v>
      </c>
      <c r="CE1023" s="129" t="s">
        <v>179</v>
      </c>
      <c r="CF1023" s="129">
        <v>2.3E-3</v>
      </c>
      <c r="CG1023" s="129" t="s">
        <v>216</v>
      </c>
      <c r="CH1023" s="129">
        <v>1E-4</v>
      </c>
      <c r="CI1023" s="129" t="s">
        <v>179</v>
      </c>
      <c r="CJ1023" s="129">
        <v>7.0000000000000001E-3</v>
      </c>
      <c r="CK1023" s="129" t="s">
        <v>179</v>
      </c>
      <c r="CL1023" s="129">
        <v>1.12E-2</v>
      </c>
      <c r="CM1023" s="129" t="s">
        <v>179</v>
      </c>
      <c r="CN1023" s="129">
        <v>3.7000000000000002E-3</v>
      </c>
      <c r="CO1023" s="129" t="s">
        <v>179</v>
      </c>
      <c r="CP1023" s="129">
        <v>8.0000000000000004E-4</v>
      </c>
      <c r="CQ1023" s="129" t="s">
        <v>179</v>
      </c>
      <c r="CR1023" s="129">
        <v>3.3E-3</v>
      </c>
      <c r="CS1023" s="129" t="s">
        <v>179</v>
      </c>
      <c r="CT1023" s="129">
        <v>1.9E-3</v>
      </c>
      <c r="CU1023" s="129" t="s">
        <v>18</v>
      </c>
      <c r="CV1023" s="129"/>
      <c r="CW1023" s="129" t="s">
        <v>18</v>
      </c>
      <c r="CX1023" s="129"/>
      <c r="CY1023" s="129" t="s">
        <v>179</v>
      </c>
      <c r="CZ1023" s="129">
        <v>5.9999999999999995E-4</v>
      </c>
      <c r="DA1023" s="129" t="s">
        <v>179</v>
      </c>
      <c r="DB1023" s="129">
        <v>5.0000000000000001E-4</v>
      </c>
      <c r="DC1023" s="129" t="s">
        <v>179</v>
      </c>
      <c r="DD1023" s="129">
        <v>5.0000000000000001E-4</v>
      </c>
      <c r="DE1023" s="129" t="s">
        <v>179</v>
      </c>
      <c r="DF1023" s="129">
        <v>5.9999999999999995E-4</v>
      </c>
      <c r="DG1023" s="129" t="s">
        <v>179</v>
      </c>
      <c r="DH1023" s="129">
        <v>4.0000000000000002E-4</v>
      </c>
      <c r="DI1023" s="129" t="s">
        <v>179</v>
      </c>
      <c r="DJ1023" s="129">
        <v>4.0000000000000002E-4</v>
      </c>
      <c r="DK1023" s="129" t="s">
        <v>3946</v>
      </c>
      <c r="DL1023" s="129" t="s">
        <v>59</v>
      </c>
      <c r="DM1023" s="129"/>
      <c r="DN1023" s="129"/>
      <c r="DO1023" s="130"/>
      <c r="DS1023" s="129">
        <v>4</v>
      </c>
      <c r="DT1023" s="129" t="s">
        <v>5984</v>
      </c>
      <c r="DW1023" t="s">
        <v>5805</v>
      </c>
    </row>
    <row r="1024" spans="1:127">
      <c r="A1024" s="127">
        <v>913</v>
      </c>
      <c r="B1024" s="131">
        <v>44768.144444444442</v>
      </c>
      <c r="C1024" s="129" t="s">
        <v>52</v>
      </c>
      <c r="D1024" s="129">
        <v>0</v>
      </c>
      <c r="E1024" s="129">
        <v>0</v>
      </c>
      <c r="F1024" s="129">
        <v>0</v>
      </c>
      <c r="G1024" s="129" t="s">
        <v>54</v>
      </c>
      <c r="H1024" s="129" t="s">
        <v>55</v>
      </c>
      <c r="I1024" s="129" t="s">
        <v>55</v>
      </c>
      <c r="J1024" s="129" t="s">
        <v>55</v>
      </c>
      <c r="K1024" s="129" t="s">
        <v>18</v>
      </c>
      <c r="L1024" s="129">
        <v>90</v>
      </c>
      <c r="M1024" s="129" t="s">
        <v>173</v>
      </c>
      <c r="N1024" s="129">
        <v>0</v>
      </c>
      <c r="O1024" s="129" t="s">
        <v>173</v>
      </c>
      <c r="P1024" s="129">
        <v>0</v>
      </c>
      <c r="Q1024" s="129" t="s">
        <v>173</v>
      </c>
      <c r="R1024" s="129">
        <v>0</v>
      </c>
      <c r="S1024" s="129">
        <v>2</v>
      </c>
      <c r="T1024" s="129" t="s">
        <v>174</v>
      </c>
      <c r="U1024" s="129" t="s">
        <v>3947</v>
      </c>
      <c r="V1024" s="129">
        <v>0.6804</v>
      </c>
      <c r="W1024" s="129" t="s">
        <v>3948</v>
      </c>
      <c r="X1024" s="129">
        <v>0.35120000000000001</v>
      </c>
      <c r="Y1024" s="129" t="s">
        <v>3949</v>
      </c>
      <c r="Z1024" s="129">
        <v>0.3659</v>
      </c>
      <c r="AA1024" s="129" t="s">
        <v>793</v>
      </c>
      <c r="AB1024" s="129">
        <v>1.5800000000000002E-2</v>
      </c>
      <c r="AC1024" s="129" t="s">
        <v>179</v>
      </c>
      <c r="AD1024" s="129">
        <v>9.1999999999999998E-3</v>
      </c>
      <c r="AE1024" s="129" t="s">
        <v>179</v>
      </c>
      <c r="AF1024" s="129">
        <v>1.7299999999999999E-2</v>
      </c>
      <c r="AG1024" s="129" t="s">
        <v>3950</v>
      </c>
      <c r="AH1024" s="129">
        <v>8.3000000000000001E-3</v>
      </c>
      <c r="AI1024" s="129" t="s">
        <v>3951</v>
      </c>
      <c r="AJ1024" s="129">
        <v>3.3700000000000001E-2</v>
      </c>
      <c r="AK1024" s="129" t="s">
        <v>3952</v>
      </c>
      <c r="AL1024" s="129">
        <v>8.8000000000000005E-3</v>
      </c>
      <c r="AM1024" s="129" t="s">
        <v>401</v>
      </c>
      <c r="AN1024" s="129">
        <v>8.8999999999999999E-3</v>
      </c>
      <c r="AO1024" s="129" t="s">
        <v>1328</v>
      </c>
      <c r="AP1024" s="129">
        <v>4.1999999999999997E-3</v>
      </c>
      <c r="AQ1024" s="129" t="s">
        <v>3953</v>
      </c>
      <c r="AR1024" s="129">
        <v>5.4999999999999997E-3</v>
      </c>
      <c r="AS1024" s="129" t="s">
        <v>3954</v>
      </c>
      <c r="AT1024" s="129">
        <v>2.7900000000000001E-2</v>
      </c>
      <c r="AU1024" s="129" t="s">
        <v>179</v>
      </c>
      <c r="AV1024" s="129">
        <v>3.8999999999999998E-3</v>
      </c>
      <c r="AW1024" s="129" t="s">
        <v>625</v>
      </c>
      <c r="AX1024" s="129">
        <v>1.1000000000000001E-3</v>
      </c>
      <c r="AY1024" s="129" t="s">
        <v>638</v>
      </c>
      <c r="AZ1024" s="129">
        <v>6.9999999999999999E-4</v>
      </c>
      <c r="BA1024" s="129" t="s">
        <v>650</v>
      </c>
      <c r="BB1024" s="129">
        <v>8.0000000000000004E-4</v>
      </c>
      <c r="BC1024" s="129" t="s">
        <v>267</v>
      </c>
      <c r="BD1024" s="129">
        <v>5.0000000000000001E-4</v>
      </c>
      <c r="BE1024" s="129" t="s">
        <v>179</v>
      </c>
      <c r="BF1024" s="129">
        <v>2.9999999999999997E-4</v>
      </c>
      <c r="BG1024" s="129" t="s">
        <v>179</v>
      </c>
      <c r="BH1024" s="129">
        <v>1E-4</v>
      </c>
      <c r="BI1024" s="129" t="s">
        <v>318</v>
      </c>
      <c r="BJ1024" s="129">
        <v>2.0000000000000001E-4</v>
      </c>
      <c r="BK1024" s="129" t="s">
        <v>365</v>
      </c>
      <c r="BL1024" s="129">
        <v>5.0000000000000001E-4</v>
      </c>
      <c r="BM1024" s="129" t="s">
        <v>348</v>
      </c>
      <c r="BN1024" s="129">
        <v>2.9999999999999997E-4</v>
      </c>
      <c r="BO1024" s="129" t="s">
        <v>287</v>
      </c>
      <c r="BP1024" s="129">
        <v>5.0000000000000001E-4</v>
      </c>
      <c r="BQ1024" s="129" t="s">
        <v>179</v>
      </c>
      <c r="BR1024" s="129">
        <v>2.9999999999999997E-4</v>
      </c>
      <c r="BS1024" s="129" t="s">
        <v>179</v>
      </c>
      <c r="BT1024" s="129">
        <v>2.9999999999999997E-4</v>
      </c>
      <c r="BU1024" s="129" t="s">
        <v>179</v>
      </c>
      <c r="BV1024" s="129">
        <v>6.9999999999999999E-4</v>
      </c>
      <c r="BW1024" s="129" t="s">
        <v>179</v>
      </c>
      <c r="BX1024" s="129">
        <v>8.9999999999999998E-4</v>
      </c>
      <c r="BY1024" s="129" t="s">
        <v>179</v>
      </c>
      <c r="BZ1024" s="129">
        <v>1.1000000000000001E-3</v>
      </c>
      <c r="CA1024" s="129" t="s">
        <v>179</v>
      </c>
      <c r="CB1024" s="129">
        <v>8.0000000000000004E-4</v>
      </c>
      <c r="CC1024" s="129" t="s">
        <v>179</v>
      </c>
      <c r="CD1024" s="129">
        <v>2E-3</v>
      </c>
      <c r="CE1024" s="129" t="s">
        <v>179</v>
      </c>
      <c r="CF1024" s="129">
        <v>2.3E-3</v>
      </c>
      <c r="CG1024" s="129" t="s">
        <v>216</v>
      </c>
      <c r="CH1024" s="129">
        <v>1E-4</v>
      </c>
      <c r="CI1024" s="129" t="s">
        <v>179</v>
      </c>
      <c r="CJ1024" s="129">
        <v>6.7999999999999996E-3</v>
      </c>
      <c r="CK1024" s="129" t="s">
        <v>179</v>
      </c>
      <c r="CL1024" s="129">
        <v>1.11E-2</v>
      </c>
      <c r="CM1024" s="129" t="s">
        <v>179</v>
      </c>
      <c r="CN1024" s="129">
        <v>4.1000000000000003E-3</v>
      </c>
      <c r="CO1024" s="129" t="s">
        <v>179</v>
      </c>
      <c r="CP1024" s="129">
        <v>8.9999999999999998E-4</v>
      </c>
      <c r="CQ1024" s="129" t="s">
        <v>179</v>
      </c>
      <c r="CR1024" s="129">
        <v>3.2000000000000002E-3</v>
      </c>
      <c r="CS1024" s="129" t="s">
        <v>179</v>
      </c>
      <c r="CT1024" s="129">
        <v>1.9E-3</v>
      </c>
      <c r="CU1024" s="129" t="s">
        <v>179</v>
      </c>
      <c r="CV1024" s="129">
        <v>8.0000000000000004E-4</v>
      </c>
      <c r="CW1024" s="129" t="s">
        <v>18</v>
      </c>
      <c r="CX1024" s="129"/>
      <c r="CY1024" s="129" t="s">
        <v>179</v>
      </c>
      <c r="CZ1024" s="129">
        <v>5.9999999999999995E-4</v>
      </c>
      <c r="DA1024" s="129" t="s">
        <v>179</v>
      </c>
      <c r="DB1024" s="129">
        <v>5.9999999999999995E-4</v>
      </c>
      <c r="DC1024" s="129" t="s">
        <v>179</v>
      </c>
      <c r="DD1024" s="129">
        <v>5.9999999999999995E-4</v>
      </c>
      <c r="DE1024" s="129" t="s">
        <v>179</v>
      </c>
      <c r="DF1024" s="129">
        <v>5.9999999999999995E-4</v>
      </c>
      <c r="DG1024" s="129" t="s">
        <v>179</v>
      </c>
      <c r="DH1024" s="129">
        <v>4.0000000000000002E-4</v>
      </c>
      <c r="DI1024" s="129" t="s">
        <v>179</v>
      </c>
      <c r="DJ1024" s="129">
        <v>2.9999999999999997E-4</v>
      </c>
      <c r="DK1024" s="129" t="s">
        <v>3946</v>
      </c>
      <c r="DL1024" s="129" t="s">
        <v>59</v>
      </c>
      <c r="DM1024" s="129"/>
      <c r="DN1024" s="129"/>
      <c r="DO1024" s="130"/>
      <c r="DS1024" s="129">
        <v>27</v>
      </c>
      <c r="DT1024" s="129" t="s">
        <v>2461</v>
      </c>
      <c r="DW1024" t="s">
        <v>5806</v>
      </c>
    </row>
    <row r="1025" spans="1:127">
      <c r="A1025" s="127">
        <v>914</v>
      </c>
      <c r="B1025" s="131">
        <v>44768.145833333336</v>
      </c>
      <c r="C1025" s="129" t="s">
        <v>52</v>
      </c>
      <c r="D1025" s="129">
        <v>0</v>
      </c>
      <c r="E1025" s="129">
        <v>0</v>
      </c>
      <c r="F1025" s="129">
        <v>0</v>
      </c>
      <c r="G1025" s="129" t="s">
        <v>54</v>
      </c>
      <c r="H1025" s="129" t="s">
        <v>55</v>
      </c>
      <c r="I1025" s="129" t="s">
        <v>55</v>
      </c>
      <c r="J1025" s="129" t="s">
        <v>55</v>
      </c>
      <c r="K1025" s="129" t="s">
        <v>18</v>
      </c>
      <c r="L1025" s="129">
        <v>90</v>
      </c>
      <c r="M1025" s="129" t="s">
        <v>173</v>
      </c>
      <c r="N1025" s="129">
        <v>0</v>
      </c>
      <c r="O1025" s="129" t="s">
        <v>173</v>
      </c>
      <c r="P1025" s="129">
        <v>0</v>
      </c>
      <c r="Q1025" s="129" t="s">
        <v>173</v>
      </c>
      <c r="R1025" s="129">
        <v>0</v>
      </c>
      <c r="S1025" s="129">
        <v>2</v>
      </c>
      <c r="T1025" s="129" t="s">
        <v>174</v>
      </c>
      <c r="U1025" s="129" t="s">
        <v>3955</v>
      </c>
      <c r="V1025" s="129">
        <v>0.69169999999999998</v>
      </c>
      <c r="W1025" s="129" t="s">
        <v>3956</v>
      </c>
      <c r="X1025" s="129">
        <v>0.33339999999999997</v>
      </c>
      <c r="Y1025" s="129" t="s">
        <v>3957</v>
      </c>
      <c r="Z1025" s="129">
        <v>0.37340000000000001</v>
      </c>
      <c r="AA1025" s="129" t="s">
        <v>782</v>
      </c>
      <c r="AB1025" s="129">
        <v>1.5599999999999999E-2</v>
      </c>
      <c r="AC1025" s="129" t="s">
        <v>292</v>
      </c>
      <c r="AD1025" s="129">
        <v>1.04E-2</v>
      </c>
      <c r="AE1025" s="129" t="s">
        <v>179</v>
      </c>
      <c r="AF1025" s="129">
        <v>1.78E-2</v>
      </c>
      <c r="AG1025" s="129" t="s">
        <v>3958</v>
      </c>
      <c r="AH1025" s="129">
        <v>7.0000000000000001E-3</v>
      </c>
      <c r="AI1025" s="129" t="s">
        <v>3959</v>
      </c>
      <c r="AJ1025" s="129">
        <v>3.2800000000000003E-2</v>
      </c>
      <c r="AK1025" s="129" t="s">
        <v>3960</v>
      </c>
      <c r="AL1025" s="129">
        <v>9.1000000000000004E-3</v>
      </c>
      <c r="AM1025" s="129" t="s">
        <v>1187</v>
      </c>
      <c r="AN1025" s="129">
        <v>8.8999999999999999E-3</v>
      </c>
      <c r="AO1025" s="129" t="s">
        <v>313</v>
      </c>
      <c r="AP1025" s="129">
        <v>4.3E-3</v>
      </c>
      <c r="AQ1025" s="129" t="s">
        <v>3961</v>
      </c>
      <c r="AR1025" s="129">
        <v>5.4999999999999997E-3</v>
      </c>
      <c r="AS1025" s="129" t="s">
        <v>3962</v>
      </c>
      <c r="AT1025" s="129">
        <v>2.8799999999999999E-2</v>
      </c>
      <c r="AU1025" s="129" t="s">
        <v>1357</v>
      </c>
      <c r="AV1025" s="129">
        <v>4.0000000000000001E-3</v>
      </c>
      <c r="AW1025" s="129" t="s">
        <v>490</v>
      </c>
      <c r="AX1025" s="129">
        <v>1.1000000000000001E-3</v>
      </c>
      <c r="AY1025" s="129" t="s">
        <v>210</v>
      </c>
      <c r="AZ1025" s="129">
        <v>8.0000000000000004E-4</v>
      </c>
      <c r="BA1025" s="129" t="s">
        <v>317</v>
      </c>
      <c r="BB1025" s="129">
        <v>6.9999999999999999E-4</v>
      </c>
      <c r="BC1025" s="129" t="s">
        <v>245</v>
      </c>
      <c r="BD1025" s="129">
        <v>5.0000000000000001E-4</v>
      </c>
      <c r="BE1025" s="129" t="s">
        <v>179</v>
      </c>
      <c r="BF1025" s="129">
        <v>2.9999999999999997E-4</v>
      </c>
      <c r="BG1025" s="129" t="s">
        <v>179</v>
      </c>
      <c r="BH1025" s="129">
        <v>1E-4</v>
      </c>
      <c r="BI1025" s="129" t="s">
        <v>246</v>
      </c>
      <c r="BJ1025" s="129">
        <v>2.0000000000000001E-4</v>
      </c>
      <c r="BK1025" s="129" t="s">
        <v>243</v>
      </c>
      <c r="BL1025" s="129">
        <v>5.0000000000000001E-4</v>
      </c>
      <c r="BM1025" s="129" t="s">
        <v>425</v>
      </c>
      <c r="BN1025" s="129">
        <v>2.9999999999999997E-4</v>
      </c>
      <c r="BO1025" s="129" t="s">
        <v>363</v>
      </c>
      <c r="BP1025" s="129">
        <v>5.0000000000000001E-4</v>
      </c>
      <c r="BQ1025" s="129" t="s">
        <v>179</v>
      </c>
      <c r="BR1025" s="129">
        <v>2.9999999999999997E-4</v>
      </c>
      <c r="BS1025" s="129" t="s">
        <v>179</v>
      </c>
      <c r="BT1025" s="129">
        <v>4.0000000000000002E-4</v>
      </c>
      <c r="BU1025" s="129" t="s">
        <v>179</v>
      </c>
      <c r="BV1025" s="129">
        <v>6.9999999999999999E-4</v>
      </c>
      <c r="BW1025" s="129" t="s">
        <v>18</v>
      </c>
      <c r="BX1025" s="129"/>
      <c r="BY1025" s="129" t="s">
        <v>18</v>
      </c>
      <c r="BZ1025" s="129"/>
      <c r="CA1025" s="129" t="s">
        <v>179</v>
      </c>
      <c r="CB1025" s="129">
        <v>8.0000000000000004E-4</v>
      </c>
      <c r="CC1025" s="129" t="s">
        <v>179</v>
      </c>
      <c r="CD1025" s="129">
        <v>2.0999999999999999E-3</v>
      </c>
      <c r="CE1025" s="129" t="s">
        <v>179</v>
      </c>
      <c r="CF1025" s="129">
        <v>2.3E-3</v>
      </c>
      <c r="CG1025" s="129" t="s">
        <v>216</v>
      </c>
      <c r="CH1025" s="129">
        <v>1E-4</v>
      </c>
      <c r="CI1025" s="129" t="s">
        <v>179</v>
      </c>
      <c r="CJ1025" s="129">
        <v>7.1000000000000004E-3</v>
      </c>
      <c r="CK1025" s="129" t="s">
        <v>179</v>
      </c>
      <c r="CL1025" s="129">
        <v>1.1299999999999999E-2</v>
      </c>
      <c r="CM1025" s="129" t="s">
        <v>179</v>
      </c>
      <c r="CN1025" s="129">
        <v>2.8E-3</v>
      </c>
      <c r="CO1025" s="129" t="s">
        <v>179</v>
      </c>
      <c r="CP1025" s="129">
        <v>8.0000000000000004E-4</v>
      </c>
      <c r="CQ1025" s="129" t="s">
        <v>179</v>
      </c>
      <c r="CR1025" s="129">
        <v>3.2000000000000002E-3</v>
      </c>
      <c r="CS1025" s="129" t="s">
        <v>179</v>
      </c>
      <c r="CT1025" s="129">
        <v>1.9E-3</v>
      </c>
      <c r="CU1025" s="129" t="s">
        <v>179</v>
      </c>
      <c r="CV1025" s="129">
        <v>8.0000000000000004E-4</v>
      </c>
      <c r="CW1025" s="129" t="s">
        <v>18</v>
      </c>
      <c r="CX1025" s="129"/>
      <c r="CY1025" s="129" t="s">
        <v>179</v>
      </c>
      <c r="CZ1025" s="129">
        <v>5.9999999999999995E-4</v>
      </c>
      <c r="DA1025" s="129" t="s">
        <v>179</v>
      </c>
      <c r="DB1025" s="129">
        <v>5.9999999999999995E-4</v>
      </c>
      <c r="DC1025" s="129" t="s">
        <v>179</v>
      </c>
      <c r="DD1025" s="129">
        <v>5.9999999999999995E-4</v>
      </c>
      <c r="DE1025" s="129" t="s">
        <v>179</v>
      </c>
      <c r="DF1025" s="129">
        <v>6.9999999999999999E-4</v>
      </c>
      <c r="DG1025" s="129" t="s">
        <v>179</v>
      </c>
      <c r="DH1025" s="129">
        <v>4.0000000000000002E-4</v>
      </c>
      <c r="DI1025" s="129" t="s">
        <v>179</v>
      </c>
      <c r="DJ1025" s="129">
        <v>2.9999999999999997E-4</v>
      </c>
      <c r="DK1025" s="129" t="s">
        <v>3946</v>
      </c>
      <c r="DL1025" s="129" t="s">
        <v>59</v>
      </c>
      <c r="DM1025" s="129"/>
      <c r="DN1025" s="129"/>
      <c r="DO1025" s="130"/>
      <c r="DS1025" s="129">
        <v>44</v>
      </c>
      <c r="DT1025" s="129" t="s">
        <v>5992</v>
      </c>
      <c r="DW1025" t="s">
        <v>5807</v>
      </c>
    </row>
    <row r="1026" spans="1:127">
      <c r="A1026" s="127">
        <v>915</v>
      </c>
      <c r="B1026" s="131">
        <v>44768.147916666669</v>
      </c>
      <c r="C1026" s="129" t="s">
        <v>52</v>
      </c>
      <c r="D1026" s="129">
        <v>0</v>
      </c>
      <c r="E1026" s="129">
        <v>0</v>
      </c>
      <c r="F1026" s="129">
        <v>0</v>
      </c>
      <c r="G1026" s="129" t="s">
        <v>54</v>
      </c>
      <c r="H1026" s="129" t="s">
        <v>55</v>
      </c>
      <c r="I1026" s="129" t="s">
        <v>55</v>
      </c>
      <c r="J1026" s="129" t="s">
        <v>55</v>
      </c>
      <c r="K1026" s="129" t="s">
        <v>18</v>
      </c>
      <c r="L1026" s="129">
        <v>90</v>
      </c>
      <c r="M1026" s="129" t="s">
        <v>173</v>
      </c>
      <c r="N1026" s="129">
        <v>0</v>
      </c>
      <c r="O1026" s="129" t="s">
        <v>173</v>
      </c>
      <c r="P1026" s="129">
        <v>0</v>
      </c>
      <c r="Q1026" s="129" t="s">
        <v>173</v>
      </c>
      <c r="R1026" s="129">
        <v>0</v>
      </c>
      <c r="S1026" s="129">
        <v>2</v>
      </c>
      <c r="T1026" s="129" t="s">
        <v>174</v>
      </c>
      <c r="U1026" s="129" t="s">
        <v>3963</v>
      </c>
      <c r="V1026" s="129">
        <v>0.66710000000000003</v>
      </c>
      <c r="W1026" s="129" t="s">
        <v>3964</v>
      </c>
      <c r="X1026" s="129">
        <v>0.33910000000000001</v>
      </c>
      <c r="Y1026" s="129" t="s">
        <v>3965</v>
      </c>
      <c r="Z1026" s="129">
        <v>0.36770000000000003</v>
      </c>
      <c r="AA1026" s="129" t="s">
        <v>205</v>
      </c>
      <c r="AB1026" s="129">
        <v>1.5699999999999999E-2</v>
      </c>
      <c r="AC1026" s="129" t="s">
        <v>179</v>
      </c>
      <c r="AD1026" s="129">
        <v>9.7000000000000003E-3</v>
      </c>
      <c r="AE1026" s="129" t="s">
        <v>179</v>
      </c>
      <c r="AF1026" s="129">
        <v>1.7000000000000001E-2</v>
      </c>
      <c r="AG1026" s="129" t="s">
        <v>3966</v>
      </c>
      <c r="AH1026" s="129">
        <v>8.3000000000000001E-3</v>
      </c>
      <c r="AI1026" s="129" t="s">
        <v>3967</v>
      </c>
      <c r="AJ1026" s="129">
        <v>3.39E-2</v>
      </c>
      <c r="AK1026" s="129" t="s">
        <v>3968</v>
      </c>
      <c r="AL1026" s="129">
        <v>8.8999999999999999E-3</v>
      </c>
      <c r="AM1026" s="129" t="s">
        <v>387</v>
      </c>
      <c r="AN1026" s="129">
        <v>8.8000000000000005E-3</v>
      </c>
      <c r="AO1026" s="129" t="s">
        <v>1225</v>
      </c>
      <c r="AP1026" s="129">
        <v>4.1999999999999997E-3</v>
      </c>
      <c r="AQ1026" s="129" t="s">
        <v>3969</v>
      </c>
      <c r="AR1026" s="129">
        <v>5.3E-3</v>
      </c>
      <c r="AS1026" s="129" t="s">
        <v>3970</v>
      </c>
      <c r="AT1026" s="129">
        <v>2.7300000000000001E-2</v>
      </c>
      <c r="AU1026" s="129" t="s">
        <v>345</v>
      </c>
      <c r="AV1026" s="129">
        <v>3.8E-3</v>
      </c>
      <c r="AW1026" s="129" t="s">
        <v>650</v>
      </c>
      <c r="AX1026" s="129">
        <v>1E-3</v>
      </c>
      <c r="AY1026" s="129" t="s">
        <v>638</v>
      </c>
      <c r="AZ1026" s="129">
        <v>6.9999999999999999E-4</v>
      </c>
      <c r="BA1026" s="129" t="s">
        <v>195</v>
      </c>
      <c r="BB1026" s="129">
        <v>6.9999999999999999E-4</v>
      </c>
      <c r="BC1026" s="129" t="s">
        <v>285</v>
      </c>
      <c r="BD1026" s="129">
        <v>5.0000000000000001E-4</v>
      </c>
      <c r="BE1026" s="129" t="s">
        <v>179</v>
      </c>
      <c r="BF1026" s="129">
        <v>2.9999999999999997E-4</v>
      </c>
      <c r="BG1026" s="129" t="s">
        <v>179</v>
      </c>
      <c r="BH1026" s="129">
        <v>1E-4</v>
      </c>
      <c r="BI1026" s="129" t="s">
        <v>516</v>
      </c>
      <c r="BJ1026" s="129">
        <v>2.0000000000000001E-4</v>
      </c>
      <c r="BK1026" s="129" t="s">
        <v>287</v>
      </c>
      <c r="BL1026" s="129">
        <v>5.0000000000000001E-4</v>
      </c>
      <c r="BM1026" s="129" t="s">
        <v>425</v>
      </c>
      <c r="BN1026" s="129">
        <v>2.9999999999999997E-4</v>
      </c>
      <c r="BO1026" s="129" t="s">
        <v>365</v>
      </c>
      <c r="BP1026" s="129">
        <v>5.0000000000000001E-4</v>
      </c>
      <c r="BQ1026" s="129" t="s">
        <v>179</v>
      </c>
      <c r="BR1026" s="129">
        <v>2.9999999999999997E-4</v>
      </c>
      <c r="BS1026" s="129" t="s">
        <v>179</v>
      </c>
      <c r="BT1026" s="129">
        <v>4.0000000000000002E-4</v>
      </c>
      <c r="BU1026" s="129" t="s">
        <v>179</v>
      </c>
      <c r="BV1026" s="129">
        <v>6.9999999999999999E-4</v>
      </c>
      <c r="BW1026" s="129" t="s">
        <v>285</v>
      </c>
      <c r="BX1026" s="129">
        <v>8.0000000000000004E-4</v>
      </c>
      <c r="BY1026" s="129" t="s">
        <v>18</v>
      </c>
      <c r="BZ1026" s="129"/>
      <c r="CA1026" s="129" t="s">
        <v>179</v>
      </c>
      <c r="CB1026" s="129">
        <v>8.0000000000000004E-4</v>
      </c>
      <c r="CC1026" s="129" t="s">
        <v>179</v>
      </c>
      <c r="CD1026" s="129">
        <v>2E-3</v>
      </c>
      <c r="CE1026" s="129" t="s">
        <v>179</v>
      </c>
      <c r="CF1026" s="129">
        <v>2.2000000000000001E-3</v>
      </c>
      <c r="CG1026" s="129" t="s">
        <v>216</v>
      </c>
      <c r="CH1026" s="129">
        <v>1E-4</v>
      </c>
      <c r="CI1026" s="129" t="s">
        <v>179</v>
      </c>
      <c r="CJ1026" s="129">
        <v>6.7999999999999996E-3</v>
      </c>
      <c r="CK1026" s="129" t="s">
        <v>179</v>
      </c>
      <c r="CL1026" s="129">
        <v>1.0999999999999999E-2</v>
      </c>
      <c r="CM1026" s="129" t="s">
        <v>179</v>
      </c>
      <c r="CN1026" s="129">
        <v>3.3999999999999998E-3</v>
      </c>
      <c r="CO1026" s="129" t="s">
        <v>179</v>
      </c>
      <c r="CP1026" s="129">
        <v>8.0000000000000004E-4</v>
      </c>
      <c r="CQ1026" s="129" t="s">
        <v>179</v>
      </c>
      <c r="CR1026" s="129">
        <v>3.3E-3</v>
      </c>
      <c r="CS1026" s="129" t="s">
        <v>179</v>
      </c>
      <c r="CT1026" s="129">
        <v>1.9E-3</v>
      </c>
      <c r="CU1026" s="129" t="s">
        <v>179</v>
      </c>
      <c r="CV1026" s="129">
        <v>8.0000000000000004E-4</v>
      </c>
      <c r="CW1026" s="129" t="s">
        <v>18</v>
      </c>
      <c r="CX1026" s="129"/>
      <c r="CY1026" s="129" t="s">
        <v>179</v>
      </c>
      <c r="CZ1026" s="129">
        <v>5.9999999999999995E-4</v>
      </c>
      <c r="DA1026" s="129" t="s">
        <v>179</v>
      </c>
      <c r="DB1026" s="129">
        <v>5.9999999999999995E-4</v>
      </c>
      <c r="DC1026" s="129" t="s">
        <v>179</v>
      </c>
      <c r="DD1026" s="129">
        <v>5.9999999999999995E-4</v>
      </c>
      <c r="DE1026" s="129" t="s">
        <v>179</v>
      </c>
      <c r="DF1026" s="129">
        <v>5.9999999999999995E-4</v>
      </c>
      <c r="DG1026" s="129" t="s">
        <v>179</v>
      </c>
      <c r="DH1026" s="129">
        <v>4.0000000000000002E-4</v>
      </c>
      <c r="DI1026" s="129" t="s">
        <v>179</v>
      </c>
      <c r="DJ1026" s="129">
        <v>2.9999999999999997E-4</v>
      </c>
      <c r="DK1026" s="129" t="s">
        <v>3946</v>
      </c>
      <c r="DL1026" s="129" t="s">
        <v>59</v>
      </c>
      <c r="DM1026" s="129"/>
      <c r="DN1026" s="129"/>
      <c r="DO1026" s="130"/>
      <c r="DS1026" s="129">
        <v>75</v>
      </c>
      <c r="DT1026" s="129" t="s">
        <v>5980</v>
      </c>
      <c r="DW1026" t="s">
        <v>5808</v>
      </c>
    </row>
    <row r="1027" spans="1:127">
      <c r="A1027" s="127">
        <v>916</v>
      </c>
      <c r="B1027" s="131">
        <v>44768.15</v>
      </c>
      <c r="C1027" s="129" t="s">
        <v>52</v>
      </c>
      <c r="D1027" s="129">
        <v>0</v>
      </c>
      <c r="E1027" s="129">
        <v>0</v>
      </c>
      <c r="F1027" s="129">
        <v>0</v>
      </c>
      <c r="G1027" s="129" t="s">
        <v>54</v>
      </c>
      <c r="H1027" s="129" t="s">
        <v>55</v>
      </c>
      <c r="I1027" s="129" t="s">
        <v>55</v>
      </c>
      <c r="J1027" s="129" t="s">
        <v>55</v>
      </c>
      <c r="K1027" s="129" t="s">
        <v>18</v>
      </c>
      <c r="L1027" s="129">
        <v>90</v>
      </c>
      <c r="M1027" s="129" t="s">
        <v>173</v>
      </c>
      <c r="N1027" s="129">
        <v>0</v>
      </c>
      <c r="O1027" s="129" t="s">
        <v>173</v>
      </c>
      <c r="P1027" s="129">
        <v>0</v>
      </c>
      <c r="Q1027" s="129" t="s">
        <v>173</v>
      </c>
      <c r="R1027" s="129">
        <v>0</v>
      </c>
      <c r="S1027" s="129">
        <v>2</v>
      </c>
      <c r="T1027" s="129" t="s">
        <v>174</v>
      </c>
      <c r="U1027" s="129" t="s">
        <v>3971</v>
      </c>
      <c r="V1027" s="129">
        <v>0.68620000000000003</v>
      </c>
      <c r="W1027" s="129" t="s">
        <v>3972</v>
      </c>
      <c r="X1027" s="129">
        <v>0.34039999999999998</v>
      </c>
      <c r="Y1027" s="129" t="s">
        <v>3973</v>
      </c>
      <c r="Z1027" s="129">
        <v>0.37619999999999998</v>
      </c>
      <c r="AA1027" s="129" t="s">
        <v>1808</v>
      </c>
      <c r="AB1027" s="129">
        <v>1.54E-2</v>
      </c>
      <c r="AC1027" s="129" t="s">
        <v>179</v>
      </c>
      <c r="AD1027" s="129">
        <v>9.4999999999999998E-3</v>
      </c>
      <c r="AE1027" s="129" t="s">
        <v>179</v>
      </c>
      <c r="AF1027" s="129">
        <v>1.6799999999999999E-2</v>
      </c>
      <c r="AG1027" s="129" t="s">
        <v>3974</v>
      </c>
      <c r="AH1027" s="129">
        <v>8.0999999999999996E-3</v>
      </c>
      <c r="AI1027" s="129" t="s">
        <v>3975</v>
      </c>
      <c r="AJ1027" s="129">
        <v>3.2500000000000001E-2</v>
      </c>
      <c r="AK1027" s="129" t="s">
        <v>3976</v>
      </c>
      <c r="AL1027" s="129">
        <v>8.9999999999999993E-3</v>
      </c>
      <c r="AM1027" s="129" t="s">
        <v>534</v>
      </c>
      <c r="AN1027" s="129">
        <v>8.9999999999999993E-3</v>
      </c>
      <c r="AO1027" s="129" t="s">
        <v>644</v>
      </c>
      <c r="AP1027" s="129">
        <v>4.4000000000000003E-3</v>
      </c>
      <c r="AQ1027" s="129" t="s">
        <v>3977</v>
      </c>
      <c r="AR1027" s="129">
        <v>5.3E-3</v>
      </c>
      <c r="AS1027" s="129" t="s">
        <v>1628</v>
      </c>
      <c r="AT1027" s="129">
        <v>2.8199999999999999E-2</v>
      </c>
      <c r="AU1027" s="129" t="s">
        <v>208</v>
      </c>
      <c r="AV1027" s="129">
        <v>4.0000000000000001E-3</v>
      </c>
      <c r="AW1027" s="129" t="s">
        <v>864</v>
      </c>
      <c r="AX1027" s="129">
        <v>1.1000000000000001E-3</v>
      </c>
      <c r="AY1027" s="129" t="s">
        <v>303</v>
      </c>
      <c r="AZ1027" s="129">
        <v>6.9999999999999999E-4</v>
      </c>
      <c r="BA1027" s="129" t="s">
        <v>230</v>
      </c>
      <c r="BB1027" s="129">
        <v>6.9999999999999999E-4</v>
      </c>
      <c r="BC1027" s="129" t="s">
        <v>304</v>
      </c>
      <c r="BD1027" s="129">
        <v>5.0000000000000001E-4</v>
      </c>
      <c r="BE1027" s="129" t="s">
        <v>179</v>
      </c>
      <c r="BF1027" s="129">
        <v>2.9999999999999997E-4</v>
      </c>
      <c r="BG1027" s="129" t="s">
        <v>179</v>
      </c>
      <c r="BH1027" s="129">
        <v>1E-4</v>
      </c>
      <c r="BI1027" s="129" t="s">
        <v>179</v>
      </c>
      <c r="BJ1027" s="129">
        <v>2.0000000000000001E-4</v>
      </c>
      <c r="BK1027" s="129" t="s">
        <v>559</v>
      </c>
      <c r="BL1027" s="129">
        <v>4.0000000000000002E-4</v>
      </c>
      <c r="BM1027" s="129" t="s">
        <v>1059</v>
      </c>
      <c r="BN1027" s="129">
        <v>2.9999999999999997E-4</v>
      </c>
      <c r="BO1027" s="129" t="s">
        <v>625</v>
      </c>
      <c r="BP1027" s="129">
        <v>5.0000000000000001E-4</v>
      </c>
      <c r="BQ1027" s="129" t="s">
        <v>179</v>
      </c>
      <c r="BR1027" s="129">
        <v>2.9999999999999997E-4</v>
      </c>
      <c r="BS1027" s="129" t="s">
        <v>179</v>
      </c>
      <c r="BT1027" s="129">
        <v>2.9999999999999997E-4</v>
      </c>
      <c r="BU1027" s="129" t="s">
        <v>179</v>
      </c>
      <c r="BV1027" s="129">
        <v>6.9999999999999999E-4</v>
      </c>
      <c r="BW1027" s="129" t="s">
        <v>18</v>
      </c>
      <c r="BX1027" s="129"/>
      <c r="BY1027" s="129" t="s">
        <v>18</v>
      </c>
      <c r="BZ1027" s="129"/>
      <c r="CA1027" s="129" t="s">
        <v>179</v>
      </c>
      <c r="CB1027" s="129">
        <v>8.0000000000000004E-4</v>
      </c>
      <c r="CC1027" s="129" t="s">
        <v>179</v>
      </c>
      <c r="CD1027" s="129">
        <v>2.0999999999999999E-3</v>
      </c>
      <c r="CE1027" s="129" t="s">
        <v>179</v>
      </c>
      <c r="CF1027" s="129">
        <v>2.3E-3</v>
      </c>
      <c r="CG1027" s="129" t="s">
        <v>216</v>
      </c>
      <c r="CH1027" s="129">
        <v>1E-4</v>
      </c>
      <c r="CI1027" s="129" t="s">
        <v>179</v>
      </c>
      <c r="CJ1027" s="129">
        <v>6.8999999999999999E-3</v>
      </c>
      <c r="CK1027" s="129" t="s">
        <v>179</v>
      </c>
      <c r="CL1027" s="129">
        <v>1.12E-2</v>
      </c>
      <c r="CM1027" s="129" t="s">
        <v>1059</v>
      </c>
      <c r="CN1027" s="129">
        <v>2.7000000000000001E-3</v>
      </c>
      <c r="CO1027" s="129" t="s">
        <v>179</v>
      </c>
      <c r="CP1027" s="129">
        <v>8.0000000000000004E-4</v>
      </c>
      <c r="CQ1027" s="129" t="s">
        <v>179</v>
      </c>
      <c r="CR1027" s="129">
        <v>3.3999999999999998E-3</v>
      </c>
      <c r="CS1027" s="129" t="s">
        <v>179</v>
      </c>
      <c r="CT1027" s="129">
        <v>1.9E-3</v>
      </c>
      <c r="CU1027" s="129" t="s">
        <v>179</v>
      </c>
      <c r="CV1027" s="129">
        <v>8.0000000000000004E-4</v>
      </c>
      <c r="CW1027" s="129" t="s">
        <v>18</v>
      </c>
      <c r="CX1027" s="129"/>
      <c r="CY1027" s="129" t="s">
        <v>179</v>
      </c>
      <c r="CZ1027" s="129">
        <v>5.9999999999999995E-4</v>
      </c>
      <c r="DA1027" s="129" t="s">
        <v>179</v>
      </c>
      <c r="DB1027" s="129">
        <v>5.9999999999999995E-4</v>
      </c>
      <c r="DC1027" s="129" t="s">
        <v>179</v>
      </c>
      <c r="DD1027" s="129">
        <v>5.9999999999999995E-4</v>
      </c>
      <c r="DE1027" s="129" t="s">
        <v>179</v>
      </c>
      <c r="DF1027" s="129">
        <v>5.9999999999999995E-4</v>
      </c>
      <c r="DG1027" s="129" t="s">
        <v>179</v>
      </c>
      <c r="DH1027" s="129">
        <v>4.0000000000000002E-4</v>
      </c>
      <c r="DI1027" s="129" t="s">
        <v>179</v>
      </c>
      <c r="DJ1027" s="129">
        <v>2.9999999999999997E-4</v>
      </c>
      <c r="DK1027" s="129" t="s">
        <v>3946</v>
      </c>
      <c r="DL1027" s="129" t="s">
        <v>59</v>
      </c>
      <c r="DM1027" s="129"/>
      <c r="DN1027" s="129"/>
      <c r="DO1027" s="130"/>
      <c r="DS1027" s="129">
        <v>111</v>
      </c>
      <c r="DT1027" s="129" t="s">
        <v>5986</v>
      </c>
      <c r="DW1027" t="s">
        <v>5809</v>
      </c>
    </row>
    <row r="1028" spans="1:127">
      <c r="A1028" s="127">
        <v>917</v>
      </c>
      <c r="B1028" s="131">
        <v>44768.155555555553</v>
      </c>
      <c r="C1028" s="129" t="s">
        <v>52</v>
      </c>
      <c r="D1028" s="129">
        <v>0</v>
      </c>
      <c r="E1028" s="129">
        <v>0</v>
      </c>
      <c r="F1028" s="129">
        <v>0</v>
      </c>
      <c r="G1028" s="129" t="s">
        <v>54</v>
      </c>
      <c r="H1028" s="129" t="s">
        <v>55</v>
      </c>
      <c r="I1028" s="129" t="s">
        <v>55</v>
      </c>
      <c r="J1028" s="129" t="s">
        <v>55</v>
      </c>
      <c r="K1028" s="129" t="s">
        <v>18</v>
      </c>
      <c r="L1028" s="129">
        <v>90</v>
      </c>
      <c r="M1028" s="129" t="s">
        <v>173</v>
      </c>
      <c r="N1028" s="129">
        <v>0</v>
      </c>
      <c r="O1028" s="129" t="s">
        <v>173</v>
      </c>
      <c r="P1028" s="129">
        <v>0</v>
      </c>
      <c r="Q1028" s="129" t="s">
        <v>173</v>
      </c>
      <c r="R1028" s="129">
        <v>0</v>
      </c>
      <c r="S1028" s="129">
        <v>2</v>
      </c>
      <c r="T1028" s="129" t="s">
        <v>174</v>
      </c>
      <c r="U1028" s="129" t="s">
        <v>3978</v>
      </c>
      <c r="V1028" s="129">
        <v>0.64839999999999998</v>
      </c>
      <c r="W1028" s="129" t="s">
        <v>3979</v>
      </c>
      <c r="X1028" s="129">
        <v>0.32500000000000001</v>
      </c>
      <c r="Y1028" s="129" t="s">
        <v>3980</v>
      </c>
      <c r="Z1028" s="129">
        <v>0.3488</v>
      </c>
      <c r="AA1028" s="129" t="s">
        <v>2126</v>
      </c>
      <c r="AB1028" s="129">
        <v>1.55E-2</v>
      </c>
      <c r="AC1028" s="129" t="s">
        <v>179</v>
      </c>
      <c r="AD1028" s="129">
        <v>8.8000000000000005E-3</v>
      </c>
      <c r="AE1028" s="129" t="s">
        <v>179</v>
      </c>
      <c r="AF1028" s="129">
        <v>1.7299999999999999E-2</v>
      </c>
      <c r="AG1028" s="129" t="s">
        <v>3981</v>
      </c>
      <c r="AH1028" s="129">
        <v>7.4999999999999997E-3</v>
      </c>
      <c r="AI1028" s="129" t="s">
        <v>3982</v>
      </c>
      <c r="AJ1028" s="129">
        <v>3.2000000000000001E-2</v>
      </c>
      <c r="AK1028" s="129" t="s">
        <v>3983</v>
      </c>
      <c r="AL1028" s="129">
        <v>8.6999999999999994E-3</v>
      </c>
      <c r="AM1028" s="129" t="s">
        <v>2818</v>
      </c>
      <c r="AN1028" s="129">
        <v>8.6E-3</v>
      </c>
      <c r="AO1028" s="129" t="s">
        <v>578</v>
      </c>
      <c r="AP1028" s="129">
        <v>4.0000000000000001E-3</v>
      </c>
      <c r="AQ1028" s="129" t="s">
        <v>3984</v>
      </c>
      <c r="AR1028" s="129">
        <v>4.8999999999999998E-3</v>
      </c>
      <c r="AS1028" s="129" t="s">
        <v>3985</v>
      </c>
      <c r="AT1028" s="129">
        <v>2.5999999999999999E-2</v>
      </c>
      <c r="AU1028" s="129" t="s">
        <v>288</v>
      </c>
      <c r="AV1028" s="129">
        <v>3.7000000000000002E-3</v>
      </c>
      <c r="AW1028" s="129" t="s">
        <v>244</v>
      </c>
      <c r="AX1028" s="129">
        <v>1E-3</v>
      </c>
      <c r="AY1028" s="129" t="s">
        <v>345</v>
      </c>
      <c r="AZ1028" s="129">
        <v>6.9999999999999999E-4</v>
      </c>
      <c r="BA1028" s="129" t="s">
        <v>229</v>
      </c>
      <c r="BB1028" s="129">
        <v>6.9999999999999999E-4</v>
      </c>
      <c r="BC1028" s="129" t="s">
        <v>245</v>
      </c>
      <c r="BD1028" s="129">
        <v>5.0000000000000001E-4</v>
      </c>
      <c r="BE1028" s="129" t="s">
        <v>179</v>
      </c>
      <c r="BF1028" s="129">
        <v>2.9999999999999997E-4</v>
      </c>
      <c r="BG1028" s="129" t="s">
        <v>179</v>
      </c>
      <c r="BH1028" s="129">
        <v>1E-4</v>
      </c>
      <c r="BI1028" s="129" t="s">
        <v>318</v>
      </c>
      <c r="BJ1028" s="129">
        <v>2.0000000000000001E-4</v>
      </c>
      <c r="BK1028" s="129" t="s">
        <v>349</v>
      </c>
      <c r="BL1028" s="129">
        <v>5.0000000000000001E-4</v>
      </c>
      <c r="BM1028" s="129" t="s">
        <v>639</v>
      </c>
      <c r="BN1028" s="129">
        <v>2.9999999999999997E-4</v>
      </c>
      <c r="BO1028" s="129" t="s">
        <v>490</v>
      </c>
      <c r="BP1028" s="129">
        <v>5.9999999999999995E-4</v>
      </c>
      <c r="BQ1028" s="129" t="s">
        <v>179</v>
      </c>
      <c r="BR1028" s="129">
        <v>2.9999999999999997E-4</v>
      </c>
      <c r="BS1028" s="129" t="s">
        <v>179</v>
      </c>
      <c r="BT1028" s="129">
        <v>4.0000000000000002E-4</v>
      </c>
      <c r="BU1028" s="129" t="s">
        <v>179</v>
      </c>
      <c r="BV1028" s="129">
        <v>6.9999999999999999E-4</v>
      </c>
      <c r="BW1028" s="129" t="s">
        <v>18</v>
      </c>
      <c r="BX1028" s="129"/>
      <c r="BY1028" s="129" t="s">
        <v>179</v>
      </c>
      <c r="BZ1028" s="129">
        <v>1.1000000000000001E-3</v>
      </c>
      <c r="CA1028" s="129" t="s">
        <v>285</v>
      </c>
      <c r="CB1028" s="129">
        <v>8.0000000000000004E-4</v>
      </c>
      <c r="CC1028" s="129" t="s">
        <v>179</v>
      </c>
      <c r="CD1028" s="129">
        <v>2.0999999999999999E-3</v>
      </c>
      <c r="CE1028" s="129" t="s">
        <v>179</v>
      </c>
      <c r="CF1028" s="129">
        <v>2.2000000000000001E-3</v>
      </c>
      <c r="CG1028" s="129" t="s">
        <v>216</v>
      </c>
      <c r="CH1028" s="129">
        <v>1E-4</v>
      </c>
      <c r="CI1028" s="129" t="s">
        <v>179</v>
      </c>
      <c r="CJ1028" s="129">
        <v>7.7999999999999996E-3</v>
      </c>
      <c r="CK1028" s="129" t="s">
        <v>179</v>
      </c>
      <c r="CL1028" s="129">
        <v>1.1299999999999999E-2</v>
      </c>
      <c r="CM1028" s="129" t="s">
        <v>179</v>
      </c>
      <c r="CN1028" s="129">
        <v>5.1999999999999998E-3</v>
      </c>
      <c r="CO1028" s="129" t="s">
        <v>179</v>
      </c>
      <c r="CP1028" s="129">
        <v>8.0000000000000004E-4</v>
      </c>
      <c r="CQ1028" s="129" t="s">
        <v>179</v>
      </c>
      <c r="CR1028" s="129">
        <v>3.3E-3</v>
      </c>
      <c r="CS1028" s="129" t="s">
        <v>179</v>
      </c>
      <c r="CT1028" s="129">
        <v>1.9E-3</v>
      </c>
      <c r="CU1028" s="129" t="s">
        <v>179</v>
      </c>
      <c r="CV1028" s="129">
        <v>8.0000000000000004E-4</v>
      </c>
      <c r="CW1028" s="129" t="s">
        <v>18</v>
      </c>
      <c r="CX1028" s="129"/>
      <c r="CY1028" s="129" t="s">
        <v>179</v>
      </c>
      <c r="CZ1028" s="129">
        <v>5.9999999999999995E-4</v>
      </c>
      <c r="DA1028" s="129" t="s">
        <v>179</v>
      </c>
      <c r="DB1028" s="129">
        <v>5.9999999999999995E-4</v>
      </c>
      <c r="DC1028" s="129" t="s">
        <v>179</v>
      </c>
      <c r="DD1028" s="129">
        <v>5.9999999999999995E-4</v>
      </c>
      <c r="DE1028" s="129" t="s">
        <v>179</v>
      </c>
      <c r="DF1028" s="129">
        <v>5.9999999999999995E-4</v>
      </c>
      <c r="DG1028" s="129" t="s">
        <v>179</v>
      </c>
      <c r="DH1028" s="129">
        <v>4.0000000000000002E-4</v>
      </c>
      <c r="DI1028" s="129" t="s">
        <v>179</v>
      </c>
      <c r="DJ1028" s="129">
        <v>4.0000000000000002E-4</v>
      </c>
      <c r="DK1028" s="129" t="s">
        <v>3986</v>
      </c>
      <c r="DL1028" s="129" t="s">
        <v>59</v>
      </c>
      <c r="DM1028" s="129"/>
      <c r="DN1028" s="129"/>
      <c r="DO1028" s="130"/>
      <c r="DS1028" s="129">
        <v>3</v>
      </c>
      <c r="DT1028" s="129" t="s">
        <v>1630</v>
      </c>
      <c r="DW1028" t="s">
        <v>5810</v>
      </c>
    </row>
    <row r="1029" spans="1:127">
      <c r="A1029" s="127">
        <v>918</v>
      </c>
      <c r="B1029" s="131">
        <v>44768.157638888886</v>
      </c>
      <c r="C1029" s="129" t="s">
        <v>52</v>
      </c>
      <c r="D1029" s="129">
        <v>0</v>
      </c>
      <c r="E1029" s="129">
        <v>0</v>
      </c>
      <c r="F1029" s="129">
        <v>0</v>
      </c>
      <c r="G1029" s="129" t="s">
        <v>54</v>
      </c>
      <c r="H1029" s="129" t="s">
        <v>55</v>
      </c>
      <c r="I1029" s="129" t="s">
        <v>55</v>
      </c>
      <c r="J1029" s="129" t="s">
        <v>55</v>
      </c>
      <c r="K1029" s="129" t="s">
        <v>18</v>
      </c>
      <c r="L1029" s="129">
        <v>90</v>
      </c>
      <c r="M1029" s="129" t="s">
        <v>173</v>
      </c>
      <c r="N1029" s="129">
        <v>0</v>
      </c>
      <c r="O1029" s="129" t="s">
        <v>173</v>
      </c>
      <c r="P1029" s="129">
        <v>0</v>
      </c>
      <c r="Q1029" s="129" t="s">
        <v>173</v>
      </c>
      <c r="R1029" s="129">
        <v>0</v>
      </c>
      <c r="S1029" s="129">
        <v>2</v>
      </c>
      <c r="T1029" s="129" t="s">
        <v>174</v>
      </c>
      <c r="U1029" s="129" t="s">
        <v>3987</v>
      </c>
      <c r="V1029" s="129">
        <v>0.6794</v>
      </c>
      <c r="W1029" s="129" t="s">
        <v>3988</v>
      </c>
      <c r="X1029" s="129">
        <v>0.32450000000000001</v>
      </c>
      <c r="Y1029" s="129" t="s">
        <v>3989</v>
      </c>
      <c r="Z1029" s="129">
        <v>0.35639999999999999</v>
      </c>
      <c r="AA1029" s="129" t="s">
        <v>408</v>
      </c>
      <c r="AB1029" s="129">
        <v>1.5800000000000002E-2</v>
      </c>
      <c r="AC1029" s="129" t="s">
        <v>179</v>
      </c>
      <c r="AD1029" s="129">
        <v>9.4000000000000004E-3</v>
      </c>
      <c r="AE1029" s="129" t="s">
        <v>179</v>
      </c>
      <c r="AF1029" s="129">
        <v>1.7100000000000001E-2</v>
      </c>
      <c r="AG1029" s="129" t="s">
        <v>3990</v>
      </c>
      <c r="AH1029" s="129">
        <v>7.7999999999999996E-3</v>
      </c>
      <c r="AI1029" s="129" t="s">
        <v>3991</v>
      </c>
      <c r="AJ1029" s="129">
        <v>3.32E-2</v>
      </c>
      <c r="AK1029" s="129" t="s">
        <v>3992</v>
      </c>
      <c r="AL1029" s="129">
        <v>8.8000000000000005E-3</v>
      </c>
      <c r="AM1029" s="129" t="s">
        <v>386</v>
      </c>
      <c r="AN1029" s="129">
        <v>8.6999999999999994E-3</v>
      </c>
      <c r="AO1029" s="129" t="s">
        <v>1204</v>
      </c>
      <c r="AP1029" s="129">
        <v>4.1000000000000003E-3</v>
      </c>
      <c r="AQ1029" s="129" t="s">
        <v>427</v>
      </c>
      <c r="AR1029" s="129">
        <v>5.0000000000000001E-3</v>
      </c>
      <c r="AS1029" s="129" t="s">
        <v>3993</v>
      </c>
      <c r="AT1029" s="129">
        <v>2.69E-2</v>
      </c>
      <c r="AU1029" s="129" t="s">
        <v>228</v>
      </c>
      <c r="AV1029" s="129">
        <v>3.8E-3</v>
      </c>
      <c r="AW1029" s="129" t="s">
        <v>1179</v>
      </c>
      <c r="AX1029" s="129">
        <v>1.1000000000000001E-3</v>
      </c>
      <c r="AY1029" s="129" t="s">
        <v>465</v>
      </c>
      <c r="AZ1029" s="129">
        <v>6.9999999999999999E-4</v>
      </c>
      <c r="BA1029" s="129" t="s">
        <v>301</v>
      </c>
      <c r="BB1029" s="129">
        <v>6.9999999999999999E-4</v>
      </c>
      <c r="BC1029" s="129" t="s">
        <v>191</v>
      </c>
      <c r="BD1029" s="129">
        <v>5.0000000000000001E-4</v>
      </c>
      <c r="BE1029" s="129" t="s">
        <v>179</v>
      </c>
      <c r="BF1029" s="129">
        <v>2.9999999999999997E-4</v>
      </c>
      <c r="BG1029" s="129" t="s">
        <v>216</v>
      </c>
      <c r="BH1029" s="129">
        <v>1E-4</v>
      </c>
      <c r="BI1029" s="129" t="s">
        <v>286</v>
      </c>
      <c r="BJ1029" s="129">
        <v>2.0000000000000001E-4</v>
      </c>
      <c r="BK1029" s="129" t="s">
        <v>283</v>
      </c>
      <c r="BL1029" s="129">
        <v>5.0000000000000001E-4</v>
      </c>
      <c r="BM1029" s="129" t="s">
        <v>348</v>
      </c>
      <c r="BN1029" s="129">
        <v>2.9999999999999997E-4</v>
      </c>
      <c r="BO1029" s="129" t="s">
        <v>283</v>
      </c>
      <c r="BP1029" s="129">
        <v>5.9999999999999995E-4</v>
      </c>
      <c r="BQ1029" s="129" t="s">
        <v>179</v>
      </c>
      <c r="BR1029" s="129">
        <v>2.9999999999999997E-4</v>
      </c>
      <c r="BS1029" s="129" t="s">
        <v>179</v>
      </c>
      <c r="BT1029" s="129">
        <v>4.0000000000000002E-4</v>
      </c>
      <c r="BU1029" s="129" t="s">
        <v>179</v>
      </c>
      <c r="BV1029" s="129">
        <v>6.9999999999999999E-4</v>
      </c>
      <c r="BW1029" s="129" t="s">
        <v>18</v>
      </c>
      <c r="BX1029" s="129"/>
      <c r="BY1029" s="129" t="s">
        <v>18</v>
      </c>
      <c r="BZ1029" s="129"/>
      <c r="CA1029" s="129" t="s">
        <v>285</v>
      </c>
      <c r="CB1029" s="129">
        <v>8.0000000000000004E-4</v>
      </c>
      <c r="CC1029" s="129" t="s">
        <v>179</v>
      </c>
      <c r="CD1029" s="129">
        <v>2E-3</v>
      </c>
      <c r="CE1029" s="129" t="s">
        <v>179</v>
      </c>
      <c r="CF1029" s="129">
        <v>2.3E-3</v>
      </c>
      <c r="CG1029" s="129" t="s">
        <v>179</v>
      </c>
      <c r="CH1029" s="129">
        <v>1E-4</v>
      </c>
      <c r="CI1029" s="129" t="s">
        <v>179</v>
      </c>
      <c r="CJ1029" s="129">
        <v>7.0000000000000001E-3</v>
      </c>
      <c r="CK1029" s="129" t="s">
        <v>179</v>
      </c>
      <c r="CL1029" s="129">
        <v>1.11E-2</v>
      </c>
      <c r="CM1029" s="129" t="s">
        <v>179</v>
      </c>
      <c r="CN1029" s="129">
        <v>4.1999999999999997E-3</v>
      </c>
      <c r="CO1029" s="129" t="s">
        <v>179</v>
      </c>
      <c r="CP1029" s="129">
        <v>8.0000000000000004E-4</v>
      </c>
      <c r="CQ1029" s="129" t="s">
        <v>179</v>
      </c>
      <c r="CR1029" s="129">
        <v>3.2000000000000002E-3</v>
      </c>
      <c r="CS1029" s="129" t="s">
        <v>179</v>
      </c>
      <c r="CT1029" s="129">
        <v>1.9E-3</v>
      </c>
      <c r="CU1029" s="129" t="s">
        <v>18</v>
      </c>
      <c r="CV1029" s="129"/>
      <c r="CW1029" s="129" t="s">
        <v>18</v>
      </c>
      <c r="CX1029" s="129"/>
      <c r="CY1029" s="129" t="s">
        <v>192</v>
      </c>
      <c r="CZ1029" s="129">
        <v>5.9999999999999995E-4</v>
      </c>
      <c r="DA1029" s="129" t="s">
        <v>179</v>
      </c>
      <c r="DB1029" s="129">
        <v>5.9999999999999995E-4</v>
      </c>
      <c r="DC1029" s="129" t="s">
        <v>179</v>
      </c>
      <c r="DD1029" s="129">
        <v>5.9999999999999995E-4</v>
      </c>
      <c r="DE1029" s="129" t="s">
        <v>179</v>
      </c>
      <c r="DF1029" s="129">
        <v>5.9999999999999995E-4</v>
      </c>
      <c r="DG1029" s="129" t="s">
        <v>179</v>
      </c>
      <c r="DH1029" s="129">
        <v>4.0000000000000002E-4</v>
      </c>
      <c r="DI1029" s="129" t="s">
        <v>179</v>
      </c>
      <c r="DJ1029" s="129">
        <v>4.0000000000000002E-4</v>
      </c>
      <c r="DK1029" s="129" t="s">
        <v>3986</v>
      </c>
      <c r="DL1029" s="129" t="s">
        <v>59</v>
      </c>
      <c r="DM1029" s="129"/>
      <c r="DN1029" s="129"/>
      <c r="DO1029" s="130"/>
      <c r="DS1029" s="129">
        <v>14</v>
      </c>
      <c r="DT1029" s="129" t="s">
        <v>5981</v>
      </c>
      <c r="DW1029" t="s">
        <v>5811</v>
      </c>
    </row>
    <row r="1030" spans="1:127">
      <c r="A1030" s="127">
        <v>919</v>
      </c>
      <c r="B1030" s="131">
        <v>44768.159722222219</v>
      </c>
      <c r="C1030" s="129" t="s">
        <v>52</v>
      </c>
      <c r="D1030" s="129">
        <v>0</v>
      </c>
      <c r="E1030" s="129">
        <v>0</v>
      </c>
      <c r="F1030" s="129">
        <v>0</v>
      </c>
      <c r="G1030" s="129" t="s">
        <v>54</v>
      </c>
      <c r="H1030" s="129" t="s">
        <v>55</v>
      </c>
      <c r="I1030" s="129" t="s">
        <v>55</v>
      </c>
      <c r="J1030" s="129" t="s">
        <v>55</v>
      </c>
      <c r="K1030" s="129" t="s">
        <v>18</v>
      </c>
      <c r="L1030" s="129">
        <v>90</v>
      </c>
      <c r="M1030" s="129" t="s">
        <v>173</v>
      </c>
      <c r="N1030" s="129">
        <v>0</v>
      </c>
      <c r="O1030" s="129" t="s">
        <v>173</v>
      </c>
      <c r="P1030" s="129">
        <v>0</v>
      </c>
      <c r="Q1030" s="129" t="s">
        <v>173</v>
      </c>
      <c r="R1030" s="129">
        <v>0</v>
      </c>
      <c r="S1030" s="129">
        <v>2</v>
      </c>
      <c r="T1030" s="129" t="s">
        <v>174</v>
      </c>
      <c r="U1030" s="129" t="s">
        <v>3994</v>
      </c>
      <c r="V1030" s="129">
        <v>0.64490000000000003</v>
      </c>
      <c r="W1030" s="129" t="s">
        <v>3995</v>
      </c>
      <c r="X1030" s="129">
        <v>0.34279999999999999</v>
      </c>
      <c r="Y1030" s="129" t="s">
        <v>3996</v>
      </c>
      <c r="Z1030" s="129">
        <v>0.36070000000000002</v>
      </c>
      <c r="AA1030" s="129" t="s">
        <v>3306</v>
      </c>
      <c r="AB1030" s="129">
        <v>1.6299999999999999E-2</v>
      </c>
      <c r="AC1030" s="129" t="s">
        <v>179</v>
      </c>
      <c r="AD1030" s="129">
        <v>9.4999999999999998E-3</v>
      </c>
      <c r="AE1030" s="129" t="s">
        <v>3997</v>
      </c>
      <c r="AF1030" s="129">
        <v>1.9800000000000002E-2</v>
      </c>
      <c r="AG1030" s="129" t="s">
        <v>3998</v>
      </c>
      <c r="AH1030" s="129">
        <v>7.6E-3</v>
      </c>
      <c r="AI1030" s="129" t="s">
        <v>3999</v>
      </c>
      <c r="AJ1030" s="129">
        <v>3.3799999999999997E-2</v>
      </c>
      <c r="AK1030" s="129" t="s">
        <v>4000</v>
      </c>
      <c r="AL1030" s="129">
        <v>9.4999999999999998E-3</v>
      </c>
      <c r="AM1030" s="129" t="s">
        <v>1203</v>
      </c>
      <c r="AN1030" s="129">
        <v>9.2999999999999992E-3</v>
      </c>
      <c r="AO1030" s="129" t="s">
        <v>1282</v>
      </c>
      <c r="AP1030" s="129">
        <v>4.4000000000000003E-3</v>
      </c>
      <c r="AQ1030" s="129" t="s">
        <v>1169</v>
      </c>
      <c r="AR1030" s="129">
        <v>5.1000000000000004E-3</v>
      </c>
      <c r="AS1030" s="129" t="s">
        <v>4001</v>
      </c>
      <c r="AT1030" s="129">
        <v>3.0700000000000002E-2</v>
      </c>
      <c r="AU1030" s="129" t="s">
        <v>179</v>
      </c>
      <c r="AV1030" s="129">
        <v>4.3E-3</v>
      </c>
      <c r="AW1030" s="129" t="s">
        <v>450</v>
      </c>
      <c r="AX1030" s="129">
        <v>1.1000000000000001E-3</v>
      </c>
      <c r="AY1030" s="129" t="s">
        <v>301</v>
      </c>
      <c r="AZ1030" s="129">
        <v>8.0000000000000004E-4</v>
      </c>
      <c r="BA1030" s="129" t="s">
        <v>268</v>
      </c>
      <c r="BB1030" s="129">
        <v>8.0000000000000004E-4</v>
      </c>
      <c r="BC1030" s="129" t="s">
        <v>267</v>
      </c>
      <c r="BD1030" s="129">
        <v>5.0000000000000001E-4</v>
      </c>
      <c r="BE1030" s="129" t="s">
        <v>391</v>
      </c>
      <c r="BF1030" s="129">
        <v>4.0000000000000002E-4</v>
      </c>
      <c r="BG1030" s="129" t="s">
        <v>179</v>
      </c>
      <c r="BH1030" s="129">
        <v>1E-4</v>
      </c>
      <c r="BI1030" s="129" t="s">
        <v>318</v>
      </c>
      <c r="BJ1030" s="129">
        <v>2.0000000000000001E-4</v>
      </c>
      <c r="BK1030" s="129" t="s">
        <v>283</v>
      </c>
      <c r="BL1030" s="129">
        <v>5.0000000000000001E-4</v>
      </c>
      <c r="BM1030" s="129" t="s">
        <v>1118</v>
      </c>
      <c r="BN1030" s="129">
        <v>2.9999999999999997E-4</v>
      </c>
      <c r="BO1030" s="129" t="s">
        <v>264</v>
      </c>
      <c r="BP1030" s="129">
        <v>5.0000000000000001E-4</v>
      </c>
      <c r="BQ1030" s="129" t="s">
        <v>179</v>
      </c>
      <c r="BR1030" s="129">
        <v>2.9999999999999997E-4</v>
      </c>
      <c r="BS1030" s="129" t="s">
        <v>516</v>
      </c>
      <c r="BT1030" s="129">
        <v>4.0000000000000002E-4</v>
      </c>
      <c r="BU1030" s="129" t="s">
        <v>179</v>
      </c>
      <c r="BV1030" s="129">
        <v>5.9999999999999995E-4</v>
      </c>
      <c r="BW1030" s="129" t="s">
        <v>249</v>
      </c>
      <c r="BX1030" s="129">
        <v>8.0000000000000004E-4</v>
      </c>
      <c r="BY1030" s="129" t="s">
        <v>18</v>
      </c>
      <c r="BZ1030" s="129"/>
      <c r="CA1030" s="129" t="s">
        <v>304</v>
      </c>
      <c r="CB1030" s="129">
        <v>8.0000000000000004E-4</v>
      </c>
      <c r="CC1030" s="129" t="s">
        <v>639</v>
      </c>
      <c r="CD1030" s="129">
        <v>2.0999999999999999E-3</v>
      </c>
      <c r="CE1030" s="129" t="s">
        <v>179</v>
      </c>
      <c r="CF1030" s="129">
        <v>2.3E-3</v>
      </c>
      <c r="CG1030" s="129" t="s">
        <v>216</v>
      </c>
      <c r="CH1030" s="129">
        <v>1E-4</v>
      </c>
      <c r="CI1030" s="129" t="s">
        <v>179</v>
      </c>
      <c r="CJ1030" s="129">
        <v>7.0000000000000001E-3</v>
      </c>
      <c r="CK1030" s="129" t="s">
        <v>179</v>
      </c>
      <c r="CL1030" s="129">
        <v>1.14E-2</v>
      </c>
      <c r="CM1030" s="129" t="s">
        <v>179</v>
      </c>
      <c r="CN1030" s="129">
        <v>4.7000000000000002E-3</v>
      </c>
      <c r="CO1030" s="129" t="s">
        <v>179</v>
      </c>
      <c r="CP1030" s="129">
        <v>8.9999999999999998E-4</v>
      </c>
      <c r="CQ1030" s="129" t="s">
        <v>179</v>
      </c>
      <c r="CR1030" s="129">
        <v>3.3999999999999998E-3</v>
      </c>
      <c r="CS1030" s="129" t="s">
        <v>179</v>
      </c>
      <c r="CT1030" s="129">
        <v>2E-3</v>
      </c>
      <c r="CU1030" s="129" t="s">
        <v>179</v>
      </c>
      <c r="CV1030" s="129">
        <v>8.9999999999999998E-4</v>
      </c>
      <c r="CW1030" s="129" t="s">
        <v>18</v>
      </c>
      <c r="CX1030" s="129"/>
      <c r="CY1030" s="129" t="s">
        <v>179</v>
      </c>
      <c r="CZ1030" s="129">
        <v>5.9999999999999995E-4</v>
      </c>
      <c r="DA1030" s="129" t="s">
        <v>179</v>
      </c>
      <c r="DB1030" s="129">
        <v>5.9999999999999995E-4</v>
      </c>
      <c r="DC1030" s="129" t="s">
        <v>179</v>
      </c>
      <c r="DD1030" s="129">
        <v>5.9999999999999995E-4</v>
      </c>
      <c r="DE1030" s="129" t="s">
        <v>179</v>
      </c>
      <c r="DF1030" s="129">
        <v>5.9999999999999995E-4</v>
      </c>
      <c r="DG1030" s="129" t="s">
        <v>179</v>
      </c>
      <c r="DH1030" s="129">
        <v>4.0000000000000002E-4</v>
      </c>
      <c r="DI1030" s="129" t="s">
        <v>179</v>
      </c>
      <c r="DJ1030" s="129">
        <v>2.9999999999999997E-4</v>
      </c>
      <c r="DK1030" s="129" t="s">
        <v>3986</v>
      </c>
      <c r="DL1030" s="129" t="s">
        <v>59</v>
      </c>
      <c r="DM1030" s="129"/>
      <c r="DN1030" s="129"/>
      <c r="DO1030" s="130"/>
      <c r="DS1030" s="129">
        <v>30</v>
      </c>
      <c r="DT1030" s="129" t="s">
        <v>1613</v>
      </c>
      <c r="DW1030" t="s">
        <v>5812</v>
      </c>
    </row>
    <row r="1031" spans="1:127">
      <c r="A1031" s="127">
        <v>920</v>
      </c>
      <c r="B1031" s="131">
        <v>44768.161805555559</v>
      </c>
      <c r="C1031" s="129" t="s">
        <v>52</v>
      </c>
      <c r="D1031" s="129">
        <v>0</v>
      </c>
      <c r="E1031" s="129">
        <v>0</v>
      </c>
      <c r="F1031" s="129">
        <v>0</v>
      </c>
      <c r="G1031" s="129" t="s">
        <v>54</v>
      </c>
      <c r="H1031" s="129" t="s">
        <v>55</v>
      </c>
      <c r="I1031" s="129" t="s">
        <v>55</v>
      </c>
      <c r="J1031" s="129" t="s">
        <v>55</v>
      </c>
      <c r="K1031" s="129" t="s">
        <v>18</v>
      </c>
      <c r="L1031" s="129">
        <v>90</v>
      </c>
      <c r="M1031" s="129" t="s">
        <v>173</v>
      </c>
      <c r="N1031" s="129">
        <v>0</v>
      </c>
      <c r="O1031" s="129" t="s">
        <v>173</v>
      </c>
      <c r="P1031" s="129">
        <v>0</v>
      </c>
      <c r="Q1031" s="129" t="s">
        <v>173</v>
      </c>
      <c r="R1031" s="129">
        <v>0</v>
      </c>
      <c r="S1031" s="129">
        <v>2</v>
      </c>
      <c r="T1031" s="129" t="s">
        <v>174</v>
      </c>
      <c r="U1031" s="129" t="s">
        <v>4002</v>
      </c>
      <c r="V1031" s="129">
        <v>0.68530000000000002</v>
      </c>
      <c r="W1031" s="129" t="s">
        <v>4003</v>
      </c>
      <c r="X1031" s="129">
        <v>0.3347</v>
      </c>
      <c r="Y1031" s="129" t="s">
        <v>4004</v>
      </c>
      <c r="Z1031" s="129">
        <v>0.37590000000000001</v>
      </c>
      <c r="AA1031" s="129" t="s">
        <v>552</v>
      </c>
      <c r="AB1031" s="129">
        <v>1.54E-2</v>
      </c>
      <c r="AC1031" s="129" t="s">
        <v>1930</v>
      </c>
      <c r="AD1031" s="129">
        <v>1.01E-2</v>
      </c>
      <c r="AE1031" s="129" t="s">
        <v>179</v>
      </c>
      <c r="AF1031" s="129">
        <v>1.7100000000000001E-2</v>
      </c>
      <c r="AG1031" s="129" t="s">
        <v>4005</v>
      </c>
      <c r="AH1031" s="129">
        <v>8.2000000000000007E-3</v>
      </c>
      <c r="AI1031" s="129" t="s">
        <v>4006</v>
      </c>
      <c r="AJ1031" s="129">
        <v>3.3000000000000002E-2</v>
      </c>
      <c r="AK1031" s="129" t="s">
        <v>4007</v>
      </c>
      <c r="AL1031" s="129">
        <v>8.9999999999999993E-3</v>
      </c>
      <c r="AM1031" s="129" t="s">
        <v>594</v>
      </c>
      <c r="AN1031" s="129">
        <v>9.1999999999999998E-3</v>
      </c>
      <c r="AO1031" s="129" t="s">
        <v>1572</v>
      </c>
      <c r="AP1031" s="129">
        <v>4.3E-3</v>
      </c>
      <c r="AQ1031" s="129" t="s">
        <v>4008</v>
      </c>
      <c r="AR1031" s="129">
        <v>5.4999999999999997E-3</v>
      </c>
      <c r="AS1031" s="129" t="s">
        <v>4009</v>
      </c>
      <c r="AT1031" s="129">
        <v>2.9100000000000001E-2</v>
      </c>
      <c r="AU1031" s="129" t="s">
        <v>179</v>
      </c>
      <c r="AV1031" s="129">
        <v>4.0000000000000001E-3</v>
      </c>
      <c r="AW1031" s="129" t="s">
        <v>730</v>
      </c>
      <c r="AX1031" s="129">
        <v>1.1999999999999999E-3</v>
      </c>
      <c r="AY1031" s="129" t="s">
        <v>345</v>
      </c>
      <c r="AZ1031" s="129">
        <v>6.9999999999999999E-4</v>
      </c>
      <c r="BA1031" s="129" t="s">
        <v>228</v>
      </c>
      <c r="BB1031" s="129">
        <v>8.0000000000000004E-4</v>
      </c>
      <c r="BC1031" s="129" t="s">
        <v>285</v>
      </c>
      <c r="BD1031" s="129">
        <v>5.0000000000000001E-4</v>
      </c>
      <c r="BE1031" s="129" t="s">
        <v>179</v>
      </c>
      <c r="BF1031" s="129">
        <v>2.9999999999999997E-4</v>
      </c>
      <c r="BG1031" s="129" t="s">
        <v>179</v>
      </c>
      <c r="BH1031" s="129">
        <v>1E-4</v>
      </c>
      <c r="BI1031" s="129" t="s">
        <v>192</v>
      </c>
      <c r="BJ1031" s="129">
        <v>2.0000000000000001E-4</v>
      </c>
      <c r="BK1031" s="129" t="s">
        <v>349</v>
      </c>
      <c r="BL1031" s="129">
        <v>5.0000000000000001E-4</v>
      </c>
      <c r="BM1031" s="129" t="s">
        <v>332</v>
      </c>
      <c r="BN1031" s="129">
        <v>2.9999999999999997E-4</v>
      </c>
      <c r="BO1031" s="129" t="s">
        <v>559</v>
      </c>
      <c r="BP1031" s="129">
        <v>5.0000000000000001E-4</v>
      </c>
      <c r="BQ1031" s="129" t="s">
        <v>179</v>
      </c>
      <c r="BR1031" s="129">
        <v>2.9999999999999997E-4</v>
      </c>
      <c r="BS1031" s="129" t="s">
        <v>179</v>
      </c>
      <c r="BT1031" s="129">
        <v>4.0000000000000002E-4</v>
      </c>
      <c r="BU1031" s="129" t="s">
        <v>179</v>
      </c>
      <c r="BV1031" s="129">
        <v>5.9999999999999995E-4</v>
      </c>
      <c r="BW1031" s="129" t="s">
        <v>18</v>
      </c>
      <c r="BX1031" s="129"/>
      <c r="BY1031" s="129" t="s">
        <v>18</v>
      </c>
      <c r="BZ1031" s="129"/>
      <c r="CA1031" s="129" t="s">
        <v>179</v>
      </c>
      <c r="CB1031" s="129">
        <v>8.0000000000000004E-4</v>
      </c>
      <c r="CC1031" s="129" t="s">
        <v>332</v>
      </c>
      <c r="CD1031" s="129">
        <v>2.0999999999999999E-3</v>
      </c>
      <c r="CE1031" s="129" t="s">
        <v>179</v>
      </c>
      <c r="CF1031" s="129">
        <v>2.3E-3</v>
      </c>
      <c r="CG1031" s="129" t="s">
        <v>216</v>
      </c>
      <c r="CH1031" s="129">
        <v>1E-4</v>
      </c>
      <c r="CI1031" s="129" t="s">
        <v>179</v>
      </c>
      <c r="CJ1031" s="129">
        <v>6.8999999999999999E-3</v>
      </c>
      <c r="CK1031" s="129" t="s">
        <v>179</v>
      </c>
      <c r="CL1031" s="129">
        <v>1.12E-2</v>
      </c>
      <c r="CM1031" s="129" t="s">
        <v>179</v>
      </c>
      <c r="CN1031" s="129">
        <v>2.5999999999999999E-3</v>
      </c>
      <c r="CO1031" s="129" t="s">
        <v>179</v>
      </c>
      <c r="CP1031" s="129">
        <v>8.9999999999999998E-4</v>
      </c>
      <c r="CQ1031" s="129" t="s">
        <v>179</v>
      </c>
      <c r="CR1031" s="129">
        <v>3.3E-3</v>
      </c>
      <c r="CS1031" s="129" t="s">
        <v>179</v>
      </c>
      <c r="CT1031" s="129">
        <v>1.9E-3</v>
      </c>
      <c r="CU1031" s="129" t="s">
        <v>179</v>
      </c>
      <c r="CV1031" s="129">
        <v>8.0000000000000004E-4</v>
      </c>
      <c r="CW1031" s="129" t="s">
        <v>18</v>
      </c>
      <c r="CX1031" s="129"/>
      <c r="CY1031" s="129" t="s">
        <v>179</v>
      </c>
      <c r="CZ1031" s="129">
        <v>5.9999999999999995E-4</v>
      </c>
      <c r="DA1031" s="129" t="s">
        <v>179</v>
      </c>
      <c r="DB1031" s="129">
        <v>5.9999999999999995E-4</v>
      </c>
      <c r="DC1031" s="129" t="s">
        <v>179</v>
      </c>
      <c r="DD1031" s="129">
        <v>5.9999999999999995E-4</v>
      </c>
      <c r="DE1031" s="129" t="s">
        <v>179</v>
      </c>
      <c r="DF1031" s="129">
        <v>5.9999999999999995E-4</v>
      </c>
      <c r="DG1031" s="129" t="s">
        <v>179</v>
      </c>
      <c r="DH1031" s="129">
        <v>4.0000000000000002E-4</v>
      </c>
      <c r="DI1031" s="129" t="s">
        <v>179</v>
      </c>
      <c r="DJ1031" s="129">
        <v>2.9999999999999997E-4</v>
      </c>
      <c r="DK1031" s="129" t="s">
        <v>3986</v>
      </c>
      <c r="DL1031" s="129" t="s">
        <v>59</v>
      </c>
      <c r="DM1031" s="129"/>
      <c r="DN1031" s="129"/>
      <c r="DO1031" s="130"/>
      <c r="DS1031" s="129">
        <v>69</v>
      </c>
      <c r="DT1031" s="129" t="s">
        <v>5986</v>
      </c>
      <c r="DW1031" t="s">
        <v>5813</v>
      </c>
    </row>
    <row r="1032" spans="1:127">
      <c r="A1032" s="127">
        <v>921</v>
      </c>
      <c r="B1032" s="131">
        <v>44768.163194444445</v>
      </c>
      <c r="C1032" s="129" t="s">
        <v>52</v>
      </c>
      <c r="D1032" s="129">
        <v>0</v>
      </c>
      <c r="E1032" s="129">
        <v>0</v>
      </c>
      <c r="F1032" s="129">
        <v>0</v>
      </c>
      <c r="G1032" s="129" t="s">
        <v>54</v>
      </c>
      <c r="H1032" s="129" t="s">
        <v>55</v>
      </c>
      <c r="I1032" s="129" t="s">
        <v>55</v>
      </c>
      <c r="J1032" s="129" t="s">
        <v>55</v>
      </c>
      <c r="K1032" s="129" t="s">
        <v>18</v>
      </c>
      <c r="L1032" s="129">
        <v>90</v>
      </c>
      <c r="M1032" s="129" t="s">
        <v>173</v>
      </c>
      <c r="N1032" s="129">
        <v>0</v>
      </c>
      <c r="O1032" s="129" t="s">
        <v>173</v>
      </c>
      <c r="P1032" s="129">
        <v>0</v>
      </c>
      <c r="Q1032" s="129" t="s">
        <v>173</v>
      </c>
      <c r="R1032" s="129">
        <v>0</v>
      </c>
      <c r="S1032" s="129">
        <v>2</v>
      </c>
      <c r="T1032" s="129" t="s">
        <v>174</v>
      </c>
      <c r="U1032" s="129" t="s">
        <v>4010</v>
      </c>
      <c r="V1032" s="129">
        <v>0.65059999999999996</v>
      </c>
      <c r="W1032" s="129" t="s">
        <v>4011</v>
      </c>
      <c r="X1032" s="129">
        <v>0.34489999999999998</v>
      </c>
      <c r="Y1032" s="129" t="s">
        <v>4012</v>
      </c>
      <c r="Z1032" s="129">
        <v>0.35570000000000002</v>
      </c>
      <c r="AA1032" s="129" t="s">
        <v>4013</v>
      </c>
      <c r="AB1032" s="129">
        <v>1.66E-2</v>
      </c>
      <c r="AC1032" s="129" t="s">
        <v>179</v>
      </c>
      <c r="AD1032" s="129">
        <v>8.9999999999999993E-3</v>
      </c>
      <c r="AE1032" s="129" t="s">
        <v>179</v>
      </c>
      <c r="AF1032" s="129">
        <v>1.83E-2</v>
      </c>
      <c r="AG1032" s="129" t="s">
        <v>4014</v>
      </c>
      <c r="AH1032" s="129">
        <v>8.8000000000000005E-3</v>
      </c>
      <c r="AI1032" s="129" t="s">
        <v>4015</v>
      </c>
      <c r="AJ1032" s="129">
        <v>3.4000000000000002E-2</v>
      </c>
      <c r="AK1032" s="129" t="s">
        <v>4016</v>
      </c>
      <c r="AL1032" s="129">
        <v>9.2999999999999992E-3</v>
      </c>
      <c r="AM1032" s="129" t="s">
        <v>1362</v>
      </c>
      <c r="AN1032" s="129">
        <v>9.1000000000000004E-3</v>
      </c>
      <c r="AO1032" s="129" t="s">
        <v>456</v>
      </c>
      <c r="AP1032" s="129">
        <v>4.4999999999999997E-3</v>
      </c>
      <c r="AQ1032" s="129" t="s">
        <v>3564</v>
      </c>
      <c r="AR1032" s="129">
        <v>5.1999999999999998E-3</v>
      </c>
      <c r="AS1032" s="129" t="s">
        <v>4017</v>
      </c>
      <c r="AT1032" s="129">
        <v>3.0700000000000002E-2</v>
      </c>
      <c r="AU1032" s="129" t="s">
        <v>330</v>
      </c>
      <c r="AV1032" s="129">
        <v>4.3E-3</v>
      </c>
      <c r="AW1032" s="129" t="s">
        <v>270</v>
      </c>
      <c r="AX1032" s="129">
        <v>8.9999999999999998E-4</v>
      </c>
      <c r="AY1032" s="129" t="s">
        <v>270</v>
      </c>
      <c r="AZ1032" s="129">
        <v>8.0000000000000004E-4</v>
      </c>
      <c r="BA1032" s="129" t="s">
        <v>650</v>
      </c>
      <c r="BB1032" s="129">
        <v>8.0000000000000004E-4</v>
      </c>
      <c r="BC1032" s="129" t="s">
        <v>406</v>
      </c>
      <c r="BD1032" s="129">
        <v>5.0000000000000001E-4</v>
      </c>
      <c r="BE1032" s="129" t="s">
        <v>651</v>
      </c>
      <c r="BF1032" s="129">
        <v>5.0000000000000001E-4</v>
      </c>
      <c r="BG1032" s="129" t="s">
        <v>179</v>
      </c>
      <c r="BH1032" s="129">
        <v>1E-4</v>
      </c>
      <c r="BI1032" s="129" t="s">
        <v>212</v>
      </c>
      <c r="BJ1032" s="129">
        <v>2.0000000000000001E-4</v>
      </c>
      <c r="BK1032" s="129" t="s">
        <v>424</v>
      </c>
      <c r="BL1032" s="129">
        <v>5.0000000000000001E-4</v>
      </c>
      <c r="BM1032" s="129" t="s">
        <v>1046</v>
      </c>
      <c r="BN1032" s="129">
        <v>2.9999999999999997E-4</v>
      </c>
      <c r="BO1032" s="129" t="s">
        <v>283</v>
      </c>
      <c r="BP1032" s="129">
        <v>5.0000000000000001E-4</v>
      </c>
      <c r="BQ1032" s="129" t="s">
        <v>179</v>
      </c>
      <c r="BR1032" s="129">
        <v>2.9999999999999997E-4</v>
      </c>
      <c r="BS1032" s="129" t="s">
        <v>179</v>
      </c>
      <c r="BT1032" s="129">
        <v>4.0000000000000002E-4</v>
      </c>
      <c r="BU1032" s="129" t="s">
        <v>179</v>
      </c>
      <c r="BV1032" s="129">
        <v>5.9999999999999995E-4</v>
      </c>
      <c r="BW1032" s="129" t="s">
        <v>18</v>
      </c>
      <c r="BX1032" s="129"/>
      <c r="BY1032" s="129" t="s">
        <v>179</v>
      </c>
      <c r="BZ1032" s="129">
        <v>1.1000000000000001E-3</v>
      </c>
      <c r="CA1032" s="129" t="s">
        <v>179</v>
      </c>
      <c r="CB1032" s="129">
        <v>8.0000000000000004E-4</v>
      </c>
      <c r="CC1032" s="129" t="s">
        <v>179</v>
      </c>
      <c r="CD1032" s="129">
        <v>2.0999999999999999E-3</v>
      </c>
      <c r="CE1032" s="129" t="s">
        <v>179</v>
      </c>
      <c r="CF1032" s="129">
        <v>2.2000000000000001E-3</v>
      </c>
      <c r="CG1032" s="129" t="s">
        <v>216</v>
      </c>
      <c r="CH1032" s="129">
        <v>1E-4</v>
      </c>
      <c r="CI1032" s="129" t="s">
        <v>179</v>
      </c>
      <c r="CJ1032" s="129">
        <v>7.1000000000000004E-3</v>
      </c>
      <c r="CK1032" s="129" t="s">
        <v>179</v>
      </c>
      <c r="CL1032" s="129">
        <v>1.18E-2</v>
      </c>
      <c r="CM1032" s="129" t="s">
        <v>179</v>
      </c>
      <c r="CN1032" s="129">
        <v>5.4999999999999997E-3</v>
      </c>
      <c r="CO1032" s="129" t="s">
        <v>179</v>
      </c>
      <c r="CP1032" s="129">
        <v>8.9999999999999998E-4</v>
      </c>
      <c r="CQ1032" s="129" t="s">
        <v>179</v>
      </c>
      <c r="CR1032" s="129">
        <v>3.3999999999999998E-3</v>
      </c>
      <c r="CS1032" s="129" t="s">
        <v>179</v>
      </c>
      <c r="CT1032" s="129">
        <v>2E-3</v>
      </c>
      <c r="CU1032" s="129" t="s">
        <v>179</v>
      </c>
      <c r="CV1032" s="129">
        <v>8.0000000000000004E-4</v>
      </c>
      <c r="CW1032" s="129" t="s">
        <v>179</v>
      </c>
      <c r="CX1032" s="129">
        <v>5.9999999999999995E-4</v>
      </c>
      <c r="CY1032" s="129" t="s">
        <v>179</v>
      </c>
      <c r="CZ1032" s="129">
        <v>5.0000000000000001E-4</v>
      </c>
      <c r="DA1032" s="129" t="s">
        <v>179</v>
      </c>
      <c r="DB1032" s="129">
        <v>5.9999999999999995E-4</v>
      </c>
      <c r="DC1032" s="129" t="s">
        <v>179</v>
      </c>
      <c r="DD1032" s="129">
        <v>6.9999999999999999E-4</v>
      </c>
      <c r="DE1032" s="129" t="s">
        <v>179</v>
      </c>
      <c r="DF1032" s="129">
        <v>5.9999999999999995E-4</v>
      </c>
      <c r="DG1032" s="129" t="s">
        <v>179</v>
      </c>
      <c r="DH1032" s="129">
        <v>4.0000000000000002E-4</v>
      </c>
      <c r="DI1032" s="129" t="s">
        <v>179</v>
      </c>
      <c r="DJ1032" s="129">
        <v>4.0000000000000002E-4</v>
      </c>
      <c r="DK1032" s="129" t="s">
        <v>3986</v>
      </c>
      <c r="DL1032" s="129" t="s">
        <v>59</v>
      </c>
      <c r="DM1032" s="129"/>
      <c r="DN1032" s="129"/>
      <c r="DO1032" s="130"/>
      <c r="DS1032" s="129">
        <v>87</v>
      </c>
      <c r="DT1032" s="129" t="s">
        <v>2471</v>
      </c>
      <c r="DW1032" t="s">
        <v>5814</v>
      </c>
    </row>
    <row r="1033" spans="1:127">
      <c r="A1033" s="127">
        <v>922</v>
      </c>
      <c r="B1033" s="131">
        <v>44768.165972222225</v>
      </c>
      <c r="C1033" s="129" t="s">
        <v>52</v>
      </c>
      <c r="D1033" s="129">
        <v>0</v>
      </c>
      <c r="E1033" s="129">
        <v>0</v>
      </c>
      <c r="F1033" s="129">
        <v>0</v>
      </c>
      <c r="G1033" s="129" t="s">
        <v>54</v>
      </c>
      <c r="H1033" s="129" t="s">
        <v>55</v>
      </c>
      <c r="I1033" s="129" t="s">
        <v>55</v>
      </c>
      <c r="J1033" s="129" t="s">
        <v>55</v>
      </c>
      <c r="K1033" s="129" t="s">
        <v>18</v>
      </c>
      <c r="L1033" s="129">
        <v>90</v>
      </c>
      <c r="M1033" s="129" t="s">
        <v>173</v>
      </c>
      <c r="N1033" s="129">
        <v>0</v>
      </c>
      <c r="O1033" s="129" t="s">
        <v>173</v>
      </c>
      <c r="P1033" s="129">
        <v>0</v>
      </c>
      <c r="Q1033" s="129" t="s">
        <v>173</v>
      </c>
      <c r="R1033" s="129">
        <v>0</v>
      </c>
      <c r="S1033" s="129">
        <v>2</v>
      </c>
      <c r="T1033" s="129" t="s">
        <v>174</v>
      </c>
      <c r="U1033" s="129" t="s">
        <v>4018</v>
      </c>
      <c r="V1033" s="129">
        <v>0.68059999999999998</v>
      </c>
      <c r="W1033" s="129" t="s">
        <v>4019</v>
      </c>
      <c r="X1033" s="129">
        <v>0.3458</v>
      </c>
      <c r="Y1033" s="129" t="s">
        <v>4020</v>
      </c>
      <c r="Z1033" s="129">
        <v>0.36199999999999999</v>
      </c>
      <c r="AA1033" s="129" t="s">
        <v>4021</v>
      </c>
      <c r="AB1033" s="129">
        <v>1.6799999999999999E-2</v>
      </c>
      <c r="AC1033" s="129" t="s">
        <v>179</v>
      </c>
      <c r="AD1033" s="129">
        <v>9.4000000000000004E-3</v>
      </c>
      <c r="AE1033" s="129" t="s">
        <v>179</v>
      </c>
      <c r="AF1033" s="129">
        <v>1.8800000000000001E-2</v>
      </c>
      <c r="AG1033" s="129" t="s">
        <v>4022</v>
      </c>
      <c r="AH1033" s="129">
        <v>8.0000000000000002E-3</v>
      </c>
      <c r="AI1033" s="129" t="s">
        <v>4023</v>
      </c>
      <c r="AJ1033" s="129">
        <v>3.4299999999999997E-2</v>
      </c>
      <c r="AK1033" s="129" t="s">
        <v>4024</v>
      </c>
      <c r="AL1033" s="129">
        <v>9.4000000000000004E-3</v>
      </c>
      <c r="AM1033" s="129" t="s">
        <v>1808</v>
      </c>
      <c r="AN1033" s="129">
        <v>9.4999999999999998E-3</v>
      </c>
      <c r="AO1033" s="129" t="s">
        <v>644</v>
      </c>
      <c r="AP1033" s="129">
        <v>4.4000000000000003E-3</v>
      </c>
      <c r="AQ1033" s="129" t="s">
        <v>3635</v>
      </c>
      <c r="AR1033" s="129">
        <v>5.8999999999999999E-3</v>
      </c>
      <c r="AS1033" s="129" t="s">
        <v>4025</v>
      </c>
      <c r="AT1033" s="129">
        <v>3.0300000000000001E-2</v>
      </c>
      <c r="AU1033" s="129" t="s">
        <v>303</v>
      </c>
      <c r="AV1033" s="129">
        <v>4.1999999999999997E-3</v>
      </c>
      <c r="AW1033" s="129" t="s">
        <v>209</v>
      </c>
      <c r="AX1033" s="129">
        <v>1E-3</v>
      </c>
      <c r="AY1033" s="129" t="s">
        <v>465</v>
      </c>
      <c r="AZ1033" s="129">
        <v>8.0000000000000004E-4</v>
      </c>
      <c r="BA1033" s="129" t="s">
        <v>228</v>
      </c>
      <c r="BB1033" s="129">
        <v>8.0000000000000004E-4</v>
      </c>
      <c r="BC1033" s="129" t="s">
        <v>406</v>
      </c>
      <c r="BD1033" s="129">
        <v>5.0000000000000001E-4</v>
      </c>
      <c r="BE1033" s="129" t="s">
        <v>304</v>
      </c>
      <c r="BF1033" s="129">
        <v>4.0000000000000002E-4</v>
      </c>
      <c r="BG1033" s="129" t="s">
        <v>179</v>
      </c>
      <c r="BH1033" s="129">
        <v>1E-4</v>
      </c>
      <c r="BI1033" s="129" t="s">
        <v>318</v>
      </c>
      <c r="BJ1033" s="129">
        <v>2.0000000000000001E-4</v>
      </c>
      <c r="BK1033" s="129" t="s">
        <v>364</v>
      </c>
      <c r="BL1033" s="129">
        <v>5.0000000000000001E-4</v>
      </c>
      <c r="BM1033" s="129" t="s">
        <v>438</v>
      </c>
      <c r="BN1033" s="129">
        <v>2.9999999999999997E-4</v>
      </c>
      <c r="BO1033" s="129" t="s">
        <v>243</v>
      </c>
      <c r="BP1033" s="129">
        <v>5.0000000000000001E-4</v>
      </c>
      <c r="BQ1033" s="129" t="s">
        <v>179</v>
      </c>
      <c r="BR1033" s="129">
        <v>2.9999999999999997E-4</v>
      </c>
      <c r="BS1033" s="129" t="s">
        <v>179</v>
      </c>
      <c r="BT1033" s="129">
        <v>4.0000000000000002E-4</v>
      </c>
      <c r="BU1033" s="129" t="s">
        <v>179</v>
      </c>
      <c r="BV1033" s="129">
        <v>6.9999999999999999E-4</v>
      </c>
      <c r="BW1033" s="129" t="s">
        <v>304</v>
      </c>
      <c r="BX1033" s="129">
        <v>8.9999999999999998E-4</v>
      </c>
      <c r="BY1033" s="129" t="s">
        <v>179</v>
      </c>
      <c r="BZ1033" s="129">
        <v>1.1000000000000001E-3</v>
      </c>
      <c r="CA1033" s="129" t="s">
        <v>247</v>
      </c>
      <c r="CB1033" s="129">
        <v>8.0000000000000004E-4</v>
      </c>
      <c r="CC1033" s="129" t="s">
        <v>179</v>
      </c>
      <c r="CD1033" s="129">
        <v>2.0999999999999999E-3</v>
      </c>
      <c r="CE1033" s="129" t="s">
        <v>179</v>
      </c>
      <c r="CF1033" s="129">
        <v>2.3E-3</v>
      </c>
      <c r="CG1033" s="129" t="s">
        <v>216</v>
      </c>
      <c r="CH1033" s="129">
        <v>1E-4</v>
      </c>
      <c r="CI1033" s="129" t="s">
        <v>179</v>
      </c>
      <c r="CJ1033" s="129">
        <v>6.7999999999999996E-3</v>
      </c>
      <c r="CK1033" s="129" t="s">
        <v>179</v>
      </c>
      <c r="CL1033" s="129">
        <v>1.1299999999999999E-2</v>
      </c>
      <c r="CM1033" s="129" t="s">
        <v>179</v>
      </c>
      <c r="CN1033" s="129">
        <v>4.4999999999999997E-3</v>
      </c>
      <c r="CO1033" s="129" t="s">
        <v>179</v>
      </c>
      <c r="CP1033" s="129">
        <v>8.9999999999999998E-4</v>
      </c>
      <c r="CQ1033" s="129" t="s">
        <v>179</v>
      </c>
      <c r="CR1033" s="129">
        <v>3.3999999999999998E-3</v>
      </c>
      <c r="CS1033" s="129" t="s">
        <v>179</v>
      </c>
      <c r="CT1033" s="129">
        <v>1.9E-3</v>
      </c>
      <c r="CU1033" s="129" t="s">
        <v>179</v>
      </c>
      <c r="CV1033" s="129">
        <v>8.0000000000000004E-4</v>
      </c>
      <c r="CW1033" s="129" t="s">
        <v>18</v>
      </c>
      <c r="CX1033" s="129"/>
      <c r="CY1033" s="129" t="s">
        <v>179</v>
      </c>
      <c r="CZ1033" s="129">
        <v>5.9999999999999995E-4</v>
      </c>
      <c r="DA1033" s="129" t="s">
        <v>179</v>
      </c>
      <c r="DB1033" s="129">
        <v>5.9999999999999995E-4</v>
      </c>
      <c r="DC1033" s="129" t="s">
        <v>179</v>
      </c>
      <c r="DD1033" s="129">
        <v>5.9999999999999995E-4</v>
      </c>
      <c r="DE1033" s="129" t="s">
        <v>179</v>
      </c>
      <c r="DF1033" s="129">
        <v>5.9999999999999995E-4</v>
      </c>
      <c r="DG1033" s="129" t="s">
        <v>179</v>
      </c>
      <c r="DH1033" s="129">
        <v>4.0000000000000002E-4</v>
      </c>
      <c r="DI1033" s="129" t="s">
        <v>179</v>
      </c>
      <c r="DJ1033" s="129">
        <v>4.0000000000000002E-4</v>
      </c>
      <c r="DK1033" s="129" t="s">
        <v>3986</v>
      </c>
      <c r="DL1033" s="129" t="s">
        <v>59</v>
      </c>
      <c r="DM1033" s="129"/>
      <c r="DN1033" s="129"/>
      <c r="DO1033" s="130"/>
      <c r="DS1033" s="129">
        <v>114</v>
      </c>
      <c r="DT1033" s="129" t="s">
        <v>2472</v>
      </c>
      <c r="DW1033" t="s">
        <v>5815</v>
      </c>
    </row>
    <row r="1034" spans="1:127">
      <c r="A1034" s="127">
        <v>923</v>
      </c>
      <c r="B1034" s="131">
        <v>44768.17083333333</v>
      </c>
      <c r="C1034" s="129" t="s">
        <v>52</v>
      </c>
      <c r="D1034" s="129">
        <v>0</v>
      </c>
      <c r="E1034" s="129">
        <v>0</v>
      </c>
      <c r="F1034" s="129">
        <v>0</v>
      </c>
      <c r="G1034" s="129" t="s">
        <v>54</v>
      </c>
      <c r="H1034" s="129" t="s">
        <v>55</v>
      </c>
      <c r="I1034" s="129" t="s">
        <v>55</v>
      </c>
      <c r="J1034" s="129" t="s">
        <v>55</v>
      </c>
      <c r="K1034" s="129" t="s">
        <v>18</v>
      </c>
      <c r="L1034" s="129">
        <v>90</v>
      </c>
      <c r="M1034" s="129" t="s">
        <v>173</v>
      </c>
      <c r="N1034" s="129">
        <v>0</v>
      </c>
      <c r="O1034" s="129" t="s">
        <v>173</v>
      </c>
      <c r="P1034" s="129">
        <v>0</v>
      </c>
      <c r="Q1034" s="129" t="s">
        <v>173</v>
      </c>
      <c r="R1034" s="129">
        <v>0</v>
      </c>
      <c r="S1034" s="129">
        <v>2</v>
      </c>
      <c r="T1034" s="129" t="s">
        <v>174</v>
      </c>
      <c r="U1034" s="129" t="s">
        <v>4026</v>
      </c>
      <c r="V1034" s="129">
        <v>0.6663</v>
      </c>
      <c r="W1034" s="129" t="s">
        <v>4027</v>
      </c>
      <c r="X1034" s="129">
        <v>0.34039999999999998</v>
      </c>
      <c r="Y1034" s="129" t="s">
        <v>4028</v>
      </c>
      <c r="Z1034" s="129">
        <v>0.36890000000000001</v>
      </c>
      <c r="AA1034" s="129" t="s">
        <v>2681</v>
      </c>
      <c r="AB1034" s="129">
        <v>1.61E-2</v>
      </c>
      <c r="AC1034" s="129" t="s">
        <v>179</v>
      </c>
      <c r="AD1034" s="129">
        <v>9.2999999999999992E-3</v>
      </c>
      <c r="AE1034" s="129" t="s">
        <v>179</v>
      </c>
      <c r="AF1034" s="129">
        <v>1.6899999999999998E-2</v>
      </c>
      <c r="AG1034" s="129" t="s">
        <v>4029</v>
      </c>
      <c r="AH1034" s="129">
        <v>7.7000000000000002E-3</v>
      </c>
      <c r="AI1034" s="129" t="s">
        <v>4030</v>
      </c>
      <c r="AJ1034" s="129">
        <v>3.4200000000000001E-2</v>
      </c>
      <c r="AK1034" s="129" t="s">
        <v>4031</v>
      </c>
      <c r="AL1034" s="129">
        <v>9.1000000000000004E-3</v>
      </c>
      <c r="AM1034" s="129" t="s">
        <v>933</v>
      </c>
      <c r="AN1034" s="129">
        <v>8.9999999999999993E-3</v>
      </c>
      <c r="AO1034" s="129" t="s">
        <v>1354</v>
      </c>
      <c r="AP1034" s="129">
        <v>4.1999999999999997E-3</v>
      </c>
      <c r="AQ1034" s="129" t="s">
        <v>4032</v>
      </c>
      <c r="AR1034" s="129">
        <v>5.4999999999999997E-3</v>
      </c>
      <c r="AS1034" s="129" t="s">
        <v>4033</v>
      </c>
      <c r="AT1034" s="129">
        <v>2.7E-2</v>
      </c>
      <c r="AU1034" s="129" t="s">
        <v>405</v>
      </c>
      <c r="AV1034" s="129">
        <v>3.8E-3</v>
      </c>
      <c r="AW1034" s="129" t="s">
        <v>424</v>
      </c>
      <c r="AX1034" s="129">
        <v>1.1000000000000001E-3</v>
      </c>
      <c r="AY1034" s="129" t="s">
        <v>316</v>
      </c>
      <c r="AZ1034" s="129">
        <v>6.9999999999999999E-4</v>
      </c>
      <c r="BA1034" s="129" t="s">
        <v>228</v>
      </c>
      <c r="BB1034" s="129">
        <v>6.9999999999999999E-4</v>
      </c>
      <c r="BC1034" s="129" t="s">
        <v>191</v>
      </c>
      <c r="BD1034" s="129">
        <v>5.0000000000000001E-4</v>
      </c>
      <c r="BE1034" s="129" t="s">
        <v>179</v>
      </c>
      <c r="BF1034" s="129">
        <v>2.9999999999999997E-4</v>
      </c>
      <c r="BG1034" s="129" t="s">
        <v>216</v>
      </c>
      <c r="BH1034" s="129">
        <v>1E-4</v>
      </c>
      <c r="BI1034" s="129" t="s">
        <v>286</v>
      </c>
      <c r="BJ1034" s="129">
        <v>2.0000000000000001E-4</v>
      </c>
      <c r="BK1034" s="129" t="s">
        <v>363</v>
      </c>
      <c r="BL1034" s="129">
        <v>5.0000000000000001E-4</v>
      </c>
      <c r="BM1034" s="129" t="s">
        <v>438</v>
      </c>
      <c r="BN1034" s="129">
        <v>2.9999999999999997E-4</v>
      </c>
      <c r="BO1034" s="129" t="s">
        <v>242</v>
      </c>
      <c r="BP1034" s="129">
        <v>5.0000000000000001E-4</v>
      </c>
      <c r="BQ1034" s="129" t="s">
        <v>179</v>
      </c>
      <c r="BR1034" s="129">
        <v>2.9999999999999997E-4</v>
      </c>
      <c r="BS1034" s="129" t="s">
        <v>179</v>
      </c>
      <c r="BT1034" s="129">
        <v>2.9999999999999997E-4</v>
      </c>
      <c r="BU1034" s="129" t="s">
        <v>179</v>
      </c>
      <c r="BV1034" s="129">
        <v>6.9999999999999999E-4</v>
      </c>
      <c r="BW1034" s="129" t="s">
        <v>179</v>
      </c>
      <c r="BX1034" s="129">
        <v>8.0000000000000004E-4</v>
      </c>
      <c r="BY1034" s="129" t="s">
        <v>179</v>
      </c>
      <c r="BZ1034" s="129">
        <v>1.1000000000000001E-3</v>
      </c>
      <c r="CA1034" s="129" t="s">
        <v>179</v>
      </c>
      <c r="CB1034" s="129">
        <v>8.0000000000000004E-4</v>
      </c>
      <c r="CC1034" s="129" t="s">
        <v>179</v>
      </c>
      <c r="CD1034" s="129">
        <v>2E-3</v>
      </c>
      <c r="CE1034" s="129" t="s">
        <v>269</v>
      </c>
      <c r="CF1034" s="129">
        <v>2.3E-3</v>
      </c>
      <c r="CG1034" s="129" t="s">
        <v>216</v>
      </c>
      <c r="CH1034" s="129">
        <v>1E-4</v>
      </c>
      <c r="CI1034" s="129" t="s">
        <v>179</v>
      </c>
      <c r="CJ1034" s="129">
        <v>6.7999999999999996E-3</v>
      </c>
      <c r="CK1034" s="129" t="s">
        <v>179</v>
      </c>
      <c r="CL1034" s="129">
        <v>1.0999999999999999E-2</v>
      </c>
      <c r="CM1034" s="129" t="s">
        <v>179</v>
      </c>
      <c r="CN1034" s="129">
        <v>3.3E-3</v>
      </c>
      <c r="CO1034" s="129" t="s">
        <v>179</v>
      </c>
      <c r="CP1034" s="129">
        <v>8.9999999999999998E-4</v>
      </c>
      <c r="CQ1034" s="129" t="s">
        <v>179</v>
      </c>
      <c r="CR1034" s="129">
        <v>3.3E-3</v>
      </c>
      <c r="CS1034" s="129" t="s">
        <v>179</v>
      </c>
      <c r="CT1034" s="129">
        <v>1.9E-3</v>
      </c>
      <c r="CU1034" s="129" t="s">
        <v>18</v>
      </c>
      <c r="CV1034" s="129"/>
      <c r="CW1034" s="129" t="s">
        <v>18</v>
      </c>
      <c r="CX1034" s="129"/>
      <c r="CY1034" s="129" t="s">
        <v>179</v>
      </c>
      <c r="CZ1034" s="129">
        <v>5.0000000000000001E-4</v>
      </c>
      <c r="DA1034" s="129" t="s">
        <v>179</v>
      </c>
      <c r="DB1034" s="129">
        <v>5.9999999999999995E-4</v>
      </c>
      <c r="DC1034" s="129" t="s">
        <v>179</v>
      </c>
      <c r="DD1034" s="129">
        <v>5.0000000000000001E-4</v>
      </c>
      <c r="DE1034" s="129" t="s">
        <v>179</v>
      </c>
      <c r="DF1034" s="129">
        <v>5.9999999999999995E-4</v>
      </c>
      <c r="DG1034" s="129" t="s">
        <v>179</v>
      </c>
      <c r="DH1034" s="129">
        <v>4.0000000000000002E-4</v>
      </c>
      <c r="DI1034" s="129" t="s">
        <v>179</v>
      </c>
      <c r="DJ1034" s="129">
        <v>2.9999999999999997E-4</v>
      </c>
      <c r="DK1034" s="129" t="s">
        <v>4034</v>
      </c>
      <c r="DL1034" s="129" t="s">
        <v>59</v>
      </c>
      <c r="DM1034" s="129"/>
      <c r="DN1034" s="129"/>
      <c r="DO1034" s="130"/>
      <c r="DS1034" s="129">
        <v>5</v>
      </c>
      <c r="DT1034" s="129" t="s">
        <v>1630</v>
      </c>
      <c r="DW1034" t="s">
        <v>5816</v>
      </c>
    </row>
    <row r="1035" spans="1:127">
      <c r="A1035" s="127">
        <v>924</v>
      </c>
      <c r="B1035" s="131">
        <v>44768.17291666667</v>
      </c>
      <c r="C1035" s="129" t="s">
        <v>52</v>
      </c>
      <c r="D1035" s="129">
        <v>0</v>
      </c>
      <c r="E1035" s="129">
        <v>0</v>
      </c>
      <c r="F1035" s="129">
        <v>0</v>
      </c>
      <c r="G1035" s="129" t="s">
        <v>54</v>
      </c>
      <c r="H1035" s="129" t="s">
        <v>55</v>
      </c>
      <c r="I1035" s="129" t="s">
        <v>55</v>
      </c>
      <c r="J1035" s="129" t="s">
        <v>55</v>
      </c>
      <c r="K1035" s="129" t="s">
        <v>18</v>
      </c>
      <c r="L1035" s="129">
        <v>90</v>
      </c>
      <c r="M1035" s="129" t="s">
        <v>173</v>
      </c>
      <c r="N1035" s="129">
        <v>0</v>
      </c>
      <c r="O1035" s="129" t="s">
        <v>173</v>
      </c>
      <c r="P1035" s="129">
        <v>0</v>
      </c>
      <c r="Q1035" s="129" t="s">
        <v>173</v>
      </c>
      <c r="R1035" s="129">
        <v>0</v>
      </c>
      <c r="S1035" s="129">
        <v>2</v>
      </c>
      <c r="T1035" s="129" t="s">
        <v>174</v>
      </c>
      <c r="U1035" s="129" t="s">
        <v>4035</v>
      </c>
      <c r="V1035" s="129">
        <v>0.67090000000000005</v>
      </c>
      <c r="W1035" s="129" t="s">
        <v>4036</v>
      </c>
      <c r="X1035" s="129">
        <v>0.33179999999999998</v>
      </c>
      <c r="Y1035" s="129" t="s">
        <v>4037</v>
      </c>
      <c r="Z1035" s="129">
        <v>0.3664</v>
      </c>
      <c r="AA1035" s="129" t="s">
        <v>4038</v>
      </c>
      <c r="AB1035" s="129">
        <v>1.54E-2</v>
      </c>
      <c r="AC1035" s="129" t="s">
        <v>179</v>
      </c>
      <c r="AD1035" s="129">
        <v>8.6999999999999994E-3</v>
      </c>
      <c r="AE1035" s="129" t="s">
        <v>179</v>
      </c>
      <c r="AF1035" s="129">
        <v>1.66E-2</v>
      </c>
      <c r="AG1035" s="129" t="s">
        <v>4039</v>
      </c>
      <c r="AH1035" s="129">
        <v>8.0999999999999996E-3</v>
      </c>
      <c r="AI1035" s="129" t="s">
        <v>4040</v>
      </c>
      <c r="AJ1035" s="129">
        <v>3.2000000000000001E-2</v>
      </c>
      <c r="AK1035" s="129" t="s">
        <v>4041</v>
      </c>
      <c r="AL1035" s="129">
        <v>8.9999999999999993E-3</v>
      </c>
      <c r="AM1035" s="129" t="s">
        <v>786</v>
      </c>
      <c r="AN1035" s="129">
        <v>9.1000000000000004E-3</v>
      </c>
      <c r="AO1035" s="129" t="s">
        <v>1568</v>
      </c>
      <c r="AP1035" s="129">
        <v>4.1999999999999997E-3</v>
      </c>
      <c r="AQ1035" s="129" t="s">
        <v>4042</v>
      </c>
      <c r="AR1035" s="129">
        <v>5.4000000000000003E-3</v>
      </c>
      <c r="AS1035" s="129" t="s">
        <v>4043</v>
      </c>
      <c r="AT1035" s="129">
        <v>2.69E-2</v>
      </c>
      <c r="AU1035" s="129" t="s">
        <v>179</v>
      </c>
      <c r="AV1035" s="129">
        <v>3.8E-3</v>
      </c>
      <c r="AW1035" s="129" t="s">
        <v>432</v>
      </c>
      <c r="AX1035" s="129">
        <v>1.1000000000000001E-3</v>
      </c>
      <c r="AY1035" s="129" t="s">
        <v>210</v>
      </c>
      <c r="AZ1035" s="129">
        <v>6.9999999999999999E-4</v>
      </c>
      <c r="BA1035" s="129" t="s">
        <v>301</v>
      </c>
      <c r="BB1035" s="129">
        <v>6.9999999999999999E-4</v>
      </c>
      <c r="BC1035" s="129" t="s">
        <v>211</v>
      </c>
      <c r="BD1035" s="129">
        <v>5.0000000000000001E-4</v>
      </c>
      <c r="BE1035" s="129" t="s">
        <v>179</v>
      </c>
      <c r="BF1035" s="129">
        <v>2.9999999999999997E-4</v>
      </c>
      <c r="BG1035" s="129" t="s">
        <v>179</v>
      </c>
      <c r="BH1035" s="129">
        <v>1E-4</v>
      </c>
      <c r="BI1035" s="129" t="s">
        <v>286</v>
      </c>
      <c r="BJ1035" s="129">
        <v>2.0000000000000001E-4</v>
      </c>
      <c r="BK1035" s="129" t="s">
        <v>349</v>
      </c>
      <c r="BL1035" s="129">
        <v>5.0000000000000001E-4</v>
      </c>
      <c r="BM1035" s="129" t="s">
        <v>425</v>
      </c>
      <c r="BN1035" s="129">
        <v>2.9999999999999997E-4</v>
      </c>
      <c r="BO1035" s="129" t="s">
        <v>193</v>
      </c>
      <c r="BP1035" s="129">
        <v>5.0000000000000001E-4</v>
      </c>
      <c r="BQ1035" s="129" t="s">
        <v>179</v>
      </c>
      <c r="BR1035" s="129">
        <v>2.9999999999999997E-4</v>
      </c>
      <c r="BS1035" s="129" t="s">
        <v>179</v>
      </c>
      <c r="BT1035" s="129">
        <v>4.0000000000000002E-4</v>
      </c>
      <c r="BU1035" s="129" t="s">
        <v>179</v>
      </c>
      <c r="BV1035" s="129">
        <v>6.9999999999999999E-4</v>
      </c>
      <c r="BW1035" s="129" t="s">
        <v>179</v>
      </c>
      <c r="BX1035" s="129">
        <v>8.0000000000000004E-4</v>
      </c>
      <c r="BY1035" s="129" t="s">
        <v>179</v>
      </c>
      <c r="BZ1035" s="129">
        <v>1.1000000000000001E-3</v>
      </c>
      <c r="CA1035" s="129" t="s">
        <v>179</v>
      </c>
      <c r="CB1035" s="129">
        <v>8.0000000000000004E-4</v>
      </c>
      <c r="CC1035" s="129" t="s">
        <v>179</v>
      </c>
      <c r="CD1035" s="129">
        <v>2.0999999999999999E-3</v>
      </c>
      <c r="CE1035" s="129" t="s">
        <v>179</v>
      </c>
      <c r="CF1035" s="129">
        <v>2.3E-3</v>
      </c>
      <c r="CG1035" s="129" t="s">
        <v>216</v>
      </c>
      <c r="CH1035" s="129">
        <v>1E-4</v>
      </c>
      <c r="CI1035" s="129" t="s">
        <v>179</v>
      </c>
      <c r="CJ1035" s="129">
        <v>7.3000000000000001E-3</v>
      </c>
      <c r="CK1035" s="129" t="s">
        <v>179</v>
      </c>
      <c r="CL1035" s="129">
        <v>1.1299999999999999E-2</v>
      </c>
      <c r="CM1035" s="129" t="s">
        <v>187</v>
      </c>
      <c r="CN1035" s="129">
        <v>3.3999999999999998E-3</v>
      </c>
      <c r="CO1035" s="129" t="s">
        <v>179</v>
      </c>
      <c r="CP1035" s="129">
        <v>8.9999999999999998E-4</v>
      </c>
      <c r="CQ1035" s="129" t="s">
        <v>179</v>
      </c>
      <c r="CR1035" s="129">
        <v>3.0999999999999999E-3</v>
      </c>
      <c r="CS1035" s="129" t="s">
        <v>179</v>
      </c>
      <c r="CT1035" s="129">
        <v>1.9E-3</v>
      </c>
      <c r="CU1035" s="129" t="s">
        <v>18</v>
      </c>
      <c r="CV1035" s="129"/>
      <c r="CW1035" s="129" t="s">
        <v>179</v>
      </c>
      <c r="CX1035" s="129">
        <v>5.9999999999999995E-4</v>
      </c>
      <c r="CY1035" s="129" t="s">
        <v>179</v>
      </c>
      <c r="CZ1035" s="129">
        <v>5.0000000000000001E-4</v>
      </c>
      <c r="DA1035" s="129" t="s">
        <v>179</v>
      </c>
      <c r="DB1035" s="129">
        <v>5.9999999999999995E-4</v>
      </c>
      <c r="DC1035" s="129" t="s">
        <v>179</v>
      </c>
      <c r="DD1035" s="129">
        <v>5.9999999999999995E-4</v>
      </c>
      <c r="DE1035" s="129" t="s">
        <v>179</v>
      </c>
      <c r="DF1035" s="129">
        <v>5.9999999999999995E-4</v>
      </c>
      <c r="DG1035" s="129" t="s">
        <v>179</v>
      </c>
      <c r="DH1035" s="129">
        <v>4.0000000000000002E-4</v>
      </c>
      <c r="DI1035" s="129" t="s">
        <v>179</v>
      </c>
      <c r="DJ1035" s="129">
        <v>4.0000000000000002E-4</v>
      </c>
      <c r="DK1035" s="129" t="s">
        <v>4034</v>
      </c>
      <c r="DL1035" s="129" t="s">
        <v>59</v>
      </c>
      <c r="DM1035" s="129"/>
      <c r="DN1035" s="129"/>
      <c r="DO1035" s="130"/>
      <c r="DS1035" s="129">
        <v>20</v>
      </c>
      <c r="DT1035" s="129" t="s">
        <v>6013</v>
      </c>
      <c r="DW1035" t="s">
        <v>5817</v>
      </c>
    </row>
    <row r="1036" spans="1:127">
      <c r="A1036" s="127">
        <v>925</v>
      </c>
      <c r="B1036" s="131">
        <v>44768.175000000003</v>
      </c>
      <c r="C1036" s="129" t="s">
        <v>52</v>
      </c>
      <c r="D1036" s="129">
        <v>0</v>
      </c>
      <c r="E1036" s="129">
        <v>0</v>
      </c>
      <c r="F1036" s="129">
        <v>0</v>
      </c>
      <c r="G1036" s="129" t="s">
        <v>54</v>
      </c>
      <c r="H1036" s="129" t="s">
        <v>55</v>
      </c>
      <c r="I1036" s="129" t="s">
        <v>55</v>
      </c>
      <c r="J1036" s="129" t="s">
        <v>55</v>
      </c>
      <c r="K1036" s="129" t="s">
        <v>18</v>
      </c>
      <c r="L1036" s="129">
        <v>90</v>
      </c>
      <c r="M1036" s="129" t="s">
        <v>173</v>
      </c>
      <c r="N1036" s="129">
        <v>0</v>
      </c>
      <c r="O1036" s="129" t="s">
        <v>173</v>
      </c>
      <c r="P1036" s="129">
        <v>0</v>
      </c>
      <c r="Q1036" s="129" t="s">
        <v>173</v>
      </c>
      <c r="R1036" s="129">
        <v>0</v>
      </c>
      <c r="S1036" s="129">
        <v>2</v>
      </c>
      <c r="T1036" s="129" t="s">
        <v>174</v>
      </c>
      <c r="U1036" s="129" t="s">
        <v>4044</v>
      </c>
      <c r="V1036" s="129">
        <v>0.65900000000000003</v>
      </c>
      <c r="W1036" s="129" t="s">
        <v>4045</v>
      </c>
      <c r="X1036" s="129">
        <v>0.33679999999999999</v>
      </c>
      <c r="Y1036" s="129" t="s">
        <v>4046</v>
      </c>
      <c r="Z1036" s="129">
        <v>0.35170000000000001</v>
      </c>
      <c r="AA1036" s="129" t="s">
        <v>2781</v>
      </c>
      <c r="AB1036" s="129">
        <v>1.5900000000000001E-2</v>
      </c>
      <c r="AC1036" s="129" t="s">
        <v>179</v>
      </c>
      <c r="AD1036" s="129">
        <v>9.1000000000000004E-3</v>
      </c>
      <c r="AE1036" s="129" t="s">
        <v>179</v>
      </c>
      <c r="AF1036" s="129">
        <v>1.89E-2</v>
      </c>
      <c r="AG1036" s="129" t="s">
        <v>4047</v>
      </c>
      <c r="AH1036" s="129">
        <v>7.6E-3</v>
      </c>
      <c r="AI1036" s="129" t="s">
        <v>4048</v>
      </c>
      <c r="AJ1036" s="129">
        <v>3.3000000000000002E-2</v>
      </c>
      <c r="AK1036" s="129" t="s">
        <v>4049</v>
      </c>
      <c r="AL1036" s="129">
        <v>8.9999999999999993E-3</v>
      </c>
      <c r="AM1036" s="129" t="s">
        <v>594</v>
      </c>
      <c r="AN1036" s="129">
        <v>9.1000000000000004E-3</v>
      </c>
      <c r="AO1036" s="129" t="s">
        <v>782</v>
      </c>
      <c r="AP1036" s="129">
        <v>4.1999999999999997E-3</v>
      </c>
      <c r="AQ1036" s="129" t="s">
        <v>3944</v>
      </c>
      <c r="AR1036" s="129">
        <v>5.1999999999999998E-3</v>
      </c>
      <c r="AS1036" s="129" t="s">
        <v>4050</v>
      </c>
      <c r="AT1036" s="129">
        <v>2.87E-2</v>
      </c>
      <c r="AU1036" s="129" t="s">
        <v>614</v>
      </c>
      <c r="AV1036" s="129">
        <v>4.0000000000000001E-3</v>
      </c>
      <c r="AW1036" s="129" t="s">
        <v>209</v>
      </c>
      <c r="AX1036" s="129">
        <v>1E-3</v>
      </c>
      <c r="AY1036" s="129" t="s">
        <v>638</v>
      </c>
      <c r="AZ1036" s="129">
        <v>6.9999999999999999E-4</v>
      </c>
      <c r="BA1036" s="129" t="s">
        <v>209</v>
      </c>
      <c r="BB1036" s="129">
        <v>6.9999999999999999E-4</v>
      </c>
      <c r="BC1036" s="129" t="s">
        <v>285</v>
      </c>
      <c r="BD1036" s="129">
        <v>5.0000000000000001E-4</v>
      </c>
      <c r="BE1036" s="129" t="s">
        <v>179</v>
      </c>
      <c r="BF1036" s="129">
        <v>2.9999999999999997E-4</v>
      </c>
      <c r="BG1036" s="129" t="s">
        <v>179</v>
      </c>
      <c r="BH1036" s="129">
        <v>1E-4</v>
      </c>
      <c r="BI1036" s="129" t="s">
        <v>318</v>
      </c>
      <c r="BJ1036" s="129">
        <v>2.0000000000000001E-4</v>
      </c>
      <c r="BK1036" s="129" t="s">
        <v>424</v>
      </c>
      <c r="BL1036" s="129">
        <v>5.0000000000000001E-4</v>
      </c>
      <c r="BM1036" s="129" t="s">
        <v>639</v>
      </c>
      <c r="BN1036" s="129">
        <v>2.9999999999999997E-4</v>
      </c>
      <c r="BO1036" s="129" t="s">
        <v>364</v>
      </c>
      <c r="BP1036" s="129">
        <v>5.9999999999999995E-4</v>
      </c>
      <c r="BQ1036" s="129" t="s">
        <v>179</v>
      </c>
      <c r="BR1036" s="129">
        <v>2.9999999999999997E-4</v>
      </c>
      <c r="BS1036" s="129" t="s">
        <v>179</v>
      </c>
      <c r="BT1036" s="129">
        <v>4.0000000000000002E-4</v>
      </c>
      <c r="BU1036" s="129" t="s">
        <v>179</v>
      </c>
      <c r="BV1036" s="129">
        <v>5.9999999999999995E-4</v>
      </c>
      <c r="BW1036" s="129" t="s">
        <v>18</v>
      </c>
      <c r="BX1036" s="129"/>
      <c r="BY1036" s="129" t="s">
        <v>18</v>
      </c>
      <c r="BZ1036" s="129"/>
      <c r="CA1036" s="129" t="s">
        <v>179</v>
      </c>
      <c r="CB1036" s="129">
        <v>8.0000000000000004E-4</v>
      </c>
      <c r="CC1036" s="129" t="s">
        <v>194</v>
      </c>
      <c r="CD1036" s="129">
        <v>2.0999999999999999E-3</v>
      </c>
      <c r="CE1036" s="129" t="s">
        <v>179</v>
      </c>
      <c r="CF1036" s="129">
        <v>2.2000000000000001E-3</v>
      </c>
      <c r="CG1036" s="129" t="s">
        <v>216</v>
      </c>
      <c r="CH1036" s="129">
        <v>1E-4</v>
      </c>
      <c r="CI1036" s="129" t="s">
        <v>179</v>
      </c>
      <c r="CJ1036" s="129">
        <v>7.1999999999999998E-3</v>
      </c>
      <c r="CK1036" s="129" t="s">
        <v>179</v>
      </c>
      <c r="CL1036" s="129">
        <v>1.1299999999999999E-2</v>
      </c>
      <c r="CM1036" s="129" t="s">
        <v>179</v>
      </c>
      <c r="CN1036" s="129">
        <v>5.3E-3</v>
      </c>
      <c r="CO1036" s="129" t="s">
        <v>179</v>
      </c>
      <c r="CP1036" s="129">
        <v>8.9999999999999998E-4</v>
      </c>
      <c r="CQ1036" s="129" t="s">
        <v>179</v>
      </c>
      <c r="CR1036" s="129">
        <v>3.2000000000000002E-3</v>
      </c>
      <c r="CS1036" s="129" t="s">
        <v>179</v>
      </c>
      <c r="CT1036" s="129">
        <v>1.9E-3</v>
      </c>
      <c r="CU1036" s="129" t="s">
        <v>179</v>
      </c>
      <c r="CV1036" s="129">
        <v>8.9999999999999998E-4</v>
      </c>
      <c r="CW1036" s="129" t="s">
        <v>18</v>
      </c>
      <c r="CX1036" s="129"/>
      <c r="CY1036" s="129" t="s">
        <v>179</v>
      </c>
      <c r="CZ1036" s="129">
        <v>5.0000000000000001E-4</v>
      </c>
      <c r="DA1036" s="129" t="s">
        <v>179</v>
      </c>
      <c r="DB1036" s="129">
        <v>5.0000000000000001E-4</v>
      </c>
      <c r="DC1036" s="129" t="s">
        <v>179</v>
      </c>
      <c r="DD1036" s="129">
        <v>5.9999999999999995E-4</v>
      </c>
      <c r="DE1036" s="129" t="s">
        <v>179</v>
      </c>
      <c r="DF1036" s="129">
        <v>5.9999999999999995E-4</v>
      </c>
      <c r="DG1036" s="129" t="s">
        <v>179</v>
      </c>
      <c r="DH1036" s="129">
        <v>4.0000000000000002E-4</v>
      </c>
      <c r="DI1036" s="129" t="s">
        <v>179</v>
      </c>
      <c r="DJ1036" s="129">
        <v>4.0000000000000002E-4</v>
      </c>
      <c r="DK1036" s="129" t="s">
        <v>4034</v>
      </c>
      <c r="DL1036" s="129" t="s">
        <v>59</v>
      </c>
      <c r="DM1036" s="129"/>
      <c r="DN1036" s="129"/>
      <c r="DO1036" s="130"/>
      <c r="DS1036" s="129">
        <v>44</v>
      </c>
      <c r="DT1036" s="129" t="s">
        <v>6018</v>
      </c>
      <c r="DW1036" t="s">
        <v>5818</v>
      </c>
    </row>
    <row r="1037" spans="1:127">
      <c r="A1037" s="127">
        <v>926</v>
      </c>
      <c r="B1037" s="131">
        <v>44768.176388888889</v>
      </c>
      <c r="C1037" s="129" t="s">
        <v>52</v>
      </c>
      <c r="D1037" s="129">
        <v>0</v>
      </c>
      <c r="E1037" s="129">
        <v>0</v>
      </c>
      <c r="F1037" s="129">
        <v>0</v>
      </c>
      <c r="G1037" s="129" t="s">
        <v>54</v>
      </c>
      <c r="H1037" s="129" t="s">
        <v>55</v>
      </c>
      <c r="I1037" s="129" t="s">
        <v>55</v>
      </c>
      <c r="J1037" s="129" t="s">
        <v>55</v>
      </c>
      <c r="K1037" s="129" t="s">
        <v>18</v>
      </c>
      <c r="L1037" s="129">
        <v>90</v>
      </c>
      <c r="M1037" s="129" t="s">
        <v>173</v>
      </c>
      <c r="N1037" s="129">
        <v>0</v>
      </c>
      <c r="O1037" s="129" t="s">
        <v>173</v>
      </c>
      <c r="P1037" s="129">
        <v>0</v>
      </c>
      <c r="Q1037" s="129" t="s">
        <v>173</v>
      </c>
      <c r="R1037" s="129">
        <v>0</v>
      </c>
      <c r="S1037" s="129">
        <v>2</v>
      </c>
      <c r="T1037" s="129" t="s">
        <v>174</v>
      </c>
      <c r="U1037" s="129" t="s">
        <v>4051</v>
      </c>
      <c r="V1037" s="129">
        <v>0.67379999999999995</v>
      </c>
      <c r="W1037" s="129" t="s">
        <v>4052</v>
      </c>
      <c r="X1037" s="129">
        <v>0.34320000000000001</v>
      </c>
      <c r="Y1037" s="129" t="s">
        <v>4053</v>
      </c>
      <c r="Z1037" s="129">
        <v>0.36259999999999998</v>
      </c>
      <c r="AA1037" s="129" t="s">
        <v>3374</v>
      </c>
      <c r="AB1037" s="129">
        <v>1.61E-2</v>
      </c>
      <c r="AC1037" s="129" t="s">
        <v>179</v>
      </c>
      <c r="AD1037" s="129">
        <v>8.9999999999999993E-3</v>
      </c>
      <c r="AE1037" s="129" t="s">
        <v>179</v>
      </c>
      <c r="AF1037" s="129">
        <v>1.83E-2</v>
      </c>
      <c r="AG1037" s="129" t="s">
        <v>2355</v>
      </c>
      <c r="AH1037" s="129">
        <v>7.0000000000000001E-3</v>
      </c>
      <c r="AI1037" s="129" t="s">
        <v>4054</v>
      </c>
      <c r="AJ1037" s="129">
        <v>3.4000000000000002E-2</v>
      </c>
      <c r="AK1037" s="129" t="s">
        <v>4055</v>
      </c>
      <c r="AL1037" s="129">
        <v>9.2999999999999992E-3</v>
      </c>
      <c r="AM1037" s="129" t="s">
        <v>220</v>
      </c>
      <c r="AN1037" s="129">
        <v>9.4999999999999998E-3</v>
      </c>
      <c r="AO1037" s="129" t="s">
        <v>1136</v>
      </c>
      <c r="AP1037" s="129">
        <v>4.5999999999999999E-3</v>
      </c>
      <c r="AQ1037" s="129" t="s">
        <v>3704</v>
      </c>
      <c r="AR1037" s="129">
        <v>5.1999999999999998E-3</v>
      </c>
      <c r="AS1037" s="129" t="s">
        <v>4056</v>
      </c>
      <c r="AT1037" s="129">
        <v>3.0300000000000001E-2</v>
      </c>
      <c r="AU1037" s="129" t="s">
        <v>179</v>
      </c>
      <c r="AV1037" s="129">
        <v>4.1999999999999997E-3</v>
      </c>
      <c r="AW1037" s="129" t="s">
        <v>349</v>
      </c>
      <c r="AX1037" s="129">
        <v>1.1000000000000001E-3</v>
      </c>
      <c r="AY1037" s="129" t="s">
        <v>345</v>
      </c>
      <c r="AZ1037" s="129">
        <v>6.9999999999999999E-4</v>
      </c>
      <c r="BA1037" s="129" t="s">
        <v>431</v>
      </c>
      <c r="BB1037" s="129">
        <v>8.0000000000000004E-4</v>
      </c>
      <c r="BC1037" s="129" t="s">
        <v>304</v>
      </c>
      <c r="BD1037" s="129">
        <v>5.0000000000000001E-4</v>
      </c>
      <c r="BE1037" s="129" t="s">
        <v>285</v>
      </c>
      <c r="BF1037" s="129">
        <v>4.0000000000000002E-4</v>
      </c>
      <c r="BG1037" s="129" t="s">
        <v>179</v>
      </c>
      <c r="BH1037" s="129">
        <v>1E-4</v>
      </c>
      <c r="BI1037" s="129" t="s">
        <v>246</v>
      </c>
      <c r="BJ1037" s="129">
        <v>2.0000000000000001E-4</v>
      </c>
      <c r="BK1037" s="129" t="s">
        <v>193</v>
      </c>
      <c r="BL1037" s="129">
        <v>5.0000000000000001E-4</v>
      </c>
      <c r="BM1037" s="129" t="s">
        <v>1059</v>
      </c>
      <c r="BN1037" s="129">
        <v>2.9999999999999997E-4</v>
      </c>
      <c r="BO1037" s="129" t="s">
        <v>424</v>
      </c>
      <c r="BP1037" s="129">
        <v>5.0000000000000001E-4</v>
      </c>
      <c r="BQ1037" s="129" t="s">
        <v>179</v>
      </c>
      <c r="BR1037" s="129">
        <v>2.9999999999999997E-4</v>
      </c>
      <c r="BS1037" s="129" t="s">
        <v>179</v>
      </c>
      <c r="BT1037" s="129">
        <v>4.0000000000000002E-4</v>
      </c>
      <c r="BU1037" s="129" t="s">
        <v>179</v>
      </c>
      <c r="BV1037" s="129">
        <v>5.9999999999999995E-4</v>
      </c>
      <c r="BW1037" s="129" t="s">
        <v>18</v>
      </c>
      <c r="BX1037" s="129"/>
      <c r="BY1037" s="129" t="s">
        <v>18</v>
      </c>
      <c r="BZ1037" s="129"/>
      <c r="CA1037" s="129" t="s">
        <v>179</v>
      </c>
      <c r="CB1037" s="129">
        <v>8.0000000000000004E-4</v>
      </c>
      <c r="CC1037" s="129" t="s">
        <v>179</v>
      </c>
      <c r="CD1037" s="129">
        <v>2E-3</v>
      </c>
      <c r="CE1037" s="129" t="s">
        <v>179</v>
      </c>
      <c r="CF1037" s="129">
        <v>2.3E-3</v>
      </c>
      <c r="CG1037" s="129" t="s">
        <v>216</v>
      </c>
      <c r="CH1037" s="129">
        <v>1E-4</v>
      </c>
      <c r="CI1037" s="129" t="s">
        <v>179</v>
      </c>
      <c r="CJ1037" s="129">
        <v>6.8999999999999999E-3</v>
      </c>
      <c r="CK1037" s="129" t="s">
        <v>179</v>
      </c>
      <c r="CL1037" s="129">
        <v>1.1299999999999999E-2</v>
      </c>
      <c r="CM1037" s="129" t="s">
        <v>179</v>
      </c>
      <c r="CN1037" s="129">
        <v>4.4000000000000003E-3</v>
      </c>
      <c r="CO1037" s="129" t="s">
        <v>179</v>
      </c>
      <c r="CP1037" s="129">
        <v>8.9999999999999998E-4</v>
      </c>
      <c r="CQ1037" s="129" t="s">
        <v>179</v>
      </c>
      <c r="CR1037" s="129">
        <v>3.3E-3</v>
      </c>
      <c r="CS1037" s="129" t="s">
        <v>179</v>
      </c>
      <c r="CT1037" s="129">
        <v>2E-3</v>
      </c>
      <c r="CU1037" s="129" t="s">
        <v>179</v>
      </c>
      <c r="CV1037" s="129">
        <v>8.0000000000000004E-4</v>
      </c>
      <c r="CW1037" s="129" t="s">
        <v>18</v>
      </c>
      <c r="CX1037" s="129"/>
      <c r="CY1037" s="129" t="s">
        <v>179</v>
      </c>
      <c r="CZ1037" s="129">
        <v>5.9999999999999995E-4</v>
      </c>
      <c r="DA1037" s="129" t="s">
        <v>179</v>
      </c>
      <c r="DB1037" s="129">
        <v>5.9999999999999995E-4</v>
      </c>
      <c r="DC1037" s="129" t="s">
        <v>179</v>
      </c>
      <c r="DD1037" s="129">
        <v>5.0000000000000001E-4</v>
      </c>
      <c r="DE1037" s="129" t="s">
        <v>179</v>
      </c>
      <c r="DF1037" s="129">
        <v>5.9999999999999995E-4</v>
      </c>
      <c r="DG1037" s="129" t="s">
        <v>179</v>
      </c>
      <c r="DH1037" s="129">
        <v>4.0000000000000002E-4</v>
      </c>
      <c r="DI1037" s="129" t="s">
        <v>179</v>
      </c>
      <c r="DJ1037" s="129">
        <v>2.9999999999999997E-4</v>
      </c>
      <c r="DK1037" s="129" t="s">
        <v>4034</v>
      </c>
      <c r="DL1037" s="129" t="s">
        <v>59</v>
      </c>
      <c r="DM1037" s="129"/>
      <c r="DN1037" s="129"/>
      <c r="DO1037" s="130"/>
      <c r="DS1037" s="129">
        <v>59</v>
      </c>
      <c r="DT1037" s="129" t="s">
        <v>898</v>
      </c>
      <c r="DW1037" t="s">
        <v>5819</v>
      </c>
    </row>
    <row r="1038" spans="1:127">
      <c r="A1038" s="127">
        <v>927</v>
      </c>
      <c r="B1038" s="131">
        <v>44768.179166666669</v>
      </c>
      <c r="C1038" s="129" t="s">
        <v>52</v>
      </c>
      <c r="D1038" s="129">
        <v>0</v>
      </c>
      <c r="E1038" s="129">
        <v>0</v>
      </c>
      <c r="F1038" s="129">
        <v>0</v>
      </c>
      <c r="G1038" s="129" t="s">
        <v>54</v>
      </c>
      <c r="H1038" s="129" t="s">
        <v>55</v>
      </c>
      <c r="I1038" s="129" t="s">
        <v>55</v>
      </c>
      <c r="J1038" s="129" t="s">
        <v>55</v>
      </c>
      <c r="K1038" s="129" t="s">
        <v>18</v>
      </c>
      <c r="L1038" s="129">
        <v>90</v>
      </c>
      <c r="M1038" s="129" t="s">
        <v>173</v>
      </c>
      <c r="N1038" s="129">
        <v>0</v>
      </c>
      <c r="O1038" s="129" t="s">
        <v>173</v>
      </c>
      <c r="P1038" s="129">
        <v>0</v>
      </c>
      <c r="Q1038" s="129" t="s">
        <v>173</v>
      </c>
      <c r="R1038" s="129">
        <v>0</v>
      </c>
      <c r="S1038" s="129">
        <v>2</v>
      </c>
      <c r="T1038" s="129" t="s">
        <v>174</v>
      </c>
      <c r="U1038" s="129" t="s">
        <v>4057</v>
      </c>
      <c r="V1038" s="129">
        <v>0.68600000000000005</v>
      </c>
      <c r="W1038" s="129" t="s">
        <v>4058</v>
      </c>
      <c r="X1038" s="129">
        <v>0.35870000000000002</v>
      </c>
      <c r="Y1038" s="129" t="s">
        <v>4059</v>
      </c>
      <c r="Z1038" s="129">
        <v>0.37069999999999997</v>
      </c>
      <c r="AA1038" s="129" t="s">
        <v>2993</v>
      </c>
      <c r="AB1038" s="129">
        <v>1.5900000000000001E-2</v>
      </c>
      <c r="AC1038" s="129" t="s">
        <v>179</v>
      </c>
      <c r="AD1038" s="129">
        <v>1.01E-2</v>
      </c>
      <c r="AE1038" s="129" t="s">
        <v>179</v>
      </c>
      <c r="AF1038" s="129">
        <v>1.6500000000000001E-2</v>
      </c>
      <c r="AG1038" s="129" t="s">
        <v>4060</v>
      </c>
      <c r="AH1038" s="129">
        <v>7.6E-3</v>
      </c>
      <c r="AI1038" s="129" t="s">
        <v>4061</v>
      </c>
      <c r="AJ1038" s="129">
        <v>3.44E-2</v>
      </c>
      <c r="AK1038" s="129" t="s">
        <v>4062</v>
      </c>
      <c r="AL1038" s="129">
        <v>8.5000000000000006E-3</v>
      </c>
      <c r="AM1038" s="129" t="s">
        <v>1187</v>
      </c>
      <c r="AN1038" s="129">
        <v>8.5000000000000006E-3</v>
      </c>
      <c r="AO1038" s="129" t="s">
        <v>1367</v>
      </c>
      <c r="AP1038" s="129">
        <v>4.1999999999999997E-3</v>
      </c>
      <c r="AQ1038" s="129" t="s">
        <v>945</v>
      </c>
      <c r="AR1038" s="129">
        <v>5.0000000000000001E-3</v>
      </c>
      <c r="AS1038" s="129" t="s">
        <v>4063</v>
      </c>
      <c r="AT1038" s="129">
        <v>2.6499999999999999E-2</v>
      </c>
      <c r="AU1038" s="129" t="s">
        <v>179</v>
      </c>
      <c r="AV1038" s="129">
        <v>3.7000000000000002E-3</v>
      </c>
      <c r="AW1038" s="129" t="s">
        <v>490</v>
      </c>
      <c r="AX1038" s="129">
        <v>1.1000000000000001E-3</v>
      </c>
      <c r="AY1038" s="129" t="s">
        <v>614</v>
      </c>
      <c r="AZ1038" s="129">
        <v>6.9999999999999999E-4</v>
      </c>
      <c r="BA1038" s="129" t="s">
        <v>465</v>
      </c>
      <c r="BB1038" s="129">
        <v>6.9999999999999999E-4</v>
      </c>
      <c r="BC1038" s="129" t="s">
        <v>285</v>
      </c>
      <c r="BD1038" s="129">
        <v>5.0000000000000001E-4</v>
      </c>
      <c r="BE1038" s="129" t="s">
        <v>179</v>
      </c>
      <c r="BF1038" s="129">
        <v>2.9999999999999997E-4</v>
      </c>
      <c r="BG1038" s="129" t="s">
        <v>179</v>
      </c>
      <c r="BH1038" s="129">
        <v>1E-4</v>
      </c>
      <c r="BI1038" s="129" t="s">
        <v>179</v>
      </c>
      <c r="BJ1038" s="129">
        <v>2.0000000000000001E-4</v>
      </c>
      <c r="BK1038" s="129" t="s">
        <v>349</v>
      </c>
      <c r="BL1038" s="129">
        <v>4.0000000000000002E-4</v>
      </c>
      <c r="BM1038" s="129" t="s">
        <v>194</v>
      </c>
      <c r="BN1038" s="129">
        <v>2.9999999999999997E-4</v>
      </c>
      <c r="BO1038" s="129" t="s">
        <v>431</v>
      </c>
      <c r="BP1038" s="129">
        <v>5.0000000000000001E-4</v>
      </c>
      <c r="BQ1038" s="129" t="s">
        <v>179</v>
      </c>
      <c r="BR1038" s="129">
        <v>2.9999999999999997E-4</v>
      </c>
      <c r="BS1038" s="129" t="s">
        <v>179</v>
      </c>
      <c r="BT1038" s="129">
        <v>2.9999999999999997E-4</v>
      </c>
      <c r="BU1038" s="129" t="s">
        <v>179</v>
      </c>
      <c r="BV1038" s="129">
        <v>6.9999999999999999E-4</v>
      </c>
      <c r="BW1038" s="129" t="s">
        <v>179</v>
      </c>
      <c r="BX1038" s="129">
        <v>8.0000000000000004E-4</v>
      </c>
      <c r="BY1038" s="129" t="s">
        <v>18</v>
      </c>
      <c r="BZ1038" s="129"/>
      <c r="CA1038" s="129" t="s">
        <v>179</v>
      </c>
      <c r="CB1038" s="129">
        <v>8.0000000000000004E-4</v>
      </c>
      <c r="CC1038" s="129" t="s">
        <v>179</v>
      </c>
      <c r="CD1038" s="129">
        <v>2E-3</v>
      </c>
      <c r="CE1038" s="129" t="s">
        <v>179</v>
      </c>
      <c r="CF1038" s="129">
        <v>2.2000000000000001E-3</v>
      </c>
      <c r="CG1038" s="129" t="s">
        <v>179</v>
      </c>
      <c r="CH1038" s="129">
        <v>1E-4</v>
      </c>
      <c r="CI1038" s="129" t="s">
        <v>179</v>
      </c>
      <c r="CJ1038" s="129">
        <v>6.4000000000000003E-3</v>
      </c>
      <c r="CK1038" s="129" t="s">
        <v>179</v>
      </c>
      <c r="CL1038" s="129">
        <v>1.0999999999999999E-2</v>
      </c>
      <c r="CM1038" s="129" t="s">
        <v>179</v>
      </c>
      <c r="CN1038" s="129">
        <v>3.5999999999999999E-3</v>
      </c>
      <c r="CO1038" s="129" t="s">
        <v>179</v>
      </c>
      <c r="CP1038" s="129">
        <v>8.0000000000000004E-4</v>
      </c>
      <c r="CQ1038" s="129" t="s">
        <v>179</v>
      </c>
      <c r="CR1038" s="129">
        <v>3.3E-3</v>
      </c>
      <c r="CS1038" s="129" t="s">
        <v>179</v>
      </c>
      <c r="CT1038" s="129">
        <v>1.9E-3</v>
      </c>
      <c r="CU1038" s="129" t="s">
        <v>18</v>
      </c>
      <c r="CV1038" s="129"/>
      <c r="CW1038" s="129" t="s">
        <v>18</v>
      </c>
      <c r="CX1038" s="129"/>
      <c r="CY1038" s="129" t="s">
        <v>179</v>
      </c>
      <c r="CZ1038" s="129">
        <v>5.9999999999999995E-4</v>
      </c>
      <c r="DA1038" s="129" t="s">
        <v>179</v>
      </c>
      <c r="DB1038" s="129">
        <v>5.9999999999999995E-4</v>
      </c>
      <c r="DC1038" s="129" t="s">
        <v>179</v>
      </c>
      <c r="DD1038" s="129">
        <v>5.9999999999999995E-4</v>
      </c>
      <c r="DE1038" s="129" t="s">
        <v>179</v>
      </c>
      <c r="DF1038" s="129">
        <v>5.9999999999999995E-4</v>
      </c>
      <c r="DG1038" s="129" t="s">
        <v>179</v>
      </c>
      <c r="DH1038" s="129">
        <v>4.0000000000000002E-4</v>
      </c>
      <c r="DI1038" s="129" t="s">
        <v>179</v>
      </c>
      <c r="DJ1038" s="129">
        <v>2.9999999999999997E-4</v>
      </c>
      <c r="DK1038" s="129" t="s">
        <v>4034</v>
      </c>
      <c r="DL1038" s="129" t="s">
        <v>59</v>
      </c>
      <c r="DM1038" s="129"/>
      <c r="DN1038" s="129"/>
      <c r="DO1038" s="130"/>
      <c r="DS1038" s="129">
        <v>93</v>
      </c>
      <c r="DT1038" s="129" t="s">
        <v>5986</v>
      </c>
      <c r="DW1038" t="s">
        <v>5820</v>
      </c>
    </row>
    <row r="1039" spans="1:127">
      <c r="A1039" s="127">
        <v>928</v>
      </c>
      <c r="B1039" s="131">
        <v>44768.181944444441</v>
      </c>
      <c r="C1039" s="129" t="s">
        <v>52</v>
      </c>
      <c r="D1039" s="129">
        <v>0</v>
      </c>
      <c r="E1039" s="129">
        <v>0</v>
      </c>
      <c r="F1039" s="129">
        <v>0</v>
      </c>
      <c r="G1039" s="129" t="s">
        <v>54</v>
      </c>
      <c r="H1039" s="129" t="s">
        <v>55</v>
      </c>
      <c r="I1039" s="129" t="s">
        <v>55</v>
      </c>
      <c r="J1039" s="129" t="s">
        <v>55</v>
      </c>
      <c r="K1039" s="129" t="s">
        <v>18</v>
      </c>
      <c r="L1039" s="129">
        <v>90</v>
      </c>
      <c r="M1039" s="129" t="s">
        <v>173</v>
      </c>
      <c r="N1039" s="129">
        <v>0</v>
      </c>
      <c r="O1039" s="129" t="s">
        <v>173</v>
      </c>
      <c r="P1039" s="129">
        <v>0</v>
      </c>
      <c r="Q1039" s="129" t="s">
        <v>173</v>
      </c>
      <c r="R1039" s="129">
        <v>0</v>
      </c>
      <c r="S1039" s="129">
        <v>2</v>
      </c>
      <c r="T1039" s="129" t="s">
        <v>174</v>
      </c>
      <c r="U1039" s="129" t="s">
        <v>4064</v>
      </c>
      <c r="V1039" s="129">
        <v>0.72619999999999996</v>
      </c>
      <c r="W1039" s="129" t="s">
        <v>4065</v>
      </c>
      <c r="X1039" s="129">
        <v>0.33689999999999998</v>
      </c>
      <c r="Y1039" s="129" t="s">
        <v>4066</v>
      </c>
      <c r="Z1039" s="129">
        <v>0.37659999999999999</v>
      </c>
      <c r="AA1039" s="129" t="s">
        <v>1023</v>
      </c>
      <c r="AB1039" s="129">
        <v>1.5900000000000001E-2</v>
      </c>
      <c r="AC1039" s="129" t="s">
        <v>179</v>
      </c>
      <c r="AD1039" s="129">
        <v>9.5999999999999992E-3</v>
      </c>
      <c r="AE1039" s="129" t="s">
        <v>179</v>
      </c>
      <c r="AF1039" s="129">
        <v>1.7100000000000001E-2</v>
      </c>
      <c r="AG1039" s="129" t="s">
        <v>4067</v>
      </c>
      <c r="AH1039" s="129">
        <v>7.7999999999999996E-3</v>
      </c>
      <c r="AI1039" s="129" t="s">
        <v>4068</v>
      </c>
      <c r="AJ1039" s="129">
        <v>3.3399999999999999E-2</v>
      </c>
      <c r="AK1039" s="129" t="s">
        <v>4069</v>
      </c>
      <c r="AL1039" s="129">
        <v>9.1000000000000004E-3</v>
      </c>
      <c r="AM1039" s="129" t="s">
        <v>260</v>
      </c>
      <c r="AN1039" s="129">
        <v>9.1000000000000004E-3</v>
      </c>
      <c r="AO1039" s="129" t="s">
        <v>341</v>
      </c>
      <c r="AP1039" s="129">
        <v>4.1999999999999997E-3</v>
      </c>
      <c r="AQ1039" s="129" t="s">
        <v>4070</v>
      </c>
      <c r="AR1039" s="129">
        <v>5.3E-3</v>
      </c>
      <c r="AS1039" s="129" t="s">
        <v>4071</v>
      </c>
      <c r="AT1039" s="129">
        <v>2.7699999999999999E-2</v>
      </c>
      <c r="AU1039" s="129" t="s">
        <v>179</v>
      </c>
      <c r="AV1039" s="129">
        <v>3.8E-3</v>
      </c>
      <c r="AW1039" s="129" t="s">
        <v>545</v>
      </c>
      <c r="AX1039" s="129">
        <v>1.2999999999999999E-3</v>
      </c>
      <c r="AY1039" s="129" t="s">
        <v>405</v>
      </c>
      <c r="AZ1039" s="129">
        <v>8.0000000000000004E-4</v>
      </c>
      <c r="BA1039" s="129" t="s">
        <v>284</v>
      </c>
      <c r="BB1039" s="129">
        <v>6.9999999999999999E-4</v>
      </c>
      <c r="BC1039" s="129" t="s">
        <v>304</v>
      </c>
      <c r="BD1039" s="129">
        <v>5.0000000000000001E-4</v>
      </c>
      <c r="BE1039" s="129" t="s">
        <v>179</v>
      </c>
      <c r="BF1039" s="129">
        <v>2.9999999999999997E-4</v>
      </c>
      <c r="BG1039" s="129" t="s">
        <v>179</v>
      </c>
      <c r="BH1039" s="129">
        <v>1E-4</v>
      </c>
      <c r="BI1039" s="129" t="s">
        <v>179</v>
      </c>
      <c r="BJ1039" s="129">
        <v>2.0000000000000001E-4</v>
      </c>
      <c r="BK1039" s="129" t="s">
        <v>268</v>
      </c>
      <c r="BL1039" s="129">
        <v>5.0000000000000001E-4</v>
      </c>
      <c r="BM1039" s="129" t="s">
        <v>425</v>
      </c>
      <c r="BN1039" s="129">
        <v>2.9999999999999997E-4</v>
      </c>
      <c r="BO1039" s="129" t="s">
        <v>193</v>
      </c>
      <c r="BP1039" s="129">
        <v>5.0000000000000001E-4</v>
      </c>
      <c r="BQ1039" s="129" t="s">
        <v>179</v>
      </c>
      <c r="BR1039" s="129">
        <v>2.9999999999999997E-4</v>
      </c>
      <c r="BS1039" s="129" t="s">
        <v>179</v>
      </c>
      <c r="BT1039" s="129">
        <v>2.9999999999999997E-4</v>
      </c>
      <c r="BU1039" s="129" t="s">
        <v>179</v>
      </c>
      <c r="BV1039" s="129">
        <v>6.9999999999999999E-4</v>
      </c>
      <c r="BW1039" s="129" t="s">
        <v>18</v>
      </c>
      <c r="BX1039" s="129"/>
      <c r="BY1039" s="129" t="s">
        <v>18</v>
      </c>
      <c r="BZ1039" s="129"/>
      <c r="CA1039" s="129" t="s">
        <v>179</v>
      </c>
      <c r="CB1039" s="129">
        <v>8.0000000000000004E-4</v>
      </c>
      <c r="CC1039" s="129" t="s">
        <v>179</v>
      </c>
      <c r="CD1039" s="129">
        <v>2.0999999999999999E-3</v>
      </c>
      <c r="CE1039" s="129" t="s">
        <v>179</v>
      </c>
      <c r="CF1039" s="129">
        <v>2.3E-3</v>
      </c>
      <c r="CG1039" s="129" t="s">
        <v>216</v>
      </c>
      <c r="CH1039" s="129">
        <v>1E-4</v>
      </c>
      <c r="CI1039" s="129" t="s">
        <v>179</v>
      </c>
      <c r="CJ1039" s="129">
        <v>6.7999999999999996E-3</v>
      </c>
      <c r="CK1039" s="129" t="s">
        <v>179</v>
      </c>
      <c r="CL1039" s="129">
        <v>1.1299999999999999E-2</v>
      </c>
      <c r="CM1039" s="129" t="s">
        <v>179</v>
      </c>
      <c r="CN1039" s="129">
        <v>2.5000000000000001E-3</v>
      </c>
      <c r="CO1039" s="129" t="s">
        <v>179</v>
      </c>
      <c r="CP1039" s="129">
        <v>8.9999999999999998E-4</v>
      </c>
      <c r="CQ1039" s="129" t="s">
        <v>179</v>
      </c>
      <c r="CR1039" s="129">
        <v>3.2000000000000002E-3</v>
      </c>
      <c r="CS1039" s="129" t="s">
        <v>179</v>
      </c>
      <c r="CT1039" s="129">
        <v>1.8E-3</v>
      </c>
      <c r="CU1039" s="129" t="s">
        <v>179</v>
      </c>
      <c r="CV1039" s="129">
        <v>8.0000000000000004E-4</v>
      </c>
      <c r="CW1039" s="129" t="s">
        <v>179</v>
      </c>
      <c r="CX1039" s="129">
        <v>5.9999999999999995E-4</v>
      </c>
      <c r="CY1039" s="129" t="s">
        <v>179</v>
      </c>
      <c r="CZ1039" s="129">
        <v>5.0000000000000001E-4</v>
      </c>
      <c r="DA1039" s="129" t="s">
        <v>179</v>
      </c>
      <c r="DB1039" s="129">
        <v>5.9999999999999995E-4</v>
      </c>
      <c r="DC1039" s="129" t="s">
        <v>179</v>
      </c>
      <c r="DD1039" s="129">
        <v>5.9999999999999995E-4</v>
      </c>
      <c r="DE1039" s="129" t="s">
        <v>179</v>
      </c>
      <c r="DF1039" s="129">
        <v>5.9999999999999995E-4</v>
      </c>
      <c r="DG1039" s="129" t="s">
        <v>179</v>
      </c>
      <c r="DH1039" s="129">
        <v>4.0000000000000002E-4</v>
      </c>
      <c r="DI1039" s="129" t="s">
        <v>179</v>
      </c>
      <c r="DJ1039" s="129">
        <v>2.9999999999999997E-4</v>
      </c>
      <c r="DK1039" s="129" t="s">
        <v>4034</v>
      </c>
      <c r="DL1039" s="129" t="s">
        <v>59</v>
      </c>
      <c r="DM1039" s="129"/>
      <c r="DN1039" s="129"/>
      <c r="DO1039" s="130"/>
      <c r="DS1039" s="129">
        <v>122</v>
      </c>
      <c r="DT1039" s="129" t="s">
        <v>5982</v>
      </c>
      <c r="DW1039" t="s">
        <v>5821</v>
      </c>
    </row>
    <row r="1040" spans="1:127">
      <c r="A1040" s="127">
        <v>929</v>
      </c>
      <c r="B1040" s="131">
        <v>44768.184027777781</v>
      </c>
      <c r="C1040" s="129" t="s">
        <v>52</v>
      </c>
      <c r="D1040" s="129">
        <v>0</v>
      </c>
      <c r="E1040" s="129">
        <v>0</v>
      </c>
      <c r="F1040" s="129">
        <v>0</v>
      </c>
      <c r="G1040" s="129" t="s">
        <v>54</v>
      </c>
      <c r="H1040" s="129" t="s">
        <v>55</v>
      </c>
      <c r="I1040" s="129" t="s">
        <v>55</v>
      </c>
      <c r="J1040" s="129" t="s">
        <v>55</v>
      </c>
      <c r="K1040" s="129" t="s">
        <v>18</v>
      </c>
      <c r="L1040" s="129">
        <v>90</v>
      </c>
      <c r="M1040" s="129" t="s">
        <v>173</v>
      </c>
      <c r="N1040" s="129">
        <v>0</v>
      </c>
      <c r="O1040" s="129" t="s">
        <v>173</v>
      </c>
      <c r="P1040" s="129">
        <v>0</v>
      </c>
      <c r="Q1040" s="129" t="s">
        <v>173</v>
      </c>
      <c r="R1040" s="129">
        <v>0</v>
      </c>
      <c r="S1040" s="129">
        <v>2</v>
      </c>
      <c r="T1040" s="129" t="s">
        <v>174</v>
      </c>
      <c r="U1040" s="129" t="s">
        <v>4072</v>
      </c>
      <c r="V1040" s="129">
        <v>0.58560000000000001</v>
      </c>
      <c r="W1040" s="129" t="s">
        <v>4073</v>
      </c>
      <c r="X1040" s="129">
        <v>0.28310000000000002</v>
      </c>
      <c r="Y1040" s="129" t="s">
        <v>4074</v>
      </c>
      <c r="Z1040" s="129">
        <v>0.30830000000000002</v>
      </c>
      <c r="AA1040" s="129" t="s">
        <v>401</v>
      </c>
      <c r="AB1040" s="129">
        <v>1.3899999999999999E-2</v>
      </c>
      <c r="AC1040" s="129" t="s">
        <v>179</v>
      </c>
      <c r="AD1040" s="129">
        <v>8.0000000000000002E-3</v>
      </c>
      <c r="AE1040" s="129" t="s">
        <v>179</v>
      </c>
      <c r="AF1040" s="129">
        <v>1.6799999999999999E-2</v>
      </c>
      <c r="AG1040" s="129" t="s">
        <v>4075</v>
      </c>
      <c r="AH1040" s="129">
        <v>6.8999999999999999E-3</v>
      </c>
      <c r="AI1040" s="129" t="s">
        <v>2381</v>
      </c>
      <c r="AJ1040" s="129">
        <v>2.9000000000000001E-2</v>
      </c>
      <c r="AK1040" s="129" t="s">
        <v>4076</v>
      </c>
      <c r="AL1040" s="129">
        <v>7.4000000000000003E-3</v>
      </c>
      <c r="AM1040" s="129" t="s">
        <v>179</v>
      </c>
      <c r="AN1040" s="129">
        <v>7.4000000000000003E-3</v>
      </c>
      <c r="AO1040" s="129" t="s">
        <v>326</v>
      </c>
      <c r="AP1040" s="129">
        <v>3.5000000000000001E-3</v>
      </c>
      <c r="AQ1040" s="129" t="s">
        <v>522</v>
      </c>
      <c r="AR1040" s="129">
        <v>5.1000000000000004E-3</v>
      </c>
      <c r="AS1040" s="129" t="s">
        <v>4077</v>
      </c>
      <c r="AT1040" s="129">
        <v>2.2800000000000001E-2</v>
      </c>
      <c r="AU1040" s="129" t="s">
        <v>209</v>
      </c>
      <c r="AV1040" s="129">
        <v>3.3999999999999998E-3</v>
      </c>
      <c r="AW1040" s="129" t="s">
        <v>419</v>
      </c>
      <c r="AX1040" s="129">
        <v>1.1999999999999999E-3</v>
      </c>
      <c r="AY1040" s="129" t="s">
        <v>316</v>
      </c>
      <c r="AZ1040" s="129">
        <v>6.9999999999999999E-4</v>
      </c>
      <c r="BA1040" s="129" t="s">
        <v>346</v>
      </c>
      <c r="BB1040" s="129">
        <v>6.9999999999999999E-4</v>
      </c>
      <c r="BC1040" s="129" t="s">
        <v>285</v>
      </c>
      <c r="BD1040" s="129">
        <v>5.0000000000000001E-4</v>
      </c>
      <c r="BE1040" s="129" t="s">
        <v>179</v>
      </c>
      <c r="BF1040" s="129">
        <v>2.9999999999999997E-4</v>
      </c>
      <c r="BG1040" s="129" t="s">
        <v>179</v>
      </c>
      <c r="BH1040" s="129">
        <v>1E-4</v>
      </c>
      <c r="BI1040" s="129" t="s">
        <v>286</v>
      </c>
      <c r="BJ1040" s="129">
        <v>2.0000000000000001E-4</v>
      </c>
      <c r="BK1040" s="129" t="s">
        <v>1085</v>
      </c>
      <c r="BL1040" s="129">
        <v>4.0000000000000002E-4</v>
      </c>
      <c r="BM1040" s="129" t="s">
        <v>451</v>
      </c>
      <c r="BN1040" s="129">
        <v>2.9999999999999997E-4</v>
      </c>
      <c r="BO1040" s="129" t="s">
        <v>312</v>
      </c>
      <c r="BP1040" s="129">
        <v>6.9999999999999999E-4</v>
      </c>
      <c r="BQ1040" s="129" t="s">
        <v>179</v>
      </c>
      <c r="BR1040" s="129">
        <v>2.9999999999999997E-4</v>
      </c>
      <c r="BS1040" s="129" t="s">
        <v>179</v>
      </c>
      <c r="BT1040" s="129">
        <v>5.0000000000000001E-4</v>
      </c>
      <c r="BU1040" s="129" t="s">
        <v>179</v>
      </c>
      <c r="BV1040" s="129">
        <v>5.9999999999999995E-4</v>
      </c>
      <c r="BW1040" s="129" t="s">
        <v>245</v>
      </c>
      <c r="BX1040" s="129">
        <v>8.0000000000000004E-4</v>
      </c>
      <c r="BY1040" s="129" t="s">
        <v>179</v>
      </c>
      <c r="BZ1040" s="129">
        <v>1.1999999999999999E-3</v>
      </c>
      <c r="CA1040" s="129" t="s">
        <v>179</v>
      </c>
      <c r="CB1040" s="129">
        <v>8.9999999999999998E-4</v>
      </c>
      <c r="CC1040" s="129" t="s">
        <v>179</v>
      </c>
      <c r="CD1040" s="129">
        <v>2.3E-3</v>
      </c>
      <c r="CE1040" s="129" t="s">
        <v>179</v>
      </c>
      <c r="CF1040" s="129">
        <v>2E-3</v>
      </c>
      <c r="CG1040" s="129" t="s">
        <v>216</v>
      </c>
      <c r="CH1040" s="129">
        <v>1E-4</v>
      </c>
      <c r="CI1040" s="129" t="s">
        <v>179</v>
      </c>
      <c r="CJ1040" s="129">
        <v>9.5999999999999992E-3</v>
      </c>
      <c r="CK1040" s="129" t="s">
        <v>179</v>
      </c>
      <c r="CL1040" s="129">
        <v>1.21E-2</v>
      </c>
      <c r="CM1040" s="129" t="s">
        <v>179</v>
      </c>
      <c r="CN1040" s="129">
        <v>8.6999999999999994E-3</v>
      </c>
      <c r="CO1040" s="129" t="s">
        <v>179</v>
      </c>
      <c r="CP1040" s="129">
        <v>8.9999999999999998E-4</v>
      </c>
      <c r="CQ1040" s="129" t="s">
        <v>179</v>
      </c>
      <c r="CR1040" s="129">
        <v>2.8999999999999998E-3</v>
      </c>
      <c r="CS1040" s="129" t="s">
        <v>179</v>
      </c>
      <c r="CT1040" s="129">
        <v>2E-3</v>
      </c>
      <c r="CU1040" s="129" t="s">
        <v>179</v>
      </c>
      <c r="CV1040" s="129">
        <v>8.0000000000000004E-4</v>
      </c>
      <c r="CW1040" s="129" t="s">
        <v>18</v>
      </c>
      <c r="CX1040" s="129"/>
      <c r="CY1040" s="129" t="s">
        <v>179</v>
      </c>
      <c r="CZ1040" s="129">
        <v>5.0000000000000001E-4</v>
      </c>
      <c r="DA1040" s="129" t="s">
        <v>179</v>
      </c>
      <c r="DB1040" s="129">
        <v>5.9999999999999995E-4</v>
      </c>
      <c r="DC1040" s="129" t="s">
        <v>179</v>
      </c>
      <c r="DD1040" s="129">
        <v>5.9999999999999995E-4</v>
      </c>
      <c r="DE1040" s="129" t="s">
        <v>179</v>
      </c>
      <c r="DF1040" s="129">
        <v>6.9999999999999999E-4</v>
      </c>
      <c r="DG1040" s="129" t="s">
        <v>179</v>
      </c>
      <c r="DH1040" s="129">
        <v>4.0000000000000002E-4</v>
      </c>
      <c r="DI1040" s="129" t="s">
        <v>179</v>
      </c>
      <c r="DJ1040" s="129">
        <v>5.0000000000000001E-4</v>
      </c>
      <c r="DK1040" s="129" t="s">
        <v>4034</v>
      </c>
      <c r="DL1040" s="129" t="s">
        <v>59</v>
      </c>
      <c r="DM1040" s="129"/>
      <c r="DN1040" s="129"/>
      <c r="DO1040" s="130"/>
      <c r="DS1040" s="129">
        <v>137</v>
      </c>
      <c r="DT1040" s="129" t="s">
        <v>5983</v>
      </c>
      <c r="DW1040" t="s">
        <v>5822</v>
      </c>
    </row>
    <row r="1041" spans="1:127">
      <c r="A1041" s="127">
        <v>6</v>
      </c>
      <c r="B1041" s="131">
        <v>44768.786111111112</v>
      </c>
      <c r="C1041" s="129" t="s">
        <v>52</v>
      </c>
      <c r="D1041" s="129">
        <v>0</v>
      </c>
      <c r="E1041" s="129">
        <v>0</v>
      </c>
      <c r="F1041" s="129">
        <v>0</v>
      </c>
      <c r="G1041" s="129" t="s">
        <v>54</v>
      </c>
      <c r="H1041" s="129" t="s">
        <v>55</v>
      </c>
      <c r="I1041" s="129" t="s">
        <v>55</v>
      </c>
      <c r="J1041" s="129" t="s">
        <v>55</v>
      </c>
      <c r="K1041" s="129" t="s">
        <v>18</v>
      </c>
      <c r="L1041" s="129">
        <v>90</v>
      </c>
      <c r="M1041" s="129" t="s">
        <v>173</v>
      </c>
      <c r="N1041" s="129">
        <v>0</v>
      </c>
      <c r="O1041" s="129" t="s">
        <v>173</v>
      </c>
      <c r="P1041" s="129">
        <v>0</v>
      </c>
      <c r="Q1041" s="129" t="s">
        <v>173</v>
      </c>
      <c r="R1041" s="129">
        <v>0</v>
      </c>
      <c r="S1041" s="129">
        <v>2</v>
      </c>
      <c r="T1041" s="129" t="s">
        <v>174</v>
      </c>
      <c r="U1041" s="129">
        <v>4.2247000000000003</v>
      </c>
      <c r="V1041" s="129">
        <v>0.66379999999999995</v>
      </c>
      <c r="W1041" s="129">
        <v>12.571199999999999</v>
      </c>
      <c r="X1041" s="129">
        <v>0.33660000000000001</v>
      </c>
      <c r="Y1041" s="129">
        <v>41.7301</v>
      </c>
      <c r="Z1041" s="129">
        <v>0.3715</v>
      </c>
      <c r="AA1041" s="129" t="s">
        <v>3211</v>
      </c>
      <c r="AB1041" s="129">
        <v>1.5900000000000001E-2</v>
      </c>
      <c r="AC1041" s="129" t="s">
        <v>4079</v>
      </c>
      <c r="AD1041" s="129">
        <v>1.11E-2</v>
      </c>
      <c r="AE1041" s="129" t="s">
        <v>179</v>
      </c>
      <c r="AF1041" s="129">
        <v>1.8599999999999998E-2</v>
      </c>
      <c r="AG1041" s="129">
        <v>0.15459999999999999</v>
      </c>
      <c r="AH1041" s="129">
        <v>7.7000000000000002E-3</v>
      </c>
      <c r="AI1041" s="129">
        <v>7.9619999999999997</v>
      </c>
      <c r="AJ1041" s="129">
        <v>3.32E-2</v>
      </c>
      <c r="AK1041" s="129">
        <v>0.875</v>
      </c>
      <c r="AL1041" s="129">
        <v>9.1000000000000004E-3</v>
      </c>
      <c r="AM1041" s="129" t="s">
        <v>556</v>
      </c>
      <c r="AN1041" s="129">
        <v>8.9999999999999993E-3</v>
      </c>
      <c r="AO1041" s="129">
        <v>1.66E-2</v>
      </c>
      <c r="AP1041" s="129">
        <v>4.1999999999999997E-3</v>
      </c>
      <c r="AQ1041" s="129">
        <v>0.1163</v>
      </c>
      <c r="AR1041" s="129">
        <v>5.1000000000000004E-3</v>
      </c>
      <c r="AS1041" s="129">
        <v>5.8334000000000001</v>
      </c>
      <c r="AT1041" s="129">
        <v>2.6100000000000002E-2</v>
      </c>
      <c r="AU1041" s="129" t="s">
        <v>330</v>
      </c>
      <c r="AV1041" s="129">
        <v>3.7000000000000002E-3</v>
      </c>
      <c r="AW1041" s="129">
        <v>1.8499999999999999E-2</v>
      </c>
      <c r="AX1041" s="129">
        <v>1.4E-3</v>
      </c>
      <c r="AY1041" s="129">
        <v>9.5999999999999992E-3</v>
      </c>
      <c r="AZ1041" s="129">
        <v>8.9999999999999998E-4</v>
      </c>
      <c r="BA1041" s="129">
        <v>7.0000000000000001E-3</v>
      </c>
      <c r="BB1041" s="129">
        <v>6.9999999999999999E-4</v>
      </c>
      <c r="BC1041" s="129" t="s">
        <v>211</v>
      </c>
      <c r="BD1041" s="129">
        <v>5.0000000000000001E-4</v>
      </c>
      <c r="BE1041" s="129" t="s">
        <v>179</v>
      </c>
      <c r="BF1041" s="129">
        <v>2.9999999999999997E-4</v>
      </c>
      <c r="BG1041" s="129" t="s">
        <v>179</v>
      </c>
      <c r="BH1041" s="129">
        <v>1E-4</v>
      </c>
      <c r="BI1041" s="129" t="s">
        <v>286</v>
      </c>
      <c r="BJ1041" s="129">
        <v>2.0000000000000001E-4</v>
      </c>
      <c r="BK1041" s="129">
        <v>1.01E-2</v>
      </c>
      <c r="BL1041" s="129">
        <v>5.0000000000000001E-4</v>
      </c>
      <c r="BM1041" s="129">
        <v>3.5999999999999999E-3</v>
      </c>
      <c r="BN1041" s="129">
        <v>2.9999999999999997E-4</v>
      </c>
      <c r="BO1041" s="129">
        <v>1.0500000000000001E-2</v>
      </c>
      <c r="BP1041" s="129">
        <v>5.9999999999999995E-4</v>
      </c>
      <c r="BQ1041" s="129" t="s">
        <v>179</v>
      </c>
      <c r="BR1041" s="129">
        <v>2.9999999999999997E-4</v>
      </c>
      <c r="BS1041" s="129" t="s">
        <v>179</v>
      </c>
      <c r="BT1041" s="129">
        <v>2.9999999999999997E-4</v>
      </c>
      <c r="BU1041" s="129" t="s">
        <v>179</v>
      </c>
      <c r="BV1041" s="129">
        <v>6.9999999999999999E-4</v>
      </c>
      <c r="BW1041" s="129" t="s">
        <v>179</v>
      </c>
      <c r="BX1041" s="129">
        <v>8.9999999999999998E-4</v>
      </c>
      <c r="BY1041" s="129" t="s">
        <v>179</v>
      </c>
      <c r="BZ1041" s="129">
        <v>1.1000000000000001E-3</v>
      </c>
      <c r="CA1041" s="129" t="s">
        <v>179</v>
      </c>
      <c r="CB1041" s="129">
        <v>8.0000000000000004E-4</v>
      </c>
      <c r="CC1041" s="129" t="s">
        <v>179</v>
      </c>
      <c r="CD1041" s="129">
        <v>2.0999999999999999E-3</v>
      </c>
      <c r="CE1041" s="129" t="s">
        <v>179</v>
      </c>
      <c r="CF1041" s="129">
        <v>2.3E-3</v>
      </c>
      <c r="CG1041" s="129" t="s">
        <v>179</v>
      </c>
      <c r="CH1041" s="129">
        <v>1E-4</v>
      </c>
      <c r="CI1041" s="129" t="s">
        <v>179</v>
      </c>
      <c r="CJ1041" s="129">
        <v>7.0000000000000001E-3</v>
      </c>
      <c r="CK1041" s="129" t="s">
        <v>179</v>
      </c>
      <c r="CL1041" s="129">
        <v>1.1299999999999999E-2</v>
      </c>
      <c r="CM1041" s="129" t="s">
        <v>179</v>
      </c>
      <c r="CN1041" s="129">
        <v>2.8999999999999998E-3</v>
      </c>
      <c r="CO1041" s="129" t="s">
        <v>179</v>
      </c>
      <c r="CP1041" s="129">
        <v>8.9999999999999998E-4</v>
      </c>
      <c r="CQ1041" s="129" t="s">
        <v>179</v>
      </c>
      <c r="CR1041" s="129">
        <v>3.3999999999999998E-3</v>
      </c>
      <c r="CS1041" s="129" t="s">
        <v>179</v>
      </c>
      <c r="CT1041" s="129">
        <v>1.9E-3</v>
      </c>
      <c r="CU1041" s="129" t="s">
        <v>179</v>
      </c>
      <c r="CV1041" s="129">
        <v>8.0000000000000004E-4</v>
      </c>
      <c r="CW1041" s="129" t="s">
        <v>18</v>
      </c>
      <c r="CX1041" s="129"/>
      <c r="CY1041" s="129" t="s">
        <v>179</v>
      </c>
      <c r="CZ1041" s="129">
        <v>5.9999999999999995E-4</v>
      </c>
      <c r="DA1041" s="129" t="s">
        <v>179</v>
      </c>
      <c r="DB1041" s="129">
        <v>5.9999999999999995E-4</v>
      </c>
      <c r="DC1041" s="129" t="s">
        <v>179</v>
      </c>
      <c r="DD1041" s="129">
        <v>5.9999999999999995E-4</v>
      </c>
      <c r="DE1041" s="129" t="s">
        <v>179</v>
      </c>
      <c r="DF1041" s="129">
        <v>5.0000000000000001E-4</v>
      </c>
      <c r="DG1041" s="129" t="s">
        <v>179</v>
      </c>
      <c r="DH1041" s="129">
        <v>4.0000000000000002E-4</v>
      </c>
      <c r="DI1041" s="129" t="s">
        <v>179</v>
      </c>
      <c r="DJ1041" s="129">
        <v>2.9999999999999997E-4</v>
      </c>
      <c r="DK1041" s="129" t="s">
        <v>4080</v>
      </c>
      <c r="DL1041" s="129" t="s">
        <v>59</v>
      </c>
      <c r="DM1041" s="129"/>
      <c r="DN1041" s="129"/>
      <c r="DO1041" s="130" t="s">
        <v>18</v>
      </c>
      <c r="DS1041" s="129">
        <v>5</v>
      </c>
      <c r="DT1041" s="129" t="s">
        <v>5984</v>
      </c>
      <c r="DW1041" t="s">
        <v>5823</v>
      </c>
    </row>
    <row r="1042" spans="1:127">
      <c r="A1042" s="127">
        <v>7</v>
      </c>
      <c r="B1042" s="131">
        <v>44768.791666666664</v>
      </c>
      <c r="C1042" s="129" t="s">
        <v>52</v>
      </c>
      <c r="D1042" s="129">
        <v>0</v>
      </c>
      <c r="E1042" s="129">
        <v>0</v>
      </c>
      <c r="F1042" s="129">
        <v>0</v>
      </c>
      <c r="G1042" s="129" t="s">
        <v>54</v>
      </c>
      <c r="H1042" s="129" t="s">
        <v>55</v>
      </c>
      <c r="I1042" s="129" t="s">
        <v>55</v>
      </c>
      <c r="J1042" s="129" t="s">
        <v>55</v>
      </c>
      <c r="K1042" s="129" t="s">
        <v>18</v>
      </c>
      <c r="L1042" s="129">
        <v>90</v>
      </c>
      <c r="M1042" s="129" t="s">
        <v>173</v>
      </c>
      <c r="N1042" s="129">
        <v>0</v>
      </c>
      <c r="O1042" s="129" t="s">
        <v>173</v>
      </c>
      <c r="P1042" s="129">
        <v>0</v>
      </c>
      <c r="Q1042" s="129" t="s">
        <v>173</v>
      </c>
      <c r="R1042" s="129">
        <v>0</v>
      </c>
      <c r="S1042" s="129">
        <v>2</v>
      </c>
      <c r="T1042" s="129" t="s">
        <v>174</v>
      </c>
      <c r="U1042" s="129">
        <v>5.0942999999999996</v>
      </c>
      <c r="V1042" s="129">
        <v>0.69589999999999996</v>
      </c>
      <c r="W1042" s="129">
        <v>11.918200000000001</v>
      </c>
      <c r="X1042" s="129">
        <v>0.33179999999999998</v>
      </c>
      <c r="Y1042" s="129">
        <v>41.5002</v>
      </c>
      <c r="Z1042" s="129">
        <v>0.37169999999999997</v>
      </c>
      <c r="AA1042" s="129" t="s">
        <v>521</v>
      </c>
      <c r="AB1042" s="129">
        <v>1.5299999999999999E-2</v>
      </c>
      <c r="AC1042" s="129" t="s">
        <v>251</v>
      </c>
      <c r="AD1042" s="129">
        <v>9.9000000000000008E-3</v>
      </c>
      <c r="AE1042" s="129" t="s">
        <v>179</v>
      </c>
      <c r="AF1042" s="129">
        <v>1.7100000000000001E-2</v>
      </c>
      <c r="AG1042" s="129">
        <v>0.1744</v>
      </c>
      <c r="AH1042" s="129">
        <v>8.0999999999999996E-3</v>
      </c>
      <c r="AI1042" s="129">
        <v>7.4398</v>
      </c>
      <c r="AJ1042" s="129">
        <v>3.2099999999999997E-2</v>
      </c>
      <c r="AK1042" s="129">
        <v>0.83360000000000001</v>
      </c>
      <c r="AL1042" s="129">
        <v>8.8999999999999999E-3</v>
      </c>
      <c r="AM1042" s="129" t="s">
        <v>1362</v>
      </c>
      <c r="AN1042" s="129">
        <v>8.8999999999999999E-3</v>
      </c>
      <c r="AO1042" s="129">
        <v>2.3099999999999999E-2</v>
      </c>
      <c r="AP1042" s="129">
        <v>4.3E-3</v>
      </c>
      <c r="AQ1042" s="129">
        <v>0.129</v>
      </c>
      <c r="AR1042" s="129">
        <v>5.3E-3</v>
      </c>
      <c r="AS1042" s="129">
        <v>6.5114000000000001</v>
      </c>
      <c r="AT1042" s="129">
        <v>2.7400000000000001E-2</v>
      </c>
      <c r="AU1042" s="129" t="s">
        <v>302</v>
      </c>
      <c r="AV1042" s="129">
        <v>3.8999999999999998E-3</v>
      </c>
      <c r="AW1042" s="129">
        <v>1.15E-2</v>
      </c>
      <c r="AX1042" s="129">
        <v>1.1000000000000001E-3</v>
      </c>
      <c r="AY1042" s="129">
        <v>6.4999999999999997E-3</v>
      </c>
      <c r="AZ1042" s="129">
        <v>6.9999999999999999E-4</v>
      </c>
      <c r="BA1042" s="129">
        <v>7.4000000000000003E-3</v>
      </c>
      <c r="BB1042" s="129">
        <v>6.9999999999999999E-4</v>
      </c>
      <c r="BC1042" s="129" t="s">
        <v>285</v>
      </c>
      <c r="BD1042" s="129">
        <v>5.0000000000000001E-4</v>
      </c>
      <c r="BE1042" s="129" t="s">
        <v>179</v>
      </c>
      <c r="BF1042" s="129">
        <v>2.9999999999999997E-4</v>
      </c>
      <c r="BG1042" s="129" t="s">
        <v>179</v>
      </c>
      <c r="BH1042" s="129">
        <v>1E-4</v>
      </c>
      <c r="BI1042" s="129" t="s">
        <v>318</v>
      </c>
      <c r="BJ1042" s="129">
        <v>2.0000000000000001E-4</v>
      </c>
      <c r="BK1042" s="129">
        <v>8.9999999999999993E-3</v>
      </c>
      <c r="BL1042" s="129">
        <v>5.0000000000000001E-4</v>
      </c>
      <c r="BM1042" s="129">
        <v>3.0000000000000001E-3</v>
      </c>
      <c r="BN1042" s="129">
        <v>2.9999999999999997E-4</v>
      </c>
      <c r="BO1042" s="129">
        <v>9.9000000000000008E-3</v>
      </c>
      <c r="BP1042" s="129">
        <v>5.0000000000000001E-4</v>
      </c>
      <c r="BQ1042" s="129" t="s">
        <v>179</v>
      </c>
      <c r="BR1042" s="129">
        <v>2.9999999999999997E-4</v>
      </c>
      <c r="BS1042" s="129" t="s">
        <v>179</v>
      </c>
      <c r="BT1042" s="129">
        <v>2.9999999999999997E-4</v>
      </c>
      <c r="BU1042" s="129" t="s">
        <v>179</v>
      </c>
      <c r="BV1042" s="129">
        <v>6.9999999999999999E-4</v>
      </c>
      <c r="BW1042" s="129" t="s">
        <v>18</v>
      </c>
      <c r="BX1042" s="129"/>
      <c r="BY1042" s="129" t="s">
        <v>18</v>
      </c>
      <c r="BZ1042" s="129"/>
      <c r="CA1042" s="129" t="s">
        <v>179</v>
      </c>
      <c r="CB1042" s="129">
        <v>8.0000000000000004E-4</v>
      </c>
      <c r="CC1042" s="129" t="s">
        <v>179</v>
      </c>
      <c r="CD1042" s="129">
        <v>2E-3</v>
      </c>
      <c r="CE1042" s="129" t="s">
        <v>179</v>
      </c>
      <c r="CF1042" s="129">
        <v>2.3E-3</v>
      </c>
      <c r="CG1042" s="129" t="s">
        <v>216</v>
      </c>
      <c r="CH1042" s="129">
        <v>1E-4</v>
      </c>
      <c r="CI1042" s="129" t="s">
        <v>179</v>
      </c>
      <c r="CJ1042" s="129">
        <v>7.0000000000000001E-3</v>
      </c>
      <c r="CK1042" s="129" t="s">
        <v>179</v>
      </c>
      <c r="CL1042" s="129">
        <v>1.09E-2</v>
      </c>
      <c r="CM1042" s="129" t="s">
        <v>179</v>
      </c>
      <c r="CN1042" s="129">
        <v>2.8E-3</v>
      </c>
      <c r="CO1042" s="129" t="s">
        <v>179</v>
      </c>
      <c r="CP1042" s="129">
        <v>8.0000000000000004E-4</v>
      </c>
      <c r="CQ1042" s="129" t="s">
        <v>179</v>
      </c>
      <c r="CR1042" s="129">
        <v>3.3E-3</v>
      </c>
      <c r="CS1042" s="129" t="s">
        <v>179</v>
      </c>
      <c r="CT1042" s="129">
        <v>1.9E-3</v>
      </c>
      <c r="CU1042" s="129" t="s">
        <v>179</v>
      </c>
      <c r="CV1042" s="129">
        <v>8.0000000000000004E-4</v>
      </c>
      <c r="CW1042" s="129" t="s">
        <v>18</v>
      </c>
      <c r="CX1042" s="129"/>
      <c r="CY1042" s="129" t="s">
        <v>179</v>
      </c>
      <c r="CZ1042" s="129">
        <v>5.9999999999999995E-4</v>
      </c>
      <c r="DA1042" s="129" t="s">
        <v>179</v>
      </c>
      <c r="DB1042" s="129">
        <v>5.0000000000000001E-4</v>
      </c>
      <c r="DC1042" s="129" t="s">
        <v>179</v>
      </c>
      <c r="DD1042" s="129">
        <v>5.9999999999999995E-4</v>
      </c>
      <c r="DE1042" s="129" t="s">
        <v>179</v>
      </c>
      <c r="DF1042" s="129">
        <v>5.9999999999999995E-4</v>
      </c>
      <c r="DG1042" s="129" t="s">
        <v>179</v>
      </c>
      <c r="DH1042" s="129">
        <v>4.0000000000000002E-4</v>
      </c>
      <c r="DI1042" s="129" t="s">
        <v>179</v>
      </c>
      <c r="DJ1042" s="129">
        <v>4.0000000000000002E-4</v>
      </c>
      <c r="DK1042" s="129" t="s">
        <v>4080</v>
      </c>
      <c r="DL1042" s="129" t="s">
        <v>59</v>
      </c>
      <c r="DM1042" s="129"/>
      <c r="DN1042" s="129"/>
      <c r="DO1042" s="130" t="s">
        <v>18</v>
      </c>
      <c r="DS1042" s="129">
        <v>13</v>
      </c>
      <c r="DT1042" s="129" t="s">
        <v>5981</v>
      </c>
      <c r="DW1042" t="s">
        <v>5824</v>
      </c>
    </row>
    <row r="1043" spans="1:127">
      <c r="A1043" s="127">
        <v>8</v>
      </c>
      <c r="B1043" s="131">
        <v>44768.793055555558</v>
      </c>
      <c r="C1043" s="129" t="s">
        <v>52</v>
      </c>
      <c r="D1043" s="129">
        <v>0</v>
      </c>
      <c r="E1043" s="129">
        <v>0</v>
      </c>
      <c r="F1043" s="129">
        <v>0</v>
      </c>
      <c r="G1043" s="129" t="s">
        <v>54</v>
      </c>
      <c r="H1043" s="129" t="s">
        <v>55</v>
      </c>
      <c r="I1043" s="129" t="s">
        <v>55</v>
      </c>
      <c r="J1043" s="129" t="s">
        <v>55</v>
      </c>
      <c r="K1043" s="129" t="s">
        <v>18</v>
      </c>
      <c r="L1043" s="129">
        <v>90</v>
      </c>
      <c r="M1043" s="129" t="s">
        <v>173</v>
      </c>
      <c r="N1043" s="129">
        <v>0</v>
      </c>
      <c r="O1043" s="129" t="s">
        <v>173</v>
      </c>
      <c r="P1043" s="129">
        <v>0</v>
      </c>
      <c r="Q1043" s="129" t="s">
        <v>173</v>
      </c>
      <c r="R1043" s="129">
        <v>0</v>
      </c>
      <c r="S1043" s="129">
        <v>2</v>
      </c>
      <c r="T1043" s="129" t="s">
        <v>174</v>
      </c>
      <c r="U1043" s="129">
        <v>2.5061</v>
      </c>
      <c r="V1043" s="129">
        <v>0.65790000000000004</v>
      </c>
      <c r="W1043" s="129">
        <v>12.7471</v>
      </c>
      <c r="X1043" s="129">
        <v>0.34499999999999997</v>
      </c>
      <c r="Y1043" s="129">
        <v>39.113999999999997</v>
      </c>
      <c r="Z1043" s="129">
        <v>0.3629</v>
      </c>
      <c r="AA1043" s="129" t="s">
        <v>4081</v>
      </c>
      <c r="AB1043" s="129">
        <v>1.6299999999999999E-2</v>
      </c>
      <c r="AC1043" s="129" t="s">
        <v>4082</v>
      </c>
      <c r="AD1043" s="129">
        <v>1.2500000000000001E-2</v>
      </c>
      <c r="AE1043" s="129" t="s">
        <v>4083</v>
      </c>
      <c r="AF1043" s="129">
        <v>2.01E-2</v>
      </c>
      <c r="AG1043" s="129">
        <v>0.19670000000000001</v>
      </c>
      <c r="AH1043" s="129">
        <v>8.5000000000000006E-3</v>
      </c>
      <c r="AI1043" s="129">
        <v>7.9352999999999998</v>
      </c>
      <c r="AJ1043" s="129">
        <v>3.3700000000000001E-2</v>
      </c>
      <c r="AK1043" s="129">
        <v>0.93169999999999997</v>
      </c>
      <c r="AL1043" s="129">
        <v>9.4999999999999998E-3</v>
      </c>
      <c r="AM1043" s="129" t="s">
        <v>782</v>
      </c>
      <c r="AN1043" s="129">
        <v>9.4000000000000004E-3</v>
      </c>
      <c r="AO1043" s="129">
        <v>2.5399999999999999E-2</v>
      </c>
      <c r="AP1043" s="129">
        <v>4.4999999999999997E-3</v>
      </c>
      <c r="AQ1043" s="129">
        <v>0.21740000000000001</v>
      </c>
      <c r="AR1043" s="129">
        <v>6.7999999999999996E-3</v>
      </c>
      <c r="AS1043" s="129">
        <v>7.7682000000000002</v>
      </c>
      <c r="AT1043" s="129">
        <v>3.0300000000000001E-2</v>
      </c>
      <c r="AU1043" s="129" t="s">
        <v>345</v>
      </c>
      <c r="AV1043" s="129">
        <v>4.1999999999999997E-3</v>
      </c>
      <c r="AW1043" s="129">
        <v>1.0999999999999999E-2</v>
      </c>
      <c r="AX1043" s="129">
        <v>1.1999999999999999E-3</v>
      </c>
      <c r="AY1043" s="129">
        <v>7.1999999999999998E-3</v>
      </c>
      <c r="AZ1043" s="129">
        <v>8.0000000000000004E-4</v>
      </c>
      <c r="BA1043" s="129">
        <v>8.6E-3</v>
      </c>
      <c r="BB1043" s="129">
        <v>8.0000000000000004E-4</v>
      </c>
      <c r="BC1043" s="129" t="s">
        <v>285</v>
      </c>
      <c r="BD1043" s="129">
        <v>5.0000000000000001E-4</v>
      </c>
      <c r="BE1043" s="129" t="s">
        <v>212</v>
      </c>
      <c r="BF1043" s="129">
        <v>4.0000000000000002E-4</v>
      </c>
      <c r="BG1043" s="129" t="s">
        <v>179</v>
      </c>
      <c r="BH1043" s="129">
        <v>1E-4</v>
      </c>
      <c r="BI1043" s="129" t="s">
        <v>516</v>
      </c>
      <c r="BJ1043" s="129">
        <v>2.0000000000000001E-4</v>
      </c>
      <c r="BK1043" s="129">
        <v>1.0200000000000001E-2</v>
      </c>
      <c r="BL1043" s="129">
        <v>5.0000000000000001E-4</v>
      </c>
      <c r="BM1043" s="129">
        <v>3.5000000000000001E-3</v>
      </c>
      <c r="BN1043" s="129">
        <v>2.9999999999999997E-4</v>
      </c>
      <c r="BO1043" s="129">
        <v>1.03E-2</v>
      </c>
      <c r="BP1043" s="129">
        <v>5.0000000000000001E-4</v>
      </c>
      <c r="BQ1043" s="129" t="s">
        <v>179</v>
      </c>
      <c r="BR1043" s="129">
        <v>2.9999999999999997E-4</v>
      </c>
      <c r="BS1043" s="129" t="s">
        <v>179</v>
      </c>
      <c r="BT1043" s="129">
        <v>4.0000000000000002E-4</v>
      </c>
      <c r="BU1043" s="129" t="s">
        <v>179</v>
      </c>
      <c r="BV1043" s="129">
        <v>6.9999999999999999E-4</v>
      </c>
      <c r="BW1043" s="129" t="s">
        <v>18</v>
      </c>
      <c r="BX1043" s="129"/>
      <c r="BY1043" s="129" t="s">
        <v>179</v>
      </c>
      <c r="BZ1043" s="129">
        <v>1.1000000000000001E-3</v>
      </c>
      <c r="CA1043" s="129" t="s">
        <v>179</v>
      </c>
      <c r="CB1043" s="129">
        <v>8.0000000000000004E-4</v>
      </c>
      <c r="CC1043" s="129" t="s">
        <v>179</v>
      </c>
      <c r="CD1043" s="129">
        <v>2.0999999999999999E-3</v>
      </c>
      <c r="CE1043" s="129" t="s">
        <v>269</v>
      </c>
      <c r="CF1043" s="129">
        <v>2.3E-3</v>
      </c>
      <c r="CG1043" s="129" t="s">
        <v>216</v>
      </c>
      <c r="CH1043" s="129">
        <v>1E-4</v>
      </c>
      <c r="CI1043" s="129" t="s">
        <v>179</v>
      </c>
      <c r="CJ1043" s="129">
        <v>6.8999999999999999E-3</v>
      </c>
      <c r="CK1043" s="129" t="s">
        <v>179</v>
      </c>
      <c r="CL1043" s="129">
        <v>1.14E-2</v>
      </c>
      <c r="CM1043" s="129" t="s">
        <v>179</v>
      </c>
      <c r="CN1043" s="129">
        <v>4.4000000000000003E-3</v>
      </c>
      <c r="CO1043" s="129" t="s">
        <v>179</v>
      </c>
      <c r="CP1043" s="129">
        <v>8.9999999999999998E-4</v>
      </c>
      <c r="CQ1043" s="129" t="s">
        <v>179</v>
      </c>
      <c r="CR1043" s="129">
        <v>3.5000000000000001E-3</v>
      </c>
      <c r="CS1043" s="129" t="s">
        <v>179</v>
      </c>
      <c r="CT1043" s="129">
        <v>2E-3</v>
      </c>
      <c r="CU1043" s="129" t="s">
        <v>179</v>
      </c>
      <c r="CV1043" s="129">
        <v>8.9999999999999998E-4</v>
      </c>
      <c r="CW1043" s="129" t="s">
        <v>179</v>
      </c>
      <c r="CX1043" s="129">
        <v>5.9999999999999995E-4</v>
      </c>
      <c r="CY1043" s="129" t="s">
        <v>179</v>
      </c>
      <c r="CZ1043" s="129">
        <v>5.9999999999999995E-4</v>
      </c>
      <c r="DA1043" s="129" t="s">
        <v>179</v>
      </c>
      <c r="DB1043" s="129">
        <v>5.9999999999999995E-4</v>
      </c>
      <c r="DC1043" s="129" t="s">
        <v>179</v>
      </c>
      <c r="DD1043" s="129">
        <v>5.9999999999999995E-4</v>
      </c>
      <c r="DE1043" s="129" t="s">
        <v>179</v>
      </c>
      <c r="DF1043" s="129">
        <v>6.9999999999999999E-4</v>
      </c>
      <c r="DG1043" s="129" t="s">
        <v>212</v>
      </c>
      <c r="DH1043" s="129">
        <v>5.0000000000000001E-4</v>
      </c>
      <c r="DI1043" s="129" t="s">
        <v>179</v>
      </c>
      <c r="DJ1043" s="129">
        <v>2.9999999999999997E-4</v>
      </c>
      <c r="DK1043" s="129" t="s">
        <v>4080</v>
      </c>
      <c r="DL1043" s="129" t="s">
        <v>59</v>
      </c>
      <c r="DM1043" s="129"/>
      <c r="DN1043" s="129"/>
      <c r="DO1043" s="130" t="s">
        <v>18</v>
      </c>
      <c r="DS1043" s="129">
        <v>30</v>
      </c>
      <c r="DT1043" s="129" t="s">
        <v>919</v>
      </c>
      <c r="DW1043" t="s">
        <v>5825</v>
      </c>
    </row>
    <row r="1044" spans="1:127">
      <c r="A1044" s="127">
        <v>9</v>
      </c>
      <c r="B1044" s="131">
        <v>44768.795138888891</v>
      </c>
      <c r="C1044" s="129" t="s">
        <v>52</v>
      </c>
      <c r="D1044" s="129">
        <v>0</v>
      </c>
      <c r="E1044" s="129">
        <v>0</v>
      </c>
      <c r="F1044" s="129">
        <v>0</v>
      </c>
      <c r="G1044" s="129" t="s">
        <v>54</v>
      </c>
      <c r="H1044" s="129" t="s">
        <v>55</v>
      </c>
      <c r="I1044" s="129" t="s">
        <v>55</v>
      </c>
      <c r="J1044" s="129" t="s">
        <v>55</v>
      </c>
      <c r="K1044" s="129" t="s">
        <v>18</v>
      </c>
      <c r="L1044" s="129">
        <v>90</v>
      </c>
      <c r="M1044" s="129" t="s">
        <v>173</v>
      </c>
      <c r="N1044" s="129">
        <v>0</v>
      </c>
      <c r="O1044" s="129" t="s">
        <v>173</v>
      </c>
      <c r="P1044" s="129">
        <v>0</v>
      </c>
      <c r="Q1044" s="129" t="s">
        <v>173</v>
      </c>
      <c r="R1044" s="129">
        <v>0</v>
      </c>
      <c r="S1044" s="129">
        <v>2</v>
      </c>
      <c r="T1044" s="129" t="s">
        <v>174</v>
      </c>
      <c r="U1044" s="129">
        <v>4.3874000000000004</v>
      </c>
      <c r="V1044" s="129">
        <v>0.68479999999999996</v>
      </c>
      <c r="W1044" s="129">
        <v>12.498200000000001</v>
      </c>
      <c r="X1044" s="129">
        <v>0.33789999999999998</v>
      </c>
      <c r="Y1044" s="129">
        <v>41.367400000000004</v>
      </c>
      <c r="Z1044" s="129">
        <v>0.37059999999999998</v>
      </c>
      <c r="AA1044" s="129" t="s">
        <v>1439</v>
      </c>
      <c r="AB1044" s="129">
        <v>1.5900000000000001E-2</v>
      </c>
      <c r="AC1044" s="129" t="s">
        <v>179</v>
      </c>
      <c r="AD1044" s="129">
        <v>9.4000000000000004E-3</v>
      </c>
      <c r="AE1044" s="129" t="s">
        <v>179</v>
      </c>
      <c r="AF1044" s="129">
        <v>1.7299999999999999E-2</v>
      </c>
      <c r="AG1044" s="129">
        <v>0.1265</v>
      </c>
      <c r="AH1044" s="129">
        <v>7.4999999999999997E-3</v>
      </c>
      <c r="AI1044" s="129">
        <v>7.9537000000000004</v>
      </c>
      <c r="AJ1044" s="129">
        <v>3.3300000000000003E-2</v>
      </c>
      <c r="AK1044" s="129">
        <v>0.85040000000000004</v>
      </c>
      <c r="AL1044" s="129">
        <v>9.1000000000000004E-3</v>
      </c>
      <c r="AM1044" s="129" t="s">
        <v>293</v>
      </c>
      <c r="AN1044" s="129">
        <v>9.1999999999999998E-3</v>
      </c>
      <c r="AO1044" s="129">
        <v>1.44E-2</v>
      </c>
      <c r="AP1044" s="129">
        <v>4.1000000000000003E-3</v>
      </c>
      <c r="AQ1044" s="129">
        <v>0.1206</v>
      </c>
      <c r="AR1044" s="129">
        <v>5.1999999999999998E-3</v>
      </c>
      <c r="AS1044" s="129">
        <v>6.3055000000000003</v>
      </c>
      <c r="AT1044" s="129">
        <v>2.7099999999999999E-2</v>
      </c>
      <c r="AU1044" s="129" t="s">
        <v>613</v>
      </c>
      <c r="AV1044" s="129">
        <v>3.8E-3</v>
      </c>
      <c r="AW1044" s="129">
        <v>1.4999999999999999E-2</v>
      </c>
      <c r="AX1044" s="129">
        <v>1.1999999999999999E-3</v>
      </c>
      <c r="AY1044" s="129">
        <v>6.7000000000000002E-3</v>
      </c>
      <c r="AZ1044" s="129">
        <v>8.0000000000000004E-4</v>
      </c>
      <c r="BA1044" s="129">
        <v>7.7999999999999996E-3</v>
      </c>
      <c r="BB1044" s="129">
        <v>6.9999999999999999E-4</v>
      </c>
      <c r="BC1044" s="129" t="s">
        <v>245</v>
      </c>
      <c r="BD1044" s="129">
        <v>5.0000000000000001E-4</v>
      </c>
      <c r="BE1044" s="129" t="s">
        <v>179</v>
      </c>
      <c r="BF1044" s="129">
        <v>2.9999999999999997E-4</v>
      </c>
      <c r="BG1044" s="129" t="s">
        <v>179</v>
      </c>
      <c r="BH1044" s="129">
        <v>1E-4</v>
      </c>
      <c r="BI1044" s="129" t="s">
        <v>179</v>
      </c>
      <c r="BJ1044" s="129">
        <v>2.0000000000000001E-4</v>
      </c>
      <c r="BK1044" s="129">
        <v>9.2999999999999992E-3</v>
      </c>
      <c r="BL1044" s="129">
        <v>5.0000000000000001E-4</v>
      </c>
      <c r="BM1044" s="129">
        <v>3.3999999999999998E-3</v>
      </c>
      <c r="BN1044" s="129">
        <v>2.9999999999999997E-4</v>
      </c>
      <c r="BO1044" s="129">
        <v>1.04E-2</v>
      </c>
      <c r="BP1044" s="129">
        <v>5.0000000000000001E-4</v>
      </c>
      <c r="BQ1044" s="129" t="s">
        <v>179</v>
      </c>
      <c r="BR1044" s="129">
        <v>2.9999999999999997E-4</v>
      </c>
      <c r="BS1044" s="129" t="s">
        <v>179</v>
      </c>
      <c r="BT1044" s="129">
        <v>2.9999999999999997E-4</v>
      </c>
      <c r="BU1044" s="129" t="s">
        <v>179</v>
      </c>
      <c r="BV1044" s="129">
        <v>5.9999999999999995E-4</v>
      </c>
      <c r="BW1044" s="129" t="s">
        <v>18</v>
      </c>
      <c r="BX1044" s="129"/>
      <c r="BY1044" s="129" t="s">
        <v>18</v>
      </c>
      <c r="BZ1044" s="129"/>
      <c r="CA1044" s="129" t="s">
        <v>179</v>
      </c>
      <c r="CB1044" s="129">
        <v>8.0000000000000004E-4</v>
      </c>
      <c r="CC1044" s="129" t="s">
        <v>179</v>
      </c>
      <c r="CD1044" s="129">
        <v>2.0999999999999999E-3</v>
      </c>
      <c r="CE1044" s="129" t="s">
        <v>179</v>
      </c>
      <c r="CF1044" s="129">
        <v>2.3E-3</v>
      </c>
      <c r="CG1044" s="129" t="s">
        <v>179</v>
      </c>
      <c r="CH1044" s="129">
        <v>1E-4</v>
      </c>
      <c r="CI1044" s="129" t="s">
        <v>179</v>
      </c>
      <c r="CJ1044" s="129">
        <v>6.8999999999999999E-3</v>
      </c>
      <c r="CK1044" s="129" t="s">
        <v>179</v>
      </c>
      <c r="CL1044" s="129">
        <v>1.1299999999999999E-2</v>
      </c>
      <c r="CM1044" s="129" t="s">
        <v>179</v>
      </c>
      <c r="CN1044" s="129">
        <v>3.2000000000000002E-3</v>
      </c>
      <c r="CO1044" s="129" t="s">
        <v>179</v>
      </c>
      <c r="CP1044" s="129">
        <v>8.0000000000000004E-4</v>
      </c>
      <c r="CQ1044" s="129" t="s">
        <v>179</v>
      </c>
      <c r="CR1044" s="129">
        <v>3.3E-3</v>
      </c>
      <c r="CS1044" s="129" t="s">
        <v>179</v>
      </c>
      <c r="CT1044" s="129">
        <v>1.9E-3</v>
      </c>
      <c r="CU1044" s="129" t="s">
        <v>179</v>
      </c>
      <c r="CV1044" s="129">
        <v>8.0000000000000004E-4</v>
      </c>
      <c r="CW1044" s="129" t="s">
        <v>179</v>
      </c>
      <c r="CX1044" s="129">
        <v>5.9999999999999995E-4</v>
      </c>
      <c r="CY1044" s="129" t="s">
        <v>179</v>
      </c>
      <c r="CZ1044" s="129">
        <v>5.0000000000000001E-4</v>
      </c>
      <c r="DA1044" s="129" t="s">
        <v>179</v>
      </c>
      <c r="DB1044" s="129">
        <v>5.9999999999999995E-4</v>
      </c>
      <c r="DC1044" s="129" t="s">
        <v>179</v>
      </c>
      <c r="DD1044" s="129">
        <v>5.9999999999999995E-4</v>
      </c>
      <c r="DE1044" s="129" t="s">
        <v>179</v>
      </c>
      <c r="DF1044" s="129">
        <v>5.9999999999999995E-4</v>
      </c>
      <c r="DG1044" s="129" t="s">
        <v>179</v>
      </c>
      <c r="DH1044" s="129">
        <v>4.0000000000000002E-4</v>
      </c>
      <c r="DI1044" s="129" t="s">
        <v>179</v>
      </c>
      <c r="DJ1044" s="129">
        <v>2.9999999999999997E-4</v>
      </c>
      <c r="DK1044" s="129" t="s">
        <v>4080</v>
      </c>
      <c r="DL1044" s="129" t="s">
        <v>59</v>
      </c>
      <c r="DM1044" s="129"/>
      <c r="DN1044" s="129"/>
      <c r="DO1044" s="130" t="s">
        <v>18</v>
      </c>
      <c r="DS1044" s="129">
        <v>36</v>
      </c>
      <c r="DT1044" s="129" t="s">
        <v>898</v>
      </c>
      <c r="DW1044" t="s">
        <v>5826</v>
      </c>
    </row>
    <row r="1045" spans="1:127">
      <c r="A1045" s="127">
        <v>10</v>
      </c>
      <c r="B1045" s="131">
        <v>44768.79791666667</v>
      </c>
      <c r="C1045" s="129" t="s">
        <v>52</v>
      </c>
      <c r="D1045" s="129">
        <v>0</v>
      </c>
      <c r="E1045" s="129">
        <v>0</v>
      </c>
      <c r="F1045" s="129">
        <v>0</v>
      </c>
      <c r="G1045" s="129" t="s">
        <v>54</v>
      </c>
      <c r="H1045" s="129" t="s">
        <v>55</v>
      </c>
      <c r="I1045" s="129" t="s">
        <v>55</v>
      </c>
      <c r="J1045" s="129" t="s">
        <v>55</v>
      </c>
      <c r="K1045" s="129" t="s">
        <v>18</v>
      </c>
      <c r="L1045" s="129">
        <v>90</v>
      </c>
      <c r="M1045" s="129" t="s">
        <v>173</v>
      </c>
      <c r="N1045" s="129">
        <v>0</v>
      </c>
      <c r="O1045" s="129" t="s">
        <v>173</v>
      </c>
      <c r="P1045" s="129">
        <v>0</v>
      </c>
      <c r="Q1045" s="129" t="s">
        <v>173</v>
      </c>
      <c r="R1045" s="129">
        <v>0</v>
      </c>
      <c r="S1045" s="129">
        <v>2</v>
      </c>
      <c r="T1045" s="129" t="s">
        <v>174</v>
      </c>
      <c r="U1045" s="129">
        <v>4.2107999999999999</v>
      </c>
      <c r="V1045" s="129">
        <v>0.67600000000000005</v>
      </c>
      <c r="W1045" s="129">
        <v>13.350099999999999</v>
      </c>
      <c r="X1045" s="129">
        <v>0.34499999999999997</v>
      </c>
      <c r="Y1045" s="129">
        <v>41.757100000000001</v>
      </c>
      <c r="Z1045" s="129">
        <v>0.37230000000000002</v>
      </c>
      <c r="AA1045" s="129" t="s">
        <v>3856</v>
      </c>
      <c r="AB1045" s="129">
        <v>1.5599999999999999E-2</v>
      </c>
      <c r="AC1045" s="129" t="s">
        <v>179</v>
      </c>
      <c r="AD1045" s="129">
        <v>9.4999999999999998E-3</v>
      </c>
      <c r="AE1045" s="129" t="s">
        <v>179</v>
      </c>
      <c r="AF1045" s="129">
        <v>1.77E-2</v>
      </c>
      <c r="AG1045" s="129">
        <v>0.1512</v>
      </c>
      <c r="AH1045" s="129">
        <v>8.0000000000000002E-3</v>
      </c>
      <c r="AI1045" s="129">
        <v>7.8124000000000002</v>
      </c>
      <c r="AJ1045" s="129">
        <v>3.2899999999999999E-2</v>
      </c>
      <c r="AK1045" s="129">
        <v>0.83240000000000003</v>
      </c>
      <c r="AL1045" s="129">
        <v>8.9999999999999993E-3</v>
      </c>
      <c r="AM1045" s="129" t="s">
        <v>1672</v>
      </c>
      <c r="AN1045" s="129">
        <v>8.8000000000000005E-3</v>
      </c>
      <c r="AO1045" s="129">
        <v>1.9099999999999999E-2</v>
      </c>
      <c r="AP1045" s="129">
        <v>4.0000000000000001E-3</v>
      </c>
      <c r="AQ1045" s="129">
        <v>0.114</v>
      </c>
      <c r="AR1045" s="129">
        <v>5.0000000000000001E-3</v>
      </c>
      <c r="AS1045" s="129">
        <v>5.9843999999999999</v>
      </c>
      <c r="AT1045" s="129">
        <v>2.63E-2</v>
      </c>
      <c r="AU1045" s="129" t="s">
        <v>179</v>
      </c>
      <c r="AV1045" s="129">
        <v>3.7000000000000002E-3</v>
      </c>
      <c r="AW1045" s="129">
        <v>9.7000000000000003E-3</v>
      </c>
      <c r="AX1045" s="129">
        <v>1.1000000000000001E-3</v>
      </c>
      <c r="AY1045" s="129">
        <v>5.4000000000000003E-3</v>
      </c>
      <c r="AZ1045" s="129">
        <v>6.9999999999999999E-4</v>
      </c>
      <c r="BA1045" s="129">
        <v>6.7999999999999996E-3</v>
      </c>
      <c r="BB1045" s="129">
        <v>6.9999999999999999E-4</v>
      </c>
      <c r="BC1045" s="129" t="s">
        <v>304</v>
      </c>
      <c r="BD1045" s="129">
        <v>5.0000000000000001E-4</v>
      </c>
      <c r="BE1045" s="129" t="s">
        <v>179</v>
      </c>
      <c r="BF1045" s="129">
        <v>2.9999999999999997E-4</v>
      </c>
      <c r="BG1045" s="129" t="s">
        <v>179</v>
      </c>
      <c r="BH1045" s="129">
        <v>1E-4</v>
      </c>
      <c r="BI1045" s="129" t="s">
        <v>318</v>
      </c>
      <c r="BJ1045" s="129">
        <v>2.0000000000000001E-4</v>
      </c>
      <c r="BK1045" s="129">
        <v>9.1999999999999998E-3</v>
      </c>
      <c r="BL1045" s="129">
        <v>5.0000000000000001E-4</v>
      </c>
      <c r="BM1045" s="129">
        <v>3.0000000000000001E-3</v>
      </c>
      <c r="BN1045" s="129">
        <v>2.9999999999999997E-4</v>
      </c>
      <c r="BO1045" s="129">
        <v>8.6E-3</v>
      </c>
      <c r="BP1045" s="129">
        <v>5.0000000000000001E-4</v>
      </c>
      <c r="BQ1045" s="129" t="s">
        <v>179</v>
      </c>
      <c r="BR1045" s="129">
        <v>2.9999999999999997E-4</v>
      </c>
      <c r="BS1045" s="129" t="s">
        <v>179</v>
      </c>
      <c r="BT1045" s="129">
        <v>2.9999999999999997E-4</v>
      </c>
      <c r="BU1045" s="129" t="s">
        <v>179</v>
      </c>
      <c r="BV1045" s="129">
        <v>6.9999999999999999E-4</v>
      </c>
      <c r="BW1045" s="129" t="s">
        <v>179</v>
      </c>
      <c r="BX1045" s="129">
        <v>8.0000000000000004E-4</v>
      </c>
      <c r="BY1045" s="129" t="s">
        <v>179</v>
      </c>
      <c r="BZ1045" s="129">
        <v>1.1000000000000001E-3</v>
      </c>
      <c r="CA1045" s="129" t="s">
        <v>179</v>
      </c>
      <c r="CB1045" s="129">
        <v>8.0000000000000004E-4</v>
      </c>
      <c r="CC1045" s="129" t="s">
        <v>179</v>
      </c>
      <c r="CD1045" s="129">
        <v>2E-3</v>
      </c>
      <c r="CE1045" s="129" t="s">
        <v>179</v>
      </c>
      <c r="CF1045" s="129">
        <v>2.3E-3</v>
      </c>
      <c r="CG1045" s="129" t="s">
        <v>216</v>
      </c>
      <c r="CH1045" s="129">
        <v>1E-4</v>
      </c>
      <c r="CI1045" s="129" t="s">
        <v>179</v>
      </c>
      <c r="CJ1045" s="129">
        <v>6.7000000000000002E-3</v>
      </c>
      <c r="CK1045" s="129" t="s">
        <v>179</v>
      </c>
      <c r="CL1045" s="129">
        <v>1.0800000000000001E-2</v>
      </c>
      <c r="CM1045" s="129" t="s">
        <v>179</v>
      </c>
      <c r="CN1045" s="129">
        <v>3.0000000000000001E-3</v>
      </c>
      <c r="CO1045" s="129" t="s">
        <v>179</v>
      </c>
      <c r="CP1045" s="129">
        <v>8.9999999999999998E-4</v>
      </c>
      <c r="CQ1045" s="129" t="s">
        <v>179</v>
      </c>
      <c r="CR1045" s="129">
        <v>3.2000000000000002E-3</v>
      </c>
      <c r="CS1045" s="129" t="s">
        <v>179</v>
      </c>
      <c r="CT1045" s="129">
        <v>1.9E-3</v>
      </c>
      <c r="CU1045" s="129" t="s">
        <v>18</v>
      </c>
      <c r="CV1045" s="129"/>
      <c r="CW1045" s="129" t="s">
        <v>18</v>
      </c>
      <c r="CX1045" s="129"/>
      <c r="CY1045" s="129" t="s">
        <v>179</v>
      </c>
      <c r="CZ1045" s="129">
        <v>5.0000000000000001E-4</v>
      </c>
      <c r="DA1045" s="129" t="s">
        <v>179</v>
      </c>
      <c r="DB1045" s="129">
        <v>5.9999999999999995E-4</v>
      </c>
      <c r="DC1045" s="129" t="s">
        <v>179</v>
      </c>
      <c r="DD1045" s="129">
        <v>5.9999999999999995E-4</v>
      </c>
      <c r="DE1045" s="129" t="s">
        <v>179</v>
      </c>
      <c r="DF1045" s="129">
        <v>5.9999999999999995E-4</v>
      </c>
      <c r="DG1045" s="129" t="s">
        <v>179</v>
      </c>
      <c r="DH1045" s="129">
        <v>4.0000000000000002E-4</v>
      </c>
      <c r="DI1045" s="129" t="s">
        <v>179</v>
      </c>
      <c r="DJ1045" s="129">
        <v>2.9999999999999997E-4</v>
      </c>
      <c r="DK1045" s="129" t="s">
        <v>4080</v>
      </c>
      <c r="DL1045" s="129" t="s">
        <v>59</v>
      </c>
      <c r="DM1045" s="129"/>
      <c r="DN1045" s="129"/>
      <c r="DO1045" s="130" t="s">
        <v>18</v>
      </c>
      <c r="DS1045" s="129">
        <v>54</v>
      </c>
      <c r="DT1045" s="129" t="s">
        <v>5980</v>
      </c>
      <c r="DW1045" t="s">
        <v>5827</v>
      </c>
    </row>
    <row r="1046" spans="1:127">
      <c r="A1046" s="127">
        <v>11</v>
      </c>
      <c r="B1046" s="131">
        <v>44768.799305555556</v>
      </c>
      <c r="C1046" s="129" t="s">
        <v>52</v>
      </c>
      <c r="D1046" s="129">
        <v>0</v>
      </c>
      <c r="E1046" s="129">
        <v>0</v>
      </c>
      <c r="F1046" s="129">
        <v>0</v>
      </c>
      <c r="G1046" s="129" t="s">
        <v>54</v>
      </c>
      <c r="H1046" s="129" t="s">
        <v>55</v>
      </c>
      <c r="I1046" s="129" t="s">
        <v>55</v>
      </c>
      <c r="J1046" s="129" t="s">
        <v>55</v>
      </c>
      <c r="K1046" s="129" t="s">
        <v>18</v>
      </c>
      <c r="L1046" s="129">
        <v>90</v>
      </c>
      <c r="M1046" s="129" t="s">
        <v>173</v>
      </c>
      <c r="N1046" s="129">
        <v>0</v>
      </c>
      <c r="O1046" s="129" t="s">
        <v>173</v>
      </c>
      <c r="P1046" s="129">
        <v>0</v>
      </c>
      <c r="Q1046" s="129" t="s">
        <v>173</v>
      </c>
      <c r="R1046" s="129">
        <v>0</v>
      </c>
      <c r="S1046" s="129">
        <v>2</v>
      </c>
      <c r="T1046" s="129" t="s">
        <v>174</v>
      </c>
      <c r="U1046" s="129">
        <v>4.4843000000000002</v>
      </c>
      <c r="V1046" s="129">
        <v>0.67620000000000002</v>
      </c>
      <c r="W1046" s="129">
        <v>11.53</v>
      </c>
      <c r="X1046" s="129">
        <v>0.32550000000000001</v>
      </c>
      <c r="Y1046" s="129">
        <v>39.497999999999998</v>
      </c>
      <c r="Z1046" s="129">
        <v>0.36020000000000002</v>
      </c>
      <c r="AA1046" s="129" t="s">
        <v>972</v>
      </c>
      <c r="AB1046" s="129">
        <v>1.54E-2</v>
      </c>
      <c r="AC1046" s="129" t="s">
        <v>179</v>
      </c>
      <c r="AD1046" s="129">
        <v>9.7000000000000003E-3</v>
      </c>
      <c r="AE1046" s="129" t="s">
        <v>179</v>
      </c>
      <c r="AF1046" s="129">
        <v>1.7100000000000001E-2</v>
      </c>
      <c r="AG1046" s="129">
        <v>0.14799999999999999</v>
      </c>
      <c r="AH1046" s="129">
        <v>7.6E-3</v>
      </c>
      <c r="AI1046" s="129">
        <v>7.5351999999999997</v>
      </c>
      <c r="AJ1046" s="129">
        <v>3.2300000000000002E-2</v>
      </c>
      <c r="AK1046" s="129">
        <v>0.85150000000000003</v>
      </c>
      <c r="AL1046" s="129">
        <v>8.9999999999999993E-3</v>
      </c>
      <c r="AM1046" s="129" t="s">
        <v>1033</v>
      </c>
      <c r="AN1046" s="129">
        <v>9.1000000000000004E-3</v>
      </c>
      <c r="AO1046" s="129">
        <v>2.5600000000000001E-2</v>
      </c>
      <c r="AP1046" s="129">
        <v>4.1999999999999997E-3</v>
      </c>
      <c r="AQ1046" s="129">
        <v>0.1167</v>
      </c>
      <c r="AR1046" s="129">
        <v>5.1999999999999998E-3</v>
      </c>
      <c r="AS1046" s="129">
        <v>6.2310999999999996</v>
      </c>
      <c r="AT1046" s="129">
        <v>2.69E-2</v>
      </c>
      <c r="AU1046" s="129" t="s">
        <v>650</v>
      </c>
      <c r="AV1046" s="129">
        <v>3.8E-3</v>
      </c>
      <c r="AW1046" s="129">
        <v>9.9000000000000008E-3</v>
      </c>
      <c r="AX1046" s="129">
        <v>1.1000000000000001E-3</v>
      </c>
      <c r="AY1046" s="129">
        <v>6.1999999999999998E-3</v>
      </c>
      <c r="AZ1046" s="129">
        <v>8.0000000000000004E-4</v>
      </c>
      <c r="BA1046" s="129">
        <v>7.0000000000000001E-3</v>
      </c>
      <c r="BB1046" s="129">
        <v>6.9999999999999999E-4</v>
      </c>
      <c r="BC1046" s="129" t="s">
        <v>267</v>
      </c>
      <c r="BD1046" s="129">
        <v>5.0000000000000001E-4</v>
      </c>
      <c r="BE1046" s="129" t="s">
        <v>179</v>
      </c>
      <c r="BF1046" s="129">
        <v>2.9999999999999997E-4</v>
      </c>
      <c r="BG1046" s="129" t="s">
        <v>179</v>
      </c>
      <c r="BH1046" s="129">
        <v>1E-4</v>
      </c>
      <c r="BI1046" s="129" t="s">
        <v>286</v>
      </c>
      <c r="BJ1046" s="129">
        <v>2.0000000000000001E-4</v>
      </c>
      <c r="BK1046" s="129">
        <v>9.4999999999999998E-3</v>
      </c>
      <c r="BL1046" s="129">
        <v>5.0000000000000001E-4</v>
      </c>
      <c r="BM1046" s="129">
        <v>3.5000000000000001E-3</v>
      </c>
      <c r="BN1046" s="129">
        <v>2.9999999999999997E-4</v>
      </c>
      <c r="BO1046" s="129">
        <v>1.0699999999999999E-2</v>
      </c>
      <c r="BP1046" s="129">
        <v>5.9999999999999995E-4</v>
      </c>
      <c r="BQ1046" s="129" t="s">
        <v>179</v>
      </c>
      <c r="BR1046" s="129">
        <v>2.9999999999999997E-4</v>
      </c>
      <c r="BS1046" s="129" t="s">
        <v>179</v>
      </c>
      <c r="BT1046" s="129">
        <v>4.0000000000000002E-4</v>
      </c>
      <c r="BU1046" s="129" t="s">
        <v>179</v>
      </c>
      <c r="BV1046" s="129">
        <v>6.9999999999999999E-4</v>
      </c>
      <c r="BW1046" s="129" t="s">
        <v>18</v>
      </c>
      <c r="BX1046" s="129"/>
      <c r="BY1046" s="129" t="s">
        <v>18</v>
      </c>
      <c r="BZ1046" s="129"/>
      <c r="CA1046" s="129" t="s">
        <v>179</v>
      </c>
      <c r="CB1046" s="129">
        <v>8.0000000000000004E-4</v>
      </c>
      <c r="CC1046" s="129" t="s">
        <v>179</v>
      </c>
      <c r="CD1046" s="129">
        <v>2E-3</v>
      </c>
      <c r="CE1046" s="129" t="s">
        <v>179</v>
      </c>
      <c r="CF1046" s="129">
        <v>2.3E-3</v>
      </c>
      <c r="CG1046" s="129" t="s">
        <v>179</v>
      </c>
      <c r="CH1046" s="129">
        <v>1E-4</v>
      </c>
      <c r="CI1046" s="129" t="s">
        <v>179</v>
      </c>
      <c r="CJ1046" s="129">
        <v>7.1999999999999998E-3</v>
      </c>
      <c r="CK1046" s="129" t="s">
        <v>179</v>
      </c>
      <c r="CL1046" s="129">
        <v>1.09E-2</v>
      </c>
      <c r="CM1046" s="129" t="s">
        <v>179</v>
      </c>
      <c r="CN1046" s="129">
        <v>3.8E-3</v>
      </c>
      <c r="CO1046" s="129" t="s">
        <v>179</v>
      </c>
      <c r="CP1046" s="129">
        <v>8.9999999999999998E-4</v>
      </c>
      <c r="CQ1046" s="129" t="s">
        <v>179</v>
      </c>
      <c r="CR1046" s="129">
        <v>3.3E-3</v>
      </c>
      <c r="CS1046" s="129" t="s">
        <v>179</v>
      </c>
      <c r="CT1046" s="129">
        <v>1.9E-3</v>
      </c>
      <c r="CU1046" s="129" t="s">
        <v>18</v>
      </c>
      <c r="CV1046" s="129"/>
      <c r="CW1046" s="129" t="s">
        <v>179</v>
      </c>
      <c r="CX1046" s="129">
        <v>5.9999999999999995E-4</v>
      </c>
      <c r="CY1046" s="129" t="s">
        <v>179</v>
      </c>
      <c r="CZ1046" s="129">
        <v>5.9999999999999995E-4</v>
      </c>
      <c r="DA1046" s="129" t="s">
        <v>179</v>
      </c>
      <c r="DB1046" s="129">
        <v>5.9999999999999995E-4</v>
      </c>
      <c r="DC1046" s="129" t="s">
        <v>179</v>
      </c>
      <c r="DD1046" s="129">
        <v>5.9999999999999995E-4</v>
      </c>
      <c r="DE1046" s="129" t="s">
        <v>179</v>
      </c>
      <c r="DF1046" s="129">
        <v>5.9999999999999995E-4</v>
      </c>
      <c r="DG1046" s="129" t="s">
        <v>179</v>
      </c>
      <c r="DH1046" s="129">
        <v>4.0000000000000002E-4</v>
      </c>
      <c r="DI1046" s="129" t="s">
        <v>179</v>
      </c>
      <c r="DJ1046" s="129">
        <v>4.0000000000000002E-4</v>
      </c>
      <c r="DK1046" s="129" t="s">
        <v>4080</v>
      </c>
      <c r="DL1046" s="129" t="s">
        <v>59</v>
      </c>
      <c r="DM1046" s="129"/>
      <c r="DN1046" s="129"/>
      <c r="DO1046" s="130" t="s">
        <v>18</v>
      </c>
      <c r="DS1046" s="129">
        <v>70</v>
      </c>
      <c r="DT1046" s="129" t="s">
        <v>5986</v>
      </c>
      <c r="DW1046" t="s">
        <v>5828</v>
      </c>
    </row>
    <row r="1047" spans="1:127">
      <c r="A1047" s="127">
        <v>12</v>
      </c>
      <c r="B1047" s="131">
        <v>44768.801388888889</v>
      </c>
      <c r="C1047" s="129" t="s">
        <v>52</v>
      </c>
      <c r="D1047" s="129">
        <v>0</v>
      </c>
      <c r="E1047" s="129">
        <v>0</v>
      </c>
      <c r="F1047" s="129">
        <v>0</v>
      </c>
      <c r="G1047" s="129" t="s">
        <v>54</v>
      </c>
      <c r="H1047" s="129" t="s">
        <v>55</v>
      </c>
      <c r="I1047" s="129" t="s">
        <v>55</v>
      </c>
      <c r="J1047" s="129" t="s">
        <v>55</v>
      </c>
      <c r="K1047" s="129" t="s">
        <v>18</v>
      </c>
      <c r="L1047" s="129">
        <v>90</v>
      </c>
      <c r="M1047" s="129" t="s">
        <v>173</v>
      </c>
      <c r="N1047" s="129">
        <v>0</v>
      </c>
      <c r="O1047" s="129" t="s">
        <v>173</v>
      </c>
      <c r="P1047" s="129">
        <v>0</v>
      </c>
      <c r="Q1047" s="129" t="s">
        <v>173</v>
      </c>
      <c r="R1047" s="129">
        <v>0</v>
      </c>
      <c r="S1047" s="129">
        <v>2</v>
      </c>
      <c r="T1047" s="129" t="s">
        <v>174</v>
      </c>
      <c r="U1047" s="129">
        <v>4.5366</v>
      </c>
      <c r="V1047" s="129">
        <v>0.68489999999999995</v>
      </c>
      <c r="W1047" s="129">
        <v>12.5045</v>
      </c>
      <c r="X1047" s="129">
        <v>0.33539999999999998</v>
      </c>
      <c r="Y1047" s="129">
        <v>41.689300000000003</v>
      </c>
      <c r="Z1047" s="129">
        <v>0.37069999999999997</v>
      </c>
      <c r="AA1047" s="129" t="s">
        <v>934</v>
      </c>
      <c r="AB1047" s="129">
        <v>1.54E-2</v>
      </c>
      <c r="AC1047" s="129" t="s">
        <v>179</v>
      </c>
      <c r="AD1047" s="129">
        <v>8.6999999999999994E-3</v>
      </c>
      <c r="AE1047" s="129" t="s">
        <v>179</v>
      </c>
      <c r="AF1047" s="129">
        <v>1.7000000000000001E-2</v>
      </c>
      <c r="AG1047" s="129">
        <v>0.11409999999999999</v>
      </c>
      <c r="AH1047" s="129">
        <v>7.3000000000000001E-3</v>
      </c>
      <c r="AI1047" s="129">
        <v>7.6402000000000001</v>
      </c>
      <c r="AJ1047" s="129">
        <v>3.2399999999999998E-2</v>
      </c>
      <c r="AK1047" s="129">
        <v>0.84550000000000003</v>
      </c>
      <c r="AL1047" s="129">
        <v>8.9999999999999993E-3</v>
      </c>
      <c r="AM1047" s="129" t="s">
        <v>594</v>
      </c>
      <c r="AN1047" s="129">
        <v>8.9999999999999993E-3</v>
      </c>
      <c r="AO1047" s="129">
        <v>1.7299999999999999E-2</v>
      </c>
      <c r="AP1047" s="129">
        <v>4.0000000000000001E-3</v>
      </c>
      <c r="AQ1047" s="129">
        <v>0.1158</v>
      </c>
      <c r="AR1047" s="129">
        <v>5.1000000000000004E-3</v>
      </c>
      <c r="AS1047" s="129">
        <v>5.5233999999999996</v>
      </c>
      <c r="AT1047" s="129">
        <v>2.53E-2</v>
      </c>
      <c r="AU1047" s="129" t="s">
        <v>195</v>
      </c>
      <c r="AV1047" s="129">
        <v>3.5999999999999999E-3</v>
      </c>
      <c r="AW1047" s="129">
        <v>1.2800000000000001E-2</v>
      </c>
      <c r="AX1047" s="129">
        <v>1.1999999999999999E-3</v>
      </c>
      <c r="AY1047" s="129">
        <v>8.6E-3</v>
      </c>
      <c r="AZ1047" s="129">
        <v>8.0000000000000004E-4</v>
      </c>
      <c r="BA1047" s="129">
        <v>6.8999999999999999E-3</v>
      </c>
      <c r="BB1047" s="129">
        <v>6.9999999999999999E-4</v>
      </c>
      <c r="BC1047" s="129" t="s">
        <v>191</v>
      </c>
      <c r="BD1047" s="129">
        <v>4.0000000000000002E-4</v>
      </c>
      <c r="BE1047" s="129" t="s">
        <v>179</v>
      </c>
      <c r="BF1047" s="129">
        <v>2.9999999999999997E-4</v>
      </c>
      <c r="BG1047" s="129" t="s">
        <v>179</v>
      </c>
      <c r="BH1047" s="129">
        <v>1E-4</v>
      </c>
      <c r="BI1047" s="129" t="s">
        <v>246</v>
      </c>
      <c r="BJ1047" s="129">
        <v>2.0000000000000001E-4</v>
      </c>
      <c r="BK1047" s="129">
        <v>1.06E-2</v>
      </c>
      <c r="BL1047" s="129">
        <v>5.0000000000000001E-4</v>
      </c>
      <c r="BM1047" s="129">
        <v>3.3E-3</v>
      </c>
      <c r="BN1047" s="129">
        <v>2.9999999999999997E-4</v>
      </c>
      <c r="BO1047" s="129">
        <v>1.06E-2</v>
      </c>
      <c r="BP1047" s="129">
        <v>5.9999999999999995E-4</v>
      </c>
      <c r="BQ1047" s="129" t="s">
        <v>179</v>
      </c>
      <c r="BR1047" s="129">
        <v>2.9999999999999997E-4</v>
      </c>
      <c r="BS1047" s="129" t="s">
        <v>179</v>
      </c>
      <c r="BT1047" s="129">
        <v>2.9999999999999997E-4</v>
      </c>
      <c r="BU1047" s="129" t="s">
        <v>179</v>
      </c>
      <c r="BV1047" s="129">
        <v>6.9999999999999999E-4</v>
      </c>
      <c r="BW1047" s="129" t="s">
        <v>18</v>
      </c>
      <c r="BX1047" s="129"/>
      <c r="BY1047" s="129" t="s">
        <v>18</v>
      </c>
      <c r="BZ1047" s="129"/>
      <c r="CA1047" s="129" t="s">
        <v>179</v>
      </c>
      <c r="CB1047" s="129">
        <v>8.0000000000000004E-4</v>
      </c>
      <c r="CC1047" s="129" t="s">
        <v>179</v>
      </c>
      <c r="CD1047" s="129">
        <v>2E-3</v>
      </c>
      <c r="CE1047" s="129" t="s">
        <v>179</v>
      </c>
      <c r="CF1047" s="129">
        <v>2.3E-3</v>
      </c>
      <c r="CG1047" s="129" t="s">
        <v>216</v>
      </c>
      <c r="CH1047" s="129">
        <v>1E-4</v>
      </c>
      <c r="CI1047" s="129" t="s">
        <v>179</v>
      </c>
      <c r="CJ1047" s="129">
        <v>7.0000000000000001E-3</v>
      </c>
      <c r="CK1047" s="129" t="s">
        <v>179</v>
      </c>
      <c r="CL1047" s="129">
        <v>1.0800000000000001E-2</v>
      </c>
      <c r="CM1047" s="129" t="s">
        <v>179</v>
      </c>
      <c r="CN1047" s="129">
        <v>2.8999999999999998E-3</v>
      </c>
      <c r="CO1047" s="129" t="s">
        <v>179</v>
      </c>
      <c r="CP1047" s="129">
        <v>6.9999999999999999E-4</v>
      </c>
      <c r="CQ1047" s="129" t="s">
        <v>179</v>
      </c>
      <c r="CR1047" s="129">
        <v>3.2000000000000002E-3</v>
      </c>
      <c r="CS1047" s="129" t="s">
        <v>179</v>
      </c>
      <c r="CT1047" s="129">
        <v>1.8E-3</v>
      </c>
      <c r="CU1047" s="129" t="s">
        <v>18</v>
      </c>
      <c r="CV1047" s="129"/>
      <c r="CW1047" s="129" t="s">
        <v>18</v>
      </c>
      <c r="CX1047" s="129"/>
      <c r="CY1047" s="129" t="s">
        <v>179</v>
      </c>
      <c r="CZ1047" s="129">
        <v>5.0000000000000001E-4</v>
      </c>
      <c r="DA1047" s="129" t="s">
        <v>179</v>
      </c>
      <c r="DB1047" s="129">
        <v>5.9999999999999995E-4</v>
      </c>
      <c r="DC1047" s="129" t="s">
        <v>179</v>
      </c>
      <c r="DD1047" s="129">
        <v>5.9999999999999995E-4</v>
      </c>
      <c r="DE1047" s="129" t="s">
        <v>179</v>
      </c>
      <c r="DF1047" s="129">
        <v>5.9999999999999995E-4</v>
      </c>
      <c r="DG1047" s="129" t="s">
        <v>179</v>
      </c>
      <c r="DH1047" s="129">
        <v>4.0000000000000002E-4</v>
      </c>
      <c r="DI1047" s="129" t="s">
        <v>179</v>
      </c>
      <c r="DJ1047" s="129">
        <v>2.9999999999999997E-4</v>
      </c>
      <c r="DK1047" s="129" t="s">
        <v>4080</v>
      </c>
      <c r="DL1047" s="129" t="s">
        <v>59</v>
      </c>
      <c r="DM1047" s="129"/>
      <c r="DN1047" s="129"/>
      <c r="DO1047" s="130" t="s">
        <v>18</v>
      </c>
      <c r="DS1047" s="129">
        <v>88</v>
      </c>
      <c r="DT1047" s="129" t="s">
        <v>6027</v>
      </c>
      <c r="DW1047" t="s">
        <v>5829</v>
      </c>
    </row>
    <row r="1048" spans="1:127">
      <c r="A1048" s="127">
        <v>13</v>
      </c>
      <c r="B1048" s="131">
        <v>44768.802777777775</v>
      </c>
      <c r="C1048" s="129" t="s">
        <v>52</v>
      </c>
      <c r="D1048" s="129">
        <v>0</v>
      </c>
      <c r="E1048" s="129">
        <v>0</v>
      </c>
      <c r="F1048" s="129">
        <v>0</v>
      </c>
      <c r="G1048" s="129" t="s">
        <v>54</v>
      </c>
      <c r="H1048" s="129" t="s">
        <v>55</v>
      </c>
      <c r="I1048" s="129" t="s">
        <v>55</v>
      </c>
      <c r="J1048" s="129" t="s">
        <v>55</v>
      </c>
      <c r="K1048" s="129" t="s">
        <v>18</v>
      </c>
      <c r="L1048" s="129">
        <v>90</v>
      </c>
      <c r="M1048" s="129" t="s">
        <v>173</v>
      </c>
      <c r="N1048" s="129">
        <v>0</v>
      </c>
      <c r="O1048" s="129" t="s">
        <v>173</v>
      </c>
      <c r="P1048" s="129">
        <v>0</v>
      </c>
      <c r="Q1048" s="129" t="s">
        <v>173</v>
      </c>
      <c r="R1048" s="129">
        <v>0</v>
      </c>
      <c r="S1048" s="129">
        <v>2</v>
      </c>
      <c r="T1048" s="129" t="s">
        <v>174</v>
      </c>
      <c r="U1048" s="129">
        <v>3.8988</v>
      </c>
      <c r="V1048" s="129">
        <v>0.66800000000000004</v>
      </c>
      <c r="W1048" s="129">
        <v>10.543100000000001</v>
      </c>
      <c r="X1048" s="129">
        <v>0.31409999999999999</v>
      </c>
      <c r="Y1048" s="129">
        <v>37.996299999999998</v>
      </c>
      <c r="Z1048" s="129">
        <v>0.35220000000000001</v>
      </c>
      <c r="AA1048" s="129" t="s">
        <v>414</v>
      </c>
      <c r="AB1048" s="129">
        <v>1.54E-2</v>
      </c>
      <c r="AC1048" s="129" t="s">
        <v>179</v>
      </c>
      <c r="AD1048" s="129">
        <v>9.2999999999999992E-3</v>
      </c>
      <c r="AE1048" s="129" t="s">
        <v>179</v>
      </c>
      <c r="AF1048" s="129">
        <v>1.7299999999999999E-2</v>
      </c>
      <c r="AG1048" s="129">
        <v>0.1047</v>
      </c>
      <c r="AH1048" s="129">
        <v>7.0000000000000001E-3</v>
      </c>
      <c r="AI1048" s="129">
        <v>7.2849000000000004</v>
      </c>
      <c r="AJ1048" s="129">
        <v>3.1800000000000002E-2</v>
      </c>
      <c r="AK1048" s="129">
        <v>0.83660000000000001</v>
      </c>
      <c r="AL1048" s="129">
        <v>8.8999999999999999E-3</v>
      </c>
      <c r="AM1048" s="129" t="s">
        <v>1187</v>
      </c>
      <c r="AN1048" s="129">
        <v>8.8000000000000005E-3</v>
      </c>
      <c r="AO1048" s="129">
        <v>2.07E-2</v>
      </c>
      <c r="AP1048" s="129">
        <v>4.1000000000000003E-3</v>
      </c>
      <c r="AQ1048" s="129">
        <v>0.1595</v>
      </c>
      <c r="AR1048" s="129">
        <v>5.8999999999999999E-3</v>
      </c>
      <c r="AS1048" s="129">
        <v>6.3517000000000001</v>
      </c>
      <c r="AT1048" s="129">
        <v>2.7099999999999999E-2</v>
      </c>
      <c r="AU1048" s="129" t="s">
        <v>515</v>
      </c>
      <c r="AV1048" s="129">
        <v>3.8E-3</v>
      </c>
      <c r="AW1048" s="129">
        <v>1.29E-2</v>
      </c>
      <c r="AX1048" s="129">
        <v>1.1999999999999999E-3</v>
      </c>
      <c r="AY1048" s="129">
        <v>5.5999999999999999E-3</v>
      </c>
      <c r="AZ1048" s="129">
        <v>8.0000000000000004E-4</v>
      </c>
      <c r="BA1048" s="129">
        <v>6.7999999999999996E-3</v>
      </c>
      <c r="BB1048" s="129">
        <v>6.9999999999999999E-4</v>
      </c>
      <c r="BC1048" s="129" t="s">
        <v>211</v>
      </c>
      <c r="BD1048" s="129">
        <v>5.0000000000000001E-4</v>
      </c>
      <c r="BE1048" s="129" t="s">
        <v>179</v>
      </c>
      <c r="BF1048" s="129">
        <v>2.9999999999999997E-4</v>
      </c>
      <c r="BG1048" s="129" t="s">
        <v>179</v>
      </c>
      <c r="BH1048" s="129">
        <v>1E-4</v>
      </c>
      <c r="BI1048" s="129" t="s">
        <v>246</v>
      </c>
      <c r="BJ1048" s="129">
        <v>2.0000000000000001E-4</v>
      </c>
      <c r="BK1048" s="129">
        <v>8.8000000000000005E-3</v>
      </c>
      <c r="BL1048" s="129">
        <v>5.0000000000000001E-4</v>
      </c>
      <c r="BM1048" s="129">
        <v>3.2000000000000002E-3</v>
      </c>
      <c r="BN1048" s="129">
        <v>2.9999999999999997E-4</v>
      </c>
      <c r="BO1048" s="129">
        <v>1.04E-2</v>
      </c>
      <c r="BP1048" s="129">
        <v>5.9999999999999995E-4</v>
      </c>
      <c r="BQ1048" s="129" t="s">
        <v>179</v>
      </c>
      <c r="BR1048" s="129">
        <v>2.9999999999999997E-4</v>
      </c>
      <c r="BS1048" s="129" t="s">
        <v>179</v>
      </c>
      <c r="BT1048" s="129">
        <v>4.0000000000000002E-4</v>
      </c>
      <c r="BU1048" s="129" t="s">
        <v>179</v>
      </c>
      <c r="BV1048" s="129">
        <v>5.9999999999999995E-4</v>
      </c>
      <c r="BW1048" s="129" t="s">
        <v>245</v>
      </c>
      <c r="BX1048" s="129">
        <v>8.0000000000000004E-4</v>
      </c>
      <c r="BY1048" s="129" t="s">
        <v>179</v>
      </c>
      <c r="BZ1048" s="129">
        <v>1.1999999999999999E-3</v>
      </c>
      <c r="CA1048" s="129" t="s">
        <v>179</v>
      </c>
      <c r="CB1048" s="129">
        <v>8.0000000000000004E-4</v>
      </c>
      <c r="CC1048" s="129" t="s">
        <v>179</v>
      </c>
      <c r="CD1048" s="129">
        <v>2.2000000000000001E-3</v>
      </c>
      <c r="CE1048" s="129" t="s">
        <v>179</v>
      </c>
      <c r="CF1048" s="129">
        <v>2.2000000000000001E-3</v>
      </c>
      <c r="CG1048" s="129" t="s">
        <v>179</v>
      </c>
      <c r="CH1048" s="129">
        <v>1E-4</v>
      </c>
      <c r="CI1048" s="129" t="s">
        <v>179</v>
      </c>
      <c r="CJ1048" s="129">
        <v>7.9000000000000008E-3</v>
      </c>
      <c r="CK1048" s="129" t="s">
        <v>179</v>
      </c>
      <c r="CL1048" s="129">
        <v>1.18E-2</v>
      </c>
      <c r="CM1048" s="129" t="s">
        <v>179</v>
      </c>
      <c r="CN1048" s="129">
        <v>4.7000000000000002E-3</v>
      </c>
      <c r="CO1048" s="129" t="s">
        <v>179</v>
      </c>
      <c r="CP1048" s="129">
        <v>8.9999999999999998E-4</v>
      </c>
      <c r="CQ1048" s="129" t="s">
        <v>179</v>
      </c>
      <c r="CR1048" s="129">
        <v>3.3E-3</v>
      </c>
      <c r="CS1048" s="129" t="s">
        <v>179</v>
      </c>
      <c r="CT1048" s="129">
        <v>1.9E-3</v>
      </c>
      <c r="CU1048" s="129" t="s">
        <v>18</v>
      </c>
      <c r="CV1048" s="129"/>
      <c r="CW1048" s="129" t="s">
        <v>18</v>
      </c>
      <c r="CX1048" s="129"/>
      <c r="CY1048" s="129" t="s">
        <v>179</v>
      </c>
      <c r="CZ1048" s="129">
        <v>5.9999999999999995E-4</v>
      </c>
      <c r="DA1048" s="129" t="s">
        <v>179</v>
      </c>
      <c r="DB1048" s="129">
        <v>5.9999999999999995E-4</v>
      </c>
      <c r="DC1048" s="129" t="s">
        <v>179</v>
      </c>
      <c r="DD1048" s="129">
        <v>5.9999999999999995E-4</v>
      </c>
      <c r="DE1048" s="129" t="s">
        <v>179</v>
      </c>
      <c r="DF1048" s="129">
        <v>5.9999999999999995E-4</v>
      </c>
      <c r="DG1048" s="129" t="s">
        <v>179</v>
      </c>
      <c r="DH1048" s="129">
        <v>4.0000000000000002E-4</v>
      </c>
      <c r="DI1048" s="129" t="s">
        <v>179</v>
      </c>
      <c r="DJ1048" s="129">
        <v>4.0000000000000002E-4</v>
      </c>
      <c r="DK1048" s="129" t="s">
        <v>4080</v>
      </c>
      <c r="DL1048" s="129" t="s">
        <v>59</v>
      </c>
      <c r="DM1048" s="129"/>
      <c r="DN1048" s="129"/>
      <c r="DO1048" s="130" t="s">
        <v>18</v>
      </c>
      <c r="DS1048" s="129">
        <v>96</v>
      </c>
      <c r="DT1048" s="129" t="s">
        <v>901</v>
      </c>
      <c r="DW1048" t="s">
        <v>5830</v>
      </c>
    </row>
    <row r="1049" spans="1:127">
      <c r="A1049" s="127">
        <v>14</v>
      </c>
      <c r="B1049" s="131">
        <v>44768.811111111114</v>
      </c>
      <c r="C1049" s="129" t="s">
        <v>52</v>
      </c>
      <c r="D1049" s="129">
        <v>0</v>
      </c>
      <c r="E1049" s="129">
        <v>0</v>
      </c>
      <c r="F1049" s="129">
        <v>0</v>
      </c>
      <c r="G1049" s="129" t="s">
        <v>54</v>
      </c>
      <c r="H1049" s="129" t="s">
        <v>55</v>
      </c>
      <c r="I1049" s="129" t="s">
        <v>55</v>
      </c>
      <c r="J1049" s="129" t="s">
        <v>55</v>
      </c>
      <c r="K1049" s="129" t="s">
        <v>18</v>
      </c>
      <c r="L1049" s="129">
        <v>90</v>
      </c>
      <c r="M1049" s="129" t="s">
        <v>173</v>
      </c>
      <c r="N1049" s="129">
        <v>0</v>
      </c>
      <c r="O1049" s="129" t="s">
        <v>173</v>
      </c>
      <c r="P1049" s="129">
        <v>0</v>
      </c>
      <c r="Q1049" s="129" t="s">
        <v>173</v>
      </c>
      <c r="R1049" s="129">
        <v>0</v>
      </c>
      <c r="S1049" s="129">
        <v>2</v>
      </c>
      <c r="T1049" s="129" t="s">
        <v>174</v>
      </c>
      <c r="U1049" s="129">
        <v>4.1695000000000002</v>
      </c>
      <c r="V1049" s="129">
        <v>0.68389999999999995</v>
      </c>
      <c r="W1049" s="129">
        <v>12.129899999999999</v>
      </c>
      <c r="X1049" s="129">
        <v>0.33600000000000002</v>
      </c>
      <c r="Y1049" s="129">
        <v>41.973399999999998</v>
      </c>
      <c r="Z1049" s="129">
        <v>0.37530000000000002</v>
      </c>
      <c r="AA1049" s="129" t="s">
        <v>2126</v>
      </c>
      <c r="AB1049" s="129">
        <v>1.5599999999999999E-2</v>
      </c>
      <c r="AC1049" s="129" t="s">
        <v>629</v>
      </c>
      <c r="AD1049" s="129">
        <v>0.01</v>
      </c>
      <c r="AE1049" s="129" t="s">
        <v>179</v>
      </c>
      <c r="AF1049" s="129">
        <v>1.72E-2</v>
      </c>
      <c r="AG1049" s="129">
        <v>0.1401</v>
      </c>
      <c r="AH1049" s="129">
        <v>7.7000000000000002E-3</v>
      </c>
      <c r="AI1049" s="129">
        <v>7.7619999999999996</v>
      </c>
      <c r="AJ1049" s="129">
        <v>3.3099999999999997E-2</v>
      </c>
      <c r="AK1049" s="129">
        <v>0.84660000000000002</v>
      </c>
      <c r="AL1049" s="129">
        <v>9.1000000000000004E-3</v>
      </c>
      <c r="AM1049" s="129" t="s">
        <v>1072</v>
      </c>
      <c r="AN1049" s="129">
        <v>8.9999999999999993E-3</v>
      </c>
      <c r="AO1049" s="129">
        <v>2.1899999999999999E-2</v>
      </c>
      <c r="AP1049" s="129">
        <v>4.3E-3</v>
      </c>
      <c r="AQ1049" s="129">
        <v>0.14990000000000001</v>
      </c>
      <c r="AR1049" s="129">
        <v>5.7000000000000002E-3</v>
      </c>
      <c r="AS1049" s="129">
        <v>7.1634000000000002</v>
      </c>
      <c r="AT1049" s="129">
        <v>2.8899999999999999E-2</v>
      </c>
      <c r="AU1049" s="129" t="s">
        <v>422</v>
      </c>
      <c r="AV1049" s="129">
        <v>4.1000000000000003E-3</v>
      </c>
      <c r="AW1049" s="129">
        <v>1.0200000000000001E-2</v>
      </c>
      <c r="AX1049" s="129">
        <v>1.1000000000000001E-3</v>
      </c>
      <c r="AY1049" s="129">
        <v>6.1000000000000004E-3</v>
      </c>
      <c r="AZ1049" s="129">
        <v>8.0000000000000004E-4</v>
      </c>
      <c r="BA1049" s="129">
        <v>7.6E-3</v>
      </c>
      <c r="BB1049" s="129">
        <v>8.0000000000000004E-4</v>
      </c>
      <c r="BC1049" s="129" t="s">
        <v>391</v>
      </c>
      <c r="BD1049" s="129">
        <v>5.0000000000000001E-4</v>
      </c>
      <c r="BE1049" s="129" t="s">
        <v>179</v>
      </c>
      <c r="BF1049" s="129">
        <v>2.9999999999999997E-4</v>
      </c>
      <c r="BG1049" s="129" t="s">
        <v>216</v>
      </c>
      <c r="BH1049" s="129">
        <v>1E-4</v>
      </c>
      <c r="BI1049" s="129" t="s">
        <v>286</v>
      </c>
      <c r="BJ1049" s="129">
        <v>2.0000000000000001E-4</v>
      </c>
      <c r="BK1049" s="129">
        <v>9.1999999999999998E-3</v>
      </c>
      <c r="BL1049" s="129">
        <v>5.0000000000000001E-4</v>
      </c>
      <c r="BM1049" s="129">
        <v>2.8E-3</v>
      </c>
      <c r="BN1049" s="129">
        <v>2.9999999999999997E-4</v>
      </c>
      <c r="BO1049" s="129">
        <v>8.8999999999999999E-3</v>
      </c>
      <c r="BP1049" s="129">
        <v>5.0000000000000001E-4</v>
      </c>
      <c r="BQ1049" s="129" t="s">
        <v>179</v>
      </c>
      <c r="BR1049" s="129">
        <v>2.9999999999999997E-4</v>
      </c>
      <c r="BS1049" s="129" t="s">
        <v>179</v>
      </c>
      <c r="BT1049" s="129">
        <v>2.9999999999999997E-4</v>
      </c>
      <c r="BU1049" s="129" t="s">
        <v>179</v>
      </c>
      <c r="BV1049" s="129">
        <v>5.9999999999999995E-4</v>
      </c>
      <c r="BW1049" s="129" t="s">
        <v>18</v>
      </c>
      <c r="BX1049" s="129"/>
      <c r="BY1049" s="129" t="s">
        <v>179</v>
      </c>
      <c r="BZ1049" s="129">
        <v>1.1000000000000001E-3</v>
      </c>
      <c r="CA1049" s="129" t="s">
        <v>179</v>
      </c>
      <c r="CB1049" s="129">
        <v>8.0000000000000004E-4</v>
      </c>
      <c r="CC1049" s="129" t="s">
        <v>179</v>
      </c>
      <c r="CD1049" s="129">
        <v>2.0999999999999999E-3</v>
      </c>
      <c r="CE1049" s="129" t="s">
        <v>179</v>
      </c>
      <c r="CF1049" s="129">
        <v>2.2000000000000001E-3</v>
      </c>
      <c r="CG1049" s="129" t="s">
        <v>179</v>
      </c>
      <c r="CH1049" s="129">
        <v>1E-4</v>
      </c>
      <c r="CI1049" s="129" t="s">
        <v>179</v>
      </c>
      <c r="CJ1049" s="129">
        <v>6.7999999999999996E-3</v>
      </c>
      <c r="CK1049" s="129" t="s">
        <v>179</v>
      </c>
      <c r="CL1049" s="129">
        <v>1.1299999999999999E-2</v>
      </c>
      <c r="CM1049" s="129" t="s">
        <v>179</v>
      </c>
      <c r="CN1049" s="129">
        <v>2.7000000000000001E-3</v>
      </c>
      <c r="CO1049" s="129" t="s">
        <v>179</v>
      </c>
      <c r="CP1049" s="129">
        <v>8.9999999999999998E-4</v>
      </c>
      <c r="CQ1049" s="129" t="s">
        <v>179</v>
      </c>
      <c r="CR1049" s="129">
        <v>3.2000000000000002E-3</v>
      </c>
      <c r="CS1049" s="129" t="s">
        <v>179</v>
      </c>
      <c r="CT1049" s="129">
        <v>1.9E-3</v>
      </c>
      <c r="CU1049" s="129" t="s">
        <v>179</v>
      </c>
      <c r="CV1049" s="129">
        <v>8.0000000000000004E-4</v>
      </c>
      <c r="CW1049" s="129" t="s">
        <v>18</v>
      </c>
      <c r="CX1049" s="129"/>
      <c r="CY1049" s="129" t="s">
        <v>179</v>
      </c>
      <c r="CZ1049" s="129">
        <v>5.0000000000000001E-4</v>
      </c>
      <c r="DA1049" s="129" t="s">
        <v>179</v>
      </c>
      <c r="DB1049" s="129">
        <v>5.9999999999999995E-4</v>
      </c>
      <c r="DC1049" s="129" t="s">
        <v>179</v>
      </c>
      <c r="DD1049" s="129">
        <v>5.9999999999999995E-4</v>
      </c>
      <c r="DE1049" s="129" t="s">
        <v>179</v>
      </c>
      <c r="DF1049" s="129">
        <v>5.9999999999999995E-4</v>
      </c>
      <c r="DG1049" s="129" t="s">
        <v>516</v>
      </c>
      <c r="DH1049" s="129">
        <v>4.0000000000000002E-4</v>
      </c>
      <c r="DI1049" s="129" t="s">
        <v>179</v>
      </c>
      <c r="DJ1049" s="129">
        <v>2.9999999999999997E-4</v>
      </c>
      <c r="DK1049" s="129" t="s">
        <v>4084</v>
      </c>
      <c r="DL1049" s="129" t="s">
        <v>59</v>
      </c>
      <c r="DM1049" s="129"/>
      <c r="DN1049" s="129"/>
      <c r="DO1049" s="130" t="s">
        <v>18</v>
      </c>
      <c r="DS1049" s="129">
        <v>4</v>
      </c>
      <c r="DT1049" s="129" t="s">
        <v>1630</v>
      </c>
      <c r="DW1049" t="s">
        <v>5831</v>
      </c>
    </row>
    <row r="1050" spans="1:127">
      <c r="A1050" s="127">
        <v>15</v>
      </c>
      <c r="B1050" s="131">
        <v>44768.813194444447</v>
      </c>
      <c r="C1050" s="129" t="s">
        <v>52</v>
      </c>
      <c r="D1050" s="129">
        <v>0</v>
      </c>
      <c r="E1050" s="129">
        <v>0</v>
      </c>
      <c r="F1050" s="129">
        <v>0</v>
      </c>
      <c r="G1050" s="129" t="s">
        <v>54</v>
      </c>
      <c r="H1050" s="129" t="s">
        <v>55</v>
      </c>
      <c r="I1050" s="129" t="s">
        <v>55</v>
      </c>
      <c r="J1050" s="129" t="s">
        <v>55</v>
      </c>
      <c r="K1050" s="129" t="s">
        <v>18</v>
      </c>
      <c r="L1050" s="129">
        <v>90</v>
      </c>
      <c r="M1050" s="129" t="s">
        <v>173</v>
      </c>
      <c r="N1050" s="129">
        <v>0</v>
      </c>
      <c r="O1050" s="129" t="s">
        <v>173</v>
      </c>
      <c r="P1050" s="129">
        <v>0</v>
      </c>
      <c r="Q1050" s="129" t="s">
        <v>173</v>
      </c>
      <c r="R1050" s="129">
        <v>0</v>
      </c>
      <c r="S1050" s="129">
        <v>2</v>
      </c>
      <c r="T1050" s="129" t="s">
        <v>174</v>
      </c>
      <c r="U1050" s="129">
        <v>4.7454000000000001</v>
      </c>
      <c r="V1050" s="129">
        <v>0.68489999999999995</v>
      </c>
      <c r="W1050" s="129">
        <v>12.720599999999999</v>
      </c>
      <c r="X1050" s="129">
        <v>0.33729999999999999</v>
      </c>
      <c r="Y1050" s="129">
        <v>40.432099999999998</v>
      </c>
      <c r="Z1050" s="129">
        <v>0.36520000000000002</v>
      </c>
      <c r="AA1050" s="129" t="s">
        <v>476</v>
      </c>
      <c r="AB1050" s="129">
        <v>1.52E-2</v>
      </c>
      <c r="AC1050" s="129" t="s">
        <v>179</v>
      </c>
      <c r="AD1050" s="129">
        <v>9.1999999999999998E-3</v>
      </c>
      <c r="AE1050" s="129" t="s">
        <v>179</v>
      </c>
      <c r="AF1050" s="129">
        <v>1.6799999999999999E-2</v>
      </c>
      <c r="AG1050" s="129">
        <v>0.155</v>
      </c>
      <c r="AH1050" s="129">
        <v>7.6E-3</v>
      </c>
      <c r="AI1050" s="129">
        <v>7.3620999999999999</v>
      </c>
      <c r="AJ1050" s="129">
        <v>3.1800000000000002E-2</v>
      </c>
      <c r="AK1050" s="129">
        <v>0.79490000000000005</v>
      </c>
      <c r="AL1050" s="129">
        <v>8.6E-3</v>
      </c>
      <c r="AM1050" s="129" t="s">
        <v>188</v>
      </c>
      <c r="AN1050" s="129">
        <v>8.5000000000000006E-3</v>
      </c>
      <c r="AO1050" s="129">
        <v>1.43E-2</v>
      </c>
      <c r="AP1050" s="129">
        <v>4.0000000000000001E-3</v>
      </c>
      <c r="AQ1050" s="129">
        <v>0.1108</v>
      </c>
      <c r="AR1050" s="129">
        <v>5.0000000000000001E-3</v>
      </c>
      <c r="AS1050" s="129">
        <v>5.91</v>
      </c>
      <c r="AT1050" s="129">
        <v>2.5999999999999999E-2</v>
      </c>
      <c r="AU1050" s="129" t="s">
        <v>317</v>
      </c>
      <c r="AV1050" s="129">
        <v>3.7000000000000002E-3</v>
      </c>
      <c r="AW1050" s="129">
        <v>1.1299999999999999E-2</v>
      </c>
      <c r="AX1050" s="129">
        <v>1.1999999999999999E-3</v>
      </c>
      <c r="AY1050" s="129">
        <v>5.7000000000000002E-3</v>
      </c>
      <c r="AZ1050" s="129">
        <v>6.9999999999999999E-4</v>
      </c>
      <c r="BA1050" s="129">
        <v>6.3E-3</v>
      </c>
      <c r="BB1050" s="129">
        <v>6.9999999999999999E-4</v>
      </c>
      <c r="BC1050" s="129" t="s">
        <v>406</v>
      </c>
      <c r="BD1050" s="129">
        <v>5.0000000000000001E-4</v>
      </c>
      <c r="BE1050" s="129" t="s">
        <v>179</v>
      </c>
      <c r="BF1050" s="129">
        <v>2.9999999999999997E-4</v>
      </c>
      <c r="BG1050" s="129" t="s">
        <v>179</v>
      </c>
      <c r="BH1050" s="129">
        <v>1E-4</v>
      </c>
      <c r="BI1050" s="129" t="s">
        <v>516</v>
      </c>
      <c r="BJ1050" s="129">
        <v>2.0000000000000001E-4</v>
      </c>
      <c r="BK1050" s="129">
        <v>8.8999999999999999E-3</v>
      </c>
      <c r="BL1050" s="129">
        <v>4.0000000000000002E-4</v>
      </c>
      <c r="BM1050" s="129">
        <v>3.0999999999999999E-3</v>
      </c>
      <c r="BN1050" s="129">
        <v>2.9999999999999997E-4</v>
      </c>
      <c r="BO1050" s="129">
        <v>8.8999999999999999E-3</v>
      </c>
      <c r="BP1050" s="129">
        <v>5.0000000000000001E-4</v>
      </c>
      <c r="BQ1050" s="129" t="s">
        <v>179</v>
      </c>
      <c r="BR1050" s="129">
        <v>2.9999999999999997E-4</v>
      </c>
      <c r="BS1050" s="129" t="s">
        <v>179</v>
      </c>
      <c r="BT1050" s="129">
        <v>2.9999999999999997E-4</v>
      </c>
      <c r="BU1050" s="129" t="s">
        <v>179</v>
      </c>
      <c r="BV1050" s="129">
        <v>6.9999999999999999E-4</v>
      </c>
      <c r="BW1050" s="129" t="s">
        <v>179</v>
      </c>
      <c r="BX1050" s="129">
        <v>8.0000000000000004E-4</v>
      </c>
      <c r="BY1050" s="129" t="s">
        <v>179</v>
      </c>
      <c r="BZ1050" s="129">
        <v>1.1999999999999999E-3</v>
      </c>
      <c r="CA1050" s="129" t="s">
        <v>179</v>
      </c>
      <c r="CB1050" s="129">
        <v>8.0000000000000004E-4</v>
      </c>
      <c r="CC1050" s="129" t="s">
        <v>179</v>
      </c>
      <c r="CD1050" s="129">
        <v>2.0999999999999999E-3</v>
      </c>
      <c r="CE1050" s="129" t="s">
        <v>179</v>
      </c>
      <c r="CF1050" s="129">
        <v>2.2000000000000001E-3</v>
      </c>
      <c r="CG1050" s="129" t="s">
        <v>179</v>
      </c>
      <c r="CH1050" s="129">
        <v>1E-4</v>
      </c>
      <c r="CI1050" s="129" t="s">
        <v>179</v>
      </c>
      <c r="CJ1050" s="129">
        <v>7.4000000000000003E-3</v>
      </c>
      <c r="CK1050" s="129" t="s">
        <v>179</v>
      </c>
      <c r="CL1050" s="129">
        <v>1.1599999999999999E-2</v>
      </c>
      <c r="CM1050" s="129" t="s">
        <v>179</v>
      </c>
      <c r="CN1050" s="129">
        <v>3.8E-3</v>
      </c>
      <c r="CO1050" s="129" t="s">
        <v>179</v>
      </c>
      <c r="CP1050" s="129">
        <v>8.9999999999999998E-4</v>
      </c>
      <c r="CQ1050" s="129" t="s">
        <v>179</v>
      </c>
      <c r="CR1050" s="129">
        <v>3.3999999999999998E-3</v>
      </c>
      <c r="CS1050" s="129" t="s">
        <v>179</v>
      </c>
      <c r="CT1050" s="129">
        <v>1.8E-3</v>
      </c>
      <c r="CU1050" s="129" t="s">
        <v>179</v>
      </c>
      <c r="CV1050" s="129">
        <v>8.9999999999999998E-4</v>
      </c>
      <c r="CW1050" s="129" t="s">
        <v>18</v>
      </c>
      <c r="CX1050" s="129"/>
      <c r="CY1050" s="129" t="s">
        <v>179</v>
      </c>
      <c r="CZ1050" s="129">
        <v>5.0000000000000001E-4</v>
      </c>
      <c r="DA1050" s="129" t="s">
        <v>179</v>
      </c>
      <c r="DB1050" s="129">
        <v>5.9999999999999995E-4</v>
      </c>
      <c r="DC1050" s="129" t="s">
        <v>179</v>
      </c>
      <c r="DD1050" s="129">
        <v>5.9999999999999995E-4</v>
      </c>
      <c r="DE1050" s="129" t="s">
        <v>179</v>
      </c>
      <c r="DF1050" s="129">
        <v>5.9999999999999995E-4</v>
      </c>
      <c r="DG1050" s="129" t="s">
        <v>192</v>
      </c>
      <c r="DH1050" s="129">
        <v>4.0000000000000002E-4</v>
      </c>
      <c r="DI1050" s="129" t="s">
        <v>179</v>
      </c>
      <c r="DJ1050" s="129">
        <v>2.9999999999999997E-4</v>
      </c>
      <c r="DK1050" s="129" t="s">
        <v>4084</v>
      </c>
      <c r="DL1050" s="129" t="s">
        <v>59</v>
      </c>
      <c r="DM1050" s="129"/>
      <c r="DN1050" s="129"/>
      <c r="DO1050" s="130" t="s">
        <v>18</v>
      </c>
      <c r="DS1050" s="129">
        <v>16</v>
      </c>
      <c r="DT1050" s="129" t="s">
        <v>6016</v>
      </c>
      <c r="DW1050" t="s">
        <v>5832</v>
      </c>
    </row>
    <row r="1051" spans="1:127">
      <c r="A1051" s="127">
        <v>16</v>
      </c>
      <c r="B1051" s="131">
        <v>44768.816666666666</v>
      </c>
      <c r="C1051" s="129" t="s">
        <v>52</v>
      </c>
      <c r="D1051" s="129">
        <v>0</v>
      </c>
      <c r="E1051" s="129">
        <v>0</v>
      </c>
      <c r="F1051" s="129">
        <v>0</v>
      </c>
      <c r="G1051" s="129" t="s">
        <v>54</v>
      </c>
      <c r="H1051" s="129" t="s">
        <v>55</v>
      </c>
      <c r="I1051" s="129" t="s">
        <v>55</v>
      </c>
      <c r="J1051" s="129" t="s">
        <v>55</v>
      </c>
      <c r="K1051" s="129" t="s">
        <v>18</v>
      </c>
      <c r="L1051" s="129">
        <v>90</v>
      </c>
      <c r="M1051" s="129" t="s">
        <v>173</v>
      </c>
      <c r="N1051" s="129">
        <v>0</v>
      </c>
      <c r="O1051" s="129" t="s">
        <v>173</v>
      </c>
      <c r="P1051" s="129">
        <v>0</v>
      </c>
      <c r="Q1051" s="129" t="s">
        <v>173</v>
      </c>
      <c r="R1051" s="129">
        <v>0</v>
      </c>
      <c r="S1051" s="129">
        <v>2</v>
      </c>
      <c r="T1051" s="129" t="s">
        <v>174</v>
      </c>
      <c r="U1051" s="129">
        <v>4.0427999999999997</v>
      </c>
      <c r="V1051" s="129">
        <v>0.67190000000000005</v>
      </c>
      <c r="W1051" s="129">
        <v>14.933</v>
      </c>
      <c r="X1051" s="129">
        <v>0.35630000000000001</v>
      </c>
      <c r="Y1051" s="129">
        <v>39.025300000000001</v>
      </c>
      <c r="Z1051" s="129">
        <v>0.3569</v>
      </c>
      <c r="AA1051" s="129" t="s">
        <v>1039</v>
      </c>
      <c r="AB1051" s="129">
        <v>1.55E-2</v>
      </c>
      <c r="AC1051" s="129" t="s">
        <v>179</v>
      </c>
      <c r="AD1051" s="129">
        <v>8.8000000000000005E-3</v>
      </c>
      <c r="AE1051" s="129" t="s">
        <v>179</v>
      </c>
      <c r="AF1051" s="129">
        <v>1.61E-2</v>
      </c>
      <c r="AG1051" s="129">
        <v>0.15490000000000001</v>
      </c>
      <c r="AH1051" s="129">
        <v>7.7999999999999996E-3</v>
      </c>
      <c r="AI1051" s="129">
        <v>8.3034999999999997</v>
      </c>
      <c r="AJ1051" s="129">
        <v>3.3799999999999997E-2</v>
      </c>
      <c r="AK1051" s="129">
        <v>0.61799999999999999</v>
      </c>
      <c r="AL1051" s="129">
        <v>7.9000000000000008E-3</v>
      </c>
      <c r="AM1051" s="129" t="s">
        <v>1282</v>
      </c>
      <c r="AN1051" s="129">
        <v>8.3000000000000001E-3</v>
      </c>
      <c r="AO1051" s="129">
        <v>1.11E-2</v>
      </c>
      <c r="AP1051" s="129">
        <v>3.8E-3</v>
      </c>
      <c r="AQ1051" s="129">
        <v>9.8299999999999998E-2</v>
      </c>
      <c r="AR1051" s="129">
        <v>4.7000000000000002E-3</v>
      </c>
      <c r="AS1051" s="129">
        <v>5.0067000000000004</v>
      </c>
      <c r="AT1051" s="129">
        <v>2.4E-2</v>
      </c>
      <c r="AU1051" s="129" t="s">
        <v>179</v>
      </c>
      <c r="AV1051" s="129">
        <v>3.3999999999999998E-3</v>
      </c>
      <c r="AW1051" s="129">
        <v>6.1999999999999998E-3</v>
      </c>
      <c r="AX1051" s="129">
        <v>8.9999999999999998E-4</v>
      </c>
      <c r="AY1051" s="129">
        <v>5.1999999999999998E-3</v>
      </c>
      <c r="AZ1051" s="129">
        <v>6.9999999999999999E-4</v>
      </c>
      <c r="BA1051" s="129">
        <v>6.0000000000000001E-3</v>
      </c>
      <c r="BB1051" s="129">
        <v>5.9999999999999995E-4</v>
      </c>
      <c r="BC1051" s="129" t="s">
        <v>285</v>
      </c>
      <c r="BD1051" s="129">
        <v>5.0000000000000001E-4</v>
      </c>
      <c r="BE1051" s="129" t="s">
        <v>179</v>
      </c>
      <c r="BF1051" s="129">
        <v>2.9999999999999997E-4</v>
      </c>
      <c r="BG1051" s="129" t="s">
        <v>179</v>
      </c>
      <c r="BH1051" s="129">
        <v>1E-4</v>
      </c>
      <c r="BI1051" s="129" t="s">
        <v>192</v>
      </c>
      <c r="BJ1051" s="129">
        <v>2.0000000000000001E-4</v>
      </c>
      <c r="BK1051" s="129">
        <v>9.1000000000000004E-3</v>
      </c>
      <c r="BL1051" s="129">
        <v>4.0000000000000002E-4</v>
      </c>
      <c r="BM1051" s="129">
        <v>2.5000000000000001E-3</v>
      </c>
      <c r="BN1051" s="129">
        <v>2.9999999999999997E-4</v>
      </c>
      <c r="BO1051" s="129">
        <v>8.2000000000000007E-3</v>
      </c>
      <c r="BP1051" s="129">
        <v>5.0000000000000001E-4</v>
      </c>
      <c r="BQ1051" s="129" t="s">
        <v>179</v>
      </c>
      <c r="BR1051" s="129">
        <v>2.9999999999999997E-4</v>
      </c>
      <c r="BS1051" s="129" t="s">
        <v>179</v>
      </c>
      <c r="BT1051" s="129">
        <v>2.9999999999999997E-4</v>
      </c>
      <c r="BU1051" s="129" t="s">
        <v>179</v>
      </c>
      <c r="BV1051" s="129">
        <v>6.9999999999999999E-4</v>
      </c>
      <c r="BW1051" s="129" t="s">
        <v>18</v>
      </c>
      <c r="BX1051" s="129"/>
      <c r="BY1051" s="129" t="s">
        <v>179</v>
      </c>
      <c r="BZ1051" s="129">
        <v>1.1000000000000001E-3</v>
      </c>
      <c r="CA1051" s="129" t="s">
        <v>179</v>
      </c>
      <c r="CB1051" s="129">
        <v>8.0000000000000004E-4</v>
      </c>
      <c r="CC1051" s="129" t="s">
        <v>179</v>
      </c>
      <c r="CD1051" s="129">
        <v>2E-3</v>
      </c>
      <c r="CE1051" s="129" t="s">
        <v>179</v>
      </c>
      <c r="CF1051" s="129">
        <v>2.2000000000000001E-3</v>
      </c>
      <c r="CG1051" s="129" t="s">
        <v>179</v>
      </c>
      <c r="CH1051" s="129">
        <v>1E-4</v>
      </c>
      <c r="CI1051" s="129" t="s">
        <v>317</v>
      </c>
      <c r="CJ1051" s="129">
        <v>6.7999999999999996E-3</v>
      </c>
      <c r="CK1051" s="129" t="s">
        <v>179</v>
      </c>
      <c r="CL1051" s="129">
        <v>1.0999999999999999E-2</v>
      </c>
      <c r="CM1051" s="129" t="s">
        <v>179</v>
      </c>
      <c r="CN1051" s="129">
        <v>4.8999999999999998E-3</v>
      </c>
      <c r="CO1051" s="129" t="s">
        <v>179</v>
      </c>
      <c r="CP1051" s="129">
        <v>8.0000000000000004E-4</v>
      </c>
      <c r="CQ1051" s="129" t="s">
        <v>179</v>
      </c>
      <c r="CR1051" s="129">
        <v>3.2000000000000002E-3</v>
      </c>
      <c r="CS1051" s="129" t="s">
        <v>179</v>
      </c>
      <c r="CT1051" s="129">
        <v>1.9E-3</v>
      </c>
      <c r="CU1051" s="129" t="s">
        <v>179</v>
      </c>
      <c r="CV1051" s="129">
        <v>8.0000000000000004E-4</v>
      </c>
      <c r="CW1051" s="129" t="s">
        <v>18</v>
      </c>
      <c r="CX1051" s="129"/>
      <c r="CY1051" s="129" t="s">
        <v>179</v>
      </c>
      <c r="CZ1051" s="129">
        <v>5.9999999999999995E-4</v>
      </c>
      <c r="DA1051" s="129" t="s">
        <v>179</v>
      </c>
      <c r="DB1051" s="129">
        <v>5.9999999999999995E-4</v>
      </c>
      <c r="DC1051" s="129" t="s">
        <v>179</v>
      </c>
      <c r="DD1051" s="129">
        <v>5.9999999999999995E-4</v>
      </c>
      <c r="DE1051" s="129" t="s">
        <v>179</v>
      </c>
      <c r="DF1051" s="129">
        <v>5.9999999999999995E-4</v>
      </c>
      <c r="DG1051" s="129" t="s">
        <v>179</v>
      </c>
      <c r="DH1051" s="129">
        <v>4.0000000000000002E-4</v>
      </c>
      <c r="DI1051" s="129" t="s">
        <v>179</v>
      </c>
      <c r="DJ1051" s="129">
        <v>2.9999999999999997E-4</v>
      </c>
      <c r="DK1051" s="129" t="s">
        <v>4084</v>
      </c>
      <c r="DL1051" s="129" t="s">
        <v>59</v>
      </c>
      <c r="DM1051" s="129"/>
      <c r="DN1051" s="129"/>
      <c r="DO1051" s="130" t="s">
        <v>18</v>
      </c>
      <c r="DS1051" s="129">
        <v>29</v>
      </c>
      <c r="DT1051" s="129" t="s">
        <v>5981</v>
      </c>
      <c r="DW1051" t="s">
        <v>5833</v>
      </c>
    </row>
    <row r="1052" spans="1:127">
      <c r="A1052" s="127">
        <v>17</v>
      </c>
      <c r="B1052" s="131">
        <v>44768.818749999999</v>
      </c>
      <c r="C1052" s="129" t="s">
        <v>52</v>
      </c>
      <c r="D1052" s="129">
        <v>0</v>
      </c>
      <c r="E1052" s="129">
        <v>0</v>
      </c>
      <c r="F1052" s="129">
        <v>0</v>
      </c>
      <c r="G1052" s="129" t="s">
        <v>54</v>
      </c>
      <c r="H1052" s="129" t="s">
        <v>55</v>
      </c>
      <c r="I1052" s="129" t="s">
        <v>55</v>
      </c>
      <c r="J1052" s="129" t="s">
        <v>55</v>
      </c>
      <c r="K1052" s="129" t="s">
        <v>18</v>
      </c>
      <c r="L1052" s="129">
        <v>90</v>
      </c>
      <c r="M1052" s="129" t="s">
        <v>173</v>
      </c>
      <c r="N1052" s="129">
        <v>0</v>
      </c>
      <c r="O1052" s="129" t="s">
        <v>173</v>
      </c>
      <c r="P1052" s="129">
        <v>0</v>
      </c>
      <c r="Q1052" s="129" t="s">
        <v>173</v>
      </c>
      <c r="R1052" s="129">
        <v>0</v>
      </c>
      <c r="S1052" s="129">
        <v>2</v>
      </c>
      <c r="T1052" s="129" t="s">
        <v>174</v>
      </c>
      <c r="U1052" s="129">
        <v>3.6006</v>
      </c>
      <c r="V1052" s="129">
        <v>0.66649999999999998</v>
      </c>
      <c r="W1052" s="129">
        <v>13.4649</v>
      </c>
      <c r="X1052" s="129">
        <v>0.34599999999999997</v>
      </c>
      <c r="Y1052" s="129">
        <v>40.177199999999999</v>
      </c>
      <c r="Z1052" s="129">
        <v>0.36380000000000001</v>
      </c>
      <c r="AA1052" s="129" t="s">
        <v>564</v>
      </c>
      <c r="AB1052" s="129">
        <v>1.6E-2</v>
      </c>
      <c r="AC1052" s="129" t="s">
        <v>179</v>
      </c>
      <c r="AD1052" s="129">
        <v>9.1999999999999998E-3</v>
      </c>
      <c r="AE1052" s="129" t="s">
        <v>179</v>
      </c>
      <c r="AF1052" s="129">
        <v>1.6299999999999999E-2</v>
      </c>
      <c r="AG1052" s="129">
        <v>0.1449</v>
      </c>
      <c r="AH1052" s="129">
        <v>7.6E-3</v>
      </c>
      <c r="AI1052" s="129">
        <v>8.5114000000000001</v>
      </c>
      <c r="AJ1052" s="129">
        <v>3.44E-2</v>
      </c>
      <c r="AK1052" s="129">
        <v>0.79859999999999998</v>
      </c>
      <c r="AL1052" s="129">
        <v>8.8000000000000005E-3</v>
      </c>
      <c r="AM1052" s="129" t="s">
        <v>579</v>
      </c>
      <c r="AN1052" s="129">
        <v>8.8999999999999999E-3</v>
      </c>
      <c r="AO1052" s="129">
        <v>1.9400000000000001E-2</v>
      </c>
      <c r="AP1052" s="129">
        <v>3.8999999999999998E-3</v>
      </c>
      <c r="AQ1052" s="129">
        <v>0.1106</v>
      </c>
      <c r="AR1052" s="129">
        <v>5.0000000000000001E-3</v>
      </c>
      <c r="AS1052" s="129">
        <v>5.6942000000000004</v>
      </c>
      <c r="AT1052" s="129">
        <v>2.5899999999999999E-2</v>
      </c>
      <c r="AU1052" s="129" t="s">
        <v>179</v>
      </c>
      <c r="AV1052" s="129">
        <v>3.5999999999999999E-3</v>
      </c>
      <c r="AW1052" s="129">
        <v>7.3000000000000001E-3</v>
      </c>
      <c r="AX1052" s="129">
        <v>8.9999999999999998E-4</v>
      </c>
      <c r="AY1052" s="129">
        <v>5.1999999999999998E-3</v>
      </c>
      <c r="AZ1052" s="129">
        <v>6.9999999999999999E-4</v>
      </c>
      <c r="BA1052" s="129">
        <v>6.7000000000000002E-3</v>
      </c>
      <c r="BB1052" s="129">
        <v>6.9999999999999999E-4</v>
      </c>
      <c r="BC1052" s="129" t="s">
        <v>267</v>
      </c>
      <c r="BD1052" s="129">
        <v>4.0000000000000002E-4</v>
      </c>
      <c r="BE1052" s="129" t="s">
        <v>179</v>
      </c>
      <c r="BF1052" s="129">
        <v>2.9999999999999997E-4</v>
      </c>
      <c r="BG1052" s="129" t="s">
        <v>179</v>
      </c>
      <c r="BH1052" s="129">
        <v>1E-4</v>
      </c>
      <c r="BI1052" s="129" t="s">
        <v>246</v>
      </c>
      <c r="BJ1052" s="129">
        <v>2.0000000000000001E-4</v>
      </c>
      <c r="BK1052" s="129">
        <v>1.0200000000000001E-2</v>
      </c>
      <c r="BL1052" s="129">
        <v>5.0000000000000001E-4</v>
      </c>
      <c r="BM1052" s="129">
        <v>3.0000000000000001E-3</v>
      </c>
      <c r="BN1052" s="129">
        <v>2.9999999999999997E-4</v>
      </c>
      <c r="BO1052" s="129">
        <v>8.8999999999999999E-3</v>
      </c>
      <c r="BP1052" s="129">
        <v>5.0000000000000001E-4</v>
      </c>
      <c r="BQ1052" s="129" t="s">
        <v>179</v>
      </c>
      <c r="BR1052" s="129">
        <v>2.9999999999999997E-4</v>
      </c>
      <c r="BS1052" s="129" t="s">
        <v>179</v>
      </c>
      <c r="BT1052" s="129">
        <v>4.0000000000000002E-4</v>
      </c>
      <c r="BU1052" s="129" t="s">
        <v>179</v>
      </c>
      <c r="BV1052" s="129">
        <v>6.9999999999999999E-4</v>
      </c>
      <c r="BW1052" s="129" t="s">
        <v>179</v>
      </c>
      <c r="BX1052" s="129">
        <v>8.9999999999999998E-4</v>
      </c>
      <c r="BY1052" s="129" t="s">
        <v>179</v>
      </c>
      <c r="BZ1052" s="129">
        <v>1.1000000000000001E-3</v>
      </c>
      <c r="CA1052" s="129" t="s">
        <v>179</v>
      </c>
      <c r="CB1052" s="129">
        <v>8.0000000000000004E-4</v>
      </c>
      <c r="CC1052" s="129" t="s">
        <v>179</v>
      </c>
      <c r="CD1052" s="129">
        <v>2E-3</v>
      </c>
      <c r="CE1052" s="129" t="s">
        <v>179</v>
      </c>
      <c r="CF1052" s="129">
        <v>2.3E-3</v>
      </c>
      <c r="CG1052" s="129" t="s">
        <v>216</v>
      </c>
      <c r="CH1052" s="129">
        <v>1E-4</v>
      </c>
      <c r="CI1052" s="129" t="s">
        <v>179</v>
      </c>
      <c r="CJ1052" s="129">
        <v>6.6E-3</v>
      </c>
      <c r="CK1052" s="129" t="s">
        <v>179</v>
      </c>
      <c r="CL1052" s="129">
        <v>1.0699999999999999E-2</v>
      </c>
      <c r="CM1052" s="129" t="s">
        <v>179</v>
      </c>
      <c r="CN1052" s="129">
        <v>3.8E-3</v>
      </c>
      <c r="CO1052" s="129" t="s">
        <v>179</v>
      </c>
      <c r="CP1052" s="129">
        <v>8.0000000000000004E-4</v>
      </c>
      <c r="CQ1052" s="129" t="s">
        <v>179</v>
      </c>
      <c r="CR1052" s="129">
        <v>3.3999999999999998E-3</v>
      </c>
      <c r="CS1052" s="129" t="s">
        <v>179</v>
      </c>
      <c r="CT1052" s="129">
        <v>1.8E-3</v>
      </c>
      <c r="CU1052" s="129" t="s">
        <v>179</v>
      </c>
      <c r="CV1052" s="129">
        <v>8.0000000000000004E-4</v>
      </c>
      <c r="CW1052" s="129" t="s">
        <v>179</v>
      </c>
      <c r="CX1052" s="129">
        <v>5.9999999999999995E-4</v>
      </c>
      <c r="CY1052" s="129" t="s">
        <v>179</v>
      </c>
      <c r="CZ1052" s="129">
        <v>5.9999999999999995E-4</v>
      </c>
      <c r="DA1052" s="129" t="s">
        <v>179</v>
      </c>
      <c r="DB1052" s="129">
        <v>5.9999999999999995E-4</v>
      </c>
      <c r="DC1052" s="129" t="s">
        <v>179</v>
      </c>
      <c r="DD1052" s="129">
        <v>5.0000000000000001E-4</v>
      </c>
      <c r="DE1052" s="129" t="s">
        <v>179</v>
      </c>
      <c r="DF1052" s="129">
        <v>5.9999999999999995E-4</v>
      </c>
      <c r="DG1052" s="129" t="s">
        <v>179</v>
      </c>
      <c r="DH1052" s="129">
        <v>4.0000000000000002E-4</v>
      </c>
      <c r="DI1052" s="129" t="s">
        <v>179</v>
      </c>
      <c r="DJ1052" s="129">
        <v>2.9999999999999997E-4</v>
      </c>
      <c r="DK1052" s="129" t="s">
        <v>4084</v>
      </c>
      <c r="DL1052" s="129" t="s">
        <v>59</v>
      </c>
      <c r="DM1052" s="129"/>
      <c r="DN1052" s="129"/>
      <c r="DO1052" s="130" t="s">
        <v>18</v>
      </c>
      <c r="DS1052" s="129">
        <v>50</v>
      </c>
      <c r="DT1052" s="129" t="s">
        <v>5985</v>
      </c>
      <c r="DW1052" t="s">
        <v>5834</v>
      </c>
    </row>
    <row r="1053" spans="1:127">
      <c r="A1053" s="127">
        <v>18</v>
      </c>
      <c r="B1053" s="131">
        <v>44768.820833333331</v>
      </c>
      <c r="C1053" s="129" t="s">
        <v>52</v>
      </c>
      <c r="D1053" s="129">
        <v>0</v>
      </c>
      <c r="E1053" s="129">
        <v>0</v>
      </c>
      <c r="F1053" s="129">
        <v>0</v>
      </c>
      <c r="G1053" s="129" t="s">
        <v>54</v>
      </c>
      <c r="H1053" s="129" t="s">
        <v>55</v>
      </c>
      <c r="I1053" s="129" t="s">
        <v>55</v>
      </c>
      <c r="J1053" s="129" t="s">
        <v>55</v>
      </c>
      <c r="K1053" s="129" t="s">
        <v>18</v>
      </c>
      <c r="L1053" s="129">
        <v>90</v>
      </c>
      <c r="M1053" s="129" t="s">
        <v>173</v>
      </c>
      <c r="N1053" s="129">
        <v>0</v>
      </c>
      <c r="O1053" s="129" t="s">
        <v>173</v>
      </c>
      <c r="P1053" s="129">
        <v>0</v>
      </c>
      <c r="Q1053" s="129" t="s">
        <v>173</v>
      </c>
      <c r="R1053" s="129">
        <v>0</v>
      </c>
      <c r="S1053" s="129">
        <v>2</v>
      </c>
      <c r="T1053" s="129" t="s">
        <v>174</v>
      </c>
      <c r="U1053" s="129">
        <v>4.5157999999999996</v>
      </c>
      <c r="V1053" s="129">
        <v>0.69840000000000002</v>
      </c>
      <c r="W1053" s="129">
        <v>12.6121</v>
      </c>
      <c r="X1053" s="129">
        <v>0.34200000000000003</v>
      </c>
      <c r="Y1053" s="129">
        <v>40.8127</v>
      </c>
      <c r="Z1053" s="129">
        <v>0.36990000000000001</v>
      </c>
      <c r="AA1053" s="129" t="s">
        <v>578</v>
      </c>
      <c r="AB1053" s="129">
        <v>1.5599999999999999E-2</v>
      </c>
      <c r="AC1053" s="129" t="s">
        <v>179</v>
      </c>
      <c r="AD1053" s="129">
        <v>9.5999999999999992E-3</v>
      </c>
      <c r="AE1053" s="129" t="s">
        <v>179</v>
      </c>
      <c r="AF1053" s="129">
        <v>1.7399999999999999E-2</v>
      </c>
      <c r="AG1053" s="129">
        <v>0.1144</v>
      </c>
      <c r="AH1053" s="129">
        <v>7.4000000000000003E-3</v>
      </c>
      <c r="AI1053" s="129">
        <v>7.7771999999999997</v>
      </c>
      <c r="AJ1053" s="129">
        <v>3.3099999999999997E-2</v>
      </c>
      <c r="AK1053" s="129">
        <v>0.85580000000000001</v>
      </c>
      <c r="AL1053" s="129">
        <v>9.1000000000000004E-3</v>
      </c>
      <c r="AM1053" s="129" t="s">
        <v>220</v>
      </c>
      <c r="AN1053" s="129">
        <v>9.1000000000000004E-3</v>
      </c>
      <c r="AO1053" s="129">
        <v>2.4899999999999999E-2</v>
      </c>
      <c r="AP1053" s="129">
        <v>4.4000000000000003E-3</v>
      </c>
      <c r="AQ1053" s="129">
        <v>0.12970000000000001</v>
      </c>
      <c r="AR1053" s="129">
        <v>5.4000000000000003E-3</v>
      </c>
      <c r="AS1053" s="129">
        <v>7.0994999999999999</v>
      </c>
      <c r="AT1053" s="129">
        <v>2.87E-2</v>
      </c>
      <c r="AU1053" s="129" t="s">
        <v>179</v>
      </c>
      <c r="AV1053" s="129">
        <v>4.0000000000000001E-3</v>
      </c>
      <c r="AW1053" s="129">
        <v>1.0200000000000001E-2</v>
      </c>
      <c r="AX1053" s="129">
        <v>1.1000000000000001E-3</v>
      </c>
      <c r="AY1053" s="129">
        <v>6.1000000000000004E-3</v>
      </c>
      <c r="AZ1053" s="129">
        <v>8.0000000000000004E-4</v>
      </c>
      <c r="BA1053" s="129">
        <v>7.1999999999999998E-3</v>
      </c>
      <c r="BB1053" s="129">
        <v>6.9999999999999999E-4</v>
      </c>
      <c r="BC1053" s="129" t="s">
        <v>304</v>
      </c>
      <c r="BD1053" s="129">
        <v>5.0000000000000001E-4</v>
      </c>
      <c r="BE1053" s="129" t="s">
        <v>179</v>
      </c>
      <c r="BF1053" s="129">
        <v>2.9999999999999997E-4</v>
      </c>
      <c r="BG1053" s="129" t="s">
        <v>179</v>
      </c>
      <c r="BH1053" s="129">
        <v>1E-4</v>
      </c>
      <c r="BI1053" s="129" t="s">
        <v>246</v>
      </c>
      <c r="BJ1053" s="129">
        <v>2.0000000000000001E-4</v>
      </c>
      <c r="BK1053" s="129">
        <v>8.9999999999999993E-3</v>
      </c>
      <c r="BL1053" s="129">
        <v>5.0000000000000001E-4</v>
      </c>
      <c r="BM1053" s="129">
        <v>3.3E-3</v>
      </c>
      <c r="BN1053" s="129">
        <v>2.9999999999999997E-4</v>
      </c>
      <c r="BO1053" s="129">
        <v>9.4999999999999998E-3</v>
      </c>
      <c r="BP1053" s="129">
        <v>5.0000000000000001E-4</v>
      </c>
      <c r="BQ1053" s="129" t="s">
        <v>179</v>
      </c>
      <c r="BR1053" s="129">
        <v>2.9999999999999997E-4</v>
      </c>
      <c r="BS1053" s="129" t="s">
        <v>179</v>
      </c>
      <c r="BT1053" s="129">
        <v>2.9999999999999997E-4</v>
      </c>
      <c r="BU1053" s="129" t="s">
        <v>179</v>
      </c>
      <c r="BV1053" s="129">
        <v>5.9999999999999995E-4</v>
      </c>
      <c r="BW1053" s="129" t="s">
        <v>18</v>
      </c>
      <c r="BX1053" s="129"/>
      <c r="BY1053" s="129" t="s">
        <v>18</v>
      </c>
      <c r="BZ1053" s="129"/>
      <c r="CA1053" s="129" t="s">
        <v>179</v>
      </c>
      <c r="CB1053" s="129">
        <v>8.0000000000000004E-4</v>
      </c>
      <c r="CC1053" s="129" t="s">
        <v>179</v>
      </c>
      <c r="CD1053" s="129">
        <v>2E-3</v>
      </c>
      <c r="CE1053" s="129" t="s">
        <v>179</v>
      </c>
      <c r="CF1053" s="129">
        <v>2.3E-3</v>
      </c>
      <c r="CG1053" s="129" t="s">
        <v>216</v>
      </c>
      <c r="CH1053" s="129">
        <v>1E-4</v>
      </c>
      <c r="CI1053" s="129" t="s">
        <v>179</v>
      </c>
      <c r="CJ1053" s="129">
        <v>6.7999999999999996E-3</v>
      </c>
      <c r="CK1053" s="129" t="s">
        <v>179</v>
      </c>
      <c r="CL1053" s="129">
        <v>1.12E-2</v>
      </c>
      <c r="CM1053" s="129" t="s">
        <v>179</v>
      </c>
      <c r="CN1053" s="129">
        <v>3.3999999999999998E-3</v>
      </c>
      <c r="CO1053" s="129" t="s">
        <v>179</v>
      </c>
      <c r="CP1053" s="129">
        <v>8.9999999999999998E-4</v>
      </c>
      <c r="CQ1053" s="129" t="s">
        <v>179</v>
      </c>
      <c r="CR1053" s="129">
        <v>3.3E-3</v>
      </c>
      <c r="CS1053" s="129" t="s">
        <v>179</v>
      </c>
      <c r="CT1053" s="129">
        <v>1.8E-3</v>
      </c>
      <c r="CU1053" s="129" t="s">
        <v>179</v>
      </c>
      <c r="CV1053" s="129">
        <v>8.0000000000000004E-4</v>
      </c>
      <c r="CW1053" s="129" t="s">
        <v>18</v>
      </c>
      <c r="CX1053" s="129"/>
      <c r="CY1053" s="129" t="s">
        <v>179</v>
      </c>
      <c r="CZ1053" s="129">
        <v>5.9999999999999995E-4</v>
      </c>
      <c r="DA1053" s="129" t="s">
        <v>179</v>
      </c>
      <c r="DB1053" s="129">
        <v>5.9999999999999995E-4</v>
      </c>
      <c r="DC1053" s="129" t="s">
        <v>179</v>
      </c>
      <c r="DD1053" s="129">
        <v>5.0000000000000001E-4</v>
      </c>
      <c r="DE1053" s="129" t="s">
        <v>179</v>
      </c>
      <c r="DF1053" s="129">
        <v>5.0000000000000001E-4</v>
      </c>
      <c r="DG1053" s="129" t="s">
        <v>179</v>
      </c>
      <c r="DH1053" s="129">
        <v>4.0000000000000002E-4</v>
      </c>
      <c r="DI1053" s="129" t="s">
        <v>179</v>
      </c>
      <c r="DJ1053" s="129">
        <v>2.9999999999999997E-4</v>
      </c>
      <c r="DK1053" s="129" t="s">
        <v>4084</v>
      </c>
      <c r="DL1053" s="129" t="s">
        <v>59</v>
      </c>
      <c r="DM1053" s="129"/>
      <c r="DN1053" s="129"/>
      <c r="DO1053" s="130" t="s">
        <v>18</v>
      </c>
      <c r="DS1053" s="129">
        <v>77</v>
      </c>
      <c r="DT1053" s="129" t="s">
        <v>1613</v>
      </c>
      <c r="DW1053" t="s">
        <v>5835</v>
      </c>
    </row>
    <row r="1054" spans="1:127">
      <c r="A1054" s="127">
        <v>19</v>
      </c>
      <c r="B1054" s="131">
        <v>44768.824999999997</v>
      </c>
      <c r="C1054" s="129" t="s">
        <v>52</v>
      </c>
      <c r="D1054" s="129">
        <v>0</v>
      </c>
      <c r="E1054" s="129">
        <v>0</v>
      </c>
      <c r="F1054" s="129">
        <v>0</v>
      </c>
      <c r="G1054" s="129" t="s">
        <v>54</v>
      </c>
      <c r="H1054" s="129" t="s">
        <v>55</v>
      </c>
      <c r="I1054" s="129" t="s">
        <v>55</v>
      </c>
      <c r="J1054" s="129" t="s">
        <v>55</v>
      </c>
      <c r="K1054" s="129" t="s">
        <v>18</v>
      </c>
      <c r="L1054" s="129">
        <v>90</v>
      </c>
      <c r="M1054" s="129" t="s">
        <v>173</v>
      </c>
      <c r="N1054" s="129">
        <v>0</v>
      </c>
      <c r="O1054" s="129" t="s">
        <v>173</v>
      </c>
      <c r="P1054" s="129">
        <v>0</v>
      </c>
      <c r="Q1054" s="129" t="s">
        <v>173</v>
      </c>
      <c r="R1054" s="129">
        <v>0</v>
      </c>
      <c r="S1054" s="129">
        <v>2</v>
      </c>
      <c r="T1054" s="129" t="s">
        <v>174</v>
      </c>
      <c r="U1054" s="129">
        <v>4.3616999999999999</v>
      </c>
      <c r="V1054" s="129">
        <v>0.69920000000000004</v>
      </c>
      <c r="W1054" s="129">
        <v>11.5831</v>
      </c>
      <c r="X1054" s="129">
        <v>0.33179999999999998</v>
      </c>
      <c r="Y1054" s="129">
        <v>40.505299999999998</v>
      </c>
      <c r="Z1054" s="129">
        <v>0.36830000000000002</v>
      </c>
      <c r="AA1054" s="129" t="s">
        <v>1412</v>
      </c>
      <c r="AB1054" s="129">
        <v>1.5699999999999999E-2</v>
      </c>
      <c r="AC1054" s="129" t="s">
        <v>179</v>
      </c>
      <c r="AD1054" s="129">
        <v>9.9000000000000008E-3</v>
      </c>
      <c r="AE1054" s="129" t="s">
        <v>179</v>
      </c>
      <c r="AF1054" s="129">
        <v>1.8100000000000002E-2</v>
      </c>
      <c r="AG1054" s="129">
        <v>9.0499999999999997E-2</v>
      </c>
      <c r="AH1054" s="129">
        <v>7.1999999999999998E-3</v>
      </c>
      <c r="AI1054" s="129">
        <v>7.6929999999999996</v>
      </c>
      <c r="AJ1054" s="129">
        <v>3.2899999999999999E-2</v>
      </c>
      <c r="AK1054" s="129">
        <v>0.88500000000000001</v>
      </c>
      <c r="AL1054" s="129">
        <v>9.1999999999999998E-3</v>
      </c>
      <c r="AM1054" s="129" t="s">
        <v>1960</v>
      </c>
      <c r="AN1054" s="129">
        <v>9.2999999999999992E-3</v>
      </c>
      <c r="AO1054" s="129">
        <v>2.0199999999999999E-2</v>
      </c>
      <c r="AP1054" s="129">
        <v>4.4000000000000003E-3</v>
      </c>
      <c r="AQ1054" s="129">
        <v>0.13789999999999999</v>
      </c>
      <c r="AR1054" s="129">
        <v>5.5999999999999999E-3</v>
      </c>
      <c r="AS1054" s="129">
        <v>7.4264999999999999</v>
      </c>
      <c r="AT1054" s="129">
        <v>2.9499999999999998E-2</v>
      </c>
      <c r="AU1054" s="129" t="s">
        <v>179</v>
      </c>
      <c r="AV1054" s="129">
        <v>4.1000000000000003E-3</v>
      </c>
      <c r="AW1054" s="129">
        <v>9.4999999999999998E-3</v>
      </c>
      <c r="AX1054" s="129">
        <v>1.1000000000000001E-3</v>
      </c>
      <c r="AY1054" s="129">
        <v>6.4999999999999997E-3</v>
      </c>
      <c r="AZ1054" s="129">
        <v>8.0000000000000004E-4</v>
      </c>
      <c r="BA1054" s="129">
        <v>8.6999999999999994E-3</v>
      </c>
      <c r="BB1054" s="129">
        <v>8.0000000000000004E-4</v>
      </c>
      <c r="BC1054" s="129" t="s">
        <v>304</v>
      </c>
      <c r="BD1054" s="129">
        <v>5.0000000000000001E-4</v>
      </c>
      <c r="BE1054" s="129" t="s">
        <v>179</v>
      </c>
      <c r="BF1054" s="129">
        <v>2.9999999999999997E-4</v>
      </c>
      <c r="BG1054" s="129" t="s">
        <v>179</v>
      </c>
      <c r="BH1054" s="129">
        <v>1E-4</v>
      </c>
      <c r="BI1054" s="129" t="s">
        <v>246</v>
      </c>
      <c r="BJ1054" s="129">
        <v>2.0000000000000001E-4</v>
      </c>
      <c r="BK1054" s="129">
        <v>9.5999999999999992E-3</v>
      </c>
      <c r="BL1054" s="129">
        <v>5.0000000000000001E-4</v>
      </c>
      <c r="BM1054" s="129">
        <v>3.3E-3</v>
      </c>
      <c r="BN1054" s="129">
        <v>2.9999999999999997E-4</v>
      </c>
      <c r="BO1054" s="129">
        <v>9.4999999999999998E-3</v>
      </c>
      <c r="BP1054" s="129">
        <v>5.0000000000000001E-4</v>
      </c>
      <c r="BQ1054" s="129" t="s">
        <v>179</v>
      </c>
      <c r="BR1054" s="129">
        <v>2.9999999999999997E-4</v>
      </c>
      <c r="BS1054" s="129" t="s">
        <v>179</v>
      </c>
      <c r="BT1054" s="129">
        <v>4.0000000000000002E-4</v>
      </c>
      <c r="BU1054" s="129" t="s">
        <v>179</v>
      </c>
      <c r="BV1054" s="129">
        <v>6.9999999999999999E-4</v>
      </c>
      <c r="BW1054" s="129" t="s">
        <v>179</v>
      </c>
      <c r="BX1054" s="129">
        <v>8.0000000000000004E-4</v>
      </c>
      <c r="BY1054" s="129" t="s">
        <v>179</v>
      </c>
      <c r="BZ1054" s="129">
        <v>1.1000000000000001E-3</v>
      </c>
      <c r="CA1054" s="129" t="s">
        <v>179</v>
      </c>
      <c r="CB1054" s="129">
        <v>8.0000000000000004E-4</v>
      </c>
      <c r="CC1054" s="129" t="s">
        <v>179</v>
      </c>
      <c r="CD1054" s="129">
        <v>2.0999999999999999E-3</v>
      </c>
      <c r="CE1054" s="129" t="s">
        <v>179</v>
      </c>
      <c r="CF1054" s="129">
        <v>2.2000000000000001E-3</v>
      </c>
      <c r="CG1054" s="129" t="s">
        <v>216</v>
      </c>
      <c r="CH1054" s="129">
        <v>1E-4</v>
      </c>
      <c r="CI1054" s="129" t="s">
        <v>179</v>
      </c>
      <c r="CJ1054" s="129">
        <v>7.1000000000000004E-3</v>
      </c>
      <c r="CK1054" s="129" t="s">
        <v>179</v>
      </c>
      <c r="CL1054" s="129">
        <v>1.14E-2</v>
      </c>
      <c r="CM1054" s="129" t="s">
        <v>179</v>
      </c>
      <c r="CN1054" s="129">
        <v>3.5000000000000001E-3</v>
      </c>
      <c r="CO1054" s="129" t="s">
        <v>179</v>
      </c>
      <c r="CP1054" s="129">
        <v>8.9999999999999998E-4</v>
      </c>
      <c r="CQ1054" s="129" t="s">
        <v>179</v>
      </c>
      <c r="CR1054" s="129">
        <v>3.3E-3</v>
      </c>
      <c r="CS1054" s="129" t="s">
        <v>179</v>
      </c>
      <c r="CT1054" s="129">
        <v>2E-3</v>
      </c>
      <c r="CU1054" s="129" t="s">
        <v>179</v>
      </c>
      <c r="CV1054" s="129">
        <v>8.9999999999999998E-4</v>
      </c>
      <c r="CW1054" s="129" t="s">
        <v>18</v>
      </c>
      <c r="CX1054" s="129"/>
      <c r="CY1054" s="129" t="s">
        <v>179</v>
      </c>
      <c r="CZ1054" s="129">
        <v>5.9999999999999995E-4</v>
      </c>
      <c r="DA1054" s="129" t="s">
        <v>179</v>
      </c>
      <c r="DB1054" s="129">
        <v>5.9999999999999995E-4</v>
      </c>
      <c r="DC1054" s="129" t="s">
        <v>179</v>
      </c>
      <c r="DD1054" s="129">
        <v>5.9999999999999995E-4</v>
      </c>
      <c r="DE1054" s="129" t="s">
        <v>179</v>
      </c>
      <c r="DF1054" s="129">
        <v>6.9999999999999999E-4</v>
      </c>
      <c r="DG1054" s="129" t="s">
        <v>179</v>
      </c>
      <c r="DH1054" s="129">
        <v>4.0000000000000002E-4</v>
      </c>
      <c r="DI1054" s="129" t="s">
        <v>179</v>
      </c>
      <c r="DJ1054" s="129">
        <v>2.9999999999999997E-4</v>
      </c>
      <c r="DK1054" s="129" t="s">
        <v>4085</v>
      </c>
      <c r="DL1054" s="129" t="s">
        <v>59</v>
      </c>
      <c r="DM1054" s="129"/>
      <c r="DN1054" s="129"/>
      <c r="DO1054" s="130" t="s">
        <v>18</v>
      </c>
      <c r="DS1054" s="129">
        <v>2</v>
      </c>
      <c r="DT1054" s="129" t="s">
        <v>1630</v>
      </c>
      <c r="DW1054" t="s">
        <v>5836</v>
      </c>
    </row>
    <row r="1055" spans="1:127">
      <c r="A1055" s="127">
        <v>20</v>
      </c>
      <c r="B1055" s="131">
        <v>44768.827777777777</v>
      </c>
      <c r="C1055" s="129" t="s">
        <v>52</v>
      </c>
      <c r="D1055" s="129">
        <v>0</v>
      </c>
      <c r="E1055" s="129">
        <v>0</v>
      </c>
      <c r="F1055" s="129">
        <v>0</v>
      </c>
      <c r="G1055" s="129" t="s">
        <v>54</v>
      </c>
      <c r="H1055" s="129" t="s">
        <v>55</v>
      </c>
      <c r="I1055" s="129" t="s">
        <v>55</v>
      </c>
      <c r="J1055" s="129" t="s">
        <v>55</v>
      </c>
      <c r="K1055" s="129" t="s">
        <v>18</v>
      </c>
      <c r="L1055" s="129">
        <v>90</v>
      </c>
      <c r="M1055" s="129" t="s">
        <v>173</v>
      </c>
      <c r="N1055" s="129">
        <v>0</v>
      </c>
      <c r="O1055" s="129" t="s">
        <v>173</v>
      </c>
      <c r="P1055" s="129">
        <v>0</v>
      </c>
      <c r="Q1055" s="129" t="s">
        <v>173</v>
      </c>
      <c r="R1055" s="129">
        <v>0</v>
      </c>
      <c r="S1055" s="129">
        <v>2</v>
      </c>
      <c r="T1055" s="129" t="s">
        <v>174</v>
      </c>
      <c r="U1055" s="129">
        <v>2.3639999999999999</v>
      </c>
      <c r="V1055" s="129">
        <v>0.63090000000000002</v>
      </c>
      <c r="W1055" s="129">
        <v>9.9863999999999997</v>
      </c>
      <c r="X1055" s="129">
        <v>0.30709999999999998</v>
      </c>
      <c r="Y1055" s="129">
        <v>32.692900000000002</v>
      </c>
      <c r="Z1055" s="129">
        <v>0.32479999999999998</v>
      </c>
      <c r="AA1055" s="129" t="s">
        <v>414</v>
      </c>
      <c r="AB1055" s="129">
        <v>1.5800000000000002E-2</v>
      </c>
      <c r="AC1055" s="129" t="s">
        <v>4086</v>
      </c>
      <c r="AD1055" s="129">
        <v>1.66E-2</v>
      </c>
      <c r="AE1055" s="129" t="s">
        <v>1926</v>
      </c>
      <c r="AF1055" s="129">
        <v>2.07E-2</v>
      </c>
      <c r="AG1055" s="129">
        <v>0.15939999999999999</v>
      </c>
      <c r="AH1055" s="129">
        <v>7.7999999999999996E-3</v>
      </c>
      <c r="AI1055" s="129">
        <v>7.4191000000000003</v>
      </c>
      <c r="AJ1055" s="129">
        <v>3.2300000000000002E-2</v>
      </c>
      <c r="AK1055" s="129">
        <v>0.75009999999999999</v>
      </c>
      <c r="AL1055" s="129">
        <v>8.6E-3</v>
      </c>
      <c r="AM1055" s="129" t="s">
        <v>188</v>
      </c>
      <c r="AN1055" s="129">
        <v>8.6999999999999994E-3</v>
      </c>
      <c r="AO1055" s="129">
        <v>1.9699999999999999E-2</v>
      </c>
      <c r="AP1055" s="129">
        <v>4.1000000000000003E-3</v>
      </c>
      <c r="AQ1055" s="129">
        <v>0.129</v>
      </c>
      <c r="AR1055" s="129">
        <v>5.4999999999999997E-3</v>
      </c>
      <c r="AS1055" s="129">
        <v>6.7820999999999998</v>
      </c>
      <c r="AT1055" s="129">
        <v>2.81E-2</v>
      </c>
      <c r="AU1055" s="129" t="s">
        <v>179</v>
      </c>
      <c r="AV1055" s="129">
        <v>4.0000000000000001E-3</v>
      </c>
      <c r="AW1055" s="129">
        <v>9.2999999999999992E-3</v>
      </c>
      <c r="AX1055" s="129">
        <v>1.1000000000000001E-3</v>
      </c>
      <c r="AY1055" s="129">
        <v>4.3E-3</v>
      </c>
      <c r="AZ1055" s="129">
        <v>6.9999999999999999E-4</v>
      </c>
      <c r="BA1055" s="129">
        <v>6.6E-3</v>
      </c>
      <c r="BB1055" s="129">
        <v>6.9999999999999999E-4</v>
      </c>
      <c r="BC1055" s="129" t="s">
        <v>651</v>
      </c>
      <c r="BD1055" s="129">
        <v>5.0000000000000001E-4</v>
      </c>
      <c r="BE1055" s="129" t="s">
        <v>192</v>
      </c>
      <c r="BF1055" s="129">
        <v>2.9999999999999997E-4</v>
      </c>
      <c r="BG1055" s="129" t="s">
        <v>179</v>
      </c>
      <c r="BH1055" s="129">
        <v>1E-4</v>
      </c>
      <c r="BI1055" s="129" t="s">
        <v>192</v>
      </c>
      <c r="BJ1055" s="129">
        <v>2.0000000000000001E-4</v>
      </c>
      <c r="BK1055" s="129">
        <v>9.7999999999999997E-3</v>
      </c>
      <c r="BL1055" s="129">
        <v>5.0000000000000001E-4</v>
      </c>
      <c r="BM1055" s="129">
        <v>3.0999999999999999E-3</v>
      </c>
      <c r="BN1055" s="129">
        <v>2.9999999999999997E-4</v>
      </c>
      <c r="BO1055" s="129">
        <v>1.04E-2</v>
      </c>
      <c r="BP1055" s="129">
        <v>5.9999999999999995E-4</v>
      </c>
      <c r="BQ1055" s="129" t="s">
        <v>179</v>
      </c>
      <c r="BR1055" s="129">
        <v>2.9999999999999997E-4</v>
      </c>
      <c r="BS1055" s="129" t="s">
        <v>179</v>
      </c>
      <c r="BT1055" s="129">
        <v>5.0000000000000001E-4</v>
      </c>
      <c r="BU1055" s="129" t="s">
        <v>179</v>
      </c>
      <c r="BV1055" s="129">
        <v>5.9999999999999995E-4</v>
      </c>
      <c r="BW1055" s="129" t="s">
        <v>391</v>
      </c>
      <c r="BX1055" s="129">
        <v>8.0000000000000004E-4</v>
      </c>
      <c r="BY1055" s="129" t="s">
        <v>18</v>
      </c>
      <c r="BZ1055" s="129"/>
      <c r="CA1055" s="129" t="s">
        <v>179</v>
      </c>
      <c r="CB1055" s="129">
        <v>8.0000000000000004E-4</v>
      </c>
      <c r="CC1055" s="129" t="s">
        <v>179</v>
      </c>
      <c r="CD1055" s="129">
        <v>2.0999999999999999E-3</v>
      </c>
      <c r="CE1055" s="129" t="s">
        <v>179</v>
      </c>
      <c r="CF1055" s="129">
        <v>2.2000000000000001E-3</v>
      </c>
      <c r="CG1055" s="129" t="s">
        <v>179</v>
      </c>
      <c r="CH1055" s="129">
        <v>1E-4</v>
      </c>
      <c r="CI1055" s="129" t="s">
        <v>179</v>
      </c>
      <c r="CJ1055" s="129">
        <v>8.0999999999999996E-3</v>
      </c>
      <c r="CK1055" s="129" t="s">
        <v>179</v>
      </c>
      <c r="CL1055" s="129">
        <v>1.12E-2</v>
      </c>
      <c r="CM1055" s="129" t="s">
        <v>179</v>
      </c>
      <c r="CN1055" s="129">
        <v>7.4999999999999997E-3</v>
      </c>
      <c r="CO1055" s="129" t="s">
        <v>179</v>
      </c>
      <c r="CP1055" s="129">
        <v>8.9999999999999998E-4</v>
      </c>
      <c r="CQ1055" s="129" t="s">
        <v>179</v>
      </c>
      <c r="CR1055" s="129">
        <v>3.3E-3</v>
      </c>
      <c r="CS1055" s="129" t="s">
        <v>179</v>
      </c>
      <c r="CT1055" s="129">
        <v>1.9E-3</v>
      </c>
      <c r="CU1055" s="129" t="s">
        <v>179</v>
      </c>
      <c r="CV1055" s="129">
        <v>8.0000000000000004E-4</v>
      </c>
      <c r="CW1055" s="129" t="s">
        <v>18</v>
      </c>
      <c r="CX1055" s="129"/>
      <c r="CY1055" s="129" t="s">
        <v>179</v>
      </c>
      <c r="CZ1055" s="129">
        <v>5.0000000000000001E-4</v>
      </c>
      <c r="DA1055" s="129" t="s">
        <v>179</v>
      </c>
      <c r="DB1055" s="129">
        <v>5.9999999999999995E-4</v>
      </c>
      <c r="DC1055" s="129" t="s">
        <v>179</v>
      </c>
      <c r="DD1055" s="129">
        <v>5.9999999999999995E-4</v>
      </c>
      <c r="DE1055" s="129" t="s">
        <v>179</v>
      </c>
      <c r="DF1055" s="129">
        <v>5.9999999999999995E-4</v>
      </c>
      <c r="DG1055" s="129" t="s">
        <v>179</v>
      </c>
      <c r="DH1055" s="129">
        <v>4.0000000000000002E-4</v>
      </c>
      <c r="DI1055" s="129" t="s">
        <v>179</v>
      </c>
      <c r="DJ1055" s="129">
        <v>5.0000000000000001E-4</v>
      </c>
      <c r="DK1055" s="129" t="s">
        <v>4085</v>
      </c>
      <c r="DL1055" s="129" t="s">
        <v>59</v>
      </c>
      <c r="DM1055" s="129"/>
      <c r="DN1055" s="129"/>
      <c r="DO1055" s="130" t="s">
        <v>18</v>
      </c>
      <c r="DS1055" s="129">
        <v>18</v>
      </c>
      <c r="DT1055" s="129" t="s">
        <v>4087</v>
      </c>
      <c r="DW1055" t="s">
        <v>5837</v>
      </c>
    </row>
    <row r="1056" spans="1:127">
      <c r="A1056" s="127">
        <v>21</v>
      </c>
      <c r="B1056" s="131">
        <v>44768.82916666667</v>
      </c>
      <c r="C1056" s="129" t="s">
        <v>52</v>
      </c>
      <c r="D1056" s="129">
        <v>0</v>
      </c>
      <c r="E1056" s="129">
        <v>0</v>
      </c>
      <c r="F1056" s="129">
        <v>0</v>
      </c>
      <c r="G1056" s="129" t="s">
        <v>54</v>
      </c>
      <c r="H1056" s="129" t="s">
        <v>55</v>
      </c>
      <c r="I1056" s="129" t="s">
        <v>55</v>
      </c>
      <c r="J1056" s="129" t="s">
        <v>55</v>
      </c>
      <c r="K1056" s="129" t="s">
        <v>18</v>
      </c>
      <c r="L1056" s="129">
        <v>90</v>
      </c>
      <c r="M1056" s="129" t="s">
        <v>173</v>
      </c>
      <c r="N1056" s="129">
        <v>0</v>
      </c>
      <c r="O1056" s="129" t="s">
        <v>173</v>
      </c>
      <c r="P1056" s="129">
        <v>0</v>
      </c>
      <c r="Q1056" s="129" t="s">
        <v>173</v>
      </c>
      <c r="R1056" s="129">
        <v>0</v>
      </c>
      <c r="S1056" s="129">
        <v>2</v>
      </c>
      <c r="T1056" s="129" t="s">
        <v>174</v>
      </c>
      <c r="U1056" s="129">
        <v>4.8963999999999999</v>
      </c>
      <c r="V1056" s="129">
        <v>0.69550000000000001</v>
      </c>
      <c r="W1056" s="129">
        <v>12.428599999999999</v>
      </c>
      <c r="X1056" s="129">
        <v>0.3372</v>
      </c>
      <c r="Y1056" s="129">
        <v>41.234200000000001</v>
      </c>
      <c r="Z1056" s="129">
        <v>0.37030000000000002</v>
      </c>
      <c r="AA1056" s="129" t="s">
        <v>1136</v>
      </c>
      <c r="AB1056" s="129">
        <v>1.55E-2</v>
      </c>
      <c r="AC1056" s="129" t="s">
        <v>179</v>
      </c>
      <c r="AD1056" s="129">
        <v>9.4999999999999998E-3</v>
      </c>
      <c r="AE1056" s="129" t="s">
        <v>179</v>
      </c>
      <c r="AF1056" s="129">
        <v>1.72E-2</v>
      </c>
      <c r="AG1056" s="129">
        <v>0.1361</v>
      </c>
      <c r="AH1056" s="129">
        <v>7.6E-3</v>
      </c>
      <c r="AI1056" s="129">
        <v>7.5293000000000001</v>
      </c>
      <c r="AJ1056" s="129">
        <v>3.2300000000000002E-2</v>
      </c>
      <c r="AK1056" s="129">
        <v>0.84540000000000004</v>
      </c>
      <c r="AL1056" s="129">
        <v>8.9999999999999993E-3</v>
      </c>
      <c r="AM1056" s="129" t="s">
        <v>707</v>
      </c>
      <c r="AN1056" s="129">
        <v>8.8999999999999999E-3</v>
      </c>
      <c r="AO1056" s="129">
        <v>1.9099999999999999E-2</v>
      </c>
      <c r="AP1056" s="129">
        <v>4.1000000000000003E-3</v>
      </c>
      <c r="AQ1056" s="129">
        <v>0.1227</v>
      </c>
      <c r="AR1056" s="129">
        <v>5.1999999999999998E-3</v>
      </c>
      <c r="AS1056" s="129">
        <v>6.3305999999999996</v>
      </c>
      <c r="AT1056" s="129">
        <v>2.7E-2</v>
      </c>
      <c r="AU1056" s="129" t="s">
        <v>228</v>
      </c>
      <c r="AV1056" s="129">
        <v>3.8E-3</v>
      </c>
      <c r="AW1056" s="129">
        <v>1.18E-2</v>
      </c>
      <c r="AX1056" s="129">
        <v>1.1999999999999999E-3</v>
      </c>
      <c r="AY1056" s="129">
        <v>6.1999999999999998E-3</v>
      </c>
      <c r="AZ1056" s="129">
        <v>6.9999999999999999E-4</v>
      </c>
      <c r="BA1056" s="129">
        <v>7.3000000000000001E-3</v>
      </c>
      <c r="BB1056" s="129">
        <v>6.9999999999999999E-4</v>
      </c>
      <c r="BC1056" s="129" t="s">
        <v>211</v>
      </c>
      <c r="BD1056" s="129">
        <v>5.0000000000000001E-4</v>
      </c>
      <c r="BE1056" s="129" t="s">
        <v>179</v>
      </c>
      <c r="BF1056" s="129">
        <v>2.9999999999999997E-4</v>
      </c>
      <c r="BG1056" s="129" t="s">
        <v>179</v>
      </c>
      <c r="BH1056" s="129">
        <v>1E-4</v>
      </c>
      <c r="BI1056" s="129" t="s">
        <v>246</v>
      </c>
      <c r="BJ1056" s="129">
        <v>2.0000000000000001E-4</v>
      </c>
      <c r="BK1056" s="129">
        <v>8.8000000000000005E-3</v>
      </c>
      <c r="BL1056" s="129">
        <v>4.0000000000000002E-4</v>
      </c>
      <c r="BM1056" s="129">
        <v>3.0000000000000001E-3</v>
      </c>
      <c r="BN1056" s="129">
        <v>2.9999999999999997E-4</v>
      </c>
      <c r="BO1056" s="129">
        <v>9.9000000000000008E-3</v>
      </c>
      <c r="BP1056" s="129">
        <v>5.0000000000000001E-4</v>
      </c>
      <c r="BQ1056" s="129" t="s">
        <v>179</v>
      </c>
      <c r="BR1056" s="129">
        <v>2.9999999999999997E-4</v>
      </c>
      <c r="BS1056" s="129" t="s">
        <v>179</v>
      </c>
      <c r="BT1056" s="129">
        <v>2.9999999999999997E-4</v>
      </c>
      <c r="BU1056" s="129" t="s">
        <v>179</v>
      </c>
      <c r="BV1056" s="129">
        <v>6.9999999999999999E-4</v>
      </c>
      <c r="BW1056" s="129" t="s">
        <v>304</v>
      </c>
      <c r="BX1056" s="129">
        <v>8.0000000000000004E-4</v>
      </c>
      <c r="BY1056" s="129" t="s">
        <v>18</v>
      </c>
      <c r="BZ1056" s="129"/>
      <c r="CA1056" s="129" t="s">
        <v>179</v>
      </c>
      <c r="CB1056" s="129">
        <v>8.0000000000000004E-4</v>
      </c>
      <c r="CC1056" s="129" t="s">
        <v>179</v>
      </c>
      <c r="CD1056" s="129">
        <v>2.0999999999999999E-3</v>
      </c>
      <c r="CE1056" s="129" t="s">
        <v>179</v>
      </c>
      <c r="CF1056" s="129">
        <v>2.3E-3</v>
      </c>
      <c r="CG1056" s="129" t="s">
        <v>179</v>
      </c>
      <c r="CH1056" s="129">
        <v>1E-4</v>
      </c>
      <c r="CI1056" s="129" t="s">
        <v>179</v>
      </c>
      <c r="CJ1056" s="129">
        <v>7.1000000000000004E-3</v>
      </c>
      <c r="CK1056" s="129" t="s">
        <v>179</v>
      </c>
      <c r="CL1056" s="129">
        <v>1.12E-2</v>
      </c>
      <c r="CM1056" s="129" t="s">
        <v>894</v>
      </c>
      <c r="CN1056" s="129">
        <v>3.2000000000000002E-3</v>
      </c>
      <c r="CO1056" s="129" t="s">
        <v>179</v>
      </c>
      <c r="CP1056" s="129">
        <v>8.0000000000000004E-4</v>
      </c>
      <c r="CQ1056" s="129" t="s">
        <v>179</v>
      </c>
      <c r="CR1056" s="129">
        <v>3.3999999999999998E-3</v>
      </c>
      <c r="CS1056" s="129" t="s">
        <v>179</v>
      </c>
      <c r="CT1056" s="129">
        <v>1.9E-3</v>
      </c>
      <c r="CU1056" s="129" t="s">
        <v>18</v>
      </c>
      <c r="CV1056" s="129"/>
      <c r="CW1056" s="129" t="s">
        <v>18</v>
      </c>
      <c r="CX1056" s="129"/>
      <c r="CY1056" s="129" t="s">
        <v>179</v>
      </c>
      <c r="CZ1056" s="129">
        <v>5.9999999999999995E-4</v>
      </c>
      <c r="DA1056" s="129" t="s">
        <v>179</v>
      </c>
      <c r="DB1056" s="129">
        <v>5.0000000000000001E-4</v>
      </c>
      <c r="DC1056" s="129" t="s">
        <v>179</v>
      </c>
      <c r="DD1056" s="129">
        <v>5.9999999999999995E-4</v>
      </c>
      <c r="DE1056" s="129" t="s">
        <v>179</v>
      </c>
      <c r="DF1056" s="129">
        <v>5.9999999999999995E-4</v>
      </c>
      <c r="DG1056" s="129" t="s">
        <v>179</v>
      </c>
      <c r="DH1056" s="129">
        <v>4.0000000000000002E-4</v>
      </c>
      <c r="DI1056" s="129" t="s">
        <v>179</v>
      </c>
      <c r="DJ1056" s="129">
        <v>2.9999999999999997E-4</v>
      </c>
      <c r="DK1056" s="129" t="s">
        <v>4085</v>
      </c>
      <c r="DL1056" s="129" t="s">
        <v>59</v>
      </c>
      <c r="DM1056" s="129"/>
      <c r="DN1056" s="129"/>
      <c r="DO1056" s="130" t="s">
        <v>18</v>
      </c>
      <c r="DS1056" s="129">
        <v>36</v>
      </c>
      <c r="DT1056" s="129" t="s">
        <v>5985</v>
      </c>
      <c r="DW1056" t="s">
        <v>5838</v>
      </c>
    </row>
    <row r="1057" spans="1:127">
      <c r="A1057" s="127">
        <v>22</v>
      </c>
      <c r="B1057" s="131">
        <v>44768.831250000003</v>
      </c>
      <c r="C1057" s="129" t="s">
        <v>52</v>
      </c>
      <c r="D1057" s="129">
        <v>0</v>
      </c>
      <c r="E1057" s="129">
        <v>0</v>
      </c>
      <c r="F1057" s="129">
        <v>0</v>
      </c>
      <c r="G1057" s="129" t="s">
        <v>54</v>
      </c>
      <c r="H1057" s="129" t="s">
        <v>55</v>
      </c>
      <c r="I1057" s="129" t="s">
        <v>55</v>
      </c>
      <c r="J1057" s="129" t="s">
        <v>55</v>
      </c>
      <c r="K1057" s="129" t="s">
        <v>18</v>
      </c>
      <c r="L1057" s="129">
        <v>90</v>
      </c>
      <c r="M1057" s="129" t="s">
        <v>173</v>
      </c>
      <c r="N1057" s="129">
        <v>0</v>
      </c>
      <c r="O1057" s="129" t="s">
        <v>173</v>
      </c>
      <c r="P1057" s="129">
        <v>0</v>
      </c>
      <c r="Q1057" s="129" t="s">
        <v>173</v>
      </c>
      <c r="R1057" s="129">
        <v>0</v>
      </c>
      <c r="S1057" s="129">
        <v>2</v>
      </c>
      <c r="T1057" s="129" t="s">
        <v>174</v>
      </c>
      <c r="U1057" s="129">
        <v>4.3014999999999999</v>
      </c>
      <c r="V1057" s="129">
        <v>0.67630000000000001</v>
      </c>
      <c r="W1057" s="129">
        <v>11.5617</v>
      </c>
      <c r="X1057" s="129">
        <v>0.3271</v>
      </c>
      <c r="Y1057" s="129">
        <v>39.632399999999997</v>
      </c>
      <c r="Z1057" s="129">
        <v>0.36199999999999999</v>
      </c>
      <c r="AA1057" s="129" t="s">
        <v>972</v>
      </c>
      <c r="AB1057" s="129">
        <v>1.5299999999999999E-2</v>
      </c>
      <c r="AC1057" s="129" t="s">
        <v>179</v>
      </c>
      <c r="AD1057" s="129">
        <v>8.8000000000000005E-3</v>
      </c>
      <c r="AE1057" s="129" t="s">
        <v>179</v>
      </c>
      <c r="AF1057" s="129">
        <v>1.6799999999999999E-2</v>
      </c>
      <c r="AG1057" s="129">
        <v>0.15970000000000001</v>
      </c>
      <c r="AH1057" s="129">
        <v>7.7999999999999996E-3</v>
      </c>
      <c r="AI1057" s="129">
        <v>7.4569000000000001</v>
      </c>
      <c r="AJ1057" s="129">
        <v>3.2199999999999999E-2</v>
      </c>
      <c r="AK1057" s="129">
        <v>0.84819999999999995</v>
      </c>
      <c r="AL1057" s="129">
        <v>8.9999999999999993E-3</v>
      </c>
      <c r="AM1057" s="129" t="s">
        <v>1328</v>
      </c>
      <c r="AN1057" s="129">
        <v>8.8999999999999999E-3</v>
      </c>
      <c r="AO1057" s="129">
        <v>1.9699999999999999E-2</v>
      </c>
      <c r="AP1057" s="129">
        <v>4.0000000000000001E-3</v>
      </c>
      <c r="AQ1057" s="129">
        <v>0.1211</v>
      </c>
      <c r="AR1057" s="129">
        <v>5.1999999999999998E-3</v>
      </c>
      <c r="AS1057" s="129">
        <v>6.6647999999999996</v>
      </c>
      <c r="AT1057" s="129">
        <v>2.7799999999999998E-2</v>
      </c>
      <c r="AU1057" s="129" t="s">
        <v>179</v>
      </c>
      <c r="AV1057" s="129">
        <v>3.8999999999999998E-3</v>
      </c>
      <c r="AW1057" s="129">
        <v>1.15E-2</v>
      </c>
      <c r="AX1057" s="129">
        <v>1.1000000000000001E-3</v>
      </c>
      <c r="AY1057" s="129">
        <v>6.8999999999999999E-3</v>
      </c>
      <c r="AZ1057" s="129">
        <v>8.0000000000000004E-4</v>
      </c>
      <c r="BA1057" s="129">
        <v>7.7999999999999996E-3</v>
      </c>
      <c r="BB1057" s="129">
        <v>6.9999999999999999E-4</v>
      </c>
      <c r="BC1057" s="129" t="s">
        <v>267</v>
      </c>
      <c r="BD1057" s="129">
        <v>5.0000000000000001E-4</v>
      </c>
      <c r="BE1057" s="129" t="s">
        <v>179</v>
      </c>
      <c r="BF1057" s="129">
        <v>2.9999999999999997E-4</v>
      </c>
      <c r="BG1057" s="129" t="s">
        <v>179</v>
      </c>
      <c r="BH1057" s="129">
        <v>1E-4</v>
      </c>
      <c r="BI1057" s="129" t="s">
        <v>286</v>
      </c>
      <c r="BJ1057" s="129">
        <v>2.0000000000000001E-4</v>
      </c>
      <c r="BK1057" s="129">
        <v>8.9999999999999993E-3</v>
      </c>
      <c r="BL1057" s="129">
        <v>5.0000000000000001E-4</v>
      </c>
      <c r="BM1057" s="129">
        <v>2.8999999999999998E-3</v>
      </c>
      <c r="BN1057" s="129">
        <v>2.9999999999999997E-4</v>
      </c>
      <c r="BO1057" s="129">
        <v>9.7999999999999997E-3</v>
      </c>
      <c r="BP1057" s="129">
        <v>5.0000000000000001E-4</v>
      </c>
      <c r="BQ1057" s="129" t="s">
        <v>179</v>
      </c>
      <c r="BR1057" s="129">
        <v>2.9999999999999997E-4</v>
      </c>
      <c r="BS1057" s="129" t="s">
        <v>179</v>
      </c>
      <c r="BT1057" s="129">
        <v>4.0000000000000002E-4</v>
      </c>
      <c r="BU1057" s="129" t="s">
        <v>179</v>
      </c>
      <c r="BV1057" s="129">
        <v>5.9999999999999995E-4</v>
      </c>
      <c r="BW1057" s="129" t="s">
        <v>245</v>
      </c>
      <c r="BX1057" s="129">
        <v>8.0000000000000004E-4</v>
      </c>
      <c r="BY1057" s="129" t="s">
        <v>18</v>
      </c>
      <c r="BZ1057" s="129"/>
      <c r="CA1057" s="129" t="s">
        <v>179</v>
      </c>
      <c r="CB1057" s="129">
        <v>8.0000000000000004E-4</v>
      </c>
      <c r="CC1057" s="129" t="s">
        <v>179</v>
      </c>
      <c r="CD1057" s="129">
        <v>2.0999999999999999E-3</v>
      </c>
      <c r="CE1057" s="129" t="s">
        <v>179</v>
      </c>
      <c r="CF1057" s="129">
        <v>2.3E-3</v>
      </c>
      <c r="CG1057" s="129" t="s">
        <v>216</v>
      </c>
      <c r="CH1057" s="129">
        <v>1E-4</v>
      </c>
      <c r="CI1057" s="129" t="s">
        <v>179</v>
      </c>
      <c r="CJ1057" s="129">
        <v>7.3000000000000001E-3</v>
      </c>
      <c r="CK1057" s="129" t="s">
        <v>179</v>
      </c>
      <c r="CL1057" s="129">
        <v>1.12E-2</v>
      </c>
      <c r="CM1057" s="129" t="s">
        <v>179</v>
      </c>
      <c r="CN1057" s="129">
        <v>3.8999999999999998E-3</v>
      </c>
      <c r="CO1057" s="129" t="s">
        <v>179</v>
      </c>
      <c r="CP1057" s="129">
        <v>8.9999999999999998E-4</v>
      </c>
      <c r="CQ1057" s="129" t="s">
        <v>179</v>
      </c>
      <c r="CR1057" s="129">
        <v>3.3999999999999998E-3</v>
      </c>
      <c r="CS1057" s="129" t="s">
        <v>179</v>
      </c>
      <c r="CT1057" s="129">
        <v>1.9E-3</v>
      </c>
      <c r="CU1057" s="129" t="s">
        <v>18</v>
      </c>
      <c r="CV1057" s="129"/>
      <c r="CW1057" s="129" t="s">
        <v>18</v>
      </c>
      <c r="CX1057" s="129"/>
      <c r="CY1057" s="129" t="s">
        <v>179</v>
      </c>
      <c r="CZ1057" s="129">
        <v>5.9999999999999995E-4</v>
      </c>
      <c r="DA1057" s="129" t="s">
        <v>179</v>
      </c>
      <c r="DB1057" s="129">
        <v>5.9999999999999995E-4</v>
      </c>
      <c r="DC1057" s="129" t="s">
        <v>179</v>
      </c>
      <c r="DD1057" s="129">
        <v>5.9999999999999995E-4</v>
      </c>
      <c r="DE1057" s="129" t="s">
        <v>179</v>
      </c>
      <c r="DF1057" s="129">
        <v>5.9999999999999995E-4</v>
      </c>
      <c r="DG1057" s="129" t="s">
        <v>179</v>
      </c>
      <c r="DH1057" s="129">
        <v>4.0000000000000002E-4</v>
      </c>
      <c r="DI1057" s="129" t="s">
        <v>179</v>
      </c>
      <c r="DJ1057" s="129">
        <v>2.9999999999999997E-4</v>
      </c>
      <c r="DK1057" s="129" t="s">
        <v>4085</v>
      </c>
      <c r="DL1057" s="129" t="s">
        <v>59</v>
      </c>
      <c r="DM1057" s="129"/>
      <c r="DN1057" s="129"/>
      <c r="DO1057" s="130" t="s">
        <v>18</v>
      </c>
      <c r="DS1057" s="129">
        <v>44</v>
      </c>
      <c r="DT1057" s="129" t="s">
        <v>898</v>
      </c>
      <c r="DW1057" t="s">
        <v>5839</v>
      </c>
    </row>
    <row r="1058" spans="1:127">
      <c r="A1058" s="127">
        <v>23</v>
      </c>
      <c r="B1058" s="131">
        <v>44768.833333333336</v>
      </c>
      <c r="C1058" s="129" t="s">
        <v>52</v>
      </c>
      <c r="D1058" s="129">
        <v>0</v>
      </c>
      <c r="E1058" s="129">
        <v>0</v>
      </c>
      <c r="F1058" s="129">
        <v>0</v>
      </c>
      <c r="G1058" s="129" t="s">
        <v>54</v>
      </c>
      <c r="H1058" s="129" t="s">
        <v>55</v>
      </c>
      <c r="I1058" s="129" t="s">
        <v>55</v>
      </c>
      <c r="J1058" s="129" t="s">
        <v>55</v>
      </c>
      <c r="K1058" s="129" t="s">
        <v>18</v>
      </c>
      <c r="L1058" s="129">
        <v>90</v>
      </c>
      <c r="M1058" s="129" t="s">
        <v>173</v>
      </c>
      <c r="N1058" s="129">
        <v>0</v>
      </c>
      <c r="O1058" s="129" t="s">
        <v>173</v>
      </c>
      <c r="P1058" s="129">
        <v>0</v>
      </c>
      <c r="Q1058" s="129" t="s">
        <v>173</v>
      </c>
      <c r="R1058" s="129">
        <v>0</v>
      </c>
      <c r="S1058" s="129">
        <v>2</v>
      </c>
      <c r="T1058" s="129" t="s">
        <v>174</v>
      </c>
      <c r="U1058" s="129">
        <v>3.8388</v>
      </c>
      <c r="V1058" s="129">
        <v>0.68440000000000001</v>
      </c>
      <c r="W1058" s="129">
        <v>14.4582</v>
      </c>
      <c r="X1058" s="129">
        <v>0.35699999999999998</v>
      </c>
      <c r="Y1058" s="129">
        <v>41.616100000000003</v>
      </c>
      <c r="Z1058" s="129">
        <v>0.37269999999999998</v>
      </c>
      <c r="AA1058" s="129" t="s">
        <v>414</v>
      </c>
      <c r="AB1058" s="129">
        <v>1.5599999999999999E-2</v>
      </c>
      <c r="AC1058" s="129" t="s">
        <v>179</v>
      </c>
      <c r="AD1058" s="129">
        <v>9.4000000000000004E-3</v>
      </c>
      <c r="AE1058" s="129" t="s">
        <v>179</v>
      </c>
      <c r="AF1058" s="129">
        <v>1.7000000000000001E-2</v>
      </c>
      <c r="AG1058" s="129">
        <v>0.16300000000000001</v>
      </c>
      <c r="AH1058" s="129">
        <v>8.2000000000000007E-3</v>
      </c>
      <c r="AI1058" s="129">
        <v>7.8277999999999999</v>
      </c>
      <c r="AJ1058" s="129">
        <v>3.3000000000000002E-2</v>
      </c>
      <c r="AK1058" s="129">
        <v>0.77959999999999996</v>
      </c>
      <c r="AL1058" s="129">
        <v>8.8000000000000005E-3</v>
      </c>
      <c r="AM1058" s="129" t="s">
        <v>871</v>
      </c>
      <c r="AN1058" s="129">
        <v>8.8000000000000005E-3</v>
      </c>
      <c r="AO1058" s="129">
        <v>2.6200000000000001E-2</v>
      </c>
      <c r="AP1058" s="129">
        <v>4.3E-3</v>
      </c>
      <c r="AQ1058" s="129">
        <v>0.1061</v>
      </c>
      <c r="AR1058" s="129">
        <v>4.8999999999999998E-3</v>
      </c>
      <c r="AS1058" s="129">
        <v>5.9970999999999997</v>
      </c>
      <c r="AT1058" s="129">
        <v>2.63E-2</v>
      </c>
      <c r="AU1058" s="129" t="s">
        <v>179</v>
      </c>
      <c r="AV1058" s="129">
        <v>3.7000000000000002E-3</v>
      </c>
      <c r="AW1058" s="129">
        <v>1.04E-2</v>
      </c>
      <c r="AX1058" s="129">
        <v>1.1000000000000001E-3</v>
      </c>
      <c r="AY1058" s="129">
        <v>5.5999999999999999E-3</v>
      </c>
      <c r="AZ1058" s="129">
        <v>6.9999999999999999E-4</v>
      </c>
      <c r="BA1058" s="129">
        <v>7.1000000000000004E-3</v>
      </c>
      <c r="BB1058" s="129">
        <v>6.9999999999999999E-4</v>
      </c>
      <c r="BC1058" s="129" t="s">
        <v>285</v>
      </c>
      <c r="BD1058" s="129">
        <v>5.0000000000000001E-4</v>
      </c>
      <c r="BE1058" s="129" t="s">
        <v>179</v>
      </c>
      <c r="BF1058" s="129">
        <v>2.9999999999999997E-4</v>
      </c>
      <c r="BG1058" s="129" t="s">
        <v>246</v>
      </c>
      <c r="BH1058" s="129">
        <v>1E-4</v>
      </c>
      <c r="BI1058" s="129" t="s">
        <v>318</v>
      </c>
      <c r="BJ1058" s="129">
        <v>2.0000000000000001E-4</v>
      </c>
      <c r="BK1058" s="129">
        <v>8.8999999999999999E-3</v>
      </c>
      <c r="BL1058" s="129">
        <v>4.0000000000000002E-4</v>
      </c>
      <c r="BM1058" s="129">
        <v>3.0000000000000001E-3</v>
      </c>
      <c r="BN1058" s="129">
        <v>2.9999999999999997E-4</v>
      </c>
      <c r="BO1058" s="129">
        <v>8.9999999999999993E-3</v>
      </c>
      <c r="BP1058" s="129">
        <v>5.0000000000000001E-4</v>
      </c>
      <c r="BQ1058" s="129" t="s">
        <v>179</v>
      </c>
      <c r="BR1058" s="129">
        <v>2.9999999999999997E-4</v>
      </c>
      <c r="BS1058" s="129" t="s">
        <v>179</v>
      </c>
      <c r="BT1058" s="129">
        <v>2.9999999999999997E-4</v>
      </c>
      <c r="BU1058" s="129" t="s">
        <v>179</v>
      </c>
      <c r="BV1058" s="129">
        <v>6.9999999999999999E-4</v>
      </c>
      <c r="BW1058" s="129" t="s">
        <v>18</v>
      </c>
      <c r="BX1058" s="129"/>
      <c r="BY1058" s="129" t="s">
        <v>18</v>
      </c>
      <c r="BZ1058" s="129"/>
      <c r="CA1058" s="129" t="s">
        <v>179</v>
      </c>
      <c r="CB1058" s="129">
        <v>8.0000000000000004E-4</v>
      </c>
      <c r="CC1058" s="129" t="s">
        <v>179</v>
      </c>
      <c r="CD1058" s="129">
        <v>2E-3</v>
      </c>
      <c r="CE1058" s="129" t="s">
        <v>179</v>
      </c>
      <c r="CF1058" s="129">
        <v>2.3E-3</v>
      </c>
      <c r="CG1058" s="129" t="s">
        <v>179</v>
      </c>
      <c r="CH1058" s="129">
        <v>1E-4</v>
      </c>
      <c r="CI1058" s="129" t="s">
        <v>1085</v>
      </c>
      <c r="CJ1058" s="129">
        <v>6.7000000000000002E-3</v>
      </c>
      <c r="CK1058" s="129" t="s">
        <v>179</v>
      </c>
      <c r="CL1058" s="129">
        <v>1.09E-2</v>
      </c>
      <c r="CM1058" s="129" t="s">
        <v>179</v>
      </c>
      <c r="CN1058" s="129">
        <v>3.3E-3</v>
      </c>
      <c r="CO1058" s="129" t="s">
        <v>179</v>
      </c>
      <c r="CP1058" s="129">
        <v>8.9999999999999998E-4</v>
      </c>
      <c r="CQ1058" s="129" t="s">
        <v>179</v>
      </c>
      <c r="CR1058" s="129">
        <v>3.2000000000000002E-3</v>
      </c>
      <c r="CS1058" s="129" t="s">
        <v>179</v>
      </c>
      <c r="CT1058" s="129">
        <v>1.9E-3</v>
      </c>
      <c r="CU1058" s="129" t="s">
        <v>179</v>
      </c>
      <c r="CV1058" s="129">
        <v>6.9999999999999999E-4</v>
      </c>
      <c r="CW1058" s="129" t="s">
        <v>18</v>
      </c>
      <c r="CX1058" s="129"/>
      <c r="CY1058" s="129" t="s">
        <v>179</v>
      </c>
      <c r="CZ1058" s="129">
        <v>5.9999999999999995E-4</v>
      </c>
      <c r="DA1058" s="129" t="s">
        <v>179</v>
      </c>
      <c r="DB1058" s="129">
        <v>5.9999999999999995E-4</v>
      </c>
      <c r="DC1058" s="129" t="s">
        <v>179</v>
      </c>
      <c r="DD1058" s="129">
        <v>5.9999999999999995E-4</v>
      </c>
      <c r="DE1058" s="129" t="s">
        <v>179</v>
      </c>
      <c r="DF1058" s="129">
        <v>5.9999999999999995E-4</v>
      </c>
      <c r="DG1058" s="129" t="s">
        <v>179</v>
      </c>
      <c r="DH1058" s="129">
        <v>4.0000000000000002E-4</v>
      </c>
      <c r="DI1058" s="129" t="s">
        <v>179</v>
      </c>
      <c r="DJ1058" s="129">
        <v>2.9999999999999997E-4</v>
      </c>
      <c r="DK1058" s="129" t="s">
        <v>4085</v>
      </c>
      <c r="DL1058" s="129" t="s">
        <v>59</v>
      </c>
      <c r="DM1058" s="129"/>
      <c r="DN1058" s="129"/>
      <c r="DO1058" s="130" t="s">
        <v>18</v>
      </c>
      <c r="DS1058" s="129">
        <v>80</v>
      </c>
      <c r="DT1058" s="129" t="s">
        <v>901</v>
      </c>
      <c r="DW1058" t="s">
        <v>5840</v>
      </c>
    </row>
    <row r="1059" spans="1:127">
      <c r="A1059" s="127">
        <v>24</v>
      </c>
      <c r="B1059" s="131">
        <v>44768.835416666669</v>
      </c>
      <c r="C1059" s="129" t="s">
        <v>52</v>
      </c>
      <c r="D1059" s="129">
        <v>0</v>
      </c>
      <c r="E1059" s="129">
        <v>0</v>
      </c>
      <c r="F1059" s="129">
        <v>0</v>
      </c>
      <c r="G1059" s="129" t="s">
        <v>54</v>
      </c>
      <c r="H1059" s="129" t="s">
        <v>55</v>
      </c>
      <c r="I1059" s="129" t="s">
        <v>55</v>
      </c>
      <c r="J1059" s="129" t="s">
        <v>55</v>
      </c>
      <c r="K1059" s="129" t="s">
        <v>18</v>
      </c>
      <c r="L1059" s="129">
        <v>90</v>
      </c>
      <c r="M1059" s="129" t="s">
        <v>173</v>
      </c>
      <c r="N1059" s="129">
        <v>0</v>
      </c>
      <c r="O1059" s="129" t="s">
        <v>173</v>
      </c>
      <c r="P1059" s="129">
        <v>0</v>
      </c>
      <c r="Q1059" s="129" t="s">
        <v>173</v>
      </c>
      <c r="R1059" s="129">
        <v>0</v>
      </c>
      <c r="S1059" s="129">
        <v>2</v>
      </c>
      <c r="T1059" s="129" t="s">
        <v>174</v>
      </c>
      <c r="U1059" s="129">
        <v>4.0666000000000002</v>
      </c>
      <c r="V1059" s="129">
        <v>0.6704</v>
      </c>
      <c r="W1059" s="129">
        <v>12.962</v>
      </c>
      <c r="X1059" s="129">
        <v>0.34229999999999999</v>
      </c>
      <c r="Y1059" s="129">
        <v>42.049500000000002</v>
      </c>
      <c r="Z1059" s="129">
        <v>0.37440000000000001</v>
      </c>
      <c r="AA1059" s="129" t="s">
        <v>1431</v>
      </c>
      <c r="AB1059" s="129">
        <v>1.5599999999999999E-2</v>
      </c>
      <c r="AC1059" s="129" t="s">
        <v>179</v>
      </c>
      <c r="AD1059" s="129">
        <v>9.2999999999999992E-3</v>
      </c>
      <c r="AE1059" s="129" t="s">
        <v>179</v>
      </c>
      <c r="AF1059" s="129">
        <v>1.7299999999999999E-2</v>
      </c>
      <c r="AG1059" s="129">
        <v>0.1482</v>
      </c>
      <c r="AH1059" s="129">
        <v>7.7999999999999996E-3</v>
      </c>
      <c r="AI1059" s="129">
        <v>7.7416</v>
      </c>
      <c r="AJ1059" s="129">
        <v>3.2800000000000003E-2</v>
      </c>
      <c r="AK1059" s="129">
        <v>0.85429999999999995</v>
      </c>
      <c r="AL1059" s="129">
        <v>9.1000000000000004E-3</v>
      </c>
      <c r="AM1059" s="129" t="s">
        <v>1354</v>
      </c>
      <c r="AN1059" s="129">
        <v>9.1999999999999998E-3</v>
      </c>
      <c r="AO1059" s="129">
        <v>2.18E-2</v>
      </c>
      <c r="AP1059" s="129">
        <v>4.3E-3</v>
      </c>
      <c r="AQ1059" s="129">
        <v>0.1202</v>
      </c>
      <c r="AR1059" s="129">
        <v>5.1999999999999998E-3</v>
      </c>
      <c r="AS1059" s="129">
        <v>6.3536999999999999</v>
      </c>
      <c r="AT1059" s="129">
        <v>2.7199999999999998E-2</v>
      </c>
      <c r="AU1059" s="129" t="s">
        <v>179</v>
      </c>
      <c r="AV1059" s="129">
        <v>3.8E-3</v>
      </c>
      <c r="AW1059" s="129">
        <v>9.9000000000000008E-3</v>
      </c>
      <c r="AX1059" s="129">
        <v>1.1000000000000001E-3</v>
      </c>
      <c r="AY1059" s="129">
        <v>6.0000000000000001E-3</v>
      </c>
      <c r="AZ1059" s="129">
        <v>6.9999999999999999E-4</v>
      </c>
      <c r="BA1059" s="129">
        <v>6.8999999999999999E-3</v>
      </c>
      <c r="BB1059" s="129">
        <v>6.9999999999999999E-4</v>
      </c>
      <c r="BC1059" s="129" t="s">
        <v>211</v>
      </c>
      <c r="BD1059" s="129">
        <v>5.0000000000000001E-4</v>
      </c>
      <c r="BE1059" s="129" t="s">
        <v>179</v>
      </c>
      <c r="BF1059" s="129">
        <v>2.9999999999999997E-4</v>
      </c>
      <c r="BG1059" s="129" t="s">
        <v>179</v>
      </c>
      <c r="BH1059" s="129">
        <v>1E-4</v>
      </c>
      <c r="BI1059" s="129" t="s">
        <v>286</v>
      </c>
      <c r="BJ1059" s="129">
        <v>2.0000000000000001E-4</v>
      </c>
      <c r="BK1059" s="129">
        <v>8.9999999999999993E-3</v>
      </c>
      <c r="BL1059" s="129">
        <v>4.0000000000000002E-4</v>
      </c>
      <c r="BM1059" s="129">
        <v>3.3999999999999998E-3</v>
      </c>
      <c r="BN1059" s="129">
        <v>2.9999999999999997E-4</v>
      </c>
      <c r="BO1059" s="129">
        <v>9.5999999999999992E-3</v>
      </c>
      <c r="BP1059" s="129">
        <v>5.0000000000000001E-4</v>
      </c>
      <c r="BQ1059" s="129" t="s">
        <v>179</v>
      </c>
      <c r="BR1059" s="129">
        <v>2.9999999999999997E-4</v>
      </c>
      <c r="BS1059" s="129" t="s">
        <v>179</v>
      </c>
      <c r="BT1059" s="129">
        <v>2.9999999999999997E-4</v>
      </c>
      <c r="BU1059" s="129" t="s">
        <v>179</v>
      </c>
      <c r="BV1059" s="129">
        <v>6.9999999999999999E-4</v>
      </c>
      <c r="BW1059" s="129" t="s">
        <v>179</v>
      </c>
      <c r="BX1059" s="129">
        <v>8.0000000000000004E-4</v>
      </c>
      <c r="BY1059" s="129" t="s">
        <v>179</v>
      </c>
      <c r="BZ1059" s="129">
        <v>1.1000000000000001E-3</v>
      </c>
      <c r="CA1059" s="129" t="s">
        <v>179</v>
      </c>
      <c r="CB1059" s="129">
        <v>8.0000000000000004E-4</v>
      </c>
      <c r="CC1059" s="129" t="s">
        <v>179</v>
      </c>
      <c r="CD1059" s="129">
        <v>2E-3</v>
      </c>
      <c r="CE1059" s="129" t="s">
        <v>179</v>
      </c>
      <c r="CF1059" s="129">
        <v>2.3E-3</v>
      </c>
      <c r="CG1059" s="129" t="s">
        <v>179</v>
      </c>
      <c r="CH1059" s="129">
        <v>1E-4</v>
      </c>
      <c r="CI1059" s="129" t="s">
        <v>179</v>
      </c>
      <c r="CJ1059" s="129">
        <v>6.7000000000000002E-3</v>
      </c>
      <c r="CK1059" s="129" t="s">
        <v>179</v>
      </c>
      <c r="CL1059" s="129">
        <v>1.11E-2</v>
      </c>
      <c r="CM1059" s="129" t="s">
        <v>179</v>
      </c>
      <c r="CN1059" s="129">
        <v>2.8E-3</v>
      </c>
      <c r="CO1059" s="129" t="s">
        <v>179</v>
      </c>
      <c r="CP1059" s="129">
        <v>8.9999999999999998E-4</v>
      </c>
      <c r="CQ1059" s="129" t="s">
        <v>179</v>
      </c>
      <c r="CR1059" s="129">
        <v>3.3999999999999998E-3</v>
      </c>
      <c r="CS1059" s="129" t="s">
        <v>179</v>
      </c>
      <c r="CT1059" s="129">
        <v>1.9E-3</v>
      </c>
      <c r="CU1059" s="129" t="s">
        <v>18</v>
      </c>
      <c r="CV1059" s="129"/>
      <c r="CW1059" s="129" t="s">
        <v>18</v>
      </c>
      <c r="CX1059" s="129"/>
      <c r="CY1059" s="129" t="s">
        <v>179</v>
      </c>
      <c r="CZ1059" s="129">
        <v>5.0000000000000001E-4</v>
      </c>
      <c r="DA1059" s="129" t="s">
        <v>179</v>
      </c>
      <c r="DB1059" s="129">
        <v>5.0000000000000001E-4</v>
      </c>
      <c r="DC1059" s="129" t="s">
        <v>179</v>
      </c>
      <c r="DD1059" s="129">
        <v>5.0000000000000001E-4</v>
      </c>
      <c r="DE1059" s="129" t="s">
        <v>179</v>
      </c>
      <c r="DF1059" s="129">
        <v>5.9999999999999995E-4</v>
      </c>
      <c r="DG1059" s="129" t="s">
        <v>179</v>
      </c>
      <c r="DH1059" s="129">
        <v>4.0000000000000002E-4</v>
      </c>
      <c r="DI1059" s="129" t="s">
        <v>179</v>
      </c>
      <c r="DJ1059" s="129">
        <v>2.9999999999999997E-4</v>
      </c>
      <c r="DK1059" s="129" t="s">
        <v>4085</v>
      </c>
      <c r="DL1059" s="129" t="s">
        <v>59</v>
      </c>
      <c r="DM1059" s="129"/>
      <c r="DN1059" s="129"/>
      <c r="DO1059" s="130" t="s">
        <v>18</v>
      </c>
      <c r="DS1059" s="129">
        <v>90</v>
      </c>
      <c r="DT1059" s="129" t="s">
        <v>2471</v>
      </c>
      <c r="DW1059" t="s">
        <v>5841</v>
      </c>
    </row>
    <row r="1060" spans="1:127">
      <c r="A1060" s="127">
        <v>25</v>
      </c>
      <c r="B1060" s="131">
        <v>44768.837500000001</v>
      </c>
      <c r="C1060" s="129" t="s">
        <v>52</v>
      </c>
      <c r="D1060" s="129">
        <v>0</v>
      </c>
      <c r="E1060" s="129">
        <v>0</v>
      </c>
      <c r="F1060" s="129">
        <v>0</v>
      </c>
      <c r="G1060" s="129" t="s">
        <v>54</v>
      </c>
      <c r="H1060" s="129" t="s">
        <v>55</v>
      </c>
      <c r="I1060" s="129" t="s">
        <v>55</v>
      </c>
      <c r="J1060" s="129" t="s">
        <v>55</v>
      </c>
      <c r="K1060" s="129" t="s">
        <v>18</v>
      </c>
      <c r="L1060" s="129">
        <v>90</v>
      </c>
      <c r="M1060" s="129" t="s">
        <v>173</v>
      </c>
      <c r="N1060" s="129">
        <v>0</v>
      </c>
      <c r="O1060" s="129" t="s">
        <v>173</v>
      </c>
      <c r="P1060" s="129">
        <v>0</v>
      </c>
      <c r="Q1060" s="129" t="s">
        <v>173</v>
      </c>
      <c r="R1060" s="129">
        <v>0</v>
      </c>
      <c r="S1060" s="129">
        <v>2</v>
      </c>
      <c r="T1060" s="129" t="s">
        <v>174</v>
      </c>
      <c r="U1060" s="129">
        <v>4.4419000000000004</v>
      </c>
      <c r="V1060" s="129">
        <v>0.68020000000000003</v>
      </c>
      <c r="W1060" s="129">
        <v>13.714600000000001</v>
      </c>
      <c r="X1060" s="129">
        <v>0.34920000000000001</v>
      </c>
      <c r="Y1060" s="129">
        <v>40.7089</v>
      </c>
      <c r="Z1060" s="129">
        <v>0.36770000000000003</v>
      </c>
      <c r="AA1060" s="129" t="s">
        <v>534</v>
      </c>
      <c r="AB1060" s="129">
        <v>1.55E-2</v>
      </c>
      <c r="AC1060" s="129" t="s">
        <v>179</v>
      </c>
      <c r="AD1060" s="129">
        <v>9.4999999999999998E-3</v>
      </c>
      <c r="AE1060" s="129" t="s">
        <v>179</v>
      </c>
      <c r="AF1060" s="129">
        <v>1.72E-2</v>
      </c>
      <c r="AG1060" s="129">
        <v>0.16700000000000001</v>
      </c>
      <c r="AH1060" s="129">
        <v>8.0000000000000002E-3</v>
      </c>
      <c r="AI1060" s="129">
        <v>8.2157</v>
      </c>
      <c r="AJ1060" s="129">
        <v>3.3799999999999997E-2</v>
      </c>
      <c r="AK1060" s="129">
        <v>0.73350000000000004</v>
      </c>
      <c r="AL1060" s="129">
        <v>8.5000000000000006E-3</v>
      </c>
      <c r="AM1060" s="129" t="s">
        <v>618</v>
      </c>
      <c r="AN1060" s="129">
        <v>8.6999999999999994E-3</v>
      </c>
      <c r="AO1060" s="129">
        <v>1.6400000000000001E-2</v>
      </c>
      <c r="AP1060" s="129">
        <v>4.1999999999999997E-3</v>
      </c>
      <c r="AQ1060" s="129">
        <v>0.1077</v>
      </c>
      <c r="AR1060" s="129">
        <v>4.8999999999999998E-3</v>
      </c>
      <c r="AS1060" s="129">
        <v>6.0823999999999998</v>
      </c>
      <c r="AT1060" s="129">
        <v>2.6599999999999999E-2</v>
      </c>
      <c r="AU1060" s="129" t="s">
        <v>179</v>
      </c>
      <c r="AV1060" s="129">
        <v>3.7000000000000002E-3</v>
      </c>
      <c r="AW1060" s="129">
        <v>9.9000000000000008E-3</v>
      </c>
      <c r="AX1060" s="129">
        <v>1E-3</v>
      </c>
      <c r="AY1060" s="129">
        <v>5.7000000000000002E-3</v>
      </c>
      <c r="AZ1060" s="129">
        <v>6.9999999999999999E-4</v>
      </c>
      <c r="BA1060" s="129">
        <v>6.4999999999999997E-3</v>
      </c>
      <c r="BB1060" s="129">
        <v>6.9999999999999999E-4</v>
      </c>
      <c r="BC1060" s="129" t="s">
        <v>211</v>
      </c>
      <c r="BD1060" s="129">
        <v>4.0000000000000002E-4</v>
      </c>
      <c r="BE1060" s="129" t="s">
        <v>179</v>
      </c>
      <c r="BF1060" s="129">
        <v>2.9999999999999997E-4</v>
      </c>
      <c r="BG1060" s="129" t="s">
        <v>246</v>
      </c>
      <c r="BH1060" s="129">
        <v>1E-4</v>
      </c>
      <c r="BI1060" s="129" t="s">
        <v>246</v>
      </c>
      <c r="BJ1060" s="129">
        <v>2.0000000000000001E-4</v>
      </c>
      <c r="BK1060" s="129">
        <v>9.4000000000000004E-3</v>
      </c>
      <c r="BL1060" s="129">
        <v>5.0000000000000001E-4</v>
      </c>
      <c r="BM1060" s="129">
        <v>2.5000000000000001E-3</v>
      </c>
      <c r="BN1060" s="129">
        <v>2.9999999999999997E-4</v>
      </c>
      <c r="BO1060" s="129">
        <v>8.3000000000000001E-3</v>
      </c>
      <c r="BP1060" s="129">
        <v>5.0000000000000001E-4</v>
      </c>
      <c r="BQ1060" s="129" t="s">
        <v>179</v>
      </c>
      <c r="BR1060" s="129">
        <v>2.9999999999999997E-4</v>
      </c>
      <c r="BS1060" s="129" t="s">
        <v>179</v>
      </c>
      <c r="BT1060" s="129">
        <v>2.9999999999999997E-4</v>
      </c>
      <c r="BU1060" s="129" t="s">
        <v>179</v>
      </c>
      <c r="BV1060" s="129">
        <v>6.9999999999999999E-4</v>
      </c>
      <c r="BW1060" s="129" t="s">
        <v>179</v>
      </c>
      <c r="BX1060" s="129">
        <v>8.9999999999999998E-4</v>
      </c>
      <c r="BY1060" s="129" t="s">
        <v>179</v>
      </c>
      <c r="BZ1060" s="129">
        <v>1.1000000000000001E-3</v>
      </c>
      <c r="CA1060" s="129" t="s">
        <v>179</v>
      </c>
      <c r="CB1060" s="129">
        <v>8.0000000000000004E-4</v>
      </c>
      <c r="CC1060" s="129" t="s">
        <v>179</v>
      </c>
      <c r="CD1060" s="129">
        <v>2E-3</v>
      </c>
      <c r="CE1060" s="129" t="s">
        <v>179</v>
      </c>
      <c r="CF1060" s="129">
        <v>2.3E-3</v>
      </c>
      <c r="CG1060" s="129" t="s">
        <v>179</v>
      </c>
      <c r="CH1060" s="129">
        <v>1E-4</v>
      </c>
      <c r="CI1060" s="129" t="s">
        <v>179</v>
      </c>
      <c r="CJ1060" s="129">
        <v>6.7000000000000002E-3</v>
      </c>
      <c r="CK1060" s="129" t="s">
        <v>179</v>
      </c>
      <c r="CL1060" s="129">
        <v>1.0800000000000001E-2</v>
      </c>
      <c r="CM1060" s="129" t="s">
        <v>179</v>
      </c>
      <c r="CN1060" s="129">
        <v>3.7000000000000002E-3</v>
      </c>
      <c r="CO1060" s="129" t="s">
        <v>179</v>
      </c>
      <c r="CP1060" s="129">
        <v>8.0000000000000004E-4</v>
      </c>
      <c r="CQ1060" s="129" t="s">
        <v>179</v>
      </c>
      <c r="CR1060" s="129">
        <v>3.2000000000000002E-3</v>
      </c>
      <c r="CS1060" s="129" t="s">
        <v>179</v>
      </c>
      <c r="CT1060" s="129">
        <v>1.9E-3</v>
      </c>
      <c r="CU1060" s="129" t="s">
        <v>179</v>
      </c>
      <c r="CV1060" s="129">
        <v>8.0000000000000004E-4</v>
      </c>
      <c r="CW1060" s="129" t="s">
        <v>18</v>
      </c>
      <c r="CX1060" s="129"/>
      <c r="CY1060" s="129" t="s">
        <v>179</v>
      </c>
      <c r="CZ1060" s="129">
        <v>5.9999999999999995E-4</v>
      </c>
      <c r="DA1060" s="129" t="s">
        <v>179</v>
      </c>
      <c r="DB1060" s="129">
        <v>5.9999999999999995E-4</v>
      </c>
      <c r="DC1060" s="129" t="s">
        <v>179</v>
      </c>
      <c r="DD1060" s="129">
        <v>5.9999999999999995E-4</v>
      </c>
      <c r="DE1060" s="129" t="s">
        <v>179</v>
      </c>
      <c r="DF1060" s="129">
        <v>5.9999999999999995E-4</v>
      </c>
      <c r="DG1060" s="129" t="s">
        <v>179</v>
      </c>
      <c r="DH1060" s="129">
        <v>4.0000000000000002E-4</v>
      </c>
      <c r="DI1060" s="129" t="s">
        <v>179</v>
      </c>
      <c r="DJ1060" s="129">
        <v>2.9999999999999997E-4</v>
      </c>
      <c r="DK1060" s="129" t="s">
        <v>4085</v>
      </c>
      <c r="DL1060" s="129" t="s">
        <v>59</v>
      </c>
      <c r="DM1060" s="129"/>
      <c r="DN1060" s="129"/>
      <c r="DO1060" s="130" t="s">
        <v>18</v>
      </c>
      <c r="DS1060" s="129">
        <v>110</v>
      </c>
      <c r="DT1060" s="129" t="s">
        <v>5988</v>
      </c>
      <c r="DW1060" t="s">
        <v>5842</v>
      </c>
    </row>
    <row r="1061" spans="1:127">
      <c r="A1061" s="127">
        <v>26</v>
      </c>
      <c r="B1061" s="131">
        <v>44768.839583333334</v>
      </c>
      <c r="C1061" s="129" t="s">
        <v>52</v>
      </c>
      <c r="D1061" s="129">
        <v>0</v>
      </c>
      <c r="E1061" s="129">
        <v>0</v>
      </c>
      <c r="F1061" s="129">
        <v>0</v>
      </c>
      <c r="G1061" s="129" t="s">
        <v>54</v>
      </c>
      <c r="H1061" s="129" t="s">
        <v>55</v>
      </c>
      <c r="I1061" s="129" t="s">
        <v>55</v>
      </c>
      <c r="J1061" s="129" t="s">
        <v>55</v>
      </c>
      <c r="K1061" s="129" t="s">
        <v>18</v>
      </c>
      <c r="L1061" s="129">
        <v>90</v>
      </c>
      <c r="M1061" s="129" t="s">
        <v>173</v>
      </c>
      <c r="N1061" s="129">
        <v>0</v>
      </c>
      <c r="O1061" s="129" t="s">
        <v>173</v>
      </c>
      <c r="P1061" s="129">
        <v>0</v>
      </c>
      <c r="Q1061" s="129" t="s">
        <v>173</v>
      </c>
      <c r="R1061" s="129">
        <v>0</v>
      </c>
      <c r="S1061" s="129">
        <v>2</v>
      </c>
      <c r="T1061" s="129" t="s">
        <v>174</v>
      </c>
      <c r="U1061" s="129">
        <v>3.5989</v>
      </c>
      <c r="V1061" s="129">
        <v>0.68589999999999995</v>
      </c>
      <c r="W1061" s="129">
        <v>13.6797</v>
      </c>
      <c r="X1061" s="129">
        <v>0.35110000000000002</v>
      </c>
      <c r="Y1061" s="129">
        <v>39.366999999999997</v>
      </c>
      <c r="Z1061" s="129">
        <v>0.36199999999999999</v>
      </c>
      <c r="AA1061" s="129" t="s">
        <v>3578</v>
      </c>
      <c r="AB1061" s="129">
        <v>1.6E-2</v>
      </c>
      <c r="AC1061" s="129" t="s">
        <v>179</v>
      </c>
      <c r="AD1061" s="129">
        <v>9.2999999999999992E-3</v>
      </c>
      <c r="AE1061" s="129" t="s">
        <v>179</v>
      </c>
      <c r="AF1061" s="129">
        <v>1.83E-2</v>
      </c>
      <c r="AG1061" s="129">
        <v>0.1043</v>
      </c>
      <c r="AH1061" s="129">
        <v>7.4000000000000003E-3</v>
      </c>
      <c r="AI1061" s="129">
        <v>8.1318999999999999</v>
      </c>
      <c r="AJ1061" s="129">
        <v>3.3799999999999997E-2</v>
      </c>
      <c r="AK1061" s="129">
        <v>0.77539999999999998</v>
      </c>
      <c r="AL1061" s="129">
        <v>8.8000000000000005E-3</v>
      </c>
      <c r="AM1061" s="129" t="s">
        <v>678</v>
      </c>
      <c r="AN1061" s="129">
        <v>8.6999999999999994E-3</v>
      </c>
      <c r="AO1061" s="129">
        <v>2.1700000000000001E-2</v>
      </c>
      <c r="AP1061" s="129">
        <v>4.3E-3</v>
      </c>
      <c r="AQ1061" s="129">
        <v>0.1278</v>
      </c>
      <c r="AR1061" s="129">
        <v>5.3E-3</v>
      </c>
      <c r="AS1061" s="129">
        <v>6.62</v>
      </c>
      <c r="AT1061" s="129">
        <v>2.7799999999999998E-2</v>
      </c>
      <c r="AU1061" s="129" t="s">
        <v>600</v>
      </c>
      <c r="AV1061" s="129">
        <v>3.8999999999999998E-3</v>
      </c>
      <c r="AW1061" s="129">
        <v>9.9000000000000008E-3</v>
      </c>
      <c r="AX1061" s="129">
        <v>1.1000000000000001E-3</v>
      </c>
      <c r="AY1061" s="129">
        <v>5.4999999999999997E-3</v>
      </c>
      <c r="AZ1061" s="129">
        <v>6.9999999999999999E-4</v>
      </c>
      <c r="BA1061" s="129">
        <v>6.8999999999999999E-3</v>
      </c>
      <c r="BB1061" s="129">
        <v>6.9999999999999999E-4</v>
      </c>
      <c r="BC1061" s="129" t="s">
        <v>267</v>
      </c>
      <c r="BD1061" s="129">
        <v>5.0000000000000001E-4</v>
      </c>
      <c r="BE1061" s="129" t="s">
        <v>516</v>
      </c>
      <c r="BF1061" s="129">
        <v>2.9999999999999997E-4</v>
      </c>
      <c r="BG1061" s="129" t="s">
        <v>179</v>
      </c>
      <c r="BH1061" s="129">
        <v>1E-4</v>
      </c>
      <c r="BI1061" s="129" t="s">
        <v>318</v>
      </c>
      <c r="BJ1061" s="129">
        <v>2.0000000000000001E-4</v>
      </c>
      <c r="BK1061" s="129">
        <v>1.04E-2</v>
      </c>
      <c r="BL1061" s="129">
        <v>5.0000000000000001E-4</v>
      </c>
      <c r="BM1061" s="129">
        <v>3.0999999999999999E-3</v>
      </c>
      <c r="BN1061" s="129">
        <v>2.9999999999999997E-4</v>
      </c>
      <c r="BO1061" s="129">
        <v>9.2999999999999992E-3</v>
      </c>
      <c r="BP1061" s="129">
        <v>5.0000000000000001E-4</v>
      </c>
      <c r="BQ1061" s="129" t="s">
        <v>179</v>
      </c>
      <c r="BR1061" s="129">
        <v>2.9999999999999997E-4</v>
      </c>
      <c r="BS1061" s="129" t="s">
        <v>179</v>
      </c>
      <c r="BT1061" s="129">
        <v>4.0000000000000002E-4</v>
      </c>
      <c r="BU1061" s="129" t="s">
        <v>179</v>
      </c>
      <c r="BV1061" s="129">
        <v>6.9999999999999999E-4</v>
      </c>
      <c r="BW1061" s="129" t="s">
        <v>18</v>
      </c>
      <c r="BX1061" s="129"/>
      <c r="BY1061" s="129" t="s">
        <v>18</v>
      </c>
      <c r="BZ1061" s="129"/>
      <c r="CA1061" s="129" t="s">
        <v>179</v>
      </c>
      <c r="CB1061" s="129">
        <v>8.0000000000000004E-4</v>
      </c>
      <c r="CC1061" s="129" t="s">
        <v>179</v>
      </c>
      <c r="CD1061" s="129">
        <v>2E-3</v>
      </c>
      <c r="CE1061" s="129" t="s">
        <v>179</v>
      </c>
      <c r="CF1061" s="129">
        <v>2.3E-3</v>
      </c>
      <c r="CG1061" s="129" t="s">
        <v>216</v>
      </c>
      <c r="CH1061" s="129">
        <v>1E-4</v>
      </c>
      <c r="CI1061" s="129" t="s">
        <v>179</v>
      </c>
      <c r="CJ1061" s="129">
        <v>6.7999999999999996E-3</v>
      </c>
      <c r="CK1061" s="129" t="s">
        <v>179</v>
      </c>
      <c r="CL1061" s="129">
        <v>1.0999999999999999E-2</v>
      </c>
      <c r="CM1061" s="129" t="s">
        <v>179</v>
      </c>
      <c r="CN1061" s="129">
        <v>4.4000000000000003E-3</v>
      </c>
      <c r="CO1061" s="129" t="s">
        <v>179</v>
      </c>
      <c r="CP1061" s="129">
        <v>8.0000000000000004E-4</v>
      </c>
      <c r="CQ1061" s="129" t="s">
        <v>179</v>
      </c>
      <c r="CR1061" s="129">
        <v>3.0000000000000001E-3</v>
      </c>
      <c r="CS1061" s="129" t="s">
        <v>179</v>
      </c>
      <c r="CT1061" s="129">
        <v>1.9E-3</v>
      </c>
      <c r="CU1061" s="129" t="s">
        <v>18</v>
      </c>
      <c r="CV1061" s="129"/>
      <c r="CW1061" s="129" t="s">
        <v>18</v>
      </c>
      <c r="CX1061" s="129"/>
      <c r="CY1061" s="129" t="s">
        <v>179</v>
      </c>
      <c r="CZ1061" s="129">
        <v>5.9999999999999995E-4</v>
      </c>
      <c r="DA1061" s="129" t="s">
        <v>179</v>
      </c>
      <c r="DB1061" s="129">
        <v>5.9999999999999995E-4</v>
      </c>
      <c r="DC1061" s="129" t="s">
        <v>179</v>
      </c>
      <c r="DD1061" s="129">
        <v>5.9999999999999995E-4</v>
      </c>
      <c r="DE1061" s="129" t="s">
        <v>179</v>
      </c>
      <c r="DF1061" s="129">
        <v>5.9999999999999995E-4</v>
      </c>
      <c r="DG1061" s="129" t="s">
        <v>179</v>
      </c>
      <c r="DH1061" s="129">
        <v>4.0000000000000002E-4</v>
      </c>
      <c r="DI1061" s="129" t="s">
        <v>179</v>
      </c>
      <c r="DJ1061" s="129">
        <v>2.9999999999999997E-4</v>
      </c>
      <c r="DK1061" s="129" t="s">
        <v>4085</v>
      </c>
      <c r="DL1061" s="129" t="s">
        <v>59</v>
      </c>
      <c r="DM1061" s="129"/>
      <c r="DN1061" s="129"/>
      <c r="DO1061" s="130" t="s">
        <v>18</v>
      </c>
      <c r="DS1061" s="129">
        <v>136</v>
      </c>
      <c r="DT1061" s="129" t="s">
        <v>4088</v>
      </c>
      <c r="DW1061" t="s">
        <v>5843</v>
      </c>
    </row>
    <row r="1062" spans="1:127">
      <c r="A1062" s="127">
        <v>27</v>
      </c>
      <c r="B1062" s="131">
        <v>44768.843055555553</v>
      </c>
      <c r="C1062" s="129" t="s">
        <v>52</v>
      </c>
      <c r="D1062" s="129">
        <v>0</v>
      </c>
      <c r="E1062" s="129">
        <v>0</v>
      </c>
      <c r="F1062" s="129">
        <v>0</v>
      </c>
      <c r="G1062" s="129" t="s">
        <v>54</v>
      </c>
      <c r="H1062" s="129" t="s">
        <v>55</v>
      </c>
      <c r="I1062" s="129" t="s">
        <v>55</v>
      </c>
      <c r="J1062" s="129" t="s">
        <v>55</v>
      </c>
      <c r="K1062" s="129" t="s">
        <v>18</v>
      </c>
      <c r="L1062" s="129">
        <v>90</v>
      </c>
      <c r="M1062" s="129" t="s">
        <v>173</v>
      </c>
      <c r="N1062" s="129">
        <v>0</v>
      </c>
      <c r="O1062" s="129" t="s">
        <v>173</v>
      </c>
      <c r="P1062" s="129">
        <v>0</v>
      </c>
      <c r="Q1062" s="129" t="s">
        <v>173</v>
      </c>
      <c r="R1062" s="129">
        <v>0</v>
      </c>
      <c r="S1062" s="129">
        <v>2</v>
      </c>
      <c r="T1062" s="129" t="s">
        <v>174</v>
      </c>
      <c r="U1062" s="129">
        <v>2.4039000000000001</v>
      </c>
      <c r="V1062" s="129">
        <v>0.65910000000000002</v>
      </c>
      <c r="W1062" s="129">
        <v>12.5379</v>
      </c>
      <c r="X1062" s="129">
        <v>0.34260000000000002</v>
      </c>
      <c r="Y1062" s="129">
        <v>37.578400000000002</v>
      </c>
      <c r="Z1062" s="129">
        <v>0.3548</v>
      </c>
      <c r="AA1062" s="129" t="s">
        <v>4089</v>
      </c>
      <c r="AB1062" s="129">
        <v>1.6899999999999998E-2</v>
      </c>
      <c r="AC1062" s="129" t="s">
        <v>179</v>
      </c>
      <c r="AD1062" s="129">
        <v>0.01</v>
      </c>
      <c r="AE1062" s="129" t="s">
        <v>522</v>
      </c>
      <c r="AF1062" s="129">
        <v>2.0400000000000001E-2</v>
      </c>
      <c r="AG1062" s="129">
        <v>0.15620000000000001</v>
      </c>
      <c r="AH1062" s="129">
        <v>8.0000000000000002E-3</v>
      </c>
      <c r="AI1062" s="129">
        <v>8.0218000000000007</v>
      </c>
      <c r="AJ1062" s="129">
        <v>3.39E-2</v>
      </c>
      <c r="AK1062" s="129">
        <v>0.90629999999999999</v>
      </c>
      <c r="AL1062" s="129">
        <v>9.4000000000000004E-3</v>
      </c>
      <c r="AM1062" s="129" t="s">
        <v>776</v>
      </c>
      <c r="AN1062" s="129">
        <v>9.4000000000000004E-3</v>
      </c>
      <c r="AO1062" s="129">
        <v>1.49E-2</v>
      </c>
      <c r="AP1062" s="129">
        <v>4.4999999999999997E-3</v>
      </c>
      <c r="AQ1062" s="129">
        <v>0.1726</v>
      </c>
      <c r="AR1062" s="129">
        <v>6.1999999999999998E-3</v>
      </c>
      <c r="AS1062" s="129">
        <v>7.8640999999999996</v>
      </c>
      <c r="AT1062" s="129">
        <v>3.0499999999999999E-2</v>
      </c>
      <c r="AU1062" s="129" t="s">
        <v>302</v>
      </c>
      <c r="AV1062" s="129">
        <v>4.3E-3</v>
      </c>
      <c r="AW1062" s="129">
        <v>1.04E-2</v>
      </c>
      <c r="AX1062" s="129">
        <v>1.1999999999999999E-3</v>
      </c>
      <c r="AY1062" s="129">
        <v>7.0000000000000001E-3</v>
      </c>
      <c r="AZ1062" s="129">
        <v>8.0000000000000004E-4</v>
      </c>
      <c r="BA1062" s="129">
        <v>7.9000000000000008E-3</v>
      </c>
      <c r="BB1062" s="129">
        <v>8.0000000000000004E-4</v>
      </c>
      <c r="BC1062" s="129" t="s">
        <v>406</v>
      </c>
      <c r="BD1062" s="129">
        <v>5.0000000000000001E-4</v>
      </c>
      <c r="BE1062" s="129" t="s">
        <v>191</v>
      </c>
      <c r="BF1062" s="129">
        <v>4.0000000000000002E-4</v>
      </c>
      <c r="BG1062" s="129" t="s">
        <v>179</v>
      </c>
      <c r="BH1062" s="129">
        <v>1E-4</v>
      </c>
      <c r="BI1062" s="129" t="s">
        <v>318</v>
      </c>
      <c r="BJ1062" s="129">
        <v>2.0000000000000001E-4</v>
      </c>
      <c r="BK1062" s="129">
        <v>1.0800000000000001E-2</v>
      </c>
      <c r="BL1062" s="129">
        <v>5.0000000000000001E-4</v>
      </c>
      <c r="BM1062" s="129">
        <v>3.5999999999999999E-3</v>
      </c>
      <c r="BN1062" s="129">
        <v>2.9999999999999997E-4</v>
      </c>
      <c r="BO1062" s="129">
        <v>0.01</v>
      </c>
      <c r="BP1062" s="129">
        <v>5.0000000000000001E-4</v>
      </c>
      <c r="BQ1062" s="129" t="s">
        <v>179</v>
      </c>
      <c r="BR1062" s="129">
        <v>2.9999999999999997E-4</v>
      </c>
      <c r="BS1062" s="129" t="s">
        <v>179</v>
      </c>
      <c r="BT1062" s="129">
        <v>4.0000000000000002E-4</v>
      </c>
      <c r="BU1062" s="129" t="s">
        <v>179</v>
      </c>
      <c r="BV1062" s="129">
        <v>5.9999999999999995E-4</v>
      </c>
      <c r="BW1062" s="129" t="s">
        <v>18</v>
      </c>
      <c r="BX1062" s="129"/>
      <c r="BY1062" s="129" t="s">
        <v>179</v>
      </c>
      <c r="BZ1062" s="129">
        <v>1.1000000000000001E-3</v>
      </c>
      <c r="CA1062" s="129" t="s">
        <v>179</v>
      </c>
      <c r="CB1062" s="129">
        <v>8.0000000000000004E-4</v>
      </c>
      <c r="CC1062" s="129" t="s">
        <v>194</v>
      </c>
      <c r="CD1062" s="129">
        <v>2.0999999999999999E-3</v>
      </c>
      <c r="CE1062" s="129" t="s">
        <v>179</v>
      </c>
      <c r="CF1062" s="129">
        <v>2.2000000000000001E-3</v>
      </c>
      <c r="CG1062" s="129" t="s">
        <v>216</v>
      </c>
      <c r="CH1062" s="129">
        <v>1E-4</v>
      </c>
      <c r="CI1062" s="129" t="s">
        <v>265</v>
      </c>
      <c r="CJ1062" s="129">
        <v>7.1999999999999998E-3</v>
      </c>
      <c r="CK1062" s="129" t="s">
        <v>179</v>
      </c>
      <c r="CL1062" s="129">
        <v>1.1599999999999999E-2</v>
      </c>
      <c r="CM1062" s="129" t="s">
        <v>179</v>
      </c>
      <c r="CN1062" s="129">
        <v>5.4000000000000003E-3</v>
      </c>
      <c r="CO1062" s="129" t="s">
        <v>179</v>
      </c>
      <c r="CP1062" s="129">
        <v>8.9999999999999998E-4</v>
      </c>
      <c r="CQ1062" s="129" t="s">
        <v>179</v>
      </c>
      <c r="CR1062" s="129">
        <v>3.3E-3</v>
      </c>
      <c r="CS1062" s="129" t="s">
        <v>179</v>
      </c>
      <c r="CT1062" s="129">
        <v>2E-3</v>
      </c>
      <c r="CU1062" s="129" t="s">
        <v>179</v>
      </c>
      <c r="CV1062" s="129">
        <v>8.0000000000000004E-4</v>
      </c>
      <c r="CW1062" s="129" t="s">
        <v>18</v>
      </c>
      <c r="CX1062" s="129"/>
      <c r="CY1062" s="129" t="s">
        <v>179</v>
      </c>
      <c r="CZ1062" s="129">
        <v>5.9999999999999995E-4</v>
      </c>
      <c r="DA1062" s="129" t="s">
        <v>179</v>
      </c>
      <c r="DB1062" s="129">
        <v>6.9999999999999999E-4</v>
      </c>
      <c r="DC1062" s="129" t="s">
        <v>179</v>
      </c>
      <c r="DD1062" s="129">
        <v>5.9999999999999995E-4</v>
      </c>
      <c r="DE1062" s="129" t="s">
        <v>179</v>
      </c>
      <c r="DF1062" s="129">
        <v>6.9999999999999999E-4</v>
      </c>
      <c r="DG1062" s="129" t="s">
        <v>179</v>
      </c>
      <c r="DH1062" s="129">
        <v>4.0000000000000002E-4</v>
      </c>
      <c r="DI1062" s="129" t="s">
        <v>179</v>
      </c>
      <c r="DJ1062" s="129">
        <v>4.0000000000000002E-4</v>
      </c>
      <c r="DK1062" s="129" t="s">
        <v>4090</v>
      </c>
      <c r="DL1062" s="129" t="s">
        <v>59</v>
      </c>
      <c r="DM1062" s="129"/>
      <c r="DN1062" s="129"/>
      <c r="DO1062" s="130" t="s">
        <v>18</v>
      </c>
      <c r="DS1062" s="129">
        <v>4</v>
      </c>
      <c r="DT1062" s="129" t="s">
        <v>1630</v>
      </c>
      <c r="DW1062" t="s">
        <v>5844</v>
      </c>
    </row>
    <row r="1063" spans="1:127">
      <c r="A1063" s="127">
        <v>28</v>
      </c>
      <c r="B1063" s="131">
        <v>44768.845833333333</v>
      </c>
      <c r="C1063" s="129" t="s">
        <v>52</v>
      </c>
      <c r="D1063" s="129">
        <v>0</v>
      </c>
      <c r="E1063" s="129">
        <v>0</v>
      </c>
      <c r="F1063" s="129">
        <v>0</v>
      </c>
      <c r="G1063" s="129" t="s">
        <v>54</v>
      </c>
      <c r="H1063" s="129" t="s">
        <v>55</v>
      </c>
      <c r="I1063" s="129" t="s">
        <v>55</v>
      </c>
      <c r="J1063" s="129" t="s">
        <v>55</v>
      </c>
      <c r="K1063" s="129" t="s">
        <v>18</v>
      </c>
      <c r="L1063" s="129">
        <v>90</v>
      </c>
      <c r="M1063" s="129" t="s">
        <v>173</v>
      </c>
      <c r="N1063" s="129">
        <v>0</v>
      </c>
      <c r="O1063" s="129" t="s">
        <v>173</v>
      </c>
      <c r="P1063" s="129">
        <v>0</v>
      </c>
      <c r="Q1063" s="129" t="s">
        <v>173</v>
      </c>
      <c r="R1063" s="129">
        <v>0</v>
      </c>
      <c r="S1063" s="129">
        <v>2</v>
      </c>
      <c r="T1063" s="129" t="s">
        <v>174</v>
      </c>
      <c r="U1063" s="129">
        <v>4.4071999999999996</v>
      </c>
      <c r="V1063" s="129">
        <v>0.68079999999999996</v>
      </c>
      <c r="W1063" s="129">
        <v>11.215400000000001</v>
      </c>
      <c r="X1063" s="129">
        <v>0.32279999999999998</v>
      </c>
      <c r="Y1063" s="129">
        <v>39.054400000000001</v>
      </c>
      <c r="Z1063" s="129">
        <v>0.3584</v>
      </c>
      <c r="AA1063" s="129" t="s">
        <v>2865</v>
      </c>
      <c r="AB1063" s="129">
        <v>1.54E-2</v>
      </c>
      <c r="AC1063" s="129" t="s">
        <v>179</v>
      </c>
      <c r="AD1063" s="129">
        <v>9.4000000000000004E-3</v>
      </c>
      <c r="AE1063" s="129" t="s">
        <v>179</v>
      </c>
      <c r="AF1063" s="129">
        <v>1.7100000000000001E-2</v>
      </c>
      <c r="AG1063" s="129">
        <v>0.14380000000000001</v>
      </c>
      <c r="AH1063" s="129">
        <v>7.6E-3</v>
      </c>
      <c r="AI1063" s="129">
        <v>7.6368999999999998</v>
      </c>
      <c r="AJ1063" s="129">
        <v>3.2599999999999997E-2</v>
      </c>
      <c r="AK1063" s="129">
        <v>0.82669999999999999</v>
      </c>
      <c r="AL1063" s="129">
        <v>8.8999999999999999E-3</v>
      </c>
      <c r="AM1063" s="129" t="s">
        <v>322</v>
      </c>
      <c r="AN1063" s="129">
        <v>8.8999999999999999E-3</v>
      </c>
      <c r="AO1063" s="129">
        <v>2.2499999999999999E-2</v>
      </c>
      <c r="AP1063" s="129">
        <v>4.3E-3</v>
      </c>
      <c r="AQ1063" s="129">
        <v>0.1182</v>
      </c>
      <c r="AR1063" s="129">
        <v>5.1999999999999998E-3</v>
      </c>
      <c r="AS1063" s="129">
        <v>6.5622999999999996</v>
      </c>
      <c r="AT1063" s="129">
        <v>2.7699999999999999E-2</v>
      </c>
      <c r="AU1063" s="129" t="s">
        <v>179</v>
      </c>
      <c r="AV1063" s="129">
        <v>3.8999999999999998E-3</v>
      </c>
      <c r="AW1063" s="129">
        <v>1.4200000000000001E-2</v>
      </c>
      <c r="AX1063" s="129">
        <v>1.2999999999999999E-3</v>
      </c>
      <c r="AY1063" s="129">
        <v>5.7999999999999996E-3</v>
      </c>
      <c r="AZ1063" s="129">
        <v>6.9999999999999999E-4</v>
      </c>
      <c r="BA1063" s="129">
        <v>7.4000000000000003E-3</v>
      </c>
      <c r="BB1063" s="129">
        <v>6.9999999999999999E-4</v>
      </c>
      <c r="BC1063" s="129" t="s">
        <v>267</v>
      </c>
      <c r="BD1063" s="129">
        <v>5.0000000000000001E-4</v>
      </c>
      <c r="BE1063" s="129" t="s">
        <v>179</v>
      </c>
      <c r="BF1063" s="129">
        <v>2.9999999999999997E-4</v>
      </c>
      <c r="BG1063" s="129" t="s">
        <v>216</v>
      </c>
      <c r="BH1063" s="129">
        <v>1E-4</v>
      </c>
      <c r="BI1063" s="129" t="s">
        <v>246</v>
      </c>
      <c r="BJ1063" s="129">
        <v>2.0000000000000001E-4</v>
      </c>
      <c r="BK1063" s="129">
        <v>8.6E-3</v>
      </c>
      <c r="BL1063" s="129">
        <v>4.0000000000000002E-4</v>
      </c>
      <c r="BM1063" s="129">
        <v>3.0000000000000001E-3</v>
      </c>
      <c r="BN1063" s="129">
        <v>2.9999999999999997E-4</v>
      </c>
      <c r="BO1063" s="129">
        <v>9.7999999999999997E-3</v>
      </c>
      <c r="BP1063" s="129">
        <v>5.9999999999999995E-4</v>
      </c>
      <c r="BQ1063" s="129" t="s">
        <v>179</v>
      </c>
      <c r="BR1063" s="129">
        <v>2.9999999999999997E-4</v>
      </c>
      <c r="BS1063" s="129" t="s">
        <v>179</v>
      </c>
      <c r="BT1063" s="129">
        <v>4.0000000000000002E-4</v>
      </c>
      <c r="BU1063" s="129" t="s">
        <v>179</v>
      </c>
      <c r="BV1063" s="129">
        <v>5.9999999999999995E-4</v>
      </c>
      <c r="BW1063" s="129" t="s">
        <v>179</v>
      </c>
      <c r="BX1063" s="129">
        <v>8.0000000000000004E-4</v>
      </c>
      <c r="BY1063" s="129" t="s">
        <v>179</v>
      </c>
      <c r="BZ1063" s="129">
        <v>1.1000000000000001E-3</v>
      </c>
      <c r="CA1063" s="129" t="s">
        <v>179</v>
      </c>
      <c r="CB1063" s="129">
        <v>8.0000000000000004E-4</v>
      </c>
      <c r="CC1063" s="129" t="s">
        <v>179</v>
      </c>
      <c r="CD1063" s="129">
        <v>2.0999999999999999E-3</v>
      </c>
      <c r="CE1063" s="129" t="s">
        <v>179</v>
      </c>
      <c r="CF1063" s="129">
        <v>2.2000000000000001E-3</v>
      </c>
      <c r="CG1063" s="129" t="s">
        <v>179</v>
      </c>
      <c r="CH1063" s="129">
        <v>1E-4</v>
      </c>
      <c r="CI1063" s="129" t="s">
        <v>179</v>
      </c>
      <c r="CJ1063" s="129">
        <v>7.4000000000000003E-3</v>
      </c>
      <c r="CK1063" s="129" t="s">
        <v>179</v>
      </c>
      <c r="CL1063" s="129">
        <v>1.1299999999999999E-2</v>
      </c>
      <c r="CM1063" s="129" t="s">
        <v>179</v>
      </c>
      <c r="CN1063" s="129">
        <v>4.1000000000000003E-3</v>
      </c>
      <c r="CO1063" s="129" t="s">
        <v>179</v>
      </c>
      <c r="CP1063" s="129">
        <v>8.9999999999999998E-4</v>
      </c>
      <c r="CQ1063" s="129" t="s">
        <v>179</v>
      </c>
      <c r="CR1063" s="129">
        <v>3.3999999999999998E-3</v>
      </c>
      <c r="CS1063" s="129" t="s">
        <v>179</v>
      </c>
      <c r="CT1063" s="129">
        <v>1.9E-3</v>
      </c>
      <c r="CU1063" s="129" t="s">
        <v>18</v>
      </c>
      <c r="CV1063" s="129"/>
      <c r="CW1063" s="129" t="s">
        <v>18</v>
      </c>
      <c r="CX1063" s="129"/>
      <c r="CY1063" s="129" t="s">
        <v>179</v>
      </c>
      <c r="CZ1063" s="129">
        <v>5.9999999999999995E-4</v>
      </c>
      <c r="DA1063" s="129" t="s">
        <v>179</v>
      </c>
      <c r="DB1063" s="129">
        <v>5.9999999999999995E-4</v>
      </c>
      <c r="DC1063" s="129" t="s">
        <v>179</v>
      </c>
      <c r="DD1063" s="129">
        <v>5.9999999999999995E-4</v>
      </c>
      <c r="DE1063" s="129" t="s">
        <v>179</v>
      </c>
      <c r="DF1063" s="129">
        <v>5.9999999999999995E-4</v>
      </c>
      <c r="DG1063" s="129" t="s">
        <v>179</v>
      </c>
      <c r="DH1063" s="129">
        <v>4.0000000000000002E-4</v>
      </c>
      <c r="DI1063" s="129" t="s">
        <v>179</v>
      </c>
      <c r="DJ1063" s="129">
        <v>4.0000000000000002E-4</v>
      </c>
      <c r="DK1063" s="129" t="s">
        <v>4090</v>
      </c>
      <c r="DL1063" s="129" t="s">
        <v>59</v>
      </c>
      <c r="DM1063" s="129"/>
      <c r="DN1063" s="129"/>
      <c r="DO1063" s="130" t="s">
        <v>18</v>
      </c>
      <c r="DS1063" s="129">
        <v>14</v>
      </c>
      <c r="DT1063" s="129" t="s">
        <v>6046</v>
      </c>
      <c r="DW1063" t="s">
        <v>5845</v>
      </c>
    </row>
    <row r="1064" spans="1:127">
      <c r="A1064" s="127">
        <v>29</v>
      </c>
      <c r="B1064" s="131">
        <v>44768.854166666664</v>
      </c>
      <c r="C1064" s="129" t="s">
        <v>52</v>
      </c>
      <c r="D1064" s="129">
        <v>0</v>
      </c>
      <c r="E1064" s="129">
        <v>0</v>
      </c>
      <c r="F1064" s="129">
        <v>0</v>
      </c>
      <c r="G1064" s="129" t="s">
        <v>54</v>
      </c>
      <c r="H1064" s="129" t="s">
        <v>55</v>
      </c>
      <c r="I1064" s="129" t="s">
        <v>55</v>
      </c>
      <c r="J1064" s="129" t="s">
        <v>55</v>
      </c>
      <c r="K1064" s="129" t="s">
        <v>18</v>
      </c>
      <c r="L1064" s="129">
        <v>90</v>
      </c>
      <c r="M1064" s="129" t="s">
        <v>173</v>
      </c>
      <c r="N1064" s="129">
        <v>0</v>
      </c>
      <c r="O1064" s="129" t="s">
        <v>173</v>
      </c>
      <c r="P1064" s="129">
        <v>0</v>
      </c>
      <c r="Q1064" s="129" t="s">
        <v>173</v>
      </c>
      <c r="R1064" s="129">
        <v>0</v>
      </c>
      <c r="S1064" s="129">
        <v>2</v>
      </c>
      <c r="T1064" s="129" t="s">
        <v>174</v>
      </c>
      <c r="U1064" s="129">
        <v>1.7198</v>
      </c>
      <c r="V1064" s="129">
        <v>0.64239999999999997</v>
      </c>
      <c r="W1064" s="129">
        <v>13.8842</v>
      </c>
      <c r="X1064" s="129">
        <v>0.35149999999999998</v>
      </c>
      <c r="Y1064" s="129">
        <v>37.3857</v>
      </c>
      <c r="Z1064" s="129">
        <v>0.35160000000000002</v>
      </c>
      <c r="AA1064" s="129" t="s">
        <v>4091</v>
      </c>
      <c r="AB1064" s="129">
        <v>1.6299999999999999E-2</v>
      </c>
      <c r="AC1064" s="129" t="s">
        <v>179</v>
      </c>
      <c r="AD1064" s="129">
        <v>9.2999999999999992E-3</v>
      </c>
      <c r="AE1064" s="129" t="s">
        <v>179</v>
      </c>
      <c r="AF1064" s="129">
        <v>1.8499999999999999E-2</v>
      </c>
      <c r="AG1064" s="129">
        <v>0.13800000000000001</v>
      </c>
      <c r="AH1064" s="129">
        <v>7.4999999999999997E-3</v>
      </c>
      <c r="AI1064" s="129">
        <v>8.2348999999999997</v>
      </c>
      <c r="AJ1064" s="129">
        <v>3.4099999999999998E-2</v>
      </c>
      <c r="AK1064" s="129">
        <v>0.79559999999999997</v>
      </c>
      <c r="AL1064" s="129">
        <v>8.8000000000000005E-3</v>
      </c>
      <c r="AM1064" s="129" t="s">
        <v>846</v>
      </c>
      <c r="AN1064" s="129">
        <v>9.2999999999999992E-3</v>
      </c>
      <c r="AO1064" s="129">
        <v>1.5299999999999999E-2</v>
      </c>
      <c r="AP1064" s="129">
        <v>4.3E-3</v>
      </c>
      <c r="AQ1064" s="129">
        <v>0.26440000000000002</v>
      </c>
      <c r="AR1064" s="129">
        <v>7.4000000000000003E-3</v>
      </c>
      <c r="AS1064" s="129">
        <v>6.6357999999999997</v>
      </c>
      <c r="AT1064" s="129">
        <v>2.8000000000000001E-2</v>
      </c>
      <c r="AU1064" s="129" t="s">
        <v>349</v>
      </c>
      <c r="AV1064" s="129">
        <v>4.0000000000000001E-3</v>
      </c>
      <c r="AW1064" s="129">
        <v>8.0000000000000002E-3</v>
      </c>
      <c r="AX1064" s="129">
        <v>1E-3</v>
      </c>
      <c r="AY1064" s="129">
        <v>5.0000000000000001E-3</v>
      </c>
      <c r="AZ1064" s="129">
        <v>6.9999999999999999E-4</v>
      </c>
      <c r="BA1064" s="129">
        <v>7.1000000000000004E-3</v>
      </c>
      <c r="BB1064" s="129">
        <v>6.9999999999999999E-4</v>
      </c>
      <c r="BC1064" s="129" t="s">
        <v>304</v>
      </c>
      <c r="BD1064" s="129">
        <v>5.0000000000000001E-4</v>
      </c>
      <c r="BE1064" s="129" t="s">
        <v>211</v>
      </c>
      <c r="BF1064" s="129">
        <v>4.0000000000000002E-4</v>
      </c>
      <c r="BG1064" s="129" t="s">
        <v>179</v>
      </c>
      <c r="BH1064" s="129">
        <v>1E-4</v>
      </c>
      <c r="BI1064" s="129" t="s">
        <v>318</v>
      </c>
      <c r="BJ1064" s="129">
        <v>2.0000000000000001E-4</v>
      </c>
      <c r="BK1064" s="129">
        <v>1.2E-2</v>
      </c>
      <c r="BL1064" s="129">
        <v>5.0000000000000001E-4</v>
      </c>
      <c r="BM1064" s="129">
        <v>2.7000000000000001E-3</v>
      </c>
      <c r="BN1064" s="129">
        <v>2.9999999999999997E-4</v>
      </c>
      <c r="BO1064" s="129">
        <v>9.4999999999999998E-3</v>
      </c>
      <c r="BP1064" s="129">
        <v>5.9999999999999995E-4</v>
      </c>
      <c r="BQ1064" s="129" t="s">
        <v>179</v>
      </c>
      <c r="BR1064" s="129">
        <v>2.9999999999999997E-4</v>
      </c>
      <c r="BS1064" s="129" t="s">
        <v>179</v>
      </c>
      <c r="BT1064" s="129">
        <v>4.0000000000000002E-4</v>
      </c>
      <c r="BU1064" s="129" t="s">
        <v>179</v>
      </c>
      <c r="BV1064" s="129">
        <v>6.9999999999999999E-4</v>
      </c>
      <c r="BW1064" s="129" t="s">
        <v>18</v>
      </c>
      <c r="BX1064" s="129"/>
      <c r="BY1064" s="129" t="s">
        <v>179</v>
      </c>
      <c r="BZ1064" s="129">
        <v>1.1000000000000001E-3</v>
      </c>
      <c r="CA1064" s="129" t="s">
        <v>179</v>
      </c>
      <c r="CB1064" s="129">
        <v>8.0000000000000004E-4</v>
      </c>
      <c r="CC1064" s="129" t="s">
        <v>179</v>
      </c>
      <c r="CD1064" s="129">
        <v>2E-3</v>
      </c>
      <c r="CE1064" s="129" t="s">
        <v>179</v>
      </c>
      <c r="CF1064" s="129">
        <v>2.3E-3</v>
      </c>
      <c r="CG1064" s="129" t="s">
        <v>216</v>
      </c>
      <c r="CH1064" s="129">
        <v>1E-4</v>
      </c>
      <c r="CI1064" s="129" t="s">
        <v>390</v>
      </c>
      <c r="CJ1064" s="129">
        <v>6.7999999999999996E-3</v>
      </c>
      <c r="CK1064" s="129" t="s">
        <v>179</v>
      </c>
      <c r="CL1064" s="129">
        <v>1.0800000000000001E-2</v>
      </c>
      <c r="CM1064" s="129" t="s">
        <v>179</v>
      </c>
      <c r="CN1064" s="129">
        <v>5.3E-3</v>
      </c>
      <c r="CO1064" s="129" t="s">
        <v>179</v>
      </c>
      <c r="CP1064" s="129">
        <v>8.0000000000000004E-4</v>
      </c>
      <c r="CQ1064" s="129" t="s">
        <v>179</v>
      </c>
      <c r="CR1064" s="129">
        <v>3.3E-3</v>
      </c>
      <c r="CS1064" s="129" t="s">
        <v>179</v>
      </c>
      <c r="CT1064" s="129">
        <v>1.9E-3</v>
      </c>
      <c r="CU1064" s="129" t="s">
        <v>179</v>
      </c>
      <c r="CV1064" s="129">
        <v>8.9999999999999998E-4</v>
      </c>
      <c r="CW1064" s="129" t="s">
        <v>18</v>
      </c>
      <c r="CX1064" s="129"/>
      <c r="CY1064" s="129" t="s">
        <v>179</v>
      </c>
      <c r="CZ1064" s="129">
        <v>5.9999999999999995E-4</v>
      </c>
      <c r="DA1064" s="129" t="s">
        <v>179</v>
      </c>
      <c r="DB1064" s="129">
        <v>5.9999999999999995E-4</v>
      </c>
      <c r="DC1064" s="129" t="s">
        <v>179</v>
      </c>
      <c r="DD1064" s="129">
        <v>5.0000000000000001E-4</v>
      </c>
      <c r="DE1064" s="129" t="s">
        <v>179</v>
      </c>
      <c r="DF1064" s="129">
        <v>5.9999999999999995E-4</v>
      </c>
      <c r="DG1064" s="129" t="s">
        <v>179</v>
      </c>
      <c r="DH1064" s="129">
        <v>4.0000000000000002E-4</v>
      </c>
      <c r="DI1064" s="129" t="s">
        <v>179</v>
      </c>
      <c r="DJ1064" s="129">
        <v>4.0000000000000002E-4</v>
      </c>
      <c r="DK1064" s="129" t="s">
        <v>4090</v>
      </c>
      <c r="DL1064" s="129" t="s">
        <v>59</v>
      </c>
      <c r="DM1064" s="129"/>
      <c r="DN1064" s="129"/>
      <c r="DO1064" s="130" t="s">
        <v>18</v>
      </c>
      <c r="DS1064" s="129">
        <v>43</v>
      </c>
      <c r="DT1064" s="129" t="s">
        <v>898</v>
      </c>
      <c r="DW1064" t="s">
        <v>5846</v>
      </c>
    </row>
    <row r="1065" spans="1:127">
      <c r="A1065" s="127">
        <v>30</v>
      </c>
      <c r="B1065" s="131">
        <v>44768.856249999997</v>
      </c>
      <c r="C1065" s="129" t="s">
        <v>52</v>
      </c>
      <c r="D1065" s="129">
        <v>0</v>
      </c>
      <c r="E1065" s="129">
        <v>0</v>
      </c>
      <c r="F1065" s="129">
        <v>0</v>
      </c>
      <c r="G1065" s="129" t="s">
        <v>54</v>
      </c>
      <c r="H1065" s="129" t="s">
        <v>55</v>
      </c>
      <c r="I1065" s="129" t="s">
        <v>55</v>
      </c>
      <c r="J1065" s="129" t="s">
        <v>55</v>
      </c>
      <c r="K1065" s="129" t="s">
        <v>18</v>
      </c>
      <c r="L1065" s="129">
        <v>90</v>
      </c>
      <c r="M1065" s="129" t="s">
        <v>173</v>
      </c>
      <c r="N1065" s="129">
        <v>0</v>
      </c>
      <c r="O1065" s="129" t="s">
        <v>173</v>
      </c>
      <c r="P1065" s="129">
        <v>0</v>
      </c>
      <c r="Q1065" s="129" t="s">
        <v>173</v>
      </c>
      <c r="R1065" s="129">
        <v>0</v>
      </c>
      <c r="S1065" s="129">
        <v>2</v>
      </c>
      <c r="T1065" s="129" t="s">
        <v>174</v>
      </c>
      <c r="U1065" s="129">
        <v>4.1981000000000002</v>
      </c>
      <c r="V1065" s="129">
        <v>0.68389999999999995</v>
      </c>
      <c r="W1065" s="129">
        <v>12.061</v>
      </c>
      <c r="X1065" s="129">
        <v>0.3332</v>
      </c>
      <c r="Y1065" s="129">
        <v>40.917099999999998</v>
      </c>
      <c r="Z1065" s="129">
        <v>0.36890000000000001</v>
      </c>
      <c r="AA1065" s="129" t="s">
        <v>461</v>
      </c>
      <c r="AB1065" s="129">
        <v>1.52E-2</v>
      </c>
      <c r="AC1065" s="129" t="s">
        <v>179</v>
      </c>
      <c r="AD1065" s="129">
        <v>9.1000000000000004E-3</v>
      </c>
      <c r="AE1065" s="129" t="s">
        <v>179</v>
      </c>
      <c r="AF1065" s="129">
        <v>1.6899999999999998E-2</v>
      </c>
      <c r="AG1065" s="129">
        <v>0.18759999999999999</v>
      </c>
      <c r="AH1065" s="129">
        <v>8.2000000000000007E-3</v>
      </c>
      <c r="AI1065" s="129">
        <v>7.4614000000000003</v>
      </c>
      <c r="AJ1065" s="129">
        <v>3.2199999999999999E-2</v>
      </c>
      <c r="AK1065" s="129">
        <v>0.83409999999999995</v>
      </c>
      <c r="AL1065" s="129">
        <v>8.8999999999999999E-3</v>
      </c>
      <c r="AM1065" s="129" t="s">
        <v>322</v>
      </c>
      <c r="AN1065" s="129">
        <v>8.8000000000000005E-3</v>
      </c>
      <c r="AO1065" s="129">
        <v>1.9199999999999998E-2</v>
      </c>
      <c r="AP1065" s="129">
        <v>4.1999999999999997E-3</v>
      </c>
      <c r="AQ1065" s="129">
        <v>0.12479999999999999</v>
      </c>
      <c r="AR1065" s="129">
        <v>5.1999999999999998E-3</v>
      </c>
      <c r="AS1065" s="129">
        <v>6.6521999999999997</v>
      </c>
      <c r="AT1065" s="129">
        <v>2.7799999999999998E-2</v>
      </c>
      <c r="AU1065" s="129" t="s">
        <v>559</v>
      </c>
      <c r="AV1065" s="129">
        <v>3.8999999999999998E-3</v>
      </c>
      <c r="AW1065" s="129">
        <v>1.11E-2</v>
      </c>
      <c r="AX1065" s="129">
        <v>1.1000000000000001E-3</v>
      </c>
      <c r="AY1065" s="129">
        <v>5.7000000000000002E-3</v>
      </c>
      <c r="AZ1065" s="129">
        <v>6.9999999999999999E-4</v>
      </c>
      <c r="BA1065" s="129">
        <v>6.7000000000000002E-3</v>
      </c>
      <c r="BB1065" s="129">
        <v>6.9999999999999999E-4</v>
      </c>
      <c r="BC1065" s="129" t="s">
        <v>247</v>
      </c>
      <c r="BD1065" s="129">
        <v>5.0000000000000001E-4</v>
      </c>
      <c r="BE1065" s="129" t="s">
        <v>179</v>
      </c>
      <c r="BF1065" s="129">
        <v>2.9999999999999997E-4</v>
      </c>
      <c r="BG1065" s="129" t="s">
        <v>179</v>
      </c>
      <c r="BH1065" s="129">
        <v>1E-4</v>
      </c>
      <c r="BI1065" s="129" t="s">
        <v>516</v>
      </c>
      <c r="BJ1065" s="129">
        <v>2.0000000000000001E-4</v>
      </c>
      <c r="BK1065" s="129">
        <v>8.8999999999999999E-3</v>
      </c>
      <c r="BL1065" s="129">
        <v>4.0000000000000002E-4</v>
      </c>
      <c r="BM1065" s="129">
        <v>2.8999999999999998E-3</v>
      </c>
      <c r="BN1065" s="129">
        <v>2.9999999999999997E-4</v>
      </c>
      <c r="BO1065" s="129">
        <v>9.4999999999999998E-3</v>
      </c>
      <c r="BP1065" s="129">
        <v>5.0000000000000001E-4</v>
      </c>
      <c r="BQ1065" s="129" t="s">
        <v>179</v>
      </c>
      <c r="BR1065" s="129">
        <v>2.9999999999999997E-4</v>
      </c>
      <c r="BS1065" s="129" t="s">
        <v>179</v>
      </c>
      <c r="BT1065" s="129">
        <v>4.0000000000000002E-4</v>
      </c>
      <c r="BU1065" s="129" t="s">
        <v>179</v>
      </c>
      <c r="BV1065" s="129">
        <v>6.9999999999999999E-4</v>
      </c>
      <c r="BW1065" s="129" t="s">
        <v>179</v>
      </c>
      <c r="BX1065" s="129">
        <v>8.0000000000000004E-4</v>
      </c>
      <c r="BY1065" s="129" t="s">
        <v>179</v>
      </c>
      <c r="BZ1065" s="129">
        <v>1.1000000000000001E-3</v>
      </c>
      <c r="CA1065" s="129" t="s">
        <v>179</v>
      </c>
      <c r="CB1065" s="129">
        <v>8.0000000000000004E-4</v>
      </c>
      <c r="CC1065" s="129" t="s">
        <v>179</v>
      </c>
      <c r="CD1065" s="129">
        <v>2E-3</v>
      </c>
      <c r="CE1065" s="129" t="s">
        <v>179</v>
      </c>
      <c r="CF1065" s="129">
        <v>2.3E-3</v>
      </c>
      <c r="CG1065" s="129" t="s">
        <v>216</v>
      </c>
      <c r="CH1065" s="129">
        <v>1E-4</v>
      </c>
      <c r="CI1065" s="129" t="s">
        <v>179</v>
      </c>
      <c r="CJ1065" s="129">
        <v>6.8999999999999999E-3</v>
      </c>
      <c r="CK1065" s="129" t="s">
        <v>179</v>
      </c>
      <c r="CL1065" s="129">
        <v>1.12E-2</v>
      </c>
      <c r="CM1065" s="129" t="s">
        <v>179</v>
      </c>
      <c r="CN1065" s="129">
        <v>3.2000000000000002E-3</v>
      </c>
      <c r="CO1065" s="129" t="s">
        <v>179</v>
      </c>
      <c r="CP1065" s="129">
        <v>8.9999999999999998E-4</v>
      </c>
      <c r="CQ1065" s="129" t="s">
        <v>179</v>
      </c>
      <c r="CR1065" s="129">
        <v>3.3E-3</v>
      </c>
      <c r="CS1065" s="129" t="s">
        <v>179</v>
      </c>
      <c r="CT1065" s="129">
        <v>1.9E-3</v>
      </c>
      <c r="CU1065" s="129" t="s">
        <v>18</v>
      </c>
      <c r="CV1065" s="129"/>
      <c r="CW1065" s="129" t="s">
        <v>18</v>
      </c>
      <c r="CX1065" s="129"/>
      <c r="CY1065" s="129" t="s">
        <v>179</v>
      </c>
      <c r="CZ1065" s="129">
        <v>5.9999999999999995E-4</v>
      </c>
      <c r="DA1065" s="129" t="s">
        <v>179</v>
      </c>
      <c r="DB1065" s="129">
        <v>5.9999999999999995E-4</v>
      </c>
      <c r="DC1065" s="129" t="s">
        <v>179</v>
      </c>
      <c r="DD1065" s="129">
        <v>5.9999999999999995E-4</v>
      </c>
      <c r="DE1065" s="129" t="s">
        <v>179</v>
      </c>
      <c r="DF1065" s="129">
        <v>5.9999999999999995E-4</v>
      </c>
      <c r="DG1065" s="129" t="s">
        <v>179</v>
      </c>
      <c r="DH1065" s="129">
        <v>4.0000000000000002E-4</v>
      </c>
      <c r="DI1065" s="129" t="s">
        <v>179</v>
      </c>
      <c r="DJ1065" s="129">
        <v>2.9999999999999997E-4</v>
      </c>
      <c r="DK1065" s="129" t="s">
        <v>4090</v>
      </c>
      <c r="DL1065" s="129" t="s">
        <v>59</v>
      </c>
      <c r="DM1065" s="129"/>
      <c r="DN1065" s="129"/>
      <c r="DO1065" s="130" t="s">
        <v>18</v>
      </c>
      <c r="DS1065" s="129">
        <v>57</v>
      </c>
      <c r="DT1065" s="129" t="s">
        <v>5980</v>
      </c>
      <c r="DW1065" t="s">
        <v>5847</v>
      </c>
    </row>
    <row r="1066" spans="1:127">
      <c r="A1066" s="127">
        <v>31</v>
      </c>
      <c r="B1066" s="131">
        <v>44768.85833333333</v>
      </c>
      <c r="C1066" s="129" t="s">
        <v>52</v>
      </c>
      <c r="D1066" s="129">
        <v>0</v>
      </c>
      <c r="E1066" s="129">
        <v>0</v>
      </c>
      <c r="F1066" s="129">
        <v>0</v>
      </c>
      <c r="G1066" s="129" t="s">
        <v>54</v>
      </c>
      <c r="H1066" s="129" t="s">
        <v>55</v>
      </c>
      <c r="I1066" s="129" t="s">
        <v>55</v>
      </c>
      <c r="J1066" s="129" t="s">
        <v>55</v>
      </c>
      <c r="K1066" s="129" t="s">
        <v>18</v>
      </c>
      <c r="L1066" s="129">
        <v>90</v>
      </c>
      <c r="M1066" s="129" t="s">
        <v>173</v>
      </c>
      <c r="N1066" s="129">
        <v>0</v>
      </c>
      <c r="O1066" s="129" t="s">
        <v>173</v>
      </c>
      <c r="P1066" s="129">
        <v>0</v>
      </c>
      <c r="Q1066" s="129" t="s">
        <v>173</v>
      </c>
      <c r="R1066" s="129">
        <v>0</v>
      </c>
      <c r="S1066" s="129">
        <v>2</v>
      </c>
      <c r="T1066" s="129" t="s">
        <v>174</v>
      </c>
      <c r="U1066" s="129">
        <v>4.2496999999999998</v>
      </c>
      <c r="V1066" s="129">
        <v>0.6905</v>
      </c>
      <c r="W1066" s="129">
        <v>12.1166</v>
      </c>
      <c r="X1066" s="129">
        <v>0.33660000000000001</v>
      </c>
      <c r="Y1066" s="129">
        <v>42.119799999999998</v>
      </c>
      <c r="Z1066" s="129">
        <v>0.376</v>
      </c>
      <c r="AA1066" s="129" t="s">
        <v>448</v>
      </c>
      <c r="AB1066" s="129">
        <v>1.5800000000000002E-2</v>
      </c>
      <c r="AC1066" s="129" t="s">
        <v>179</v>
      </c>
      <c r="AD1066" s="129">
        <v>9.4999999999999998E-3</v>
      </c>
      <c r="AE1066" s="129" t="s">
        <v>179</v>
      </c>
      <c r="AF1066" s="129">
        <v>1.6799999999999999E-2</v>
      </c>
      <c r="AG1066" s="129">
        <v>0.20250000000000001</v>
      </c>
      <c r="AH1066" s="129">
        <v>8.3999999999999995E-3</v>
      </c>
      <c r="AI1066" s="129">
        <v>7.7144000000000004</v>
      </c>
      <c r="AJ1066" s="129">
        <v>3.2899999999999999E-2</v>
      </c>
      <c r="AK1066" s="129">
        <v>0.88780000000000003</v>
      </c>
      <c r="AL1066" s="129">
        <v>9.1999999999999998E-3</v>
      </c>
      <c r="AM1066" s="129" t="s">
        <v>327</v>
      </c>
      <c r="AN1066" s="129">
        <v>8.9999999999999993E-3</v>
      </c>
      <c r="AO1066" s="129">
        <v>2.1899999999999999E-2</v>
      </c>
      <c r="AP1066" s="129">
        <v>4.3E-3</v>
      </c>
      <c r="AQ1066" s="129">
        <v>0.1336</v>
      </c>
      <c r="AR1066" s="129">
        <v>5.4000000000000003E-3</v>
      </c>
      <c r="AS1066" s="129">
        <v>7.0590000000000002</v>
      </c>
      <c r="AT1066" s="129">
        <v>2.87E-2</v>
      </c>
      <c r="AU1066" s="129" t="s">
        <v>179</v>
      </c>
      <c r="AV1066" s="129">
        <v>4.0000000000000001E-3</v>
      </c>
      <c r="AW1066" s="129">
        <v>8.6E-3</v>
      </c>
      <c r="AX1066" s="129">
        <v>1E-3</v>
      </c>
      <c r="AY1066" s="129">
        <v>6.3E-3</v>
      </c>
      <c r="AZ1066" s="129">
        <v>8.0000000000000004E-4</v>
      </c>
      <c r="BA1066" s="129">
        <v>7.1999999999999998E-3</v>
      </c>
      <c r="BB1066" s="129">
        <v>6.9999999999999999E-4</v>
      </c>
      <c r="BC1066" s="129" t="s">
        <v>285</v>
      </c>
      <c r="BD1066" s="129">
        <v>5.0000000000000001E-4</v>
      </c>
      <c r="BE1066" s="129" t="s">
        <v>179</v>
      </c>
      <c r="BF1066" s="129">
        <v>2.9999999999999997E-4</v>
      </c>
      <c r="BG1066" s="129" t="s">
        <v>179</v>
      </c>
      <c r="BH1066" s="129">
        <v>1E-4</v>
      </c>
      <c r="BI1066" s="129" t="s">
        <v>286</v>
      </c>
      <c r="BJ1066" s="129">
        <v>2.0000000000000001E-4</v>
      </c>
      <c r="BK1066" s="129">
        <v>9.1999999999999998E-3</v>
      </c>
      <c r="BL1066" s="129">
        <v>5.0000000000000001E-4</v>
      </c>
      <c r="BM1066" s="129">
        <v>3.0999999999999999E-3</v>
      </c>
      <c r="BN1066" s="129">
        <v>2.9999999999999997E-4</v>
      </c>
      <c r="BO1066" s="129">
        <v>0.01</v>
      </c>
      <c r="BP1066" s="129">
        <v>5.0000000000000001E-4</v>
      </c>
      <c r="BQ1066" s="129" t="s">
        <v>179</v>
      </c>
      <c r="BR1066" s="129">
        <v>2.9999999999999997E-4</v>
      </c>
      <c r="BS1066" s="129" t="s">
        <v>179</v>
      </c>
      <c r="BT1066" s="129">
        <v>2.9999999999999997E-4</v>
      </c>
      <c r="BU1066" s="129" t="s">
        <v>179</v>
      </c>
      <c r="BV1066" s="129">
        <v>6.9999999999999999E-4</v>
      </c>
      <c r="BW1066" s="129" t="s">
        <v>179</v>
      </c>
      <c r="BX1066" s="129">
        <v>8.0000000000000004E-4</v>
      </c>
      <c r="BY1066" s="129" t="s">
        <v>18</v>
      </c>
      <c r="BZ1066" s="129"/>
      <c r="CA1066" s="129" t="s">
        <v>179</v>
      </c>
      <c r="CB1066" s="129">
        <v>8.0000000000000004E-4</v>
      </c>
      <c r="CC1066" s="129" t="s">
        <v>179</v>
      </c>
      <c r="CD1066" s="129">
        <v>2.0999999999999999E-3</v>
      </c>
      <c r="CE1066" s="129" t="s">
        <v>179</v>
      </c>
      <c r="CF1066" s="129">
        <v>2.3E-3</v>
      </c>
      <c r="CG1066" s="129" t="s">
        <v>179</v>
      </c>
      <c r="CH1066" s="129">
        <v>1E-4</v>
      </c>
      <c r="CI1066" s="129" t="s">
        <v>179</v>
      </c>
      <c r="CJ1066" s="129">
        <v>6.8999999999999999E-3</v>
      </c>
      <c r="CK1066" s="129" t="s">
        <v>179</v>
      </c>
      <c r="CL1066" s="129">
        <v>1.12E-2</v>
      </c>
      <c r="CM1066" s="129" t="s">
        <v>179</v>
      </c>
      <c r="CN1066" s="129">
        <v>2.5999999999999999E-3</v>
      </c>
      <c r="CO1066" s="129" t="s">
        <v>179</v>
      </c>
      <c r="CP1066" s="129">
        <v>8.0000000000000004E-4</v>
      </c>
      <c r="CQ1066" s="129" t="s">
        <v>179</v>
      </c>
      <c r="CR1066" s="129">
        <v>3.5000000000000001E-3</v>
      </c>
      <c r="CS1066" s="129" t="s">
        <v>179</v>
      </c>
      <c r="CT1066" s="129">
        <v>2E-3</v>
      </c>
      <c r="CU1066" s="129" t="s">
        <v>179</v>
      </c>
      <c r="CV1066" s="129">
        <v>8.0000000000000004E-4</v>
      </c>
      <c r="CW1066" s="129" t="s">
        <v>18</v>
      </c>
      <c r="CX1066" s="129"/>
      <c r="CY1066" s="129" t="s">
        <v>179</v>
      </c>
      <c r="CZ1066" s="129">
        <v>5.9999999999999995E-4</v>
      </c>
      <c r="DA1066" s="129" t="s">
        <v>179</v>
      </c>
      <c r="DB1066" s="129">
        <v>5.9999999999999995E-4</v>
      </c>
      <c r="DC1066" s="129" t="s">
        <v>179</v>
      </c>
      <c r="DD1066" s="129">
        <v>5.9999999999999995E-4</v>
      </c>
      <c r="DE1066" s="129" t="s">
        <v>179</v>
      </c>
      <c r="DF1066" s="129">
        <v>5.9999999999999995E-4</v>
      </c>
      <c r="DG1066" s="129" t="s">
        <v>179</v>
      </c>
      <c r="DH1066" s="129">
        <v>4.0000000000000002E-4</v>
      </c>
      <c r="DI1066" s="129" t="s">
        <v>179</v>
      </c>
      <c r="DJ1066" s="129">
        <v>2.9999999999999997E-4</v>
      </c>
      <c r="DK1066" s="129" t="s">
        <v>4090</v>
      </c>
      <c r="DL1066" s="129" t="s">
        <v>59</v>
      </c>
      <c r="DM1066" s="129"/>
      <c r="DN1066" s="129"/>
      <c r="DO1066" s="130" t="s">
        <v>18</v>
      </c>
      <c r="DS1066" s="129">
        <v>68</v>
      </c>
      <c r="DT1066" s="129" t="s">
        <v>5993</v>
      </c>
      <c r="DW1066" t="s">
        <v>5848</v>
      </c>
    </row>
    <row r="1067" spans="1:127">
      <c r="A1067" s="127">
        <v>32</v>
      </c>
      <c r="B1067" s="131">
        <v>44768.86041666667</v>
      </c>
      <c r="C1067" s="129" t="s">
        <v>52</v>
      </c>
      <c r="D1067" s="129">
        <v>0</v>
      </c>
      <c r="E1067" s="129">
        <v>0</v>
      </c>
      <c r="F1067" s="129">
        <v>0</v>
      </c>
      <c r="G1067" s="129" t="s">
        <v>54</v>
      </c>
      <c r="H1067" s="129" t="s">
        <v>55</v>
      </c>
      <c r="I1067" s="129" t="s">
        <v>55</v>
      </c>
      <c r="J1067" s="129" t="s">
        <v>55</v>
      </c>
      <c r="K1067" s="129" t="s">
        <v>18</v>
      </c>
      <c r="L1067" s="129">
        <v>90</v>
      </c>
      <c r="M1067" s="129" t="s">
        <v>173</v>
      </c>
      <c r="N1067" s="129">
        <v>0</v>
      </c>
      <c r="O1067" s="129" t="s">
        <v>173</v>
      </c>
      <c r="P1067" s="129">
        <v>0</v>
      </c>
      <c r="Q1067" s="129" t="s">
        <v>173</v>
      </c>
      <c r="R1067" s="129">
        <v>0</v>
      </c>
      <c r="S1067" s="129">
        <v>2</v>
      </c>
      <c r="T1067" s="129" t="s">
        <v>174</v>
      </c>
      <c r="U1067" s="129">
        <v>4.7332999999999998</v>
      </c>
      <c r="V1067" s="129">
        <v>0.69630000000000003</v>
      </c>
      <c r="W1067" s="129">
        <v>12.2681</v>
      </c>
      <c r="X1067" s="129">
        <v>0.33579999999999999</v>
      </c>
      <c r="Y1067" s="129">
        <v>41.718400000000003</v>
      </c>
      <c r="Z1067" s="129">
        <v>0.37319999999999998</v>
      </c>
      <c r="AA1067" s="129" t="s">
        <v>430</v>
      </c>
      <c r="AB1067" s="129">
        <v>1.5299999999999999E-2</v>
      </c>
      <c r="AC1067" s="129" t="s">
        <v>179</v>
      </c>
      <c r="AD1067" s="129">
        <v>9.2999999999999992E-3</v>
      </c>
      <c r="AE1067" s="129" t="s">
        <v>179</v>
      </c>
      <c r="AF1067" s="129">
        <v>1.6899999999999998E-2</v>
      </c>
      <c r="AG1067" s="129">
        <v>0.17069999999999999</v>
      </c>
      <c r="AH1067" s="129">
        <v>8.2000000000000007E-3</v>
      </c>
      <c r="AI1067" s="129">
        <v>7.4545000000000003</v>
      </c>
      <c r="AJ1067" s="129">
        <v>3.2199999999999999E-2</v>
      </c>
      <c r="AK1067" s="129">
        <v>0.78580000000000005</v>
      </c>
      <c r="AL1067" s="129">
        <v>8.8000000000000005E-3</v>
      </c>
      <c r="AM1067" s="129" t="s">
        <v>373</v>
      </c>
      <c r="AN1067" s="129">
        <v>8.8000000000000005E-3</v>
      </c>
      <c r="AO1067" s="129">
        <v>2.1700000000000001E-2</v>
      </c>
      <c r="AP1067" s="129">
        <v>4.3E-3</v>
      </c>
      <c r="AQ1067" s="129">
        <v>0.1069</v>
      </c>
      <c r="AR1067" s="129">
        <v>4.8999999999999998E-3</v>
      </c>
      <c r="AS1067" s="129">
        <v>6.6391</v>
      </c>
      <c r="AT1067" s="129">
        <v>2.7699999999999999E-2</v>
      </c>
      <c r="AU1067" s="129" t="s">
        <v>270</v>
      </c>
      <c r="AV1067" s="129">
        <v>3.8999999999999998E-3</v>
      </c>
      <c r="AW1067" s="129">
        <v>1.15E-2</v>
      </c>
      <c r="AX1067" s="129">
        <v>1.1000000000000001E-3</v>
      </c>
      <c r="AY1067" s="129">
        <v>6.1999999999999998E-3</v>
      </c>
      <c r="AZ1067" s="129">
        <v>6.9999999999999999E-4</v>
      </c>
      <c r="BA1067" s="129">
        <v>7.1000000000000004E-3</v>
      </c>
      <c r="BB1067" s="129">
        <v>6.9999999999999999E-4</v>
      </c>
      <c r="BC1067" s="129" t="s">
        <v>304</v>
      </c>
      <c r="BD1067" s="129">
        <v>5.0000000000000001E-4</v>
      </c>
      <c r="BE1067" s="129" t="s">
        <v>179</v>
      </c>
      <c r="BF1067" s="129">
        <v>2.9999999999999997E-4</v>
      </c>
      <c r="BG1067" s="129" t="s">
        <v>179</v>
      </c>
      <c r="BH1067" s="129">
        <v>1E-4</v>
      </c>
      <c r="BI1067" s="129" t="s">
        <v>318</v>
      </c>
      <c r="BJ1067" s="129">
        <v>2.0000000000000001E-4</v>
      </c>
      <c r="BK1067" s="129">
        <v>9.4000000000000004E-3</v>
      </c>
      <c r="BL1067" s="129">
        <v>5.0000000000000001E-4</v>
      </c>
      <c r="BM1067" s="129">
        <v>2.8999999999999998E-3</v>
      </c>
      <c r="BN1067" s="129">
        <v>2.9999999999999997E-4</v>
      </c>
      <c r="BO1067" s="129">
        <v>8.6999999999999994E-3</v>
      </c>
      <c r="BP1067" s="129">
        <v>5.0000000000000001E-4</v>
      </c>
      <c r="BQ1067" s="129" t="s">
        <v>179</v>
      </c>
      <c r="BR1067" s="129">
        <v>2.9999999999999997E-4</v>
      </c>
      <c r="BS1067" s="129" t="s">
        <v>179</v>
      </c>
      <c r="BT1067" s="129">
        <v>4.0000000000000002E-4</v>
      </c>
      <c r="BU1067" s="129" t="s">
        <v>179</v>
      </c>
      <c r="BV1067" s="129">
        <v>6.9999999999999999E-4</v>
      </c>
      <c r="BW1067" s="129" t="s">
        <v>18</v>
      </c>
      <c r="BX1067" s="129"/>
      <c r="BY1067" s="129" t="s">
        <v>18</v>
      </c>
      <c r="BZ1067" s="129"/>
      <c r="CA1067" s="129" t="s">
        <v>179</v>
      </c>
      <c r="CB1067" s="129">
        <v>8.0000000000000004E-4</v>
      </c>
      <c r="CC1067" s="129" t="s">
        <v>179</v>
      </c>
      <c r="CD1067" s="129">
        <v>2E-3</v>
      </c>
      <c r="CE1067" s="129" t="s">
        <v>179</v>
      </c>
      <c r="CF1067" s="129">
        <v>2.3E-3</v>
      </c>
      <c r="CG1067" s="129" t="s">
        <v>216</v>
      </c>
      <c r="CH1067" s="129">
        <v>1E-4</v>
      </c>
      <c r="CI1067" s="129" t="s">
        <v>179</v>
      </c>
      <c r="CJ1067" s="129">
        <v>7.1000000000000004E-3</v>
      </c>
      <c r="CK1067" s="129" t="s">
        <v>179</v>
      </c>
      <c r="CL1067" s="129">
        <v>1.11E-2</v>
      </c>
      <c r="CM1067" s="129" t="s">
        <v>179</v>
      </c>
      <c r="CN1067" s="129">
        <v>2.8E-3</v>
      </c>
      <c r="CO1067" s="129" t="s">
        <v>179</v>
      </c>
      <c r="CP1067" s="129">
        <v>8.0000000000000004E-4</v>
      </c>
      <c r="CQ1067" s="129" t="s">
        <v>179</v>
      </c>
      <c r="CR1067" s="129">
        <v>3.2000000000000002E-3</v>
      </c>
      <c r="CS1067" s="129" t="s">
        <v>179</v>
      </c>
      <c r="CT1067" s="129">
        <v>2E-3</v>
      </c>
      <c r="CU1067" s="129" t="s">
        <v>18</v>
      </c>
      <c r="CV1067" s="129"/>
      <c r="CW1067" s="129" t="s">
        <v>18</v>
      </c>
      <c r="CX1067" s="129"/>
      <c r="CY1067" s="129" t="s">
        <v>179</v>
      </c>
      <c r="CZ1067" s="129">
        <v>5.9999999999999995E-4</v>
      </c>
      <c r="DA1067" s="129" t="s">
        <v>179</v>
      </c>
      <c r="DB1067" s="129">
        <v>5.0000000000000001E-4</v>
      </c>
      <c r="DC1067" s="129" t="s">
        <v>179</v>
      </c>
      <c r="DD1067" s="129">
        <v>5.0000000000000001E-4</v>
      </c>
      <c r="DE1067" s="129" t="s">
        <v>179</v>
      </c>
      <c r="DF1067" s="129">
        <v>5.9999999999999995E-4</v>
      </c>
      <c r="DG1067" s="129" t="s">
        <v>179</v>
      </c>
      <c r="DH1067" s="129">
        <v>4.0000000000000002E-4</v>
      </c>
      <c r="DI1067" s="129" t="s">
        <v>179</v>
      </c>
      <c r="DJ1067" s="129">
        <v>2.9999999999999997E-4</v>
      </c>
      <c r="DK1067" s="129" t="s">
        <v>4090</v>
      </c>
      <c r="DL1067" s="129" t="s">
        <v>59</v>
      </c>
      <c r="DM1067" s="129"/>
      <c r="DN1067" s="129"/>
      <c r="DO1067" s="130" t="s">
        <v>18</v>
      </c>
      <c r="DS1067" s="129">
        <v>75</v>
      </c>
      <c r="DT1067" s="129" t="s">
        <v>5986</v>
      </c>
      <c r="DW1067" t="s">
        <v>5849</v>
      </c>
    </row>
    <row r="1068" spans="1:127">
      <c r="A1068" s="127">
        <v>33</v>
      </c>
      <c r="B1068" s="131">
        <v>44768.862500000003</v>
      </c>
      <c r="C1068" s="129" t="s">
        <v>52</v>
      </c>
      <c r="D1068" s="129">
        <v>0</v>
      </c>
      <c r="E1068" s="129">
        <v>0</v>
      </c>
      <c r="F1068" s="129">
        <v>0</v>
      </c>
      <c r="G1068" s="129" t="s">
        <v>54</v>
      </c>
      <c r="H1068" s="129" t="s">
        <v>55</v>
      </c>
      <c r="I1068" s="129" t="s">
        <v>55</v>
      </c>
      <c r="J1068" s="129" t="s">
        <v>55</v>
      </c>
      <c r="K1068" s="129" t="s">
        <v>18</v>
      </c>
      <c r="L1068" s="129">
        <v>90</v>
      </c>
      <c r="M1068" s="129" t="s">
        <v>173</v>
      </c>
      <c r="N1068" s="129">
        <v>0</v>
      </c>
      <c r="O1068" s="129" t="s">
        <v>173</v>
      </c>
      <c r="P1068" s="129">
        <v>0</v>
      </c>
      <c r="Q1068" s="129" t="s">
        <v>173</v>
      </c>
      <c r="R1068" s="129">
        <v>0</v>
      </c>
      <c r="S1068" s="129">
        <v>2</v>
      </c>
      <c r="T1068" s="129" t="s">
        <v>174</v>
      </c>
      <c r="U1068" s="129">
        <v>5.0145</v>
      </c>
      <c r="V1068" s="129">
        <v>0.67969999999999997</v>
      </c>
      <c r="W1068" s="129">
        <v>11.4152</v>
      </c>
      <c r="X1068" s="129">
        <v>0.3231</v>
      </c>
      <c r="Y1068" s="129">
        <v>39.448900000000002</v>
      </c>
      <c r="Z1068" s="129">
        <v>0.35980000000000001</v>
      </c>
      <c r="AA1068" s="129" t="s">
        <v>2836</v>
      </c>
      <c r="AB1068" s="129">
        <v>1.52E-2</v>
      </c>
      <c r="AC1068" s="129" t="s">
        <v>179</v>
      </c>
      <c r="AD1068" s="129">
        <v>9.1000000000000004E-3</v>
      </c>
      <c r="AE1068" s="129" t="s">
        <v>179</v>
      </c>
      <c r="AF1068" s="129">
        <v>1.7399999999999999E-2</v>
      </c>
      <c r="AG1068" s="129">
        <v>0.13159999999999999</v>
      </c>
      <c r="AH1068" s="129">
        <v>7.4000000000000003E-3</v>
      </c>
      <c r="AI1068" s="129">
        <v>7.1119000000000003</v>
      </c>
      <c r="AJ1068" s="129">
        <v>3.1300000000000001E-2</v>
      </c>
      <c r="AK1068" s="129">
        <v>0.81740000000000002</v>
      </c>
      <c r="AL1068" s="129">
        <v>8.8000000000000005E-3</v>
      </c>
      <c r="AM1068" s="129" t="s">
        <v>1808</v>
      </c>
      <c r="AN1068" s="129">
        <v>8.8000000000000005E-3</v>
      </c>
      <c r="AO1068" s="129">
        <v>2.0400000000000001E-2</v>
      </c>
      <c r="AP1068" s="129">
        <v>4.0000000000000001E-3</v>
      </c>
      <c r="AQ1068" s="129">
        <v>0.11890000000000001</v>
      </c>
      <c r="AR1068" s="129">
        <v>5.1000000000000004E-3</v>
      </c>
      <c r="AS1068" s="129">
        <v>6.1703999999999999</v>
      </c>
      <c r="AT1068" s="129">
        <v>2.6599999999999999E-2</v>
      </c>
      <c r="AU1068" s="129" t="s">
        <v>179</v>
      </c>
      <c r="AV1068" s="129">
        <v>3.7000000000000002E-3</v>
      </c>
      <c r="AW1068" s="129">
        <v>1.18E-2</v>
      </c>
      <c r="AX1068" s="129">
        <v>1.1999999999999999E-3</v>
      </c>
      <c r="AY1068" s="129">
        <v>6.1000000000000004E-3</v>
      </c>
      <c r="AZ1068" s="129">
        <v>6.9999999999999999E-4</v>
      </c>
      <c r="BA1068" s="129">
        <v>7.4000000000000003E-3</v>
      </c>
      <c r="BB1068" s="129">
        <v>6.9999999999999999E-4</v>
      </c>
      <c r="BC1068" s="129" t="s">
        <v>651</v>
      </c>
      <c r="BD1068" s="129">
        <v>5.0000000000000001E-4</v>
      </c>
      <c r="BE1068" s="129" t="s">
        <v>179</v>
      </c>
      <c r="BF1068" s="129">
        <v>2.9999999999999997E-4</v>
      </c>
      <c r="BG1068" s="129" t="s">
        <v>179</v>
      </c>
      <c r="BH1068" s="129">
        <v>1E-4</v>
      </c>
      <c r="BI1068" s="129" t="s">
        <v>179</v>
      </c>
      <c r="BJ1068" s="129">
        <v>2.0000000000000001E-4</v>
      </c>
      <c r="BK1068" s="129">
        <v>8.3999999999999995E-3</v>
      </c>
      <c r="BL1068" s="129">
        <v>4.0000000000000002E-4</v>
      </c>
      <c r="BM1068" s="129">
        <v>3.3999999999999998E-3</v>
      </c>
      <c r="BN1068" s="129">
        <v>2.9999999999999997E-4</v>
      </c>
      <c r="BO1068" s="129">
        <v>1.0500000000000001E-2</v>
      </c>
      <c r="BP1068" s="129">
        <v>5.9999999999999995E-4</v>
      </c>
      <c r="BQ1068" s="129" t="s">
        <v>179</v>
      </c>
      <c r="BR1068" s="129">
        <v>2.9999999999999997E-4</v>
      </c>
      <c r="BS1068" s="129" t="s">
        <v>179</v>
      </c>
      <c r="BT1068" s="129">
        <v>4.0000000000000002E-4</v>
      </c>
      <c r="BU1068" s="129" t="s">
        <v>179</v>
      </c>
      <c r="BV1068" s="129">
        <v>5.9999999999999995E-4</v>
      </c>
      <c r="BW1068" s="129" t="s">
        <v>18</v>
      </c>
      <c r="BX1068" s="129"/>
      <c r="BY1068" s="129" t="s">
        <v>18</v>
      </c>
      <c r="BZ1068" s="129"/>
      <c r="CA1068" s="129" t="s">
        <v>179</v>
      </c>
      <c r="CB1068" s="129">
        <v>8.0000000000000004E-4</v>
      </c>
      <c r="CC1068" s="129" t="s">
        <v>179</v>
      </c>
      <c r="CD1068" s="129">
        <v>2.2000000000000001E-3</v>
      </c>
      <c r="CE1068" s="129" t="s">
        <v>179</v>
      </c>
      <c r="CF1068" s="129">
        <v>2.2000000000000001E-3</v>
      </c>
      <c r="CG1068" s="129" t="s">
        <v>216</v>
      </c>
      <c r="CH1068" s="129">
        <v>1E-4</v>
      </c>
      <c r="CI1068" s="129" t="s">
        <v>179</v>
      </c>
      <c r="CJ1068" s="129">
        <v>7.7999999999999996E-3</v>
      </c>
      <c r="CK1068" s="129" t="s">
        <v>179</v>
      </c>
      <c r="CL1068" s="129">
        <v>1.1599999999999999E-2</v>
      </c>
      <c r="CM1068" s="129" t="s">
        <v>179</v>
      </c>
      <c r="CN1068" s="129">
        <v>4.1000000000000003E-3</v>
      </c>
      <c r="CO1068" s="129" t="s">
        <v>179</v>
      </c>
      <c r="CP1068" s="129">
        <v>8.0000000000000004E-4</v>
      </c>
      <c r="CQ1068" s="129" t="s">
        <v>179</v>
      </c>
      <c r="CR1068" s="129">
        <v>3.2000000000000002E-3</v>
      </c>
      <c r="CS1068" s="129" t="s">
        <v>179</v>
      </c>
      <c r="CT1068" s="129">
        <v>1.8E-3</v>
      </c>
      <c r="CU1068" s="129" t="s">
        <v>179</v>
      </c>
      <c r="CV1068" s="129">
        <v>8.0000000000000004E-4</v>
      </c>
      <c r="CW1068" s="129" t="s">
        <v>18</v>
      </c>
      <c r="CX1068" s="129"/>
      <c r="CY1068" s="129" t="s">
        <v>179</v>
      </c>
      <c r="CZ1068" s="129">
        <v>5.9999999999999995E-4</v>
      </c>
      <c r="DA1068" s="129" t="s">
        <v>179</v>
      </c>
      <c r="DB1068" s="129">
        <v>5.9999999999999995E-4</v>
      </c>
      <c r="DC1068" s="129" t="s">
        <v>179</v>
      </c>
      <c r="DD1068" s="129">
        <v>5.9999999999999995E-4</v>
      </c>
      <c r="DE1068" s="129" t="s">
        <v>179</v>
      </c>
      <c r="DF1068" s="129">
        <v>5.9999999999999995E-4</v>
      </c>
      <c r="DG1068" s="129" t="s">
        <v>179</v>
      </c>
      <c r="DH1068" s="129">
        <v>4.0000000000000002E-4</v>
      </c>
      <c r="DI1068" s="129" t="s">
        <v>179</v>
      </c>
      <c r="DJ1068" s="129">
        <v>4.0000000000000002E-4</v>
      </c>
      <c r="DK1068" s="129" t="s">
        <v>4090</v>
      </c>
      <c r="DL1068" s="129" t="s">
        <v>59</v>
      </c>
      <c r="DM1068" s="129"/>
      <c r="DN1068" s="129"/>
      <c r="DO1068" s="130" t="s">
        <v>18</v>
      </c>
      <c r="DS1068" s="129">
        <v>94</v>
      </c>
      <c r="DT1068" s="129" t="s">
        <v>5999</v>
      </c>
      <c r="DW1068" t="s">
        <v>5850</v>
      </c>
    </row>
    <row r="1069" spans="1:127">
      <c r="A1069" s="127">
        <v>34</v>
      </c>
      <c r="B1069" s="131">
        <v>44768.868055555555</v>
      </c>
      <c r="C1069" s="129" t="s">
        <v>52</v>
      </c>
      <c r="D1069" s="129">
        <v>0</v>
      </c>
      <c r="E1069" s="129">
        <v>0</v>
      </c>
      <c r="F1069" s="129">
        <v>0</v>
      </c>
      <c r="G1069" s="129" t="s">
        <v>54</v>
      </c>
      <c r="H1069" s="129" t="s">
        <v>55</v>
      </c>
      <c r="I1069" s="129" t="s">
        <v>55</v>
      </c>
      <c r="J1069" s="129" t="s">
        <v>55</v>
      </c>
      <c r="K1069" s="129" t="s">
        <v>18</v>
      </c>
      <c r="L1069" s="129">
        <v>90</v>
      </c>
      <c r="M1069" s="129" t="s">
        <v>173</v>
      </c>
      <c r="N1069" s="129">
        <v>0</v>
      </c>
      <c r="O1069" s="129" t="s">
        <v>173</v>
      </c>
      <c r="P1069" s="129">
        <v>0</v>
      </c>
      <c r="Q1069" s="129" t="s">
        <v>173</v>
      </c>
      <c r="R1069" s="129">
        <v>0</v>
      </c>
      <c r="S1069" s="129">
        <v>2</v>
      </c>
      <c r="T1069" s="129" t="s">
        <v>174</v>
      </c>
      <c r="U1069" s="129">
        <v>3.6576</v>
      </c>
      <c r="V1069" s="129">
        <v>0.6643</v>
      </c>
      <c r="W1069" s="129">
        <v>11.5025</v>
      </c>
      <c r="X1069" s="129">
        <v>0.32479999999999998</v>
      </c>
      <c r="Y1069" s="129">
        <v>38.750500000000002</v>
      </c>
      <c r="Z1069" s="129">
        <v>0.35639999999999999</v>
      </c>
      <c r="AA1069" s="129" t="s">
        <v>1367</v>
      </c>
      <c r="AB1069" s="129">
        <v>1.5299999999999999E-2</v>
      </c>
      <c r="AC1069" s="129" t="s">
        <v>1851</v>
      </c>
      <c r="AD1069" s="129">
        <v>1.03E-2</v>
      </c>
      <c r="AE1069" s="129" t="s">
        <v>179</v>
      </c>
      <c r="AF1069" s="129">
        <v>1.7399999999999999E-2</v>
      </c>
      <c r="AG1069" s="129">
        <v>8.5599999999999996E-2</v>
      </c>
      <c r="AH1069" s="129">
        <v>6.8999999999999999E-3</v>
      </c>
      <c r="AI1069" s="129">
        <v>7.5316000000000001</v>
      </c>
      <c r="AJ1069" s="129">
        <v>3.2399999999999998E-2</v>
      </c>
      <c r="AK1069" s="129">
        <v>0.77390000000000003</v>
      </c>
      <c r="AL1069" s="129">
        <v>8.6999999999999994E-3</v>
      </c>
      <c r="AM1069" s="129" t="s">
        <v>678</v>
      </c>
      <c r="AN1069" s="129">
        <v>8.6E-3</v>
      </c>
      <c r="AO1069" s="129">
        <v>1.55E-2</v>
      </c>
      <c r="AP1069" s="129">
        <v>4.0000000000000001E-3</v>
      </c>
      <c r="AQ1069" s="129">
        <v>0.1231</v>
      </c>
      <c r="AR1069" s="129">
        <v>5.3E-3</v>
      </c>
      <c r="AS1069" s="129">
        <v>6.3380000000000001</v>
      </c>
      <c r="AT1069" s="129">
        <v>2.7099999999999999E-2</v>
      </c>
      <c r="AU1069" s="129" t="s">
        <v>179</v>
      </c>
      <c r="AV1069" s="129">
        <v>3.8E-3</v>
      </c>
      <c r="AW1069" s="129">
        <v>8.6999999999999994E-3</v>
      </c>
      <c r="AX1069" s="129">
        <v>1E-3</v>
      </c>
      <c r="AY1069" s="129">
        <v>6.1000000000000004E-3</v>
      </c>
      <c r="AZ1069" s="129">
        <v>6.9999999999999999E-4</v>
      </c>
      <c r="BA1069" s="129">
        <v>6.3E-3</v>
      </c>
      <c r="BB1069" s="129">
        <v>6.9999999999999999E-4</v>
      </c>
      <c r="BC1069" s="129" t="s">
        <v>406</v>
      </c>
      <c r="BD1069" s="129">
        <v>5.0000000000000001E-4</v>
      </c>
      <c r="BE1069" s="129" t="s">
        <v>179</v>
      </c>
      <c r="BF1069" s="129">
        <v>2.9999999999999997E-4</v>
      </c>
      <c r="BG1069" s="129" t="s">
        <v>179</v>
      </c>
      <c r="BH1069" s="129">
        <v>1E-4</v>
      </c>
      <c r="BI1069" s="129" t="s">
        <v>179</v>
      </c>
      <c r="BJ1069" s="129">
        <v>2.0000000000000001E-4</v>
      </c>
      <c r="BK1069" s="129">
        <v>9.7000000000000003E-3</v>
      </c>
      <c r="BL1069" s="129">
        <v>5.0000000000000001E-4</v>
      </c>
      <c r="BM1069" s="129">
        <v>3.2000000000000002E-3</v>
      </c>
      <c r="BN1069" s="129">
        <v>2.9999999999999997E-4</v>
      </c>
      <c r="BO1069" s="129">
        <v>9.5999999999999992E-3</v>
      </c>
      <c r="BP1069" s="129">
        <v>5.9999999999999995E-4</v>
      </c>
      <c r="BQ1069" s="129" t="s">
        <v>179</v>
      </c>
      <c r="BR1069" s="129">
        <v>2.9999999999999997E-4</v>
      </c>
      <c r="BS1069" s="129" t="s">
        <v>179</v>
      </c>
      <c r="BT1069" s="129">
        <v>4.0000000000000002E-4</v>
      </c>
      <c r="BU1069" s="129" t="s">
        <v>179</v>
      </c>
      <c r="BV1069" s="129">
        <v>5.9999999999999995E-4</v>
      </c>
      <c r="BW1069" s="129" t="s">
        <v>179</v>
      </c>
      <c r="BX1069" s="129">
        <v>8.9999999999999998E-4</v>
      </c>
      <c r="BY1069" s="129" t="s">
        <v>179</v>
      </c>
      <c r="BZ1069" s="129">
        <v>1.1000000000000001E-3</v>
      </c>
      <c r="CA1069" s="129" t="s">
        <v>179</v>
      </c>
      <c r="CB1069" s="129">
        <v>8.0000000000000004E-4</v>
      </c>
      <c r="CC1069" s="129" t="s">
        <v>179</v>
      </c>
      <c r="CD1069" s="129">
        <v>2.0999999999999999E-3</v>
      </c>
      <c r="CE1069" s="129" t="s">
        <v>179</v>
      </c>
      <c r="CF1069" s="129">
        <v>2.2000000000000001E-3</v>
      </c>
      <c r="CG1069" s="129" t="s">
        <v>179</v>
      </c>
      <c r="CH1069" s="129">
        <v>1E-4</v>
      </c>
      <c r="CI1069" s="129" t="s">
        <v>179</v>
      </c>
      <c r="CJ1069" s="129">
        <v>7.3000000000000001E-3</v>
      </c>
      <c r="CK1069" s="129" t="s">
        <v>179</v>
      </c>
      <c r="CL1069" s="129">
        <v>1.1299999999999999E-2</v>
      </c>
      <c r="CM1069" s="129" t="s">
        <v>179</v>
      </c>
      <c r="CN1069" s="129">
        <v>4.3E-3</v>
      </c>
      <c r="CO1069" s="129" t="s">
        <v>179</v>
      </c>
      <c r="CP1069" s="129">
        <v>8.0000000000000004E-4</v>
      </c>
      <c r="CQ1069" s="129" t="s">
        <v>179</v>
      </c>
      <c r="CR1069" s="129">
        <v>3.3E-3</v>
      </c>
      <c r="CS1069" s="129" t="s">
        <v>179</v>
      </c>
      <c r="CT1069" s="129">
        <v>2E-3</v>
      </c>
      <c r="CU1069" s="129" t="s">
        <v>179</v>
      </c>
      <c r="CV1069" s="129">
        <v>8.0000000000000004E-4</v>
      </c>
      <c r="CW1069" s="129" t="s">
        <v>18</v>
      </c>
      <c r="CX1069" s="129"/>
      <c r="CY1069" s="129" t="s">
        <v>179</v>
      </c>
      <c r="CZ1069" s="129">
        <v>5.9999999999999995E-4</v>
      </c>
      <c r="DA1069" s="129" t="s">
        <v>179</v>
      </c>
      <c r="DB1069" s="129">
        <v>5.9999999999999995E-4</v>
      </c>
      <c r="DC1069" s="129" t="s">
        <v>179</v>
      </c>
      <c r="DD1069" s="129">
        <v>5.9999999999999995E-4</v>
      </c>
      <c r="DE1069" s="129" t="s">
        <v>179</v>
      </c>
      <c r="DF1069" s="129">
        <v>6.9999999999999999E-4</v>
      </c>
      <c r="DG1069" s="129" t="s">
        <v>179</v>
      </c>
      <c r="DH1069" s="129">
        <v>4.0000000000000002E-4</v>
      </c>
      <c r="DI1069" s="129" t="s">
        <v>179</v>
      </c>
      <c r="DJ1069" s="129">
        <v>4.0000000000000002E-4</v>
      </c>
      <c r="DK1069" s="129" t="s">
        <v>4092</v>
      </c>
      <c r="DL1069" s="129" t="s">
        <v>59</v>
      </c>
      <c r="DM1069" s="129"/>
      <c r="DN1069" s="129"/>
      <c r="DO1069" s="130" t="s">
        <v>18</v>
      </c>
      <c r="DS1069" s="129">
        <v>4</v>
      </c>
      <c r="DT1069" s="129" t="s">
        <v>5984</v>
      </c>
      <c r="DW1069" t="s">
        <v>5851</v>
      </c>
    </row>
    <row r="1070" spans="1:127">
      <c r="A1070" s="127">
        <v>35</v>
      </c>
      <c r="B1070" s="131">
        <v>44768.870138888888</v>
      </c>
      <c r="C1070" s="129" t="s">
        <v>52</v>
      </c>
      <c r="D1070" s="129">
        <v>0</v>
      </c>
      <c r="E1070" s="129">
        <v>0</v>
      </c>
      <c r="F1070" s="129">
        <v>0</v>
      </c>
      <c r="G1070" s="129" t="s">
        <v>54</v>
      </c>
      <c r="H1070" s="129" t="s">
        <v>55</v>
      </c>
      <c r="I1070" s="129" t="s">
        <v>55</v>
      </c>
      <c r="J1070" s="129" t="s">
        <v>55</v>
      </c>
      <c r="K1070" s="129" t="s">
        <v>18</v>
      </c>
      <c r="L1070" s="129">
        <v>90</v>
      </c>
      <c r="M1070" s="129" t="s">
        <v>173</v>
      </c>
      <c r="N1070" s="129">
        <v>0</v>
      </c>
      <c r="O1070" s="129" t="s">
        <v>173</v>
      </c>
      <c r="P1070" s="129">
        <v>0</v>
      </c>
      <c r="Q1070" s="129" t="s">
        <v>173</v>
      </c>
      <c r="R1070" s="129">
        <v>0</v>
      </c>
      <c r="S1070" s="129">
        <v>2</v>
      </c>
      <c r="T1070" s="129" t="s">
        <v>174</v>
      </c>
      <c r="U1070" s="129">
        <v>4.4447999999999999</v>
      </c>
      <c r="V1070" s="129">
        <v>0.70650000000000002</v>
      </c>
      <c r="W1070" s="129">
        <v>11.881399999999999</v>
      </c>
      <c r="X1070" s="129">
        <v>0.33489999999999998</v>
      </c>
      <c r="Y1070" s="129">
        <v>41.2667</v>
      </c>
      <c r="Z1070" s="129">
        <v>0.37190000000000001</v>
      </c>
      <c r="AA1070" s="129" t="s">
        <v>423</v>
      </c>
      <c r="AB1070" s="129">
        <v>1.5699999999999999E-2</v>
      </c>
      <c r="AC1070" s="129" t="s">
        <v>740</v>
      </c>
      <c r="AD1070" s="129">
        <v>0.01</v>
      </c>
      <c r="AE1070" s="129" t="s">
        <v>179</v>
      </c>
      <c r="AF1070" s="129">
        <v>1.77E-2</v>
      </c>
      <c r="AG1070" s="129">
        <v>9.4299999999999995E-2</v>
      </c>
      <c r="AH1070" s="129">
        <v>7.1000000000000004E-3</v>
      </c>
      <c r="AI1070" s="129">
        <v>7.7858000000000001</v>
      </c>
      <c r="AJ1070" s="129">
        <v>3.3099999999999997E-2</v>
      </c>
      <c r="AK1070" s="129">
        <v>0.88090000000000002</v>
      </c>
      <c r="AL1070" s="129">
        <v>9.1999999999999998E-3</v>
      </c>
      <c r="AM1070" s="129" t="s">
        <v>461</v>
      </c>
      <c r="AN1070" s="129">
        <v>9.1000000000000004E-3</v>
      </c>
      <c r="AO1070" s="129">
        <v>2.92E-2</v>
      </c>
      <c r="AP1070" s="129">
        <v>4.4999999999999997E-3</v>
      </c>
      <c r="AQ1070" s="129">
        <v>0.12690000000000001</v>
      </c>
      <c r="AR1070" s="129">
        <v>5.3E-3</v>
      </c>
      <c r="AS1070" s="129">
        <v>7.3158000000000003</v>
      </c>
      <c r="AT1070" s="129">
        <v>2.93E-2</v>
      </c>
      <c r="AU1070" s="129" t="s">
        <v>418</v>
      </c>
      <c r="AV1070" s="129">
        <v>4.1000000000000003E-3</v>
      </c>
      <c r="AW1070" s="129">
        <v>9.4000000000000004E-3</v>
      </c>
      <c r="AX1070" s="129">
        <v>1.1000000000000001E-3</v>
      </c>
      <c r="AY1070" s="129">
        <v>5.8999999999999999E-3</v>
      </c>
      <c r="AZ1070" s="129">
        <v>8.0000000000000004E-4</v>
      </c>
      <c r="BA1070" s="129">
        <v>8.2000000000000007E-3</v>
      </c>
      <c r="BB1070" s="129">
        <v>8.0000000000000004E-4</v>
      </c>
      <c r="BC1070" s="129" t="s">
        <v>304</v>
      </c>
      <c r="BD1070" s="129">
        <v>5.0000000000000001E-4</v>
      </c>
      <c r="BE1070" s="129" t="s">
        <v>179</v>
      </c>
      <c r="BF1070" s="129">
        <v>2.9999999999999997E-4</v>
      </c>
      <c r="BG1070" s="129" t="s">
        <v>179</v>
      </c>
      <c r="BH1070" s="129">
        <v>1E-4</v>
      </c>
      <c r="BI1070" s="129" t="s">
        <v>318</v>
      </c>
      <c r="BJ1070" s="129">
        <v>2.0000000000000001E-4</v>
      </c>
      <c r="BK1070" s="129">
        <v>9.1999999999999998E-3</v>
      </c>
      <c r="BL1070" s="129">
        <v>5.0000000000000001E-4</v>
      </c>
      <c r="BM1070" s="129">
        <v>3.2000000000000002E-3</v>
      </c>
      <c r="BN1070" s="129">
        <v>2.9999999999999997E-4</v>
      </c>
      <c r="BO1070" s="129">
        <v>9.7000000000000003E-3</v>
      </c>
      <c r="BP1070" s="129">
        <v>5.0000000000000001E-4</v>
      </c>
      <c r="BQ1070" s="129" t="s">
        <v>179</v>
      </c>
      <c r="BR1070" s="129">
        <v>2.9999999999999997E-4</v>
      </c>
      <c r="BS1070" s="129" t="s">
        <v>179</v>
      </c>
      <c r="BT1070" s="129">
        <v>4.0000000000000002E-4</v>
      </c>
      <c r="BU1070" s="129" t="s">
        <v>179</v>
      </c>
      <c r="BV1070" s="129">
        <v>6.9999999999999999E-4</v>
      </c>
      <c r="BW1070" s="129" t="s">
        <v>179</v>
      </c>
      <c r="BX1070" s="129">
        <v>8.0000000000000004E-4</v>
      </c>
      <c r="BY1070" s="129" t="s">
        <v>179</v>
      </c>
      <c r="BZ1070" s="129">
        <v>1.1000000000000001E-3</v>
      </c>
      <c r="CA1070" s="129" t="s">
        <v>179</v>
      </c>
      <c r="CB1070" s="129">
        <v>8.0000000000000004E-4</v>
      </c>
      <c r="CC1070" s="129" t="s">
        <v>179</v>
      </c>
      <c r="CD1070" s="129">
        <v>2.0999999999999999E-3</v>
      </c>
      <c r="CE1070" s="129" t="s">
        <v>179</v>
      </c>
      <c r="CF1070" s="129">
        <v>2.3E-3</v>
      </c>
      <c r="CG1070" s="129" t="s">
        <v>216</v>
      </c>
      <c r="CH1070" s="129">
        <v>1E-4</v>
      </c>
      <c r="CI1070" s="129" t="s">
        <v>179</v>
      </c>
      <c r="CJ1070" s="129">
        <v>7.1000000000000004E-3</v>
      </c>
      <c r="CK1070" s="129" t="s">
        <v>179</v>
      </c>
      <c r="CL1070" s="129">
        <v>1.15E-2</v>
      </c>
      <c r="CM1070" s="129" t="s">
        <v>179</v>
      </c>
      <c r="CN1070" s="129">
        <v>3.0999999999999999E-3</v>
      </c>
      <c r="CO1070" s="129" t="s">
        <v>179</v>
      </c>
      <c r="CP1070" s="129">
        <v>8.0000000000000004E-4</v>
      </c>
      <c r="CQ1070" s="129" t="s">
        <v>179</v>
      </c>
      <c r="CR1070" s="129">
        <v>3.5000000000000001E-3</v>
      </c>
      <c r="CS1070" s="129" t="s">
        <v>179</v>
      </c>
      <c r="CT1070" s="129">
        <v>1.9E-3</v>
      </c>
      <c r="CU1070" s="129" t="s">
        <v>18</v>
      </c>
      <c r="CV1070" s="129"/>
      <c r="CW1070" s="129" t="s">
        <v>18</v>
      </c>
      <c r="CX1070" s="129"/>
      <c r="CY1070" s="129" t="s">
        <v>179</v>
      </c>
      <c r="CZ1070" s="129">
        <v>5.9999999999999995E-4</v>
      </c>
      <c r="DA1070" s="129" t="s">
        <v>285</v>
      </c>
      <c r="DB1070" s="129">
        <v>5.9999999999999995E-4</v>
      </c>
      <c r="DC1070" s="129" t="s">
        <v>212</v>
      </c>
      <c r="DD1070" s="129">
        <v>5.9999999999999995E-4</v>
      </c>
      <c r="DE1070" s="129" t="s">
        <v>179</v>
      </c>
      <c r="DF1070" s="129">
        <v>5.9999999999999995E-4</v>
      </c>
      <c r="DG1070" s="129" t="s">
        <v>179</v>
      </c>
      <c r="DH1070" s="129">
        <v>4.0000000000000002E-4</v>
      </c>
      <c r="DI1070" s="129" t="s">
        <v>179</v>
      </c>
      <c r="DJ1070" s="129">
        <v>2.9999999999999997E-4</v>
      </c>
      <c r="DK1070" s="129" t="s">
        <v>4092</v>
      </c>
      <c r="DL1070" s="129" t="s">
        <v>59</v>
      </c>
      <c r="DM1070" s="129"/>
      <c r="DN1070" s="129"/>
      <c r="DO1070" s="130" t="s">
        <v>18</v>
      </c>
      <c r="DS1070" s="129">
        <v>11</v>
      </c>
      <c r="DT1070" s="129" t="s">
        <v>1596</v>
      </c>
      <c r="DW1070" t="s">
        <v>5852</v>
      </c>
    </row>
    <row r="1071" spans="1:127">
      <c r="A1071" s="127">
        <v>36</v>
      </c>
      <c r="B1071" s="131">
        <v>44768.87222222222</v>
      </c>
      <c r="C1071" s="129" t="s">
        <v>52</v>
      </c>
      <c r="D1071" s="129">
        <v>0</v>
      </c>
      <c r="E1071" s="129">
        <v>0</v>
      </c>
      <c r="F1071" s="129">
        <v>0</v>
      </c>
      <c r="G1071" s="129" t="s">
        <v>54</v>
      </c>
      <c r="H1071" s="129" t="s">
        <v>55</v>
      </c>
      <c r="I1071" s="129" t="s">
        <v>55</v>
      </c>
      <c r="J1071" s="129" t="s">
        <v>55</v>
      </c>
      <c r="K1071" s="129" t="s">
        <v>18</v>
      </c>
      <c r="L1071" s="129">
        <v>90</v>
      </c>
      <c r="M1071" s="129" t="s">
        <v>173</v>
      </c>
      <c r="N1071" s="129">
        <v>0</v>
      </c>
      <c r="O1071" s="129" t="s">
        <v>173</v>
      </c>
      <c r="P1071" s="129">
        <v>0</v>
      </c>
      <c r="Q1071" s="129" t="s">
        <v>173</v>
      </c>
      <c r="R1071" s="129">
        <v>0</v>
      </c>
      <c r="S1071" s="129">
        <v>2</v>
      </c>
      <c r="T1071" s="129" t="s">
        <v>174</v>
      </c>
      <c r="U1071" s="129">
        <v>4.1165000000000003</v>
      </c>
      <c r="V1071" s="129">
        <v>0.68940000000000001</v>
      </c>
      <c r="W1071" s="129">
        <v>11.5875</v>
      </c>
      <c r="X1071" s="129">
        <v>0.33019999999999999</v>
      </c>
      <c r="Y1071" s="129">
        <v>40.581899999999997</v>
      </c>
      <c r="Z1071" s="129">
        <v>0.3679</v>
      </c>
      <c r="AA1071" s="129" t="s">
        <v>421</v>
      </c>
      <c r="AB1071" s="129">
        <v>1.5599999999999999E-2</v>
      </c>
      <c r="AC1071" s="129" t="s">
        <v>2719</v>
      </c>
      <c r="AD1071" s="129">
        <v>1.03E-2</v>
      </c>
      <c r="AE1071" s="129" t="s">
        <v>179</v>
      </c>
      <c r="AF1071" s="129">
        <v>1.78E-2</v>
      </c>
      <c r="AG1071" s="129">
        <v>9.6500000000000002E-2</v>
      </c>
      <c r="AH1071" s="129">
        <v>7.1000000000000004E-3</v>
      </c>
      <c r="AI1071" s="129">
        <v>7.6367000000000003</v>
      </c>
      <c r="AJ1071" s="129">
        <v>3.2800000000000003E-2</v>
      </c>
      <c r="AK1071" s="129">
        <v>0.87350000000000005</v>
      </c>
      <c r="AL1071" s="129">
        <v>9.1000000000000004E-3</v>
      </c>
      <c r="AM1071" s="129" t="s">
        <v>1243</v>
      </c>
      <c r="AN1071" s="129">
        <v>8.8999999999999999E-3</v>
      </c>
      <c r="AO1071" s="129">
        <v>2.3E-2</v>
      </c>
      <c r="AP1071" s="129">
        <v>4.3E-3</v>
      </c>
      <c r="AQ1071" s="129">
        <v>0.14149999999999999</v>
      </c>
      <c r="AR1071" s="129">
        <v>5.5999999999999999E-3</v>
      </c>
      <c r="AS1071" s="129">
        <v>7.1874000000000002</v>
      </c>
      <c r="AT1071" s="129">
        <v>2.9000000000000001E-2</v>
      </c>
      <c r="AU1071" s="129" t="s">
        <v>179</v>
      </c>
      <c r="AV1071" s="129">
        <v>4.0000000000000001E-3</v>
      </c>
      <c r="AW1071" s="129">
        <v>1.01E-2</v>
      </c>
      <c r="AX1071" s="129">
        <v>1.1000000000000001E-3</v>
      </c>
      <c r="AY1071" s="129">
        <v>6.1000000000000004E-3</v>
      </c>
      <c r="AZ1071" s="129">
        <v>8.0000000000000004E-4</v>
      </c>
      <c r="BA1071" s="129">
        <v>7.7000000000000002E-3</v>
      </c>
      <c r="BB1071" s="129">
        <v>6.9999999999999999E-4</v>
      </c>
      <c r="BC1071" s="129" t="s">
        <v>406</v>
      </c>
      <c r="BD1071" s="129">
        <v>5.0000000000000001E-4</v>
      </c>
      <c r="BE1071" s="129" t="s">
        <v>179</v>
      </c>
      <c r="BF1071" s="129">
        <v>2.9999999999999997E-4</v>
      </c>
      <c r="BG1071" s="129" t="s">
        <v>216</v>
      </c>
      <c r="BH1071" s="129">
        <v>1E-4</v>
      </c>
      <c r="BI1071" s="129" t="s">
        <v>246</v>
      </c>
      <c r="BJ1071" s="129">
        <v>2.0000000000000001E-4</v>
      </c>
      <c r="BK1071" s="129">
        <v>9.1999999999999998E-3</v>
      </c>
      <c r="BL1071" s="129">
        <v>5.0000000000000001E-4</v>
      </c>
      <c r="BM1071" s="129">
        <v>3.0999999999999999E-3</v>
      </c>
      <c r="BN1071" s="129">
        <v>2.9999999999999997E-4</v>
      </c>
      <c r="BO1071" s="129">
        <v>9.7000000000000003E-3</v>
      </c>
      <c r="BP1071" s="129">
        <v>5.0000000000000001E-4</v>
      </c>
      <c r="BQ1071" s="129" t="s">
        <v>179</v>
      </c>
      <c r="BR1071" s="129">
        <v>2.9999999999999997E-4</v>
      </c>
      <c r="BS1071" s="129" t="s">
        <v>179</v>
      </c>
      <c r="BT1071" s="129">
        <v>4.0000000000000002E-4</v>
      </c>
      <c r="BU1071" s="129" t="s">
        <v>179</v>
      </c>
      <c r="BV1071" s="129">
        <v>5.9999999999999995E-4</v>
      </c>
      <c r="BW1071" s="129" t="s">
        <v>18</v>
      </c>
      <c r="BX1071" s="129"/>
      <c r="BY1071" s="129" t="s">
        <v>18</v>
      </c>
      <c r="BZ1071" s="129"/>
      <c r="CA1071" s="129" t="s">
        <v>247</v>
      </c>
      <c r="CB1071" s="129">
        <v>8.0000000000000004E-4</v>
      </c>
      <c r="CC1071" s="129" t="s">
        <v>179</v>
      </c>
      <c r="CD1071" s="129">
        <v>2.0999999999999999E-3</v>
      </c>
      <c r="CE1071" s="129" t="s">
        <v>179</v>
      </c>
      <c r="CF1071" s="129">
        <v>2.2000000000000001E-3</v>
      </c>
      <c r="CG1071" s="129" t="s">
        <v>216</v>
      </c>
      <c r="CH1071" s="129">
        <v>1E-4</v>
      </c>
      <c r="CI1071" s="129" t="s">
        <v>179</v>
      </c>
      <c r="CJ1071" s="129">
        <v>7.1999999999999998E-3</v>
      </c>
      <c r="CK1071" s="129" t="s">
        <v>179</v>
      </c>
      <c r="CL1071" s="129">
        <v>1.14E-2</v>
      </c>
      <c r="CM1071" s="129" t="s">
        <v>179</v>
      </c>
      <c r="CN1071" s="129">
        <v>3.3999999999999998E-3</v>
      </c>
      <c r="CO1071" s="129" t="s">
        <v>179</v>
      </c>
      <c r="CP1071" s="129">
        <v>8.0000000000000004E-4</v>
      </c>
      <c r="CQ1071" s="129" t="s">
        <v>179</v>
      </c>
      <c r="CR1071" s="129">
        <v>3.3E-3</v>
      </c>
      <c r="CS1071" s="129" t="s">
        <v>179</v>
      </c>
      <c r="CT1071" s="129">
        <v>1.9E-3</v>
      </c>
      <c r="CU1071" s="129" t="s">
        <v>179</v>
      </c>
      <c r="CV1071" s="129">
        <v>8.0000000000000004E-4</v>
      </c>
      <c r="CW1071" s="129" t="s">
        <v>18</v>
      </c>
      <c r="CX1071" s="129"/>
      <c r="CY1071" s="129" t="s">
        <v>179</v>
      </c>
      <c r="CZ1071" s="129">
        <v>5.0000000000000001E-4</v>
      </c>
      <c r="DA1071" s="129" t="s">
        <v>179</v>
      </c>
      <c r="DB1071" s="129">
        <v>5.9999999999999995E-4</v>
      </c>
      <c r="DC1071" s="129" t="s">
        <v>179</v>
      </c>
      <c r="DD1071" s="129">
        <v>5.9999999999999995E-4</v>
      </c>
      <c r="DE1071" s="129" t="s">
        <v>179</v>
      </c>
      <c r="DF1071" s="129">
        <v>5.9999999999999995E-4</v>
      </c>
      <c r="DG1071" s="129" t="s">
        <v>179</v>
      </c>
      <c r="DH1071" s="129">
        <v>4.0000000000000002E-4</v>
      </c>
      <c r="DI1071" s="129" t="s">
        <v>179</v>
      </c>
      <c r="DJ1071" s="129">
        <v>2.9999999999999997E-4</v>
      </c>
      <c r="DK1071" s="129" t="s">
        <v>4092</v>
      </c>
      <c r="DL1071" s="129" t="s">
        <v>59</v>
      </c>
      <c r="DM1071" s="129"/>
      <c r="DN1071" s="129"/>
      <c r="DO1071" s="130" t="s">
        <v>18</v>
      </c>
      <c r="DS1071" s="129">
        <v>30</v>
      </c>
      <c r="DT1071" s="129" t="s">
        <v>898</v>
      </c>
      <c r="DW1071" t="s">
        <v>5853</v>
      </c>
    </row>
    <row r="1072" spans="1:127">
      <c r="A1072" s="127">
        <v>37</v>
      </c>
      <c r="B1072" s="131">
        <v>44768.874305555553</v>
      </c>
      <c r="C1072" s="129" t="s">
        <v>52</v>
      </c>
      <c r="D1072" s="129">
        <v>0</v>
      </c>
      <c r="E1072" s="129">
        <v>0</v>
      </c>
      <c r="F1072" s="129">
        <v>0</v>
      </c>
      <c r="G1072" s="129" t="s">
        <v>54</v>
      </c>
      <c r="H1072" s="129" t="s">
        <v>55</v>
      </c>
      <c r="I1072" s="129" t="s">
        <v>55</v>
      </c>
      <c r="J1072" s="129" t="s">
        <v>55</v>
      </c>
      <c r="K1072" s="129" t="s">
        <v>18</v>
      </c>
      <c r="L1072" s="129">
        <v>90</v>
      </c>
      <c r="M1072" s="129" t="s">
        <v>173</v>
      </c>
      <c r="N1072" s="129">
        <v>0</v>
      </c>
      <c r="O1072" s="129" t="s">
        <v>173</v>
      </c>
      <c r="P1072" s="129">
        <v>0</v>
      </c>
      <c r="Q1072" s="129" t="s">
        <v>173</v>
      </c>
      <c r="R1072" s="129">
        <v>0</v>
      </c>
      <c r="S1072" s="129">
        <v>2</v>
      </c>
      <c r="T1072" s="129" t="s">
        <v>174</v>
      </c>
      <c r="U1072" s="129">
        <v>3.5291999999999999</v>
      </c>
      <c r="V1072" s="129">
        <v>0.67479999999999996</v>
      </c>
      <c r="W1072" s="129">
        <v>12.921099999999999</v>
      </c>
      <c r="X1072" s="129">
        <v>0.34670000000000001</v>
      </c>
      <c r="Y1072" s="129">
        <v>38.689100000000003</v>
      </c>
      <c r="Z1072" s="129">
        <v>0.36080000000000001</v>
      </c>
      <c r="AA1072" s="129" t="s">
        <v>2708</v>
      </c>
      <c r="AB1072" s="129">
        <v>1.6299999999999999E-2</v>
      </c>
      <c r="AC1072" s="129" t="s">
        <v>4093</v>
      </c>
      <c r="AD1072" s="129">
        <v>1.11E-2</v>
      </c>
      <c r="AE1072" s="129" t="s">
        <v>375</v>
      </c>
      <c r="AF1072" s="129">
        <v>2.0400000000000001E-2</v>
      </c>
      <c r="AG1072" s="129">
        <v>0.14649999999999999</v>
      </c>
      <c r="AH1072" s="129">
        <v>7.7999999999999996E-3</v>
      </c>
      <c r="AI1072" s="129">
        <v>7.7797999999999998</v>
      </c>
      <c r="AJ1072" s="129">
        <v>3.32E-2</v>
      </c>
      <c r="AK1072" s="129">
        <v>0.92490000000000006</v>
      </c>
      <c r="AL1072" s="129">
        <v>9.4000000000000004E-3</v>
      </c>
      <c r="AM1072" s="129" t="s">
        <v>396</v>
      </c>
      <c r="AN1072" s="129">
        <v>9.2999999999999992E-3</v>
      </c>
      <c r="AO1072" s="129">
        <v>1.9699999999999999E-2</v>
      </c>
      <c r="AP1072" s="129">
        <v>4.4000000000000003E-3</v>
      </c>
      <c r="AQ1072" s="129">
        <v>0.112</v>
      </c>
      <c r="AR1072" s="129">
        <v>5.1000000000000004E-3</v>
      </c>
      <c r="AS1072" s="129">
        <v>7.8136999999999999</v>
      </c>
      <c r="AT1072" s="129">
        <v>3.0300000000000001E-2</v>
      </c>
      <c r="AU1072" s="129" t="s">
        <v>330</v>
      </c>
      <c r="AV1072" s="129">
        <v>4.1999999999999997E-3</v>
      </c>
      <c r="AW1072" s="129">
        <v>8.8000000000000005E-3</v>
      </c>
      <c r="AX1072" s="129">
        <v>1.1000000000000001E-3</v>
      </c>
      <c r="AY1072" s="129">
        <v>6.4000000000000003E-3</v>
      </c>
      <c r="AZ1072" s="129">
        <v>8.0000000000000004E-4</v>
      </c>
      <c r="BA1072" s="129">
        <v>8.5000000000000006E-3</v>
      </c>
      <c r="BB1072" s="129">
        <v>8.0000000000000004E-4</v>
      </c>
      <c r="BC1072" s="129" t="s">
        <v>285</v>
      </c>
      <c r="BD1072" s="129">
        <v>5.0000000000000001E-4</v>
      </c>
      <c r="BE1072" s="129" t="s">
        <v>651</v>
      </c>
      <c r="BF1072" s="129">
        <v>4.0000000000000002E-4</v>
      </c>
      <c r="BG1072" s="129" t="s">
        <v>179</v>
      </c>
      <c r="BH1072" s="129">
        <v>1E-4</v>
      </c>
      <c r="BI1072" s="129" t="s">
        <v>286</v>
      </c>
      <c r="BJ1072" s="129">
        <v>2.0000000000000001E-4</v>
      </c>
      <c r="BK1072" s="129">
        <v>1.04E-2</v>
      </c>
      <c r="BL1072" s="129">
        <v>5.0000000000000001E-4</v>
      </c>
      <c r="BM1072" s="129">
        <v>3.5000000000000001E-3</v>
      </c>
      <c r="BN1072" s="129">
        <v>2.9999999999999997E-4</v>
      </c>
      <c r="BO1072" s="129">
        <v>1.0200000000000001E-2</v>
      </c>
      <c r="BP1072" s="129">
        <v>5.0000000000000001E-4</v>
      </c>
      <c r="BQ1072" s="129" t="s">
        <v>179</v>
      </c>
      <c r="BR1072" s="129">
        <v>2.9999999999999997E-4</v>
      </c>
      <c r="BS1072" s="129" t="s">
        <v>179</v>
      </c>
      <c r="BT1072" s="129">
        <v>4.0000000000000002E-4</v>
      </c>
      <c r="BU1072" s="129" t="s">
        <v>179</v>
      </c>
      <c r="BV1072" s="129">
        <v>5.9999999999999995E-4</v>
      </c>
      <c r="BW1072" s="129" t="s">
        <v>179</v>
      </c>
      <c r="BX1072" s="129">
        <v>8.0000000000000004E-4</v>
      </c>
      <c r="BY1072" s="129" t="s">
        <v>179</v>
      </c>
      <c r="BZ1072" s="129">
        <v>1.1000000000000001E-3</v>
      </c>
      <c r="CA1072" s="129" t="s">
        <v>179</v>
      </c>
      <c r="CB1072" s="129">
        <v>8.0000000000000004E-4</v>
      </c>
      <c r="CC1072" s="129" t="s">
        <v>179</v>
      </c>
      <c r="CD1072" s="129">
        <v>2.0999999999999999E-3</v>
      </c>
      <c r="CE1072" s="129" t="s">
        <v>179</v>
      </c>
      <c r="CF1072" s="129">
        <v>2.2000000000000001E-3</v>
      </c>
      <c r="CG1072" s="129" t="s">
        <v>216</v>
      </c>
      <c r="CH1072" s="129">
        <v>1E-4</v>
      </c>
      <c r="CI1072" s="129" t="s">
        <v>179</v>
      </c>
      <c r="CJ1072" s="129">
        <v>7.1000000000000004E-3</v>
      </c>
      <c r="CK1072" s="129" t="s">
        <v>179</v>
      </c>
      <c r="CL1072" s="129">
        <v>1.15E-2</v>
      </c>
      <c r="CM1072" s="129" t="s">
        <v>537</v>
      </c>
      <c r="CN1072" s="129">
        <v>4.7999999999999996E-3</v>
      </c>
      <c r="CO1072" s="129" t="s">
        <v>179</v>
      </c>
      <c r="CP1072" s="129">
        <v>8.9999999999999998E-4</v>
      </c>
      <c r="CQ1072" s="129" t="s">
        <v>179</v>
      </c>
      <c r="CR1072" s="129">
        <v>3.2000000000000002E-3</v>
      </c>
      <c r="CS1072" s="129" t="s">
        <v>179</v>
      </c>
      <c r="CT1072" s="129">
        <v>2E-3</v>
      </c>
      <c r="CU1072" s="129" t="s">
        <v>18</v>
      </c>
      <c r="CV1072" s="129"/>
      <c r="CW1072" s="129" t="s">
        <v>18</v>
      </c>
      <c r="CX1072" s="129"/>
      <c r="CY1072" s="129" t="s">
        <v>179</v>
      </c>
      <c r="CZ1072" s="129">
        <v>5.9999999999999995E-4</v>
      </c>
      <c r="DA1072" s="129" t="s">
        <v>179</v>
      </c>
      <c r="DB1072" s="129">
        <v>5.9999999999999995E-4</v>
      </c>
      <c r="DC1072" s="129" t="s">
        <v>179</v>
      </c>
      <c r="DD1072" s="129">
        <v>5.9999999999999995E-4</v>
      </c>
      <c r="DE1072" s="129" t="s">
        <v>179</v>
      </c>
      <c r="DF1072" s="129">
        <v>5.9999999999999995E-4</v>
      </c>
      <c r="DG1072" s="129" t="s">
        <v>179</v>
      </c>
      <c r="DH1072" s="129">
        <v>4.0000000000000002E-4</v>
      </c>
      <c r="DI1072" s="129" t="s">
        <v>179</v>
      </c>
      <c r="DJ1072" s="129">
        <v>2.9999999999999997E-4</v>
      </c>
      <c r="DK1072" s="129" t="s">
        <v>4092</v>
      </c>
      <c r="DL1072" s="129" t="s">
        <v>59</v>
      </c>
      <c r="DM1072" s="129"/>
      <c r="DN1072" s="129"/>
      <c r="DO1072" s="130" t="s">
        <v>18</v>
      </c>
      <c r="DS1072" s="129">
        <v>46</v>
      </c>
      <c r="DT1072" s="129" t="s">
        <v>1648</v>
      </c>
      <c r="DW1072" t="s">
        <v>5854</v>
      </c>
    </row>
    <row r="1073" spans="1:127">
      <c r="A1073" s="127">
        <v>38</v>
      </c>
      <c r="B1073" s="131">
        <v>44768.876388888886</v>
      </c>
      <c r="C1073" s="129" t="s">
        <v>52</v>
      </c>
      <c r="D1073" s="129">
        <v>0</v>
      </c>
      <c r="E1073" s="129">
        <v>0</v>
      </c>
      <c r="F1073" s="129">
        <v>0</v>
      </c>
      <c r="G1073" s="129" t="s">
        <v>54</v>
      </c>
      <c r="H1073" s="129" t="s">
        <v>55</v>
      </c>
      <c r="I1073" s="129" t="s">
        <v>55</v>
      </c>
      <c r="J1073" s="129" t="s">
        <v>55</v>
      </c>
      <c r="K1073" s="129" t="s">
        <v>18</v>
      </c>
      <c r="L1073" s="129">
        <v>90</v>
      </c>
      <c r="M1073" s="129" t="s">
        <v>173</v>
      </c>
      <c r="N1073" s="129">
        <v>0</v>
      </c>
      <c r="O1073" s="129" t="s">
        <v>173</v>
      </c>
      <c r="P1073" s="129">
        <v>0</v>
      </c>
      <c r="Q1073" s="129" t="s">
        <v>173</v>
      </c>
      <c r="R1073" s="129">
        <v>0</v>
      </c>
      <c r="S1073" s="129">
        <v>2</v>
      </c>
      <c r="T1073" s="129" t="s">
        <v>174</v>
      </c>
      <c r="U1073" s="129">
        <v>5.1241000000000003</v>
      </c>
      <c r="V1073" s="129">
        <v>0.6925</v>
      </c>
      <c r="W1073" s="129">
        <v>12.078200000000001</v>
      </c>
      <c r="X1073" s="129">
        <v>0.33200000000000002</v>
      </c>
      <c r="Y1073" s="129">
        <v>42.307699999999997</v>
      </c>
      <c r="Z1073" s="129">
        <v>0.37430000000000002</v>
      </c>
      <c r="AA1073" s="129" t="s">
        <v>1215</v>
      </c>
      <c r="AB1073" s="129">
        <v>1.52E-2</v>
      </c>
      <c r="AC1073" s="129" t="s">
        <v>4094</v>
      </c>
      <c r="AD1073" s="129">
        <v>1.09E-2</v>
      </c>
      <c r="AE1073" s="129" t="s">
        <v>179</v>
      </c>
      <c r="AF1073" s="129">
        <v>1.8700000000000001E-2</v>
      </c>
      <c r="AG1073" s="129">
        <v>0.1575</v>
      </c>
      <c r="AH1073" s="129">
        <v>7.7999999999999996E-3</v>
      </c>
      <c r="AI1073" s="129">
        <v>7.5305</v>
      </c>
      <c r="AJ1073" s="129">
        <v>3.2199999999999999E-2</v>
      </c>
      <c r="AK1073" s="129">
        <v>0.89590000000000003</v>
      </c>
      <c r="AL1073" s="129">
        <v>9.1999999999999998E-3</v>
      </c>
      <c r="AM1073" s="129" t="s">
        <v>1870</v>
      </c>
      <c r="AN1073" s="129">
        <v>8.8999999999999999E-3</v>
      </c>
      <c r="AO1073" s="129">
        <v>2.2499999999999999E-2</v>
      </c>
      <c r="AP1073" s="129">
        <v>4.3E-3</v>
      </c>
      <c r="AQ1073" s="129">
        <v>0.1198</v>
      </c>
      <c r="AR1073" s="129">
        <v>5.1999999999999998E-3</v>
      </c>
      <c r="AS1073" s="129">
        <v>5.7671000000000001</v>
      </c>
      <c r="AT1073" s="129">
        <v>2.5899999999999999E-2</v>
      </c>
      <c r="AU1073" s="129" t="s">
        <v>346</v>
      </c>
      <c r="AV1073" s="129">
        <v>3.5999999999999999E-3</v>
      </c>
      <c r="AW1073" s="129">
        <v>1.4800000000000001E-2</v>
      </c>
      <c r="AX1073" s="129">
        <v>1.2999999999999999E-3</v>
      </c>
      <c r="AY1073" s="129">
        <v>1.0999999999999999E-2</v>
      </c>
      <c r="AZ1073" s="129">
        <v>8.9999999999999998E-4</v>
      </c>
      <c r="BA1073" s="129">
        <v>7.1999999999999998E-3</v>
      </c>
      <c r="BB1073" s="129">
        <v>6.9999999999999999E-4</v>
      </c>
      <c r="BC1073" s="129" t="s">
        <v>304</v>
      </c>
      <c r="BD1073" s="129">
        <v>5.0000000000000001E-4</v>
      </c>
      <c r="BE1073" s="129" t="s">
        <v>179</v>
      </c>
      <c r="BF1073" s="129">
        <v>2.9999999999999997E-4</v>
      </c>
      <c r="BG1073" s="129" t="s">
        <v>179</v>
      </c>
      <c r="BH1073" s="129">
        <v>1E-4</v>
      </c>
      <c r="BI1073" s="129" t="s">
        <v>246</v>
      </c>
      <c r="BJ1073" s="129">
        <v>2.0000000000000001E-4</v>
      </c>
      <c r="BK1073" s="129">
        <v>1.0200000000000001E-2</v>
      </c>
      <c r="BL1073" s="129">
        <v>5.0000000000000001E-4</v>
      </c>
      <c r="BM1073" s="129">
        <v>3.0000000000000001E-3</v>
      </c>
      <c r="BN1073" s="129">
        <v>2.9999999999999997E-4</v>
      </c>
      <c r="BO1073" s="129">
        <v>1.04E-2</v>
      </c>
      <c r="BP1073" s="129">
        <v>5.0000000000000001E-4</v>
      </c>
      <c r="BQ1073" s="129" t="s">
        <v>179</v>
      </c>
      <c r="BR1073" s="129">
        <v>2.9999999999999997E-4</v>
      </c>
      <c r="BS1073" s="129" t="s">
        <v>179</v>
      </c>
      <c r="BT1073" s="129">
        <v>2.9999999999999997E-4</v>
      </c>
      <c r="BU1073" s="129" t="s">
        <v>179</v>
      </c>
      <c r="BV1073" s="129">
        <v>6.9999999999999999E-4</v>
      </c>
      <c r="BW1073" s="129" t="s">
        <v>18</v>
      </c>
      <c r="BX1073" s="129"/>
      <c r="BY1073" s="129" t="s">
        <v>179</v>
      </c>
      <c r="BZ1073" s="129">
        <v>1.1000000000000001E-3</v>
      </c>
      <c r="CA1073" s="129" t="s">
        <v>179</v>
      </c>
      <c r="CB1073" s="129">
        <v>8.0000000000000004E-4</v>
      </c>
      <c r="CC1073" s="129" t="s">
        <v>179</v>
      </c>
      <c r="CD1073" s="129">
        <v>2E-3</v>
      </c>
      <c r="CE1073" s="129" t="s">
        <v>179</v>
      </c>
      <c r="CF1073" s="129">
        <v>2.3E-3</v>
      </c>
      <c r="CG1073" s="129" t="s">
        <v>216</v>
      </c>
      <c r="CH1073" s="129">
        <v>1E-4</v>
      </c>
      <c r="CI1073" s="129" t="s">
        <v>179</v>
      </c>
      <c r="CJ1073" s="129">
        <v>7.0000000000000001E-3</v>
      </c>
      <c r="CK1073" s="129" t="s">
        <v>179</v>
      </c>
      <c r="CL1073" s="129">
        <v>1.09E-2</v>
      </c>
      <c r="CM1073" s="129" t="s">
        <v>179</v>
      </c>
      <c r="CN1073" s="129">
        <v>2.3999999999999998E-3</v>
      </c>
      <c r="CO1073" s="129" t="s">
        <v>179</v>
      </c>
      <c r="CP1073" s="129">
        <v>8.9999999999999998E-4</v>
      </c>
      <c r="CQ1073" s="129" t="s">
        <v>179</v>
      </c>
      <c r="CR1073" s="129">
        <v>3.3999999999999998E-3</v>
      </c>
      <c r="CS1073" s="129" t="s">
        <v>179</v>
      </c>
      <c r="CT1073" s="129">
        <v>1.8E-3</v>
      </c>
      <c r="CU1073" s="129" t="s">
        <v>18</v>
      </c>
      <c r="CV1073" s="129"/>
      <c r="CW1073" s="129" t="s">
        <v>18</v>
      </c>
      <c r="CX1073" s="129"/>
      <c r="CY1073" s="129" t="s">
        <v>179</v>
      </c>
      <c r="CZ1073" s="129">
        <v>5.9999999999999995E-4</v>
      </c>
      <c r="DA1073" s="129" t="s">
        <v>179</v>
      </c>
      <c r="DB1073" s="129">
        <v>5.9999999999999995E-4</v>
      </c>
      <c r="DC1073" s="129" t="s">
        <v>179</v>
      </c>
      <c r="DD1073" s="129">
        <v>5.0000000000000001E-4</v>
      </c>
      <c r="DE1073" s="129" t="s">
        <v>179</v>
      </c>
      <c r="DF1073" s="129">
        <v>5.9999999999999995E-4</v>
      </c>
      <c r="DG1073" s="129" t="s">
        <v>179</v>
      </c>
      <c r="DH1073" s="129">
        <v>4.0000000000000002E-4</v>
      </c>
      <c r="DI1073" s="129" t="s">
        <v>179</v>
      </c>
      <c r="DJ1073" s="129">
        <v>2.9999999999999997E-4</v>
      </c>
      <c r="DK1073" s="129" t="s">
        <v>4092</v>
      </c>
      <c r="DL1073" s="129" t="s">
        <v>59</v>
      </c>
      <c r="DM1073" s="129"/>
      <c r="DN1073" s="129"/>
      <c r="DO1073" s="130" t="s">
        <v>18</v>
      </c>
      <c r="DS1073" s="129">
        <v>58</v>
      </c>
      <c r="DT1073" s="129" t="s">
        <v>5993</v>
      </c>
      <c r="DW1073" t="s">
        <v>5855</v>
      </c>
    </row>
    <row r="1074" spans="1:127">
      <c r="A1074" s="127">
        <v>39</v>
      </c>
      <c r="B1074" s="131">
        <v>44768.878472222219</v>
      </c>
      <c r="C1074" s="129" t="s">
        <v>52</v>
      </c>
      <c r="D1074" s="129">
        <v>0</v>
      </c>
      <c r="E1074" s="129">
        <v>0</v>
      </c>
      <c r="F1074" s="129">
        <v>0</v>
      </c>
      <c r="G1074" s="129" t="s">
        <v>54</v>
      </c>
      <c r="H1074" s="129" t="s">
        <v>55</v>
      </c>
      <c r="I1074" s="129" t="s">
        <v>55</v>
      </c>
      <c r="J1074" s="129" t="s">
        <v>55</v>
      </c>
      <c r="K1074" s="129" t="s">
        <v>18</v>
      </c>
      <c r="L1074" s="129">
        <v>90</v>
      </c>
      <c r="M1074" s="129" t="s">
        <v>173</v>
      </c>
      <c r="N1074" s="129">
        <v>0</v>
      </c>
      <c r="O1074" s="129" t="s">
        <v>173</v>
      </c>
      <c r="P1074" s="129">
        <v>0</v>
      </c>
      <c r="Q1074" s="129" t="s">
        <v>173</v>
      </c>
      <c r="R1074" s="129">
        <v>0</v>
      </c>
      <c r="S1074" s="129">
        <v>2</v>
      </c>
      <c r="T1074" s="129" t="s">
        <v>174</v>
      </c>
      <c r="U1074" s="129">
        <v>3.8065000000000002</v>
      </c>
      <c r="V1074" s="129">
        <v>0.66369999999999996</v>
      </c>
      <c r="W1074" s="129">
        <v>12.4406</v>
      </c>
      <c r="X1074" s="129">
        <v>0.33339999999999997</v>
      </c>
      <c r="Y1074" s="129">
        <v>39.33</v>
      </c>
      <c r="Z1074" s="129">
        <v>0.35899999999999999</v>
      </c>
      <c r="AA1074" s="129" t="s">
        <v>414</v>
      </c>
      <c r="AB1074" s="129">
        <v>1.52E-2</v>
      </c>
      <c r="AC1074" s="129" t="s">
        <v>179</v>
      </c>
      <c r="AD1074" s="129">
        <v>8.3999999999999995E-3</v>
      </c>
      <c r="AE1074" s="129" t="s">
        <v>179</v>
      </c>
      <c r="AF1074" s="129">
        <v>1.7000000000000001E-2</v>
      </c>
      <c r="AG1074" s="129">
        <v>0.1709</v>
      </c>
      <c r="AH1074" s="129">
        <v>7.9000000000000008E-3</v>
      </c>
      <c r="AI1074" s="129">
        <v>7.6765999999999996</v>
      </c>
      <c r="AJ1074" s="129">
        <v>3.2599999999999997E-2</v>
      </c>
      <c r="AK1074" s="129">
        <v>0.76849999999999996</v>
      </c>
      <c r="AL1074" s="129">
        <v>8.6E-3</v>
      </c>
      <c r="AM1074" s="129" t="s">
        <v>260</v>
      </c>
      <c r="AN1074" s="129">
        <v>8.6999999999999994E-3</v>
      </c>
      <c r="AO1074" s="129">
        <v>1.7600000000000001E-2</v>
      </c>
      <c r="AP1074" s="129">
        <v>4.1000000000000003E-3</v>
      </c>
      <c r="AQ1074" s="129">
        <v>0.10489999999999999</v>
      </c>
      <c r="AR1074" s="129">
        <v>4.8999999999999998E-3</v>
      </c>
      <c r="AS1074" s="129">
        <v>5.9119000000000002</v>
      </c>
      <c r="AT1074" s="129">
        <v>2.6200000000000001E-2</v>
      </c>
      <c r="AU1074" s="129" t="s">
        <v>303</v>
      </c>
      <c r="AV1074" s="129">
        <v>3.7000000000000002E-3</v>
      </c>
      <c r="AW1074" s="129">
        <v>1.2800000000000001E-2</v>
      </c>
      <c r="AX1074" s="129">
        <v>1.1999999999999999E-3</v>
      </c>
      <c r="AY1074" s="129">
        <v>7.1999999999999998E-3</v>
      </c>
      <c r="AZ1074" s="129">
        <v>6.9999999999999999E-4</v>
      </c>
      <c r="BA1074" s="129">
        <v>6.1000000000000004E-3</v>
      </c>
      <c r="BB1074" s="129">
        <v>5.9999999999999995E-4</v>
      </c>
      <c r="BC1074" s="129" t="s">
        <v>285</v>
      </c>
      <c r="BD1074" s="129">
        <v>5.0000000000000001E-4</v>
      </c>
      <c r="BE1074" s="129" t="s">
        <v>179</v>
      </c>
      <c r="BF1074" s="129">
        <v>2.9999999999999997E-4</v>
      </c>
      <c r="BG1074" s="129" t="s">
        <v>179</v>
      </c>
      <c r="BH1074" s="129">
        <v>1E-4</v>
      </c>
      <c r="BI1074" s="129" t="s">
        <v>318</v>
      </c>
      <c r="BJ1074" s="129">
        <v>2.0000000000000001E-4</v>
      </c>
      <c r="BK1074" s="129">
        <v>9.1000000000000004E-3</v>
      </c>
      <c r="BL1074" s="129">
        <v>5.0000000000000001E-4</v>
      </c>
      <c r="BM1074" s="129">
        <v>3.0000000000000001E-3</v>
      </c>
      <c r="BN1074" s="129">
        <v>2.9999999999999997E-4</v>
      </c>
      <c r="BO1074" s="129">
        <v>9.7999999999999997E-3</v>
      </c>
      <c r="BP1074" s="129">
        <v>5.9999999999999995E-4</v>
      </c>
      <c r="BQ1074" s="129" t="s">
        <v>179</v>
      </c>
      <c r="BR1074" s="129">
        <v>2.9999999999999997E-4</v>
      </c>
      <c r="BS1074" s="129" t="s">
        <v>179</v>
      </c>
      <c r="BT1074" s="129">
        <v>4.0000000000000002E-4</v>
      </c>
      <c r="BU1074" s="129" t="s">
        <v>179</v>
      </c>
      <c r="BV1074" s="129">
        <v>6.9999999999999999E-4</v>
      </c>
      <c r="BW1074" s="129" t="s">
        <v>18</v>
      </c>
      <c r="BX1074" s="129"/>
      <c r="BY1074" s="129" t="s">
        <v>179</v>
      </c>
      <c r="BZ1074" s="129">
        <v>1.1000000000000001E-3</v>
      </c>
      <c r="CA1074" s="129" t="s">
        <v>179</v>
      </c>
      <c r="CB1074" s="129">
        <v>8.0000000000000004E-4</v>
      </c>
      <c r="CC1074" s="129" t="s">
        <v>179</v>
      </c>
      <c r="CD1074" s="129">
        <v>2E-3</v>
      </c>
      <c r="CE1074" s="129" t="s">
        <v>179</v>
      </c>
      <c r="CF1074" s="129">
        <v>2.3E-3</v>
      </c>
      <c r="CG1074" s="129" t="s">
        <v>179</v>
      </c>
      <c r="CH1074" s="129">
        <v>1E-4</v>
      </c>
      <c r="CI1074" s="129" t="s">
        <v>179</v>
      </c>
      <c r="CJ1074" s="129">
        <v>7.0000000000000001E-3</v>
      </c>
      <c r="CK1074" s="129" t="s">
        <v>179</v>
      </c>
      <c r="CL1074" s="129">
        <v>1.0699999999999999E-2</v>
      </c>
      <c r="CM1074" s="129" t="s">
        <v>179</v>
      </c>
      <c r="CN1074" s="129">
        <v>4.1000000000000003E-3</v>
      </c>
      <c r="CO1074" s="129" t="s">
        <v>179</v>
      </c>
      <c r="CP1074" s="129">
        <v>8.0000000000000004E-4</v>
      </c>
      <c r="CQ1074" s="129" t="s">
        <v>179</v>
      </c>
      <c r="CR1074" s="129">
        <v>3.3999999999999998E-3</v>
      </c>
      <c r="CS1074" s="129" t="s">
        <v>179</v>
      </c>
      <c r="CT1074" s="129">
        <v>1.9E-3</v>
      </c>
      <c r="CU1074" s="129" t="s">
        <v>18</v>
      </c>
      <c r="CV1074" s="129"/>
      <c r="CW1074" s="129" t="s">
        <v>18</v>
      </c>
      <c r="CX1074" s="129"/>
      <c r="CY1074" s="129" t="s">
        <v>179</v>
      </c>
      <c r="CZ1074" s="129">
        <v>5.9999999999999995E-4</v>
      </c>
      <c r="DA1074" s="129" t="s">
        <v>179</v>
      </c>
      <c r="DB1074" s="129">
        <v>5.9999999999999995E-4</v>
      </c>
      <c r="DC1074" s="129" t="s">
        <v>179</v>
      </c>
      <c r="DD1074" s="129">
        <v>5.0000000000000001E-4</v>
      </c>
      <c r="DE1074" s="129" t="s">
        <v>179</v>
      </c>
      <c r="DF1074" s="129">
        <v>5.9999999999999995E-4</v>
      </c>
      <c r="DG1074" s="129" t="s">
        <v>179</v>
      </c>
      <c r="DH1074" s="129">
        <v>4.0000000000000002E-4</v>
      </c>
      <c r="DI1074" s="129" t="s">
        <v>179</v>
      </c>
      <c r="DJ1074" s="129">
        <v>4.0000000000000002E-4</v>
      </c>
      <c r="DK1074" s="129" t="s">
        <v>4092</v>
      </c>
      <c r="DL1074" s="129" t="s">
        <v>59</v>
      </c>
      <c r="DM1074" s="129"/>
      <c r="DN1074" s="129"/>
      <c r="DO1074" s="130" t="s">
        <v>18</v>
      </c>
      <c r="DS1074" s="129">
        <v>82</v>
      </c>
      <c r="DT1074" s="129" t="s">
        <v>2502</v>
      </c>
      <c r="DW1074" t="s">
        <v>5856</v>
      </c>
    </row>
    <row r="1075" spans="1:127">
      <c r="A1075" s="127">
        <v>40</v>
      </c>
      <c r="B1075" s="131">
        <v>44768.879861111112</v>
      </c>
      <c r="C1075" s="129" t="s">
        <v>52</v>
      </c>
      <c r="D1075" s="129">
        <v>0</v>
      </c>
      <c r="E1075" s="129">
        <v>0</v>
      </c>
      <c r="F1075" s="129">
        <v>0</v>
      </c>
      <c r="G1075" s="129" t="s">
        <v>54</v>
      </c>
      <c r="H1075" s="129" t="s">
        <v>55</v>
      </c>
      <c r="I1075" s="129" t="s">
        <v>55</v>
      </c>
      <c r="J1075" s="129" t="s">
        <v>55</v>
      </c>
      <c r="K1075" s="129" t="s">
        <v>18</v>
      </c>
      <c r="L1075" s="129">
        <v>90</v>
      </c>
      <c r="M1075" s="129" t="s">
        <v>173</v>
      </c>
      <c r="N1075" s="129">
        <v>0</v>
      </c>
      <c r="O1075" s="129" t="s">
        <v>173</v>
      </c>
      <c r="P1075" s="129">
        <v>0</v>
      </c>
      <c r="Q1075" s="129" t="s">
        <v>173</v>
      </c>
      <c r="R1075" s="129">
        <v>0</v>
      </c>
      <c r="S1075" s="129">
        <v>2</v>
      </c>
      <c r="T1075" s="129" t="s">
        <v>174</v>
      </c>
      <c r="U1075" s="129">
        <v>4.6212</v>
      </c>
      <c r="V1075" s="129">
        <v>0.68440000000000001</v>
      </c>
      <c r="W1075" s="129">
        <v>11.940099999999999</v>
      </c>
      <c r="X1075" s="129">
        <v>0.32950000000000002</v>
      </c>
      <c r="Y1075" s="129">
        <v>41.713900000000002</v>
      </c>
      <c r="Z1075" s="129">
        <v>0.37059999999999998</v>
      </c>
      <c r="AA1075" s="129" t="s">
        <v>421</v>
      </c>
      <c r="AB1075" s="129">
        <v>1.55E-2</v>
      </c>
      <c r="AC1075" s="129" t="s">
        <v>4095</v>
      </c>
      <c r="AD1075" s="129">
        <v>1.3899999999999999E-2</v>
      </c>
      <c r="AE1075" s="129" t="s">
        <v>179</v>
      </c>
      <c r="AF1075" s="129">
        <v>1.7500000000000002E-2</v>
      </c>
      <c r="AG1075" s="129">
        <v>0.13500000000000001</v>
      </c>
      <c r="AH1075" s="129">
        <v>7.4999999999999997E-3</v>
      </c>
      <c r="AI1075" s="129">
        <v>7.7123999999999997</v>
      </c>
      <c r="AJ1075" s="129">
        <v>3.2599999999999997E-2</v>
      </c>
      <c r="AK1075" s="129">
        <v>0.84840000000000004</v>
      </c>
      <c r="AL1075" s="129">
        <v>8.9999999999999993E-3</v>
      </c>
      <c r="AM1075" s="129" t="s">
        <v>623</v>
      </c>
      <c r="AN1075" s="129">
        <v>9.1000000000000004E-3</v>
      </c>
      <c r="AO1075" s="129">
        <v>1.78E-2</v>
      </c>
      <c r="AP1075" s="129">
        <v>4.1000000000000003E-3</v>
      </c>
      <c r="AQ1075" s="129">
        <v>0.1197</v>
      </c>
      <c r="AR1075" s="129">
        <v>5.1999999999999998E-3</v>
      </c>
      <c r="AS1075" s="129">
        <v>5.5640999999999998</v>
      </c>
      <c r="AT1075" s="129">
        <v>2.5499999999999998E-2</v>
      </c>
      <c r="AU1075" s="129" t="s">
        <v>179</v>
      </c>
      <c r="AV1075" s="129">
        <v>3.5000000000000001E-3</v>
      </c>
      <c r="AW1075" s="129">
        <v>1.4E-2</v>
      </c>
      <c r="AX1075" s="129">
        <v>1.1999999999999999E-3</v>
      </c>
      <c r="AY1075" s="129">
        <v>6.4999999999999997E-3</v>
      </c>
      <c r="AZ1075" s="129">
        <v>6.9999999999999999E-4</v>
      </c>
      <c r="BA1075" s="129">
        <v>7.7999999999999996E-3</v>
      </c>
      <c r="BB1075" s="129">
        <v>6.9999999999999999E-4</v>
      </c>
      <c r="BC1075" s="129" t="s">
        <v>267</v>
      </c>
      <c r="BD1075" s="129">
        <v>5.0000000000000001E-4</v>
      </c>
      <c r="BE1075" s="129" t="s">
        <v>179</v>
      </c>
      <c r="BF1075" s="129">
        <v>2.9999999999999997E-4</v>
      </c>
      <c r="BG1075" s="129" t="s">
        <v>216</v>
      </c>
      <c r="BH1075" s="129">
        <v>1E-4</v>
      </c>
      <c r="BI1075" s="129" t="s">
        <v>179</v>
      </c>
      <c r="BJ1075" s="129">
        <v>2.0000000000000001E-4</v>
      </c>
      <c r="BK1075" s="129">
        <v>1.06E-2</v>
      </c>
      <c r="BL1075" s="129">
        <v>5.0000000000000001E-4</v>
      </c>
      <c r="BM1075" s="129">
        <v>3.3999999999999998E-3</v>
      </c>
      <c r="BN1075" s="129">
        <v>2.9999999999999997E-4</v>
      </c>
      <c r="BO1075" s="129">
        <v>1.0699999999999999E-2</v>
      </c>
      <c r="BP1075" s="129">
        <v>5.9999999999999995E-4</v>
      </c>
      <c r="BQ1075" s="129" t="s">
        <v>179</v>
      </c>
      <c r="BR1075" s="129">
        <v>2.9999999999999997E-4</v>
      </c>
      <c r="BS1075" s="129" t="s">
        <v>179</v>
      </c>
      <c r="BT1075" s="129">
        <v>2.9999999999999997E-4</v>
      </c>
      <c r="BU1075" s="129" t="s">
        <v>179</v>
      </c>
      <c r="BV1075" s="129">
        <v>6.9999999999999999E-4</v>
      </c>
      <c r="BW1075" s="129" t="s">
        <v>18</v>
      </c>
      <c r="BX1075" s="129"/>
      <c r="BY1075" s="129" t="s">
        <v>179</v>
      </c>
      <c r="BZ1075" s="129">
        <v>1.1000000000000001E-3</v>
      </c>
      <c r="CA1075" s="129" t="s">
        <v>179</v>
      </c>
      <c r="CB1075" s="129">
        <v>8.0000000000000004E-4</v>
      </c>
      <c r="CC1075" s="129" t="s">
        <v>179</v>
      </c>
      <c r="CD1075" s="129">
        <v>2E-3</v>
      </c>
      <c r="CE1075" s="129" t="s">
        <v>179</v>
      </c>
      <c r="CF1075" s="129">
        <v>2.3E-3</v>
      </c>
      <c r="CG1075" s="129" t="s">
        <v>179</v>
      </c>
      <c r="CH1075" s="129">
        <v>1E-4</v>
      </c>
      <c r="CI1075" s="129" t="s">
        <v>179</v>
      </c>
      <c r="CJ1075" s="129">
        <v>7.0000000000000001E-3</v>
      </c>
      <c r="CK1075" s="129" t="s">
        <v>179</v>
      </c>
      <c r="CL1075" s="129">
        <v>1.09E-2</v>
      </c>
      <c r="CM1075" s="129" t="s">
        <v>179</v>
      </c>
      <c r="CN1075" s="129">
        <v>2.7000000000000001E-3</v>
      </c>
      <c r="CO1075" s="129" t="s">
        <v>179</v>
      </c>
      <c r="CP1075" s="129">
        <v>8.0000000000000004E-4</v>
      </c>
      <c r="CQ1075" s="129" t="s">
        <v>179</v>
      </c>
      <c r="CR1075" s="129">
        <v>3.3E-3</v>
      </c>
      <c r="CS1075" s="129" t="s">
        <v>179</v>
      </c>
      <c r="CT1075" s="129">
        <v>1.9E-3</v>
      </c>
      <c r="CU1075" s="129" t="s">
        <v>18</v>
      </c>
      <c r="CV1075" s="129"/>
      <c r="CW1075" s="129" t="s">
        <v>18</v>
      </c>
      <c r="CX1075" s="129"/>
      <c r="CY1075" s="129" t="s">
        <v>179</v>
      </c>
      <c r="CZ1075" s="129">
        <v>5.9999999999999995E-4</v>
      </c>
      <c r="DA1075" s="129" t="s">
        <v>179</v>
      </c>
      <c r="DB1075" s="129">
        <v>5.9999999999999995E-4</v>
      </c>
      <c r="DC1075" s="129" t="s">
        <v>179</v>
      </c>
      <c r="DD1075" s="129">
        <v>5.9999999999999995E-4</v>
      </c>
      <c r="DE1075" s="129" t="s">
        <v>179</v>
      </c>
      <c r="DF1075" s="129">
        <v>5.9999999999999995E-4</v>
      </c>
      <c r="DG1075" s="129" t="s">
        <v>179</v>
      </c>
      <c r="DH1075" s="129">
        <v>4.0000000000000002E-4</v>
      </c>
      <c r="DI1075" s="129" t="s">
        <v>179</v>
      </c>
      <c r="DJ1075" s="129">
        <v>2.9999999999999997E-4</v>
      </c>
      <c r="DK1075" s="129" t="s">
        <v>4092</v>
      </c>
      <c r="DL1075" s="129" t="s">
        <v>59</v>
      </c>
      <c r="DM1075" s="129"/>
      <c r="DN1075" s="129"/>
      <c r="DO1075" s="130" t="s">
        <v>18</v>
      </c>
      <c r="DS1075" s="129">
        <v>100</v>
      </c>
      <c r="DT1075" s="129" t="s">
        <v>5982</v>
      </c>
      <c r="DW1075" t="s">
        <v>5857</v>
      </c>
    </row>
    <row r="1076" spans="1:127">
      <c r="A1076" s="127">
        <v>41</v>
      </c>
      <c r="B1076" s="131">
        <v>44768.908333333333</v>
      </c>
      <c r="C1076" s="129" t="s">
        <v>52</v>
      </c>
      <c r="D1076" s="129">
        <v>0</v>
      </c>
      <c r="E1076" s="129">
        <v>0</v>
      </c>
      <c r="F1076" s="129">
        <v>0</v>
      </c>
      <c r="G1076" s="129" t="s">
        <v>54</v>
      </c>
      <c r="H1076" s="129" t="s">
        <v>55</v>
      </c>
      <c r="I1076" s="129" t="s">
        <v>55</v>
      </c>
      <c r="J1076" s="129" t="s">
        <v>55</v>
      </c>
      <c r="K1076" s="129" t="s">
        <v>18</v>
      </c>
      <c r="L1076" s="129">
        <v>90</v>
      </c>
      <c r="M1076" s="129" t="s">
        <v>173</v>
      </c>
      <c r="N1076" s="129">
        <v>0</v>
      </c>
      <c r="O1076" s="129" t="s">
        <v>173</v>
      </c>
      <c r="P1076" s="129">
        <v>0</v>
      </c>
      <c r="Q1076" s="129" t="s">
        <v>173</v>
      </c>
      <c r="R1076" s="129">
        <v>0</v>
      </c>
      <c r="S1076" s="129">
        <v>2</v>
      </c>
      <c r="T1076" s="129" t="s">
        <v>174</v>
      </c>
      <c r="U1076" s="129">
        <v>4.1969000000000003</v>
      </c>
      <c r="V1076" s="129">
        <v>0.68769999999999998</v>
      </c>
      <c r="W1076" s="129">
        <v>13.196199999999999</v>
      </c>
      <c r="X1076" s="129">
        <v>0.34449999999999997</v>
      </c>
      <c r="Y1076" s="129">
        <v>41.835299999999997</v>
      </c>
      <c r="Z1076" s="129">
        <v>0.373</v>
      </c>
      <c r="AA1076" s="129" t="s">
        <v>521</v>
      </c>
      <c r="AB1076" s="129">
        <v>1.5599999999999999E-2</v>
      </c>
      <c r="AC1076" s="129" t="s">
        <v>179</v>
      </c>
      <c r="AD1076" s="129">
        <v>9.4000000000000004E-3</v>
      </c>
      <c r="AE1076" s="129" t="s">
        <v>179</v>
      </c>
      <c r="AF1076" s="129">
        <v>1.72E-2</v>
      </c>
      <c r="AG1076" s="129">
        <v>0.18970000000000001</v>
      </c>
      <c r="AH1076" s="129">
        <v>8.3000000000000001E-3</v>
      </c>
      <c r="AI1076" s="129">
        <v>7.8437999999999999</v>
      </c>
      <c r="AJ1076" s="129">
        <v>3.3000000000000002E-2</v>
      </c>
      <c r="AK1076" s="129">
        <v>0.80679999999999996</v>
      </c>
      <c r="AL1076" s="129">
        <v>8.8000000000000005E-3</v>
      </c>
      <c r="AM1076" s="129" t="s">
        <v>313</v>
      </c>
      <c r="AN1076" s="129">
        <v>8.8000000000000005E-3</v>
      </c>
      <c r="AO1076" s="129">
        <v>2.47E-2</v>
      </c>
      <c r="AP1076" s="129">
        <v>4.3E-3</v>
      </c>
      <c r="AQ1076" s="129">
        <v>0.1124</v>
      </c>
      <c r="AR1076" s="129">
        <v>5.0000000000000001E-3</v>
      </c>
      <c r="AS1076" s="129">
        <v>5.9771000000000001</v>
      </c>
      <c r="AT1076" s="129">
        <v>2.64E-2</v>
      </c>
      <c r="AU1076" s="129" t="s">
        <v>179</v>
      </c>
      <c r="AV1076" s="129">
        <v>3.7000000000000002E-3</v>
      </c>
      <c r="AW1076" s="129">
        <v>0.01</v>
      </c>
      <c r="AX1076" s="129">
        <v>1.1000000000000001E-3</v>
      </c>
      <c r="AY1076" s="129">
        <v>5.5999999999999999E-3</v>
      </c>
      <c r="AZ1076" s="129">
        <v>6.9999999999999999E-4</v>
      </c>
      <c r="BA1076" s="129">
        <v>6.7000000000000002E-3</v>
      </c>
      <c r="BB1076" s="129">
        <v>6.9999999999999999E-4</v>
      </c>
      <c r="BC1076" s="129" t="s">
        <v>191</v>
      </c>
      <c r="BD1076" s="129">
        <v>5.0000000000000001E-4</v>
      </c>
      <c r="BE1076" s="129" t="s">
        <v>179</v>
      </c>
      <c r="BF1076" s="129">
        <v>2.9999999999999997E-4</v>
      </c>
      <c r="BG1076" s="129" t="s">
        <v>179</v>
      </c>
      <c r="BH1076" s="129">
        <v>1E-4</v>
      </c>
      <c r="BI1076" s="129" t="s">
        <v>286</v>
      </c>
      <c r="BJ1076" s="129">
        <v>2.0000000000000001E-4</v>
      </c>
      <c r="BK1076" s="129">
        <v>9.1000000000000004E-3</v>
      </c>
      <c r="BL1076" s="129">
        <v>4.0000000000000002E-4</v>
      </c>
      <c r="BM1076" s="129">
        <v>3.0000000000000001E-3</v>
      </c>
      <c r="BN1076" s="129">
        <v>2.9999999999999997E-4</v>
      </c>
      <c r="BO1076" s="129">
        <v>9.4999999999999998E-3</v>
      </c>
      <c r="BP1076" s="129">
        <v>5.0000000000000001E-4</v>
      </c>
      <c r="BQ1076" s="129" t="s">
        <v>179</v>
      </c>
      <c r="BR1076" s="129">
        <v>2.9999999999999997E-4</v>
      </c>
      <c r="BS1076" s="129" t="s">
        <v>179</v>
      </c>
      <c r="BT1076" s="129">
        <v>2.9999999999999997E-4</v>
      </c>
      <c r="BU1076" s="129" t="s">
        <v>179</v>
      </c>
      <c r="BV1076" s="129">
        <v>6.9999999999999999E-4</v>
      </c>
      <c r="BW1076" s="129" t="s">
        <v>18</v>
      </c>
      <c r="BX1076" s="129"/>
      <c r="BY1076" s="129" t="s">
        <v>179</v>
      </c>
      <c r="BZ1076" s="129">
        <v>1.1000000000000001E-3</v>
      </c>
      <c r="CA1076" s="129" t="s">
        <v>179</v>
      </c>
      <c r="CB1076" s="129">
        <v>8.0000000000000004E-4</v>
      </c>
      <c r="CC1076" s="129" t="s">
        <v>179</v>
      </c>
      <c r="CD1076" s="129">
        <v>2E-3</v>
      </c>
      <c r="CE1076" s="129" t="s">
        <v>179</v>
      </c>
      <c r="CF1076" s="129">
        <v>2.3E-3</v>
      </c>
      <c r="CG1076" s="129" t="s">
        <v>179</v>
      </c>
      <c r="CH1076" s="129">
        <v>1E-4</v>
      </c>
      <c r="CI1076" s="129" t="s">
        <v>179</v>
      </c>
      <c r="CJ1076" s="129">
        <v>6.7000000000000002E-3</v>
      </c>
      <c r="CK1076" s="129" t="s">
        <v>179</v>
      </c>
      <c r="CL1076" s="129">
        <v>1.0800000000000001E-2</v>
      </c>
      <c r="CM1076" s="129" t="s">
        <v>179</v>
      </c>
      <c r="CN1076" s="129">
        <v>3.0000000000000001E-3</v>
      </c>
      <c r="CO1076" s="129" t="s">
        <v>179</v>
      </c>
      <c r="CP1076" s="129">
        <v>8.0000000000000004E-4</v>
      </c>
      <c r="CQ1076" s="129" t="s">
        <v>179</v>
      </c>
      <c r="CR1076" s="129">
        <v>3.3E-3</v>
      </c>
      <c r="CS1076" s="129" t="s">
        <v>179</v>
      </c>
      <c r="CT1076" s="129">
        <v>1.8E-3</v>
      </c>
      <c r="CU1076" s="129" t="s">
        <v>18</v>
      </c>
      <c r="CV1076" s="129"/>
      <c r="CW1076" s="129" t="s">
        <v>18</v>
      </c>
      <c r="CX1076" s="129"/>
      <c r="CY1076" s="129" t="s">
        <v>179</v>
      </c>
      <c r="CZ1076" s="129">
        <v>5.9999999999999995E-4</v>
      </c>
      <c r="DA1076" s="129" t="s">
        <v>179</v>
      </c>
      <c r="DB1076" s="129">
        <v>5.0000000000000001E-4</v>
      </c>
      <c r="DC1076" s="129" t="s">
        <v>179</v>
      </c>
      <c r="DD1076" s="129">
        <v>5.0000000000000001E-4</v>
      </c>
      <c r="DE1076" s="129" t="s">
        <v>179</v>
      </c>
      <c r="DF1076" s="129">
        <v>5.9999999999999995E-4</v>
      </c>
      <c r="DG1076" s="129" t="s">
        <v>179</v>
      </c>
      <c r="DH1076" s="129">
        <v>4.0000000000000002E-4</v>
      </c>
      <c r="DI1076" s="129" t="s">
        <v>179</v>
      </c>
      <c r="DJ1076" s="129">
        <v>2.9999999999999997E-4</v>
      </c>
      <c r="DK1076" s="129" t="s">
        <v>4096</v>
      </c>
      <c r="DL1076" s="129" t="s">
        <v>59</v>
      </c>
      <c r="DM1076" s="129"/>
      <c r="DN1076" s="129"/>
      <c r="DO1076" s="130" t="s">
        <v>18</v>
      </c>
      <c r="DS1076" s="129">
        <v>5</v>
      </c>
      <c r="DT1076" s="129" t="s">
        <v>5984</v>
      </c>
      <c r="DW1076" t="s">
        <v>5858</v>
      </c>
    </row>
    <row r="1077" spans="1:127">
      <c r="A1077" s="127">
        <v>42</v>
      </c>
      <c r="B1077" s="131">
        <v>44768.913194444445</v>
      </c>
      <c r="C1077" s="129" t="s">
        <v>52</v>
      </c>
      <c r="D1077" s="129">
        <v>0</v>
      </c>
      <c r="E1077" s="129">
        <v>0</v>
      </c>
      <c r="F1077" s="129">
        <v>0</v>
      </c>
      <c r="G1077" s="129" t="s">
        <v>54</v>
      </c>
      <c r="H1077" s="129" t="s">
        <v>55</v>
      </c>
      <c r="I1077" s="129" t="s">
        <v>55</v>
      </c>
      <c r="J1077" s="129" t="s">
        <v>55</v>
      </c>
      <c r="K1077" s="129" t="s">
        <v>18</v>
      </c>
      <c r="L1077" s="129">
        <v>90</v>
      </c>
      <c r="M1077" s="129" t="s">
        <v>173</v>
      </c>
      <c r="N1077" s="129">
        <v>0</v>
      </c>
      <c r="O1077" s="129" t="s">
        <v>173</v>
      </c>
      <c r="P1077" s="129">
        <v>0</v>
      </c>
      <c r="Q1077" s="129" t="s">
        <v>173</v>
      </c>
      <c r="R1077" s="129">
        <v>0</v>
      </c>
      <c r="S1077" s="129">
        <v>2</v>
      </c>
      <c r="T1077" s="129" t="s">
        <v>174</v>
      </c>
      <c r="U1077" s="129">
        <v>2.0924999999999998</v>
      </c>
      <c r="V1077" s="129">
        <v>0.63360000000000005</v>
      </c>
      <c r="W1077" s="129">
        <v>14.0966</v>
      </c>
      <c r="X1077" s="129">
        <v>0.35320000000000001</v>
      </c>
      <c r="Y1077" s="129">
        <v>38.119</v>
      </c>
      <c r="Z1077" s="129">
        <v>0.35580000000000001</v>
      </c>
      <c r="AA1077" s="129" t="s">
        <v>4097</v>
      </c>
      <c r="AB1077" s="129">
        <v>1.6299999999999999E-2</v>
      </c>
      <c r="AC1077" s="129" t="s">
        <v>179</v>
      </c>
      <c r="AD1077" s="129">
        <v>9.2999999999999992E-3</v>
      </c>
      <c r="AE1077" s="129" t="s">
        <v>2672</v>
      </c>
      <c r="AF1077" s="129">
        <v>1.9099999999999999E-2</v>
      </c>
      <c r="AG1077" s="129">
        <v>0.23369999999999999</v>
      </c>
      <c r="AH1077" s="129">
        <v>8.8000000000000005E-3</v>
      </c>
      <c r="AI1077" s="129">
        <v>8.1321999999999992</v>
      </c>
      <c r="AJ1077" s="129">
        <v>3.39E-2</v>
      </c>
      <c r="AK1077" s="129">
        <v>0.76729999999999998</v>
      </c>
      <c r="AL1077" s="129">
        <v>8.6999999999999994E-3</v>
      </c>
      <c r="AM1077" s="129" t="s">
        <v>667</v>
      </c>
      <c r="AN1077" s="129">
        <v>8.6999999999999994E-3</v>
      </c>
      <c r="AO1077" s="129">
        <v>2.4500000000000001E-2</v>
      </c>
      <c r="AP1077" s="129">
        <v>4.3E-3</v>
      </c>
      <c r="AQ1077" s="129">
        <v>9.4500000000000001E-2</v>
      </c>
      <c r="AR1077" s="129">
        <v>4.7000000000000002E-3</v>
      </c>
      <c r="AS1077" s="129">
        <v>6.6727999999999996</v>
      </c>
      <c r="AT1077" s="129">
        <v>2.8000000000000001E-2</v>
      </c>
      <c r="AU1077" s="129" t="s">
        <v>179</v>
      </c>
      <c r="AV1077" s="129">
        <v>3.8999999999999998E-3</v>
      </c>
      <c r="AW1077" s="129">
        <v>1.44E-2</v>
      </c>
      <c r="AX1077" s="129">
        <v>1.2999999999999999E-3</v>
      </c>
      <c r="AY1077" s="129">
        <v>6.1000000000000004E-3</v>
      </c>
      <c r="AZ1077" s="129">
        <v>8.0000000000000004E-4</v>
      </c>
      <c r="BA1077" s="129">
        <v>7.1999999999999998E-3</v>
      </c>
      <c r="BB1077" s="129">
        <v>6.9999999999999999E-4</v>
      </c>
      <c r="BC1077" s="129" t="s">
        <v>304</v>
      </c>
      <c r="BD1077" s="129">
        <v>5.0000000000000001E-4</v>
      </c>
      <c r="BE1077" s="129" t="s">
        <v>245</v>
      </c>
      <c r="BF1077" s="129">
        <v>4.0000000000000002E-4</v>
      </c>
      <c r="BG1077" s="129" t="s">
        <v>179</v>
      </c>
      <c r="BH1077" s="129">
        <v>1E-4</v>
      </c>
      <c r="BI1077" s="129" t="s">
        <v>212</v>
      </c>
      <c r="BJ1077" s="129">
        <v>2.0000000000000001E-4</v>
      </c>
      <c r="BK1077" s="129">
        <v>9.7999999999999997E-3</v>
      </c>
      <c r="BL1077" s="129">
        <v>5.0000000000000001E-4</v>
      </c>
      <c r="BM1077" s="129">
        <v>2.8999999999999998E-3</v>
      </c>
      <c r="BN1077" s="129">
        <v>2.9999999999999997E-4</v>
      </c>
      <c r="BO1077" s="129">
        <v>0.01</v>
      </c>
      <c r="BP1077" s="129">
        <v>5.9999999999999995E-4</v>
      </c>
      <c r="BQ1077" s="129" t="s">
        <v>179</v>
      </c>
      <c r="BR1077" s="129">
        <v>2.9999999999999997E-4</v>
      </c>
      <c r="BS1077" s="129" t="s">
        <v>179</v>
      </c>
      <c r="BT1077" s="129">
        <v>4.0000000000000002E-4</v>
      </c>
      <c r="BU1077" s="129" t="s">
        <v>179</v>
      </c>
      <c r="BV1077" s="129">
        <v>6.9999999999999999E-4</v>
      </c>
      <c r="BW1077" s="129" t="s">
        <v>18</v>
      </c>
      <c r="BX1077" s="129"/>
      <c r="BY1077" s="129" t="s">
        <v>18</v>
      </c>
      <c r="BZ1077" s="129"/>
      <c r="CA1077" s="129" t="s">
        <v>245</v>
      </c>
      <c r="CB1077" s="129">
        <v>8.0000000000000004E-4</v>
      </c>
      <c r="CC1077" s="129" t="s">
        <v>179</v>
      </c>
      <c r="CD1077" s="129">
        <v>2E-3</v>
      </c>
      <c r="CE1077" s="129" t="s">
        <v>179</v>
      </c>
      <c r="CF1077" s="129">
        <v>2.3E-3</v>
      </c>
      <c r="CG1077" s="129" t="s">
        <v>216</v>
      </c>
      <c r="CH1077" s="129">
        <v>1E-4</v>
      </c>
      <c r="CI1077" s="129" t="s">
        <v>179</v>
      </c>
      <c r="CJ1077" s="129">
        <v>6.7000000000000002E-3</v>
      </c>
      <c r="CK1077" s="129" t="s">
        <v>179</v>
      </c>
      <c r="CL1077" s="129">
        <v>1.12E-2</v>
      </c>
      <c r="CM1077" s="129" t="s">
        <v>179</v>
      </c>
      <c r="CN1077" s="129">
        <v>5.1999999999999998E-3</v>
      </c>
      <c r="CO1077" s="129" t="s">
        <v>179</v>
      </c>
      <c r="CP1077" s="129">
        <v>8.9999999999999998E-4</v>
      </c>
      <c r="CQ1077" s="129" t="s">
        <v>179</v>
      </c>
      <c r="CR1077" s="129">
        <v>3.3999999999999998E-3</v>
      </c>
      <c r="CS1077" s="129" t="s">
        <v>179</v>
      </c>
      <c r="CT1077" s="129">
        <v>1.9E-3</v>
      </c>
      <c r="CU1077" s="129" t="s">
        <v>179</v>
      </c>
      <c r="CV1077" s="129">
        <v>8.9999999999999998E-4</v>
      </c>
      <c r="CW1077" s="129" t="s">
        <v>18</v>
      </c>
      <c r="CX1077" s="129"/>
      <c r="CY1077" s="129" t="s">
        <v>179</v>
      </c>
      <c r="CZ1077" s="129">
        <v>5.9999999999999995E-4</v>
      </c>
      <c r="DA1077" s="129" t="s">
        <v>179</v>
      </c>
      <c r="DB1077" s="129">
        <v>5.0000000000000001E-4</v>
      </c>
      <c r="DC1077" s="129" t="s">
        <v>179</v>
      </c>
      <c r="DD1077" s="129">
        <v>5.9999999999999995E-4</v>
      </c>
      <c r="DE1077" s="129" t="s">
        <v>179</v>
      </c>
      <c r="DF1077" s="129">
        <v>5.9999999999999995E-4</v>
      </c>
      <c r="DG1077" s="129" t="s">
        <v>179</v>
      </c>
      <c r="DH1077" s="129">
        <v>4.0000000000000002E-4</v>
      </c>
      <c r="DI1077" s="129" t="s">
        <v>179</v>
      </c>
      <c r="DJ1077" s="129">
        <v>4.0000000000000002E-4</v>
      </c>
      <c r="DK1077" s="129" t="s">
        <v>4096</v>
      </c>
      <c r="DL1077" s="129" t="s">
        <v>59</v>
      </c>
      <c r="DM1077" s="129"/>
      <c r="DN1077" s="129"/>
      <c r="DO1077" s="130" t="s">
        <v>18</v>
      </c>
      <c r="DS1077" s="129">
        <v>12</v>
      </c>
      <c r="DT1077" s="129" t="s">
        <v>1596</v>
      </c>
      <c r="DW1077" t="s">
        <v>5859</v>
      </c>
    </row>
    <row r="1078" spans="1:127">
      <c r="A1078" s="127">
        <v>43</v>
      </c>
      <c r="B1078" s="131">
        <v>44768.915277777778</v>
      </c>
      <c r="C1078" s="129" t="s">
        <v>52</v>
      </c>
      <c r="D1078" s="129">
        <v>0</v>
      </c>
      <c r="E1078" s="129">
        <v>0</v>
      </c>
      <c r="F1078" s="129">
        <v>0</v>
      </c>
      <c r="G1078" s="129" t="s">
        <v>54</v>
      </c>
      <c r="H1078" s="129" t="s">
        <v>55</v>
      </c>
      <c r="I1078" s="129" t="s">
        <v>55</v>
      </c>
      <c r="J1078" s="129" t="s">
        <v>55</v>
      </c>
      <c r="K1078" s="129" t="s">
        <v>18</v>
      </c>
      <c r="L1078" s="129">
        <v>90</v>
      </c>
      <c r="M1078" s="129" t="s">
        <v>173</v>
      </c>
      <c r="N1078" s="129">
        <v>0</v>
      </c>
      <c r="O1078" s="129" t="s">
        <v>173</v>
      </c>
      <c r="P1078" s="129">
        <v>0</v>
      </c>
      <c r="Q1078" s="129" t="s">
        <v>173</v>
      </c>
      <c r="R1078" s="129">
        <v>0</v>
      </c>
      <c r="S1078" s="129">
        <v>2</v>
      </c>
      <c r="T1078" s="129" t="s">
        <v>174</v>
      </c>
      <c r="U1078" s="129">
        <v>1.5064</v>
      </c>
      <c r="V1078" s="129">
        <v>0.57620000000000005</v>
      </c>
      <c r="W1078" s="129">
        <v>9.7303999999999995</v>
      </c>
      <c r="X1078" s="129">
        <v>0.3009</v>
      </c>
      <c r="Y1078" s="129">
        <v>30.581099999999999</v>
      </c>
      <c r="Z1078" s="129">
        <v>0.32740000000000002</v>
      </c>
      <c r="AA1078" s="129" t="s">
        <v>179</v>
      </c>
      <c r="AB1078" s="129">
        <v>1.01E-2</v>
      </c>
      <c r="AC1078" s="129" t="s">
        <v>1051</v>
      </c>
      <c r="AD1078" s="129">
        <v>8.8000000000000005E-3</v>
      </c>
      <c r="AE1078" s="129" t="s">
        <v>4098</v>
      </c>
      <c r="AF1078" s="129">
        <v>2.3E-2</v>
      </c>
      <c r="AG1078" s="129">
        <v>2.6892</v>
      </c>
      <c r="AH1078" s="129">
        <v>2.3E-2</v>
      </c>
      <c r="AI1078" s="129">
        <v>0.7</v>
      </c>
      <c r="AJ1078" s="129">
        <v>1.15E-2</v>
      </c>
      <c r="AK1078" s="129">
        <v>0.95279999999999998</v>
      </c>
      <c r="AL1078" s="129">
        <v>8.8000000000000005E-3</v>
      </c>
      <c r="AM1078" s="129" t="s">
        <v>179</v>
      </c>
      <c r="AN1078" s="129">
        <v>7.4999999999999997E-3</v>
      </c>
      <c r="AO1078" s="129">
        <v>1.3299999999999999E-2</v>
      </c>
      <c r="AP1078" s="129">
        <v>3.7000000000000002E-3</v>
      </c>
      <c r="AQ1078" s="129">
        <v>0.1857</v>
      </c>
      <c r="AR1078" s="129">
        <v>6.4000000000000003E-3</v>
      </c>
      <c r="AS1078" s="129">
        <v>7.1280000000000001</v>
      </c>
      <c r="AT1078" s="129">
        <v>2.6800000000000001E-2</v>
      </c>
      <c r="AU1078" s="129" t="s">
        <v>179</v>
      </c>
      <c r="AV1078" s="129">
        <v>4.1999999999999997E-3</v>
      </c>
      <c r="AW1078" s="129">
        <v>1.04E-2</v>
      </c>
      <c r="AX1078" s="129">
        <v>1E-3</v>
      </c>
      <c r="AY1078" s="129">
        <v>5.8999999999999999E-3</v>
      </c>
      <c r="AZ1078" s="129">
        <v>5.9999999999999995E-4</v>
      </c>
      <c r="BA1078" s="129">
        <v>7.3000000000000001E-3</v>
      </c>
      <c r="BB1078" s="129">
        <v>5.9999999999999995E-4</v>
      </c>
      <c r="BC1078" s="129" t="s">
        <v>212</v>
      </c>
      <c r="BD1078" s="129">
        <v>4.0000000000000002E-4</v>
      </c>
      <c r="BE1078" s="129" t="s">
        <v>516</v>
      </c>
      <c r="BF1078" s="129">
        <v>2.9999999999999997E-4</v>
      </c>
      <c r="BG1078" s="129" t="s">
        <v>179</v>
      </c>
      <c r="BH1078" s="129">
        <v>1E-4</v>
      </c>
      <c r="BI1078" s="129" t="s">
        <v>1357</v>
      </c>
      <c r="BJ1078" s="129">
        <v>2.9999999999999997E-4</v>
      </c>
      <c r="BK1078" s="129">
        <v>9.5999999999999992E-3</v>
      </c>
      <c r="BL1078" s="129">
        <v>5.0000000000000001E-4</v>
      </c>
      <c r="BM1078" s="129">
        <v>2.3999999999999998E-3</v>
      </c>
      <c r="BN1078" s="129">
        <v>2.9999999999999997E-4</v>
      </c>
      <c r="BO1078" s="129">
        <v>1.3100000000000001E-2</v>
      </c>
      <c r="BP1078" s="129">
        <v>8.0000000000000004E-4</v>
      </c>
      <c r="BQ1078" s="129" t="s">
        <v>179</v>
      </c>
      <c r="BR1078" s="129">
        <v>2.9999999999999997E-4</v>
      </c>
      <c r="BS1078" s="129" t="s">
        <v>179</v>
      </c>
      <c r="BT1078" s="129">
        <v>5.9999999999999995E-4</v>
      </c>
      <c r="BU1078" s="129" t="s">
        <v>179</v>
      </c>
      <c r="BV1078" s="129">
        <v>6.9999999999999999E-4</v>
      </c>
      <c r="BW1078" s="129" t="s">
        <v>179</v>
      </c>
      <c r="BX1078" s="129">
        <v>1E-3</v>
      </c>
      <c r="BY1078" s="129" t="s">
        <v>179</v>
      </c>
      <c r="BZ1078" s="129">
        <v>8.9999999999999998E-4</v>
      </c>
      <c r="CA1078" s="129" t="s">
        <v>179</v>
      </c>
      <c r="CB1078" s="129">
        <v>6.9999999999999999E-4</v>
      </c>
      <c r="CC1078" s="129" t="s">
        <v>179</v>
      </c>
      <c r="CD1078" s="129">
        <v>1.8E-3</v>
      </c>
      <c r="CE1078" s="129" t="s">
        <v>179</v>
      </c>
      <c r="CF1078" s="129">
        <v>2.5000000000000001E-3</v>
      </c>
      <c r="CG1078" s="129" t="s">
        <v>216</v>
      </c>
      <c r="CH1078" s="129">
        <v>0</v>
      </c>
      <c r="CI1078" s="129" t="s">
        <v>179</v>
      </c>
      <c r="CJ1078" s="129">
        <v>7.9000000000000008E-3</v>
      </c>
      <c r="CK1078" s="129" t="s">
        <v>179</v>
      </c>
      <c r="CL1078" s="129">
        <v>9.1000000000000004E-3</v>
      </c>
      <c r="CM1078" s="129" t="s">
        <v>179</v>
      </c>
      <c r="CN1078" s="129">
        <v>6.7000000000000002E-3</v>
      </c>
      <c r="CO1078" s="129" t="s">
        <v>179</v>
      </c>
      <c r="CP1078" s="129">
        <v>6.9999999999999999E-4</v>
      </c>
      <c r="CQ1078" s="129" t="s">
        <v>179</v>
      </c>
      <c r="CR1078" s="129">
        <v>3.3999999999999998E-3</v>
      </c>
      <c r="CS1078" s="129" t="s">
        <v>179</v>
      </c>
      <c r="CT1078" s="129">
        <v>1.6000000000000001E-3</v>
      </c>
      <c r="CU1078" s="129" t="s">
        <v>179</v>
      </c>
      <c r="CV1078" s="129">
        <v>8.9999999999999998E-4</v>
      </c>
      <c r="CW1078" s="129" t="s">
        <v>18</v>
      </c>
      <c r="CX1078" s="129"/>
      <c r="CY1078" s="129" t="s">
        <v>179</v>
      </c>
      <c r="CZ1078" s="129">
        <v>5.9999999999999995E-4</v>
      </c>
      <c r="DA1078" s="129" t="s">
        <v>179</v>
      </c>
      <c r="DB1078" s="129">
        <v>5.0000000000000001E-4</v>
      </c>
      <c r="DC1078" s="129" t="s">
        <v>179</v>
      </c>
      <c r="DD1078" s="129">
        <v>4.0000000000000002E-4</v>
      </c>
      <c r="DE1078" s="129" t="s">
        <v>179</v>
      </c>
      <c r="DF1078" s="129">
        <v>5.0000000000000001E-4</v>
      </c>
      <c r="DG1078" s="129" t="s">
        <v>179</v>
      </c>
      <c r="DH1078" s="129">
        <v>5.0000000000000001E-4</v>
      </c>
      <c r="DI1078" s="129" t="s">
        <v>179</v>
      </c>
      <c r="DJ1078" s="129">
        <v>6.9999999999999999E-4</v>
      </c>
      <c r="DK1078" s="129" t="s">
        <v>4096</v>
      </c>
      <c r="DL1078" s="129" t="s">
        <v>59</v>
      </c>
      <c r="DM1078" s="129"/>
      <c r="DN1078" s="129"/>
      <c r="DO1078" s="130" t="s">
        <v>18</v>
      </c>
      <c r="DS1078" s="129">
        <v>49</v>
      </c>
      <c r="DT1078" s="129" t="s">
        <v>4099</v>
      </c>
      <c r="DW1078" t="s">
        <v>5860</v>
      </c>
    </row>
    <row r="1079" spans="1:127">
      <c r="A1079" s="127">
        <v>44</v>
      </c>
      <c r="B1079" s="131">
        <v>44768.916666666664</v>
      </c>
      <c r="C1079" s="129" t="s">
        <v>52</v>
      </c>
      <c r="D1079" s="129">
        <v>0</v>
      </c>
      <c r="E1079" s="129">
        <v>0</v>
      </c>
      <c r="F1079" s="129">
        <v>0</v>
      </c>
      <c r="G1079" s="129" t="s">
        <v>54</v>
      </c>
      <c r="H1079" s="129" t="s">
        <v>55</v>
      </c>
      <c r="I1079" s="129" t="s">
        <v>55</v>
      </c>
      <c r="J1079" s="129" t="s">
        <v>55</v>
      </c>
      <c r="K1079" s="129" t="s">
        <v>18</v>
      </c>
      <c r="L1079" s="129">
        <v>90</v>
      </c>
      <c r="M1079" s="129" t="s">
        <v>173</v>
      </c>
      <c r="N1079" s="129">
        <v>0</v>
      </c>
      <c r="O1079" s="129" t="s">
        <v>173</v>
      </c>
      <c r="P1079" s="129">
        <v>0</v>
      </c>
      <c r="Q1079" s="129" t="s">
        <v>173</v>
      </c>
      <c r="R1079" s="129">
        <v>0</v>
      </c>
      <c r="S1079" s="129">
        <v>2</v>
      </c>
      <c r="T1079" s="129" t="s">
        <v>174</v>
      </c>
      <c r="U1079" s="129">
        <v>1.1966000000000001</v>
      </c>
      <c r="V1079" s="129">
        <v>0.54269999999999996</v>
      </c>
      <c r="W1079" s="129">
        <v>10.674300000000001</v>
      </c>
      <c r="X1079" s="129">
        <v>0.30890000000000001</v>
      </c>
      <c r="Y1079" s="129">
        <v>33.838200000000001</v>
      </c>
      <c r="Z1079" s="129">
        <v>0.34560000000000002</v>
      </c>
      <c r="AA1079" s="129" t="s">
        <v>179</v>
      </c>
      <c r="AB1079" s="129">
        <v>0.01</v>
      </c>
      <c r="AC1079" s="129" t="s">
        <v>179</v>
      </c>
      <c r="AD1079" s="129">
        <v>8.8999999999999999E-3</v>
      </c>
      <c r="AE1079" s="129" t="s">
        <v>4100</v>
      </c>
      <c r="AF1079" s="129">
        <v>2.2100000000000002E-2</v>
      </c>
      <c r="AG1079" s="129">
        <v>3.2273000000000001</v>
      </c>
      <c r="AH1079" s="129">
        <v>2.52E-2</v>
      </c>
      <c r="AI1079" s="129">
        <v>0.71609999999999996</v>
      </c>
      <c r="AJ1079" s="129">
        <v>1.17E-2</v>
      </c>
      <c r="AK1079" s="129">
        <v>0.82520000000000004</v>
      </c>
      <c r="AL1079" s="129">
        <v>8.3000000000000001E-3</v>
      </c>
      <c r="AM1079" s="129" t="s">
        <v>179</v>
      </c>
      <c r="AN1079" s="129">
        <v>6.8999999999999999E-3</v>
      </c>
      <c r="AO1079" s="129">
        <v>9.9000000000000008E-3</v>
      </c>
      <c r="AP1079" s="129">
        <v>3.5000000000000001E-3</v>
      </c>
      <c r="AQ1079" s="129">
        <v>0.18459999999999999</v>
      </c>
      <c r="AR1079" s="129">
        <v>6.3E-3</v>
      </c>
      <c r="AS1079" s="129">
        <v>6.2352999999999996</v>
      </c>
      <c r="AT1079" s="129">
        <v>2.5000000000000001E-2</v>
      </c>
      <c r="AU1079" s="129" t="s">
        <v>711</v>
      </c>
      <c r="AV1079" s="129">
        <v>3.8999999999999998E-3</v>
      </c>
      <c r="AW1079" s="129">
        <v>1.0800000000000001E-2</v>
      </c>
      <c r="AX1079" s="129">
        <v>1E-3</v>
      </c>
      <c r="AY1079" s="129">
        <v>5.4000000000000003E-3</v>
      </c>
      <c r="AZ1079" s="129">
        <v>5.9999999999999995E-4</v>
      </c>
      <c r="BA1079" s="129">
        <v>7.3000000000000001E-3</v>
      </c>
      <c r="BB1079" s="129">
        <v>5.9999999999999995E-4</v>
      </c>
      <c r="BC1079" s="129" t="s">
        <v>179</v>
      </c>
      <c r="BD1079" s="129">
        <v>4.0000000000000002E-4</v>
      </c>
      <c r="BE1079" s="129" t="s">
        <v>318</v>
      </c>
      <c r="BF1079" s="129">
        <v>2.0000000000000001E-4</v>
      </c>
      <c r="BG1079" s="129" t="s">
        <v>179</v>
      </c>
      <c r="BH1079" s="129">
        <v>1E-4</v>
      </c>
      <c r="BI1079" s="129" t="s">
        <v>614</v>
      </c>
      <c r="BJ1079" s="129">
        <v>2.9999999999999997E-4</v>
      </c>
      <c r="BK1079" s="129">
        <v>8.5000000000000006E-3</v>
      </c>
      <c r="BL1079" s="129">
        <v>5.0000000000000001E-4</v>
      </c>
      <c r="BM1079" s="129">
        <v>2.0999999999999999E-3</v>
      </c>
      <c r="BN1079" s="129">
        <v>2.9999999999999997E-4</v>
      </c>
      <c r="BO1079" s="129">
        <v>1.26E-2</v>
      </c>
      <c r="BP1079" s="129">
        <v>6.9999999999999999E-4</v>
      </c>
      <c r="BQ1079" s="129" t="s">
        <v>179</v>
      </c>
      <c r="BR1079" s="129">
        <v>2.9999999999999997E-4</v>
      </c>
      <c r="BS1079" s="129" t="s">
        <v>179</v>
      </c>
      <c r="BT1079" s="129">
        <v>5.9999999999999995E-4</v>
      </c>
      <c r="BU1079" s="129" t="s">
        <v>179</v>
      </c>
      <c r="BV1079" s="129">
        <v>8.0000000000000004E-4</v>
      </c>
      <c r="BW1079" s="129" t="s">
        <v>18</v>
      </c>
      <c r="BX1079" s="129"/>
      <c r="BY1079" s="129" t="s">
        <v>179</v>
      </c>
      <c r="BZ1079" s="129">
        <v>8.9999999999999998E-4</v>
      </c>
      <c r="CA1079" s="129" t="s">
        <v>179</v>
      </c>
      <c r="CB1079" s="129">
        <v>5.9999999999999995E-4</v>
      </c>
      <c r="CC1079" s="129" t="s">
        <v>179</v>
      </c>
      <c r="CD1079" s="129">
        <v>1.6000000000000001E-3</v>
      </c>
      <c r="CE1079" s="129" t="s">
        <v>179</v>
      </c>
      <c r="CF1079" s="129">
        <v>2.5000000000000001E-3</v>
      </c>
      <c r="CG1079" s="129" t="s">
        <v>179</v>
      </c>
      <c r="CH1079" s="129">
        <v>0</v>
      </c>
      <c r="CI1079" s="129" t="s">
        <v>429</v>
      </c>
      <c r="CJ1079" s="129">
        <v>7.3000000000000001E-3</v>
      </c>
      <c r="CK1079" s="129" t="s">
        <v>179</v>
      </c>
      <c r="CL1079" s="129">
        <v>8.5000000000000006E-3</v>
      </c>
      <c r="CM1079" s="129" t="s">
        <v>179</v>
      </c>
      <c r="CN1079" s="129">
        <v>5.1000000000000004E-3</v>
      </c>
      <c r="CO1079" s="129" t="s">
        <v>179</v>
      </c>
      <c r="CP1079" s="129">
        <v>6.9999999999999999E-4</v>
      </c>
      <c r="CQ1079" s="129" t="s">
        <v>179</v>
      </c>
      <c r="CR1079" s="129">
        <v>3.3999999999999998E-3</v>
      </c>
      <c r="CS1079" s="129" t="s">
        <v>179</v>
      </c>
      <c r="CT1079" s="129">
        <v>1.6000000000000001E-3</v>
      </c>
      <c r="CU1079" s="129" t="s">
        <v>179</v>
      </c>
      <c r="CV1079" s="129">
        <v>8.9999999999999998E-4</v>
      </c>
      <c r="CW1079" s="129" t="s">
        <v>18</v>
      </c>
      <c r="CX1079" s="129"/>
      <c r="CY1079" s="129" t="s">
        <v>179</v>
      </c>
      <c r="CZ1079" s="129">
        <v>5.0000000000000001E-4</v>
      </c>
      <c r="DA1079" s="129" t="s">
        <v>179</v>
      </c>
      <c r="DB1079" s="129">
        <v>5.0000000000000001E-4</v>
      </c>
      <c r="DC1079" s="129" t="s">
        <v>179</v>
      </c>
      <c r="DD1079" s="129">
        <v>4.0000000000000002E-4</v>
      </c>
      <c r="DE1079" s="129" t="s">
        <v>179</v>
      </c>
      <c r="DF1079" s="129">
        <v>4.0000000000000002E-4</v>
      </c>
      <c r="DG1079" s="129" t="s">
        <v>179</v>
      </c>
      <c r="DH1079" s="129">
        <v>5.0000000000000001E-4</v>
      </c>
      <c r="DI1079" s="129" t="s">
        <v>247</v>
      </c>
      <c r="DJ1079" s="129">
        <v>8.0000000000000004E-4</v>
      </c>
      <c r="DK1079" s="129" t="s">
        <v>4096</v>
      </c>
      <c r="DL1079" s="129" t="s">
        <v>59</v>
      </c>
      <c r="DM1079" s="129"/>
      <c r="DN1079" s="129"/>
      <c r="DO1079" s="130" t="s">
        <v>18</v>
      </c>
      <c r="DS1079" s="129">
        <v>49</v>
      </c>
      <c r="DT1079" s="129" t="s">
        <v>4099</v>
      </c>
      <c r="DW1079" t="s">
        <v>5861</v>
      </c>
    </row>
    <row r="1080" spans="1:127">
      <c r="A1080" s="127">
        <v>45</v>
      </c>
      <c r="B1080" s="131">
        <v>44768.919444444444</v>
      </c>
      <c r="C1080" s="129" t="s">
        <v>52</v>
      </c>
      <c r="D1080" s="129">
        <v>0</v>
      </c>
      <c r="E1080" s="129">
        <v>0</v>
      </c>
      <c r="F1080" s="129">
        <v>0</v>
      </c>
      <c r="G1080" s="129" t="s">
        <v>54</v>
      </c>
      <c r="H1080" s="129" t="s">
        <v>55</v>
      </c>
      <c r="I1080" s="129" t="s">
        <v>55</v>
      </c>
      <c r="J1080" s="129" t="s">
        <v>55</v>
      </c>
      <c r="K1080" s="129" t="s">
        <v>18</v>
      </c>
      <c r="L1080" s="129">
        <v>90</v>
      </c>
      <c r="M1080" s="129" t="s">
        <v>173</v>
      </c>
      <c r="N1080" s="129">
        <v>0</v>
      </c>
      <c r="O1080" s="129" t="s">
        <v>173</v>
      </c>
      <c r="P1080" s="129">
        <v>0</v>
      </c>
      <c r="Q1080" s="129" t="s">
        <v>173</v>
      </c>
      <c r="R1080" s="129">
        <v>0</v>
      </c>
      <c r="S1080" s="129">
        <v>2</v>
      </c>
      <c r="T1080" s="129" t="s">
        <v>174</v>
      </c>
      <c r="U1080" s="129">
        <v>3.3996</v>
      </c>
      <c r="V1080" s="129">
        <v>0.67849999999999999</v>
      </c>
      <c r="W1080" s="129">
        <v>11.6859</v>
      </c>
      <c r="X1080" s="129">
        <v>0.33160000000000001</v>
      </c>
      <c r="Y1080" s="129">
        <v>38.618499999999997</v>
      </c>
      <c r="Z1080" s="129">
        <v>0.35830000000000001</v>
      </c>
      <c r="AA1080" s="129" t="s">
        <v>4021</v>
      </c>
      <c r="AB1080" s="129">
        <v>1.6E-2</v>
      </c>
      <c r="AC1080" s="129" t="s">
        <v>179</v>
      </c>
      <c r="AD1080" s="129">
        <v>9.4999999999999998E-3</v>
      </c>
      <c r="AE1080" s="129" t="s">
        <v>179</v>
      </c>
      <c r="AF1080" s="129">
        <v>1.8700000000000001E-2</v>
      </c>
      <c r="AG1080" s="129">
        <v>8.9499999999999996E-2</v>
      </c>
      <c r="AH1080" s="129">
        <v>7.0000000000000001E-3</v>
      </c>
      <c r="AI1080" s="129">
        <v>7.6391</v>
      </c>
      <c r="AJ1080" s="129">
        <v>3.2800000000000003E-2</v>
      </c>
      <c r="AK1080" s="129">
        <v>0.90229999999999999</v>
      </c>
      <c r="AL1080" s="129">
        <v>9.2999999999999992E-3</v>
      </c>
      <c r="AM1080" s="129" t="s">
        <v>260</v>
      </c>
      <c r="AN1080" s="129">
        <v>9.2999999999999992E-3</v>
      </c>
      <c r="AO1080" s="129">
        <v>1.77E-2</v>
      </c>
      <c r="AP1080" s="129">
        <v>4.1999999999999997E-3</v>
      </c>
      <c r="AQ1080" s="129">
        <v>0.11749999999999999</v>
      </c>
      <c r="AR1080" s="129">
        <v>5.1999999999999998E-3</v>
      </c>
      <c r="AS1080" s="129">
        <v>7.4176000000000002</v>
      </c>
      <c r="AT1080" s="129">
        <v>2.9499999999999998E-2</v>
      </c>
      <c r="AU1080" s="129" t="s">
        <v>228</v>
      </c>
      <c r="AV1080" s="129">
        <v>4.1999999999999997E-3</v>
      </c>
      <c r="AW1080" s="129">
        <v>7.1999999999999998E-3</v>
      </c>
      <c r="AX1080" s="129">
        <v>1E-3</v>
      </c>
      <c r="AY1080" s="129">
        <v>5.0000000000000001E-3</v>
      </c>
      <c r="AZ1080" s="129">
        <v>6.9999999999999999E-4</v>
      </c>
      <c r="BA1080" s="129">
        <v>7.4999999999999997E-3</v>
      </c>
      <c r="BB1080" s="129">
        <v>6.9999999999999999E-4</v>
      </c>
      <c r="BC1080" s="129" t="s">
        <v>406</v>
      </c>
      <c r="BD1080" s="129">
        <v>5.0000000000000001E-4</v>
      </c>
      <c r="BE1080" s="129" t="s">
        <v>304</v>
      </c>
      <c r="BF1080" s="129">
        <v>4.0000000000000002E-4</v>
      </c>
      <c r="BG1080" s="129" t="s">
        <v>179</v>
      </c>
      <c r="BH1080" s="129">
        <v>1E-4</v>
      </c>
      <c r="BI1080" s="129" t="s">
        <v>246</v>
      </c>
      <c r="BJ1080" s="129">
        <v>2.0000000000000001E-4</v>
      </c>
      <c r="BK1080" s="129">
        <v>1.01E-2</v>
      </c>
      <c r="BL1080" s="129">
        <v>5.0000000000000001E-4</v>
      </c>
      <c r="BM1080" s="129">
        <v>3.7000000000000002E-3</v>
      </c>
      <c r="BN1080" s="129">
        <v>2.9999999999999997E-4</v>
      </c>
      <c r="BO1080" s="129">
        <v>9.7000000000000003E-3</v>
      </c>
      <c r="BP1080" s="129">
        <v>5.0000000000000001E-4</v>
      </c>
      <c r="BQ1080" s="129" t="s">
        <v>179</v>
      </c>
      <c r="BR1080" s="129">
        <v>2.9999999999999997E-4</v>
      </c>
      <c r="BS1080" s="129" t="s">
        <v>179</v>
      </c>
      <c r="BT1080" s="129">
        <v>4.0000000000000002E-4</v>
      </c>
      <c r="BU1080" s="129" t="s">
        <v>179</v>
      </c>
      <c r="BV1080" s="129">
        <v>5.9999999999999995E-4</v>
      </c>
      <c r="BW1080" s="129" t="s">
        <v>18</v>
      </c>
      <c r="BX1080" s="129"/>
      <c r="BY1080" s="129" t="s">
        <v>18</v>
      </c>
      <c r="BZ1080" s="129"/>
      <c r="CA1080" s="129" t="s">
        <v>179</v>
      </c>
      <c r="CB1080" s="129">
        <v>8.0000000000000004E-4</v>
      </c>
      <c r="CC1080" s="129" t="s">
        <v>250</v>
      </c>
      <c r="CD1080" s="129">
        <v>2.0999999999999999E-3</v>
      </c>
      <c r="CE1080" s="129" t="s">
        <v>179</v>
      </c>
      <c r="CF1080" s="129">
        <v>2.3E-3</v>
      </c>
      <c r="CG1080" s="129" t="s">
        <v>179</v>
      </c>
      <c r="CH1080" s="129">
        <v>1E-4</v>
      </c>
      <c r="CI1080" s="129" t="s">
        <v>179</v>
      </c>
      <c r="CJ1080" s="129">
        <v>7.1000000000000004E-3</v>
      </c>
      <c r="CK1080" s="129" t="s">
        <v>179</v>
      </c>
      <c r="CL1080" s="129">
        <v>1.12E-2</v>
      </c>
      <c r="CM1080" s="129" t="s">
        <v>548</v>
      </c>
      <c r="CN1080" s="129">
        <v>4.4999999999999997E-3</v>
      </c>
      <c r="CO1080" s="129" t="s">
        <v>179</v>
      </c>
      <c r="CP1080" s="129">
        <v>8.9999999999999998E-4</v>
      </c>
      <c r="CQ1080" s="129" t="s">
        <v>179</v>
      </c>
      <c r="CR1080" s="129">
        <v>3.3E-3</v>
      </c>
      <c r="CS1080" s="129" t="s">
        <v>179</v>
      </c>
      <c r="CT1080" s="129">
        <v>2E-3</v>
      </c>
      <c r="CU1080" s="129" t="s">
        <v>179</v>
      </c>
      <c r="CV1080" s="129">
        <v>8.0000000000000004E-4</v>
      </c>
      <c r="CW1080" s="129" t="s">
        <v>179</v>
      </c>
      <c r="CX1080" s="129">
        <v>5.9999999999999995E-4</v>
      </c>
      <c r="CY1080" s="129" t="s">
        <v>179</v>
      </c>
      <c r="CZ1080" s="129">
        <v>5.9999999999999995E-4</v>
      </c>
      <c r="DA1080" s="129" t="s">
        <v>179</v>
      </c>
      <c r="DB1080" s="129">
        <v>5.9999999999999995E-4</v>
      </c>
      <c r="DC1080" s="129" t="s">
        <v>179</v>
      </c>
      <c r="DD1080" s="129">
        <v>5.9999999999999995E-4</v>
      </c>
      <c r="DE1080" s="129" t="s">
        <v>179</v>
      </c>
      <c r="DF1080" s="129">
        <v>5.9999999999999995E-4</v>
      </c>
      <c r="DG1080" s="129" t="s">
        <v>179</v>
      </c>
      <c r="DH1080" s="129">
        <v>4.0000000000000002E-4</v>
      </c>
      <c r="DI1080" s="129" t="s">
        <v>179</v>
      </c>
      <c r="DJ1080" s="129">
        <v>4.0000000000000002E-4</v>
      </c>
      <c r="DK1080" s="129" t="s">
        <v>4096</v>
      </c>
      <c r="DL1080" s="129" t="s">
        <v>59</v>
      </c>
      <c r="DM1080" s="129"/>
      <c r="DN1080" s="129"/>
      <c r="DO1080" s="130" t="s">
        <v>18</v>
      </c>
      <c r="DS1080" s="129">
        <v>65</v>
      </c>
      <c r="DT1080" s="129" t="s">
        <v>907</v>
      </c>
      <c r="DW1080" t="s">
        <v>5862</v>
      </c>
    </row>
    <row r="1081" spans="1:127">
      <c r="A1081" s="127">
        <v>46</v>
      </c>
      <c r="B1081" s="131">
        <v>44768.924305555556</v>
      </c>
      <c r="C1081" s="129" t="s">
        <v>52</v>
      </c>
      <c r="D1081" s="129">
        <v>0</v>
      </c>
      <c r="E1081" s="129">
        <v>0</v>
      </c>
      <c r="F1081" s="129">
        <v>0</v>
      </c>
      <c r="G1081" s="129" t="s">
        <v>54</v>
      </c>
      <c r="H1081" s="129" t="s">
        <v>55</v>
      </c>
      <c r="I1081" s="129" t="s">
        <v>55</v>
      </c>
      <c r="J1081" s="129" t="s">
        <v>55</v>
      </c>
      <c r="K1081" s="129" t="s">
        <v>18</v>
      </c>
      <c r="L1081" s="129">
        <v>90</v>
      </c>
      <c r="M1081" s="129" t="s">
        <v>173</v>
      </c>
      <c r="N1081" s="129">
        <v>0</v>
      </c>
      <c r="O1081" s="129" t="s">
        <v>173</v>
      </c>
      <c r="P1081" s="129">
        <v>0</v>
      </c>
      <c r="Q1081" s="129" t="s">
        <v>173</v>
      </c>
      <c r="R1081" s="129">
        <v>0</v>
      </c>
      <c r="S1081" s="129">
        <v>2</v>
      </c>
      <c r="T1081" s="129" t="s">
        <v>174</v>
      </c>
      <c r="U1081" s="129">
        <v>2.8153999999999999</v>
      </c>
      <c r="V1081" s="129">
        <v>0.66579999999999995</v>
      </c>
      <c r="W1081" s="129">
        <v>12.426600000000001</v>
      </c>
      <c r="X1081" s="129">
        <v>0.3417</v>
      </c>
      <c r="Y1081" s="129">
        <v>37.4482</v>
      </c>
      <c r="Z1081" s="129">
        <v>0.3543</v>
      </c>
      <c r="AA1081" s="129" t="s">
        <v>1723</v>
      </c>
      <c r="AB1081" s="129">
        <v>1.6400000000000001E-2</v>
      </c>
      <c r="AC1081" s="129" t="s">
        <v>2889</v>
      </c>
      <c r="AD1081" s="129">
        <v>1.0500000000000001E-2</v>
      </c>
      <c r="AE1081" s="129" t="s">
        <v>4101</v>
      </c>
      <c r="AF1081" s="129">
        <v>2.07E-2</v>
      </c>
      <c r="AG1081" s="129">
        <v>0.12280000000000001</v>
      </c>
      <c r="AH1081" s="129">
        <v>7.4999999999999997E-3</v>
      </c>
      <c r="AI1081" s="129">
        <v>7.7123999999999997</v>
      </c>
      <c r="AJ1081" s="129">
        <v>3.32E-2</v>
      </c>
      <c r="AK1081" s="129">
        <v>0.95269999999999999</v>
      </c>
      <c r="AL1081" s="129">
        <v>9.4999999999999998E-3</v>
      </c>
      <c r="AM1081" s="129" t="s">
        <v>1354</v>
      </c>
      <c r="AN1081" s="129">
        <v>9.4000000000000004E-3</v>
      </c>
      <c r="AO1081" s="129">
        <v>3.2399999999999998E-2</v>
      </c>
      <c r="AP1081" s="129">
        <v>4.8999999999999998E-3</v>
      </c>
      <c r="AQ1081" s="129">
        <v>0.107</v>
      </c>
      <c r="AR1081" s="129">
        <v>5.0000000000000001E-3</v>
      </c>
      <c r="AS1081" s="129">
        <v>8.0105000000000004</v>
      </c>
      <c r="AT1081" s="129">
        <v>3.0700000000000002E-2</v>
      </c>
      <c r="AU1081" s="129" t="s">
        <v>270</v>
      </c>
      <c r="AV1081" s="129">
        <v>4.3E-3</v>
      </c>
      <c r="AW1081" s="129">
        <v>9.7000000000000003E-3</v>
      </c>
      <c r="AX1081" s="129">
        <v>1.1000000000000001E-3</v>
      </c>
      <c r="AY1081" s="129">
        <v>6.3E-3</v>
      </c>
      <c r="AZ1081" s="129">
        <v>8.0000000000000004E-4</v>
      </c>
      <c r="BA1081" s="129">
        <v>8.2000000000000007E-3</v>
      </c>
      <c r="BB1081" s="129">
        <v>8.0000000000000004E-4</v>
      </c>
      <c r="BC1081" s="129" t="s">
        <v>406</v>
      </c>
      <c r="BD1081" s="129">
        <v>5.0000000000000001E-4</v>
      </c>
      <c r="BE1081" s="129" t="s">
        <v>411</v>
      </c>
      <c r="BF1081" s="129">
        <v>4.0000000000000002E-4</v>
      </c>
      <c r="BG1081" s="129" t="s">
        <v>179</v>
      </c>
      <c r="BH1081" s="129">
        <v>1E-4</v>
      </c>
      <c r="BI1081" s="129" t="s">
        <v>318</v>
      </c>
      <c r="BJ1081" s="129">
        <v>2.0000000000000001E-4</v>
      </c>
      <c r="BK1081" s="129">
        <v>1.0699999999999999E-2</v>
      </c>
      <c r="BL1081" s="129">
        <v>5.0000000000000001E-4</v>
      </c>
      <c r="BM1081" s="129">
        <v>3.5999999999999999E-3</v>
      </c>
      <c r="BN1081" s="129">
        <v>2.9999999999999997E-4</v>
      </c>
      <c r="BO1081" s="129">
        <v>1.09E-2</v>
      </c>
      <c r="BP1081" s="129">
        <v>5.9999999999999995E-4</v>
      </c>
      <c r="BQ1081" s="129" t="s">
        <v>179</v>
      </c>
      <c r="BR1081" s="129">
        <v>2.9999999999999997E-4</v>
      </c>
      <c r="BS1081" s="129" t="s">
        <v>179</v>
      </c>
      <c r="BT1081" s="129">
        <v>4.0000000000000002E-4</v>
      </c>
      <c r="BU1081" s="129" t="s">
        <v>179</v>
      </c>
      <c r="BV1081" s="129">
        <v>5.9999999999999995E-4</v>
      </c>
      <c r="BW1081" s="129" t="s">
        <v>179</v>
      </c>
      <c r="BX1081" s="129">
        <v>8.0000000000000004E-4</v>
      </c>
      <c r="BY1081" s="129" t="s">
        <v>179</v>
      </c>
      <c r="BZ1081" s="129">
        <v>1.1000000000000001E-3</v>
      </c>
      <c r="CA1081" s="129" t="s">
        <v>179</v>
      </c>
      <c r="CB1081" s="129">
        <v>8.0000000000000004E-4</v>
      </c>
      <c r="CC1081" s="129" t="s">
        <v>179</v>
      </c>
      <c r="CD1081" s="129">
        <v>2E-3</v>
      </c>
      <c r="CE1081" s="129" t="s">
        <v>179</v>
      </c>
      <c r="CF1081" s="129">
        <v>2.3E-3</v>
      </c>
      <c r="CG1081" s="129" t="s">
        <v>216</v>
      </c>
      <c r="CH1081" s="129">
        <v>1E-4</v>
      </c>
      <c r="CI1081" s="129" t="s">
        <v>179</v>
      </c>
      <c r="CJ1081" s="129">
        <v>6.8999999999999999E-3</v>
      </c>
      <c r="CK1081" s="129" t="s">
        <v>179</v>
      </c>
      <c r="CL1081" s="129">
        <v>1.1299999999999999E-2</v>
      </c>
      <c r="CM1081" s="129" t="s">
        <v>179</v>
      </c>
      <c r="CN1081" s="129">
        <v>5.3E-3</v>
      </c>
      <c r="CO1081" s="129" t="s">
        <v>179</v>
      </c>
      <c r="CP1081" s="129">
        <v>8.9999999999999998E-4</v>
      </c>
      <c r="CQ1081" s="129" t="s">
        <v>179</v>
      </c>
      <c r="CR1081" s="129">
        <v>3.3999999999999998E-3</v>
      </c>
      <c r="CS1081" s="129" t="s">
        <v>179</v>
      </c>
      <c r="CT1081" s="129">
        <v>2E-3</v>
      </c>
      <c r="CU1081" s="129" t="s">
        <v>18</v>
      </c>
      <c r="CV1081" s="129"/>
      <c r="CW1081" s="129" t="s">
        <v>18</v>
      </c>
      <c r="CX1081" s="129"/>
      <c r="CY1081" s="129" t="s">
        <v>179</v>
      </c>
      <c r="CZ1081" s="129">
        <v>5.0000000000000001E-4</v>
      </c>
      <c r="DA1081" s="129" t="s">
        <v>179</v>
      </c>
      <c r="DB1081" s="129">
        <v>5.9999999999999995E-4</v>
      </c>
      <c r="DC1081" s="129" t="s">
        <v>179</v>
      </c>
      <c r="DD1081" s="129">
        <v>5.9999999999999995E-4</v>
      </c>
      <c r="DE1081" s="129" t="s">
        <v>179</v>
      </c>
      <c r="DF1081" s="129">
        <v>5.9999999999999995E-4</v>
      </c>
      <c r="DG1081" s="129" t="s">
        <v>179</v>
      </c>
      <c r="DH1081" s="129">
        <v>4.0000000000000002E-4</v>
      </c>
      <c r="DI1081" s="129" t="s">
        <v>179</v>
      </c>
      <c r="DJ1081" s="129">
        <v>4.0000000000000002E-4</v>
      </c>
      <c r="DK1081" s="129" t="s">
        <v>4096</v>
      </c>
      <c r="DL1081" s="129" t="s">
        <v>59</v>
      </c>
      <c r="DM1081" s="129"/>
      <c r="DN1081" s="129"/>
      <c r="DO1081" s="130" t="s">
        <v>18</v>
      </c>
      <c r="DS1081" s="129">
        <v>79</v>
      </c>
      <c r="DT1081" s="129" t="s">
        <v>2502</v>
      </c>
      <c r="DW1081" t="s">
        <v>5863</v>
      </c>
    </row>
    <row r="1082" spans="1:127">
      <c r="A1082" s="127">
        <v>47</v>
      </c>
      <c r="B1082" s="131">
        <v>44768.927777777775</v>
      </c>
      <c r="C1082" s="129" t="s">
        <v>52</v>
      </c>
      <c r="D1082" s="129">
        <v>0</v>
      </c>
      <c r="E1082" s="129">
        <v>0</v>
      </c>
      <c r="F1082" s="129">
        <v>0</v>
      </c>
      <c r="G1082" s="129" t="s">
        <v>54</v>
      </c>
      <c r="H1082" s="129" t="s">
        <v>55</v>
      </c>
      <c r="I1082" s="129" t="s">
        <v>55</v>
      </c>
      <c r="J1082" s="129" t="s">
        <v>55</v>
      </c>
      <c r="K1082" s="129" t="s">
        <v>18</v>
      </c>
      <c r="L1082" s="129">
        <v>90</v>
      </c>
      <c r="M1082" s="129" t="s">
        <v>173</v>
      </c>
      <c r="N1082" s="129">
        <v>0</v>
      </c>
      <c r="O1082" s="129" t="s">
        <v>173</v>
      </c>
      <c r="P1082" s="129">
        <v>0</v>
      </c>
      <c r="Q1082" s="129" t="s">
        <v>173</v>
      </c>
      <c r="R1082" s="129">
        <v>0</v>
      </c>
      <c r="S1082" s="129">
        <v>2</v>
      </c>
      <c r="T1082" s="129" t="s">
        <v>174</v>
      </c>
      <c r="U1082" s="129">
        <v>4.0343</v>
      </c>
      <c r="V1082" s="129">
        <v>0.67369999999999997</v>
      </c>
      <c r="W1082" s="129">
        <v>12.0381</v>
      </c>
      <c r="X1082" s="129">
        <v>0.33239999999999997</v>
      </c>
      <c r="Y1082" s="129">
        <v>39.400199999999998</v>
      </c>
      <c r="Z1082" s="129">
        <v>0.36080000000000001</v>
      </c>
      <c r="AA1082" s="129" t="s">
        <v>574</v>
      </c>
      <c r="AB1082" s="129">
        <v>1.5699999999999999E-2</v>
      </c>
      <c r="AC1082" s="129" t="s">
        <v>1701</v>
      </c>
      <c r="AD1082" s="129">
        <v>9.9000000000000008E-3</v>
      </c>
      <c r="AE1082" s="129" t="s">
        <v>179</v>
      </c>
      <c r="AF1082" s="129">
        <v>1.7500000000000002E-2</v>
      </c>
      <c r="AG1082" s="129">
        <v>9.7100000000000006E-2</v>
      </c>
      <c r="AH1082" s="129">
        <v>6.8999999999999999E-3</v>
      </c>
      <c r="AI1082" s="129">
        <v>7.7839</v>
      </c>
      <c r="AJ1082" s="129">
        <v>3.3000000000000002E-2</v>
      </c>
      <c r="AK1082" s="129">
        <v>0.80840000000000001</v>
      </c>
      <c r="AL1082" s="129">
        <v>8.8000000000000005E-3</v>
      </c>
      <c r="AM1082" s="129" t="s">
        <v>1473</v>
      </c>
      <c r="AN1082" s="129">
        <v>8.8999999999999999E-3</v>
      </c>
      <c r="AO1082" s="129">
        <v>1.61E-2</v>
      </c>
      <c r="AP1082" s="129">
        <v>4.1000000000000003E-3</v>
      </c>
      <c r="AQ1082" s="129">
        <v>0.1278</v>
      </c>
      <c r="AR1082" s="129">
        <v>5.4000000000000003E-3</v>
      </c>
      <c r="AS1082" s="129">
        <v>6.6886999999999999</v>
      </c>
      <c r="AT1082" s="129">
        <v>2.7900000000000001E-2</v>
      </c>
      <c r="AU1082" s="129" t="s">
        <v>316</v>
      </c>
      <c r="AV1082" s="129">
        <v>3.8999999999999998E-3</v>
      </c>
      <c r="AW1082" s="129">
        <v>8.6999999999999994E-3</v>
      </c>
      <c r="AX1082" s="129">
        <v>1.1000000000000001E-3</v>
      </c>
      <c r="AY1082" s="129">
        <v>5.4000000000000003E-3</v>
      </c>
      <c r="AZ1082" s="129">
        <v>8.0000000000000004E-4</v>
      </c>
      <c r="BA1082" s="129">
        <v>7.7000000000000002E-3</v>
      </c>
      <c r="BB1082" s="129">
        <v>6.9999999999999999E-4</v>
      </c>
      <c r="BC1082" s="129" t="s">
        <v>245</v>
      </c>
      <c r="BD1082" s="129">
        <v>5.0000000000000001E-4</v>
      </c>
      <c r="BE1082" s="129" t="s">
        <v>179</v>
      </c>
      <c r="BF1082" s="129">
        <v>2.9999999999999997E-4</v>
      </c>
      <c r="BG1082" s="129" t="s">
        <v>179</v>
      </c>
      <c r="BH1082" s="129">
        <v>1E-4</v>
      </c>
      <c r="BI1082" s="129" t="s">
        <v>179</v>
      </c>
      <c r="BJ1082" s="129">
        <v>2.0000000000000001E-4</v>
      </c>
      <c r="BK1082" s="129">
        <v>8.8000000000000005E-3</v>
      </c>
      <c r="BL1082" s="129">
        <v>5.0000000000000001E-4</v>
      </c>
      <c r="BM1082" s="129">
        <v>3.3999999999999998E-3</v>
      </c>
      <c r="BN1082" s="129">
        <v>2.9999999999999997E-4</v>
      </c>
      <c r="BO1082" s="129">
        <v>0.01</v>
      </c>
      <c r="BP1082" s="129">
        <v>5.0000000000000001E-4</v>
      </c>
      <c r="BQ1082" s="129" t="s">
        <v>179</v>
      </c>
      <c r="BR1082" s="129">
        <v>2.9999999999999997E-4</v>
      </c>
      <c r="BS1082" s="129" t="s">
        <v>179</v>
      </c>
      <c r="BT1082" s="129">
        <v>4.0000000000000002E-4</v>
      </c>
      <c r="BU1082" s="129" t="s">
        <v>179</v>
      </c>
      <c r="BV1082" s="129">
        <v>5.9999999999999995E-4</v>
      </c>
      <c r="BW1082" s="129" t="s">
        <v>18</v>
      </c>
      <c r="BX1082" s="129"/>
      <c r="BY1082" s="129" t="s">
        <v>179</v>
      </c>
      <c r="BZ1082" s="129">
        <v>1.1000000000000001E-3</v>
      </c>
      <c r="CA1082" s="129" t="s">
        <v>179</v>
      </c>
      <c r="CB1082" s="129">
        <v>8.0000000000000004E-4</v>
      </c>
      <c r="CC1082" s="129" t="s">
        <v>179</v>
      </c>
      <c r="CD1082" s="129">
        <v>2.0999999999999999E-3</v>
      </c>
      <c r="CE1082" s="129" t="s">
        <v>179</v>
      </c>
      <c r="CF1082" s="129">
        <v>2.2000000000000001E-3</v>
      </c>
      <c r="CG1082" s="129" t="s">
        <v>216</v>
      </c>
      <c r="CH1082" s="129">
        <v>1E-4</v>
      </c>
      <c r="CI1082" s="129" t="s">
        <v>179</v>
      </c>
      <c r="CJ1082" s="129">
        <v>7.1999999999999998E-3</v>
      </c>
      <c r="CK1082" s="129" t="s">
        <v>179</v>
      </c>
      <c r="CL1082" s="129">
        <v>1.14E-2</v>
      </c>
      <c r="CM1082" s="129" t="s">
        <v>179</v>
      </c>
      <c r="CN1082" s="129">
        <v>4.1999999999999997E-3</v>
      </c>
      <c r="CO1082" s="129" t="s">
        <v>179</v>
      </c>
      <c r="CP1082" s="129">
        <v>8.9999999999999998E-4</v>
      </c>
      <c r="CQ1082" s="129" t="s">
        <v>179</v>
      </c>
      <c r="CR1082" s="129">
        <v>3.3E-3</v>
      </c>
      <c r="CS1082" s="129" t="s">
        <v>179</v>
      </c>
      <c r="CT1082" s="129">
        <v>2E-3</v>
      </c>
      <c r="CU1082" s="129" t="s">
        <v>179</v>
      </c>
      <c r="CV1082" s="129">
        <v>8.0000000000000004E-4</v>
      </c>
      <c r="CW1082" s="129" t="s">
        <v>18</v>
      </c>
      <c r="CX1082" s="129"/>
      <c r="CY1082" s="129" t="s">
        <v>179</v>
      </c>
      <c r="CZ1082" s="129">
        <v>5.9999999999999995E-4</v>
      </c>
      <c r="DA1082" s="129" t="s">
        <v>179</v>
      </c>
      <c r="DB1082" s="129">
        <v>5.9999999999999995E-4</v>
      </c>
      <c r="DC1082" s="129" t="s">
        <v>179</v>
      </c>
      <c r="DD1082" s="129">
        <v>5.9999999999999995E-4</v>
      </c>
      <c r="DE1082" s="129" t="s">
        <v>179</v>
      </c>
      <c r="DF1082" s="129">
        <v>5.9999999999999995E-4</v>
      </c>
      <c r="DG1082" s="129" t="s">
        <v>179</v>
      </c>
      <c r="DH1082" s="129">
        <v>4.0000000000000002E-4</v>
      </c>
      <c r="DI1082" s="129" t="s">
        <v>179</v>
      </c>
      <c r="DJ1082" s="129">
        <v>4.0000000000000002E-4</v>
      </c>
      <c r="DK1082" s="129" t="s">
        <v>4102</v>
      </c>
      <c r="DL1082" s="129" t="s">
        <v>59</v>
      </c>
      <c r="DM1082" s="129"/>
      <c r="DN1082" s="129"/>
      <c r="DO1082" s="130" t="s">
        <v>18</v>
      </c>
      <c r="DS1082" s="129">
        <v>5</v>
      </c>
      <c r="DT1082" s="129" t="s">
        <v>1630</v>
      </c>
      <c r="DW1082" t="s">
        <v>5864</v>
      </c>
    </row>
    <row r="1083" spans="1:127">
      <c r="A1083" s="127">
        <v>48</v>
      </c>
      <c r="B1083" s="131">
        <v>44768.929166666669</v>
      </c>
      <c r="C1083" s="129" t="s">
        <v>52</v>
      </c>
      <c r="D1083" s="129">
        <v>0</v>
      </c>
      <c r="E1083" s="129">
        <v>0</v>
      </c>
      <c r="F1083" s="129">
        <v>0</v>
      </c>
      <c r="G1083" s="129" t="s">
        <v>54</v>
      </c>
      <c r="H1083" s="129" t="s">
        <v>55</v>
      </c>
      <c r="I1083" s="129" t="s">
        <v>55</v>
      </c>
      <c r="J1083" s="129" t="s">
        <v>55</v>
      </c>
      <c r="K1083" s="129" t="s">
        <v>18</v>
      </c>
      <c r="L1083" s="129">
        <v>90</v>
      </c>
      <c r="M1083" s="129" t="s">
        <v>173</v>
      </c>
      <c r="N1083" s="129">
        <v>0</v>
      </c>
      <c r="O1083" s="129" t="s">
        <v>173</v>
      </c>
      <c r="P1083" s="129">
        <v>0</v>
      </c>
      <c r="Q1083" s="129" t="s">
        <v>173</v>
      </c>
      <c r="R1083" s="129">
        <v>0</v>
      </c>
      <c r="S1083" s="129">
        <v>2</v>
      </c>
      <c r="T1083" s="129" t="s">
        <v>174</v>
      </c>
      <c r="U1083" s="129">
        <v>3.0259</v>
      </c>
      <c r="V1083" s="129">
        <v>0.67330000000000001</v>
      </c>
      <c r="W1083" s="129">
        <v>12.4404</v>
      </c>
      <c r="X1083" s="129">
        <v>0.34010000000000001</v>
      </c>
      <c r="Y1083" s="129">
        <v>37.396999999999998</v>
      </c>
      <c r="Z1083" s="129">
        <v>0.35270000000000001</v>
      </c>
      <c r="AA1083" s="129" t="s">
        <v>2699</v>
      </c>
      <c r="AB1083" s="129">
        <v>1.6199999999999999E-2</v>
      </c>
      <c r="AC1083" s="129" t="s">
        <v>179</v>
      </c>
      <c r="AD1083" s="129">
        <v>9.4999999999999998E-3</v>
      </c>
      <c r="AE1083" s="129" t="s">
        <v>4103</v>
      </c>
      <c r="AF1083" s="129">
        <v>1.9900000000000001E-2</v>
      </c>
      <c r="AG1083" s="129">
        <v>8.3699999999999997E-2</v>
      </c>
      <c r="AH1083" s="129">
        <v>7.0000000000000001E-3</v>
      </c>
      <c r="AI1083" s="129">
        <v>7.8396999999999997</v>
      </c>
      <c r="AJ1083" s="129">
        <v>3.3300000000000003E-2</v>
      </c>
      <c r="AK1083" s="129">
        <v>0.88049999999999995</v>
      </c>
      <c r="AL1083" s="129">
        <v>9.1999999999999998E-3</v>
      </c>
      <c r="AM1083" s="129" t="s">
        <v>360</v>
      </c>
      <c r="AN1083" s="129">
        <v>9.1999999999999998E-3</v>
      </c>
      <c r="AO1083" s="129">
        <v>2.3699999999999999E-2</v>
      </c>
      <c r="AP1083" s="129">
        <v>4.4000000000000003E-3</v>
      </c>
      <c r="AQ1083" s="129">
        <v>0.1046</v>
      </c>
      <c r="AR1083" s="129">
        <v>5.0000000000000001E-3</v>
      </c>
      <c r="AS1083" s="129">
        <v>7.5157999999999996</v>
      </c>
      <c r="AT1083" s="129">
        <v>2.9700000000000001E-2</v>
      </c>
      <c r="AU1083" s="129" t="s">
        <v>179</v>
      </c>
      <c r="AV1083" s="129">
        <v>4.1999999999999997E-3</v>
      </c>
      <c r="AW1083" s="129">
        <v>7.0000000000000001E-3</v>
      </c>
      <c r="AX1083" s="129">
        <v>1E-3</v>
      </c>
      <c r="AY1083" s="129">
        <v>6.1999999999999998E-3</v>
      </c>
      <c r="AZ1083" s="129">
        <v>8.0000000000000004E-4</v>
      </c>
      <c r="BA1083" s="129">
        <v>8.0999999999999996E-3</v>
      </c>
      <c r="BB1083" s="129">
        <v>8.0000000000000004E-4</v>
      </c>
      <c r="BC1083" s="129" t="s">
        <v>245</v>
      </c>
      <c r="BD1083" s="129">
        <v>5.0000000000000001E-4</v>
      </c>
      <c r="BE1083" s="129" t="s">
        <v>191</v>
      </c>
      <c r="BF1083" s="129">
        <v>4.0000000000000002E-4</v>
      </c>
      <c r="BG1083" s="129" t="s">
        <v>179</v>
      </c>
      <c r="BH1083" s="129">
        <v>1E-4</v>
      </c>
      <c r="BI1083" s="129" t="s">
        <v>318</v>
      </c>
      <c r="BJ1083" s="129">
        <v>2.0000000000000001E-4</v>
      </c>
      <c r="BK1083" s="129">
        <v>9.9000000000000008E-3</v>
      </c>
      <c r="BL1083" s="129">
        <v>5.0000000000000001E-4</v>
      </c>
      <c r="BM1083" s="129">
        <v>3.2000000000000002E-3</v>
      </c>
      <c r="BN1083" s="129">
        <v>2.9999999999999997E-4</v>
      </c>
      <c r="BO1083" s="129">
        <v>9.9000000000000008E-3</v>
      </c>
      <c r="BP1083" s="129">
        <v>5.9999999999999995E-4</v>
      </c>
      <c r="BQ1083" s="129" t="s">
        <v>179</v>
      </c>
      <c r="BR1083" s="129">
        <v>2.9999999999999997E-4</v>
      </c>
      <c r="BS1083" s="129" t="s">
        <v>179</v>
      </c>
      <c r="BT1083" s="129">
        <v>4.0000000000000002E-4</v>
      </c>
      <c r="BU1083" s="129" t="s">
        <v>179</v>
      </c>
      <c r="BV1083" s="129">
        <v>5.9999999999999995E-4</v>
      </c>
      <c r="BW1083" s="129" t="s">
        <v>18</v>
      </c>
      <c r="BX1083" s="129"/>
      <c r="BY1083" s="129" t="s">
        <v>179</v>
      </c>
      <c r="BZ1083" s="129">
        <v>1.1000000000000001E-3</v>
      </c>
      <c r="CA1083" s="129" t="s">
        <v>179</v>
      </c>
      <c r="CB1083" s="129">
        <v>8.0000000000000004E-4</v>
      </c>
      <c r="CC1083" s="129" t="s">
        <v>179</v>
      </c>
      <c r="CD1083" s="129">
        <v>2E-3</v>
      </c>
      <c r="CE1083" s="129" t="s">
        <v>179</v>
      </c>
      <c r="CF1083" s="129">
        <v>2.3E-3</v>
      </c>
      <c r="CG1083" s="129" t="s">
        <v>216</v>
      </c>
      <c r="CH1083" s="129">
        <v>1E-4</v>
      </c>
      <c r="CI1083" s="129" t="s">
        <v>179</v>
      </c>
      <c r="CJ1083" s="129">
        <v>7.0000000000000001E-3</v>
      </c>
      <c r="CK1083" s="129" t="s">
        <v>179</v>
      </c>
      <c r="CL1083" s="129">
        <v>1.12E-2</v>
      </c>
      <c r="CM1083" s="129" t="s">
        <v>179</v>
      </c>
      <c r="CN1083" s="129">
        <v>5.3E-3</v>
      </c>
      <c r="CO1083" s="129" t="s">
        <v>179</v>
      </c>
      <c r="CP1083" s="129">
        <v>8.0000000000000004E-4</v>
      </c>
      <c r="CQ1083" s="129" t="s">
        <v>179</v>
      </c>
      <c r="CR1083" s="129">
        <v>3.2000000000000002E-3</v>
      </c>
      <c r="CS1083" s="129" t="s">
        <v>179</v>
      </c>
      <c r="CT1083" s="129">
        <v>1.9E-3</v>
      </c>
      <c r="CU1083" s="129" t="s">
        <v>179</v>
      </c>
      <c r="CV1083" s="129">
        <v>6.9999999999999999E-4</v>
      </c>
      <c r="CW1083" s="129" t="s">
        <v>18</v>
      </c>
      <c r="CX1083" s="129"/>
      <c r="CY1083" s="129" t="s">
        <v>179</v>
      </c>
      <c r="CZ1083" s="129">
        <v>5.9999999999999995E-4</v>
      </c>
      <c r="DA1083" s="129" t="s">
        <v>179</v>
      </c>
      <c r="DB1083" s="129">
        <v>5.9999999999999995E-4</v>
      </c>
      <c r="DC1083" s="129" t="s">
        <v>179</v>
      </c>
      <c r="DD1083" s="129">
        <v>5.9999999999999995E-4</v>
      </c>
      <c r="DE1083" s="129" t="s">
        <v>179</v>
      </c>
      <c r="DF1083" s="129">
        <v>5.9999999999999995E-4</v>
      </c>
      <c r="DG1083" s="129" t="s">
        <v>179</v>
      </c>
      <c r="DH1083" s="129">
        <v>4.0000000000000002E-4</v>
      </c>
      <c r="DI1083" s="129" t="s">
        <v>179</v>
      </c>
      <c r="DJ1083" s="129">
        <v>4.0000000000000002E-4</v>
      </c>
      <c r="DK1083" s="129" t="s">
        <v>4102</v>
      </c>
      <c r="DL1083" s="129" t="s">
        <v>59</v>
      </c>
      <c r="DM1083" s="129"/>
      <c r="DN1083" s="129"/>
      <c r="DO1083" s="130" t="s">
        <v>18</v>
      </c>
      <c r="DS1083" s="129">
        <v>22</v>
      </c>
      <c r="DT1083" s="129" t="s">
        <v>919</v>
      </c>
      <c r="DW1083" t="s">
        <v>5865</v>
      </c>
    </row>
    <row r="1084" spans="1:127">
      <c r="A1084">
        <v>49</v>
      </c>
      <c r="B1084" s="132">
        <v>44768.931250000001</v>
      </c>
      <c r="C1084" t="s">
        <v>52</v>
      </c>
      <c r="D1084">
        <v>0</v>
      </c>
      <c r="E1084">
        <v>0</v>
      </c>
      <c r="F1084">
        <v>0</v>
      </c>
      <c r="G1084" t="s">
        <v>54</v>
      </c>
      <c r="H1084" t="s">
        <v>55</v>
      </c>
      <c r="I1084" t="s">
        <v>55</v>
      </c>
      <c r="J1084" t="s">
        <v>55</v>
      </c>
      <c r="K1084" t="s">
        <v>18</v>
      </c>
      <c r="L1084">
        <v>90</v>
      </c>
      <c r="M1084" t="s">
        <v>173</v>
      </c>
      <c r="N1084">
        <v>0</v>
      </c>
      <c r="O1084" t="s">
        <v>173</v>
      </c>
      <c r="P1084">
        <v>0</v>
      </c>
      <c r="Q1084" t="s">
        <v>173</v>
      </c>
      <c r="R1084">
        <v>0</v>
      </c>
      <c r="S1084">
        <v>2</v>
      </c>
      <c r="T1084" t="s">
        <v>174</v>
      </c>
      <c r="U1084">
        <v>5.0712000000000002</v>
      </c>
      <c r="V1084">
        <v>0.71419999999999995</v>
      </c>
      <c r="W1084">
        <v>11.327500000000001</v>
      </c>
      <c r="X1084">
        <v>0.32800000000000001</v>
      </c>
      <c r="Y1084">
        <v>41.266500000000001</v>
      </c>
      <c r="Z1084">
        <v>0.37190000000000001</v>
      </c>
      <c r="AA1084" t="s">
        <v>1043</v>
      </c>
      <c r="AB1084">
        <v>1.55E-2</v>
      </c>
      <c r="AC1084" t="s">
        <v>1557</v>
      </c>
      <c r="AD1084">
        <v>1.0699999999999999E-2</v>
      </c>
      <c r="AE1084" t="s">
        <v>179</v>
      </c>
      <c r="AF1084">
        <v>1.7299999999999999E-2</v>
      </c>
      <c r="AG1084">
        <v>0.20050000000000001</v>
      </c>
      <c r="AH1084">
        <v>8.5000000000000006E-3</v>
      </c>
      <c r="AI1084">
        <v>7.2350000000000003</v>
      </c>
      <c r="AJ1084">
        <v>3.1800000000000002E-2</v>
      </c>
      <c r="AK1084">
        <v>0.86270000000000002</v>
      </c>
      <c r="AL1084">
        <v>9.1000000000000004E-3</v>
      </c>
      <c r="AM1084" t="s">
        <v>1337</v>
      </c>
      <c r="AN1084">
        <v>8.8000000000000005E-3</v>
      </c>
      <c r="AO1084">
        <v>2.0299999999999999E-2</v>
      </c>
      <c r="AP1084">
        <v>4.3E-3</v>
      </c>
      <c r="AQ1084">
        <v>0.1343</v>
      </c>
      <c r="AR1084">
        <v>5.4999999999999997E-3</v>
      </c>
      <c r="AS1084">
        <v>7.1695000000000002</v>
      </c>
      <c r="AT1084">
        <v>2.8799999999999999E-2</v>
      </c>
      <c r="AU1084" t="s">
        <v>179</v>
      </c>
      <c r="AV1084">
        <v>4.0000000000000001E-3</v>
      </c>
      <c r="AW1084">
        <v>1.0800000000000001E-2</v>
      </c>
      <c r="AX1084">
        <v>1.1000000000000001E-3</v>
      </c>
      <c r="AY1084">
        <v>6.1000000000000004E-3</v>
      </c>
      <c r="AZ1084">
        <v>8.0000000000000004E-4</v>
      </c>
      <c r="BA1084">
        <v>7.6E-3</v>
      </c>
      <c r="BB1084">
        <v>6.9999999999999999E-4</v>
      </c>
      <c r="BC1084" t="s">
        <v>267</v>
      </c>
      <c r="BD1084">
        <v>5.0000000000000001E-4</v>
      </c>
      <c r="BE1084" t="s">
        <v>179</v>
      </c>
      <c r="BF1084">
        <v>2.9999999999999997E-4</v>
      </c>
      <c r="BG1084" t="s">
        <v>179</v>
      </c>
      <c r="BH1084">
        <v>1E-4</v>
      </c>
      <c r="BI1084" t="s">
        <v>286</v>
      </c>
      <c r="BJ1084">
        <v>2.0000000000000001E-4</v>
      </c>
      <c r="BK1084">
        <v>9.2999999999999992E-3</v>
      </c>
      <c r="BL1084">
        <v>5.0000000000000001E-4</v>
      </c>
      <c r="BM1084">
        <v>3.3E-3</v>
      </c>
      <c r="BN1084">
        <v>2.9999999999999997E-4</v>
      </c>
      <c r="BO1084">
        <v>9.7000000000000003E-3</v>
      </c>
      <c r="BP1084">
        <v>5.0000000000000001E-4</v>
      </c>
      <c r="BQ1084" t="s">
        <v>179</v>
      </c>
      <c r="BR1084">
        <v>2.9999999999999997E-4</v>
      </c>
      <c r="BS1084" t="s">
        <v>179</v>
      </c>
      <c r="BT1084">
        <v>4.0000000000000002E-4</v>
      </c>
      <c r="BU1084" t="s">
        <v>179</v>
      </c>
      <c r="BV1084">
        <v>6.9999999999999999E-4</v>
      </c>
      <c r="BW1084" t="s">
        <v>18</v>
      </c>
      <c r="BY1084" t="s">
        <v>179</v>
      </c>
      <c r="BZ1084">
        <v>1.1000000000000001E-3</v>
      </c>
      <c r="CA1084" t="s">
        <v>179</v>
      </c>
      <c r="CB1084">
        <v>8.0000000000000004E-4</v>
      </c>
      <c r="CC1084" t="s">
        <v>179</v>
      </c>
      <c r="CD1084">
        <v>2.0999999999999999E-3</v>
      </c>
      <c r="CE1084" t="s">
        <v>179</v>
      </c>
      <c r="CF1084">
        <v>2.3E-3</v>
      </c>
      <c r="CG1084" t="s">
        <v>179</v>
      </c>
      <c r="CH1084">
        <v>1E-4</v>
      </c>
      <c r="CI1084" t="s">
        <v>244</v>
      </c>
      <c r="CJ1084">
        <v>7.1999999999999998E-3</v>
      </c>
      <c r="CK1084" t="s">
        <v>179</v>
      </c>
      <c r="CL1084">
        <v>1.11E-2</v>
      </c>
      <c r="CM1084" t="s">
        <v>614</v>
      </c>
      <c r="CN1084">
        <v>2.8999999999999998E-3</v>
      </c>
      <c r="CO1084" t="s">
        <v>179</v>
      </c>
      <c r="CP1084">
        <v>8.0000000000000004E-4</v>
      </c>
      <c r="CQ1084" t="s">
        <v>179</v>
      </c>
      <c r="CR1084">
        <v>3.3E-3</v>
      </c>
      <c r="CS1084" t="s">
        <v>179</v>
      </c>
      <c r="CT1084">
        <v>1.9E-3</v>
      </c>
      <c r="CU1084" t="s">
        <v>179</v>
      </c>
      <c r="CV1084">
        <v>8.0000000000000004E-4</v>
      </c>
      <c r="CW1084" t="s">
        <v>179</v>
      </c>
      <c r="CX1084">
        <v>5.9999999999999995E-4</v>
      </c>
      <c r="CY1084" t="s">
        <v>179</v>
      </c>
      <c r="CZ1084">
        <v>5.9999999999999995E-4</v>
      </c>
      <c r="DA1084" t="s">
        <v>179</v>
      </c>
      <c r="DB1084">
        <v>5.0000000000000001E-4</v>
      </c>
      <c r="DC1084" t="s">
        <v>179</v>
      </c>
      <c r="DD1084">
        <v>5.0000000000000001E-4</v>
      </c>
      <c r="DE1084" t="s">
        <v>179</v>
      </c>
      <c r="DF1084">
        <v>5.9999999999999995E-4</v>
      </c>
      <c r="DG1084" t="s">
        <v>179</v>
      </c>
      <c r="DH1084">
        <v>4.0000000000000002E-4</v>
      </c>
      <c r="DI1084" t="s">
        <v>179</v>
      </c>
      <c r="DJ1084">
        <v>2.9999999999999997E-4</v>
      </c>
      <c r="DK1084" t="s">
        <v>4102</v>
      </c>
      <c r="DL1084" t="s">
        <v>59</v>
      </c>
      <c r="DO1084" t="s">
        <v>18</v>
      </c>
      <c r="DS1084">
        <v>32</v>
      </c>
      <c r="DT1084" t="s">
        <v>4104</v>
      </c>
      <c r="DW1084" t="s">
        <v>5866</v>
      </c>
    </row>
    <row r="1085" spans="1:127">
      <c r="A1085" s="127">
        <v>50</v>
      </c>
      <c r="B1085" s="131">
        <v>44768.935416666667</v>
      </c>
      <c r="C1085" s="129" t="s">
        <v>52</v>
      </c>
      <c r="D1085" s="129">
        <v>0</v>
      </c>
      <c r="E1085" s="129">
        <v>0</v>
      </c>
      <c r="F1085" s="129">
        <v>0</v>
      </c>
      <c r="G1085" s="129" t="s">
        <v>54</v>
      </c>
      <c r="H1085" s="129" t="s">
        <v>55</v>
      </c>
      <c r="I1085" s="129" t="s">
        <v>55</v>
      </c>
      <c r="J1085" s="129" t="s">
        <v>55</v>
      </c>
      <c r="K1085" s="129" t="s">
        <v>18</v>
      </c>
      <c r="L1085" s="129">
        <v>90</v>
      </c>
      <c r="M1085" s="129" t="s">
        <v>173</v>
      </c>
      <c r="N1085" s="129">
        <v>0</v>
      </c>
      <c r="O1085" s="129" t="s">
        <v>173</v>
      </c>
      <c r="P1085" s="129">
        <v>0</v>
      </c>
      <c r="Q1085" s="129" t="s">
        <v>173</v>
      </c>
      <c r="R1085" s="129">
        <v>0</v>
      </c>
      <c r="S1085" s="129">
        <v>2</v>
      </c>
      <c r="T1085" s="129" t="s">
        <v>174</v>
      </c>
      <c r="U1085" s="129">
        <v>4.6098999999999997</v>
      </c>
      <c r="V1085" s="129">
        <v>0.67920000000000003</v>
      </c>
      <c r="W1085" s="129">
        <v>12.353199999999999</v>
      </c>
      <c r="X1085" s="129">
        <v>0.33439999999999998</v>
      </c>
      <c r="Y1085" s="129">
        <v>41.353299999999997</v>
      </c>
      <c r="Z1085" s="129">
        <v>0.36990000000000001</v>
      </c>
      <c r="AA1085" s="129" t="s">
        <v>1568</v>
      </c>
      <c r="AB1085" s="129">
        <v>1.5299999999999999E-2</v>
      </c>
      <c r="AC1085" s="129" t="s">
        <v>179</v>
      </c>
      <c r="AD1085" s="129">
        <v>8.8000000000000005E-3</v>
      </c>
      <c r="AE1085" s="129" t="s">
        <v>179</v>
      </c>
      <c r="AF1085" s="129">
        <v>1.7500000000000002E-2</v>
      </c>
      <c r="AG1085" s="129">
        <v>0.1575</v>
      </c>
      <c r="AH1085" s="129">
        <v>7.7999999999999996E-3</v>
      </c>
      <c r="AI1085" s="129">
        <v>7.5137</v>
      </c>
      <c r="AJ1085" s="129">
        <v>3.2199999999999999E-2</v>
      </c>
      <c r="AK1085" s="129">
        <v>0.81499999999999995</v>
      </c>
      <c r="AL1085" s="129">
        <v>8.8000000000000005E-3</v>
      </c>
      <c r="AM1085" s="129" t="s">
        <v>667</v>
      </c>
      <c r="AN1085" s="129">
        <v>8.8000000000000005E-3</v>
      </c>
      <c r="AO1085" s="129">
        <v>1.67E-2</v>
      </c>
      <c r="AP1085" s="129">
        <v>4.0000000000000001E-3</v>
      </c>
      <c r="AQ1085" s="129">
        <v>0.1105</v>
      </c>
      <c r="AR1085" s="129">
        <v>5.0000000000000001E-3</v>
      </c>
      <c r="AS1085" s="129">
        <v>5.9886999999999997</v>
      </c>
      <c r="AT1085" s="129">
        <v>2.63E-2</v>
      </c>
      <c r="AU1085" s="129" t="s">
        <v>390</v>
      </c>
      <c r="AV1085" s="129">
        <v>3.7000000000000002E-3</v>
      </c>
      <c r="AW1085" s="129">
        <v>1.37E-2</v>
      </c>
      <c r="AX1085" s="129">
        <v>1.1999999999999999E-3</v>
      </c>
      <c r="AY1085" s="129">
        <v>5.7999999999999996E-3</v>
      </c>
      <c r="AZ1085" s="129">
        <v>6.9999999999999999E-4</v>
      </c>
      <c r="BA1085" s="129">
        <v>7.1000000000000004E-3</v>
      </c>
      <c r="BB1085" s="129">
        <v>6.9999999999999999E-4</v>
      </c>
      <c r="BC1085" s="129" t="s">
        <v>247</v>
      </c>
      <c r="BD1085" s="129">
        <v>5.0000000000000001E-4</v>
      </c>
      <c r="BE1085" s="129" t="s">
        <v>179</v>
      </c>
      <c r="BF1085" s="129">
        <v>2.9999999999999997E-4</v>
      </c>
      <c r="BG1085" s="129" t="s">
        <v>179</v>
      </c>
      <c r="BH1085" s="129">
        <v>1E-4</v>
      </c>
      <c r="BI1085" s="129" t="s">
        <v>318</v>
      </c>
      <c r="BJ1085" s="129">
        <v>2.0000000000000001E-4</v>
      </c>
      <c r="BK1085" s="129">
        <v>8.6999999999999994E-3</v>
      </c>
      <c r="BL1085" s="129">
        <v>4.0000000000000002E-4</v>
      </c>
      <c r="BM1085" s="129">
        <v>3.2000000000000002E-3</v>
      </c>
      <c r="BN1085" s="129">
        <v>2.9999999999999997E-4</v>
      </c>
      <c r="BO1085" s="129">
        <v>8.8999999999999999E-3</v>
      </c>
      <c r="BP1085" s="129">
        <v>5.0000000000000001E-4</v>
      </c>
      <c r="BQ1085" s="129" t="s">
        <v>179</v>
      </c>
      <c r="BR1085" s="129">
        <v>2.9999999999999997E-4</v>
      </c>
      <c r="BS1085" s="129" t="s">
        <v>179</v>
      </c>
      <c r="BT1085" s="129">
        <v>2.9999999999999997E-4</v>
      </c>
      <c r="BU1085" s="129" t="s">
        <v>179</v>
      </c>
      <c r="BV1085" s="129">
        <v>6.9999999999999999E-4</v>
      </c>
      <c r="BW1085" s="129" t="s">
        <v>179</v>
      </c>
      <c r="BX1085" s="129">
        <v>8.0000000000000004E-4</v>
      </c>
      <c r="BY1085" s="129" t="s">
        <v>179</v>
      </c>
      <c r="BZ1085" s="129">
        <v>1.1000000000000001E-3</v>
      </c>
      <c r="CA1085" s="129" t="s">
        <v>179</v>
      </c>
      <c r="CB1085" s="129">
        <v>8.0000000000000004E-4</v>
      </c>
      <c r="CC1085" s="129" t="s">
        <v>179</v>
      </c>
      <c r="CD1085" s="129">
        <v>2.0999999999999999E-3</v>
      </c>
      <c r="CE1085" s="129" t="s">
        <v>179</v>
      </c>
      <c r="CF1085" s="129">
        <v>2.3E-3</v>
      </c>
      <c r="CG1085" s="129" t="s">
        <v>179</v>
      </c>
      <c r="CH1085" s="129">
        <v>1E-4</v>
      </c>
      <c r="CI1085" s="129" t="s">
        <v>179</v>
      </c>
      <c r="CJ1085" s="129">
        <v>7.0000000000000001E-3</v>
      </c>
      <c r="CK1085" s="129" t="s">
        <v>1720</v>
      </c>
      <c r="CL1085" s="129">
        <v>1.0999999999999999E-2</v>
      </c>
      <c r="CM1085" s="129" t="s">
        <v>179</v>
      </c>
      <c r="CN1085" s="129">
        <v>3.0000000000000001E-3</v>
      </c>
      <c r="CO1085" s="129" t="s">
        <v>179</v>
      </c>
      <c r="CP1085" s="129">
        <v>8.0000000000000004E-4</v>
      </c>
      <c r="CQ1085" s="129" t="s">
        <v>179</v>
      </c>
      <c r="CR1085" s="129">
        <v>3.2000000000000002E-3</v>
      </c>
      <c r="CS1085" s="129" t="s">
        <v>179</v>
      </c>
      <c r="CT1085" s="129">
        <v>1.9E-3</v>
      </c>
      <c r="CU1085" s="129" t="s">
        <v>179</v>
      </c>
      <c r="CV1085" s="129">
        <v>8.0000000000000004E-4</v>
      </c>
      <c r="CW1085" s="129" t="s">
        <v>18</v>
      </c>
      <c r="CX1085" s="129"/>
      <c r="CY1085" s="129" t="s">
        <v>179</v>
      </c>
      <c r="CZ1085" s="129">
        <v>5.9999999999999995E-4</v>
      </c>
      <c r="DA1085" s="129" t="s">
        <v>179</v>
      </c>
      <c r="DB1085" s="129">
        <v>5.0000000000000001E-4</v>
      </c>
      <c r="DC1085" s="129" t="s">
        <v>179</v>
      </c>
      <c r="DD1085" s="129">
        <v>5.0000000000000001E-4</v>
      </c>
      <c r="DE1085" s="129" t="s">
        <v>179</v>
      </c>
      <c r="DF1085" s="129">
        <v>5.9999999999999995E-4</v>
      </c>
      <c r="DG1085" s="129" t="s">
        <v>179</v>
      </c>
      <c r="DH1085" s="129">
        <v>4.0000000000000002E-4</v>
      </c>
      <c r="DI1085" s="129" t="s">
        <v>179</v>
      </c>
      <c r="DJ1085" s="129">
        <v>2.9999999999999997E-4</v>
      </c>
      <c r="DK1085" s="129" t="s">
        <v>4102</v>
      </c>
      <c r="DL1085" s="129" t="s">
        <v>59</v>
      </c>
      <c r="DO1085" t="s">
        <v>18</v>
      </c>
      <c r="DS1085" s="129">
        <v>50</v>
      </c>
      <c r="DT1085" s="129" t="s">
        <v>6006</v>
      </c>
      <c r="DW1085" t="s">
        <v>5867</v>
      </c>
    </row>
    <row r="1086" spans="1:127">
      <c r="A1086" s="127">
        <v>149</v>
      </c>
      <c r="B1086" s="131">
        <v>44769.95208333333</v>
      </c>
      <c r="C1086" s="129" t="s">
        <v>52</v>
      </c>
      <c r="D1086" s="129">
        <v>0</v>
      </c>
      <c r="E1086" s="129">
        <v>0</v>
      </c>
      <c r="F1086" s="129">
        <v>0</v>
      </c>
      <c r="G1086" s="129" t="s">
        <v>54</v>
      </c>
      <c r="H1086" s="129" t="s">
        <v>55</v>
      </c>
      <c r="I1086" s="129" t="s">
        <v>55</v>
      </c>
      <c r="J1086" s="129" t="s">
        <v>55</v>
      </c>
      <c r="K1086" s="129" t="s">
        <v>18</v>
      </c>
      <c r="L1086" s="129">
        <v>90</v>
      </c>
      <c r="M1086" s="129" t="s">
        <v>173</v>
      </c>
      <c r="N1086" s="129">
        <v>0</v>
      </c>
      <c r="O1086" s="129" t="s">
        <v>173</v>
      </c>
      <c r="P1086" s="129">
        <v>0</v>
      </c>
      <c r="Q1086" s="129" t="s">
        <v>173</v>
      </c>
      <c r="R1086" s="129">
        <v>0</v>
      </c>
      <c r="S1086" s="129">
        <v>2</v>
      </c>
      <c r="T1086" s="129" t="s">
        <v>174</v>
      </c>
      <c r="U1086" s="129" t="s">
        <v>4249</v>
      </c>
      <c r="V1086" s="129">
        <v>0.66979999999999995</v>
      </c>
      <c r="W1086" s="129">
        <v>9.2302</v>
      </c>
      <c r="X1086" s="129">
        <v>0.30020000000000002</v>
      </c>
      <c r="Y1086" s="129">
        <v>27.878</v>
      </c>
      <c r="Z1086" s="129">
        <v>0.30159999999999998</v>
      </c>
      <c r="AA1086" s="129" t="s">
        <v>1745</v>
      </c>
      <c r="AB1086" s="129">
        <v>1.6400000000000001E-2</v>
      </c>
      <c r="AC1086" s="129" t="s">
        <v>261</v>
      </c>
      <c r="AD1086" s="129">
        <v>1.26E-2</v>
      </c>
      <c r="AE1086" s="129" t="s">
        <v>4250</v>
      </c>
      <c r="AF1086" s="129">
        <v>6.6299999999999998E-2</v>
      </c>
      <c r="AG1086" s="129">
        <v>0.24199999999999999</v>
      </c>
      <c r="AH1086" s="129">
        <v>8.5000000000000006E-3</v>
      </c>
      <c r="AI1086" s="129">
        <v>6.3051000000000004</v>
      </c>
      <c r="AJ1086" s="129">
        <v>2.9899999999999999E-2</v>
      </c>
      <c r="AK1086" s="129">
        <v>0.68259999999999998</v>
      </c>
      <c r="AL1086" s="129">
        <v>8.0999999999999996E-3</v>
      </c>
      <c r="AM1086" s="129" t="s">
        <v>1108</v>
      </c>
      <c r="AN1086" s="129">
        <v>8.5000000000000006E-3</v>
      </c>
      <c r="AO1086" s="129" t="s">
        <v>556</v>
      </c>
      <c r="AP1086" s="129">
        <v>4.5999999999999999E-3</v>
      </c>
      <c r="AQ1086" s="129">
        <v>9.4100000000000003E-2</v>
      </c>
      <c r="AR1086" s="129">
        <v>4.8999999999999998E-3</v>
      </c>
      <c r="AS1086" s="129">
        <v>6.6976000000000004</v>
      </c>
      <c r="AT1086" s="129">
        <v>2.76E-2</v>
      </c>
      <c r="AU1086" s="129" t="s">
        <v>229</v>
      </c>
      <c r="AV1086" s="129">
        <v>4.1000000000000003E-3</v>
      </c>
      <c r="AW1086" s="129">
        <v>4.1999999999999997E-3</v>
      </c>
      <c r="AX1086" s="129">
        <v>8.0000000000000004E-4</v>
      </c>
      <c r="AY1086" s="129">
        <v>4.1000000000000003E-3</v>
      </c>
      <c r="AZ1086" s="129">
        <v>6.9999999999999999E-4</v>
      </c>
      <c r="BA1086" s="129">
        <v>7.1999999999999998E-3</v>
      </c>
      <c r="BB1086" s="129">
        <v>6.9999999999999999E-4</v>
      </c>
      <c r="BC1086" s="129" t="s">
        <v>267</v>
      </c>
      <c r="BD1086" s="129">
        <v>5.0000000000000001E-4</v>
      </c>
      <c r="BE1086" s="129" t="s">
        <v>392</v>
      </c>
      <c r="BF1086" s="129">
        <v>4.0000000000000002E-4</v>
      </c>
      <c r="BG1086" s="129" t="s">
        <v>179</v>
      </c>
      <c r="BH1086" s="129">
        <v>1E-4</v>
      </c>
      <c r="BI1086" s="129" t="s">
        <v>211</v>
      </c>
      <c r="BJ1086" s="129">
        <v>2.0000000000000001E-4</v>
      </c>
      <c r="BK1086" s="129">
        <v>1.1599999999999999E-2</v>
      </c>
      <c r="BL1086" s="129">
        <v>5.0000000000000001E-4</v>
      </c>
      <c r="BM1086" s="129">
        <v>4.1000000000000003E-3</v>
      </c>
      <c r="BN1086" s="129">
        <v>4.0000000000000002E-4</v>
      </c>
      <c r="BO1086" s="129" t="s">
        <v>1759</v>
      </c>
      <c r="BP1086" s="129">
        <v>8.0000000000000004E-4</v>
      </c>
      <c r="BQ1086" s="129" t="s">
        <v>179</v>
      </c>
      <c r="BR1086" s="129">
        <v>2.9999999999999997E-4</v>
      </c>
      <c r="BS1086" s="129" t="s">
        <v>179</v>
      </c>
      <c r="BT1086" s="129">
        <v>5.9999999999999995E-4</v>
      </c>
      <c r="BU1086" s="129" t="s">
        <v>179</v>
      </c>
      <c r="BV1086" s="129">
        <v>6.9999999999999999E-4</v>
      </c>
      <c r="BW1086" s="129" t="s">
        <v>18</v>
      </c>
      <c r="BX1086" s="129"/>
      <c r="BY1086" s="129" t="s">
        <v>179</v>
      </c>
      <c r="BZ1086" s="129">
        <v>1.1000000000000001E-3</v>
      </c>
      <c r="CA1086" s="129" t="s">
        <v>179</v>
      </c>
      <c r="CB1086" s="129">
        <v>8.0000000000000004E-4</v>
      </c>
      <c r="CC1086" s="129" t="s">
        <v>1046</v>
      </c>
      <c r="CD1086" s="129">
        <v>2.0999999999999999E-3</v>
      </c>
      <c r="CE1086" s="129" t="s">
        <v>179</v>
      </c>
      <c r="CF1086" s="129">
        <v>2.3E-3</v>
      </c>
      <c r="CG1086" s="129" t="s">
        <v>216</v>
      </c>
      <c r="CH1086" s="129">
        <v>1E-4</v>
      </c>
      <c r="CI1086" s="129" t="s">
        <v>179</v>
      </c>
      <c r="CJ1086" s="129">
        <v>8.8000000000000005E-3</v>
      </c>
      <c r="CK1086" s="129" t="s">
        <v>179</v>
      </c>
      <c r="CL1086" s="129">
        <v>1.15E-2</v>
      </c>
      <c r="CM1086" s="129" t="s">
        <v>179</v>
      </c>
      <c r="CN1086" s="129">
        <v>0.01</v>
      </c>
      <c r="CO1086" s="129" t="s">
        <v>179</v>
      </c>
      <c r="CP1086" s="129">
        <v>8.0000000000000004E-4</v>
      </c>
      <c r="CQ1086" s="129" t="s">
        <v>179</v>
      </c>
      <c r="CR1086" s="129">
        <v>3.3999999999999998E-3</v>
      </c>
      <c r="CS1086" s="129" t="s">
        <v>179</v>
      </c>
      <c r="CT1086" s="129">
        <v>1.9E-3</v>
      </c>
      <c r="CU1086" s="129" t="s">
        <v>18</v>
      </c>
      <c r="CV1086" s="129"/>
      <c r="CW1086" s="129" t="s">
        <v>179</v>
      </c>
      <c r="CX1086" s="129">
        <v>6.9999999999999999E-4</v>
      </c>
      <c r="CY1086" s="129" t="s">
        <v>179</v>
      </c>
      <c r="CZ1086" s="129">
        <v>5.9999999999999995E-4</v>
      </c>
      <c r="DA1086" s="129" t="s">
        <v>179</v>
      </c>
      <c r="DB1086" s="129">
        <v>5.9999999999999995E-4</v>
      </c>
      <c r="DC1086" s="129" t="s">
        <v>212</v>
      </c>
      <c r="DD1086" s="129">
        <v>5.9999999999999995E-4</v>
      </c>
      <c r="DE1086" s="129" t="s">
        <v>179</v>
      </c>
      <c r="DF1086" s="129">
        <v>6.9999999999999999E-4</v>
      </c>
      <c r="DG1086" s="129" t="s">
        <v>179</v>
      </c>
      <c r="DH1086" s="129">
        <v>5.0000000000000001E-4</v>
      </c>
      <c r="DI1086" s="129" t="s">
        <v>179</v>
      </c>
      <c r="DJ1086" s="129">
        <v>5.9999999999999995E-4</v>
      </c>
      <c r="DK1086" s="129" t="s">
        <v>4102</v>
      </c>
      <c r="DL1086" s="129" t="s">
        <v>59</v>
      </c>
      <c r="DO1086" t="s">
        <v>18</v>
      </c>
      <c r="DS1086" s="129">
        <v>69</v>
      </c>
      <c r="DT1086" s="129" t="s">
        <v>907</v>
      </c>
      <c r="DW1086" t="s">
        <v>5868</v>
      </c>
    </row>
    <row r="1087" spans="1:127">
      <c r="A1087" s="127">
        <v>150</v>
      </c>
      <c r="B1087" s="131">
        <v>44769.954861111109</v>
      </c>
      <c r="C1087" s="129" t="s">
        <v>52</v>
      </c>
      <c r="D1087" s="129">
        <v>0</v>
      </c>
      <c r="E1087" s="129">
        <v>0</v>
      </c>
      <c r="F1087" s="129">
        <v>0</v>
      </c>
      <c r="G1087" s="129" t="s">
        <v>54</v>
      </c>
      <c r="H1087" s="129" t="s">
        <v>55</v>
      </c>
      <c r="I1087" s="129" t="s">
        <v>55</v>
      </c>
      <c r="J1087" s="129" t="s">
        <v>55</v>
      </c>
      <c r="K1087" s="129" t="s">
        <v>18</v>
      </c>
      <c r="L1087" s="129">
        <v>90</v>
      </c>
      <c r="M1087" s="129" t="s">
        <v>173</v>
      </c>
      <c r="N1087" s="129">
        <v>0</v>
      </c>
      <c r="O1087" s="129" t="s">
        <v>173</v>
      </c>
      <c r="P1087" s="129">
        <v>0</v>
      </c>
      <c r="Q1087" s="129" t="s">
        <v>173</v>
      </c>
      <c r="R1087" s="129">
        <v>0</v>
      </c>
      <c r="S1087" s="129">
        <v>2</v>
      </c>
      <c r="T1087" s="129" t="s">
        <v>174</v>
      </c>
      <c r="U1087" s="129" t="s">
        <v>4251</v>
      </c>
      <c r="V1087" s="129">
        <v>0.69720000000000004</v>
      </c>
      <c r="W1087" s="129">
        <v>6.8113999999999999</v>
      </c>
      <c r="X1087" s="129">
        <v>0.27239999999999998</v>
      </c>
      <c r="Y1087" s="129">
        <v>22.900500000000001</v>
      </c>
      <c r="Z1087" s="129">
        <v>0.2727</v>
      </c>
      <c r="AA1087" s="129" t="s">
        <v>803</v>
      </c>
      <c r="AB1087" s="129">
        <v>1.66E-2</v>
      </c>
      <c r="AC1087" s="129" t="s">
        <v>179</v>
      </c>
      <c r="AD1087" s="129">
        <v>1.2999999999999999E-2</v>
      </c>
      <c r="AE1087" s="129" t="s">
        <v>4252</v>
      </c>
      <c r="AF1087" s="129">
        <v>8.2199999999999995E-2</v>
      </c>
      <c r="AG1087" s="129">
        <v>9.8500000000000004E-2</v>
      </c>
      <c r="AH1087" s="129">
        <v>6.7000000000000002E-3</v>
      </c>
      <c r="AI1087" s="129">
        <v>5.7064000000000004</v>
      </c>
      <c r="AJ1087" s="129">
        <v>2.8500000000000001E-2</v>
      </c>
      <c r="AK1087" s="129">
        <v>0.70630000000000004</v>
      </c>
      <c r="AL1087" s="129">
        <v>8.3000000000000001E-3</v>
      </c>
      <c r="AM1087" s="129" t="s">
        <v>509</v>
      </c>
      <c r="AN1087" s="129">
        <v>8.2000000000000007E-3</v>
      </c>
      <c r="AO1087" s="129" t="s">
        <v>205</v>
      </c>
      <c r="AP1087" s="129">
        <v>3.8999999999999998E-3</v>
      </c>
      <c r="AQ1087" s="129">
        <v>0.12470000000000001</v>
      </c>
      <c r="AR1087" s="129">
        <v>5.5999999999999999E-3</v>
      </c>
      <c r="AS1087" s="129">
        <v>6.8936000000000002</v>
      </c>
      <c r="AT1087" s="129">
        <v>2.7900000000000001E-2</v>
      </c>
      <c r="AU1087" s="129" t="s">
        <v>1978</v>
      </c>
      <c r="AV1087" s="129">
        <v>4.1999999999999997E-3</v>
      </c>
      <c r="AW1087" s="129">
        <v>6.1000000000000004E-3</v>
      </c>
      <c r="AX1087" s="129">
        <v>8.9999999999999998E-4</v>
      </c>
      <c r="AY1087" s="129">
        <v>3.8E-3</v>
      </c>
      <c r="AZ1087" s="129">
        <v>6.9999999999999999E-4</v>
      </c>
      <c r="BA1087" s="129">
        <v>6.7000000000000002E-3</v>
      </c>
      <c r="BB1087" s="129">
        <v>6.9999999999999999E-4</v>
      </c>
      <c r="BC1087" s="129" t="s">
        <v>267</v>
      </c>
      <c r="BD1087" s="129">
        <v>5.0000000000000001E-4</v>
      </c>
      <c r="BE1087" s="129" t="s">
        <v>214</v>
      </c>
      <c r="BF1087" s="129">
        <v>4.0000000000000002E-4</v>
      </c>
      <c r="BG1087" s="129" t="s">
        <v>179</v>
      </c>
      <c r="BH1087" s="129">
        <v>1E-4</v>
      </c>
      <c r="BI1087" s="129" t="s">
        <v>516</v>
      </c>
      <c r="BJ1087" s="129">
        <v>2.0000000000000001E-4</v>
      </c>
      <c r="BK1087" s="129">
        <v>1.2500000000000001E-2</v>
      </c>
      <c r="BL1087" s="129">
        <v>5.9999999999999995E-4</v>
      </c>
      <c r="BM1087" s="129">
        <v>4.8999999999999998E-3</v>
      </c>
      <c r="BN1087" s="129">
        <v>4.0000000000000002E-4</v>
      </c>
      <c r="BO1087" s="129" t="s">
        <v>808</v>
      </c>
      <c r="BP1087" s="129">
        <v>8.9999999999999998E-4</v>
      </c>
      <c r="BQ1087" s="129" t="s">
        <v>179</v>
      </c>
      <c r="BR1087" s="129">
        <v>2.9999999999999997E-4</v>
      </c>
      <c r="BS1087" s="129" t="s">
        <v>179</v>
      </c>
      <c r="BT1087" s="129">
        <v>6.9999999999999999E-4</v>
      </c>
      <c r="BU1087" s="129" t="s">
        <v>179</v>
      </c>
      <c r="BV1087" s="129">
        <v>6.9999999999999999E-4</v>
      </c>
      <c r="BW1087" s="129" t="s">
        <v>18</v>
      </c>
      <c r="BX1087" s="129"/>
      <c r="BY1087" s="129" t="s">
        <v>18</v>
      </c>
      <c r="BZ1087" s="129"/>
      <c r="CA1087" s="129" t="s">
        <v>179</v>
      </c>
      <c r="CB1087" s="129">
        <v>8.0000000000000004E-4</v>
      </c>
      <c r="CC1087" s="129" t="s">
        <v>179</v>
      </c>
      <c r="CD1087" s="129">
        <v>2.2000000000000001E-3</v>
      </c>
      <c r="CE1087" s="129" t="s">
        <v>179</v>
      </c>
      <c r="CF1087" s="129">
        <v>2.3E-3</v>
      </c>
      <c r="CG1087" s="129" t="s">
        <v>216</v>
      </c>
      <c r="CH1087" s="129">
        <v>1E-4</v>
      </c>
      <c r="CI1087" s="129" t="s">
        <v>179</v>
      </c>
      <c r="CJ1087" s="129">
        <v>9.9000000000000008E-3</v>
      </c>
      <c r="CK1087" s="129" t="s">
        <v>179</v>
      </c>
      <c r="CL1087" s="129">
        <v>1.18E-2</v>
      </c>
      <c r="CM1087" s="129" t="s">
        <v>1572</v>
      </c>
      <c r="CN1087" s="129">
        <v>1.24E-2</v>
      </c>
      <c r="CO1087" s="129" t="s">
        <v>179</v>
      </c>
      <c r="CP1087" s="129">
        <v>8.9999999999999998E-4</v>
      </c>
      <c r="CQ1087" s="129" t="s">
        <v>179</v>
      </c>
      <c r="CR1087" s="129">
        <v>3.7000000000000002E-3</v>
      </c>
      <c r="CS1087" s="129" t="s">
        <v>179</v>
      </c>
      <c r="CT1087" s="129">
        <v>2E-3</v>
      </c>
      <c r="CU1087" s="129" t="s">
        <v>18</v>
      </c>
      <c r="CV1087" s="129"/>
      <c r="CW1087" s="129" t="s">
        <v>179</v>
      </c>
      <c r="CX1087" s="129">
        <v>6.9999999999999999E-4</v>
      </c>
      <c r="CY1087" s="129" t="s">
        <v>179</v>
      </c>
      <c r="CZ1087" s="129">
        <v>5.0000000000000001E-4</v>
      </c>
      <c r="DA1087" s="129" t="s">
        <v>179</v>
      </c>
      <c r="DB1087" s="129">
        <v>5.9999999999999995E-4</v>
      </c>
      <c r="DC1087" s="129" t="s">
        <v>179</v>
      </c>
      <c r="DD1087" s="129">
        <v>5.9999999999999995E-4</v>
      </c>
      <c r="DE1087" s="129" t="s">
        <v>179</v>
      </c>
      <c r="DF1087" s="129">
        <v>6.9999999999999999E-4</v>
      </c>
      <c r="DG1087" s="129" t="s">
        <v>179</v>
      </c>
      <c r="DH1087" s="129">
        <v>5.0000000000000001E-4</v>
      </c>
      <c r="DI1087" s="129" t="s">
        <v>179</v>
      </c>
      <c r="DJ1087" s="129">
        <v>6.9999999999999999E-4</v>
      </c>
      <c r="DK1087" s="129" t="s">
        <v>4102</v>
      </c>
      <c r="DL1087" s="129" t="s">
        <v>59</v>
      </c>
      <c r="DO1087" t="s">
        <v>18</v>
      </c>
      <c r="DS1087" s="129">
        <v>71</v>
      </c>
      <c r="DT1087" s="129" t="s">
        <v>907</v>
      </c>
      <c r="DW1087" t="s">
        <v>5869</v>
      </c>
    </row>
    <row r="1088" spans="1:127">
      <c r="A1088" s="127">
        <v>51</v>
      </c>
      <c r="B1088" s="131">
        <v>44768.940972222219</v>
      </c>
      <c r="C1088" s="129" t="s">
        <v>52</v>
      </c>
      <c r="D1088" s="129">
        <v>0</v>
      </c>
      <c r="E1088" s="129">
        <v>0</v>
      </c>
      <c r="F1088" s="129">
        <v>0</v>
      </c>
      <c r="G1088" s="129" t="s">
        <v>54</v>
      </c>
      <c r="H1088" s="129" t="s">
        <v>55</v>
      </c>
      <c r="I1088" s="129" t="s">
        <v>55</v>
      </c>
      <c r="J1088" s="129" t="s">
        <v>55</v>
      </c>
      <c r="K1088" s="129" t="s">
        <v>18</v>
      </c>
      <c r="L1088" s="129">
        <v>90</v>
      </c>
      <c r="M1088" s="129" t="s">
        <v>173</v>
      </c>
      <c r="N1088" s="129">
        <v>0</v>
      </c>
      <c r="O1088" s="129" t="s">
        <v>173</v>
      </c>
      <c r="P1088" s="129">
        <v>0</v>
      </c>
      <c r="Q1088" s="129" t="s">
        <v>173</v>
      </c>
      <c r="R1088" s="129">
        <v>0</v>
      </c>
      <c r="S1088" s="129">
        <v>2</v>
      </c>
      <c r="T1088" s="129" t="s">
        <v>174</v>
      </c>
      <c r="U1088" s="129">
        <v>1.7372000000000001</v>
      </c>
      <c r="V1088" s="129">
        <v>0.6028</v>
      </c>
      <c r="W1088" s="129">
        <v>10.9206</v>
      </c>
      <c r="X1088" s="129">
        <v>0.31790000000000002</v>
      </c>
      <c r="Y1088" s="129">
        <v>33.261000000000003</v>
      </c>
      <c r="Z1088" s="129">
        <v>0.33110000000000001</v>
      </c>
      <c r="AA1088" s="129" t="s">
        <v>4105</v>
      </c>
      <c r="AB1088" s="129">
        <v>1.61E-2</v>
      </c>
      <c r="AC1088" s="129" t="s">
        <v>4106</v>
      </c>
      <c r="AD1088" s="129">
        <v>1.44E-2</v>
      </c>
      <c r="AE1088" s="129" t="s">
        <v>4107</v>
      </c>
      <c r="AF1088" s="129">
        <v>2.1499999999999998E-2</v>
      </c>
      <c r="AG1088" s="129">
        <v>0.60019999999999996</v>
      </c>
      <c r="AH1088" s="129">
        <v>1.1900000000000001E-2</v>
      </c>
      <c r="AI1088" s="129">
        <v>6.7046999999999999</v>
      </c>
      <c r="AJ1088" s="129">
        <v>3.0700000000000002E-2</v>
      </c>
      <c r="AK1088" s="129">
        <v>0.8196</v>
      </c>
      <c r="AL1088" s="129">
        <v>8.8000000000000005E-3</v>
      </c>
      <c r="AM1088" s="129" t="s">
        <v>179</v>
      </c>
      <c r="AN1088" s="129">
        <v>8.6E-3</v>
      </c>
      <c r="AO1088" s="129">
        <v>2.01E-2</v>
      </c>
      <c r="AP1088" s="129">
        <v>4.1000000000000003E-3</v>
      </c>
      <c r="AQ1088" s="129">
        <v>0.14599999999999999</v>
      </c>
      <c r="AR1088" s="129">
        <v>5.7999999999999996E-3</v>
      </c>
      <c r="AS1088" s="129">
        <v>6.9884000000000004</v>
      </c>
      <c r="AT1088" s="129">
        <v>2.8400000000000002E-2</v>
      </c>
      <c r="AU1088" s="129" t="s">
        <v>330</v>
      </c>
      <c r="AV1088" s="129">
        <v>4.1000000000000003E-3</v>
      </c>
      <c r="AW1088" s="129">
        <v>9.5999999999999992E-3</v>
      </c>
      <c r="AX1088" s="129">
        <v>1.1000000000000001E-3</v>
      </c>
      <c r="AY1088" s="129">
        <v>4.5999999999999999E-3</v>
      </c>
      <c r="AZ1088" s="129">
        <v>6.9999999999999999E-4</v>
      </c>
      <c r="BA1088" s="129">
        <v>6.4999999999999997E-3</v>
      </c>
      <c r="BB1088" s="129">
        <v>6.9999999999999999E-4</v>
      </c>
      <c r="BC1088" s="129" t="s">
        <v>285</v>
      </c>
      <c r="BD1088" s="129">
        <v>5.0000000000000001E-4</v>
      </c>
      <c r="BE1088" s="129" t="s">
        <v>451</v>
      </c>
      <c r="BF1088" s="129">
        <v>4.0000000000000002E-4</v>
      </c>
      <c r="BG1088" s="129" t="s">
        <v>179</v>
      </c>
      <c r="BH1088" s="129">
        <v>1E-4</v>
      </c>
      <c r="BI1088" s="129" t="s">
        <v>304</v>
      </c>
      <c r="BJ1088" s="129">
        <v>2.0000000000000001E-4</v>
      </c>
      <c r="BK1088" s="129">
        <v>1.06E-2</v>
      </c>
      <c r="BL1088" s="129">
        <v>5.0000000000000001E-4</v>
      </c>
      <c r="BM1088" s="129">
        <v>3.8999999999999998E-3</v>
      </c>
      <c r="BN1088" s="129">
        <v>4.0000000000000002E-4</v>
      </c>
      <c r="BO1088" s="129">
        <v>1.1599999999999999E-2</v>
      </c>
      <c r="BP1088" s="129">
        <v>6.9999999999999999E-4</v>
      </c>
      <c r="BQ1088" s="129" t="s">
        <v>179</v>
      </c>
      <c r="BR1088" s="129">
        <v>2.9999999999999997E-4</v>
      </c>
      <c r="BS1088" s="129" t="s">
        <v>179</v>
      </c>
      <c r="BT1088" s="129">
        <v>5.0000000000000001E-4</v>
      </c>
      <c r="BU1088" s="129" t="s">
        <v>179</v>
      </c>
      <c r="BV1088" s="129">
        <v>6.9999999999999999E-4</v>
      </c>
      <c r="BW1088" s="129" t="s">
        <v>18</v>
      </c>
      <c r="BX1088" s="129"/>
      <c r="BY1088" s="129" t="s">
        <v>18</v>
      </c>
      <c r="BZ1088" s="129"/>
      <c r="CA1088" s="129" t="s">
        <v>179</v>
      </c>
      <c r="CB1088" s="129">
        <v>8.0000000000000004E-4</v>
      </c>
      <c r="CC1088" s="129" t="s">
        <v>179</v>
      </c>
      <c r="CD1088" s="129">
        <v>2.0999999999999999E-3</v>
      </c>
      <c r="CE1088" s="129" t="s">
        <v>179</v>
      </c>
      <c r="CF1088" s="129">
        <v>2.3E-3</v>
      </c>
      <c r="CG1088" s="129" t="s">
        <v>179</v>
      </c>
      <c r="CH1088" s="129">
        <v>1E-4</v>
      </c>
      <c r="CI1088" s="129" t="s">
        <v>179</v>
      </c>
      <c r="CJ1088" s="129">
        <v>7.7000000000000002E-3</v>
      </c>
      <c r="CK1088" s="129" t="s">
        <v>179</v>
      </c>
      <c r="CL1088" s="129">
        <v>1.0999999999999999E-2</v>
      </c>
      <c r="CM1088" s="129" t="s">
        <v>179</v>
      </c>
      <c r="CN1088" s="129">
        <v>7.1000000000000004E-3</v>
      </c>
      <c r="CO1088" s="129" t="s">
        <v>179</v>
      </c>
      <c r="CP1088" s="129">
        <v>8.0000000000000004E-4</v>
      </c>
      <c r="CQ1088" s="129" t="s">
        <v>179</v>
      </c>
      <c r="CR1088" s="129">
        <v>3.5000000000000001E-3</v>
      </c>
      <c r="CS1088" s="129" t="s">
        <v>179</v>
      </c>
      <c r="CT1088" s="129">
        <v>1.9E-3</v>
      </c>
      <c r="CU1088" s="129" t="s">
        <v>179</v>
      </c>
      <c r="CV1088" s="129">
        <v>8.0000000000000004E-4</v>
      </c>
      <c r="CW1088" s="129" t="s">
        <v>18</v>
      </c>
      <c r="CX1088" s="129"/>
      <c r="CY1088" s="129" t="s">
        <v>179</v>
      </c>
      <c r="CZ1088" s="129">
        <v>5.0000000000000001E-4</v>
      </c>
      <c r="DA1088" s="129" t="s">
        <v>179</v>
      </c>
      <c r="DB1088" s="129">
        <v>5.9999999999999995E-4</v>
      </c>
      <c r="DC1088" s="129" t="s">
        <v>179</v>
      </c>
      <c r="DD1088" s="129">
        <v>5.9999999999999995E-4</v>
      </c>
      <c r="DE1088" s="129" t="s">
        <v>179</v>
      </c>
      <c r="DF1088" s="129">
        <v>5.9999999999999995E-4</v>
      </c>
      <c r="DG1088" s="129" t="s">
        <v>179</v>
      </c>
      <c r="DH1088" s="129">
        <v>5.0000000000000001E-4</v>
      </c>
      <c r="DI1088" s="129" t="s">
        <v>179</v>
      </c>
      <c r="DJ1088" s="129">
        <v>5.0000000000000001E-4</v>
      </c>
      <c r="DK1088" s="129" t="s">
        <v>4102</v>
      </c>
      <c r="DL1088" s="129" t="s">
        <v>59</v>
      </c>
      <c r="DO1088" t="s">
        <v>18</v>
      </c>
      <c r="DS1088" s="129">
        <v>72</v>
      </c>
      <c r="DT1088" s="129" t="s">
        <v>907</v>
      </c>
      <c r="DW1088" t="s">
        <v>5870</v>
      </c>
    </row>
    <row r="1089" spans="1:127">
      <c r="A1089" s="127">
        <v>151</v>
      </c>
      <c r="B1089" s="131">
        <v>44769.956944444442</v>
      </c>
      <c r="C1089" s="129" t="s">
        <v>52</v>
      </c>
      <c r="D1089" s="129">
        <v>0</v>
      </c>
      <c r="E1089" s="129">
        <v>0</v>
      </c>
      <c r="F1089" s="129">
        <v>0</v>
      </c>
      <c r="G1089" s="129" t="s">
        <v>54</v>
      </c>
      <c r="H1089" s="129" t="s">
        <v>55</v>
      </c>
      <c r="I1089" s="129" t="s">
        <v>55</v>
      </c>
      <c r="J1089" s="129" t="s">
        <v>55</v>
      </c>
      <c r="K1089" s="129" t="s">
        <v>18</v>
      </c>
      <c r="L1089" s="129">
        <v>90</v>
      </c>
      <c r="M1089" s="129" t="s">
        <v>173</v>
      </c>
      <c r="N1089" s="129">
        <v>0</v>
      </c>
      <c r="O1089" s="129" t="s">
        <v>173</v>
      </c>
      <c r="P1089" s="129">
        <v>0</v>
      </c>
      <c r="Q1089" s="129" t="s">
        <v>173</v>
      </c>
      <c r="R1089" s="129">
        <v>0</v>
      </c>
      <c r="S1089" s="129">
        <v>2</v>
      </c>
      <c r="T1089" s="129" t="s">
        <v>174</v>
      </c>
      <c r="U1089" s="129" t="s">
        <v>4253</v>
      </c>
      <c r="V1089" s="129">
        <v>0.66039999999999999</v>
      </c>
      <c r="W1089" s="129">
        <v>7.4779999999999998</v>
      </c>
      <c r="X1089" s="129">
        <v>0.27689999999999998</v>
      </c>
      <c r="Y1089" s="129">
        <v>25.234999999999999</v>
      </c>
      <c r="Z1089" s="129">
        <v>0.28649999999999998</v>
      </c>
      <c r="AA1089" s="129" t="s">
        <v>2902</v>
      </c>
      <c r="AB1089" s="129">
        <v>1.61E-2</v>
      </c>
      <c r="AC1089" s="129" t="s">
        <v>3421</v>
      </c>
      <c r="AD1089" s="129">
        <v>1.35E-2</v>
      </c>
      <c r="AE1089" s="129" t="s">
        <v>4254</v>
      </c>
      <c r="AF1089" s="129">
        <v>7.3899999999999993E-2</v>
      </c>
      <c r="AG1089" s="129">
        <v>0.42080000000000001</v>
      </c>
      <c r="AH1089" s="129">
        <v>1.01E-2</v>
      </c>
      <c r="AI1089" s="129">
        <v>5.2488000000000001</v>
      </c>
      <c r="AJ1089" s="129">
        <v>2.7199999999999998E-2</v>
      </c>
      <c r="AK1089" s="129">
        <v>0.62909999999999999</v>
      </c>
      <c r="AL1089" s="129">
        <v>7.7999999999999996E-3</v>
      </c>
      <c r="AM1089" s="129" t="s">
        <v>1354</v>
      </c>
      <c r="AN1089" s="129">
        <v>7.7999999999999996E-3</v>
      </c>
      <c r="AO1089" s="129" t="s">
        <v>622</v>
      </c>
      <c r="AP1089" s="129">
        <v>3.5999999999999999E-3</v>
      </c>
      <c r="AQ1089" s="129">
        <v>0.14280000000000001</v>
      </c>
      <c r="AR1089" s="129">
        <v>5.7999999999999996E-3</v>
      </c>
      <c r="AS1089" s="129">
        <v>6.1444000000000001</v>
      </c>
      <c r="AT1089" s="129">
        <v>2.6100000000000002E-2</v>
      </c>
      <c r="AU1089" s="129" t="s">
        <v>228</v>
      </c>
      <c r="AV1089" s="129">
        <v>3.8999999999999998E-3</v>
      </c>
      <c r="AW1089" s="129">
        <v>9.4000000000000004E-3</v>
      </c>
      <c r="AX1089" s="129">
        <v>1.1000000000000001E-3</v>
      </c>
      <c r="AY1089" s="129">
        <v>4.4000000000000003E-3</v>
      </c>
      <c r="AZ1089" s="129">
        <v>6.9999999999999999E-4</v>
      </c>
      <c r="BA1089" s="129">
        <v>6.8999999999999999E-3</v>
      </c>
      <c r="BB1089" s="129">
        <v>6.9999999999999999E-4</v>
      </c>
      <c r="BC1089" s="129" t="s">
        <v>267</v>
      </c>
      <c r="BD1089" s="129">
        <v>5.0000000000000001E-4</v>
      </c>
      <c r="BE1089" s="129" t="s">
        <v>392</v>
      </c>
      <c r="BF1089" s="129">
        <v>4.0000000000000002E-4</v>
      </c>
      <c r="BG1089" s="129" t="s">
        <v>179</v>
      </c>
      <c r="BH1089" s="129">
        <v>1E-4</v>
      </c>
      <c r="BI1089" s="129" t="s">
        <v>245</v>
      </c>
      <c r="BJ1089" s="129">
        <v>2.0000000000000001E-4</v>
      </c>
      <c r="BK1089" s="129">
        <v>1.23E-2</v>
      </c>
      <c r="BL1089" s="129">
        <v>5.9999999999999995E-4</v>
      </c>
      <c r="BM1089" s="129">
        <v>4.3E-3</v>
      </c>
      <c r="BN1089" s="129">
        <v>4.0000000000000002E-4</v>
      </c>
      <c r="BO1089" s="129" t="s">
        <v>545</v>
      </c>
      <c r="BP1089" s="129">
        <v>8.0000000000000004E-4</v>
      </c>
      <c r="BQ1089" s="129" t="s">
        <v>179</v>
      </c>
      <c r="BR1089" s="129">
        <v>2.9999999999999997E-4</v>
      </c>
      <c r="BS1089" s="129" t="s">
        <v>179</v>
      </c>
      <c r="BT1089" s="129">
        <v>5.9999999999999995E-4</v>
      </c>
      <c r="BU1089" s="129" t="s">
        <v>179</v>
      </c>
      <c r="BV1089" s="129">
        <v>6.9999999999999999E-4</v>
      </c>
      <c r="BW1089" s="129" t="s">
        <v>18</v>
      </c>
      <c r="BX1089" s="129"/>
      <c r="BY1089" s="129" t="s">
        <v>179</v>
      </c>
      <c r="BZ1089" s="129">
        <v>1.1000000000000001E-3</v>
      </c>
      <c r="CA1089" s="129" t="s">
        <v>179</v>
      </c>
      <c r="CB1089" s="129">
        <v>8.0000000000000004E-4</v>
      </c>
      <c r="CC1089" s="129" t="s">
        <v>179</v>
      </c>
      <c r="CD1089" s="129">
        <v>2.0999999999999999E-3</v>
      </c>
      <c r="CE1089" s="129" t="s">
        <v>179</v>
      </c>
      <c r="CF1089" s="129">
        <v>2.3E-3</v>
      </c>
      <c r="CG1089" s="129" t="s">
        <v>179</v>
      </c>
      <c r="CH1089" s="129">
        <v>1E-4</v>
      </c>
      <c r="CI1089" s="129" t="s">
        <v>179</v>
      </c>
      <c r="CJ1089" s="129">
        <v>9.4999999999999998E-3</v>
      </c>
      <c r="CK1089" s="129" t="s">
        <v>179</v>
      </c>
      <c r="CL1089" s="129">
        <v>1.1299999999999999E-2</v>
      </c>
      <c r="CM1089" s="129" t="s">
        <v>179</v>
      </c>
      <c r="CN1089" s="129">
        <v>1.0699999999999999E-2</v>
      </c>
      <c r="CO1089" s="129" t="s">
        <v>179</v>
      </c>
      <c r="CP1089" s="129">
        <v>8.9999999999999998E-4</v>
      </c>
      <c r="CQ1089" s="129" t="s">
        <v>179</v>
      </c>
      <c r="CR1089" s="129">
        <v>3.5999999999999999E-3</v>
      </c>
      <c r="CS1089" s="129" t="s">
        <v>179</v>
      </c>
      <c r="CT1089" s="129">
        <v>1.8E-3</v>
      </c>
      <c r="CU1089" s="129" t="s">
        <v>179</v>
      </c>
      <c r="CV1089" s="129">
        <v>1E-3</v>
      </c>
      <c r="CW1089" s="129" t="s">
        <v>18</v>
      </c>
      <c r="CX1089" s="129"/>
      <c r="CY1089" s="129" t="s">
        <v>179</v>
      </c>
      <c r="CZ1089" s="129">
        <v>5.9999999999999995E-4</v>
      </c>
      <c r="DA1089" s="129" t="s">
        <v>179</v>
      </c>
      <c r="DB1089" s="129">
        <v>5.9999999999999995E-4</v>
      </c>
      <c r="DC1089" s="129" t="s">
        <v>179</v>
      </c>
      <c r="DD1089" s="129">
        <v>5.9999999999999995E-4</v>
      </c>
      <c r="DE1089" s="129" t="s">
        <v>179</v>
      </c>
      <c r="DF1089" s="129">
        <v>5.9999999999999995E-4</v>
      </c>
      <c r="DG1089" s="129" t="s">
        <v>179</v>
      </c>
      <c r="DH1089" s="129">
        <v>5.0000000000000001E-4</v>
      </c>
      <c r="DI1089" s="129" t="s">
        <v>179</v>
      </c>
      <c r="DJ1089" s="129">
        <v>6.9999999999999999E-4</v>
      </c>
      <c r="DK1089" s="129" t="s">
        <v>4102</v>
      </c>
      <c r="DL1089" s="129" t="s">
        <v>59</v>
      </c>
      <c r="DO1089" t="s">
        <v>18</v>
      </c>
      <c r="DS1089" s="129">
        <v>73</v>
      </c>
      <c r="DT1089" s="129" t="s">
        <v>907</v>
      </c>
      <c r="DW1089" t="s">
        <v>5871</v>
      </c>
    </row>
    <row r="1090" spans="1:127">
      <c r="A1090" s="127">
        <v>52</v>
      </c>
      <c r="B1090" s="131">
        <v>44768.943749999999</v>
      </c>
      <c r="C1090" s="129" t="s">
        <v>52</v>
      </c>
      <c r="D1090" s="129">
        <v>0</v>
      </c>
      <c r="E1090" s="129">
        <v>0</v>
      </c>
      <c r="F1090" s="129">
        <v>0</v>
      </c>
      <c r="G1090" s="129" t="s">
        <v>54</v>
      </c>
      <c r="H1090" s="129" t="s">
        <v>55</v>
      </c>
      <c r="I1090" s="129" t="s">
        <v>55</v>
      </c>
      <c r="J1090" s="129" t="s">
        <v>55</v>
      </c>
      <c r="K1090" s="129" t="s">
        <v>18</v>
      </c>
      <c r="L1090" s="129">
        <v>90</v>
      </c>
      <c r="M1090" s="129" t="s">
        <v>173</v>
      </c>
      <c r="N1090" s="129">
        <v>0</v>
      </c>
      <c r="O1090" s="129" t="s">
        <v>173</v>
      </c>
      <c r="P1090" s="129">
        <v>0</v>
      </c>
      <c r="Q1090" s="129" t="s">
        <v>173</v>
      </c>
      <c r="R1090" s="129">
        <v>0</v>
      </c>
      <c r="S1090" s="129">
        <v>2</v>
      </c>
      <c r="T1090" s="129" t="s">
        <v>174</v>
      </c>
      <c r="U1090" s="129">
        <v>1.6842999999999999</v>
      </c>
      <c r="V1090" s="129">
        <v>0.61270000000000002</v>
      </c>
      <c r="W1090" s="129">
        <v>10.713900000000001</v>
      </c>
      <c r="X1090" s="129">
        <v>0.32129999999999997</v>
      </c>
      <c r="Y1090" s="129">
        <v>32.861899999999999</v>
      </c>
      <c r="Z1090" s="129">
        <v>0.3417</v>
      </c>
      <c r="AA1090" s="129" t="s">
        <v>179</v>
      </c>
      <c r="AB1090" s="129">
        <v>1.14E-2</v>
      </c>
      <c r="AC1090" s="129" t="s">
        <v>179</v>
      </c>
      <c r="AD1090" s="129">
        <v>8.6E-3</v>
      </c>
      <c r="AE1090" s="129" t="s">
        <v>4081</v>
      </c>
      <c r="AF1090" s="129">
        <v>2.06E-2</v>
      </c>
      <c r="AG1090" s="129">
        <v>2.1280000000000001</v>
      </c>
      <c r="AH1090" s="129">
        <v>2.1100000000000001E-2</v>
      </c>
      <c r="AI1090" s="129">
        <v>1.8085</v>
      </c>
      <c r="AJ1090" s="129">
        <v>1.6799999999999999E-2</v>
      </c>
      <c r="AK1090" s="129">
        <v>1.1994</v>
      </c>
      <c r="AL1090" s="129">
        <v>9.7999999999999997E-3</v>
      </c>
      <c r="AM1090" s="129" t="s">
        <v>179</v>
      </c>
      <c r="AN1090" s="129">
        <v>8.2000000000000007E-3</v>
      </c>
      <c r="AO1090" s="129">
        <v>2.7199999999999998E-2</v>
      </c>
      <c r="AP1090" s="129">
        <v>4.3E-3</v>
      </c>
      <c r="AQ1090" s="129">
        <v>0.16259999999999999</v>
      </c>
      <c r="AR1090" s="129">
        <v>6.1000000000000004E-3</v>
      </c>
      <c r="AS1090" s="129">
        <v>9.1781000000000006</v>
      </c>
      <c r="AT1090" s="129">
        <v>3.1E-2</v>
      </c>
      <c r="AU1090" s="129" t="s">
        <v>179</v>
      </c>
      <c r="AV1090" s="129">
        <v>4.7000000000000002E-3</v>
      </c>
      <c r="AW1090" s="129">
        <v>1.11E-2</v>
      </c>
      <c r="AX1090" s="129">
        <v>1E-3</v>
      </c>
      <c r="AY1090" s="129">
        <v>7.7000000000000002E-3</v>
      </c>
      <c r="AZ1090" s="129">
        <v>6.9999999999999999E-4</v>
      </c>
      <c r="BA1090" s="129">
        <v>6.7000000000000002E-3</v>
      </c>
      <c r="BB1090" s="129">
        <v>5.9999999999999995E-4</v>
      </c>
      <c r="BC1090" s="129" t="s">
        <v>212</v>
      </c>
      <c r="BD1090" s="129">
        <v>4.0000000000000002E-4</v>
      </c>
      <c r="BE1090" s="129" t="s">
        <v>179</v>
      </c>
      <c r="BF1090" s="129">
        <v>2.9999999999999997E-4</v>
      </c>
      <c r="BG1090" s="129" t="s">
        <v>179</v>
      </c>
      <c r="BH1090" s="129">
        <v>1E-4</v>
      </c>
      <c r="BI1090" s="129" t="s">
        <v>194</v>
      </c>
      <c r="BJ1090" s="129">
        <v>2.9999999999999997E-4</v>
      </c>
      <c r="BK1090" s="129">
        <v>1.37E-2</v>
      </c>
      <c r="BL1090" s="129">
        <v>5.9999999999999995E-4</v>
      </c>
      <c r="BM1090" s="129">
        <v>3.0000000000000001E-3</v>
      </c>
      <c r="BN1090" s="129">
        <v>4.0000000000000002E-4</v>
      </c>
      <c r="BO1090" s="129">
        <v>1.34E-2</v>
      </c>
      <c r="BP1090" s="129">
        <v>6.9999999999999999E-4</v>
      </c>
      <c r="BQ1090" s="129" t="s">
        <v>179</v>
      </c>
      <c r="BR1090" s="129">
        <v>2.9999999999999997E-4</v>
      </c>
      <c r="BS1090" s="129" t="s">
        <v>179</v>
      </c>
      <c r="BT1090" s="129">
        <v>5.9999999999999995E-4</v>
      </c>
      <c r="BU1090" s="129" t="s">
        <v>179</v>
      </c>
      <c r="BV1090" s="129">
        <v>6.9999999999999999E-4</v>
      </c>
      <c r="BW1090" s="129" t="s">
        <v>179</v>
      </c>
      <c r="BX1090" s="129">
        <v>8.9999999999999998E-4</v>
      </c>
      <c r="BY1090" s="129" t="s">
        <v>18</v>
      </c>
      <c r="BZ1090" s="129"/>
      <c r="CA1090" s="129" t="s">
        <v>179</v>
      </c>
      <c r="CB1090" s="129">
        <v>6.9999999999999999E-4</v>
      </c>
      <c r="CC1090" s="129" t="s">
        <v>179</v>
      </c>
      <c r="CD1090" s="129">
        <v>1.9E-3</v>
      </c>
      <c r="CE1090" s="129" t="s">
        <v>179</v>
      </c>
      <c r="CF1090" s="129">
        <v>2.5000000000000001E-3</v>
      </c>
      <c r="CG1090" s="129" t="s">
        <v>179</v>
      </c>
      <c r="CH1090" s="129">
        <v>1E-4</v>
      </c>
      <c r="CI1090" s="129" t="s">
        <v>1085</v>
      </c>
      <c r="CJ1090" s="129">
        <v>7.7999999999999996E-3</v>
      </c>
      <c r="CK1090" s="129" t="s">
        <v>179</v>
      </c>
      <c r="CL1090" s="129">
        <v>9.7999999999999997E-3</v>
      </c>
      <c r="CM1090" s="129" t="s">
        <v>179</v>
      </c>
      <c r="CN1090" s="129">
        <v>6.4000000000000003E-3</v>
      </c>
      <c r="CO1090" s="129" t="s">
        <v>179</v>
      </c>
      <c r="CP1090" s="129">
        <v>8.0000000000000004E-4</v>
      </c>
      <c r="CQ1090" s="129" t="s">
        <v>179</v>
      </c>
      <c r="CR1090" s="129">
        <v>3.5000000000000001E-3</v>
      </c>
      <c r="CS1090" s="129" t="s">
        <v>179</v>
      </c>
      <c r="CT1090" s="129">
        <v>1.8E-3</v>
      </c>
      <c r="CU1090" s="129" t="s">
        <v>18</v>
      </c>
      <c r="CV1090" s="129"/>
      <c r="CW1090" s="129" t="s">
        <v>179</v>
      </c>
      <c r="CX1090" s="129">
        <v>6.9999999999999999E-4</v>
      </c>
      <c r="CY1090" s="129" t="s">
        <v>179</v>
      </c>
      <c r="CZ1090" s="129">
        <v>5.0000000000000001E-4</v>
      </c>
      <c r="DA1090" s="129" t="s">
        <v>179</v>
      </c>
      <c r="DB1090" s="129">
        <v>5.0000000000000001E-4</v>
      </c>
      <c r="DC1090" s="129" t="s">
        <v>179</v>
      </c>
      <c r="DD1090" s="129">
        <v>5.0000000000000001E-4</v>
      </c>
      <c r="DE1090" s="129" t="s">
        <v>179</v>
      </c>
      <c r="DF1090" s="129">
        <v>5.0000000000000001E-4</v>
      </c>
      <c r="DG1090" s="129" t="s">
        <v>179</v>
      </c>
      <c r="DH1090" s="129">
        <v>5.0000000000000001E-4</v>
      </c>
      <c r="DI1090" s="129" t="s">
        <v>179</v>
      </c>
      <c r="DJ1090" s="129">
        <v>5.9999999999999995E-4</v>
      </c>
      <c r="DK1090" s="129" t="s">
        <v>4102</v>
      </c>
      <c r="DL1090" s="129" t="s">
        <v>59</v>
      </c>
      <c r="DO1090" t="s">
        <v>18</v>
      </c>
      <c r="DS1090" s="129">
        <v>100</v>
      </c>
      <c r="DT1090" s="129" t="s">
        <v>4108</v>
      </c>
      <c r="DW1090" t="s">
        <v>5872</v>
      </c>
    </row>
    <row r="1091" spans="1:127">
      <c r="A1091" s="127">
        <v>53</v>
      </c>
      <c r="B1091" s="131">
        <v>44768.945138888892</v>
      </c>
      <c r="C1091" s="129" t="s">
        <v>52</v>
      </c>
      <c r="D1091" s="129">
        <v>0</v>
      </c>
      <c r="E1091" s="129">
        <v>0</v>
      </c>
      <c r="F1091" s="129">
        <v>0</v>
      </c>
      <c r="G1091" s="129" t="s">
        <v>54</v>
      </c>
      <c r="H1091" s="129" t="s">
        <v>55</v>
      </c>
      <c r="I1091" s="129" t="s">
        <v>55</v>
      </c>
      <c r="J1091" s="129" t="s">
        <v>55</v>
      </c>
      <c r="K1091" s="129" t="s">
        <v>18</v>
      </c>
      <c r="L1091" s="129">
        <v>90</v>
      </c>
      <c r="M1091" s="129" t="s">
        <v>173</v>
      </c>
      <c r="N1091" s="129">
        <v>0</v>
      </c>
      <c r="O1091" s="129" t="s">
        <v>173</v>
      </c>
      <c r="P1091" s="129">
        <v>0</v>
      </c>
      <c r="Q1091" s="129" t="s">
        <v>173</v>
      </c>
      <c r="R1091" s="129">
        <v>0</v>
      </c>
      <c r="S1091" s="129">
        <v>2</v>
      </c>
      <c r="T1091" s="129" t="s">
        <v>174</v>
      </c>
      <c r="U1091" s="129">
        <v>2.2176999999999998</v>
      </c>
      <c r="V1091" s="129">
        <v>0.64580000000000004</v>
      </c>
      <c r="W1091" s="129">
        <v>13.3849</v>
      </c>
      <c r="X1091" s="129">
        <v>0.34849999999999998</v>
      </c>
      <c r="Y1091" s="129">
        <v>36.433300000000003</v>
      </c>
      <c r="Z1091" s="129">
        <v>0.3478</v>
      </c>
      <c r="AA1091" s="129" t="s">
        <v>664</v>
      </c>
      <c r="AB1091" s="129">
        <v>1.7000000000000001E-2</v>
      </c>
      <c r="AC1091" s="129" t="s">
        <v>179</v>
      </c>
      <c r="AD1091" s="129">
        <v>9.7000000000000003E-3</v>
      </c>
      <c r="AE1091" s="129" t="s">
        <v>978</v>
      </c>
      <c r="AF1091" s="129">
        <v>1.9300000000000001E-2</v>
      </c>
      <c r="AG1091" s="129">
        <v>0.18679999999999999</v>
      </c>
      <c r="AH1091" s="129">
        <v>8.2000000000000007E-3</v>
      </c>
      <c r="AI1091" s="129">
        <v>8.1923999999999992</v>
      </c>
      <c r="AJ1091" s="129">
        <v>3.4099999999999998E-2</v>
      </c>
      <c r="AK1091" s="129">
        <v>0.84889999999999999</v>
      </c>
      <c r="AL1091" s="129">
        <v>9.1000000000000004E-3</v>
      </c>
      <c r="AM1091" s="129" t="s">
        <v>751</v>
      </c>
      <c r="AN1091" s="129">
        <v>9.4000000000000004E-3</v>
      </c>
      <c r="AO1091" s="129">
        <v>3.5000000000000003E-2</v>
      </c>
      <c r="AP1091" s="129">
        <v>4.8999999999999998E-3</v>
      </c>
      <c r="AQ1091" s="129">
        <v>8.6300000000000002E-2</v>
      </c>
      <c r="AR1091" s="129">
        <v>4.5999999999999999E-3</v>
      </c>
      <c r="AS1091" s="129">
        <v>7.1940999999999997</v>
      </c>
      <c r="AT1091" s="129">
        <v>2.92E-2</v>
      </c>
      <c r="AU1091" s="129" t="s">
        <v>179</v>
      </c>
      <c r="AV1091" s="129">
        <v>4.1000000000000003E-3</v>
      </c>
      <c r="AW1091" s="129">
        <v>5.4999999999999997E-3</v>
      </c>
      <c r="AX1091" s="129">
        <v>8.9999999999999998E-4</v>
      </c>
      <c r="AY1091" s="129">
        <v>5.1000000000000004E-3</v>
      </c>
      <c r="AZ1091" s="129">
        <v>6.9999999999999999E-4</v>
      </c>
      <c r="BA1091" s="129">
        <v>7.7999999999999996E-3</v>
      </c>
      <c r="BB1091" s="129">
        <v>6.9999999999999999E-4</v>
      </c>
      <c r="BC1091" s="129" t="s">
        <v>267</v>
      </c>
      <c r="BD1091" s="129">
        <v>5.0000000000000001E-4</v>
      </c>
      <c r="BE1091" s="129" t="s">
        <v>269</v>
      </c>
      <c r="BF1091" s="129">
        <v>5.0000000000000001E-4</v>
      </c>
      <c r="BG1091" s="129" t="s">
        <v>179</v>
      </c>
      <c r="BH1091" s="129">
        <v>1E-4</v>
      </c>
      <c r="BI1091" s="129" t="s">
        <v>179</v>
      </c>
      <c r="BJ1091" s="129">
        <v>2.0000000000000001E-4</v>
      </c>
      <c r="BK1091" s="129">
        <v>1.0800000000000001E-2</v>
      </c>
      <c r="BL1091" s="129">
        <v>5.0000000000000001E-4</v>
      </c>
      <c r="BM1091" s="129">
        <v>3.3E-3</v>
      </c>
      <c r="BN1091" s="129">
        <v>2.9999999999999997E-4</v>
      </c>
      <c r="BO1091" s="129">
        <v>9.5999999999999992E-3</v>
      </c>
      <c r="BP1091" s="129">
        <v>5.9999999999999995E-4</v>
      </c>
      <c r="BQ1091" s="129" t="s">
        <v>179</v>
      </c>
      <c r="BR1091" s="129">
        <v>2.9999999999999997E-4</v>
      </c>
      <c r="BS1091" s="129" t="s">
        <v>179</v>
      </c>
      <c r="BT1091" s="129">
        <v>4.0000000000000002E-4</v>
      </c>
      <c r="BU1091" s="129" t="s">
        <v>179</v>
      </c>
      <c r="BV1091" s="129">
        <v>5.9999999999999995E-4</v>
      </c>
      <c r="BW1091" s="129" t="s">
        <v>18</v>
      </c>
      <c r="BX1091" s="129"/>
      <c r="BY1091" s="129" t="s">
        <v>179</v>
      </c>
      <c r="BZ1091" s="129">
        <v>1.1000000000000001E-3</v>
      </c>
      <c r="CA1091" s="129" t="s">
        <v>179</v>
      </c>
      <c r="CB1091" s="129">
        <v>8.0000000000000004E-4</v>
      </c>
      <c r="CC1091" s="129" t="s">
        <v>179</v>
      </c>
      <c r="CD1091" s="129">
        <v>2.0999999999999999E-3</v>
      </c>
      <c r="CE1091" s="129" t="s">
        <v>179</v>
      </c>
      <c r="CF1091" s="129">
        <v>2.3E-3</v>
      </c>
      <c r="CG1091" s="129" t="s">
        <v>179</v>
      </c>
      <c r="CH1091" s="129">
        <v>1E-4</v>
      </c>
      <c r="CI1091" s="129" t="s">
        <v>179</v>
      </c>
      <c r="CJ1091" s="129">
        <v>7.1000000000000004E-3</v>
      </c>
      <c r="CK1091" s="129" t="s">
        <v>179</v>
      </c>
      <c r="CL1091" s="129">
        <v>1.15E-2</v>
      </c>
      <c r="CM1091" s="129" t="s">
        <v>179</v>
      </c>
      <c r="CN1091" s="129">
        <v>6.0000000000000001E-3</v>
      </c>
      <c r="CO1091" s="129" t="s">
        <v>179</v>
      </c>
      <c r="CP1091" s="129">
        <v>8.9999999999999998E-4</v>
      </c>
      <c r="CQ1091" s="129" t="s">
        <v>179</v>
      </c>
      <c r="CR1091" s="129">
        <v>3.3E-3</v>
      </c>
      <c r="CS1091" s="129" t="s">
        <v>179</v>
      </c>
      <c r="CT1091" s="129">
        <v>1.9E-3</v>
      </c>
      <c r="CU1091" s="129" t="s">
        <v>18</v>
      </c>
      <c r="CV1091" s="129"/>
      <c r="CW1091" s="129" t="s">
        <v>18</v>
      </c>
      <c r="CX1091" s="129"/>
      <c r="CY1091" s="129" t="s">
        <v>179</v>
      </c>
      <c r="CZ1091" s="129">
        <v>5.9999999999999995E-4</v>
      </c>
      <c r="DA1091" s="129" t="s">
        <v>179</v>
      </c>
      <c r="DB1091" s="129">
        <v>5.9999999999999995E-4</v>
      </c>
      <c r="DC1091" s="129" t="s">
        <v>179</v>
      </c>
      <c r="DD1091" s="129">
        <v>5.9999999999999995E-4</v>
      </c>
      <c r="DE1091" s="129" t="s">
        <v>179</v>
      </c>
      <c r="DF1091" s="129">
        <v>6.9999999999999999E-4</v>
      </c>
      <c r="DG1091" s="129" t="s">
        <v>179</v>
      </c>
      <c r="DH1091" s="129">
        <v>5.0000000000000001E-4</v>
      </c>
      <c r="DI1091" s="129" t="s">
        <v>179</v>
      </c>
      <c r="DJ1091" s="129">
        <v>4.0000000000000002E-4</v>
      </c>
      <c r="DK1091" s="129" t="s">
        <v>4102</v>
      </c>
      <c r="DL1091" s="129" t="s">
        <v>59</v>
      </c>
      <c r="DO1091" t="s">
        <v>18</v>
      </c>
      <c r="DS1091" s="129">
        <v>121</v>
      </c>
      <c r="DT1091" s="129" t="s">
        <v>2545</v>
      </c>
      <c r="DW1091" t="s">
        <v>5873</v>
      </c>
    </row>
    <row r="1092" spans="1:127">
      <c r="A1092" s="127">
        <v>54</v>
      </c>
      <c r="B1092" s="131">
        <v>44768.947222222225</v>
      </c>
      <c r="C1092" s="129" t="s">
        <v>52</v>
      </c>
      <c r="D1092" s="129">
        <v>0</v>
      </c>
      <c r="E1092" s="129">
        <v>0</v>
      </c>
      <c r="F1092" s="129">
        <v>0</v>
      </c>
      <c r="G1092" s="129" t="s">
        <v>54</v>
      </c>
      <c r="H1092" s="129" t="s">
        <v>55</v>
      </c>
      <c r="I1092" s="129" t="s">
        <v>55</v>
      </c>
      <c r="J1092" s="129" t="s">
        <v>55</v>
      </c>
      <c r="K1092" s="129" t="s">
        <v>18</v>
      </c>
      <c r="L1092" s="129">
        <v>90</v>
      </c>
      <c r="M1092" s="129" t="s">
        <v>173</v>
      </c>
      <c r="N1092" s="129">
        <v>0</v>
      </c>
      <c r="O1092" s="129" t="s">
        <v>173</v>
      </c>
      <c r="P1092" s="129">
        <v>0</v>
      </c>
      <c r="Q1092" s="129" t="s">
        <v>173</v>
      </c>
      <c r="R1092" s="129">
        <v>0</v>
      </c>
      <c r="S1092" s="129">
        <v>2</v>
      </c>
      <c r="T1092" s="129" t="s">
        <v>174</v>
      </c>
      <c r="U1092" s="129">
        <v>4.0319000000000003</v>
      </c>
      <c r="V1092" s="129">
        <v>0.66679999999999995</v>
      </c>
      <c r="W1092" s="129">
        <v>10.786199999999999</v>
      </c>
      <c r="X1092" s="129">
        <v>0.31719999999999998</v>
      </c>
      <c r="Y1092" s="129">
        <v>39.811999999999998</v>
      </c>
      <c r="Z1092" s="129">
        <v>0.36199999999999999</v>
      </c>
      <c r="AA1092" s="129" t="s">
        <v>1424</v>
      </c>
      <c r="AB1092" s="129">
        <v>1.52E-2</v>
      </c>
      <c r="AC1092" s="129" t="s">
        <v>179</v>
      </c>
      <c r="AD1092" s="129">
        <v>9.1000000000000004E-3</v>
      </c>
      <c r="AE1092" s="129" t="s">
        <v>179</v>
      </c>
      <c r="AF1092" s="129">
        <v>1.6899999999999998E-2</v>
      </c>
      <c r="AG1092" s="129">
        <v>0.16750000000000001</v>
      </c>
      <c r="AH1092" s="129">
        <v>7.9000000000000008E-3</v>
      </c>
      <c r="AI1092" s="129">
        <v>7.1642000000000001</v>
      </c>
      <c r="AJ1092" s="129">
        <v>3.1600000000000003E-2</v>
      </c>
      <c r="AK1092" s="129">
        <v>0.80689999999999995</v>
      </c>
      <c r="AL1092" s="129">
        <v>8.8000000000000005E-3</v>
      </c>
      <c r="AM1092" s="129" t="s">
        <v>365</v>
      </c>
      <c r="AN1092" s="129">
        <v>8.3999999999999995E-3</v>
      </c>
      <c r="AO1092" s="129">
        <v>2.0899999999999998E-2</v>
      </c>
      <c r="AP1092" s="129">
        <v>4.1000000000000003E-3</v>
      </c>
      <c r="AQ1092" s="129">
        <v>0.1182</v>
      </c>
      <c r="AR1092" s="129">
        <v>5.1999999999999998E-3</v>
      </c>
      <c r="AS1092" s="129">
        <v>6.5597000000000003</v>
      </c>
      <c r="AT1092" s="129">
        <v>2.75E-2</v>
      </c>
      <c r="AU1092" s="129" t="s">
        <v>614</v>
      </c>
      <c r="AV1092" s="129">
        <v>3.8999999999999998E-3</v>
      </c>
      <c r="AW1092" s="129">
        <v>1.0699999999999999E-2</v>
      </c>
      <c r="AX1092" s="129">
        <v>1.1000000000000001E-3</v>
      </c>
      <c r="AY1092" s="129">
        <v>5.5999999999999999E-3</v>
      </c>
      <c r="AZ1092" s="129">
        <v>6.9999999999999999E-4</v>
      </c>
      <c r="BA1092" s="129">
        <v>6.7000000000000002E-3</v>
      </c>
      <c r="BB1092" s="129">
        <v>6.9999999999999999E-4</v>
      </c>
      <c r="BC1092" s="129" t="s">
        <v>267</v>
      </c>
      <c r="BD1092" s="129">
        <v>5.0000000000000001E-4</v>
      </c>
      <c r="BE1092" s="129" t="s">
        <v>179</v>
      </c>
      <c r="BF1092" s="129">
        <v>2.9999999999999997E-4</v>
      </c>
      <c r="BG1092" s="129" t="s">
        <v>179</v>
      </c>
      <c r="BH1092" s="129">
        <v>1E-4</v>
      </c>
      <c r="BI1092" s="129" t="s">
        <v>192</v>
      </c>
      <c r="BJ1092" s="129">
        <v>2.0000000000000001E-4</v>
      </c>
      <c r="BK1092" s="129">
        <v>8.6999999999999994E-3</v>
      </c>
      <c r="BL1092" s="129">
        <v>4.0000000000000002E-4</v>
      </c>
      <c r="BM1092" s="129">
        <v>3.0999999999999999E-3</v>
      </c>
      <c r="BN1092" s="129">
        <v>2.9999999999999997E-4</v>
      </c>
      <c r="BO1092" s="129">
        <v>1.0200000000000001E-2</v>
      </c>
      <c r="BP1092" s="129">
        <v>5.9999999999999995E-4</v>
      </c>
      <c r="BQ1092" s="129" t="s">
        <v>179</v>
      </c>
      <c r="BR1092" s="129">
        <v>2.9999999999999997E-4</v>
      </c>
      <c r="BS1092" s="129" t="s">
        <v>179</v>
      </c>
      <c r="BT1092" s="129">
        <v>4.0000000000000002E-4</v>
      </c>
      <c r="BU1092" s="129" t="s">
        <v>179</v>
      </c>
      <c r="BV1092" s="129">
        <v>5.9999999999999995E-4</v>
      </c>
      <c r="BW1092" s="129" t="s">
        <v>18</v>
      </c>
      <c r="BX1092" s="129"/>
      <c r="BY1092" s="129" t="s">
        <v>18</v>
      </c>
      <c r="BZ1092" s="129"/>
      <c r="CA1092" s="129" t="s">
        <v>179</v>
      </c>
      <c r="CB1092" s="129">
        <v>8.0000000000000004E-4</v>
      </c>
      <c r="CC1092" s="129" t="s">
        <v>179</v>
      </c>
      <c r="CD1092" s="129">
        <v>2.0999999999999999E-3</v>
      </c>
      <c r="CE1092" s="129" t="s">
        <v>179</v>
      </c>
      <c r="CF1092" s="129">
        <v>2.2000000000000001E-3</v>
      </c>
      <c r="CG1092" s="129" t="s">
        <v>216</v>
      </c>
      <c r="CH1092" s="129">
        <v>1E-4</v>
      </c>
      <c r="CI1092" s="129" t="s">
        <v>179</v>
      </c>
      <c r="CJ1092" s="129">
        <v>7.6E-3</v>
      </c>
      <c r="CK1092" s="129" t="s">
        <v>179</v>
      </c>
      <c r="CL1092" s="129">
        <v>1.14E-2</v>
      </c>
      <c r="CM1092" s="129" t="s">
        <v>179</v>
      </c>
      <c r="CN1092" s="129">
        <v>3.7000000000000002E-3</v>
      </c>
      <c r="CO1092" s="129" t="s">
        <v>179</v>
      </c>
      <c r="CP1092" s="129">
        <v>8.9999999999999998E-4</v>
      </c>
      <c r="CQ1092" s="129" t="s">
        <v>179</v>
      </c>
      <c r="CR1092" s="129">
        <v>3.0999999999999999E-3</v>
      </c>
      <c r="CS1092" s="129" t="s">
        <v>179</v>
      </c>
      <c r="CT1092" s="129">
        <v>1.9E-3</v>
      </c>
      <c r="CU1092" s="129" t="s">
        <v>18</v>
      </c>
      <c r="CV1092" s="129"/>
      <c r="CW1092" s="129" t="s">
        <v>18</v>
      </c>
      <c r="CX1092" s="129"/>
      <c r="CY1092" s="129" t="s">
        <v>179</v>
      </c>
      <c r="CZ1092" s="129">
        <v>5.9999999999999995E-4</v>
      </c>
      <c r="DA1092" s="129" t="s">
        <v>179</v>
      </c>
      <c r="DB1092" s="129">
        <v>5.9999999999999995E-4</v>
      </c>
      <c r="DC1092" s="129" t="s">
        <v>179</v>
      </c>
      <c r="DD1092" s="129">
        <v>5.9999999999999995E-4</v>
      </c>
      <c r="DE1092" s="129" t="s">
        <v>179</v>
      </c>
      <c r="DF1092" s="129">
        <v>5.9999999999999995E-4</v>
      </c>
      <c r="DG1092" s="129" t="s">
        <v>179</v>
      </c>
      <c r="DH1092" s="129">
        <v>4.0000000000000002E-4</v>
      </c>
      <c r="DI1092" s="129" t="s">
        <v>179</v>
      </c>
      <c r="DJ1092" s="129">
        <v>2.9999999999999997E-4</v>
      </c>
      <c r="DK1092" s="129" t="s">
        <v>4102</v>
      </c>
      <c r="DL1092" s="129" t="s">
        <v>59</v>
      </c>
      <c r="DO1092" t="s">
        <v>18</v>
      </c>
      <c r="DS1092" s="129">
        <v>131</v>
      </c>
      <c r="DT1092" s="129" t="s">
        <v>6037</v>
      </c>
      <c r="DW1092" t="s">
        <v>5874</v>
      </c>
    </row>
    <row r="1093" spans="1:127">
      <c r="A1093" s="127">
        <v>55</v>
      </c>
      <c r="B1093" s="131">
        <v>44768.958333333336</v>
      </c>
      <c r="C1093" s="129" t="s">
        <v>52</v>
      </c>
      <c r="D1093" s="129">
        <v>0</v>
      </c>
      <c r="E1093" s="129">
        <v>0</v>
      </c>
      <c r="F1093" s="129">
        <v>0</v>
      </c>
      <c r="G1093" s="129" t="s">
        <v>54</v>
      </c>
      <c r="H1093" s="129" t="s">
        <v>55</v>
      </c>
      <c r="I1093" s="129" t="s">
        <v>55</v>
      </c>
      <c r="J1093" s="129" t="s">
        <v>55</v>
      </c>
      <c r="K1093" s="129" t="s">
        <v>18</v>
      </c>
      <c r="L1093" s="129">
        <v>90</v>
      </c>
      <c r="M1093" s="129" t="s">
        <v>173</v>
      </c>
      <c r="N1093" s="129">
        <v>0</v>
      </c>
      <c r="O1093" s="129" t="s">
        <v>173</v>
      </c>
      <c r="P1093" s="129">
        <v>0</v>
      </c>
      <c r="Q1093" s="129" t="s">
        <v>173</v>
      </c>
      <c r="R1093" s="129">
        <v>0</v>
      </c>
      <c r="S1093" s="129">
        <v>2</v>
      </c>
      <c r="T1093" s="129" t="s">
        <v>174</v>
      </c>
      <c r="U1093" s="129">
        <v>2.6082999999999998</v>
      </c>
      <c r="V1093" s="129">
        <v>0.66949999999999998</v>
      </c>
      <c r="W1093" s="129">
        <v>12.499599999999999</v>
      </c>
      <c r="X1093" s="129">
        <v>0.3422</v>
      </c>
      <c r="Y1093" s="129">
        <v>37.847200000000001</v>
      </c>
      <c r="Z1093" s="129">
        <v>0.35570000000000002</v>
      </c>
      <c r="AA1093" s="129" t="s">
        <v>4109</v>
      </c>
      <c r="AB1093" s="129">
        <v>1.6400000000000001E-2</v>
      </c>
      <c r="AC1093" s="129" t="s">
        <v>179</v>
      </c>
      <c r="AD1093" s="129">
        <v>9.7000000000000003E-3</v>
      </c>
      <c r="AE1093" s="129" t="s">
        <v>1795</v>
      </c>
      <c r="AF1093" s="129">
        <v>1.9800000000000002E-2</v>
      </c>
      <c r="AG1093" s="129">
        <v>0.1195</v>
      </c>
      <c r="AH1093" s="129">
        <v>7.4999999999999997E-3</v>
      </c>
      <c r="AI1093" s="129">
        <v>8.0010999999999992</v>
      </c>
      <c r="AJ1093" s="129">
        <v>3.3799999999999997E-2</v>
      </c>
      <c r="AK1093" s="129">
        <v>0.91049999999999998</v>
      </c>
      <c r="AL1093" s="129">
        <v>9.4000000000000004E-3</v>
      </c>
      <c r="AM1093" s="129" t="s">
        <v>594</v>
      </c>
      <c r="AN1093" s="129">
        <v>9.5999999999999992E-3</v>
      </c>
      <c r="AO1093" s="129">
        <v>1.8499999999999999E-2</v>
      </c>
      <c r="AP1093" s="129">
        <v>4.4000000000000003E-3</v>
      </c>
      <c r="AQ1093" s="129">
        <v>0.13389999999999999</v>
      </c>
      <c r="AR1093" s="129">
        <v>5.4999999999999997E-3</v>
      </c>
      <c r="AS1093" s="129">
        <v>7.7727000000000004</v>
      </c>
      <c r="AT1093" s="129">
        <v>3.0300000000000001E-2</v>
      </c>
      <c r="AU1093" s="129" t="s">
        <v>548</v>
      </c>
      <c r="AV1093" s="129">
        <v>4.1999999999999997E-3</v>
      </c>
      <c r="AW1093" s="129">
        <v>7.7999999999999996E-3</v>
      </c>
      <c r="AX1093" s="129">
        <v>1.1000000000000001E-3</v>
      </c>
      <c r="AY1093" s="129">
        <v>7.0000000000000001E-3</v>
      </c>
      <c r="AZ1093" s="129">
        <v>8.0000000000000004E-4</v>
      </c>
      <c r="BA1093" s="129">
        <v>8.0999999999999996E-3</v>
      </c>
      <c r="BB1093" s="129">
        <v>8.0000000000000004E-4</v>
      </c>
      <c r="BC1093" s="129" t="s">
        <v>651</v>
      </c>
      <c r="BD1093" s="129">
        <v>5.0000000000000001E-4</v>
      </c>
      <c r="BE1093" s="129" t="s">
        <v>304</v>
      </c>
      <c r="BF1093" s="129">
        <v>4.0000000000000002E-4</v>
      </c>
      <c r="BG1093" s="129" t="s">
        <v>179</v>
      </c>
      <c r="BH1093" s="129">
        <v>1E-4</v>
      </c>
      <c r="BI1093" s="129" t="s">
        <v>318</v>
      </c>
      <c r="BJ1093" s="129">
        <v>2.0000000000000001E-4</v>
      </c>
      <c r="BK1093" s="129">
        <v>1.04E-2</v>
      </c>
      <c r="BL1093" s="129">
        <v>5.0000000000000001E-4</v>
      </c>
      <c r="BM1093" s="129">
        <v>3.3999999999999998E-3</v>
      </c>
      <c r="BN1093" s="129">
        <v>2.9999999999999997E-4</v>
      </c>
      <c r="BO1093" s="129">
        <v>1.0500000000000001E-2</v>
      </c>
      <c r="BP1093" s="129">
        <v>5.0000000000000001E-4</v>
      </c>
      <c r="BQ1093" s="129" t="s">
        <v>179</v>
      </c>
      <c r="BR1093" s="129">
        <v>2.9999999999999997E-4</v>
      </c>
      <c r="BS1093" s="129" t="s">
        <v>179</v>
      </c>
      <c r="BT1093" s="129">
        <v>4.0000000000000002E-4</v>
      </c>
      <c r="BU1093" s="129" t="s">
        <v>179</v>
      </c>
      <c r="BV1093" s="129">
        <v>5.9999999999999995E-4</v>
      </c>
      <c r="BW1093" s="129" t="s">
        <v>267</v>
      </c>
      <c r="BX1093" s="129">
        <v>8.0000000000000004E-4</v>
      </c>
      <c r="BY1093" s="129" t="s">
        <v>179</v>
      </c>
      <c r="BZ1093" s="129">
        <v>1.1000000000000001E-3</v>
      </c>
      <c r="CA1093" s="129" t="s">
        <v>179</v>
      </c>
      <c r="CB1093" s="129">
        <v>8.0000000000000004E-4</v>
      </c>
      <c r="CC1093" s="129" t="s">
        <v>179</v>
      </c>
      <c r="CD1093" s="129">
        <v>2.0999999999999999E-3</v>
      </c>
      <c r="CE1093" s="129" t="s">
        <v>179</v>
      </c>
      <c r="CF1093" s="129">
        <v>2.3E-3</v>
      </c>
      <c r="CG1093" s="129" t="s">
        <v>216</v>
      </c>
      <c r="CH1093" s="129">
        <v>1E-4</v>
      </c>
      <c r="CI1093" s="129" t="s">
        <v>179</v>
      </c>
      <c r="CJ1093" s="129">
        <v>7.0000000000000001E-3</v>
      </c>
      <c r="CK1093" s="129" t="s">
        <v>179</v>
      </c>
      <c r="CL1093" s="129">
        <v>1.14E-2</v>
      </c>
      <c r="CM1093" s="129" t="s">
        <v>179</v>
      </c>
      <c r="CN1093" s="129">
        <v>5.1999999999999998E-3</v>
      </c>
      <c r="CO1093" s="129" t="s">
        <v>179</v>
      </c>
      <c r="CP1093" s="129">
        <v>8.9999999999999998E-4</v>
      </c>
      <c r="CQ1093" s="129" t="s">
        <v>179</v>
      </c>
      <c r="CR1093" s="129">
        <v>3.3E-3</v>
      </c>
      <c r="CS1093" s="129" t="s">
        <v>179</v>
      </c>
      <c r="CT1093" s="129">
        <v>1.9E-3</v>
      </c>
      <c r="CU1093" s="129" t="s">
        <v>179</v>
      </c>
      <c r="CV1093" s="129">
        <v>8.0000000000000004E-4</v>
      </c>
      <c r="CW1093" s="129" t="s">
        <v>18</v>
      </c>
      <c r="CX1093" s="129"/>
      <c r="CY1093" s="129" t="s">
        <v>179</v>
      </c>
      <c r="CZ1093" s="129">
        <v>5.9999999999999995E-4</v>
      </c>
      <c r="DA1093" s="129" t="s">
        <v>179</v>
      </c>
      <c r="DB1093" s="129">
        <v>5.9999999999999995E-4</v>
      </c>
      <c r="DC1093" s="129" t="s">
        <v>179</v>
      </c>
      <c r="DD1093" s="129">
        <v>5.9999999999999995E-4</v>
      </c>
      <c r="DE1093" s="129" t="s">
        <v>179</v>
      </c>
      <c r="DF1093" s="129">
        <v>5.9999999999999995E-4</v>
      </c>
      <c r="DG1093" s="129" t="s">
        <v>179</v>
      </c>
      <c r="DH1093" s="129">
        <v>4.0000000000000002E-4</v>
      </c>
      <c r="DI1093" s="129" t="s">
        <v>179</v>
      </c>
      <c r="DJ1093" s="129">
        <v>4.0000000000000002E-4</v>
      </c>
      <c r="DK1093" s="129" t="s">
        <v>4102</v>
      </c>
      <c r="DL1093" s="129" t="s">
        <v>59</v>
      </c>
      <c r="DO1093" t="s">
        <v>18</v>
      </c>
      <c r="DS1093" s="129">
        <v>142</v>
      </c>
      <c r="DT1093" s="129" t="s">
        <v>4088</v>
      </c>
      <c r="DW1093" t="s">
        <v>5875</v>
      </c>
    </row>
    <row r="1094" spans="1:127">
      <c r="A1094" s="127">
        <v>56</v>
      </c>
      <c r="B1094" s="131">
        <v>44768.966666666667</v>
      </c>
      <c r="C1094" s="129" t="s">
        <v>52</v>
      </c>
      <c r="D1094" s="129">
        <v>0</v>
      </c>
      <c r="E1094" s="129">
        <v>0</v>
      </c>
      <c r="F1094" s="129">
        <v>0</v>
      </c>
      <c r="G1094" s="129" t="s">
        <v>54</v>
      </c>
      <c r="H1094" s="129" t="s">
        <v>55</v>
      </c>
      <c r="I1094" s="129" t="s">
        <v>55</v>
      </c>
      <c r="J1094" s="129" t="s">
        <v>55</v>
      </c>
      <c r="K1094" s="129" t="s">
        <v>18</v>
      </c>
      <c r="L1094" s="129">
        <v>90</v>
      </c>
      <c r="M1094" s="129" t="s">
        <v>173</v>
      </c>
      <c r="N1094" s="129">
        <v>0</v>
      </c>
      <c r="O1094" s="129" t="s">
        <v>173</v>
      </c>
      <c r="P1094" s="129">
        <v>0</v>
      </c>
      <c r="Q1094" s="129" t="s">
        <v>173</v>
      </c>
      <c r="R1094" s="129">
        <v>0</v>
      </c>
      <c r="S1094" s="129">
        <v>2</v>
      </c>
      <c r="T1094" s="129" t="s">
        <v>174</v>
      </c>
      <c r="U1094" s="129">
        <v>5.3323</v>
      </c>
      <c r="V1094" s="129">
        <v>0.69550000000000001</v>
      </c>
      <c r="W1094" s="129">
        <v>10.4856</v>
      </c>
      <c r="X1094" s="129">
        <v>0.31769999999999998</v>
      </c>
      <c r="Y1094" s="129">
        <v>40.073999999999998</v>
      </c>
      <c r="Z1094" s="129">
        <v>0.3669</v>
      </c>
      <c r="AA1094" s="129" t="s">
        <v>369</v>
      </c>
      <c r="AB1094" s="129">
        <v>1.5100000000000001E-2</v>
      </c>
      <c r="AC1094" s="129" t="s">
        <v>4110</v>
      </c>
      <c r="AD1094" s="129">
        <v>1.0500000000000001E-2</v>
      </c>
      <c r="AE1094" s="129" t="s">
        <v>179</v>
      </c>
      <c r="AF1094" s="129">
        <v>1.7500000000000002E-2</v>
      </c>
      <c r="AG1094" s="129">
        <v>0.36499999999999999</v>
      </c>
      <c r="AH1094" s="129">
        <v>1.0200000000000001E-2</v>
      </c>
      <c r="AI1094" s="129">
        <v>6.5374999999999996</v>
      </c>
      <c r="AJ1094" s="129">
        <v>3.0300000000000001E-2</v>
      </c>
      <c r="AK1094" s="129">
        <v>0.92469999999999997</v>
      </c>
      <c r="AL1094" s="129">
        <v>9.2999999999999992E-3</v>
      </c>
      <c r="AM1094" s="129" t="s">
        <v>188</v>
      </c>
      <c r="AN1094" s="129">
        <v>8.8999999999999999E-3</v>
      </c>
      <c r="AO1094" s="129">
        <v>0.02</v>
      </c>
      <c r="AP1094" s="129">
        <v>4.1999999999999997E-3</v>
      </c>
      <c r="AQ1094" s="129">
        <v>0.14580000000000001</v>
      </c>
      <c r="AR1094" s="129">
        <v>5.7000000000000002E-3</v>
      </c>
      <c r="AS1094" s="129">
        <v>7.4634999999999998</v>
      </c>
      <c r="AT1094" s="129">
        <v>2.92E-2</v>
      </c>
      <c r="AU1094" s="129" t="s">
        <v>179</v>
      </c>
      <c r="AV1094" s="129">
        <v>4.1000000000000003E-3</v>
      </c>
      <c r="AW1094" s="129">
        <v>1.09E-2</v>
      </c>
      <c r="AX1094" s="129">
        <v>1.1000000000000001E-3</v>
      </c>
      <c r="AY1094" s="129">
        <v>6.1999999999999998E-3</v>
      </c>
      <c r="AZ1094" s="129">
        <v>8.0000000000000004E-4</v>
      </c>
      <c r="BA1094" s="129">
        <v>9.9000000000000008E-3</v>
      </c>
      <c r="BB1094" s="129">
        <v>8.0000000000000004E-4</v>
      </c>
      <c r="BC1094" s="129" t="s">
        <v>247</v>
      </c>
      <c r="BD1094" s="129">
        <v>5.0000000000000001E-4</v>
      </c>
      <c r="BE1094" s="129" t="s">
        <v>179</v>
      </c>
      <c r="BF1094" s="129">
        <v>2.9999999999999997E-4</v>
      </c>
      <c r="BG1094" s="129" t="s">
        <v>179</v>
      </c>
      <c r="BH1094" s="129">
        <v>1E-4</v>
      </c>
      <c r="BI1094" s="129" t="s">
        <v>318</v>
      </c>
      <c r="BJ1094" s="129">
        <v>2.0000000000000001E-4</v>
      </c>
      <c r="BK1094" s="129">
        <v>9.7000000000000003E-3</v>
      </c>
      <c r="BL1094" s="129">
        <v>5.0000000000000001E-4</v>
      </c>
      <c r="BM1094" s="129">
        <v>3.3E-3</v>
      </c>
      <c r="BN1094" s="129">
        <v>2.9999999999999997E-4</v>
      </c>
      <c r="BO1094" s="129">
        <v>0.01</v>
      </c>
      <c r="BP1094" s="129">
        <v>5.0000000000000001E-4</v>
      </c>
      <c r="BQ1094" s="129" t="s">
        <v>179</v>
      </c>
      <c r="BR1094" s="129">
        <v>2.9999999999999997E-4</v>
      </c>
      <c r="BS1094" s="129" t="s">
        <v>179</v>
      </c>
      <c r="BT1094" s="129">
        <v>4.0000000000000002E-4</v>
      </c>
      <c r="BU1094" s="129" t="s">
        <v>179</v>
      </c>
      <c r="BV1094" s="129">
        <v>6.9999999999999999E-4</v>
      </c>
      <c r="BW1094" s="129" t="s">
        <v>18</v>
      </c>
      <c r="BX1094" s="129"/>
      <c r="BY1094" s="129" t="s">
        <v>179</v>
      </c>
      <c r="BZ1094" s="129">
        <v>1.1000000000000001E-3</v>
      </c>
      <c r="CA1094" s="129" t="s">
        <v>179</v>
      </c>
      <c r="CB1094" s="129">
        <v>8.0000000000000004E-4</v>
      </c>
      <c r="CC1094" s="129" t="s">
        <v>179</v>
      </c>
      <c r="CD1094" s="129">
        <v>2.0999999999999999E-3</v>
      </c>
      <c r="CE1094" s="129" t="s">
        <v>517</v>
      </c>
      <c r="CF1094" s="129">
        <v>2.3E-3</v>
      </c>
      <c r="CG1094" s="129" t="s">
        <v>216</v>
      </c>
      <c r="CH1094" s="129">
        <v>1E-4</v>
      </c>
      <c r="CI1094" s="129" t="s">
        <v>230</v>
      </c>
      <c r="CJ1094" s="129">
        <v>7.4000000000000003E-3</v>
      </c>
      <c r="CK1094" s="129" t="s">
        <v>622</v>
      </c>
      <c r="CL1094" s="129">
        <v>1.12E-2</v>
      </c>
      <c r="CM1094" s="129" t="s">
        <v>179</v>
      </c>
      <c r="CN1094" s="129">
        <v>3.3999999999999998E-3</v>
      </c>
      <c r="CO1094" s="129" t="s">
        <v>179</v>
      </c>
      <c r="CP1094" s="129">
        <v>8.9999999999999998E-4</v>
      </c>
      <c r="CQ1094" s="129" t="s">
        <v>179</v>
      </c>
      <c r="CR1094" s="129">
        <v>3.3E-3</v>
      </c>
      <c r="CS1094" s="129" t="s">
        <v>179</v>
      </c>
      <c r="CT1094" s="129">
        <v>1.9E-3</v>
      </c>
      <c r="CU1094" s="129" t="s">
        <v>18</v>
      </c>
      <c r="CV1094" s="129"/>
      <c r="CW1094" s="129" t="s">
        <v>18</v>
      </c>
      <c r="CX1094" s="129"/>
      <c r="CY1094" s="129" t="s">
        <v>179</v>
      </c>
      <c r="CZ1094" s="129">
        <v>5.9999999999999995E-4</v>
      </c>
      <c r="DA1094" s="129" t="s">
        <v>179</v>
      </c>
      <c r="DB1094" s="129">
        <v>5.9999999999999995E-4</v>
      </c>
      <c r="DC1094" s="129" t="s">
        <v>179</v>
      </c>
      <c r="DD1094" s="129">
        <v>5.0000000000000001E-4</v>
      </c>
      <c r="DE1094" s="129" t="s">
        <v>179</v>
      </c>
      <c r="DF1094" s="129">
        <v>5.9999999999999995E-4</v>
      </c>
      <c r="DG1094" s="129" t="s">
        <v>179</v>
      </c>
      <c r="DH1094" s="129">
        <v>4.0000000000000002E-4</v>
      </c>
      <c r="DI1094" s="129" t="s">
        <v>179</v>
      </c>
      <c r="DJ1094" s="129">
        <v>4.0000000000000002E-4</v>
      </c>
      <c r="DK1094" s="129" t="s">
        <v>4111</v>
      </c>
      <c r="DL1094" s="129" t="s">
        <v>59</v>
      </c>
      <c r="DO1094" t="s">
        <v>18</v>
      </c>
      <c r="DS1094" s="129">
        <v>3</v>
      </c>
      <c r="DT1094" s="129" t="s">
        <v>4112</v>
      </c>
      <c r="DW1094" t="s">
        <v>5876</v>
      </c>
    </row>
    <row r="1095" spans="1:127">
      <c r="A1095" s="127">
        <v>57</v>
      </c>
      <c r="B1095" s="131">
        <v>44768.96875</v>
      </c>
      <c r="C1095" s="129" t="s">
        <v>52</v>
      </c>
      <c r="D1095" s="129">
        <v>0</v>
      </c>
      <c r="E1095" s="129">
        <v>0</v>
      </c>
      <c r="F1095" s="129">
        <v>0</v>
      </c>
      <c r="G1095" s="129" t="s">
        <v>54</v>
      </c>
      <c r="H1095" s="129" t="s">
        <v>55</v>
      </c>
      <c r="I1095" s="129" t="s">
        <v>55</v>
      </c>
      <c r="J1095" s="129" t="s">
        <v>55</v>
      </c>
      <c r="K1095" s="129" t="s">
        <v>18</v>
      </c>
      <c r="L1095" s="129">
        <v>90</v>
      </c>
      <c r="M1095" s="129" t="s">
        <v>173</v>
      </c>
      <c r="N1095" s="129">
        <v>0</v>
      </c>
      <c r="O1095" s="129" t="s">
        <v>173</v>
      </c>
      <c r="P1095" s="129">
        <v>0</v>
      </c>
      <c r="Q1095" s="129" t="s">
        <v>173</v>
      </c>
      <c r="R1095" s="129">
        <v>0</v>
      </c>
      <c r="S1095" s="129">
        <v>2</v>
      </c>
      <c r="T1095" s="129" t="s">
        <v>174</v>
      </c>
      <c r="U1095" s="129">
        <v>1.4462999999999999</v>
      </c>
      <c r="V1095" s="129">
        <v>0.6</v>
      </c>
      <c r="W1095" s="129">
        <v>12.244899999999999</v>
      </c>
      <c r="X1095" s="129">
        <v>0.33400000000000002</v>
      </c>
      <c r="Y1095" s="129">
        <v>35.78</v>
      </c>
      <c r="Z1095" s="129">
        <v>0.34520000000000001</v>
      </c>
      <c r="AA1095" s="129" t="s">
        <v>4113</v>
      </c>
      <c r="AB1095" s="129">
        <v>1.6E-2</v>
      </c>
      <c r="AC1095" s="129" t="s">
        <v>808</v>
      </c>
      <c r="AD1095" s="129">
        <v>9.9000000000000008E-3</v>
      </c>
      <c r="AE1095" s="129" t="s">
        <v>4114</v>
      </c>
      <c r="AF1095" s="129">
        <v>2.07E-2</v>
      </c>
      <c r="AG1095" s="129">
        <v>0.56389999999999996</v>
      </c>
      <c r="AH1095" s="129">
        <v>1.17E-2</v>
      </c>
      <c r="AI1095" s="129">
        <v>7.1477000000000004</v>
      </c>
      <c r="AJ1095" s="129">
        <v>3.1800000000000002E-2</v>
      </c>
      <c r="AK1095" s="129">
        <v>0.85419999999999996</v>
      </c>
      <c r="AL1095" s="129">
        <v>8.9999999999999993E-3</v>
      </c>
      <c r="AM1095" s="129" t="s">
        <v>685</v>
      </c>
      <c r="AN1095" s="129">
        <v>8.8999999999999999E-3</v>
      </c>
      <c r="AO1095" s="129">
        <v>1.77E-2</v>
      </c>
      <c r="AP1095" s="129">
        <v>4.1999999999999997E-3</v>
      </c>
      <c r="AQ1095" s="129">
        <v>0.16569999999999999</v>
      </c>
      <c r="AR1095" s="129">
        <v>6.1000000000000004E-3</v>
      </c>
      <c r="AS1095" s="129">
        <v>7.3247999999999998</v>
      </c>
      <c r="AT1095" s="129">
        <v>2.92E-2</v>
      </c>
      <c r="AU1095" s="129" t="s">
        <v>179</v>
      </c>
      <c r="AV1095" s="129">
        <v>4.1999999999999997E-3</v>
      </c>
      <c r="AW1095" s="129">
        <v>1.03E-2</v>
      </c>
      <c r="AX1095" s="129">
        <v>1.1000000000000001E-3</v>
      </c>
      <c r="AY1095" s="129">
        <v>5.4999999999999997E-3</v>
      </c>
      <c r="AZ1095" s="129">
        <v>8.0000000000000004E-4</v>
      </c>
      <c r="BA1095" s="129">
        <v>7.4999999999999997E-3</v>
      </c>
      <c r="BB1095" s="129">
        <v>6.9999999999999999E-4</v>
      </c>
      <c r="BC1095" s="129" t="s">
        <v>285</v>
      </c>
      <c r="BD1095" s="129">
        <v>5.0000000000000001E-4</v>
      </c>
      <c r="BE1095" s="129" t="s">
        <v>191</v>
      </c>
      <c r="BF1095" s="129">
        <v>4.0000000000000002E-4</v>
      </c>
      <c r="BG1095" s="129" t="s">
        <v>179</v>
      </c>
      <c r="BH1095" s="129">
        <v>1E-4</v>
      </c>
      <c r="BI1095" s="129" t="s">
        <v>211</v>
      </c>
      <c r="BJ1095" s="129">
        <v>2.0000000000000001E-4</v>
      </c>
      <c r="BK1095" s="129">
        <v>1.0999999999999999E-2</v>
      </c>
      <c r="BL1095" s="129">
        <v>5.0000000000000001E-4</v>
      </c>
      <c r="BM1095" s="129">
        <v>4.1000000000000003E-3</v>
      </c>
      <c r="BN1095" s="129">
        <v>4.0000000000000002E-4</v>
      </c>
      <c r="BO1095" s="129">
        <v>1.11E-2</v>
      </c>
      <c r="BP1095" s="129">
        <v>5.9999999999999995E-4</v>
      </c>
      <c r="BQ1095" s="129" t="s">
        <v>179</v>
      </c>
      <c r="BR1095" s="129">
        <v>2.9999999999999997E-4</v>
      </c>
      <c r="BS1095" s="129" t="s">
        <v>179</v>
      </c>
      <c r="BT1095" s="129">
        <v>5.0000000000000001E-4</v>
      </c>
      <c r="BU1095" s="129" t="s">
        <v>179</v>
      </c>
      <c r="BV1095" s="129">
        <v>6.9999999999999999E-4</v>
      </c>
      <c r="BW1095" s="129" t="s">
        <v>179</v>
      </c>
      <c r="BX1095" s="129">
        <v>8.9999999999999998E-4</v>
      </c>
      <c r="BY1095" s="129" t="s">
        <v>179</v>
      </c>
      <c r="BZ1095" s="129">
        <v>1.1000000000000001E-3</v>
      </c>
      <c r="CA1095" s="129" t="s">
        <v>179</v>
      </c>
      <c r="CB1095" s="129">
        <v>8.0000000000000004E-4</v>
      </c>
      <c r="CC1095" s="129" t="s">
        <v>179</v>
      </c>
      <c r="CD1095" s="129">
        <v>2E-3</v>
      </c>
      <c r="CE1095" s="129" t="s">
        <v>179</v>
      </c>
      <c r="CF1095" s="129">
        <v>2.3E-3</v>
      </c>
      <c r="CG1095" s="129" t="s">
        <v>216</v>
      </c>
      <c r="CH1095" s="129">
        <v>1E-4</v>
      </c>
      <c r="CI1095" s="129" t="s">
        <v>179</v>
      </c>
      <c r="CJ1095" s="129">
        <v>7.3000000000000001E-3</v>
      </c>
      <c r="CK1095" s="129" t="s">
        <v>179</v>
      </c>
      <c r="CL1095" s="129">
        <v>1.0999999999999999E-2</v>
      </c>
      <c r="CM1095" s="129" t="s">
        <v>179</v>
      </c>
      <c r="CN1095" s="129">
        <v>6.0000000000000001E-3</v>
      </c>
      <c r="CO1095" s="129" t="s">
        <v>179</v>
      </c>
      <c r="CP1095" s="129">
        <v>8.0000000000000004E-4</v>
      </c>
      <c r="CQ1095" s="129" t="s">
        <v>179</v>
      </c>
      <c r="CR1095" s="129">
        <v>3.5000000000000001E-3</v>
      </c>
      <c r="CS1095" s="129" t="s">
        <v>179</v>
      </c>
      <c r="CT1095" s="129">
        <v>1.9E-3</v>
      </c>
      <c r="CU1095" s="129" t="s">
        <v>179</v>
      </c>
      <c r="CV1095" s="129">
        <v>8.0000000000000004E-4</v>
      </c>
      <c r="CW1095" s="129" t="s">
        <v>18</v>
      </c>
      <c r="CX1095" s="129"/>
      <c r="CY1095" s="129" t="s">
        <v>179</v>
      </c>
      <c r="CZ1095" s="129">
        <v>5.9999999999999995E-4</v>
      </c>
      <c r="DA1095" s="129" t="s">
        <v>179</v>
      </c>
      <c r="DB1095" s="129">
        <v>5.9999999999999995E-4</v>
      </c>
      <c r="DC1095" s="129" t="s">
        <v>179</v>
      </c>
      <c r="DD1095" s="129">
        <v>5.9999999999999995E-4</v>
      </c>
      <c r="DE1095" s="129" t="s">
        <v>179</v>
      </c>
      <c r="DF1095" s="129">
        <v>5.9999999999999995E-4</v>
      </c>
      <c r="DG1095" s="129" t="s">
        <v>179</v>
      </c>
      <c r="DH1095" s="129">
        <v>4.0000000000000002E-4</v>
      </c>
      <c r="DI1095" s="129" t="s">
        <v>179</v>
      </c>
      <c r="DJ1095" s="129">
        <v>4.0000000000000002E-4</v>
      </c>
      <c r="DK1095" s="129" t="s">
        <v>4111</v>
      </c>
      <c r="DL1095" s="129" t="s">
        <v>59</v>
      </c>
      <c r="DO1095" t="s">
        <v>18</v>
      </c>
      <c r="DS1095" s="129">
        <v>10</v>
      </c>
      <c r="DT1095" s="129" t="s">
        <v>1596</v>
      </c>
      <c r="DW1095" t="s">
        <v>5877</v>
      </c>
    </row>
    <row r="1096" spans="1:127">
      <c r="A1096" s="127">
        <v>58</v>
      </c>
      <c r="B1096" s="131">
        <v>44768.970833333333</v>
      </c>
      <c r="C1096" s="129" t="s">
        <v>52</v>
      </c>
      <c r="D1096" s="129">
        <v>0</v>
      </c>
      <c r="E1096" s="129">
        <v>0</v>
      </c>
      <c r="F1096" s="129">
        <v>0</v>
      </c>
      <c r="G1096" s="129" t="s">
        <v>54</v>
      </c>
      <c r="H1096" s="129" t="s">
        <v>55</v>
      </c>
      <c r="I1096" s="129" t="s">
        <v>55</v>
      </c>
      <c r="J1096" s="129" t="s">
        <v>55</v>
      </c>
      <c r="K1096" s="129" t="s">
        <v>18</v>
      </c>
      <c r="L1096" s="129">
        <v>90</v>
      </c>
      <c r="M1096" s="129" t="s">
        <v>173</v>
      </c>
      <c r="N1096" s="129">
        <v>0</v>
      </c>
      <c r="O1096" s="129" t="s">
        <v>173</v>
      </c>
      <c r="P1096" s="129">
        <v>0</v>
      </c>
      <c r="Q1096" s="129" t="s">
        <v>173</v>
      </c>
      <c r="R1096" s="129">
        <v>0</v>
      </c>
      <c r="S1096" s="129">
        <v>2</v>
      </c>
      <c r="T1096" s="129" t="s">
        <v>174</v>
      </c>
      <c r="U1096" s="129">
        <v>4.0483000000000002</v>
      </c>
      <c r="V1096" s="129">
        <v>0.68489999999999995</v>
      </c>
      <c r="W1096" s="129">
        <v>12.8429</v>
      </c>
      <c r="X1096" s="129">
        <v>0.34399999999999997</v>
      </c>
      <c r="Y1096" s="129">
        <v>40.605600000000003</v>
      </c>
      <c r="Z1096" s="129">
        <v>0.36880000000000002</v>
      </c>
      <c r="AA1096" s="129" t="s">
        <v>2705</v>
      </c>
      <c r="AB1096" s="129">
        <v>1.6E-2</v>
      </c>
      <c r="AC1096" s="129" t="s">
        <v>4101</v>
      </c>
      <c r="AD1096" s="129">
        <v>1.2200000000000001E-2</v>
      </c>
      <c r="AE1096" s="129" t="s">
        <v>179</v>
      </c>
      <c r="AF1096" s="129">
        <v>1.89E-2</v>
      </c>
      <c r="AG1096" s="129">
        <v>8.9800000000000005E-2</v>
      </c>
      <c r="AH1096" s="129">
        <v>7.1000000000000004E-3</v>
      </c>
      <c r="AI1096" s="129">
        <v>7.9816000000000003</v>
      </c>
      <c r="AJ1096" s="129">
        <v>3.3500000000000002E-2</v>
      </c>
      <c r="AK1096" s="129">
        <v>0.8367</v>
      </c>
      <c r="AL1096" s="129">
        <v>8.9999999999999993E-3</v>
      </c>
      <c r="AM1096" s="129" t="s">
        <v>782</v>
      </c>
      <c r="AN1096" s="129">
        <v>9.1000000000000004E-3</v>
      </c>
      <c r="AO1096" s="129">
        <v>1.9300000000000001E-2</v>
      </c>
      <c r="AP1096" s="129">
        <v>4.3E-3</v>
      </c>
      <c r="AQ1096" s="129">
        <v>0.12959999999999999</v>
      </c>
      <c r="AR1096" s="129">
        <v>5.4000000000000003E-3</v>
      </c>
      <c r="AS1096" s="129">
        <v>7.0731000000000002</v>
      </c>
      <c r="AT1096" s="129">
        <v>2.8799999999999999E-2</v>
      </c>
      <c r="AU1096" s="129" t="s">
        <v>179</v>
      </c>
      <c r="AV1096" s="129">
        <v>4.0000000000000001E-3</v>
      </c>
      <c r="AW1096" s="129">
        <v>8.0999999999999996E-3</v>
      </c>
      <c r="AX1096" s="129">
        <v>1.1000000000000001E-3</v>
      </c>
      <c r="AY1096" s="129">
        <v>5.3E-3</v>
      </c>
      <c r="AZ1096" s="129">
        <v>6.9999999999999999E-4</v>
      </c>
      <c r="BA1096" s="129">
        <v>7.7999999999999996E-3</v>
      </c>
      <c r="BB1096" s="129">
        <v>6.9999999999999999E-4</v>
      </c>
      <c r="BC1096" s="129" t="s">
        <v>411</v>
      </c>
      <c r="BD1096" s="129">
        <v>5.0000000000000001E-4</v>
      </c>
      <c r="BE1096" s="129" t="s">
        <v>179</v>
      </c>
      <c r="BF1096" s="129">
        <v>2.9999999999999997E-4</v>
      </c>
      <c r="BG1096" s="129" t="s">
        <v>179</v>
      </c>
      <c r="BH1096" s="129">
        <v>1E-4</v>
      </c>
      <c r="BI1096" s="129" t="s">
        <v>179</v>
      </c>
      <c r="BJ1096" s="129">
        <v>2.0000000000000001E-4</v>
      </c>
      <c r="BK1096" s="129">
        <v>9.4000000000000004E-3</v>
      </c>
      <c r="BL1096" s="129">
        <v>5.0000000000000001E-4</v>
      </c>
      <c r="BM1096" s="129">
        <v>3.0000000000000001E-3</v>
      </c>
      <c r="BN1096" s="129">
        <v>2.9999999999999997E-4</v>
      </c>
      <c r="BO1096" s="129">
        <v>9.1999999999999998E-3</v>
      </c>
      <c r="BP1096" s="129">
        <v>5.0000000000000001E-4</v>
      </c>
      <c r="BQ1096" s="129" t="s">
        <v>179</v>
      </c>
      <c r="BR1096" s="129">
        <v>2.9999999999999997E-4</v>
      </c>
      <c r="BS1096" s="129" t="s">
        <v>179</v>
      </c>
      <c r="BT1096" s="129">
        <v>4.0000000000000002E-4</v>
      </c>
      <c r="BU1096" s="129" t="s">
        <v>179</v>
      </c>
      <c r="BV1096" s="129">
        <v>6.9999999999999999E-4</v>
      </c>
      <c r="BW1096" s="129" t="s">
        <v>18</v>
      </c>
      <c r="BX1096" s="129"/>
      <c r="BY1096" s="129" t="s">
        <v>18</v>
      </c>
      <c r="BZ1096" s="129"/>
      <c r="CA1096" s="129" t="s">
        <v>179</v>
      </c>
      <c r="CB1096" s="129">
        <v>8.0000000000000004E-4</v>
      </c>
      <c r="CC1096" s="129" t="s">
        <v>179</v>
      </c>
      <c r="CD1096" s="129">
        <v>2.0999999999999999E-3</v>
      </c>
      <c r="CE1096" s="129" t="s">
        <v>179</v>
      </c>
      <c r="CF1096" s="129">
        <v>2.3E-3</v>
      </c>
      <c r="CG1096" s="129" t="s">
        <v>216</v>
      </c>
      <c r="CH1096" s="129">
        <v>1E-4</v>
      </c>
      <c r="CI1096" s="129" t="s">
        <v>209</v>
      </c>
      <c r="CJ1096" s="129">
        <v>6.7999999999999996E-3</v>
      </c>
      <c r="CK1096" s="129" t="s">
        <v>179</v>
      </c>
      <c r="CL1096" s="129">
        <v>1.14E-2</v>
      </c>
      <c r="CM1096" s="129" t="s">
        <v>179</v>
      </c>
      <c r="CN1096" s="129">
        <v>3.5999999999999999E-3</v>
      </c>
      <c r="CO1096" s="129" t="s">
        <v>179</v>
      </c>
      <c r="CP1096" s="129">
        <v>8.0000000000000004E-4</v>
      </c>
      <c r="CQ1096" s="129" t="s">
        <v>179</v>
      </c>
      <c r="CR1096" s="129">
        <v>3.2000000000000002E-3</v>
      </c>
      <c r="CS1096" s="129" t="s">
        <v>179</v>
      </c>
      <c r="CT1096" s="129">
        <v>1.9E-3</v>
      </c>
      <c r="CU1096" s="129" t="s">
        <v>18</v>
      </c>
      <c r="CV1096" s="129"/>
      <c r="CW1096" s="129" t="s">
        <v>179</v>
      </c>
      <c r="CX1096" s="129">
        <v>5.9999999999999995E-4</v>
      </c>
      <c r="CY1096" s="129" t="s">
        <v>179</v>
      </c>
      <c r="CZ1096" s="129">
        <v>5.9999999999999995E-4</v>
      </c>
      <c r="DA1096" s="129" t="s">
        <v>179</v>
      </c>
      <c r="DB1096" s="129">
        <v>5.9999999999999995E-4</v>
      </c>
      <c r="DC1096" s="129" t="s">
        <v>179</v>
      </c>
      <c r="DD1096" s="129">
        <v>5.9999999999999995E-4</v>
      </c>
      <c r="DE1096" s="129" t="s">
        <v>179</v>
      </c>
      <c r="DF1096" s="129">
        <v>5.9999999999999995E-4</v>
      </c>
      <c r="DG1096" s="129" t="s">
        <v>179</v>
      </c>
      <c r="DH1096" s="129">
        <v>4.0000000000000002E-4</v>
      </c>
      <c r="DI1096" s="129" t="s">
        <v>179</v>
      </c>
      <c r="DJ1096" s="129">
        <v>2.9999999999999997E-4</v>
      </c>
      <c r="DK1096" s="129" t="s">
        <v>4111</v>
      </c>
      <c r="DL1096" s="129" t="s">
        <v>59</v>
      </c>
      <c r="DO1096" t="s">
        <v>18</v>
      </c>
      <c r="DS1096" s="129">
        <v>18</v>
      </c>
      <c r="DT1096" s="129" t="s">
        <v>2461</v>
      </c>
      <c r="DW1096" t="s">
        <v>5878</v>
      </c>
    </row>
    <row r="1097" spans="1:127">
      <c r="A1097" s="127">
        <v>59</v>
      </c>
      <c r="B1097" s="131">
        <v>44768.972222222219</v>
      </c>
      <c r="C1097" s="129" t="s">
        <v>52</v>
      </c>
      <c r="D1097" s="129">
        <v>0</v>
      </c>
      <c r="E1097" s="129">
        <v>0</v>
      </c>
      <c r="F1097" s="129">
        <v>0</v>
      </c>
      <c r="G1097" s="129" t="s">
        <v>54</v>
      </c>
      <c r="H1097" s="129" t="s">
        <v>55</v>
      </c>
      <c r="I1097" s="129" t="s">
        <v>55</v>
      </c>
      <c r="J1097" s="129" t="s">
        <v>55</v>
      </c>
      <c r="K1097" s="129" t="s">
        <v>18</v>
      </c>
      <c r="L1097" s="129">
        <v>90</v>
      </c>
      <c r="M1097" s="129" t="s">
        <v>173</v>
      </c>
      <c r="N1097" s="129">
        <v>0</v>
      </c>
      <c r="O1097" s="129" t="s">
        <v>173</v>
      </c>
      <c r="P1097" s="129">
        <v>0</v>
      </c>
      <c r="Q1097" s="129" t="s">
        <v>173</v>
      </c>
      <c r="R1097" s="129">
        <v>0</v>
      </c>
      <c r="S1097" s="129">
        <v>2</v>
      </c>
      <c r="T1097" s="129" t="s">
        <v>174</v>
      </c>
      <c r="U1097" s="129">
        <v>2.0478999999999998</v>
      </c>
      <c r="V1097" s="129">
        <v>0.63649999999999995</v>
      </c>
      <c r="W1097" s="129">
        <v>12.6715</v>
      </c>
      <c r="X1097" s="129">
        <v>0.34260000000000002</v>
      </c>
      <c r="Y1097" s="129">
        <v>38.323900000000002</v>
      </c>
      <c r="Z1097" s="129">
        <v>0.35849999999999999</v>
      </c>
      <c r="AA1097" s="129" t="s">
        <v>4021</v>
      </c>
      <c r="AB1097" s="129">
        <v>1.6400000000000001E-2</v>
      </c>
      <c r="AC1097" s="129" t="s">
        <v>1462</v>
      </c>
      <c r="AD1097" s="129">
        <v>1.0500000000000001E-2</v>
      </c>
      <c r="AE1097" s="129" t="s">
        <v>680</v>
      </c>
      <c r="AF1097" s="129">
        <v>2.0500000000000001E-2</v>
      </c>
      <c r="AG1097" s="129">
        <v>0.31259999999999999</v>
      </c>
      <c r="AH1097" s="129">
        <v>9.7000000000000003E-3</v>
      </c>
      <c r="AI1097" s="129">
        <v>8.0053000000000001</v>
      </c>
      <c r="AJ1097" s="129">
        <v>3.3799999999999997E-2</v>
      </c>
      <c r="AK1097" s="129">
        <v>0.89649999999999996</v>
      </c>
      <c r="AL1097" s="129">
        <v>9.2999999999999992E-3</v>
      </c>
      <c r="AM1097" s="129" t="s">
        <v>933</v>
      </c>
      <c r="AN1097" s="129">
        <v>9.1999999999999998E-3</v>
      </c>
      <c r="AO1097" s="129">
        <v>2.4400000000000002E-2</v>
      </c>
      <c r="AP1097" s="129">
        <v>4.4000000000000003E-3</v>
      </c>
      <c r="AQ1097" s="129">
        <v>0.127</v>
      </c>
      <c r="AR1097" s="129">
        <v>5.4000000000000003E-3</v>
      </c>
      <c r="AS1097" s="129">
        <v>7.6294000000000004</v>
      </c>
      <c r="AT1097" s="129">
        <v>3.0099999999999998E-2</v>
      </c>
      <c r="AU1097" s="129" t="s">
        <v>1357</v>
      </c>
      <c r="AV1097" s="129">
        <v>4.1999999999999997E-3</v>
      </c>
      <c r="AW1097" s="129">
        <v>9.7000000000000003E-3</v>
      </c>
      <c r="AX1097" s="129">
        <v>1.1000000000000001E-3</v>
      </c>
      <c r="AY1097" s="129">
        <v>6.7999999999999996E-3</v>
      </c>
      <c r="AZ1097" s="129">
        <v>8.0000000000000004E-4</v>
      </c>
      <c r="BA1097" s="129">
        <v>7.9000000000000008E-3</v>
      </c>
      <c r="BB1097" s="129">
        <v>8.0000000000000004E-4</v>
      </c>
      <c r="BC1097" s="129" t="s">
        <v>406</v>
      </c>
      <c r="BD1097" s="129">
        <v>5.0000000000000001E-4</v>
      </c>
      <c r="BE1097" s="129" t="s">
        <v>245</v>
      </c>
      <c r="BF1097" s="129">
        <v>4.0000000000000002E-4</v>
      </c>
      <c r="BG1097" s="129" t="s">
        <v>179</v>
      </c>
      <c r="BH1097" s="129">
        <v>1E-4</v>
      </c>
      <c r="BI1097" s="129" t="s">
        <v>192</v>
      </c>
      <c r="BJ1097" s="129">
        <v>2.0000000000000001E-4</v>
      </c>
      <c r="BK1097" s="129">
        <v>9.7999999999999997E-3</v>
      </c>
      <c r="BL1097" s="129">
        <v>5.0000000000000001E-4</v>
      </c>
      <c r="BM1097" s="129">
        <v>3.3999999999999998E-3</v>
      </c>
      <c r="BN1097" s="129">
        <v>2.9999999999999997E-4</v>
      </c>
      <c r="BO1097" s="129">
        <v>1.06E-2</v>
      </c>
      <c r="BP1097" s="129">
        <v>5.9999999999999995E-4</v>
      </c>
      <c r="BQ1097" s="129" t="s">
        <v>179</v>
      </c>
      <c r="BR1097" s="129">
        <v>2.9999999999999997E-4</v>
      </c>
      <c r="BS1097" s="129" t="s">
        <v>179</v>
      </c>
      <c r="BT1097" s="129">
        <v>4.0000000000000002E-4</v>
      </c>
      <c r="BU1097" s="129" t="s">
        <v>179</v>
      </c>
      <c r="BV1097" s="129">
        <v>5.9999999999999995E-4</v>
      </c>
      <c r="BW1097" s="129" t="s">
        <v>179</v>
      </c>
      <c r="BX1097" s="129">
        <v>8.0000000000000004E-4</v>
      </c>
      <c r="BY1097" s="129" t="s">
        <v>18</v>
      </c>
      <c r="BZ1097" s="129"/>
      <c r="CA1097" s="129" t="s">
        <v>179</v>
      </c>
      <c r="CB1097" s="129">
        <v>8.0000000000000004E-4</v>
      </c>
      <c r="CC1097" s="129" t="s">
        <v>179</v>
      </c>
      <c r="CD1097" s="129">
        <v>2.0999999999999999E-3</v>
      </c>
      <c r="CE1097" s="129" t="s">
        <v>179</v>
      </c>
      <c r="CF1097" s="129">
        <v>2.2000000000000001E-3</v>
      </c>
      <c r="CG1097" s="129" t="s">
        <v>216</v>
      </c>
      <c r="CH1097" s="129">
        <v>1E-4</v>
      </c>
      <c r="CI1097" s="129" t="s">
        <v>179</v>
      </c>
      <c r="CJ1097" s="129">
        <v>7.0000000000000001E-3</v>
      </c>
      <c r="CK1097" s="129" t="s">
        <v>179</v>
      </c>
      <c r="CL1097" s="129">
        <v>1.1299999999999999E-2</v>
      </c>
      <c r="CM1097" s="129" t="s">
        <v>179</v>
      </c>
      <c r="CN1097" s="129">
        <v>5.0000000000000001E-3</v>
      </c>
      <c r="CO1097" s="129" t="s">
        <v>179</v>
      </c>
      <c r="CP1097" s="129">
        <v>8.9999999999999998E-4</v>
      </c>
      <c r="CQ1097" s="129" t="s">
        <v>179</v>
      </c>
      <c r="CR1097" s="129">
        <v>3.3999999999999998E-3</v>
      </c>
      <c r="CS1097" s="129" t="s">
        <v>179</v>
      </c>
      <c r="CT1097" s="129">
        <v>2E-3</v>
      </c>
      <c r="CU1097" s="129" t="s">
        <v>18</v>
      </c>
      <c r="CV1097" s="129"/>
      <c r="CW1097" s="129" t="s">
        <v>18</v>
      </c>
      <c r="CX1097" s="129"/>
      <c r="CY1097" s="129" t="s">
        <v>179</v>
      </c>
      <c r="CZ1097" s="129">
        <v>5.9999999999999995E-4</v>
      </c>
      <c r="DA1097" s="129" t="s">
        <v>179</v>
      </c>
      <c r="DB1097" s="129">
        <v>5.9999999999999995E-4</v>
      </c>
      <c r="DC1097" s="129" t="s">
        <v>179</v>
      </c>
      <c r="DD1097" s="129">
        <v>5.9999999999999995E-4</v>
      </c>
      <c r="DE1097" s="129" t="s">
        <v>179</v>
      </c>
      <c r="DF1097" s="129">
        <v>5.9999999999999995E-4</v>
      </c>
      <c r="DG1097" s="129" t="s">
        <v>179</v>
      </c>
      <c r="DH1097" s="129">
        <v>4.0000000000000002E-4</v>
      </c>
      <c r="DI1097" s="129" t="s">
        <v>179</v>
      </c>
      <c r="DJ1097" s="129">
        <v>2.9999999999999997E-4</v>
      </c>
      <c r="DK1097" s="129" t="s">
        <v>4111</v>
      </c>
      <c r="DL1097" s="129" t="s">
        <v>59</v>
      </c>
      <c r="DO1097" t="s">
        <v>18</v>
      </c>
      <c r="DS1097" s="129">
        <v>37</v>
      </c>
      <c r="DT1097" s="129" t="s">
        <v>1648</v>
      </c>
      <c r="DW1097" t="s">
        <v>5879</v>
      </c>
    </row>
    <row r="1098" spans="1:127">
      <c r="A1098" s="127">
        <v>60</v>
      </c>
      <c r="B1098" s="131">
        <v>44769.023611111108</v>
      </c>
      <c r="C1098" s="129" t="s">
        <v>52</v>
      </c>
      <c r="D1098" s="129">
        <v>0</v>
      </c>
      <c r="E1098" s="129">
        <v>0</v>
      </c>
      <c r="F1098" s="129">
        <v>0</v>
      </c>
      <c r="G1098" s="129" t="s">
        <v>54</v>
      </c>
      <c r="H1098" s="129" t="s">
        <v>55</v>
      </c>
      <c r="I1098" s="129" t="s">
        <v>55</v>
      </c>
      <c r="J1098" s="129" t="s">
        <v>55</v>
      </c>
      <c r="K1098" s="129" t="s">
        <v>18</v>
      </c>
      <c r="L1098" s="129">
        <v>90</v>
      </c>
      <c r="M1098" s="129" t="s">
        <v>173</v>
      </c>
      <c r="N1098" s="129">
        <v>0</v>
      </c>
      <c r="O1098" s="129" t="s">
        <v>173</v>
      </c>
      <c r="P1098" s="129">
        <v>0</v>
      </c>
      <c r="Q1098" s="129" t="s">
        <v>173</v>
      </c>
      <c r="R1098" s="129">
        <v>0</v>
      </c>
      <c r="S1098" s="129">
        <v>2</v>
      </c>
      <c r="T1098" s="129" t="s">
        <v>174</v>
      </c>
      <c r="U1098" s="129">
        <v>4.274</v>
      </c>
      <c r="V1098" s="129">
        <v>0.68589999999999995</v>
      </c>
      <c r="W1098" s="129">
        <v>12.6914</v>
      </c>
      <c r="X1098" s="129">
        <v>0.33879999999999999</v>
      </c>
      <c r="Y1098" s="129">
        <v>40.532899999999998</v>
      </c>
      <c r="Z1098" s="129">
        <v>0.3669</v>
      </c>
      <c r="AA1098" s="129" t="s">
        <v>685</v>
      </c>
      <c r="AB1098" s="129">
        <v>1.5100000000000001E-2</v>
      </c>
      <c r="AC1098" s="129" t="s">
        <v>179</v>
      </c>
      <c r="AD1098" s="129">
        <v>9.1000000000000004E-3</v>
      </c>
      <c r="AE1098" s="129" t="s">
        <v>179</v>
      </c>
      <c r="AF1098" s="129">
        <v>1.67E-2</v>
      </c>
      <c r="AG1098" s="129">
        <v>0.1888</v>
      </c>
      <c r="AH1098" s="129">
        <v>8.2000000000000007E-3</v>
      </c>
      <c r="AI1098" s="129">
        <v>7.5736999999999997</v>
      </c>
      <c r="AJ1098" s="129">
        <v>3.2500000000000001E-2</v>
      </c>
      <c r="AK1098" s="129">
        <v>0.73819999999999997</v>
      </c>
      <c r="AL1098" s="129">
        <v>8.5000000000000006E-3</v>
      </c>
      <c r="AM1098" s="129" t="s">
        <v>842</v>
      </c>
      <c r="AN1098" s="129">
        <v>8.6999999999999994E-3</v>
      </c>
      <c r="AO1098" s="129">
        <v>2.0400000000000001E-2</v>
      </c>
      <c r="AP1098" s="129">
        <v>4.1999999999999997E-3</v>
      </c>
      <c r="AQ1098" s="129">
        <v>0.112</v>
      </c>
      <c r="AR1098" s="129">
        <v>5.0000000000000001E-3</v>
      </c>
      <c r="AS1098" s="129">
        <v>6.3795999999999999</v>
      </c>
      <c r="AT1098" s="129">
        <v>2.7099999999999999E-2</v>
      </c>
      <c r="AU1098" s="129" t="s">
        <v>179</v>
      </c>
      <c r="AV1098" s="129">
        <v>3.8E-3</v>
      </c>
      <c r="AW1098" s="129">
        <v>9.7999999999999997E-3</v>
      </c>
      <c r="AX1098" s="129">
        <v>1.1000000000000001E-3</v>
      </c>
      <c r="AY1098" s="129">
        <v>5.4999999999999997E-3</v>
      </c>
      <c r="AZ1098" s="129">
        <v>6.9999999999999999E-4</v>
      </c>
      <c r="BA1098" s="129">
        <v>6.7000000000000002E-3</v>
      </c>
      <c r="BB1098" s="129">
        <v>6.9999999999999999E-4</v>
      </c>
      <c r="BC1098" s="129" t="s">
        <v>391</v>
      </c>
      <c r="BD1098" s="129">
        <v>5.0000000000000001E-4</v>
      </c>
      <c r="BE1098" s="129" t="s">
        <v>179</v>
      </c>
      <c r="BF1098" s="129">
        <v>2.9999999999999997E-4</v>
      </c>
      <c r="BG1098" s="129" t="s">
        <v>179</v>
      </c>
      <c r="BH1098" s="129">
        <v>1E-4</v>
      </c>
      <c r="BI1098" s="129" t="s">
        <v>286</v>
      </c>
      <c r="BJ1098" s="129">
        <v>2.0000000000000001E-4</v>
      </c>
      <c r="BK1098" s="129">
        <v>9.1000000000000004E-3</v>
      </c>
      <c r="BL1098" s="129">
        <v>5.0000000000000001E-4</v>
      </c>
      <c r="BM1098" s="129">
        <v>3.0000000000000001E-3</v>
      </c>
      <c r="BN1098" s="129">
        <v>2.9999999999999997E-4</v>
      </c>
      <c r="BO1098" s="129">
        <v>9.1999999999999998E-3</v>
      </c>
      <c r="BP1098" s="129">
        <v>5.0000000000000001E-4</v>
      </c>
      <c r="BQ1098" s="129" t="s">
        <v>179</v>
      </c>
      <c r="BR1098" s="129">
        <v>2.9999999999999997E-4</v>
      </c>
      <c r="BS1098" s="129" t="s">
        <v>179</v>
      </c>
      <c r="BT1098" s="129">
        <v>4.0000000000000002E-4</v>
      </c>
      <c r="BU1098" s="129" t="s">
        <v>179</v>
      </c>
      <c r="BV1098" s="129">
        <v>6.9999999999999999E-4</v>
      </c>
      <c r="BW1098" s="129" t="s">
        <v>179</v>
      </c>
      <c r="BX1098" s="129">
        <v>8.0000000000000004E-4</v>
      </c>
      <c r="BY1098" s="129" t="s">
        <v>18</v>
      </c>
      <c r="BZ1098" s="129"/>
      <c r="CA1098" s="129" t="s">
        <v>179</v>
      </c>
      <c r="CB1098" s="129">
        <v>8.0000000000000004E-4</v>
      </c>
      <c r="CC1098" s="129" t="s">
        <v>179</v>
      </c>
      <c r="CD1098" s="129">
        <v>2.0999999999999999E-3</v>
      </c>
      <c r="CE1098" s="129" t="s">
        <v>179</v>
      </c>
      <c r="CF1098" s="129">
        <v>2.2000000000000001E-3</v>
      </c>
      <c r="CG1098" s="129" t="s">
        <v>216</v>
      </c>
      <c r="CH1098" s="129">
        <v>1E-4</v>
      </c>
      <c r="CI1098" s="129" t="s">
        <v>179</v>
      </c>
      <c r="CJ1098" s="129">
        <v>7.1999999999999998E-3</v>
      </c>
      <c r="CK1098" s="129" t="s">
        <v>179</v>
      </c>
      <c r="CL1098" s="129">
        <v>1.1299999999999999E-2</v>
      </c>
      <c r="CM1098" s="129" t="s">
        <v>210</v>
      </c>
      <c r="CN1098" s="129">
        <v>3.7000000000000002E-3</v>
      </c>
      <c r="CO1098" s="129" t="s">
        <v>179</v>
      </c>
      <c r="CP1098" s="129">
        <v>8.0000000000000004E-4</v>
      </c>
      <c r="CQ1098" s="129" t="s">
        <v>179</v>
      </c>
      <c r="CR1098" s="129">
        <v>3.5999999999999999E-3</v>
      </c>
      <c r="CS1098" s="129" t="s">
        <v>179</v>
      </c>
      <c r="CT1098" s="129">
        <v>1.9E-3</v>
      </c>
      <c r="CU1098" s="129" t="s">
        <v>18</v>
      </c>
      <c r="CV1098" s="129"/>
      <c r="CW1098" s="129" t="s">
        <v>18</v>
      </c>
      <c r="CX1098" s="129"/>
      <c r="CY1098" s="129" t="s">
        <v>179</v>
      </c>
      <c r="CZ1098" s="129">
        <v>5.9999999999999995E-4</v>
      </c>
      <c r="DA1098" s="129" t="s">
        <v>179</v>
      </c>
      <c r="DB1098" s="129">
        <v>5.9999999999999995E-4</v>
      </c>
      <c r="DC1098" s="129" t="s">
        <v>179</v>
      </c>
      <c r="DD1098" s="129">
        <v>5.9999999999999995E-4</v>
      </c>
      <c r="DE1098" s="129" t="s">
        <v>179</v>
      </c>
      <c r="DF1098" s="129">
        <v>6.9999999999999999E-4</v>
      </c>
      <c r="DG1098" s="129" t="s">
        <v>179</v>
      </c>
      <c r="DH1098" s="129">
        <v>4.0000000000000002E-4</v>
      </c>
      <c r="DI1098" s="129" t="s">
        <v>179</v>
      </c>
      <c r="DJ1098" s="129">
        <v>2.9999999999999997E-4</v>
      </c>
      <c r="DK1098" s="129" t="s">
        <v>4111</v>
      </c>
      <c r="DL1098" s="129" t="s">
        <v>59</v>
      </c>
      <c r="DO1098" t="s">
        <v>18</v>
      </c>
      <c r="DS1098" s="129">
        <v>66</v>
      </c>
      <c r="DT1098" s="129" t="s">
        <v>5986</v>
      </c>
      <c r="DW1098" t="s">
        <v>5880</v>
      </c>
    </row>
    <row r="1099" spans="1:127">
      <c r="A1099" s="127">
        <v>61</v>
      </c>
      <c r="B1099" s="131">
        <v>44769.025694444441</v>
      </c>
      <c r="C1099" s="129" t="s">
        <v>52</v>
      </c>
      <c r="D1099" s="129">
        <v>0</v>
      </c>
      <c r="E1099" s="129">
        <v>0</v>
      </c>
      <c r="F1099" s="129">
        <v>0</v>
      </c>
      <c r="G1099" s="129" t="s">
        <v>54</v>
      </c>
      <c r="H1099" s="129" t="s">
        <v>55</v>
      </c>
      <c r="I1099" s="129" t="s">
        <v>55</v>
      </c>
      <c r="J1099" s="129" t="s">
        <v>55</v>
      </c>
      <c r="K1099" s="129" t="s">
        <v>18</v>
      </c>
      <c r="L1099" s="129">
        <v>90</v>
      </c>
      <c r="M1099" s="129" t="s">
        <v>173</v>
      </c>
      <c r="N1099" s="129">
        <v>0</v>
      </c>
      <c r="O1099" s="129" t="s">
        <v>173</v>
      </c>
      <c r="P1099" s="129">
        <v>0</v>
      </c>
      <c r="Q1099" s="129" t="s">
        <v>173</v>
      </c>
      <c r="R1099" s="129">
        <v>0</v>
      </c>
      <c r="S1099" s="129">
        <v>2</v>
      </c>
      <c r="T1099" s="129" t="s">
        <v>174</v>
      </c>
      <c r="U1099" s="129">
        <v>2.9544000000000001</v>
      </c>
      <c r="V1099" s="129">
        <v>0.66549999999999998</v>
      </c>
      <c r="W1099" s="129">
        <v>13.06</v>
      </c>
      <c r="X1099" s="129">
        <v>0.34689999999999999</v>
      </c>
      <c r="Y1099" s="129">
        <v>37.286299999999997</v>
      </c>
      <c r="Z1099" s="129">
        <v>0.35270000000000001</v>
      </c>
      <c r="AA1099" s="129" t="s">
        <v>3125</v>
      </c>
      <c r="AB1099" s="129">
        <v>1.6299999999999999E-2</v>
      </c>
      <c r="AC1099" s="129" t="s">
        <v>1701</v>
      </c>
      <c r="AD1099" s="129">
        <v>1.0200000000000001E-2</v>
      </c>
      <c r="AE1099" s="129" t="s">
        <v>4115</v>
      </c>
      <c r="AF1099" s="129">
        <v>2.0400000000000001E-2</v>
      </c>
      <c r="AG1099" s="129">
        <v>0.1052</v>
      </c>
      <c r="AH1099" s="129">
        <v>7.3000000000000001E-3</v>
      </c>
      <c r="AI1099" s="129">
        <v>7.8985000000000003</v>
      </c>
      <c r="AJ1099" s="129">
        <v>3.3500000000000002E-2</v>
      </c>
      <c r="AK1099" s="129">
        <v>0.90169999999999995</v>
      </c>
      <c r="AL1099" s="129">
        <v>9.2999999999999992E-3</v>
      </c>
      <c r="AM1099" s="129" t="s">
        <v>184</v>
      </c>
      <c r="AN1099" s="129">
        <v>9.1999999999999998E-3</v>
      </c>
      <c r="AO1099" s="129">
        <v>2.35E-2</v>
      </c>
      <c r="AP1099" s="129">
        <v>4.4999999999999997E-3</v>
      </c>
      <c r="AQ1099" s="129">
        <v>0.1104</v>
      </c>
      <c r="AR1099" s="129">
        <v>5.1000000000000004E-3</v>
      </c>
      <c r="AS1099" s="129">
        <v>7.548</v>
      </c>
      <c r="AT1099" s="129">
        <v>2.98E-2</v>
      </c>
      <c r="AU1099" s="129" t="s">
        <v>179</v>
      </c>
      <c r="AV1099" s="129">
        <v>4.1999999999999997E-3</v>
      </c>
      <c r="AW1099" s="129">
        <v>6.7999999999999996E-3</v>
      </c>
      <c r="AX1099" s="129">
        <v>1E-3</v>
      </c>
      <c r="AY1099" s="129">
        <v>5.1000000000000004E-3</v>
      </c>
      <c r="AZ1099" s="129">
        <v>6.9999999999999999E-4</v>
      </c>
      <c r="BA1099" s="129">
        <v>8.0999999999999996E-3</v>
      </c>
      <c r="BB1099" s="129">
        <v>8.0000000000000004E-4</v>
      </c>
      <c r="BC1099" s="129" t="s">
        <v>406</v>
      </c>
      <c r="BD1099" s="129">
        <v>5.0000000000000001E-4</v>
      </c>
      <c r="BE1099" s="129" t="s">
        <v>411</v>
      </c>
      <c r="BF1099" s="129">
        <v>5.0000000000000001E-4</v>
      </c>
      <c r="BG1099" s="129" t="s">
        <v>179</v>
      </c>
      <c r="BH1099" s="129">
        <v>1E-4</v>
      </c>
      <c r="BI1099" s="129" t="s">
        <v>516</v>
      </c>
      <c r="BJ1099" s="129">
        <v>2.0000000000000001E-4</v>
      </c>
      <c r="BK1099" s="129">
        <v>1.06E-2</v>
      </c>
      <c r="BL1099" s="129">
        <v>5.0000000000000001E-4</v>
      </c>
      <c r="BM1099" s="129">
        <v>4.0000000000000001E-3</v>
      </c>
      <c r="BN1099" s="129">
        <v>2.9999999999999997E-4</v>
      </c>
      <c r="BO1099" s="129">
        <v>1.03E-2</v>
      </c>
      <c r="BP1099" s="129">
        <v>5.9999999999999995E-4</v>
      </c>
      <c r="BQ1099" s="129" t="s">
        <v>179</v>
      </c>
      <c r="BR1099" s="129">
        <v>2.9999999999999997E-4</v>
      </c>
      <c r="BS1099" s="129" t="s">
        <v>179</v>
      </c>
      <c r="BT1099" s="129">
        <v>4.0000000000000002E-4</v>
      </c>
      <c r="BU1099" s="129" t="s">
        <v>179</v>
      </c>
      <c r="BV1099" s="129">
        <v>5.9999999999999995E-4</v>
      </c>
      <c r="BW1099" s="129" t="s">
        <v>18</v>
      </c>
      <c r="BX1099" s="129"/>
      <c r="BY1099" s="129" t="s">
        <v>179</v>
      </c>
      <c r="BZ1099" s="129">
        <v>1.1000000000000001E-3</v>
      </c>
      <c r="CA1099" s="129" t="s">
        <v>179</v>
      </c>
      <c r="CB1099" s="129">
        <v>8.0000000000000004E-4</v>
      </c>
      <c r="CC1099" s="129" t="s">
        <v>179</v>
      </c>
      <c r="CD1099" s="129">
        <v>2.0999999999999999E-3</v>
      </c>
      <c r="CE1099" s="129" t="s">
        <v>179</v>
      </c>
      <c r="CF1099" s="129">
        <v>2.3E-3</v>
      </c>
      <c r="CG1099" s="129" t="s">
        <v>216</v>
      </c>
      <c r="CH1099" s="129">
        <v>1E-4</v>
      </c>
      <c r="CI1099" s="129" t="s">
        <v>179</v>
      </c>
      <c r="CJ1099" s="129">
        <v>7.1000000000000004E-3</v>
      </c>
      <c r="CK1099" s="129" t="s">
        <v>179</v>
      </c>
      <c r="CL1099" s="129">
        <v>1.1599999999999999E-2</v>
      </c>
      <c r="CM1099" s="129" t="s">
        <v>179</v>
      </c>
      <c r="CN1099" s="129">
        <v>5.5999999999999999E-3</v>
      </c>
      <c r="CO1099" s="129" t="s">
        <v>179</v>
      </c>
      <c r="CP1099" s="129">
        <v>8.9999999999999998E-4</v>
      </c>
      <c r="CQ1099" s="129" t="s">
        <v>179</v>
      </c>
      <c r="CR1099" s="129">
        <v>3.0999999999999999E-3</v>
      </c>
      <c r="CS1099" s="129" t="s">
        <v>179</v>
      </c>
      <c r="CT1099" s="129">
        <v>1.9E-3</v>
      </c>
      <c r="CU1099" s="129" t="s">
        <v>179</v>
      </c>
      <c r="CV1099" s="129">
        <v>8.9999999999999998E-4</v>
      </c>
      <c r="CW1099" s="129" t="s">
        <v>179</v>
      </c>
      <c r="CX1099" s="129">
        <v>5.9999999999999995E-4</v>
      </c>
      <c r="CY1099" s="129" t="s">
        <v>179</v>
      </c>
      <c r="CZ1099" s="129">
        <v>5.9999999999999995E-4</v>
      </c>
      <c r="DA1099" s="129" t="s">
        <v>179</v>
      </c>
      <c r="DB1099" s="129">
        <v>5.9999999999999995E-4</v>
      </c>
      <c r="DC1099" s="129" t="s">
        <v>179</v>
      </c>
      <c r="DD1099" s="129">
        <v>5.9999999999999995E-4</v>
      </c>
      <c r="DE1099" s="129" t="s">
        <v>179</v>
      </c>
      <c r="DF1099" s="129">
        <v>5.9999999999999995E-4</v>
      </c>
      <c r="DG1099" s="129" t="s">
        <v>179</v>
      </c>
      <c r="DH1099" s="129">
        <v>4.0000000000000002E-4</v>
      </c>
      <c r="DI1099" s="129" t="s">
        <v>179</v>
      </c>
      <c r="DJ1099" s="129">
        <v>2.9999999999999997E-4</v>
      </c>
      <c r="DK1099" s="129" t="s">
        <v>4111</v>
      </c>
      <c r="DL1099" s="129" t="s">
        <v>59</v>
      </c>
      <c r="DO1099" t="s">
        <v>18</v>
      </c>
      <c r="DS1099" s="129">
        <v>90</v>
      </c>
      <c r="DT1099" s="129" t="s">
        <v>2471</v>
      </c>
      <c r="DW1099" t="s">
        <v>5881</v>
      </c>
    </row>
    <row r="1100" spans="1:127">
      <c r="A1100" s="127">
        <v>62</v>
      </c>
      <c r="B1100" s="131">
        <v>44769.035416666666</v>
      </c>
      <c r="C1100" s="129" t="s">
        <v>52</v>
      </c>
      <c r="D1100" s="129">
        <v>0</v>
      </c>
      <c r="E1100" s="129">
        <v>0</v>
      </c>
      <c r="F1100" s="129">
        <v>0</v>
      </c>
      <c r="G1100" s="129" t="s">
        <v>54</v>
      </c>
      <c r="H1100" s="129" t="s">
        <v>55</v>
      </c>
      <c r="I1100" s="129" t="s">
        <v>55</v>
      </c>
      <c r="J1100" s="129" t="s">
        <v>55</v>
      </c>
      <c r="K1100" s="129" t="s">
        <v>18</v>
      </c>
      <c r="L1100" s="129">
        <v>90</v>
      </c>
      <c r="M1100" s="129" t="s">
        <v>173</v>
      </c>
      <c r="N1100" s="129">
        <v>0</v>
      </c>
      <c r="O1100" s="129" t="s">
        <v>173</v>
      </c>
      <c r="P1100" s="129">
        <v>0</v>
      </c>
      <c r="Q1100" s="129" t="s">
        <v>173</v>
      </c>
      <c r="R1100" s="129">
        <v>0</v>
      </c>
      <c r="S1100" s="129">
        <v>2</v>
      </c>
      <c r="T1100" s="129" t="s">
        <v>174</v>
      </c>
      <c r="U1100" s="129">
        <v>3.2709999999999999</v>
      </c>
      <c r="V1100" s="129">
        <v>0.66469999999999996</v>
      </c>
      <c r="W1100" s="129">
        <v>13.187900000000001</v>
      </c>
      <c r="X1100" s="129">
        <v>0.34449999999999997</v>
      </c>
      <c r="Y1100" s="129">
        <v>37.090899999999998</v>
      </c>
      <c r="Z1100" s="129">
        <v>0.34970000000000001</v>
      </c>
      <c r="AA1100" s="129" t="s">
        <v>1265</v>
      </c>
      <c r="AB1100" s="129">
        <v>1.6299999999999999E-2</v>
      </c>
      <c r="AC1100" s="129" t="s">
        <v>179</v>
      </c>
      <c r="AD1100" s="129">
        <v>0.01</v>
      </c>
      <c r="AE1100" s="129" t="s">
        <v>4116</v>
      </c>
      <c r="AF1100" s="129">
        <v>2.0400000000000001E-2</v>
      </c>
      <c r="AG1100" s="129">
        <v>8.1799999999999998E-2</v>
      </c>
      <c r="AH1100" s="129">
        <v>6.7999999999999996E-3</v>
      </c>
      <c r="AI1100" s="129">
        <v>8.1074999999999999</v>
      </c>
      <c r="AJ1100" s="129">
        <v>3.3700000000000001E-2</v>
      </c>
      <c r="AK1100" s="129">
        <v>0.76849999999999996</v>
      </c>
      <c r="AL1100" s="129">
        <v>8.6999999999999994E-3</v>
      </c>
      <c r="AM1100" s="129" t="s">
        <v>1204</v>
      </c>
      <c r="AN1100" s="129">
        <v>8.8999999999999999E-3</v>
      </c>
      <c r="AO1100" s="129">
        <v>1.55E-2</v>
      </c>
      <c r="AP1100" s="129">
        <v>4.1000000000000003E-3</v>
      </c>
      <c r="AQ1100" s="129">
        <v>0.1113</v>
      </c>
      <c r="AR1100" s="129">
        <v>5.0000000000000001E-3</v>
      </c>
      <c r="AS1100" s="129">
        <v>6.6421999999999999</v>
      </c>
      <c r="AT1100" s="129">
        <v>2.7900000000000001E-2</v>
      </c>
      <c r="AU1100" s="129" t="s">
        <v>179</v>
      </c>
      <c r="AV1100" s="129">
        <v>3.8999999999999998E-3</v>
      </c>
      <c r="AW1100" s="129">
        <v>7.4000000000000003E-3</v>
      </c>
      <c r="AX1100" s="129">
        <v>1E-3</v>
      </c>
      <c r="AY1100" s="129">
        <v>4.7000000000000002E-3</v>
      </c>
      <c r="AZ1100" s="129">
        <v>6.9999999999999999E-4</v>
      </c>
      <c r="BA1100" s="129">
        <v>8.2000000000000007E-3</v>
      </c>
      <c r="BB1100" s="129">
        <v>6.9999999999999999E-4</v>
      </c>
      <c r="BC1100" s="129" t="s">
        <v>733</v>
      </c>
      <c r="BD1100" s="129">
        <v>5.0000000000000001E-4</v>
      </c>
      <c r="BE1100" s="129" t="s">
        <v>211</v>
      </c>
      <c r="BF1100" s="129">
        <v>4.0000000000000002E-4</v>
      </c>
      <c r="BG1100" s="129" t="s">
        <v>216</v>
      </c>
      <c r="BH1100" s="129">
        <v>1E-4</v>
      </c>
      <c r="BI1100" s="129" t="s">
        <v>318</v>
      </c>
      <c r="BJ1100" s="129">
        <v>2.0000000000000001E-4</v>
      </c>
      <c r="BK1100" s="129">
        <v>1.01E-2</v>
      </c>
      <c r="BL1100" s="129">
        <v>5.0000000000000001E-4</v>
      </c>
      <c r="BM1100" s="129">
        <v>3.0000000000000001E-3</v>
      </c>
      <c r="BN1100" s="129">
        <v>2.9999999999999997E-4</v>
      </c>
      <c r="BO1100" s="129">
        <v>9.1000000000000004E-3</v>
      </c>
      <c r="BP1100" s="129">
        <v>5.0000000000000001E-4</v>
      </c>
      <c r="BQ1100" s="129" t="s">
        <v>179</v>
      </c>
      <c r="BR1100" s="129">
        <v>2.9999999999999997E-4</v>
      </c>
      <c r="BS1100" s="129" t="s">
        <v>179</v>
      </c>
      <c r="BT1100" s="129">
        <v>4.0000000000000002E-4</v>
      </c>
      <c r="BU1100" s="129" t="s">
        <v>179</v>
      </c>
      <c r="BV1100" s="129">
        <v>6.9999999999999999E-4</v>
      </c>
      <c r="BW1100" s="129" t="s">
        <v>179</v>
      </c>
      <c r="BX1100" s="129">
        <v>8.9999999999999998E-4</v>
      </c>
      <c r="BY1100" s="129" t="s">
        <v>18</v>
      </c>
      <c r="BZ1100" s="129"/>
      <c r="CA1100" s="129" t="s">
        <v>179</v>
      </c>
      <c r="CB1100" s="129">
        <v>8.0000000000000004E-4</v>
      </c>
      <c r="CC1100" s="129" t="s">
        <v>179</v>
      </c>
      <c r="CD1100" s="129">
        <v>2E-3</v>
      </c>
      <c r="CE1100" s="129" t="s">
        <v>517</v>
      </c>
      <c r="CF1100" s="129">
        <v>2.2000000000000001E-3</v>
      </c>
      <c r="CG1100" s="129" t="s">
        <v>179</v>
      </c>
      <c r="CH1100" s="129">
        <v>1E-4</v>
      </c>
      <c r="CI1100" s="129" t="s">
        <v>179</v>
      </c>
      <c r="CJ1100" s="129">
        <v>7.0000000000000001E-3</v>
      </c>
      <c r="CK1100" s="129" t="s">
        <v>179</v>
      </c>
      <c r="CL1100" s="129">
        <v>1.0999999999999999E-2</v>
      </c>
      <c r="CM1100" s="129" t="s">
        <v>179</v>
      </c>
      <c r="CN1100" s="129">
        <v>5.5999999999999999E-3</v>
      </c>
      <c r="CO1100" s="129" t="s">
        <v>179</v>
      </c>
      <c r="CP1100" s="129">
        <v>8.0000000000000004E-4</v>
      </c>
      <c r="CQ1100" s="129" t="s">
        <v>179</v>
      </c>
      <c r="CR1100" s="129">
        <v>3.3999999999999998E-3</v>
      </c>
      <c r="CS1100" s="129" t="s">
        <v>179</v>
      </c>
      <c r="CT1100" s="129">
        <v>1.9E-3</v>
      </c>
      <c r="CU1100" s="129" t="s">
        <v>18</v>
      </c>
      <c r="CV1100" s="129"/>
      <c r="CW1100" s="129" t="s">
        <v>18</v>
      </c>
      <c r="CX1100" s="129"/>
      <c r="CY1100" s="129" t="s">
        <v>179</v>
      </c>
      <c r="CZ1100" s="129">
        <v>5.0000000000000001E-4</v>
      </c>
      <c r="DA1100" s="129" t="s">
        <v>179</v>
      </c>
      <c r="DB1100" s="129">
        <v>5.9999999999999995E-4</v>
      </c>
      <c r="DC1100" s="129" t="s">
        <v>179</v>
      </c>
      <c r="DD1100" s="129">
        <v>5.9999999999999995E-4</v>
      </c>
      <c r="DE1100" s="129" t="s">
        <v>179</v>
      </c>
      <c r="DF1100" s="129">
        <v>5.9999999999999995E-4</v>
      </c>
      <c r="DG1100" s="129" t="s">
        <v>516</v>
      </c>
      <c r="DH1100" s="129">
        <v>4.0000000000000002E-4</v>
      </c>
      <c r="DI1100" s="129" t="s">
        <v>179</v>
      </c>
      <c r="DJ1100" s="129">
        <v>4.0000000000000002E-4</v>
      </c>
      <c r="DK1100" s="129" t="s">
        <v>4111</v>
      </c>
      <c r="DL1100" s="129" t="s">
        <v>59</v>
      </c>
      <c r="DO1100" t="s">
        <v>18</v>
      </c>
      <c r="DS1100" s="129">
        <v>105</v>
      </c>
      <c r="DT1100" s="129" t="s">
        <v>2552</v>
      </c>
      <c r="DW1100" t="s">
        <v>5882</v>
      </c>
    </row>
    <row r="1101" spans="1:127">
      <c r="A1101" s="127">
        <v>63</v>
      </c>
      <c r="B1101" s="131">
        <v>44769.036805555559</v>
      </c>
      <c r="C1101" s="129" t="s">
        <v>52</v>
      </c>
      <c r="D1101" s="129">
        <v>0</v>
      </c>
      <c r="E1101" s="129">
        <v>0</v>
      </c>
      <c r="F1101" s="129">
        <v>0</v>
      </c>
      <c r="G1101" s="129" t="s">
        <v>54</v>
      </c>
      <c r="H1101" s="129" t="s">
        <v>55</v>
      </c>
      <c r="I1101" s="129" t="s">
        <v>55</v>
      </c>
      <c r="J1101" s="129" t="s">
        <v>55</v>
      </c>
      <c r="K1101" s="129" t="s">
        <v>18</v>
      </c>
      <c r="L1101" s="129">
        <v>90</v>
      </c>
      <c r="M1101" s="129" t="s">
        <v>173</v>
      </c>
      <c r="N1101" s="129">
        <v>0</v>
      </c>
      <c r="O1101" s="129" t="s">
        <v>173</v>
      </c>
      <c r="P1101" s="129">
        <v>0</v>
      </c>
      <c r="Q1101" s="129" t="s">
        <v>173</v>
      </c>
      <c r="R1101" s="129">
        <v>0</v>
      </c>
      <c r="S1101" s="129">
        <v>2</v>
      </c>
      <c r="T1101" s="129" t="s">
        <v>174</v>
      </c>
      <c r="U1101" s="129">
        <v>2.8188</v>
      </c>
      <c r="V1101" s="129">
        <v>0.64629999999999999</v>
      </c>
      <c r="W1101" s="129">
        <v>10.4824</v>
      </c>
      <c r="X1101" s="129">
        <v>0.31459999999999999</v>
      </c>
      <c r="Y1101" s="129">
        <v>36.409799999999997</v>
      </c>
      <c r="Z1101" s="129">
        <v>0.34499999999999997</v>
      </c>
      <c r="AA1101" s="129" t="s">
        <v>1362</v>
      </c>
      <c r="AB1101" s="129">
        <v>1.5299999999999999E-2</v>
      </c>
      <c r="AC1101" s="129" t="s">
        <v>364</v>
      </c>
      <c r="AD1101" s="129">
        <v>9.9000000000000008E-3</v>
      </c>
      <c r="AE1101" s="129" t="s">
        <v>3578</v>
      </c>
      <c r="AF1101" s="129">
        <v>1.95E-2</v>
      </c>
      <c r="AG1101" s="129">
        <v>8.1900000000000001E-2</v>
      </c>
      <c r="AH1101" s="129">
        <v>6.7999999999999996E-3</v>
      </c>
      <c r="AI1101" s="129">
        <v>7.4221000000000004</v>
      </c>
      <c r="AJ1101" s="129">
        <v>3.2300000000000002E-2</v>
      </c>
      <c r="AK1101" s="129">
        <v>0.83740000000000003</v>
      </c>
      <c r="AL1101" s="129">
        <v>8.9999999999999993E-3</v>
      </c>
      <c r="AM1101" s="129" t="s">
        <v>410</v>
      </c>
      <c r="AN1101" s="129">
        <v>8.8000000000000005E-3</v>
      </c>
      <c r="AO1101" s="129">
        <v>2.01E-2</v>
      </c>
      <c r="AP1101" s="129">
        <v>4.1999999999999997E-3</v>
      </c>
      <c r="AQ1101" s="129">
        <v>0.1699</v>
      </c>
      <c r="AR1101" s="129">
        <v>6.1999999999999998E-3</v>
      </c>
      <c r="AS1101" s="129">
        <v>7.0461999999999998</v>
      </c>
      <c r="AT1101" s="129">
        <v>2.87E-2</v>
      </c>
      <c r="AU1101" s="129" t="s">
        <v>347</v>
      </c>
      <c r="AV1101" s="129">
        <v>4.1000000000000003E-3</v>
      </c>
      <c r="AW1101" s="129">
        <v>1.11E-2</v>
      </c>
      <c r="AX1101" s="129">
        <v>1.1999999999999999E-3</v>
      </c>
      <c r="AY1101" s="129">
        <v>7.1000000000000004E-3</v>
      </c>
      <c r="AZ1101" s="129">
        <v>8.0000000000000004E-4</v>
      </c>
      <c r="BA1101" s="129">
        <v>7.9000000000000008E-3</v>
      </c>
      <c r="BB1101" s="129">
        <v>8.0000000000000004E-4</v>
      </c>
      <c r="BC1101" s="129" t="s">
        <v>211</v>
      </c>
      <c r="BD1101" s="129">
        <v>5.0000000000000001E-4</v>
      </c>
      <c r="BE1101" s="129" t="s">
        <v>179</v>
      </c>
      <c r="BF1101" s="129">
        <v>2.9999999999999997E-4</v>
      </c>
      <c r="BG1101" s="129" t="s">
        <v>179</v>
      </c>
      <c r="BH1101" s="129">
        <v>1E-4</v>
      </c>
      <c r="BI1101" s="129" t="s">
        <v>318</v>
      </c>
      <c r="BJ1101" s="129">
        <v>2.0000000000000001E-4</v>
      </c>
      <c r="BK1101" s="129">
        <v>9.4999999999999998E-3</v>
      </c>
      <c r="BL1101" s="129">
        <v>5.0000000000000001E-4</v>
      </c>
      <c r="BM1101" s="129">
        <v>3.3999999999999998E-3</v>
      </c>
      <c r="BN1101" s="129">
        <v>2.9999999999999997E-4</v>
      </c>
      <c r="BO1101" s="129">
        <v>1.0800000000000001E-2</v>
      </c>
      <c r="BP1101" s="129">
        <v>5.9999999999999995E-4</v>
      </c>
      <c r="BQ1101" s="129" t="s">
        <v>179</v>
      </c>
      <c r="BR1101" s="129">
        <v>2.9999999999999997E-4</v>
      </c>
      <c r="BS1101" s="129" t="s">
        <v>179</v>
      </c>
      <c r="BT1101" s="129">
        <v>4.0000000000000002E-4</v>
      </c>
      <c r="BU1101" s="129" t="s">
        <v>179</v>
      </c>
      <c r="BV1101" s="129">
        <v>5.9999999999999995E-4</v>
      </c>
      <c r="BW1101" s="129" t="s">
        <v>267</v>
      </c>
      <c r="BX1101" s="129">
        <v>8.0000000000000004E-4</v>
      </c>
      <c r="BY1101" s="129" t="s">
        <v>18</v>
      </c>
      <c r="BZ1101" s="129"/>
      <c r="CA1101" s="129" t="s">
        <v>179</v>
      </c>
      <c r="CB1101" s="129">
        <v>8.0000000000000004E-4</v>
      </c>
      <c r="CC1101" s="129" t="s">
        <v>179</v>
      </c>
      <c r="CD1101" s="129">
        <v>2.0999999999999999E-3</v>
      </c>
      <c r="CE1101" s="129" t="s">
        <v>179</v>
      </c>
      <c r="CF1101" s="129">
        <v>2.2000000000000001E-3</v>
      </c>
      <c r="CG1101" s="129" t="s">
        <v>216</v>
      </c>
      <c r="CH1101" s="129">
        <v>1E-4</v>
      </c>
      <c r="CI1101" s="129" t="s">
        <v>179</v>
      </c>
      <c r="CJ1101" s="129">
        <v>7.7000000000000002E-3</v>
      </c>
      <c r="CK1101" s="129" t="s">
        <v>179</v>
      </c>
      <c r="CL1101" s="129">
        <v>1.14E-2</v>
      </c>
      <c r="CM1101" s="129" t="s">
        <v>179</v>
      </c>
      <c r="CN1101" s="129">
        <v>5.4999999999999997E-3</v>
      </c>
      <c r="CO1101" s="129" t="s">
        <v>179</v>
      </c>
      <c r="CP1101" s="129">
        <v>8.9999999999999998E-4</v>
      </c>
      <c r="CQ1101" s="129" t="s">
        <v>179</v>
      </c>
      <c r="CR1101" s="129">
        <v>3.3E-3</v>
      </c>
      <c r="CS1101" s="129" t="s">
        <v>179</v>
      </c>
      <c r="CT1101" s="129">
        <v>2E-3</v>
      </c>
      <c r="CU1101" s="129" t="s">
        <v>18</v>
      </c>
      <c r="CV1101" s="129"/>
      <c r="CW1101" s="129" t="s">
        <v>18</v>
      </c>
      <c r="CX1101" s="129"/>
      <c r="CY1101" s="129" t="s">
        <v>179</v>
      </c>
      <c r="CZ1101" s="129">
        <v>5.0000000000000001E-4</v>
      </c>
      <c r="DA1101" s="129" t="s">
        <v>179</v>
      </c>
      <c r="DB1101" s="129">
        <v>5.9999999999999995E-4</v>
      </c>
      <c r="DC1101" s="129" t="s">
        <v>179</v>
      </c>
      <c r="DD1101" s="129">
        <v>5.9999999999999995E-4</v>
      </c>
      <c r="DE1101" s="129" t="s">
        <v>179</v>
      </c>
      <c r="DF1101" s="129">
        <v>5.9999999999999995E-4</v>
      </c>
      <c r="DG1101" s="129" t="s">
        <v>179</v>
      </c>
      <c r="DH1101" s="129">
        <v>4.0000000000000002E-4</v>
      </c>
      <c r="DI1101" s="129" t="s">
        <v>179</v>
      </c>
      <c r="DJ1101" s="129">
        <v>4.0000000000000002E-4</v>
      </c>
      <c r="DK1101" s="129" t="s">
        <v>4111</v>
      </c>
      <c r="DL1101" s="129" t="s">
        <v>59</v>
      </c>
      <c r="DO1101" t="s">
        <v>18</v>
      </c>
      <c r="DS1101" s="129">
        <v>123</v>
      </c>
      <c r="DT1101" s="129" t="s">
        <v>3611</v>
      </c>
      <c r="DW1101" t="s">
        <v>5883</v>
      </c>
    </row>
    <row r="1102" spans="1:127">
      <c r="A1102" s="127">
        <v>64</v>
      </c>
      <c r="B1102" s="131">
        <v>44769.040972222225</v>
      </c>
      <c r="C1102" s="129" t="s">
        <v>52</v>
      </c>
      <c r="D1102" s="129">
        <v>0</v>
      </c>
      <c r="E1102" s="129">
        <v>0</v>
      </c>
      <c r="F1102" s="129">
        <v>0</v>
      </c>
      <c r="G1102" s="129" t="s">
        <v>54</v>
      </c>
      <c r="H1102" s="129" t="s">
        <v>55</v>
      </c>
      <c r="I1102" s="129" t="s">
        <v>55</v>
      </c>
      <c r="J1102" s="129" t="s">
        <v>55</v>
      </c>
      <c r="K1102" s="129" t="s">
        <v>18</v>
      </c>
      <c r="L1102" s="129">
        <v>90</v>
      </c>
      <c r="M1102" s="129" t="s">
        <v>173</v>
      </c>
      <c r="N1102" s="129">
        <v>0</v>
      </c>
      <c r="O1102" s="129" t="s">
        <v>173</v>
      </c>
      <c r="P1102" s="129">
        <v>0</v>
      </c>
      <c r="Q1102" s="129" t="s">
        <v>173</v>
      </c>
      <c r="R1102" s="129">
        <v>0</v>
      </c>
      <c r="S1102" s="129">
        <v>2</v>
      </c>
      <c r="T1102" s="129" t="s">
        <v>174</v>
      </c>
      <c r="U1102" s="129">
        <v>2.7141000000000002</v>
      </c>
      <c r="V1102" s="129">
        <v>0.66110000000000002</v>
      </c>
      <c r="W1102" s="129">
        <v>12.0733</v>
      </c>
      <c r="X1102" s="129">
        <v>0.33510000000000001</v>
      </c>
      <c r="Y1102" s="129">
        <v>37.5364</v>
      </c>
      <c r="Z1102" s="129">
        <v>0.35539999999999999</v>
      </c>
      <c r="AA1102" s="129" t="s">
        <v>4117</v>
      </c>
      <c r="AB1102" s="129">
        <v>1.5900000000000001E-2</v>
      </c>
      <c r="AC1102" s="129" t="s">
        <v>4118</v>
      </c>
      <c r="AD1102" s="129">
        <v>1.0999999999999999E-2</v>
      </c>
      <c r="AE1102" s="129" t="s">
        <v>4119</v>
      </c>
      <c r="AF1102" s="129">
        <v>2.0899999999999998E-2</v>
      </c>
      <c r="AG1102" s="129">
        <v>0.63749999999999996</v>
      </c>
      <c r="AH1102" s="129">
        <v>1.24E-2</v>
      </c>
      <c r="AI1102" s="129">
        <v>6.9302000000000001</v>
      </c>
      <c r="AJ1102" s="129">
        <v>3.1300000000000001E-2</v>
      </c>
      <c r="AK1102" s="129">
        <v>0.85950000000000004</v>
      </c>
      <c r="AL1102" s="129">
        <v>8.9999999999999993E-3</v>
      </c>
      <c r="AM1102" s="129" t="s">
        <v>667</v>
      </c>
      <c r="AN1102" s="129">
        <v>8.9999999999999993E-3</v>
      </c>
      <c r="AO1102" s="129">
        <v>1.9E-2</v>
      </c>
      <c r="AP1102" s="129">
        <v>4.1999999999999997E-3</v>
      </c>
      <c r="AQ1102" s="129">
        <v>0.1913</v>
      </c>
      <c r="AR1102" s="129">
        <v>6.4000000000000003E-3</v>
      </c>
      <c r="AS1102" s="129">
        <v>7.2988999999999997</v>
      </c>
      <c r="AT1102" s="129">
        <v>2.9000000000000001E-2</v>
      </c>
      <c r="AU1102" s="129" t="s">
        <v>559</v>
      </c>
      <c r="AV1102" s="129">
        <v>4.1999999999999997E-3</v>
      </c>
      <c r="AW1102" s="129">
        <v>8.8999999999999999E-3</v>
      </c>
      <c r="AX1102" s="129">
        <v>1.1000000000000001E-3</v>
      </c>
      <c r="AY1102" s="129">
        <v>6.1999999999999998E-3</v>
      </c>
      <c r="AZ1102" s="129">
        <v>6.9999999999999999E-4</v>
      </c>
      <c r="BA1102" s="129">
        <v>7.7999999999999996E-3</v>
      </c>
      <c r="BB1102" s="129">
        <v>6.9999999999999999E-4</v>
      </c>
      <c r="BC1102" s="129" t="s">
        <v>304</v>
      </c>
      <c r="BD1102" s="129">
        <v>5.0000000000000001E-4</v>
      </c>
      <c r="BE1102" s="129" t="s">
        <v>733</v>
      </c>
      <c r="BF1102" s="129">
        <v>4.0000000000000002E-4</v>
      </c>
      <c r="BG1102" s="129" t="s">
        <v>216</v>
      </c>
      <c r="BH1102" s="129">
        <v>1E-4</v>
      </c>
      <c r="BI1102" s="129" t="s">
        <v>211</v>
      </c>
      <c r="BJ1102" s="129">
        <v>2.0000000000000001E-4</v>
      </c>
      <c r="BK1102" s="129">
        <v>1.0800000000000001E-2</v>
      </c>
      <c r="BL1102" s="129">
        <v>5.0000000000000001E-4</v>
      </c>
      <c r="BM1102" s="129">
        <v>3.8E-3</v>
      </c>
      <c r="BN1102" s="129">
        <v>2.9999999999999997E-4</v>
      </c>
      <c r="BO1102" s="129">
        <v>1.2E-2</v>
      </c>
      <c r="BP1102" s="129">
        <v>5.9999999999999995E-4</v>
      </c>
      <c r="BQ1102" s="129" t="s">
        <v>179</v>
      </c>
      <c r="BR1102" s="129">
        <v>2.9999999999999997E-4</v>
      </c>
      <c r="BS1102" s="129" t="s">
        <v>179</v>
      </c>
      <c r="BT1102" s="129">
        <v>4.0000000000000002E-4</v>
      </c>
      <c r="BU1102" s="129" t="s">
        <v>179</v>
      </c>
      <c r="BV1102" s="129">
        <v>6.9999999999999999E-4</v>
      </c>
      <c r="BW1102" s="129" t="s">
        <v>179</v>
      </c>
      <c r="BX1102" s="129">
        <v>8.0000000000000004E-4</v>
      </c>
      <c r="BY1102" s="129" t="s">
        <v>18</v>
      </c>
      <c r="BZ1102" s="129"/>
      <c r="CA1102" s="129" t="s">
        <v>179</v>
      </c>
      <c r="CB1102" s="129">
        <v>8.0000000000000004E-4</v>
      </c>
      <c r="CC1102" s="129" t="s">
        <v>179</v>
      </c>
      <c r="CD1102" s="129">
        <v>2E-3</v>
      </c>
      <c r="CE1102" s="129" t="s">
        <v>179</v>
      </c>
      <c r="CF1102" s="129">
        <v>2.3E-3</v>
      </c>
      <c r="CG1102" s="129" t="s">
        <v>216</v>
      </c>
      <c r="CH1102" s="129">
        <v>1E-4</v>
      </c>
      <c r="CI1102" s="129" t="s">
        <v>179</v>
      </c>
      <c r="CJ1102" s="129">
        <v>7.3000000000000001E-3</v>
      </c>
      <c r="CK1102" s="129" t="s">
        <v>179</v>
      </c>
      <c r="CL1102" s="129">
        <v>1.11E-2</v>
      </c>
      <c r="CM1102" s="129" t="s">
        <v>330</v>
      </c>
      <c r="CN1102" s="129">
        <v>5.0000000000000001E-3</v>
      </c>
      <c r="CO1102" s="129" t="s">
        <v>179</v>
      </c>
      <c r="CP1102" s="129">
        <v>8.0000000000000004E-4</v>
      </c>
      <c r="CQ1102" s="129" t="s">
        <v>179</v>
      </c>
      <c r="CR1102" s="129">
        <v>3.3E-3</v>
      </c>
      <c r="CS1102" s="129" t="s">
        <v>179</v>
      </c>
      <c r="CT1102" s="129">
        <v>1.9E-3</v>
      </c>
      <c r="CU1102" s="129" t="s">
        <v>18</v>
      </c>
      <c r="CV1102" s="129"/>
      <c r="CW1102" s="129" t="s">
        <v>18</v>
      </c>
      <c r="CX1102" s="129"/>
      <c r="CY1102" s="129" t="s">
        <v>179</v>
      </c>
      <c r="CZ1102" s="129">
        <v>5.9999999999999995E-4</v>
      </c>
      <c r="DA1102" s="129" t="s">
        <v>179</v>
      </c>
      <c r="DB1102" s="129">
        <v>5.9999999999999995E-4</v>
      </c>
      <c r="DC1102" s="129" t="s">
        <v>179</v>
      </c>
      <c r="DD1102" s="129">
        <v>5.9999999999999995E-4</v>
      </c>
      <c r="DE1102" s="129" t="s">
        <v>179</v>
      </c>
      <c r="DF1102" s="129">
        <v>5.9999999999999995E-4</v>
      </c>
      <c r="DG1102" s="129" t="s">
        <v>179</v>
      </c>
      <c r="DH1102" s="129">
        <v>4.0000000000000002E-4</v>
      </c>
      <c r="DI1102" s="129" t="s">
        <v>179</v>
      </c>
      <c r="DJ1102" s="129">
        <v>4.0000000000000002E-4</v>
      </c>
      <c r="DK1102" s="129" t="s">
        <v>4111</v>
      </c>
      <c r="DL1102" s="129" t="s">
        <v>59</v>
      </c>
      <c r="DO1102" t="s">
        <v>18</v>
      </c>
      <c r="DS1102" s="129">
        <v>3</v>
      </c>
      <c r="DT1102" s="129" t="s">
        <v>1630</v>
      </c>
      <c r="DW1102" t="s">
        <v>5884</v>
      </c>
    </row>
    <row r="1103" spans="1:127">
      <c r="A1103" s="127">
        <v>65</v>
      </c>
      <c r="B1103" s="131">
        <v>44769.043055555558</v>
      </c>
      <c r="C1103" s="129" t="s">
        <v>52</v>
      </c>
      <c r="D1103" s="129">
        <v>0</v>
      </c>
      <c r="E1103" s="129">
        <v>0</v>
      </c>
      <c r="F1103" s="129">
        <v>0</v>
      </c>
      <c r="G1103" s="129" t="s">
        <v>54</v>
      </c>
      <c r="H1103" s="129" t="s">
        <v>55</v>
      </c>
      <c r="I1103" s="129" t="s">
        <v>55</v>
      </c>
      <c r="J1103" s="129" t="s">
        <v>55</v>
      </c>
      <c r="K1103" s="129" t="s">
        <v>18</v>
      </c>
      <c r="L1103" s="129">
        <v>90</v>
      </c>
      <c r="M1103" s="129" t="s">
        <v>173</v>
      </c>
      <c r="N1103" s="129">
        <v>0</v>
      </c>
      <c r="O1103" s="129" t="s">
        <v>173</v>
      </c>
      <c r="P1103" s="129">
        <v>0</v>
      </c>
      <c r="Q1103" s="129" t="s">
        <v>173</v>
      </c>
      <c r="R1103" s="129">
        <v>0</v>
      </c>
      <c r="S1103" s="129">
        <v>2</v>
      </c>
      <c r="T1103" s="129" t="s">
        <v>174</v>
      </c>
      <c r="U1103" s="129">
        <v>4.0582000000000003</v>
      </c>
      <c r="V1103" s="129">
        <v>0.67010000000000003</v>
      </c>
      <c r="W1103" s="129">
        <v>11.1882</v>
      </c>
      <c r="X1103" s="129">
        <v>0.32090000000000002</v>
      </c>
      <c r="Y1103" s="129">
        <v>38.747300000000003</v>
      </c>
      <c r="Z1103" s="129">
        <v>0.35630000000000001</v>
      </c>
      <c r="AA1103" s="129" t="s">
        <v>3253</v>
      </c>
      <c r="AB1103" s="129">
        <v>1.55E-2</v>
      </c>
      <c r="AC1103" s="129" t="s">
        <v>179</v>
      </c>
      <c r="AD1103" s="129">
        <v>9.1000000000000004E-3</v>
      </c>
      <c r="AE1103" s="129" t="s">
        <v>179</v>
      </c>
      <c r="AF1103" s="129">
        <v>1.6799999999999999E-2</v>
      </c>
      <c r="AG1103" s="129">
        <v>0.1885</v>
      </c>
      <c r="AH1103" s="129">
        <v>8.0999999999999996E-3</v>
      </c>
      <c r="AI1103" s="129">
        <v>7.3716999999999997</v>
      </c>
      <c r="AJ1103" s="129">
        <v>3.2000000000000001E-2</v>
      </c>
      <c r="AK1103" s="129">
        <v>0.72650000000000003</v>
      </c>
      <c r="AL1103" s="129">
        <v>8.3999999999999995E-3</v>
      </c>
      <c r="AM1103" s="129" t="s">
        <v>264</v>
      </c>
      <c r="AN1103" s="129">
        <v>8.2000000000000007E-3</v>
      </c>
      <c r="AO1103" s="129">
        <v>2.2800000000000001E-2</v>
      </c>
      <c r="AP1103" s="129">
        <v>4.0000000000000001E-3</v>
      </c>
      <c r="AQ1103" s="129">
        <v>0.15279999999999999</v>
      </c>
      <c r="AR1103" s="129">
        <v>5.7999999999999996E-3</v>
      </c>
      <c r="AS1103" s="129">
        <v>6.3533999999999997</v>
      </c>
      <c r="AT1103" s="129">
        <v>2.7099999999999999E-2</v>
      </c>
      <c r="AU1103" s="129" t="s">
        <v>422</v>
      </c>
      <c r="AV1103" s="129">
        <v>3.8999999999999998E-3</v>
      </c>
      <c r="AW1103" s="129">
        <v>1.14E-2</v>
      </c>
      <c r="AX1103" s="129">
        <v>1.1999999999999999E-3</v>
      </c>
      <c r="AY1103" s="129">
        <v>5.5999999999999999E-3</v>
      </c>
      <c r="AZ1103" s="129">
        <v>6.9999999999999999E-4</v>
      </c>
      <c r="BA1103" s="129">
        <v>6.7000000000000002E-3</v>
      </c>
      <c r="BB1103" s="129">
        <v>6.9999999999999999E-4</v>
      </c>
      <c r="BC1103" s="129" t="s">
        <v>267</v>
      </c>
      <c r="BD1103" s="129">
        <v>5.0000000000000001E-4</v>
      </c>
      <c r="BE1103" s="129" t="s">
        <v>179</v>
      </c>
      <c r="BF1103" s="129">
        <v>2.9999999999999997E-4</v>
      </c>
      <c r="BG1103" s="129" t="s">
        <v>179</v>
      </c>
      <c r="BH1103" s="129">
        <v>1E-4</v>
      </c>
      <c r="BI1103" s="129" t="s">
        <v>286</v>
      </c>
      <c r="BJ1103" s="129">
        <v>2.0000000000000001E-4</v>
      </c>
      <c r="BK1103" s="129">
        <v>1.4800000000000001E-2</v>
      </c>
      <c r="BL1103" s="129">
        <v>5.9999999999999995E-4</v>
      </c>
      <c r="BM1103" s="129">
        <v>3.3E-3</v>
      </c>
      <c r="BN1103" s="129">
        <v>2.9999999999999997E-4</v>
      </c>
      <c r="BO1103" s="129">
        <v>0.01</v>
      </c>
      <c r="BP1103" s="129">
        <v>5.9999999999999995E-4</v>
      </c>
      <c r="BQ1103" s="129" t="s">
        <v>179</v>
      </c>
      <c r="BR1103" s="129">
        <v>2.9999999999999997E-4</v>
      </c>
      <c r="BS1103" s="129" t="s">
        <v>179</v>
      </c>
      <c r="BT1103" s="129">
        <v>4.0000000000000002E-4</v>
      </c>
      <c r="BU1103" s="129" t="s">
        <v>179</v>
      </c>
      <c r="BV1103" s="129">
        <v>6.9999999999999999E-4</v>
      </c>
      <c r="BW1103" s="129" t="s">
        <v>18</v>
      </c>
      <c r="BX1103" s="129"/>
      <c r="BY1103" s="129" t="s">
        <v>18</v>
      </c>
      <c r="BZ1103" s="129"/>
      <c r="CA1103" s="129" t="s">
        <v>179</v>
      </c>
      <c r="CB1103" s="129">
        <v>8.0000000000000004E-4</v>
      </c>
      <c r="CC1103" s="129" t="s">
        <v>179</v>
      </c>
      <c r="CD1103" s="129">
        <v>2.0999999999999999E-3</v>
      </c>
      <c r="CE1103" s="129" t="s">
        <v>179</v>
      </c>
      <c r="CF1103" s="129">
        <v>2.3E-3</v>
      </c>
      <c r="CG1103" s="129" t="s">
        <v>216</v>
      </c>
      <c r="CH1103" s="129">
        <v>1E-4</v>
      </c>
      <c r="CI1103" s="129" t="s">
        <v>179</v>
      </c>
      <c r="CJ1103" s="129">
        <v>7.4999999999999997E-3</v>
      </c>
      <c r="CK1103" s="129" t="s">
        <v>179</v>
      </c>
      <c r="CL1103" s="129">
        <v>1.1299999999999999E-2</v>
      </c>
      <c r="CM1103" s="129" t="s">
        <v>179</v>
      </c>
      <c r="CN1103" s="129">
        <v>4.3E-3</v>
      </c>
      <c r="CO1103" s="129" t="s">
        <v>179</v>
      </c>
      <c r="CP1103" s="129">
        <v>8.0000000000000004E-4</v>
      </c>
      <c r="CQ1103" s="129" t="s">
        <v>179</v>
      </c>
      <c r="CR1103" s="129">
        <v>3.2000000000000002E-3</v>
      </c>
      <c r="CS1103" s="129" t="s">
        <v>179</v>
      </c>
      <c r="CT1103" s="129">
        <v>1.9E-3</v>
      </c>
      <c r="CU1103" s="129" t="s">
        <v>18</v>
      </c>
      <c r="CV1103" s="129"/>
      <c r="CW1103" s="129" t="s">
        <v>18</v>
      </c>
      <c r="CX1103" s="129"/>
      <c r="CY1103" s="129" t="s">
        <v>179</v>
      </c>
      <c r="CZ1103" s="129">
        <v>5.9999999999999995E-4</v>
      </c>
      <c r="DA1103" s="129" t="s">
        <v>179</v>
      </c>
      <c r="DB1103" s="129">
        <v>5.9999999999999995E-4</v>
      </c>
      <c r="DC1103" s="129" t="s">
        <v>179</v>
      </c>
      <c r="DD1103" s="129">
        <v>5.9999999999999995E-4</v>
      </c>
      <c r="DE1103" s="129" t="s">
        <v>179</v>
      </c>
      <c r="DF1103" s="129">
        <v>5.9999999999999995E-4</v>
      </c>
      <c r="DG1103" s="129" t="s">
        <v>179</v>
      </c>
      <c r="DH1103" s="129">
        <v>4.0000000000000002E-4</v>
      </c>
      <c r="DI1103" s="129" t="s">
        <v>179</v>
      </c>
      <c r="DJ1103" s="129">
        <v>4.0000000000000002E-4</v>
      </c>
      <c r="DK1103" s="129" t="s">
        <v>4111</v>
      </c>
      <c r="DL1103" s="129" t="s">
        <v>59</v>
      </c>
      <c r="DO1103" t="s">
        <v>18</v>
      </c>
      <c r="DS1103" s="129">
        <v>30</v>
      </c>
      <c r="DT1103" s="129" t="s">
        <v>6024</v>
      </c>
      <c r="DW1103" t="s">
        <v>5885</v>
      </c>
    </row>
    <row r="1104" spans="1:127">
      <c r="A1104" s="127">
        <v>66</v>
      </c>
      <c r="B1104" s="131">
        <v>44769.044444444444</v>
      </c>
      <c r="C1104" s="129" t="s">
        <v>52</v>
      </c>
      <c r="D1104" s="129">
        <v>0</v>
      </c>
      <c r="E1104" s="129">
        <v>0</v>
      </c>
      <c r="F1104" s="129">
        <v>0</v>
      </c>
      <c r="G1104" s="129" t="s">
        <v>54</v>
      </c>
      <c r="H1104" s="129" t="s">
        <v>55</v>
      </c>
      <c r="I1104" s="129" t="s">
        <v>55</v>
      </c>
      <c r="J1104" s="129" t="s">
        <v>55</v>
      </c>
      <c r="K1104" s="129" t="s">
        <v>18</v>
      </c>
      <c r="L1104" s="129">
        <v>90</v>
      </c>
      <c r="M1104" s="129" t="s">
        <v>173</v>
      </c>
      <c r="N1104" s="129">
        <v>0</v>
      </c>
      <c r="O1104" s="129" t="s">
        <v>173</v>
      </c>
      <c r="P1104" s="129">
        <v>0</v>
      </c>
      <c r="Q1104" s="129" t="s">
        <v>173</v>
      </c>
      <c r="R1104" s="129">
        <v>0</v>
      </c>
      <c r="S1104" s="129">
        <v>2</v>
      </c>
      <c r="T1104" s="129" t="s">
        <v>174</v>
      </c>
      <c r="U1104" s="129">
        <v>5.2812999999999999</v>
      </c>
      <c r="V1104" s="129">
        <v>0.68730000000000002</v>
      </c>
      <c r="W1104" s="129">
        <v>12.7715</v>
      </c>
      <c r="X1104" s="129">
        <v>0.33789999999999998</v>
      </c>
      <c r="Y1104" s="129">
        <v>40.865200000000002</v>
      </c>
      <c r="Z1104" s="129">
        <v>0.36749999999999999</v>
      </c>
      <c r="AA1104" s="129" t="s">
        <v>293</v>
      </c>
      <c r="AB1104" s="129">
        <v>1.5100000000000001E-2</v>
      </c>
      <c r="AC1104" s="129" t="s">
        <v>179</v>
      </c>
      <c r="AD1104" s="129">
        <v>8.8000000000000005E-3</v>
      </c>
      <c r="AE1104" s="129" t="s">
        <v>179</v>
      </c>
      <c r="AF1104" s="129">
        <v>1.6500000000000001E-2</v>
      </c>
      <c r="AG1104" s="129">
        <v>0.1731</v>
      </c>
      <c r="AH1104" s="129">
        <v>7.7999999999999996E-3</v>
      </c>
      <c r="AI1104" s="129">
        <v>7.5831999999999997</v>
      </c>
      <c r="AJ1104" s="129">
        <v>3.2300000000000002E-2</v>
      </c>
      <c r="AK1104" s="129">
        <v>0.75270000000000004</v>
      </c>
      <c r="AL1104" s="129">
        <v>8.5000000000000006E-3</v>
      </c>
      <c r="AM1104" s="129" t="s">
        <v>933</v>
      </c>
      <c r="AN1104" s="129">
        <v>8.6E-3</v>
      </c>
      <c r="AO1104" s="129">
        <v>1.9800000000000002E-2</v>
      </c>
      <c r="AP1104" s="129">
        <v>4.1000000000000003E-3</v>
      </c>
      <c r="AQ1104" s="129">
        <v>0.105</v>
      </c>
      <c r="AR1104" s="129">
        <v>4.7999999999999996E-3</v>
      </c>
      <c r="AS1104" s="129">
        <v>5.9519000000000002</v>
      </c>
      <c r="AT1104" s="129">
        <v>2.6200000000000001E-2</v>
      </c>
      <c r="AU1104" s="129" t="s">
        <v>412</v>
      </c>
      <c r="AV1104" s="129">
        <v>3.7000000000000002E-3</v>
      </c>
      <c r="AW1104" s="129">
        <v>1.0699999999999999E-2</v>
      </c>
      <c r="AX1104" s="129">
        <v>1.1000000000000001E-3</v>
      </c>
      <c r="AY1104" s="129">
        <v>6.1000000000000004E-3</v>
      </c>
      <c r="AZ1104" s="129">
        <v>6.9999999999999999E-4</v>
      </c>
      <c r="BA1104" s="129">
        <v>5.7999999999999996E-3</v>
      </c>
      <c r="BB1104" s="129">
        <v>6.9999999999999999E-4</v>
      </c>
      <c r="BC1104" s="129" t="s">
        <v>406</v>
      </c>
      <c r="BD1104" s="129">
        <v>5.0000000000000001E-4</v>
      </c>
      <c r="BE1104" s="129" t="s">
        <v>179</v>
      </c>
      <c r="BF1104" s="129">
        <v>2.9999999999999997E-4</v>
      </c>
      <c r="BG1104" s="129" t="s">
        <v>179</v>
      </c>
      <c r="BH1104" s="129">
        <v>1E-4</v>
      </c>
      <c r="BI1104" s="129" t="s">
        <v>318</v>
      </c>
      <c r="BJ1104" s="129">
        <v>2.0000000000000001E-4</v>
      </c>
      <c r="BK1104" s="129">
        <v>9.9000000000000008E-3</v>
      </c>
      <c r="BL1104" s="129">
        <v>5.0000000000000001E-4</v>
      </c>
      <c r="BM1104" s="129">
        <v>2.8E-3</v>
      </c>
      <c r="BN1104" s="129">
        <v>2.9999999999999997E-4</v>
      </c>
      <c r="BO1104" s="129">
        <v>9.1999999999999998E-3</v>
      </c>
      <c r="BP1104" s="129">
        <v>5.0000000000000001E-4</v>
      </c>
      <c r="BQ1104" s="129" t="s">
        <v>179</v>
      </c>
      <c r="BR1104" s="129">
        <v>2.9999999999999997E-4</v>
      </c>
      <c r="BS1104" s="129" t="s">
        <v>179</v>
      </c>
      <c r="BT1104" s="129">
        <v>2.9999999999999997E-4</v>
      </c>
      <c r="BU1104" s="129" t="s">
        <v>179</v>
      </c>
      <c r="BV1104" s="129">
        <v>6.9999999999999999E-4</v>
      </c>
      <c r="BW1104" s="129" t="s">
        <v>179</v>
      </c>
      <c r="BX1104" s="129">
        <v>8.9999999999999998E-4</v>
      </c>
      <c r="BY1104" s="129" t="s">
        <v>179</v>
      </c>
      <c r="BZ1104" s="129">
        <v>1.1000000000000001E-3</v>
      </c>
      <c r="CA1104" s="129" t="s">
        <v>179</v>
      </c>
      <c r="CB1104" s="129">
        <v>8.0000000000000004E-4</v>
      </c>
      <c r="CC1104" s="129" t="s">
        <v>179</v>
      </c>
      <c r="CD1104" s="129">
        <v>2E-3</v>
      </c>
      <c r="CE1104" s="129" t="s">
        <v>179</v>
      </c>
      <c r="CF1104" s="129">
        <v>2.3E-3</v>
      </c>
      <c r="CG1104" s="129" t="s">
        <v>216</v>
      </c>
      <c r="CH1104" s="129">
        <v>1E-4</v>
      </c>
      <c r="CI1104" s="129" t="s">
        <v>179</v>
      </c>
      <c r="CJ1104" s="129">
        <v>7.0000000000000001E-3</v>
      </c>
      <c r="CK1104" s="129" t="s">
        <v>179</v>
      </c>
      <c r="CL1104" s="129">
        <v>1.11E-2</v>
      </c>
      <c r="CM1104" s="129" t="s">
        <v>179</v>
      </c>
      <c r="CN1104" s="129">
        <v>3.3999999999999998E-3</v>
      </c>
      <c r="CO1104" s="129" t="s">
        <v>179</v>
      </c>
      <c r="CP1104" s="129">
        <v>8.0000000000000004E-4</v>
      </c>
      <c r="CQ1104" s="129" t="s">
        <v>179</v>
      </c>
      <c r="CR1104" s="129">
        <v>3.3E-3</v>
      </c>
      <c r="CS1104" s="129" t="s">
        <v>179</v>
      </c>
      <c r="CT1104" s="129">
        <v>1.9E-3</v>
      </c>
      <c r="CU1104" s="129" t="s">
        <v>18</v>
      </c>
      <c r="CV1104" s="129"/>
      <c r="CW1104" s="129" t="s">
        <v>18</v>
      </c>
      <c r="CX1104" s="129"/>
      <c r="CY1104" s="129" t="s">
        <v>179</v>
      </c>
      <c r="CZ1104" s="129">
        <v>5.9999999999999995E-4</v>
      </c>
      <c r="DA1104" s="129" t="s">
        <v>179</v>
      </c>
      <c r="DB1104" s="129">
        <v>5.9999999999999995E-4</v>
      </c>
      <c r="DC1104" s="129" t="s">
        <v>179</v>
      </c>
      <c r="DD1104" s="129">
        <v>5.0000000000000001E-4</v>
      </c>
      <c r="DE1104" s="129" t="s">
        <v>179</v>
      </c>
      <c r="DF1104" s="129">
        <v>5.9999999999999995E-4</v>
      </c>
      <c r="DG1104" s="129" t="s">
        <v>179</v>
      </c>
      <c r="DH1104" s="129">
        <v>4.0000000000000002E-4</v>
      </c>
      <c r="DI1104" s="129" t="s">
        <v>179</v>
      </c>
      <c r="DJ1104" s="129">
        <v>2.9999999999999997E-4</v>
      </c>
      <c r="DK1104" s="129" t="s">
        <v>4111</v>
      </c>
      <c r="DL1104" s="129" t="s">
        <v>59</v>
      </c>
      <c r="DO1104" t="s">
        <v>18</v>
      </c>
      <c r="DS1104" s="129">
        <v>52</v>
      </c>
      <c r="DT1104" s="129" t="s">
        <v>3145</v>
      </c>
      <c r="DW1104" t="s">
        <v>5886</v>
      </c>
    </row>
    <row r="1105" spans="1:127">
      <c r="A1105" s="127">
        <v>67</v>
      </c>
      <c r="B1105" s="131">
        <v>44769.047222222223</v>
      </c>
      <c r="C1105" s="129" t="s">
        <v>52</v>
      </c>
      <c r="D1105" s="129">
        <v>0</v>
      </c>
      <c r="E1105" s="129">
        <v>0</v>
      </c>
      <c r="F1105" s="129">
        <v>0</v>
      </c>
      <c r="G1105" s="129" t="s">
        <v>54</v>
      </c>
      <c r="H1105" s="129" t="s">
        <v>55</v>
      </c>
      <c r="I1105" s="129" t="s">
        <v>55</v>
      </c>
      <c r="J1105" s="129" t="s">
        <v>55</v>
      </c>
      <c r="K1105" s="129" t="s">
        <v>18</v>
      </c>
      <c r="L1105" s="129">
        <v>90</v>
      </c>
      <c r="M1105" s="129" t="s">
        <v>173</v>
      </c>
      <c r="N1105" s="129">
        <v>0</v>
      </c>
      <c r="O1105" s="129" t="s">
        <v>173</v>
      </c>
      <c r="P1105" s="129">
        <v>0</v>
      </c>
      <c r="Q1105" s="129" t="s">
        <v>173</v>
      </c>
      <c r="R1105" s="129">
        <v>0</v>
      </c>
      <c r="S1105" s="129">
        <v>2</v>
      </c>
      <c r="T1105" s="129" t="s">
        <v>174</v>
      </c>
      <c r="U1105" s="129">
        <v>4.3982000000000001</v>
      </c>
      <c r="V1105" s="129">
        <v>0.66349999999999998</v>
      </c>
      <c r="W1105" s="129">
        <v>11.3912</v>
      </c>
      <c r="X1105" s="129">
        <v>0.32300000000000001</v>
      </c>
      <c r="Y1105" s="129">
        <v>40.870399999999997</v>
      </c>
      <c r="Z1105" s="129">
        <v>0.36720000000000003</v>
      </c>
      <c r="AA1105" s="129" t="s">
        <v>782</v>
      </c>
      <c r="AB1105" s="129">
        <v>1.49E-2</v>
      </c>
      <c r="AC1105" s="129" t="s">
        <v>179</v>
      </c>
      <c r="AD1105" s="129">
        <v>8.9999999999999993E-3</v>
      </c>
      <c r="AE1105" s="129" t="s">
        <v>179</v>
      </c>
      <c r="AF1105" s="129">
        <v>1.66E-2</v>
      </c>
      <c r="AG1105" s="129">
        <v>0.19620000000000001</v>
      </c>
      <c r="AH1105" s="129">
        <v>8.2000000000000007E-3</v>
      </c>
      <c r="AI1105" s="129">
        <v>7.2877999999999998</v>
      </c>
      <c r="AJ1105" s="129">
        <v>3.1800000000000002E-2</v>
      </c>
      <c r="AK1105" s="129">
        <v>0.79769999999999996</v>
      </c>
      <c r="AL1105" s="129">
        <v>8.6999999999999994E-3</v>
      </c>
      <c r="AM1105" s="129" t="s">
        <v>1701</v>
      </c>
      <c r="AN1105" s="129">
        <v>8.6E-3</v>
      </c>
      <c r="AO1105" s="129">
        <v>1.89E-2</v>
      </c>
      <c r="AP1105" s="129">
        <v>4.1000000000000003E-3</v>
      </c>
      <c r="AQ1105" s="129">
        <v>0.1022</v>
      </c>
      <c r="AR1105" s="129">
        <v>4.8999999999999998E-3</v>
      </c>
      <c r="AS1105" s="129">
        <v>6.2504999999999997</v>
      </c>
      <c r="AT1105" s="129">
        <v>2.69E-2</v>
      </c>
      <c r="AU1105" s="129" t="s">
        <v>179</v>
      </c>
      <c r="AV1105" s="129">
        <v>3.8E-3</v>
      </c>
      <c r="AW1105" s="129">
        <v>1.32E-2</v>
      </c>
      <c r="AX1105" s="129">
        <v>1.1999999999999999E-3</v>
      </c>
      <c r="AY1105" s="129">
        <v>6.0000000000000001E-3</v>
      </c>
      <c r="AZ1105" s="129">
        <v>6.9999999999999999E-4</v>
      </c>
      <c r="BA1105" s="129">
        <v>5.8999999999999999E-3</v>
      </c>
      <c r="BB1105" s="129">
        <v>6.9999999999999999E-4</v>
      </c>
      <c r="BC1105" s="129" t="s">
        <v>304</v>
      </c>
      <c r="BD1105" s="129">
        <v>5.0000000000000001E-4</v>
      </c>
      <c r="BE1105" s="129" t="s">
        <v>179</v>
      </c>
      <c r="BF1105" s="129">
        <v>2.9999999999999997E-4</v>
      </c>
      <c r="BG1105" s="129" t="s">
        <v>179</v>
      </c>
      <c r="BH1105" s="129">
        <v>1E-4</v>
      </c>
      <c r="BI1105" s="129" t="s">
        <v>286</v>
      </c>
      <c r="BJ1105" s="129">
        <v>2.0000000000000001E-4</v>
      </c>
      <c r="BK1105" s="129">
        <v>9.1999999999999998E-3</v>
      </c>
      <c r="BL1105" s="129">
        <v>5.0000000000000001E-4</v>
      </c>
      <c r="BM1105" s="129">
        <v>3.3E-3</v>
      </c>
      <c r="BN1105" s="129">
        <v>2.9999999999999997E-4</v>
      </c>
      <c r="BO1105" s="129">
        <v>9.5999999999999992E-3</v>
      </c>
      <c r="BP1105" s="129">
        <v>5.0000000000000001E-4</v>
      </c>
      <c r="BQ1105" s="129" t="s">
        <v>179</v>
      </c>
      <c r="BR1105" s="129">
        <v>2.9999999999999997E-4</v>
      </c>
      <c r="BS1105" s="129" t="s">
        <v>179</v>
      </c>
      <c r="BT1105" s="129">
        <v>4.0000000000000002E-4</v>
      </c>
      <c r="BU1105" s="129" t="s">
        <v>179</v>
      </c>
      <c r="BV1105" s="129">
        <v>6.9999999999999999E-4</v>
      </c>
      <c r="BW1105" s="129" t="s">
        <v>245</v>
      </c>
      <c r="BX1105" s="129">
        <v>8.9999999999999998E-4</v>
      </c>
      <c r="BY1105" s="129" t="s">
        <v>179</v>
      </c>
      <c r="BZ1105" s="129">
        <v>1.1000000000000001E-3</v>
      </c>
      <c r="CA1105" s="129" t="s">
        <v>179</v>
      </c>
      <c r="CB1105" s="129">
        <v>8.0000000000000004E-4</v>
      </c>
      <c r="CC1105" s="129" t="s">
        <v>179</v>
      </c>
      <c r="CD1105" s="129">
        <v>2E-3</v>
      </c>
      <c r="CE1105" s="129" t="s">
        <v>179</v>
      </c>
      <c r="CF1105" s="129">
        <v>2.3E-3</v>
      </c>
      <c r="CG1105" s="129" t="s">
        <v>179</v>
      </c>
      <c r="CH1105" s="129">
        <v>1E-4</v>
      </c>
      <c r="CI1105" s="129" t="s">
        <v>179</v>
      </c>
      <c r="CJ1105" s="129">
        <v>7.1000000000000004E-3</v>
      </c>
      <c r="CK1105" s="129" t="s">
        <v>179</v>
      </c>
      <c r="CL1105" s="129">
        <v>1.0800000000000001E-2</v>
      </c>
      <c r="CM1105" s="129" t="s">
        <v>179</v>
      </c>
      <c r="CN1105" s="129">
        <v>3.0000000000000001E-3</v>
      </c>
      <c r="CO1105" s="129" t="s">
        <v>179</v>
      </c>
      <c r="CP1105" s="129">
        <v>8.9999999999999998E-4</v>
      </c>
      <c r="CQ1105" s="129" t="s">
        <v>179</v>
      </c>
      <c r="CR1105" s="129">
        <v>3.5000000000000001E-3</v>
      </c>
      <c r="CS1105" s="129" t="s">
        <v>179</v>
      </c>
      <c r="CT1105" s="129">
        <v>1.9E-3</v>
      </c>
      <c r="CU1105" s="129" t="s">
        <v>179</v>
      </c>
      <c r="CV1105" s="129">
        <v>8.0000000000000004E-4</v>
      </c>
      <c r="CW1105" s="129" t="s">
        <v>18</v>
      </c>
      <c r="CX1105" s="129"/>
      <c r="CY1105" s="129" t="s">
        <v>179</v>
      </c>
      <c r="CZ1105" s="129">
        <v>5.9999999999999995E-4</v>
      </c>
      <c r="DA1105" s="129" t="s">
        <v>179</v>
      </c>
      <c r="DB1105" s="129">
        <v>5.9999999999999995E-4</v>
      </c>
      <c r="DC1105" s="129" t="s">
        <v>179</v>
      </c>
      <c r="DD1105" s="129">
        <v>5.9999999999999995E-4</v>
      </c>
      <c r="DE1105" s="129" t="s">
        <v>179</v>
      </c>
      <c r="DF1105" s="129">
        <v>5.9999999999999995E-4</v>
      </c>
      <c r="DG1105" s="129" t="s">
        <v>179</v>
      </c>
      <c r="DH1105" s="129">
        <v>4.0000000000000002E-4</v>
      </c>
      <c r="DI1105" s="129" t="s">
        <v>179</v>
      </c>
      <c r="DJ1105" s="129">
        <v>4.0000000000000002E-4</v>
      </c>
      <c r="DK1105" s="129" t="s">
        <v>4111</v>
      </c>
      <c r="DL1105" s="129" t="s">
        <v>59</v>
      </c>
      <c r="DO1105" t="s">
        <v>18</v>
      </c>
      <c r="DS1105" s="129">
        <v>64</v>
      </c>
      <c r="DT1105" s="129" t="s">
        <v>1648</v>
      </c>
      <c r="DW1105" t="s">
        <v>5887</v>
      </c>
    </row>
    <row r="1106" spans="1:127">
      <c r="A1106" s="127">
        <v>68</v>
      </c>
      <c r="B1106" s="131">
        <v>44769.048611111109</v>
      </c>
      <c r="C1106" s="129" t="s">
        <v>52</v>
      </c>
      <c r="D1106" s="129">
        <v>0</v>
      </c>
      <c r="E1106" s="129">
        <v>0</v>
      </c>
      <c r="F1106" s="129">
        <v>0</v>
      </c>
      <c r="G1106" s="129" t="s">
        <v>54</v>
      </c>
      <c r="H1106" s="129" t="s">
        <v>55</v>
      </c>
      <c r="I1106" s="129" t="s">
        <v>55</v>
      </c>
      <c r="J1106" s="129" t="s">
        <v>55</v>
      </c>
      <c r="K1106" s="129" t="s">
        <v>18</v>
      </c>
      <c r="L1106" s="129">
        <v>90</v>
      </c>
      <c r="M1106" s="129" t="s">
        <v>173</v>
      </c>
      <c r="N1106" s="129">
        <v>0</v>
      </c>
      <c r="O1106" s="129" t="s">
        <v>173</v>
      </c>
      <c r="P1106" s="129">
        <v>0</v>
      </c>
      <c r="Q1106" s="129" t="s">
        <v>173</v>
      </c>
      <c r="R1106" s="129">
        <v>0</v>
      </c>
      <c r="S1106" s="129">
        <v>2</v>
      </c>
      <c r="T1106" s="129" t="s">
        <v>174</v>
      </c>
      <c r="U1106" s="129">
        <v>2.3172000000000001</v>
      </c>
      <c r="V1106" s="129">
        <v>0.6482</v>
      </c>
      <c r="W1106" s="129">
        <v>12.1126</v>
      </c>
      <c r="X1106" s="129">
        <v>0.33579999999999999</v>
      </c>
      <c r="Y1106" s="129">
        <v>37.355600000000003</v>
      </c>
      <c r="Z1106" s="129">
        <v>0.35239999999999999</v>
      </c>
      <c r="AA1106" s="129" t="s">
        <v>3411</v>
      </c>
      <c r="AB1106" s="129">
        <v>1.6299999999999999E-2</v>
      </c>
      <c r="AC1106" s="129" t="s">
        <v>179</v>
      </c>
      <c r="AD1106" s="129">
        <v>9.5999999999999992E-3</v>
      </c>
      <c r="AE1106" s="129" t="s">
        <v>4120</v>
      </c>
      <c r="AF1106" s="129">
        <v>0.02</v>
      </c>
      <c r="AG1106" s="129">
        <v>0.1981</v>
      </c>
      <c r="AH1106" s="129">
        <v>8.3999999999999995E-3</v>
      </c>
      <c r="AI1106" s="129">
        <v>7.7821999999999996</v>
      </c>
      <c r="AJ1106" s="129">
        <v>3.32E-2</v>
      </c>
      <c r="AK1106" s="129">
        <v>0.89</v>
      </c>
      <c r="AL1106" s="129">
        <v>9.1999999999999998E-3</v>
      </c>
      <c r="AM1106" s="129" t="s">
        <v>707</v>
      </c>
      <c r="AN1106" s="129">
        <v>9.1000000000000004E-3</v>
      </c>
      <c r="AO1106" s="129">
        <v>2.6100000000000002E-2</v>
      </c>
      <c r="AP1106" s="129">
        <v>4.3E-3</v>
      </c>
      <c r="AQ1106" s="129">
        <v>0.10780000000000001</v>
      </c>
      <c r="AR1106" s="129">
        <v>5.0000000000000001E-3</v>
      </c>
      <c r="AS1106" s="129">
        <v>7.6228999999999996</v>
      </c>
      <c r="AT1106" s="129">
        <v>0.03</v>
      </c>
      <c r="AU1106" s="129" t="s">
        <v>179</v>
      </c>
      <c r="AV1106" s="129">
        <v>4.1999999999999997E-3</v>
      </c>
      <c r="AW1106" s="129">
        <v>6.1000000000000004E-3</v>
      </c>
      <c r="AX1106" s="129">
        <v>8.9999999999999998E-4</v>
      </c>
      <c r="AY1106" s="129">
        <v>5.1000000000000004E-3</v>
      </c>
      <c r="AZ1106" s="129">
        <v>6.9999999999999999E-4</v>
      </c>
      <c r="BA1106" s="129">
        <v>7.7999999999999996E-3</v>
      </c>
      <c r="BB1106" s="129">
        <v>8.0000000000000004E-4</v>
      </c>
      <c r="BC1106" s="129" t="s">
        <v>245</v>
      </c>
      <c r="BD1106" s="129">
        <v>5.0000000000000001E-4</v>
      </c>
      <c r="BE1106" s="129" t="s">
        <v>267</v>
      </c>
      <c r="BF1106" s="129">
        <v>4.0000000000000002E-4</v>
      </c>
      <c r="BG1106" s="129" t="s">
        <v>246</v>
      </c>
      <c r="BH1106" s="129">
        <v>1E-4</v>
      </c>
      <c r="BI1106" s="129" t="s">
        <v>212</v>
      </c>
      <c r="BJ1106" s="129">
        <v>2.0000000000000001E-4</v>
      </c>
      <c r="BK1106" s="129">
        <v>0.01</v>
      </c>
      <c r="BL1106" s="129">
        <v>5.0000000000000001E-4</v>
      </c>
      <c r="BM1106" s="129">
        <v>3.5000000000000001E-3</v>
      </c>
      <c r="BN1106" s="129">
        <v>2.9999999999999997E-4</v>
      </c>
      <c r="BO1106" s="129">
        <v>1.0500000000000001E-2</v>
      </c>
      <c r="BP1106" s="129">
        <v>5.9999999999999995E-4</v>
      </c>
      <c r="BQ1106" s="129" t="s">
        <v>179</v>
      </c>
      <c r="BR1106" s="129">
        <v>2.9999999999999997E-4</v>
      </c>
      <c r="BS1106" s="129" t="s">
        <v>179</v>
      </c>
      <c r="BT1106" s="129">
        <v>4.0000000000000002E-4</v>
      </c>
      <c r="BU1106" s="129" t="s">
        <v>179</v>
      </c>
      <c r="BV1106" s="129">
        <v>5.9999999999999995E-4</v>
      </c>
      <c r="BW1106" s="129" t="s">
        <v>18</v>
      </c>
      <c r="BX1106" s="129"/>
      <c r="BY1106" s="129" t="s">
        <v>18</v>
      </c>
      <c r="BZ1106" s="129"/>
      <c r="CA1106" s="129" t="s">
        <v>179</v>
      </c>
      <c r="CB1106" s="129">
        <v>8.0000000000000004E-4</v>
      </c>
      <c r="CC1106" s="129" t="s">
        <v>179</v>
      </c>
      <c r="CD1106" s="129">
        <v>2.0999999999999999E-3</v>
      </c>
      <c r="CE1106" s="129" t="s">
        <v>179</v>
      </c>
      <c r="CF1106" s="129">
        <v>2.3E-3</v>
      </c>
      <c r="CG1106" s="129" t="s">
        <v>216</v>
      </c>
      <c r="CH1106" s="129">
        <v>1E-4</v>
      </c>
      <c r="CI1106" s="129" t="s">
        <v>179</v>
      </c>
      <c r="CJ1106" s="129">
        <v>7.1999999999999998E-3</v>
      </c>
      <c r="CK1106" s="129" t="s">
        <v>179</v>
      </c>
      <c r="CL1106" s="129">
        <v>1.1599999999999999E-2</v>
      </c>
      <c r="CM1106" s="129" t="s">
        <v>179</v>
      </c>
      <c r="CN1106" s="129">
        <v>5.3E-3</v>
      </c>
      <c r="CO1106" s="129" t="s">
        <v>179</v>
      </c>
      <c r="CP1106" s="129">
        <v>8.9999999999999998E-4</v>
      </c>
      <c r="CQ1106" s="129" t="s">
        <v>179</v>
      </c>
      <c r="CR1106" s="129">
        <v>3.3E-3</v>
      </c>
      <c r="CS1106" s="129" t="s">
        <v>179</v>
      </c>
      <c r="CT1106" s="129">
        <v>2E-3</v>
      </c>
      <c r="CU1106" s="129" t="s">
        <v>179</v>
      </c>
      <c r="CV1106" s="129">
        <v>8.0000000000000004E-4</v>
      </c>
      <c r="CW1106" s="129" t="s">
        <v>179</v>
      </c>
      <c r="CX1106" s="129">
        <v>5.9999999999999995E-4</v>
      </c>
      <c r="CY1106" s="129" t="s">
        <v>179</v>
      </c>
      <c r="CZ1106" s="129">
        <v>5.9999999999999995E-4</v>
      </c>
      <c r="DA1106" s="129" t="s">
        <v>192</v>
      </c>
      <c r="DB1106" s="129">
        <v>5.9999999999999995E-4</v>
      </c>
      <c r="DC1106" s="129" t="s">
        <v>179</v>
      </c>
      <c r="DD1106" s="129">
        <v>5.9999999999999995E-4</v>
      </c>
      <c r="DE1106" s="129" t="s">
        <v>179</v>
      </c>
      <c r="DF1106" s="129">
        <v>5.9999999999999995E-4</v>
      </c>
      <c r="DG1106" s="129" t="s">
        <v>179</v>
      </c>
      <c r="DH1106" s="129">
        <v>4.0000000000000002E-4</v>
      </c>
      <c r="DI1106" s="129" t="s">
        <v>179</v>
      </c>
      <c r="DJ1106" s="129">
        <v>2.9999999999999997E-4</v>
      </c>
      <c r="DK1106" s="129" t="s">
        <v>4111</v>
      </c>
      <c r="DL1106" s="129" t="s">
        <v>59</v>
      </c>
      <c r="DO1106" t="s">
        <v>18</v>
      </c>
      <c r="DS1106" s="129">
        <v>79</v>
      </c>
      <c r="DT1106" s="129" t="s">
        <v>1837</v>
      </c>
      <c r="DW1106" t="s">
        <v>5888</v>
      </c>
    </row>
    <row r="1107" spans="1:127">
      <c r="A1107" s="127">
        <v>69</v>
      </c>
      <c r="B1107" s="131">
        <v>44769.051388888889</v>
      </c>
      <c r="C1107" s="129" t="s">
        <v>52</v>
      </c>
      <c r="D1107" s="129">
        <v>0</v>
      </c>
      <c r="E1107" s="129">
        <v>0</v>
      </c>
      <c r="F1107" s="129">
        <v>0</v>
      </c>
      <c r="G1107" s="129" t="s">
        <v>54</v>
      </c>
      <c r="H1107" s="129" t="s">
        <v>55</v>
      </c>
      <c r="I1107" s="129" t="s">
        <v>55</v>
      </c>
      <c r="J1107" s="129" t="s">
        <v>55</v>
      </c>
      <c r="K1107" s="129" t="s">
        <v>18</v>
      </c>
      <c r="L1107" s="129">
        <v>90</v>
      </c>
      <c r="M1107" s="129" t="s">
        <v>173</v>
      </c>
      <c r="N1107" s="129">
        <v>0</v>
      </c>
      <c r="O1107" s="129" t="s">
        <v>173</v>
      </c>
      <c r="P1107" s="129">
        <v>0</v>
      </c>
      <c r="Q1107" s="129" t="s">
        <v>173</v>
      </c>
      <c r="R1107" s="129">
        <v>0</v>
      </c>
      <c r="S1107" s="129">
        <v>2</v>
      </c>
      <c r="T1107" s="129" t="s">
        <v>174</v>
      </c>
      <c r="U1107" s="129">
        <v>3.4512999999999998</v>
      </c>
      <c r="V1107" s="129">
        <v>0.68169999999999997</v>
      </c>
      <c r="W1107" s="129">
        <v>12.119899999999999</v>
      </c>
      <c r="X1107" s="129">
        <v>0.33679999999999999</v>
      </c>
      <c r="Y1107" s="129">
        <v>36.8934</v>
      </c>
      <c r="Z1107" s="129">
        <v>0.35049999999999998</v>
      </c>
      <c r="AA1107" s="129" t="s">
        <v>1988</v>
      </c>
      <c r="AB1107" s="129">
        <v>1.6400000000000001E-2</v>
      </c>
      <c r="AC1107" s="129" t="s">
        <v>4121</v>
      </c>
      <c r="AD1107" s="129">
        <v>1.18E-2</v>
      </c>
      <c r="AE1107" s="129" t="s">
        <v>4122</v>
      </c>
      <c r="AF1107" s="129">
        <v>2.1399999999999999E-2</v>
      </c>
      <c r="AG1107" s="129">
        <v>9.8500000000000004E-2</v>
      </c>
      <c r="AH1107" s="129">
        <v>7.1000000000000004E-3</v>
      </c>
      <c r="AI1107" s="129">
        <v>7.5171999999999999</v>
      </c>
      <c r="AJ1107" s="129">
        <v>3.2599999999999997E-2</v>
      </c>
      <c r="AK1107" s="129">
        <v>0.91159999999999997</v>
      </c>
      <c r="AL1107" s="129">
        <v>9.2999999999999992E-3</v>
      </c>
      <c r="AM1107" s="129" t="s">
        <v>1072</v>
      </c>
      <c r="AN1107" s="129">
        <v>9.1000000000000004E-3</v>
      </c>
      <c r="AO1107" s="129">
        <v>1.8499999999999999E-2</v>
      </c>
      <c r="AP1107" s="129">
        <v>4.1000000000000003E-3</v>
      </c>
      <c r="AQ1107" s="129">
        <v>0.13850000000000001</v>
      </c>
      <c r="AR1107" s="129">
        <v>5.4999999999999997E-3</v>
      </c>
      <c r="AS1107" s="129">
        <v>7.5829000000000004</v>
      </c>
      <c r="AT1107" s="129">
        <v>2.9700000000000001E-2</v>
      </c>
      <c r="AU1107" s="129" t="s">
        <v>227</v>
      </c>
      <c r="AV1107" s="129">
        <v>4.1999999999999997E-3</v>
      </c>
      <c r="AW1107" s="129">
        <v>8.5000000000000006E-3</v>
      </c>
      <c r="AX1107" s="129">
        <v>1E-3</v>
      </c>
      <c r="AY1107" s="129">
        <v>5.7999999999999996E-3</v>
      </c>
      <c r="AZ1107" s="129">
        <v>8.0000000000000004E-4</v>
      </c>
      <c r="BA1107" s="129">
        <v>9.4999999999999998E-3</v>
      </c>
      <c r="BB1107" s="129">
        <v>8.0000000000000004E-4</v>
      </c>
      <c r="BC1107" s="129" t="s">
        <v>304</v>
      </c>
      <c r="BD1107" s="129">
        <v>5.0000000000000001E-4</v>
      </c>
      <c r="BE1107" s="129" t="s">
        <v>392</v>
      </c>
      <c r="BF1107" s="129">
        <v>4.0000000000000002E-4</v>
      </c>
      <c r="BG1107" s="129" t="s">
        <v>179</v>
      </c>
      <c r="BH1107" s="129">
        <v>1E-4</v>
      </c>
      <c r="BI1107" s="129" t="s">
        <v>246</v>
      </c>
      <c r="BJ1107" s="129">
        <v>2.0000000000000001E-4</v>
      </c>
      <c r="BK1107" s="129">
        <v>1.0800000000000001E-2</v>
      </c>
      <c r="BL1107" s="129">
        <v>5.0000000000000001E-4</v>
      </c>
      <c r="BM1107" s="129">
        <v>3.3999999999999998E-3</v>
      </c>
      <c r="BN1107" s="129">
        <v>2.9999999999999997E-4</v>
      </c>
      <c r="BO1107" s="129">
        <v>1.03E-2</v>
      </c>
      <c r="BP1107" s="129">
        <v>5.9999999999999995E-4</v>
      </c>
      <c r="BQ1107" s="129" t="s">
        <v>179</v>
      </c>
      <c r="BR1107" s="129">
        <v>2.9999999999999997E-4</v>
      </c>
      <c r="BS1107" s="129" t="s">
        <v>179</v>
      </c>
      <c r="BT1107" s="129">
        <v>4.0000000000000002E-4</v>
      </c>
      <c r="BU1107" s="129" t="s">
        <v>179</v>
      </c>
      <c r="BV1107" s="129">
        <v>5.9999999999999995E-4</v>
      </c>
      <c r="BW1107" s="129" t="s">
        <v>18</v>
      </c>
      <c r="BX1107" s="129"/>
      <c r="BY1107" s="129" t="s">
        <v>18</v>
      </c>
      <c r="BZ1107" s="129"/>
      <c r="CA1107" s="129" t="s">
        <v>179</v>
      </c>
      <c r="CB1107" s="129">
        <v>8.0000000000000004E-4</v>
      </c>
      <c r="CC1107" s="129" t="s">
        <v>179</v>
      </c>
      <c r="CD1107" s="129">
        <v>2.0999999999999999E-3</v>
      </c>
      <c r="CE1107" s="129" t="s">
        <v>179</v>
      </c>
      <c r="CF1107" s="129">
        <v>2.2000000000000001E-3</v>
      </c>
      <c r="CG1107" s="129" t="s">
        <v>216</v>
      </c>
      <c r="CH1107" s="129">
        <v>1E-4</v>
      </c>
      <c r="CI1107" s="129" t="s">
        <v>179</v>
      </c>
      <c r="CJ1107" s="129">
        <v>7.3000000000000001E-3</v>
      </c>
      <c r="CK1107" s="129" t="s">
        <v>179</v>
      </c>
      <c r="CL1107" s="129">
        <v>1.12E-2</v>
      </c>
      <c r="CM1107" s="129" t="s">
        <v>179</v>
      </c>
      <c r="CN1107" s="129">
        <v>5.4999999999999997E-3</v>
      </c>
      <c r="CO1107" s="129" t="s">
        <v>179</v>
      </c>
      <c r="CP1107" s="129">
        <v>8.9999999999999998E-4</v>
      </c>
      <c r="CQ1107" s="129" t="s">
        <v>179</v>
      </c>
      <c r="CR1107" s="129">
        <v>3.3999999999999998E-3</v>
      </c>
      <c r="CS1107" s="129" t="s">
        <v>179</v>
      </c>
      <c r="CT1107" s="129">
        <v>1.9E-3</v>
      </c>
      <c r="CU1107" s="129" t="s">
        <v>18</v>
      </c>
      <c r="CV1107" s="129"/>
      <c r="CW1107" s="129" t="s">
        <v>18</v>
      </c>
      <c r="CX1107" s="129"/>
      <c r="CY1107" s="129" t="s">
        <v>179</v>
      </c>
      <c r="CZ1107" s="129">
        <v>5.0000000000000001E-4</v>
      </c>
      <c r="DA1107" s="129" t="s">
        <v>179</v>
      </c>
      <c r="DB1107" s="129">
        <v>5.9999999999999995E-4</v>
      </c>
      <c r="DC1107" s="129" t="s">
        <v>179</v>
      </c>
      <c r="DD1107" s="129">
        <v>5.9999999999999995E-4</v>
      </c>
      <c r="DE1107" s="129" t="s">
        <v>179</v>
      </c>
      <c r="DF1107" s="129">
        <v>5.9999999999999995E-4</v>
      </c>
      <c r="DG1107" s="129" t="s">
        <v>179</v>
      </c>
      <c r="DH1107" s="129">
        <v>4.0000000000000002E-4</v>
      </c>
      <c r="DI1107" s="129" t="s">
        <v>179</v>
      </c>
      <c r="DJ1107" s="129">
        <v>4.0000000000000002E-4</v>
      </c>
      <c r="DK1107" s="129" t="s">
        <v>4111</v>
      </c>
      <c r="DL1107" s="129" t="s">
        <v>59</v>
      </c>
      <c r="DO1107" t="s">
        <v>18</v>
      </c>
      <c r="DS1107" s="129">
        <v>98</v>
      </c>
      <c r="DT1107" s="129" t="s">
        <v>2502</v>
      </c>
      <c r="DW1107" t="s">
        <v>5889</v>
      </c>
    </row>
    <row r="1108" spans="1:127">
      <c r="A1108" s="127">
        <v>70</v>
      </c>
      <c r="B1108" s="131">
        <v>44769.053472222222</v>
      </c>
      <c r="C1108" s="129" t="s">
        <v>52</v>
      </c>
      <c r="D1108" s="129">
        <v>0</v>
      </c>
      <c r="E1108" s="129">
        <v>0</v>
      </c>
      <c r="F1108" s="129">
        <v>0</v>
      </c>
      <c r="G1108" s="129" t="s">
        <v>54</v>
      </c>
      <c r="H1108" s="129" t="s">
        <v>55</v>
      </c>
      <c r="I1108" s="129" t="s">
        <v>55</v>
      </c>
      <c r="J1108" s="129" t="s">
        <v>55</v>
      </c>
      <c r="K1108" s="129" t="s">
        <v>18</v>
      </c>
      <c r="L1108" s="129">
        <v>90</v>
      </c>
      <c r="M1108" s="129" t="s">
        <v>173</v>
      </c>
      <c r="N1108" s="129">
        <v>0</v>
      </c>
      <c r="O1108" s="129" t="s">
        <v>173</v>
      </c>
      <c r="P1108" s="129">
        <v>0</v>
      </c>
      <c r="Q1108" s="129" t="s">
        <v>173</v>
      </c>
      <c r="R1108" s="129">
        <v>0</v>
      </c>
      <c r="S1108" s="129">
        <v>2</v>
      </c>
      <c r="T1108" s="129" t="s">
        <v>174</v>
      </c>
      <c r="U1108" s="129">
        <v>3.3321999999999998</v>
      </c>
      <c r="V1108" s="129">
        <v>0.68030000000000002</v>
      </c>
      <c r="W1108" s="129">
        <v>12.623799999999999</v>
      </c>
      <c r="X1108" s="129">
        <v>0.34060000000000001</v>
      </c>
      <c r="Y1108" s="129">
        <v>37.683</v>
      </c>
      <c r="Z1108" s="129">
        <v>0.35399999999999998</v>
      </c>
      <c r="AA1108" s="129" t="s">
        <v>3755</v>
      </c>
      <c r="AB1108" s="129">
        <v>1.5900000000000001E-2</v>
      </c>
      <c r="AC1108" s="129" t="s">
        <v>179</v>
      </c>
      <c r="AD1108" s="129">
        <v>9.5999999999999992E-3</v>
      </c>
      <c r="AE1108" s="129" t="s">
        <v>4123</v>
      </c>
      <c r="AF1108" s="129">
        <v>1.9400000000000001E-2</v>
      </c>
      <c r="AG1108" s="129">
        <v>0.12379999999999999</v>
      </c>
      <c r="AH1108" s="129">
        <v>7.6E-3</v>
      </c>
      <c r="AI1108" s="129">
        <v>7.4593999999999996</v>
      </c>
      <c r="AJ1108" s="129">
        <v>3.2399999999999998E-2</v>
      </c>
      <c r="AK1108" s="129">
        <v>0.83530000000000004</v>
      </c>
      <c r="AL1108" s="129">
        <v>8.9999999999999993E-3</v>
      </c>
      <c r="AM1108" s="129" t="s">
        <v>401</v>
      </c>
      <c r="AN1108" s="129">
        <v>8.9999999999999993E-3</v>
      </c>
      <c r="AO1108" s="129">
        <v>2.1999999999999999E-2</v>
      </c>
      <c r="AP1108" s="129">
        <v>4.1999999999999997E-3</v>
      </c>
      <c r="AQ1108" s="129">
        <v>0.11269999999999999</v>
      </c>
      <c r="AR1108" s="129">
        <v>5.1000000000000004E-3</v>
      </c>
      <c r="AS1108" s="129">
        <v>7.1825000000000001</v>
      </c>
      <c r="AT1108" s="129">
        <v>2.8799999999999999E-2</v>
      </c>
      <c r="AU1108" s="129" t="s">
        <v>179</v>
      </c>
      <c r="AV1108" s="129">
        <v>4.0000000000000001E-3</v>
      </c>
      <c r="AW1108" s="129">
        <v>8.0000000000000002E-3</v>
      </c>
      <c r="AX1108" s="129">
        <v>1E-3</v>
      </c>
      <c r="AY1108" s="129">
        <v>6.0000000000000001E-3</v>
      </c>
      <c r="AZ1108" s="129">
        <v>8.0000000000000004E-4</v>
      </c>
      <c r="BA1108" s="129">
        <v>7.9000000000000008E-3</v>
      </c>
      <c r="BB1108" s="129">
        <v>8.0000000000000004E-4</v>
      </c>
      <c r="BC1108" s="129" t="s">
        <v>285</v>
      </c>
      <c r="BD1108" s="129">
        <v>5.0000000000000001E-4</v>
      </c>
      <c r="BE1108" s="129" t="s">
        <v>391</v>
      </c>
      <c r="BF1108" s="129">
        <v>4.0000000000000002E-4</v>
      </c>
      <c r="BG1108" s="129" t="s">
        <v>179</v>
      </c>
      <c r="BH1108" s="129">
        <v>1E-4</v>
      </c>
      <c r="BI1108" s="129" t="s">
        <v>246</v>
      </c>
      <c r="BJ1108" s="129">
        <v>2.0000000000000001E-4</v>
      </c>
      <c r="BK1108" s="129">
        <v>1.0800000000000001E-2</v>
      </c>
      <c r="BL1108" s="129">
        <v>5.0000000000000001E-4</v>
      </c>
      <c r="BM1108" s="129">
        <v>3.3E-3</v>
      </c>
      <c r="BN1108" s="129">
        <v>2.9999999999999997E-4</v>
      </c>
      <c r="BO1108" s="129">
        <v>1.0500000000000001E-2</v>
      </c>
      <c r="BP1108" s="129">
        <v>5.9999999999999995E-4</v>
      </c>
      <c r="BQ1108" s="129" t="s">
        <v>179</v>
      </c>
      <c r="BR1108" s="129">
        <v>2.9999999999999997E-4</v>
      </c>
      <c r="BS1108" s="129" t="s">
        <v>179</v>
      </c>
      <c r="BT1108" s="129">
        <v>4.0000000000000002E-4</v>
      </c>
      <c r="BU1108" s="129" t="s">
        <v>179</v>
      </c>
      <c r="BV1108" s="129">
        <v>6.9999999999999999E-4</v>
      </c>
      <c r="BW1108" s="129" t="s">
        <v>18</v>
      </c>
      <c r="BX1108" s="129"/>
      <c r="BY1108" s="129" t="s">
        <v>18</v>
      </c>
      <c r="BZ1108" s="129"/>
      <c r="CA1108" s="129" t="s">
        <v>179</v>
      </c>
      <c r="CB1108" s="129">
        <v>8.0000000000000004E-4</v>
      </c>
      <c r="CC1108" s="129" t="s">
        <v>179</v>
      </c>
      <c r="CD1108" s="129">
        <v>2E-3</v>
      </c>
      <c r="CE1108" s="129" t="s">
        <v>179</v>
      </c>
      <c r="CF1108" s="129">
        <v>2.3E-3</v>
      </c>
      <c r="CG1108" s="129" t="s">
        <v>216</v>
      </c>
      <c r="CH1108" s="129">
        <v>1E-4</v>
      </c>
      <c r="CI1108" s="129" t="s">
        <v>179</v>
      </c>
      <c r="CJ1108" s="129">
        <v>7.1999999999999998E-3</v>
      </c>
      <c r="CK1108" s="129" t="s">
        <v>179</v>
      </c>
      <c r="CL1108" s="129">
        <v>1.12E-2</v>
      </c>
      <c r="CM1108" s="129" t="s">
        <v>179</v>
      </c>
      <c r="CN1108" s="129">
        <v>5.1000000000000004E-3</v>
      </c>
      <c r="CO1108" s="129" t="s">
        <v>179</v>
      </c>
      <c r="CP1108" s="129">
        <v>8.9999999999999998E-4</v>
      </c>
      <c r="CQ1108" s="129" t="s">
        <v>179</v>
      </c>
      <c r="CR1108" s="129">
        <v>3.3E-3</v>
      </c>
      <c r="CS1108" s="129" t="s">
        <v>179</v>
      </c>
      <c r="CT1108" s="129">
        <v>1.9E-3</v>
      </c>
      <c r="CU1108" s="129" t="s">
        <v>18</v>
      </c>
      <c r="CV1108" s="129"/>
      <c r="CW1108" s="129" t="s">
        <v>18</v>
      </c>
      <c r="CX1108" s="129"/>
      <c r="CY1108" s="129" t="s">
        <v>179</v>
      </c>
      <c r="CZ1108" s="129">
        <v>5.9999999999999995E-4</v>
      </c>
      <c r="DA1108" s="129" t="s">
        <v>179</v>
      </c>
      <c r="DB1108" s="129">
        <v>5.9999999999999995E-4</v>
      </c>
      <c r="DC1108" s="129" t="s">
        <v>179</v>
      </c>
      <c r="DD1108" s="129">
        <v>5.9999999999999995E-4</v>
      </c>
      <c r="DE1108" s="129" t="s">
        <v>179</v>
      </c>
      <c r="DF1108" s="129">
        <v>5.9999999999999995E-4</v>
      </c>
      <c r="DG1108" s="129" t="s">
        <v>179</v>
      </c>
      <c r="DH1108" s="129">
        <v>5.0000000000000001E-4</v>
      </c>
      <c r="DI1108" s="129" t="s">
        <v>179</v>
      </c>
      <c r="DJ1108" s="129">
        <v>4.0000000000000002E-4</v>
      </c>
      <c r="DK1108" s="129" t="s">
        <v>4111</v>
      </c>
      <c r="DL1108" s="129" t="s">
        <v>59</v>
      </c>
      <c r="DO1108" t="s">
        <v>18</v>
      </c>
      <c r="DS1108" s="129">
        <v>105</v>
      </c>
      <c r="DT1108" s="129" t="s">
        <v>2471</v>
      </c>
      <c r="DW1108" t="s">
        <v>5890</v>
      </c>
    </row>
    <row r="1109" spans="1:127">
      <c r="A1109" s="127">
        <v>71</v>
      </c>
      <c r="B1109" s="131">
        <v>44769.061111111114</v>
      </c>
      <c r="C1109" s="129" t="s">
        <v>52</v>
      </c>
      <c r="D1109" s="129">
        <v>0</v>
      </c>
      <c r="E1109" s="129">
        <v>0</v>
      </c>
      <c r="F1109" s="129">
        <v>0</v>
      </c>
      <c r="G1109" s="129" t="s">
        <v>54</v>
      </c>
      <c r="H1109" s="129" t="s">
        <v>55</v>
      </c>
      <c r="I1109" s="129" t="s">
        <v>55</v>
      </c>
      <c r="J1109" s="129" t="s">
        <v>55</v>
      </c>
      <c r="K1109" s="129" t="s">
        <v>18</v>
      </c>
      <c r="L1109" s="129">
        <v>90</v>
      </c>
      <c r="M1109" s="129" t="s">
        <v>173</v>
      </c>
      <c r="N1109" s="129">
        <v>0</v>
      </c>
      <c r="O1109" s="129" t="s">
        <v>173</v>
      </c>
      <c r="P1109" s="129">
        <v>0</v>
      </c>
      <c r="Q1109" s="129" t="s">
        <v>173</v>
      </c>
      <c r="R1109" s="129">
        <v>0</v>
      </c>
      <c r="S1109" s="129">
        <v>2</v>
      </c>
      <c r="T1109" s="129" t="s">
        <v>174</v>
      </c>
      <c r="U1109" s="129">
        <v>4.4028999999999998</v>
      </c>
      <c r="V1109" s="129">
        <v>0.69930000000000003</v>
      </c>
      <c r="W1109" s="129">
        <v>12.108000000000001</v>
      </c>
      <c r="X1109" s="129">
        <v>0.33510000000000001</v>
      </c>
      <c r="Y1109" s="129">
        <v>41.2958</v>
      </c>
      <c r="Z1109" s="129">
        <v>0.37109999999999999</v>
      </c>
      <c r="AA1109" s="129" t="s">
        <v>2651</v>
      </c>
      <c r="AB1109" s="129">
        <v>1.55E-2</v>
      </c>
      <c r="AC1109" s="129" t="s">
        <v>179</v>
      </c>
      <c r="AD1109" s="129">
        <v>9.1000000000000004E-3</v>
      </c>
      <c r="AE1109" s="129" t="s">
        <v>179</v>
      </c>
      <c r="AF1109" s="129">
        <v>1.72E-2</v>
      </c>
      <c r="AG1109" s="129">
        <v>0.17119999999999999</v>
      </c>
      <c r="AH1109" s="129">
        <v>8.0999999999999996E-3</v>
      </c>
      <c r="AI1109" s="129">
        <v>7.5618999999999996</v>
      </c>
      <c r="AJ1109" s="129">
        <v>3.2500000000000001E-2</v>
      </c>
      <c r="AK1109" s="129">
        <v>0.8276</v>
      </c>
      <c r="AL1109" s="129">
        <v>8.8999999999999999E-3</v>
      </c>
      <c r="AM1109" s="129" t="s">
        <v>239</v>
      </c>
      <c r="AN1109" s="129">
        <v>9.1000000000000004E-3</v>
      </c>
      <c r="AO1109" s="129">
        <v>1.6E-2</v>
      </c>
      <c r="AP1109" s="129">
        <v>4.1999999999999997E-3</v>
      </c>
      <c r="AQ1109" s="129">
        <v>0.1182</v>
      </c>
      <c r="AR1109" s="129">
        <v>5.1999999999999998E-3</v>
      </c>
      <c r="AS1109" s="129">
        <v>6.6947000000000001</v>
      </c>
      <c r="AT1109" s="129">
        <v>2.7900000000000001E-2</v>
      </c>
      <c r="AU1109" s="129" t="s">
        <v>316</v>
      </c>
      <c r="AV1109" s="129">
        <v>3.8999999999999998E-3</v>
      </c>
      <c r="AW1109" s="129">
        <v>1.0200000000000001E-2</v>
      </c>
      <c r="AX1109" s="129">
        <v>1.1000000000000001E-3</v>
      </c>
      <c r="AY1109" s="129">
        <v>6.1000000000000004E-3</v>
      </c>
      <c r="AZ1109" s="129">
        <v>6.9999999999999999E-4</v>
      </c>
      <c r="BA1109" s="129">
        <v>7.0000000000000001E-3</v>
      </c>
      <c r="BB1109" s="129">
        <v>6.9999999999999999E-4</v>
      </c>
      <c r="BC1109" s="129" t="s">
        <v>245</v>
      </c>
      <c r="BD1109" s="129">
        <v>5.0000000000000001E-4</v>
      </c>
      <c r="BE1109" s="129" t="s">
        <v>179</v>
      </c>
      <c r="BF1109" s="129">
        <v>2.0000000000000001E-4</v>
      </c>
      <c r="BG1109" s="129" t="s">
        <v>216</v>
      </c>
      <c r="BH1109" s="129">
        <v>1E-4</v>
      </c>
      <c r="BI1109" s="129" t="s">
        <v>286</v>
      </c>
      <c r="BJ1109" s="129">
        <v>2.0000000000000001E-4</v>
      </c>
      <c r="BK1109" s="129">
        <v>9.1000000000000004E-3</v>
      </c>
      <c r="BL1109" s="129">
        <v>5.0000000000000001E-4</v>
      </c>
      <c r="BM1109" s="129">
        <v>3.3E-3</v>
      </c>
      <c r="BN1109" s="129">
        <v>2.9999999999999997E-4</v>
      </c>
      <c r="BO1109" s="129">
        <v>9.4000000000000004E-3</v>
      </c>
      <c r="BP1109" s="129">
        <v>5.0000000000000001E-4</v>
      </c>
      <c r="BQ1109" s="129" t="s">
        <v>179</v>
      </c>
      <c r="BR1109" s="129">
        <v>2.9999999999999997E-4</v>
      </c>
      <c r="BS1109" s="129" t="s">
        <v>179</v>
      </c>
      <c r="BT1109" s="129">
        <v>4.0000000000000002E-4</v>
      </c>
      <c r="BU1109" s="129" t="s">
        <v>179</v>
      </c>
      <c r="BV1109" s="129">
        <v>6.9999999999999999E-4</v>
      </c>
      <c r="BW1109" s="129" t="s">
        <v>18</v>
      </c>
      <c r="BX1109" s="129"/>
      <c r="BY1109" s="129" t="s">
        <v>18</v>
      </c>
      <c r="BZ1109" s="129"/>
      <c r="CA1109" s="129" t="s">
        <v>179</v>
      </c>
      <c r="CB1109" s="129">
        <v>8.0000000000000004E-4</v>
      </c>
      <c r="CC1109" s="129" t="s">
        <v>179</v>
      </c>
      <c r="CD1109" s="129">
        <v>2E-3</v>
      </c>
      <c r="CE1109" s="129" t="s">
        <v>517</v>
      </c>
      <c r="CF1109" s="129">
        <v>2.3E-3</v>
      </c>
      <c r="CG1109" s="129" t="s">
        <v>179</v>
      </c>
      <c r="CH1109" s="129">
        <v>1E-4</v>
      </c>
      <c r="CI1109" s="129" t="s">
        <v>179</v>
      </c>
      <c r="CJ1109" s="129">
        <v>6.7999999999999996E-3</v>
      </c>
      <c r="CK1109" s="129" t="s">
        <v>179</v>
      </c>
      <c r="CL1109" s="129">
        <v>1.0800000000000001E-2</v>
      </c>
      <c r="CM1109" s="129" t="s">
        <v>179</v>
      </c>
      <c r="CN1109" s="129">
        <v>3.0000000000000001E-3</v>
      </c>
      <c r="CO1109" s="129" t="s">
        <v>179</v>
      </c>
      <c r="CP1109" s="129">
        <v>8.0000000000000004E-4</v>
      </c>
      <c r="CQ1109" s="129" t="s">
        <v>179</v>
      </c>
      <c r="CR1109" s="129">
        <v>3.3E-3</v>
      </c>
      <c r="CS1109" s="129" t="s">
        <v>179</v>
      </c>
      <c r="CT1109" s="129">
        <v>1.9E-3</v>
      </c>
      <c r="CU1109" s="129" t="s">
        <v>18</v>
      </c>
      <c r="CV1109" s="129"/>
      <c r="CW1109" s="129" t="s">
        <v>179</v>
      </c>
      <c r="CX1109" s="129">
        <v>5.9999999999999995E-4</v>
      </c>
      <c r="CY1109" s="129" t="s">
        <v>179</v>
      </c>
      <c r="CZ1109" s="129">
        <v>5.9999999999999995E-4</v>
      </c>
      <c r="DA1109" s="129" t="s">
        <v>179</v>
      </c>
      <c r="DB1109" s="129">
        <v>5.0000000000000001E-4</v>
      </c>
      <c r="DC1109" s="129" t="s">
        <v>179</v>
      </c>
      <c r="DD1109" s="129">
        <v>5.9999999999999995E-4</v>
      </c>
      <c r="DE1109" s="129" t="s">
        <v>192</v>
      </c>
      <c r="DF1109" s="129">
        <v>5.9999999999999995E-4</v>
      </c>
      <c r="DG1109" s="129" t="s">
        <v>179</v>
      </c>
      <c r="DH1109" s="129">
        <v>4.0000000000000002E-4</v>
      </c>
      <c r="DI1109" s="129" t="s">
        <v>179</v>
      </c>
      <c r="DJ1109" s="129">
        <v>2.9999999999999997E-4</v>
      </c>
      <c r="DK1109" s="129" t="s">
        <v>4124</v>
      </c>
      <c r="DL1109" s="129" t="s">
        <v>59</v>
      </c>
      <c r="DO1109" t="s">
        <v>18</v>
      </c>
      <c r="DS1109" s="129">
        <v>2</v>
      </c>
      <c r="DT1109" s="129" t="s">
        <v>5984</v>
      </c>
      <c r="DW1109" t="s">
        <v>5891</v>
      </c>
    </row>
    <row r="1110" spans="1:127">
      <c r="A1110" s="127">
        <v>72</v>
      </c>
      <c r="B1110" s="131">
        <v>44769.0625</v>
      </c>
      <c r="C1110" s="129" t="s">
        <v>52</v>
      </c>
      <c r="D1110" s="129">
        <v>0</v>
      </c>
      <c r="E1110" s="129">
        <v>0</v>
      </c>
      <c r="F1110" s="129">
        <v>0</v>
      </c>
      <c r="G1110" s="129" t="s">
        <v>54</v>
      </c>
      <c r="H1110" s="129" t="s">
        <v>55</v>
      </c>
      <c r="I1110" s="129" t="s">
        <v>55</v>
      </c>
      <c r="J1110" s="129" t="s">
        <v>55</v>
      </c>
      <c r="K1110" s="129" t="s">
        <v>18</v>
      </c>
      <c r="L1110" s="129">
        <v>90</v>
      </c>
      <c r="M1110" s="129" t="s">
        <v>173</v>
      </c>
      <c r="N1110" s="129">
        <v>0</v>
      </c>
      <c r="O1110" s="129" t="s">
        <v>173</v>
      </c>
      <c r="P1110" s="129">
        <v>0</v>
      </c>
      <c r="Q1110" s="129" t="s">
        <v>173</v>
      </c>
      <c r="R1110" s="129">
        <v>0</v>
      </c>
      <c r="S1110" s="129">
        <v>2</v>
      </c>
      <c r="T1110" s="129" t="s">
        <v>174</v>
      </c>
      <c r="U1110" s="129">
        <v>2.6728999999999998</v>
      </c>
      <c r="V1110" s="129">
        <v>0.64990000000000003</v>
      </c>
      <c r="W1110" s="129">
        <v>10.9556</v>
      </c>
      <c r="X1110" s="129">
        <v>0.3221</v>
      </c>
      <c r="Y1110" s="129">
        <v>36.668399999999998</v>
      </c>
      <c r="Z1110" s="129">
        <v>0.34849999999999998</v>
      </c>
      <c r="AA1110" s="129" t="s">
        <v>235</v>
      </c>
      <c r="AB1110" s="129">
        <v>1.5800000000000002E-2</v>
      </c>
      <c r="AC1110" s="129" t="s">
        <v>179</v>
      </c>
      <c r="AD1110" s="129">
        <v>9.9000000000000008E-3</v>
      </c>
      <c r="AE1110" s="129" t="s">
        <v>4097</v>
      </c>
      <c r="AF1110" s="129">
        <v>1.9699999999999999E-2</v>
      </c>
      <c r="AG1110" s="129">
        <v>0.2208</v>
      </c>
      <c r="AH1110" s="129">
        <v>8.6E-3</v>
      </c>
      <c r="AI1110" s="129">
        <v>7.0556000000000001</v>
      </c>
      <c r="AJ1110" s="129">
        <v>3.1600000000000003E-2</v>
      </c>
      <c r="AK1110" s="129">
        <v>0.89129999999999998</v>
      </c>
      <c r="AL1110" s="129">
        <v>9.1999999999999998E-3</v>
      </c>
      <c r="AM1110" s="129" t="s">
        <v>407</v>
      </c>
      <c r="AN1110" s="129">
        <v>8.9999999999999993E-3</v>
      </c>
      <c r="AO1110" s="129">
        <v>1.9800000000000002E-2</v>
      </c>
      <c r="AP1110" s="129">
        <v>4.1000000000000003E-3</v>
      </c>
      <c r="AQ1110" s="129">
        <v>0.2336</v>
      </c>
      <c r="AR1110" s="129">
        <v>7.1000000000000004E-3</v>
      </c>
      <c r="AS1110" s="129">
        <v>7.3849</v>
      </c>
      <c r="AT1110" s="129">
        <v>2.93E-2</v>
      </c>
      <c r="AU1110" s="129" t="s">
        <v>490</v>
      </c>
      <c r="AV1110" s="129">
        <v>4.1999999999999997E-3</v>
      </c>
      <c r="AW1110" s="129">
        <v>1.06E-2</v>
      </c>
      <c r="AX1110" s="129">
        <v>1.1999999999999999E-3</v>
      </c>
      <c r="AY1110" s="129">
        <v>6.1000000000000004E-3</v>
      </c>
      <c r="AZ1110" s="129">
        <v>8.0000000000000004E-4</v>
      </c>
      <c r="BA1110" s="129">
        <v>8.6999999999999994E-3</v>
      </c>
      <c r="BB1110" s="129">
        <v>8.0000000000000004E-4</v>
      </c>
      <c r="BC1110" s="129" t="s">
        <v>733</v>
      </c>
      <c r="BD1110" s="129">
        <v>5.0000000000000001E-4</v>
      </c>
      <c r="BE1110" s="129" t="s">
        <v>733</v>
      </c>
      <c r="BF1110" s="129">
        <v>4.0000000000000002E-4</v>
      </c>
      <c r="BG1110" s="129" t="s">
        <v>179</v>
      </c>
      <c r="BH1110" s="129">
        <v>1E-4</v>
      </c>
      <c r="BI1110" s="129" t="s">
        <v>516</v>
      </c>
      <c r="BJ1110" s="129">
        <v>2.0000000000000001E-4</v>
      </c>
      <c r="BK1110" s="129">
        <v>1.1299999999999999E-2</v>
      </c>
      <c r="BL1110" s="129">
        <v>5.0000000000000001E-4</v>
      </c>
      <c r="BM1110" s="129">
        <v>3.3999999999999998E-3</v>
      </c>
      <c r="BN1110" s="129">
        <v>2.9999999999999997E-4</v>
      </c>
      <c r="BO1110" s="129">
        <v>1.0200000000000001E-2</v>
      </c>
      <c r="BP1110" s="129">
        <v>5.9999999999999995E-4</v>
      </c>
      <c r="BQ1110" s="129" t="s">
        <v>179</v>
      </c>
      <c r="BR1110" s="129">
        <v>2.9999999999999997E-4</v>
      </c>
      <c r="BS1110" s="129" t="s">
        <v>179</v>
      </c>
      <c r="BT1110" s="129">
        <v>4.0000000000000002E-4</v>
      </c>
      <c r="BU1110" s="129" t="s">
        <v>179</v>
      </c>
      <c r="BV1110" s="129">
        <v>5.9999999999999995E-4</v>
      </c>
      <c r="BW1110" s="129" t="s">
        <v>179</v>
      </c>
      <c r="BX1110" s="129">
        <v>8.0000000000000004E-4</v>
      </c>
      <c r="BY1110" s="129" t="s">
        <v>179</v>
      </c>
      <c r="BZ1110" s="129">
        <v>1.1000000000000001E-3</v>
      </c>
      <c r="CA1110" s="129" t="s">
        <v>179</v>
      </c>
      <c r="CB1110" s="129">
        <v>8.0000000000000004E-4</v>
      </c>
      <c r="CC1110" s="129" t="s">
        <v>179</v>
      </c>
      <c r="CD1110" s="129">
        <v>2.0999999999999999E-3</v>
      </c>
      <c r="CE1110" s="129" t="s">
        <v>179</v>
      </c>
      <c r="CF1110" s="129">
        <v>2.3E-3</v>
      </c>
      <c r="CG1110" s="129" t="s">
        <v>179</v>
      </c>
      <c r="CH1110" s="129">
        <v>1E-4</v>
      </c>
      <c r="CI1110" s="129" t="s">
        <v>179</v>
      </c>
      <c r="CJ1110" s="129">
        <v>7.7000000000000002E-3</v>
      </c>
      <c r="CK1110" s="129" t="s">
        <v>179</v>
      </c>
      <c r="CL1110" s="129">
        <v>1.17E-2</v>
      </c>
      <c r="CM1110" s="129" t="s">
        <v>179</v>
      </c>
      <c r="CN1110" s="129">
        <v>5.4999999999999997E-3</v>
      </c>
      <c r="CO1110" s="129" t="s">
        <v>179</v>
      </c>
      <c r="CP1110" s="129">
        <v>8.9999999999999998E-4</v>
      </c>
      <c r="CQ1110" s="129" t="s">
        <v>179</v>
      </c>
      <c r="CR1110" s="129">
        <v>3.3999999999999998E-3</v>
      </c>
      <c r="CS1110" s="129" t="s">
        <v>179</v>
      </c>
      <c r="CT1110" s="129">
        <v>2E-3</v>
      </c>
      <c r="CU1110" s="129" t="s">
        <v>18</v>
      </c>
      <c r="CV1110" s="129"/>
      <c r="CW1110" s="129" t="s">
        <v>18</v>
      </c>
      <c r="CX1110" s="129"/>
      <c r="CY1110" s="129" t="s">
        <v>179</v>
      </c>
      <c r="CZ1110" s="129">
        <v>5.9999999999999995E-4</v>
      </c>
      <c r="DA1110" s="129" t="s">
        <v>179</v>
      </c>
      <c r="DB1110" s="129">
        <v>5.9999999999999995E-4</v>
      </c>
      <c r="DC1110" s="129" t="s">
        <v>179</v>
      </c>
      <c r="DD1110" s="129">
        <v>5.9999999999999995E-4</v>
      </c>
      <c r="DE1110" s="129" t="s">
        <v>179</v>
      </c>
      <c r="DF1110" s="129">
        <v>5.9999999999999995E-4</v>
      </c>
      <c r="DG1110" s="129" t="s">
        <v>179</v>
      </c>
      <c r="DH1110" s="129">
        <v>4.0000000000000002E-4</v>
      </c>
      <c r="DI1110" s="129" t="s">
        <v>179</v>
      </c>
      <c r="DJ1110" s="129">
        <v>4.0000000000000002E-4</v>
      </c>
      <c r="DK1110" s="129" t="s">
        <v>4124</v>
      </c>
      <c r="DL1110" s="129" t="s">
        <v>59</v>
      </c>
      <c r="DO1110" t="s">
        <v>18</v>
      </c>
      <c r="DS1110" s="129">
        <v>21</v>
      </c>
      <c r="DT1110" s="129" t="s">
        <v>898</v>
      </c>
      <c r="DW1110" t="s">
        <v>5892</v>
      </c>
    </row>
    <row r="1111" spans="1:127">
      <c r="A1111" s="127">
        <v>73</v>
      </c>
      <c r="B1111" s="131">
        <v>44769.064583333333</v>
      </c>
      <c r="C1111" s="129" t="s">
        <v>52</v>
      </c>
      <c r="D1111" s="129">
        <v>0</v>
      </c>
      <c r="E1111" s="129">
        <v>0</v>
      </c>
      <c r="F1111" s="129">
        <v>0</v>
      </c>
      <c r="G1111" s="129" t="s">
        <v>54</v>
      </c>
      <c r="H1111" s="129" t="s">
        <v>55</v>
      </c>
      <c r="I1111" s="129" t="s">
        <v>55</v>
      </c>
      <c r="J1111" s="129" t="s">
        <v>55</v>
      </c>
      <c r="K1111" s="129" t="s">
        <v>18</v>
      </c>
      <c r="L1111" s="129">
        <v>90</v>
      </c>
      <c r="M1111" s="129" t="s">
        <v>173</v>
      </c>
      <c r="N1111" s="129">
        <v>0</v>
      </c>
      <c r="O1111" s="129" t="s">
        <v>173</v>
      </c>
      <c r="P1111" s="129">
        <v>0</v>
      </c>
      <c r="Q1111" s="129" t="s">
        <v>173</v>
      </c>
      <c r="R1111" s="129">
        <v>0</v>
      </c>
      <c r="S1111" s="129">
        <v>2</v>
      </c>
      <c r="T1111" s="129" t="s">
        <v>174</v>
      </c>
      <c r="U1111" s="129">
        <v>3.2761</v>
      </c>
      <c r="V1111" s="129">
        <v>0.67410000000000003</v>
      </c>
      <c r="W1111" s="129">
        <v>12.565200000000001</v>
      </c>
      <c r="X1111" s="129">
        <v>0.34179999999999999</v>
      </c>
      <c r="Y1111" s="129">
        <v>39.122399999999999</v>
      </c>
      <c r="Z1111" s="129">
        <v>0.3629</v>
      </c>
      <c r="AA1111" s="129" t="s">
        <v>3244</v>
      </c>
      <c r="AB1111" s="129">
        <v>1.6E-2</v>
      </c>
      <c r="AC1111" s="129" t="s">
        <v>292</v>
      </c>
      <c r="AD1111" s="129">
        <v>1.03E-2</v>
      </c>
      <c r="AE1111" s="129" t="s">
        <v>883</v>
      </c>
      <c r="AF1111" s="129">
        <v>2.0400000000000001E-2</v>
      </c>
      <c r="AG1111" s="129">
        <v>0.36840000000000001</v>
      </c>
      <c r="AH1111" s="129">
        <v>1.0200000000000001E-2</v>
      </c>
      <c r="AI1111" s="129">
        <v>7.6421999999999999</v>
      </c>
      <c r="AJ1111" s="129">
        <v>3.2899999999999999E-2</v>
      </c>
      <c r="AK1111" s="129">
        <v>0.87490000000000001</v>
      </c>
      <c r="AL1111" s="129">
        <v>9.1999999999999998E-3</v>
      </c>
      <c r="AM1111" s="129" t="s">
        <v>934</v>
      </c>
      <c r="AN1111" s="129">
        <v>9.1999999999999998E-3</v>
      </c>
      <c r="AO1111" s="129">
        <v>2.4E-2</v>
      </c>
      <c r="AP1111" s="129">
        <v>4.3E-3</v>
      </c>
      <c r="AQ1111" s="129">
        <v>0.13339999999999999</v>
      </c>
      <c r="AR1111" s="129">
        <v>5.4999999999999997E-3</v>
      </c>
      <c r="AS1111" s="129">
        <v>7.5655000000000001</v>
      </c>
      <c r="AT1111" s="129">
        <v>2.98E-2</v>
      </c>
      <c r="AU1111" s="129" t="s">
        <v>179</v>
      </c>
      <c r="AV1111" s="129">
        <v>4.1000000000000003E-3</v>
      </c>
      <c r="AW1111" s="129">
        <v>8.5000000000000006E-3</v>
      </c>
      <c r="AX1111" s="129">
        <v>1.1000000000000001E-3</v>
      </c>
      <c r="AY1111" s="129">
        <v>6.1999999999999998E-3</v>
      </c>
      <c r="AZ1111" s="129">
        <v>8.0000000000000004E-4</v>
      </c>
      <c r="BA1111" s="129">
        <v>9.1000000000000004E-3</v>
      </c>
      <c r="BB1111" s="129">
        <v>8.0000000000000004E-4</v>
      </c>
      <c r="BC1111" s="129" t="s">
        <v>267</v>
      </c>
      <c r="BD1111" s="129">
        <v>5.0000000000000001E-4</v>
      </c>
      <c r="BE1111" s="129" t="s">
        <v>267</v>
      </c>
      <c r="BF1111" s="129">
        <v>4.0000000000000002E-4</v>
      </c>
      <c r="BG1111" s="129" t="s">
        <v>179</v>
      </c>
      <c r="BH1111" s="129">
        <v>1E-4</v>
      </c>
      <c r="BI1111" s="129" t="s">
        <v>212</v>
      </c>
      <c r="BJ1111" s="129">
        <v>2.0000000000000001E-4</v>
      </c>
      <c r="BK1111" s="129">
        <v>9.7000000000000003E-3</v>
      </c>
      <c r="BL1111" s="129">
        <v>5.0000000000000001E-4</v>
      </c>
      <c r="BM1111" s="129">
        <v>3.0999999999999999E-3</v>
      </c>
      <c r="BN1111" s="129">
        <v>2.9999999999999997E-4</v>
      </c>
      <c r="BO1111" s="129">
        <v>1.09E-2</v>
      </c>
      <c r="BP1111" s="129">
        <v>5.0000000000000001E-4</v>
      </c>
      <c r="BQ1111" s="129" t="s">
        <v>179</v>
      </c>
      <c r="BR1111" s="129">
        <v>2.9999999999999997E-4</v>
      </c>
      <c r="BS1111" s="129" t="s">
        <v>179</v>
      </c>
      <c r="BT1111" s="129">
        <v>4.0000000000000002E-4</v>
      </c>
      <c r="BU1111" s="129" t="s">
        <v>179</v>
      </c>
      <c r="BV1111" s="129">
        <v>5.9999999999999995E-4</v>
      </c>
      <c r="BW1111" s="129" t="s">
        <v>304</v>
      </c>
      <c r="BX1111" s="129">
        <v>8.0000000000000004E-4</v>
      </c>
      <c r="BY1111" s="129" t="s">
        <v>18</v>
      </c>
      <c r="BZ1111" s="129"/>
      <c r="CA1111" s="129" t="s">
        <v>211</v>
      </c>
      <c r="CB1111" s="129">
        <v>8.0000000000000004E-4</v>
      </c>
      <c r="CC1111" s="129" t="s">
        <v>179</v>
      </c>
      <c r="CD1111" s="129">
        <v>2E-3</v>
      </c>
      <c r="CE1111" s="129" t="s">
        <v>179</v>
      </c>
      <c r="CF1111" s="129">
        <v>2.3E-3</v>
      </c>
      <c r="CG1111" s="129" t="s">
        <v>216</v>
      </c>
      <c r="CH1111" s="129">
        <v>1E-4</v>
      </c>
      <c r="CI1111" s="129" t="s">
        <v>179</v>
      </c>
      <c r="CJ1111" s="129">
        <v>7.0000000000000001E-3</v>
      </c>
      <c r="CK1111" s="129" t="s">
        <v>179</v>
      </c>
      <c r="CL1111" s="129">
        <v>1.14E-2</v>
      </c>
      <c r="CM1111" s="129" t="s">
        <v>210</v>
      </c>
      <c r="CN1111" s="129">
        <v>4.4000000000000003E-3</v>
      </c>
      <c r="CO1111" s="129" t="s">
        <v>179</v>
      </c>
      <c r="CP1111" s="129">
        <v>8.9999999999999998E-4</v>
      </c>
      <c r="CQ1111" s="129" t="s">
        <v>179</v>
      </c>
      <c r="CR1111" s="129">
        <v>3.2000000000000002E-3</v>
      </c>
      <c r="CS1111" s="129" t="s">
        <v>179</v>
      </c>
      <c r="CT1111" s="129">
        <v>2E-3</v>
      </c>
      <c r="CU1111" s="129" t="s">
        <v>18</v>
      </c>
      <c r="CV1111" s="129"/>
      <c r="CW1111" s="129" t="s">
        <v>18</v>
      </c>
      <c r="CX1111" s="129"/>
      <c r="CY1111" s="129" t="s">
        <v>179</v>
      </c>
      <c r="CZ1111" s="129">
        <v>5.0000000000000001E-4</v>
      </c>
      <c r="DA1111" s="129" t="s">
        <v>179</v>
      </c>
      <c r="DB1111" s="129">
        <v>5.9999999999999995E-4</v>
      </c>
      <c r="DC1111" s="129" t="s">
        <v>179</v>
      </c>
      <c r="DD1111" s="129">
        <v>5.9999999999999995E-4</v>
      </c>
      <c r="DE1111" s="129" t="s">
        <v>179</v>
      </c>
      <c r="DF1111" s="129">
        <v>5.9999999999999995E-4</v>
      </c>
      <c r="DG1111" s="129" t="s">
        <v>179</v>
      </c>
      <c r="DH1111" s="129">
        <v>4.0000000000000002E-4</v>
      </c>
      <c r="DI1111" s="129" t="s">
        <v>179</v>
      </c>
      <c r="DJ1111" s="129">
        <v>4.0000000000000002E-4</v>
      </c>
      <c r="DK1111" s="129" t="s">
        <v>4124</v>
      </c>
      <c r="DL1111" s="129" t="s">
        <v>59</v>
      </c>
      <c r="DO1111" t="s">
        <v>18</v>
      </c>
      <c r="DS1111" s="129">
        <v>36</v>
      </c>
      <c r="DT1111" s="129" t="s">
        <v>1648</v>
      </c>
      <c r="DW1111" t="s">
        <v>5893</v>
      </c>
    </row>
    <row r="1112" spans="1:127">
      <c r="A1112" s="127">
        <v>74</v>
      </c>
      <c r="B1112" s="131">
        <v>44769.066666666666</v>
      </c>
      <c r="C1112" s="129" t="s">
        <v>52</v>
      </c>
      <c r="D1112" s="129">
        <v>0</v>
      </c>
      <c r="E1112" s="129">
        <v>0</v>
      </c>
      <c r="F1112" s="129">
        <v>0</v>
      </c>
      <c r="G1112" s="129" t="s">
        <v>54</v>
      </c>
      <c r="H1112" s="129" t="s">
        <v>55</v>
      </c>
      <c r="I1112" s="129" t="s">
        <v>55</v>
      </c>
      <c r="J1112" s="129" t="s">
        <v>55</v>
      </c>
      <c r="K1112" s="129" t="s">
        <v>18</v>
      </c>
      <c r="L1112" s="129">
        <v>90</v>
      </c>
      <c r="M1112" s="129" t="s">
        <v>173</v>
      </c>
      <c r="N1112" s="129">
        <v>0</v>
      </c>
      <c r="O1112" s="129" t="s">
        <v>173</v>
      </c>
      <c r="P1112" s="129">
        <v>0</v>
      </c>
      <c r="Q1112" s="129" t="s">
        <v>173</v>
      </c>
      <c r="R1112" s="129">
        <v>0</v>
      </c>
      <c r="S1112" s="129">
        <v>2</v>
      </c>
      <c r="T1112" s="129" t="s">
        <v>174</v>
      </c>
      <c r="U1112" s="129">
        <v>5.1772999999999998</v>
      </c>
      <c r="V1112" s="129">
        <v>0.7026</v>
      </c>
      <c r="W1112" s="129">
        <v>12.6768</v>
      </c>
      <c r="X1112" s="129">
        <v>0.34100000000000003</v>
      </c>
      <c r="Y1112" s="129">
        <v>42.734099999999998</v>
      </c>
      <c r="Z1112" s="129">
        <v>0.379</v>
      </c>
      <c r="AA1112" s="129" t="s">
        <v>4125</v>
      </c>
      <c r="AB1112" s="129">
        <v>1.54E-2</v>
      </c>
      <c r="AC1112" s="129" t="s">
        <v>179</v>
      </c>
      <c r="AD1112" s="129">
        <v>8.8999999999999999E-3</v>
      </c>
      <c r="AE1112" s="129" t="s">
        <v>179</v>
      </c>
      <c r="AF1112" s="129">
        <v>1.67E-2</v>
      </c>
      <c r="AG1112" s="129">
        <v>0.18529999999999999</v>
      </c>
      <c r="AH1112" s="129">
        <v>8.3000000000000001E-3</v>
      </c>
      <c r="AI1112" s="129">
        <v>7.3945999999999996</v>
      </c>
      <c r="AJ1112" s="129">
        <v>3.2099999999999997E-2</v>
      </c>
      <c r="AK1112" s="129">
        <v>0.84470000000000001</v>
      </c>
      <c r="AL1112" s="129">
        <v>8.9999999999999993E-3</v>
      </c>
      <c r="AM1112" s="129" t="s">
        <v>594</v>
      </c>
      <c r="AN1112" s="129">
        <v>9.1000000000000004E-3</v>
      </c>
      <c r="AO1112" s="129">
        <v>2.2800000000000001E-2</v>
      </c>
      <c r="AP1112" s="129">
        <v>4.3E-3</v>
      </c>
      <c r="AQ1112" s="129">
        <v>0.1186</v>
      </c>
      <c r="AR1112" s="129">
        <v>5.1000000000000004E-3</v>
      </c>
      <c r="AS1112" s="129">
        <v>6.8032000000000004</v>
      </c>
      <c r="AT1112" s="129">
        <v>2.8000000000000001E-2</v>
      </c>
      <c r="AU1112" s="129" t="s">
        <v>613</v>
      </c>
      <c r="AV1112" s="129">
        <v>3.8999999999999998E-3</v>
      </c>
      <c r="AW1112" s="129">
        <v>1.24E-2</v>
      </c>
      <c r="AX1112" s="129">
        <v>1.1999999999999999E-3</v>
      </c>
      <c r="AY1112" s="129">
        <v>6.4000000000000003E-3</v>
      </c>
      <c r="AZ1112" s="129">
        <v>8.0000000000000004E-4</v>
      </c>
      <c r="BA1112" s="129">
        <v>8.0000000000000002E-3</v>
      </c>
      <c r="BB1112" s="129">
        <v>8.0000000000000004E-4</v>
      </c>
      <c r="BC1112" s="129" t="s">
        <v>245</v>
      </c>
      <c r="BD1112" s="129">
        <v>5.0000000000000001E-4</v>
      </c>
      <c r="BE1112" s="129" t="s">
        <v>179</v>
      </c>
      <c r="BF1112" s="129">
        <v>2.9999999999999997E-4</v>
      </c>
      <c r="BG1112" s="129" t="s">
        <v>179</v>
      </c>
      <c r="BH1112" s="129">
        <v>1E-4</v>
      </c>
      <c r="BI1112" s="129" t="s">
        <v>318</v>
      </c>
      <c r="BJ1112" s="129">
        <v>2.0000000000000001E-4</v>
      </c>
      <c r="BK1112" s="129">
        <v>9.2999999999999992E-3</v>
      </c>
      <c r="BL1112" s="129">
        <v>5.0000000000000001E-4</v>
      </c>
      <c r="BM1112" s="129">
        <v>3.0999999999999999E-3</v>
      </c>
      <c r="BN1112" s="129">
        <v>2.9999999999999997E-4</v>
      </c>
      <c r="BO1112" s="129">
        <v>9.2999999999999992E-3</v>
      </c>
      <c r="BP1112" s="129">
        <v>5.0000000000000001E-4</v>
      </c>
      <c r="BQ1112" s="129" t="s">
        <v>179</v>
      </c>
      <c r="BR1112" s="129">
        <v>2.9999999999999997E-4</v>
      </c>
      <c r="BS1112" s="129" t="s">
        <v>179</v>
      </c>
      <c r="BT1112" s="129">
        <v>2.9999999999999997E-4</v>
      </c>
      <c r="BU1112" s="129" t="s">
        <v>179</v>
      </c>
      <c r="BV1112" s="129">
        <v>6.9999999999999999E-4</v>
      </c>
      <c r="BW1112" s="129" t="s">
        <v>18</v>
      </c>
      <c r="BX1112" s="129"/>
      <c r="BY1112" s="129" t="s">
        <v>179</v>
      </c>
      <c r="BZ1112" s="129">
        <v>1.1000000000000001E-3</v>
      </c>
      <c r="CA1112" s="129" t="s">
        <v>179</v>
      </c>
      <c r="CB1112" s="129">
        <v>8.0000000000000004E-4</v>
      </c>
      <c r="CC1112" s="129" t="s">
        <v>179</v>
      </c>
      <c r="CD1112" s="129">
        <v>2E-3</v>
      </c>
      <c r="CE1112" s="129" t="s">
        <v>179</v>
      </c>
      <c r="CF1112" s="129">
        <v>2.3E-3</v>
      </c>
      <c r="CG1112" s="129" t="s">
        <v>216</v>
      </c>
      <c r="CH1112" s="129">
        <v>1E-4</v>
      </c>
      <c r="CI1112" s="129" t="s">
        <v>179</v>
      </c>
      <c r="CJ1112" s="129">
        <v>6.7999999999999996E-3</v>
      </c>
      <c r="CK1112" s="129" t="s">
        <v>179</v>
      </c>
      <c r="CL1112" s="129">
        <v>1.11E-2</v>
      </c>
      <c r="CM1112" s="129" t="s">
        <v>179</v>
      </c>
      <c r="CN1112" s="129">
        <v>2.3999999999999998E-3</v>
      </c>
      <c r="CO1112" s="129" t="s">
        <v>179</v>
      </c>
      <c r="CP1112" s="129">
        <v>8.0000000000000004E-4</v>
      </c>
      <c r="CQ1112" s="129" t="s">
        <v>179</v>
      </c>
      <c r="CR1112" s="129">
        <v>3.3E-3</v>
      </c>
      <c r="CS1112" s="129" t="s">
        <v>179</v>
      </c>
      <c r="CT1112" s="129">
        <v>1.9E-3</v>
      </c>
      <c r="CU1112" s="129" t="s">
        <v>18</v>
      </c>
      <c r="CV1112" s="129"/>
      <c r="CW1112" s="129" t="s">
        <v>18</v>
      </c>
      <c r="CX1112" s="129"/>
      <c r="CY1112" s="129" t="s">
        <v>179</v>
      </c>
      <c r="CZ1112" s="129">
        <v>5.9999999999999995E-4</v>
      </c>
      <c r="DA1112" s="129" t="s">
        <v>179</v>
      </c>
      <c r="DB1112" s="129">
        <v>5.9999999999999995E-4</v>
      </c>
      <c r="DC1112" s="129" t="s">
        <v>192</v>
      </c>
      <c r="DD1112" s="129">
        <v>5.9999999999999995E-4</v>
      </c>
      <c r="DE1112" s="129" t="s">
        <v>179</v>
      </c>
      <c r="DF1112" s="129">
        <v>5.9999999999999995E-4</v>
      </c>
      <c r="DG1112" s="129" t="s">
        <v>179</v>
      </c>
      <c r="DH1112" s="129">
        <v>4.0000000000000002E-4</v>
      </c>
      <c r="DI1112" s="129" t="s">
        <v>179</v>
      </c>
      <c r="DJ1112" s="129">
        <v>2.9999999999999997E-4</v>
      </c>
      <c r="DK1112" s="129" t="s">
        <v>4124</v>
      </c>
      <c r="DL1112" s="129" t="s">
        <v>59</v>
      </c>
      <c r="DO1112" t="s">
        <v>18</v>
      </c>
      <c r="DS1112" s="129">
        <v>56</v>
      </c>
      <c r="DT1112" s="129" t="s">
        <v>6007</v>
      </c>
      <c r="DW1112" t="s">
        <v>5894</v>
      </c>
    </row>
    <row r="1113" spans="1:127">
      <c r="A1113" s="127">
        <v>75</v>
      </c>
      <c r="B1113" s="131">
        <v>44769.070138888892</v>
      </c>
      <c r="C1113" s="129" t="s">
        <v>52</v>
      </c>
      <c r="D1113" s="129">
        <v>0</v>
      </c>
      <c r="E1113" s="129">
        <v>0</v>
      </c>
      <c r="F1113" s="129">
        <v>0</v>
      </c>
      <c r="G1113" s="129" t="s">
        <v>54</v>
      </c>
      <c r="H1113" s="129" t="s">
        <v>55</v>
      </c>
      <c r="I1113" s="129" t="s">
        <v>55</v>
      </c>
      <c r="J1113" s="129" t="s">
        <v>55</v>
      </c>
      <c r="K1113" s="129" t="s">
        <v>18</v>
      </c>
      <c r="L1113" s="129">
        <v>90</v>
      </c>
      <c r="M1113" s="129" t="s">
        <v>173</v>
      </c>
      <c r="N1113" s="129">
        <v>0</v>
      </c>
      <c r="O1113" s="129" t="s">
        <v>173</v>
      </c>
      <c r="P1113" s="129">
        <v>0</v>
      </c>
      <c r="Q1113" s="129" t="s">
        <v>173</v>
      </c>
      <c r="R1113" s="129">
        <v>0</v>
      </c>
      <c r="S1113" s="129">
        <v>2</v>
      </c>
      <c r="T1113" s="129" t="s">
        <v>174</v>
      </c>
      <c r="U1113" s="129">
        <v>2.3458000000000001</v>
      </c>
      <c r="V1113" s="129">
        <v>0.64119999999999999</v>
      </c>
      <c r="W1113" s="129">
        <v>12.1943</v>
      </c>
      <c r="X1113" s="129">
        <v>0.3372</v>
      </c>
      <c r="Y1113" s="129">
        <v>37.103499999999997</v>
      </c>
      <c r="Z1113" s="129">
        <v>0.3513</v>
      </c>
      <c r="AA1113" s="129" t="s">
        <v>3839</v>
      </c>
      <c r="AB1113" s="129">
        <v>1.67E-2</v>
      </c>
      <c r="AC1113" s="129" t="s">
        <v>635</v>
      </c>
      <c r="AD1113" s="129">
        <v>1.06E-2</v>
      </c>
      <c r="AE1113" s="129" t="s">
        <v>3896</v>
      </c>
      <c r="AF1113" s="129">
        <v>2.0299999999999999E-2</v>
      </c>
      <c r="AG1113" s="129">
        <v>0.17860000000000001</v>
      </c>
      <c r="AH1113" s="129">
        <v>8.0000000000000002E-3</v>
      </c>
      <c r="AI1113" s="129">
        <v>8.0718999999999994</v>
      </c>
      <c r="AJ1113" s="129">
        <v>3.39E-2</v>
      </c>
      <c r="AK1113" s="129">
        <v>0.89180000000000004</v>
      </c>
      <c r="AL1113" s="129">
        <v>9.2999999999999992E-3</v>
      </c>
      <c r="AM1113" s="129" t="s">
        <v>618</v>
      </c>
      <c r="AN1113" s="129">
        <v>9.2999999999999992E-3</v>
      </c>
      <c r="AO1113" s="129">
        <v>2.1899999999999999E-2</v>
      </c>
      <c r="AP1113" s="129">
        <v>4.4000000000000003E-3</v>
      </c>
      <c r="AQ1113" s="129">
        <v>0.11260000000000001</v>
      </c>
      <c r="AR1113" s="129">
        <v>5.1999999999999998E-3</v>
      </c>
      <c r="AS1113" s="129">
        <v>7.6028000000000002</v>
      </c>
      <c r="AT1113" s="129">
        <v>0.03</v>
      </c>
      <c r="AU1113" s="129" t="s">
        <v>288</v>
      </c>
      <c r="AV1113" s="129">
        <v>4.1999999999999997E-3</v>
      </c>
      <c r="AW1113" s="129">
        <v>7.4999999999999997E-3</v>
      </c>
      <c r="AX1113" s="129">
        <v>1E-3</v>
      </c>
      <c r="AY1113" s="129">
        <v>6.3E-3</v>
      </c>
      <c r="AZ1113" s="129">
        <v>8.0000000000000004E-4</v>
      </c>
      <c r="BA1113" s="129">
        <v>8.0999999999999996E-3</v>
      </c>
      <c r="BB1113" s="129">
        <v>8.0000000000000004E-4</v>
      </c>
      <c r="BC1113" s="129" t="s">
        <v>267</v>
      </c>
      <c r="BD1113" s="129">
        <v>5.0000000000000001E-4</v>
      </c>
      <c r="BE1113" s="129" t="s">
        <v>247</v>
      </c>
      <c r="BF1113" s="129">
        <v>4.0000000000000002E-4</v>
      </c>
      <c r="BG1113" s="129" t="s">
        <v>216</v>
      </c>
      <c r="BH1113" s="129">
        <v>1E-4</v>
      </c>
      <c r="BI1113" s="129" t="s">
        <v>192</v>
      </c>
      <c r="BJ1113" s="129">
        <v>2.0000000000000001E-4</v>
      </c>
      <c r="BK1113" s="129">
        <v>1.03E-2</v>
      </c>
      <c r="BL1113" s="129">
        <v>5.0000000000000001E-4</v>
      </c>
      <c r="BM1113" s="129">
        <v>3.8999999999999998E-3</v>
      </c>
      <c r="BN1113" s="129">
        <v>2.9999999999999997E-4</v>
      </c>
      <c r="BO1113" s="129">
        <v>1.1599999999999999E-2</v>
      </c>
      <c r="BP1113" s="129">
        <v>5.9999999999999995E-4</v>
      </c>
      <c r="BQ1113" s="129" t="s">
        <v>179</v>
      </c>
      <c r="BR1113" s="129">
        <v>2.9999999999999997E-4</v>
      </c>
      <c r="BS1113" s="129" t="s">
        <v>179</v>
      </c>
      <c r="BT1113" s="129">
        <v>4.0000000000000002E-4</v>
      </c>
      <c r="BU1113" s="129" t="s">
        <v>179</v>
      </c>
      <c r="BV1113" s="129">
        <v>5.9999999999999995E-4</v>
      </c>
      <c r="BW1113" s="129" t="s">
        <v>18</v>
      </c>
      <c r="BX1113" s="129"/>
      <c r="BY1113" s="129" t="s">
        <v>179</v>
      </c>
      <c r="BZ1113" s="129">
        <v>1.1000000000000001E-3</v>
      </c>
      <c r="CA1113" s="129" t="s">
        <v>179</v>
      </c>
      <c r="CB1113" s="129">
        <v>8.0000000000000004E-4</v>
      </c>
      <c r="CC1113" s="129" t="s">
        <v>332</v>
      </c>
      <c r="CD1113" s="129">
        <v>2.0999999999999999E-3</v>
      </c>
      <c r="CE1113" s="129" t="s">
        <v>179</v>
      </c>
      <c r="CF1113" s="129">
        <v>2.3E-3</v>
      </c>
      <c r="CG1113" s="129" t="s">
        <v>216</v>
      </c>
      <c r="CH1113" s="129">
        <v>1E-4</v>
      </c>
      <c r="CI1113" s="129" t="s">
        <v>179</v>
      </c>
      <c r="CJ1113" s="129">
        <v>7.3000000000000001E-3</v>
      </c>
      <c r="CK1113" s="129" t="s">
        <v>179</v>
      </c>
      <c r="CL1113" s="129">
        <v>1.17E-2</v>
      </c>
      <c r="CM1113" s="129" t="s">
        <v>244</v>
      </c>
      <c r="CN1113" s="129">
        <v>5.5999999999999999E-3</v>
      </c>
      <c r="CO1113" s="129" t="s">
        <v>179</v>
      </c>
      <c r="CP1113" s="129">
        <v>8.9999999999999998E-4</v>
      </c>
      <c r="CQ1113" s="129" t="s">
        <v>179</v>
      </c>
      <c r="CR1113" s="129">
        <v>3.3999999999999998E-3</v>
      </c>
      <c r="CS1113" s="129" t="s">
        <v>179</v>
      </c>
      <c r="CT1113" s="129">
        <v>2E-3</v>
      </c>
      <c r="CU1113" s="129" t="s">
        <v>179</v>
      </c>
      <c r="CV1113" s="129">
        <v>8.0000000000000004E-4</v>
      </c>
      <c r="CW1113" s="129" t="s">
        <v>18</v>
      </c>
      <c r="CX1113" s="129"/>
      <c r="CY1113" s="129" t="s">
        <v>179</v>
      </c>
      <c r="CZ1113" s="129">
        <v>5.9999999999999995E-4</v>
      </c>
      <c r="DA1113" s="129" t="s">
        <v>179</v>
      </c>
      <c r="DB1113" s="129">
        <v>5.9999999999999995E-4</v>
      </c>
      <c r="DC1113" s="129" t="s">
        <v>179</v>
      </c>
      <c r="DD1113" s="129">
        <v>5.9999999999999995E-4</v>
      </c>
      <c r="DE1113" s="129" t="s">
        <v>179</v>
      </c>
      <c r="DF1113" s="129">
        <v>5.9999999999999995E-4</v>
      </c>
      <c r="DG1113" s="129" t="s">
        <v>179</v>
      </c>
      <c r="DH1113" s="129">
        <v>4.0000000000000002E-4</v>
      </c>
      <c r="DI1113" s="129" t="s">
        <v>179</v>
      </c>
      <c r="DJ1113" s="129">
        <v>4.0000000000000002E-4</v>
      </c>
      <c r="DK1113" s="129" t="s">
        <v>4124</v>
      </c>
      <c r="DL1113" s="129" t="s">
        <v>59</v>
      </c>
      <c r="DO1113" t="s">
        <v>18</v>
      </c>
      <c r="DS1113" s="129">
        <v>79</v>
      </c>
      <c r="DT1113" s="129" t="s">
        <v>2502</v>
      </c>
      <c r="DW1113" t="s">
        <v>5895</v>
      </c>
    </row>
    <row r="1114" spans="1:127">
      <c r="A1114" s="127">
        <v>76</v>
      </c>
      <c r="B1114" s="131">
        <v>44769.072916666664</v>
      </c>
      <c r="C1114" s="129" t="s">
        <v>52</v>
      </c>
      <c r="D1114" s="129">
        <v>0</v>
      </c>
      <c r="E1114" s="129">
        <v>0</v>
      </c>
      <c r="F1114" s="129">
        <v>0</v>
      </c>
      <c r="G1114" s="129" t="s">
        <v>54</v>
      </c>
      <c r="H1114" s="129" t="s">
        <v>55</v>
      </c>
      <c r="I1114" s="129" t="s">
        <v>55</v>
      </c>
      <c r="J1114" s="129" t="s">
        <v>55</v>
      </c>
      <c r="K1114" s="129" t="s">
        <v>18</v>
      </c>
      <c r="L1114" s="129">
        <v>90</v>
      </c>
      <c r="M1114" s="129" t="s">
        <v>173</v>
      </c>
      <c r="N1114" s="129">
        <v>0</v>
      </c>
      <c r="O1114" s="129" t="s">
        <v>173</v>
      </c>
      <c r="P1114" s="129">
        <v>0</v>
      </c>
      <c r="Q1114" s="129" t="s">
        <v>173</v>
      </c>
      <c r="R1114" s="129">
        <v>0</v>
      </c>
      <c r="S1114" s="129">
        <v>2</v>
      </c>
      <c r="T1114" s="129" t="s">
        <v>174</v>
      </c>
      <c r="U1114" s="129">
        <v>3.7006000000000001</v>
      </c>
      <c r="V1114" s="129">
        <v>0.68440000000000001</v>
      </c>
      <c r="W1114" s="129">
        <v>12.7568</v>
      </c>
      <c r="X1114" s="129">
        <v>0.34379999999999999</v>
      </c>
      <c r="Y1114" s="129">
        <v>38.152000000000001</v>
      </c>
      <c r="Z1114" s="129">
        <v>0.35680000000000001</v>
      </c>
      <c r="AA1114" s="129" t="s">
        <v>1575</v>
      </c>
      <c r="AB1114" s="129">
        <v>1.5900000000000001E-2</v>
      </c>
      <c r="AC1114" s="129" t="s">
        <v>239</v>
      </c>
      <c r="AD1114" s="129">
        <v>1.03E-2</v>
      </c>
      <c r="AE1114" s="129" t="s">
        <v>4126</v>
      </c>
      <c r="AF1114" s="129">
        <v>0.02</v>
      </c>
      <c r="AG1114" s="129">
        <v>0.10050000000000001</v>
      </c>
      <c r="AH1114" s="129">
        <v>7.1999999999999998E-3</v>
      </c>
      <c r="AI1114" s="129">
        <v>8.0267999999999997</v>
      </c>
      <c r="AJ1114" s="129">
        <v>3.3700000000000001E-2</v>
      </c>
      <c r="AK1114" s="129">
        <v>0.86339999999999995</v>
      </c>
      <c r="AL1114" s="129">
        <v>9.1999999999999998E-3</v>
      </c>
      <c r="AM1114" s="129" t="s">
        <v>373</v>
      </c>
      <c r="AN1114" s="129">
        <v>9.2999999999999992E-3</v>
      </c>
      <c r="AO1114" s="129">
        <v>1.8800000000000001E-2</v>
      </c>
      <c r="AP1114" s="129">
        <v>4.4000000000000003E-3</v>
      </c>
      <c r="AQ1114" s="129">
        <v>0.1249</v>
      </c>
      <c r="AR1114" s="129">
        <v>5.4000000000000003E-3</v>
      </c>
      <c r="AS1114" s="129">
        <v>7.4630000000000001</v>
      </c>
      <c r="AT1114" s="129">
        <v>2.9600000000000001E-2</v>
      </c>
      <c r="AU1114" s="129" t="s">
        <v>179</v>
      </c>
      <c r="AV1114" s="129">
        <v>4.1000000000000003E-3</v>
      </c>
      <c r="AW1114" s="129">
        <v>9.1999999999999998E-3</v>
      </c>
      <c r="AX1114" s="129">
        <v>1.1000000000000001E-3</v>
      </c>
      <c r="AY1114" s="129">
        <v>5.4000000000000003E-3</v>
      </c>
      <c r="AZ1114" s="129">
        <v>6.9999999999999999E-4</v>
      </c>
      <c r="BA1114" s="129">
        <v>8.8000000000000005E-3</v>
      </c>
      <c r="BB1114" s="129">
        <v>8.0000000000000004E-4</v>
      </c>
      <c r="BC1114" s="129" t="s">
        <v>285</v>
      </c>
      <c r="BD1114" s="129">
        <v>5.0000000000000001E-4</v>
      </c>
      <c r="BE1114" s="129" t="s">
        <v>212</v>
      </c>
      <c r="BF1114" s="129">
        <v>2.9999999999999997E-4</v>
      </c>
      <c r="BG1114" s="129" t="s">
        <v>179</v>
      </c>
      <c r="BH1114" s="129">
        <v>1E-4</v>
      </c>
      <c r="BI1114" s="129" t="s">
        <v>246</v>
      </c>
      <c r="BJ1114" s="129">
        <v>2.0000000000000001E-4</v>
      </c>
      <c r="BK1114" s="129">
        <v>9.4999999999999998E-3</v>
      </c>
      <c r="BL1114" s="129">
        <v>5.0000000000000001E-4</v>
      </c>
      <c r="BM1114" s="129">
        <v>3.5000000000000001E-3</v>
      </c>
      <c r="BN1114" s="129">
        <v>2.9999999999999997E-4</v>
      </c>
      <c r="BO1114" s="129">
        <v>9.4000000000000004E-3</v>
      </c>
      <c r="BP1114" s="129">
        <v>5.0000000000000001E-4</v>
      </c>
      <c r="BQ1114" s="129" t="s">
        <v>179</v>
      </c>
      <c r="BR1114" s="129">
        <v>2.9999999999999997E-4</v>
      </c>
      <c r="BS1114" s="129" t="s">
        <v>179</v>
      </c>
      <c r="BT1114" s="129">
        <v>4.0000000000000002E-4</v>
      </c>
      <c r="BU1114" s="129" t="s">
        <v>179</v>
      </c>
      <c r="BV1114" s="129">
        <v>5.9999999999999995E-4</v>
      </c>
      <c r="BW1114" s="129" t="s">
        <v>179</v>
      </c>
      <c r="BX1114" s="129">
        <v>8.0000000000000004E-4</v>
      </c>
      <c r="BY1114" s="129" t="s">
        <v>179</v>
      </c>
      <c r="BZ1114" s="129">
        <v>1.1000000000000001E-3</v>
      </c>
      <c r="CA1114" s="129" t="s">
        <v>179</v>
      </c>
      <c r="CB1114" s="129">
        <v>8.0000000000000004E-4</v>
      </c>
      <c r="CC1114" s="129" t="s">
        <v>179</v>
      </c>
      <c r="CD1114" s="129">
        <v>2.0999999999999999E-3</v>
      </c>
      <c r="CE1114" s="129" t="s">
        <v>179</v>
      </c>
      <c r="CF1114" s="129">
        <v>2.3E-3</v>
      </c>
      <c r="CG1114" s="129" t="s">
        <v>216</v>
      </c>
      <c r="CH1114" s="129">
        <v>1E-4</v>
      </c>
      <c r="CI1114" s="129" t="s">
        <v>228</v>
      </c>
      <c r="CJ1114" s="129">
        <v>7.1000000000000004E-3</v>
      </c>
      <c r="CK1114" s="129" t="s">
        <v>179</v>
      </c>
      <c r="CL1114" s="129">
        <v>1.14E-2</v>
      </c>
      <c r="CM1114" s="129" t="s">
        <v>179</v>
      </c>
      <c r="CN1114" s="129">
        <v>5.0000000000000001E-3</v>
      </c>
      <c r="CO1114" s="129" t="s">
        <v>179</v>
      </c>
      <c r="CP1114" s="129">
        <v>8.9999999999999998E-4</v>
      </c>
      <c r="CQ1114" s="129" t="s">
        <v>179</v>
      </c>
      <c r="CR1114" s="129">
        <v>3.0999999999999999E-3</v>
      </c>
      <c r="CS1114" s="129" t="s">
        <v>179</v>
      </c>
      <c r="CT1114" s="129">
        <v>1.9E-3</v>
      </c>
      <c r="CU1114" s="129" t="s">
        <v>179</v>
      </c>
      <c r="CV1114" s="129">
        <v>8.0000000000000004E-4</v>
      </c>
      <c r="CW1114" s="129" t="s">
        <v>18</v>
      </c>
      <c r="CX1114" s="129"/>
      <c r="CY1114" s="129" t="s">
        <v>179</v>
      </c>
      <c r="CZ1114" s="129">
        <v>5.0000000000000001E-4</v>
      </c>
      <c r="DA1114" s="129" t="s">
        <v>179</v>
      </c>
      <c r="DB1114" s="129">
        <v>5.9999999999999995E-4</v>
      </c>
      <c r="DC1114" s="129" t="s">
        <v>179</v>
      </c>
      <c r="DD1114" s="129">
        <v>5.9999999999999995E-4</v>
      </c>
      <c r="DE1114" s="129" t="s">
        <v>179</v>
      </c>
      <c r="DF1114" s="129">
        <v>5.9999999999999995E-4</v>
      </c>
      <c r="DG1114" s="129" t="s">
        <v>179</v>
      </c>
      <c r="DH1114" s="129">
        <v>4.0000000000000002E-4</v>
      </c>
      <c r="DI1114" s="129" t="s">
        <v>179</v>
      </c>
      <c r="DJ1114" s="129">
        <v>4.0000000000000002E-4</v>
      </c>
      <c r="DK1114" s="129" t="s">
        <v>4124</v>
      </c>
      <c r="DL1114" s="129" t="s">
        <v>59</v>
      </c>
      <c r="DO1114" t="s">
        <v>18</v>
      </c>
      <c r="DS1114" s="129">
        <v>106</v>
      </c>
      <c r="DT1114" s="129" t="s">
        <v>2552</v>
      </c>
      <c r="DW1114" t="s">
        <v>5896</v>
      </c>
    </row>
    <row r="1115" spans="1:127">
      <c r="A1115" s="127">
        <v>77</v>
      </c>
      <c r="B1115" s="131">
        <v>44769.074999999997</v>
      </c>
      <c r="C1115" s="129" t="s">
        <v>52</v>
      </c>
      <c r="D1115" s="129">
        <v>0</v>
      </c>
      <c r="E1115" s="129">
        <v>0</v>
      </c>
      <c r="F1115" s="129">
        <v>0</v>
      </c>
      <c r="G1115" s="129" t="s">
        <v>54</v>
      </c>
      <c r="H1115" s="129" t="s">
        <v>55</v>
      </c>
      <c r="I1115" s="129" t="s">
        <v>55</v>
      </c>
      <c r="J1115" s="129" t="s">
        <v>55</v>
      </c>
      <c r="K1115" s="129" t="s">
        <v>18</v>
      </c>
      <c r="L1115" s="129">
        <v>90</v>
      </c>
      <c r="M1115" s="129" t="s">
        <v>173</v>
      </c>
      <c r="N1115" s="129">
        <v>0</v>
      </c>
      <c r="O1115" s="129" t="s">
        <v>173</v>
      </c>
      <c r="P1115" s="129">
        <v>0</v>
      </c>
      <c r="Q1115" s="129" t="s">
        <v>173</v>
      </c>
      <c r="R1115" s="129">
        <v>0</v>
      </c>
      <c r="S1115" s="129">
        <v>2</v>
      </c>
      <c r="T1115" s="129" t="s">
        <v>174</v>
      </c>
      <c r="U1115" s="129">
        <v>2.9904999999999999</v>
      </c>
      <c r="V1115" s="129">
        <v>0.67579999999999996</v>
      </c>
      <c r="W1115" s="129">
        <v>12.876799999999999</v>
      </c>
      <c r="X1115" s="129">
        <v>0.34420000000000001</v>
      </c>
      <c r="Y1115" s="129">
        <v>37.707900000000002</v>
      </c>
      <c r="Z1115" s="129">
        <v>0.3543</v>
      </c>
      <c r="AA1115" s="129" t="s">
        <v>2781</v>
      </c>
      <c r="AB1115" s="129">
        <v>1.6199999999999999E-2</v>
      </c>
      <c r="AC1115" s="129" t="s">
        <v>1001</v>
      </c>
      <c r="AD1115" s="129">
        <v>1.04E-2</v>
      </c>
      <c r="AE1115" s="129" t="s">
        <v>837</v>
      </c>
      <c r="AF1115" s="129">
        <v>1.9800000000000002E-2</v>
      </c>
      <c r="AG1115" s="129">
        <v>0.1022</v>
      </c>
      <c r="AH1115" s="129">
        <v>7.1999999999999998E-3</v>
      </c>
      <c r="AI1115" s="129">
        <v>7.8738999999999999</v>
      </c>
      <c r="AJ1115" s="129">
        <v>3.3399999999999999E-2</v>
      </c>
      <c r="AK1115" s="129">
        <v>0.85370000000000001</v>
      </c>
      <c r="AL1115" s="129">
        <v>9.1000000000000004E-3</v>
      </c>
      <c r="AM1115" s="129" t="s">
        <v>698</v>
      </c>
      <c r="AN1115" s="129">
        <v>8.9999999999999993E-3</v>
      </c>
      <c r="AO1115" s="129">
        <v>2.0899999999999998E-2</v>
      </c>
      <c r="AP1115" s="129">
        <v>4.1999999999999997E-3</v>
      </c>
      <c r="AQ1115" s="129">
        <v>0.114</v>
      </c>
      <c r="AR1115" s="129">
        <v>5.1999999999999998E-3</v>
      </c>
      <c r="AS1115" s="129">
        <v>7.2367999999999997</v>
      </c>
      <c r="AT1115" s="129">
        <v>2.9100000000000001E-2</v>
      </c>
      <c r="AU1115" s="129" t="s">
        <v>179</v>
      </c>
      <c r="AV1115" s="129">
        <v>4.1000000000000003E-3</v>
      </c>
      <c r="AW1115" s="129">
        <v>8.3999999999999995E-3</v>
      </c>
      <c r="AX1115" s="129">
        <v>1E-3</v>
      </c>
      <c r="AY1115" s="129">
        <v>5.3E-3</v>
      </c>
      <c r="AZ1115" s="129">
        <v>6.9999999999999999E-4</v>
      </c>
      <c r="BA1115" s="129">
        <v>8.6999999999999994E-3</v>
      </c>
      <c r="BB1115" s="129">
        <v>8.0000000000000004E-4</v>
      </c>
      <c r="BC1115" s="129" t="s">
        <v>211</v>
      </c>
      <c r="BD1115" s="129">
        <v>5.0000000000000001E-4</v>
      </c>
      <c r="BE1115" s="129" t="s">
        <v>267</v>
      </c>
      <c r="BF1115" s="129">
        <v>4.0000000000000002E-4</v>
      </c>
      <c r="BG1115" s="129" t="s">
        <v>179</v>
      </c>
      <c r="BH1115" s="129">
        <v>1E-4</v>
      </c>
      <c r="BI1115" s="129" t="s">
        <v>179</v>
      </c>
      <c r="BJ1115" s="129">
        <v>2.0000000000000001E-4</v>
      </c>
      <c r="BK1115" s="129">
        <v>0.01</v>
      </c>
      <c r="BL1115" s="129">
        <v>5.0000000000000001E-4</v>
      </c>
      <c r="BM1115" s="129">
        <v>3.2000000000000002E-3</v>
      </c>
      <c r="BN1115" s="129">
        <v>2.9999999999999997E-4</v>
      </c>
      <c r="BO1115" s="129">
        <v>9.9000000000000008E-3</v>
      </c>
      <c r="BP1115" s="129">
        <v>5.0000000000000001E-4</v>
      </c>
      <c r="BQ1115" s="129" t="s">
        <v>179</v>
      </c>
      <c r="BR1115" s="129">
        <v>2.9999999999999997E-4</v>
      </c>
      <c r="BS1115" s="129" t="s">
        <v>179</v>
      </c>
      <c r="BT1115" s="129">
        <v>4.0000000000000002E-4</v>
      </c>
      <c r="BU1115" s="129" t="s">
        <v>179</v>
      </c>
      <c r="BV1115" s="129">
        <v>5.9999999999999995E-4</v>
      </c>
      <c r="BW1115" s="129" t="s">
        <v>245</v>
      </c>
      <c r="BX1115" s="129">
        <v>8.0000000000000004E-4</v>
      </c>
      <c r="BY1115" s="129" t="s">
        <v>18</v>
      </c>
      <c r="BZ1115" s="129"/>
      <c r="CA1115" s="129" t="s">
        <v>179</v>
      </c>
      <c r="CB1115" s="129">
        <v>8.0000000000000004E-4</v>
      </c>
      <c r="CC1115" s="129" t="s">
        <v>269</v>
      </c>
      <c r="CD1115" s="129">
        <v>2.0999999999999999E-3</v>
      </c>
      <c r="CE1115" s="129" t="s">
        <v>179</v>
      </c>
      <c r="CF1115" s="129">
        <v>2.2000000000000001E-3</v>
      </c>
      <c r="CG1115" s="129" t="s">
        <v>216</v>
      </c>
      <c r="CH1115" s="129">
        <v>1E-4</v>
      </c>
      <c r="CI1115" s="129" t="s">
        <v>179</v>
      </c>
      <c r="CJ1115" s="129">
        <v>7.0000000000000001E-3</v>
      </c>
      <c r="CK1115" s="129" t="s">
        <v>179</v>
      </c>
      <c r="CL1115" s="129">
        <v>1.12E-2</v>
      </c>
      <c r="CM1115" s="129" t="s">
        <v>284</v>
      </c>
      <c r="CN1115" s="129">
        <v>5.1999999999999998E-3</v>
      </c>
      <c r="CO1115" s="129" t="s">
        <v>179</v>
      </c>
      <c r="CP1115" s="129">
        <v>8.9999999999999998E-4</v>
      </c>
      <c r="CQ1115" s="129" t="s">
        <v>179</v>
      </c>
      <c r="CR1115" s="129">
        <v>3.3E-3</v>
      </c>
      <c r="CS1115" s="129" t="s">
        <v>179</v>
      </c>
      <c r="CT1115" s="129">
        <v>1.9E-3</v>
      </c>
      <c r="CU1115" s="129" t="s">
        <v>179</v>
      </c>
      <c r="CV1115" s="129">
        <v>8.0000000000000004E-4</v>
      </c>
      <c r="CW1115" s="129" t="s">
        <v>18</v>
      </c>
      <c r="CX1115" s="129"/>
      <c r="CY1115" s="129" t="s">
        <v>179</v>
      </c>
      <c r="CZ1115" s="129">
        <v>5.9999999999999995E-4</v>
      </c>
      <c r="DA1115" s="129" t="s">
        <v>179</v>
      </c>
      <c r="DB1115" s="129">
        <v>5.9999999999999995E-4</v>
      </c>
      <c r="DC1115" s="129" t="s">
        <v>179</v>
      </c>
      <c r="DD1115" s="129">
        <v>5.9999999999999995E-4</v>
      </c>
      <c r="DE1115" s="129" t="s">
        <v>179</v>
      </c>
      <c r="DF1115" s="129">
        <v>5.9999999999999995E-4</v>
      </c>
      <c r="DG1115" s="129" t="s">
        <v>179</v>
      </c>
      <c r="DH1115" s="129">
        <v>4.0000000000000002E-4</v>
      </c>
      <c r="DI1115" s="129" t="s">
        <v>179</v>
      </c>
      <c r="DJ1115" s="129">
        <v>4.0000000000000002E-4</v>
      </c>
      <c r="DK1115" s="129" t="s">
        <v>4124</v>
      </c>
      <c r="DL1115" s="129" t="s">
        <v>59</v>
      </c>
      <c r="DO1115" t="s">
        <v>18</v>
      </c>
      <c r="DS1115" s="129">
        <v>116</v>
      </c>
      <c r="DT1115" s="129" t="s">
        <v>2545</v>
      </c>
      <c r="DW1115" t="s">
        <v>5897</v>
      </c>
    </row>
    <row r="1116" spans="1:127">
      <c r="A1116" s="127">
        <v>78</v>
      </c>
      <c r="B1116" s="131">
        <v>44769.078472222223</v>
      </c>
      <c r="C1116" s="129" t="s">
        <v>52</v>
      </c>
      <c r="D1116" s="129">
        <v>0</v>
      </c>
      <c r="E1116" s="129">
        <v>0</v>
      </c>
      <c r="F1116" s="129">
        <v>0</v>
      </c>
      <c r="G1116" s="129" t="s">
        <v>54</v>
      </c>
      <c r="H1116" s="129" t="s">
        <v>55</v>
      </c>
      <c r="I1116" s="129" t="s">
        <v>55</v>
      </c>
      <c r="J1116" s="129" t="s">
        <v>55</v>
      </c>
      <c r="K1116" s="129" t="s">
        <v>18</v>
      </c>
      <c r="L1116" s="129">
        <v>90</v>
      </c>
      <c r="M1116" s="129" t="s">
        <v>173</v>
      </c>
      <c r="N1116" s="129">
        <v>0</v>
      </c>
      <c r="O1116" s="129" t="s">
        <v>173</v>
      </c>
      <c r="P1116" s="129">
        <v>0</v>
      </c>
      <c r="Q1116" s="129" t="s">
        <v>173</v>
      </c>
      <c r="R1116" s="129">
        <v>0</v>
      </c>
      <c r="S1116" s="129">
        <v>2</v>
      </c>
      <c r="T1116" s="129" t="s">
        <v>174</v>
      </c>
      <c r="U1116" s="129">
        <v>4.5658000000000003</v>
      </c>
      <c r="V1116" s="129">
        <v>0.6845</v>
      </c>
      <c r="W1116" s="129">
        <v>13.6858</v>
      </c>
      <c r="X1116" s="129">
        <v>0.3473</v>
      </c>
      <c r="Y1116" s="129">
        <v>42.307200000000002</v>
      </c>
      <c r="Z1116" s="129">
        <v>0.37459999999999999</v>
      </c>
      <c r="AA1116" s="129" t="s">
        <v>354</v>
      </c>
      <c r="AB1116" s="129">
        <v>1.54E-2</v>
      </c>
      <c r="AC1116" s="129" t="s">
        <v>179</v>
      </c>
      <c r="AD1116" s="129">
        <v>8.5000000000000006E-3</v>
      </c>
      <c r="AE1116" s="129" t="s">
        <v>179</v>
      </c>
      <c r="AF1116" s="129">
        <v>1.6500000000000001E-2</v>
      </c>
      <c r="AG1116" s="129">
        <v>0.16619999999999999</v>
      </c>
      <c r="AH1116" s="129">
        <v>7.9000000000000008E-3</v>
      </c>
      <c r="AI1116" s="129">
        <v>7.6784999999999997</v>
      </c>
      <c r="AJ1116" s="129">
        <v>3.2500000000000001E-2</v>
      </c>
      <c r="AK1116" s="129">
        <v>0.77349999999999997</v>
      </c>
      <c r="AL1116" s="129">
        <v>8.6E-3</v>
      </c>
      <c r="AM1116" s="129" t="s">
        <v>1018</v>
      </c>
      <c r="AN1116" s="129">
        <v>8.8999999999999999E-3</v>
      </c>
      <c r="AO1116" s="129">
        <v>1.8700000000000001E-2</v>
      </c>
      <c r="AP1116" s="129">
        <v>4.1000000000000003E-3</v>
      </c>
      <c r="AQ1116" s="129">
        <v>0.1048</v>
      </c>
      <c r="AR1116" s="129">
        <v>4.8999999999999998E-3</v>
      </c>
      <c r="AS1116" s="129">
        <v>5.6605999999999996</v>
      </c>
      <c r="AT1116" s="129">
        <v>2.5499999999999998E-2</v>
      </c>
      <c r="AU1116" s="129" t="s">
        <v>650</v>
      </c>
      <c r="AV1116" s="129">
        <v>3.5999999999999999E-3</v>
      </c>
      <c r="AW1116" s="129">
        <v>2.4899999999999999E-2</v>
      </c>
      <c r="AX1116" s="129">
        <v>1.5E-3</v>
      </c>
      <c r="AY1116" s="129">
        <v>6.1000000000000004E-3</v>
      </c>
      <c r="AZ1116" s="129">
        <v>6.9999999999999999E-4</v>
      </c>
      <c r="BA1116" s="129">
        <v>6.3E-3</v>
      </c>
      <c r="BB1116" s="129">
        <v>6.9999999999999999E-4</v>
      </c>
      <c r="BC1116" s="129" t="s">
        <v>285</v>
      </c>
      <c r="BD1116" s="129">
        <v>5.0000000000000001E-4</v>
      </c>
      <c r="BE1116" s="129" t="s">
        <v>179</v>
      </c>
      <c r="BF1116" s="129">
        <v>2.9999999999999997E-4</v>
      </c>
      <c r="BG1116" s="129" t="s">
        <v>179</v>
      </c>
      <c r="BH1116" s="129">
        <v>1E-4</v>
      </c>
      <c r="BI1116" s="129" t="s">
        <v>318</v>
      </c>
      <c r="BJ1116" s="129">
        <v>2.0000000000000001E-4</v>
      </c>
      <c r="BK1116" s="129">
        <v>9.2999999999999992E-3</v>
      </c>
      <c r="BL1116" s="129">
        <v>4.0000000000000002E-4</v>
      </c>
      <c r="BM1116" s="129">
        <v>2.8999999999999998E-3</v>
      </c>
      <c r="BN1116" s="129">
        <v>2.9999999999999997E-4</v>
      </c>
      <c r="BO1116" s="129">
        <v>9.1999999999999998E-3</v>
      </c>
      <c r="BP1116" s="129">
        <v>5.0000000000000001E-4</v>
      </c>
      <c r="BQ1116" s="129" t="s">
        <v>179</v>
      </c>
      <c r="BR1116" s="129">
        <v>2.9999999999999997E-4</v>
      </c>
      <c r="BS1116" s="129" t="s">
        <v>179</v>
      </c>
      <c r="BT1116" s="129">
        <v>2.9999999999999997E-4</v>
      </c>
      <c r="BU1116" s="129" t="s">
        <v>179</v>
      </c>
      <c r="BV1116" s="129">
        <v>6.9999999999999999E-4</v>
      </c>
      <c r="BW1116" s="129" t="s">
        <v>18</v>
      </c>
      <c r="BX1116" s="129"/>
      <c r="BY1116" s="129" t="s">
        <v>179</v>
      </c>
      <c r="BZ1116" s="129">
        <v>1.1000000000000001E-3</v>
      </c>
      <c r="CA1116" s="129" t="s">
        <v>179</v>
      </c>
      <c r="CB1116" s="129">
        <v>8.0000000000000004E-4</v>
      </c>
      <c r="CC1116" s="129" t="s">
        <v>179</v>
      </c>
      <c r="CD1116" s="129">
        <v>2E-3</v>
      </c>
      <c r="CE1116" s="129" t="s">
        <v>179</v>
      </c>
      <c r="CF1116" s="129">
        <v>2.3E-3</v>
      </c>
      <c r="CG1116" s="129" t="s">
        <v>179</v>
      </c>
      <c r="CH1116" s="129">
        <v>1E-4</v>
      </c>
      <c r="CI1116" s="129" t="s">
        <v>179</v>
      </c>
      <c r="CJ1116" s="129">
        <v>6.7000000000000002E-3</v>
      </c>
      <c r="CK1116" s="129" t="s">
        <v>179</v>
      </c>
      <c r="CL1116" s="129">
        <v>1.09E-2</v>
      </c>
      <c r="CM1116" s="129" t="s">
        <v>179</v>
      </c>
      <c r="CN1116" s="129">
        <v>2.8E-3</v>
      </c>
      <c r="CO1116" s="129" t="s">
        <v>179</v>
      </c>
      <c r="CP1116" s="129">
        <v>8.0000000000000004E-4</v>
      </c>
      <c r="CQ1116" s="129" t="s">
        <v>179</v>
      </c>
      <c r="CR1116" s="129">
        <v>3.3999999999999998E-3</v>
      </c>
      <c r="CS1116" s="129" t="s">
        <v>179</v>
      </c>
      <c r="CT1116" s="129">
        <v>1.8E-3</v>
      </c>
      <c r="CU1116" s="129" t="s">
        <v>18</v>
      </c>
      <c r="CV1116" s="129"/>
      <c r="CW1116" s="129" t="s">
        <v>18</v>
      </c>
      <c r="CX1116" s="129"/>
      <c r="CY1116" s="129" t="s">
        <v>179</v>
      </c>
      <c r="CZ1116" s="129">
        <v>5.0000000000000001E-4</v>
      </c>
      <c r="DA1116" s="129" t="s">
        <v>179</v>
      </c>
      <c r="DB1116" s="129">
        <v>5.0000000000000001E-4</v>
      </c>
      <c r="DC1116" s="129" t="s">
        <v>179</v>
      </c>
      <c r="DD1116" s="129">
        <v>5.0000000000000001E-4</v>
      </c>
      <c r="DE1116" s="129" t="s">
        <v>179</v>
      </c>
      <c r="DF1116" s="129">
        <v>5.9999999999999995E-4</v>
      </c>
      <c r="DG1116" s="129" t="s">
        <v>179</v>
      </c>
      <c r="DH1116" s="129">
        <v>4.0000000000000002E-4</v>
      </c>
      <c r="DI1116" s="129" t="s">
        <v>179</v>
      </c>
      <c r="DJ1116" s="129">
        <v>2.9999999999999997E-4</v>
      </c>
      <c r="DK1116" s="129" t="s">
        <v>4124</v>
      </c>
      <c r="DL1116" s="129" t="s">
        <v>59</v>
      </c>
      <c r="DO1116" t="s">
        <v>18</v>
      </c>
      <c r="DS1116" s="129">
        <v>148</v>
      </c>
      <c r="DT1116" s="129" t="s">
        <v>5998</v>
      </c>
      <c r="DW1116" t="s">
        <v>5898</v>
      </c>
    </row>
    <row r="1117" spans="1:127">
      <c r="A1117" s="127">
        <v>79</v>
      </c>
      <c r="B1117" s="131">
        <v>44769.1</v>
      </c>
      <c r="C1117" s="129" t="s">
        <v>52</v>
      </c>
      <c r="D1117" s="129">
        <v>0</v>
      </c>
      <c r="E1117" s="129">
        <v>0</v>
      </c>
      <c r="F1117" s="129">
        <v>0</v>
      </c>
      <c r="G1117" s="129" t="s">
        <v>54</v>
      </c>
      <c r="H1117" s="129" t="s">
        <v>55</v>
      </c>
      <c r="I1117" s="129" t="s">
        <v>55</v>
      </c>
      <c r="J1117" s="129" t="s">
        <v>55</v>
      </c>
      <c r="K1117" s="129" t="s">
        <v>18</v>
      </c>
      <c r="L1117" s="129">
        <v>90</v>
      </c>
      <c r="M1117" s="129" t="s">
        <v>173</v>
      </c>
      <c r="N1117" s="129">
        <v>0</v>
      </c>
      <c r="O1117" s="129" t="s">
        <v>173</v>
      </c>
      <c r="P1117" s="129">
        <v>0</v>
      </c>
      <c r="Q1117" s="129" t="s">
        <v>173</v>
      </c>
      <c r="R1117" s="129">
        <v>0</v>
      </c>
      <c r="S1117" s="129">
        <v>2</v>
      </c>
      <c r="T1117" s="129" t="s">
        <v>174</v>
      </c>
      <c r="U1117" s="129">
        <v>3.371</v>
      </c>
      <c r="V1117" s="129">
        <v>0.68589999999999995</v>
      </c>
      <c r="W1117" s="129">
        <v>12.5105</v>
      </c>
      <c r="X1117" s="129">
        <v>0.34239999999999998</v>
      </c>
      <c r="Y1117" s="129">
        <v>38.603099999999998</v>
      </c>
      <c r="Z1117" s="129">
        <v>0.3594</v>
      </c>
      <c r="AA1117" s="129" t="s">
        <v>1310</v>
      </c>
      <c r="AB1117" s="129">
        <v>1.6199999999999999E-2</v>
      </c>
      <c r="AC1117" s="129" t="s">
        <v>179</v>
      </c>
      <c r="AD1117" s="129">
        <v>9.9000000000000008E-3</v>
      </c>
      <c r="AE1117" s="129" t="s">
        <v>1770</v>
      </c>
      <c r="AF1117" s="129">
        <v>1.9599999999999999E-2</v>
      </c>
      <c r="AG1117" s="129">
        <v>9.0499999999999997E-2</v>
      </c>
      <c r="AH1117" s="129">
        <v>7.0000000000000001E-3</v>
      </c>
      <c r="AI1117" s="129">
        <v>8.0065000000000008</v>
      </c>
      <c r="AJ1117" s="129">
        <v>3.3700000000000001E-2</v>
      </c>
      <c r="AK1117" s="129">
        <v>0.91190000000000004</v>
      </c>
      <c r="AL1117" s="129">
        <v>9.2999999999999992E-3</v>
      </c>
      <c r="AM1117" s="129" t="s">
        <v>476</v>
      </c>
      <c r="AN1117" s="129">
        <v>9.4000000000000004E-3</v>
      </c>
      <c r="AO1117" s="129">
        <v>2.5499999999999998E-2</v>
      </c>
      <c r="AP1117" s="129">
        <v>4.3E-3</v>
      </c>
      <c r="AQ1117" s="129">
        <v>0.1188</v>
      </c>
      <c r="AR1117" s="129">
        <v>5.1999999999999998E-3</v>
      </c>
      <c r="AS1117" s="129">
        <v>7.6684999999999999</v>
      </c>
      <c r="AT1117" s="129">
        <v>3.0099999999999998E-2</v>
      </c>
      <c r="AU1117" s="129" t="s">
        <v>208</v>
      </c>
      <c r="AV1117" s="129">
        <v>4.1999999999999997E-3</v>
      </c>
      <c r="AW1117" s="129">
        <v>8.6E-3</v>
      </c>
      <c r="AX1117" s="129">
        <v>1.1000000000000001E-3</v>
      </c>
      <c r="AY1117" s="129">
        <v>6.0000000000000001E-3</v>
      </c>
      <c r="AZ1117" s="129">
        <v>8.0000000000000004E-4</v>
      </c>
      <c r="BA1117" s="129">
        <v>8.6999999999999994E-3</v>
      </c>
      <c r="BB1117" s="129">
        <v>8.0000000000000004E-4</v>
      </c>
      <c r="BC1117" s="129" t="s">
        <v>304</v>
      </c>
      <c r="BD1117" s="129">
        <v>5.0000000000000001E-4</v>
      </c>
      <c r="BE1117" s="129" t="s">
        <v>212</v>
      </c>
      <c r="BF1117" s="129">
        <v>4.0000000000000002E-4</v>
      </c>
      <c r="BG1117" s="129" t="s">
        <v>179</v>
      </c>
      <c r="BH1117" s="129">
        <v>1E-4</v>
      </c>
      <c r="BI1117" s="129" t="s">
        <v>246</v>
      </c>
      <c r="BJ1117" s="129">
        <v>2.0000000000000001E-4</v>
      </c>
      <c r="BK1117" s="129">
        <v>1.01E-2</v>
      </c>
      <c r="BL1117" s="129">
        <v>5.0000000000000001E-4</v>
      </c>
      <c r="BM1117" s="129">
        <v>3.0999999999999999E-3</v>
      </c>
      <c r="BN1117" s="129">
        <v>2.9999999999999997E-4</v>
      </c>
      <c r="BO1117" s="129">
        <v>1.03E-2</v>
      </c>
      <c r="BP1117" s="129">
        <v>5.0000000000000001E-4</v>
      </c>
      <c r="BQ1117" s="129" t="s">
        <v>179</v>
      </c>
      <c r="BR1117" s="129">
        <v>2.9999999999999997E-4</v>
      </c>
      <c r="BS1117" s="129" t="s">
        <v>179</v>
      </c>
      <c r="BT1117" s="129">
        <v>4.0000000000000002E-4</v>
      </c>
      <c r="BU1117" s="129" t="s">
        <v>179</v>
      </c>
      <c r="BV1117" s="129">
        <v>6.9999999999999999E-4</v>
      </c>
      <c r="BW1117" s="129" t="s">
        <v>179</v>
      </c>
      <c r="BX1117" s="129">
        <v>8.0000000000000004E-4</v>
      </c>
      <c r="BY1117" s="129" t="s">
        <v>18</v>
      </c>
      <c r="BZ1117" s="129"/>
      <c r="CA1117" s="129" t="s">
        <v>179</v>
      </c>
      <c r="CB1117" s="129">
        <v>8.0000000000000004E-4</v>
      </c>
      <c r="CC1117" s="129" t="s">
        <v>179</v>
      </c>
      <c r="CD1117" s="129">
        <v>2.0999999999999999E-3</v>
      </c>
      <c r="CE1117" s="129" t="s">
        <v>179</v>
      </c>
      <c r="CF1117" s="129">
        <v>2.2000000000000001E-3</v>
      </c>
      <c r="CG1117" s="129" t="s">
        <v>179</v>
      </c>
      <c r="CH1117" s="129">
        <v>1E-4</v>
      </c>
      <c r="CI1117" s="129" t="s">
        <v>179</v>
      </c>
      <c r="CJ1117" s="129">
        <v>7.1000000000000004E-3</v>
      </c>
      <c r="CK1117" s="129" t="s">
        <v>179</v>
      </c>
      <c r="CL1117" s="129">
        <v>1.1599999999999999E-2</v>
      </c>
      <c r="CM1117" s="129" t="s">
        <v>179</v>
      </c>
      <c r="CN1117" s="129">
        <v>4.8999999999999998E-3</v>
      </c>
      <c r="CO1117" s="129" t="s">
        <v>179</v>
      </c>
      <c r="CP1117" s="129">
        <v>8.9999999999999998E-4</v>
      </c>
      <c r="CQ1117" s="129" t="s">
        <v>179</v>
      </c>
      <c r="CR1117" s="129">
        <v>3.0999999999999999E-3</v>
      </c>
      <c r="CS1117" s="129" t="s">
        <v>179</v>
      </c>
      <c r="CT1117" s="129">
        <v>1.9E-3</v>
      </c>
      <c r="CU1117" s="129" t="s">
        <v>18</v>
      </c>
      <c r="CV1117" s="129"/>
      <c r="CW1117" s="129" t="s">
        <v>18</v>
      </c>
      <c r="CX1117" s="129"/>
      <c r="CY1117" s="129" t="s">
        <v>179</v>
      </c>
      <c r="CZ1117" s="129">
        <v>5.9999999999999995E-4</v>
      </c>
      <c r="DA1117" s="129" t="s">
        <v>179</v>
      </c>
      <c r="DB1117" s="129">
        <v>6.9999999999999999E-4</v>
      </c>
      <c r="DC1117" s="129" t="s">
        <v>179</v>
      </c>
      <c r="DD1117" s="129">
        <v>6.9999999999999999E-4</v>
      </c>
      <c r="DE1117" s="129" t="s">
        <v>179</v>
      </c>
      <c r="DF1117" s="129">
        <v>6.9999999999999999E-4</v>
      </c>
      <c r="DG1117" s="129" t="s">
        <v>179</v>
      </c>
      <c r="DH1117" s="129">
        <v>4.0000000000000002E-4</v>
      </c>
      <c r="DI1117" s="129" t="s">
        <v>179</v>
      </c>
      <c r="DJ1117" s="129">
        <v>2.9999999999999997E-4</v>
      </c>
      <c r="DK1117" s="129" t="s">
        <v>4128</v>
      </c>
      <c r="DL1117" s="129" t="s">
        <v>59</v>
      </c>
      <c r="DO1117" t="s">
        <v>18</v>
      </c>
      <c r="DS1117" s="129">
        <v>2</v>
      </c>
      <c r="DT1117" s="129" t="s">
        <v>1630</v>
      </c>
      <c r="DV1117" t="s">
        <v>4708</v>
      </c>
      <c r="DW1117" t="s">
        <v>5899</v>
      </c>
    </row>
    <row r="1118" spans="1:127">
      <c r="A1118" s="127">
        <v>80</v>
      </c>
      <c r="B1118" s="131">
        <v>44769.103472222225</v>
      </c>
      <c r="C1118" s="129" t="s">
        <v>52</v>
      </c>
      <c r="D1118" s="129">
        <v>0</v>
      </c>
      <c r="E1118" s="129">
        <v>0</v>
      </c>
      <c r="F1118" s="129">
        <v>0</v>
      </c>
      <c r="G1118" s="129" t="s">
        <v>54</v>
      </c>
      <c r="H1118" s="129" t="s">
        <v>55</v>
      </c>
      <c r="I1118" s="129" t="s">
        <v>55</v>
      </c>
      <c r="J1118" s="129" t="s">
        <v>55</v>
      </c>
      <c r="K1118" s="129" t="s">
        <v>18</v>
      </c>
      <c r="L1118" s="129">
        <v>90</v>
      </c>
      <c r="M1118" s="129" t="s">
        <v>173</v>
      </c>
      <c r="N1118" s="129">
        <v>0</v>
      </c>
      <c r="O1118" s="129" t="s">
        <v>173</v>
      </c>
      <c r="P1118" s="129">
        <v>0</v>
      </c>
      <c r="Q1118" s="129" t="s">
        <v>173</v>
      </c>
      <c r="R1118" s="129">
        <v>0</v>
      </c>
      <c r="S1118" s="129">
        <v>2</v>
      </c>
      <c r="T1118" s="129" t="s">
        <v>174</v>
      </c>
      <c r="U1118" s="129">
        <v>4.2737999999999996</v>
      </c>
      <c r="V1118" s="129">
        <v>0.68240000000000001</v>
      </c>
      <c r="W1118" s="129">
        <v>12.118600000000001</v>
      </c>
      <c r="X1118" s="129">
        <v>0.33019999999999999</v>
      </c>
      <c r="Y1118" s="129">
        <v>39.6952</v>
      </c>
      <c r="Z1118" s="129">
        <v>0.3604</v>
      </c>
      <c r="AA1118" s="129" t="s">
        <v>2293</v>
      </c>
      <c r="AB1118" s="129">
        <v>1.52E-2</v>
      </c>
      <c r="AC1118" s="129" t="s">
        <v>4127</v>
      </c>
      <c r="AD1118" s="129">
        <v>1.06E-2</v>
      </c>
      <c r="AE1118" s="129" t="s">
        <v>179</v>
      </c>
      <c r="AF1118" s="129">
        <v>1.6500000000000001E-2</v>
      </c>
      <c r="AG1118" s="129">
        <v>9.6299999999999997E-2</v>
      </c>
      <c r="AH1118" s="129">
        <v>7.0000000000000001E-3</v>
      </c>
      <c r="AI1118" s="129">
        <v>7.3174999999999999</v>
      </c>
      <c r="AJ1118" s="129">
        <v>3.1699999999999999E-2</v>
      </c>
      <c r="AK1118" s="129">
        <v>0.76039999999999996</v>
      </c>
      <c r="AL1118" s="129">
        <v>8.5000000000000006E-3</v>
      </c>
      <c r="AM1118" s="129" t="s">
        <v>1108</v>
      </c>
      <c r="AN1118" s="129">
        <v>8.8999999999999999E-3</v>
      </c>
      <c r="AO1118" s="129">
        <v>1.7600000000000001E-2</v>
      </c>
      <c r="AP1118" s="129">
        <v>3.8999999999999998E-3</v>
      </c>
      <c r="AQ1118" s="129">
        <v>0.1076</v>
      </c>
      <c r="AR1118" s="129">
        <v>4.8999999999999998E-3</v>
      </c>
      <c r="AS1118" s="129">
        <v>5.7812999999999999</v>
      </c>
      <c r="AT1118" s="129">
        <v>2.5700000000000001E-2</v>
      </c>
      <c r="AU1118" s="129" t="s">
        <v>465</v>
      </c>
      <c r="AV1118" s="129">
        <v>3.7000000000000002E-3</v>
      </c>
      <c r="AW1118" s="129">
        <v>9.5999999999999992E-3</v>
      </c>
      <c r="AX1118" s="129">
        <v>1.1000000000000001E-3</v>
      </c>
      <c r="AY1118" s="129">
        <v>5.8999999999999999E-3</v>
      </c>
      <c r="AZ1118" s="129">
        <v>6.9999999999999999E-4</v>
      </c>
      <c r="BA1118" s="129">
        <v>6.3E-3</v>
      </c>
      <c r="BB1118" s="129">
        <v>6.9999999999999999E-4</v>
      </c>
      <c r="BC1118" s="129" t="s">
        <v>267</v>
      </c>
      <c r="BD1118" s="129">
        <v>5.0000000000000001E-4</v>
      </c>
      <c r="BE1118" s="129" t="s">
        <v>179</v>
      </c>
      <c r="BF1118" s="129">
        <v>2.9999999999999997E-4</v>
      </c>
      <c r="BG1118" s="129" t="s">
        <v>179</v>
      </c>
      <c r="BH1118" s="129">
        <v>1E-4</v>
      </c>
      <c r="BI1118" s="129" t="s">
        <v>179</v>
      </c>
      <c r="BJ1118" s="129">
        <v>2.0000000000000001E-4</v>
      </c>
      <c r="BK1118" s="129">
        <v>1.04E-2</v>
      </c>
      <c r="BL1118" s="129">
        <v>5.0000000000000001E-4</v>
      </c>
      <c r="BM1118" s="129">
        <v>3.2000000000000002E-3</v>
      </c>
      <c r="BN1118" s="129">
        <v>2.9999999999999997E-4</v>
      </c>
      <c r="BO1118" s="129">
        <v>9.7999999999999997E-3</v>
      </c>
      <c r="BP1118" s="129">
        <v>5.9999999999999995E-4</v>
      </c>
      <c r="BQ1118" s="129" t="s">
        <v>179</v>
      </c>
      <c r="BR1118" s="129">
        <v>2.9999999999999997E-4</v>
      </c>
      <c r="BS1118" s="129" t="s">
        <v>179</v>
      </c>
      <c r="BT1118" s="129">
        <v>4.0000000000000002E-4</v>
      </c>
      <c r="BU1118" s="129" t="s">
        <v>179</v>
      </c>
      <c r="BV1118" s="129">
        <v>6.9999999999999999E-4</v>
      </c>
      <c r="BW1118" s="129" t="s">
        <v>18</v>
      </c>
      <c r="BX1118" s="129"/>
      <c r="BY1118" s="129" t="s">
        <v>179</v>
      </c>
      <c r="BZ1118" s="129">
        <v>1.1000000000000001E-3</v>
      </c>
      <c r="CA1118" s="129" t="s">
        <v>179</v>
      </c>
      <c r="CB1118" s="129">
        <v>8.0000000000000004E-4</v>
      </c>
      <c r="CC1118" s="129" t="s">
        <v>179</v>
      </c>
      <c r="CD1118" s="129">
        <v>2.0999999999999999E-3</v>
      </c>
      <c r="CE1118" s="129" t="s">
        <v>179</v>
      </c>
      <c r="CF1118" s="129">
        <v>2.2000000000000001E-3</v>
      </c>
      <c r="CG1118" s="129" t="s">
        <v>179</v>
      </c>
      <c r="CH1118" s="129">
        <v>1E-4</v>
      </c>
      <c r="CI1118" s="129" t="s">
        <v>179</v>
      </c>
      <c r="CJ1118" s="129">
        <v>7.3000000000000001E-3</v>
      </c>
      <c r="CK1118" s="129" t="s">
        <v>179</v>
      </c>
      <c r="CL1118" s="129">
        <v>1.11E-2</v>
      </c>
      <c r="CM1118" s="129" t="s">
        <v>179</v>
      </c>
      <c r="CN1118" s="129">
        <v>3.8999999999999998E-3</v>
      </c>
      <c r="CO1118" s="129" t="s">
        <v>179</v>
      </c>
      <c r="CP1118" s="129">
        <v>8.0000000000000004E-4</v>
      </c>
      <c r="CQ1118" s="129" t="s">
        <v>179</v>
      </c>
      <c r="CR1118" s="129">
        <v>3.2000000000000002E-3</v>
      </c>
      <c r="CS1118" s="129" t="s">
        <v>179</v>
      </c>
      <c r="CT1118" s="129">
        <v>1.9E-3</v>
      </c>
      <c r="CU1118" s="129" t="s">
        <v>179</v>
      </c>
      <c r="CV1118" s="129">
        <v>8.0000000000000004E-4</v>
      </c>
      <c r="CW1118" s="129" t="s">
        <v>179</v>
      </c>
      <c r="CX1118" s="129">
        <v>5.9999999999999995E-4</v>
      </c>
      <c r="CY1118" s="129" t="s">
        <v>179</v>
      </c>
      <c r="CZ1118" s="129">
        <v>5.9999999999999995E-4</v>
      </c>
      <c r="DA1118" s="129" t="s">
        <v>179</v>
      </c>
      <c r="DB1118" s="129">
        <v>5.0000000000000001E-4</v>
      </c>
      <c r="DC1118" s="129" t="s">
        <v>179</v>
      </c>
      <c r="DD1118" s="129">
        <v>5.0000000000000001E-4</v>
      </c>
      <c r="DE1118" s="129" t="s">
        <v>179</v>
      </c>
      <c r="DF1118" s="129">
        <v>5.9999999999999995E-4</v>
      </c>
      <c r="DG1118" s="129" t="s">
        <v>179</v>
      </c>
      <c r="DH1118" s="129">
        <v>4.0000000000000002E-4</v>
      </c>
      <c r="DI1118" s="129" t="s">
        <v>179</v>
      </c>
      <c r="DJ1118" s="129">
        <v>4.0000000000000002E-4</v>
      </c>
      <c r="DK1118" s="129" t="s">
        <v>4128</v>
      </c>
      <c r="DL1118" s="129" t="s">
        <v>59</v>
      </c>
      <c r="DO1118" t="s">
        <v>18</v>
      </c>
      <c r="DS1118" s="129">
        <v>22</v>
      </c>
      <c r="DT1118" s="129" t="s">
        <v>5997</v>
      </c>
      <c r="DW1118" t="s">
        <v>5900</v>
      </c>
    </row>
    <row r="1119" spans="1:127">
      <c r="A1119" s="127">
        <v>81</v>
      </c>
      <c r="B1119" s="131">
        <v>44769.109027777777</v>
      </c>
      <c r="C1119" s="129" t="s">
        <v>52</v>
      </c>
      <c r="D1119" s="129">
        <v>0</v>
      </c>
      <c r="E1119" s="129">
        <v>0</v>
      </c>
      <c r="F1119" s="129">
        <v>0</v>
      </c>
      <c r="G1119" s="129" t="s">
        <v>54</v>
      </c>
      <c r="H1119" s="129" t="s">
        <v>55</v>
      </c>
      <c r="I1119" s="129" t="s">
        <v>55</v>
      </c>
      <c r="J1119" s="129" t="s">
        <v>55</v>
      </c>
      <c r="K1119" s="129" t="s">
        <v>18</v>
      </c>
      <c r="L1119" s="129">
        <v>90</v>
      </c>
      <c r="M1119" s="129" t="s">
        <v>173</v>
      </c>
      <c r="N1119" s="129">
        <v>0</v>
      </c>
      <c r="O1119" s="129" t="s">
        <v>173</v>
      </c>
      <c r="P1119" s="129">
        <v>0</v>
      </c>
      <c r="Q1119" s="129" t="s">
        <v>173</v>
      </c>
      <c r="R1119" s="129">
        <v>0</v>
      </c>
      <c r="S1119" s="129">
        <v>2</v>
      </c>
      <c r="T1119" s="129" t="s">
        <v>174</v>
      </c>
      <c r="U1119" s="129">
        <v>5.8639999999999999</v>
      </c>
      <c r="V1119" s="129">
        <v>0.70230000000000004</v>
      </c>
      <c r="W1119" s="129">
        <v>12.673299999999999</v>
      </c>
      <c r="X1119" s="129">
        <v>0.33860000000000001</v>
      </c>
      <c r="Y1119" s="129">
        <v>42.762500000000003</v>
      </c>
      <c r="Z1119" s="129">
        <v>0.37740000000000001</v>
      </c>
      <c r="AA1119" s="129" t="s">
        <v>751</v>
      </c>
      <c r="AB1119" s="129">
        <v>1.5100000000000001E-2</v>
      </c>
      <c r="AC1119" s="129" t="s">
        <v>4129</v>
      </c>
      <c r="AD1119" s="129">
        <v>1.06E-2</v>
      </c>
      <c r="AE1119" s="129" t="s">
        <v>179</v>
      </c>
      <c r="AF1119" s="129">
        <v>1.66E-2</v>
      </c>
      <c r="AG1119" s="129">
        <v>0.1055</v>
      </c>
      <c r="AH1119" s="129">
        <v>7.1999999999999998E-3</v>
      </c>
      <c r="AI1119" s="129">
        <v>7.4038000000000004</v>
      </c>
      <c r="AJ1119" s="129">
        <v>3.1899999999999998E-2</v>
      </c>
      <c r="AK1119" s="129">
        <v>0.8105</v>
      </c>
      <c r="AL1119" s="129">
        <v>8.8000000000000005E-3</v>
      </c>
      <c r="AM1119" s="129" t="s">
        <v>359</v>
      </c>
      <c r="AN1119" s="129">
        <v>8.9999999999999993E-3</v>
      </c>
      <c r="AO1119" s="129">
        <v>1.9599999999999999E-2</v>
      </c>
      <c r="AP1119" s="129">
        <v>4.3E-3</v>
      </c>
      <c r="AQ1119" s="129">
        <v>0.1114</v>
      </c>
      <c r="AR1119" s="129">
        <v>5.0000000000000001E-3</v>
      </c>
      <c r="AS1119" s="129">
        <v>6.3</v>
      </c>
      <c r="AT1119" s="129">
        <v>2.69E-2</v>
      </c>
      <c r="AU1119" s="129" t="s">
        <v>179</v>
      </c>
      <c r="AV1119" s="129">
        <v>3.8E-3</v>
      </c>
      <c r="AW1119" s="129">
        <v>9.9000000000000008E-3</v>
      </c>
      <c r="AX1119" s="129">
        <v>1.1000000000000001E-3</v>
      </c>
      <c r="AY1119" s="129">
        <v>4.8999999999999998E-3</v>
      </c>
      <c r="AZ1119" s="129">
        <v>6.9999999999999999E-4</v>
      </c>
      <c r="BA1119" s="129">
        <v>6.6E-3</v>
      </c>
      <c r="BB1119" s="129">
        <v>6.9999999999999999E-4</v>
      </c>
      <c r="BC1119" s="129" t="s">
        <v>247</v>
      </c>
      <c r="BD1119" s="129">
        <v>5.0000000000000001E-4</v>
      </c>
      <c r="BE1119" s="129" t="s">
        <v>179</v>
      </c>
      <c r="BF1119" s="129">
        <v>2.9999999999999997E-4</v>
      </c>
      <c r="BG1119" s="129" t="s">
        <v>179</v>
      </c>
      <c r="BH1119" s="129">
        <v>1E-4</v>
      </c>
      <c r="BI1119" s="129" t="s">
        <v>246</v>
      </c>
      <c r="BJ1119" s="129">
        <v>2.0000000000000001E-4</v>
      </c>
      <c r="BK1119" s="129">
        <v>8.3000000000000001E-3</v>
      </c>
      <c r="BL1119" s="129">
        <v>4.0000000000000002E-4</v>
      </c>
      <c r="BM1119" s="129">
        <v>3.0999999999999999E-3</v>
      </c>
      <c r="BN1119" s="129">
        <v>2.9999999999999997E-4</v>
      </c>
      <c r="BO1119" s="129">
        <v>9.1000000000000004E-3</v>
      </c>
      <c r="BP1119" s="129">
        <v>5.0000000000000001E-4</v>
      </c>
      <c r="BQ1119" s="129" t="s">
        <v>179</v>
      </c>
      <c r="BR1119" s="129">
        <v>2.9999999999999997E-4</v>
      </c>
      <c r="BS1119" s="129" t="s">
        <v>179</v>
      </c>
      <c r="BT1119" s="129">
        <v>2.9999999999999997E-4</v>
      </c>
      <c r="BU1119" s="129" t="s">
        <v>179</v>
      </c>
      <c r="BV1119" s="129">
        <v>6.9999999999999999E-4</v>
      </c>
      <c r="BW1119" s="129" t="s">
        <v>18</v>
      </c>
      <c r="BX1119" s="129"/>
      <c r="BY1119" s="129" t="s">
        <v>179</v>
      </c>
      <c r="BZ1119" s="129">
        <v>1.1000000000000001E-3</v>
      </c>
      <c r="CA1119" s="129" t="s">
        <v>179</v>
      </c>
      <c r="CB1119" s="129">
        <v>8.0000000000000004E-4</v>
      </c>
      <c r="CC1119" s="129" t="s">
        <v>179</v>
      </c>
      <c r="CD1119" s="129">
        <v>2.0999999999999999E-3</v>
      </c>
      <c r="CE1119" s="129" t="s">
        <v>179</v>
      </c>
      <c r="CF1119" s="129">
        <v>2.3E-3</v>
      </c>
      <c r="CG1119" s="129" t="s">
        <v>216</v>
      </c>
      <c r="CH1119" s="129">
        <v>1E-4</v>
      </c>
      <c r="CI1119" s="129" t="s">
        <v>179</v>
      </c>
      <c r="CJ1119" s="129">
        <v>7.0000000000000001E-3</v>
      </c>
      <c r="CK1119" s="129" t="s">
        <v>179</v>
      </c>
      <c r="CL1119" s="129">
        <v>1.14E-2</v>
      </c>
      <c r="CM1119" s="129" t="s">
        <v>179</v>
      </c>
      <c r="CN1119" s="129">
        <v>2.3999999999999998E-3</v>
      </c>
      <c r="CO1119" s="129" t="s">
        <v>179</v>
      </c>
      <c r="CP1119" s="129">
        <v>8.9999999999999998E-4</v>
      </c>
      <c r="CQ1119" s="129" t="s">
        <v>179</v>
      </c>
      <c r="CR1119" s="129">
        <v>3.3999999999999998E-3</v>
      </c>
      <c r="CS1119" s="129" t="s">
        <v>179</v>
      </c>
      <c r="CT1119" s="129">
        <v>1.9E-3</v>
      </c>
      <c r="CU1119" s="129" t="s">
        <v>179</v>
      </c>
      <c r="CV1119" s="129">
        <v>8.0000000000000004E-4</v>
      </c>
      <c r="CW1119" s="129" t="s">
        <v>18</v>
      </c>
      <c r="CX1119" s="129"/>
      <c r="CY1119" s="129" t="s">
        <v>179</v>
      </c>
      <c r="CZ1119" s="129">
        <v>5.9999999999999995E-4</v>
      </c>
      <c r="DA1119" s="129" t="s">
        <v>179</v>
      </c>
      <c r="DB1119" s="129">
        <v>5.9999999999999995E-4</v>
      </c>
      <c r="DC1119" s="129" t="s">
        <v>179</v>
      </c>
      <c r="DD1119" s="129">
        <v>5.9999999999999995E-4</v>
      </c>
      <c r="DE1119" s="129" t="s">
        <v>179</v>
      </c>
      <c r="DF1119" s="129">
        <v>5.9999999999999995E-4</v>
      </c>
      <c r="DG1119" s="129" t="s">
        <v>179</v>
      </c>
      <c r="DH1119" s="129">
        <v>4.0000000000000002E-4</v>
      </c>
      <c r="DI1119" s="129" t="s">
        <v>179</v>
      </c>
      <c r="DJ1119" s="129">
        <v>2.9999999999999997E-4</v>
      </c>
      <c r="DK1119" s="129" t="s">
        <v>4128</v>
      </c>
      <c r="DL1119" s="129" t="s">
        <v>59</v>
      </c>
      <c r="DO1119" t="s">
        <v>18</v>
      </c>
      <c r="DS1119" s="129">
        <v>33</v>
      </c>
      <c r="DT1119" s="129" t="s">
        <v>6005</v>
      </c>
      <c r="DW1119" t="s">
        <v>5901</v>
      </c>
    </row>
    <row r="1120" spans="1:127">
      <c r="A1120" s="127">
        <v>82</v>
      </c>
      <c r="B1120" s="131">
        <v>44769.113888888889</v>
      </c>
      <c r="C1120" s="129" t="s">
        <v>52</v>
      </c>
      <c r="D1120" s="129">
        <v>0</v>
      </c>
      <c r="E1120" s="129">
        <v>0</v>
      </c>
      <c r="F1120" s="129">
        <v>0</v>
      </c>
      <c r="G1120" s="129" t="s">
        <v>54</v>
      </c>
      <c r="H1120" s="129" t="s">
        <v>55</v>
      </c>
      <c r="I1120" s="129" t="s">
        <v>55</v>
      </c>
      <c r="J1120" s="129" t="s">
        <v>55</v>
      </c>
      <c r="K1120" s="129" t="s">
        <v>18</v>
      </c>
      <c r="L1120" s="129">
        <v>90</v>
      </c>
      <c r="M1120" s="129" t="s">
        <v>173</v>
      </c>
      <c r="N1120" s="129">
        <v>0</v>
      </c>
      <c r="O1120" s="129" t="s">
        <v>173</v>
      </c>
      <c r="P1120" s="129">
        <v>0</v>
      </c>
      <c r="Q1120" s="129" t="s">
        <v>173</v>
      </c>
      <c r="R1120" s="129">
        <v>0</v>
      </c>
      <c r="S1120" s="129">
        <v>2</v>
      </c>
      <c r="T1120" s="129" t="s">
        <v>174</v>
      </c>
      <c r="U1120" s="129">
        <v>3.8517999999999999</v>
      </c>
      <c r="V1120" s="129">
        <v>0.66169999999999995</v>
      </c>
      <c r="W1120" s="129">
        <v>12.151899999999999</v>
      </c>
      <c r="X1120" s="129">
        <v>0.3327</v>
      </c>
      <c r="Y1120" s="129">
        <v>41.431600000000003</v>
      </c>
      <c r="Z1120" s="129">
        <v>0.37090000000000001</v>
      </c>
      <c r="AA1120" s="129" t="s">
        <v>1856</v>
      </c>
      <c r="AB1120" s="129">
        <v>1.55E-2</v>
      </c>
      <c r="AC1120" s="129" t="s">
        <v>179</v>
      </c>
      <c r="AD1120" s="129">
        <v>8.9999999999999993E-3</v>
      </c>
      <c r="AE1120" s="129" t="s">
        <v>179</v>
      </c>
      <c r="AF1120" s="129">
        <v>1.6799999999999999E-2</v>
      </c>
      <c r="AG1120" s="129">
        <v>0.2016</v>
      </c>
      <c r="AH1120" s="129">
        <v>8.3000000000000001E-3</v>
      </c>
      <c r="AI1120" s="129">
        <v>7.5217999999999998</v>
      </c>
      <c r="AJ1120" s="129">
        <v>3.2300000000000002E-2</v>
      </c>
      <c r="AK1120" s="129">
        <v>0.81850000000000001</v>
      </c>
      <c r="AL1120" s="129">
        <v>8.8000000000000005E-3</v>
      </c>
      <c r="AM1120" s="129" t="s">
        <v>881</v>
      </c>
      <c r="AN1120" s="129">
        <v>8.8999999999999999E-3</v>
      </c>
      <c r="AO1120" s="129">
        <v>1.7999999999999999E-2</v>
      </c>
      <c r="AP1120" s="129">
        <v>4.3E-3</v>
      </c>
      <c r="AQ1120" s="129">
        <v>0.11119999999999999</v>
      </c>
      <c r="AR1120" s="129">
        <v>5.1000000000000004E-3</v>
      </c>
      <c r="AS1120" s="129">
        <v>6.4558999999999997</v>
      </c>
      <c r="AT1120" s="129">
        <v>2.7400000000000001E-2</v>
      </c>
      <c r="AU1120" s="129" t="s">
        <v>227</v>
      </c>
      <c r="AV1120" s="129">
        <v>3.8999999999999998E-3</v>
      </c>
      <c r="AW1120" s="129">
        <v>7.7000000000000002E-3</v>
      </c>
      <c r="AX1120" s="129">
        <v>1E-3</v>
      </c>
      <c r="AY1120" s="129">
        <v>5.4000000000000003E-3</v>
      </c>
      <c r="AZ1120" s="129">
        <v>6.9999999999999999E-4</v>
      </c>
      <c r="BA1120" s="129">
        <v>6.4999999999999997E-3</v>
      </c>
      <c r="BB1120" s="129">
        <v>6.9999999999999999E-4</v>
      </c>
      <c r="BC1120" s="129" t="s">
        <v>516</v>
      </c>
      <c r="BD1120" s="129">
        <v>5.0000000000000001E-4</v>
      </c>
      <c r="BE1120" s="129" t="s">
        <v>179</v>
      </c>
      <c r="BF1120" s="129">
        <v>2.9999999999999997E-4</v>
      </c>
      <c r="BG1120" s="129" t="s">
        <v>179</v>
      </c>
      <c r="BH1120" s="129">
        <v>1E-4</v>
      </c>
      <c r="BI1120" s="129" t="s">
        <v>286</v>
      </c>
      <c r="BJ1120" s="129">
        <v>2.0000000000000001E-4</v>
      </c>
      <c r="BK1120" s="129">
        <v>9.4999999999999998E-3</v>
      </c>
      <c r="BL1120" s="129">
        <v>5.0000000000000001E-4</v>
      </c>
      <c r="BM1120" s="129">
        <v>3.2000000000000002E-3</v>
      </c>
      <c r="BN1120" s="129">
        <v>2.9999999999999997E-4</v>
      </c>
      <c r="BO1120" s="129">
        <v>1.01E-2</v>
      </c>
      <c r="BP1120" s="129">
        <v>5.0000000000000001E-4</v>
      </c>
      <c r="BQ1120" s="129" t="s">
        <v>179</v>
      </c>
      <c r="BR1120" s="129">
        <v>2.9999999999999997E-4</v>
      </c>
      <c r="BS1120" s="129" t="s">
        <v>179</v>
      </c>
      <c r="BT1120" s="129">
        <v>2.9999999999999997E-4</v>
      </c>
      <c r="BU1120" s="129" t="s">
        <v>179</v>
      </c>
      <c r="BV1120" s="129">
        <v>6.9999999999999999E-4</v>
      </c>
      <c r="BW1120" s="129" t="s">
        <v>18</v>
      </c>
      <c r="BX1120" s="129"/>
      <c r="BY1120" s="129" t="s">
        <v>18</v>
      </c>
      <c r="BZ1120" s="129"/>
      <c r="CA1120" s="129" t="s">
        <v>179</v>
      </c>
      <c r="CB1120" s="129">
        <v>8.0000000000000004E-4</v>
      </c>
      <c r="CC1120" s="129" t="s">
        <v>179</v>
      </c>
      <c r="CD1120" s="129">
        <v>2E-3</v>
      </c>
      <c r="CE1120" s="129" t="s">
        <v>179</v>
      </c>
      <c r="CF1120" s="129">
        <v>2.3E-3</v>
      </c>
      <c r="CG1120" s="129" t="s">
        <v>216</v>
      </c>
      <c r="CH1120" s="129">
        <v>1E-4</v>
      </c>
      <c r="CI1120" s="129" t="s">
        <v>179</v>
      </c>
      <c r="CJ1120" s="129">
        <v>7.0000000000000001E-3</v>
      </c>
      <c r="CK1120" s="129" t="s">
        <v>179</v>
      </c>
      <c r="CL1120" s="129">
        <v>1.11E-2</v>
      </c>
      <c r="CM1120" s="129" t="s">
        <v>179</v>
      </c>
      <c r="CN1120" s="129">
        <v>3.0000000000000001E-3</v>
      </c>
      <c r="CO1120" s="129" t="s">
        <v>179</v>
      </c>
      <c r="CP1120" s="129">
        <v>8.9999999999999998E-4</v>
      </c>
      <c r="CQ1120" s="129" t="s">
        <v>179</v>
      </c>
      <c r="CR1120" s="129">
        <v>3.3E-3</v>
      </c>
      <c r="CS1120" s="129" t="s">
        <v>179</v>
      </c>
      <c r="CT1120" s="129">
        <v>1.8E-3</v>
      </c>
      <c r="CU1120" s="129" t="s">
        <v>18</v>
      </c>
      <c r="CV1120" s="129"/>
      <c r="CW1120" s="129" t="s">
        <v>179</v>
      </c>
      <c r="CX1120" s="129">
        <v>5.9999999999999995E-4</v>
      </c>
      <c r="CY1120" s="129" t="s">
        <v>179</v>
      </c>
      <c r="CZ1120" s="129">
        <v>5.0000000000000001E-4</v>
      </c>
      <c r="DA1120" s="129" t="s">
        <v>179</v>
      </c>
      <c r="DB1120" s="129">
        <v>5.9999999999999995E-4</v>
      </c>
      <c r="DC1120" s="129" t="s">
        <v>179</v>
      </c>
      <c r="DD1120" s="129">
        <v>5.9999999999999995E-4</v>
      </c>
      <c r="DE1120" s="129" t="s">
        <v>179</v>
      </c>
      <c r="DF1120" s="129">
        <v>5.9999999999999995E-4</v>
      </c>
      <c r="DG1120" s="129" t="s">
        <v>179</v>
      </c>
      <c r="DH1120" s="129">
        <v>4.0000000000000002E-4</v>
      </c>
      <c r="DI1120" s="129" t="s">
        <v>179</v>
      </c>
      <c r="DJ1120" s="129">
        <v>4.0000000000000002E-4</v>
      </c>
      <c r="DK1120" s="129" t="s">
        <v>4128</v>
      </c>
      <c r="DL1120" s="129" t="s">
        <v>59</v>
      </c>
      <c r="DO1120" t="s">
        <v>18</v>
      </c>
      <c r="DS1120" s="129">
        <v>54</v>
      </c>
      <c r="DT1120" s="129" t="s">
        <v>5980</v>
      </c>
      <c r="DW1120" t="s">
        <v>5902</v>
      </c>
    </row>
    <row r="1121" spans="1:127">
      <c r="A1121" s="127">
        <v>83</v>
      </c>
      <c r="B1121" s="131">
        <v>44769.119444444441</v>
      </c>
      <c r="C1121" s="129" t="s">
        <v>52</v>
      </c>
      <c r="D1121" s="129">
        <v>0</v>
      </c>
      <c r="E1121" s="129">
        <v>0</v>
      </c>
      <c r="F1121" s="129">
        <v>0</v>
      </c>
      <c r="G1121" s="129" t="s">
        <v>54</v>
      </c>
      <c r="H1121" s="129" t="s">
        <v>55</v>
      </c>
      <c r="I1121" s="129" t="s">
        <v>55</v>
      </c>
      <c r="J1121" s="129" t="s">
        <v>55</v>
      </c>
      <c r="K1121" s="129" t="s">
        <v>18</v>
      </c>
      <c r="L1121" s="129">
        <v>90</v>
      </c>
      <c r="M1121" s="129" t="s">
        <v>173</v>
      </c>
      <c r="N1121" s="129">
        <v>0</v>
      </c>
      <c r="O1121" s="129" t="s">
        <v>173</v>
      </c>
      <c r="P1121" s="129">
        <v>0</v>
      </c>
      <c r="Q1121" s="129" t="s">
        <v>173</v>
      </c>
      <c r="R1121" s="129">
        <v>0</v>
      </c>
      <c r="S1121" s="129">
        <v>2</v>
      </c>
      <c r="T1121" s="129" t="s">
        <v>174</v>
      </c>
      <c r="U1121" s="129">
        <v>2.9582000000000002</v>
      </c>
      <c r="V1121" s="129">
        <v>0.66710000000000003</v>
      </c>
      <c r="W1121" s="129">
        <v>13.029400000000001</v>
      </c>
      <c r="X1121" s="129">
        <v>0.34749999999999998</v>
      </c>
      <c r="Y1121" s="129">
        <v>38.055999999999997</v>
      </c>
      <c r="Z1121" s="129">
        <v>0.3574</v>
      </c>
      <c r="AA1121" s="129" t="s">
        <v>4130</v>
      </c>
      <c r="AB1121" s="129">
        <v>1.6199999999999999E-2</v>
      </c>
      <c r="AC1121" s="129" t="s">
        <v>179</v>
      </c>
      <c r="AD1121" s="129">
        <v>9.7999999999999997E-3</v>
      </c>
      <c r="AE1121" s="129" t="s">
        <v>3843</v>
      </c>
      <c r="AF1121" s="129">
        <v>2.0199999999999999E-2</v>
      </c>
      <c r="AG1121" s="129">
        <v>0.13439999999999999</v>
      </c>
      <c r="AH1121" s="129">
        <v>7.6E-3</v>
      </c>
      <c r="AI1121" s="129">
        <v>7.93</v>
      </c>
      <c r="AJ1121" s="129">
        <v>3.3599999999999998E-2</v>
      </c>
      <c r="AK1121" s="129">
        <v>0.91600000000000004</v>
      </c>
      <c r="AL1121" s="129">
        <v>9.4000000000000004E-3</v>
      </c>
      <c r="AM1121" s="129" t="s">
        <v>183</v>
      </c>
      <c r="AN1121" s="129">
        <v>9.4999999999999998E-3</v>
      </c>
      <c r="AO1121" s="129">
        <v>1.9800000000000002E-2</v>
      </c>
      <c r="AP1121" s="129">
        <v>4.5999999999999999E-3</v>
      </c>
      <c r="AQ1121" s="129">
        <v>0.1153</v>
      </c>
      <c r="AR1121" s="129">
        <v>5.1999999999999998E-3</v>
      </c>
      <c r="AS1121" s="129">
        <v>7.9051</v>
      </c>
      <c r="AT1121" s="129">
        <v>3.0499999999999999E-2</v>
      </c>
      <c r="AU1121" s="129" t="s">
        <v>195</v>
      </c>
      <c r="AV1121" s="129">
        <v>4.3E-3</v>
      </c>
      <c r="AW1121" s="129">
        <v>8.0999999999999996E-3</v>
      </c>
      <c r="AX1121" s="129">
        <v>1E-3</v>
      </c>
      <c r="AY1121" s="129">
        <v>5.1000000000000004E-3</v>
      </c>
      <c r="AZ1121" s="129">
        <v>6.9999999999999999E-4</v>
      </c>
      <c r="BA1121" s="129">
        <v>9.4999999999999998E-3</v>
      </c>
      <c r="BB1121" s="129">
        <v>8.0000000000000004E-4</v>
      </c>
      <c r="BC1121" s="129" t="s">
        <v>211</v>
      </c>
      <c r="BD1121" s="129">
        <v>5.0000000000000001E-4</v>
      </c>
      <c r="BE1121" s="129" t="s">
        <v>733</v>
      </c>
      <c r="BF1121" s="129">
        <v>4.0000000000000002E-4</v>
      </c>
      <c r="BG1121" s="129" t="s">
        <v>179</v>
      </c>
      <c r="BH1121" s="129">
        <v>1E-4</v>
      </c>
      <c r="BI1121" s="129" t="s">
        <v>318</v>
      </c>
      <c r="BJ1121" s="129">
        <v>2.0000000000000001E-4</v>
      </c>
      <c r="BK1121" s="129">
        <v>1.03E-2</v>
      </c>
      <c r="BL1121" s="129">
        <v>5.0000000000000001E-4</v>
      </c>
      <c r="BM1121" s="129">
        <v>3.2000000000000002E-3</v>
      </c>
      <c r="BN1121" s="129">
        <v>2.9999999999999997E-4</v>
      </c>
      <c r="BO1121" s="129">
        <v>9.7000000000000003E-3</v>
      </c>
      <c r="BP1121" s="129">
        <v>5.0000000000000001E-4</v>
      </c>
      <c r="BQ1121" s="129" t="s">
        <v>179</v>
      </c>
      <c r="BR1121" s="129">
        <v>2.9999999999999997E-4</v>
      </c>
      <c r="BS1121" s="129" t="s">
        <v>179</v>
      </c>
      <c r="BT1121" s="129">
        <v>4.0000000000000002E-4</v>
      </c>
      <c r="BU1121" s="129" t="s">
        <v>179</v>
      </c>
      <c r="BV1121" s="129">
        <v>5.9999999999999995E-4</v>
      </c>
      <c r="BW1121" s="129" t="s">
        <v>18</v>
      </c>
      <c r="BX1121" s="129"/>
      <c r="BY1121" s="129" t="s">
        <v>18</v>
      </c>
      <c r="BZ1121" s="129"/>
      <c r="CA1121" s="129" t="s">
        <v>179</v>
      </c>
      <c r="CB1121" s="129">
        <v>8.0000000000000004E-4</v>
      </c>
      <c r="CC1121" s="129" t="s">
        <v>179</v>
      </c>
      <c r="CD1121" s="129">
        <v>2.0999999999999999E-3</v>
      </c>
      <c r="CE1121" s="129" t="s">
        <v>179</v>
      </c>
      <c r="CF1121" s="129">
        <v>2.3E-3</v>
      </c>
      <c r="CG1121" s="129" t="s">
        <v>216</v>
      </c>
      <c r="CH1121" s="129">
        <v>1E-4</v>
      </c>
      <c r="CI1121" s="129" t="s">
        <v>209</v>
      </c>
      <c r="CJ1121" s="129">
        <v>7.0000000000000001E-3</v>
      </c>
      <c r="CK1121" s="129" t="s">
        <v>179</v>
      </c>
      <c r="CL1121" s="129">
        <v>1.14E-2</v>
      </c>
      <c r="CM1121" s="129" t="s">
        <v>179</v>
      </c>
      <c r="CN1121" s="129">
        <v>5.1999999999999998E-3</v>
      </c>
      <c r="CO1121" s="129" t="s">
        <v>179</v>
      </c>
      <c r="CP1121" s="129">
        <v>8.9999999999999998E-4</v>
      </c>
      <c r="CQ1121" s="129" t="s">
        <v>179</v>
      </c>
      <c r="CR1121" s="129">
        <v>3.3999999999999998E-3</v>
      </c>
      <c r="CS1121" s="129" t="s">
        <v>179</v>
      </c>
      <c r="CT1121" s="129">
        <v>2E-3</v>
      </c>
      <c r="CU1121" s="129" t="s">
        <v>18</v>
      </c>
      <c r="CV1121" s="129"/>
      <c r="CW1121" s="129" t="s">
        <v>179</v>
      </c>
      <c r="CX1121" s="129">
        <v>5.9999999999999995E-4</v>
      </c>
      <c r="CY1121" s="129" t="s">
        <v>179</v>
      </c>
      <c r="CZ1121" s="129">
        <v>5.9999999999999995E-4</v>
      </c>
      <c r="DA1121" s="129" t="s">
        <v>179</v>
      </c>
      <c r="DB1121" s="129">
        <v>5.9999999999999995E-4</v>
      </c>
      <c r="DC1121" s="129" t="s">
        <v>192</v>
      </c>
      <c r="DD1121" s="129">
        <v>5.9999999999999995E-4</v>
      </c>
      <c r="DE1121" s="129" t="s">
        <v>179</v>
      </c>
      <c r="DF1121" s="129">
        <v>6.9999999999999999E-4</v>
      </c>
      <c r="DG1121" s="129" t="s">
        <v>179</v>
      </c>
      <c r="DH1121" s="129">
        <v>4.0000000000000002E-4</v>
      </c>
      <c r="DI1121" s="129" t="s">
        <v>179</v>
      </c>
      <c r="DJ1121" s="129">
        <v>2.9999999999999997E-4</v>
      </c>
      <c r="DK1121" s="129" t="s">
        <v>4128</v>
      </c>
      <c r="DL1121" s="129" t="s">
        <v>59</v>
      </c>
      <c r="DO1121" t="s">
        <v>18</v>
      </c>
      <c r="DS1121" s="129">
        <v>76</v>
      </c>
      <c r="DT1121" s="129" t="s">
        <v>907</v>
      </c>
      <c r="DW1121" t="s">
        <v>5903</v>
      </c>
    </row>
    <row r="1122" spans="1:127">
      <c r="A1122" s="127">
        <v>84</v>
      </c>
      <c r="B1122" s="131">
        <v>44769.121527777781</v>
      </c>
      <c r="C1122" s="129" t="s">
        <v>52</v>
      </c>
      <c r="D1122" s="129">
        <v>0</v>
      </c>
      <c r="E1122" s="129">
        <v>0</v>
      </c>
      <c r="F1122" s="129">
        <v>0</v>
      </c>
      <c r="G1122" s="129" t="s">
        <v>54</v>
      </c>
      <c r="H1122" s="129" t="s">
        <v>55</v>
      </c>
      <c r="I1122" s="129" t="s">
        <v>55</v>
      </c>
      <c r="J1122" s="129" t="s">
        <v>55</v>
      </c>
      <c r="K1122" s="129" t="s">
        <v>18</v>
      </c>
      <c r="L1122" s="129">
        <v>90</v>
      </c>
      <c r="M1122" s="129" t="s">
        <v>173</v>
      </c>
      <c r="N1122" s="129">
        <v>0</v>
      </c>
      <c r="O1122" s="129" t="s">
        <v>173</v>
      </c>
      <c r="P1122" s="129">
        <v>0</v>
      </c>
      <c r="Q1122" s="129" t="s">
        <v>173</v>
      </c>
      <c r="R1122" s="129">
        <v>0</v>
      </c>
      <c r="S1122" s="129">
        <v>2</v>
      </c>
      <c r="T1122" s="129" t="s">
        <v>174</v>
      </c>
      <c r="U1122" s="129">
        <v>4.6280000000000001</v>
      </c>
      <c r="V1122" s="129">
        <v>0.68500000000000005</v>
      </c>
      <c r="W1122" s="129">
        <v>11.8301</v>
      </c>
      <c r="X1122" s="129">
        <v>0.33150000000000002</v>
      </c>
      <c r="Y1122" s="129">
        <v>41.677100000000003</v>
      </c>
      <c r="Z1122" s="129">
        <v>0.37209999999999999</v>
      </c>
      <c r="AA1122" s="129" t="s">
        <v>178</v>
      </c>
      <c r="AB1122" s="129">
        <v>1.5900000000000001E-2</v>
      </c>
      <c r="AC1122" s="129" t="s">
        <v>179</v>
      </c>
      <c r="AD1122" s="129">
        <v>9.5999999999999992E-3</v>
      </c>
      <c r="AE1122" s="129" t="s">
        <v>179</v>
      </c>
      <c r="AF1122" s="129">
        <v>1.7299999999999999E-2</v>
      </c>
      <c r="AG1122" s="129">
        <v>0.16220000000000001</v>
      </c>
      <c r="AH1122" s="129">
        <v>7.7999999999999996E-3</v>
      </c>
      <c r="AI1122" s="129">
        <v>8.0647000000000002</v>
      </c>
      <c r="AJ1122" s="129">
        <v>3.3500000000000002E-2</v>
      </c>
      <c r="AK1122" s="129">
        <v>0.88759999999999994</v>
      </c>
      <c r="AL1122" s="129">
        <v>9.1999999999999998E-3</v>
      </c>
      <c r="AM1122" s="129" t="s">
        <v>430</v>
      </c>
      <c r="AN1122" s="129">
        <v>9.1999999999999998E-3</v>
      </c>
      <c r="AO1122" s="129">
        <v>2.1299999999999999E-2</v>
      </c>
      <c r="AP1122" s="129">
        <v>4.1999999999999997E-3</v>
      </c>
      <c r="AQ1122" s="129">
        <v>0.12429999999999999</v>
      </c>
      <c r="AR1122" s="129">
        <v>5.3E-3</v>
      </c>
      <c r="AS1122" s="129">
        <v>6.4211999999999998</v>
      </c>
      <c r="AT1122" s="129">
        <v>2.75E-2</v>
      </c>
      <c r="AU1122" s="129" t="s">
        <v>303</v>
      </c>
      <c r="AV1122" s="129">
        <v>3.8E-3</v>
      </c>
      <c r="AW1122" s="129">
        <v>1.46E-2</v>
      </c>
      <c r="AX1122" s="129">
        <v>1.2999999999999999E-3</v>
      </c>
      <c r="AY1122" s="129">
        <v>7.7000000000000002E-3</v>
      </c>
      <c r="AZ1122" s="129">
        <v>8.0000000000000004E-4</v>
      </c>
      <c r="BA1122" s="129">
        <v>7.7000000000000002E-3</v>
      </c>
      <c r="BB1122" s="129">
        <v>8.0000000000000004E-4</v>
      </c>
      <c r="BC1122" s="129" t="s">
        <v>285</v>
      </c>
      <c r="BD1122" s="129">
        <v>5.0000000000000001E-4</v>
      </c>
      <c r="BE1122" s="129" t="s">
        <v>179</v>
      </c>
      <c r="BF1122" s="129">
        <v>2.9999999999999997E-4</v>
      </c>
      <c r="BG1122" s="129" t="s">
        <v>179</v>
      </c>
      <c r="BH1122" s="129">
        <v>1E-4</v>
      </c>
      <c r="BI1122" s="129" t="s">
        <v>246</v>
      </c>
      <c r="BJ1122" s="129">
        <v>2.0000000000000001E-4</v>
      </c>
      <c r="BK1122" s="129">
        <v>8.8999999999999999E-3</v>
      </c>
      <c r="BL1122" s="129">
        <v>5.0000000000000001E-4</v>
      </c>
      <c r="BM1122" s="129">
        <v>3.3999999999999998E-3</v>
      </c>
      <c r="BN1122" s="129">
        <v>2.9999999999999997E-4</v>
      </c>
      <c r="BO1122" s="129">
        <v>1.01E-2</v>
      </c>
      <c r="BP1122" s="129">
        <v>5.0000000000000001E-4</v>
      </c>
      <c r="BQ1122" s="129" t="s">
        <v>179</v>
      </c>
      <c r="BR1122" s="129">
        <v>2.9999999999999997E-4</v>
      </c>
      <c r="BS1122" s="129" t="s">
        <v>179</v>
      </c>
      <c r="BT1122" s="129">
        <v>2.9999999999999997E-4</v>
      </c>
      <c r="BU1122" s="129" t="s">
        <v>179</v>
      </c>
      <c r="BV1122" s="129">
        <v>6.9999999999999999E-4</v>
      </c>
      <c r="BW1122" s="129" t="s">
        <v>18</v>
      </c>
      <c r="BX1122" s="129"/>
      <c r="BY1122" s="129" t="s">
        <v>179</v>
      </c>
      <c r="BZ1122" s="129">
        <v>1.1000000000000001E-3</v>
      </c>
      <c r="CA1122" s="129" t="s">
        <v>179</v>
      </c>
      <c r="CB1122" s="129">
        <v>8.0000000000000004E-4</v>
      </c>
      <c r="CC1122" s="129" t="s">
        <v>179</v>
      </c>
      <c r="CD1122" s="129">
        <v>2.0999999999999999E-3</v>
      </c>
      <c r="CE1122" s="129" t="s">
        <v>179</v>
      </c>
      <c r="CF1122" s="129">
        <v>2.3E-3</v>
      </c>
      <c r="CG1122" s="129" t="s">
        <v>216</v>
      </c>
      <c r="CH1122" s="129">
        <v>1E-4</v>
      </c>
      <c r="CI1122" s="129" t="s">
        <v>179</v>
      </c>
      <c r="CJ1122" s="129">
        <v>7.0000000000000001E-3</v>
      </c>
      <c r="CK1122" s="129" t="s">
        <v>179</v>
      </c>
      <c r="CL1122" s="129">
        <v>1.12E-2</v>
      </c>
      <c r="CM1122" s="129" t="s">
        <v>1287</v>
      </c>
      <c r="CN1122" s="129">
        <v>2.8E-3</v>
      </c>
      <c r="CO1122" s="129" t="s">
        <v>179</v>
      </c>
      <c r="CP1122" s="129">
        <v>8.9999999999999998E-4</v>
      </c>
      <c r="CQ1122" s="129" t="s">
        <v>179</v>
      </c>
      <c r="CR1122" s="129">
        <v>3.3E-3</v>
      </c>
      <c r="CS1122" s="129" t="s">
        <v>179</v>
      </c>
      <c r="CT1122" s="129">
        <v>2E-3</v>
      </c>
      <c r="CU1122" s="129" t="s">
        <v>179</v>
      </c>
      <c r="CV1122" s="129">
        <v>8.0000000000000004E-4</v>
      </c>
      <c r="CW1122" s="129" t="s">
        <v>18</v>
      </c>
      <c r="CX1122" s="129"/>
      <c r="CY1122" s="129" t="s">
        <v>179</v>
      </c>
      <c r="CZ1122" s="129">
        <v>5.9999999999999995E-4</v>
      </c>
      <c r="DA1122" s="129" t="s">
        <v>179</v>
      </c>
      <c r="DB1122" s="129">
        <v>5.9999999999999995E-4</v>
      </c>
      <c r="DC1122" s="129" t="s">
        <v>179</v>
      </c>
      <c r="DD1122" s="129">
        <v>5.0000000000000001E-4</v>
      </c>
      <c r="DE1122" s="129" t="s">
        <v>179</v>
      </c>
      <c r="DF1122" s="129">
        <v>5.9999999999999995E-4</v>
      </c>
      <c r="DG1122" s="129" t="s">
        <v>179</v>
      </c>
      <c r="DH1122" s="129">
        <v>4.0000000000000002E-4</v>
      </c>
      <c r="DI1122" s="129" t="s">
        <v>179</v>
      </c>
      <c r="DJ1122" s="129">
        <v>2.9999999999999997E-4</v>
      </c>
      <c r="DK1122" s="129" t="s">
        <v>4128</v>
      </c>
      <c r="DL1122" s="129" t="s">
        <v>59</v>
      </c>
      <c r="DO1122" t="s">
        <v>18</v>
      </c>
      <c r="DS1122" s="129">
        <v>95</v>
      </c>
      <c r="DT1122" s="129" t="s">
        <v>5999</v>
      </c>
      <c r="DW1122" t="s">
        <v>5904</v>
      </c>
    </row>
    <row r="1123" spans="1:127">
      <c r="A1123" s="127">
        <v>85</v>
      </c>
      <c r="B1123" s="131">
        <v>44769.123611111114</v>
      </c>
      <c r="C1123" s="129" t="s">
        <v>52</v>
      </c>
      <c r="D1123" s="129">
        <v>0</v>
      </c>
      <c r="E1123" s="129">
        <v>0</v>
      </c>
      <c r="F1123" s="129">
        <v>0</v>
      </c>
      <c r="G1123" s="129" t="s">
        <v>54</v>
      </c>
      <c r="H1123" s="129" t="s">
        <v>55</v>
      </c>
      <c r="I1123" s="129" t="s">
        <v>55</v>
      </c>
      <c r="J1123" s="129" t="s">
        <v>55</v>
      </c>
      <c r="K1123" s="129" t="s">
        <v>18</v>
      </c>
      <c r="L1123" s="129">
        <v>90</v>
      </c>
      <c r="M1123" s="129" t="s">
        <v>173</v>
      </c>
      <c r="N1123" s="129">
        <v>0</v>
      </c>
      <c r="O1123" s="129" t="s">
        <v>173</v>
      </c>
      <c r="P1123" s="129">
        <v>0</v>
      </c>
      <c r="Q1123" s="129" t="s">
        <v>173</v>
      </c>
      <c r="R1123" s="129">
        <v>0</v>
      </c>
      <c r="S1123" s="129">
        <v>2</v>
      </c>
      <c r="T1123" s="129" t="s">
        <v>174</v>
      </c>
      <c r="U1123" s="129">
        <v>3.9946000000000002</v>
      </c>
      <c r="V1123" s="129">
        <v>0.67789999999999995</v>
      </c>
      <c r="W1123" s="129">
        <v>12.4282</v>
      </c>
      <c r="X1123" s="129">
        <v>0.3372</v>
      </c>
      <c r="Y1123" s="129">
        <v>39.404200000000003</v>
      </c>
      <c r="Z1123" s="129">
        <v>0.36080000000000001</v>
      </c>
      <c r="AA1123" s="129" t="s">
        <v>4131</v>
      </c>
      <c r="AB1123" s="129">
        <v>1.6199999999999999E-2</v>
      </c>
      <c r="AC1123" s="129" t="s">
        <v>179</v>
      </c>
      <c r="AD1123" s="129">
        <v>9.4999999999999998E-3</v>
      </c>
      <c r="AE1123" s="129" t="s">
        <v>179</v>
      </c>
      <c r="AF1123" s="129">
        <v>1.78E-2</v>
      </c>
      <c r="AG1123" s="129">
        <v>0.1016</v>
      </c>
      <c r="AH1123" s="129">
        <v>7.1000000000000004E-3</v>
      </c>
      <c r="AI1123" s="129">
        <v>8.1151</v>
      </c>
      <c r="AJ1123" s="129">
        <v>3.3700000000000001E-2</v>
      </c>
      <c r="AK1123" s="129">
        <v>0.84319999999999995</v>
      </c>
      <c r="AL1123" s="129">
        <v>8.9999999999999993E-3</v>
      </c>
      <c r="AM1123" s="129" t="s">
        <v>298</v>
      </c>
      <c r="AN1123" s="129">
        <v>8.8999999999999999E-3</v>
      </c>
      <c r="AO1123" s="129">
        <v>1.6299999999999999E-2</v>
      </c>
      <c r="AP1123" s="129">
        <v>4.1000000000000003E-3</v>
      </c>
      <c r="AQ1123" s="129">
        <v>0.12690000000000001</v>
      </c>
      <c r="AR1123" s="129">
        <v>5.3E-3</v>
      </c>
      <c r="AS1123" s="129">
        <v>6.4705000000000004</v>
      </c>
      <c r="AT1123" s="129">
        <v>2.76E-2</v>
      </c>
      <c r="AU1123" s="129" t="s">
        <v>548</v>
      </c>
      <c r="AV1123" s="129">
        <v>3.8999999999999998E-3</v>
      </c>
      <c r="AW1123" s="129">
        <v>1.15E-2</v>
      </c>
      <c r="AX1123" s="129">
        <v>1.1999999999999999E-3</v>
      </c>
      <c r="AY1123" s="129">
        <v>5.8999999999999999E-3</v>
      </c>
      <c r="AZ1123" s="129">
        <v>6.9999999999999999E-4</v>
      </c>
      <c r="BA1123" s="129">
        <v>7.3000000000000001E-3</v>
      </c>
      <c r="BB1123" s="129">
        <v>6.9999999999999999E-4</v>
      </c>
      <c r="BC1123" s="129" t="s">
        <v>304</v>
      </c>
      <c r="BD1123" s="129">
        <v>5.0000000000000001E-4</v>
      </c>
      <c r="BE1123" s="129" t="s">
        <v>318</v>
      </c>
      <c r="BF1123" s="129">
        <v>2.9999999999999997E-4</v>
      </c>
      <c r="BG1123" s="129" t="s">
        <v>179</v>
      </c>
      <c r="BH1123" s="129">
        <v>1E-4</v>
      </c>
      <c r="BI1123" s="129" t="s">
        <v>246</v>
      </c>
      <c r="BJ1123" s="129">
        <v>2.0000000000000001E-4</v>
      </c>
      <c r="BK1123" s="129">
        <v>9.4000000000000004E-3</v>
      </c>
      <c r="BL1123" s="129">
        <v>5.0000000000000001E-4</v>
      </c>
      <c r="BM1123" s="129">
        <v>3.3999999999999998E-3</v>
      </c>
      <c r="BN1123" s="129">
        <v>2.9999999999999997E-4</v>
      </c>
      <c r="BO1123" s="129">
        <v>1.06E-2</v>
      </c>
      <c r="BP1123" s="129">
        <v>5.9999999999999995E-4</v>
      </c>
      <c r="BQ1123" s="129" t="s">
        <v>179</v>
      </c>
      <c r="BR1123" s="129">
        <v>2.9999999999999997E-4</v>
      </c>
      <c r="BS1123" s="129" t="s">
        <v>179</v>
      </c>
      <c r="BT1123" s="129">
        <v>4.0000000000000002E-4</v>
      </c>
      <c r="BU1123" s="129" t="s">
        <v>179</v>
      </c>
      <c r="BV1123" s="129">
        <v>6.9999999999999999E-4</v>
      </c>
      <c r="BW1123" s="129" t="s">
        <v>18</v>
      </c>
      <c r="BX1123" s="129"/>
      <c r="BY1123" s="129" t="s">
        <v>179</v>
      </c>
      <c r="BZ1123" s="129">
        <v>1.1000000000000001E-3</v>
      </c>
      <c r="CA1123" s="129" t="s">
        <v>179</v>
      </c>
      <c r="CB1123" s="129">
        <v>8.0000000000000004E-4</v>
      </c>
      <c r="CC1123" s="129" t="s">
        <v>179</v>
      </c>
      <c r="CD1123" s="129">
        <v>2E-3</v>
      </c>
      <c r="CE1123" s="129" t="s">
        <v>179</v>
      </c>
      <c r="CF1123" s="129">
        <v>2.3E-3</v>
      </c>
      <c r="CG1123" s="129" t="s">
        <v>179</v>
      </c>
      <c r="CH1123" s="129">
        <v>1E-4</v>
      </c>
      <c r="CI1123" s="129" t="s">
        <v>179</v>
      </c>
      <c r="CJ1123" s="129">
        <v>7.0000000000000001E-3</v>
      </c>
      <c r="CK1123" s="129" t="s">
        <v>179</v>
      </c>
      <c r="CL1123" s="129">
        <v>1.11E-2</v>
      </c>
      <c r="CM1123" s="129" t="s">
        <v>179</v>
      </c>
      <c r="CN1123" s="129">
        <v>4.1000000000000003E-3</v>
      </c>
      <c r="CO1123" s="129" t="s">
        <v>179</v>
      </c>
      <c r="CP1123" s="129">
        <v>8.9999999999999998E-4</v>
      </c>
      <c r="CQ1123" s="129" t="s">
        <v>179</v>
      </c>
      <c r="CR1123" s="129">
        <v>3.3E-3</v>
      </c>
      <c r="CS1123" s="129" t="s">
        <v>179</v>
      </c>
      <c r="CT1123" s="129">
        <v>2E-3</v>
      </c>
      <c r="CU1123" s="129" t="s">
        <v>18</v>
      </c>
      <c r="CV1123" s="129"/>
      <c r="CW1123" s="129" t="s">
        <v>179</v>
      </c>
      <c r="CX1123" s="129">
        <v>5.9999999999999995E-4</v>
      </c>
      <c r="CY1123" s="129" t="s">
        <v>179</v>
      </c>
      <c r="CZ1123" s="129">
        <v>5.9999999999999995E-4</v>
      </c>
      <c r="DA1123" s="129" t="s">
        <v>179</v>
      </c>
      <c r="DB1123" s="129">
        <v>5.9999999999999995E-4</v>
      </c>
      <c r="DC1123" s="129" t="s">
        <v>179</v>
      </c>
      <c r="DD1123" s="129">
        <v>5.9999999999999995E-4</v>
      </c>
      <c r="DE1123" s="129" t="s">
        <v>179</v>
      </c>
      <c r="DF1123" s="129">
        <v>5.9999999999999995E-4</v>
      </c>
      <c r="DG1123" s="129" t="s">
        <v>179</v>
      </c>
      <c r="DH1123" s="129">
        <v>4.0000000000000002E-4</v>
      </c>
      <c r="DI1123" s="129" t="s">
        <v>179</v>
      </c>
      <c r="DJ1123" s="129">
        <v>2.9999999999999997E-4</v>
      </c>
      <c r="DK1123" s="129" t="s">
        <v>4128</v>
      </c>
      <c r="DL1123" s="129" t="s">
        <v>59</v>
      </c>
      <c r="DO1123" t="s">
        <v>18</v>
      </c>
      <c r="DS1123" s="129">
        <v>130</v>
      </c>
      <c r="DT1123" s="129" t="s">
        <v>4132</v>
      </c>
      <c r="DW1123" t="s">
        <v>5905</v>
      </c>
    </row>
    <row r="1124" spans="1:127">
      <c r="A1124" s="127">
        <v>86</v>
      </c>
      <c r="B1124" s="131">
        <v>44769.125</v>
      </c>
      <c r="C1124" s="129" t="s">
        <v>52</v>
      </c>
      <c r="D1124" s="129">
        <v>0</v>
      </c>
      <c r="E1124" s="129">
        <v>0</v>
      </c>
      <c r="F1124" s="129">
        <v>0</v>
      </c>
      <c r="G1124" s="129" t="s">
        <v>54</v>
      </c>
      <c r="H1124" s="129" t="s">
        <v>55</v>
      </c>
      <c r="I1124" s="129" t="s">
        <v>55</v>
      </c>
      <c r="J1124" s="129" t="s">
        <v>55</v>
      </c>
      <c r="K1124" s="129" t="s">
        <v>18</v>
      </c>
      <c r="L1124" s="129">
        <v>90</v>
      </c>
      <c r="M1124" s="129" t="s">
        <v>173</v>
      </c>
      <c r="N1124" s="129">
        <v>0</v>
      </c>
      <c r="O1124" s="129" t="s">
        <v>173</v>
      </c>
      <c r="P1124" s="129">
        <v>0</v>
      </c>
      <c r="Q1124" s="129" t="s">
        <v>173</v>
      </c>
      <c r="R1124" s="129">
        <v>0</v>
      </c>
      <c r="S1124" s="129">
        <v>2</v>
      </c>
      <c r="T1124" s="129" t="s">
        <v>174</v>
      </c>
      <c r="U1124" s="129">
        <v>3.8285</v>
      </c>
      <c r="V1124" s="129">
        <v>0.69569999999999999</v>
      </c>
      <c r="W1124" s="129">
        <v>11.793799999999999</v>
      </c>
      <c r="X1124" s="129">
        <v>0.33210000000000001</v>
      </c>
      <c r="Y1124" s="129">
        <v>40.3369</v>
      </c>
      <c r="Z1124" s="129">
        <v>0.36609999999999998</v>
      </c>
      <c r="AA1124" s="129" t="s">
        <v>882</v>
      </c>
      <c r="AB1124" s="129">
        <v>1.5800000000000002E-2</v>
      </c>
      <c r="AC1124" s="129" t="s">
        <v>179</v>
      </c>
      <c r="AD1124" s="129">
        <v>9.1000000000000004E-3</v>
      </c>
      <c r="AE1124" s="129" t="s">
        <v>179</v>
      </c>
      <c r="AF1124" s="129">
        <v>1.8599999999999998E-2</v>
      </c>
      <c r="AG1124" s="129">
        <v>0.15440000000000001</v>
      </c>
      <c r="AH1124" s="129">
        <v>7.9000000000000008E-3</v>
      </c>
      <c r="AI1124" s="129">
        <v>7.6882000000000001</v>
      </c>
      <c r="AJ1124" s="129">
        <v>3.2800000000000003E-2</v>
      </c>
      <c r="AK1124" s="129">
        <v>0.87460000000000004</v>
      </c>
      <c r="AL1124" s="129">
        <v>9.1999999999999998E-3</v>
      </c>
      <c r="AM1124" s="129" t="s">
        <v>689</v>
      </c>
      <c r="AN1124" s="129">
        <v>9.1000000000000004E-3</v>
      </c>
      <c r="AO1124" s="129">
        <v>2.1499999999999998E-2</v>
      </c>
      <c r="AP1124" s="129">
        <v>4.4000000000000003E-3</v>
      </c>
      <c r="AQ1124" s="129">
        <v>0.186</v>
      </c>
      <c r="AR1124" s="129">
        <v>6.3E-3</v>
      </c>
      <c r="AS1124" s="129">
        <v>6.7121000000000004</v>
      </c>
      <c r="AT1124" s="129">
        <v>2.8000000000000001E-2</v>
      </c>
      <c r="AU1124" s="129" t="s">
        <v>600</v>
      </c>
      <c r="AV1124" s="129">
        <v>3.8999999999999998E-3</v>
      </c>
      <c r="AW1124" s="129">
        <v>1.54E-2</v>
      </c>
      <c r="AX1124" s="129">
        <v>1.2999999999999999E-3</v>
      </c>
      <c r="AY1124" s="129">
        <v>7.1000000000000004E-3</v>
      </c>
      <c r="AZ1124" s="129">
        <v>8.0000000000000004E-4</v>
      </c>
      <c r="BA1124" s="129">
        <v>7.3000000000000001E-3</v>
      </c>
      <c r="BB1124" s="129">
        <v>6.9999999999999999E-4</v>
      </c>
      <c r="BC1124" s="129" t="s">
        <v>245</v>
      </c>
      <c r="BD1124" s="129">
        <v>5.0000000000000001E-4</v>
      </c>
      <c r="BE1124" s="129" t="s">
        <v>179</v>
      </c>
      <c r="BF1124" s="129">
        <v>2.9999999999999997E-4</v>
      </c>
      <c r="BG1124" s="129" t="s">
        <v>179</v>
      </c>
      <c r="BH1124" s="129">
        <v>1E-4</v>
      </c>
      <c r="BI1124" s="129" t="s">
        <v>246</v>
      </c>
      <c r="BJ1124" s="129">
        <v>2.0000000000000001E-4</v>
      </c>
      <c r="BK1124" s="129">
        <v>9.4999999999999998E-3</v>
      </c>
      <c r="BL1124" s="129">
        <v>5.0000000000000001E-4</v>
      </c>
      <c r="BM1124" s="129">
        <v>3.7000000000000002E-3</v>
      </c>
      <c r="BN1124" s="129">
        <v>2.9999999999999997E-4</v>
      </c>
      <c r="BO1124" s="129">
        <v>1.14E-2</v>
      </c>
      <c r="BP1124" s="129">
        <v>5.9999999999999995E-4</v>
      </c>
      <c r="BQ1124" s="129" t="s">
        <v>179</v>
      </c>
      <c r="BR1124" s="129">
        <v>2.9999999999999997E-4</v>
      </c>
      <c r="BS1124" s="129" t="s">
        <v>179</v>
      </c>
      <c r="BT1124" s="129">
        <v>4.0000000000000002E-4</v>
      </c>
      <c r="BU1124" s="129" t="s">
        <v>179</v>
      </c>
      <c r="BV1124" s="129">
        <v>6.9999999999999999E-4</v>
      </c>
      <c r="BW1124" s="129" t="s">
        <v>191</v>
      </c>
      <c r="BX1124" s="129">
        <v>8.0000000000000004E-4</v>
      </c>
      <c r="BY1124" s="129" t="s">
        <v>18</v>
      </c>
      <c r="BZ1124" s="129"/>
      <c r="CA1124" s="129" t="s">
        <v>179</v>
      </c>
      <c r="CB1124" s="129">
        <v>8.0000000000000004E-4</v>
      </c>
      <c r="CC1124" s="129" t="s">
        <v>179</v>
      </c>
      <c r="CD1124" s="129">
        <v>2E-3</v>
      </c>
      <c r="CE1124" s="129" t="s">
        <v>179</v>
      </c>
      <c r="CF1124" s="129">
        <v>2.3E-3</v>
      </c>
      <c r="CG1124" s="129" t="s">
        <v>216</v>
      </c>
      <c r="CH1124" s="129">
        <v>1E-4</v>
      </c>
      <c r="CI1124" s="129" t="s">
        <v>179</v>
      </c>
      <c r="CJ1124" s="129">
        <v>7.0000000000000001E-3</v>
      </c>
      <c r="CK1124" s="129" t="s">
        <v>179</v>
      </c>
      <c r="CL1124" s="129">
        <v>1.0999999999999999E-2</v>
      </c>
      <c r="CM1124" s="129" t="s">
        <v>515</v>
      </c>
      <c r="CN1124" s="129">
        <v>3.3999999999999998E-3</v>
      </c>
      <c r="CO1124" s="129" t="s">
        <v>179</v>
      </c>
      <c r="CP1124" s="129">
        <v>8.9999999999999998E-4</v>
      </c>
      <c r="CQ1124" s="129" t="s">
        <v>179</v>
      </c>
      <c r="CR1124" s="129">
        <v>3.3E-3</v>
      </c>
      <c r="CS1124" s="129" t="s">
        <v>179</v>
      </c>
      <c r="CT1124" s="129">
        <v>1.9E-3</v>
      </c>
      <c r="CU1124" s="129" t="s">
        <v>179</v>
      </c>
      <c r="CV1124" s="129">
        <v>8.0000000000000004E-4</v>
      </c>
      <c r="CW1124" s="129" t="s">
        <v>179</v>
      </c>
      <c r="CX1124" s="129">
        <v>5.9999999999999995E-4</v>
      </c>
      <c r="CY1124" s="129" t="s">
        <v>179</v>
      </c>
      <c r="CZ1124" s="129">
        <v>5.9999999999999995E-4</v>
      </c>
      <c r="DA1124" s="129" t="s">
        <v>179</v>
      </c>
      <c r="DB1124" s="129">
        <v>5.9999999999999995E-4</v>
      </c>
      <c r="DC1124" s="129" t="s">
        <v>179</v>
      </c>
      <c r="DD1124" s="129">
        <v>5.9999999999999995E-4</v>
      </c>
      <c r="DE1124" s="129" t="s">
        <v>179</v>
      </c>
      <c r="DF1124" s="129">
        <v>5.9999999999999995E-4</v>
      </c>
      <c r="DG1124" s="129" t="s">
        <v>179</v>
      </c>
      <c r="DH1124" s="129">
        <v>4.0000000000000002E-4</v>
      </c>
      <c r="DI1124" s="129" t="s">
        <v>179</v>
      </c>
      <c r="DJ1124" s="129">
        <v>4.0000000000000002E-4</v>
      </c>
      <c r="DK1124" s="129" t="s">
        <v>4128</v>
      </c>
      <c r="DL1124" s="129" t="s">
        <v>59</v>
      </c>
      <c r="DO1124" t="s">
        <v>18</v>
      </c>
      <c r="DS1124" s="129">
        <v>147</v>
      </c>
      <c r="DT1124" s="129" t="s">
        <v>3611</v>
      </c>
      <c r="DW1124" t="s">
        <v>5906</v>
      </c>
    </row>
    <row r="1125" spans="1:127">
      <c r="A1125" s="127">
        <v>87</v>
      </c>
      <c r="B1125" s="131">
        <v>44769.133333333331</v>
      </c>
      <c r="C1125" s="129" t="s">
        <v>52</v>
      </c>
      <c r="D1125" s="129">
        <v>0</v>
      </c>
      <c r="E1125" s="129">
        <v>0</v>
      </c>
      <c r="F1125" s="129">
        <v>0</v>
      </c>
      <c r="G1125" s="129" t="s">
        <v>54</v>
      </c>
      <c r="H1125" s="129" t="s">
        <v>55</v>
      </c>
      <c r="I1125" s="129" t="s">
        <v>55</v>
      </c>
      <c r="J1125" s="129" t="s">
        <v>55</v>
      </c>
      <c r="K1125" s="129" t="s">
        <v>18</v>
      </c>
      <c r="L1125" s="129">
        <v>90</v>
      </c>
      <c r="M1125" s="129" t="s">
        <v>173</v>
      </c>
      <c r="N1125" s="129">
        <v>0</v>
      </c>
      <c r="O1125" s="129" t="s">
        <v>173</v>
      </c>
      <c r="P1125" s="129">
        <v>0</v>
      </c>
      <c r="Q1125" s="129" t="s">
        <v>173</v>
      </c>
      <c r="R1125" s="129">
        <v>0</v>
      </c>
      <c r="S1125" s="129">
        <v>2</v>
      </c>
      <c r="T1125" s="129" t="s">
        <v>174</v>
      </c>
      <c r="U1125" s="129">
        <v>3.6505000000000001</v>
      </c>
      <c r="V1125" s="129">
        <v>0.66810000000000003</v>
      </c>
      <c r="W1125" s="129">
        <v>13.173999999999999</v>
      </c>
      <c r="X1125" s="129">
        <v>0.34470000000000001</v>
      </c>
      <c r="Y1125" s="129">
        <v>38.885199999999998</v>
      </c>
      <c r="Z1125" s="129">
        <v>0.35880000000000001</v>
      </c>
      <c r="AA1125" s="129" t="s">
        <v>3243</v>
      </c>
      <c r="AB1125" s="129">
        <v>1.6199999999999999E-2</v>
      </c>
      <c r="AC1125" s="129" t="s">
        <v>179</v>
      </c>
      <c r="AD1125" s="129">
        <v>9.4000000000000004E-3</v>
      </c>
      <c r="AE1125" s="129" t="s">
        <v>179</v>
      </c>
      <c r="AF1125" s="129">
        <v>1.84E-2</v>
      </c>
      <c r="AG1125" s="129">
        <v>0.15529999999999999</v>
      </c>
      <c r="AH1125" s="129">
        <v>7.7000000000000002E-3</v>
      </c>
      <c r="AI1125" s="129">
        <v>7.9973000000000001</v>
      </c>
      <c r="AJ1125" s="129">
        <v>3.3399999999999999E-2</v>
      </c>
      <c r="AK1125" s="129">
        <v>0.83399999999999996</v>
      </c>
      <c r="AL1125" s="129">
        <v>8.8999999999999999E-3</v>
      </c>
      <c r="AM1125" s="129" t="s">
        <v>292</v>
      </c>
      <c r="AN1125" s="129">
        <v>9.1999999999999998E-3</v>
      </c>
      <c r="AO1125" s="129">
        <v>1.9199999999999998E-2</v>
      </c>
      <c r="AP1125" s="129">
        <v>4.1000000000000003E-3</v>
      </c>
      <c r="AQ1125" s="129">
        <v>0.1389</v>
      </c>
      <c r="AR1125" s="129">
        <v>5.4999999999999997E-3</v>
      </c>
      <c r="AS1125" s="129">
        <v>6.5039999999999996</v>
      </c>
      <c r="AT1125" s="129">
        <v>2.76E-2</v>
      </c>
      <c r="AU1125" s="129" t="s">
        <v>179</v>
      </c>
      <c r="AV1125" s="129">
        <v>3.8999999999999998E-3</v>
      </c>
      <c r="AW1125" s="129">
        <v>8.6999999999999994E-3</v>
      </c>
      <c r="AX1125" s="129">
        <v>1E-3</v>
      </c>
      <c r="AY1125" s="129">
        <v>6.6E-3</v>
      </c>
      <c r="AZ1125" s="129">
        <v>8.0000000000000004E-4</v>
      </c>
      <c r="BA1125" s="129">
        <v>7.3000000000000001E-3</v>
      </c>
      <c r="BB1125" s="129">
        <v>6.9999999999999999E-4</v>
      </c>
      <c r="BC1125" s="129" t="s">
        <v>304</v>
      </c>
      <c r="BD1125" s="129">
        <v>5.0000000000000001E-4</v>
      </c>
      <c r="BE1125" s="129" t="s">
        <v>245</v>
      </c>
      <c r="BF1125" s="129">
        <v>4.0000000000000002E-4</v>
      </c>
      <c r="BG1125" s="129" t="s">
        <v>179</v>
      </c>
      <c r="BH1125" s="129">
        <v>1E-4</v>
      </c>
      <c r="BI1125" s="129" t="s">
        <v>286</v>
      </c>
      <c r="BJ1125" s="129">
        <v>2.0000000000000001E-4</v>
      </c>
      <c r="BK1125" s="129">
        <v>1.04E-2</v>
      </c>
      <c r="BL1125" s="129">
        <v>5.0000000000000001E-4</v>
      </c>
      <c r="BM1125" s="129">
        <v>3.5999999999999999E-3</v>
      </c>
      <c r="BN1125" s="129">
        <v>2.9999999999999997E-4</v>
      </c>
      <c r="BO1125" s="129">
        <v>1.0200000000000001E-2</v>
      </c>
      <c r="BP1125" s="129">
        <v>5.9999999999999995E-4</v>
      </c>
      <c r="BQ1125" s="129" t="s">
        <v>179</v>
      </c>
      <c r="BR1125" s="129">
        <v>2.9999999999999997E-4</v>
      </c>
      <c r="BS1125" s="129" t="s">
        <v>179</v>
      </c>
      <c r="BT1125" s="129">
        <v>4.0000000000000002E-4</v>
      </c>
      <c r="BU1125" s="129" t="s">
        <v>179</v>
      </c>
      <c r="BV1125" s="129">
        <v>6.9999999999999999E-4</v>
      </c>
      <c r="BW1125" s="129" t="s">
        <v>18</v>
      </c>
      <c r="BX1125" s="129"/>
      <c r="BY1125" s="129" t="s">
        <v>18</v>
      </c>
      <c r="BZ1125" s="129"/>
      <c r="CA1125" s="129" t="s">
        <v>179</v>
      </c>
      <c r="CB1125" s="129">
        <v>8.0000000000000004E-4</v>
      </c>
      <c r="CC1125" s="129" t="s">
        <v>179</v>
      </c>
      <c r="CD1125" s="129">
        <v>2E-3</v>
      </c>
      <c r="CE1125" s="129" t="s">
        <v>179</v>
      </c>
      <c r="CF1125" s="129">
        <v>2.3E-3</v>
      </c>
      <c r="CG1125" s="129" t="s">
        <v>179</v>
      </c>
      <c r="CH1125" s="129">
        <v>1E-4</v>
      </c>
      <c r="CI1125" s="129" t="s">
        <v>179</v>
      </c>
      <c r="CJ1125" s="129">
        <v>6.8999999999999999E-3</v>
      </c>
      <c r="CK1125" s="129" t="s">
        <v>179</v>
      </c>
      <c r="CL1125" s="129">
        <v>1.11E-2</v>
      </c>
      <c r="CM1125" s="129" t="s">
        <v>179</v>
      </c>
      <c r="CN1125" s="129">
        <v>4.4999999999999997E-3</v>
      </c>
      <c r="CO1125" s="129" t="s">
        <v>179</v>
      </c>
      <c r="CP1125" s="129">
        <v>8.9999999999999998E-4</v>
      </c>
      <c r="CQ1125" s="129" t="s">
        <v>179</v>
      </c>
      <c r="CR1125" s="129">
        <v>3.3E-3</v>
      </c>
      <c r="CS1125" s="129" t="s">
        <v>179</v>
      </c>
      <c r="CT1125" s="129">
        <v>1.9E-3</v>
      </c>
      <c r="CU1125" s="129" t="s">
        <v>179</v>
      </c>
      <c r="CV1125" s="129">
        <v>8.9999999999999998E-4</v>
      </c>
      <c r="CW1125" s="129" t="s">
        <v>179</v>
      </c>
      <c r="CX1125" s="129">
        <v>5.9999999999999995E-4</v>
      </c>
      <c r="CY1125" s="129" t="s">
        <v>179</v>
      </c>
      <c r="CZ1125" s="129">
        <v>5.9999999999999995E-4</v>
      </c>
      <c r="DA1125" s="129" t="s">
        <v>179</v>
      </c>
      <c r="DB1125" s="129">
        <v>5.9999999999999995E-4</v>
      </c>
      <c r="DC1125" s="129" t="s">
        <v>179</v>
      </c>
      <c r="DD1125" s="129">
        <v>5.0000000000000001E-4</v>
      </c>
      <c r="DE1125" s="129" t="s">
        <v>179</v>
      </c>
      <c r="DF1125" s="129">
        <v>5.9999999999999995E-4</v>
      </c>
      <c r="DG1125" s="129" t="s">
        <v>179</v>
      </c>
      <c r="DH1125" s="129">
        <v>4.0000000000000002E-4</v>
      </c>
      <c r="DI1125" s="129" t="s">
        <v>179</v>
      </c>
      <c r="DJ1125" s="129">
        <v>4.0000000000000002E-4</v>
      </c>
      <c r="DK1125" s="129" t="s">
        <v>4133</v>
      </c>
      <c r="DL1125" s="129" t="s">
        <v>59</v>
      </c>
      <c r="DO1125" t="s">
        <v>18</v>
      </c>
      <c r="DS1125" s="129">
        <v>3</v>
      </c>
      <c r="DT1125" s="129" t="s">
        <v>1630</v>
      </c>
      <c r="DW1125" t="s">
        <v>5907</v>
      </c>
    </row>
    <row r="1126" spans="1:127">
      <c r="A1126" s="127">
        <v>88</v>
      </c>
      <c r="B1126" s="131">
        <v>44769.137499999997</v>
      </c>
      <c r="C1126" s="129" t="s">
        <v>52</v>
      </c>
      <c r="D1126" s="129">
        <v>0</v>
      </c>
      <c r="E1126" s="129">
        <v>0</v>
      </c>
      <c r="F1126" s="129">
        <v>0</v>
      </c>
      <c r="G1126" s="129" t="s">
        <v>54</v>
      </c>
      <c r="H1126" s="129" t="s">
        <v>55</v>
      </c>
      <c r="I1126" s="129" t="s">
        <v>55</v>
      </c>
      <c r="J1126" s="129" t="s">
        <v>55</v>
      </c>
      <c r="K1126" s="129" t="s">
        <v>18</v>
      </c>
      <c r="L1126" s="129">
        <v>90</v>
      </c>
      <c r="M1126" s="129" t="s">
        <v>173</v>
      </c>
      <c r="N1126" s="129">
        <v>0</v>
      </c>
      <c r="O1126" s="129" t="s">
        <v>173</v>
      </c>
      <c r="P1126" s="129">
        <v>0</v>
      </c>
      <c r="Q1126" s="129" t="s">
        <v>173</v>
      </c>
      <c r="R1126" s="129">
        <v>0</v>
      </c>
      <c r="S1126" s="129">
        <v>2</v>
      </c>
      <c r="T1126" s="129" t="s">
        <v>174</v>
      </c>
      <c r="U1126" s="129">
        <v>3.8056999999999999</v>
      </c>
      <c r="V1126" s="129">
        <v>0.67500000000000004</v>
      </c>
      <c r="W1126" s="129">
        <v>12.6792</v>
      </c>
      <c r="X1126" s="129">
        <v>0.34050000000000002</v>
      </c>
      <c r="Y1126" s="129">
        <v>38.689100000000003</v>
      </c>
      <c r="Z1126" s="129">
        <v>0.35830000000000001</v>
      </c>
      <c r="AA1126" s="129" t="s">
        <v>235</v>
      </c>
      <c r="AB1126" s="129">
        <v>1.5900000000000001E-2</v>
      </c>
      <c r="AC1126" s="129" t="s">
        <v>179</v>
      </c>
      <c r="AD1126" s="129">
        <v>9.1999999999999998E-3</v>
      </c>
      <c r="AE1126" s="129" t="s">
        <v>275</v>
      </c>
      <c r="AF1126" s="129">
        <v>1.9E-2</v>
      </c>
      <c r="AG1126" s="129">
        <v>0.1512</v>
      </c>
      <c r="AH1126" s="129">
        <v>7.7999999999999996E-3</v>
      </c>
      <c r="AI1126" s="129">
        <v>7.7053000000000003</v>
      </c>
      <c r="AJ1126" s="129">
        <v>3.2800000000000003E-2</v>
      </c>
      <c r="AK1126" s="129">
        <v>0.86660000000000004</v>
      </c>
      <c r="AL1126" s="129">
        <v>9.1000000000000004E-3</v>
      </c>
      <c r="AM1126" s="129" t="s">
        <v>1001</v>
      </c>
      <c r="AN1126" s="129">
        <v>9.2999999999999992E-3</v>
      </c>
      <c r="AO1126" s="129">
        <v>2.1100000000000001E-2</v>
      </c>
      <c r="AP1126" s="129">
        <v>4.3E-3</v>
      </c>
      <c r="AQ1126" s="129">
        <v>0.16220000000000001</v>
      </c>
      <c r="AR1126" s="129">
        <v>5.8999999999999999E-3</v>
      </c>
      <c r="AS1126" s="129">
        <v>6.8304</v>
      </c>
      <c r="AT1126" s="129">
        <v>2.8199999999999999E-2</v>
      </c>
      <c r="AU1126" s="129" t="s">
        <v>179</v>
      </c>
      <c r="AV1126" s="129">
        <v>4.0000000000000001E-3</v>
      </c>
      <c r="AW1126" s="129">
        <v>8.5000000000000006E-3</v>
      </c>
      <c r="AX1126" s="129">
        <v>1.1000000000000001E-3</v>
      </c>
      <c r="AY1126" s="129">
        <v>5.7000000000000002E-3</v>
      </c>
      <c r="AZ1126" s="129">
        <v>6.9999999999999999E-4</v>
      </c>
      <c r="BA1126" s="129">
        <v>7.9000000000000008E-3</v>
      </c>
      <c r="BB1126" s="129">
        <v>6.9999999999999999E-4</v>
      </c>
      <c r="BC1126" s="129" t="s">
        <v>267</v>
      </c>
      <c r="BD1126" s="129">
        <v>5.0000000000000001E-4</v>
      </c>
      <c r="BE1126" s="129" t="s">
        <v>285</v>
      </c>
      <c r="BF1126" s="129">
        <v>4.0000000000000002E-4</v>
      </c>
      <c r="BG1126" s="129" t="s">
        <v>179</v>
      </c>
      <c r="BH1126" s="129">
        <v>1E-4</v>
      </c>
      <c r="BI1126" s="129" t="s">
        <v>318</v>
      </c>
      <c r="BJ1126" s="129">
        <v>2.0000000000000001E-4</v>
      </c>
      <c r="BK1126" s="129">
        <v>9.9000000000000008E-3</v>
      </c>
      <c r="BL1126" s="129">
        <v>5.0000000000000001E-4</v>
      </c>
      <c r="BM1126" s="129">
        <v>3.3E-3</v>
      </c>
      <c r="BN1126" s="129">
        <v>2.9999999999999997E-4</v>
      </c>
      <c r="BO1126" s="129">
        <v>1.0800000000000001E-2</v>
      </c>
      <c r="BP1126" s="129">
        <v>5.9999999999999995E-4</v>
      </c>
      <c r="BQ1126" s="129" t="s">
        <v>179</v>
      </c>
      <c r="BR1126" s="129">
        <v>2.9999999999999997E-4</v>
      </c>
      <c r="BS1126" s="129" t="s">
        <v>179</v>
      </c>
      <c r="BT1126" s="129">
        <v>4.0000000000000002E-4</v>
      </c>
      <c r="BU1126" s="129" t="s">
        <v>179</v>
      </c>
      <c r="BV1126" s="129">
        <v>6.9999999999999999E-4</v>
      </c>
      <c r="BW1126" s="129" t="s">
        <v>179</v>
      </c>
      <c r="BX1126" s="129">
        <v>8.0000000000000004E-4</v>
      </c>
      <c r="BY1126" s="129" t="s">
        <v>179</v>
      </c>
      <c r="BZ1126" s="129">
        <v>1.1000000000000001E-3</v>
      </c>
      <c r="CA1126" s="129" t="s">
        <v>179</v>
      </c>
      <c r="CB1126" s="129">
        <v>8.0000000000000004E-4</v>
      </c>
      <c r="CC1126" s="129" t="s">
        <v>179</v>
      </c>
      <c r="CD1126" s="129">
        <v>2.0999999999999999E-3</v>
      </c>
      <c r="CE1126" s="129" t="s">
        <v>179</v>
      </c>
      <c r="CF1126" s="129">
        <v>2.3E-3</v>
      </c>
      <c r="CG1126" s="129" t="s">
        <v>179</v>
      </c>
      <c r="CH1126" s="129">
        <v>1E-4</v>
      </c>
      <c r="CI1126" s="129" t="s">
        <v>179</v>
      </c>
      <c r="CJ1126" s="129">
        <v>7.1999999999999998E-3</v>
      </c>
      <c r="CK1126" s="129" t="s">
        <v>179</v>
      </c>
      <c r="CL1126" s="129">
        <v>1.11E-2</v>
      </c>
      <c r="CM1126" s="129" t="s">
        <v>464</v>
      </c>
      <c r="CN1126" s="129">
        <v>4.5999999999999999E-3</v>
      </c>
      <c r="CO1126" s="129" t="s">
        <v>179</v>
      </c>
      <c r="CP1126" s="129">
        <v>8.9999999999999998E-4</v>
      </c>
      <c r="CQ1126" s="129" t="s">
        <v>179</v>
      </c>
      <c r="CR1126" s="129">
        <v>3.3999999999999998E-3</v>
      </c>
      <c r="CS1126" s="129" t="s">
        <v>179</v>
      </c>
      <c r="CT1126" s="129">
        <v>1.9E-3</v>
      </c>
      <c r="CU1126" s="129" t="s">
        <v>179</v>
      </c>
      <c r="CV1126" s="129">
        <v>8.0000000000000004E-4</v>
      </c>
      <c r="CW1126" s="129" t="s">
        <v>179</v>
      </c>
      <c r="CX1126" s="129">
        <v>5.9999999999999995E-4</v>
      </c>
      <c r="CY1126" s="129" t="s">
        <v>179</v>
      </c>
      <c r="CZ1126" s="129">
        <v>5.0000000000000001E-4</v>
      </c>
      <c r="DA1126" s="129" t="s">
        <v>179</v>
      </c>
      <c r="DB1126" s="129">
        <v>5.9999999999999995E-4</v>
      </c>
      <c r="DC1126" s="129" t="s">
        <v>179</v>
      </c>
      <c r="DD1126" s="129">
        <v>5.9999999999999995E-4</v>
      </c>
      <c r="DE1126" s="129" t="s">
        <v>179</v>
      </c>
      <c r="DF1126" s="129">
        <v>5.9999999999999995E-4</v>
      </c>
      <c r="DG1126" s="129" t="s">
        <v>179</v>
      </c>
      <c r="DH1126" s="129">
        <v>4.0000000000000002E-4</v>
      </c>
      <c r="DI1126" s="129" t="s">
        <v>179</v>
      </c>
      <c r="DJ1126" s="129">
        <v>4.0000000000000002E-4</v>
      </c>
      <c r="DK1126" s="129" t="s">
        <v>4133</v>
      </c>
      <c r="DL1126" s="129" t="s">
        <v>59</v>
      </c>
      <c r="DO1126" t="s">
        <v>18</v>
      </c>
      <c r="DS1126" s="129">
        <v>17</v>
      </c>
      <c r="DT1126" s="129" t="s">
        <v>919</v>
      </c>
      <c r="DW1126" t="s">
        <v>5908</v>
      </c>
    </row>
    <row r="1127" spans="1:127">
      <c r="A1127" s="127">
        <v>89</v>
      </c>
      <c r="B1127" s="131">
        <v>44769.13958333333</v>
      </c>
      <c r="C1127" s="129" t="s">
        <v>52</v>
      </c>
      <c r="D1127" s="129">
        <v>0</v>
      </c>
      <c r="E1127" s="129">
        <v>0</v>
      </c>
      <c r="F1127" s="129">
        <v>0</v>
      </c>
      <c r="G1127" s="129" t="s">
        <v>54</v>
      </c>
      <c r="H1127" s="129" t="s">
        <v>55</v>
      </c>
      <c r="I1127" s="129" t="s">
        <v>55</v>
      </c>
      <c r="J1127" s="129" t="s">
        <v>55</v>
      </c>
      <c r="K1127" s="129" t="s">
        <v>18</v>
      </c>
      <c r="L1127" s="129">
        <v>90</v>
      </c>
      <c r="M1127" s="129" t="s">
        <v>173</v>
      </c>
      <c r="N1127" s="129">
        <v>0</v>
      </c>
      <c r="O1127" s="129" t="s">
        <v>173</v>
      </c>
      <c r="P1127" s="129">
        <v>0</v>
      </c>
      <c r="Q1127" s="129" t="s">
        <v>173</v>
      </c>
      <c r="R1127" s="129">
        <v>0</v>
      </c>
      <c r="S1127" s="129">
        <v>2</v>
      </c>
      <c r="T1127" s="129" t="s">
        <v>174</v>
      </c>
      <c r="U1127" s="129">
        <v>5.4622999999999999</v>
      </c>
      <c r="V1127" s="129">
        <v>0.71099999999999997</v>
      </c>
      <c r="W1127" s="129">
        <v>11.920400000000001</v>
      </c>
      <c r="X1127" s="129">
        <v>0.33400000000000002</v>
      </c>
      <c r="Y1127" s="129">
        <v>42.390500000000003</v>
      </c>
      <c r="Z1127" s="129">
        <v>0.37680000000000002</v>
      </c>
      <c r="AA1127" s="129" t="s">
        <v>4134</v>
      </c>
      <c r="AB1127" s="129">
        <v>1.5900000000000001E-2</v>
      </c>
      <c r="AC1127" s="129" t="s">
        <v>1385</v>
      </c>
      <c r="AD1127" s="129">
        <v>0.01</v>
      </c>
      <c r="AE1127" s="129" t="s">
        <v>179</v>
      </c>
      <c r="AF1127" s="129">
        <v>1.7399999999999999E-2</v>
      </c>
      <c r="AG1127" s="129">
        <v>0.12570000000000001</v>
      </c>
      <c r="AH1127" s="129">
        <v>7.4000000000000003E-3</v>
      </c>
      <c r="AI1127" s="129">
        <v>7.6204000000000001</v>
      </c>
      <c r="AJ1127" s="129">
        <v>3.2599999999999997E-2</v>
      </c>
      <c r="AK1127" s="129">
        <v>0.89800000000000002</v>
      </c>
      <c r="AL1127" s="129">
        <v>9.1999999999999998E-3</v>
      </c>
      <c r="AM1127" s="129" t="s">
        <v>748</v>
      </c>
      <c r="AN1127" s="129">
        <v>9.1000000000000004E-3</v>
      </c>
      <c r="AO1127" s="129">
        <v>2.18E-2</v>
      </c>
      <c r="AP1127" s="129">
        <v>4.3E-3</v>
      </c>
      <c r="AQ1127" s="129">
        <v>0.1255</v>
      </c>
      <c r="AR1127" s="129">
        <v>5.3E-3</v>
      </c>
      <c r="AS1127" s="129">
        <v>6.8098000000000001</v>
      </c>
      <c r="AT1127" s="129">
        <v>2.8199999999999999E-2</v>
      </c>
      <c r="AU1127" s="129" t="s">
        <v>179</v>
      </c>
      <c r="AV1127" s="129">
        <v>3.8999999999999998E-3</v>
      </c>
      <c r="AW1127" s="129">
        <v>1.01E-2</v>
      </c>
      <c r="AX1127" s="129">
        <v>1.1000000000000001E-3</v>
      </c>
      <c r="AY1127" s="129">
        <v>5.7999999999999996E-3</v>
      </c>
      <c r="AZ1127" s="129">
        <v>8.0000000000000004E-4</v>
      </c>
      <c r="BA1127" s="129">
        <v>6.8999999999999999E-3</v>
      </c>
      <c r="BB1127" s="129">
        <v>6.9999999999999999E-4</v>
      </c>
      <c r="BC1127" s="129" t="s">
        <v>211</v>
      </c>
      <c r="BD1127" s="129">
        <v>5.0000000000000001E-4</v>
      </c>
      <c r="BE1127" s="129" t="s">
        <v>179</v>
      </c>
      <c r="BF1127" s="129">
        <v>2.9999999999999997E-4</v>
      </c>
      <c r="BG1127" s="129" t="s">
        <v>179</v>
      </c>
      <c r="BH1127" s="129">
        <v>1E-4</v>
      </c>
      <c r="BI1127" s="129" t="s">
        <v>179</v>
      </c>
      <c r="BJ1127" s="129">
        <v>2.0000000000000001E-4</v>
      </c>
      <c r="BK1127" s="129">
        <v>8.8000000000000005E-3</v>
      </c>
      <c r="BL1127" s="129">
        <v>4.0000000000000002E-4</v>
      </c>
      <c r="BM1127" s="129">
        <v>3.5000000000000001E-3</v>
      </c>
      <c r="BN1127" s="129">
        <v>2.9999999999999997E-4</v>
      </c>
      <c r="BO1127" s="129">
        <v>9.9000000000000008E-3</v>
      </c>
      <c r="BP1127" s="129">
        <v>5.0000000000000001E-4</v>
      </c>
      <c r="BQ1127" s="129" t="s">
        <v>179</v>
      </c>
      <c r="BR1127" s="129">
        <v>2.9999999999999997E-4</v>
      </c>
      <c r="BS1127" s="129" t="s">
        <v>179</v>
      </c>
      <c r="BT1127" s="129">
        <v>2.9999999999999997E-4</v>
      </c>
      <c r="BU1127" s="129" t="s">
        <v>179</v>
      </c>
      <c r="BV1127" s="129">
        <v>6.9999999999999999E-4</v>
      </c>
      <c r="BW1127" s="129" t="s">
        <v>18</v>
      </c>
      <c r="BX1127" s="129"/>
      <c r="BY1127" s="129" t="s">
        <v>179</v>
      </c>
      <c r="BZ1127" s="129">
        <v>1.1000000000000001E-3</v>
      </c>
      <c r="CA1127" s="129" t="s">
        <v>179</v>
      </c>
      <c r="CB1127" s="129">
        <v>8.0000000000000004E-4</v>
      </c>
      <c r="CC1127" s="129" t="s">
        <v>348</v>
      </c>
      <c r="CD1127" s="129">
        <v>2.0999999999999999E-3</v>
      </c>
      <c r="CE1127" s="129" t="s">
        <v>505</v>
      </c>
      <c r="CF1127" s="129">
        <v>2.3E-3</v>
      </c>
      <c r="CG1127" s="129" t="s">
        <v>216</v>
      </c>
      <c r="CH1127" s="129">
        <v>1E-4</v>
      </c>
      <c r="CI1127" s="129" t="s">
        <v>179</v>
      </c>
      <c r="CJ1127" s="129">
        <v>7.0000000000000001E-3</v>
      </c>
      <c r="CK1127" s="129" t="s">
        <v>179</v>
      </c>
      <c r="CL1127" s="129">
        <v>1.11E-2</v>
      </c>
      <c r="CM1127" s="129" t="s">
        <v>179</v>
      </c>
      <c r="CN1127" s="129">
        <v>2.3999999999999998E-3</v>
      </c>
      <c r="CO1127" s="129" t="s">
        <v>179</v>
      </c>
      <c r="CP1127" s="129">
        <v>8.9999999999999998E-4</v>
      </c>
      <c r="CQ1127" s="129" t="s">
        <v>179</v>
      </c>
      <c r="CR1127" s="129">
        <v>3.3E-3</v>
      </c>
      <c r="CS1127" s="129" t="s">
        <v>179</v>
      </c>
      <c r="CT1127" s="129">
        <v>1.9E-3</v>
      </c>
      <c r="CU1127" s="129" t="s">
        <v>18</v>
      </c>
      <c r="CV1127" s="129"/>
      <c r="CW1127" s="129" t="s">
        <v>18</v>
      </c>
      <c r="CX1127" s="129"/>
      <c r="CY1127" s="129" t="s">
        <v>179</v>
      </c>
      <c r="CZ1127" s="129">
        <v>5.9999999999999995E-4</v>
      </c>
      <c r="DA1127" s="129" t="s">
        <v>179</v>
      </c>
      <c r="DB1127" s="129">
        <v>5.0000000000000001E-4</v>
      </c>
      <c r="DC1127" s="129" t="s">
        <v>179</v>
      </c>
      <c r="DD1127" s="129">
        <v>5.9999999999999995E-4</v>
      </c>
      <c r="DE1127" s="129" t="s">
        <v>179</v>
      </c>
      <c r="DF1127" s="129">
        <v>5.9999999999999995E-4</v>
      </c>
      <c r="DG1127" s="129" t="s">
        <v>179</v>
      </c>
      <c r="DH1127" s="129">
        <v>4.0000000000000002E-4</v>
      </c>
      <c r="DI1127" s="129" t="s">
        <v>179</v>
      </c>
      <c r="DJ1127" s="129">
        <v>2.9999999999999997E-4</v>
      </c>
      <c r="DK1127" s="129" t="s">
        <v>4133</v>
      </c>
      <c r="DL1127" s="129" t="s">
        <v>59</v>
      </c>
      <c r="DO1127" t="s">
        <v>18</v>
      </c>
      <c r="DS1127" s="129">
        <v>33</v>
      </c>
      <c r="DT1127" s="129" t="s">
        <v>6006</v>
      </c>
      <c r="DW1127" t="s">
        <v>5909</v>
      </c>
    </row>
    <row r="1128" spans="1:127">
      <c r="A1128" s="127">
        <v>90</v>
      </c>
      <c r="B1128" s="131">
        <v>44769.142361111109</v>
      </c>
      <c r="C1128" s="129" t="s">
        <v>52</v>
      </c>
      <c r="D1128" s="129">
        <v>0</v>
      </c>
      <c r="E1128" s="129">
        <v>0</v>
      </c>
      <c r="F1128" s="129">
        <v>0</v>
      </c>
      <c r="G1128" s="129" t="s">
        <v>54</v>
      </c>
      <c r="H1128" s="129" t="s">
        <v>55</v>
      </c>
      <c r="I1128" s="129" t="s">
        <v>55</v>
      </c>
      <c r="J1128" s="129" t="s">
        <v>55</v>
      </c>
      <c r="K1128" s="129" t="s">
        <v>18</v>
      </c>
      <c r="L1128" s="129">
        <v>90</v>
      </c>
      <c r="M1128" s="129" t="s">
        <v>173</v>
      </c>
      <c r="N1128" s="129">
        <v>0</v>
      </c>
      <c r="O1128" s="129" t="s">
        <v>173</v>
      </c>
      <c r="P1128" s="129">
        <v>0</v>
      </c>
      <c r="Q1128" s="129" t="s">
        <v>173</v>
      </c>
      <c r="R1128" s="129">
        <v>0</v>
      </c>
      <c r="S1128" s="129">
        <v>2</v>
      </c>
      <c r="T1128" s="129" t="s">
        <v>174</v>
      </c>
      <c r="U1128" s="129">
        <v>4.9101999999999997</v>
      </c>
      <c r="V1128" s="129">
        <v>0.70479999999999998</v>
      </c>
      <c r="W1128" s="129">
        <v>11.234999999999999</v>
      </c>
      <c r="X1128" s="129">
        <v>0.32629999999999998</v>
      </c>
      <c r="Y1128" s="129">
        <v>41.0169</v>
      </c>
      <c r="Z1128" s="129">
        <v>0.36990000000000001</v>
      </c>
      <c r="AA1128" s="129" t="s">
        <v>630</v>
      </c>
      <c r="AB1128" s="129">
        <v>1.5599999999999999E-2</v>
      </c>
      <c r="AC1128" s="129" t="s">
        <v>179</v>
      </c>
      <c r="AD1128" s="129">
        <v>9.9000000000000008E-3</v>
      </c>
      <c r="AE1128" s="129" t="s">
        <v>179</v>
      </c>
      <c r="AF1128" s="129">
        <v>1.7500000000000002E-2</v>
      </c>
      <c r="AG1128" s="129">
        <v>0.1779</v>
      </c>
      <c r="AH1128" s="129">
        <v>8.0999999999999996E-3</v>
      </c>
      <c r="AI1128" s="129">
        <v>7.4729999999999999</v>
      </c>
      <c r="AJ1128" s="129">
        <v>3.2300000000000002E-2</v>
      </c>
      <c r="AK1128" s="129">
        <v>0.85099999999999998</v>
      </c>
      <c r="AL1128" s="129">
        <v>8.9999999999999993E-3</v>
      </c>
      <c r="AM1128" s="129" t="s">
        <v>1367</v>
      </c>
      <c r="AN1128" s="129">
        <v>8.8999999999999999E-3</v>
      </c>
      <c r="AO1128" s="129">
        <v>1.8100000000000002E-2</v>
      </c>
      <c r="AP1128" s="129">
        <v>4.1000000000000003E-3</v>
      </c>
      <c r="AQ1128" s="129">
        <v>0.13059999999999999</v>
      </c>
      <c r="AR1128" s="129">
        <v>5.4000000000000003E-3</v>
      </c>
      <c r="AS1128" s="129">
        <v>6.9809999999999999</v>
      </c>
      <c r="AT1128" s="129">
        <v>2.8500000000000001E-2</v>
      </c>
      <c r="AU1128" s="129" t="s">
        <v>179</v>
      </c>
      <c r="AV1128" s="129">
        <v>4.0000000000000001E-3</v>
      </c>
      <c r="AW1128" s="129">
        <v>1.06E-2</v>
      </c>
      <c r="AX1128" s="129">
        <v>1.1000000000000001E-3</v>
      </c>
      <c r="AY1128" s="129">
        <v>6.4999999999999997E-3</v>
      </c>
      <c r="AZ1128" s="129">
        <v>8.0000000000000004E-4</v>
      </c>
      <c r="BA1128" s="129">
        <v>7.6E-3</v>
      </c>
      <c r="BB1128" s="129">
        <v>6.9999999999999999E-4</v>
      </c>
      <c r="BC1128" s="129" t="s">
        <v>651</v>
      </c>
      <c r="BD1128" s="129">
        <v>5.0000000000000001E-4</v>
      </c>
      <c r="BE1128" s="129" t="s">
        <v>179</v>
      </c>
      <c r="BF1128" s="129">
        <v>2.9999999999999997E-4</v>
      </c>
      <c r="BG1128" s="129" t="s">
        <v>179</v>
      </c>
      <c r="BH1128" s="129">
        <v>1E-4</v>
      </c>
      <c r="BI1128" s="129" t="s">
        <v>286</v>
      </c>
      <c r="BJ1128" s="129">
        <v>2.0000000000000001E-4</v>
      </c>
      <c r="BK1128" s="129">
        <v>8.3999999999999995E-3</v>
      </c>
      <c r="BL1128" s="129">
        <v>4.0000000000000002E-4</v>
      </c>
      <c r="BM1128" s="129">
        <v>3.3E-3</v>
      </c>
      <c r="BN1128" s="129">
        <v>2.9999999999999997E-4</v>
      </c>
      <c r="BO1128" s="129">
        <v>9.5999999999999992E-3</v>
      </c>
      <c r="BP1128" s="129">
        <v>5.0000000000000001E-4</v>
      </c>
      <c r="BQ1128" s="129" t="s">
        <v>179</v>
      </c>
      <c r="BR1128" s="129">
        <v>2.9999999999999997E-4</v>
      </c>
      <c r="BS1128" s="129" t="s">
        <v>179</v>
      </c>
      <c r="BT1128" s="129">
        <v>4.0000000000000002E-4</v>
      </c>
      <c r="BU1128" s="129" t="s">
        <v>179</v>
      </c>
      <c r="BV1128" s="129">
        <v>5.9999999999999995E-4</v>
      </c>
      <c r="BW1128" s="129" t="s">
        <v>285</v>
      </c>
      <c r="BX1128" s="129">
        <v>8.0000000000000004E-4</v>
      </c>
      <c r="BY1128" s="129" t="s">
        <v>179</v>
      </c>
      <c r="BZ1128" s="129">
        <v>1.1999999999999999E-3</v>
      </c>
      <c r="CA1128" s="129" t="s">
        <v>179</v>
      </c>
      <c r="CB1128" s="129">
        <v>8.0000000000000004E-4</v>
      </c>
      <c r="CC1128" s="129" t="s">
        <v>179</v>
      </c>
      <c r="CD1128" s="129">
        <v>2.2000000000000001E-3</v>
      </c>
      <c r="CE1128" s="129" t="s">
        <v>179</v>
      </c>
      <c r="CF1128" s="129">
        <v>2.3E-3</v>
      </c>
      <c r="CG1128" s="129" t="s">
        <v>179</v>
      </c>
      <c r="CH1128" s="129">
        <v>1E-4</v>
      </c>
      <c r="CI1128" s="129" t="s">
        <v>1385</v>
      </c>
      <c r="CJ1128" s="129">
        <v>7.3000000000000001E-3</v>
      </c>
      <c r="CK1128" s="129" t="s">
        <v>179</v>
      </c>
      <c r="CL1128" s="129">
        <v>1.17E-2</v>
      </c>
      <c r="CM1128" s="129" t="s">
        <v>179</v>
      </c>
      <c r="CN1128" s="129">
        <v>3.0999999999999999E-3</v>
      </c>
      <c r="CO1128" s="129" t="s">
        <v>179</v>
      </c>
      <c r="CP1128" s="129">
        <v>8.0000000000000004E-4</v>
      </c>
      <c r="CQ1128" s="129" t="s">
        <v>179</v>
      </c>
      <c r="CR1128" s="129">
        <v>3.3E-3</v>
      </c>
      <c r="CS1128" s="129" t="s">
        <v>179</v>
      </c>
      <c r="CT1128" s="129">
        <v>1.9E-3</v>
      </c>
      <c r="CU1128" s="129" t="s">
        <v>18</v>
      </c>
      <c r="CV1128" s="129"/>
      <c r="CW1128" s="129" t="s">
        <v>179</v>
      </c>
      <c r="CX1128" s="129">
        <v>5.9999999999999995E-4</v>
      </c>
      <c r="CY1128" s="129" t="s">
        <v>179</v>
      </c>
      <c r="CZ1128" s="129">
        <v>5.9999999999999995E-4</v>
      </c>
      <c r="DA1128" s="129" t="s">
        <v>179</v>
      </c>
      <c r="DB1128" s="129">
        <v>5.9999999999999995E-4</v>
      </c>
      <c r="DC1128" s="129" t="s">
        <v>179</v>
      </c>
      <c r="DD1128" s="129">
        <v>5.9999999999999995E-4</v>
      </c>
      <c r="DE1128" s="129" t="s">
        <v>179</v>
      </c>
      <c r="DF1128" s="129">
        <v>5.9999999999999995E-4</v>
      </c>
      <c r="DG1128" s="129" t="s">
        <v>179</v>
      </c>
      <c r="DH1128" s="129">
        <v>4.0000000000000002E-4</v>
      </c>
      <c r="DI1128" s="129" t="s">
        <v>179</v>
      </c>
      <c r="DJ1128" s="129">
        <v>2.9999999999999997E-4</v>
      </c>
      <c r="DK1128" s="129" t="s">
        <v>4133</v>
      </c>
      <c r="DL1128" s="129" t="s">
        <v>59</v>
      </c>
      <c r="DO1128" t="s">
        <v>18</v>
      </c>
      <c r="DS1128" s="129">
        <v>39</v>
      </c>
      <c r="DT1128" s="129" t="s">
        <v>5980</v>
      </c>
      <c r="DW1128" t="s">
        <v>5910</v>
      </c>
    </row>
    <row r="1129" spans="1:127">
      <c r="A1129" s="127">
        <v>91</v>
      </c>
      <c r="B1129" s="131">
        <v>44769.147222222222</v>
      </c>
      <c r="C1129" s="129" t="s">
        <v>52</v>
      </c>
      <c r="D1129" s="129">
        <v>0</v>
      </c>
      <c r="E1129" s="129">
        <v>0</v>
      </c>
      <c r="F1129" s="129">
        <v>0</v>
      </c>
      <c r="G1129" s="129" t="s">
        <v>54</v>
      </c>
      <c r="H1129" s="129" t="s">
        <v>55</v>
      </c>
      <c r="I1129" s="129" t="s">
        <v>55</v>
      </c>
      <c r="J1129" s="129" t="s">
        <v>55</v>
      </c>
      <c r="K1129" s="129" t="s">
        <v>18</v>
      </c>
      <c r="L1129" s="129">
        <v>90</v>
      </c>
      <c r="M1129" s="129" t="s">
        <v>173</v>
      </c>
      <c r="N1129" s="129">
        <v>0</v>
      </c>
      <c r="O1129" s="129" t="s">
        <v>173</v>
      </c>
      <c r="P1129" s="129">
        <v>0</v>
      </c>
      <c r="Q1129" s="129" t="s">
        <v>173</v>
      </c>
      <c r="R1129" s="129">
        <v>0</v>
      </c>
      <c r="S1129" s="129">
        <v>2</v>
      </c>
      <c r="T1129" s="129" t="s">
        <v>174</v>
      </c>
      <c r="U1129" s="129">
        <v>3.4592000000000001</v>
      </c>
      <c r="V1129" s="129">
        <v>0.69259999999999999</v>
      </c>
      <c r="W1129" s="129">
        <v>12.418799999999999</v>
      </c>
      <c r="X1129" s="129">
        <v>0.34129999999999999</v>
      </c>
      <c r="Y1129" s="129">
        <v>38.989800000000002</v>
      </c>
      <c r="Z1129" s="129">
        <v>0.36149999999999999</v>
      </c>
      <c r="AA1129" s="129" t="s">
        <v>4135</v>
      </c>
      <c r="AB1129" s="129">
        <v>1.6299999999999999E-2</v>
      </c>
      <c r="AC1129" s="129" t="s">
        <v>1458</v>
      </c>
      <c r="AD1129" s="129">
        <v>1.0800000000000001E-2</v>
      </c>
      <c r="AE1129" s="129" t="s">
        <v>4119</v>
      </c>
      <c r="AF1129" s="129">
        <v>2.0799999999999999E-2</v>
      </c>
      <c r="AG1129" s="129">
        <v>0.15210000000000001</v>
      </c>
      <c r="AH1129" s="129">
        <v>8.0000000000000002E-3</v>
      </c>
      <c r="AI1129" s="129">
        <v>7.4488000000000003</v>
      </c>
      <c r="AJ1129" s="129">
        <v>3.2399999999999998E-2</v>
      </c>
      <c r="AK1129" s="129">
        <v>0.94640000000000002</v>
      </c>
      <c r="AL1129" s="129">
        <v>9.4000000000000004E-3</v>
      </c>
      <c r="AM1129" s="129" t="s">
        <v>1204</v>
      </c>
      <c r="AN1129" s="129">
        <v>9.4000000000000004E-3</v>
      </c>
      <c r="AO1129" s="129">
        <v>1.8800000000000001E-2</v>
      </c>
      <c r="AP1129" s="129">
        <v>4.3E-3</v>
      </c>
      <c r="AQ1129" s="129">
        <v>0.15859999999999999</v>
      </c>
      <c r="AR1129" s="129">
        <v>5.8999999999999999E-3</v>
      </c>
      <c r="AS1129" s="129">
        <v>7.3295000000000003</v>
      </c>
      <c r="AT1129" s="129">
        <v>2.92E-2</v>
      </c>
      <c r="AU1129" s="129" t="s">
        <v>213</v>
      </c>
      <c r="AV1129" s="129">
        <v>4.1000000000000003E-3</v>
      </c>
      <c r="AW1129" s="129">
        <v>1.06E-2</v>
      </c>
      <c r="AX1129" s="129">
        <v>1.1999999999999999E-3</v>
      </c>
      <c r="AY1129" s="129">
        <v>6.4999999999999997E-3</v>
      </c>
      <c r="AZ1129" s="129">
        <v>8.0000000000000004E-4</v>
      </c>
      <c r="BA1129" s="129">
        <v>8.9999999999999993E-3</v>
      </c>
      <c r="BB1129" s="129">
        <v>8.0000000000000004E-4</v>
      </c>
      <c r="BC1129" s="129" t="s">
        <v>733</v>
      </c>
      <c r="BD1129" s="129">
        <v>5.0000000000000001E-4</v>
      </c>
      <c r="BE1129" s="129" t="s">
        <v>191</v>
      </c>
      <c r="BF1129" s="129">
        <v>4.0000000000000002E-4</v>
      </c>
      <c r="BG1129" s="129" t="s">
        <v>179</v>
      </c>
      <c r="BH1129" s="129">
        <v>1E-4</v>
      </c>
      <c r="BI1129" s="129" t="s">
        <v>286</v>
      </c>
      <c r="BJ1129" s="129">
        <v>2.0000000000000001E-4</v>
      </c>
      <c r="BK1129" s="129">
        <v>1.01E-2</v>
      </c>
      <c r="BL1129" s="129">
        <v>5.0000000000000001E-4</v>
      </c>
      <c r="BM1129" s="129">
        <v>3.8E-3</v>
      </c>
      <c r="BN1129" s="129">
        <v>2.9999999999999997E-4</v>
      </c>
      <c r="BO1129" s="129">
        <v>1.01E-2</v>
      </c>
      <c r="BP1129" s="129">
        <v>5.0000000000000001E-4</v>
      </c>
      <c r="BQ1129" s="129" t="s">
        <v>179</v>
      </c>
      <c r="BR1129" s="129">
        <v>2.9999999999999997E-4</v>
      </c>
      <c r="BS1129" s="129" t="s">
        <v>179</v>
      </c>
      <c r="BT1129" s="129">
        <v>4.0000000000000002E-4</v>
      </c>
      <c r="BU1129" s="129" t="s">
        <v>179</v>
      </c>
      <c r="BV1129" s="129">
        <v>6.9999999999999999E-4</v>
      </c>
      <c r="BW1129" s="129" t="s">
        <v>18</v>
      </c>
      <c r="BX1129" s="129"/>
      <c r="BY1129" s="129" t="s">
        <v>18</v>
      </c>
      <c r="BZ1129" s="129"/>
      <c r="CA1129" s="129" t="s">
        <v>179</v>
      </c>
      <c r="CB1129" s="129">
        <v>8.0000000000000004E-4</v>
      </c>
      <c r="CC1129" s="129" t="s">
        <v>179</v>
      </c>
      <c r="CD1129" s="129">
        <v>2E-3</v>
      </c>
      <c r="CE1129" s="129" t="s">
        <v>179</v>
      </c>
      <c r="CF1129" s="129">
        <v>2.3E-3</v>
      </c>
      <c r="CG1129" s="129" t="s">
        <v>216</v>
      </c>
      <c r="CH1129" s="129">
        <v>1E-4</v>
      </c>
      <c r="CI1129" s="129" t="s">
        <v>179</v>
      </c>
      <c r="CJ1129" s="129">
        <v>7.0000000000000001E-3</v>
      </c>
      <c r="CK1129" s="129" t="s">
        <v>179</v>
      </c>
      <c r="CL1129" s="129">
        <v>1.12E-2</v>
      </c>
      <c r="CM1129" s="129" t="s">
        <v>179</v>
      </c>
      <c r="CN1129" s="129">
        <v>4.3E-3</v>
      </c>
      <c r="CO1129" s="129" t="s">
        <v>179</v>
      </c>
      <c r="CP1129" s="129">
        <v>8.0000000000000004E-4</v>
      </c>
      <c r="CQ1129" s="129" t="s">
        <v>179</v>
      </c>
      <c r="CR1129" s="129">
        <v>3.3999999999999998E-3</v>
      </c>
      <c r="CS1129" s="129" t="s">
        <v>179</v>
      </c>
      <c r="CT1129" s="129">
        <v>1.8E-3</v>
      </c>
      <c r="CU1129" s="129" t="s">
        <v>18</v>
      </c>
      <c r="CV1129" s="129"/>
      <c r="CW1129" s="129" t="s">
        <v>18</v>
      </c>
      <c r="CX1129" s="129"/>
      <c r="CY1129" s="129" t="s">
        <v>179</v>
      </c>
      <c r="CZ1129" s="129">
        <v>5.9999999999999995E-4</v>
      </c>
      <c r="DA1129" s="129" t="s">
        <v>179</v>
      </c>
      <c r="DB1129" s="129">
        <v>5.9999999999999995E-4</v>
      </c>
      <c r="DC1129" s="129" t="s">
        <v>179</v>
      </c>
      <c r="DD1129" s="129">
        <v>5.9999999999999995E-4</v>
      </c>
      <c r="DE1129" s="129" t="s">
        <v>179</v>
      </c>
      <c r="DF1129" s="129">
        <v>5.9999999999999995E-4</v>
      </c>
      <c r="DG1129" s="129" t="s">
        <v>179</v>
      </c>
      <c r="DH1129" s="129">
        <v>4.0000000000000002E-4</v>
      </c>
      <c r="DI1129" s="129" t="s">
        <v>179</v>
      </c>
      <c r="DJ1129" s="129">
        <v>4.0000000000000002E-4</v>
      </c>
      <c r="DK1129" s="129" t="s">
        <v>4136</v>
      </c>
      <c r="DL1129" s="129" t="s">
        <v>59</v>
      </c>
      <c r="DO1129" t="s">
        <v>18</v>
      </c>
      <c r="DS1129" s="129">
        <v>6</v>
      </c>
      <c r="DT1129" s="129" t="s">
        <v>919</v>
      </c>
      <c r="DW1129" t="s">
        <v>5911</v>
      </c>
    </row>
    <row r="1130" spans="1:127">
      <c r="A1130" s="127">
        <v>92</v>
      </c>
      <c r="B1130" s="131">
        <v>44769.149305555555</v>
      </c>
      <c r="C1130" s="129" t="s">
        <v>52</v>
      </c>
      <c r="D1130" s="129">
        <v>0</v>
      </c>
      <c r="E1130" s="129">
        <v>0</v>
      </c>
      <c r="F1130" s="129">
        <v>0</v>
      </c>
      <c r="G1130" s="129" t="s">
        <v>54</v>
      </c>
      <c r="H1130" s="129" t="s">
        <v>55</v>
      </c>
      <c r="I1130" s="129" t="s">
        <v>55</v>
      </c>
      <c r="J1130" s="129" t="s">
        <v>55</v>
      </c>
      <c r="K1130" s="129" t="s">
        <v>18</v>
      </c>
      <c r="L1130" s="129">
        <v>90</v>
      </c>
      <c r="M1130" s="129" t="s">
        <v>173</v>
      </c>
      <c r="N1130" s="129">
        <v>0</v>
      </c>
      <c r="O1130" s="129" t="s">
        <v>173</v>
      </c>
      <c r="P1130" s="129">
        <v>0</v>
      </c>
      <c r="Q1130" s="129" t="s">
        <v>173</v>
      </c>
      <c r="R1130" s="129">
        <v>0</v>
      </c>
      <c r="S1130" s="129">
        <v>2</v>
      </c>
      <c r="T1130" s="129" t="s">
        <v>174</v>
      </c>
      <c r="U1130" s="129">
        <v>3.8186</v>
      </c>
      <c r="V1130" s="129">
        <v>0.68769999999999998</v>
      </c>
      <c r="W1130" s="129">
        <v>12.296099999999999</v>
      </c>
      <c r="X1130" s="129">
        <v>0.33660000000000001</v>
      </c>
      <c r="Y1130" s="129">
        <v>39.214399999999998</v>
      </c>
      <c r="Z1130" s="129">
        <v>0.36020000000000002</v>
      </c>
      <c r="AA1130" s="129" t="s">
        <v>396</v>
      </c>
      <c r="AB1130" s="129">
        <v>1.5699999999999999E-2</v>
      </c>
      <c r="AC1130" s="129" t="s">
        <v>179</v>
      </c>
      <c r="AD1130" s="129">
        <v>9.1999999999999998E-3</v>
      </c>
      <c r="AE1130" s="129" t="s">
        <v>179</v>
      </c>
      <c r="AF1130" s="129">
        <v>1.8599999999999998E-2</v>
      </c>
      <c r="AG1130" s="129">
        <v>8.72E-2</v>
      </c>
      <c r="AH1130" s="129">
        <v>6.8999999999999999E-3</v>
      </c>
      <c r="AI1130" s="129">
        <v>7.9101999999999997</v>
      </c>
      <c r="AJ1130" s="129">
        <v>3.3300000000000003E-2</v>
      </c>
      <c r="AK1130" s="129">
        <v>0.83960000000000001</v>
      </c>
      <c r="AL1130" s="129">
        <v>8.9999999999999993E-3</v>
      </c>
      <c r="AM1130" s="129" t="s">
        <v>698</v>
      </c>
      <c r="AN1130" s="129">
        <v>8.9999999999999993E-3</v>
      </c>
      <c r="AO1130" s="129">
        <v>1.9699999999999999E-2</v>
      </c>
      <c r="AP1130" s="129">
        <v>4.1999999999999997E-3</v>
      </c>
      <c r="AQ1130" s="129">
        <v>0.11600000000000001</v>
      </c>
      <c r="AR1130" s="129">
        <v>5.1999999999999998E-3</v>
      </c>
      <c r="AS1130" s="129">
        <v>6.681</v>
      </c>
      <c r="AT1130" s="129">
        <v>2.8000000000000001E-2</v>
      </c>
      <c r="AU1130" s="129" t="s">
        <v>179</v>
      </c>
      <c r="AV1130" s="129">
        <v>3.8999999999999998E-3</v>
      </c>
      <c r="AW1130" s="129">
        <v>1.24E-2</v>
      </c>
      <c r="AX1130" s="129">
        <v>1.1999999999999999E-3</v>
      </c>
      <c r="AY1130" s="129">
        <v>6.4000000000000003E-3</v>
      </c>
      <c r="AZ1130" s="129">
        <v>8.0000000000000004E-4</v>
      </c>
      <c r="BA1130" s="129">
        <v>7.3000000000000001E-3</v>
      </c>
      <c r="BB1130" s="129">
        <v>6.9999999999999999E-4</v>
      </c>
      <c r="BC1130" s="129" t="s">
        <v>267</v>
      </c>
      <c r="BD1130" s="129">
        <v>5.0000000000000001E-4</v>
      </c>
      <c r="BE1130" s="129" t="s">
        <v>179</v>
      </c>
      <c r="BF1130" s="129">
        <v>2.9999999999999997E-4</v>
      </c>
      <c r="BG1130" s="129" t="s">
        <v>179</v>
      </c>
      <c r="BH1130" s="129">
        <v>1E-4</v>
      </c>
      <c r="BI1130" s="129" t="s">
        <v>246</v>
      </c>
      <c r="BJ1130" s="129">
        <v>2.0000000000000001E-4</v>
      </c>
      <c r="BK1130" s="129">
        <v>9.1000000000000004E-3</v>
      </c>
      <c r="BL1130" s="129">
        <v>5.0000000000000001E-4</v>
      </c>
      <c r="BM1130" s="129">
        <v>3.2000000000000002E-3</v>
      </c>
      <c r="BN1130" s="129">
        <v>2.9999999999999997E-4</v>
      </c>
      <c r="BO1130" s="129">
        <v>1.0500000000000001E-2</v>
      </c>
      <c r="BP1130" s="129">
        <v>5.9999999999999995E-4</v>
      </c>
      <c r="BQ1130" s="129" t="s">
        <v>179</v>
      </c>
      <c r="BR1130" s="129">
        <v>2.9999999999999997E-4</v>
      </c>
      <c r="BS1130" s="129" t="s">
        <v>179</v>
      </c>
      <c r="BT1130" s="129">
        <v>4.0000000000000002E-4</v>
      </c>
      <c r="BU1130" s="129" t="s">
        <v>179</v>
      </c>
      <c r="BV1130" s="129">
        <v>6.9999999999999999E-4</v>
      </c>
      <c r="BW1130" s="129" t="s">
        <v>18</v>
      </c>
      <c r="BX1130" s="129"/>
      <c r="BY1130" s="129" t="s">
        <v>18</v>
      </c>
      <c r="BZ1130" s="129"/>
      <c r="CA1130" s="129" t="s">
        <v>179</v>
      </c>
      <c r="CB1130" s="129">
        <v>8.0000000000000004E-4</v>
      </c>
      <c r="CC1130" s="129" t="s">
        <v>179</v>
      </c>
      <c r="CD1130" s="129">
        <v>2.0999999999999999E-3</v>
      </c>
      <c r="CE1130" s="129" t="s">
        <v>179</v>
      </c>
      <c r="CF1130" s="129">
        <v>2.3E-3</v>
      </c>
      <c r="CG1130" s="129" t="s">
        <v>179</v>
      </c>
      <c r="CH1130" s="129">
        <v>1E-4</v>
      </c>
      <c r="CI1130" s="129" t="s">
        <v>268</v>
      </c>
      <c r="CJ1130" s="129">
        <v>7.1999999999999998E-3</v>
      </c>
      <c r="CK1130" s="129" t="s">
        <v>179</v>
      </c>
      <c r="CL1130" s="129">
        <v>1.14E-2</v>
      </c>
      <c r="CM1130" s="129" t="s">
        <v>179</v>
      </c>
      <c r="CN1130" s="129">
        <v>4.3E-3</v>
      </c>
      <c r="CO1130" s="129" t="s">
        <v>179</v>
      </c>
      <c r="CP1130" s="129">
        <v>8.9999999999999998E-4</v>
      </c>
      <c r="CQ1130" s="129" t="s">
        <v>179</v>
      </c>
      <c r="CR1130" s="129">
        <v>3.3E-3</v>
      </c>
      <c r="CS1130" s="129" t="s">
        <v>179</v>
      </c>
      <c r="CT1130" s="129">
        <v>2E-3</v>
      </c>
      <c r="CU1130" s="129" t="s">
        <v>179</v>
      </c>
      <c r="CV1130" s="129">
        <v>8.0000000000000004E-4</v>
      </c>
      <c r="CW1130" s="129" t="s">
        <v>18</v>
      </c>
      <c r="CX1130" s="129"/>
      <c r="CY1130" s="129" t="s">
        <v>179</v>
      </c>
      <c r="CZ1130" s="129">
        <v>5.9999999999999995E-4</v>
      </c>
      <c r="DA1130" s="129" t="s">
        <v>179</v>
      </c>
      <c r="DB1130" s="129">
        <v>5.0000000000000001E-4</v>
      </c>
      <c r="DC1130" s="129" t="s">
        <v>179</v>
      </c>
      <c r="DD1130" s="129">
        <v>5.9999999999999995E-4</v>
      </c>
      <c r="DE1130" s="129" t="s">
        <v>179</v>
      </c>
      <c r="DF1130" s="129">
        <v>5.9999999999999995E-4</v>
      </c>
      <c r="DG1130" s="129" t="s">
        <v>179</v>
      </c>
      <c r="DH1130" s="129">
        <v>4.0000000000000002E-4</v>
      </c>
      <c r="DI1130" s="129" t="s">
        <v>179</v>
      </c>
      <c r="DJ1130" s="129">
        <v>2.9999999999999997E-4</v>
      </c>
      <c r="DK1130" s="129" t="s">
        <v>4136</v>
      </c>
      <c r="DL1130" s="129" t="s">
        <v>59</v>
      </c>
      <c r="DO1130" t="s">
        <v>18</v>
      </c>
      <c r="DS1130" s="129">
        <v>22</v>
      </c>
      <c r="DT1130" s="129" t="s">
        <v>919</v>
      </c>
      <c r="DW1130" t="s">
        <v>5912</v>
      </c>
    </row>
    <row r="1131" spans="1:127">
      <c r="A1131" s="127">
        <v>93</v>
      </c>
      <c r="B1131" s="131">
        <v>44769.15625</v>
      </c>
      <c r="C1131" s="129" t="s">
        <v>52</v>
      </c>
      <c r="D1131" s="129">
        <v>0</v>
      </c>
      <c r="E1131" s="129">
        <v>0</v>
      </c>
      <c r="F1131" s="129">
        <v>0</v>
      </c>
      <c r="G1131" s="129" t="s">
        <v>54</v>
      </c>
      <c r="H1131" s="129" t="s">
        <v>55</v>
      </c>
      <c r="I1131" s="129" t="s">
        <v>55</v>
      </c>
      <c r="J1131" s="129" t="s">
        <v>55</v>
      </c>
      <c r="K1131" s="129" t="s">
        <v>18</v>
      </c>
      <c r="L1131" s="129">
        <v>90</v>
      </c>
      <c r="M1131" s="129" t="s">
        <v>173</v>
      </c>
      <c r="N1131" s="129">
        <v>0</v>
      </c>
      <c r="O1131" s="129" t="s">
        <v>173</v>
      </c>
      <c r="P1131" s="129">
        <v>0</v>
      </c>
      <c r="Q1131" s="129" t="s">
        <v>173</v>
      </c>
      <c r="R1131" s="129">
        <v>0</v>
      </c>
      <c r="S1131" s="129">
        <v>2</v>
      </c>
      <c r="T1131" s="129" t="s">
        <v>174</v>
      </c>
      <c r="U1131" s="129">
        <v>3.9561999999999999</v>
      </c>
      <c r="V1131" s="129">
        <v>0.66569999999999996</v>
      </c>
      <c r="W1131" s="129">
        <v>12.9458</v>
      </c>
      <c r="X1131" s="129">
        <v>0.34079999999999999</v>
      </c>
      <c r="Y1131" s="129">
        <v>39.9739</v>
      </c>
      <c r="Z1131" s="129">
        <v>0.36359999999999998</v>
      </c>
      <c r="AA1131" s="129" t="s">
        <v>279</v>
      </c>
      <c r="AB1131" s="129">
        <v>1.52E-2</v>
      </c>
      <c r="AC1131" s="129" t="s">
        <v>179</v>
      </c>
      <c r="AD1131" s="129">
        <v>9.1000000000000004E-3</v>
      </c>
      <c r="AE1131" s="129" t="s">
        <v>179</v>
      </c>
      <c r="AF1131" s="129">
        <v>1.78E-2</v>
      </c>
      <c r="AG1131" s="129">
        <v>0.16839999999999999</v>
      </c>
      <c r="AH1131" s="129">
        <v>8.2000000000000007E-3</v>
      </c>
      <c r="AI1131" s="129">
        <v>7.8059000000000003</v>
      </c>
      <c r="AJ1131" s="129">
        <v>3.3000000000000002E-2</v>
      </c>
      <c r="AK1131" s="129">
        <v>0.81040000000000001</v>
      </c>
      <c r="AL1131" s="129">
        <v>8.8999999999999999E-3</v>
      </c>
      <c r="AM1131" s="129" t="s">
        <v>823</v>
      </c>
      <c r="AN1131" s="129">
        <v>8.8999999999999999E-3</v>
      </c>
      <c r="AO1131" s="129">
        <v>1.5599999999999999E-2</v>
      </c>
      <c r="AP1131" s="129">
        <v>4.1000000000000003E-3</v>
      </c>
      <c r="AQ1131" s="129">
        <v>0.115</v>
      </c>
      <c r="AR1131" s="129">
        <v>5.1000000000000004E-3</v>
      </c>
      <c r="AS1131" s="129">
        <v>6.2754000000000003</v>
      </c>
      <c r="AT1131" s="129">
        <v>2.7E-2</v>
      </c>
      <c r="AU1131" s="129" t="s">
        <v>613</v>
      </c>
      <c r="AV1131" s="129">
        <v>3.8E-3</v>
      </c>
      <c r="AW1131" s="129">
        <v>1.47E-2</v>
      </c>
      <c r="AX1131" s="129">
        <v>1.2999999999999999E-3</v>
      </c>
      <c r="AY1131" s="129">
        <v>5.1999999999999998E-3</v>
      </c>
      <c r="AZ1131" s="129">
        <v>6.9999999999999999E-4</v>
      </c>
      <c r="BA1131" s="129">
        <v>6.1999999999999998E-3</v>
      </c>
      <c r="BB1131" s="129">
        <v>6.9999999999999999E-4</v>
      </c>
      <c r="BC1131" s="129" t="s">
        <v>267</v>
      </c>
      <c r="BD1131" s="129">
        <v>5.0000000000000001E-4</v>
      </c>
      <c r="BE1131" s="129" t="s">
        <v>179</v>
      </c>
      <c r="BF1131" s="129">
        <v>2.9999999999999997E-4</v>
      </c>
      <c r="BG1131" s="129" t="s">
        <v>179</v>
      </c>
      <c r="BH1131" s="129">
        <v>1E-4</v>
      </c>
      <c r="BI1131" s="129" t="s">
        <v>516</v>
      </c>
      <c r="BJ1131" s="129">
        <v>2.0000000000000001E-4</v>
      </c>
      <c r="BK1131" s="129">
        <v>9.4999999999999998E-3</v>
      </c>
      <c r="BL1131" s="129">
        <v>5.0000000000000001E-4</v>
      </c>
      <c r="BM1131" s="129">
        <v>3.3999999999999998E-3</v>
      </c>
      <c r="BN1131" s="129">
        <v>2.9999999999999997E-4</v>
      </c>
      <c r="BO1131" s="129">
        <v>9.2999999999999992E-3</v>
      </c>
      <c r="BP1131" s="129">
        <v>5.0000000000000001E-4</v>
      </c>
      <c r="BQ1131" s="129" t="s">
        <v>179</v>
      </c>
      <c r="BR1131" s="129">
        <v>2.9999999999999997E-4</v>
      </c>
      <c r="BS1131" s="129" t="s">
        <v>179</v>
      </c>
      <c r="BT1131" s="129">
        <v>4.0000000000000002E-4</v>
      </c>
      <c r="BU1131" s="129" t="s">
        <v>179</v>
      </c>
      <c r="BV1131" s="129">
        <v>6.9999999999999999E-4</v>
      </c>
      <c r="BW1131" s="129" t="s">
        <v>245</v>
      </c>
      <c r="BX1131" s="129">
        <v>8.0000000000000004E-4</v>
      </c>
      <c r="BY1131" s="129" t="s">
        <v>18</v>
      </c>
      <c r="BZ1131" s="129"/>
      <c r="CA1131" s="129" t="s">
        <v>179</v>
      </c>
      <c r="CB1131" s="129">
        <v>8.0000000000000004E-4</v>
      </c>
      <c r="CC1131" s="129" t="s">
        <v>179</v>
      </c>
      <c r="CD1131" s="129">
        <v>2E-3</v>
      </c>
      <c r="CE1131" s="129" t="s">
        <v>179</v>
      </c>
      <c r="CF1131" s="129">
        <v>2.3E-3</v>
      </c>
      <c r="CG1131" s="129" t="s">
        <v>179</v>
      </c>
      <c r="CH1131" s="129">
        <v>1E-4</v>
      </c>
      <c r="CI1131" s="129" t="s">
        <v>179</v>
      </c>
      <c r="CJ1131" s="129">
        <v>6.7999999999999996E-3</v>
      </c>
      <c r="CK1131" s="129" t="s">
        <v>179</v>
      </c>
      <c r="CL1131" s="129">
        <v>1.11E-2</v>
      </c>
      <c r="CM1131" s="129" t="s">
        <v>614</v>
      </c>
      <c r="CN1131" s="129">
        <v>3.8999999999999998E-3</v>
      </c>
      <c r="CO1131" s="129" t="s">
        <v>179</v>
      </c>
      <c r="CP1131" s="129">
        <v>8.0000000000000004E-4</v>
      </c>
      <c r="CQ1131" s="129" t="s">
        <v>179</v>
      </c>
      <c r="CR1131" s="129">
        <v>3.2000000000000002E-3</v>
      </c>
      <c r="CS1131" s="129" t="s">
        <v>179</v>
      </c>
      <c r="CT1131" s="129">
        <v>1.8E-3</v>
      </c>
      <c r="CU1131" s="129" t="s">
        <v>179</v>
      </c>
      <c r="CV1131" s="129">
        <v>8.0000000000000004E-4</v>
      </c>
      <c r="CW1131" s="129" t="s">
        <v>18</v>
      </c>
      <c r="CX1131" s="129"/>
      <c r="CY1131" s="129" t="s">
        <v>179</v>
      </c>
      <c r="CZ1131" s="129">
        <v>5.9999999999999995E-4</v>
      </c>
      <c r="DA1131" s="129" t="s">
        <v>179</v>
      </c>
      <c r="DB1131" s="129">
        <v>5.0000000000000001E-4</v>
      </c>
      <c r="DC1131" s="129" t="s">
        <v>179</v>
      </c>
      <c r="DD1131" s="129">
        <v>5.9999999999999995E-4</v>
      </c>
      <c r="DE1131" s="129" t="s">
        <v>179</v>
      </c>
      <c r="DF1131" s="129">
        <v>5.9999999999999995E-4</v>
      </c>
      <c r="DG1131" s="129" t="s">
        <v>179</v>
      </c>
      <c r="DH1131" s="129">
        <v>4.0000000000000002E-4</v>
      </c>
      <c r="DI1131" s="129" t="s">
        <v>179</v>
      </c>
      <c r="DJ1131" s="129">
        <v>2.9999999999999997E-4</v>
      </c>
      <c r="DK1131" s="129" t="s">
        <v>4136</v>
      </c>
      <c r="DL1131" s="129" t="s">
        <v>59</v>
      </c>
      <c r="DO1131" t="s">
        <v>18</v>
      </c>
      <c r="DS1131" s="129">
        <v>40</v>
      </c>
      <c r="DT1131" s="129" t="s">
        <v>6006</v>
      </c>
      <c r="DW1131" t="s">
        <v>5913</v>
      </c>
    </row>
    <row r="1132" spans="1:127">
      <c r="A1132" s="127">
        <v>94</v>
      </c>
      <c r="B1132" s="131">
        <v>44769.158333333333</v>
      </c>
      <c r="C1132" s="129" t="s">
        <v>52</v>
      </c>
      <c r="D1132" s="129">
        <v>0</v>
      </c>
      <c r="E1132" s="129">
        <v>0</v>
      </c>
      <c r="F1132" s="129">
        <v>0</v>
      </c>
      <c r="G1132" s="129" t="s">
        <v>54</v>
      </c>
      <c r="H1132" s="129" t="s">
        <v>55</v>
      </c>
      <c r="I1132" s="129" t="s">
        <v>55</v>
      </c>
      <c r="J1132" s="129" t="s">
        <v>55</v>
      </c>
      <c r="K1132" s="129" t="s">
        <v>18</v>
      </c>
      <c r="L1132" s="129">
        <v>90</v>
      </c>
      <c r="M1132" s="129" t="s">
        <v>173</v>
      </c>
      <c r="N1132" s="129">
        <v>0</v>
      </c>
      <c r="O1132" s="129" t="s">
        <v>173</v>
      </c>
      <c r="P1132" s="129">
        <v>0</v>
      </c>
      <c r="Q1132" s="129" t="s">
        <v>173</v>
      </c>
      <c r="R1132" s="129">
        <v>0</v>
      </c>
      <c r="S1132" s="129">
        <v>2</v>
      </c>
      <c r="T1132" s="129" t="s">
        <v>174</v>
      </c>
      <c r="U1132" s="129">
        <v>4.5149999999999997</v>
      </c>
      <c r="V1132" s="129">
        <v>0.6915</v>
      </c>
      <c r="W1132" s="129">
        <v>12.256500000000001</v>
      </c>
      <c r="X1132" s="129">
        <v>0.33600000000000002</v>
      </c>
      <c r="Y1132" s="129">
        <v>41.309600000000003</v>
      </c>
      <c r="Z1132" s="129">
        <v>0.37109999999999999</v>
      </c>
      <c r="AA1132" s="129" t="s">
        <v>4137</v>
      </c>
      <c r="AB1132" s="129">
        <v>1.5599999999999999E-2</v>
      </c>
      <c r="AC1132" s="129" t="s">
        <v>179</v>
      </c>
      <c r="AD1132" s="129">
        <v>9.4000000000000004E-3</v>
      </c>
      <c r="AE1132" s="129" t="s">
        <v>179</v>
      </c>
      <c r="AF1132" s="129">
        <v>1.7600000000000001E-2</v>
      </c>
      <c r="AG1132" s="129">
        <v>0.13170000000000001</v>
      </c>
      <c r="AH1132" s="129">
        <v>7.7000000000000002E-3</v>
      </c>
      <c r="AI1132" s="129">
        <v>7.4785000000000004</v>
      </c>
      <c r="AJ1132" s="129">
        <v>3.2300000000000002E-2</v>
      </c>
      <c r="AK1132" s="129">
        <v>0.874</v>
      </c>
      <c r="AL1132" s="129">
        <v>9.1999999999999998E-3</v>
      </c>
      <c r="AM1132" s="129" t="s">
        <v>823</v>
      </c>
      <c r="AN1132" s="129">
        <v>9.1000000000000004E-3</v>
      </c>
      <c r="AO1132" s="129">
        <v>2.0299999999999999E-2</v>
      </c>
      <c r="AP1132" s="129">
        <v>4.1999999999999997E-3</v>
      </c>
      <c r="AQ1132" s="129">
        <v>0.1313</v>
      </c>
      <c r="AR1132" s="129">
        <v>5.4000000000000003E-3</v>
      </c>
      <c r="AS1132" s="129">
        <v>6.6546000000000003</v>
      </c>
      <c r="AT1132" s="129">
        <v>2.7799999999999998E-2</v>
      </c>
      <c r="AU1132" s="129" t="s">
        <v>412</v>
      </c>
      <c r="AV1132" s="129">
        <v>3.8999999999999998E-3</v>
      </c>
      <c r="AW1132" s="129">
        <v>1.43E-2</v>
      </c>
      <c r="AX1132" s="129">
        <v>1.2999999999999999E-3</v>
      </c>
      <c r="AY1132" s="129">
        <v>6.6E-3</v>
      </c>
      <c r="AZ1132" s="129">
        <v>8.0000000000000004E-4</v>
      </c>
      <c r="BA1132" s="129">
        <v>7.0000000000000001E-3</v>
      </c>
      <c r="BB1132" s="129">
        <v>6.9999999999999999E-4</v>
      </c>
      <c r="BC1132" s="129" t="s">
        <v>245</v>
      </c>
      <c r="BD1132" s="129">
        <v>5.0000000000000001E-4</v>
      </c>
      <c r="BE1132" s="129" t="s">
        <v>179</v>
      </c>
      <c r="BF1132" s="129">
        <v>2.9999999999999997E-4</v>
      </c>
      <c r="BG1132" s="129" t="s">
        <v>246</v>
      </c>
      <c r="BH1132" s="129">
        <v>1E-4</v>
      </c>
      <c r="BI1132" s="129" t="s">
        <v>179</v>
      </c>
      <c r="BJ1132" s="129">
        <v>2.0000000000000001E-4</v>
      </c>
      <c r="BK1132" s="129">
        <v>8.8999999999999999E-3</v>
      </c>
      <c r="BL1132" s="129">
        <v>4.0000000000000002E-4</v>
      </c>
      <c r="BM1132" s="129">
        <v>3.3E-3</v>
      </c>
      <c r="BN1132" s="129">
        <v>2.9999999999999997E-4</v>
      </c>
      <c r="BO1132" s="129">
        <v>0.01</v>
      </c>
      <c r="BP1132" s="129">
        <v>5.0000000000000001E-4</v>
      </c>
      <c r="BQ1132" s="129" t="s">
        <v>179</v>
      </c>
      <c r="BR1132" s="129">
        <v>2.9999999999999997E-4</v>
      </c>
      <c r="BS1132" s="129" t="s">
        <v>179</v>
      </c>
      <c r="BT1132" s="129">
        <v>4.0000000000000002E-4</v>
      </c>
      <c r="BU1132" s="129" t="s">
        <v>179</v>
      </c>
      <c r="BV1132" s="129">
        <v>6.9999999999999999E-4</v>
      </c>
      <c r="BW1132" s="129" t="s">
        <v>18</v>
      </c>
      <c r="BX1132" s="129"/>
      <c r="BY1132" s="129" t="s">
        <v>179</v>
      </c>
      <c r="BZ1132" s="129">
        <v>1.1000000000000001E-3</v>
      </c>
      <c r="CA1132" s="129" t="s">
        <v>179</v>
      </c>
      <c r="CB1132" s="129">
        <v>8.0000000000000004E-4</v>
      </c>
      <c r="CC1132" s="129" t="s">
        <v>179</v>
      </c>
      <c r="CD1132" s="129">
        <v>2.0999999999999999E-3</v>
      </c>
      <c r="CE1132" s="129" t="s">
        <v>179</v>
      </c>
      <c r="CF1132" s="129">
        <v>2.3E-3</v>
      </c>
      <c r="CG1132" s="129" t="s">
        <v>179</v>
      </c>
      <c r="CH1132" s="129">
        <v>1E-4</v>
      </c>
      <c r="CI1132" s="129" t="s">
        <v>179</v>
      </c>
      <c r="CJ1132" s="129">
        <v>7.1000000000000004E-3</v>
      </c>
      <c r="CK1132" s="129" t="s">
        <v>179</v>
      </c>
      <c r="CL1132" s="129">
        <v>1.1299999999999999E-2</v>
      </c>
      <c r="CM1132" s="129" t="s">
        <v>179</v>
      </c>
      <c r="CN1132" s="129">
        <v>3.0999999999999999E-3</v>
      </c>
      <c r="CO1132" s="129" t="s">
        <v>179</v>
      </c>
      <c r="CP1132" s="129">
        <v>8.9999999999999998E-4</v>
      </c>
      <c r="CQ1132" s="129" t="s">
        <v>179</v>
      </c>
      <c r="CR1132" s="129">
        <v>3.3E-3</v>
      </c>
      <c r="CS1132" s="129" t="s">
        <v>179</v>
      </c>
      <c r="CT1132" s="129">
        <v>1.9E-3</v>
      </c>
      <c r="CU1132" s="129" t="s">
        <v>179</v>
      </c>
      <c r="CV1132" s="129">
        <v>8.0000000000000004E-4</v>
      </c>
      <c r="CW1132" s="129" t="s">
        <v>18</v>
      </c>
      <c r="CX1132" s="129"/>
      <c r="CY1132" s="129" t="s">
        <v>179</v>
      </c>
      <c r="CZ1132" s="129">
        <v>5.9999999999999995E-4</v>
      </c>
      <c r="DA1132" s="129" t="s">
        <v>179</v>
      </c>
      <c r="DB1132" s="129">
        <v>5.0000000000000001E-4</v>
      </c>
      <c r="DC1132" s="129" t="s">
        <v>179</v>
      </c>
      <c r="DD1132" s="129">
        <v>5.9999999999999995E-4</v>
      </c>
      <c r="DE1132" s="129" t="s">
        <v>179</v>
      </c>
      <c r="DF1132" s="129">
        <v>5.9999999999999995E-4</v>
      </c>
      <c r="DG1132" s="129" t="s">
        <v>179</v>
      </c>
      <c r="DH1132" s="129">
        <v>4.0000000000000002E-4</v>
      </c>
      <c r="DI1132" s="129" t="s">
        <v>179</v>
      </c>
      <c r="DJ1132" s="129">
        <v>2.9999999999999997E-4</v>
      </c>
      <c r="DK1132" s="129" t="s">
        <v>4136</v>
      </c>
      <c r="DL1132" s="129" t="s">
        <v>59</v>
      </c>
      <c r="DO1132" t="s">
        <v>18</v>
      </c>
      <c r="DS1132" s="129">
        <v>75</v>
      </c>
      <c r="DT1132" s="129" t="s">
        <v>5986</v>
      </c>
      <c r="DW1132" t="s">
        <v>5914</v>
      </c>
    </row>
    <row r="1133" spans="1:127">
      <c r="A1133" s="127">
        <v>95</v>
      </c>
      <c r="B1133" s="131">
        <v>44769.161111111112</v>
      </c>
      <c r="C1133" s="129" t="s">
        <v>52</v>
      </c>
      <c r="D1133" s="129">
        <v>0</v>
      </c>
      <c r="E1133" s="129">
        <v>0</v>
      </c>
      <c r="F1133" s="129">
        <v>0</v>
      </c>
      <c r="G1133" s="129" t="s">
        <v>54</v>
      </c>
      <c r="H1133" s="129" t="s">
        <v>55</v>
      </c>
      <c r="I1133" s="129" t="s">
        <v>55</v>
      </c>
      <c r="J1133" s="129" t="s">
        <v>55</v>
      </c>
      <c r="K1133" s="129" t="s">
        <v>18</v>
      </c>
      <c r="L1133" s="129">
        <v>90</v>
      </c>
      <c r="M1133" s="129" t="s">
        <v>173</v>
      </c>
      <c r="N1133" s="129">
        <v>0</v>
      </c>
      <c r="O1133" s="129" t="s">
        <v>173</v>
      </c>
      <c r="P1133" s="129">
        <v>0</v>
      </c>
      <c r="Q1133" s="129" t="s">
        <v>173</v>
      </c>
      <c r="R1133" s="129">
        <v>0</v>
      </c>
      <c r="S1133" s="129">
        <v>2</v>
      </c>
      <c r="T1133" s="129" t="s">
        <v>174</v>
      </c>
      <c r="U1133" s="129">
        <v>2.4603000000000002</v>
      </c>
      <c r="V1133" s="129">
        <v>0.64090000000000003</v>
      </c>
      <c r="W1133" s="129">
        <v>15.0593</v>
      </c>
      <c r="X1133" s="129">
        <v>0.3609</v>
      </c>
      <c r="Y1133" s="129">
        <v>37.450099999999999</v>
      </c>
      <c r="Z1133" s="129">
        <v>0.35139999999999999</v>
      </c>
      <c r="AA1133" s="129" t="s">
        <v>3095</v>
      </c>
      <c r="AB1133" s="129">
        <v>1.6E-2</v>
      </c>
      <c r="AC1133" s="129" t="s">
        <v>179</v>
      </c>
      <c r="AD1133" s="129">
        <v>9.1999999999999998E-3</v>
      </c>
      <c r="AE1133" s="129" t="s">
        <v>1870</v>
      </c>
      <c r="AF1133" s="129">
        <v>1.84E-2</v>
      </c>
      <c r="AG1133" s="129">
        <v>7.4399999999999994E-2</v>
      </c>
      <c r="AH1133" s="129">
        <v>6.6E-3</v>
      </c>
      <c r="AI1133" s="129">
        <v>8.2989999999999995</v>
      </c>
      <c r="AJ1133" s="129">
        <v>3.4099999999999998E-2</v>
      </c>
      <c r="AK1133" s="129">
        <v>0.71509999999999996</v>
      </c>
      <c r="AL1133" s="129">
        <v>8.3999999999999995E-3</v>
      </c>
      <c r="AM1133" s="129" t="s">
        <v>373</v>
      </c>
      <c r="AN1133" s="129">
        <v>8.3999999999999995E-3</v>
      </c>
      <c r="AO1133" s="129">
        <v>1.8499999999999999E-2</v>
      </c>
      <c r="AP1133" s="129">
        <v>4.3E-3</v>
      </c>
      <c r="AQ1133" s="129">
        <v>0.1017</v>
      </c>
      <c r="AR1133" s="129">
        <v>4.7000000000000002E-3</v>
      </c>
      <c r="AS1133" s="129">
        <v>6.1372</v>
      </c>
      <c r="AT1133" s="129">
        <v>2.6800000000000001E-2</v>
      </c>
      <c r="AU1133" s="129" t="s">
        <v>330</v>
      </c>
      <c r="AV1133" s="129">
        <v>3.8E-3</v>
      </c>
      <c r="AW1133" s="129">
        <v>6.0000000000000001E-3</v>
      </c>
      <c r="AX1133" s="129">
        <v>8.9999999999999998E-4</v>
      </c>
      <c r="AY1133" s="129">
        <v>5.3E-3</v>
      </c>
      <c r="AZ1133" s="129">
        <v>6.9999999999999999E-4</v>
      </c>
      <c r="BA1133" s="129">
        <v>6.6E-3</v>
      </c>
      <c r="BB1133" s="129">
        <v>6.9999999999999999E-4</v>
      </c>
      <c r="BC1133" s="129" t="s">
        <v>211</v>
      </c>
      <c r="BD1133" s="129">
        <v>5.0000000000000001E-4</v>
      </c>
      <c r="BE1133" s="129" t="s">
        <v>285</v>
      </c>
      <c r="BF1133" s="129">
        <v>4.0000000000000002E-4</v>
      </c>
      <c r="BG1133" s="129" t="s">
        <v>179</v>
      </c>
      <c r="BH1133" s="129">
        <v>1E-4</v>
      </c>
      <c r="BI1133" s="129" t="s">
        <v>179</v>
      </c>
      <c r="BJ1133" s="129">
        <v>2.0000000000000001E-4</v>
      </c>
      <c r="BK1133" s="129">
        <v>1.06E-2</v>
      </c>
      <c r="BL1133" s="129">
        <v>5.0000000000000001E-4</v>
      </c>
      <c r="BM1133" s="129">
        <v>2.7000000000000001E-3</v>
      </c>
      <c r="BN1133" s="129">
        <v>2.9999999999999997E-4</v>
      </c>
      <c r="BO1133" s="129">
        <v>8.6E-3</v>
      </c>
      <c r="BP1133" s="129">
        <v>5.0000000000000001E-4</v>
      </c>
      <c r="BQ1133" s="129" t="s">
        <v>179</v>
      </c>
      <c r="BR1133" s="129">
        <v>2.9999999999999997E-4</v>
      </c>
      <c r="BS1133" s="129" t="s">
        <v>179</v>
      </c>
      <c r="BT1133" s="129">
        <v>4.0000000000000002E-4</v>
      </c>
      <c r="BU1133" s="129" t="s">
        <v>179</v>
      </c>
      <c r="BV1133" s="129">
        <v>6.9999999999999999E-4</v>
      </c>
      <c r="BW1133" s="129" t="s">
        <v>18</v>
      </c>
      <c r="BX1133" s="129"/>
      <c r="BY1133" s="129" t="s">
        <v>179</v>
      </c>
      <c r="BZ1133" s="129">
        <v>1.1000000000000001E-3</v>
      </c>
      <c r="CA1133" s="129" t="s">
        <v>179</v>
      </c>
      <c r="CB1133" s="129">
        <v>8.0000000000000004E-4</v>
      </c>
      <c r="CC1133" s="129" t="s">
        <v>179</v>
      </c>
      <c r="CD1133" s="129">
        <v>1.9E-3</v>
      </c>
      <c r="CE1133" s="129" t="s">
        <v>179</v>
      </c>
      <c r="CF1133" s="129">
        <v>2.3E-3</v>
      </c>
      <c r="CG1133" s="129" t="s">
        <v>179</v>
      </c>
      <c r="CH1133" s="129">
        <v>1E-4</v>
      </c>
      <c r="CI1133" s="129" t="s">
        <v>179</v>
      </c>
      <c r="CJ1133" s="129">
        <v>6.6E-3</v>
      </c>
      <c r="CK1133" s="129" t="s">
        <v>179</v>
      </c>
      <c r="CL1133" s="129">
        <v>1.0699999999999999E-2</v>
      </c>
      <c r="CM1133" s="129" t="s">
        <v>187</v>
      </c>
      <c r="CN1133" s="129">
        <v>5.7000000000000002E-3</v>
      </c>
      <c r="CO1133" s="129" t="s">
        <v>179</v>
      </c>
      <c r="CP1133" s="129">
        <v>8.0000000000000004E-4</v>
      </c>
      <c r="CQ1133" s="129" t="s">
        <v>179</v>
      </c>
      <c r="CR1133" s="129">
        <v>3.3999999999999998E-3</v>
      </c>
      <c r="CS1133" s="129" t="s">
        <v>179</v>
      </c>
      <c r="CT1133" s="129">
        <v>1.9E-3</v>
      </c>
      <c r="CU1133" s="129" t="s">
        <v>18</v>
      </c>
      <c r="CV1133" s="129"/>
      <c r="CW1133" s="129" t="s">
        <v>18</v>
      </c>
      <c r="CX1133" s="129"/>
      <c r="CY1133" s="129" t="s">
        <v>179</v>
      </c>
      <c r="CZ1133" s="129">
        <v>5.9999999999999995E-4</v>
      </c>
      <c r="DA1133" s="129" t="s">
        <v>179</v>
      </c>
      <c r="DB1133" s="129">
        <v>5.0000000000000001E-4</v>
      </c>
      <c r="DC1133" s="129" t="s">
        <v>179</v>
      </c>
      <c r="DD1133" s="129">
        <v>5.0000000000000001E-4</v>
      </c>
      <c r="DE1133" s="129" t="s">
        <v>179</v>
      </c>
      <c r="DF1133" s="129">
        <v>5.0000000000000001E-4</v>
      </c>
      <c r="DG1133" s="129" t="s">
        <v>179</v>
      </c>
      <c r="DH1133" s="129">
        <v>4.0000000000000002E-4</v>
      </c>
      <c r="DI1133" s="129" t="s">
        <v>179</v>
      </c>
      <c r="DJ1133" s="129">
        <v>4.0000000000000002E-4</v>
      </c>
      <c r="DK1133" s="129" t="s">
        <v>4136</v>
      </c>
      <c r="DL1133" s="129" t="s">
        <v>59</v>
      </c>
      <c r="DO1133" t="s">
        <v>18</v>
      </c>
      <c r="DS1133" s="129">
        <v>94</v>
      </c>
      <c r="DT1133" s="129" t="s">
        <v>2471</v>
      </c>
      <c r="DW1133" t="s">
        <v>5915</v>
      </c>
    </row>
    <row r="1134" spans="1:127">
      <c r="A1134" s="127">
        <v>96</v>
      </c>
      <c r="B1134" s="131">
        <v>44769.163888888892</v>
      </c>
      <c r="C1134" s="129" t="s">
        <v>52</v>
      </c>
      <c r="D1134" s="129">
        <v>0</v>
      </c>
      <c r="E1134" s="129">
        <v>0</v>
      </c>
      <c r="F1134" s="129">
        <v>0</v>
      </c>
      <c r="G1134" s="129" t="s">
        <v>54</v>
      </c>
      <c r="H1134" s="129" t="s">
        <v>55</v>
      </c>
      <c r="I1134" s="129" t="s">
        <v>55</v>
      </c>
      <c r="J1134" s="129" t="s">
        <v>55</v>
      </c>
      <c r="K1134" s="129" t="s">
        <v>18</v>
      </c>
      <c r="L1134" s="129">
        <v>90</v>
      </c>
      <c r="M1134" s="129" t="s">
        <v>173</v>
      </c>
      <c r="N1134" s="129">
        <v>0</v>
      </c>
      <c r="O1134" s="129" t="s">
        <v>173</v>
      </c>
      <c r="P1134" s="129">
        <v>0</v>
      </c>
      <c r="Q1134" s="129" t="s">
        <v>173</v>
      </c>
      <c r="R1134" s="129">
        <v>0</v>
      </c>
      <c r="S1134" s="129">
        <v>2</v>
      </c>
      <c r="T1134" s="129" t="s">
        <v>174</v>
      </c>
      <c r="U1134" s="129">
        <v>1.7738</v>
      </c>
      <c r="V1134" s="129">
        <v>0.65459999999999996</v>
      </c>
      <c r="W1134" s="129">
        <v>12.9879</v>
      </c>
      <c r="X1134" s="129">
        <v>0.3483</v>
      </c>
      <c r="Y1134" s="129">
        <v>37.765000000000001</v>
      </c>
      <c r="Z1134" s="129">
        <v>0.35620000000000002</v>
      </c>
      <c r="AA1134" s="129" t="s">
        <v>1089</v>
      </c>
      <c r="AB1134" s="129">
        <v>1.72E-2</v>
      </c>
      <c r="AC1134" s="129" t="s">
        <v>179</v>
      </c>
      <c r="AD1134" s="129">
        <v>9.7000000000000003E-3</v>
      </c>
      <c r="AE1134" s="129" t="s">
        <v>3763</v>
      </c>
      <c r="AF1134" s="129">
        <v>2.01E-2</v>
      </c>
      <c r="AG1134" s="129">
        <v>0.156</v>
      </c>
      <c r="AH1134" s="129">
        <v>8.0000000000000002E-3</v>
      </c>
      <c r="AI1134" s="129">
        <v>8.0399999999999991</v>
      </c>
      <c r="AJ1134" s="129">
        <v>3.4000000000000002E-2</v>
      </c>
      <c r="AK1134" s="129">
        <v>0.95620000000000005</v>
      </c>
      <c r="AL1134" s="129">
        <v>9.5999999999999992E-3</v>
      </c>
      <c r="AM1134" s="129" t="s">
        <v>786</v>
      </c>
      <c r="AN1134" s="129">
        <v>9.5999999999999992E-3</v>
      </c>
      <c r="AO1134" s="129">
        <v>2.6200000000000001E-2</v>
      </c>
      <c r="AP1134" s="129">
        <v>4.5999999999999999E-3</v>
      </c>
      <c r="AQ1134" s="129">
        <v>0.13250000000000001</v>
      </c>
      <c r="AR1134" s="129">
        <v>5.5999999999999999E-3</v>
      </c>
      <c r="AS1134" s="129">
        <v>7.9364999999999997</v>
      </c>
      <c r="AT1134" s="129">
        <v>3.0700000000000002E-2</v>
      </c>
      <c r="AU1134" s="129" t="s">
        <v>179</v>
      </c>
      <c r="AV1134" s="129">
        <v>4.3E-3</v>
      </c>
      <c r="AW1134" s="129">
        <v>8.8000000000000005E-3</v>
      </c>
      <c r="AX1134" s="129">
        <v>1.1000000000000001E-3</v>
      </c>
      <c r="AY1134" s="129">
        <v>6.3E-3</v>
      </c>
      <c r="AZ1134" s="129">
        <v>8.0000000000000004E-4</v>
      </c>
      <c r="BA1134" s="129">
        <v>8.8000000000000005E-3</v>
      </c>
      <c r="BB1134" s="129">
        <v>8.0000000000000004E-4</v>
      </c>
      <c r="BC1134" s="129" t="s">
        <v>733</v>
      </c>
      <c r="BD1134" s="129">
        <v>5.0000000000000001E-4</v>
      </c>
      <c r="BE1134" s="129" t="s">
        <v>250</v>
      </c>
      <c r="BF1134" s="129">
        <v>5.0000000000000001E-4</v>
      </c>
      <c r="BG1134" s="129" t="s">
        <v>179</v>
      </c>
      <c r="BH1134" s="129">
        <v>1E-4</v>
      </c>
      <c r="BI1134" s="129" t="s">
        <v>318</v>
      </c>
      <c r="BJ1134" s="129">
        <v>2.0000000000000001E-4</v>
      </c>
      <c r="BK1134" s="129">
        <v>1.01E-2</v>
      </c>
      <c r="BL1134" s="129">
        <v>5.0000000000000001E-4</v>
      </c>
      <c r="BM1134" s="129">
        <v>3.8E-3</v>
      </c>
      <c r="BN1134" s="129">
        <v>2.9999999999999997E-4</v>
      </c>
      <c r="BO1134" s="129">
        <v>1.04E-2</v>
      </c>
      <c r="BP1134" s="129">
        <v>5.9999999999999995E-4</v>
      </c>
      <c r="BQ1134" s="129" t="s">
        <v>179</v>
      </c>
      <c r="BR1134" s="129">
        <v>2.9999999999999997E-4</v>
      </c>
      <c r="BS1134" s="129" t="s">
        <v>179</v>
      </c>
      <c r="BT1134" s="129">
        <v>4.0000000000000002E-4</v>
      </c>
      <c r="BU1134" s="129" t="s">
        <v>179</v>
      </c>
      <c r="BV1134" s="129">
        <v>6.9999999999999999E-4</v>
      </c>
      <c r="BW1134" s="129" t="s">
        <v>179</v>
      </c>
      <c r="BX1134" s="129">
        <v>8.0000000000000004E-4</v>
      </c>
      <c r="BY1134" s="129" t="s">
        <v>179</v>
      </c>
      <c r="BZ1134" s="129">
        <v>1.1000000000000001E-3</v>
      </c>
      <c r="CA1134" s="129" t="s">
        <v>179</v>
      </c>
      <c r="CB1134" s="129">
        <v>8.0000000000000004E-4</v>
      </c>
      <c r="CC1134" s="129" t="s">
        <v>179</v>
      </c>
      <c r="CD1134" s="129">
        <v>2.0999999999999999E-3</v>
      </c>
      <c r="CE1134" s="129" t="s">
        <v>179</v>
      </c>
      <c r="CF1134" s="129">
        <v>2.3E-3</v>
      </c>
      <c r="CG1134" s="129" t="s">
        <v>179</v>
      </c>
      <c r="CH1134" s="129">
        <v>1E-4</v>
      </c>
      <c r="CI1134" s="129" t="s">
        <v>179</v>
      </c>
      <c r="CJ1134" s="129">
        <v>7.1000000000000004E-3</v>
      </c>
      <c r="CK1134" s="129" t="s">
        <v>179</v>
      </c>
      <c r="CL1134" s="129">
        <v>1.15E-2</v>
      </c>
      <c r="CM1134" s="129" t="s">
        <v>229</v>
      </c>
      <c r="CN1134" s="129">
        <v>5.4000000000000003E-3</v>
      </c>
      <c r="CO1134" s="129" t="s">
        <v>179</v>
      </c>
      <c r="CP1134" s="129">
        <v>8.9999999999999998E-4</v>
      </c>
      <c r="CQ1134" s="129" t="s">
        <v>179</v>
      </c>
      <c r="CR1134" s="129">
        <v>3.3999999999999998E-3</v>
      </c>
      <c r="CS1134" s="129" t="s">
        <v>179</v>
      </c>
      <c r="CT1134" s="129">
        <v>2E-3</v>
      </c>
      <c r="CU1134" s="129" t="s">
        <v>179</v>
      </c>
      <c r="CV1134" s="129">
        <v>8.9999999999999998E-4</v>
      </c>
      <c r="CW1134" s="129" t="s">
        <v>18</v>
      </c>
      <c r="CX1134" s="129"/>
      <c r="CY1134" s="129" t="s">
        <v>179</v>
      </c>
      <c r="CZ1134" s="129">
        <v>5.9999999999999995E-4</v>
      </c>
      <c r="DA1134" s="129" t="s">
        <v>179</v>
      </c>
      <c r="DB1134" s="129">
        <v>5.9999999999999995E-4</v>
      </c>
      <c r="DC1134" s="129" t="s">
        <v>179</v>
      </c>
      <c r="DD1134" s="129">
        <v>5.9999999999999995E-4</v>
      </c>
      <c r="DE1134" s="129" t="s">
        <v>179</v>
      </c>
      <c r="DF1134" s="129">
        <v>5.9999999999999995E-4</v>
      </c>
      <c r="DG1134" s="129" t="s">
        <v>179</v>
      </c>
      <c r="DH1134" s="129">
        <v>4.0000000000000002E-4</v>
      </c>
      <c r="DI1134" s="129" t="s">
        <v>179</v>
      </c>
      <c r="DJ1134" s="129">
        <v>4.0000000000000002E-4</v>
      </c>
      <c r="DK1134" s="129" t="s">
        <v>4136</v>
      </c>
      <c r="DL1134" s="129" t="s">
        <v>59</v>
      </c>
      <c r="DO1134" t="s">
        <v>18</v>
      </c>
      <c r="DS1134" s="129">
        <v>109</v>
      </c>
      <c r="DT1134" s="129" t="s">
        <v>2472</v>
      </c>
      <c r="DW1134" t="s">
        <v>5916</v>
      </c>
    </row>
    <row r="1135" spans="1:127">
      <c r="A1135" s="127">
        <v>97</v>
      </c>
      <c r="B1135" s="131">
        <v>44769.166666666664</v>
      </c>
      <c r="C1135" s="129" t="s">
        <v>52</v>
      </c>
      <c r="D1135" s="129">
        <v>0</v>
      </c>
      <c r="E1135" s="129">
        <v>0</v>
      </c>
      <c r="F1135" s="129">
        <v>0</v>
      </c>
      <c r="G1135" s="129" t="s">
        <v>54</v>
      </c>
      <c r="H1135" s="129" t="s">
        <v>55</v>
      </c>
      <c r="I1135" s="129" t="s">
        <v>55</v>
      </c>
      <c r="J1135" s="129" t="s">
        <v>55</v>
      </c>
      <c r="K1135" s="129" t="s">
        <v>18</v>
      </c>
      <c r="L1135" s="129">
        <v>90</v>
      </c>
      <c r="M1135" s="129" t="s">
        <v>173</v>
      </c>
      <c r="N1135" s="129">
        <v>0</v>
      </c>
      <c r="O1135" s="129" t="s">
        <v>173</v>
      </c>
      <c r="P1135" s="129">
        <v>0</v>
      </c>
      <c r="Q1135" s="129" t="s">
        <v>173</v>
      </c>
      <c r="R1135" s="129">
        <v>0</v>
      </c>
      <c r="S1135" s="129">
        <v>2</v>
      </c>
      <c r="T1135" s="129" t="s">
        <v>174</v>
      </c>
      <c r="U1135" s="129">
        <v>2.9702999999999999</v>
      </c>
      <c r="V1135" s="129">
        <v>0.67979999999999996</v>
      </c>
      <c r="W1135" s="129">
        <v>12.8058</v>
      </c>
      <c r="X1135" s="129">
        <v>0.34710000000000002</v>
      </c>
      <c r="Y1135" s="129">
        <v>38.590800000000002</v>
      </c>
      <c r="Z1135" s="129">
        <v>0.36080000000000001</v>
      </c>
      <c r="AA1135" s="129" t="s">
        <v>4138</v>
      </c>
      <c r="AB1135" s="129">
        <v>1.6799999999999999E-2</v>
      </c>
      <c r="AC1135" s="129" t="s">
        <v>179</v>
      </c>
      <c r="AD1135" s="129">
        <v>0.01</v>
      </c>
      <c r="AE1135" s="129" t="s">
        <v>4139</v>
      </c>
      <c r="AF1135" s="129">
        <v>2.06E-2</v>
      </c>
      <c r="AG1135" s="129">
        <v>9.9500000000000005E-2</v>
      </c>
      <c r="AH1135" s="129">
        <v>7.3000000000000001E-3</v>
      </c>
      <c r="AI1135" s="129">
        <v>7.7362000000000002</v>
      </c>
      <c r="AJ1135" s="129">
        <v>3.3300000000000003E-2</v>
      </c>
      <c r="AK1135" s="129">
        <v>0.97050000000000003</v>
      </c>
      <c r="AL1135" s="129">
        <v>9.5999999999999992E-3</v>
      </c>
      <c r="AM1135" s="129" t="s">
        <v>1028</v>
      </c>
      <c r="AN1135" s="129">
        <v>9.7000000000000003E-3</v>
      </c>
      <c r="AO1135" s="129">
        <v>2.3E-2</v>
      </c>
      <c r="AP1135" s="129">
        <v>4.5999999999999999E-3</v>
      </c>
      <c r="AQ1135" s="129">
        <v>0.1105</v>
      </c>
      <c r="AR1135" s="129">
        <v>5.1000000000000004E-3</v>
      </c>
      <c r="AS1135" s="129">
        <v>8.1555</v>
      </c>
      <c r="AT1135" s="129">
        <v>3.1E-2</v>
      </c>
      <c r="AU1135" s="129" t="s">
        <v>179</v>
      </c>
      <c r="AV1135" s="129">
        <v>4.3E-3</v>
      </c>
      <c r="AW1135" s="129">
        <v>8.2000000000000007E-3</v>
      </c>
      <c r="AX1135" s="129">
        <v>1E-3</v>
      </c>
      <c r="AY1135" s="129">
        <v>4.7999999999999996E-3</v>
      </c>
      <c r="AZ1135" s="129">
        <v>6.9999999999999999E-4</v>
      </c>
      <c r="BA1135" s="129">
        <v>8.9999999999999993E-3</v>
      </c>
      <c r="BB1135" s="129">
        <v>8.0000000000000004E-4</v>
      </c>
      <c r="BC1135" s="129" t="s">
        <v>285</v>
      </c>
      <c r="BD1135" s="129">
        <v>5.0000000000000001E-4</v>
      </c>
      <c r="BE1135" s="129" t="s">
        <v>214</v>
      </c>
      <c r="BF1135" s="129">
        <v>4.0000000000000002E-4</v>
      </c>
      <c r="BG1135" s="129" t="s">
        <v>179</v>
      </c>
      <c r="BH1135" s="129">
        <v>1E-4</v>
      </c>
      <c r="BI1135" s="129" t="s">
        <v>286</v>
      </c>
      <c r="BJ1135" s="129">
        <v>2.0000000000000001E-4</v>
      </c>
      <c r="BK1135" s="129">
        <v>1.03E-2</v>
      </c>
      <c r="BL1135" s="129">
        <v>5.0000000000000001E-4</v>
      </c>
      <c r="BM1135" s="129">
        <v>4.1000000000000003E-3</v>
      </c>
      <c r="BN1135" s="129">
        <v>2.9999999999999997E-4</v>
      </c>
      <c r="BO1135" s="129">
        <v>9.4999999999999998E-3</v>
      </c>
      <c r="BP1135" s="129">
        <v>5.0000000000000001E-4</v>
      </c>
      <c r="BQ1135" s="129" t="s">
        <v>179</v>
      </c>
      <c r="BR1135" s="129">
        <v>2.9999999999999997E-4</v>
      </c>
      <c r="BS1135" s="129" t="s">
        <v>179</v>
      </c>
      <c r="BT1135" s="129">
        <v>4.0000000000000002E-4</v>
      </c>
      <c r="BU1135" s="129" t="s">
        <v>179</v>
      </c>
      <c r="BV1135" s="129">
        <v>5.9999999999999995E-4</v>
      </c>
      <c r="BW1135" s="129" t="s">
        <v>18</v>
      </c>
      <c r="BX1135" s="129"/>
      <c r="BY1135" s="129" t="s">
        <v>18</v>
      </c>
      <c r="BZ1135" s="129"/>
      <c r="CA1135" s="129" t="s">
        <v>179</v>
      </c>
      <c r="CB1135" s="129">
        <v>8.0000000000000004E-4</v>
      </c>
      <c r="CC1135" s="129" t="s">
        <v>179</v>
      </c>
      <c r="CD1135" s="129">
        <v>2E-3</v>
      </c>
      <c r="CE1135" s="129" t="s">
        <v>179</v>
      </c>
      <c r="CF1135" s="129">
        <v>2.3E-3</v>
      </c>
      <c r="CG1135" s="129" t="s">
        <v>216</v>
      </c>
      <c r="CH1135" s="129">
        <v>1E-4</v>
      </c>
      <c r="CI1135" s="129" t="s">
        <v>179</v>
      </c>
      <c r="CJ1135" s="129">
        <v>7.0000000000000001E-3</v>
      </c>
      <c r="CK1135" s="129" t="s">
        <v>179</v>
      </c>
      <c r="CL1135" s="129">
        <v>1.1299999999999999E-2</v>
      </c>
      <c r="CM1135" s="129" t="s">
        <v>600</v>
      </c>
      <c r="CN1135" s="129">
        <v>4.7000000000000002E-3</v>
      </c>
      <c r="CO1135" s="129" t="s">
        <v>179</v>
      </c>
      <c r="CP1135" s="129">
        <v>8.9999999999999998E-4</v>
      </c>
      <c r="CQ1135" s="129" t="s">
        <v>179</v>
      </c>
      <c r="CR1135" s="129">
        <v>3.3999999999999998E-3</v>
      </c>
      <c r="CS1135" s="129" t="s">
        <v>250</v>
      </c>
      <c r="CT1135" s="129">
        <v>1.9E-3</v>
      </c>
      <c r="CU1135" s="129" t="s">
        <v>179</v>
      </c>
      <c r="CV1135" s="129">
        <v>8.0000000000000004E-4</v>
      </c>
      <c r="CW1135" s="129" t="s">
        <v>179</v>
      </c>
      <c r="CX1135" s="129">
        <v>5.9999999999999995E-4</v>
      </c>
      <c r="CY1135" s="129" t="s">
        <v>179</v>
      </c>
      <c r="CZ1135" s="129">
        <v>5.9999999999999995E-4</v>
      </c>
      <c r="DA1135" s="129" t="s">
        <v>179</v>
      </c>
      <c r="DB1135" s="129">
        <v>5.9999999999999995E-4</v>
      </c>
      <c r="DC1135" s="129" t="s">
        <v>179</v>
      </c>
      <c r="DD1135" s="129">
        <v>5.9999999999999995E-4</v>
      </c>
      <c r="DE1135" s="129" t="s">
        <v>179</v>
      </c>
      <c r="DF1135" s="129">
        <v>5.9999999999999995E-4</v>
      </c>
      <c r="DG1135" s="129" t="s">
        <v>179</v>
      </c>
      <c r="DH1135" s="129">
        <v>4.0000000000000002E-4</v>
      </c>
      <c r="DI1135" s="129" t="s">
        <v>179</v>
      </c>
      <c r="DJ1135" s="129">
        <v>2.9999999999999997E-4</v>
      </c>
      <c r="DK1135" s="129" t="s">
        <v>4140</v>
      </c>
      <c r="DL1135" s="129" t="s">
        <v>59</v>
      </c>
      <c r="DO1135" t="s">
        <v>18</v>
      </c>
      <c r="DS1135" s="129">
        <v>21</v>
      </c>
      <c r="DT1135" s="129" t="s">
        <v>1596</v>
      </c>
      <c r="DW1135" t="s">
        <v>5917</v>
      </c>
    </row>
    <row r="1136" spans="1:127">
      <c r="A1136" s="127">
        <v>98</v>
      </c>
      <c r="B1136" s="131">
        <v>44769.168749999997</v>
      </c>
      <c r="C1136" s="129" t="s">
        <v>52</v>
      </c>
      <c r="D1136" s="129">
        <v>0</v>
      </c>
      <c r="E1136" s="129">
        <v>0</v>
      </c>
      <c r="F1136" s="129">
        <v>0</v>
      </c>
      <c r="G1136" s="129" t="s">
        <v>54</v>
      </c>
      <c r="H1136" s="129" t="s">
        <v>55</v>
      </c>
      <c r="I1136" s="129" t="s">
        <v>55</v>
      </c>
      <c r="J1136" s="129" t="s">
        <v>55</v>
      </c>
      <c r="K1136" s="129" t="s">
        <v>18</v>
      </c>
      <c r="L1136" s="129">
        <v>90</v>
      </c>
      <c r="M1136" s="129" t="s">
        <v>173</v>
      </c>
      <c r="N1136" s="129">
        <v>0</v>
      </c>
      <c r="O1136" s="129" t="s">
        <v>173</v>
      </c>
      <c r="P1136" s="129">
        <v>0</v>
      </c>
      <c r="Q1136" s="129" t="s">
        <v>173</v>
      </c>
      <c r="R1136" s="129">
        <v>0</v>
      </c>
      <c r="S1136" s="129">
        <v>2</v>
      </c>
      <c r="T1136" s="129" t="s">
        <v>174</v>
      </c>
      <c r="U1136" s="129">
        <v>2.7378</v>
      </c>
      <c r="V1136" s="129">
        <v>0.65110000000000001</v>
      </c>
      <c r="W1136" s="129">
        <v>11.2552</v>
      </c>
      <c r="X1136" s="129">
        <v>0.32579999999999998</v>
      </c>
      <c r="Y1136" s="129">
        <v>37.343000000000004</v>
      </c>
      <c r="Z1136" s="129">
        <v>0.3518</v>
      </c>
      <c r="AA1136" s="129" t="s">
        <v>4127</v>
      </c>
      <c r="AB1136" s="129">
        <v>1.6199999999999999E-2</v>
      </c>
      <c r="AC1136" s="129" t="s">
        <v>2054</v>
      </c>
      <c r="AD1136" s="129">
        <v>9.9000000000000008E-3</v>
      </c>
      <c r="AE1136" s="129" t="s">
        <v>1763</v>
      </c>
      <c r="AF1136" s="129">
        <v>1.9699999999999999E-2</v>
      </c>
      <c r="AG1136" s="129">
        <v>0.1169</v>
      </c>
      <c r="AH1136" s="129">
        <v>7.3000000000000001E-3</v>
      </c>
      <c r="AI1136" s="129">
        <v>7.3837999999999999</v>
      </c>
      <c r="AJ1136" s="129">
        <v>3.2300000000000002E-2</v>
      </c>
      <c r="AK1136" s="129">
        <v>0.90110000000000001</v>
      </c>
      <c r="AL1136" s="129">
        <v>9.1999999999999998E-3</v>
      </c>
      <c r="AM1136" s="129" t="s">
        <v>1362</v>
      </c>
      <c r="AN1136" s="129">
        <v>9.1999999999999998E-3</v>
      </c>
      <c r="AO1136" s="129">
        <v>2.1100000000000001E-2</v>
      </c>
      <c r="AP1136" s="129">
        <v>4.4000000000000003E-3</v>
      </c>
      <c r="AQ1136" s="129">
        <v>0.1111</v>
      </c>
      <c r="AR1136" s="129">
        <v>5.1999999999999998E-3</v>
      </c>
      <c r="AS1136" s="129">
        <v>7.4821999999999997</v>
      </c>
      <c r="AT1136" s="129">
        <v>2.9499999999999998E-2</v>
      </c>
      <c r="AU1136" s="129" t="s">
        <v>345</v>
      </c>
      <c r="AV1136" s="129">
        <v>4.1999999999999997E-3</v>
      </c>
      <c r="AW1136" s="129">
        <v>8.6E-3</v>
      </c>
      <c r="AX1136" s="129">
        <v>1.1000000000000001E-3</v>
      </c>
      <c r="AY1136" s="129">
        <v>6.4999999999999997E-3</v>
      </c>
      <c r="AZ1136" s="129">
        <v>8.0000000000000004E-4</v>
      </c>
      <c r="BA1136" s="129">
        <v>7.9000000000000008E-3</v>
      </c>
      <c r="BB1136" s="129">
        <v>8.0000000000000004E-4</v>
      </c>
      <c r="BC1136" s="129" t="s">
        <v>391</v>
      </c>
      <c r="BD1136" s="129">
        <v>5.0000000000000001E-4</v>
      </c>
      <c r="BE1136" s="129" t="s">
        <v>191</v>
      </c>
      <c r="BF1136" s="129">
        <v>4.0000000000000002E-4</v>
      </c>
      <c r="BG1136" s="129" t="s">
        <v>179</v>
      </c>
      <c r="BH1136" s="129">
        <v>1E-4</v>
      </c>
      <c r="BI1136" s="129" t="s">
        <v>318</v>
      </c>
      <c r="BJ1136" s="129">
        <v>2.0000000000000001E-4</v>
      </c>
      <c r="BK1136" s="129">
        <v>1.06E-2</v>
      </c>
      <c r="BL1136" s="129">
        <v>5.0000000000000001E-4</v>
      </c>
      <c r="BM1136" s="129">
        <v>3.5999999999999999E-3</v>
      </c>
      <c r="BN1136" s="129">
        <v>2.9999999999999997E-4</v>
      </c>
      <c r="BO1136" s="129">
        <v>1.0800000000000001E-2</v>
      </c>
      <c r="BP1136" s="129">
        <v>5.9999999999999995E-4</v>
      </c>
      <c r="BQ1136" s="129" t="s">
        <v>179</v>
      </c>
      <c r="BR1136" s="129">
        <v>2.9999999999999997E-4</v>
      </c>
      <c r="BS1136" s="129" t="s">
        <v>179</v>
      </c>
      <c r="BT1136" s="129">
        <v>4.0000000000000002E-4</v>
      </c>
      <c r="BU1136" s="129" t="s">
        <v>179</v>
      </c>
      <c r="BV1136" s="129">
        <v>5.9999999999999995E-4</v>
      </c>
      <c r="BW1136" s="129" t="s">
        <v>179</v>
      </c>
      <c r="BX1136" s="129">
        <v>8.0000000000000004E-4</v>
      </c>
      <c r="BY1136" s="129" t="s">
        <v>179</v>
      </c>
      <c r="BZ1136" s="129">
        <v>1.1000000000000001E-3</v>
      </c>
      <c r="CA1136" s="129" t="s">
        <v>179</v>
      </c>
      <c r="CB1136" s="129">
        <v>8.0000000000000004E-4</v>
      </c>
      <c r="CC1136" s="129" t="s">
        <v>194</v>
      </c>
      <c r="CD1136" s="129">
        <v>2.2000000000000001E-3</v>
      </c>
      <c r="CE1136" s="129" t="s">
        <v>179</v>
      </c>
      <c r="CF1136" s="129">
        <v>2.3E-3</v>
      </c>
      <c r="CG1136" s="129" t="s">
        <v>179</v>
      </c>
      <c r="CH1136" s="129">
        <v>1E-4</v>
      </c>
      <c r="CI1136" s="129" t="s">
        <v>179</v>
      </c>
      <c r="CJ1136" s="129">
        <v>7.6E-3</v>
      </c>
      <c r="CK1136" s="129" t="s">
        <v>179</v>
      </c>
      <c r="CL1136" s="129">
        <v>1.17E-2</v>
      </c>
      <c r="CM1136" s="129" t="s">
        <v>179</v>
      </c>
      <c r="CN1136" s="129">
        <v>5.1999999999999998E-3</v>
      </c>
      <c r="CO1136" s="129" t="s">
        <v>179</v>
      </c>
      <c r="CP1136" s="129">
        <v>8.9999999999999998E-4</v>
      </c>
      <c r="CQ1136" s="129" t="s">
        <v>179</v>
      </c>
      <c r="CR1136" s="129">
        <v>3.3E-3</v>
      </c>
      <c r="CS1136" s="129" t="s">
        <v>179</v>
      </c>
      <c r="CT1136" s="129">
        <v>2.0999999999999999E-3</v>
      </c>
      <c r="CU1136" s="129" t="s">
        <v>18</v>
      </c>
      <c r="CV1136" s="129"/>
      <c r="CW1136" s="129" t="s">
        <v>179</v>
      </c>
      <c r="CX1136" s="129">
        <v>5.9999999999999995E-4</v>
      </c>
      <c r="CY1136" s="129" t="s">
        <v>179</v>
      </c>
      <c r="CZ1136" s="129">
        <v>5.0000000000000001E-4</v>
      </c>
      <c r="DA1136" s="129" t="s">
        <v>179</v>
      </c>
      <c r="DB1136" s="129">
        <v>6.9999999999999999E-4</v>
      </c>
      <c r="DC1136" s="129" t="s">
        <v>179</v>
      </c>
      <c r="DD1136" s="129">
        <v>5.9999999999999995E-4</v>
      </c>
      <c r="DE1136" s="129" t="s">
        <v>179</v>
      </c>
      <c r="DF1136" s="129">
        <v>5.9999999999999995E-4</v>
      </c>
      <c r="DG1136" s="129" t="s">
        <v>179</v>
      </c>
      <c r="DH1136" s="129">
        <v>4.0000000000000002E-4</v>
      </c>
      <c r="DI1136" s="129" t="s">
        <v>179</v>
      </c>
      <c r="DJ1136" s="129">
        <v>4.0000000000000002E-4</v>
      </c>
      <c r="DK1136" s="129" t="s">
        <v>4140</v>
      </c>
      <c r="DL1136" s="129" t="s">
        <v>59</v>
      </c>
      <c r="DO1136" t="s">
        <v>18</v>
      </c>
      <c r="DS1136" s="129">
        <v>26</v>
      </c>
      <c r="DT1136" s="129" t="s">
        <v>919</v>
      </c>
      <c r="DW1136" t="s">
        <v>5918</v>
      </c>
    </row>
    <row r="1137" spans="1:127">
      <c r="A1137" s="127">
        <v>99</v>
      </c>
      <c r="B1137" s="131">
        <v>44769.171527777777</v>
      </c>
      <c r="C1137" s="129" t="s">
        <v>52</v>
      </c>
      <c r="D1137" s="129">
        <v>0</v>
      </c>
      <c r="E1137" s="129">
        <v>0</v>
      </c>
      <c r="F1137" s="129">
        <v>0</v>
      </c>
      <c r="G1137" s="129" t="s">
        <v>54</v>
      </c>
      <c r="H1137" s="129" t="s">
        <v>55</v>
      </c>
      <c r="I1137" s="129" t="s">
        <v>55</v>
      </c>
      <c r="J1137" s="129" t="s">
        <v>55</v>
      </c>
      <c r="K1137" s="129" t="s">
        <v>18</v>
      </c>
      <c r="L1137" s="129">
        <v>90</v>
      </c>
      <c r="M1137" s="129" t="s">
        <v>173</v>
      </c>
      <c r="N1137" s="129">
        <v>0</v>
      </c>
      <c r="O1137" s="129" t="s">
        <v>173</v>
      </c>
      <c r="P1137" s="129">
        <v>0</v>
      </c>
      <c r="Q1137" s="129" t="s">
        <v>173</v>
      </c>
      <c r="R1137" s="129">
        <v>0</v>
      </c>
      <c r="S1137" s="129">
        <v>2</v>
      </c>
      <c r="T1137" s="129" t="s">
        <v>174</v>
      </c>
      <c r="U1137" s="129">
        <v>4.9035000000000002</v>
      </c>
      <c r="V1137" s="129">
        <v>0.68659999999999999</v>
      </c>
      <c r="W1137" s="129">
        <v>12.1302</v>
      </c>
      <c r="X1137" s="129">
        <v>0.33229999999999998</v>
      </c>
      <c r="Y1137" s="129">
        <v>41.200200000000002</v>
      </c>
      <c r="Z1137" s="129">
        <v>0.36880000000000002</v>
      </c>
      <c r="AA1137" s="129" t="s">
        <v>1589</v>
      </c>
      <c r="AB1137" s="129">
        <v>1.55E-2</v>
      </c>
      <c r="AC1137" s="129" t="s">
        <v>179</v>
      </c>
      <c r="AD1137" s="129">
        <v>8.8999999999999999E-3</v>
      </c>
      <c r="AE1137" s="129" t="s">
        <v>179</v>
      </c>
      <c r="AF1137" s="129">
        <v>1.7100000000000001E-2</v>
      </c>
      <c r="AG1137" s="129">
        <v>0.1216</v>
      </c>
      <c r="AH1137" s="129">
        <v>7.3000000000000001E-3</v>
      </c>
      <c r="AI1137" s="129">
        <v>7.5678999999999998</v>
      </c>
      <c r="AJ1137" s="129">
        <v>3.2300000000000002E-2</v>
      </c>
      <c r="AK1137" s="129">
        <v>0.89080000000000004</v>
      </c>
      <c r="AL1137" s="129">
        <v>9.1999999999999998E-3</v>
      </c>
      <c r="AM1137" s="129" t="s">
        <v>1203</v>
      </c>
      <c r="AN1137" s="129">
        <v>8.9999999999999993E-3</v>
      </c>
      <c r="AO1137" s="129">
        <v>2.12E-2</v>
      </c>
      <c r="AP1137" s="129">
        <v>4.1000000000000003E-3</v>
      </c>
      <c r="AQ1137" s="129">
        <v>0.1154</v>
      </c>
      <c r="AR1137" s="129">
        <v>5.1000000000000004E-3</v>
      </c>
      <c r="AS1137" s="129">
        <v>5.9012000000000002</v>
      </c>
      <c r="AT1137" s="129">
        <v>2.6200000000000001E-2</v>
      </c>
      <c r="AU1137" s="129" t="s">
        <v>215</v>
      </c>
      <c r="AV1137" s="129">
        <v>3.7000000000000002E-3</v>
      </c>
      <c r="AW1137" s="129">
        <v>1.4E-2</v>
      </c>
      <c r="AX1137" s="129">
        <v>1.1999999999999999E-3</v>
      </c>
      <c r="AY1137" s="129">
        <v>7.7000000000000002E-3</v>
      </c>
      <c r="AZ1137" s="129">
        <v>8.0000000000000004E-4</v>
      </c>
      <c r="BA1137" s="129">
        <v>7.4999999999999997E-3</v>
      </c>
      <c r="BB1137" s="129">
        <v>6.9999999999999999E-4</v>
      </c>
      <c r="BC1137" s="129" t="s">
        <v>211</v>
      </c>
      <c r="BD1137" s="129">
        <v>5.0000000000000001E-4</v>
      </c>
      <c r="BE1137" s="129" t="s">
        <v>179</v>
      </c>
      <c r="BF1137" s="129">
        <v>2.9999999999999997E-4</v>
      </c>
      <c r="BG1137" s="129" t="s">
        <v>179</v>
      </c>
      <c r="BH1137" s="129">
        <v>1E-4</v>
      </c>
      <c r="BI1137" s="129" t="s">
        <v>179</v>
      </c>
      <c r="BJ1137" s="129">
        <v>2.0000000000000001E-4</v>
      </c>
      <c r="BK1137" s="129">
        <v>9.2999999999999992E-3</v>
      </c>
      <c r="BL1137" s="129">
        <v>5.0000000000000001E-4</v>
      </c>
      <c r="BM1137" s="129">
        <v>3.2000000000000002E-3</v>
      </c>
      <c r="BN1137" s="129">
        <v>2.9999999999999997E-4</v>
      </c>
      <c r="BO1137" s="129">
        <v>1.03E-2</v>
      </c>
      <c r="BP1137" s="129">
        <v>5.0000000000000001E-4</v>
      </c>
      <c r="BQ1137" s="129" t="s">
        <v>179</v>
      </c>
      <c r="BR1137" s="129">
        <v>2.9999999999999997E-4</v>
      </c>
      <c r="BS1137" s="129" t="s">
        <v>179</v>
      </c>
      <c r="BT1137" s="129">
        <v>2.9999999999999997E-4</v>
      </c>
      <c r="BU1137" s="129" t="s">
        <v>179</v>
      </c>
      <c r="BV1137" s="129">
        <v>6.9999999999999999E-4</v>
      </c>
      <c r="BW1137" s="129" t="s">
        <v>179</v>
      </c>
      <c r="BX1137" s="129">
        <v>8.0000000000000004E-4</v>
      </c>
      <c r="BY1137" s="129" t="s">
        <v>18</v>
      </c>
      <c r="BZ1137" s="129"/>
      <c r="CA1137" s="129" t="s">
        <v>179</v>
      </c>
      <c r="CB1137" s="129">
        <v>8.0000000000000004E-4</v>
      </c>
      <c r="CC1137" s="129" t="s">
        <v>179</v>
      </c>
      <c r="CD1137" s="129">
        <v>2E-3</v>
      </c>
      <c r="CE1137" s="129" t="s">
        <v>179</v>
      </c>
      <c r="CF1137" s="129">
        <v>2.3E-3</v>
      </c>
      <c r="CG1137" s="129" t="s">
        <v>179</v>
      </c>
      <c r="CH1137" s="129">
        <v>1E-4</v>
      </c>
      <c r="CI1137" s="129" t="s">
        <v>179</v>
      </c>
      <c r="CJ1137" s="129">
        <v>7.0000000000000001E-3</v>
      </c>
      <c r="CK1137" s="129" t="s">
        <v>179</v>
      </c>
      <c r="CL1137" s="129">
        <v>1.0999999999999999E-2</v>
      </c>
      <c r="CM1137" s="129" t="s">
        <v>179</v>
      </c>
      <c r="CN1137" s="129">
        <v>3.0999999999999999E-3</v>
      </c>
      <c r="CO1137" s="129" t="s">
        <v>179</v>
      </c>
      <c r="CP1137" s="129">
        <v>8.9999999999999998E-4</v>
      </c>
      <c r="CQ1137" s="129" t="s">
        <v>179</v>
      </c>
      <c r="CR1137" s="129">
        <v>3.3999999999999998E-3</v>
      </c>
      <c r="CS1137" s="129" t="s">
        <v>179</v>
      </c>
      <c r="CT1137" s="129">
        <v>1.9E-3</v>
      </c>
      <c r="CU1137" s="129" t="s">
        <v>18</v>
      </c>
      <c r="CV1137" s="129"/>
      <c r="CW1137" s="129" t="s">
        <v>18</v>
      </c>
      <c r="CX1137" s="129"/>
      <c r="CY1137" s="129" t="s">
        <v>179</v>
      </c>
      <c r="CZ1137" s="129">
        <v>5.9999999999999995E-4</v>
      </c>
      <c r="DA1137" s="129" t="s">
        <v>179</v>
      </c>
      <c r="DB1137" s="129">
        <v>5.9999999999999995E-4</v>
      </c>
      <c r="DC1137" s="129" t="s">
        <v>247</v>
      </c>
      <c r="DD1137" s="129">
        <v>5.9999999999999995E-4</v>
      </c>
      <c r="DE1137" s="129" t="s">
        <v>179</v>
      </c>
      <c r="DF1137" s="129">
        <v>5.9999999999999995E-4</v>
      </c>
      <c r="DG1137" s="129" t="s">
        <v>179</v>
      </c>
      <c r="DH1137" s="129">
        <v>4.0000000000000002E-4</v>
      </c>
      <c r="DI1137" s="129" t="s">
        <v>179</v>
      </c>
      <c r="DJ1137" s="129">
        <v>2.9999999999999997E-4</v>
      </c>
      <c r="DK1137" s="129" t="s">
        <v>4140</v>
      </c>
      <c r="DL1137" s="129" t="s">
        <v>59</v>
      </c>
      <c r="DO1137" t="s">
        <v>18</v>
      </c>
      <c r="DS1137" s="129">
        <v>26</v>
      </c>
      <c r="DT1137" s="129" t="s">
        <v>5985</v>
      </c>
      <c r="DW1137" t="s">
        <v>5919</v>
      </c>
    </row>
    <row r="1138" spans="1:127">
      <c r="A1138" s="127">
        <v>100</v>
      </c>
      <c r="B1138" s="131">
        <v>44769.173611111109</v>
      </c>
      <c r="C1138" s="129" t="s">
        <v>52</v>
      </c>
      <c r="D1138" s="129">
        <v>0</v>
      </c>
      <c r="E1138" s="129">
        <v>0</v>
      </c>
      <c r="F1138" s="129">
        <v>0</v>
      </c>
      <c r="G1138" s="129" t="s">
        <v>54</v>
      </c>
      <c r="H1138" s="129" t="s">
        <v>55</v>
      </c>
      <c r="I1138" s="129" t="s">
        <v>55</v>
      </c>
      <c r="J1138" s="129" t="s">
        <v>55</v>
      </c>
      <c r="K1138" s="129" t="s">
        <v>18</v>
      </c>
      <c r="L1138" s="129">
        <v>90</v>
      </c>
      <c r="M1138" s="129" t="s">
        <v>173</v>
      </c>
      <c r="N1138" s="129">
        <v>0</v>
      </c>
      <c r="O1138" s="129" t="s">
        <v>173</v>
      </c>
      <c r="P1138" s="129">
        <v>0</v>
      </c>
      <c r="Q1138" s="129" t="s">
        <v>173</v>
      </c>
      <c r="R1138" s="129">
        <v>0</v>
      </c>
      <c r="S1138" s="129">
        <v>2</v>
      </c>
      <c r="T1138" s="129" t="s">
        <v>174</v>
      </c>
      <c r="U1138" s="129">
        <v>5.1043000000000003</v>
      </c>
      <c r="V1138" s="129">
        <v>0.70530000000000004</v>
      </c>
      <c r="W1138" s="129">
        <v>12.038</v>
      </c>
      <c r="X1138" s="129">
        <v>0.33360000000000001</v>
      </c>
      <c r="Y1138" s="129">
        <v>41.841900000000003</v>
      </c>
      <c r="Z1138" s="129">
        <v>0.3735</v>
      </c>
      <c r="AA1138" s="129" t="s">
        <v>1431</v>
      </c>
      <c r="AB1138" s="129">
        <v>1.5299999999999999E-2</v>
      </c>
      <c r="AC1138" s="129" t="s">
        <v>179</v>
      </c>
      <c r="AD1138" s="129">
        <v>9.4000000000000004E-3</v>
      </c>
      <c r="AE1138" s="129" t="s">
        <v>179</v>
      </c>
      <c r="AF1138" s="129">
        <v>1.7500000000000002E-2</v>
      </c>
      <c r="AG1138" s="129">
        <v>0.1575</v>
      </c>
      <c r="AH1138" s="129">
        <v>8.0999999999999996E-3</v>
      </c>
      <c r="AI1138" s="129">
        <v>7.4282000000000004</v>
      </c>
      <c r="AJ1138" s="129">
        <v>3.2099999999999997E-2</v>
      </c>
      <c r="AK1138" s="129">
        <v>0.87290000000000001</v>
      </c>
      <c r="AL1138" s="129">
        <v>9.1000000000000004E-3</v>
      </c>
      <c r="AM1138" s="129" t="s">
        <v>1072</v>
      </c>
      <c r="AN1138" s="129">
        <v>8.9999999999999993E-3</v>
      </c>
      <c r="AO1138" s="129">
        <v>1.8499999999999999E-2</v>
      </c>
      <c r="AP1138" s="129">
        <v>4.3E-3</v>
      </c>
      <c r="AQ1138" s="129">
        <v>0.12590000000000001</v>
      </c>
      <c r="AR1138" s="129">
        <v>5.3E-3</v>
      </c>
      <c r="AS1138" s="129">
        <v>6.5488</v>
      </c>
      <c r="AT1138" s="129">
        <v>2.75E-2</v>
      </c>
      <c r="AU1138" s="129" t="s">
        <v>248</v>
      </c>
      <c r="AV1138" s="129">
        <v>3.8999999999999998E-3</v>
      </c>
      <c r="AW1138" s="129">
        <v>1.26E-2</v>
      </c>
      <c r="AX1138" s="129">
        <v>1.2999999999999999E-3</v>
      </c>
      <c r="AY1138" s="129">
        <v>6.0000000000000001E-3</v>
      </c>
      <c r="AZ1138" s="129">
        <v>8.0000000000000004E-4</v>
      </c>
      <c r="BA1138" s="129">
        <v>7.3000000000000001E-3</v>
      </c>
      <c r="BB1138" s="129">
        <v>6.9999999999999999E-4</v>
      </c>
      <c r="BC1138" s="129" t="s">
        <v>245</v>
      </c>
      <c r="BD1138" s="129">
        <v>5.0000000000000001E-4</v>
      </c>
      <c r="BE1138" s="129" t="s">
        <v>179</v>
      </c>
      <c r="BF1138" s="129">
        <v>2.9999999999999997E-4</v>
      </c>
      <c r="BG1138" s="129" t="s">
        <v>179</v>
      </c>
      <c r="BH1138" s="129">
        <v>1E-4</v>
      </c>
      <c r="BI1138" s="129" t="s">
        <v>318</v>
      </c>
      <c r="BJ1138" s="129">
        <v>2.0000000000000001E-4</v>
      </c>
      <c r="BK1138" s="129">
        <v>8.8000000000000005E-3</v>
      </c>
      <c r="BL1138" s="129">
        <v>4.0000000000000002E-4</v>
      </c>
      <c r="BM1138" s="129">
        <v>3.5999999999999999E-3</v>
      </c>
      <c r="BN1138" s="129">
        <v>2.9999999999999997E-4</v>
      </c>
      <c r="BO1138" s="129">
        <v>0.01</v>
      </c>
      <c r="BP1138" s="129">
        <v>5.0000000000000001E-4</v>
      </c>
      <c r="BQ1138" s="129" t="s">
        <v>179</v>
      </c>
      <c r="BR1138" s="129">
        <v>2.9999999999999997E-4</v>
      </c>
      <c r="BS1138" s="129" t="s">
        <v>179</v>
      </c>
      <c r="BT1138" s="129">
        <v>2.9999999999999997E-4</v>
      </c>
      <c r="BU1138" s="129" t="s">
        <v>179</v>
      </c>
      <c r="BV1138" s="129">
        <v>6.9999999999999999E-4</v>
      </c>
      <c r="BW1138" s="129" t="s">
        <v>18</v>
      </c>
      <c r="BX1138" s="129"/>
      <c r="BY1138" s="129" t="s">
        <v>18</v>
      </c>
      <c r="BZ1138" s="129"/>
      <c r="CA1138" s="129" t="s">
        <v>406</v>
      </c>
      <c r="CB1138" s="129">
        <v>8.0000000000000004E-4</v>
      </c>
      <c r="CC1138" s="129" t="s">
        <v>179</v>
      </c>
      <c r="CD1138" s="129">
        <v>2.0999999999999999E-3</v>
      </c>
      <c r="CE1138" s="129" t="s">
        <v>179</v>
      </c>
      <c r="CF1138" s="129">
        <v>2.3E-3</v>
      </c>
      <c r="CG1138" s="129" t="s">
        <v>216</v>
      </c>
      <c r="CH1138" s="129">
        <v>1E-4</v>
      </c>
      <c r="CI1138" s="129" t="s">
        <v>179</v>
      </c>
      <c r="CJ1138" s="129">
        <v>7.1000000000000004E-3</v>
      </c>
      <c r="CK1138" s="129" t="s">
        <v>179</v>
      </c>
      <c r="CL1138" s="129">
        <v>1.12E-2</v>
      </c>
      <c r="CM1138" s="129" t="s">
        <v>179</v>
      </c>
      <c r="CN1138" s="129">
        <v>2.8E-3</v>
      </c>
      <c r="CO1138" s="129" t="s">
        <v>179</v>
      </c>
      <c r="CP1138" s="129">
        <v>8.9999999999999998E-4</v>
      </c>
      <c r="CQ1138" s="129" t="s">
        <v>179</v>
      </c>
      <c r="CR1138" s="129">
        <v>3.3E-3</v>
      </c>
      <c r="CS1138" s="129" t="s">
        <v>179</v>
      </c>
      <c r="CT1138" s="129">
        <v>1.9E-3</v>
      </c>
      <c r="CU1138" s="129" t="s">
        <v>18</v>
      </c>
      <c r="CV1138" s="129"/>
      <c r="CW1138" s="129" t="s">
        <v>18</v>
      </c>
      <c r="CX1138" s="129"/>
      <c r="CY1138" s="129" t="s">
        <v>179</v>
      </c>
      <c r="CZ1138" s="129">
        <v>5.9999999999999995E-4</v>
      </c>
      <c r="DA1138" s="129" t="s">
        <v>179</v>
      </c>
      <c r="DB1138" s="129">
        <v>5.9999999999999995E-4</v>
      </c>
      <c r="DC1138" s="129" t="s">
        <v>179</v>
      </c>
      <c r="DD1138" s="129">
        <v>5.9999999999999995E-4</v>
      </c>
      <c r="DE1138" s="129" t="s">
        <v>179</v>
      </c>
      <c r="DF1138" s="129">
        <v>5.9999999999999995E-4</v>
      </c>
      <c r="DG1138" s="129" t="s">
        <v>179</v>
      </c>
      <c r="DH1138" s="129">
        <v>4.0000000000000002E-4</v>
      </c>
      <c r="DI1138" s="129" t="s">
        <v>179</v>
      </c>
      <c r="DJ1138" s="129">
        <v>2.9999999999999997E-4</v>
      </c>
      <c r="DK1138" s="129" t="s">
        <v>4140</v>
      </c>
      <c r="DL1138" s="129" t="s">
        <v>59</v>
      </c>
      <c r="DO1138" t="s">
        <v>18</v>
      </c>
      <c r="DS1138" s="129">
        <v>39</v>
      </c>
      <c r="DT1138" s="129" t="s">
        <v>6005</v>
      </c>
      <c r="DW1138" t="s">
        <v>5920</v>
      </c>
    </row>
    <row r="1139" spans="1:127">
      <c r="A1139" s="127">
        <v>101</v>
      </c>
      <c r="B1139" s="131">
        <v>44769.175694444442</v>
      </c>
      <c r="C1139" s="129" t="s">
        <v>52</v>
      </c>
      <c r="D1139" s="129">
        <v>0</v>
      </c>
      <c r="E1139" s="129">
        <v>0</v>
      </c>
      <c r="F1139" s="129">
        <v>0</v>
      </c>
      <c r="G1139" s="129" t="s">
        <v>54</v>
      </c>
      <c r="H1139" s="129" t="s">
        <v>55</v>
      </c>
      <c r="I1139" s="129" t="s">
        <v>55</v>
      </c>
      <c r="J1139" s="129" t="s">
        <v>55</v>
      </c>
      <c r="K1139" s="129" t="s">
        <v>18</v>
      </c>
      <c r="L1139" s="129">
        <v>90</v>
      </c>
      <c r="M1139" s="129" t="s">
        <v>173</v>
      </c>
      <c r="N1139" s="129">
        <v>0</v>
      </c>
      <c r="O1139" s="129" t="s">
        <v>173</v>
      </c>
      <c r="P1139" s="129">
        <v>0</v>
      </c>
      <c r="Q1139" s="129" t="s">
        <v>173</v>
      </c>
      <c r="R1139" s="129">
        <v>0</v>
      </c>
      <c r="S1139" s="129">
        <v>2</v>
      </c>
      <c r="T1139" s="129" t="s">
        <v>174</v>
      </c>
      <c r="U1139" s="129">
        <v>4.5822000000000003</v>
      </c>
      <c r="V1139" s="129">
        <v>0.66949999999999998</v>
      </c>
      <c r="W1139" s="129">
        <v>14.390599999999999</v>
      </c>
      <c r="X1139" s="129">
        <v>0.35199999999999998</v>
      </c>
      <c r="Y1139" s="129">
        <v>40.4328</v>
      </c>
      <c r="Z1139" s="129">
        <v>0.3644</v>
      </c>
      <c r="AA1139" s="129" t="s">
        <v>2810</v>
      </c>
      <c r="AB1139" s="129">
        <v>1.54E-2</v>
      </c>
      <c r="AC1139" s="129" t="s">
        <v>179</v>
      </c>
      <c r="AD1139" s="129">
        <v>8.6999999999999994E-3</v>
      </c>
      <c r="AE1139" s="129" t="s">
        <v>179</v>
      </c>
      <c r="AF1139" s="129">
        <v>1.7100000000000001E-2</v>
      </c>
      <c r="AG1139" s="129">
        <v>9.8000000000000004E-2</v>
      </c>
      <c r="AH1139" s="129">
        <v>6.7999999999999996E-3</v>
      </c>
      <c r="AI1139" s="129">
        <v>8.2821999999999996</v>
      </c>
      <c r="AJ1139" s="129">
        <v>3.3799999999999997E-2</v>
      </c>
      <c r="AK1139" s="129">
        <v>0.64149999999999996</v>
      </c>
      <c r="AL1139" s="129">
        <v>8.0000000000000002E-3</v>
      </c>
      <c r="AM1139" s="129" t="s">
        <v>396</v>
      </c>
      <c r="AN1139" s="129">
        <v>8.5000000000000006E-3</v>
      </c>
      <c r="AO1139" s="129">
        <v>2.6100000000000002E-2</v>
      </c>
      <c r="AP1139" s="129">
        <v>4.4999999999999997E-3</v>
      </c>
      <c r="AQ1139" s="129">
        <v>0.1139</v>
      </c>
      <c r="AR1139" s="129">
        <v>5.0000000000000001E-3</v>
      </c>
      <c r="AS1139" s="129">
        <v>5.3750999999999998</v>
      </c>
      <c r="AT1139" s="129">
        <v>2.5000000000000001E-2</v>
      </c>
      <c r="AU1139" s="129" t="s">
        <v>179</v>
      </c>
      <c r="AV1139" s="129">
        <v>3.5000000000000001E-3</v>
      </c>
      <c r="AW1139" s="129">
        <v>9.4999999999999998E-3</v>
      </c>
      <c r="AX1139" s="129">
        <v>1E-3</v>
      </c>
      <c r="AY1139" s="129">
        <v>6.1000000000000004E-3</v>
      </c>
      <c r="AZ1139" s="129">
        <v>6.9999999999999999E-4</v>
      </c>
      <c r="BA1139" s="129">
        <v>5.4999999999999997E-3</v>
      </c>
      <c r="BB1139" s="129">
        <v>5.9999999999999995E-4</v>
      </c>
      <c r="BC1139" s="129" t="s">
        <v>285</v>
      </c>
      <c r="BD1139" s="129">
        <v>5.0000000000000001E-4</v>
      </c>
      <c r="BE1139" s="129" t="s">
        <v>179</v>
      </c>
      <c r="BF1139" s="129">
        <v>2.9999999999999997E-4</v>
      </c>
      <c r="BG1139" s="129" t="s">
        <v>179</v>
      </c>
      <c r="BH1139" s="129">
        <v>1E-4</v>
      </c>
      <c r="BI1139" s="129" t="s">
        <v>286</v>
      </c>
      <c r="BJ1139" s="129">
        <v>2.0000000000000001E-4</v>
      </c>
      <c r="BK1139" s="129">
        <v>9.4999999999999998E-3</v>
      </c>
      <c r="BL1139" s="129">
        <v>5.0000000000000001E-4</v>
      </c>
      <c r="BM1139" s="129">
        <v>2.5999999999999999E-3</v>
      </c>
      <c r="BN1139" s="129">
        <v>2.9999999999999997E-4</v>
      </c>
      <c r="BO1139" s="129">
        <v>7.3000000000000001E-3</v>
      </c>
      <c r="BP1139" s="129">
        <v>5.0000000000000001E-4</v>
      </c>
      <c r="BQ1139" s="129" t="s">
        <v>179</v>
      </c>
      <c r="BR1139" s="129">
        <v>2.9999999999999997E-4</v>
      </c>
      <c r="BS1139" s="129" t="s">
        <v>179</v>
      </c>
      <c r="BT1139" s="129">
        <v>2.9999999999999997E-4</v>
      </c>
      <c r="BU1139" s="129" t="s">
        <v>179</v>
      </c>
      <c r="BV1139" s="129">
        <v>6.9999999999999999E-4</v>
      </c>
      <c r="BW1139" s="129" t="s">
        <v>18</v>
      </c>
      <c r="BX1139" s="129"/>
      <c r="BY1139" s="129" t="s">
        <v>18</v>
      </c>
      <c r="BZ1139" s="129"/>
      <c r="CA1139" s="129" t="s">
        <v>179</v>
      </c>
      <c r="CB1139" s="129">
        <v>8.0000000000000004E-4</v>
      </c>
      <c r="CC1139" s="129" t="s">
        <v>179</v>
      </c>
      <c r="CD1139" s="129">
        <v>2E-3</v>
      </c>
      <c r="CE1139" s="129" t="s">
        <v>179</v>
      </c>
      <c r="CF1139" s="129">
        <v>2.3E-3</v>
      </c>
      <c r="CG1139" s="129" t="s">
        <v>216</v>
      </c>
      <c r="CH1139" s="129">
        <v>1E-4</v>
      </c>
      <c r="CI1139" s="129" t="s">
        <v>179</v>
      </c>
      <c r="CJ1139" s="129">
        <v>6.7999999999999996E-3</v>
      </c>
      <c r="CK1139" s="129" t="s">
        <v>179</v>
      </c>
      <c r="CL1139" s="129">
        <v>1.0999999999999999E-2</v>
      </c>
      <c r="CM1139" s="129" t="s">
        <v>179</v>
      </c>
      <c r="CN1139" s="129">
        <v>4.0000000000000001E-3</v>
      </c>
      <c r="CO1139" s="129" t="s">
        <v>179</v>
      </c>
      <c r="CP1139" s="129">
        <v>8.9999999999999998E-4</v>
      </c>
      <c r="CQ1139" s="129" t="s">
        <v>179</v>
      </c>
      <c r="CR1139" s="129">
        <v>3.3E-3</v>
      </c>
      <c r="CS1139" s="129" t="s">
        <v>179</v>
      </c>
      <c r="CT1139" s="129">
        <v>1.9E-3</v>
      </c>
      <c r="CU1139" s="129" t="s">
        <v>179</v>
      </c>
      <c r="CV1139" s="129">
        <v>8.0000000000000004E-4</v>
      </c>
      <c r="CW1139" s="129" t="s">
        <v>179</v>
      </c>
      <c r="CX1139" s="129">
        <v>5.9999999999999995E-4</v>
      </c>
      <c r="CY1139" s="129" t="s">
        <v>179</v>
      </c>
      <c r="CZ1139" s="129">
        <v>5.9999999999999995E-4</v>
      </c>
      <c r="DA1139" s="129" t="s">
        <v>179</v>
      </c>
      <c r="DB1139" s="129">
        <v>5.0000000000000001E-4</v>
      </c>
      <c r="DC1139" s="129" t="s">
        <v>179</v>
      </c>
      <c r="DD1139" s="129">
        <v>5.9999999999999995E-4</v>
      </c>
      <c r="DE1139" s="129" t="s">
        <v>179</v>
      </c>
      <c r="DF1139" s="129">
        <v>5.9999999999999995E-4</v>
      </c>
      <c r="DG1139" s="129" t="s">
        <v>179</v>
      </c>
      <c r="DH1139" s="129">
        <v>4.0000000000000002E-4</v>
      </c>
      <c r="DI1139" s="129" t="s">
        <v>179</v>
      </c>
      <c r="DJ1139" s="129">
        <v>2.9999999999999997E-4</v>
      </c>
      <c r="DK1139" s="129" t="s">
        <v>4140</v>
      </c>
      <c r="DL1139" s="129" t="s">
        <v>59</v>
      </c>
      <c r="DO1139" t="s">
        <v>18</v>
      </c>
      <c r="DS1139" s="129">
        <v>52</v>
      </c>
      <c r="DT1139" s="129" t="s">
        <v>5993</v>
      </c>
      <c r="DW1139" t="s">
        <v>5921</v>
      </c>
    </row>
    <row r="1140" spans="1:127">
      <c r="A1140" s="127">
        <v>102</v>
      </c>
      <c r="B1140" s="131">
        <v>44769.177083333336</v>
      </c>
      <c r="C1140" s="129" t="s">
        <v>52</v>
      </c>
      <c r="D1140" s="129">
        <v>0</v>
      </c>
      <c r="E1140" s="129">
        <v>0</v>
      </c>
      <c r="F1140" s="129">
        <v>0</v>
      </c>
      <c r="G1140" s="129" t="s">
        <v>54</v>
      </c>
      <c r="H1140" s="129" t="s">
        <v>55</v>
      </c>
      <c r="I1140" s="129" t="s">
        <v>55</v>
      </c>
      <c r="J1140" s="129" t="s">
        <v>55</v>
      </c>
      <c r="K1140" s="129" t="s">
        <v>18</v>
      </c>
      <c r="L1140" s="129">
        <v>90</v>
      </c>
      <c r="M1140" s="129" t="s">
        <v>173</v>
      </c>
      <c r="N1140" s="129">
        <v>0</v>
      </c>
      <c r="O1140" s="129" t="s">
        <v>173</v>
      </c>
      <c r="P1140" s="129">
        <v>0</v>
      </c>
      <c r="Q1140" s="129" t="s">
        <v>173</v>
      </c>
      <c r="R1140" s="129">
        <v>0</v>
      </c>
      <c r="S1140" s="129">
        <v>2</v>
      </c>
      <c r="T1140" s="129" t="s">
        <v>174</v>
      </c>
      <c r="U1140" s="129">
        <v>4.5811000000000002</v>
      </c>
      <c r="V1140" s="129">
        <v>0.69089999999999996</v>
      </c>
      <c r="W1140" s="129">
        <v>15.1517</v>
      </c>
      <c r="X1140" s="129">
        <v>0.36030000000000001</v>
      </c>
      <c r="Y1140" s="129">
        <v>40.36</v>
      </c>
      <c r="Z1140" s="129">
        <v>0.36470000000000002</v>
      </c>
      <c r="AA1140" s="129" t="s">
        <v>386</v>
      </c>
      <c r="AB1140" s="129">
        <v>1.5299999999999999E-2</v>
      </c>
      <c r="AC1140" s="129" t="s">
        <v>179</v>
      </c>
      <c r="AD1140" s="129">
        <v>9.1000000000000004E-3</v>
      </c>
      <c r="AE1140" s="129" t="s">
        <v>179</v>
      </c>
      <c r="AF1140" s="129">
        <v>1.7100000000000001E-2</v>
      </c>
      <c r="AG1140" s="129">
        <v>0.13270000000000001</v>
      </c>
      <c r="AH1140" s="129">
        <v>7.3000000000000001E-3</v>
      </c>
      <c r="AI1140" s="129">
        <v>8.2002000000000006</v>
      </c>
      <c r="AJ1140" s="129">
        <v>3.3599999999999998E-2</v>
      </c>
      <c r="AK1140" s="129">
        <v>0.58440000000000003</v>
      </c>
      <c r="AL1140" s="129">
        <v>7.7000000000000002E-3</v>
      </c>
      <c r="AM1140" s="129" t="s">
        <v>1300</v>
      </c>
      <c r="AN1140" s="129">
        <v>8.3000000000000001E-3</v>
      </c>
      <c r="AO1140" s="129">
        <v>1.8599999999999998E-2</v>
      </c>
      <c r="AP1140" s="129">
        <v>4.1000000000000003E-3</v>
      </c>
      <c r="AQ1140" s="129">
        <v>0.1002</v>
      </c>
      <c r="AR1140" s="129">
        <v>4.5999999999999999E-3</v>
      </c>
      <c r="AS1140" s="129">
        <v>5.3421000000000003</v>
      </c>
      <c r="AT1140" s="129">
        <v>2.4799999999999999E-2</v>
      </c>
      <c r="AU1140" s="129" t="s">
        <v>464</v>
      </c>
      <c r="AV1140" s="129">
        <v>3.5000000000000001E-3</v>
      </c>
      <c r="AW1140" s="129">
        <v>1.04E-2</v>
      </c>
      <c r="AX1140" s="129">
        <v>1.1000000000000001E-3</v>
      </c>
      <c r="AY1140" s="129">
        <v>6.7999999999999996E-3</v>
      </c>
      <c r="AZ1140" s="129">
        <v>6.9999999999999999E-4</v>
      </c>
      <c r="BA1140" s="129">
        <v>5.5999999999999999E-3</v>
      </c>
      <c r="BB1140" s="129">
        <v>5.9999999999999995E-4</v>
      </c>
      <c r="BC1140" s="129" t="s">
        <v>247</v>
      </c>
      <c r="BD1140" s="129">
        <v>5.0000000000000001E-4</v>
      </c>
      <c r="BE1140" s="129" t="s">
        <v>179</v>
      </c>
      <c r="BF1140" s="129">
        <v>2.9999999999999997E-4</v>
      </c>
      <c r="BG1140" s="129" t="s">
        <v>179</v>
      </c>
      <c r="BH1140" s="129">
        <v>1E-4</v>
      </c>
      <c r="BI1140" s="129" t="s">
        <v>286</v>
      </c>
      <c r="BJ1140" s="129">
        <v>2.0000000000000001E-4</v>
      </c>
      <c r="BK1140" s="129">
        <v>0.01</v>
      </c>
      <c r="BL1140" s="129">
        <v>5.0000000000000001E-4</v>
      </c>
      <c r="BM1140" s="129">
        <v>2.3999999999999998E-3</v>
      </c>
      <c r="BN1140" s="129">
        <v>2.9999999999999997E-4</v>
      </c>
      <c r="BO1140" s="129">
        <v>7.1999999999999998E-3</v>
      </c>
      <c r="BP1140" s="129">
        <v>5.0000000000000001E-4</v>
      </c>
      <c r="BQ1140" s="129" t="s">
        <v>179</v>
      </c>
      <c r="BR1140" s="129">
        <v>2.9999999999999997E-4</v>
      </c>
      <c r="BS1140" s="129" t="s">
        <v>179</v>
      </c>
      <c r="BT1140" s="129">
        <v>2.9999999999999997E-4</v>
      </c>
      <c r="BU1140" s="129" t="s">
        <v>179</v>
      </c>
      <c r="BV1140" s="129">
        <v>6.9999999999999999E-4</v>
      </c>
      <c r="BW1140" s="129" t="s">
        <v>18</v>
      </c>
      <c r="BX1140" s="129"/>
      <c r="BY1140" s="129" t="s">
        <v>179</v>
      </c>
      <c r="BZ1140" s="129">
        <v>1.1000000000000001E-3</v>
      </c>
      <c r="CA1140" s="129" t="s">
        <v>179</v>
      </c>
      <c r="CB1140" s="129">
        <v>8.0000000000000004E-4</v>
      </c>
      <c r="CC1140" s="129" t="s">
        <v>179</v>
      </c>
      <c r="CD1140" s="129">
        <v>2E-3</v>
      </c>
      <c r="CE1140" s="129" t="s">
        <v>179</v>
      </c>
      <c r="CF1140" s="129">
        <v>2.2000000000000001E-3</v>
      </c>
      <c r="CG1140" s="129" t="s">
        <v>216</v>
      </c>
      <c r="CH1140" s="129">
        <v>1E-4</v>
      </c>
      <c r="CI1140" s="129" t="s">
        <v>179</v>
      </c>
      <c r="CJ1140" s="129">
        <v>6.6E-3</v>
      </c>
      <c r="CK1140" s="129" t="s">
        <v>179</v>
      </c>
      <c r="CL1140" s="129">
        <v>1.09E-2</v>
      </c>
      <c r="CM1140" s="129" t="s">
        <v>303</v>
      </c>
      <c r="CN1140" s="129">
        <v>4.1000000000000003E-3</v>
      </c>
      <c r="CO1140" s="129" t="s">
        <v>179</v>
      </c>
      <c r="CP1140" s="129">
        <v>8.9999999999999998E-4</v>
      </c>
      <c r="CQ1140" s="129" t="s">
        <v>179</v>
      </c>
      <c r="CR1140" s="129">
        <v>3.2000000000000002E-3</v>
      </c>
      <c r="CS1140" s="129" t="s">
        <v>179</v>
      </c>
      <c r="CT1140" s="129">
        <v>1.9E-3</v>
      </c>
      <c r="CU1140" s="129" t="s">
        <v>18</v>
      </c>
      <c r="CV1140" s="129"/>
      <c r="CW1140" s="129" t="s">
        <v>18</v>
      </c>
      <c r="CX1140" s="129"/>
      <c r="CY1140" s="129" t="s">
        <v>179</v>
      </c>
      <c r="CZ1140" s="129">
        <v>5.9999999999999995E-4</v>
      </c>
      <c r="DA1140" s="129" t="s">
        <v>179</v>
      </c>
      <c r="DB1140" s="129">
        <v>5.0000000000000001E-4</v>
      </c>
      <c r="DC1140" s="129" t="s">
        <v>179</v>
      </c>
      <c r="DD1140" s="129">
        <v>5.0000000000000001E-4</v>
      </c>
      <c r="DE1140" s="129" t="s">
        <v>179</v>
      </c>
      <c r="DF1140" s="129">
        <v>5.0000000000000001E-4</v>
      </c>
      <c r="DG1140" s="129" t="s">
        <v>179</v>
      </c>
      <c r="DH1140" s="129">
        <v>4.0000000000000002E-4</v>
      </c>
      <c r="DI1140" s="129" t="s">
        <v>179</v>
      </c>
      <c r="DJ1140" s="129">
        <v>2.9999999999999997E-4</v>
      </c>
      <c r="DK1140" s="129" t="s">
        <v>4140</v>
      </c>
      <c r="DL1140" s="129" t="s">
        <v>59</v>
      </c>
      <c r="DO1140" t="s">
        <v>18</v>
      </c>
      <c r="DS1140" s="129">
        <v>57</v>
      </c>
      <c r="DT1140" s="129" t="s">
        <v>5986</v>
      </c>
      <c r="DW1140" t="s">
        <v>5922</v>
      </c>
    </row>
    <row r="1141" spans="1:127">
      <c r="A1141" s="127">
        <v>103</v>
      </c>
      <c r="B1141" s="131">
        <v>44769.197222222225</v>
      </c>
      <c r="C1141" s="129" t="s">
        <v>52</v>
      </c>
      <c r="D1141" s="129">
        <v>0</v>
      </c>
      <c r="E1141" s="129">
        <v>0</v>
      </c>
      <c r="F1141" s="129">
        <v>0</v>
      </c>
      <c r="G1141" s="129" t="s">
        <v>54</v>
      </c>
      <c r="H1141" s="129" t="s">
        <v>55</v>
      </c>
      <c r="I1141" s="129" t="s">
        <v>55</v>
      </c>
      <c r="J1141" s="129" t="s">
        <v>55</v>
      </c>
      <c r="K1141" s="129" t="s">
        <v>18</v>
      </c>
      <c r="L1141" s="129">
        <v>90</v>
      </c>
      <c r="M1141" s="129" t="s">
        <v>173</v>
      </c>
      <c r="N1141" s="129">
        <v>0</v>
      </c>
      <c r="O1141" s="129" t="s">
        <v>173</v>
      </c>
      <c r="P1141" s="129">
        <v>0</v>
      </c>
      <c r="Q1141" s="129" t="s">
        <v>173</v>
      </c>
      <c r="R1141" s="129">
        <v>0</v>
      </c>
      <c r="S1141" s="129">
        <v>2</v>
      </c>
      <c r="T1141" s="129" t="s">
        <v>174</v>
      </c>
      <c r="U1141" s="129">
        <v>3.6669</v>
      </c>
      <c r="V1141" s="129">
        <v>0.68569999999999998</v>
      </c>
      <c r="W1141" s="129">
        <v>11.8484</v>
      </c>
      <c r="X1141" s="129">
        <v>0.33210000000000001</v>
      </c>
      <c r="Y1141" s="129">
        <v>39.7898</v>
      </c>
      <c r="Z1141" s="129">
        <v>0.36330000000000001</v>
      </c>
      <c r="AA1141" s="129" t="s">
        <v>1458</v>
      </c>
      <c r="AB1141" s="129">
        <v>1.61E-2</v>
      </c>
      <c r="AC1141" s="129" t="s">
        <v>179</v>
      </c>
      <c r="AD1141" s="129">
        <v>9.7000000000000003E-3</v>
      </c>
      <c r="AE1141" s="129" t="s">
        <v>2024</v>
      </c>
      <c r="AF1141" s="129">
        <v>1.9300000000000001E-2</v>
      </c>
      <c r="AG1141" s="129">
        <v>0.13850000000000001</v>
      </c>
      <c r="AH1141" s="129">
        <v>7.7000000000000002E-3</v>
      </c>
      <c r="AI1141" s="129">
        <v>7.9123000000000001</v>
      </c>
      <c r="AJ1141" s="129">
        <v>3.3300000000000003E-2</v>
      </c>
      <c r="AK1141" s="129">
        <v>0.75280000000000002</v>
      </c>
      <c r="AL1141" s="129">
        <v>8.6E-3</v>
      </c>
      <c r="AM1141" s="129" t="s">
        <v>1328</v>
      </c>
      <c r="AN1141" s="129">
        <v>8.6E-3</v>
      </c>
      <c r="AO1141" s="129">
        <v>2.3800000000000002E-2</v>
      </c>
      <c r="AP1141" s="129">
        <v>4.4000000000000003E-3</v>
      </c>
      <c r="AQ1141" s="129">
        <v>0.1323</v>
      </c>
      <c r="AR1141" s="129">
        <v>5.4000000000000003E-3</v>
      </c>
      <c r="AS1141" s="129">
        <v>6.9356999999999998</v>
      </c>
      <c r="AT1141" s="129">
        <v>2.8500000000000001E-2</v>
      </c>
      <c r="AU1141" s="129" t="s">
        <v>600</v>
      </c>
      <c r="AV1141" s="129">
        <v>4.0000000000000001E-3</v>
      </c>
      <c r="AW1141" s="129">
        <v>7.4000000000000003E-3</v>
      </c>
      <c r="AX1141" s="129">
        <v>1E-3</v>
      </c>
      <c r="AY1141" s="129">
        <v>5.7999999999999996E-3</v>
      </c>
      <c r="AZ1141" s="129">
        <v>8.0000000000000004E-4</v>
      </c>
      <c r="BA1141" s="129">
        <v>5.7000000000000002E-3</v>
      </c>
      <c r="BB1141" s="129">
        <v>6.9999999999999999E-4</v>
      </c>
      <c r="BC1141" s="129" t="s">
        <v>285</v>
      </c>
      <c r="BD1141" s="129">
        <v>5.0000000000000001E-4</v>
      </c>
      <c r="BE1141" s="129" t="s">
        <v>192</v>
      </c>
      <c r="BF1141" s="129">
        <v>2.9999999999999997E-4</v>
      </c>
      <c r="BG1141" s="129" t="s">
        <v>179</v>
      </c>
      <c r="BH1141" s="129">
        <v>1E-4</v>
      </c>
      <c r="BI1141" s="129" t="s">
        <v>516</v>
      </c>
      <c r="BJ1141" s="129">
        <v>2.0000000000000001E-4</v>
      </c>
      <c r="BK1141" s="129">
        <v>9.7999999999999997E-3</v>
      </c>
      <c r="BL1141" s="129">
        <v>5.0000000000000001E-4</v>
      </c>
      <c r="BM1141" s="129">
        <v>3.0000000000000001E-3</v>
      </c>
      <c r="BN1141" s="129">
        <v>2.9999999999999997E-4</v>
      </c>
      <c r="BO1141" s="129">
        <v>8.5000000000000006E-3</v>
      </c>
      <c r="BP1141" s="129">
        <v>5.0000000000000001E-4</v>
      </c>
      <c r="BQ1141" s="129" t="s">
        <v>179</v>
      </c>
      <c r="BR1141" s="129">
        <v>2.9999999999999997E-4</v>
      </c>
      <c r="BS1141" s="129" t="s">
        <v>179</v>
      </c>
      <c r="BT1141" s="129">
        <v>4.0000000000000002E-4</v>
      </c>
      <c r="BU1141" s="129" t="s">
        <v>179</v>
      </c>
      <c r="BV1141" s="129">
        <v>6.9999999999999999E-4</v>
      </c>
      <c r="BW1141" s="129" t="s">
        <v>179</v>
      </c>
      <c r="BX1141" s="129">
        <v>8.0000000000000004E-4</v>
      </c>
      <c r="BY1141" s="129" t="s">
        <v>179</v>
      </c>
      <c r="BZ1141" s="129">
        <v>1.1000000000000001E-3</v>
      </c>
      <c r="CA1141" s="129" t="s">
        <v>179</v>
      </c>
      <c r="CB1141" s="129">
        <v>8.0000000000000004E-4</v>
      </c>
      <c r="CC1141" s="129" t="s">
        <v>179</v>
      </c>
      <c r="CD1141" s="129">
        <v>2E-3</v>
      </c>
      <c r="CE1141" s="129" t="s">
        <v>179</v>
      </c>
      <c r="CF1141" s="129">
        <v>2.3E-3</v>
      </c>
      <c r="CG1141" s="129" t="s">
        <v>216</v>
      </c>
      <c r="CH1141" s="129">
        <v>1E-4</v>
      </c>
      <c r="CI1141" s="129" t="s">
        <v>179</v>
      </c>
      <c r="CJ1141" s="129">
        <v>7.0000000000000001E-3</v>
      </c>
      <c r="CK1141" s="129" t="s">
        <v>179</v>
      </c>
      <c r="CL1141" s="129">
        <v>1.0999999999999999E-2</v>
      </c>
      <c r="CM1141" s="129" t="s">
        <v>179</v>
      </c>
      <c r="CN1141" s="129">
        <v>3.8E-3</v>
      </c>
      <c r="CO1141" s="129" t="s">
        <v>179</v>
      </c>
      <c r="CP1141" s="129">
        <v>8.9999999999999998E-4</v>
      </c>
      <c r="CQ1141" s="129" t="s">
        <v>179</v>
      </c>
      <c r="CR1141" s="129">
        <v>3.2000000000000002E-3</v>
      </c>
      <c r="CS1141" s="129" t="s">
        <v>179</v>
      </c>
      <c r="CT1141" s="129">
        <v>2E-3</v>
      </c>
      <c r="CU1141" s="129" t="s">
        <v>18</v>
      </c>
      <c r="CV1141" s="129"/>
      <c r="CW1141" s="129" t="s">
        <v>18</v>
      </c>
      <c r="CX1141" s="129"/>
      <c r="CY1141" s="129" t="s">
        <v>179</v>
      </c>
      <c r="CZ1141" s="129">
        <v>5.9999999999999995E-4</v>
      </c>
      <c r="DA1141" s="129" t="s">
        <v>179</v>
      </c>
      <c r="DB1141" s="129">
        <v>5.9999999999999995E-4</v>
      </c>
      <c r="DC1141" s="129" t="s">
        <v>179</v>
      </c>
      <c r="DD1141" s="129">
        <v>5.9999999999999995E-4</v>
      </c>
      <c r="DE1141" s="129" t="s">
        <v>179</v>
      </c>
      <c r="DF1141" s="129">
        <v>5.9999999999999995E-4</v>
      </c>
      <c r="DG1141" s="129" t="s">
        <v>179</v>
      </c>
      <c r="DH1141" s="129">
        <v>4.0000000000000002E-4</v>
      </c>
      <c r="DI1141" s="129" t="s">
        <v>179</v>
      </c>
      <c r="DJ1141" s="129">
        <v>2.9999999999999997E-4</v>
      </c>
      <c r="DK1141" s="129" t="s">
        <v>4140</v>
      </c>
      <c r="DL1141" s="129" t="s">
        <v>59</v>
      </c>
      <c r="DO1141" t="s">
        <v>18</v>
      </c>
      <c r="DS1141" s="129">
        <v>46</v>
      </c>
      <c r="DT1141" s="129" t="s">
        <v>6047</v>
      </c>
      <c r="DW1141" t="s">
        <v>5923</v>
      </c>
    </row>
    <row r="1142" spans="1:127">
      <c r="A1142" s="127">
        <v>109</v>
      </c>
      <c r="B1142" s="131">
        <v>44769.80972222222</v>
      </c>
      <c r="C1142" s="129" t="s">
        <v>52</v>
      </c>
      <c r="D1142" s="129">
        <v>0</v>
      </c>
      <c r="E1142" s="129">
        <v>0</v>
      </c>
      <c r="F1142" s="129">
        <v>0</v>
      </c>
      <c r="G1142" s="129" t="s">
        <v>54</v>
      </c>
      <c r="H1142" s="129" t="s">
        <v>55</v>
      </c>
      <c r="I1142" s="129" t="s">
        <v>55</v>
      </c>
      <c r="J1142" s="129" t="s">
        <v>55</v>
      </c>
      <c r="K1142" s="129" t="s">
        <v>18</v>
      </c>
      <c r="L1142" s="129">
        <v>90</v>
      </c>
      <c r="M1142" s="129" t="s">
        <v>173</v>
      </c>
      <c r="N1142" s="129">
        <v>0</v>
      </c>
      <c r="O1142" s="129" t="s">
        <v>173</v>
      </c>
      <c r="P1142" s="129">
        <v>0</v>
      </c>
      <c r="Q1142" s="129" t="s">
        <v>173</v>
      </c>
      <c r="R1142" s="129">
        <v>0</v>
      </c>
      <c r="S1142" s="129">
        <v>2</v>
      </c>
      <c r="T1142" s="129" t="s">
        <v>174</v>
      </c>
      <c r="U1142" s="129" t="s">
        <v>4151</v>
      </c>
      <c r="V1142" s="129">
        <v>0.67849999999999999</v>
      </c>
      <c r="W1142" s="129">
        <v>13.5413</v>
      </c>
      <c r="X1142" s="129">
        <v>0.34889999999999999</v>
      </c>
      <c r="Y1142" s="129">
        <v>38.990299999999998</v>
      </c>
      <c r="Z1142" s="129">
        <v>0.36</v>
      </c>
      <c r="AA1142" s="129" t="s">
        <v>782</v>
      </c>
      <c r="AB1142" s="129">
        <v>1.5599999999999999E-2</v>
      </c>
      <c r="AC1142" s="129" t="s">
        <v>2087</v>
      </c>
      <c r="AD1142" s="129">
        <v>1.09E-2</v>
      </c>
      <c r="AE1142" s="129" t="s">
        <v>4152</v>
      </c>
      <c r="AF1142" s="129">
        <v>2.7199999999999998E-2</v>
      </c>
      <c r="AG1142" s="129">
        <v>8.4900000000000003E-2</v>
      </c>
      <c r="AH1142" s="129">
        <v>7.0000000000000001E-3</v>
      </c>
      <c r="AI1142" s="129">
        <v>7.875</v>
      </c>
      <c r="AJ1142" s="129">
        <v>3.3300000000000003E-2</v>
      </c>
      <c r="AK1142" s="129">
        <v>0.7833</v>
      </c>
      <c r="AL1142" s="129">
        <v>8.8000000000000005E-3</v>
      </c>
      <c r="AM1142" s="129" t="s">
        <v>205</v>
      </c>
      <c r="AN1142" s="129">
        <v>8.8000000000000005E-3</v>
      </c>
      <c r="AO1142" s="129" t="s">
        <v>205</v>
      </c>
      <c r="AP1142" s="129">
        <v>4.1000000000000003E-3</v>
      </c>
      <c r="AQ1142" s="129">
        <v>0.113</v>
      </c>
      <c r="AR1142" s="129">
        <v>5.0000000000000001E-3</v>
      </c>
      <c r="AS1142" s="129">
        <v>6.5358000000000001</v>
      </c>
      <c r="AT1142" s="129">
        <v>2.75E-2</v>
      </c>
      <c r="AU1142" s="129" t="s">
        <v>600</v>
      </c>
      <c r="AV1142" s="129">
        <v>3.8999999999999998E-3</v>
      </c>
      <c r="AW1142" s="129">
        <v>7.7999999999999996E-3</v>
      </c>
      <c r="AX1142" s="129">
        <v>1E-3</v>
      </c>
      <c r="AY1142" s="129">
        <v>4.5999999999999999E-3</v>
      </c>
      <c r="AZ1142" s="129">
        <v>6.9999999999999999E-4</v>
      </c>
      <c r="BA1142" s="129">
        <v>6.7000000000000002E-3</v>
      </c>
      <c r="BB1142" s="129">
        <v>6.9999999999999999E-4</v>
      </c>
      <c r="BC1142" s="129" t="s">
        <v>191</v>
      </c>
      <c r="BD1142" s="129">
        <v>5.0000000000000001E-4</v>
      </c>
      <c r="BE1142" s="129" t="s">
        <v>245</v>
      </c>
      <c r="BF1142" s="129">
        <v>4.0000000000000002E-4</v>
      </c>
      <c r="BG1142" s="129" t="s">
        <v>179</v>
      </c>
      <c r="BH1142" s="129">
        <v>1E-4</v>
      </c>
      <c r="BI1142" s="129" t="s">
        <v>179</v>
      </c>
      <c r="BJ1142" s="129">
        <v>2.0000000000000001E-4</v>
      </c>
      <c r="BK1142" s="129">
        <v>1.09E-2</v>
      </c>
      <c r="BL1142" s="129">
        <v>5.0000000000000001E-4</v>
      </c>
      <c r="BM1142" s="129">
        <v>2.8999999999999998E-3</v>
      </c>
      <c r="BN1142" s="129">
        <v>2.9999999999999997E-4</v>
      </c>
      <c r="BO1142" s="129" t="s">
        <v>266</v>
      </c>
      <c r="BP1142" s="129">
        <v>5.0000000000000001E-4</v>
      </c>
      <c r="BQ1142" s="129" t="s">
        <v>179</v>
      </c>
      <c r="BR1142" s="129">
        <v>2.9999999999999997E-4</v>
      </c>
      <c r="BS1142" s="129" t="s">
        <v>179</v>
      </c>
      <c r="BT1142" s="129">
        <v>4.0000000000000002E-4</v>
      </c>
      <c r="BU1142" s="129" t="s">
        <v>179</v>
      </c>
      <c r="BV1142" s="129">
        <v>6.9999999999999999E-4</v>
      </c>
      <c r="BW1142" s="129" t="s">
        <v>179</v>
      </c>
      <c r="BX1142" s="129">
        <v>8.0000000000000004E-4</v>
      </c>
      <c r="BY1142" s="129" t="s">
        <v>179</v>
      </c>
      <c r="BZ1142" s="129">
        <v>1.1000000000000001E-3</v>
      </c>
      <c r="CA1142" s="129" t="s">
        <v>179</v>
      </c>
      <c r="CB1142" s="129">
        <v>8.0000000000000004E-4</v>
      </c>
      <c r="CC1142" s="129" t="s">
        <v>179</v>
      </c>
      <c r="CD1142" s="129">
        <v>2.0999999999999999E-3</v>
      </c>
      <c r="CE1142" s="129" t="s">
        <v>179</v>
      </c>
      <c r="CF1142" s="129">
        <v>2.2000000000000001E-3</v>
      </c>
      <c r="CG1142" s="129" t="s">
        <v>216</v>
      </c>
      <c r="CH1142" s="129">
        <v>1E-4</v>
      </c>
      <c r="CI1142" s="129" t="s">
        <v>179</v>
      </c>
      <c r="CJ1142" s="129">
        <v>7.0000000000000001E-3</v>
      </c>
      <c r="CK1142" s="129" t="s">
        <v>179</v>
      </c>
      <c r="CL1142" s="129">
        <v>1.0999999999999999E-2</v>
      </c>
      <c r="CM1142" s="129" t="s">
        <v>179</v>
      </c>
      <c r="CN1142" s="129">
        <v>4.5999999999999999E-3</v>
      </c>
      <c r="CO1142" s="129" t="s">
        <v>179</v>
      </c>
      <c r="CP1142" s="129">
        <v>8.0000000000000004E-4</v>
      </c>
      <c r="CQ1142" s="129" t="s">
        <v>179</v>
      </c>
      <c r="CR1142" s="129">
        <v>3.0999999999999999E-3</v>
      </c>
      <c r="CS1142" s="129" t="s">
        <v>179</v>
      </c>
      <c r="CT1142" s="129">
        <v>1.8E-3</v>
      </c>
      <c r="CU1142" s="129" t="s">
        <v>18</v>
      </c>
      <c r="CV1142" s="129"/>
      <c r="CW1142" s="129" t="s">
        <v>179</v>
      </c>
      <c r="CX1142" s="129">
        <v>5.9999999999999995E-4</v>
      </c>
      <c r="CY1142" s="129" t="s">
        <v>179</v>
      </c>
      <c r="CZ1142" s="129">
        <v>5.9999999999999995E-4</v>
      </c>
      <c r="DA1142" s="129" t="s">
        <v>179</v>
      </c>
      <c r="DB1142" s="129">
        <v>5.9999999999999995E-4</v>
      </c>
      <c r="DC1142" s="129" t="s">
        <v>179</v>
      </c>
      <c r="DD1142" s="129">
        <v>5.9999999999999995E-4</v>
      </c>
      <c r="DE1142" s="129" t="s">
        <v>179</v>
      </c>
      <c r="DF1142" s="129">
        <v>6.9999999999999999E-4</v>
      </c>
      <c r="DG1142" s="129" t="s">
        <v>179</v>
      </c>
      <c r="DH1142" s="129">
        <v>4.0000000000000002E-4</v>
      </c>
      <c r="DI1142" s="129" t="s">
        <v>179</v>
      </c>
      <c r="DJ1142" s="129">
        <v>2.9999999999999997E-4</v>
      </c>
      <c r="DK1142" s="129" t="s">
        <v>4153</v>
      </c>
      <c r="DL1142" s="129" t="s">
        <v>59</v>
      </c>
      <c r="DO1142" t="s">
        <v>18</v>
      </c>
      <c r="DS1142" s="129">
        <v>2</v>
      </c>
      <c r="DT1142" s="129" t="s">
        <v>2327</v>
      </c>
      <c r="DW1142" t="s">
        <v>5924</v>
      </c>
    </row>
    <row r="1143" spans="1:127">
      <c r="A1143" s="127">
        <v>110</v>
      </c>
      <c r="B1143" s="131">
        <v>44769.811805555553</v>
      </c>
      <c r="C1143" s="129" t="s">
        <v>52</v>
      </c>
      <c r="D1143" s="129">
        <v>0</v>
      </c>
      <c r="E1143" s="129">
        <v>0</v>
      </c>
      <c r="F1143" s="129">
        <v>0</v>
      </c>
      <c r="G1143" s="129" t="s">
        <v>54</v>
      </c>
      <c r="H1143" s="129" t="s">
        <v>55</v>
      </c>
      <c r="I1143" s="129" t="s">
        <v>55</v>
      </c>
      <c r="J1143" s="129" t="s">
        <v>55</v>
      </c>
      <c r="K1143" s="129" t="s">
        <v>18</v>
      </c>
      <c r="L1143" s="129">
        <v>90</v>
      </c>
      <c r="M1143" s="129" t="s">
        <v>173</v>
      </c>
      <c r="N1143" s="129">
        <v>0</v>
      </c>
      <c r="O1143" s="129" t="s">
        <v>173</v>
      </c>
      <c r="P1143" s="129">
        <v>0</v>
      </c>
      <c r="Q1143" s="129" t="s">
        <v>173</v>
      </c>
      <c r="R1143" s="129">
        <v>0</v>
      </c>
      <c r="S1143" s="129">
        <v>2</v>
      </c>
      <c r="T1143" s="129" t="s">
        <v>174</v>
      </c>
      <c r="U1143" s="129" t="s">
        <v>4154</v>
      </c>
      <c r="V1143" s="129">
        <v>0.72419999999999995</v>
      </c>
      <c r="W1143" s="129">
        <v>11.546099999999999</v>
      </c>
      <c r="X1143" s="129">
        <v>0.32919999999999999</v>
      </c>
      <c r="Y1143" s="129">
        <v>40.233600000000003</v>
      </c>
      <c r="Z1143" s="129">
        <v>0.36680000000000001</v>
      </c>
      <c r="AA1143" s="129" t="s">
        <v>256</v>
      </c>
      <c r="AB1143" s="129">
        <v>1.5299999999999999E-2</v>
      </c>
      <c r="AC1143" s="129" t="s">
        <v>4155</v>
      </c>
      <c r="AD1143" s="129">
        <v>1.0500000000000001E-2</v>
      </c>
      <c r="AE1143" s="129" t="s">
        <v>2158</v>
      </c>
      <c r="AF1143" s="129">
        <v>1.9599999999999999E-2</v>
      </c>
      <c r="AG1143" s="129">
        <v>0.22259999999999999</v>
      </c>
      <c r="AH1143" s="129">
        <v>8.6E-3</v>
      </c>
      <c r="AI1143" s="129">
        <v>6.9714999999999998</v>
      </c>
      <c r="AJ1143" s="129">
        <v>3.1199999999999999E-2</v>
      </c>
      <c r="AK1143" s="129">
        <v>0.8155</v>
      </c>
      <c r="AL1143" s="129">
        <v>8.8000000000000005E-3</v>
      </c>
      <c r="AM1143" s="129" t="s">
        <v>2818</v>
      </c>
      <c r="AN1143" s="129">
        <v>8.6E-3</v>
      </c>
      <c r="AO1143" s="129" t="s">
        <v>823</v>
      </c>
      <c r="AP1143" s="129">
        <v>4.1999999999999997E-3</v>
      </c>
      <c r="AQ1143" s="129">
        <v>0.1295</v>
      </c>
      <c r="AR1143" s="129">
        <v>5.4000000000000003E-3</v>
      </c>
      <c r="AS1143" s="129">
        <v>7.0221999999999998</v>
      </c>
      <c r="AT1143" s="129">
        <v>2.8299999999999999E-2</v>
      </c>
      <c r="AU1143" s="129" t="s">
        <v>614</v>
      </c>
      <c r="AV1143" s="129">
        <v>4.0000000000000001E-3</v>
      </c>
      <c r="AW1143" s="129">
        <v>1.26E-2</v>
      </c>
      <c r="AX1143" s="129">
        <v>1.1999999999999999E-3</v>
      </c>
      <c r="AY1143" s="129">
        <v>5.7000000000000002E-3</v>
      </c>
      <c r="AZ1143" s="129">
        <v>6.9999999999999999E-4</v>
      </c>
      <c r="BA1143" s="129">
        <v>7.0000000000000001E-3</v>
      </c>
      <c r="BB1143" s="129">
        <v>6.9999999999999999E-4</v>
      </c>
      <c r="BC1143" s="129" t="s">
        <v>245</v>
      </c>
      <c r="BD1143" s="129">
        <v>5.0000000000000001E-4</v>
      </c>
      <c r="BE1143" s="129" t="s">
        <v>179</v>
      </c>
      <c r="BF1143" s="129">
        <v>2.9999999999999997E-4</v>
      </c>
      <c r="BG1143" s="129" t="s">
        <v>179</v>
      </c>
      <c r="BH1143" s="129">
        <v>1E-4</v>
      </c>
      <c r="BI1143" s="129" t="s">
        <v>179</v>
      </c>
      <c r="BJ1143" s="129">
        <v>2.0000000000000001E-4</v>
      </c>
      <c r="BK1143" s="129">
        <v>9.5999999999999992E-3</v>
      </c>
      <c r="BL1143" s="129">
        <v>5.0000000000000001E-4</v>
      </c>
      <c r="BM1143" s="129">
        <v>3.0999999999999999E-3</v>
      </c>
      <c r="BN1143" s="129">
        <v>2.9999999999999997E-4</v>
      </c>
      <c r="BO1143" s="129" t="s">
        <v>266</v>
      </c>
      <c r="BP1143" s="129">
        <v>5.0000000000000001E-4</v>
      </c>
      <c r="BQ1143" s="129" t="s">
        <v>179</v>
      </c>
      <c r="BR1143" s="129">
        <v>2.9999999999999997E-4</v>
      </c>
      <c r="BS1143" s="129" t="s">
        <v>179</v>
      </c>
      <c r="BT1143" s="129">
        <v>4.0000000000000002E-4</v>
      </c>
      <c r="BU1143" s="129" t="s">
        <v>179</v>
      </c>
      <c r="BV1143" s="129">
        <v>6.9999999999999999E-4</v>
      </c>
      <c r="BW1143" s="129" t="s">
        <v>179</v>
      </c>
      <c r="BX1143" s="129">
        <v>8.9999999999999998E-4</v>
      </c>
      <c r="BY1143" s="129" t="s">
        <v>179</v>
      </c>
      <c r="BZ1143" s="129">
        <v>1.1000000000000001E-3</v>
      </c>
      <c r="CA1143" s="129" t="s">
        <v>211</v>
      </c>
      <c r="CB1143" s="129">
        <v>8.0000000000000004E-4</v>
      </c>
      <c r="CC1143" s="129" t="s">
        <v>249</v>
      </c>
      <c r="CD1143" s="129">
        <v>2E-3</v>
      </c>
      <c r="CE1143" s="129" t="s">
        <v>179</v>
      </c>
      <c r="CF1143" s="129">
        <v>2.3E-3</v>
      </c>
      <c r="CG1143" s="129" t="s">
        <v>179</v>
      </c>
      <c r="CH1143" s="129">
        <v>1E-4</v>
      </c>
      <c r="CI1143" s="129" t="s">
        <v>179</v>
      </c>
      <c r="CJ1143" s="129">
        <v>7.1999999999999998E-3</v>
      </c>
      <c r="CK1143" s="129" t="s">
        <v>179</v>
      </c>
      <c r="CL1143" s="129">
        <v>1.0999999999999999E-2</v>
      </c>
      <c r="CM1143" s="129" t="s">
        <v>894</v>
      </c>
      <c r="CN1143" s="129">
        <v>3.3999999999999998E-3</v>
      </c>
      <c r="CO1143" s="129" t="s">
        <v>179</v>
      </c>
      <c r="CP1143" s="129">
        <v>8.0000000000000004E-4</v>
      </c>
      <c r="CQ1143" s="129" t="s">
        <v>179</v>
      </c>
      <c r="CR1143" s="129">
        <v>3.2000000000000002E-3</v>
      </c>
      <c r="CS1143" s="129" t="s">
        <v>179</v>
      </c>
      <c r="CT1143" s="129">
        <v>1.9E-3</v>
      </c>
      <c r="CU1143" s="129" t="s">
        <v>18</v>
      </c>
      <c r="CV1143" s="129"/>
      <c r="CW1143" s="129" t="s">
        <v>18</v>
      </c>
      <c r="CX1143" s="129"/>
      <c r="CY1143" s="129" t="s">
        <v>179</v>
      </c>
      <c r="CZ1143" s="129">
        <v>5.0000000000000001E-4</v>
      </c>
      <c r="DA1143" s="129" t="s">
        <v>179</v>
      </c>
      <c r="DB1143" s="129">
        <v>5.0000000000000001E-4</v>
      </c>
      <c r="DC1143" s="129" t="s">
        <v>179</v>
      </c>
      <c r="DD1143" s="129">
        <v>5.0000000000000001E-4</v>
      </c>
      <c r="DE1143" s="129" t="s">
        <v>179</v>
      </c>
      <c r="DF1143" s="129">
        <v>5.9999999999999995E-4</v>
      </c>
      <c r="DG1143" s="129" t="s">
        <v>179</v>
      </c>
      <c r="DH1143" s="129">
        <v>4.0000000000000002E-4</v>
      </c>
      <c r="DI1143" s="129" t="s">
        <v>179</v>
      </c>
      <c r="DJ1143" s="129">
        <v>4.0000000000000002E-4</v>
      </c>
      <c r="DK1143" s="129" t="s">
        <v>4153</v>
      </c>
      <c r="DL1143" s="129" t="s">
        <v>59</v>
      </c>
      <c r="DO1143" t="s">
        <v>18</v>
      </c>
      <c r="DS1143" s="129">
        <v>8</v>
      </c>
      <c r="DT1143" s="129" t="s">
        <v>4156</v>
      </c>
      <c r="DW1143" t="s">
        <v>5925</v>
      </c>
    </row>
    <row r="1144" spans="1:127">
      <c r="A1144" s="127">
        <v>111</v>
      </c>
      <c r="B1144" s="131">
        <v>44769.81527777778</v>
      </c>
      <c r="C1144" s="129" t="s">
        <v>52</v>
      </c>
      <c r="D1144" s="129">
        <v>0</v>
      </c>
      <c r="E1144" s="129">
        <v>0</v>
      </c>
      <c r="F1144" s="129">
        <v>0</v>
      </c>
      <c r="G1144" s="129" t="s">
        <v>54</v>
      </c>
      <c r="H1144" s="129" t="s">
        <v>55</v>
      </c>
      <c r="I1144" s="129" t="s">
        <v>55</v>
      </c>
      <c r="J1144" s="129" t="s">
        <v>55</v>
      </c>
      <c r="K1144" s="129" t="s">
        <v>18</v>
      </c>
      <c r="L1144" s="129">
        <v>90</v>
      </c>
      <c r="M1144" s="129" t="s">
        <v>173</v>
      </c>
      <c r="N1144" s="129">
        <v>0</v>
      </c>
      <c r="O1144" s="129" t="s">
        <v>173</v>
      </c>
      <c r="P1144" s="129">
        <v>0</v>
      </c>
      <c r="Q1144" s="129" t="s">
        <v>173</v>
      </c>
      <c r="R1144" s="129">
        <v>0</v>
      </c>
      <c r="S1144" s="129">
        <v>2</v>
      </c>
      <c r="T1144" s="129" t="s">
        <v>174</v>
      </c>
      <c r="U1144" s="129" t="s">
        <v>4157</v>
      </c>
      <c r="V1144" s="129">
        <v>0.69489999999999996</v>
      </c>
      <c r="W1144" s="129">
        <v>9.4738000000000007</v>
      </c>
      <c r="X1144" s="129">
        <v>0.30730000000000002</v>
      </c>
      <c r="Y1144" s="129">
        <v>30.932500000000001</v>
      </c>
      <c r="Z1144" s="129">
        <v>0.31890000000000002</v>
      </c>
      <c r="AA1144" s="129" t="s">
        <v>201</v>
      </c>
      <c r="AB1144" s="129">
        <v>1.6299999999999999E-2</v>
      </c>
      <c r="AC1144" s="129" t="s">
        <v>4158</v>
      </c>
      <c r="AD1144" s="129">
        <v>1.29E-2</v>
      </c>
      <c r="AE1144" s="129" t="s">
        <v>4159</v>
      </c>
      <c r="AF1144" s="129">
        <v>6.2600000000000003E-2</v>
      </c>
      <c r="AG1144" s="129">
        <v>6.3100000000000003E-2</v>
      </c>
      <c r="AH1144" s="129">
        <v>6.4999999999999997E-3</v>
      </c>
      <c r="AI1144" s="129">
        <v>6.6181999999999999</v>
      </c>
      <c r="AJ1144" s="129">
        <v>3.0700000000000002E-2</v>
      </c>
      <c r="AK1144" s="129">
        <v>0.77039999999999997</v>
      </c>
      <c r="AL1144" s="129">
        <v>8.6E-3</v>
      </c>
      <c r="AM1144" s="129" t="s">
        <v>1018</v>
      </c>
      <c r="AN1144" s="129">
        <v>8.6E-3</v>
      </c>
      <c r="AO1144" s="129" t="s">
        <v>1672</v>
      </c>
      <c r="AP1144" s="129">
        <v>4.0000000000000001E-3</v>
      </c>
      <c r="AQ1144" s="129">
        <v>0.1134</v>
      </c>
      <c r="AR1144" s="129">
        <v>5.1999999999999998E-3</v>
      </c>
      <c r="AS1144" s="129">
        <v>7.1783000000000001</v>
      </c>
      <c r="AT1144" s="129">
        <v>2.87E-2</v>
      </c>
      <c r="AU1144" s="129" t="s">
        <v>1357</v>
      </c>
      <c r="AV1144" s="129">
        <v>4.1999999999999997E-3</v>
      </c>
      <c r="AW1144" s="129">
        <v>8.0000000000000002E-3</v>
      </c>
      <c r="AX1144" s="129">
        <v>1E-3</v>
      </c>
      <c r="AY1144" s="129">
        <v>5.4999999999999997E-3</v>
      </c>
      <c r="AZ1144" s="129">
        <v>6.9999999999999999E-4</v>
      </c>
      <c r="BA1144" s="129">
        <v>8.0999999999999996E-3</v>
      </c>
      <c r="BB1144" s="129">
        <v>6.9999999999999999E-4</v>
      </c>
      <c r="BC1144" s="129" t="s">
        <v>191</v>
      </c>
      <c r="BD1144" s="129">
        <v>5.0000000000000001E-4</v>
      </c>
      <c r="BE1144" s="129" t="s">
        <v>391</v>
      </c>
      <c r="BF1144" s="129">
        <v>4.0000000000000002E-4</v>
      </c>
      <c r="BG1144" s="129" t="s">
        <v>179</v>
      </c>
      <c r="BH1144" s="129">
        <v>1E-4</v>
      </c>
      <c r="BI1144" s="129" t="s">
        <v>318</v>
      </c>
      <c r="BJ1144" s="129">
        <v>2.0000000000000001E-4</v>
      </c>
      <c r="BK1144" s="129">
        <v>1.09E-2</v>
      </c>
      <c r="BL1144" s="129">
        <v>5.0000000000000001E-4</v>
      </c>
      <c r="BM1144" s="129">
        <v>3.8E-3</v>
      </c>
      <c r="BN1144" s="129">
        <v>4.0000000000000002E-4</v>
      </c>
      <c r="BO1144" s="129" t="s">
        <v>971</v>
      </c>
      <c r="BP1144" s="129">
        <v>6.9999999999999999E-4</v>
      </c>
      <c r="BQ1144" s="129" t="s">
        <v>179</v>
      </c>
      <c r="BR1144" s="129">
        <v>2.9999999999999997E-4</v>
      </c>
      <c r="BS1144" s="129" t="s">
        <v>179</v>
      </c>
      <c r="BT1144" s="129">
        <v>5.0000000000000001E-4</v>
      </c>
      <c r="BU1144" s="129" t="s">
        <v>179</v>
      </c>
      <c r="BV1144" s="129">
        <v>5.9999999999999995E-4</v>
      </c>
      <c r="BW1144" s="129" t="s">
        <v>18</v>
      </c>
      <c r="BX1144" s="129"/>
      <c r="BY1144" s="129" t="s">
        <v>18</v>
      </c>
      <c r="BZ1144" s="129"/>
      <c r="CA1144" s="129" t="s">
        <v>179</v>
      </c>
      <c r="CB1144" s="129">
        <v>8.0000000000000004E-4</v>
      </c>
      <c r="CC1144" s="129" t="s">
        <v>179</v>
      </c>
      <c r="CD1144" s="129">
        <v>2.0999999999999999E-3</v>
      </c>
      <c r="CE1144" s="129" t="s">
        <v>179</v>
      </c>
      <c r="CF1144" s="129">
        <v>2.3E-3</v>
      </c>
      <c r="CG1144" s="129" t="s">
        <v>179</v>
      </c>
      <c r="CH1144" s="129">
        <v>1E-4</v>
      </c>
      <c r="CI1144" s="129" t="s">
        <v>179</v>
      </c>
      <c r="CJ1144" s="129">
        <v>8.3999999999999995E-3</v>
      </c>
      <c r="CK1144" s="129" t="s">
        <v>179</v>
      </c>
      <c r="CL1144" s="129">
        <v>1.15E-2</v>
      </c>
      <c r="CM1144" s="129" t="s">
        <v>179</v>
      </c>
      <c r="CN1144" s="129">
        <v>8.3000000000000001E-3</v>
      </c>
      <c r="CO1144" s="129" t="s">
        <v>179</v>
      </c>
      <c r="CP1144" s="129">
        <v>8.0000000000000004E-4</v>
      </c>
      <c r="CQ1144" s="129" t="s">
        <v>179</v>
      </c>
      <c r="CR1144" s="129">
        <v>3.5000000000000001E-3</v>
      </c>
      <c r="CS1144" s="129" t="s">
        <v>179</v>
      </c>
      <c r="CT1144" s="129">
        <v>2E-3</v>
      </c>
      <c r="CU1144" s="129" t="s">
        <v>179</v>
      </c>
      <c r="CV1144" s="129">
        <v>8.9999999999999998E-4</v>
      </c>
      <c r="CW1144" s="129" t="s">
        <v>18</v>
      </c>
      <c r="CX1144" s="129"/>
      <c r="CY1144" s="129" t="s">
        <v>179</v>
      </c>
      <c r="CZ1144" s="129">
        <v>5.9999999999999995E-4</v>
      </c>
      <c r="DA1144" s="129" t="s">
        <v>179</v>
      </c>
      <c r="DB1144" s="129">
        <v>5.9999999999999995E-4</v>
      </c>
      <c r="DC1144" s="129" t="s">
        <v>179</v>
      </c>
      <c r="DD1144" s="129">
        <v>5.9999999999999995E-4</v>
      </c>
      <c r="DE1144" s="129" t="s">
        <v>179</v>
      </c>
      <c r="DF1144" s="129">
        <v>5.9999999999999995E-4</v>
      </c>
      <c r="DG1144" s="129" t="s">
        <v>179</v>
      </c>
      <c r="DH1144" s="129">
        <v>5.0000000000000001E-4</v>
      </c>
      <c r="DI1144" s="129" t="s">
        <v>179</v>
      </c>
      <c r="DJ1144" s="129">
        <v>5.0000000000000001E-4</v>
      </c>
      <c r="DK1144" s="129" t="s">
        <v>4153</v>
      </c>
      <c r="DL1144" s="129" t="s">
        <v>59</v>
      </c>
      <c r="DO1144" t="s">
        <v>18</v>
      </c>
      <c r="DS1144" s="129">
        <v>14</v>
      </c>
      <c r="DT1144" s="129" t="s">
        <v>919</v>
      </c>
      <c r="DW1144" t="s">
        <v>5926</v>
      </c>
    </row>
    <row r="1145" spans="1:127">
      <c r="A1145" s="127">
        <v>112</v>
      </c>
      <c r="B1145" s="131">
        <v>44769.817361111112</v>
      </c>
      <c r="C1145" s="129" t="s">
        <v>52</v>
      </c>
      <c r="D1145" s="129">
        <v>0</v>
      </c>
      <c r="E1145" s="129">
        <v>0</v>
      </c>
      <c r="F1145" s="129">
        <v>0</v>
      </c>
      <c r="G1145" s="129" t="s">
        <v>54</v>
      </c>
      <c r="H1145" s="129" t="s">
        <v>55</v>
      </c>
      <c r="I1145" s="129" t="s">
        <v>55</v>
      </c>
      <c r="J1145" s="129" t="s">
        <v>55</v>
      </c>
      <c r="K1145" s="129" t="s">
        <v>18</v>
      </c>
      <c r="L1145" s="129">
        <v>90</v>
      </c>
      <c r="M1145" s="129" t="s">
        <v>173</v>
      </c>
      <c r="N1145" s="129">
        <v>0</v>
      </c>
      <c r="O1145" s="129" t="s">
        <v>173</v>
      </c>
      <c r="P1145" s="129">
        <v>0</v>
      </c>
      <c r="Q1145" s="129" t="s">
        <v>173</v>
      </c>
      <c r="R1145" s="129">
        <v>0</v>
      </c>
      <c r="S1145" s="129">
        <v>2</v>
      </c>
      <c r="T1145" s="129" t="s">
        <v>174</v>
      </c>
      <c r="U1145" s="129" t="s">
        <v>4160</v>
      </c>
      <c r="V1145" s="129">
        <v>0.6653</v>
      </c>
      <c r="W1145" s="129">
        <v>14.230700000000001</v>
      </c>
      <c r="X1145" s="129">
        <v>0.34989999999999999</v>
      </c>
      <c r="Y1145" s="129">
        <v>40.674399999999999</v>
      </c>
      <c r="Z1145" s="129">
        <v>0.36520000000000002</v>
      </c>
      <c r="AA1145" s="129" t="s">
        <v>1351</v>
      </c>
      <c r="AB1145" s="129">
        <v>1.54E-2</v>
      </c>
      <c r="AC1145" s="129" t="s">
        <v>179</v>
      </c>
      <c r="AD1145" s="129">
        <v>8.6E-3</v>
      </c>
      <c r="AE1145" s="129" t="s">
        <v>179</v>
      </c>
      <c r="AF1145" s="129">
        <v>1.6199999999999999E-2</v>
      </c>
      <c r="AG1145" s="129">
        <v>0.12709999999999999</v>
      </c>
      <c r="AH1145" s="129">
        <v>7.4000000000000003E-3</v>
      </c>
      <c r="AI1145" s="129">
        <v>8.2438000000000002</v>
      </c>
      <c r="AJ1145" s="129">
        <v>3.3700000000000001E-2</v>
      </c>
      <c r="AK1145" s="129">
        <v>0.6149</v>
      </c>
      <c r="AL1145" s="129">
        <v>7.9000000000000008E-3</v>
      </c>
      <c r="AM1145" s="129" t="s">
        <v>359</v>
      </c>
      <c r="AN1145" s="129">
        <v>8.0999999999999996E-3</v>
      </c>
      <c r="AO1145" s="129" t="s">
        <v>373</v>
      </c>
      <c r="AP1145" s="129">
        <v>4.0000000000000001E-3</v>
      </c>
      <c r="AQ1145" s="129">
        <v>9.7199999999999995E-2</v>
      </c>
      <c r="AR1145" s="129">
        <v>4.5999999999999999E-3</v>
      </c>
      <c r="AS1145" s="129">
        <v>5.2347999999999999</v>
      </c>
      <c r="AT1145" s="129">
        <v>2.46E-2</v>
      </c>
      <c r="AU1145" s="129" t="s">
        <v>288</v>
      </c>
      <c r="AV1145" s="129">
        <v>3.5000000000000001E-3</v>
      </c>
      <c r="AW1145" s="129">
        <v>1.23E-2</v>
      </c>
      <c r="AX1145" s="129">
        <v>1.1000000000000001E-3</v>
      </c>
      <c r="AY1145" s="129">
        <v>5.8999999999999999E-3</v>
      </c>
      <c r="AZ1145" s="129">
        <v>6.9999999999999999E-4</v>
      </c>
      <c r="BA1145" s="129">
        <v>5.4000000000000003E-3</v>
      </c>
      <c r="BB1145" s="129">
        <v>5.9999999999999995E-4</v>
      </c>
      <c r="BC1145" s="129" t="s">
        <v>191</v>
      </c>
      <c r="BD1145" s="129">
        <v>4.0000000000000002E-4</v>
      </c>
      <c r="BE1145" s="129" t="s">
        <v>179</v>
      </c>
      <c r="BF1145" s="129">
        <v>2.9999999999999997E-4</v>
      </c>
      <c r="BG1145" s="129" t="s">
        <v>179</v>
      </c>
      <c r="BH1145" s="129">
        <v>1E-4</v>
      </c>
      <c r="BI1145" s="129" t="s">
        <v>246</v>
      </c>
      <c r="BJ1145" s="129">
        <v>2.0000000000000001E-4</v>
      </c>
      <c r="BK1145" s="129">
        <v>9.7999999999999997E-3</v>
      </c>
      <c r="BL1145" s="129">
        <v>5.0000000000000001E-4</v>
      </c>
      <c r="BM1145" s="129">
        <v>2.7000000000000001E-3</v>
      </c>
      <c r="BN1145" s="129">
        <v>2.9999999999999997E-4</v>
      </c>
      <c r="BO1145" s="129" t="s">
        <v>228</v>
      </c>
      <c r="BP1145" s="129">
        <v>5.0000000000000001E-4</v>
      </c>
      <c r="BQ1145" s="129" t="s">
        <v>179</v>
      </c>
      <c r="BR1145" s="129">
        <v>2.9999999999999997E-4</v>
      </c>
      <c r="BS1145" s="129" t="s">
        <v>179</v>
      </c>
      <c r="BT1145" s="129">
        <v>2.9999999999999997E-4</v>
      </c>
      <c r="BU1145" s="129" t="s">
        <v>179</v>
      </c>
      <c r="BV1145" s="129">
        <v>6.9999999999999999E-4</v>
      </c>
      <c r="BW1145" s="129" t="s">
        <v>18</v>
      </c>
      <c r="BX1145" s="129"/>
      <c r="BY1145" s="129" t="s">
        <v>179</v>
      </c>
      <c r="BZ1145" s="129">
        <v>1.1000000000000001E-3</v>
      </c>
      <c r="CA1145" s="129" t="s">
        <v>179</v>
      </c>
      <c r="CB1145" s="129">
        <v>8.0000000000000004E-4</v>
      </c>
      <c r="CC1145" s="129" t="s">
        <v>179</v>
      </c>
      <c r="CD1145" s="129">
        <v>2E-3</v>
      </c>
      <c r="CE1145" s="129" t="s">
        <v>179</v>
      </c>
      <c r="CF1145" s="129">
        <v>2.2000000000000001E-3</v>
      </c>
      <c r="CG1145" s="129" t="s">
        <v>216</v>
      </c>
      <c r="CH1145" s="129">
        <v>1E-4</v>
      </c>
      <c r="CI1145" s="129" t="s">
        <v>179</v>
      </c>
      <c r="CJ1145" s="129">
        <v>6.7999999999999996E-3</v>
      </c>
      <c r="CK1145" s="129" t="s">
        <v>179</v>
      </c>
      <c r="CL1145" s="129">
        <v>1.11E-2</v>
      </c>
      <c r="CM1145" s="129" t="s">
        <v>179</v>
      </c>
      <c r="CN1145" s="129">
        <v>3.8999999999999998E-3</v>
      </c>
      <c r="CO1145" s="129" t="s">
        <v>179</v>
      </c>
      <c r="CP1145" s="129">
        <v>8.0000000000000004E-4</v>
      </c>
      <c r="CQ1145" s="129" t="s">
        <v>179</v>
      </c>
      <c r="CR1145" s="129">
        <v>3.3E-3</v>
      </c>
      <c r="CS1145" s="129" t="s">
        <v>179</v>
      </c>
      <c r="CT1145" s="129">
        <v>1.9E-3</v>
      </c>
      <c r="CU1145" s="129" t="s">
        <v>18</v>
      </c>
      <c r="CV1145" s="129"/>
      <c r="CW1145" s="129" t="s">
        <v>18</v>
      </c>
      <c r="CX1145" s="129"/>
      <c r="CY1145" s="129" t="s">
        <v>179</v>
      </c>
      <c r="CZ1145" s="129">
        <v>5.0000000000000001E-4</v>
      </c>
      <c r="DA1145" s="129" t="s">
        <v>179</v>
      </c>
      <c r="DB1145" s="129">
        <v>5.9999999999999995E-4</v>
      </c>
      <c r="DC1145" s="129" t="s">
        <v>179</v>
      </c>
      <c r="DD1145" s="129">
        <v>5.9999999999999995E-4</v>
      </c>
      <c r="DE1145" s="129" t="s">
        <v>179</v>
      </c>
      <c r="DF1145" s="129">
        <v>5.9999999999999995E-4</v>
      </c>
      <c r="DG1145" s="129" t="s">
        <v>179</v>
      </c>
      <c r="DH1145" s="129">
        <v>4.0000000000000002E-4</v>
      </c>
      <c r="DI1145" s="129" t="s">
        <v>179</v>
      </c>
      <c r="DJ1145" s="129">
        <v>2.9999999999999997E-4</v>
      </c>
      <c r="DK1145" s="129" t="s">
        <v>4153</v>
      </c>
      <c r="DL1145" s="129" t="s">
        <v>59</v>
      </c>
      <c r="DO1145" t="s">
        <v>18</v>
      </c>
      <c r="DS1145" s="129">
        <v>23</v>
      </c>
      <c r="DT1145" s="129" t="s">
        <v>898</v>
      </c>
      <c r="DW1145" t="s">
        <v>5927</v>
      </c>
    </row>
    <row r="1146" spans="1:127">
      <c r="A1146" s="127">
        <v>113</v>
      </c>
      <c r="B1146" s="131">
        <v>44769.820138888892</v>
      </c>
      <c r="C1146" s="129" t="s">
        <v>52</v>
      </c>
      <c r="D1146" s="129">
        <v>0</v>
      </c>
      <c r="E1146" s="129">
        <v>0</v>
      </c>
      <c r="F1146" s="129">
        <v>0</v>
      </c>
      <c r="G1146" s="129" t="s">
        <v>54</v>
      </c>
      <c r="H1146" s="129" t="s">
        <v>55</v>
      </c>
      <c r="I1146" s="129" t="s">
        <v>55</v>
      </c>
      <c r="J1146" s="129" t="s">
        <v>55</v>
      </c>
      <c r="K1146" s="129" t="s">
        <v>18</v>
      </c>
      <c r="L1146" s="129">
        <v>90</v>
      </c>
      <c r="M1146" s="129" t="s">
        <v>173</v>
      </c>
      <c r="N1146" s="129">
        <v>0</v>
      </c>
      <c r="O1146" s="129" t="s">
        <v>173</v>
      </c>
      <c r="P1146" s="129">
        <v>0</v>
      </c>
      <c r="Q1146" s="129" t="s">
        <v>173</v>
      </c>
      <c r="R1146" s="129">
        <v>0</v>
      </c>
      <c r="S1146" s="129">
        <v>2</v>
      </c>
      <c r="T1146" s="129" t="s">
        <v>174</v>
      </c>
      <c r="U1146" s="129" t="s">
        <v>4161</v>
      </c>
      <c r="V1146" s="129">
        <v>0.69720000000000004</v>
      </c>
      <c r="W1146" s="129">
        <v>12.639099999999999</v>
      </c>
      <c r="X1146" s="129">
        <v>0.3382</v>
      </c>
      <c r="Y1146" s="129">
        <v>40.953400000000002</v>
      </c>
      <c r="Z1146" s="129">
        <v>0.36770000000000003</v>
      </c>
      <c r="AA1146" s="129" t="s">
        <v>2689</v>
      </c>
      <c r="AB1146" s="129">
        <v>1.6E-2</v>
      </c>
      <c r="AC1146" s="129" t="s">
        <v>179</v>
      </c>
      <c r="AD1146" s="129">
        <v>9.1000000000000004E-3</v>
      </c>
      <c r="AE1146" s="129" t="s">
        <v>1825</v>
      </c>
      <c r="AF1146" s="129">
        <v>1.9199999999999998E-2</v>
      </c>
      <c r="AG1146" s="129">
        <v>0.15010000000000001</v>
      </c>
      <c r="AH1146" s="129">
        <v>7.7000000000000002E-3</v>
      </c>
      <c r="AI1146" s="129">
        <v>8.1321999999999992</v>
      </c>
      <c r="AJ1146" s="129">
        <v>3.3599999999999998E-2</v>
      </c>
      <c r="AK1146" s="129">
        <v>0.77059999999999995</v>
      </c>
      <c r="AL1146" s="129">
        <v>8.6999999999999994E-3</v>
      </c>
      <c r="AM1146" s="129" t="s">
        <v>1018</v>
      </c>
      <c r="AN1146" s="129">
        <v>8.8000000000000005E-3</v>
      </c>
      <c r="AO1146" s="129" t="s">
        <v>460</v>
      </c>
      <c r="AP1146" s="129">
        <v>4.0000000000000001E-3</v>
      </c>
      <c r="AQ1146" s="129">
        <v>0.1166</v>
      </c>
      <c r="AR1146" s="129">
        <v>5.1000000000000004E-3</v>
      </c>
      <c r="AS1146" s="129">
        <v>5.8409000000000004</v>
      </c>
      <c r="AT1146" s="129">
        <v>2.6100000000000002E-2</v>
      </c>
      <c r="AU1146" s="129" t="s">
        <v>418</v>
      </c>
      <c r="AV1146" s="129">
        <v>3.7000000000000002E-3</v>
      </c>
      <c r="AW1146" s="129">
        <v>0.02</v>
      </c>
      <c r="AX1146" s="129">
        <v>1.4E-3</v>
      </c>
      <c r="AY1146" s="129">
        <v>6.7000000000000002E-3</v>
      </c>
      <c r="AZ1146" s="129">
        <v>6.9999999999999999E-4</v>
      </c>
      <c r="BA1146" s="129">
        <v>6.7000000000000002E-3</v>
      </c>
      <c r="BB1146" s="129">
        <v>6.9999999999999999E-4</v>
      </c>
      <c r="BC1146" s="129" t="s">
        <v>212</v>
      </c>
      <c r="BD1146" s="129">
        <v>4.0000000000000002E-4</v>
      </c>
      <c r="BE1146" s="129" t="s">
        <v>179</v>
      </c>
      <c r="BF1146" s="129">
        <v>2.9999999999999997E-4</v>
      </c>
      <c r="BG1146" s="129" t="s">
        <v>179</v>
      </c>
      <c r="BH1146" s="129">
        <v>1E-4</v>
      </c>
      <c r="BI1146" s="129" t="s">
        <v>318</v>
      </c>
      <c r="BJ1146" s="129">
        <v>2.0000000000000001E-4</v>
      </c>
      <c r="BK1146" s="129">
        <v>9.7999999999999997E-3</v>
      </c>
      <c r="BL1146" s="129">
        <v>5.0000000000000001E-4</v>
      </c>
      <c r="BM1146" s="129">
        <v>3.0999999999999999E-3</v>
      </c>
      <c r="BN1146" s="129">
        <v>2.9999999999999997E-4</v>
      </c>
      <c r="BO1146" s="129" t="s">
        <v>287</v>
      </c>
      <c r="BP1146" s="129">
        <v>5.0000000000000001E-4</v>
      </c>
      <c r="BQ1146" s="129" t="s">
        <v>179</v>
      </c>
      <c r="BR1146" s="129">
        <v>2.9999999999999997E-4</v>
      </c>
      <c r="BS1146" s="129" t="s">
        <v>179</v>
      </c>
      <c r="BT1146" s="129">
        <v>2.9999999999999997E-4</v>
      </c>
      <c r="BU1146" s="129" t="s">
        <v>179</v>
      </c>
      <c r="BV1146" s="129">
        <v>6.9999999999999999E-4</v>
      </c>
      <c r="BW1146" s="129" t="s">
        <v>18</v>
      </c>
      <c r="BX1146" s="129"/>
      <c r="BY1146" s="129" t="s">
        <v>179</v>
      </c>
      <c r="BZ1146" s="129">
        <v>1.1000000000000001E-3</v>
      </c>
      <c r="CA1146" s="129" t="s">
        <v>179</v>
      </c>
      <c r="CB1146" s="129">
        <v>8.0000000000000004E-4</v>
      </c>
      <c r="CC1146" s="129" t="s">
        <v>179</v>
      </c>
      <c r="CD1146" s="129">
        <v>2E-3</v>
      </c>
      <c r="CE1146" s="129" t="s">
        <v>179</v>
      </c>
      <c r="CF1146" s="129">
        <v>2.3E-3</v>
      </c>
      <c r="CG1146" s="129" t="s">
        <v>216</v>
      </c>
      <c r="CH1146" s="129">
        <v>1E-4</v>
      </c>
      <c r="CI1146" s="129" t="s">
        <v>179</v>
      </c>
      <c r="CJ1146" s="129">
        <v>6.7999999999999996E-3</v>
      </c>
      <c r="CK1146" s="129" t="s">
        <v>179</v>
      </c>
      <c r="CL1146" s="129">
        <v>1.0800000000000001E-2</v>
      </c>
      <c r="CM1146" s="129" t="s">
        <v>179</v>
      </c>
      <c r="CN1146" s="129">
        <v>3.3E-3</v>
      </c>
      <c r="CO1146" s="129" t="s">
        <v>179</v>
      </c>
      <c r="CP1146" s="129">
        <v>8.0000000000000004E-4</v>
      </c>
      <c r="CQ1146" s="129" t="s">
        <v>179</v>
      </c>
      <c r="CR1146" s="129">
        <v>3.3999999999999998E-3</v>
      </c>
      <c r="CS1146" s="129" t="s">
        <v>179</v>
      </c>
      <c r="CT1146" s="129">
        <v>1.8E-3</v>
      </c>
      <c r="CU1146" s="129" t="s">
        <v>179</v>
      </c>
      <c r="CV1146" s="129">
        <v>6.9999999999999999E-4</v>
      </c>
      <c r="CW1146" s="129" t="s">
        <v>18</v>
      </c>
      <c r="CX1146" s="129"/>
      <c r="CY1146" s="129" t="s">
        <v>179</v>
      </c>
      <c r="CZ1146" s="129">
        <v>5.0000000000000001E-4</v>
      </c>
      <c r="DA1146" s="129" t="s">
        <v>179</v>
      </c>
      <c r="DB1146" s="129">
        <v>5.9999999999999995E-4</v>
      </c>
      <c r="DC1146" s="129" t="s">
        <v>179</v>
      </c>
      <c r="DD1146" s="129">
        <v>5.9999999999999995E-4</v>
      </c>
      <c r="DE1146" s="129" t="s">
        <v>179</v>
      </c>
      <c r="DF1146" s="129">
        <v>5.9999999999999995E-4</v>
      </c>
      <c r="DG1146" s="129" t="s">
        <v>179</v>
      </c>
      <c r="DH1146" s="129">
        <v>4.0000000000000002E-4</v>
      </c>
      <c r="DI1146" s="129" t="s">
        <v>179</v>
      </c>
      <c r="DJ1146" s="129">
        <v>2.9999999999999997E-4</v>
      </c>
      <c r="DK1146" s="129" t="s">
        <v>4153</v>
      </c>
      <c r="DL1146" s="129" t="s">
        <v>59</v>
      </c>
      <c r="DO1146" t="s">
        <v>18</v>
      </c>
      <c r="DS1146" s="129">
        <v>35</v>
      </c>
      <c r="DT1146" s="129" t="s">
        <v>5992</v>
      </c>
      <c r="DW1146" t="s">
        <v>5928</v>
      </c>
    </row>
    <row r="1147" spans="1:127">
      <c r="A1147" s="127">
        <v>114</v>
      </c>
      <c r="B1147" s="131">
        <v>44769.824305555558</v>
      </c>
      <c r="C1147" s="129" t="s">
        <v>52</v>
      </c>
      <c r="D1147" s="129">
        <v>0</v>
      </c>
      <c r="E1147" s="129">
        <v>0</v>
      </c>
      <c r="F1147" s="129">
        <v>0</v>
      </c>
      <c r="G1147" s="129" t="s">
        <v>54</v>
      </c>
      <c r="H1147" s="129" t="s">
        <v>55</v>
      </c>
      <c r="I1147" s="129" t="s">
        <v>55</v>
      </c>
      <c r="J1147" s="129" t="s">
        <v>55</v>
      </c>
      <c r="K1147" s="129" t="s">
        <v>18</v>
      </c>
      <c r="L1147" s="129">
        <v>90</v>
      </c>
      <c r="M1147" s="129" t="s">
        <v>173</v>
      </c>
      <c r="N1147" s="129">
        <v>0</v>
      </c>
      <c r="O1147" s="129" t="s">
        <v>173</v>
      </c>
      <c r="P1147" s="129">
        <v>0</v>
      </c>
      <c r="Q1147" s="129" t="s">
        <v>173</v>
      </c>
      <c r="R1147" s="129">
        <v>0</v>
      </c>
      <c r="S1147" s="129">
        <v>2</v>
      </c>
      <c r="T1147" s="129" t="s">
        <v>174</v>
      </c>
      <c r="U1147" s="129" t="s">
        <v>4162</v>
      </c>
      <c r="V1147" s="129">
        <v>0.6804</v>
      </c>
      <c r="W1147" s="129">
        <v>13.9025</v>
      </c>
      <c r="X1147" s="129">
        <v>0.35049999999999998</v>
      </c>
      <c r="Y1147" s="129">
        <v>39.392800000000001</v>
      </c>
      <c r="Z1147" s="129">
        <v>0.3609</v>
      </c>
      <c r="AA1147" s="129" t="s">
        <v>4163</v>
      </c>
      <c r="AB1147" s="129">
        <v>1.5900000000000001E-2</v>
      </c>
      <c r="AC1147" s="129" t="s">
        <v>1136</v>
      </c>
      <c r="AD1147" s="129">
        <v>1.01E-2</v>
      </c>
      <c r="AE1147" s="129" t="s">
        <v>4164</v>
      </c>
      <c r="AF1147" s="129">
        <v>1.9900000000000001E-2</v>
      </c>
      <c r="AG1147" s="129">
        <v>0.13009999999999999</v>
      </c>
      <c r="AH1147" s="129">
        <v>7.3000000000000001E-3</v>
      </c>
      <c r="AI1147" s="129">
        <v>8.1456999999999997</v>
      </c>
      <c r="AJ1147" s="129">
        <v>3.3599999999999998E-2</v>
      </c>
      <c r="AK1147" s="129">
        <v>0.69469999999999998</v>
      </c>
      <c r="AL1147" s="129">
        <v>8.3000000000000001E-3</v>
      </c>
      <c r="AM1147" s="129" t="s">
        <v>1187</v>
      </c>
      <c r="AN1147" s="129">
        <v>8.5000000000000006E-3</v>
      </c>
      <c r="AO1147" s="129" t="s">
        <v>521</v>
      </c>
      <c r="AP1147" s="129">
        <v>4.4000000000000003E-3</v>
      </c>
      <c r="AQ1147" s="129">
        <v>0.1085</v>
      </c>
      <c r="AR1147" s="129">
        <v>4.8999999999999998E-3</v>
      </c>
      <c r="AS1147" s="129">
        <v>6.1474000000000002</v>
      </c>
      <c r="AT1147" s="129">
        <v>2.6700000000000002E-2</v>
      </c>
      <c r="AU1147" s="129" t="s">
        <v>179</v>
      </c>
      <c r="AV1147" s="129">
        <v>3.7000000000000002E-3</v>
      </c>
      <c r="AW1147" s="129">
        <v>7.3000000000000001E-3</v>
      </c>
      <c r="AX1147" s="129">
        <v>1E-3</v>
      </c>
      <c r="AY1147" s="129">
        <v>5.8999999999999999E-3</v>
      </c>
      <c r="AZ1147" s="129">
        <v>6.9999999999999999E-4</v>
      </c>
      <c r="BA1147" s="129">
        <v>6.8999999999999999E-3</v>
      </c>
      <c r="BB1147" s="129">
        <v>6.9999999999999999E-4</v>
      </c>
      <c r="BC1147" s="129" t="s">
        <v>211</v>
      </c>
      <c r="BD1147" s="129">
        <v>5.0000000000000001E-4</v>
      </c>
      <c r="BE1147" s="129" t="s">
        <v>286</v>
      </c>
      <c r="BF1147" s="129">
        <v>2.9999999999999997E-4</v>
      </c>
      <c r="BG1147" s="129" t="s">
        <v>179</v>
      </c>
      <c r="BH1147" s="129">
        <v>1E-4</v>
      </c>
      <c r="BI1147" s="129" t="s">
        <v>286</v>
      </c>
      <c r="BJ1147" s="129">
        <v>2.0000000000000001E-4</v>
      </c>
      <c r="BK1147" s="129">
        <v>9.7999999999999997E-3</v>
      </c>
      <c r="BL1147" s="129">
        <v>5.0000000000000001E-4</v>
      </c>
      <c r="BM1147" s="129">
        <v>3.2000000000000002E-3</v>
      </c>
      <c r="BN1147" s="129">
        <v>2.9999999999999997E-4</v>
      </c>
      <c r="BO1147" s="129" t="s">
        <v>559</v>
      </c>
      <c r="BP1147" s="129">
        <v>5.0000000000000001E-4</v>
      </c>
      <c r="BQ1147" s="129" t="s">
        <v>179</v>
      </c>
      <c r="BR1147" s="129">
        <v>2.9999999999999997E-4</v>
      </c>
      <c r="BS1147" s="129" t="s">
        <v>179</v>
      </c>
      <c r="BT1147" s="129">
        <v>2.9999999999999997E-4</v>
      </c>
      <c r="BU1147" s="129" t="s">
        <v>179</v>
      </c>
      <c r="BV1147" s="129">
        <v>6.9999999999999999E-4</v>
      </c>
      <c r="BW1147" s="129" t="s">
        <v>18</v>
      </c>
      <c r="BX1147" s="129"/>
      <c r="BY1147" s="129" t="s">
        <v>179</v>
      </c>
      <c r="BZ1147" s="129">
        <v>1.1000000000000001E-3</v>
      </c>
      <c r="CA1147" s="129" t="s">
        <v>179</v>
      </c>
      <c r="CB1147" s="129">
        <v>8.0000000000000004E-4</v>
      </c>
      <c r="CC1147" s="129" t="s">
        <v>179</v>
      </c>
      <c r="CD1147" s="129">
        <v>2.0999999999999999E-3</v>
      </c>
      <c r="CE1147" s="129" t="s">
        <v>179</v>
      </c>
      <c r="CF1147" s="129">
        <v>2.3E-3</v>
      </c>
      <c r="CG1147" s="129" t="s">
        <v>179</v>
      </c>
      <c r="CH1147" s="129">
        <v>1E-4</v>
      </c>
      <c r="CI1147" s="129" t="s">
        <v>179</v>
      </c>
      <c r="CJ1147" s="129">
        <v>7.0000000000000001E-3</v>
      </c>
      <c r="CK1147" s="129" t="s">
        <v>179</v>
      </c>
      <c r="CL1147" s="129">
        <v>1.12E-2</v>
      </c>
      <c r="CM1147" s="129" t="s">
        <v>1357</v>
      </c>
      <c r="CN1147" s="129">
        <v>4.4999999999999997E-3</v>
      </c>
      <c r="CO1147" s="129" t="s">
        <v>179</v>
      </c>
      <c r="CP1147" s="129">
        <v>8.0000000000000004E-4</v>
      </c>
      <c r="CQ1147" s="129" t="s">
        <v>179</v>
      </c>
      <c r="CR1147" s="129">
        <v>3.3999999999999998E-3</v>
      </c>
      <c r="CS1147" s="129" t="s">
        <v>179</v>
      </c>
      <c r="CT1147" s="129">
        <v>1.9E-3</v>
      </c>
      <c r="CU1147" s="129" t="s">
        <v>179</v>
      </c>
      <c r="CV1147" s="129">
        <v>8.0000000000000004E-4</v>
      </c>
      <c r="CW1147" s="129" t="s">
        <v>18</v>
      </c>
      <c r="CX1147" s="129"/>
      <c r="CY1147" s="129" t="s">
        <v>179</v>
      </c>
      <c r="CZ1147" s="129">
        <v>5.9999999999999995E-4</v>
      </c>
      <c r="DA1147" s="129" t="s">
        <v>179</v>
      </c>
      <c r="DB1147" s="129">
        <v>5.9999999999999995E-4</v>
      </c>
      <c r="DC1147" s="129" t="s">
        <v>179</v>
      </c>
      <c r="DD1147" s="129">
        <v>5.0000000000000001E-4</v>
      </c>
      <c r="DE1147" s="129" t="s">
        <v>179</v>
      </c>
      <c r="DF1147" s="129">
        <v>5.9999999999999995E-4</v>
      </c>
      <c r="DG1147" s="129" t="s">
        <v>179</v>
      </c>
      <c r="DH1147" s="129">
        <v>4.0000000000000002E-4</v>
      </c>
      <c r="DI1147" s="129" t="s">
        <v>179</v>
      </c>
      <c r="DJ1147" s="129">
        <v>2.9999999999999997E-4</v>
      </c>
      <c r="DK1147" s="129" t="s">
        <v>4153</v>
      </c>
      <c r="DL1147" s="129" t="s">
        <v>59</v>
      </c>
      <c r="DO1147" t="s">
        <v>18</v>
      </c>
      <c r="DS1147" s="129">
        <v>70</v>
      </c>
      <c r="DT1147" s="129" t="s">
        <v>901</v>
      </c>
      <c r="DW1147" t="s">
        <v>5929</v>
      </c>
    </row>
    <row r="1148" spans="1:127">
      <c r="A1148" s="127">
        <v>115</v>
      </c>
      <c r="B1148" s="131">
        <v>44769.836111111108</v>
      </c>
      <c r="C1148" s="129" t="s">
        <v>52</v>
      </c>
      <c r="D1148" s="129">
        <v>0</v>
      </c>
      <c r="E1148" s="129">
        <v>0</v>
      </c>
      <c r="F1148" s="129">
        <v>0</v>
      </c>
      <c r="G1148" s="129" t="s">
        <v>54</v>
      </c>
      <c r="H1148" s="129" t="s">
        <v>55</v>
      </c>
      <c r="I1148" s="129" t="s">
        <v>55</v>
      </c>
      <c r="J1148" s="129" t="s">
        <v>55</v>
      </c>
      <c r="K1148" s="129" t="s">
        <v>18</v>
      </c>
      <c r="L1148" s="129">
        <v>90</v>
      </c>
      <c r="M1148" s="129" t="s">
        <v>173</v>
      </c>
      <c r="N1148" s="129">
        <v>0</v>
      </c>
      <c r="O1148" s="129" t="s">
        <v>173</v>
      </c>
      <c r="P1148" s="129">
        <v>0</v>
      </c>
      <c r="Q1148" s="129" t="s">
        <v>173</v>
      </c>
      <c r="R1148" s="129">
        <v>0</v>
      </c>
      <c r="S1148" s="129">
        <v>2</v>
      </c>
      <c r="T1148" s="129" t="s">
        <v>174</v>
      </c>
      <c r="U1148" s="129" t="s">
        <v>4165</v>
      </c>
      <c r="V1148" s="129">
        <v>0.70640000000000003</v>
      </c>
      <c r="W1148" s="129">
        <v>3.5760999999999998</v>
      </c>
      <c r="X1148" s="129">
        <v>0.2402</v>
      </c>
      <c r="Y1148" s="129">
        <v>10.9826</v>
      </c>
      <c r="Z1148" s="129">
        <v>0.18820000000000001</v>
      </c>
      <c r="AA1148" s="129" t="s">
        <v>3421</v>
      </c>
      <c r="AB1148" s="129">
        <v>2.7199999999999998E-2</v>
      </c>
      <c r="AC1148" s="129" t="s">
        <v>4166</v>
      </c>
      <c r="AD1148" s="129">
        <v>2.06E-2</v>
      </c>
      <c r="AE1148" s="129" t="s">
        <v>4167</v>
      </c>
      <c r="AF1148" s="129">
        <v>4.24E-2</v>
      </c>
      <c r="AG1148" s="129">
        <v>0.94289999999999996</v>
      </c>
      <c r="AH1148" s="129">
        <v>1.32E-2</v>
      </c>
      <c r="AI1148" s="129">
        <v>25.547499999999999</v>
      </c>
      <c r="AJ1148" s="129">
        <v>6.4600000000000005E-2</v>
      </c>
      <c r="AK1148" s="129">
        <v>6.6500000000000004E-2</v>
      </c>
      <c r="AL1148" s="129">
        <v>5.1999999999999998E-3</v>
      </c>
      <c r="AM1148" s="129" t="s">
        <v>179</v>
      </c>
      <c r="AN1148" s="129">
        <v>5.3E-3</v>
      </c>
      <c r="AO1148" s="129" t="s">
        <v>179</v>
      </c>
      <c r="AP1148" s="129">
        <v>2.3E-3</v>
      </c>
      <c r="AQ1148" s="129">
        <v>0.25340000000000001</v>
      </c>
      <c r="AR1148" s="129">
        <v>8.3000000000000001E-3</v>
      </c>
      <c r="AS1148" s="129">
        <v>1.1538999999999999</v>
      </c>
      <c r="AT1148" s="129">
        <v>1.43E-2</v>
      </c>
      <c r="AU1148" s="129" t="s">
        <v>179</v>
      </c>
      <c r="AV1148" s="129">
        <v>1.6999999999999999E-3</v>
      </c>
      <c r="AW1148" s="129">
        <v>8.0999999999999996E-3</v>
      </c>
      <c r="AX1148" s="129">
        <v>1E-3</v>
      </c>
      <c r="AY1148" s="129">
        <v>2.8999999999999998E-3</v>
      </c>
      <c r="AZ1148" s="129">
        <v>5.9999999999999995E-4</v>
      </c>
      <c r="BA1148" s="129">
        <v>2.5000000000000001E-3</v>
      </c>
      <c r="BB1148" s="129">
        <v>5.0000000000000001E-4</v>
      </c>
      <c r="BC1148" s="129" t="s">
        <v>179</v>
      </c>
      <c r="BD1148" s="129">
        <v>4.0000000000000002E-4</v>
      </c>
      <c r="BE1148" s="129" t="s">
        <v>192</v>
      </c>
      <c r="BF1148" s="129">
        <v>2.9999999999999997E-4</v>
      </c>
      <c r="BG1148" s="129" t="s">
        <v>179</v>
      </c>
      <c r="BH1148" s="129">
        <v>1E-4</v>
      </c>
      <c r="BI1148" s="129" t="s">
        <v>391</v>
      </c>
      <c r="BJ1148" s="129">
        <v>2.9999999999999997E-4</v>
      </c>
      <c r="BK1148" s="129">
        <v>7.1999999999999995E-2</v>
      </c>
      <c r="BL1148" s="129">
        <v>1.1999999999999999E-3</v>
      </c>
      <c r="BM1148" s="129">
        <v>6.0000000000000001E-3</v>
      </c>
      <c r="BN1148" s="129">
        <v>5.0000000000000001E-4</v>
      </c>
      <c r="BO1148" s="129" t="s">
        <v>179</v>
      </c>
      <c r="BP1148" s="129">
        <v>1.1000000000000001E-3</v>
      </c>
      <c r="BQ1148" s="129" t="s">
        <v>179</v>
      </c>
      <c r="BR1148" s="129">
        <v>2.9999999999999997E-4</v>
      </c>
      <c r="BS1148" s="129" t="s">
        <v>179</v>
      </c>
      <c r="BT1148" s="129">
        <v>6.9999999999999999E-4</v>
      </c>
      <c r="BU1148" s="129" t="s">
        <v>179</v>
      </c>
      <c r="BV1148" s="129">
        <v>5.9999999999999995E-4</v>
      </c>
      <c r="BW1148" s="129" t="s">
        <v>179</v>
      </c>
      <c r="BX1148" s="129">
        <v>1E-3</v>
      </c>
      <c r="BY1148" s="129" t="s">
        <v>179</v>
      </c>
      <c r="BZ1148" s="129">
        <v>1.1999999999999999E-3</v>
      </c>
      <c r="CA1148" s="129" t="s">
        <v>179</v>
      </c>
      <c r="CB1148" s="129">
        <v>8.9999999999999998E-4</v>
      </c>
      <c r="CC1148" s="129" t="s">
        <v>179</v>
      </c>
      <c r="CD1148" s="129">
        <v>2.0999999999999999E-3</v>
      </c>
      <c r="CE1148" s="129" t="s">
        <v>179</v>
      </c>
      <c r="CF1148" s="129">
        <v>2.2000000000000001E-3</v>
      </c>
      <c r="CG1148" s="129" t="s">
        <v>179</v>
      </c>
      <c r="CH1148" s="129">
        <v>1E-4</v>
      </c>
      <c r="CI1148" s="129" t="s">
        <v>248</v>
      </c>
      <c r="CJ1148" s="129">
        <v>6.1999999999999998E-3</v>
      </c>
      <c r="CK1148" s="129" t="s">
        <v>179</v>
      </c>
      <c r="CL1148" s="129">
        <v>1.0999999999999999E-2</v>
      </c>
      <c r="CM1148" s="129" t="s">
        <v>179</v>
      </c>
      <c r="CN1148" s="129">
        <v>1.7000000000000001E-2</v>
      </c>
      <c r="CO1148" s="129" t="s">
        <v>179</v>
      </c>
      <c r="CP1148" s="129">
        <v>8.0000000000000004E-4</v>
      </c>
      <c r="CQ1148" s="129" t="s">
        <v>179</v>
      </c>
      <c r="CR1148" s="129">
        <v>3.2000000000000002E-3</v>
      </c>
      <c r="CS1148" s="129" t="s">
        <v>179</v>
      </c>
      <c r="CT1148" s="129">
        <v>1.9E-3</v>
      </c>
      <c r="CU1148" s="129" t="s">
        <v>18</v>
      </c>
      <c r="CV1148" s="129"/>
      <c r="CW1148" s="129" t="s">
        <v>18</v>
      </c>
      <c r="CX1148" s="129"/>
      <c r="CY1148" s="129" t="s">
        <v>179</v>
      </c>
      <c r="CZ1148" s="129">
        <v>5.0000000000000001E-4</v>
      </c>
      <c r="DA1148" s="129" t="s">
        <v>179</v>
      </c>
      <c r="DB1148" s="129">
        <v>5.9999999999999995E-4</v>
      </c>
      <c r="DC1148" s="129" t="s">
        <v>179</v>
      </c>
      <c r="DD1148" s="129">
        <v>6.9999999999999999E-4</v>
      </c>
      <c r="DE1148" s="129" t="s">
        <v>179</v>
      </c>
      <c r="DF1148" s="129">
        <v>6.9999999999999999E-4</v>
      </c>
      <c r="DG1148" s="129" t="s">
        <v>179</v>
      </c>
      <c r="DH1148" s="129">
        <v>5.0000000000000001E-4</v>
      </c>
      <c r="DI1148" s="129" t="s">
        <v>179</v>
      </c>
      <c r="DJ1148" s="129">
        <v>5.9999999999999995E-4</v>
      </c>
      <c r="DK1148" s="129" t="s">
        <v>4153</v>
      </c>
      <c r="DL1148" s="129" t="s">
        <v>59</v>
      </c>
      <c r="DO1148" t="s">
        <v>18</v>
      </c>
      <c r="DS1148" s="129">
        <v>82</v>
      </c>
      <c r="DT1148" s="129" t="s">
        <v>4168</v>
      </c>
      <c r="DW1148" t="s">
        <v>5930</v>
      </c>
    </row>
    <row r="1149" spans="1:127">
      <c r="A1149" s="127">
        <v>116</v>
      </c>
      <c r="B1149" s="131">
        <v>44769.837500000001</v>
      </c>
      <c r="C1149" s="129" t="s">
        <v>52</v>
      </c>
      <c r="D1149" s="129">
        <v>0</v>
      </c>
      <c r="E1149" s="129">
        <v>0</v>
      </c>
      <c r="F1149" s="129">
        <v>0</v>
      </c>
      <c r="G1149" s="129" t="s">
        <v>54</v>
      </c>
      <c r="H1149" s="129" t="s">
        <v>55</v>
      </c>
      <c r="I1149" s="129" t="s">
        <v>55</v>
      </c>
      <c r="J1149" s="129" t="s">
        <v>55</v>
      </c>
      <c r="K1149" s="129" t="s">
        <v>18</v>
      </c>
      <c r="L1149" s="129">
        <v>90</v>
      </c>
      <c r="M1149" s="129" t="s">
        <v>173</v>
      </c>
      <c r="N1149" s="129">
        <v>0</v>
      </c>
      <c r="O1149" s="129" t="s">
        <v>173</v>
      </c>
      <c r="P1149" s="129">
        <v>0</v>
      </c>
      <c r="Q1149" s="129" t="s">
        <v>173</v>
      </c>
      <c r="R1149" s="129">
        <v>0</v>
      </c>
      <c r="S1149" s="129">
        <v>2</v>
      </c>
      <c r="T1149" s="129" t="s">
        <v>174</v>
      </c>
      <c r="U1149" s="129" t="s">
        <v>4169</v>
      </c>
      <c r="V1149" s="129">
        <v>0.67</v>
      </c>
      <c r="W1149" s="129">
        <v>12.246700000000001</v>
      </c>
      <c r="X1149" s="129">
        <v>0.33329999999999999</v>
      </c>
      <c r="Y1149" s="129">
        <v>31.8674</v>
      </c>
      <c r="Z1149" s="129">
        <v>0.32250000000000001</v>
      </c>
      <c r="AA1149" s="129" t="s">
        <v>3253</v>
      </c>
      <c r="AB1149" s="129">
        <v>1.6299999999999999E-2</v>
      </c>
      <c r="AC1149" s="129" t="s">
        <v>2877</v>
      </c>
      <c r="AD1149" s="129">
        <v>1.17E-2</v>
      </c>
      <c r="AE1149" s="129" t="s">
        <v>4170</v>
      </c>
      <c r="AF1149" s="129">
        <v>0.05</v>
      </c>
      <c r="AG1149" s="129">
        <v>9.3100000000000002E-2</v>
      </c>
      <c r="AH1149" s="129">
        <v>6.7999999999999996E-3</v>
      </c>
      <c r="AI1149" s="129">
        <v>7.4143999999999997</v>
      </c>
      <c r="AJ1149" s="129">
        <v>3.2300000000000002E-2</v>
      </c>
      <c r="AK1149" s="129">
        <v>0.57389999999999997</v>
      </c>
      <c r="AL1149" s="129">
        <v>7.7000000000000002E-3</v>
      </c>
      <c r="AM1149" s="129" t="s">
        <v>1215</v>
      </c>
      <c r="AN1149" s="129">
        <v>8.0000000000000002E-3</v>
      </c>
      <c r="AO1149" s="129" t="s">
        <v>1243</v>
      </c>
      <c r="AP1149" s="129">
        <v>4.0000000000000001E-3</v>
      </c>
      <c r="AQ1149" s="129">
        <v>0.13769999999999999</v>
      </c>
      <c r="AR1149" s="129">
        <v>5.4999999999999997E-3</v>
      </c>
      <c r="AS1149" s="129">
        <v>6.2462999999999997</v>
      </c>
      <c r="AT1149" s="129">
        <v>2.6700000000000002E-2</v>
      </c>
      <c r="AU1149" s="129" t="s">
        <v>179</v>
      </c>
      <c r="AV1149" s="129">
        <v>3.8999999999999998E-3</v>
      </c>
      <c r="AW1149" s="129">
        <v>7.0000000000000001E-3</v>
      </c>
      <c r="AX1149" s="129">
        <v>8.9999999999999998E-4</v>
      </c>
      <c r="AY1149" s="129">
        <v>3.8E-3</v>
      </c>
      <c r="AZ1149" s="129">
        <v>5.9999999999999995E-4</v>
      </c>
      <c r="BA1149" s="129">
        <v>5.1000000000000004E-3</v>
      </c>
      <c r="BB1149" s="129">
        <v>5.9999999999999995E-4</v>
      </c>
      <c r="BC1149" s="129" t="s">
        <v>267</v>
      </c>
      <c r="BD1149" s="129">
        <v>5.0000000000000001E-4</v>
      </c>
      <c r="BE1149" s="129" t="s">
        <v>191</v>
      </c>
      <c r="BF1149" s="129">
        <v>4.0000000000000002E-4</v>
      </c>
      <c r="BG1149" s="129" t="s">
        <v>179</v>
      </c>
      <c r="BH1149" s="129">
        <v>1E-4</v>
      </c>
      <c r="BI1149" s="129" t="s">
        <v>318</v>
      </c>
      <c r="BJ1149" s="129">
        <v>2.0000000000000001E-4</v>
      </c>
      <c r="BK1149" s="129">
        <v>1.26E-2</v>
      </c>
      <c r="BL1149" s="129">
        <v>5.0000000000000001E-4</v>
      </c>
      <c r="BM1149" s="129">
        <v>3.2000000000000002E-3</v>
      </c>
      <c r="BN1149" s="129">
        <v>2.9999999999999997E-4</v>
      </c>
      <c r="BO1149" s="129" t="s">
        <v>429</v>
      </c>
      <c r="BP1149" s="129">
        <v>5.9999999999999995E-4</v>
      </c>
      <c r="BQ1149" s="129" t="s">
        <v>179</v>
      </c>
      <c r="BR1149" s="129">
        <v>2.9999999999999997E-4</v>
      </c>
      <c r="BS1149" s="129" t="s">
        <v>179</v>
      </c>
      <c r="BT1149" s="129">
        <v>5.0000000000000001E-4</v>
      </c>
      <c r="BU1149" s="129" t="s">
        <v>179</v>
      </c>
      <c r="BV1149" s="129">
        <v>6.9999999999999999E-4</v>
      </c>
      <c r="BW1149" s="129" t="s">
        <v>18</v>
      </c>
      <c r="BX1149" s="129"/>
      <c r="BY1149" s="129" t="s">
        <v>18</v>
      </c>
      <c r="BZ1149" s="129"/>
      <c r="CA1149" s="129" t="s">
        <v>179</v>
      </c>
      <c r="CB1149" s="129">
        <v>8.0000000000000004E-4</v>
      </c>
      <c r="CC1149" s="129" t="s">
        <v>179</v>
      </c>
      <c r="CD1149" s="129">
        <v>2E-3</v>
      </c>
      <c r="CE1149" s="129" t="s">
        <v>179</v>
      </c>
      <c r="CF1149" s="129">
        <v>2.3E-3</v>
      </c>
      <c r="CG1149" s="129" t="s">
        <v>216</v>
      </c>
      <c r="CH1149" s="129">
        <v>1E-4</v>
      </c>
      <c r="CI1149" s="129" t="s">
        <v>179</v>
      </c>
      <c r="CJ1149" s="129">
        <v>7.7999999999999996E-3</v>
      </c>
      <c r="CK1149" s="129" t="s">
        <v>179</v>
      </c>
      <c r="CL1149" s="129">
        <v>1.12E-2</v>
      </c>
      <c r="CM1149" s="129" t="s">
        <v>179</v>
      </c>
      <c r="CN1149" s="129">
        <v>8.2000000000000007E-3</v>
      </c>
      <c r="CO1149" s="129" t="s">
        <v>179</v>
      </c>
      <c r="CP1149" s="129">
        <v>8.0000000000000004E-4</v>
      </c>
      <c r="CQ1149" s="129" t="s">
        <v>179</v>
      </c>
      <c r="CR1149" s="129">
        <v>3.3999999999999998E-3</v>
      </c>
      <c r="CS1149" s="129" t="s">
        <v>179</v>
      </c>
      <c r="CT1149" s="129">
        <v>1.8E-3</v>
      </c>
      <c r="CU1149" s="129" t="s">
        <v>18</v>
      </c>
      <c r="CV1149" s="129"/>
      <c r="CW1149" s="129" t="s">
        <v>179</v>
      </c>
      <c r="CX1149" s="129">
        <v>6.9999999999999999E-4</v>
      </c>
      <c r="CY1149" s="129" t="s">
        <v>179</v>
      </c>
      <c r="CZ1149" s="129">
        <v>5.0000000000000001E-4</v>
      </c>
      <c r="DA1149" s="129" t="s">
        <v>179</v>
      </c>
      <c r="DB1149" s="129">
        <v>5.0000000000000001E-4</v>
      </c>
      <c r="DC1149" s="129" t="s">
        <v>179</v>
      </c>
      <c r="DD1149" s="129">
        <v>5.9999999999999995E-4</v>
      </c>
      <c r="DE1149" s="129" t="s">
        <v>179</v>
      </c>
      <c r="DF1149" s="129">
        <v>5.9999999999999995E-4</v>
      </c>
      <c r="DG1149" s="129" t="s">
        <v>179</v>
      </c>
      <c r="DH1149" s="129">
        <v>4.0000000000000002E-4</v>
      </c>
      <c r="DI1149" s="129" t="s">
        <v>179</v>
      </c>
      <c r="DJ1149" s="129">
        <v>5.0000000000000001E-4</v>
      </c>
      <c r="DK1149" s="129" t="s">
        <v>4153</v>
      </c>
      <c r="DL1149" s="129" t="s">
        <v>59</v>
      </c>
      <c r="DO1149" t="s">
        <v>18</v>
      </c>
      <c r="DS1149" s="129">
        <v>83</v>
      </c>
      <c r="DT1149" s="129" t="s">
        <v>4171</v>
      </c>
      <c r="DW1149" t="s">
        <v>5931</v>
      </c>
    </row>
    <row r="1150" spans="1:127">
      <c r="A1150" s="127">
        <v>117</v>
      </c>
      <c r="B1150" s="131">
        <v>44769.84097222222</v>
      </c>
      <c r="C1150" s="129" t="s">
        <v>52</v>
      </c>
      <c r="D1150" s="129">
        <v>0</v>
      </c>
      <c r="E1150" s="129">
        <v>0</v>
      </c>
      <c r="F1150" s="129">
        <v>0</v>
      </c>
      <c r="G1150" s="129" t="s">
        <v>54</v>
      </c>
      <c r="H1150" s="129" t="s">
        <v>55</v>
      </c>
      <c r="I1150" s="129" t="s">
        <v>55</v>
      </c>
      <c r="J1150" s="129" t="s">
        <v>55</v>
      </c>
      <c r="K1150" s="129" t="s">
        <v>18</v>
      </c>
      <c r="L1150" s="129">
        <v>90</v>
      </c>
      <c r="M1150" s="129" t="s">
        <v>173</v>
      </c>
      <c r="N1150" s="129">
        <v>0</v>
      </c>
      <c r="O1150" s="129" t="s">
        <v>173</v>
      </c>
      <c r="P1150" s="129">
        <v>0</v>
      </c>
      <c r="Q1150" s="129" t="s">
        <v>173</v>
      </c>
      <c r="R1150" s="129">
        <v>0</v>
      </c>
      <c r="S1150" s="129">
        <v>2</v>
      </c>
      <c r="T1150" s="129" t="s">
        <v>174</v>
      </c>
      <c r="U1150" s="129" t="s">
        <v>4172</v>
      </c>
      <c r="V1150" s="129">
        <v>0.68669999999999998</v>
      </c>
      <c r="W1150" s="129">
        <v>10.264799999999999</v>
      </c>
      <c r="X1150" s="129">
        <v>0.31330000000000002</v>
      </c>
      <c r="Y1150" s="129">
        <v>32.966299999999997</v>
      </c>
      <c r="Z1150" s="129">
        <v>0.32869999999999999</v>
      </c>
      <c r="AA1150" s="129" t="s">
        <v>426</v>
      </c>
      <c r="AB1150" s="129">
        <v>1.6E-2</v>
      </c>
      <c r="AC1150" s="129" t="s">
        <v>1976</v>
      </c>
      <c r="AD1150" s="129">
        <v>1.2500000000000001E-2</v>
      </c>
      <c r="AE1150" s="129" t="s">
        <v>4173</v>
      </c>
      <c r="AF1150" s="129">
        <v>4.8399999999999999E-2</v>
      </c>
      <c r="AG1150" s="129">
        <v>0.2656</v>
      </c>
      <c r="AH1150" s="129">
        <v>8.8000000000000005E-3</v>
      </c>
      <c r="AI1150" s="129">
        <v>6.8719000000000001</v>
      </c>
      <c r="AJ1150" s="129">
        <v>3.1099999999999999E-2</v>
      </c>
      <c r="AK1150" s="129">
        <v>0.68100000000000005</v>
      </c>
      <c r="AL1150" s="129">
        <v>8.2000000000000007E-3</v>
      </c>
      <c r="AM1150" s="129" t="s">
        <v>1145</v>
      </c>
      <c r="AN1150" s="129">
        <v>8.3000000000000001E-3</v>
      </c>
      <c r="AO1150" s="129" t="s">
        <v>1662</v>
      </c>
      <c r="AP1150" s="129">
        <v>4.0000000000000001E-3</v>
      </c>
      <c r="AQ1150" s="129">
        <v>0.16830000000000001</v>
      </c>
      <c r="AR1150" s="129">
        <v>6.1000000000000004E-3</v>
      </c>
      <c r="AS1150" s="129">
        <v>6.6723999999999997</v>
      </c>
      <c r="AT1150" s="129">
        <v>2.76E-2</v>
      </c>
      <c r="AU1150" s="129" t="s">
        <v>638</v>
      </c>
      <c r="AV1150" s="129">
        <v>4.0000000000000001E-3</v>
      </c>
      <c r="AW1150" s="129">
        <v>8.9999999999999993E-3</v>
      </c>
      <c r="AX1150" s="129">
        <v>1.1000000000000001E-3</v>
      </c>
      <c r="AY1150" s="129">
        <v>5.1000000000000004E-3</v>
      </c>
      <c r="AZ1150" s="129">
        <v>6.9999999999999999E-4</v>
      </c>
      <c r="BA1150" s="129">
        <v>6.1000000000000004E-3</v>
      </c>
      <c r="BB1150" s="129">
        <v>6.9999999999999999E-4</v>
      </c>
      <c r="BC1150" s="129" t="s">
        <v>406</v>
      </c>
      <c r="BD1150" s="129">
        <v>5.0000000000000001E-4</v>
      </c>
      <c r="BE1150" s="129" t="s">
        <v>245</v>
      </c>
      <c r="BF1150" s="129">
        <v>4.0000000000000002E-4</v>
      </c>
      <c r="BG1150" s="129" t="s">
        <v>216</v>
      </c>
      <c r="BH1150" s="129">
        <v>1E-4</v>
      </c>
      <c r="BI1150" s="129" t="s">
        <v>192</v>
      </c>
      <c r="BJ1150" s="129">
        <v>2.0000000000000001E-4</v>
      </c>
      <c r="BK1150" s="129">
        <v>1.12E-2</v>
      </c>
      <c r="BL1150" s="129">
        <v>5.0000000000000001E-4</v>
      </c>
      <c r="BM1150" s="129">
        <v>3.0000000000000001E-3</v>
      </c>
      <c r="BN1150" s="129">
        <v>2.9999999999999997E-4</v>
      </c>
      <c r="BO1150" s="129" t="s">
        <v>419</v>
      </c>
      <c r="BP1150" s="129">
        <v>5.9999999999999995E-4</v>
      </c>
      <c r="BQ1150" s="129" t="s">
        <v>179</v>
      </c>
      <c r="BR1150" s="129">
        <v>2.9999999999999997E-4</v>
      </c>
      <c r="BS1150" s="129" t="s">
        <v>179</v>
      </c>
      <c r="BT1150" s="129">
        <v>5.0000000000000001E-4</v>
      </c>
      <c r="BU1150" s="129" t="s">
        <v>179</v>
      </c>
      <c r="BV1150" s="129">
        <v>6.9999999999999999E-4</v>
      </c>
      <c r="BW1150" s="129" t="s">
        <v>18</v>
      </c>
      <c r="BX1150" s="129"/>
      <c r="BY1150" s="129" t="s">
        <v>18</v>
      </c>
      <c r="BZ1150" s="129"/>
      <c r="CA1150" s="129" t="s">
        <v>179</v>
      </c>
      <c r="CB1150" s="129">
        <v>8.0000000000000004E-4</v>
      </c>
      <c r="CC1150" s="129" t="s">
        <v>179</v>
      </c>
      <c r="CD1150" s="129">
        <v>2.0999999999999999E-3</v>
      </c>
      <c r="CE1150" s="129" t="s">
        <v>179</v>
      </c>
      <c r="CF1150" s="129">
        <v>2.3E-3</v>
      </c>
      <c r="CG1150" s="129" t="s">
        <v>216</v>
      </c>
      <c r="CH1150" s="129">
        <v>1E-4</v>
      </c>
      <c r="CI1150" s="129" t="s">
        <v>179</v>
      </c>
      <c r="CJ1150" s="129">
        <v>8.0000000000000002E-3</v>
      </c>
      <c r="CK1150" s="129" t="s">
        <v>179</v>
      </c>
      <c r="CL1150" s="129">
        <v>1.12E-2</v>
      </c>
      <c r="CM1150" s="129" t="s">
        <v>179</v>
      </c>
      <c r="CN1150" s="129">
        <v>7.1999999999999998E-3</v>
      </c>
      <c r="CO1150" s="129" t="s">
        <v>179</v>
      </c>
      <c r="CP1150" s="129">
        <v>8.9999999999999998E-4</v>
      </c>
      <c r="CQ1150" s="129" t="s">
        <v>179</v>
      </c>
      <c r="CR1150" s="129">
        <v>3.5999999999999999E-3</v>
      </c>
      <c r="CS1150" s="129" t="s">
        <v>179</v>
      </c>
      <c r="CT1150" s="129">
        <v>1.8E-3</v>
      </c>
      <c r="CU1150" s="129" t="s">
        <v>179</v>
      </c>
      <c r="CV1150" s="129">
        <v>8.0000000000000004E-4</v>
      </c>
      <c r="CW1150" s="129" t="s">
        <v>18</v>
      </c>
      <c r="CX1150" s="129"/>
      <c r="CY1150" s="129" t="s">
        <v>179</v>
      </c>
      <c r="CZ1150" s="129">
        <v>5.9999999999999995E-4</v>
      </c>
      <c r="DA1150" s="129" t="s">
        <v>179</v>
      </c>
      <c r="DB1150" s="129">
        <v>5.9999999999999995E-4</v>
      </c>
      <c r="DC1150" s="129" t="s">
        <v>179</v>
      </c>
      <c r="DD1150" s="129">
        <v>5.9999999999999995E-4</v>
      </c>
      <c r="DE1150" s="129" t="s">
        <v>179</v>
      </c>
      <c r="DF1150" s="129">
        <v>5.9999999999999995E-4</v>
      </c>
      <c r="DG1150" s="129" t="s">
        <v>179</v>
      </c>
      <c r="DH1150" s="129">
        <v>5.0000000000000001E-4</v>
      </c>
      <c r="DI1150" s="129" t="s">
        <v>179</v>
      </c>
      <c r="DJ1150" s="129">
        <v>5.0000000000000001E-4</v>
      </c>
      <c r="DK1150" s="129" t="s">
        <v>4153</v>
      </c>
      <c r="DL1150" s="129" t="s">
        <v>59</v>
      </c>
      <c r="DO1150" t="s">
        <v>18</v>
      </c>
      <c r="DS1150" s="129">
        <v>85</v>
      </c>
      <c r="DT1150" s="129" t="s">
        <v>4174</v>
      </c>
      <c r="DW1150" t="s">
        <v>5932</v>
      </c>
    </row>
    <row r="1151" spans="1:127">
      <c r="A1151" s="127">
        <v>118</v>
      </c>
      <c r="B1151" s="131">
        <v>44769.844444444447</v>
      </c>
      <c r="C1151" s="129" t="s">
        <v>52</v>
      </c>
      <c r="D1151" s="129">
        <v>0</v>
      </c>
      <c r="E1151" s="129">
        <v>0</v>
      </c>
      <c r="F1151" s="129">
        <v>0</v>
      </c>
      <c r="G1151" s="129" t="s">
        <v>54</v>
      </c>
      <c r="H1151" s="129" t="s">
        <v>55</v>
      </c>
      <c r="I1151" s="129" t="s">
        <v>55</v>
      </c>
      <c r="J1151" s="129" t="s">
        <v>55</v>
      </c>
      <c r="K1151" s="129" t="s">
        <v>18</v>
      </c>
      <c r="L1151" s="129">
        <v>90</v>
      </c>
      <c r="M1151" s="129" t="s">
        <v>173</v>
      </c>
      <c r="N1151" s="129">
        <v>0</v>
      </c>
      <c r="O1151" s="129" t="s">
        <v>173</v>
      </c>
      <c r="P1151" s="129">
        <v>0</v>
      </c>
      <c r="Q1151" s="129" t="s">
        <v>173</v>
      </c>
      <c r="R1151" s="129">
        <v>0</v>
      </c>
      <c r="S1151" s="129">
        <v>2</v>
      </c>
      <c r="T1151" s="129" t="s">
        <v>174</v>
      </c>
      <c r="U1151" s="129" t="s">
        <v>179</v>
      </c>
      <c r="V1151" s="129">
        <v>0.72150000000000003</v>
      </c>
      <c r="W1151" s="129">
        <v>2.4420999999999999</v>
      </c>
      <c r="X1151" s="129">
        <v>0.2195</v>
      </c>
      <c r="Y1151" s="129">
        <v>6.9165000000000001</v>
      </c>
      <c r="Z1151" s="129">
        <v>0.15210000000000001</v>
      </c>
      <c r="AA1151" s="129" t="s">
        <v>3763</v>
      </c>
      <c r="AB1151" s="129">
        <v>2.8000000000000001E-2</v>
      </c>
      <c r="AC1151" s="129" t="s">
        <v>4175</v>
      </c>
      <c r="AD1151" s="129">
        <v>1.78E-2</v>
      </c>
      <c r="AE1151" s="129" t="s">
        <v>4176</v>
      </c>
      <c r="AF1151" s="129">
        <v>5.8400000000000001E-2</v>
      </c>
      <c r="AG1151" s="129">
        <v>0.64080000000000004</v>
      </c>
      <c r="AH1151" s="129">
        <v>1.09E-2</v>
      </c>
      <c r="AI1151" s="129">
        <v>26.820499999999999</v>
      </c>
      <c r="AJ1151" s="129">
        <v>6.6900000000000001E-2</v>
      </c>
      <c r="AK1151" s="129">
        <v>5.1400000000000001E-2</v>
      </c>
      <c r="AL1151" s="129">
        <v>5.0000000000000001E-3</v>
      </c>
      <c r="AM1151" s="129" t="s">
        <v>179</v>
      </c>
      <c r="AN1151" s="129">
        <v>4.7000000000000002E-3</v>
      </c>
      <c r="AO1151" s="129" t="s">
        <v>179</v>
      </c>
      <c r="AP1151" s="129">
        <v>2E-3</v>
      </c>
      <c r="AQ1151" s="129">
        <v>0.18590000000000001</v>
      </c>
      <c r="AR1151" s="129">
        <v>7.3000000000000001E-3</v>
      </c>
      <c r="AS1151" s="129">
        <v>0.85450000000000004</v>
      </c>
      <c r="AT1151" s="129">
        <v>1.2500000000000001E-2</v>
      </c>
      <c r="AU1151" s="129" t="s">
        <v>179</v>
      </c>
      <c r="AV1151" s="129">
        <v>1.5E-3</v>
      </c>
      <c r="AW1151" s="129">
        <v>7.0000000000000001E-3</v>
      </c>
      <c r="AX1151" s="129">
        <v>8.9999999999999998E-4</v>
      </c>
      <c r="AY1151" s="129">
        <v>2.3E-3</v>
      </c>
      <c r="AZ1151" s="129">
        <v>5.0000000000000001E-4</v>
      </c>
      <c r="BA1151" s="129">
        <v>1.6999999999999999E-3</v>
      </c>
      <c r="BB1151" s="129">
        <v>5.0000000000000001E-4</v>
      </c>
      <c r="BC1151" s="129" t="s">
        <v>286</v>
      </c>
      <c r="BD1151" s="129">
        <v>4.0000000000000002E-4</v>
      </c>
      <c r="BE1151" s="129" t="s">
        <v>179</v>
      </c>
      <c r="BF1151" s="129">
        <v>2.9999999999999997E-4</v>
      </c>
      <c r="BG1151" s="129" t="s">
        <v>179</v>
      </c>
      <c r="BH1151" s="129">
        <v>1E-4</v>
      </c>
      <c r="BI1151" s="129" t="s">
        <v>267</v>
      </c>
      <c r="BJ1151" s="129">
        <v>2.9999999999999997E-4</v>
      </c>
      <c r="BK1151" s="129">
        <v>6.7699999999999996E-2</v>
      </c>
      <c r="BL1151" s="129">
        <v>1.1999999999999999E-3</v>
      </c>
      <c r="BM1151" s="129">
        <v>3.3E-3</v>
      </c>
      <c r="BN1151" s="129">
        <v>4.0000000000000002E-4</v>
      </c>
      <c r="BO1151" s="129" t="s">
        <v>179</v>
      </c>
      <c r="BP1151" s="129">
        <v>1.1999999999999999E-3</v>
      </c>
      <c r="BQ1151" s="129" t="s">
        <v>179</v>
      </c>
      <c r="BR1151" s="129">
        <v>2.9999999999999997E-4</v>
      </c>
      <c r="BS1151" s="129" t="s">
        <v>179</v>
      </c>
      <c r="BT1151" s="129">
        <v>6.9999999999999999E-4</v>
      </c>
      <c r="BU1151" s="129" t="s">
        <v>179</v>
      </c>
      <c r="BV1151" s="129">
        <v>5.9999999999999995E-4</v>
      </c>
      <c r="BW1151" s="129" t="s">
        <v>18</v>
      </c>
      <c r="BX1151" s="129"/>
      <c r="BY1151" s="129" t="s">
        <v>179</v>
      </c>
      <c r="BZ1151" s="129">
        <v>1.1999999999999999E-3</v>
      </c>
      <c r="CA1151" s="129" t="s">
        <v>245</v>
      </c>
      <c r="CB1151" s="129">
        <v>8.9999999999999998E-4</v>
      </c>
      <c r="CC1151" s="129" t="s">
        <v>179</v>
      </c>
      <c r="CD1151" s="129">
        <v>2.2000000000000001E-3</v>
      </c>
      <c r="CE1151" s="129" t="s">
        <v>179</v>
      </c>
      <c r="CF1151" s="129">
        <v>2.0999999999999999E-3</v>
      </c>
      <c r="CG1151" s="129" t="s">
        <v>179</v>
      </c>
      <c r="CH1151" s="129">
        <v>1E-4</v>
      </c>
      <c r="CI1151" s="129" t="s">
        <v>179</v>
      </c>
      <c r="CJ1151" s="129">
        <v>6.6E-3</v>
      </c>
      <c r="CK1151" s="129" t="s">
        <v>179</v>
      </c>
      <c r="CL1151" s="129">
        <v>1.15E-2</v>
      </c>
      <c r="CM1151" s="129" t="s">
        <v>179</v>
      </c>
      <c r="CN1151" s="129">
        <v>1.9599999999999999E-2</v>
      </c>
      <c r="CO1151" s="129" t="s">
        <v>179</v>
      </c>
      <c r="CP1151" s="129">
        <v>6.9999999999999999E-4</v>
      </c>
      <c r="CQ1151" s="129" t="s">
        <v>179</v>
      </c>
      <c r="CR1151" s="129">
        <v>2.7000000000000001E-3</v>
      </c>
      <c r="CS1151" s="129" t="s">
        <v>179</v>
      </c>
      <c r="CT1151" s="129">
        <v>1.6999999999999999E-3</v>
      </c>
      <c r="CU1151" s="129" t="s">
        <v>179</v>
      </c>
      <c r="CV1151" s="129">
        <v>8.9999999999999998E-4</v>
      </c>
      <c r="CW1151" s="129" t="s">
        <v>18</v>
      </c>
      <c r="CX1151" s="129"/>
      <c r="CY1151" s="129" t="s">
        <v>179</v>
      </c>
      <c r="CZ1151" s="129">
        <v>5.0000000000000001E-4</v>
      </c>
      <c r="DA1151" s="129" t="s">
        <v>179</v>
      </c>
      <c r="DB1151" s="129">
        <v>5.9999999999999995E-4</v>
      </c>
      <c r="DC1151" s="129" t="s">
        <v>285</v>
      </c>
      <c r="DD1151" s="129">
        <v>8.0000000000000004E-4</v>
      </c>
      <c r="DE1151" s="129" t="s">
        <v>179</v>
      </c>
      <c r="DF1151" s="129">
        <v>6.9999999999999999E-4</v>
      </c>
      <c r="DG1151" s="129" t="s">
        <v>179</v>
      </c>
      <c r="DH1151" s="129">
        <v>5.0000000000000001E-4</v>
      </c>
      <c r="DI1151" s="129" t="s">
        <v>179</v>
      </c>
      <c r="DJ1151" s="129">
        <v>5.9999999999999995E-4</v>
      </c>
      <c r="DK1151" s="129" t="s">
        <v>4153</v>
      </c>
      <c r="DL1151" s="129" t="s">
        <v>59</v>
      </c>
      <c r="DO1151" t="s">
        <v>18</v>
      </c>
      <c r="DS1151" s="129">
        <v>95</v>
      </c>
      <c r="DT1151" s="129" t="s">
        <v>4177</v>
      </c>
      <c r="DW1151" t="s">
        <v>5933</v>
      </c>
    </row>
    <row r="1152" spans="1:127">
      <c r="A1152" s="127">
        <v>119</v>
      </c>
      <c r="B1152" s="131">
        <v>44769.849305555559</v>
      </c>
      <c r="C1152" s="129" t="s">
        <v>52</v>
      </c>
      <c r="D1152" s="129">
        <v>0</v>
      </c>
      <c r="E1152" s="129">
        <v>0</v>
      </c>
      <c r="F1152" s="129">
        <v>0</v>
      </c>
      <c r="G1152" s="129" t="s">
        <v>54</v>
      </c>
      <c r="H1152" s="129" t="s">
        <v>55</v>
      </c>
      <c r="I1152" s="129" t="s">
        <v>55</v>
      </c>
      <c r="J1152" s="129" t="s">
        <v>55</v>
      </c>
      <c r="K1152" s="129" t="s">
        <v>18</v>
      </c>
      <c r="L1152" s="129">
        <v>90</v>
      </c>
      <c r="M1152" s="129" t="s">
        <v>173</v>
      </c>
      <c r="N1152" s="129">
        <v>0</v>
      </c>
      <c r="O1152" s="129" t="s">
        <v>173</v>
      </c>
      <c r="P1152" s="129">
        <v>0</v>
      </c>
      <c r="Q1152" s="129" t="s">
        <v>173</v>
      </c>
      <c r="R1152" s="129">
        <v>0</v>
      </c>
      <c r="S1152" s="129">
        <v>2</v>
      </c>
      <c r="T1152" s="129" t="s">
        <v>174</v>
      </c>
      <c r="U1152" s="129" t="s">
        <v>4178</v>
      </c>
      <c r="V1152" s="129">
        <v>0.75660000000000005</v>
      </c>
      <c r="W1152" s="129">
        <v>2.2387999999999999</v>
      </c>
      <c r="X1152" s="129">
        <v>0.21679999999999999</v>
      </c>
      <c r="Y1152" s="129">
        <v>5.7168000000000001</v>
      </c>
      <c r="Z1152" s="129">
        <v>0.1406</v>
      </c>
      <c r="AA1152" s="129" t="s">
        <v>4179</v>
      </c>
      <c r="AB1152" s="129">
        <v>2.8299999999999999E-2</v>
      </c>
      <c r="AC1152" s="129" t="s">
        <v>4180</v>
      </c>
      <c r="AD1152" s="129">
        <v>1.7899999999999999E-2</v>
      </c>
      <c r="AE1152" s="129" t="s">
        <v>4181</v>
      </c>
      <c r="AF1152" s="129">
        <v>6.1199999999999997E-2</v>
      </c>
      <c r="AG1152" s="129">
        <v>0.54210000000000003</v>
      </c>
      <c r="AH1152" s="129">
        <v>1.0200000000000001E-2</v>
      </c>
      <c r="AI1152" s="129">
        <v>26.996400000000001</v>
      </c>
      <c r="AJ1152" s="129">
        <v>6.7100000000000007E-2</v>
      </c>
      <c r="AK1152" s="129">
        <v>4.02E-2</v>
      </c>
      <c r="AL1152" s="129">
        <v>4.8999999999999998E-3</v>
      </c>
      <c r="AM1152" s="129" t="s">
        <v>179</v>
      </c>
      <c r="AN1152" s="129">
        <v>4.7999999999999996E-3</v>
      </c>
      <c r="AO1152" s="129" t="s">
        <v>179</v>
      </c>
      <c r="AP1152" s="129">
        <v>2.3E-3</v>
      </c>
      <c r="AQ1152" s="129">
        <v>0.20369999999999999</v>
      </c>
      <c r="AR1152" s="129">
        <v>7.6E-3</v>
      </c>
      <c r="AS1152" s="129">
        <v>0.81120000000000003</v>
      </c>
      <c r="AT1152" s="129">
        <v>1.2200000000000001E-2</v>
      </c>
      <c r="AU1152" s="129" t="s">
        <v>179</v>
      </c>
      <c r="AV1152" s="129">
        <v>1.5E-3</v>
      </c>
      <c r="AW1152" s="129">
        <v>7.4000000000000003E-3</v>
      </c>
      <c r="AX1152" s="129">
        <v>1E-3</v>
      </c>
      <c r="AY1152" s="129">
        <v>2.2000000000000001E-3</v>
      </c>
      <c r="AZ1152" s="129">
        <v>5.9999999999999995E-4</v>
      </c>
      <c r="BA1152" s="129">
        <v>1.9E-3</v>
      </c>
      <c r="BB1152" s="129">
        <v>5.0000000000000001E-4</v>
      </c>
      <c r="BC1152" s="129" t="s">
        <v>179</v>
      </c>
      <c r="BD1152" s="129">
        <v>4.0000000000000002E-4</v>
      </c>
      <c r="BE1152" s="129" t="s">
        <v>286</v>
      </c>
      <c r="BF1152" s="129">
        <v>2.9999999999999997E-4</v>
      </c>
      <c r="BG1152" s="129" t="s">
        <v>179</v>
      </c>
      <c r="BH1152" s="129">
        <v>1E-4</v>
      </c>
      <c r="BI1152" s="129" t="s">
        <v>304</v>
      </c>
      <c r="BJ1152" s="129">
        <v>2.0000000000000001E-4</v>
      </c>
      <c r="BK1152" s="129">
        <v>6.9900000000000004E-2</v>
      </c>
      <c r="BL1152" s="129">
        <v>1.1999999999999999E-3</v>
      </c>
      <c r="BM1152" s="129">
        <v>2.8999999999999998E-3</v>
      </c>
      <c r="BN1152" s="129">
        <v>4.0000000000000002E-4</v>
      </c>
      <c r="BO1152" s="129" t="s">
        <v>179</v>
      </c>
      <c r="BP1152" s="129">
        <v>1.1000000000000001E-3</v>
      </c>
      <c r="BQ1152" s="129" t="s">
        <v>179</v>
      </c>
      <c r="BR1152" s="129">
        <v>2.9999999999999997E-4</v>
      </c>
      <c r="BS1152" s="129" t="s">
        <v>179</v>
      </c>
      <c r="BT1152" s="129">
        <v>8.0000000000000004E-4</v>
      </c>
      <c r="BU1152" s="129" t="s">
        <v>179</v>
      </c>
      <c r="BV1152" s="129">
        <v>5.9999999999999995E-4</v>
      </c>
      <c r="BW1152" s="129" t="s">
        <v>18</v>
      </c>
      <c r="BX1152" s="129"/>
      <c r="BY1152" s="129" t="s">
        <v>179</v>
      </c>
      <c r="BZ1152" s="129">
        <v>1.1999999999999999E-3</v>
      </c>
      <c r="CA1152" s="129" t="s">
        <v>179</v>
      </c>
      <c r="CB1152" s="129">
        <v>8.9999999999999998E-4</v>
      </c>
      <c r="CC1152" s="129" t="s">
        <v>179</v>
      </c>
      <c r="CD1152" s="129">
        <v>2.2000000000000001E-3</v>
      </c>
      <c r="CE1152" s="129" t="s">
        <v>179</v>
      </c>
      <c r="CF1152" s="129">
        <v>2.0999999999999999E-3</v>
      </c>
      <c r="CG1152" s="129" t="s">
        <v>216</v>
      </c>
      <c r="CH1152" s="129">
        <v>1E-4</v>
      </c>
      <c r="CI1152" s="129" t="s">
        <v>179</v>
      </c>
      <c r="CJ1152" s="129">
        <v>6.7999999999999996E-3</v>
      </c>
      <c r="CK1152" s="129" t="s">
        <v>179</v>
      </c>
      <c r="CL1152" s="129">
        <v>1.1599999999999999E-2</v>
      </c>
      <c r="CM1152" s="129" t="s">
        <v>1215</v>
      </c>
      <c r="CN1152" s="129">
        <v>2.0299999999999999E-2</v>
      </c>
      <c r="CO1152" s="129" t="s">
        <v>179</v>
      </c>
      <c r="CP1152" s="129">
        <v>8.0000000000000004E-4</v>
      </c>
      <c r="CQ1152" s="129" t="s">
        <v>179</v>
      </c>
      <c r="CR1152" s="129">
        <v>3.0999999999999999E-3</v>
      </c>
      <c r="CS1152" s="129" t="s">
        <v>179</v>
      </c>
      <c r="CT1152" s="129">
        <v>1.8E-3</v>
      </c>
      <c r="CU1152" s="129" t="s">
        <v>18</v>
      </c>
      <c r="CV1152" s="129"/>
      <c r="CW1152" s="129" t="s">
        <v>179</v>
      </c>
      <c r="CX1152" s="129">
        <v>5.9999999999999995E-4</v>
      </c>
      <c r="CY1152" s="129" t="s">
        <v>179</v>
      </c>
      <c r="CZ1152" s="129">
        <v>5.0000000000000001E-4</v>
      </c>
      <c r="DA1152" s="129" t="s">
        <v>179</v>
      </c>
      <c r="DB1152" s="129">
        <v>5.9999999999999995E-4</v>
      </c>
      <c r="DC1152" s="129" t="s">
        <v>179</v>
      </c>
      <c r="DD1152" s="129">
        <v>6.9999999999999999E-4</v>
      </c>
      <c r="DE1152" s="129" t="s">
        <v>179</v>
      </c>
      <c r="DF1152" s="129">
        <v>6.9999999999999999E-4</v>
      </c>
      <c r="DG1152" s="129" t="s">
        <v>179</v>
      </c>
      <c r="DH1152" s="129">
        <v>5.0000000000000001E-4</v>
      </c>
      <c r="DI1152" s="129" t="s">
        <v>179</v>
      </c>
      <c r="DJ1152" s="129">
        <v>5.9999999999999995E-4</v>
      </c>
      <c r="DK1152" s="129" t="s">
        <v>4153</v>
      </c>
      <c r="DL1152" s="129" t="s">
        <v>59</v>
      </c>
      <c r="DO1152" t="s">
        <v>18</v>
      </c>
      <c r="DS1152" s="129">
        <v>95</v>
      </c>
      <c r="DT1152" s="129" t="s">
        <v>4177</v>
      </c>
      <c r="DW1152" t="s">
        <v>5934</v>
      </c>
    </row>
    <row r="1153" spans="1:127">
      <c r="A1153" s="127">
        <v>120</v>
      </c>
      <c r="B1153" s="131">
        <v>44769.852083333331</v>
      </c>
      <c r="C1153" s="129" t="s">
        <v>52</v>
      </c>
      <c r="D1153" s="129">
        <v>0</v>
      </c>
      <c r="E1153" s="129">
        <v>0</v>
      </c>
      <c r="F1153" s="129">
        <v>0</v>
      </c>
      <c r="G1153" s="129" t="s">
        <v>54</v>
      </c>
      <c r="H1153" s="129" t="s">
        <v>55</v>
      </c>
      <c r="I1153" s="129" t="s">
        <v>55</v>
      </c>
      <c r="J1153" s="129" t="s">
        <v>55</v>
      </c>
      <c r="K1153" s="129" t="s">
        <v>18</v>
      </c>
      <c r="L1153" s="129">
        <v>90</v>
      </c>
      <c r="M1153" s="129" t="s">
        <v>173</v>
      </c>
      <c r="N1153" s="129">
        <v>0</v>
      </c>
      <c r="O1153" s="129" t="s">
        <v>173</v>
      </c>
      <c r="P1153" s="129">
        <v>0</v>
      </c>
      <c r="Q1153" s="129" t="s">
        <v>173</v>
      </c>
      <c r="R1153" s="129">
        <v>0</v>
      </c>
      <c r="S1153" s="129">
        <v>2</v>
      </c>
      <c r="T1153" s="129" t="s">
        <v>174</v>
      </c>
      <c r="U1153" s="129" t="s">
        <v>179</v>
      </c>
      <c r="V1153" s="129">
        <v>0.74319999999999997</v>
      </c>
      <c r="W1153" s="129">
        <v>1.952</v>
      </c>
      <c r="X1153" s="129">
        <v>0.2135</v>
      </c>
      <c r="Y1153" s="129">
        <v>5.4103000000000003</v>
      </c>
      <c r="Z1153" s="129">
        <v>0.13730000000000001</v>
      </c>
      <c r="AA1153" s="129" t="s">
        <v>4182</v>
      </c>
      <c r="AB1153" s="129">
        <v>2.86E-2</v>
      </c>
      <c r="AC1153" s="129" t="s">
        <v>4183</v>
      </c>
      <c r="AD1153" s="129">
        <v>1.89E-2</v>
      </c>
      <c r="AE1153" s="129" t="s">
        <v>4184</v>
      </c>
      <c r="AF1153" s="129">
        <v>5.8400000000000001E-2</v>
      </c>
      <c r="AG1153" s="129">
        <v>0.53790000000000004</v>
      </c>
      <c r="AH1153" s="129">
        <v>1.01E-2</v>
      </c>
      <c r="AI1153" s="129">
        <v>27.841200000000001</v>
      </c>
      <c r="AJ1153" s="129">
        <v>6.8699999999999997E-2</v>
      </c>
      <c r="AK1153" s="129">
        <v>4.4600000000000001E-2</v>
      </c>
      <c r="AL1153" s="129">
        <v>5.0000000000000001E-3</v>
      </c>
      <c r="AM1153" s="129" t="s">
        <v>179</v>
      </c>
      <c r="AN1153" s="129">
        <v>5.0000000000000001E-3</v>
      </c>
      <c r="AO1153" s="129" t="s">
        <v>179</v>
      </c>
      <c r="AP1153" s="129">
        <v>2.3999999999999998E-3</v>
      </c>
      <c r="AQ1153" s="129">
        <v>0.19059999999999999</v>
      </c>
      <c r="AR1153" s="129">
        <v>7.4000000000000003E-3</v>
      </c>
      <c r="AS1153" s="129">
        <v>0.99109999999999998</v>
      </c>
      <c r="AT1153" s="129">
        <v>1.3599999999999999E-2</v>
      </c>
      <c r="AU1153" s="129" t="s">
        <v>179</v>
      </c>
      <c r="AV1153" s="129">
        <v>1.6000000000000001E-3</v>
      </c>
      <c r="AW1153" s="129">
        <v>7.3000000000000001E-3</v>
      </c>
      <c r="AX1153" s="129">
        <v>1E-3</v>
      </c>
      <c r="AY1153" s="129">
        <v>2.8999999999999998E-3</v>
      </c>
      <c r="AZ1153" s="129">
        <v>5.9999999999999995E-4</v>
      </c>
      <c r="BA1153" s="129">
        <v>1.6999999999999999E-3</v>
      </c>
      <c r="BB1153" s="129">
        <v>5.0000000000000001E-4</v>
      </c>
      <c r="BC1153" s="129" t="s">
        <v>179</v>
      </c>
      <c r="BD1153" s="129">
        <v>4.0000000000000002E-4</v>
      </c>
      <c r="BE1153" s="129" t="s">
        <v>179</v>
      </c>
      <c r="BF1153" s="129">
        <v>2.9999999999999997E-4</v>
      </c>
      <c r="BG1153" s="129" t="s">
        <v>179</v>
      </c>
      <c r="BH1153" s="129">
        <v>1E-4</v>
      </c>
      <c r="BI1153" s="129" t="s">
        <v>304</v>
      </c>
      <c r="BJ1153" s="129">
        <v>2.0000000000000001E-4</v>
      </c>
      <c r="BK1153" s="129">
        <v>7.1099999999999997E-2</v>
      </c>
      <c r="BL1153" s="129">
        <v>1.2999999999999999E-3</v>
      </c>
      <c r="BM1153" s="129">
        <v>2.0999999999999999E-3</v>
      </c>
      <c r="BN1153" s="129">
        <v>4.0000000000000002E-4</v>
      </c>
      <c r="BO1153" s="129" t="s">
        <v>267</v>
      </c>
      <c r="BP1153" s="129">
        <v>1.1999999999999999E-3</v>
      </c>
      <c r="BQ1153" s="129" t="s">
        <v>179</v>
      </c>
      <c r="BR1153" s="129">
        <v>2.9999999999999997E-4</v>
      </c>
      <c r="BS1153" s="129" t="s">
        <v>179</v>
      </c>
      <c r="BT1153" s="129">
        <v>8.0000000000000004E-4</v>
      </c>
      <c r="BU1153" s="129" t="s">
        <v>179</v>
      </c>
      <c r="BV1153" s="129">
        <v>5.0000000000000001E-4</v>
      </c>
      <c r="BW1153" s="129" t="s">
        <v>267</v>
      </c>
      <c r="BX1153" s="129">
        <v>1E-3</v>
      </c>
      <c r="BY1153" s="129" t="s">
        <v>179</v>
      </c>
      <c r="BZ1153" s="129">
        <v>1.1999999999999999E-3</v>
      </c>
      <c r="CA1153" s="129" t="s">
        <v>179</v>
      </c>
      <c r="CB1153" s="129">
        <v>8.9999999999999998E-4</v>
      </c>
      <c r="CC1153" s="129" t="s">
        <v>179</v>
      </c>
      <c r="CD1153" s="129">
        <v>2.2000000000000001E-3</v>
      </c>
      <c r="CE1153" s="129" t="s">
        <v>179</v>
      </c>
      <c r="CF1153" s="129">
        <v>2.0999999999999999E-3</v>
      </c>
      <c r="CG1153" s="129" t="s">
        <v>216</v>
      </c>
      <c r="CH1153" s="129">
        <v>1E-4</v>
      </c>
      <c r="CI1153" s="129" t="s">
        <v>179</v>
      </c>
      <c r="CJ1153" s="129">
        <v>6.4999999999999997E-3</v>
      </c>
      <c r="CK1153" s="129" t="s">
        <v>179</v>
      </c>
      <c r="CL1153" s="129">
        <v>1.15E-2</v>
      </c>
      <c r="CM1153" s="129" t="s">
        <v>179</v>
      </c>
      <c r="CN1153" s="129">
        <v>1.9800000000000002E-2</v>
      </c>
      <c r="CO1153" s="129" t="s">
        <v>179</v>
      </c>
      <c r="CP1153" s="129">
        <v>6.9999999999999999E-4</v>
      </c>
      <c r="CQ1153" s="129" t="s">
        <v>179</v>
      </c>
      <c r="CR1153" s="129">
        <v>3.0999999999999999E-3</v>
      </c>
      <c r="CS1153" s="129" t="s">
        <v>179</v>
      </c>
      <c r="CT1153" s="129">
        <v>1.8E-3</v>
      </c>
      <c r="CU1153" s="129" t="s">
        <v>18</v>
      </c>
      <c r="CV1153" s="129"/>
      <c r="CW1153" s="129" t="s">
        <v>18</v>
      </c>
      <c r="CX1153" s="129"/>
      <c r="CY1153" s="129" t="s">
        <v>179</v>
      </c>
      <c r="CZ1153" s="129">
        <v>5.0000000000000001E-4</v>
      </c>
      <c r="DA1153" s="129" t="s">
        <v>179</v>
      </c>
      <c r="DB1153" s="129">
        <v>5.9999999999999995E-4</v>
      </c>
      <c r="DC1153" s="129" t="s">
        <v>179</v>
      </c>
      <c r="DD1153" s="129">
        <v>6.9999999999999999E-4</v>
      </c>
      <c r="DE1153" s="129" t="s">
        <v>179</v>
      </c>
      <c r="DF1153" s="129">
        <v>5.9999999999999995E-4</v>
      </c>
      <c r="DG1153" s="129" t="s">
        <v>179</v>
      </c>
      <c r="DH1153" s="129">
        <v>5.0000000000000001E-4</v>
      </c>
      <c r="DI1153" s="129" t="s">
        <v>179</v>
      </c>
      <c r="DJ1153" s="129">
        <v>5.9999999999999995E-4</v>
      </c>
      <c r="DK1153" s="129" t="s">
        <v>4153</v>
      </c>
      <c r="DL1153" s="129" t="s">
        <v>59</v>
      </c>
      <c r="DO1153" t="s">
        <v>18</v>
      </c>
      <c r="DS1153" s="129">
        <v>95</v>
      </c>
      <c r="DT1153" s="129" t="s">
        <v>4177</v>
      </c>
      <c r="DW1153" t="s">
        <v>5935</v>
      </c>
    </row>
    <row r="1154" spans="1:127">
      <c r="A1154" s="127">
        <v>121</v>
      </c>
      <c r="B1154" s="131">
        <v>44769.853472222225</v>
      </c>
      <c r="C1154" s="129" t="s">
        <v>52</v>
      </c>
      <c r="D1154" s="129">
        <v>0</v>
      </c>
      <c r="E1154" s="129">
        <v>0</v>
      </c>
      <c r="F1154" s="129">
        <v>0</v>
      </c>
      <c r="G1154" s="129" t="s">
        <v>54</v>
      </c>
      <c r="H1154" s="129" t="s">
        <v>55</v>
      </c>
      <c r="I1154" s="129" t="s">
        <v>55</v>
      </c>
      <c r="J1154" s="129" t="s">
        <v>55</v>
      </c>
      <c r="K1154" s="129" t="s">
        <v>18</v>
      </c>
      <c r="L1154" s="129">
        <v>90</v>
      </c>
      <c r="M1154" s="129" t="s">
        <v>173</v>
      </c>
      <c r="N1154" s="129">
        <v>0</v>
      </c>
      <c r="O1154" s="129" t="s">
        <v>173</v>
      </c>
      <c r="P1154" s="129">
        <v>0</v>
      </c>
      <c r="Q1154" s="129" t="s">
        <v>173</v>
      </c>
      <c r="R1154" s="129">
        <v>0</v>
      </c>
      <c r="S1154" s="129">
        <v>2</v>
      </c>
      <c r="T1154" s="129" t="s">
        <v>174</v>
      </c>
      <c r="U1154" s="129" t="s">
        <v>179</v>
      </c>
      <c r="V1154" s="129">
        <v>0.70740000000000003</v>
      </c>
      <c r="W1154" s="129">
        <v>2.1909999999999998</v>
      </c>
      <c r="X1154" s="129">
        <v>0.21179999999999999</v>
      </c>
      <c r="Y1154" s="129">
        <v>4.9570999999999996</v>
      </c>
      <c r="Z1154" s="129">
        <v>0.13159999999999999</v>
      </c>
      <c r="AA1154" s="129" t="s">
        <v>4185</v>
      </c>
      <c r="AB1154" s="129">
        <v>2.8500000000000001E-2</v>
      </c>
      <c r="AC1154" s="129" t="s">
        <v>4186</v>
      </c>
      <c r="AD1154" s="129">
        <v>1.9199999999999998E-2</v>
      </c>
      <c r="AE1154" s="129" t="s">
        <v>4187</v>
      </c>
      <c r="AF1154" s="129">
        <v>5.7299999999999997E-2</v>
      </c>
      <c r="AG1154" s="129">
        <v>0.54220000000000002</v>
      </c>
      <c r="AH1154" s="129">
        <v>1.01E-2</v>
      </c>
      <c r="AI1154" s="129">
        <v>28.0213</v>
      </c>
      <c r="AJ1154" s="129">
        <v>6.8900000000000003E-2</v>
      </c>
      <c r="AK1154" s="129">
        <v>3.5700000000000003E-2</v>
      </c>
      <c r="AL1154" s="129">
        <v>4.8999999999999998E-3</v>
      </c>
      <c r="AM1154" s="129" t="s">
        <v>179</v>
      </c>
      <c r="AN1154" s="129">
        <v>4.7000000000000002E-3</v>
      </c>
      <c r="AO1154" s="129" t="s">
        <v>179</v>
      </c>
      <c r="AP1154" s="129">
        <v>2.2000000000000001E-3</v>
      </c>
      <c r="AQ1154" s="129">
        <v>0.2046</v>
      </c>
      <c r="AR1154" s="129">
        <v>7.7000000000000002E-3</v>
      </c>
      <c r="AS1154" s="129">
        <v>0.7772</v>
      </c>
      <c r="AT1154" s="129">
        <v>1.21E-2</v>
      </c>
      <c r="AU1154" s="129" t="s">
        <v>179</v>
      </c>
      <c r="AV1154" s="129">
        <v>1.5E-3</v>
      </c>
      <c r="AW1154" s="129">
        <v>7.3000000000000001E-3</v>
      </c>
      <c r="AX1154" s="129">
        <v>1E-3</v>
      </c>
      <c r="AY1154" s="129">
        <v>2.3999999999999998E-3</v>
      </c>
      <c r="AZ1154" s="129">
        <v>5.9999999999999995E-4</v>
      </c>
      <c r="BA1154" s="129">
        <v>1.9E-3</v>
      </c>
      <c r="BB1154" s="129">
        <v>5.0000000000000001E-4</v>
      </c>
      <c r="BC1154" s="129" t="s">
        <v>179</v>
      </c>
      <c r="BD1154" s="129">
        <v>4.0000000000000002E-4</v>
      </c>
      <c r="BE1154" s="129" t="s">
        <v>286</v>
      </c>
      <c r="BF1154" s="129">
        <v>2.9999999999999997E-4</v>
      </c>
      <c r="BG1154" s="129" t="s">
        <v>179</v>
      </c>
      <c r="BH1154" s="129">
        <v>1E-4</v>
      </c>
      <c r="BI1154" s="129" t="s">
        <v>285</v>
      </c>
      <c r="BJ1154" s="129">
        <v>2.0000000000000001E-4</v>
      </c>
      <c r="BK1154" s="129">
        <v>6.9500000000000006E-2</v>
      </c>
      <c r="BL1154" s="129">
        <v>1.1999999999999999E-3</v>
      </c>
      <c r="BM1154" s="129">
        <v>2.5999999999999999E-3</v>
      </c>
      <c r="BN1154" s="129">
        <v>4.0000000000000002E-4</v>
      </c>
      <c r="BO1154" s="129" t="s">
        <v>406</v>
      </c>
      <c r="BP1154" s="129">
        <v>1.1999999999999999E-3</v>
      </c>
      <c r="BQ1154" s="129" t="s">
        <v>179</v>
      </c>
      <c r="BR1154" s="129">
        <v>2.9999999999999997E-4</v>
      </c>
      <c r="BS1154" s="129" t="s">
        <v>179</v>
      </c>
      <c r="BT1154" s="129">
        <v>6.9999999999999999E-4</v>
      </c>
      <c r="BU1154" s="129" t="s">
        <v>179</v>
      </c>
      <c r="BV1154" s="129">
        <v>5.0000000000000001E-4</v>
      </c>
      <c r="BW1154" s="129" t="s">
        <v>191</v>
      </c>
      <c r="BX1154" s="129">
        <v>1E-3</v>
      </c>
      <c r="BY1154" s="129" t="s">
        <v>18</v>
      </c>
      <c r="BZ1154" s="129"/>
      <c r="CA1154" s="129" t="s">
        <v>285</v>
      </c>
      <c r="CB1154" s="129">
        <v>8.9999999999999998E-4</v>
      </c>
      <c r="CC1154" s="129" t="s">
        <v>179</v>
      </c>
      <c r="CD1154" s="129">
        <v>2.2000000000000001E-3</v>
      </c>
      <c r="CE1154" s="129" t="s">
        <v>179</v>
      </c>
      <c r="CF1154" s="129">
        <v>2.0999999999999999E-3</v>
      </c>
      <c r="CG1154" s="129" t="s">
        <v>179</v>
      </c>
      <c r="CH1154" s="129">
        <v>1E-4</v>
      </c>
      <c r="CI1154" s="129" t="s">
        <v>179</v>
      </c>
      <c r="CJ1154" s="129">
        <v>6.6E-3</v>
      </c>
      <c r="CK1154" s="129" t="s">
        <v>179</v>
      </c>
      <c r="CL1154" s="129">
        <v>1.1900000000000001E-2</v>
      </c>
      <c r="CM1154" s="129" t="s">
        <v>1203</v>
      </c>
      <c r="CN1154" s="129">
        <v>2.0500000000000001E-2</v>
      </c>
      <c r="CO1154" s="129" t="s">
        <v>179</v>
      </c>
      <c r="CP1154" s="129">
        <v>8.0000000000000004E-4</v>
      </c>
      <c r="CQ1154" s="129" t="s">
        <v>179</v>
      </c>
      <c r="CR1154" s="129">
        <v>3.0999999999999999E-3</v>
      </c>
      <c r="CS1154" s="129" t="s">
        <v>179</v>
      </c>
      <c r="CT1154" s="129">
        <v>1.8E-3</v>
      </c>
      <c r="CU1154" s="129" t="s">
        <v>179</v>
      </c>
      <c r="CV1154" s="129">
        <v>8.0000000000000004E-4</v>
      </c>
      <c r="CW1154" s="129" t="s">
        <v>18</v>
      </c>
      <c r="CX1154" s="129"/>
      <c r="CY1154" s="129" t="s">
        <v>179</v>
      </c>
      <c r="CZ1154" s="129">
        <v>5.0000000000000001E-4</v>
      </c>
      <c r="DA1154" s="129" t="s">
        <v>179</v>
      </c>
      <c r="DB1154" s="129">
        <v>6.9999999999999999E-4</v>
      </c>
      <c r="DC1154" s="129" t="s">
        <v>179</v>
      </c>
      <c r="DD1154" s="129">
        <v>8.0000000000000004E-4</v>
      </c>
      <c r="DE1154" s="129" t="s">
        <v>179</v>
      </c>
      <c r="DF1154" s="129">
        <v>6.9999999999999999E-4</v>
      </c>
      <c r="DG1154" s="129" t="s">
        <v>179</v>
      </c>
      <c r="DH1154" s="129">
        <v>5.0000000000000001E-4</v>
      </c>
      <c r="DI1154" s="129" t="s">
        <v>179</v>
      </c>
      <c r="DJ1154" s="129">
        <v>6.9999999999999999E-4</v>
      </c>
      <c r="DK1154" s="129" t="s">
        <v>4153</v>
      </c>
      <c r="DL1154" s="129" t="s">
        <v>59</v>
      </c>
      <c r="DO1154" t="s">
        <v>18</v>
      </c>
      <c r="DS1154" s="129">
        <v>95</v>
      </c>
      <c r="DT1154" s="129" t="s">
        <v>4177</v>
      </c>
      <c r="DW1154" t="s">
        <v>5936</v>
      </c>
    </row>
    <row r="1155" spans="1:127">
      <c r="A1155" s="127">
        <v>122</v>
      </c>
      <c r="B1155" s="131">
        <v>44769.854861111111</v>
      </c>
      <c r="C1155" s="129" t="s">
        <v>52</v>
      </c>
      <c r="D1155" s="129">
        <v>0</v>
      </c>
      <c r="E1155" s="129">
        <v>0</v>
      </c>
      <c r="F1155" s="129">
        <v>0</v>
      </c>
      <c r="G1155" s="129" t="s">
        <v>54</v>
      </c>
      <c r="H1155" s="129" t="s">
        <v>55</v>
      </c>
      <c r="I1155" s="129" t="s">
        <v>55</v>
      </c>
      <c r="J1155" s="129" t="s">
        <v>55</v>
      </c>
      <c r="K1155" s="129" t="s">
        <v>18</v>
      </c>
      <c r="L1155" s="129">
        <v>90</v>
      </c>
      <c r="M1155" s="129" t="s">
        <v>173</v>
      </c>
      <c r="N1155" s="129">
        <v>0</v>
      </c>
      <c r="O1155" s="129" t="s">
        <v>173</v>
      </c>
      <c r="P1155" s="129">
        <v>0</v>
      </c>
      <c r="Q1155" s="129" t="s">
        <v>173</v>
      </c>
      <c r="R1155" s="129">
        <v>0</v>
      </c>
      <c r="S1155" s="129">
        <v>2</v>
      </c>
      <c r="T1155" s="129" t="s">
        <v>174</v>
      </c>
      <c r="U1155" s="129" t="s">
        <v>4188</v>
      </c>
      <c r="V1155" s="129">
        <v>0.70069999999999999</v>
      </c>
      <c r="W1155" s="129">
        <v>11.525600000000001</v>
      </c>
      <c r="X1155" s="129">
        <v>0.32669999999999999</v>
      </c>
      <c r="Y1155" s="129">
        <v>39.422699999999999</v>
      </c>
      <c r="Z1155" s="129">
        <v>0.36059999999999998</v>
      </c>
      <c r="AA1155" s="129" t="s">
        <v>2993</v>
      </c>
      <c r="AB1155" s="129">
        <v>1.55E-2</v>
      </c>
      <c r="AC1155" s="129" t="s">
        <v>1023</v>
      </c>
      <c r="AD1155" s="129">
        <v>1.03E-2</v>
      </c>
      <c r="AE1155" s="129" t="s">
        <v>179</v>
      </c>
      <c r="AF1155" s="129">
        <v>1.83E-2</v>
      </c>
      <c r="AG1155" s="129">
        <v>0.1148</v>
      </c>
      <c r="AH1155" s="129">
        <v>7.1999999999999998E-3</v>
      </c>
      <c r="AI1155" s="129">
        <v>7.7279</v>
      </c>
      <c r="AJ1155" s="129">
        <v>3.2800000000000003E-2</v>
      </c>
      <c r="AK1155" s="129">
        <v>0.77400000000000002</v>
      </c>
      <c r="AL1155" s="129">
        <v>8.6999999999999994E-3</v>
      </c>
      <c r="AM1155" s="129" t="s">
        <v>1179</v>
      </c>
      <c r="AN1155" s="129">
        <v>8.6E-3</v>
      </c>
      <c r="AO1155" s="129" t="s">
        <v>326</v>
      </c>
      <c r="AP1155" s="129">
        <v>4.1999999999999997E-3</v>
      </c>
      <c r="AQ1155" s="129">
        <v>0.123</v>
      </c>
      <c r="AR1155" s="129">
        <v>5.3E-3</v>
      </c>
      <c r="AS1155" s="129">
        <v>6.5252999999999997</v>
      </c>
      <c r="AT1155" s="129">
        <v>2.75E-2</v>
      </c>
      <c r="AU1155" s="129" t="s">
        <v>614</v>
      </c>
      <c r="AV1155" s="129">
        <v>3.8999999999999998E-3</v>
      </c>
      <c r="AW1155" s="129">
        <v>6.6E-3</v>
      </c>
      <c r="AX1155" s="129">
        <v>1E-3</v>
      </c>
      <c r="AY1155" s="129">
        <v>2.3999999999999998E-3</v>
      </c>
      <c r="AZ1155" s="129">
        <v>5.9999999999999995E-4</v>
      </c>
      <c r="BA1155" s="129">
        <v>6.1999999999999998E-3</v>
      </c>
      <c r="BB1155" s="129">
        <v>6.9999999999999999E-4</v>
      </c>
      <c r="BC1155" s="129" t="s">
        <v>211</v>
      </c>
      <c r="BD1155" s="129">
        <v>5.0000000000000001E-4</v>
      </c>
      <c r="BE1155" s="129" t="s">
        <v>179</v>
      </c>
      <c r="BF1155" s="129">
        <v>2.9999999999999997E-4</v>
      </c>
      <c r="BG1155" s="129" t="s">
        <v>179</v>
      </c>
      <c r="BH1155" s="129">
        <v>1E-4</v>
      </c>
      <c r="BI1155" s="129" t="s">
        <v>318</v>
      </c>
      <c r="BJ1155" s="129">
        <v>2.0000000000000001E-4</v>
      </c>
      <c r="BK1155" s="129">
        <v>9.1999999999999998E-3</v>
      </c>
      <c r="BL1155" s="129">
        <v>5.0000000000000001E-4</v>
      </c>
      <c r="BM1155" s="129">
        <v>2.8E-3</v>
      </c>
      <c r="BN1155" s="129">
        <v>2.9999999999999997E-4</v>
      </c>
      <c r="BO1155" s="129" t="s">
        <v>450</v>
      </c>
      <c r="BP1155" s="129">
        <v>5.0000000000000001E-4</v>
      </c>
      <c r="BQ1155" s="129" t="s">
        <v>179</v>
      </c>
      <c r="BR1155" s="129">
        <v>2.9999999999999997E-4</v>
      </c>
      <c r="BS1155" s="129" t="s">
        <v>179</v>
      </c>
      <c r="BT1155" s="129">
        <v>4.0000000000000002E-4</v>
      </c>
      <c r="BU1155" s="129" t="s">
        <v>179</v>
      </c>
      <c r="BV1155" s="129">
        <v>6.9999999999999999E-4</v>
      </c>
      <c r="BW1155" s="129" t="s">
        <v>267</v>
      </c>
      <c r="BX1155" s="129">
        <v>8.9999999999999998E-4</v>
      </c>
      <c r="BY1155" s="129" t="s">
        <v>179</v>
      </c>
      <c r="BZ1155" s="129">
        <v>1.1000000000000001E-3</v>
      </c>
      <c r="CA1155" s="129" t="s">
        <v>179</v>
      </c>
      <c r="CB1155" s="129">
        <v>8.0000000000000004E-4</v>
      </c>
      <c r="CC1155" s="129" t="s">
        <v>179</v>
      </c>
      <c r="CD1155" s="129">
        <v>2.0999999999999999E-3</v>
      </c>
      <c r="CE1155" s="129" t="s">
        <v>179</v>
      </c>
      <c r="CF1155" s="129">
        <v>2.3E-3</v>
      </c>
      <c r="CG1155" s="129" t="s">
        <v>179</v>
      </c>
      <c r="CH1155" s="129">
        <v>1E-4</v>
      </c>
      <c r="CI1155" s="129" t="s">
        <v>265</v>
      </c>
      <c r="CJ1155" s="129">
        <v>7.3000000000000001E-3</v>
      </c>
      <c r="CK1155" s="129" t="s">
        <v>1135</v>
      </c>
      <c r="CL1155" s="129">
        <v>1.1299999999999999E-2</v>
      </c>
      <c r="CM1155" s="129" t="s">
        <v>330</v>
      </c>
      <c r="CN1155" s="129">
        <v>4.0000000000000001E-3</v>
      </c>
      <c r="CO1155" s="129" t="s">
        <v>179</v>
      </c>
      <c r="CP1155" s="129">
        <v>8.0000000000000004E-4</v>
      </c>
      <c r="CQ1155" s="129" t="s">
        <v>179</v>
      </c>
      <c r="CR1155" s="129">
        <v>3.3E-3</v>
      </c>
      <c r="CS1155" s="129" t="s">
        <v>179</v>
      </c>
      <c r="CT1155" s="129">
        <v>1.9E-3</v>
      </c>
      <c r="CU1155" s="129" t="s">
        <v>179</v>
      </c>
      <c r="CV1155" s="129">
        <v>8.0000000000000004E-4</v>
      </c>
      <c r="CW1155" s="129" t="s">
        <v>18</v>
      </c>
      <c r="CX1155" s="129"/>
      <c r="CY1155" s="129" t="s">
        <v>179</v>
      </c>
      <c r="CZ1155" s="129">
        <v>5.9999999999999995E-4</v>
      </c>
      <c r="DA1155" s="129" t="s">
        <v>179</v>
      </c>
      <c r="DB1155" s="129">
        <v>5.9999999999999995E-4</v>
      </c>
      <c r="DC1155" s="129" t="s">
        <v>179</v>
      </c>
      <c r="DD1155" s="129">
        <v>5.9999999999999995E-4</v>
      </c>
      <c r="DE1155" s="129" t="s">
        <v>179</v>
      </c>
      <c r="DF1155" s="129">
        <v>5.9999999999999995E-4</v>
      </c>
      <c r="DG1155" s="129" t="s">
        <v>179</v>
      </c>
      <c r="DH1155" s="129">
        <v>4.0000000000000002E-4</v>
      </c>
      <c r="DI1155" s="129" t="s">
        <v>179</v>
      </c>
      <c r="DJ1155" s="129">
        <v>2.9999999999999997E-4</v>
      </c>
      <c r="DK1155" s="129" t="s">
        <v>4153</v>
      </c>
      <c r="DL1155" s="129" t="s">
        <v>59</v>
      </c>
      <c r="DO1155" t="s">
        <v>18</v>
      </c>
      <c r="DS1155" s="129">
        <v>95</v>
      </c>
      <c r="DT1155" s="129" t="s">
        <v>4189</v>
      </c>
      <c r="DW1155" t="s">
        <v>5937</v>
      </c>
    </row>
    <row r="1156" spans="1:127">
      <c r="A1156" s="127">
        <v>123</v>
      </c>
      <c r="B1156" s="131">
        <v>44769.856944444444</v>
      </c>
      <c r="C1156" s="129" t="s">
        <v>52</v>
      </c>
      <c r="D1156" s="129">
        <v>0</v>
      </c>
      <c r="E1156" s="129">
        <v>0</v>
      </c>
      <c r="F1156" s="129">
        <v>0</v>
      </c>
      <c r="G1156" s="129" t="s">
        <v>54</v>
      </c>
      <c r="H1156" s="129" t="s">
        <v>55</v>
      </c>
      <c r="I1156" s="129" t="s">
        <v>55</v>
      </c>
      <c r="J1156" s="129" t="s">
        <v>55</v>
      </c>
      <c r="K1156" s="129" t="s">
        <v>18</v>
      </c>
      <c r="L1156" s="129">
        <v>90</v>
      </c>
      <c r="M1156" s="129" t="s">
        <v>173</v>
      </c>
      <c r="N1156" s="129">
        <v>0</v>
      </c>
      <c r="O1156" s="129" t="s">
        <v>173</v>
      </c>
      <c r="P1156" s="129">
        <v>0</v>
      </c>
      <c r="Q1156" s="129" t="s">
        <v>173</v>
      </c>
      <c r="R1156" s="129">
        <v>0</v>
      </c>
      <c r="S1156" s="129">
        <v>2</v>
      </c>
      <c r="T1156" s="129" t="s">
        <v>174</v>
      </c>
      <c r="U1156" s="129" t="s">
        <v>4190</v>
      </c>
      <c r="V1156" s="129">
        <v>0.6946</v>
      </c>
      <c r="W1156" s="129">
        <v>11.1823</v>
      </c>
      <c r="X1156" s="129">
        <v>0.32300000000000001</v>
      </c>
      <c r="Y1156" s="129">
        <v>38.630400000000002</v>
      </c>
      <c r="Z1156" s="129">
        <v>0.3569</v>
      </c>
      <c r="AA1156" s="129" t="s">
        <v>803</v>
      </c>
      <c r="AB1156" s="129">
        <v>1.5800000000000002E-2</v>
      </c>
      <c r="AC1156" s="129" t="s">
        <v>1256</v>
      </c>
      <c r="AD1156" s="129">
        <v>1.09E-2</v>
      </c>
      <c r="AE1156" s="129" t="s">
        <v>4191</v>
      </c>
      <c r="AF1156" s="129">
        <v>2.5600000000000001E-2</v>
      </c>
      <c r="AG1156" s="129">
        <v>0.2742</v>
      </c>
      <c r="AH1156" s="129">
        <v>8.9999999999999993E-3</v>
      </c>
      <c r="AI1156" s="129">
        <v>7.4531999999999998</v>
      </c>
      <c r="AJ1156" s="129">
        <v>3.2199999999999999E-2</v>
      </c>
      <c r="AK1156" s="129">
        <v>0.72350000000000003</v>
      </c>
      <c r="AL1156" s="129">
        <v>8.3999999999999995E-3</v>
      </c>
      <c r="AM1156" s="129" t="s">
        <v>402</v>
      </c>
      <c r="AN1156" s="129">
        <v>8.2000000000000007E-3</v>
      </c>
      <c r="AO1156" s="129" t="s">
        <v>556</v>
      </c>
      <c r="AP1156" s="129">
        <v>4.3E-3</v>
      </c>
      <c r="AQ1156" s="129">
        <v>0.1132</v>
      </c>
      <c r="AR1156" s="129">
        <v>5.1000000000000004E-3</v>
      </c>
      <c r="AS1156" s="129">
        <v>6.3379000000000003</v>
      </c>
      <c r="AT1156" s="129">
        <v>2.7099999999999999E-2</v>
      </c>
      <c r="AU1156" s="129" t="s">
        <v>179</v>
      </c>
      <c r="AV1156" s="129">
        <v>3.8E-3</v>
      </c>
      <c r="AW1156" s="129">
        <v>6.3E-3</v>
      </c>
      <c r="AX1156" s="129">
        <v>8.9999999999999998E-4</v>
      </c>
      <c r="AY1156" s="129">
        <v>3.8E-3</v>
      </c>
      <c r="AZ1156" s="129">
        <v>5.9999999999999995E-4</v>
      </c>
      <c r="BA1156" s="129">
        <v>5.8999999999999999E-3</v>
      </c>
      <c r="BB1156" s="129">
        <v>6.9999999999999999E-4</v>
      </c>
      <c r="BC1156" s="129" t="s">
        <v>406</v>
      </c>
      <c r="BD1156" s="129">
        <v>5.0000000000000001E-4</v>
      </c>
      <c r="BE1156" s="129" t="s">
        <v>179</v>
      </c>
      <c r="BF1156" s="129">
        <v>2.9999999999999997E-4</v>
      </c>
      <c r="BG1156" s="129" t="s">
        <v>179</v>
      </c>
      <c r="BH1156" s="129">
        <v>1E-4</v>
      </c>
      <c r="BI1156" s="129" t="s">
        <v>286</v>
      </c>
      <c r="BJ1156" s="129">
        <v>2.0000000000000001E-4</v>
      </c>
      <c r="BK1156" s="129">
        <v>9.7999999999999997E-3</v>
      </c>
      <c r="BL1156" s="129">
        <v>5.0000000000000001E-4</v>
      </c>
      <c r="BM1156" s="129">
        <v>3.0999999999999999E-3</v>
      </c>
      <c r="BN1156" s="129">
        <v>2.9999999999999997E-4</v>
      </c>
      <c r="BO1156" s="129" t="s">
        <v>559</v>
      </c>
      <c r="BP1156" s="129">
        <v>5.9999999999999995E-4</v>
      </c>
      <c r="BQ1156" s="129" t="s">
        <v>179</v>
      </c>
      <c r="BR1156" s="129">
        <v>2.9999999999999997E-4</v>
      </c>
      <c r="BS1156" s="129" t="s">
        <v>179</v>
      </c>
      <c r="BT1156" s="129">
        <v>4.0000000000000002E-4</v>
      </c>
      <c r="BU1156" s="129" t="s">
        <v>179</v>
      </c>
      <c r="BV1156" s="129">
        <v>6.9999999999999999E-4</v>
      </c>
      <c r="BW1156" s="129" t="s">
        <v>18</v>
      </c>
      <c r="BX1156" s="129"/>
      <c r="BY1156" s="129" t="s">
        <v>179</v>
      </c>
      <c r="BZ1156" s="129">
        <v>1.1000000000000001E-3</v>
      </c>
      <c r="CA1156" s="129" t="s">
        <v>179</v>
      </c>
      <c r="CB1156" s="129">
        <v>8.0000000000000004E-4</v>
      </c>
      <c r="CC1156" s="129" t="s">
        <v>179</v>
      </c>
      <c r="CD1156" s="129">
        <v>2.0999999999999999E-3</v>
      </c>
      <c r="CE1156" s="129" t="s">
        <v>505</v>
      </c>
      <c r="CF1156" s="129">
        <v>2.3E-3</v>
      </c>
      <c r="CG1156" s="129" t="s">
        <v>216</v>
      </c>
      <c r="CH1156" s="129">
        <v>1E-4</v>
      </c>
      <c r="CI1156" s="129" t="s">
        <v>419</v>
      </c>
      <c r="CJ1156" s="129">
        <v>7.4000000000000003E-3</v>
      </c>
      <c r="CK1156" s="129" t="s">
        <v>179</v>
      </c>
      <c r="CL1156" s="129">
        <v>1.0999999999999999E-2</v>
      </c>
      <c r="CM1156" s="129" t="s">
        <v>179</v>
      </c>
      <c r="CN1156" s="129">
        <v>4.3E-3</v>
      </c>
      <c r="CO1156" s="129" t="s">
        <v>179</v>
      </c>
      <c r="CP1156" s="129">
        <v>8.0000000000000004E-4</v>
      </c>
      <c r="CQ1156" s="129" t="s">
        <v>179</v>
      </c>
      <c r="CR1156" s="129">
        <v>3.3E-3</v>
      </c>
      <c r="CS1156" s="129" t="s">
        <v>179</v>
      </c>
      <c r="CT1156" s="129">
        <v>2E-3</v>
      </c>
      <c r="CU1156" s="129" t="s">
        <v>179</v>
      </c>
      <c r="CV1156" s="129">
        <v>8.9999999999999998E-4</v>
      </c>
      <c r="CW1156" s="129" t="s">
        <v>18</v>
      </c>
      <c r="CX1156" s="129"/>
      <c r="CY1156" s="129" t="s">
        <v>179</v>
      </c>
      <c r="CZ1156" s="129">
        <v>5.9999999999999995E-4</v>
      </c>
      <c r="DA1156" s="129" t="s">
        <v>179</v>
      </c>
      <c r="DB1156" s="129">
        <v>5.9999999999999995E-4</v>
      </c>
      <c r="DC1156" s="129" t="s">
        <v>179</v>
      </c>
      <c r="DD1156" s="129">
        <v>5.9999999999999995E-4</v>
      </c>
      <c r="DE1156" s="129" t="s">
        <v>179</v>
      </c>
      <c r="DF1156" s="129">
        <v>5.9999999999999995E-4</v>
      </c>
      <c r="DG1156" s="129" t="s">
        <v>179</v>
      </c>
      <c r="DH1156" s="129">
        <v>4.0000000000000002E-4</v>
      </c>
      <c r="DI1156" s="129" t="s">
        <v>179</v>
      </c>
      <c r="DJ1156" s="129">
        <v>4.0000000000000002E-4</v>
      </c>
      <c r="DK1156" s="129" t="s">
        <v>4153</v>
      </c>
      <c r="DL1156" s="129" t="s">
        <v>59</v>
      </c>
      <c r="DO1156" t="s">
        <v>18</v>
      </c>
      <c r="DS1156" s="129">
        <v>95</v>
      </c>
      <c r="DT1156" s="129" t="s">
        <v>4189</v>
      </c>
      <c r="DW1156" t="s">
        <v>5938</v>
      </c>
    </row>
    <row r="1157" spans="1:127">
      <c r="A1157" s="127">
        <v>124</v>
      </c>
      <c r="B1157" s="131">
        <v>44769.859027777777</v>
      </c>
      <c r="C1157" s="129" t="s">
        <v>52</v>
      </c>
      <c r="D1157" s="129">
        <v>0</v>
      </c>
      <c r="E1157" s="129">
        <v>0</v>
      </c>
      <c r="F1157" s="129">
        <v>0</v>
      </c>
      <c r="G1157" s="129" t="s">
        <v>54</v>
      </c>
      <c r="H1157" s="129" t="s">
        <v>55</v>
      </c>
      <c r="I1157" s="129" t="s">
        <v>55</v>
      </c>
      <c r="J1157" s="129" t="s">
        <v>55</v>
      </c>
      <c r="K1157" s="129" t="s">
        <v>18</v>
      </c>
      <c r="L1157" s="129">
        <v>90</v>
      </c>
      <c r="M1157" s="129" t="s">
        <v>173</v>
      </c>
      <c r="N1157" s="129">
        <v>0</v>
      </c>
      <c r="O1157" s="129" t="s">
        <v>173</v>
      </c>
      <c r="P1157" s="129">
        <v>0</v>
      </c>
      <c r="Q1157" s="129" t="s">
        <v>173</v>
      </c>
      <c r="R1157" s="129">
        <v>0</v>
      </c>
      <c r="S1157" s="129">
        <v>2</v>
      </c>
      <c r="T1157" s="129" t="s">
        <v>174</v>
      </c>
      <c r="U1157" s="129" t="s">
        <v>4192</v>
      </c>
      <c r="V1157" s="129">
        <v>0.6885</v>
      </c>
      <c r="W1157" s="129">
        <v>10.6568</v>
      </c>
      <c r="X1157" s="129">
        <v>0.31769999999999998</v>
      </c>
      <c r="Y1157" s="129">
        <v>37.041899999999998</v>
      </c>
      <c r="Z1157" s="129">
        <v>0.34870000000000001</v>
      </c>
      <c r="AA1157" s="129" t="s">
        <v>4146</v>
      </c>
      <c r="AB1157" s="129">
        <v>1.5900000000000001E-2</v>
      </c>
      <c r="AC1157" s="129" t="s">
        <v>4193</v>
      </c>
      <c r="AD1157" s="129">
        <v>1.12E-2</v>
      </c>
      <c r="AE1157" s="129" t="s">
        <v>4194</v>
      </c>
      <c r="AF1157" s="129">
        <v>2.7900000000000001E-2</v>
      </c>
      <c r="AG1157" s="129">
        <v>0.2276</v>
      </c>
      <c r="AH1157" s="129">
        <v>8.5000000000000006E-3</v>
      </c>
      <c r="AI1157" s="129">
        <v>7.3380999999999998</v>
      </c>
      <c r="AJ1157" s="129">
        <v>3.2000000000000001E-2</v>
      </c>
      <c r="AK1157" s="129">
        <v>0.7419</v>
      </c>
      <c r="AL1157" s="129">
        <v>8.5000000000000006E-3</v>
      </c>
      <c r="AM1157" s="129" t="s">
        <v>629</v>
      </c>
      <c r="AN1157" s="129">
        <v>8.6E-3</v>
      </c>
      <c r="AO1157" s="129" t="s">
        <v>439</v>
      </c>
      <c r="AP1157" s="129">
        <v>5.1000000000000004E-3</v>
      </c>
      <c r="AQ1157" s="129">
        <v>0.11210000000000001</v>
      </c>
      <c r="AR1157" s="129">
        <v>5.1999999999999998E-3</v>
      </c>
      <c r="AS1157" s="129">
        <v>6.5682999999999998</v>
      </c>
      <c r="AT1157" s="129">
        <v>2.76E-2</v>
      </c>
      <c r="AU1157" s="129" t="s">
        <v>179</v>
      </c>
      <c r="AV1157" s="129">
        <v>3.8999999999999998E-3</v>
      </c>
      <c r="AW1157" s="129">
        <v>6.6E-3</v>
      </c>
      <c r="AX1157" s="129">
        <v>1E-3</v>
      </c>
      <c r="AY1157" s="129">
        <v>4.1999999999999997E-3</v>
      </c>
      <c r="AZ1157" s="129">
        <v>6.9999999999999999E-4</v>
      </c>
      <c r="BA1157" s="129">
        <v>6.4000000000000003E-3</v>
      </c>
      <c r="BB1157" s="129">
        <v>6.9999999999999999E-4</v>
      </c>
      <c r="BC1157" s="129" t="s">
        <v>211</v>
      </c>
      <c r="BD1157" s="129">
        <v>5.0000000000000001E-4</v>
      </c>
      <c r="BE1157" s="129" t="s">
        <v>247</v>
      </c>
      <c r="BF1157" s="129">
        <v>4.0000000000000002E-4</v>
      </c>
      <c r="BG1157" s="129" t="s">
        <v>179</v>
      </c>
      <c r="BH1157" s="129">
        <v>1E-4</v>
      </c>
      <c r="BI1157" s="129" t="s">
        <v>318</v>
      </c>
      <c r="BJ1157" s="129">
        <v>2.0000000000000001E-4</v>
      </c>
      <c r="BK1157" s="129">
        <v>9.5999999999999992E-3</v>
      </c>
      <c r="BL1157" s="129">
        <v>5.0000000000000001E-4</v>
      </c>
      <c r="BM1157" s="129">
        <v>3.0000000000000001E-3</v>
      </c>
      <c r="BN1157" s="129">
        <v>2.9999999999999997E-4</v>
      </c>
      <c r="BO1157" s="129" t="s">
        <v>349</v>
      </c>
      <c r="BP1157" s="129">
        <v>5.9999999999999995E-4</v>
      </c>
      <c r="BQ1157" s="129" t="s">
        <v>179</v>
      </c>
      <c r="BR1157" s="129">
        <v>2.9999999999999997E-4</v>
      </c>
      <c r="BS1157" s="129" t="s">
        <v>179</v>
      </c>
      <c r="BT1157" s="129">
        <v>4.0000000000000002E-4</v>
      </c>
      <c r="BU1157" s="129" t="s">
        <v>179</v>
      </c>
      <c r="BV1157" s="129">
        <v>6.9999999999999999E-4</v>
      </c>
      <c r="BW1157" s="129" t="s">
        <v>179</v>
      </c>
      <c r="BX1157" s="129">
        <v>8.9999999999999998E-4</v>
      </c>
      <c r="BY1157" s="129" t="s">
        <v>179</v>
      </c>
      <c r="BZ1157" s="129">
        <v>1.1000000000000001E-3</v>
      </c>
      <c r="CA1157" s="129" t="s">
        <v>179</v>
      </c>
      <c r="CB1157" s="129">
        <v>8.0000000000000004E-4</v>
      </c>
      <c r="CC1157" s="129" t="s">
        <v>179</v>
      </c>
      <c r="CD1157" s="129">
        <v>2.0999999999999999E-3</v>
      </c>
      <c r="CE1157" s="129" t="s">
        <v>179</v>
      </c>
      <c r="CF1157" s="129">
        <v>2.3E-3</v>
      </c>
      <c r="CG1157" s="129" t="s">
        <v>179</v>
      </c>
      <c r="CH1157" s="129">
        <v>1E-4</v>
      </c>
      <c r="CI1157" s="129" t="s">
        <v>179</v>
      </c>
      <c r="CJ1157" s="129">
        <v>7.6E-3</v>
      </c>
      <c r="CK1157" s="129" t="s">
        <v>179</v>
      </c>
      <c r="CL1157" s="129">
        <v>1.1299999999999999E-2</v>
      </c>
      <c r="CM1157" s="129" t="s">
        <v>179</v>
      </c>
      <c r="CN1157" s="129">
        <v>5.1000000000000004E-3</v>
      </c>
      <c r="CO1157" s="129" t="s">
        <v>179</v>
      </c>
      <c r="CP1157" s="129">
        <v>8.0000000000000004E-4</v>
      </c>
      <c r="CQ1157" s="129" t="s">
        <v>179</v>
      </c>
      <c r="CR1157" s="129">
        <v>3.3E-3</v>
      </c>
      <c r="CS1157" s="129" t="s">
        <v>179</v>
      </c>
      <c r="CT1157" s="129">
        <v>2E-3</v>
      </c>
      <c r="CU1157" s="129" t="s">
        <v>179</v>
      </c>
      <c r="CV1157" s="129">
        <v>8.9999999999999998E-4</v>
      </c>
      <c r="CW1157" s="129" t="s">
        <v>18</v>
      </c>
      <c r="CX1157" s="129"/>
      <c r="CY1157" s="129" t="s">
        <v>179</v>
      </c>
      <c r="CZ1157" s="129">
        <v>5.9999999999999995E-4</v>
      </c>
      <c r="DA1157" s="129" t="s">
        <v>179</v>
      </c>
      <c r="DB1157" s="129">
        <v>5.9999999999999995E-4</v>
      </c>
      <c r="DC1157" s="129" t="s">
        <v>179</v>
      </c>
      <c r="DD1157" s="129">
        <v>5.9999999999999995E-4</v>
      </c>
      <c r="DE1157" s="129" t="s">
        <v>179</v>
      </c>
      <c r="DF1157" s="129">
        <v>5.9999999999999995E-4</v>
      </c>
      <c r="DG1157" s="129" t="s">
        <v>179</v>
      </c>
      <c r="DH1157" s="129">
        <v>4.0000000000000002E-4</v>
      </c>
      <c r="DI1157" s="129" t="s">
        <v>179</v>
      </c>
      <c r="DJ1157" s="129">
        <v>4.0000000000000002E-4</v>
      </c>
      <c r="DK1157" s="129" t="s">
        <v>4153</v>
      </c>
      <c r="DL1157" s="129" t="s">
        <v>59</v>
      </c>
      <c r="DO1157" t="s">
        <v>18</v>
      </c>
      <c r="DS1157" s="129">
        <v>95</v>
      </c>
      <c r="DT1157" s="129" t="s">
        <v>4189</v>
      </c>
      <c r="DW1157" t="s">
        <v>5939</v>
      </c>
    </row>
    <row r="1158" spans="1:127">
      <c r="A1158" s="127">
        <v>125</v>
      </c>
      <c r="B1158" s="131">
        <v>44769.861111111109</v>
      </c>
      <c r="C1158" s="129" t="s">
        <v>52</v>
      </c>
      <c r="D1158" s="129">
        <v>0</v>
      </c>
      <c r="E1158" s="129">
        <v>0</v>
      </c>
      <c r="F1158" s="129">
        <v>0</v>
      </c>
      <c r="G1158" s="129" t="s">
        <v>54</v>
      </c>
      <c r="H1158" s="129" t="s">
        <v>55</v>
      </c>
      <c r="I1158" s="129" t="s">
        <v>55</v>
      </c>
      <c r="J1158" s="129" t="s">
        <v>55</v>
      </c>
      <c r="K1158" s="129" t="s">
        <v>18</v>
      </c>
      <c r="L1158" s="129">
        <v>90</v>
      </c>
      <c r="M1158" s="129" t="s">
        <v>173</v>
      </c>
      <c r="N1158" s="129">
        <v>0</v>
      </c>
      <c r="O1158" s="129" t="s">
        <v>173</v>
      </c>
      <c r="P1158" s="129">
        <v>0</v>
      </c>
      <c r="Q1158" s="129" t="s">
        <v>173</v>
      </c>
      <c r="R1158" s="129">
        <v>0</v>
      </c>
      <c r="S1158" s="129">
        <v>2</v>
      </c>
      <c r="T1158" s="129" t="s">
        <v>174</v>
      </c>
      <c r="U1158" s="129" t="s">
        <v>4195</v>
      </c>
      <c r="V1158" s="129">
        <v>0.69510000000000005</v>
      </c>
      <c r="W1158" s="129">
        <v>12.286799999999999</v>
      </c>
      <c r="X1158" s="129">
        <v>0.33389999999999997</v>
      </c>
      <c r="Y1158" s="129">
        <v>40.117800000000003</v>
      </c>
      <c r="Z1158" s="129">
        <v>0.3639</v>
      </c>
      <c r="AA1158" s="129" t="s">
        <v>1856</v>
      </c>
      <c r="AB1158" s="129">
        <v>1.55E-2</v>
      </c>
      <c r="AC1158" s="129" t="s">
        <v>179</v>
      </c>
      <c r="AD1158" s="129">
        <v>9.4000000000000004E-3</v>
      </c>
      <c r="AE1158" s="129" t="s">
        <v>3244</v>
      </c>
      <c r="AF1158" s="129">
        <v>1.9300000000000001E-2</v>
      </c>
      <c r="AG1158" s="129">
        <v>0.12939999999999999</v>
      </c>
      <c r="AH1158" s="129">
        <v>7.4000000000000003E-3</v>
      </c>
      <c r="AI1158" s="129">
        <v>7.6223000000000001</v>
      </c>
      <c r="AJ1158" s="129">
        <v>3.2500000000000001E-2</v>
      </c>
      <c r="AK1158" s="129">
        <v>0.7258</v>
      </c>
      <c r="AL1158" s="129">
        <v>8.3999999999999995E-3</v>
      </c>
      <c r="AM1158" s="129" t="s">
        <v>1572</v>
      </c>
      <c r="AN1158" s="129">
        <v>8.5000000000000006E-3</v>
      </c>
      <c r="AO1158" s="129" t="s">
        <v>629</v>
      </c>
      <c r="AP1158" s="129">
        <v>4.4000000000000003E-3</v>
      </c>
      <c r="AQ1158" s="129">
        <v>0.1236</v>
      </c>
      <c r="AR1158" s="129">
        <v>5.3E-3</v>
      </c>
      <c r="AS1158" s="129">
        <v>6.2302999999999997</v>
      </c>
      <c r="AT1158" s="129">
        <v>2.6800000000000001E-2</v>
      </c>
      <c r="AU1158" s="129" t="s">
        <v>227</v>
      </c>
      <c r="AV1158" s="129">
        <v>3.8E-3</v>
      </c>
      <c r="AW1158" s="129">
        <v>1.41E-2</v>
      </c>
      <c r="AX1158" s="129">
        <v>1.2999999999999999E-3</v>
      </c>
      <c r="AY1158" s="129">
        <v>7.4999999999999997E-3</v>
      </c>
      <c r="AZ1158" s="129">
        <v>8.0000000000000004E-4</v>
      </c>
      <c r="BA1158" s="129">
        <v>6.3E-3</v>
      </c>
      <c r="BB1158" s="129">
        <v>6.9999999999999999E-4</v>
      </c>
      <c r="BC1158" s="129" t="s">
        <v>285</v>
      </c>
      <c r="BD1158" s="129">
        <v>5.0000000000000001E-4</v>
      </c>
      <c r="BE1158" s="129" t="s">
        <v>179</v>
      </c>
      <c r="BF1158" s="129">
        <v>2.9999999999999997E-4</v>
      </c>
      <c r="BG1158" s="129" t="s">
        <v>179</v>
      </c>
      <c r="BH1158" s="129">
        <v>1E-4</v>
      </c>
      <c r="BI1158" s="129" t="s">
        <v>318</v>
      </c>
      <c r="BJ1158" s="129">
        <v>2.0000000000000001E-4</v>
      </c>
      <c r="BK1158" s="129">
        <v>9.1999999999999998E-3</v>
      </c>
      <c r="BL1158" s="129">
        <v>5.0000000000000001E-4</v>
      </c>
      <c r="BM1158" s="129">
        <v>3.2000000000000002E-3</v>
      </c>
      <c r="BN1158" s="129">
        <v>2.9999999999999997E-4</v>
      </c>
      <c r="BO1158" s="129" t="s">
        <v>268</v>
      </c>
      <c r="BP1158" s="129">
        <v>5.0000000000000001E-4</v>
      </c>
      <c r="BQ1158" s="129" t="s">
        <v>179</v>
      </c>
      <c r="BR1158" s="129">
        <v>2.9999999999999997E-4</v>
      </c>
      <c r="BS1158" s="129" t="s">
        <v>179</v>
      </c>
      <c r="BT1158" s="129">
        <v>4.0000000000000002E-4</v>
      </c>
      <c r="BU1158" s="129" t="s">
        <v>179</v>
      </c>
      <c r="BV1158" s="129">
        <v>6.9999999999999999E-4</v>
      </c>
      <c r="BW1158" s="129" t="s">
        <v>18</v>
      </c>
      <c r="BX1158" s="129"/>
      <c r="BY1158" s="129" t="s">
        <v>179</v>
      </c>
      <c r="BZ1158" s="129">
        <v>1.1000000000000001E-3</v>
      </c>
      <c r="CA1158" s="129" t="s">
        <v>179</v>
      </c>
      <c r="CB1158" s="129">
        <v>8.0000000000000004E-4</v>
      </c>
      <c r="CC1158" s="129" t="s">
        <v>179</v>
      </c>
      <c r="CD1158" s="129">
        <v>2E-3</v>
      </c>
      <c r="CE1158" s="129" t="s">
        <v>179</v>
      </c>
      <c r="CF1158" s="129">
        <v>2.3E-3</v>
      </c>
      <c r="CG1158" s="129" t="s">
        <v>179</v>
      </c>
      <c r="CH1158" s="129">
        <v>1E-4</v>
      </c>
      <c r="CI1158" s="129" t="s">
        <v>179</v>
      </c>
      <c r="CJ1158" s="129">
        <v>7.1999999999999998E-3</v>
      </c>
      <c r="CK1158" s="129" t="s">
        <v>179</v>
      </c>
      <c r="CL1158" s="129">
        <v>1.1299999999999999E-2</v>
      </c>
      <c r="CM1158" s="129" t="s">
        <v>515</v>
      </c>
      <c r="CN1158" s="129">
        <v>3.7000000000000002E-3</v>
      </c>
      <c r="CO1158" s="129" t="s">
        <v>179</v>
      </c>
      <c r="CP1158" s="129">
        <v>8.9999999999999998E-4</v>
      </c>
      <c r="CQ1158" s="129" t="s">
        <v>179</v>
      </c>
      <c r="CR1158" s="129">
        <v>3.3E-3</v>
      </c>
      <c r="CS1158" s="129" t="s">
        <v>179</v>
      </c>
      <c r="CT1158" s="129">
        <v>1.9E-3</v>
      </c>
      <c r="CU1158" s="129" t="s">
        <v>179</v>
      </c>
      <c r="CV1158" s="129">
        <v>8.0000000000000004E-4</v>
      </c>
      <c r="CW1158" s="129" t="s">
        <v>18</v>
      </c>
      <c r="CX1158" s="129"/>
      <c r="CY1158" s="129" t="s">
        <v>179</v>
      </c>
      <c r="CZ1158" s="129">
        <v>5.9999999999999995E-4</v>
      </c>
      <c r="DA1158" s="129" t="s">
        <v>179</v>
      </c>
      <c r="DB1158" s="129">
        <v>5.9999999999999995E-4</v>
      </c>
      <c r="DC1158" s="129" t="s">
        <v>179</v>
      </c>
      <c r="DD1158" s="129">
        <v>5.9999999999999995E-4</v>
      </c>
      <c r="DE1158" s="129" t="s">
        <v>179</v>
      </c>
      <c r="DF1158" s="129">
        <v>5.9999999999999995E-4</v>
      </c>
      <c r="DG1158" s="129" t="s">
        <v>179</v>
      </c>
      <c r="DH1158" s="129">
        <v>4.0000000000000002E-4</v>
      </c>
      <c r="DI1158" s="129" t="s">
        <v>179</v>
      </c>
      <c r="DJ1158" s="129">
        <v>4.0000000000000002E-4</v>
      </c>
      <c r="DK1158" s="129" t="s">
        <v>4153</v>
      </c>
      <c r="DL1158" s="129" t="s">
        <v>59</v>
      </c>
      <c r="DO1158" t="s">
        <v>18</v>
      </c>
      <c r="DS1158" s="129">
        <v>119</v>
      </c>
      <c r="DT1158" s="129" t="s">
        <v>2545</v>
      </c>
      <c r="DW1158" t="s">
        <v>5940</v>
      </c>
    </row>
    <row r="1159" spans="1:127">
      <c r="A1159" s="127">
        <v>126</v>
      </c>
      <c r="B1159" s="131">
        <v>44769.863888888889</v>
      </c>
      <c r="C1159" s="129" t="s">
        <v>52</v>
      </c>
      <c r="D1159" s="129">
        <v>0</v>
      </c>
      <c r="E1159" s="129">
        <v>0</v>
      </c>
      <c r="F1159" s="129">
        <v>0</v>
      </c>
      <c r="G1159" s="129" t="s">
        <v>54</v>
      </c>
      <c r="H1159" s="129" t="s">
        <v>55</v>
      </c>
      <c r="I1159" s="129" t="s">
        <v>55</v>
      </c>
      <c r="J1159" s="129" t="s">
        <v>55</v>
      </c>
      <c r="K1159" s="129" t="s">
        <v>18</v>
      </c>
      <c r="L1159" s="129">
        <v>90</v>
      </c>
      <c r="M1159" s="129" t="s">
        <v>173</v>
      </c>
      <c r="N1159" s="129">
        <v>0</v>
      </c>
      <c r="O1159" s="129" t="s">
        <v>173</v>
      </c>
      <c r="P1159" s="129">
        <v>0</v>
      </c>
      <c r="Q1159" s="129" t="s">
        <v>173</v>
      </c>
      <c r="R1159" s="129">
        <v>0</v>
      </c>
      <c r="S1159" s="129">
        <v>2</v>
      </c>
      <c r="T1159" s="129" t="s">
        <v>174</v>
      </c>
      <c r="U1159" s="129" t="s">
        <v>4196</v>
      </c>
      <c r="V1159" s="129">
        <v>0.67679999999999996</v>
      </c>
      <c r="W1159" s="129">
        <v>13.563599999999999</v>
      </c>
      <c r="X1159" s="129">
        <v>0.34460000000000002</v>
      </c>
      <c r="Y1159" s="129">
        <v>40.121200000000002</v>
      </c>
      <c r="Z1159" s="129">
        <v>0.36309999999999998</v>
      </c>
      <c r="AA1159" s="129" t="s">
        <v>322</v>
      </c>
      <c r="AB1159" s="129">
        <v>1.5100000000000001E-2</v>
      </c>
      <c r="AC1159" s="129" t="s">
        <v>179</v>
      </c>
      <c r="AD1159" s="129">
        <v>9.1000000000000004E-3</v>
      </c>
      <c r="AE1159" s="129" t="s">
        <v>4197</v>
      </c>
      <c r="AF1159" s="129">
        <v>2.0500000000000001E-2</v>
      </c>
      <c r="AG1159" s="129">
        <v>0.1177</v>
      </c>
      <c r="AH1159" s="129">
        <v>7.1999999999999998E-3</v>
      </c>
      <c r="AI1159" s="129">
        <v>7.7868000000000004</v>
      </c>
      <c r="AJ1159" s="129">
        <v>3.27E-2</v>
      </c>
      <c r="AK1159" s="129">
        <v>0.66910000000000003</v>
      </c>
      <c r="AL1159" s="129">
        <v>8.0999999999999996E-3</v>
      </c>
      <c r="AM1159" s="129" t="s">
        <v>579</v>
      </c>
      <c r="AN1159" s="129">
        <v>8.3999999999999995E-3</v>
      </c>
      <c r="AO1159" s="129" t="s">
        <v>502</v>
      </c>
      <c r="AP1159" s="129">
        <v>4.1999999999999997E-3</v>
      </c>
      <c r="AQ1159" s="129">
        <v>0.10829999999999999</v>
      </c>
      <c r="AR1159" s="129">
        <v>4.8999999999999998E-3</v>
      </c>
      <c r="AS1159" s="129">
        <v>5.6550000000000002</v>
      </c>
      <c r="AT1159" s="129">
        <v>2.5499999999999998E-2</v>
      </c>
      <c r="AU1159" s="129" t="s">
        <v>302</v>
      </c>
      <c r="AV1159" s="129">
        <v>3.5999999999999999E-3</v>
      </c>
      <c r="AW1159" s="129">
        <v>1.0999999999999999E-2</v>
      </c>
      <c r="AX1159" s="129">
        <v>1.1000000000000001E-3</v>
      </c>
      <c r="AY1159" s="129">
        <v>5.7000000000000002E-3</v>
      </c>
      <c r="AZ1159" s="129">
        <v>6.9999999999999999E-4</v>
      </c>
      <c r="BA1159" s="129">
        <v>5.4000000000000003E-3</v>
      </c>
      <c r="BB1159" s="129">
        <v>6.9999999999999999E-4</v>
      </c>
      <c r="BC1159" s="129" t="s">
        <v>211</v>
      </c>
      <c r="BD1159" s="129">
        <v>5.0000000000000001E-4</v>
      </c>
      <c r="BE1159" s="129" t="s">
        <v>179</v>
      </c>
      <c r="BF1159" s="129">
        <v>2.9999999999999997E-4</v>
      </c>
      <c r="BG1159" s="129" t="s">
        <v>179</v>
      </c>
      <c r="BH1159" s="129">
        <v>1E-4</v>
      </c>
      <c r="BI1159" s="129" t="s">
        <v>179</v>
      </c>
      <c r="BJ1159" s="129">
        <v>2.0000000000000001E-4</v>
      </c>
      <c r="BK1159" s="129">
        <v>9.9000000000000008E-3</v>
      </c>
      <c r="BL1159" s="129">
        <v>5.0000000000000001E-4</v>
      </c>
      <c r="BM1159" s="129">
        <v>2.8E-3</v>
      </c>
      <c r="BN1159" s="129">
        <v>2.9999999999999997E-4</v>
      </c>
      <c r="BO1159" s="129" t="s">
        <v>266</v>
      </c>
      <c r="BP1159" s="129">
        <v>5.0000000000000001E-4</v>
      </c>
      <c r="BQ1159" s="129" t="s">
        <v>179</v>
      </c>
      <c r="BR1159" s="129">
        <v>2.9999999999999997E-4</v>
      </c>
      <c r="BS1159" s="129" t="s">
        <v>179</v>
      </c>
      <c r="BT1159" s="129">
        <v>4.0000000000000002E-4</v>
      </c>
      <c r="BU1159" s="129" t="s">
        <v>179</v>
      </c>
      <c r="BV1159" s="129">
        <v>6.9999999999999999E-4</v>
      </c>
      <c r="BW1159" s="129" t="s">
        <v>18</v>
      </c>
      <c r="BX1159" s="129"/>
      <c r="BY1159" s="129" t="s">
        <v>18</v>
      </c>
      <c r="BZ1159" s="129"/>
      <c r="CA1159" s="129" t="s">
        <v>179</v>
      </c>
      <c r="CB1159" s="129">
        <v>8.0000000000000004E-4</v>
      </c>
      <c r="CC1159" s="129" t="s">
        <v>179</v>
      </c>
      <c r="CD1159" s="129">
        <v>2E-3</v>
      </c>
      <c r="CE1159" s="129" t="s">
        <v>179</v>
      </c>
      <c r="CF1159" s="129">
        <v>2.3E-3</v>
      </c>
      <c r="CG1159" s="129" t="s">
        <v>216</v>
      </c>
      <c r="CH1159" s="129">
        <v>1E-4</v>
      </c>
      <c r="CI1159" s="129" t="s">
        <v>179</v>
      </c>
      <c r="CJ1159" s="129">
        <v>6.8999999999999999E-3</v>
      </c>
      <c r="CK1159" s="129" t="s">
        <v>179</v>
      </c>
      <c r="CL1159" s="129">
        <v>1.09E-2</v>
      </c>
      <c r="CM1159" s="129" t="s">
        <v>418</v>
      </c>
      <c r="CN1159" s="129">
        <v>4.0000000000000001E-3</v>
      </c>
      <c r="CO1159" s="129" t="s">
        <v>179</v>
      </c>
      <c r="CP1159" s="129">
        <v>8.9999999999999998E-4</v>
      </c>
      <c r="CQ1159" s="129" t="s">
        <v>179</v>
      </c>
      <c r="CR1159" s="129">
        <v>3.0999999999999999E-3</v>
      </c>
      <c r="CS1159" s="129" t="s">
        <v>179</v>
      </c>
      <c r="CT1159" s="129">
        <v>1.9E-3</v>
      </c>
      <c r="CU1159" s="129" t="s">
        <v>18</v>
      </c>
      <c r="CV1159" s="129"/>
      <c r="CW1159" s="129" t="s">
        <v>18</v>
      </c>
      <c r="CX1159" s="129"/>
      <c r="CY1159" s="129" t="s">
        <v>179</v>
      </c>
      <c r="CZ1159" s="129">
        <v>5.0000000000000001E-4</v>
      </c>
      <c r="DA1159" s="129" t="s">
        <v>179</v>
      </c>
      <c r="DB1159" s="129">
        <v>5.0000000000000001E-4</v>
      </c>
      <c r="DC1159" s="129" t="s">
        <v>179</v>
      </c>
      <c r="DD1159" s="129">
        <v>5.9999999999999995E-4</v>
      </c>
      <c r="DE1159" s="129" t="s">
        <v>179</v>
      </c>
      <c r="DF1159" s="129">
        <v>5.9999999999999995E-4</v>
      </c>
      <c r="DG1159" s="129" t="s">
        <v>179</v>
      </c>
      <c r="DH1159" s="129">
        <v>4.0000000000000002E-4</v>
      </c>
      <c r="DI1159" s="129" t="s">
        <v>179</v>
      </c>
      <c r="DJ1159" s="129">
        <v>4.0000000000000002E-4</v>
      </c>
      <c r="DK1159" s="129" t="s">
        <v>4153</v>
      </c>
      <c r="DL1159" s="129" t="s">
        <v>59</v>
      </c>
      <c r="DO1159" t="s">
        <v>18</v>
      </c>
      <c r="DS1159" s="129">
        <v>144</v>
      </c>
      <c r="DT1159" s="129" t="s">
        <v>3549</v>
      </c>
      <c r="DW1159" t="s">
        <v>5941</v>
      </c>
    </row>
    <row r="1160" spans="1:127">
      <c r="A1160" s="127">
        <v>127</v>
      </c>
      <c r="B1160" s="131">
        <v>44769.868750000001</v>
      </c>
      <c r="C1160" s="129" t="s">
        <v>52</v>
      </c>
      <c r="D1160" s="129">
        <v>0</v>
      </c>
      <c r="E1160" s="129">
        <v>0</v>
      </c>
      <c r="F1160" s="129">
        <v>0</v>
      </c>
      <c r="G1160" s="129" t="s">
        <v>54</v>
      </c>
      <c r="H1160" s="129" t="s">
        <v>55</v>
      </c>
      <c r="I1160" s="129" t="s">
        <v>55</v>
      </c>
      <c r="J1160" s="129" t="s">
        <v>55</v>
      </c>
      <c r="K1160" s="129" t="s">
        <v>18</v>
      </c>
      <c r="L1160" s="129">
        <v>90</v>
      </c>
      <c r="M1160" s="129" t="s">
        <v>173</v>
      </c>
      <c r="N1160" s="129">
        <v>0</v>
      </c>
      <c r="O1160" s="129" t="s">
        <v>173</v>
      </c>
      <c r="P1160" s="129">
        <v>0</v>
      </c>
      <c r="Q1160" s="129" t="s">
        <v>173</v>
      </c>
      <c r="R1160" s="129">
        <v>0</v>
      </c>
      <c r="S1160" s="129">
        <v>2</v>
      </c>
      <c r="T1160" s="129" t="s">
        <v>174</v>
      </c>
      <c r="U1160" s="129" t="s">
        <v>4198</v>
      </c>
      <c r="V1160" s="129">
        <v>0.64370000000000005</v>
      </c>
      <c r="W1160" s="129">
        <v>13.3025</v>
      </c>
      <c r="X1160" s="129">
        <v>0.34079999999999999</v>
      </c>
      <c r="Y1160" s="129">
        <v>37.283000000000001</v>
      </c>
      <c r="Z1160" s="129">
        <v>0.34849999999999998</v>
      </c>
      <c r="AA1160" s="129" t="s">
        <v>4199</v>
      </c>
      <c r="AB1160" s="129">
        <v>1.5800000000000002E-2</v>
      </c>
      <c r="AC1160" s="129" t="s">
        <v>179</v>
      </c>
      <c r="AD1160" s="129">
        <v>9.1999999999999998E-3</v>
      </c>
      <c r="AE1160" s="129" t="s">
        <v>4200</v>
      </c>
      <c r="AF1160" s="129">
        <v>2.18E-2</v>
      </c>
      <c r="AG1160" s="129">
        <v>0.1588</v>
      </c>
      <c r="AH1160" s="129">
        <v>7.6E-3</v>
      </c>
      <c r="AI1160" s="129">
        <v>7.8250000000000002</v>
      </c>
      <c r="AJ1160" s="129">
        <v>3.2899999999999999E-2</v>
      </c>
      <c r="AK1160" s="129">
        <v>0.66810000000000003</v>
      </c>
      <c r="AL1160" s="129">
        <v>8.0999999999999996E-3</v>
      </c>
      <c r="AM1160" s="129" t="s">
        <v>1249</v>
      </c>
      <c r="AN1160" s="129">
        <v>8.3999999999999995E-3</v>
      </c>
      <c r="AO1160" s="129" t="s">
        <v>1808</v>
      </c>
      <c r="AP1160" s="129">
        <v>4.1999999999999997E-3</v>
      </c>
      <c r="AQ1160" s="129">
        <v>9.5000000000000001E-2</v>
      </c>
      <c r="AR1160" s="129">
        <v>4.7000000000000002E-3</v>
      </c>
      <c r="AS1160" s="129">
        <v>5.7382</v>
      </c>
      <c r="AT1160" s="129">
        <v>2.58E-2</v>
      </c>
      <c r="AU1160" s="129" t="s">
        <v>179</v>
      </c>
      <c r="AV1160" s="129">
        <v>3.7000000000000002E-3</v>
      </c>
      <c r="AW1160" s="129">
        <v>6.7000000000000002E-3</v>
      </c>
      <c r="AX1160" s="129">
        <v>1E-3</v>
      </c>
      <c r="AY1160" s="129">
        <v>5.4999999999999997E-3</v>
      </c>
      <c r="AZ1160" s="129">
        <v>6.9999999999999999E-4</v>
      </c>
      <c r="BA1160" s="129">
        <v>5.3E-3</v>
      </c>
      <c r="BB1160" s="129">
        <v>5.9999999999999995E-4</v>
      </c>
      <c r="BC1160" s="129" t="s">
        <v>267</v>
      </c>
      <c r="BD1160" s="129">
        <v>5.0000000000000001E-4</v>
      </c>
      <c r="BE1160" s="129" t="s">
        <v>286</v>
      </c>
      <c r="BF1160" s="129">
        <v>2.9999999999999997E-4</v>
      </c>
      <c r="BG1160" s="129" t="s">
        <v>179</v>
      </c>
      <c r="BH1160" s="129">
        <v>1E-4</v>
      </c>
      <c r="BI1160" s="129" t="s">
        <v>246</v>
      </c>
      <c r="BJ1160" s="129">
        <v>2.0000000000000001E-4</v>
      </c>
      <c r="BK1160" s="129">
        <v>9.9000000000000008E-3</v>
      </c>
      <c r="BL1160" s="129">
        <v>5.0000000000000001E-4</v>
      </c>
      <c r="BM1160" s="129">
        <v>2.5999999999999999E-3</v>
      </c>
      <c r="BN1160" s="129">
        <v>2.9999999999999997E-4</v>
      </c>
      <c r="BO1160" s="129" t="s">
        <v>650</v>
      </c>
      <c r="BP1160" s="129">
        <v>5.9999999999999995E-4</v>
      </c>
      <c r="BQ1160" s="129" t="s">
        <v>179</v>
      </c>
      <c r="BR1160" s="129">
        <v>2.9999999999999997E-4</v>
      </c>
      <c r="BS1160" s="129" t="s">
        <v>179</v>
      </c>
      <c r="BT1160" s="129">
        <v>4.0000000000000002E-4</v>
      </c>
      <c r="BU1160" s="129" t="s">
        <v>179</v>
      </c>
      <c r="BV1160" s="129">
        <v>6.9999999999999999E-4</v>
      </c>
      <c r="BW1160" s="129" t="s">
        <v>18</v>
      </c>
      <c r="BX1160" s="129"/>
      <c r="BY1160" s="129" t="s">
        <v>18</v>
      </c>
      <c r="BZ1160" s="129"/>
      <c r="CA1160" s="129" t="s">
        <v>179</v>
      </c>
      <c r="CB1160" s="129">
        <v>8.0000000000000004E-4</v>
      </c>
      <c r="CC1160" s="129" t="s">
        <v>179</v>
      </c>
      <c r="CD1160" s="129">
        <v>2E-3</v>
      </c>
      <c r="CE1160" s="129" t="s">
        <v>179</v>
      </c>
      <c r="CF1160" s="129">
        <v>2.2000000000000001E-3</v>
      </c>
      <c r="CG1160" s="129" t="s">
        <v>179</v>
      </c>
      <c r="CH1160" s="129">
        <v>1E-4</v>
      </c>
      <c r="CI1160" s="129" t="s">
        <v>179</v>
      </c>
      <c r="CJ1160" s="129">
        <v>7.1999999999999998E-3</v>
      </c>
      <c r="CK1160" s="129" t="s">
        <v>179</v>
      </c>
      <c r="CL1160" s="129">
        <v>1.11E-2</v>
      </c>
      <c r="CM1160" s="129" t="s">
        <v>179</v>
      </c>
      <c r="CN1160" s="129">
        <v>5.4999999999999997E-3</v>
      </c>
      <c r="CO1160" s="129" t="s">
        <v>179</v>
      </c>
      <c r="CP1160" s="129">
        <v>8.0000000000000004E-4</v>
      </c>
      <c r="CQ1160" s="129" t="s">
        <v>179</v>
      </c>
      <c r="CR1160" s="129">
        <v>3.3E-3</v>
      </c>
      <c r="CS1160" s="129" t="s">
        <v>179</v>
      </c>
      <c r="CT1160" s="129">
        <v>1.9E-3</v>
      </c>
      <c r="CU1160" s="129" t="s">
        <v>179</v>
      </c>
      <c r="CV1160" s="129">
        <v>8.0000000000000004E-4</v>
      </c>
      <c r="CW1160" s="129" t="s">
        <v>18</v>
      </c>
      <c r="CX1160" s="129"/>
      <c r="CY1160" s="129" t="s">
        <v>179</v>
      </c>
      <c r="CZ1160" s="129">
        <v>5.9999999999999995E-4</v>
      </c>
      <c r="DA1160" s="129" t="s">
        <v>179</v>
      </c>
      <c r="DB1160" s="129">
        <v>5.9999999999999995E-4</v>
      </c>
      <c r="DC1160" s="129" t="s">
        <v>179</v>
      </c>
      <c r="DD1160" s="129">
        <v>5.9999999999999995E-4</v>
      </c>
      <c r="DE1160" s="129" t="s">
        <v>179</v>
      </c>
      <c r="DF1160" s="129">
        <v>6.9999999999999999E-4</v>
      </c>
      <c r="DG1160" s="129" t="s">
        <v>179</v>
      </c>
      <c r="DH1160" s="129">
        <v>4.0000000000000002E-4</v>
      </c>
      <c r="DI1160" s="129" t="s">
        <v>179</v>
      </c>
      <c r="DJ1160" s="129">
        <v>4.0000000000000002E-4</v>
      </c>
      <c r="DK1160" s="129" t="s">
        <v>4153</v>
      </c>
      <c r="DL1160" s="129" t="s">
        <v>59</v>
      </c>
      <c r="DO1160" t="s">
        <v>18</v>
      </c>
      <c r="DS1160" s="129">
        <v>2</v>
      </c>
      <c r="DT1160" s="129" t="s">
        <v>1630</v>
      </c>
      <c r="DW1160" t="s">
        <v>5942</v>
      </c>
    </row>
    <row r="1161" spans="1:127">
      <c r="A1161" s="127">
        <v>128</v>
      </c>
      <c r="B1161" s="131">
        <v>44769.870138888888</v>
      </c>
      <c r="C1161" s="129" t="s">
        <v>52</v>
      </c>
      <c r="D1161" s="129">
        <v>0</v>
      </c>
      <c r="E1161" s="129">
        <v>0</v>
      </c>
      <c r="F1161" s="129">
        <v>0</v>
      </c>
      <c r="G1161" s="129" t="s">
        <v>54</v>
      </c>
      <c r="H1161" s="129" t="s">
        <v>55</v>
      </c>
      <c r="I1161" s="129" t="s">
        <v>55</v>
      </c>
      <c r="J1161" s="129" t="s">
        <v>55</v>
      </c>
      <c r="K1161" s="129" t="s">
        <v>18</v>
      </c>
      <c r="L1161" s="129">
        <v>90</v>
      </c>
      <c r="M1161" s="129" t="s">
        <v>173</v>
      </c>
      <c r="N1161" s="129">
        <v>0</v>
      </c>
      <c r="O1161" s="129" t="s">
        <v>173</v>
      </c>
      <c r="P1161" s="129">
        <v>0</v>
      </c>
      <c r="Q1161" s="129" t="s">
        <v>173</v>
      </c>
      <c r="R1161" s="129">
        <v>0</v>
      </c>
      <c r="S1161" s="129">
        <v>2</v>
      </c>
      <c r="T1161" s="129" t="s">
        <v>174</v>
      </c>
      <c r="U1161" s="129" t="s">
        <v>4201</v>
      </c>
      <c r="V1161" s="129">
        <v>0.69950000000000001</v>
      </c>
      <c r="W1161" s="129">
        <v>12.579499999999999</v>
      </c>
      <c r="X1161" s="129">
        <v>0.33829999999999999</v>
      </c>
      <c r="Y1161" s="129">
        <v>41.807899999999997</v>
      </c>
      <c r="Z1161" s="129">
        <v>0.37290000000000001</v>
      </c>
      <c r="AA1161" s="129" t="s">
        <v>1564</v>
      </c>
      <c r="AB1161" s="129">
        <v>1.54E-2</v>
      </c>
      <c r="AC1161" s="129" t="s">
        <v>179</v>
      </c>
      <c r="AD1161" s="129">
        <v>9.4000000000000004E-3</v>
      </c>
      <c r="AE1161" s="129" t="s">
        <v>179</v>
      </c>
      <c r="AF1161" s="129">
        <v>1.7399999999999999E-2</v>
      </c>
      <c r="AG1161" s="129">
        <v>0.12520000000000001</v>
      </c>
      <c r="AH1161" s="129">
        <v>7.4000000000000003E-3</v>
      </c>
      <c r="AI1161" s="129">
        <v>7.7552000000000003</v>
      </c>
      <c r="AJ1161" s="129">
        <v>3.2800000000000003E-2</v>
      </c>
      <c r="AK1161" s="129">
        <v>0.76900000000000002</v>
      </c>
      <c r="AL1161" s="129">
        <v>8.6E-3</v>
      </c>
      <c r="AM1161" s="129" t="s">
        <v>556</v>
      </c>
      <c r="AN1161" s="129">
        <v>8.8000000000000005E-3</v>
      </c>
      <c r="AO1161" s="129" t="s">
        <v>430</v>
      </c>
      <c r="AP1161" s="129">
        <v>4.4000000000000003E-3</v>
      </c>
      <c r="AQ1161" s="129">
        <v>0.1239</v>
      </c>
      <c r="AR1161" s="129">
        <v>5.1999999999999998E-3</v>
      </c>
      <c r="AS1161" s="129">
        <v>6.4291</v>
      </c>
      <c r="AT1161" s="129">
        <v>2.7300000000000001E-2</v>
      </c>
      <c r="AU1161" s="129" t="s">
        <v>179</v>
      </c>
      <c r="AV1161" s="129">
        <v>3.8E-3</v>
      </c>
      <c r="AW1161" s="129">
        <v>1.1299999999999999E-2</v>
      </c>
      <c r="AX1161" s="129">
        <v>1.1000000000000001E-3</v>
      </c>
      <c r="AY1161" s="129">
        <v>5.5999999999999999E-3</v>
      </c>
      <c r="AZ1161" s="129">
        <v>6.9999999999999999E-4</v>
      </c>
      <c r="BA1161" s="129">
        <v>6.1000000000000004E-3</v>
      </c>
      <c r="BB1161" s="129">
        <v>6.9999999999999999E-4</v>
      </c>
      <c r="BC1161" s="129" t="s">
        <v>212</v>
      </c>
      <c r="BD1161" s="129">
        <v>5.0000000000000001E-4</v>
      </c>
      <c r="BE1161" s="129" t="s">
        <v>179</v>
      </c>
      <c r="BF1161" s="129">
        <v>2.9999999999999997E-4</v>
      </c>
      <c r="BG1161" s="129" t="s">
        <v>179</v>
      </c>
      <c r="BH1161" s="129">
        <v>1E-4</v>
      </c>
      <c r="BI1161" s="129" t="s">
        <v>286</v>
      </c>
      <c r="BJ1161" s="129">
        <v>2.0000000000000001E-4</v>
      </c>
      <c r="BK1161" s="129">
        <v>9.4999999999999998E-3</v>
      </c>
      <c r="BL1161" s="129">
        <v>5.0000000000000001E-4</v>
      </c>
      <c r="BM1161" s="129">
        <v>2.8E-3</v>
      </c>
      <c r="BN1161" s="129">
        <v>2.9999999999999997E-4</v>
      </c>
      <c r="BO1161" s="129" t="s">
        <v>265</v>
      </c>
      <c r="BP1161" s="129">
        <v>5.0000000000000001E-4</v>
      </c>
      <c r="BQ1161" s="129" t="s">
        <v>179</v>
      </c>
      <c r="BR1161" s="129">
        <v>2.9999999999999997E-4</v>
      </c>
      <c r="BS1161" s="129" t="s">
        <v>179</v>
      </c>
      <c r="BT1161" s="129">
        <v>2.9999999999999997E-4</v>
      </c>
      <c r="BU1161" s="129" t="s">
        <v>179</v>
      </c>
      <c r="BV1161" s="129">
        <v>6.9999999999999999E-4</v>
      </c>
      <c r="BW1161" s="129" t="s">
        <v>18</v>
      </c>
      <c r="BX1161" s="129"/>
      <c r="BY1161" s="129" t="s">
        <v>18</v>
      </c>
      <c r="BZ1161" s="129"/>
      <c r="CA1161" s="129" t="s">
        <v>179</v>
      </c>
      <c r="CB1161" s="129">
        <v>8.0000000000000004E-4</v>
      </c>
      <c r="CC1161" s="129" t="s">
        <v>179</v>
      </c>
      <c r="CD1161" s="129">
        <v>2E-3</v>
      </c>
      <c r="CE1161" s="129" t="s">
        <v>179</v>
      </c>
      <c r="CF1161" s="129">
        <v>2.3E-3</v>
      </c>
      <c r="CG1161" s="129" t="s">
        <v>179</v>
      </c>
      <c r="CH1161" s="129">
        <v>1E-4</v>
      </c>
      <c r="CI1161" s="129" t="s">
        <v>179</v>
      </c>
      <c r="CJ1161" s="129">
        <v>6.7999999999999996E-3</v>
      </c>
      <c r="CK1161" s="129" t="s">
        <v>179</v>
      </c>
      <c r="CL1161" s="129">
        <v>1.0800000000000001E-2</v>
      </c>
      <c r="CM1161" s="129" t="s">
        <v>179</v>
      </c>
      <c r="CN1161" s="129">
        <v>2.8E-3</v>
      </c>
      <c r="CO1161" s="129" t="s">
        <v>179</v>
      </c>
      <c r="CP1161" s="129">
        <v>8.0000000000000004E-4</v>
      </c>
      <c r="CQ1161" s="129" t="s">
        <v>179</v>
      </c>
      <c r="CR1161" s="129">
        <v>3.3E-3</v>
      </c>
      <c r="CS1161" s="129" t="s">
        <v>179</v>
      </c>
      <c r="CT1161" s="129">
        <v>1.8E-3</v>
      </c>
      <c r="CU1161" s="129" t="s">
        <v>179</v>
      </c>
      <c r="CV1161" s="129">
        <v>8.0000000000000004E-4</v>
      </c>
      <c r="CW1161" s="129" t="s">
        <v>18</v>
      </c>
      <c r="CX1161" s="129"/>
      <c r="CY1161" s="129" t="s">
        <v>179</v>
      </c>
      <c r="CZ1161" s="129">
        <v>5.9999999999999995E-4</v>
      </c>
      <c r="DA1161" s="129" t="s">
        <v>179</v>
      </c>
      <c r="DB1161" s="129">
        <v>5.9999999999999995E-4</v>
      </c>
      <c r="DC1161" s="129" t="s">
        <v>179</v>
      </c>
      <c r="DD1161" s="129">
        <v>5.0000000000000001E-4</v>
      </c>
      <c r="DE1161" s="129" t="s">
        <v>179</v>
      </c>
      <c r="DF1161" s="129">
        <v>5.9999999999999995E-4</v>
      </c>
      <c r="DG1161" s="129" t="s">
        <v>179</v>
      </c>
      <c r="DH1161" s="129">
        <v>4.0000000000000002E-4</v>
      </c>
      <c r="DI1161" s="129" t="s">
        <v>179</v>
      </c>
      <c r="DJ1161" s="129">
        <v>2.9999999999999997E-4</v>
      </c>
      <c r="DK1161" s="129" t="s">
        <v>4153</v>
      </c>
      <c r="DL1161" s="129" t="s">
        <v>59</v>
      </c>
      <c r="DO1161" t="s">
        <v>18</v>
      </c>
      <c r="DS1161" s="129">
        <v>10</v>
      </c>
      <c r="DT1161" s="129" t="s">
        <v>5981</v>
      </c>
      <c r="DW1161" t="s">
        <v>5943</v>
      </c>
    </row>
    <row r="1162" spans="1:127">
      <c r="A1162" s="127">
        <v>129</v>
      </c>
      <c r="B1162" s="131">
        <v>44769.872916666667</v>
      </c>
      <c r="C1162" s="129" t="s">
        <v>52</v>
      </c>
      <c r="D1162" s="129">
        <v>0</v>
      </c>
      <c r="E1162" s="129">
        <v>0</v>
      </c>
      <c r="F1162" s="129">
        <v>0</v>
      </c>
      <c r="G1162" s="129" t="s">
        <v>54</v>
      </c>
      <c r="H1162" s="129" t="s">
        <v>55</v>
      </c>
      <c r="I1162" s="129" t="s">
        <v>55</v>
      </c>
      <c r="J1162" s="129" t="s">
        <v>55</v>
      </c>
      <c r="K1162" s="129" t="s">
        <v>18</v>
      </c>
      <c r="L1162" s="129">
        <v>90</v>
      </c>
      <c r="M1162" s="129" t="s">
        <v>173</v>
      </c>
      <c r="N1162" s="129">
        <v>0</v>
      </c>
      <c r="O1162" s="129" t="s">
        <v>173</v>
      </c>
      <c r="P1162" s="129">
        <v>0</v>
      </c>
      <c r="Q1162" s="129" t="s">
        <v>173</v>
      </c>
      <c r="R1162" s="129">
        <v>0</v>
      </c>
      <c r="S1162" s="129">
        <v>2</v>
      </c>
      <c r="T1162" s="129" t="s">
        <v>174</v>
      </c>
      <c r="U1162" s="129" t="s">
        <v>4202</v>
      </c>
      <c r="V1162" s="129">
        <v>0.62070000000000003</v>
      </c>
      <c r="W1162" s="129">
        <v>4.5789999999999997</v>
      </c>
      <c r="X1162" s="129">
        <v>0.2412</v>
      </c>
      <c r="Y1162" s="129">
        <v>14.3752</v>
      </c>
      <c r="Z1162" s="129">
        <v>0.21179999999999999</v>
      </c>
      <c r="AA1162" s="129" t="s">
        <v>3311</v>
      </c>
      <c r="AB1162" s="129">
        <v>2.35E-2</v>
      </c>
      <c r="AC1162" s="129" t="s">
        <v>4203</v>
      </c>
      <c r="AD1162" s="129">
        <v>1.5100000000000001E-2</v>
      </c>
      <c r="AE1162" s="129" t="s">
        <v>4204</v>
      </c>
      <c r="AF1162" s="129">
        <v>2.2599999999999999E-2</v>
      </c>
      <c r="AG1162" s="129">
        <v>0.97040000000000004</v>
      </c>
      <c r="AH1162" s="129">
        <v>1.34E-2</v>
      </c>
      <c r="AI1162" s="129">
        <v>19.2392</v>
      </c>
      <c r="AJ1162" s="129">
        <v>5.3900000000000003E-2</v>
      </c>
      <c r="AK1162" s="129">
        <v>0.20810000000000001</v>
      </c>
      <c r="AL1162" s="129">
        <v>6.3E-3</v>
      </c>
      <c r="AM1162" s="129" t="s">
        <v>179</v>
      </c>
      <c r="AN1162" s="129">
        <v>5.7999999999999996E-3</v>
      </c>
      <c r="AO1162" s="129" t="s">
        <v>269</v>
      </c>
      <c r="AP1162" s="129">
        <v>2.3E-3</v>
      </c>
      <c r="AQ1162" s="129">
        <v>0.34939999999999999</v>
      </c>
      <c r="AR1162" s="129">
        <v>9.4000000000000004E-3</v>
      </c>
      <c r="AS1162" s="129">
        <v>2.5472999999999999</v>
      </c>
      <c r="AT1162" s="129">
        <v>1.9900000000000001E-2</v>
      </c>
      <c r="AU1162" s="129" t="s">
        <v>505</v>
      </c>
      <c r="AV1162" s="129">
        <v>2.5000000000000001E-3</v>
      </c>
      <c r="AW1162" s="129">
        <v>1.5299999999999999E-2</v>
      </c>
      <c r="AX1162" s="129">
        <v>1.4E-3</v>
      </c>
      <c r="AY1162" s="129">
        <v>5.4000000000000003E-3</v>
      </c>
      <c r="AZ1162" s="129">
        <v>8.0000000000000004E-4</v>
      </c>
      <c r="BA1162" s="129">
        <v>4.8999999999999998E-3</v>
      </c>
      <c r="BB1162" s="129">
        <v>6.9999999999999999E-4</v>
      </c>
      <c r="BC1162" s="129" t="s">
        <v>516</v>
      </c>
      <c r="BD1162" s="129">
        <v>5.0000000000000001E-4</v>
      </c>
      <c r="BE1162" s="129" t="s">
        <v>516</v>
      </c>
      <c r="BF1162" s="129">
        <v>2.9999999999999997E-4</v>
      </c>
      <c r="BG1162" s="129" t="s">
        <v>179</v>
      </c>
      <c r="BH1162" s="129">
        <v>1E-4</v>
      </c>
      <c r="BI1162" s="129" t="s">
        <v>392</v>
      </c>
      <c r="BJ1162" s="129">
        <v>2.9999999999999997E-4</v>
      </c>
      <c r="BK1162" s="129">
        <v>5.3100000000000001E-2</v>
      </c>
      <c r="BL1162" s="129">
        <v>1.1000000000000001E-3</v>
      </c>
      <c r="BM1162" s="129">
        <v>3.3999999999999998E-3</v>
      </c>
      <c r="BN1162" s="129">
        <v>4.0000000000000002E-4</v>
      </c>
      <c r="BO1162" s="129" t="s">
        <v>451</v>
      </c>
      <c r="BP1162" s="129">
        <v>1E-3</v>
      </c>
      <c r="BQ1162" s="129" t="s">
        <v>179</v>
      </c>
      <c r="BR1162" s="129">
        <v>2.9999999999999997E-4</v>
      </c>
      <c r="BS1162" s="129" t="s">
        <v>247</v>
      </c>
      <c r="BT1162" s="129">
        <v>5.9999999999999995E-4</v>
      </c>
      <c r="BU1162" s="129" t="s">
        <v>179</v>
      </c>
      <c r="BV1162" s="129">
        <v>5.0000000000000001E-4</v>
      </c>
      <c r="BW1162" s="129" t="s">
        <v>392</v>
      </c>
      <c r="BX1162" s="129">
        <v>8.9999999999999998E-4</v>
      </c>
      <c r="BY1162" s="129" t="s">
        <v>18</v>
      </c>
      <c r="BZ1162" s="129"/>
      <c r="CA1162" s="129" t="s">
        <v>179</v>
      </c>
      <c r="CB1162" s="129">
        <v>8.9999999999999998E-4</v>
      </c>
      <c r="CC1162" s="129" t="s">
        <v>179</v>
      </c>
      <c r="CD1162" s="129">
        <v>2.2000000000000001E-3</v>
      </c>
      <c r="CE1162" s="129" t="s">
        <v>179</v>
      </c>
      <c r="CF1162" s="129">
        <v>2E-3</v>
      </c>
      <c r="CG1162" s="129" t="s">
        <v>216</v>
      </c>
      <c r="CH1162" s="129">
        <v>1E-4</v>
      </c>
      <c r="CI1162" s="129" t="s">
        <v>730</v>
      </c>
      <c r="CJ1162" s="129">
        <v>7.4999999999999997E-3</v>
      </c>
      <c r="CK1162" s="129" t="s">
        <v>179</v>
      </c>
      <c r="CL1162" s="129">
        <v>1.12E-2</v>
      </c>
      <c r="CM1162" s="129" t="s">
        <v>179</v>
      </c>
      <c r="CN1162" s="129">
        <v>1.5599999999999999E-2</v>
      </c>
      <c r="CO1162" s="129" t="s">
        <v>179</v>
      </c>
      <c r="CP1162" s="129">
        <v>8.9999999999999998E-4</v>
      </c>
      <c r="CQ1162" s="129" t="s">
        <v>179</v>
      </c>
      <c r="CR1162" s="129">
        <v>2.8999999999999998E-3</v>
      </c>
      <c r="CS1162" s="129" t="s">
        <v>179</v>
      </c>
      <c r="CT1162" s="129">
        <v>2E-3</v>
      </c>
      <c r="CU1162" s="129" t="s">
        <v>18</v>
      </c>
      <c r="CV1162" s="129"/>
      <c r="CW1162" s="129" t="s">
        <v>18</v>
      </c>
      <c r="CX1162" s="129"/>
      <c r="CY1162" s="129" t="s">
        <v>179</v>
      </c>
      <c r="CZ1162" s="129">
        <v>5.0000000000000001E-4</v>
      </c>
      <c r="DA1162" s="129" t="s">
        <v>179</v>
      </c>
      <c r="DB1162" s="129">
        <v>5.9999999999999995E-4</v>
      </c>
      <c r="DC1162" s="129" t="s">
        <v>245</v>
      </c>
      <c r="DD1162" s="129">
        <v>8.0000000000000004E-4</v>
      </c>
      <c r="DE1162" s="129" t="s">
        <v>179</v>
      </c>
      <c r="DF1162" s="129">
        <v>6.9999999999999999E-4</v>
      </c>
      <c r="DG1162" s="129" t="s">
        <v>179</v>
      </c>
      <c r="DH1162" s="129">
        <v>5.0000000000000001E-4</v>
      </c>
      <c r="DI1162" s="129" t="s">
        <v>179</v>
      </c>
      <c r="DJ1162" s="129">
        <v>5.9999999999999995E-4</v>
      </c>
      <c r="DK1162" s="129" t="s">
        <v>4153</v>
      </c>
      <c r="DL1162" s="129" t="s">
        <v>59</v>
      </c>
      <c r="DO1162" t="s">
        <v>18</v>
      </c>
      <c r="DS1162" s="129">
        <v>16</v>
      </c>
      <c r="DT1162" s="129" t="s">
        <v>4205</v>
      </c>
      <c r="DW1162" t="s">
        <v>5944</v>
      </c>
    </row>
    <row r="1163" spans="1:127">
      <c r="A1163" s="127">
        <v>130</v>
      </c>
      <c r="B1163" s="131">
        <v>44769.875694444447</v>
      </c>
      <c r="C1163" s="129" t="s">
        <v>52</v>
      </c>
      <c r="D1163" s="129">
        <v>0</v>
      </c>
      <c r="E1163" s="129">
        <v>0</v>
      </c>
      <c r="F1163" s="129">
        <v>0</v>
      </c>
      <c r="G1163" s="129" t="s">
        <v>54</v>
      </c>
      <c r="H1163" s="129" t="s">
        <v>55</v>
      </c>
      <c r="I1163" s="129" t="s">
        <v>55</v>
      </c>
      <c r="J1163" s="129" t="s">
        <v>55</v>
      </c>
      <c r="K1163" s="129" t="s">
        <v>18</v>
      </c>
      <c r="L1163" s="129">
        <v>90</v>
      </c>
      <c r="M1163" s="129" t="s">
        <v>173</v>
      </c>
      <c r="N1163" s="129">
        <v>0</v>
      </c>
      <c r="O1163" s="129" t="s">
        <v>173</v>
      </c>
      <c r="P1163" s="129">
        <v>0</v>
      </c>
      <c r="Q1163" s="129" t="s">
        <v>173</v>
      </c>
      <c r="R1163" s="129">
        <v>0</v>
      </c>
      <c r="S1163" s="129">
        <v>2</v>
      </c>
      <c r="T1163" s="129" t="s">
        <v>174</v>
      </c>
      <c r="U1163" s="129" t="s">
        <v>4206</v>
      </c>
      <c r="V1163" s="129">
        <v>0.69450000000000001</v>
      </c>
      <c r="W1163" s="129">
        <v>11.680300000000001</v>
      </c>
      <c r="X1163" s="129">
        <v>0.32850000000000001</v>
      </c>
      <c r="Y1163" s="129">
        <v>36.509700000000002</v>
      </c>
      <c r="Z1163" s="129">
        <v>0.34570000000000001</v>
      </c>
      <c r="AA1163" s="129" t="s">
        <v>2434</v>
      </c>
      <c r="AB1163" s="129">
        <v>1.6299999999999999E-2</v>
      </c>
      <c r="AC1163" s="129" t="s">
        <v>179</v>
      </c>
      <c r="AD1163" s="129">
        <v>1.06E-2</v>
      </c>
      <c r="AE1163" s="129" t="s">
        <v>4207</v>
      </c>
      <c r="AF1163" s="129">
        <v>3.8100000000000002E-2</v>
      </c>
      <c r="AG1163" s="129">
        <v>8.0699999999999994E-2</v>
      </c>
      <c r="AH1163" s="129">
        <v>6.7000000000000002E-3</v>
      </c>
      <c r="AI1163" s="129">
        <v>7.7538999999999998</v>
      </c>
      <c r="AJ1163" s="129">
        <v>3.2899999999999999E-2</v>
      </c>
      <c r="AK1163" s="129">
        <v>0.67900000000000005</v>
      </c>
      <c r="AL1163" s="129">
        <v>8.2000000000000007E-3</v>
      </c>
      <c r="AM1163" s="129" t="s">
        <v>1449</v>
      </c>
      <c r="AN1163" s="129">
        <v>8.3000000000000001E-3</v>
      </c>
      <c r="AO1163" s="129" t="s">
        <v>261</v>
      </c>
      <c r="AP1163" s="129">
        <v>4.1000000000000003E-3</v>
      </c>
      <c r="AQ1163" s="129">
        <v>0.10979999999999999</v>
      </c>
      <c r="AR1163" s="129">
        <v>5.0000000000000001E-3</v>
      </c>
      <c r="AS1163" s="129">
        <v>6.1858000000000004</v>
      </c>
      <c r="AT1163" s="129">
        <v>2.6800000000000001E-2</v>
      </c>
      <c r="AU1163" s="129" t="s">
        <v>179</v>
      </c>
      <c r="AV1163" s="129">
        <v>3.8E-3</v>
      </c>
      <c r="AW1163" s="129">
        <v>5.0000000000000001E-3</v>
      </c>
      <c r="AX1163" s="129">
        <v>8.9999999999999998E-4</v>
      </c>
      <c r="AY1163" s="129">
        <v>4.1000000000000003E-3</v>
      </c>
      <c r="AZ1163" s="129">
        <v>6.9999999999999999E-4</v>
      </c>
      <c r="BA1163" s="129">
        <v>6.1000000000000004E-3</v>
      </c>
      <c r="BB1163" s="129">
        <v>6.9999999999999999E-4</v>
      </c>
      <c r="BC1163" s="129" t="s">
        <v>245</v>
      </c>
      <c r="BD1163" s="129">
        <v>5.0000000000000001E-4</v>
      </c>
      <c r="BE1163" s="129" t="s">
        <v>516</v>
      </c>
      <c r="BF1163" s="129">
        <v>2.9999999999999997E-4</v>
      </c>
      <c r="BG1163" s="129" t="s">
        <v>179</v>
      </c>
      <c r="BH1163" s="129">
        <v>1E-4</v>
      </c>
      <c r="BI1163" s="129" t="s">
        <v>246</v>
      </c>
      <c r="BJ1163" s="129">
        <v>2.0000000000000001E-4</v>
      </c>
      <c r="BK1163" s="129">
        <v>1.0699999999999999E-2</v>
      </c>
      <c r="BL1163" s="129">
        <v>5.0000000000000001E-4</v>
      </c>
      <c r="BM1163" s="129">
        <v>3.0999999999999999E-3</v>
      </c>
      <c r="BN1163" s="129">
        <v>2.9999999999999997E-4</v>
      </c>
      <c r="BO1163" s="129" t="s">
        <v>559</v>
      </c>
      <c r="BP1163" s="129">
        <v>5.9999999999999995E-4</v>
      </c>
      <c r="BQ1163" s="129" t="s">
        <v>179</v>
      </c>
      <c r="BR1163" s="129">
        <v>2.9999999999999997E-4</v>
      </c>
      <c r="BS1163" s="129" t="s">
        <v>179</v>
      </c>
      <c r="BT1163" s="129">
        <v>4.0000000000000002E-4</v>
      </c>
      <c r="BU1163" s="129" t="s">
        <v>179</v>
      </c>
      <c r="BV1163" s="129">
        <v>5.9999999999999995E-4</v>
      </c>
      <c r="BW1163" s="129" t="s">
        <v>18</v>
      </c>
      <c r="BX1163" s="129"/>
      <c r="BY1163" s="129" t="s">
        <v>179</v>
      </c>
      <c r="BZ1163" s="129">
        <v>1.1000000000000001E-3</v>
      </c>
      <c r="CA1163" s="129" t="s">
        <v>179</v>
      </c>
      <c r="CB1163" s="129">
        <v>8.0000000000000004E-4</v>
      </c>
      <c r="CC1163" s="129" t="s">
        <v>179</v>
      </c>
      <c r="CD1163" s="129">
        <v>2.0999999999999999E-3</v>
      </c>
      <c r="CE1163" s="129" t="s">
        <v>179</v>
      </c>
      <c r="CF1163" s="129">
        <v>2.2000000000000001E-3</v>
      </c>
      <c r="CG1163" s="129" t="s">
        <v>216</v>
      </c>
      <c r="CH1163" s="129">
        <v>1E-4</v>
      </c>
      <c r="CI1163" s="129" t="s">
        <v>179</v>
      </c>
      <c r="CJ1163" s="129">
        <v>7.4999999999999997E-3</v>
      </c>
      <c r="CK1163" s="129" t="s">
        <v>179</v>
      </c>
      <c r="CL1163" s="129">
        <v>1.1299999999999999E-2</v>
      </c>
      <c r="CM1163" s="129" t="s">
        <v>179</v>
      </c>
      <c r="CN1163" s="129">
        <v>5.5999999999999999E-3</v>
      </c>
      <c r="CO1163" s="129" t="s">
        <v>179</v>
      </c>
      <c r="CP1163" s="129">
        <v>8.9999999999999998E-4</v>
      </c>
      <c r="CQ1163" s="129" t="s">
        <v>179</v>
      </c>
      <c r="CR1163" s="129">
        <v>3.2000000000000002E-3</v>
      </c>
      <c r="CS1163" s="129" t="s">
        <v>179</v>
      </c>
      <c r="CT1163" s="129">
        <v>1.9E-3</v>
      </c>
      <c r="CU1163" s="129" t="s">
        <v>18</v>
      </c>
      <c r="CV1163" s="129"/>
      <c r="CW1163" s="129" t="s">
        <v>18</v>
      </c>
      <c r="CX1163" s="129"/>
      <c r="CY1163" s="129" t="s">
        <v>179</v>
      </c>
      <c r="CZ1163" s="129">
        <v>5.0000000000000001E-4</v>
      </c>
      <c r="DA1163" s="129" t="s">
        <v>179</v>
      </c>
      <c r="DB1163" s="129">
        <v>5.9999999999999995E-4</v>
      </c>
      <c r="DC1163" s="129" t="s">
        <v>179</v>
      </c>
      <c r="DD1163" s="129">
        <v>5.9999999999999995E-4</v>
      </c>
      <c r="DE1163" s="129" t="s">
        <v>179</v>
      </c>
      <c r="DF1163" s="129">
        <v>5.9999999999999995E-4</v>
      </c>
      <c r="DG1163" s="129" t="s">
        <v>179</v>
      </c>
      <c r="DH1163" s="129">
        <v>4.0000000000000002E-4</v>
      </c>
      <c r="DI1163" s="129" t="s">
        <v>179</v>
      </c>
      <c r="DJ1163" s="129">
        <v>4.0000000000000002E-4</v>
      </c>
      <c r="DK1163" s="129" t="s">
        <v>4153</v>
      </c>
      <c r="DL1163" s="129" t="s">
        <v>59</v>
      </c>
      <c r="DO1163" t="s">
        <v>18</v>
      </c>
      <c r="DS1163" s="129">
        <v>20</v>
      </c>
      <c r="DT1163" s="129" t="s">
        <v>4208</v>
      </c>
      <c r="DW1163" t="s">
        <v>5945</v>
      </c>
    </row>
    <row r="1164" spans="1:127">
      <c r="A1164" s="127">
        <v>131</v>
      </c>
      <c r="B1164" s="131">
        <v>44769.879861111112</v>
      </c>
      <c r="C1164" s="129" t="s">
        <v>52</v>
      </c>
      <c r="D1164" s="129">
        <v>0</v>
      </c>
      <c r="E1164" s="129">
        <v>0</v>
      </c>
      <c r="F1164" s="129">
        <v>0</v>
      </c>
      <c r="G1164" s="129" t="s">
        <v>54</v>
      </c>
      <c r="H1164" s="129" t="s">
        <v>55</v>
      </c>
      <c r="I1164" s="129" t="s">
        <v>55</v>
      </c>
      <c r="J1164" s="129" t="s">
        <v>55</v>
      </c>
      <c r="K1164" s="129" t="s">
        <v>18</v>
      </c>
      <c r="L1164" s="129">
        <v>90</v>
      </c>
      <c r="M1164" s="129" t="s">
        <v>173</v>
      </c>
      <c r="N1164" s="129">
        <v>0</v>
      </c>
      <c r="O1164" s="129" t="s">
        <v>173</v>
      </c>
      <c r="P1164" s="129">
        <v>0</v>
      </c>
      <c r="Q1164" s="129" t="s">
        <v>173</v>
      </c>
      <c r="R1164" s="129">
        <v>0</v>
      </c>
      <c r="S1164" s="129">
        <v>2</v>
      </c>
      <c r="T1164" s="129" t="s">
        <v>174</v>
      </c>
      <c r="U1164" s="129" t="s">
        <v>4209</v>
      </c>
      <c r="V1164" s="129">
        <v>0.62509999999999999</v>
      </c>
      <c r="W1164" s="129">
        <v>9.0653000000000006</v>
      </c>
      <c r="X1164" s="129">
        <v>0.29630000000000001</v>
      </c>
      <c r="Y1164" s="129">
        <v>29.473600000000001</v>
      </c>
      <c r="Z1164" s="129">
        <v>0.31440000000000001</v>
      </c>
      <c r="AA1164" s="129" t="s">
        <v>179</v>
      </c>
      <c r="AB1164" s="129">
        <v>1.3899999999999999E-2</v>
      </c>
      <c r="AC1164" s="129" t="s">
        <v>4210</v>
      </c>
      <c r="AD1164" s="129">
        <v>1.11E-2</v>
      </c>
      <c r="AE1164" s="129" t="s">
        <v>4211</v>
      </c>
      <c r="AF1164" s="129">
        <v>2.8000000000000001E-2</v>
      </c>
      <c r="AG1164" s="129">
        <v>1.6045</v>
      </c>
      <c r="AH1164" s="129">
        <v>1.7999999999999999E-2</v>
      </c>
      <c r="AI1164" s="129">
        <v>5.5228000000000002</v>
      </c>
      <c r="AJ1164" s="129">
        <v>2.8000000000000001E-2</v>
      </c>
      <c r="AK1164" s="129">
        <v>0.72309999999999997</v>
      </c>
      <c r="AL1164" s="129">
        <v>8.3999999999999995E-3</v>
      </c>
      <c r="AM1164" s="129" t="s">
        <v>179</v>
      </c>
      <c r="AN1164" s="129">
        <v>7.4000000000000003E-3</v>
      </c>
      <c r="AO1164" s="129" t="s">
        <v>1759</v>
      </c>
      <c r="AP1164" s="129">
        <v>3.5999999999999999E-3</v>
      </c>
      <c r="AQ1164" s="129">
        <v>0.30959999999999999</v>
      </c>
      <c r="AR1164" s="129">
        <v>8.2000000000000007E-3</v>
      </c>
      <c r="AS1164" s="129">
        <v>6.7426000000000004</v>
      </c>
      <c r="AT1164" s="129">
        <v>2.7699999999999999E-2</v>
      </c>
      <c r="AU1164" s="129" t="s">
        <v>179</v>
      </c>
      <c r="AV1164" s="129">
        <v>4.0000000000000001E-3</v>
      </c>
      <c r="AW1164" s="129">
        <v>1.4200000000000001E-2</v>
      </c>
      <c r="AX1164" s="129">
        <v>1.1000000000000001E-3</v>
      </c>
      <c r="AY1164" s="129">
        <v>8.3000000000000001E-3</v>
      </c>
      <c r="AZ1164" s="129">
        <v>6.9999999999999999E-4</v>
      </c>
      <c r="BA1164" s="129">
        <v>6.8999999999999999E-3</v>
      </c>
      <c r="BB1164" s="129">
        <v>5.9999999999999995E-4</v>
      </c>
      <c r="BC1164" s="129" t="s">
        <v>192</v>
      </c>
      <c r="BD1164" s="129">
        <v>4.0000000000000002E-4</v>
      </c>
      <c r="BE1164" s="129" t="s">
        <v>516</v>
      </c>
      <c r="BF1164" s="129">
        <v>2.9999999999999997E-4</v>
      </c>
      <c r="BG1164" s="129" t="s">
        <v>179</v>
      </c>
      <c r="BH1164" s="129">
        <v>1E-4</v>
      </c>
      <c r="BI1164" s="129" t="s">
        <v>348</v>
      </c>
      <c r="BJ1164" s="129">
        <v>2.9999999999999997E-4</v>
      </c>
      <c r="BK1164" s="129">
        <v>2.8899999999999999E-2</v>
      </c>
      <c r="BL1164" s="129">
        <v>8.0000000000000004E-4</v>
      </c>
      <c r="BM1164" s="129">
        <v>2.5000000000000001E-3</v>
      </c>
      <c r="BN1164" s="129">
        <v>2.9999999999999997E-4</v>
      </c>
      <c r="BO1164" s="129" t="s">
        <v>193</v>
      </c>
      <c r="BP1164" s="129">
        <v>8.0000000000000004E-4</v>
      </c>
      <c r="BQ1164" s="129" t="s">
        <v>179</v>
      </c>
      <c r="BR1164" s="129">
        <v>2.9999999999999997E-4</v>
      </c>
      <c r="BS1164" s="129" t="s">
        <v>179</v>
      </c>
      <c r="BT1164" s="129">
        <v>5.9999999999999995E-4</v>
      </c>
      <c r="BU1164" s="129" t="s">
        <v>179</v>
      </c>
      <c r="BV1164" s="129">
        <v>6.9999999999999999E-4</v>
      </c>
      <c r="BW1164" s="129" t="s">
        <v>18</v>
      </c>
      <c r="BX1164" s="129"/>
      <c r="BY1164" s="129" t="s">
        <v>18</v>
      </c>
      <c r="BZ1164" s="129"/>
      <c r="CA1164" s="129" t="s">
        <v>179</v>
      </c>
      <c r="CB1164" s="129">
        <v>6.9999999999999999E-4</v>
      </c>
      <c r="CC1164" s="129" t="s">
        <v>179</v>
      </c>
      <c r="CD1164" s="129">
        <v>1.8E-3</v>
      </c>
      <c r="CE1164" s="129" t="s">
        <v>179</v>
      </c>
      <c r="CF1164" s="129">
        <v>2.3999999999999998E-3</v>
      </c>
      <c r="CG1164" s="129" t="s">
        <v>216</v>
      </c>
      <c r="CH1164" s="129">
        <v>0</v>
      </c>
      <c r="CI1164" s="129" t="s">
        <v>179</v>
      </c>
      <c r="CJ1164" s="129">
        <v>7.4999999999999997E-3</v>
      </c>
      <c r="CK1164" s="129" t="s">
        <v>179</v>
      </c>
      <c r="CL1164" s="129">
        <v>9.5999999999999992E-3</v>
      </c>
      <c r="CM1164" s="129" t="s">
        <v>179</v>
      </c>
      <c r="CN1164" s="129">
        <v>7.4000000000000003E-3</v>
      </c>
      <c r="CO1164" s="129" t="s">
        <v>179</v>
      </c>
      <c r="CP1164" s="129">
        <v>8.0000000000000004E-4</v>
      </c>
      <c r="CQ1164" s="129" t="s">
        <v>179</v>
      </c>
      <c r="CR1164" s="129">
        <v>3.3E-3</v>
      </c>
      <c r="CS1164" s="129" t="s">
        <v>179</v>
      </c>
      <c r="CT1164" s="129">
        <v>1.8E-3</v>
      </c>
      <c r="CU1164" s="129" t="s">
        <v>179</v>
      </c>
      <c r="CV1164" s="129">
        <v>8.9999999999999998E-4</v>
      </c>
      <c r="CW1164" s="129" t="s">
        <v>18</v>
      </c>
      <c r="CX1164" s="129"/>
      <c r="CY1164" s="129" t="s">
        <v>179</v>
      </c>
      <c r="CZ1164" s="129">
        <v>5.9999999999999995E-4</v>
      </c>
      <c r="DA1164" s="129" t="s">
        <v>179</v>
      </c>
      <c r="DB1164" s="129">
        <v>5.9999999999999995E-4</v>
      </c>
      <c r="DC1164" s="129" t="s">
        <v>179</v>
      </c>
      <c r="DD1164" s="129">
        <v>5.0000000000000001E-4</v>
      </c>
      <c r="DE1164" s="129" t="s">
        <v>179</v>
      </c>
      <c r="DF1164" s="129">
        <v>5.9999999999999995E-4</v>
      </c>
      <c r="DG1164" s="129" t="s">
        <v>179</v>
      </c>
      <c r="DH1164" s="129">
        <v>5.0000000000000001E-4</v>
      </c>
      <c r="DI1164" s="129" t="s">
        <v>179</v>
      </c>
      <c r="DJ1164" s="129">
        <v>6.9999999999999999E-4</v>
      </c>
      <c r="DK1164" s="129" t="s">
        <v>4153</v>
      </c>
      <c r="DL1164" s="129" t="s">
        <v>59</v>
      </c>
      <c r="DO1164" t="s">
        <v>18</v>
      </c>
      <c r="DS1164" s="129">
        <v>26</v>
      </c>
      <c r="DT1164" s="129" t="s">
        <v>4212</v>
      </c>
      <c r="DW1164" t="s">
        <v>5946</v>
      </c>
    </row>
    <row r="1165" spans="1:127">
      <c r="A1165" s="127">
        <v>132</v>
      </c>
      <c r="B1165" s="131">
        <v>44769.882638888892</v>
      </c>
      <c r="C1165" s="129" t="s">
        <v>52</v>
      </c>
      <c r="D1165" s="129">
        <v>0</v>
      </c>
      <c r="E1165" s="129">
        <v>0</v>
      </c>
      <c r="F1165" s="129">
        <v>0</v>
      </c>
      <c r="G1165" s="129" t="s">
        <v>54</v>
      </c>
      <c r="H1165" s="129" t="s">
        <v>55</v>
      </c>
      <c r="I1165" s="129" t="s">
        <v>55</v>
      </c>
      <c r="J1165" s="129" t="s">
        <v>55</v>
      </c>
      <c r="K1165" s="129" t="s">
        <v>18</v>
      </c>
      <c r="L1165" s="129">
        <v>90</v>
      </c>
      <c r="M1165" s="129" t="s">
        <v>173</v>
      </c>
      <c r="N1165" s="129">
        <v>0</v>
      </c>
      <c r="O1165" s="129" t="s">
        <v>173</v>
      </c>
      <c r="P1165" s="129">
        <v>0</v>
      </c>
      <c r="Q1165" s="129" t="s">
        <v>173</v>
      </c>
      <c r="R1165" s="129">
        <v>0</v>
      </c>
      <c r="S1165" s="129">
        <v>2</v>
      </c>
      <c r="T1165" s="129" t="s">
        <v>174</v>
      </c>
      <c r="U1165" s="129" t="s">
        <v>4213</v>
      </c>
      <c r="V1165" s="129">
        <v>0.63260000000000005</v>
      </c>
      <c r="W1165" s="129">
        <v>8.6031999999999993</v>
      </c>
      <c r="X1165" s="129">
        <v>0.29599999999999999</v>
      </c>
      <c r="Y1165" s="129">
        <v>30.402000000000001</v>
      </c>
      <c r="Z1165" s="129">
        <v>0.32269999999999999</v>
      </c>
      <c r="AA1165" s="129" t="s">
        <v>1337</v>
      </c>
      <c r="AB1165" s="129">
        <v>1.3899999999999999E-2</v>
      </c>
      <c r="AC1165" s="129" t="s">
        <v>2906</v>
      </c>
      <c r="AD1165" s="129">
        <v>0.01</v>
      </c>
      <c r="AE1165" s="129" t="s">
        <v>4214</v>
      </c>
      <c r="AF1165" s="129">
        <v>2.5499999999999998E-2</v>
      </c>
      <c r="AG1165" s="129">
        <v>1.7773000000000001</v>
      </c>
      <c r="AH1165" s="129">
        <v>1.9E-2</v>
      </c>
      <c r="AI1165" s="129">
        <v>4.9142999999999999</v>
      </c>
      <c r="AJ1165" s="129">
        <v>2.6599999999999999E-2</v>
      </c>
      <c r="AK1165" s="129">
        <v>1.0406</v>
      </c>
      <c r="AL1165" s="129">
        <v>9.5999999999999992E-3</v>
      </c>
      <c r="AM1165" s="129" t="s">
        <v>179</v>
      </c>
      <c r="AN1165" s="129">
        <v>8.3999999999999995E-3</v>
      </c>
      <c r="AO1165" s="129" t="s">
        <v>707</v>
      </c>
      <c r="AP1165" s="129">
        <v>4.1000000000000003E-3</v>
      </c>
      <c r="AQ1165" s="129">
        <v>0.2109</v>
      </c>
      <c r="AR1165" s="129">
        <v>6.8999999999999999E-3</v>
      </c>
      <c r="AS1165" s="129">
        <v>8.3125</v>
      </c>
      <c r="AT1165" s="129">
        <v>3.0700000000000002E-2</v>
      </c>
      <c r="AU1165" s="129" t="s">
        <v>179</v>
      </c>
      <c r="AV1165" s="129">
        <v>4.4000000000000003E-3</v>
      </c>
      <c r="AW1165" s="129">
        <v>1.14E-2</v>
      </c>
      <c r="AX1165" s="129">
        <v>1.1000000000000001E-3</v>
      </c>
      <c r="AY1165" s="129">
        <v>7.1999999999999998E-3</v>
      </c>
      <c r="AZ1165" s="129">
        <v>6.9999999999999999E-4</v>
      </c>
      <c r="BA1165" s="129">
        <v>6.0000000000000001E-3</v>
      </c>
      <c r="BB1165" s="129">
        <v>5.9999999999999995E-4</v>
      </c>
      <c r="BC1165" s="129" t="s">
        <v>192</v>
      </c>
      <c r="BD1165" s="129">
        <v>4.0000000000000002E-4</v>
      </c>
      <c r="BE1165" s="129" t="s">
        <v>179</v>
      </c>
      <c r="BF1165" s="129">
        <v>2.9999999999999997E-4</v>
      </c>
      <c r="BG1165" s="129" t="s">
        <v>179</v>
      </c>
      <c r="BH1165" s="129">
        <v>1E-4</v>
      </c>
      <c r="BI1165" s="129" t="s">
        <v>505</v>
      </c>
      <c r="BJ1165" s="129">
        <v>2.9999999999999997E-4</v>
      </c>
      <c r="BK1165" s="129">
        <v>2.2800000000000001E-2</v>
      </c>
      <c r="BL1165" s="129">
        <v>8.0000000000000004E-4</v>
      </c>
      <c r="BM1165" s="129">
        <v>2.5000000000000001E-3</v>
      </c>
      <c r="BN1165" s="129">
        <v>2.9999999999999997E-4</v>
      </c>
      <c r="BO1165" s="129" t="s">
        <v>347</v>
      </c>
      <c r="BP1165" s="129">
        <v>6.9999999999999999E-4</v>
      </c>
      <c r="BQ1165" s="129" t="s">
        <v>179</v>
      </c>
      <c r="BR1165" s="129">
        <v>2.9999999999999997E-4</v>
      </c>
      <c r="BS1165" s="129" t="s">
        <v>179</v>
      </c>
      <c r="BT1165" s="129">
        <v>5.9999999999999995E-4</v>
      </c>
      <c r="BU1165" s="129" t="s">
        <v>179</v>
      </c>
      <c r="BV1165" s="129">
        <v>6.9999999999999999E-4</v>
      </c>
      <c r="BW1165" s="129" t="s">
        <v>304</v>
      </c>
      <c r="BX1165" s="129">
        <v>8.9999999999999998E-4</v>
      </c>
      <c r="BY1165" s="129" t="s">
        <v>179</v>
      </c>
      <c r="BZ1165" s="129">
        <v>1E-3</v>
      </c>
      <c r="CA1165" s="129" t="s">
        <v>179</v>
      </c>
      <c r="CB1165" s="129">
        <v>6.9999999999999999E-4</v>
      </c>
      <c r="CC1165" s="129" t="s">
        <v>179</v>
      </c>
      <c r="CD1165" s="129">
        <v>1.9E-3</v>
      </c>
      <c r="CE1165" s="129" t="s">
        <v>179</v>
      </c>
      <c r="CF1165" s="129">
        <v>2.3999999999999998E-3</v>
      </c>
      <c r="CG1165" s="129" t="s">
        <v>179</v>
      </c>
      <c r="CH1165" s="129">
        <v>1E-4</v>
      </c>
      <c r="CI1165" s="129" t="s">
        <v>179</v>
      </c>
      <c r="CJ1165" s="129">
        <v>7.9000000000000008E-3</v>
      </c>
      <c r="CK1165" s="129" t="s">
        <v>179</v>
      </c>
      <c r="CL1165" s="129">
        <v>1.04E-2</v>
      </c>
      <c r="CM1165" s="129" t="s">
        <v>179</v>
      </c>
      <c r="CN1165" s="129">
        <v>7.4999999999999997E-3</v>
      </c>
      <c r="CO1165" s="129" t="s">
        <v>179</v>
      </c>
      <c r="CP1165" s="129">
        <v>8.0000000000000004E-4</v>
      </c>
      <c r="CQ1165" s="129" t="s">
        <v>179</v>
      </c>
      <c r="CR1165" s="129">
        <v>3.2000000000000002E-3</v>
      </c>
      <c r="CS1165" s="129" t="s">
        <v>179</v>
      </c>
      <c r="CT1165" s="129">
        <v>1.8E-3</v>
      </c>
      <c r="CU1165" s="129" t="s">
        <v>179</v>
      </c>
      <c r="CV1165" s="129">
        <v>8.9999999999999998E-4</v>
      </c>
      <c r="CW1165" s="129" t="s">
        <v>18</v>
      </c>
      <c r="CX1165" s="129"/>
      <c r="CY1165" s="129" t="s">
        <v>179</v>
      </c>
      <c r="CZ1165" s="129">
        <v>5.9999999999999995E-4</v>
      </c>
      <c r="DA1165" s="129" t="s">
        <v>179</v>
      </c>
      <c r="DB1165" s="129">
        <v>5.0000000000000001E-4</v>
      </c>
      <c r="DC1165" s="129" t="s">
        <v>285</v>
      </c>
      <c r="DD1165" s="129">
        <v>5.9999999999999995E-4</v>
      </c>
      <c r="DE1165" s="129" t="s">
        <v>179</v>
      </c>
      <c r="DF1165" s="129">
        <v>5.0000000000000001E-4</v>
      </c>
      <c r="DG1165" s="129" t="s">
        <v>179</v>
      </c>
      <c r="DH1165" s="129">
        <v>4.0000000000000002E-4</v>
      </c>
      <c r="DI1165" s="129" t="s">
        <v>179</v>
      </c>
      <c r="DJ1165" s="129">
        <v>5.9999999999999995E-4</v>
      </c>
      <c r="DK1165" s="129" t="s">
        <v>4153</v>
      </c>
      <c r="DL1165" s="129" t="s">
        <v>59</v>
      </c>
      <c r="DO1165" t="s">
        <v>18</v>
      </c>
      <c r="DS1165" s="129">
        <v>29</v>
      </c>
      <c r="DT1165" s="129" t="s">
        <v>4212</v>
      </c>
      <c r="DW1165" t="s">
        <v>5947</v>
      </c>
    </row>
    <row r="1166" spans="1:127">
      <c r="A1166" s="127">
        <v>133</v>
      </c>
      <c r="B1166" s="131">
        <v>44769.888194444444</v>
      </c>
      <c r="C1166" s="129" t="s">
        <v>52</v>
      </c>
      <c r="D1166" s="129">
        <v>0</v>
      </c>
      <c r="E1166" s="129">
        <v>0</v>
      </c>
      <c r="F1166" s="129">
        <v>0</v>
      </c>
      <c r="G1166" s="129" t="s">
        <v>54</v>
      </c>
      <c r="H1166" s="129" t="s">
        <v>55</v>
      </c>
      <c r="I1166" s="129" t="s">
        <v>55</v>
      </c>
      <c r="J1166" s="129" t="s">
        <v>55</v>
      </c>
      <c r="K1166" s="129" t="s">
        <v>18</v>
      </c>
      <c r="L1166" s="129">
        <v>90</v>
      </c>
      <c r="M1166" s="129" t="s">
        <v>173</v>
      </c>
      <c r="N1166" s="129">
        <v>0</v>
      </c>
      <c r="O1166" s="129" t="s">
        <v>173</v>
      </c>
      <c r="P1166" s="129">
        <v>0</v>
      </c>
      <c r="Q1166" s="129" t="s">
        <v>173</v>
      </c>
      <c r="R1166" s="129">
        <v>0</v>
      </c>
      <c r="S1166" s="129">
        <v>2</v>
      </c>
      <c r="T1166" s="129" t="s">
        <v>174</v>
      </c>
      <c r="U1166" s="129" t="s">
        <v>4215</v>
      </c>
      <c r="V1166" s="129">
        <v>0.62250000000000005</v>
      </c>
      <c r="W1166" s="129">
        <v>8.7467000000000006</v>
      </c>
      <c r="X1166" s="129">
        <v>0.29049999999999998</v>
      </c>
      <c r="Y1166" s="129">
        <v>29.4145</v>
      </c>
      <c r="Z1166" s="129">
        <v>0.31130000000000002</v>
      </c>
      <c r="AA1166" s="129" t="s">
        <v>373</v>
      </c>
      <c r="AB1166" s="129">
        <v>1.44E-2</v>
      </c>
      <c r="AC1166" s="129" t="s">
        <v>3095</v>
      </c>
      <c r="AD1166" s="129">
        <v>0.01</v>
      </c>
      <c r="AE1166" s="129" t="s">
        <v>4216</v>
      </c>
      <c r="AF1166" s="129">
        <v>2.3800000000000002E-2</v>
      </c>
      <c r="AG1166" s="129">
        <v>1.4837</v>
      </c>
      <c r="AH1166" s="129">
        <v>1.72E-2</v>
      </c>
      <c r="AI1166" s="129">
        <v>6.1665999999999999</v>
      </c>
      <c r="AJ1166" s="129">
        <v>2.9399999999999999E-2</v>
      </c>
      <c r="AK1166" s="129">
        <v>0.76659999999999995</v>
      </c>
      <c r="AL1166" s="129">
        <v>8.6E-3</v>
      </c>
      <c r="AM1166" s="129" t="s">
        <v>179</v>
      </c>
      <c r="AN1166" s="129">
        <v>7.6E-3</v>
      </c>
      <c r="AO1166" s="129" t="s">
        <v>971</v>
      </c>
      <c r="AP1166" s="129">
        <v>3.7000000000000002E-3</v>
      </c>
      <c r="AQ1166" s="129">
        <v>0.1855</v>
      </c>
      <c r="AR1166" s="129">
        <v>6.4999999999999997E-3</v>
      </c>
      <c r="AS1166" s="129">
        <v>6.0991999999999997</v>
      </c>
      <c r="AT1166" s="129">
        <v>2.6499999999999999E-2</v>
      </c>
      <c r="AU1166" s="129" t="s">
        <v>179</v>
      </c>
      <c r="AV1166" s="129">
        <v>3.8E-3</v>
      </c>
      <c r="AW1166" s="129">
        <v>1.06E-2</v>
      </c>
      <c r="AX1166" s="129">
        <v>1.1000000000000001E-3</v>
      </c>
      <c r="AY1166" s="129">
        <v>6.0000000000000001E-3</v>
      </c>
      <c r="AZ1166" s="129">
        <v>6.9999999999999999E-4</v>
      </c>
      <c r="BA1166" s="129">
        <v>5.5999999999999999E-3</v>
      </c>
      <c r="BB1166" s="129">
        <v>5.9999999999999995E-4</v>
      </c>
      <c r="BC1166" s="129" t="s">
        <v>247</v>
      </c>
      <c r="BD1166" s="129">
        <v>4.0000000000000002E-4</v>
      </c>
      <c r="BE1166" s="129" t="s">
        <v>318</v>
      </c>
      <c r="BF1166" s="129">
        <v>2.9999999999999997E-4</v>
      </c>
      <c r="BG1166" s="129" t="s">
        <v>179</v>
      </c>
      <c r="BH1166" s="129">
        <v>1E-4</v>
      </c>
      <c r="BI1166" s="129" t="s">
        <v>517</v>
      </c>
      <c r="BJ1166" s="129">
        <v>2.9999999999999997E-4</v>
      </c>
      <c r="BK1166" s="129">
        <v>2.7300000000000001E-2</v>
      </c>
      <c r="BL1166" s="129">
        <v>8.0000000000000004E-4</v>
      </c>
      <c r="BM1166" s="129">
        <v>3.8999999999999998E-3</v>
      </c>
      <c r="BN1166" s="129">
        <v>4.0000000000000002E-4</v>
      </c>
      <c r="BO1166" s="129" t="s">
        <v>230</v>
      </c>
      <c r="BP1166" s="129">
        <v>6.9999999999999999E-4</v>
      </c>
      <c r="BQ1166" s="129" t="s">
        <v>179</v>
      </c>
      <c r="BR1166" s="129">
        <v>2.9999999999999997E-4</v>
      </c>
      <c r="BS1166" s="129" t="s">
        <v>179</v>
      </c>
      <c r="BT1166" s="129">
        <v>5.9999999999999995E-4</v>
      </c>
      <c r="BU1166" s="129" t="s">
        <v>179</v>
      </c>
      <c r="BV1166" s="129">
        <v>6.9999999999999999E-4</v>
      </c>
      <c r="BW1166" s="129" t="s">
        <v>304</v>
      </c>
      <c r="BX1166" s="129">
        <v>8.9999999999999998E-4</v>
      </c>
      <c r="BY1166" s="129" t="s">
        <v>179</v>
      </c>
      <c r="BZ1166" s="129">
        <v>1E-3</v>
      </c>
      <c r="CA1166" s="129" t="s">
        <v>247</v>
      </c>
      <c r="CB1166" s="129">
        <v>8.0000000000000004E-4</v>
      </c>
      <c r="CC1166" s="129" t="s">
        <v>179</v>
      </c>
      <c r="CD1166" s="129">
        <v>2E-3</v>
      </c>
      <c r="CE1166" s="129" t="s">
        <v>179</v>
      </c>
      <c r="CF1166" s="129">
        <v>2.2000000000000001E-3</v>
      </c>
      <c r="CG1166" s="129" t="s">
        <v>179</v>
      </c>
      <c r="CH1166" s="129">
        <v>1E-4</v>
      </c>
      <c r="CI1166" s="129" t="s">
        <v>179</v>
      </c>
      <c r="CJ1166" s="129">
        <v>7.9000000000000008E-3</v>
      </c>
      <c r="CK1166" s="129" t="s">
        <v>179</v>
      </c>
      <c r="CL1166" s="129">
        <v>1.03E-2</v>
      </c>
      <c r="CM1166" s="129" t="s">
        <v>179</v>
      </c>
      <c r="CN1166" s="129">
        <v>7.9000000000000008E-3</v>
      </c>
      <c r="CO1166" s="129" t="s">
        <v>179</v>
      </c>
      <c r="CP1166" s="129">
        <v>6.9999999999999999E-4</v>
      </c>
      <c r="CQ1166" s="129" t="s">
        <v>179</v>
      </c>
      <c r="CR1166" s="129">
        <v>3.0000000000000001E-3</v>
      </c>
      <c r="CS1166" s="129" t="s">
        <v>179</v>
      </c>
      <c r="CT1166" s="129">
        <v>1.9E-3</v>
      </c>
      <c r="CU1166" s="129" t="s">
        <v>179</v>
      </c>
      <c r="CV1166" s="129">
        <v>8.0000000000000004E-4</v>
      </c>
      <c r="CW1166" s="129" t="s">
        <v>179</v>
      </c>
      <c r="CX1166" s="129">
        <v>6.9999999999999999E-4</v>
      </c>
      <c r="CY1166" s="129" t="s">
        <v>179</v>
      </c>
      <c r="CZ1166" s="129">
        <v>5.0000000000000001E-4</v>
      </c>
      <c r="DA1166" s="129" t="s">
        <v>179</v>
      </c>
      <c r="DB1166" s="129">
        <v>5.9999999999999995E-4</v>
      </c>
      <c r="DC1166" s="129" t="s">
        <v>179</v>
      </c>
      <c r="DD1166" s="129">
        <v>5.9999999999999995E-4</v>
      </c>
      <c r="DE1166" s="129" t="s">
        <v>179</v>
      </c>
      <c r="DF1166" s="129">
        <v>5.9999999999999995E-4</v>
      </c>
      <c r="DG1166" s="129" t="s">
        <v>179</v>
      </c>
      <c r="DH1166" s="129">
        <v>5.0000000000000001E-4</v>
      </c>
      <c r="DI1166" s="129" t="s">
        <v>179</v>
      </c>
      <c r="DJ1166" s="129">
        <v>5.9999999999999995E-4</v>
      </c>
      <c r="DK1166" s="129" t="s">
        <v>4153</v>
      </c>
      <c r="DL1166" s="129" t="s">
        <v>59</v>
      </c>
      <c r="DO1166" t="s">
        <v>18</v>
      </c>
      <c r="DS1166" s="129">
        <v>43</v>
      </c>
      <c r="DT1166" s="129" t="s">
        <v>4217</v>
      </c>
      <c r="DW1166" t="s">
        <v>5948</v>
      </c>
    </row>
    <row r="1167" spans="1:127">
      <c r="A1167" s="127">
        <v>134</v>
      </c>
      <c r="B1167" s="131">
        <v>44769.909722222219</v>
      </c>
      <c r="C1167" s="129" t="s">
        <v>52</v>
      </c>
      <c r="D1167" s="129">
        <v>0</v>
      </c>
      <c r="E1167" s="129">
        <v>0</v>
      </c>
      <c r="F1167" s="129">
        <v>0</v>
      </c>
      <c r="G1167" s="129" t="s">
        <v>54</v>
      </c>
      <c r="H1167" s="129" t="s">
        <v>55</v>
      </c>
      <c r="I1167" s="129" t="s">
        <v>55</v>
      </c>
      <c r="J1167" s="129" t="s">
        <v>55</v>
      </c>
      <c r="K1167" s="129" t="s">
        <v>18</v>
      </c>
      <c r="L1167" s="129">
        <v>90</v>
      </c>
      <c r="M1167" s="129" t="s">
        <v>173</v>
      </c>
      <c r="N1167" s="129">
        <v>0</v>
      </c>
      <c r="O1167" s="129" t="s">
        <v>173</v>
      </c>
      <c r="P1167" s="129">
        <v>0</v>
      </c>
      <c r="Q1167" s="129" t="s">
        <v>173</v>
      </c>
      <c r="R1167" s="129">
        <v>0</v>
      </c>
      <c r="S1167" s="129">
        <v>2</v>
      </c>
      <c r="T1167" s="129" t="s">
        <v>174</v>
      </c>
      <c r="U1167" s="129" t="s">
        <v>4218</v>
      </c>
      <c r="V1167" s="129">
        <v>0.67800000000000005</v>
      </c>
      <c r="W1167" s="129">
        <v>11.7302</v>
      </c>
      <c r="X1167" s="129">
        <v>0.32940000000000003</v>
      </c>
      <c r="Y1167" s="129">
        <v>38.867100000000001</v>
      </c>
      <c r="Z1167" s="129">
        <v>0.3594</v>
      </c>
      <c r="AA1167" s="129" t="s">
        <v>787</v>
      </c>
      <c r="AB1167" s="129">
        <v>1.5299999999999999E-2</v>
      </c>
      <c r="AC1167" s="129" t="s">
        <v>179</v>
      </c>
      <c r="AD1167" s="129">
        <v>8.9999999999999993E-3</v>
      </c>
      <c r="AE1167" s="129" t="s">
        <v>179</v>
      </c>
      <c r="AF1167" s="129">
        <v>1.8200000000000001E-2</v>
      </c>
      <c r="AG1167" s="129">
        <v>0.27860000000000001</v>
      </c>
      <c r="AH1167" s="129">
        <v>9.1999999999999998E-3</v>
      </c>
      <c r="AI1167" s="129">
        <v>7.2607999999999997</v>
      </c>
      <c r="AJ1167" s="129">
        <v>3.1899999999999998E-2</v>
      </c>
      <c r="AK1167" s="129">
        <v>0.71840000000000004</v>
      </c>
      <c r="AL1167" s="129">
        <v>8.3999999999999995E-3</v>
      </c>
      <c r="AM1167" s="129" t="s">
        <v>698</v>
      </c>
      <c r="AN1167" s="129">
        <v>8.5000000000000006E-3</v>
      </c>
      <c r="AO1167" s="129" t="s">
        <v>881</v>
      </c>
      <c r="AP1167" s="129">
        <v>4.1999999999999997E-3</v>
      </c>
      <c r="AQ1167" s="129">
        <v>0.1295</v>
      </c>
      <c r="AR1167" s="129">
        <v>5.4000000000000003E-3</v>
      </c>
      <c r="AS1167" s="129">
        <v>7.2628000000000004</v>
      </c>
      <c r="AT1167" s="129">
        <v>2.8899999999999999E-2</v>
      </c>
      <c r="AU1167" s="129" t="s">
        <v>179</v>
      </c>
      <c r="AV1167" s="129">
        <v>4.1000000000000003E-3</v>
      </c>
      <c r="AW1167" s="129">
        <v>8.3999999999999995E-3</v>
      </c>
      <c r="AX1167" s="129">
        <v>1.1000000000000001E-3</v>
      </c>
      <c r="AY1167" s="129">
        <v>6.6E-3</v>
      </c>
      <c r="AZ1167" s="129">
        <v>8.0000000000000004E-4</v>
      </c>
      <c r="BA1167" s="129">
        <v>6.4000000000000003E-3</v>
      </c>
      <c r="BB1167" s="129">
        <v>6.9999999999999999E-4</v>
      </c>
      <c r="BC1167" s="129" t="s">
        <v>212</v>
      </c>
      <c r="BD1167" s="129">
        <v>5.0000000000000001E-4</v>
      </c>
      <c r="BE1167" s="129" t="s">
        <v>179</v>
      </c>
      <c r="BF1167" s="129">
        <v>2.9999999999999997E-4</v>
      </c>
      <c r="BG1167" s="129" t="s">
        <v>179</v>
      </c>
      <c r="BH1167" s="129">
        <v>1E-4</v>
      </c>
      <c r="BI1167" s="129" t="s">
        <v>247</v>
      </c>
      <c r="BJ1167" s="129">
        <v>2.0000000000000001E-4</v>
      </c>
      <c r="BK1167" s="129">
        <v>9.1000000000000004E-3</v>
      </c>
      <c r="BL1167" s="129">
        <v>5.0000000000000001E-4</v>
      </c>
      <c r="BM1167" s="129">
        <v>2.8999999999999998E-3</v>
      </c>
      <c r="BN1167" s="129">
        <v>2.9999999999999997E-4</v>
      </c>
      <c r="BO1167" s="129" t="s">
        <v>650</v>
      </c>
      <c r="BP1167" s="129">
        <v>5.0000000000000001E-4</v>
      </c>
      <c r="BQ1167" s="129" t="s">
        <v>179</v>
      </c>
      <c r="BR1167" s="129">
        <v>2.9999999999999997E-4</v>
      </c>
      <c r="BS1167" s="129" t="s">
        <v>179</v>
      </c>
      <c r="BT1167" s="129">
        <v>4.0000000000000002E-4</v>
      </c>
      <c r="BU1167" s="129" t="s">
        <v>179</v>
      </c>
      <c r="BV1167" s="129">
        <v>5.9999999999999995E-4</v>
      </c>
      <c r="BW1167" s="129" t="s">
        <v>179</v>
      </c>
      <c r="BX1167" s="129">
        <v>8.0000000000000004E-4</v>
      </c>
      <c r="BY1167" s="129" t="s">
        <v>179</v>
      </c>
      <c r="BZ1167" s="129">
        <v>1.1000000000000001E-3</v>
      </c>
      <c r="CA1167" s="129" t="s">
        <v>179</v>
      </c>
      <c r="CB1167" s="129">
        <v>8.0000000000000004E-4</v>
      </c>
      <c r="CC1167" s="129" t="s">
        <v>179</v>
      </c>
      <c r="CD1167" s="129">
        <v>2.0999999999999999E-3</v>
      </c>
      <c r="CE1167" s="129" t="s">
        <v>179</v>
      </c>
      <c r="CF1167" s="129">
        <v>2.2000000000000001E-3</v>
      </c>
      <c r="CG1167" s="129" t="s">
        <v>216</v>
      </c>
      <c r="CH1167" s="129">
        <v>1E-4</v>
      </c>
      <c r="CI1167" s="129" t="s">
        <v>179</v>
      </c>
      <c r="CJ1167" s="129">
        <v>7.4999999999999997E-3</v>
      </c>
      <c r="CK1167" s="129" t="s">
        <v>179</v>
      </c>
      <c r="CL1167" s="129">
        <v>1.1599999999999999E-2</v>
      </c>
      <c r="CM1167" s="129" t="s">
        <v>179</v>
      </c>
      <c r="CN1167" s="129">
        <v>4.4999999999999997E-3</v>
      </c>
      <c r="CO1167" s="129" t="s">
        <v>179</v>
      </c>
      <c r="CP1167" s="129">
        <v>8.9999999999999998E-4</v>
      </c>
      <c r="CQ1167" s="129" t="s">
        <v>179</v>
      </c>
      <c r="CR1167" s="129">
        <v>3.2000000000000002E-3</v>
      </c>
      <c r="CS1167" s="129" t="s">
        <v>179</v>
      </c>
      <c r="CT1167" s="129">
        <v>2E-3</v>
      </c>
      <c r="CU1167" s="129" t="s">
        <v>179</v>
      </c>
      <c r="CV1167" s="129">
        <v>8.0000000000000004E-4</v>
      </c>
      <c r="CW1167" s="129" t="s">
        <v>18</v>
      </c>
      <c r="CX1167" s="129"/>
      <c r="CY1167" s="129" t="s">
        <v>179</v>
      </c>
      <c r="CZ1167" s="129">
        <v>5.0000000000000001E-4</v>
      </c>
      <c r="DA1167" s="129" t="s">
        <v>179</v>
      </c>
      <c r="DB1167" s="129">
        <v>5.9999999999999995E-4</v>
      </c>
      <c r="DC1167" s="129" t="s">
        <v>179</v>
      </c>
      <c r="DD1167" s="129">
        <v>5.9999999999999995E-4</v>
      </c>
      <c r="DE1167" s="129" t="s">
        <v>179</v>
      </c>
      <c r="DF1167" s="129">
        <v>5.9999999999999995E-4</v>
      </c>
      <c r="DG1167" s="129" t="s">
        <v>179</v>
      </c>
      <c r="DH1167" s="129">
        <v>4.0000000000000002E-4</v>
      </c>
      <c r="DI1167" s="129" t="s">
        <v>179</v>
      </c>
      <c r="DJ1167" s="129">
        <v>4.0000000000000002E-4</v>
      </c>
      <c r="DK1167" s="129" t="s">
        <v>4153</v>
      </c>
      <c r="DL1167" s="129" t="s">
        <v>59</v>
      </c>
      <c r="DO1167" t="s">
        <v>18</v>
      </c>
      <c r="DS1167" s="129">
        <v>48</v>
      </c>
      <c r="DT1167" s="129" t="s">
        <v>4219</v>
      </c>
      <c r="DW1167" t="s">
        <v>5949</v>
      </c>
    </row>
    <row r="1168" spans="1:127">
      <c r="A1168" s="127">
        <v>135</v>
      </c>
      <c r="B1168" s="131">
        <v>44769.911111111112</v>
      </c>
      <c r="C1168" s="129" t="s">
        <v>52</v>
      </c>
      <c r="D1168" s="129">
        <v>0</v>
      </c>
      <c r="E1168" s="129">
        <v>0</v>
      </c>
      <c r="F1168" s="129">
        <v>0</v>
      </c>
      <c r="G1168" s="129" t="s">
        <v>54</v>
      </c>
      <c r="H1168" s="129" t="s">
        <v>55</v>
      </c>
      <c r="I1168" s="129" t="s">
        <v>55</v>
      </c>
      <c r="J1168" s="129" t="s">
        <v>55</v>
      </c>
      <c r="K1168" s="129" t="s">
        <v>18</v>
      </c>
      <c r="L1168" s="129">
        <v>90</v>
      </c>
      <c r="M1168" s="129" t="s">
        <v>173</v>
      </c>
      <c r="N1168" s="129">
        <v>0</v>
      </c>
      <c r="O1168" s="129" t="s">
        <v>173</v>
      </c>
      <c r="P1168" s="129">
        <v>0</v>
      </c>
      <c r="Q1168" s="129" t="s">
        <v>173</v>
      </c>
      <c r="R1168" s="129">
        <v>0</v>
      </c>
      <c r="S1168" s="129">
        <v>2</v>
      </c>
      <c r="T1168" s="129" t="s">
        <v>174</v>
      </c>
      <c r="U1168" s="129" t="s">
        <v>4220</v>
      </c>
      <c r="V1168" s="129">
        <v>0.69</v>
      </c>
      <c r="W1168" s="129">
        <v>12.2475</v>
      </c>
      <c r="X1168" s="129">
        <v>0.33260000000000001</v>
      </c>
      <c r="Y1168" s="129">
        <v>40.310899999999997</v>
      </c>
      <c r="Z1168" s="129">
        <v>0.3644</v>
      </c>
      <c r="AA1168" s="129" t="s">
        <v>718</v>
      </c>
      <c r="AB1168" s="129">
        <v>1.5299999999999999E-2</v>
      </c>
      <c r="AC1168" s="129" t="s">
        <v>179</v>
      </c>
      <c r="AD1168" s="129">
        <v>9.1999999999999998E-3</v>
      </c>
      <c r="AE1168" s="129" t="s">
        <v>4221</v>
      </c>
      <c r="AF1168" s="129">
        <v>2.0799999999999999E-2</v>
      </c>
      <c r="AG1168" s="129">
        <v>0.18340000000000001</v>
      </c>
      <c r="AH1168" s="129">
        <v>8.0000000000000002E-3</v>
      </c>
      <c r="AI1168" s="129">
        <v>7.6234999999999999</v>
      </c>
      <c r="AJ1168" s="129">
        <v>3.2399999999999998E-2</v>
      </c>
      <c r="AK1168" s="129">
        <v>0.72550000000000003</v>
      </c>
      <c r="AL1168" s="129">
        <v>8.3999999999999995E-3</v>
      </c>
      <c r="AM1168" s="129" t="s">
        <v>1701</v>
      </c>
      <c r="AN1168" s="129">
        <v>8.3999999999999995E-3</v>
      </c>
      <c r="AO1168" s="129" t="s">
        <v>1397</v>
      </c>
      <c r="AP1168" s="129">
        <v>4.4000000000000003E-3</v>
      </c>
      <c r="AQ1168" s="129">
        <v>0.1196</v>
      </c>
      <c r="AR1168" s="129">
        <v>5.1999999999999998E-3</v>
      </c>
      <c r="AS1168" s="129">
        <v>5.9257</v>
      </c>
      <c r="AT1168" s="129">
        <v>2.6200000000000001E-2</v>
      </c>
      <c r="AU1168" s="129" t="s">
        <v>179</v>
      </c>
      <c r="AV1168" s="129">
        <v>3.7000000000000002E-3</v>
      </c>
      <c r="AW1168" s="129">
        <v>1.9800000000000002E-2</v>
      </c>
      <c r="AX1168" s="129">
        <v>1.4E-3</v>
      </c>
      <c r="AY1168" s="129">
        <v>6.4000000000000003E-3</v>
      </c>
      <c r="AZ1168" s="129">
        <v>8.0000000000000004E-4</v>
      </c>
      <c r="BA1168" s="129">
        <v>6.1999999999999998E-3</v>
      </c>
      <c r="BB1168" s="129">
        <v>6.9999999999999999E-4</v>
      </c>
      <c r="BC1168" s="129" t="s">
        <v>245</v>
      </c>
      <c r="BD1168" s="129">
        <v>5.0000000000000001E-4</v>
      </c>
      <c r="BE1168" s="129" t="s">
        <v>179</v>
      </c>
      <c r="BF1168" s="129">
        <v>2.9999999999999997E-4</v>
      </c>
      <c r="BG1168" s="129" t="s">
        <v>179</v>
      </c>
      <c r="BH1168" s="129">
        <v>1E-4</v>
      </c>
      <c r="BI1168" s="129" t="s">
        <v>318</v>
      </c>
      <c r="BJ1168" s="129">
        <v>2.0000000000000001E-4</v>
      </c>
      <c r="BK1168" s="129">
        <v>8.9999999999999993E-3</v>
      </c>
      <c r="BL1168" s="129">
        <v>5.0000000000000001E-4</v>
      </c>
      <c r="BM1168" s="129">
        <v>2.7000000000000001E-3</v>
      </c>
      <c r="BN1168" s="129">
        <v>2.9999999999999997E-4</v>
      </c>
      <c r="BO1168" s="129" t="s">
        <v>244</v>
      </c>
      <c r="BP1168" s="129">
        <v>5.0000000000000001E-4</v>
      </c>
      <c r="BQ1168" s="129" t="s">
        <v>179</v>
      </c>
      <c r="BR1168" s="129">
        <v>2.9999999999999997E-4</v>
      </c>
      <c r="BS1168" s="129" t="s">
        <v>179</v>
      </c>
      <c r="BT1168" s="129">
        <v>4.0000000000000002E-4</v>
      </c>
      <c r="BU1168" s="129" t="s">
        <v>179</v>
      </c>
      <c r="BV1168" s="129">
        <v>6.9999999999999999E-4</v>
      </c>
      <c r="BW1168" s="129" t="s">
        <v>18</v>
      </c>
      <c r="BX1168" s="129"/>
      <c r="BY1168" s="129" t="s">
        <v>18</v>
      </c>
      <c r="BZ1168" s="129"/>
      <c r="CA1168" s="129" t="s">
        <v>179</v>
      </c>
      <c r="CB1168" s="129">
        <v>8.0000000000000004E-4</v>
      </c>
      <c r="CC1168" s="129" t="s">
        <v>179</v>
      </c>
      <c r="CD1168" s="129">
        <v>2E-3</v>
      </c>
      <c r="CE1168" s="129" t="s">
        <v>179</v>
      </c>
      <c r="CF1168" s="129">
        <v>2.3E-3</v>
      </c>
      <c r="CG1168" s="129" t="s">
        <v>216</v>
      </c>
      <c r="CH1168" s="129">
        <v>1E-4</v>
      </c>
      <c r="CI1168" s="129" t="s">
        <v>179</v>
      </c>
      <c r="CJ1168" s="129">
        <v>7.1000000000000004E-3</v>
      </c>
      <c r="CK1168" s="129" t="s">
        <v>179</v>
      </c>
      <c r="CL1168" s="129">
        <v>1.0800000000000001E-2</v>
      </c>
      <c r="CM1168" s="129" t="s">
        <v>179</v>
      </c>
      <c r="CN1168" s="129">
        <v>3.5000000000000001E-3</v>
      </c>
      <c r="CO1168" s="129" t="s">
        <v>179</v>
      </c>
      <c r="CP1168" s="129">
        <v>8.9999999999999998E-4</v>
      </c>
      <c r="CQ1168" s="129" t="s">
        <v>179</v>
      </c>
      <c r="CR1168" s="129">
        <v>3.3999999999999998E-3</v>
      </c>
      <c r="CS1168" s="129" t="s">
        <v>179</v>
      </c>
      <c r="CT1168" s="129">
        <v>1.9E-3</v>
      </c>
      <c r="CU1168" s="129" t="s">
        <v>18</v>
      </c>
      <c r="CV1168" s="129"/>
      <c r="CW1168" s="129" t="s">
        <v>18</v>
      </c>
      <c r="CX1168" s="129"/>
      <c r="CY1168" s="129" t="s">
        <v>179</v>
      </c>
      <c r="CZ1168" s="129">
        <v>5.9999999999999995E-4</v>
      </c>
      <c r="DA1168" s="129" t="s">
        <v>179</v>
      </c>
      <c r="DB1168" s="129">
        <v>5.9999999999999995E-4</v>
      </c>
      <c r="DC1168" s="129" t="s">
        <v>179</v>
      </c>
      <c r="DD1168" s="129">
        <v>5.9999999999999995E-4</v>
      </c>
      <c r="DE1168" s="129" t="s">
        <v>179</v>
      </c>
      <c r="DF1168" s="129">
        <v>5.9999999999999995E-4</v>
      </c>
      <c r="DG1168" s="129" t="s">
        <v>179</v>
      </c>
      <c r="DH1168" s="129">
        <v>4.0000000000000002E-4</v>
      </c>
      <c r="DI1168" s="129" t="s">
        <v>179</v>
      </c>
      <c r="DJ1168" s="129">
        <v>2.9999999999999997E-4</v>
      </c>
      <c r="DK1168" s="129" t="s">
        <v>4153</v>
      </c>
      <c r="DL1168" s="129" t="s">
        <v>59</v>
      </c>
      <c r="DO1168" t="s">
        <v>18</v>
      </c>
      <c r="DS1168" s="129">
        <v>53</v>
      </c>
      <c r="DT1168" s="129" t="s">
        <v>6048</v>
      </c>
      <c r="DW1168" t="s">
        <v>5950</v>
      </c>
    </row>
    <row r="1169" spans="1:127">
      <c r="A1169" s="127">
        <v>136</v>
      </c>
      <c r="B1169" s="131">
        <v>44769.913194444445</v>
      </c>
      <c r="C1169" s="129" t="s">
        <v>52</v>
      </c>
      <c r="D1169" s="129">
        <v>0</v>
      </c>
      <c r="E1169" s="129">
        <v>0</v>
      </c>
      <c r="F1169" s="129">
        <v>0</v>
      </c>
      <c r="G1169" s="129" t="s">
        <v>54</v>
      </c>
      <c r="H1169" s="129" t="s">
        <v>55</v>
      </c>
      <c r="I1169" s="129" t="s">
        <v>55</v>
      </c>
      <c r="J1169" s="129" t="s">
        <v>55</v>
      </c>
      <c r="K1169" s="129" t="s">
        <v>18</v>
      </c>
      <c r="L1169" s="129">
        <v>90</v>
      </c>
      <c r="M1169" s="129" t="s">
        <v>173</v>
      </c>
      <c r="N1169" s="129">
        <v>0</v>
      </c>
      <c r="O1169" s="129" t="s">
        <v>173</v>
      </c>
      <c r="P1169" s="129">
        <v>0</v>
      </c>
      <c r="Q1169" s="129" t="s">
        <v>173</v>
      </c>
      <c r="R1169" s="129">
        <v>0</v>
      </c>
      <c r="S1169" s="129">
        <v>2</v>
      </c>
      <c r="T1169" s="129" t="s">
        <v>174</v>
      </c>
      <c r="U1169" s="129" t="s">
        <v>4222</v>
      </c>
      <c r="V1169" s="129">
        <v>0.68720000000000003</v>
      </c>
      <c r="W1169" s="129">
        <v>12.656700000000001</v>
      </c>
      <c r="X1169" s="129">
        <v>0.33679999999999999</v>
      </c>
      <c r="Y1169" s="129">
        <v>40.188800000000001</v>
      </c>
      <c r="Z1169" s="129">
        <v>0.36399999999999999</v>
      </c>
      <c r="AA1169" s="129" t="s">
        <v>2092</v>
      </c>
      <c r="AB1169" s="129">
        <v>1.55E-2</v>
      </c>
      <c r="AC1169" s="129" t="s">
        <v>179</v>
      </c>
      <c r="AD1169" s="129">
        <v>9.1999999999999998E-3</v>
      </c>
      <c r="AE1169" s="129" t="s">
        <v>4223</v>
      </c>
      <c r="AF1169" s="129">
        <v>2.07E-2</v>
      </c>
      <c r="AG1169" s="129">
        <v>0.16400000000000001</v>
      </c>
      <c r="AH1169" s="129">
        <v>7.9000000000000008E-3</v>
      </c>
      <c r="AI1169" s="129">
        <v>7.5503</v>
      </c>
      <c r="AJ1169" s="129">
        <v>3.2300000000000002E-2</v>
      </c>
      <c r="AK1169" s="129">
        <v>0.70689999999999997</v>
      </c>
      <c r="AL1169" s="129">
        <v>8.3000000000000001E-3</v>
      </c>
      <c r="AM1169" s="129" t="s">
        <v>1572</v>
      </c>
      <c r="AN1169" s="129">
        <v>8.3999999999999995E-3</v>
      </c>
      <c r="AO1169" s="129" t="s">
        <v>1347</v>
      </c>
      <c r="AP1169" s="129">
        <v>4.1999999999999997E-3</v>
      </c>
      <c r="AQ1169" s="129">
        <v>0.1142</v>
      </c>
      <c r="AR1169" s="129">
        <v>5.1000000000000004E-3</v>
      </c>
      <c r="AS1169" s="129">
        <v>5.9859999999999998</v>
      </c>
      <c r="AT1169" s="129">
        <v>2.6200000000000001E-2</v>
      </c>
      <c r="AU1169" s="129" t="s">
        <v>638</v>
      </c>
      <c r="AV1169" s="129">
        <v>3.7000000000000002E-3</v>
      </c>
      <c r="AW1169" s="129">
        <v>1.5299999999999999E-2</v>
      </c>
      <c r="AX1169" s="129">
        <v>1.2999999999999999E-3</v>
      </c>
      <c r="AY1169" s="129">
        <v>6.7000000000000002E-3</v>
      </c>
      <c r="AZ1169" s="129">
        <v>8.0000000000000004E-4</v>
      </c>
      <c r="BA1169" s="129">
        <v>5.8999999999999999E-3</v>
      </c>
      <c r="BB1169" s="129">
        <v>6.9999999999999999E-4</v>
      </c>
      <c r="BC1169" s="129" t="s">
        <v>267</v>
      </c>
      <c r="BD1169" s="129">
        <v>5.0000000000000001E-4</v>
      </c>
      <c r="BE1169" s="129" t="s">
        <v>179</v>
      </c>
      <c r="BF1169" s="129">
        <v>2.9999999999999997E-4</v>
      </c>
      <c r="BG1169" s="129" t="s">
        <v>179</v>
      </c>
      <c r="BH1169" s="129">
        <v>1E-4</v>
      </c>
      <c r="BI1169" s="129" t="s">
        <v>318</v>
      </c>
      <c r="BJ1169" s="129">
        <v>2.0000000000000001E-4</v>
      </c>
      <c r="BK1169" s="129">
        <v>9.2999999999999992E-3</v>
      </c>
      <c r="BL1169" s="129">
        <v>5.0000000000000001E-4</v>
      </c>
      <c r="BM1169" s="129">
        <v>2.8999999999999998E-3</v>
      </c>
      <c r="BN1169" s="129">
        <v>2.9999999999999997E-4</v>
      </c>
      <c r="BO1169" s="129" t="s">
        <v>363</v>
      </c>
      <c r="BP1169" s="129">
        <v>5.0000000000000001E-4</v>
      </c>
      <c r="BQ1169" s="129" t="s">
        <v>179</v>
      </c>
      <c r="BR1169" s="129">
        <v>2.9999999999999997E-4</v>
      </c>
      <c r="BS1169" s="129" t="s">
        <v>179</v>
      </c>
      <c r="BT1169" s="129">
        <v>4.0000000000000002E-4</v>
      </c>
      <c r="BU1169" s="129" t="s">
        <v>179</v>
      </c>
      <c r="BV1169" s="129">
        <v>6.9999999999999999E-4</v>
      </c>
      <c r="BW1169" s="129" t="s">
        <v>18</v>
      </c>
      <c r="BX1169" s="129"/>
      <c r="BY1169" s="129" t="s">
        <v>18</v>
      </c>
      <c r="BZ1169" s="129"/>
      <c r="CA1169" s="129" t="s">
        <v>179</v>
      </c>
      <c r="CB1169" s="129">
        <v>8.0000000000000004E-4</v>
      </c>
      <c r="CC1169" s="129" t="s">
        <v>179</v>
      </c>
      <c r="CD1169" s="129">
        <v>2E-3</v>
      </c>
      <c r="CE1169" s="129" t="s">
        <v>179</v>
      </c>
      <c r="CF1169" s="129">
        <v>2.3E-3</v>
      </c>
      <c r="CG1169" s="129" t="s">
        <v>216</v>
      </c>
      <c r="CH1169" s="129">
        <v>1E-4</v>
      </c>
      <c r="CI1169" s="129" t="s">
        <v>179</v>
      </c>
      <c r="CJ1169" s="129">
        <v>7.1999999999999998E-3</v>
      </c>
      <c r="CK1169" s="129" t="s">
        <v>179</v>
      </c>
      <c r="CL1169" s="129">
        <v>1.12E-2</v>
      </c>
      <c r="CM1169" s="129" t="s">
        <v>179</v>
      </c>
      <c r="CN1169" s="129">
        <v>3.8E-3</v>
      </c>
      <c r="CO1169" s="129" t="s">
        <v>179</v>
      </c>
      <c r="CP1169" s="129">
        <v>8.9999999999999998E-4</v>
      </c>
      <c r="CQ1169" s="129" t="s">
        <v>179</v>
      </c>
      <c r="CR1169" s="129">
        <v>3.3E-3</v>
      </c>
      <c r="CS1169" s="129" t="s">
        <v>179</v>
      </c>
      <c r="CT1169" s="129">
        <v>1.9E-3</v>
      </c>
      <c r="CU1169" s="129" t="s">
        <v>179</v>
      </c>
      <c r="CV1169" s="129">
        <v>8.0000000000000004E-4</v>
      </c>
      <c r="CW1169" s="129" t="s">
        <v>18</v>
      </c>
      <c r="CX1169" s="129"/>
      <c r="CY1169" s="129" t="s">
        <v>179</v>
      </c>
      <c r="CZ1169" s="129">
        <v>5.9999999999999995E-4</v>
      </c>
      <c r="DA1169" s="129" t="s">
        <v>179</v>
      </c>
      <c r="DB1169" s="129">
        <v>5.9999999999999995E-4</v>
      </c>
      <c r="DC1169" s="129" t="s">
        <v>179</v>
      </c>
      <c r="DD1169" s="129">
        <v>5.0000000000000001E-4</v>
      </c>
      <c r="DE1169" s="129" t="s">
        <v>179</v>
      </c>
      <c r="DF1169" s="129">
        <v>5.9999999999999995E-4</v>
      </c>
      <c r="DG1169" s="129" t="s">
        <v>179</v>
      </c>
      <c r="DH1169" s="129">
        <v>4.0000000000000002E-4</v>
      </c>
      <c r="DI1169" s="129" t="s">
        <v>179</v>
      </c>
      <c r="DJ1169" s="129">
        <v>4.0000000000000002E-4</v>
      </c>
      <c r="DK1169" s="129" t="s">
        <v>4153</v>
      </c>
      <c r="DL1169" s="129" t="s">
        <v>59</v>
      </c>
      <c r="DO1169" t="s">
        <v>18</v>
      </c>
      <c r="DS1169" s="129">
        <v>61</v>
      </c>
      <c r="DT1169" s="129" t="s">
        <v>5992</v>
      </c>
      <c r="DW1169" t="s">
        <v>5951</v>
      </c>
    </row>
    <row r="1170" spans="1:127">
      <c r="A1170" s="127">
        <v>137</v>
      </c>
      <c r="B1170" s="131">
        <v>44769.915972222225</v>
      </c>
      <c r="C1170" s="129" t="s">
        <v>52</v>
      </c>
      <c r="D1170" s="129">
        <v>0</v>
      </c>
      <c r="E1170" s="129">
        <v>0</v>
      </c>
      <c r="F1170" s="129">
        <v>0</v>
      </c>
      <c r="G1170" s="129" t="s">
        <v>54</v>
      </c>
      <c r="H1170" s="129" t="s">
        <v>55</v>
      </c>
      <c r="I1170" s="129" t="s">
        <v>55</v>
      </c>
      <c r="J1170" s="129" t="s">
        <v>55</v>
      </c>
      <c r="K1170" s="129" t="s">
        <v>18</v>
      </c>
      <c r="L1170" s="129">
        <v>90</v>
      </c>
      <c r="M1170" s="129" t="s">
        <v>173</v>
      </c>
      <c r="N1170" s="129">
        <v>0</v>
      </c>
      <c r="O1170" s="129" t="s">
        <v>173</v>
      </c>
      <c r="P1170" s="129">
        <v>0</v>
      </c>
      <c r="Q1170" s="129" t="s">
        <v>173</v>
      </c>
      <c r="R1170" s="129">
        <v>0</v>
      </c>
      <c r="S1170" s="129">
        <v>2</v>
      </c>
      <c r="T1170" s="129" t="s">
        <v>174</v>
      </c>
      <c r="U1170" s="129" t="s">
        <v>4224</v>
      </c>
      <c r="V1170" s="129">
        <v>0.69830000000000003</v>
      </c>
      <c r="W1170" s="129">
        <v>11.423299999999999</v>
      </c>
      <c r="X1170" s="129">
        <v>0.32779999999999998</v>
      </c>
      <c r="Y1170" s="129">
        <v>40.8566</v>
      </c>
      <c r="Z1170" s="129">
        <v>0.3695</v>
      </c>
      <c r="AA1170" s="129" t="s">
        <v>718</v>
      </c>
      <c r="AB1170" s="129">
        <v>1.5299999999999999E-2</v>
      </c>
      <c r="AC1170" s="129" t="s">
        <v>179</v>
      </c>
      <c r="AD1170" s="129">
        <v>9.7000000000000003E-3</v>
      </c>
      <c r="AE1170" s="129" t="s">
        <v>179</v>
      </c>
      <c r="AF1170" s="129">
        <v>1.7999999999999999E-2</v>
      </c>
      <c r="AG1170" s="129">
        <v>0.19589999999999999</v>
      </c>
      <c r="AH1170" s="129">
        <v>8.3000000000000001E-3</v>
      </c>
      <c r="AI1170" s="129">
        <v>7.4897999999999998</v>
      </c>
      <c r="AJ1170" s="129">
        <v>3.2399999999999998E-2</v>
      </c>
      <c r="AK1170" s="129">
        <v>0.78190000000000004</v>
      </c>
      <c r="AL1170" s="129">
        <v>8.6999999999999994E-3</v>
      </c>
      <c r="AM1170" s="129" t="s">
        <v>1294</v>
      </c>
      <c r="AN1170" s="129">
        <v>8.6E-3</v>
      </c>
      <c r="AO1170" s="129" t="s">
        <v>1449</v>
      </c>
      <c r="AP1170" s="129">
        <v>4.3E-3</v>
      </c>
      <c r="AQ1170" s="129">
        <v>0.14050000000000001</v>
      </c>
      <c r="AR1170" s="129">
        <v>5.4999999999999997E-3</v>
      </c>
      <c r="AS1170" s="129">
        <v>7.3083999999999998</v>
      </c>
      <c r="AT1170" s="129">
        <v>2.9100000000000001E-2</v>
      </c>
      <c r="AU1170" s="129" t="s">
        <v>179</v>
      </c>
      <c r="AV1170" s="129">
        <v>4.0000000000000001E-3</v>
      </c>
      <c r="AW1170" s="129">
        <v>9.4999999999999998E-3</v>
      </c>
      <c r="AX1170" s="129">
        <v>1.1000000000000001E-3</v>
      </c>
      <c r="AY1170" s="129">
        <v>5.8999999999999999E-3</v>
      </c>
      <c r="AZ1170" s="129">
        <v>8.0000000000000004E-4</v>
      </c>
      <c r="BA1170" s="129">
        <v>7.4999999999999997E-3</v>
      </c>
      <c r="BB1170" s="129">
        <v>8.0000000000000004E-4</v>
      </c>
      <c r="BC1170" s="129" t="s">
        <v>267</v>
      </c>
      <c r="BD1170" s="129">
        <v>5.0000000000000001E-4</v>
      </c>
      <c r="BE1170" s="129" t="s">
        <v>179</v>
      </c>
      <c r="BF1170" s="129">
        <v>2.9999999999999997E-4</v>
      </c>
      <c r="BG1170" s="129" t="s">
        <v>179</v>
      </c>
      <c r="BH1170" s="129">
        <v>1E-4</v>
      </c>
      <c r="BI1170" s="129" t="s">
        <v>318</v>
      </c>
      <c r="BJ1170" s="129">
        <v>2.0000000000000001E-4</v>
      </c>
      <c r="BK1170" s="129">
        <v>8.9999999999999993E-3</v>
      </c>
      <c r="BL1170" s="129">
        <v>5.0000000000000001E-4</v>
      </c>
      <c r="BM1170" s="129">
        <v>3.0999999999999999E-3</v>
      </c>
      <c r="BN1170" s="129">
        <v>2.9999999999999997E-4</v>
      </c>
      <c r="BO1170" s="129" t="s">
        <v>450</v>
      </c>
      <c r="BP1170" s="129">
        <v>5.0000000000000001E-4</v>
      </c>
      <c r="BQ1170" s="129" t="s">
        <v>179</v>
      </c>
      <c r="BR1170" s="129">
        <v>2.9999999999999997E-4</v>
      </c>
      <c r="BS1170" s="129" t="s">
        <v>179</v>
      </c>
      <c r="BT1170" s="129">
        <v>4.0000000000000002E-4</v>
      </c>
      <c r="BU1170" s="129" t="s">
        <v>179</v>
      </c>
      <c r="BV1170" s="129">
        <v>5.9999999999999995E-4</v>
      </c>
      <c r="BW1170" s="129" t="s">
        <v>18</v>
      </c>
      <c r="BX1170" s="129"/>
      <c r="BY1170" s="129" t="s">
        <v>179</v>
      </c>
      <c r="BZ1170" s="129">
        <v>1.1000000000000001E-3</v>
      </c>
      <c r="CA1170" s="129" t="s">
        <v>179</v>
      </c>
      <c r="CB1170" s="129">
        <v>8.0000000000000004E-4</v>
      </c>
      <c r="CC1170" s="129" t="s">
        <v>179</v>
      </c>
      <c r="CD1170" s="129">
        <v>2.0999999999999999E-3</v>
      </c>
      <c r="CE1170" s="129" t="s">
        <v>179</v>
      </c>
      <c r="CF1170" s="129">
        <v>2.3E-3</v>
      </c>
      <c r="CG1170" s="129" t="s">
        <v>216</v>
      </c>
      <c r="CH1170" s="129">
        <v>1E-4</v>
      </c>
      <c r="CI1170" s="129" t="s">
        <v>179</v>
      </c>
      <c r="CJ1170" s="129">
        <v>7.3000000000000001E-3</v>
      </c>
      <c r="CK1170" s="129" t="s">
        <v>179</v>
      </c>
      <c r="CL1170" s="129">
        <v>1.15E-2</v>
      </c>
      <c r="CM1170" s="129" t="s">
        <v>179</v>
      </c>
      <c r="CN1170" s="129">
        <v>3.2000000000000002E-3</v>
      </c>
      <c r="CO1170" s="129" t="s">
        <v>179</v>
      </c>
      <c r="CP1170" s="129">
        <v>8.9999999999999998E-4</v>
      </c>
      <c r="CQ1170" s="129" t="s">
        <v>179</v>
      </c>
      <c r="CR1170" s="129">
        <v>3.3999999999999998E-3</v>
      </c>
      <c r="CS1170" s="129" t="s">
        <v>179</v>
      </c>
      <c r="CT1170" s="129">
        <v>1.8E-3</v>
      </c>
      <c r="CU1170" s="129" t="s">
        <v>18</v>
      </c>
      <c r="CV1170" s="129"/>
      <c r="CW1170" s="129" t="s">
        <v>18</v>
      </c>
      <c r="CX1170" s="129"/>
      <c r="CY1170" s="129" t="s">
        <v>179</v>
      </c>
      <c r="CZ1170" s="129">
        <v>5.0000000000000001E-4</v>
      </c>
      <c r="DA1170" s="129" t="s">
        <v>179</v>
      </c>
      <c r="DB1170" s="129">
        <v>5.9999999999999995E-4</v>
      </c>
      <c r="DC1170" s="129" t="s">
        <v>179</v>
      </c>
      <c r="DD1170" s="129">
        <v>5.9999999999999995E-4</v>
      </c>
      <c r="DE1170" s="129" t="s">
        <v>179</v>
      </c>
      <c r="DF1170" s="129">
        <v>5.9999999999999995E-4</v>
      </c>
      <c r="DG1170" s="129" t="s">
        <v>179</v>
      </c>
      <c r="DH1170" s="129">
        <v>4.0000000000000002E-4</v>
      </c>
      <c r="DI1170" s="129" t="s">
        <v>179</v>
      </c>
      <c r="DJ1170" s="129">
        <v>2.9999999999999997E-4</v>
      </c>
      <c r="DK1170" s="129" t="s">
        <v>4153</v>
      </c>
      <c r="DL1170" s="129" t="s">
        <v>59</v>
      </c>
      <c r="DO1170" t="s">
        <v>18</v>
      </c>
      <c r="DS1170" s="129">
        <v>76</v>
      </c>
      <c r="DT1170" s="129" t="s">
        <v>6008</v>
      </c>
      <c r="DW1170" t="s">
        <v>5952</v>
      </c>
    </row>
    <row r="1171" spans="1:127">
      <c r="A1171" s="127">
        <v>138</v>
      </c>
      <c r="B1171" s="131">
        <v>44769.919444444444</v>
      </c>
      <c r="C1171" s="129" t="s">
        <v>52</v>
      </c>
      <c r="D1171" s="129">
        <v>0</v>
      </c>
      <c r="E1171" s="129">
        <v>0</v>
      </c>
      <c r="F1171" s="129">
        <v>0</v>
      </c>
      <c r="G1171" s="129" t="s">
        <v>54</v>
      </c>
      <c r="H1171" s="129" t="s">
        <v>55</v>
      </c>
      <c r="I1171" s="129" t="s">
        <v>55</v>
      </c>
      <c r="J1171" s="129" t="s">
        <v>55</v>
      </c>
      <c r="K1171" s="129" t="s">
        <v>18</v>
      </c>
      <c r="L1171" s="129">
        <v>90</v>
      </c>
      <c r="M1171" s="129" t="s">
        <v>173</v>
      </c>
      <c r="N1171" s="129">
        <v>0</v>
      </c>
      <c r="O1171" s="129" t="s">
        <v>173</v>
      </c>
      <c r="P1171" s="129">
        <v>0</v>
      </c>
      <c r="Q1171" s="129" t="s">
        <v>173</v>
      </c>
      <c r="R1171" s="129">
        <v>0</v>
      </c>
      <c r="S1171" s="129">
        <v>2</v>
      </c>
      <c r="T1171" s="129" t="s">
        <v>174</v>
      </c>
      <c r="U1171" s="129" t="s">
        <v>4225</v>
      </c>
      <c r="V1171" s="129">
        <v>0.68420000000000003</v>
      </c>
      <c r="W1171" s="129">
        <v>9.9865999999999993</v>
      </c>
      <c r="X1171" s="129">
        <v>0.31009999999999999</v>
      </c>
      <c r="Y1171" s="129">
        <v>34.932000000000002</v>
      </c>
      <c r="Z1171" s="129">
        <v>0.33800000000000002</v>
      </c>
      <c r="AA1171" s="129" t="s">
        <v>2713</v>
      </c>
      <c r="AB1171" s="129">
        <v>1.5800000000000002E-2</v>
      </c>
      <c r="AC1171" s="129" t="s">
        <v>179</v>
      </c>
      <c r="AD1171" s="129">
        <v>1.06E-2</v>
      </c>
      <c r="AE1171" s="129" t="s">
        <v>4226</v>
      </c>
      <c r="AF1171" s="129">
        <v>4.5699999999999998E-2</v>
      </c>
      <c r="AG1171" s="129">
        <v>8.4099999999999994E-2</v>
      </c>
      <c r="AH1171" s="129">
        <v>6.7000000000000002E-3</v>
      </c>
      <c r="AI1171" s="129">
        <v>7.0720999999999998</v>
      </c>
      <c r="AJ1171" s="129">
        <v>3.15E-2</v>
      </c>
      <c r="AK1171" s="129">
        <v>0.74009999999999998</v>
      </c>
      <c r="AL1171" s="129">
        <v>8.5000000000000006E-3</v>
      </c>
      <c r="AM1171" s="129" t="s">
        <v>1051</v>
      </c>
      <c r="AN1171" s="129">
        <v>8.5000000000000006E-3</v>
      </c>
      <c r="AO1171" s="129" t="s">
        <v>280</v>
      </c>
      <c r="AP1171" s="129">
        <v>4.1999999999999997E-3</v>
      </c>
      <c r="AQ1171" s="129">
        <v>0.1172</v>
      </c>
      <c r="AR1171" s="129">
        <v>5.3E-3</v>
      </c>
      <c r="AS1171" s="129">
        <v>6.7995000000000001</v>
      </c>
      <c r="AT1171" s="129">
        <v>2.8000000000000001E-2</v>
      </c>
      <c r="AU1171" s="129" t="s">
        <v>301</v>
      </c>
      <c r="AV1171" s="129">
        <v>4.0000000000000001E-3</v>
      </c>
      <c r="AW1171" s="129">
        <v>6.4999999999999997E-3</v>
      </c>
      <c r="AX1171" s="129">
        <v>1E-3</v>
      </c>
      <c r="AY1171" s="129">
        <v>4.5999999999999999E-3</v>
      </c>
      <c r="AZ1171" s="129">
        <v>6.9999999999999999E-4</v>
      </c>
      <c r="BA1171" s="129">
        <v>6.4999999999999997E-3</v>
      </c>
      <c r="BB1171" s="129">
        <v>6.9999999999999999E-4</v>
      </c>
      <c r="BC1171" s="129" t="s">
        <v>211</v>
      </c>
      <c r="BD1171" s="129">
        <v>5.0000000000000001E-4</v>
      </c>
      <c r="BE1171" s="129" t="s">
        <v>286</v>
      </c>
      <c r="BF1171" s="129">
        <v>4.0000000000000002E-4</v>
      </c>
      <c r="BG1171" s="129" t="s">
        <v>179</v>
      </c>
      <c r="BH1171" s="129">
        <v>1E-4</v>
      </c>
      <c r="BI1171" s="129" t="s">
        <v>318</v>
      </c>
      <c r="BJ1171" s="129">
        <v>2.0000000000000001E-4</v>
      </c>
      <c r="BK1171" s="129">
        <v>9.7999999999999997E-3</v>
      </c>
      <c r="BL1171" s="129">
        <v>5.0000000000000001E-4</v>
      </c>
      <c r="BM1171" s="129">
        <v>3.5999999999999999E-3</v>
      </c>
      <c r="BN1171" s="129">
        <v>2.9999999999999997E-4</v>
      </c>
      <c r="BO1171" s="129" t="s">
        <v>410</v>
      </c>
      <c r="BP1171" s="129">
        <v>5.9999999999999995E-4</v>
      </c>
      <c r="BQ1171" s="129" t="s">
        <v>179</v>
      </c>
      <c r="BR1171" s="129">
        <v>2.9999999999999997E-4</v>
      </c>
      <c r="BS1171" s="129" t="s">
        <v>179</v>
      </c>
      <c r="BT1171" s="129">
        <v>5.0000000000000001E-4</v>
      </c>
      <c r="BU1171" s="129" t="s">
        <v>179</v>
      </c>
      <c r="BV1171" s="129">
        <v>6.9999999999999999E-4</v>
      </c>
      <c r="BW1171" s="129" t="s">
        <v>179</v>
      </c>
      <c r="BX1171" s="129">
        <v>8.9999999999999998E-4</v>
      </c>
      <c r="BY1171" s="129" t="s">
        <v>18</v>
      </c>
      <c r="BZ1171" s="129"/>
      <c r="CA1171" s="129" t="s">
        <v>179</v>
      </c>
      <c r="CB1171" s="129">
        <v>8.0000000000000004E-4</v>
      </c>
      <c r="CC1171" s="129" t="s">
        <v>194</v>
      </c>
      <c r="CD1171" s="129">
        <v>2.0999999999999999E-3</v>
      </c>
      <c r="CE1171" s="129" t="s">
        <v>179</v>
      </c>
      <c r="CF1171" s="129">
        <v>2.3E-3</v>
      </c>
      <c r="CG1171" s="129" t="s">
        <v>216</v>
      </c>
      <c r="CH1171" s="129">
        <v>1E-4</v>
      </c>
      <c r="CI1171" s="129" t="s">
        <v>179</v>
      </c>
      <c r="CJ1171" s="129">
        <v>8.0000000000000002E-3</v>
      </c>
      <c r="CK1171" s="129" t="s">
        <v>179</v>
      </c>
      <c r="CL1171" s="129">
        <v>1.14E-2</v>
      </c>
      <c r="CM1171" s="129" t="s">
        <v>179</v>
      </c>
      <c r="CN1171" s="129">
        <v>6.3E-3</v>
      </c>
      <c r="CO1171" s="129" t="s">
        <v>179</v>
      </c>
      <c r="CP1171" s="129">
        <v>8.9999999999999998E-4</v>
      </c>
      <c r="CQ1171" s="129" t="s">
        <v>179</v>
      </c>
      <c r="CR1171" s="129">
        <v>3.3E-3</v>
      </c>
      <c r="CS1171" s="129" t="s">
        <v>179</v>
      </c>
      <c r="CT1171" s="129">
        <v>2E-3</v>
      </c>
      <c r="CU1171" s="129" t="s">
        <v>179</v>
      </c>
      <c r="CV1171" s="129">
        <v>8.9999999999999998E-4</v>
      </c>
      <c r="CW1171" s="129" t="s">
        <v>179</v>
      </c>
      <c r="CX1171" s="129">
        <v>5.9999999999999995E-4</v>
      </c>
      <c r="CY1171" s="129" t="s">
        <v>179</v>
      </c>
      <c r="CZ1171" s="129">
        <v>5.9999999999999995E-4</v>
      </c>
      <c r="DA1171" s="129" t="s">
        <v>179</v>
      </c>
      <c r="DB1171" s="129">
        <v>5.9999999999999995E-4</v>
      </c>
      <c r="DC1171" s="129" t="s">
        <v>285</v>
      </c>
      <c r="DD1171" s="129">
        <v>5.9999999999999995E-4</v>
      </c>
      <c r="DE1171" s="129" t="s">
        <v>179</v>
      </c>
      <c r="DF1171" s="129">
        <v>5.9999999999999995E-4</v>
      </c>
      <c r="DG1171" s="129" t="s">
        <v>179</v>
      </c>
      <c r="DH1171" s="129">
        <v>4.0000000000000002E-4</v>
      </c>
      <c r="DI1171" s="129" t="s">
        <v>179</v>
      </c>
      <c r="DJ1171" s="129">
        <v>4.0000000000000002E-4</v>
      </c>
      <c r="DK1171" s="129" t="s">
        <v>4153</v>
      </c>
      <c r="DL1171" s="129" t="s">
        <v>59</v>
      </c>
      <c r="DO1171" t="s">
        <v>18</v>
      </c>
      <c r="DS1171" s="129">
        <v>91</v>
      </c>
      <c r="DT1171" s="129" t="s">
        <v>4227</v>
      </c>
      <c r="DW1171" t="s">
        <v>5953</v>
      </c>
    </row>
    <row r="1172" spans="1:127">
      <c r="A1172" s="127">
        <v>139</v>
      </c>
      <c r="B1172" s="131">
        <v>44769.921527777777</v>
      </c>
      <c r="C1172" s="129" t="s">
        <v>52</v>
      </c>
      <c r="D1172" s="129">
        <v>0</v>
      </c>
      <c r="E1172" s="129">
        <v>0</v>
      </c>
      <c r="F1172" s="129">
        <v>0</v>
      </c>
      <c r="G1172" s="129" t="s">
        <v>54</v>
      </c>
      <c r="H1172" s="129" t="s">
        <v>55</v>
      </c>
      <c r="I1172" s="129" t="s">
        <v>55</v>
      </c>
      <c r="J1172" s="129" t="s">
        <v>55</v>
      </c>
      <c r="K1172" s="129" t="s">
        <v>18</v>
      </c>
      <c r="L1172" s="129">
        <v>90</v>
      </c>
      <c r="M1172" s="129" t="s">
        <v>173</v>
      </c>
      <c r="N1172" s="129">
        <v>0</v>
      </c>
      <c r="O1172" s="129" t="s">
        <v>173</v>
      </c>
      <c r="P1172" s="129">
        <v>0</v>
      </c>
      <c r="Q1172" s="129" t="s">
        <v>173</v>
      </c>
      <c r="R1172" s="129">
        <v>0</v>
      </c>
      <c r="S1172" s="129">
        <v>2</v>
      </c>
      <c r="T1172" s="129" t="s">
        <v>174</v>
      </c>
      <c r="U1172" s="129" t="s">
        <v>4228</v>
      </c>
      <c r="V1172" s="129">
        <v>0.70179999999999998</v>
      </c>
      <c r="W1172" s="129">
        <v>12.401300000000001</v>
      </c>
      <c r="X1172" s="129">
        <v>0.33560000000000001</v>
      </c>
      <c r="Y1172" s="129">
        <v>38.354799999999997</v>
      </c>
      <c r="Z1172" s="129">
        <v>0.35489999999999999</v>
      </c>
      <c r="AA1172" s="129" t="s">
        <v>1310</v>
      </c>
      <c r="AB1172" s="129">
        <v>1.5900000000000001E-2</v>
      </c>
      <c r="AC1172" s="129" t="s">
        <v>179</v>
      </c>
      <c r="AD1172" s="129">
        <v>0.01</v>
      </c>
      <c r="AE1172" s="129" t="s">
        <v>4229</v>
      </c>
      <c r="AF1172" s="129">
        <v>2.7400000000000001E-2</v>
      </c>
      <c r="AG1172" s="129">
        <v>0.11070000000000001</v>
      </c>
      <c r="AH1172" s="129">
        <v>7.1000000000000004E-3</v>
      </c>
      <c r="AI1172" s="129">
        <v>7.7976999999999999</v>
      </c>
      <c r="AJ1172" s="129">
        <v>3.2899999999999999E-2</v>
      </c>
      <c r="AK1172" s="129">
        <v>0.72940000000000005</v>
      </c>
      <c r="AL1172" s="129">
        <v>8.3999999999999995E-3</v>
      </c>
      <c r="AM1172" s="129" t="s">
        <v>1051</v>
      </c>
      <c r="AN1172" s="129">
        <v>8.5000000000000006E-3</v>
      </c>
      <c r="AO1172" s="129" t="s">
        <v>741</v>
      </c>
      <c r="AP1172" s="129">
        <v>4.4000000000000003E-3</v>
      </c>
      <c r="AQ1172" s="129">
        <v>0.1138</v>
      </c>
      <c r="AR1172" s="129">
        <v>5.1000000000000004E-3</v>
      </c>
      <c r="AS1172" s="129">
        <v>6.0223000000000004</v>
      </c>
      <c r="AT1172" s="129">
        <v>2.64E-2</v>
      </c>
      <c r="AU1172" s="129" t="s">
        <v>209</v>
      </c>
      <c r="AV1172" s="129">
        <v>3.8E-3</v>
      </c>
      <c r="AW1172" s="129">
        <v>7.4999999999999997E-3</v>
      </c>
      <c r="AX1172" s="129">
        <v>1E-3</v>
      </c>
      <c r="AY1172" s="129">
        <v>5.5999999999999999E-3</v>
      </c>
      <c r="AZ1172" s="129">
        <v>6.9999999999999999E-4</v>
      </c>
      <c r="BA1172" s="129">
        <v>5.8999999999999999E-3</v>
      </c>
      <c r="BB1172" s="129">
        <v>5.9999999999999995E-4</v>
      </c>
      <c r="BC1172" s="129" t="s">
        <v>267</v>
      </c>
      <c r="BD1172" s="129">
        <v>5.0000000000000001E-4</v>
      </c>
      <c r="BE1172" s="129" t="s">
        <v>179</v>
      </c>
      <c r="BF1172" s="129">
        <v>2.9999999999999997E-4</v>
      </c>
      <c r="BG1172" s="129" t="s">
        <v>179</v>
      </c>
      <c r="BH1172" s="129">
        <v>1E-4</v>
      </c>
      <c r="BI1172" s="129" t="s">
        <v>318</v>
      </c>
      <c r="BJ1172" s="129">
        <v>2.0000000000000001E-4</v>
      </c>
      <c r="BK1172" s="129">
        <v>1.01E-2</v>
      </c>
      <c r="BL1172" s="129">
        <v>5.0000000000000001E-4</v>
      </c>
      <c r="BM1172" s="129">
        <v>3.0000000000000001E-3</v>
      </c>
      <c r="BN1172" s="129">
        <v>2.9999999999999997E-4</v>
      </c>
      <c r="BO1172" s="129" t="s">
        <v>625</v>
      </c>
      <c r="BP1172" s="129">
        <v>5.9999999999999995E-4</v>
      </c>
      <c r="BQ1172" s="129" t="s">
        <v>179</v>
      </c>
      <c r="BR1172" s="129">
        <v>2.9999999999999997E-4</v>
      </c>
      <c r="BS1172" s="129" t="s">
        <v>179</v>
      </c>
      <c r="BT1172" s="129">
        <v>4.0000000000000002E-4</v>
      </c>
      <c r="BU1172" s="129" t="s">
        <v>179</v>
      </c>
      <c r="BV1172" s="129">
        <v>6.9999999999999999E-4</v>
      </c>
      <c r="BW1172" s="129" t="s">
        <v>18</v>
      </c>
      <c r="BX1172" s="129"/>
      <c r="BY1172" s="129" t="s">
        <v>179</v>
      </c>
      <c r="BZ1172" s="129">
        <v>1.1000000000000001E-3</v>
      </c>
      <c r="CA1172" s="129" t="s">
        <v>179</v>
      </c>
      <c r="CB1172" s="129">
        <v>8.0000000000000004E-4</v>
      </c>
      <c r="CC1172" s="129" t="s">
        <v>179</v>
      </c>
      <c r="CD1172" s="129">
        <v>2E-3</v>
      </c>
      <c r="CE1172" s="129" t="s">
        <v>179</v>
      </c>
      <c r="CF1172" s="129">
        <v>2.3E-3</v>
      </c>
      <c r="CG1172" s="129" t="s">
        <v>216</v>
      </c>
      <c r="CH1172" s="129">
        <v>1E-4</v>
      </c>
      <c r="CI1172" s="129" t="s">
        <v>179</v>
      </c>
      <c r="CJ1172" s="129">
        <v>7.1000000000000004E-3</v>
      </c>
      <c r="CK1172" s="129" t="s">
        <v>179</v>
      </c>
      <c r="CL1172" s="129">
        <v>1.09E-2</v>
      </c>
      <c r="CM1172" s="129" t="s">
        <v>270</v>
      </c>
      <c r="CN1172" s="129">
        <v>4.7000000000000002E-3</v>
      </c>
      <c r="CO1172" s="129" t="s">
        <v>179</v>
      </c>
      <c r="CP1172" s="129">
        <v>8.0000000000000004E-4</v>
      </c>
      <c r="CQ1172" s="129" t="s">
        <v>179</v>
      </c>
      <c r="CR1172" s="129">
        <v>3.3999999999999998E-3</v>
      </c>
      <c r="CS1172" s="129" t="s">
        <v>179</v>
      </c>
      <c r="CT1172" s="129">
        <v>1.9E-3</v>
      </c>
      <c r="CU1172" s="129" t="s">
        <v>18</v>
      </c>
      <c r="CV1172" s="129"/>
      <c r="CW1172" s="129" t="s">
        <v>18</v>
      </c>
      <c r="CX1172" s="129"/>
      <c r="CY1172" s="129" t="s">
        <v>179</v>
      </c>
      <c r="CZ1172" s="129">
        <v>5.9999999999999995E-4</v>
      </c>
      <c r="DA1172" s="129" t="s">
        <v>179</v>
      </c>
      <c r="DB1172" s="129">
        <v>5.9999999999999995E-4</v>
      </c>
      <c r="DC1172" s="129" t="s">
        <v>179</v>
      </c>
      <c r="DD1172" s="129">
        <v>5.9999999999999995E-4</v>
      </c>
      <c r="DE1172" s="129" t="s">
        <v>179</v>
      </c>
      <c r="DF1172" s="129">
        <v>5.9999999999999995E-4</v>
      </c>
      <c r="DG1172" s="129" t="s">
        <v>179</v>
      </c>
      <c r="DH1172" s="129">
        <v>4.0000000000000002E-4</v>
      </c>
      <c r="DI1172" s="129" t="s">
        <v>179</v>
      </c>
      <c r="DJ1172" s="129">
        <v>4.0000000000000002E-4</v>
      </c>
      <c r="DK1172" s="129" t="s">
        <v>4153</v>
      </c>
      <c r="DL1172" s="129" t="s">
        <v>59</v>
      </c>
      <c r="DO1172" t="s">
        <v>18</v>
      </c>
      <c r="DS1172" s="129">
        <v>95</v>
      </c>
      <c r="DT1172" s="129" t="s">
        <v>901</v>
      </c>
      <c r="DW1172" t="s">
        <v>5954</v>
      </c>
    </row>
    <row r="1173" spans="1:127">
      <c r="A1173" s="127">
        <v>140</v>
      </c>
      <c r="B1173" s="131">
        <v>44769.925694444442</v>
      </c>
      <c r="C1173" s="129" t="s">
        <v>52</v>
      </c>
      <c r="D1173" s="129">
        <v>0</v>
      </c>
      <c r="E1173" s="129">
        <v>0</v>
      </c>
      <c r="F1173" s="129">
        <v>0</v>
      </c>
      <c r="G1173" s="129" t="s">
        <v>54</v>
      </c>
      <c r="H1173" s="129" t="s">
        <v>55</v>
      </c>
      <c r="I1173" s="129" t="s">
        <v>55</v>
      </c>
      <c r="J1173" s="129" t="s">
        <v>55</v>
      </c>
      <c r="K1173" s="129" t="s">
        <v>18</v>
      </c>
      <c r="L1173" s="129">
        <v>90</v>
      </c>
      <c r="M1173" s="129" t="s">
        <v>173</v>
      </c>
      <c r="N1173" s="129">
        <v>0</v>
      </c>
      <c r="O1173" s="129" t="s">
        <v>173</v>
      </c>
      <c r="P1173" s="129">
        <v>0</v>
      </c>
      <c r="Q1173" s="129" t="s">
        <v>173</v>
      </c>
      <c r="R1173" s="129">
        <v>0</v>
      </c>
      <c r="S1173" s="129">
        <v>2</v>
      </c>
      <c r="T1173" s="129" t="s">
        <v>174</v>
      </c>
      <c r="U1173" s="129" t="s">
        <v>4230</v>
      </c>
      <c r="V1173" s="129">
        <v>0.69</v>
      </c>
      <c r="W1173" s="129">
        <v>11.936999999999999</v>
      </c>
      <c r="X1173" s="129">
        <v>0.33129999999999998</v>
      </c>
      <c r="Y1173" s="129">
        <v>37.633099999999999</v>
      </c>
      <c r="Z1173" s="129">
        <v>0.35160000000000002</v>
      </c>
      <c r="AA1173" s="129" t="s">
        <v>1658</v>
      </c>
      <c r="AB1173" s="129">
        <v>1.5900000000000001E-2</v>
      </c>
      <c r="AC1173" s="129" t="s">
        <v>179</v>
      </c>
      <c r="AD1173" s="129">
        <v>1.03E-2</v>
      </c>
      <c r="AE1173" s="129" t="s">
        <v>4231</v>
      </c>
      <c r="AF1173" s="129">
        <v>2.8400000000000002E-2</v>
      </c>
      <c r="AG1173" s="129">
        <v>0.2041</v>
      </c>
      <c r="AH1173" s="129">
        <v>8.2000000000000007E-3</v>
      </c>
      <c r="AI1173" s="129">
        <v>7.6265000000000001</v>
      </c>
      <c r="AJ1173" s="129">
        <v>3.2599999999999997E-2</v>
      </c>
      <c r="AK1173" s="129">
        <v>0.71650000000000003</v>
      </c>
      <c r="AL1173" s="129">
        <v>8.3000000000000001E-3</v>
      </c>
      <c r="AM1173" s="129" t="s">
        <v>1294</v>
      </c>
      <c r="AN1173" s="129">
        <v>8.6E-3</v>
      </c>
      <c r="AO1173" s="129" t="s">
        <v>1354</v>
      </c>
      <c r="AP1173" s="129">
        <v>4.3E-3</v>
      </c>
      <c r="AQ1173" s="129">
        <v>0.11119999999999999</v>
      </c>
      <c r="AR1173" s="129">
        <v>5.1000000000000004E-3</v>
      </c>
      <c r="AS1173" s="129">
        <v>6.2710999999999997</v>
      </c>
      <c r="AT1173" s="129">
        <v>2.7E-2</v>
      </c>
      <c r="AU1173" s="129" t="s">
        <v>179</v>
      </c>
      <c r="AV1173" s="129">
        <v>3.8E-3</v>
      </c>
      <c r="AW1173" s="129">
        <v>7.1000000000000004E-3</v>
      </c>
      <c r="AX1173" s="129">
        <v>1E-3</v>
      </c>
      <c r="AY1173" s="129">
        <v>6.1000000000000004E-3</v>
      </c>
      <c r="AZ1173" s="129">
        <v>8.0000000000000004E-4</v>
      </c>
      <c r="BA1173" s="129">
        <v>5.8999999999999999E-3</v>
      </c>
      <c r="BB1173" s="129">
        <v>6.9999999999999999E-4</v>
      </c>
      <c r="BC1173" s="129" t="s">
        <v>285</v>
      </c>
      <c r="BD1173" s="129">
        <v>5.0000000000000001E-4</v>
      </c>
      <c r="BE1173" s="129" t="s">
        <v>179</v>
      </c>
      <c r="BF1173" s="129">
        <v>2.9999999999999997E-4</v>
      </c>
      <c r="BG1173" s="129" t="s">
        <v>179</v>
      </c>
      <c r="BH1173" s="129">
        <v>1E-4</v>
      </c>
      <c r="BI1173" s="129" t="s">
        <v>516</v>
      </c>
      <c r="BJ1173" s="129">
        <v>2.0000000000000001E-4</v>
      </c>
      <c r="BK1173" s="129">
        <v>1.0200000000000001E-2</v>
      </c>
      <c r="BL1173" s="129">
        <v>5.0000000000000001E-4</v>
      </c>
      <c r="BM1173" s="129">
        <v>2.8999999999999998E-3</v>
      </c>
      <c r="BN1173" s="129">
        <v>2.9999999999999997E-4</v>
      </c>
      <c r="BO1173" s="129" t="s">
        <v>349</v>
      </c>
      <c r="BP1173" s="129">
        <v>5.9999999999999995E-4</v>
      </c>
      <c r="BQ1173" s="129" t="s">
        <v>179</v>
      </c>
      <c r="BR1173" s="129">
        <v>2.9999999999999997E-4</v>
      </c>
      <c r="BS1173" s="129" t="s">
        <v>179</v>
      </c>
      <c r="BT1173" s="129">
        <v>4.0000000000000002E-4</v>
      </c>
      <c r="BU1173" s="129" t="s">
        <v>179</v>
      </c>
      <c r="BV1173" s="129">
        <v>6.9999999999999999E-4</v>
      </c>
      <c r="BW1173" s="129" t="s">
        <v>18</v>
      </c>
      <c r="BX1173" s="129"/>
      <c r="BY1173" s="129" t="s">
        <v>18</v>
      </c>
      <c r="BZ1173" s="129"/>
      <c r="CA1173" s="129" t="s">
        <v>179</v>
      </c>
      <c r="CB1173" s="129">
        <v>8.0000000000000004E-4</v>
      </c>
      <c r="CC1173" s="129" t="s">
        <v>179</v>
      </c>
      <c r="CD1173" s="129">
        <v>2E-3</v>
      </c>
      <c r="CE1173" s="129" t="s">
        <v>179</v>
      </c>
      <c r="CF1173" s="129">
        <v>2.3E-3</v>
      </c>
      <c r="CG1173" s="129" t="s">
        <v>216</v>
      </c>
      <c r="CH1173" s="129">
        <v>1E-4</v>
      </c>
      <c r="CI1173" s="129" t="s">
        <v>179</v>
      </c>
      <c r="CJ1173" s="129">
        <v>7.4000000000000003E-3</v>
      </c>
      <c r="CK1173" s="129" t="s">
        <v>179</v>
      </c>
      <c r="CL1173" s="129">
        <v>1.12E-2</v>
      </c>
      <c r="CM1173" s="129" t="s">
        <v>179</v>
      </c>
      <c r="CN1173" s="129">
        <v>5.1000000000000004E-3</v>
      </c>
      <c r="CO1173" s="129" t="s">
        <v>179</v>
      </c>
      <c r="CP1173" s="129">
        <v>8.9999999999999998E-4</v>
      </c>
      <c r="CQ1173" s="129" t="s">
        <v>179</v>
      </c>
      <c r="CR1173" s="129">
        <v>3.3E-3</v>
      </c>
      <c r="CS1173" s="129" t="s">
        <v>179</v>
      </c>
      <c r="CT1173" s="129">
        <v>1.9E-3</v>
      </c>
      <c r="CU1173" s="129" t="s">
        <v>179</v>
      </c>
      <c r="CV1173" s="129">
        <v>8.0000000000000004E-4</v>
      </c>
      <c r="CW1173" s="129" t="s">
        <v>18</v>
      </c>
      <c r="CX1173" s="129"/>
      <c r="CY1173" s="129" t="s">
        <v>179</v>
      </c>
      <c r="CZ1173" s="129">
        <v>5.9999999999999995E-4</v>
      </c>
      <c r="DA1173" s="129" t="s">
        <v>179</v>
      </c>
      <c r="DB1173" s="129">
        <v>5.9999999999999995E-4</v>
      </c>
      <c r="DC1173" s="129" t="s">
        <v>179</v>
      </c>
      <c r="DD1173" s="129">
        <v>5.9999999999999995E-4</v>
      </c>
      <c r="DE1173" s="129" t="s">
        <v>179</v>
      </c>
      <c r="DF1173" s="129">
        <v>5.9999999999999995E-4</v>
      </c>
      <c r="DG1173" s="129" t="s">
        <v>179</v>
      </c>
      <c r="DH1173" s="129">
        <v>4.0000000000000002E-4</v>
      </c>
      <c r="DI1173" s="129" t="s">
        <v>179</v>
      </c>
      <c r="DJ1173" s="129">
        <v>4.0000000000000002E-4</v>
      </c>
      <c r="DK1173" s="129" t="s">
        <v>4153</v>
      </c>
      <c r="DL1173" s="129" t="s">
        <v>59</v>
      </c>
      <c r="DO1173" t="s">
        <v>18</v>
      </c>
      <c r="DS1173" s="129">
        <v>101</v>
      </c>
      <c r="DT1173" s="129" t="s">
        <v>2502</v>
      </c>
      <c r="DW1173" t="s">
        <v>5955</v>
      </c>
    </row>
    <row r="1174" spans="1:127">
      <c r="A1174" s="127">
        <v>141</v>
      </c>
      <c r="B1174" s="131">
        <v>44769.931250000001</v>
      </c>
      <c r="C1174" s="129" t="s">
        <v>52</v>
      </c>
      <c r="D1174" s="129">
        <v>0</v>
      </c>
      <c r="E1174" s="129">
        <v>0</v>
      </c>
      <c r="F1174" s="129">
        <v>0</v>
      </c>
      <c r="G1174" s="129" t="s">
        <v>54</v>
      </c>
      <c r="H1174" s="129" t="s">
        <v>55</v>
      </c>
      <c r="I1174" s="129" t="s">
        <v>55</v>
      </c>
      <c r="J1174" s="129" t="s">
        <v>55</v>
      </c>
      <c r="K1174" s="129" t="s">
        <v>18</v>
      </c>
      <c r="L1174" s="129">
        <v>90</v>
      </c>
      <c r="M1174" s="129" t="s">
        <v>173</v>
      </c>
      <c r="N1174" s="129">
        <v>0</v>
      </c>
      <c r="O1174" s="129" t="s">
        <v>173</v>
      </c>
      <c r="P1174" s="129">
        <v>0</v>
      </c>
      <c r="Q1174" s="129" t="s">
        <v>173</v>
      </c>
      <c r="R1174" s="129">
        <v>0</v>
      </c>
      <c r="S1174" s="129">
        <v>2</v>
      </c>
      <c r="T1174" s="129" t="s">
        <v>174</v>
      </c>
      <c r="U1174" s="129" t="s">
        <v>4232</v>
      </c>
      <c r="V1174" s="129">
        <v>0.67300000000000004</v>
      </c>
      <c r="W1174" s="129">
        <v>14.0143</v>
      </c>
      <c r="X1174" s="129">
        <v>0.3503</v>
      </c>
      <c r="Y1174" s="129">
        <v>39.738199999999999</v>
      </c>
      <c r="Z1174" s="129">
        <v>0.36180000000000001</v>
      </c>
      <c r="AA1174" s="129" t="s">
        <v>982</v>
      </c>
      <c r="AB1174" s="129">
        <v>1.54E-2</v>
      </c>
      <c r="AC1174" s="129" t="s">
        <v>179</v>
      </c>
      <c r="AD1174" s="129">
        <v>9.1999999999999998E-3</v>
      </c>
      <c r="AE1174" s="129" t="s">
        <v>751</v>
      </c>
      <c r="AF1174" s="129">
        <v>1.8700000000000001E-2</v>
      </c>
      <c r="AG1174" s="129">
        <v>0.105</v>
      </c>
      <c r="AH1174" s="129">
        <v>7.1000000000000004E-3</v>
      </c>
      <c r="AI1174" s="129">
        <v>7.9676</v>
      </c>
      <c r="AJ1174" s="129">
        <v>3.32E-2</v>
      </c>
      <c r="AK1174" s="129">
        <v>0.72330000000000005</v>
      </c>
      <c r="AL1174" s="129">
        <v>8.3999999999999995E-3</v>
      </c>
      <c r="AM1174" s="129" t="s">
        <v>1934</v>
      </c>
      <c r="AN1174" s="129">
        <v>8.6E-3</v>
      </c>
      <c r="AO1174" s="129" t="s">
        <v>1022</v>
      </c>
      <c r="AP1174" s="129">
        <v>3.8999999999999998E-3</v>
      </c>
      <c r="AQ1174" s="129">
        <v>0.12920000000000001</v>
      </c>
      <c r="AR1174" s="129">
        <v>5.3E-3</v>
      </c>
      <c r="AS1174" s="129">
        <v>5.8085000000000004</v>
      </c>
      <c r="AT1174" s="129">
        <v>2.5999999999999999E-2</v>
      </c>
      <c r="AU1174" s="129" t="s">
        <v>548</v>
      </c>
      <c r="AV1174" s="129">
        <v>3.7000000000000002E-3</v>
      </c>
      <c r="AW1174" s="129">
        <v>1.1599999999999999E-2</v>
      </c>
      <c r="AX1174" s="129">
        <v>1.1000000000000001E-3</v>
      </c>
      <c r="AY1174" s="129">
        <v>5.7999999999999996E-3</v>
      </c>
      <c r="AZ1174" s="129">
        <v>6.9999999999999999E-4</v>
      </c>
      <c r="BA1174" s="129">
        <v>5.7000000000000002E-3</v>
      </c>
      <c r="BB1174" s="129">
        <v>5.9999999999999995E-4</v>
      </c>
      <c r="BC1174" s="129" t="s">
        <v>391</v>
      </c>
      <c r="BD1174" s="129">
        <v>5.0000000000000001E-4</v>
      </c>
      <c r="BE1174" s="129" t="s">
        <v>179</v>
      </c>
      <c r="BF1174" s="129">
        <v>2.9999999999999997E-4</v>
      </c>
      <c r="BG1174" s="129" t="s">
        <v>246</v>
      </c>
      <c r="BH1174" s="129">
        <v>1E-4</v>
      </c>
      <c r="BI1174" s="129" t="s">
        <v>318</v>
      </c>
      <c r="BJ1174" s="129">
        <v>2.0000000000000001E-4</v>
      </c>
      <c r="BK1174" s="129">
        <v>9.7999999999999997E-3</v>
      </c>
      <c r="BL1174" s="129">
        <v>5.0000000000000001E-4</v>
      </c>
      <c r="BM1174" s="129">
        <v>2.3999999999999998E-3</v>
      </c>
      <c r="BN1174" s="129">
        <v>2.9999999999999997E-4</v>
      </c>
      <c r="BO1174" s="129" t="s">
        <v>190</v>
      </c>
      <c r="BP1174" s="129">
        <v>5.0000000000000001E-4</v>
      </c>
      <c r="BQ1174" s="129" t="s">
        <v>179</v>
      </c>
      <c r="BR1174" s="129">
        <v>2.9999999999999997E-4</v>
      </c>
      <c r="BS1174" s="129" t="s">
        <v>179</v>
      </c>
      <c r="BT1174" s="129">
        <v>4.0000000000000002E-4</v>
      </c>
      <c r="BU1174" s="129" t="s">
        <v>179</v>
      </c>
      <c r="BV1174" s="129">
        <v>6.9999999999999999E-4</v>
      </c>
      <c r="BW1174" s="129" t="s">
        <v>179</v>
      </c>
      <c r="BX1174" s="129">
        <v>8.9999999999999998E-4</v>
      </c>
      <c r="BY1174" s="129" t="s">
        <v>18</v>
      </c>
      <c r="BZ1174" s="129"/>
      <c r="CA1174" s="129" t="s">
        <v>179</v>
      </c>
      <c r="CB1174" s="129">
        <v>8.0000000000000004E-4</v>
      </c>
      <c r="CC1174" s="129" t="s">
        <v>179</v>
      </c>
      <c r="CD1174" s="129">
        <v>2E-3</v>
      </c>
      <c r="CE1174" s="129" t="s">
        <v>179</v>
      </c>
      <c r="CF1174" s="129">
        <v>2.3E-3</v>
      </c>
      <c r="CG1174" s="129" t="s">
        <v>216</v>
      </c>
      <c r="CH1174" s="129">
        <v>1E-4</v>
      </c>
      <c r="CI1174" s="129" t="s">
        <v>179</v>
      </c>
      <c r="CJ1174" s="129">
        <v>6.7000000000000002E-3</v>
      </c>
      <c r="CK1174" s="129" t="s">
        <v>179</v>
      </c>
      <c r="CL1174" s="129">
        <v>1.0500000000000001E-2</v>
      </c>
      <c r="CM1174" s="129" t="s">
        <v>179</v>
      </c>
      <c r="CN1174" s="129">
        <v>4.1999999999999997E-3</v>
      </c>
      <c r="CO1174" s="129" t="s">
        <v>179</v>
      </c>
      <c r="CP1174" s="129">
        <v>8.0000000000000004E-4</v>
      </c>
      <c r="CQ1174" s="129" t="s">
        <v>179</v>
      </c>
      <c r="CR1174" s="129">
        <v>3.3999999999999998E-3</v>
      </c>
      <c r="CS1174" s="129" t="s">
        <v>179</v>
      </c>
      <c r="CT1174" s="129">
        <v>1.9E-3</v>
      </c>
      <c r="CU1174" s="129" t="s">
        <v>179</v>
      </c>
      <c r="CV1174" s="129">
        <v>8.0000000000000004E-4</v>
      </c>
      <c r="CW1174" s="129" t="s">
        <v>179</v>
      </c>
      <c r="CX1174" s="129">
        <v>5.9999999999999995E-4</v>
      </c>
      <c r="CY1174" s="129" t="s">
        <v>179</v>
      </c>
      <c r="CZ1174" s="129">
        <v>5.9999999999999995E-4</v>
      </c>
      <c r="DA1174" s="129" t="s">
        <v>179</v>
      </c>
      <c r="DB1174" s="129">
        <v>5.9999999999999995E-4</v>
      </c>
      <c r="DC1174" s="129" t="s">
        <v>179</v>
      </c>
      <c r="DD1174" s="129">
        <v>5.9999999999999995E-4</v>
      </c>
      <c r="DE1174" s="129" t="s">
        <v>179</v>
      </c>
      <c r="DF1174" s="129">
        <v>5.9999999999999995E-4</v>
      </c>
      <c r="DG1174" s="129" t="s">
        <v>179</v>
      </c>
      <c r="DH1174" s="129">
        <v>4.0000000000000002E-4</v>
      </c>
      <c r="DI1174" s="129" t="s">
        <v>179</v>
      </c>
      <c r="DJ1174" s="129">
        <v>2.9999999999999997E-4</v>
      </c>
      <c r="DK1174" s="129" t="s">
        <v>4233</v>
      </c>
      <c r="DL1174" s="129" t="s">
        <v>59</v>
      </c>
      <c r="DO1174" t="s">
        <v>18</v>
      </c>
      <c r="DS1174" s="129">
        <v>4</v>
      </c>
      <c r="DT1174" s="129" t="s">
        <v>1630</v>
      </c>
      <c r="DW1174" t="s">
        <v>5956</v>
      </c>
    </row>
    <row r="1175" spans="1:127">
      <c r="A1175" s="127">
        <v>142</v>
      </c>
      <c r="B1175" s="131">
        <v>44769.933333333334</v>
      </c>
      <c r="C1175" s="129" t="s">
        <v>52</v>
      </c>
      <c r="D1175" s="129">
        <v>0</v>
      </c>
      <c r="E1175" s="129">
        <v>0</v>
      </c>
      <c r="F1175" s="129">
        <v>0</v>
      </c>
      <c r="G1175" s="129" t="s">
        <v>54</v>
      </c>
      <c r="H1175" s="129" t="s">
        <v>55</v>
      </c>
      <c r="I1175" s="129" t="s">
        <v>55</v>
      </c>
      <c r="J1175" s="129" t="s">
        <v>55</v>
      </c>
      <c r="K1175" s="129" t="s">
        <v>18</v>
      </c>
      <c r="L1175" s="129">
        <v>90</v>
      </c>
      <c r="M1175" s="129" t="s">
        <v>173</v>
      </c>
      <c r="N1175" s="129">
        <v>0</v>
      </c>
      <c r="O1175" s="129" t="s">
        <v>173</v>
      </c>
      <c r="P1175" s="129">
        <v>0</v>
      </c>
      <c r="Q1175" s="129" t="s">
        <v>173</v>
      </c>
      <c r="R1175" s="129">
        <v>0</v>
      </c>
      <c r="S1175" s="129">
        <v>2</v>
      </c>
      <c r="T1175" s="129" t="s">
        <v>174</v>
      </c>
      <c r="U1175" s="129" t="s">
        <v>4234</v>
      </c>
      <c r="V1175" s="129">
        <v>0.71870000000000001</v>
      </c>
      <c r="W1175" s="129">
        <v>11.078200000000001</v>
      </c>
      <c r="X1175" s="129">
        <v>0.3251</v>
      </c>
      <c r="Y1175" s="129">
        <v>39.582799999999999</v>
      </c>
      <c r="Z1175" s="129">
        <v>0.36280000000000001</v>
      </c>
      <c r="AA1175" s="129" t="s">
        <v>564</v>
      </c>
      <c r="AB1175" s="129">
        <v>1.5800000000000002E-2</v>
      </c>
      <c r="AC1175" s="129" t="s">
        <v>4235</v>
      </c>
      <c r="AD1175" s="129">
        <v>1.0800000000000001E-2</v>
      </c>
      <c r="AE1175" s="129" t="s">
        <v>179</v>
      </c>
      <c r="AF1175" s="129">
        <v>1.8800000000000001E-2</v>
      </c>
      <c r="AG1175" s="129">
        <v>0.16789999999999999</v>
      </c>
      <c r="AH1175" s="129">
        <v>8.0000000000000002E-3</v>
      </c>
      <c r="AI1175" s="129">
        <v>7.5738000000000003</v>
      </c>
      <c r="AJ1175" s="129">
        <v>3.2599999999999997E-2</v>
      </c>
      <c r="AK1175" s="129">
        <v>0.79859999999999998</v>
      </c>
      <c r="AL1175" s="129">
        <v>8.8000000000000005E-3</v>
      </c>
      <c r="AM1175" s="129" t="s">
        <v>1224</v>
      </c>
      <c r="AN1175" s="129">
        <v>8.6E-3</v>
      </c>
      <c r="AO1175" s="129" t="s">
        <v>1225</v>
      </c>
      <c r="AP1175" s="129">
        <v>4.4000000000000003E-3</v>
      </c>
      <c r="AQ1175" s="129">
        <v>0.1242</v>
      </c>
      <c r="AR1175" s="129">
        <v>5.3E-3</v>
      </c>
      <c r="AS1175" s="129">
        <v>7.0361000000000002</v>
      </c>
      <c r="AT1175" s="129">
        <v>2.86E-2</v>
      </c>
      <c r="AU1175" s="129" t="s">
        <v>548</v>
      </c>
      <c r="AV1175" s="129">
        <v>4.0000000000000001E-3</v>
      </c>
      <c r="AW1175" s="129">
        <v>8.6E-3</v>
      </c>
      <c r="AX1175" s="129">
        <v>1.1000000000000001E-3</v>
      </c>
      <c r="AY1175" s="129">
        <v>4.3E-3</v>
      </c>
      <c r="AZ1175" s="129">
        <v>6.9999999999999999E-4</v>
      </c>
      <c r="BA1175" s="129">
        <v>7.0000000000000001E-3</v>
      </c>
      <c r="BB1175" s="129">
        <v>6.9999999999999999E-4</v>
      </c>
      <c r="BC1175" s="129" t="s">
        <v>245</v>
      </c>
      <c r="BD1175" s="129">
        <v>5.0000000000000001E-4</v>
      </c>
      <c r="BE1175" s="129" t="s">
        <v>179</v>
      </c>
      <c r="BF1175" s="129">
        <v>2.9999999999999997E-4</v>
      </c>
      <c r="BG1175" s="129" t="s">
        <v>179</v>
      </c>
      <c r="BH1175" s="129">
        <v>1E-4</v>
      </c>
      <c r="BI1175" s="129" t="s">
        <v>286</v>
      </c>
      <c r="BJ1175" s="129">
        <v>2.0000000000000001E-4</v>
      </c>
      <c r="BK1175" s="129">
        <v>8.8999999999999999E-3</v>
      </c>
      <c r="BL1175" s="129">
        <v>5.0000000000000001E-4</v>
      </c>
      <c r="BM1175" s="129">
        <v>3.0000000000000001E-3</v>
      </c>
      <c r="BN1175" s="129">
        <v>2.9999999999999997E-4</v>
      </c>
      <c r="BO1175" s="129" t="s">
        <v>429</v>
      </c>
      <c r="BP1175" s="129">
        <v>5.0000000000000001E-4</v>
      </c>
      <c r="BQ1175" s="129" t="s">
        <v>179</v>
      </c>
      <c r="BR1175" s="129">
        <v>2.9999999999999997E-4</v>
      </c>
      <c r="BS1175" s="129" t="s">
        <v>179</v>
      </c>
      <c r="BT1175" s="129">
        <v>4.0000000000000002E-4</v>
      </c>
      <c r="BU1175" s="129" t="s">
        <v>179</v>
      </c>
      <c r="BV1175" s="129">
        <v>6.9999999999999999E-4</v>
      </c>
      <c r="BW1175" s="129" t="s">
        <v>18</v>
      </c>
      <c r="BX1175" s="129"/>
      <c r="BY1175" s="129" t="s">
        <v>179</v>
      </c>
      <c r="BZ1175" s="129">
        <v>1.1000000000000001E-3</v>
      </c>
      <c r="CA1175" s="129" t="s">
        <v>179</v>
      </c>
      <c r="CB1175" s="129">
        <v>8.0000000000000004E-4</v>
      </c>
      <c r="CC1175" s="129" t="s">
        <v>214</v>
      </c>
      <c r="CD1175" s="129">
        <v>2.0999999999999999E-3</v>
      </c>
      <c r="CE1175" s="129" t="s">
        <v>179</v>
      </c>
      <c r="CF1175" s="129">
        <v>2.3E-3</v>
      </c>
      <c r="CG1175" s="129" t="s">
        <v>216</v>
      </c>
      <c r="CH1175" s="129">
        <v>1E-4</v>
      </c>
      <c r="CI1175" s="129" t="s">
        <v>179</v>
      </c>
      <c r="CJ1175" s="129">
        <v>7.4000000000000003E-3</v>
      </c>
      <c r="CK1175" s="129" t="s">
        <v>179</v>
      </c>
      <c r="CL1175" s="129">
        <v>1.14E-2</v>
      </c>
      <c r="CM1175" s="129" t="s">
        <v>179</v>
      </c>
      <c r="CN1175" s="129">
        <v>3.8999999999999998E-3</v>
      </c>
      <c r="CO1175" s="129" t="s">
        <v>179</v>
      </c>
      <c r="CP1175" s="129">
        <v>8.9999999999999998E-4</v>
      </c>
      <c r="CQ1175" s="129" t="s">
        <v>179</v>
      </c>
      <c r="CR1175" s="129">
        <v>3.2000000000000002E-3</v>
      </c>
      <c r="CS1175" s="129" t="s">
        <v>179</v>
      </c>
      <c r="CT1175" s="129">
        <v>2E-3</v>
      </c>
      <c r="CU1175" s="129" t="s">
        <v>179</v>
      </c>
      <c r="CV1175" s="129">
        <v>8.9999999999999998E-4</v>
      </c>
      <c r="CW1175" s="129" t="s">
        <v>18</v>
      </c>
      <c r="CX1175" s="129"/>
      <c r="CY1175" s="129" t="s">
        <v>179</v>
      </c>
      <c r="CZ1175" s="129">
        <v>5.9999999999999995E-4</v>
      </c>
      <c r="DA1175" s="129" t="s">
        <v>179</v>
      </c>
      <c r="DB1175" s="129">
        <v>6.9999999999999999E-4</v>
      </c>
      <c r="DC1175" s="129" t="s">
        <v>179</v>
      </c>
      <c r="DD1175" s="129">
        <v>5.9999999999999995E-4</v>
      </c>
      <c r="DE1175" s="129" t="s">
        <v>179</v>
      </c>
      <c r="DF1175" s="129">
        <v>5.9999999999999995E-4</v>
      </c>
      <c r="DG1175" s="129" t="s">
        <v>179</v>
      </c>
      <c r="DH1175" s="129">
        <v>4.0000000000000002E-4</v>
      </c>
      <c r="DI1175" s="129" t="s">
        <v>179</v>
      </c>
      <c r="DJ1175" s="129">
        <v>4.0000000000000002E-4</v>
      </c>
      <c r="DK1175" s="129" t="s">
        <v>4233</v>
      </c>
      <c r="DL1175" s="129" t="s">
        <v>59</v>
      </c>
      <c r="DO1175" t="s">
        <v>18</v>
      </c>
      <c r="DS1175" s="129">
        <v>16</v>
      </c>
      <c r="DT1175" s="129" t="s">
        <v>919</v>
      </c>
      <c r="DW1175" t="s">
        <v>5957</v>
      </c>
    </row>
    <row r="1176" spans="1:127">
      <c r="A1176" s="127">
        <v>143</v>
      </c>
      <c r="B1176" s="131">
        <v>44769.936111111114</v>
      </c>
      <c r="C1176" s="129" t="s">
        <v>52</v>
      </c>
      <c r="D1176" s="129">
        <v>0</v>
      </c>
      <c r="E1176" s="129">
        <v>0</v>
      </c>
      <c r="F1176" s="129">
        <v>0</v>
      </c>
      <c r="G1176" s="129" t="s">
        <v>54</v>
      </c>
      <c r="H1176" s="129" t="s">
        <v>55</v>
      </c>
      <c r="I1176" s="129" t="s">
        <v>55</v>
      </c>
      <c r="J1176" s="129" t="s">
        <v>55</v>
      </c>
      <c r="K1176" s="129" t="s">
        <v>18</v>
      </c>
      <c r="L1176" s="129">
        <v>90</v>
      </c>
      <c r="M1176" s="129" t="s">
        <v>173</v>
      </c>
      <c r="N1176" s="129">
        <v>0</v>
      </c>
      <c r="O1176" s="129" t="s">
        <v>173</v>
      </c>
      <c r="P1176" s="129">
        <v>0</v>
      </c>
      <c r="Q1176" s="129" t="s">
        <v>173</v>
      </c>
      <c r="R1176" s="129">
        <v>0</v>
      </c>
      <c r="S1176" s="129">
        <v>2</v>
      </c>
      <c r="T1176" s="129" t="s">
        <v>174</v>
      </c>
      <c r="U1176" s="129" t="s">
        <v>4236</v>
      </c>
      <c r="V1176" s="129">
        <v>0.64119999999999999</v>
      </c>
      <c r="W1176" s="129">
        <v>11.678000000000001</v>
      </c>
      <c r="X1176" s="129">
        <v>0.3221</v>
      </c>
      <c r="Y1176" s="129">
        <v>33.614699999999999</v>
      </c>
      <c r="Z1176" s="129">
        <v>0.32869999999999999</v>
      </c>
      <c r="AA1176" s="129" t="s">
        <v>2902</v>
      </c>
      <c r="AB1176" s="129">
        <v>1.55E-2</v>
      </c>
      <c r="AC1176" s="129" t="s">
        <v>179</v>
      </c>
      <c r="AD1176" s="129">
        <v>9.7999999999999997E-3</v>
      </c>
      <c r="AE1176" s="129" t="s">
        <v>4237</v>
      </c>
      <c r="AF1176" s="129">
        <v>2.5100000000000001E-2</v>
      </c>
      <c r="AG1176" s="129">
        <v>0.16059999999999999</v>
      </c>
      <c r="AH1176" s="129">
        <v>7.4999999999999997E-3</v>
      </c>
      <c r="AI1176" s="129">
        <v>7.1550000000000002</v>
      </c>
      <c r="AJ1176" s="129">
        <v>3.1399999999999997E-2</v>
      </c>
      <c r="AK1176" s="129">
        <v>0.64590000000000003</v>
      </c>
      <c r="AL1176" s="129">
        <v>7.9000000000000008E-3</v>
      </c>
      <c r="AM1176" s="129" t="s">
        <v>1720</v>
      </c>
      <c r="AN1176" s="129">
        <v>8.0999999999999996E-3</v>
      </c>
      <c r="AO1176" s="129" t="s">
        <v>460</v>
      </c>
      <c r="AP1176" s="129">
        <v>3.8E-3</v>
      </c>
      <c r="AQ1176" s="129">
        <v>0.20419999999999999</v>
      </c>
      <c r="AR1176" s="129">
        <v>6.6E-3</v>
      </c>
      <c r="AS1176" s="129">
        <v>5.7027000000000001</v>
      </c>
      <c r="AT1176" s="129">
        <v>2.5499999999999998E-2</v>
      </c>
      <c r="AU1176" s="129" t="s">
        <v>187</v>
      </c>
      <c r="AV1176" s="129">
        <v>3.7000000000000002E-3</v>
      </c>
      <c r="AW1176" s="129">
        <v>1.0800000000000001E-2</v>
      </c>
      <c r="AX1176" s="129">
        <v>1.1999999999999999E-3</v>
      </c>
      <c r="AY1176" s="129">
        <v>6.4000000000000003E-3</v>
      </c>
      <c r="AZ1176" s="129">
        <v>8.0000000000000004E-4</v>
      </c>
      <c r="BA1176" s="129">
        <v>6.1999999999999998E-3</v>
      </c>
      <c r="BB1176" s="129">
        <v>6.9999999999999999E-4</v>
      </c>
      <c r="BC1176" s="129" t="s">
        <v>304</v>
      </c>
      <c r="BD1176" s="129">
        <v>5.0000000000000001E-4</v>
      </c>
      <c r="BE1176" s="129" t="s">
        <v>304</v>
      </c>
      <c r="BF1176" s="129">
        <v>4.0000000000000002E-4</v>
      </c>
      <c r="BG1176" s="129" t="s">
        <v>179</v>
      </c>
      <c r="BH1176" s="129">
        <v>1E-4</v>
      </c>
      <c r="BI1176" s="129" t="s">
        <v>516</v>
      </c>
      <c r="BJ1176" s="129">
        <v>2.0000000000000001E-4</v>
      </c>
      <c r="BK1176" s="129">
        <v>1.03E-2</v>
      </c>
      <c r="BL1176" s="129">
        <v>5.0000000000000001E-4</v>
      </c>
      <c r="BM1176" s="129">
        <v>2.8999999999999998E-3</v>
      </c>
      <c r="BN1176" s="129">
        <v>2.9999999999999997E-4</v>
      </c>
      <c r="BO1176" s="129" t="s">
        <v>363</v>
      </c>
      <c r="BP1176" s="129">
        <v>5.9999999999999995E-4</v>
      </c>
      <c r="BQ1176" s="129" t="s">
        <v>179</v>
      </c>
      <c r="BR1176" s="129">
        <v>2.9999999999999997E-4</v>
      </c>
      <c r="BS1176" s="129" t="s">
        <v>179</v>
      </c>
      <c r="BT1176" s="129">
        <v>5.0000000000000001E-4</v>
      </c>
      <c r="BU1176" s="129" t="s">
        <v>179</v>
      </c>
      <c r="BV1176" s="129">
        <v>5.9999999999999995E-4</v>
      </c>
      <c r="BW1176" s="129" t="s">
        <v>18</v>
      </c>
      <c r="BX1176" s="129"/>
      <c r="BY1176" s="129" t="s">
        <v>18</v>
      </c>
      <c r="BZ1176" s="129"/>
      <c r="CA1176" s="129" t="s">
        <v>179</v>
      </c>
      <c r="CB1176" s="129">
        <v>8.0000000000000004E-4</v>
      </c>
      <c r="CC1176" s="129" t="s">
        <v>179</v>
      </c>
      <c r="CD1176" s="129">
        <v>2.0999999999999999E-3</v>
      </c>
      <c r="CE1176" s="129" t="s">
        <v>179</v>
      </c>
      <c r="CF1176" s="129">
        <v>2.2000000000000001E-3</v>
      </c>
      <c r="CG1176" s="129" t="s">
        <v>179</v>
      </c>
      <c r="CH1176" s="129">
        <v>1E-4</v>
      </c>
      <c r="CI1176" s="129" t="s">
        <v>179</v>
      </c>
      <c r="CJ1176" s="129">
        <v>8.0000000000000002E-3</v>
      </c>
      <c r="CK1176" s="129" t="s">
        <v>179</v>
      </c>
      <c r="CL1176" s="129">
        <v>1.14E-2</v>
      </c>
      <c r="CM1176" s="129" t="s">
        <v>179</v>
      </c>
      <c r="CN1176" s="129">
        <v>7.3000000000000001E-3</v>
      </c>
      <c r="CO1176" s="129" t="s">
        <v>179</v>
      </c>
      <c r="CP1176" s="129">
        <v>8.9999999999999998E-4</v>
      </c>
      <c r="CQ1176" s="129" t="s">
        <v>179</v>
      </c>
      <c r="CR1176" s="129">
        <v>3.3E-3</v>
      </c>
      <c r="CS1176" s="129" t="s">
        <v>179</v>
      </c>
      <c r="CT1176" s="129">
        <v>1.9E-3</v>
      </c>
      <c r="CU1176" s="129" t="s">
        <v>18</v>
      </c>
      <c r="CV1176" s="129"/>
      <c r="CW1176" s="129" t="s">
        <v>18</v>
      </c>
      <c r="CX1176" s="129"/>
      <c r="CY1176" s="129" t="s">
        <v>179</v>
      </c>
      <c r="CZ1176" s="129">
        <v>5.0000000000000001E-4</v>
      </c>
      <c r="DA1176" s="129" t="s">
        <v>179</v>
      </c>
      <c r="DB1176" s="129">
        <v>5.9999999999999995E-4</v>
      </c>
      <c r="DC1176" s="129" t="s">
        <v>179</v>
      </c>
      <c r="DD1176" s="129">
        <v>5.0000000000000001E-4</v>
      </c>
      <c r="DE1176" s="129" t="s">
        <v>179</v>
      </c>
      <c r="DF1176" s="129">
        <v>5.9999999999999995E-4</v>
      </c>
      <c r="DG1176" s="129" t="s">
        <v>179</v>
      </c>
      <c r="DH1176" s="129">
        <v>4.0000000000000002E-4</v>
      </c>
      <c r="DI1176" s="129" t="s">
        <v>179</v>
      </c>
      <c r="DJ1176" s="129">
        <v>5.0000000000000001E-4</v>
      </c>
      <c r="DK1176" s="129" t="s">
        <v>4233</v>
      </c>
      <c r="DL1176" s="129" t="s">
        <v>59</v>
      </c>
      <c r="DO1176" t="s">
        <v>18</v>
      </c>
      <c r="DS1176" s="129">
        <v>26</v>
      </c>
      <c r="DT1176" s="129" t="s">
        <v>4238</v>
      </c>
      <c r="DW1176" t="s">
        <v>5958</v>
      </c>
    </row>
    <row r="1177" spans="1:127">
      <c r="A1177" s="127">
        <v>144</v>
      </c>
      <c r="B1177" s="131">
        <v>44769.940972222219</v>
      </c>
      <c r="C1177" s="129" t="s">
        <v>52</v>
      </c>
      <c r="D1177" s="129">
        <v>0</v>
      </c>
      <c r="E1177" s="129">
        <v>0</v>
      </c>
      <c r="F1177" s="129">
        <v>0</v>
      </c>
      <c r="G1177" s="129" t="s">
        <v>54</v>
      </c>
      <c r="H1177" s="129" t="s">
        <v>55</v>
      </c>
      <c r="I1177" s="129" t="s">
        <v>55</v>
      </c>
      <c r="J1177" s="129" t="s">
        <v>55</v>
      </c>
      <c r="K1177" s="129" t="s">
        <v>18</v>
      </c>
      <c r="L1177" s="129">
        <v>90</v>
      </c>
      <c r="M1177" s="129" t="s">
        <v>173</v>
      </c>
      <c r="N1177" s="129">
        <v>0</v>
      </c>
      <c r="O1177" s="129" t="s">
        <v>173</v>
      </c>
      <c r="P1177" s="129">
        <v>0</v>
      </c>
      <c r="Q1177" s="129" t="s">
        <v>173</v>
      </c>
      <c r="R1177" s="129">
        <v>0</v>
      </c>
      <c r="S1177" s="129">
        <v>2</v>
      </c>
      <c r="T1177" s="129" t="s">
        <v>174</v>
      </c>
      <c r="U1177" s="129" t="s">
        <v>4239</v>
      </c>
      <c r="V1177" s="129">
        <v>0.6895</v>
      </c>
      <c r="W1177" s="129">
        <v>14.2399</v>
      </c>
      <c r="X1177" s="129">
        <v>0.35249999999999998</v>
      </c>
      <c r="Y1177" s="129">
        <v>40.113700000000001</v>
      </c>
      <c r="Z1177" s="129">
        <v>0.36359999999999998</v>
      </c>
      <c r="AA1177" s="129" t="s">
        <v>1572</v>
      </c>
      <c r="AB1177" s="129">
        <v>1.52E-2</v>
      </c>
      <c r="AC1177" s="129" t="s">
        <v>179</v>
      </c>
      <c r="AD1177" s="129">
        <v>9.1000000000000004E-3</v>
      </c>
      <c r="AE1177" s="129" t="s">
        <v>179</v>
      </c>
      <c r="AF1177" s="129">
        <v>1.7500000000000002E-2</v>
      </c>
      <c r="AG1177" s="129">
        <v>9.4700000000000006E-2</v>
      </c>
      <c r="AH1177" s="129">
        <v>7.1000000000000004E-3</v>
      </c>
      <c r="AI1177" s="129">
        <v>7.8662000000000001</v>
      </c>
      <c r="AJ1177" s="129">
        <v>3.2899999999999999E-2</v>
      </c>
      <c r="AK1177" s="129">
        <v>0.68569999999999998</v>
      </c>
      <c r="AL1177" s="129">
        <v>8.3000000000000001E-3</v>
      </c>
      <c r="AM1177" s="129" t="s">
        <v>476</v>
      </c>
      <c r="AN1177" s="129">
        <v>8.6E-3</v>
      </c>
      <c r="AO1177" s="129" t="s">
        <v>789</v>
      </c>
      <c r="AP1177" s="129">
        <v>4.0000000000000001E-3</v>
      </c>
      <c r="AQ1177" s="129">
        <v>0.1227</v>
      </c>
      <c r="AR1177" s="129">
        <v>5.1000000000000004E-3</v>
      </c>
      <c r="AS1177" s="129">
        <v>5.6668000000000003</v>
      </c>
      <c r="AT1177" s="129">
        <v>2.5499999999999998E-2</v>
      </c>
      <c r="AU1177" s="129" t="s">
        <v>422</v>
      </c>
      <c r="AV1177" s="129">
        <v>3.5999999999999999E-3</v>
      </c>
      <c r="AW1177" s="129">
        <v>1.3299999999999999E-2</v>
      </c>
      <c r="AX1177" s="129">
        <v>1.1999999999999999E-3</v>
      </c>
      <c r="AY1177" s="129">
        <v>6.7000000000000002E-3</v>
      </c>
      <c r="AZ1177" s="129">
        <v>6.9999999999999999E-4</v>
      </c>
      <c r="BA1177" s="129">
        <v>5.7999999999999996E-3</v>
      </c>
      <c r="BB1177" s="129">
        <v>5.9999999999999995E-4</v>
      </c>
      <c r="BC1177" s="129" t="s">
        <v>304</v>
      </c>
      <c r="BD1177" s="129">
        <v>5.0000000000000001E-4</v>
      </c>
      <c r="BE1177" s="129" t="s">
        <v>179</v>
      </c>
      <c r="BF1177" s="129">
        <v>2.9999999999999997E-4</v>
      </c>
      <c r="BG1177" s="129" t="s">
        <v>179</v>
      </c>
      <c r="BH1177" s="129">
        <v>1E-4</v>
      </c>
      <c r="BI1177" s="129" t="s">
        <v>318</v>
      </c>
      <c r="BJ1177" s="129">
        <v>2.0000000000000001E-4</v>
      </c>
      <c r="BK1177" s="129">
        <v>9.4000000000000004E-3</v>
      </c>
      <c r="BL1177" s="129">
        <v>5.0000000000000001E-4</v>
      </c>
      <c r="BM1177" s="129">
        <v>2.8E-3</v>
      </c>
      <c r="BN1177" s="129">
        <v>2.9999999999999997E-4</v>
      </c>
      <c r="BO1177" s="129" t="s">
        <v>287</v>
      </c>
      <c r="BP1177" s="129">
        <v>5.0000000000000001E-4</v>
      </c>
      <c r="BQ1177" s="129" t="s">
        <v>179</v>
      </c>
      <c r="BR1177" s="129">
        <v>2.9999999999999997E-4</v>
      </c>
      <c r="BS1177" s="129" t="s">
        <v>179</v>
      </c>
      <c r="BT1177" s="129">
        <v>2.9999999999999997E-4</v>
      </c>
      <c r="BU1177" s="129" t="s">
        <v>179</v>
      </c>
      <c r="BV1177" s="129">
        <v>6.9999999999999999E-4</v>
      </c>
      <c r="BW1177" s="129" t="s">
        <v>179</v>
      </c>
      <c r="BX1177" s="129">
        <v>8.0000000000000004E-4</v>
      </c>
      <c r="BY1177" s="129" t="s">
        <v>179</v>
      </c>
      <c r="BZ1177" s="129">
        <v>1.1000000000000001E-3</v>
      </c>
      <c r="CA1177" s="129" t="s">
        <v>179</v>
      </c>
      <c r="CB1177" s="129">
        <v>8.0000000000000004E-4</v>
      </c>
      <c r="CC1177" s="129" t="s">
        <v>179</v>
      </c>
      <c r="CD1177" s="129">
        <v>2E-3</v>
      </c>
      <c r="CE1177" s="129" t="s">
        <v>179</v>
      </c>
      <c r="CF1177" s="129">
        <v>2.2000000000000001E-3</v>
      </c>
      <c r="CG1177" s="129" t="s">
        <v>216</v>
      </c>
      <c r="CH1177" s="129">
        <v>1E-4</v>
      </c>
      <c r="CI1177" s="129" t="s">
        <v>179</v>
      </c>
      <c r="CJ1177" s="129">
        <v>6.8999999999999999E-3</v>
      </c>
      <c r="CK1177" s="129" t="s">
        <v>179</v>
      </c>
      <c r="CL1177" s="129">
        <v>1.11E-2</v>
      </c>
      <c r="CM1177" s="129" t="s">
        <v>179</v>
      </c>
      <c r="CN1177" s="129">
        <v>4.1999999999999997E-3</v>
      </c>
      <c r="CO1177" s="129" t="s">
        <v>179</v>
      </c>
      <c r="CP1177" s="129">
        <v>8.9999999999999998E-4</v>
      </c>
      <c r="CQ1177" s="129" t="s">
        <v>179</v>
      </c>
      <c r="CR1177" s="129">
        <v>3.2000000000000002E-3</v>
      </c>
      <c r="CS1177" s="129" t="s">
        <v>179</v>
      </c>
      <c r="CT1177" s="129">
        <v>1.9E-3</v>
      </c>
      <c r="CU1177" s="129" t="s">
        <v>179</v>
      </c>
      <c r="CV1177" s="129">
        <v>8.0000000000000004E-4</v>
      </c>
      <c r="CW1177" s="129" t="s">
        <v>18</v>
      </c>
      <c r="CX1177" s="129"/>
      <c r="CY1177" s="129" t="s">
        <v>179</v>
      </c>
      <c r="CZ1177" s="129">
        <v>5.0000000000000001E-4</v>
      </c>
      <c r="DA1177" s="129" t="s">
        <v>179</v>
      </c>
      <c r="DB1177" s="129">
        <v>5.9999999999999995E-4</v>
      </c>
      <c r="DC1177" s="129" t="s">
        <v>179</v>
      </c>
      <c r="DD1177" s="129">
        <v>5.9999999999999995E-4</v>
      </c>
      <c r="DE1177" s="129" t="s">
        <v>179</v>
      </c>
      <c r="DF1177" s="129">
        <v>5.9999999999999995E-4</v>
      </c>
      <c r="DG1177" s="129" t="s">
        <v>179</v>
      </c>
      <c r="DH1177" s="129">
        <v>4.0000000000000002E-4</v>
      </c>
      <c r="DI1177" s="129" t="s">
        <v>179</v>
      </c>
      <c r="DJ1177" s="129">
        <v>2.9999999999999997E-4</v>
      </c>
      <c r="DK1177" s="129" t="s">
        <v>4233</v>
      </c>
      <c r="DL1177" s="129" t="s">
        <v>59</v>
      </c>
      <c r="DO1177" t="s">
        <v>18</v>
      </c>
      <c r="DS1177" s="129">
        <v>44</v>
      </c>
      <c r="DT1177" s="129" t="s">
        <v>5980</v>
      </c>
      <c r="DW1177" t="s">
        <v>5959</v>
      </c>
    </row>
    <row r="1178" spans="1:127">
      <c r="A1178" s="127">
        <v>145</v>
      </c>
      <c r="B1178" s="131">
        <v>44769.943749999999</v>
      </c>
      <c r="C1178" s="129" t="s">
        <v>52</v>
      </c>
      <c r="D1178" s="129">
        <v>0</v>
      </c>
      <c r="E1178" s="129">
        <v>0</v>
      </c>
      <c r="F1178" s="129">
        <v>0</v>
      </c>
      <c r="G1178" s="129" t="s">
        <v>54</v>
      </c>
      <c r="H1178" s="129" t="s">
        <v>55</v>
      </c>
      <c r="I1178" s="129" t="s">
        <v>55</v>
      </c>
      <c r="J1178" s="129" t="s">
        <v>55</v>
      </c>
      <c r="K1178" s="129" t="s">
        <v>18</v>
      </c>
      <c r="L1178" s="129">
        <v>90</v>
      </c>
      <c r="M1178" s="129" t="s">
        <v>173</v>
      </c>
      <c r="N1178" s="129">
        <v>0</v>
      </c>
      <c r="O1178" s="129" t="s">
        <v>173</v>
      </c>
      <c r="P1178" s="129">
        <v>0</v>
      </c>
      <c r="Q1178" s="129" t="s">
        <v>173</v>
      </c>
      <c r="R1178" s="129">
        <v>0</v>
      </c>
      <c r="S1178" s="129">
        <v>2</v>
      </c>
      <c r="T1178" s="129" t="s">
        <v>174</v>
      </c>
      <c r="U1178" s="129" t="s">
        <v>4240</v>
      </c>
      <c r="V1178" s="129">
        <v>0.67679999999999996</v>
      </c>
      <c r="W1178" s="129">
        <v>13.1066</v>
      </c>
      <c r="X1178" s="129">
        <v>0.34210000000000002</v>
      </c>
      <c r="Y1178" s="129">
        <v>37.849499999999999</v>
      </c>
      <c r="Z1178" s="129">
        <v>0.35270000000000001</v>
      </c>
      <c r="AA1178" s="129" t="s">
        <v>1575</v>
      </c>
      <c r="AB1178" s="129">
        <v>1.55E-2</v>
      </c>
      <c r="AC1178" s="129" t="s">
        <v>490</v>
      </c>
      <c r="AD1178" s="129">
        <v>0.01</v>
      </c>
      <c r="AE1178" s="129" t="s">
        <v>4241</v>
      </c>
      <c r="AF1178" s="129">
        <v>2.3900000000000001E-2</v>
      </c>
      <c r="AG1178" s="129">
        <v>0.13389999999999999</v>
      </c>
      <c r="AH1178" s="129">
        <v>7.4000000000000003E-3</v>
      </c>
      <c r="AI1178" s="129">
        <v>7.6265000000000001</v>
      </c>
      <c r="AJ1178" s="129">
        <v>3.2500000000000001E-2</v>
      </c>
      <c r="AK1178" s="129">
        <v>0.75600000000000001</v>
      </c>
      <c r="AL1178" s="129">
        <v>8.5000000000000006E-3</v>
      </c>
      <c r="AM1178" s="129" t="s">
        <v>2038</v>
      </c>
      <c r="AN1178" s="129">
        <v>8.8999999999999999E-3</v>
      </c>
      <c r="AO1178" s="129" t="s">
        <v>842</v>
      </c>
      <c r="AP1178" s="129">
        <v>4.1999999999999997E-3</v>
      </c>
      <c r="AQ1178" s="129">
        <v>0.10589999999999999</v>
      </c>
      <c r="AR1178" s="129">
        <v>4.8999999999999998E-3</v>
      </c>
      <c r="AS1178" s="129">
        <v>6.2172999999999998</v>
      </c>
      <c r="AT1178" s="129">
        <v>2.6800000000000001E-2</v>
      </c>
      <c r="AU1178" s="129" t="s">
        <v>179</v>
      </c>
      <c r="AV1178" s="129">
        <v>3.8E-3</v>
      </c>
      <c r="AW1178" s="129">
        <v>7.4000000000000003E-3</v>
      </c>
      <c r="AX1178" s="129">
        <v>1E-3</v>
      </c>
      <c r="AY1178" s="129">
        <v>6.4000000000000003E-3</v>
      </c>
      <c r="AZ1178" s="129">
        <v>8.0000000000000004E-4</v>
      </c>
      <c r="BA1178" s="129">
        <v>6.4000000000000003E-3</v>
      </c>
      <c r="BB1178" s="129">
        <v>6.9999999999999999E-4</v>
      </c>
      <c r="BC1178" s="129" t="s">
        <v>245</v>
      </c>
      <c r="BD1178" s="129">
        <v>5.0000000000000001E-4</v>
      </c>
      <c r="BE1178" s="129" t="s">
        <v>179</v>
      </c>
      <c r="BF1178" s="129">
        <v>2.9999999999999997E-4</v>
      </c>
      <c r="BG1178" s="129" t="s">
        <v>179</v>
      </c>
      <c r="BH1178" s="129">
        <v>1E-4</v>
      </c>
      <c r="BI1178" s="129" t="s">
        <v>246</v>
      </c>
      <c r="BJ1178" s="129">
        <v>2.0000000000000001E-4</v>
      </c>
      <c r="BK1178" s="129">
        <v>9.7000000000000003E-3</v>
      </c>
      <c r="BL1178" s="129">
        <v>5.0000000000000001E-4</v>
      </c>
      <c r="BM1178" s="129">
        <v>3.0000000000000001E-3</v>
      </c>
      <c r="BN1178" s="129">
        <v>2.9999999999999997E-4</v>
      </c>
      <c r="BO1178" s="129" t="s">
        <v>363</v>
      </c>
      <c r="BP1178" s="129">
        <v>5.9999999999999995E-4</v>
      </c>
      <c r="BQ1178" s="129" t="s">
        <v>179</v>
      </c>
      <c r="BR1178" s="129">
        <v>2.9999999999999997E-4</v>
      </c>
      <c r="BS1178" s="129" t="s">
        <v>179</v>
      </c>
      <c r="BT1178" s="129">
        <v>4.0000000000000002E-4</v>
      </c>
      <c r="BU1178" s="129" t="s">
        <v>179</v>
      </c>
      <c r="BV1178" s="129">
        <v>6.9999999999999999E-4</v>
      </c>
      <c r="BW1178" s="129" t="s">
        <v>18</v>
      </c>
      <c r="BX1178" s="129"/>
      <c r="BY1178" s="129" t="s">
        <v>179</v>
      </c>
      <c r="BZ1178" s="129">
        <v>1.1000000000000001E-3</v>
      </c>
      <c r="CA1178" s="129" t="s">
        <v>179</v>
      </c>
      <c r="CB1178" s="129">
        <v>8.0000000000000004E-4</v>
      </c>
      <c r="CC1178" s="129" t="s">
        <v>179</v>
      </c>
      <c r="CD1178" s="129">
        <v>2.0999999999999999E-3</v>
      </c>
      <c r="CE1178" s="129" t="s">
        <v>179</v>
      </c>
      <c r="CF1178" s="129">
        <v>2.3E-3</v>
      </c>
      <c r="CG1178" s="129" t="s">
        <v>216</v>
      </c>
      <c r="CH1178" s="129">
        <v>1E-4</v>
      </c>
      <c r="CI1178" s="129" t="s">
        <v>179</v>
      </c>
      <c r="CJ1178" s="129">
        <v>7.3000000000000001E-3</v>
      </c>
      <c r="CK1178" s="129" t="s">
        <v>179</v>
      </c>
      <c r="CL1178" s="129">
        <v>1.14E-2</v>
      </c>
      <c r="CM1178" s="129" t="s">
        <v>179</v>
      </c>
      <c r="CN1178" s="129">
        <v>5.3E-3</v>
      </c>
      <c r="CO1178" s="129" t="s">
        <v>179</v>
      </c>
      <c r="CP1178" s="129">
        <v>8.0000000000000004E-4</v>
      </c>
      <c r="CQ1178" s="129" t="s">
        <v>179</v>
      </c>
      <c r="CR1178" s="129">
        <v>3.3999999999999998E-3</v>
      </c>
      <c r="CS1178" s="129" t="s">
        <v>179</v>
      </c>
      <c r="CT1178" s="129">
        <v>1.9E-3</v>
      </c>
      <c r="CU1178" s="129" t="s">
        <v>18</v>
      </c>
      <c r="CV1178" s="129"/>
      <c r="CW1178" s="129" t="s">
        <v>18</v>
      </c>
      <c r="CX1178" s="129"/>
      <c r="CY1178" s="129" t="s">
        <v>179</v>
      </c>
      <c r="CZ1178" s="129">
        <v>5.9999999999999995E-4</v>
      </c>
      <c r="DA1178" s="129" t="s">
        <v>179</v>
      </c>
      <c r="DB1178" s="129">
        <v>5.9999999999999995E-4</v>
      </c>
      <c r="DC1178" s="129" t="s">
        <v>179</v>
      </c>
      <c r="DD1178" s="129">
        <v>5.9999999999999995E-4</v>
      </c>
      <c r="DE1178" s="129" t="s">
        <v>179</v>
      </c>
      <c r="DF1178" s="129">
        <v>5.9999999999999995E-4</v>
      </c>
      <c r="DG1178" s="129" t="s">
        <v>179</v>
      </c>
      <c r="DH1178" s="129">
        <v>4.0000000000000002E-4</v>
      </c>
      <c r="DI1178" s="129" t="s">
        <v>179</v>
      </c>
      <c r="DJ1178" s="129">
        <v>4.0000000000000002E-4</v>
      </c>
      <c r="DK1178" s="129" t="s">
        <v>4233</v>
      </c>
      <c r="DL1178" s="129" t="s">
        <v>59</v>
      </c>
      <c r="DO1178" t="s">
        <v>18</v>
      </c>
      <c r="DS1178" s="129">
        <v>41</v>
      </c>
      <c r="DT1178" s="129" t="s">
        <v>1752</v>
      </c>
      <c r="DW1178" t="s">
        <v>5960</v>
      </c>
    </row>
    <row r="1179" spans="1:127">
      <c r="A1179" s="127">
        <v>146</v>
      </c>
      <c r="B1179" s="131">
        <v>44769.945833333331</v>
      </c>
      <c r="C1179" s="129" t="s">
        <v>52</v>
      </c>
      <c r="D1179" s="129">
        <v>0</v>
      </c>
      <c r="E1179" s="129">
        <v>0</v>
      </c>
      <c r="F1179" s="129">
        <v>0</v>
      </c>
      <c r="G1179" s="129" t="s">
        <v>54</v>
      </c>
      <c r="H1179" s="129" t="s">
        <v>55</v>
      </c>
      <c r="I1179" s="129" t="s">
        <v>55</v>
      </c>
      <c r="J1179" s="129" t="s">
        <v>55</v>
      </c>
      <c r="K1179" s="129" t="s">
        <v>18</v>
      </c>
      <c r="L1179" s="129">
        <v>90</v>
      </c>
      <c r="M1179" s="129" t="s">
        <v>173</v>
      </c>
      <c r="N1179" s="129">
        <v>0</v>
      </c>
      <c r="O1179" s="129" t="s">
        <v>173</v>
      </c>
      <c r="P1179" s="129">
        <v>0</v>
      </c>
      <c r="Q1179" s="129" t="s">
        <v>173</v>
      </c>
      <c r="R1179" s="129">
        <v>0</v>
      </c>
      <c r="S1179" s="129">
        <v>2</v>
      </c>
      <c r="T1179" s="129" t="s">
        <v>174</v>
      </c>
      <c r="U1179" s="129" t="s">
        <v>4242</v>
      </c>
      <c r="V1179" s="129">
        <v>0.67730000000000001</v>
      </c>
      <c r="W1179" s="129">
        <v>9.9308999999999994</v>
      </c>
      <c r="X1179" s="129">
        <v>0.31040000000000001</v>
      </c>
      <c r="Y1179" s="129">
        <v>30.554300000000001</v>
      </c>
      <c r="Z1179" s="129">
        <v>0.31590000000000001</v>
      </c>
      <c r="AA1179" s="129" t="s">
        <v>751</v>
      </c>
      <c r="AB1179" s="129">
        <v>1.6400000000000001E-2</v>
      </c>
      <c r="AC1179" s="129" t="s">
        <v>4243</v>
      </c>
      <c r="AD1179" s="129">
        <v>1.2699999999999999E-2</v>
      </c>
      <c r="AE1179" s="129" t="s">
        <v>4244</v>
      </c>
      <c r="AF1179" s="129">
        <v>6.3200000000000006E-2</v>
      </c>
      <c r="AG1179" s="129">
        <v>7.8899999999999998E-2</v>
      </c>
      <c r="AH1179" s="129">
        <v>6.4999999999999997E-3</v>
      </c>
      <c r="AI1179" s="129">
        <v>6.9218000000000002</v>
      </c>
      <c r="AJ1179" s="129">
        <v>3.1300000000000001E-2</v>
      </c>
      <c r="AK1179" s="129">
        <v>0.71220000000000006</v>
      </c>
      <c r="AL1179" s="129">
        <v>8.3000000000000001E-3</v>
      </c>
      <c r="AM1179" s="129" t="s">
        <v>476</v>
      </c>
      <c r="AN1179" s="129">
        <v>8.3999999999999995E-3</v>
      </c>
      <c r="AO1179" s="129" t="s">
        <v>1473</v>
      </c>
      <c r="AP1179" s="129">
        <v>4.0000000000000001E-3</v>
      </c>
      <c r="AQ1179" s="129">
        <v>0.1217</v>
      </c>
      <c r="AR1179" s="129">
        <v>5.4000000000000003E-3</v>
      </c>
      <c r="AS1179" s="129">
        <v>6.6740000000000004</v>
      </c>
      <c r="AT1179" s="129">
        <v>2.7699999999999999E-2</v>
      </c>
      <c r="AU1179" s="129" t="s">
        <v>187</v>
      </c>
      <c r="AV1179" s="129">
        <v>4.0000000000000001E-3</v>
      </c>
      <c r="AW1179" s="129">
        <v>6.4000000000000003E-3</v>
      </c>
      <c r="AX1179" s="129">
        <v>1E-3</v>
      </c>
      <c r="AY1179" s="129">
        <v>4.1000000000000003E-3</v>
      </c>
      <c r="AZ1179" s="129">
        <v>6.9999999999999999E-4</v>
      </c>
      <c r="BA1179" s="129">
        <v>6.6E-3</v>
      </c>
      <c r="BB1179" s="129">
        <v>6.9999999999999999E-4</v>
      </c>
      <c r="BC1179" s="129" t="s">
        <v>245</v>
      </c>
      <c r="BD1179" s="129">
        <v>5.0000000000000001E-4</v>
      </c>
      <c r="BE1179" s="129" t="s">
        <v>733</v>
      </c>
      <c r="BF1179" s="129">
        <v>4.0000000000000002E-4</v>
      </c>
      <c r="BG1179" s="129" t="s">
        <v>179</v>
      </c>
      <c r="BH1179" s="129">
        <v>1E-4</v>
      </c>
      <c r="BI1179" s="129" t="s">
        <v>246</v>
      </c>
      <c r="BJ1179" s="129">
        <v>2.0000000000000001E-4</v>
      </c>
      <c r="BK1179" s="129">
        <v>1.21E-2</v>
      </c>
      <c r="BL1179" s="129">
        <v>5.0000000000000001E-4</v>
      </c>
      <c r="BM1179" s="129">
        <v>3.5000000000000001E-3</v>
      </c>
      <c r="BN1179" s="129">
        <v>4.0000000000000002E-4</v>
      </c>
      <c r="BO1179" s="129" t="s">
        <v>377</v>
      </c>
      <c r="BP1179" s="129">
        <v>6.9999999999999999E-4</v>
      </c>
      <c r="BQ1179" s="129" t="s">
        <v>179</v>
      </c>
      <c r="BR1179" s="129">
        <v>2.9999999999999997E-4</v>
      </c>
      <c r="BS1179" s="129" t="s">
        <v>179</v>
      </c>
      <c r="BT1179" s="129">
        <v>5.0000000000000001E-4</v>
      </c>
      <c r="BU1179" s="129" t="s">
        <v>179</v>
      </c>
      <c r="BV1179" s="129">
        <v>6.9999999999999999E-4</v>
      </c>
      <c r="BW1179" s="129" t="s">
        <v>18</v>
      </c>
      <c r="BX1179" s="129"/>
      <c r="BY1179" s="129" t="s">
        <v>18</v>
      </c>
      <c r="BZ1179" s="129"/>
      <c r="CA1179" s="129" t="s">
        <v>179</v>
      </c>
      <c r="CB1179" s="129">
        <v>8.0000000000000004E-4</v>
      </c>
      <c r="CC1179" s="129" t="s">
        <v>179</v>
      </c>
      <c r="CD1179" s="129">
        <v>2.0999999999999999E-3</v>
      </c>
      <c r="CE1179" s="129" t="s">
        <v>179</v>
      </c>
      <c r="CF1179" s="129">
        <v>2.3E-3</v>
      </c>
      <c r="CG1179" s="129" t="s">
        <v>179</v>
      </c>
      <c r="CH1179" s="129">
        <v>1E-4</v>
      </c>
      <c r="CI1179" s="129" t="s">
        <v>179</v>
      </c>
      <c r="CJ1179" s="129">
        <v>8.3000000000000001E-3</v>
      </c>
      <c r="CK1179" s="129" t="s">
        <v>179</v>
      </c>
      <c r="CL1179" s="129">
        <v>1.1299999999999999E-2</v>
      </c>
      <c r="CM1179" s="129" t="s">
        <v>179</v>
      </c>
      <c r="CN1179" s="129">
        <v>8.5000000000000006E-3</v>
      </c>
      <c r="CO1179" s="129" t="s">
        <v>179</v>
      </c>
      <c r="CP1179" s="129">
        <v>8.9999999999999998E-4</v>
      </c>
      <c r="CQ1179" s="129" t="s">
        <v>179</v>
      </c>
      <c r="CR1179" s="129">
        <v>3.5000000000000001E-3</v>
      </c>
      <c r="CS1179" s="129" t="s">
        <v>179</v>
      </c>
      <c r="CT1179" s="129">
        <v>1.9E-3</v>
      </c>
      <c r="CU1179" s="129" t="s">
        <v>179</v>
      </c>
      <c r="CV1179" s="129">
        <v>8.9999999999999998E-4</v>
      </c>
      <c r="CW1179" s="129" t="s">
        <v>18</v>
      </c>
      <c r="CX1179" s="129"/>
      <c r="CY1179" s="129" t="s">
        <v>179</v>
      </c>
      <c r="CZ1179" s="129">
        <v>5.9999999999999995E-4</v>
      </c>
      <c r="DA1179" s="129" t="s">
        <v>179</v>
      </c>
      <c r="DB1179" s="129">
        <v>5.0000000000000001E-4</v>
      </c>
      <c r="DC1179" s="129" t="s">
        <v>179</v>
      </c>
      <c r="DD1179" s="129">
        <v>5.9999999999999995E-4</v>
      </c>
      <c r="DE1179" s="129" t="s">
        <v>179</v>
      </c>
      <c r="DF1179" s="129">
        <v>5.9999999999999995E-4</v>
      </c>
      <c r="DG1179" s="129" t="s">
        <v>179</v>
      </c>
      <c r="DH1179" s="129">
        <v>5.0000000000000001E-4</v>
      </c>
      <c r="DI1179" s="129" t="s">
        <v>179</v>
      </c>
      <c r="DJ1179" s="129">
        <v>5.0000000000000001E-4</v>
      </c>
      <c r="DK1179" s="129" t="s">
        <v>4233</v>
      </c>
      <c r="DL1179" s="129" t="s">
        <v>59</v>
      </c>
      <c r="DO1179" t="s">
        <v>18</v>
      </c>
      <c r="DS1179" s="129">
        <v>60</v>
      </c>
      <c r="DT1179" s="129" t="s">
        <v>4245</v>
      </c>
      <c r="DW1179" t="s">
        <v>5961</v>
      </c>
    </row>
    <row r="1180" spans="1:127">
      <c r="A1180" s="127">
        <v>147</v>
      </c>
      <c r="B1180" s="131">
        <v>44769.947916666664</v>
      </c>
      <c r="C1180" s="129" t="s">
        <v>52</v>
      </c>
      <c r="D1180" s="129">
        <v>0</v>
      </c>
      <c r="E1180" s="129">
        <v>0</v>
      </c>
      <c r="F1180" s="129">
        <v>0</v>
      </c>
      <c r="G1180" s="129" t="s">
        <v>54</v>
      </c>
      <c r="H1180" s="129" t="s">
        <v>55</v>
      </c>
      <c r="I1180" s="129" t="s">
        <v>55</v>
      </c>
      <c r="J1180" s="129" t="s">
        <v>55</v>
      </c>
      <c r="K1180" s="129" t="s">
        <v>18</v>
      </c>
      <c r="L1180" s="129">
        <v>90</v>
      </c>
      <c r="M1180" s="129" t="s">
        <v>173</v>
      </c>
      <c r="N1180" s="129">
        <v>0</v>
      </c>
      <c r="O1180" s="129" t="s">
        <v>173</v>
      </c>
      <c r="P1180" s="129">
        <v>0</v>
      </c>
      <c r="Q1180" s="129" t="s">
        <v>173</v>
      </c>
      <c r="R1180" s="129">
        <v>0</v>
      </c>
      <c r="S1180" s="129">
        <v>2</v>
      </c>
      <c r="T1180" s="129" t="s">
        <v>174</v>
      </c>
      <c r="U1180" s="129" t="s">
        <v>4246</v>
      </c>
      <c r="V1180" s="129">
        <v>0.68859999999999999</v>
      </c>
      <c r="W1180" s="129">
        <v>13.2363</v>
      </c>
      <c r="X1180" s="129">
        <v>0.34329999999999999</v>
      </c>
      <c r="Y1180" s="129">
        <v>39.876399999999997</v>
      </c>
      <c r="Z1180" s="129">
        <v>0.3629</v>
      </c>
      <c r="AA1180" s="129" t="s">
        <v>934</v>
      </c>
      <c r="AB1180" s="129">
        <v>1.54E-2</v>
      </c>
      <c r="AC1180" s="129" t="s">
        <v>179</v>
      </c>
      <c r="AD1180" s="129">
        <v>8.8999999999999999E-3</v>
      </c>
      <c r="AE1180" s="129" t="s">
        <v>179</v>
      </c>
      <c r="AF1180" s="129">
        <v>1.83E-2</v>
      </c>
      <c r="AG1180" s="129">
        <v>0.12520000000000001</v>
      </c>
      <c r="AH1180" s="129">
        <v>7.4000000000000003E-3</v>
      </c>
      <c r="AI1180" s="129">
        <v>7.6950000000000003</v>
      </c>
      <c r="AJ1180" s="129">
        <v>3.27E-2</v>
      </c>
      <c r="AK1180" s="129">
        <v>0.6966</v>
      </c>
      <c r="AL1180" s="129">
        <v>8.3000000000000001E-3</v>
      </c>
      <c r="AM1180" s="129" t="s">
        <v>1568</v>
      </c>
      <c r="AN1180" s="129">
        <v>8.6E-3</v>
      </c>
      <c r="AO1180" s="129" t="s">
        <v>1449</v>
      </c>
      <c r="AP1180" s="129">
        <v>4.1000000000000003E-3</v>
      </c>
      <c r="AQ1180" s="129">
        <v>0.1094</v>
      </c>
      <c r="AR1180" s="129">
        <v>4.8999999999999998E-3</v>
      </c>
      <c r="AS1180" s="129">
        <v>6.0072999999999999</v>
      </c>
      <c r="AT1180" s="129">
        <v>2.63E-2</v>
      </c>
      <c r="AU1180" s="129" t="s">
        <v>179</v>
      </c>
      <c r="AV1180" s="129">
        <v>3.7000000000000002E-3</v>
      </c>
      <c r="AW1180" s="129">
        <v>1.2500000000000001E-2</v>
      </c>
      <c r="AX1180" s="129">
        <v>1.1999999999999999E-3</v>
      </c>
      <c r="AY1180" s="129">
        <v>6.0000000000000001E-3</v>
      </c>
      <c r="AZ1180" s="129">
        <v>6.9999999999999999E-4</v>
      </c>
      <c r="BA1180" s="129">
        <v>5.5999999999999999E-3</v>
      </c>
      <c r="BB1180" s="129">
        <v>6.9999999999999999E-4</v>
      </c>
      <c r="BC1180" s="129" t="s">
        <v>247</v>
      </c>
      <c r="BD1180" s="129">
        <v>5.0000000000000001E-4</v>
      </c>
      <c r="BE1180" s="129" t="s">
        <v>318</v>
      </c>
      <c r="BF1180" s="129">
        <v>2.9999999999999997E-4</v>
      </c>
      <c r="BG1180" s="129" t="s">
        <v>179</v>
      </c>
      <c r="BH1180" s="129">
        <v>1E-4</v>
      </c>
      <c r="BI1180" s="129" t="s">
        <v>286</v>
      </c>
      <c r="BJ1180" s="129">
        <v>2.0000000000000001E-4</v>
      </c>
      <c r="BK1180" s="129">
        <v>9.7000000000000003E-3</v>
      </c>
      <c r="BL1180" s="129">
        <v>5.0000000000000001E-4</v>
      </c>
      <c r="BM1180" s="129">
        <v>2.8E-3</v>
      </c>
      <c r="BN1180" s="129">
        <v>2.9999999999999997E-4</v>
      </c>
      <c r="BO1180" s="129" t="s">
        <v>248</v>
      </c>
      <c r="BP1180" s="129">
        <v>5.0000000000000001E-4</v>
      </c>
      <c r="BQ1180" s="129" t="s">
        <v>179</v>
      </c>
      <c r="BR1180" s="129">
        <v>2.9999999999999997E-4</v>
      </c>
      <c r="BS1180" s="129" t="s">
        <v>179</v>
      </c>
      <c r="BT1180" s="129">
        <v>4.0000000000000002E-4</v>
      </c>
      <c r="BU1180" s="129" t="s">
        <v>179</v>
      </c>
      <c r="BV1180" s="129">
        <v>6.9999999999999999E-4</v>
      </c>
      <c r="BW1180" s="129" t="s">
        <v>179</v>
      </c>
      <c r="BX1180" s="129">
        <v>8.9999999999999998E-4</v>
      </c>
      <c r="BY1180" s="129" t="s">
        <v>179</v>
      </c>
      <c r="BZ1180" s="129">
        <v>1.1000000000000001E-3</v>
      </c>
      <c r="CA1180" s="129" t="s">
        <v>179</v>
      </c>
      <c r="CB1180" s="129">
        <v>8.0000000000000004E-4</v>
      </c>
      <c r="CC1180" s="129" t="s">
        <v>179</v>
      </c>
      <c r="CD1180" s="129">
        <v>2E-3</v>
      </c>
      <c r="CE1180" s="129" t="s">
        <v>179</v>
      </c>
      <c r="CF1180" s="129">
        <v>2.3E-3</v>
      </c>
      <c r="CG1180" s="129" t="s">
        <v>216</v>
      </c>
      <c r="CH1180" s="129">
        <v>1E-4</v>
      </c>
      <c r="CI1180" s="129" t="s">
        <v>179</v>
      </c>
      <c r="CJ1180" s="129">
        <v>7.0000000000000001E-3</v>
      </c>
      <c r="CK1180" s="129" t="s">
        <v>179</v>
      </c>
      <c r="CL1180" s="129">
        <v>1.12E-2</v>
      </c>
      <c r="CM1180" s="129" t="s">
        <v>179</v>
      </c>
      <c r="CN1180" s="129">
        <v>4.1000000000000003E-3</v>
      </c>
      <c r="CO1180" s="129" t="s">
        <v>179</v>
      </c>
      <c r="CP1180" s="129">
        <v>8.9999999999999998E-4</v>
      </c>
      <c r="CQ1180" s="129" t="s">
        <v>179</v>
      </c>
      <c r="CR1180" s="129">
        <v>3.3E-3</v>
      </c>
      <c r="CS1180" s="129" t="s">
        <v>179</v>
      </c>
      <c r="CT1180" s="129">
        <v>1.9E-3</v>
      </c>
      <c r="CU1180" s="129" t="s">
        <v>18</v>
      </c>
      <c r="CV1180" s="129"/>
      <c r="CW1180" s="129" t="s">
        <v>18</v>
      </c>
      <c r="CX1180" s="129"/>
      <c r="CY1180" s="129" t="s">
        <v>179</v>
      </c>
      <c r="CZ1180" s="129">
        <v>5.9999999999999995E-4</v>
      </c>
      <c r="DA1180" s="129" t="s">
        <v>179</v>
      </c>
      <c r="DB1180" s="129">
        <v>5.9999999999999995E-4</v>
      </c>
      <c r="DC1180" s="129" t="s">
        <v>179</v>
      </c>
      <c r="DD1180" s="129">
        <v>5.0000000000000001E-4</v>
      </c>
      <c r="DE1180" s="129" t="s">
        <v>179</v>
      </c>
      <c r="DF1180" s="129">
        <v>5.9999999999999995E-4</v>
      </c>
      <c r="DG1180" s="129" t="s">
        <v>179</v>
      </c>
      <c r="DH1180" s="129">
        <v>4.0000000000000002E-4</v>
      </c>
      <c r="DI1180" s="129" t="s">
        <v>179</v>
      </c>
      <c r="DJ1180" s="129">
        <v>2.9999999999999997E-4</v>
      </c>
      <c r="DK1180" s="129" t="s">
        <v>4233</v>
      </c>
      <c r="DL1180" s="129" t="s">
        <v>59</v>
      </c>
      <c r="DO1180" t="s">
        <v>18</v>
      </c>
      <c r="DS1180" s="129">
        <v>74</v>
      </c>
      <c r="DT1180" s="129" t="s">
        <v>2502</v>
      </c>
      <c r="DW1180" t="s">
        <v>5962</v>
      </c>
    </row>
    <row r="1181" spans="1:127">
      <c r="A1181" s="127">
        <v>148</v>
      </c>
      <c r="B1181" s="131">
        <v>44769.949305555558</v>
      </c>
      <c r="C1181" s="129" t="s">
        <v>52</v>
      </c>
      <c r="D1181" s="129">
        <v>0</v>
      </c>
      <c r="E1181" s="129">
        <v>0</v>
      </c>
      <c r="F1181" s="129">
        <v>0</v>
      </c>
      <c r="G1181" s="129" t="s">
        <v>54</v>
      </c>
      <c r="H1181" s="129" t="s">
        <v>55</v>
      </c>
      <c r="I1181" s="129" t="s">
        <v>55</v>
      </c>
      <c r="J1181" s="129" t="s">
        <v>55</v>
      </c>
      <c r="K1181" s="129" t="s">
        <v>18</v>
      </c>
      <c r="L1181" s="129">
        <v>90</v>
      </c>
      <c r="M1181" s="129" t="s">
        <v>173</v>
      </c>
      <c r="N1181" s="129">
        <v>0</v>
      </c>
      <c r="O1181" s="129" t="s">
        <v>173</v>
      </c>
      <c r="P1181" s="129">
        <v>0</v>
      </c>
      <c r="Q1181" s="129" t="s">
        <v>173</v>
      </c>
      <c r="R1181" s="129">
        <v>0</v>
      </c>
      <c r="S1181" s="129">
        <v>2</v>
      </c>
      <c r="T1181" s="129" t="s">
        <v>174</v>
      </c>
      <c r="U1181" s="129" t="s">
        <v>4247</v>
      </c>
      <c r="V1181" s="129">
        <v>0.69099999999999995</v>
      </c>
      <c r="W1181" s="129">
        <v>12.301299999999999</v>
      </c>
      <c r="X1181" s="129">
        <v>0.33410000000000001</v>
      </c>
      <c r="Y1181" s="129">
        <v>37.796300000000002</v>
      </c>
      <c r="Z1181" s="129">
        <v>0.35110000000000002</v>
      </c>
      <c r="AA1181" s="129" t="s">
        <v>439</v>
      </c>
      <c r="AB1181" s="129">
        <v>1.6299999999999999E-2</v>
      </c>
      <c r="AC1181" s="129" t="s">
        <v>179</v>
      </c>
      <c r="AD1181" s="129">
        <v>9.7999999999999997E-3</v>
      </c>
      <c r="AE1181" s="129" t="s">
        <v>4248</v>
      </c>
      <c r="AF1181" s="129">
        <v>3.4500000000000003E-2</v>
      </c>
      <c r="AG1181" s="129">
        <v>8.4199999999999997E-2</v>
      </c>
      <c r="AH1181" s="129">
        <v>6.6E-3</v>
      </c>
      <c r="AI1181" s="129">
        <v>8.6545000000000005</v>
      </c>
      <c r="AJ1181" s="129">
        <v>3.4700000000000002E-2</v>
      </c>
      <c r="AK1181" s="129">
        <v>0.68079999999999996</v>
      </c>
      <c r="AL1181" s="129">
        <v>8.3000000000000001E-3</v>
      </c>
      <c r="AM1181" s="129" t="s">
        <v>1300</v>
      </c>
      <c r="AN1181" s="129">
        <v>8.6E-3</v>
      </c>
      <c r="AO1181" s="129" t="s">
        <v>708</v>
      </c>
      <c r="AP1181" s="129">
        <v>4.4000000000000003E-3</v>
      </c>
      <c r="AQ1181" s="129">
        <v>0.11899999999999999</v>
      </c>
      <c r="AR1181" s="129">
        <v>5.1000000000000004E-3</v>
      </c>
      <c r="AS1181" s="129">
        <v>5.5743999999999998</v>
      </c>
      <c r="AT1181" s="129">
        <v>2.5700000000000001E-2</v>
      </c>
      <c r="AU1181" s="129" t="s">
        <v>711</v>
      </c>
      <c r="AV1181" s="129">
        <v>3.5999999999999999E-3</v>
      </c>
      <c r="AW1181" s="129">
        <v>1.2500000000000001E-2</v>
      </c>
      <c r="AX1181" s="129">
        <v>1.1999999999999999E-3</v>
      </c>
      <c r="AY1181" s="129">
        <v>7.3000000000000001E-3</v>
      </c>
      <c r="AZ1181" s="129">
        <v>8.0000000000000004E-4</v>
      </c>
      <c r="BA1181" s="129">
        <v>6.1999999999999998E-3</v>
      </c>
      <c r="BB1181" s="129">
        <v>6.9999999999999999E-4</v>
      </c>
      <c r="BC1181" s="129" t="s">
        <v>406</v>
      </c>
      <c r="BD1181" s="129">
        <v>5.0000000000000001E-4</v>
      </c>
      <c r="BE1181" s="129" t="s">
        <v>179</v>
      </c>
      <c r="BF1181" s="129">
        <v>2.9999999999999997E-4</v>
      </c>
      <c r="BG1181" s="129" t="s">
        <v>179</v>
      </c>
      <c r="BH1181" s="129">
        <v>1E-4</v>
      </c>
      <c r="BI1181" s="129" t="s">
        <v>318</v>
      </c>
      <c r="BJ1181" s="129">
        <v>2.0000000000000001E-4</v>
      </c>
      <c r="BK1181" s="129">
        <v>0.01</v>
      </c>
      <c r="BL1181" s="129">
        <v>5.0000000000000001E-4</v>
      </c>
      <c r="BM1181" s="129">
        <v>3.0000000000000001E-3</v>
      </c>
      <c r="BN1181" s="129">
        <v>2.9999999999999997E-4</v>
      </c>
      <c r="BO1181" s="129" t="s">
        <v>625</v>
      </c>
      <c r="BP1181" s="129">
        <v>5.9999999999999995E-4</v>
      </c>
      <c r="BQ1181" s="129" t="s">
        <v>179</v>
      </c>
      <c r="BR1181" s="129">
        <v>2.9999999999999997E-4</v>
      </c>
      <c r="BS1181" s="129" t="s">
        <v>179</v>
      </c>
      <c r="BT1181" s="129">
        <v>4.0000000000000002E-4</v>
      </c>
      <c r="BU1181" s="129" t="s">
        <v>179</v>
      </c>
      <c r="BV1181" s="129">
        <v>6.9999999999999999E-4</v>
      </c>
      <c r="BW1181" s="129" t="s">
        <v>18</v>
      </c>
      <c r="BX1181" s="129"/>
      <c r="BY1181" s="129" t="s">
        <v>18</v>
      </c>
      <c r="BZ1181" s="129"/>
      <c r="CA1181" s="129" t="s">
        <v>211</v>
      </c>
      <c r="CB1181" s="129">
        <v>8.0000000000000004E-4</v>
      </c>
      <c r="CC1181" s="129" t="s">
        <v>179</v>
      </c>
      <c r="CD1181" s="129">
        <v>2E-3</v>
      </c>
      <c r="CE1181" s="129" t="s">
        <v>179</v>
      </c>
      <c r="CF1181" s="129">
        <v>2.2000000000000001E-3</v>
      </c>
      <c r="CG1181" s="129" t="s">
        <v>216</v>
      </c>
      <c r="CH1181" s="129">
        <v>1E-4</v>
      </c>
      <c r="CI1181" s="129" t="s">
        <v>179</v>
      </c>
      <c r="CJ1181" s="129">
        <v>7.1000000000000004E-3</v>
      </c>
      <c r="CK1181" s="129" t="s">
        <v>179</v>
      </c>
      <c r="CL1181" s="129">
        <v>1.0999999999999999E-2</v>
      </c>
      <c r="CM1181" s="129" t="s">
        <v>179</v>
      </c>
      <c r="CN1181" s="129">
        <v>5.0000000000000001E-3</v>
      </c>
      <c r="CO1181" s="129" t="s">
        <v>179</v>
      </c>
      <c r="CP1181" s="129">
        <v>8.0000000000000004E-4</v>
      </c>
      <c r="CQ1181" s="129" t="s">
        <v>179</v>
      </c>
      <c r="CR1181" s="129">
        <v>3.3999999999999998E-3</v>
      </c>
      <c r="CS1181" s="129" t="s">
        <v>179</v>
      </c>
      <c r="CT1181" s="129">
        <v>1.9E-3</v>
      </c>
      <c r="CU1181" s="129" t="s">
        <v>18</v>
      </c>
      <c r="CV1181" s="129"/>
      <c r="CW1181" s="129" t="s">
        <v>179</v>
      </c>
      <c r="CX1181" s="129">
        <v>5.9999999999999995E-4</v>
      </c>
      <c r="CY1181" s="129" t="s">
        <v>179</v>
      </c>
      <c r="CZ1181" s="129">
        <v>5.0000000000000001E-4</v>
      </c>
      <c r="DA1181" s="129" t="s">
        <v>179</v>
      </c>
      <c r="DB1181" s="129">
        <v>5.9999999999999995E-4</v>
      </c>
      <c r="DC1181" s="129" t="s">
        <v>179</v>
      </c>
      <c r="DD1181" s="129">
        <v>5.9999999999999995E-4</v>
      </c>
      <c r="DE1181" s="129" t="s">
        <v>179</v>
      </c>
      <c r="DF1181" s="129">
        <v>5.9999999999999995E-4</v>
      </c>
      <c r="DG1181" s="129" t="s">
        <v>179</v>
      </c>
      <c r="DH1181" s="129">
        <v>4.0000000000000002E-4</v>
      </c>
      <c r="DI1181" s="129" t="s">
        <v>179</v>
      </c>
      <c r="DJ1181" s="129">
        <v>2.9999999999999997E-4</v>
      </c>
      <c r="DK1181" s="129" t="s">
        <v>4233</v>
      </c>
      <c r="DL1181" s="129" t="s">
        <v>59</v>
      </c>
      <c r="DO1181" t="s">
        <v>18</v>
      </c>
      <c r="DS1181" s="129">
        <v>80</v>
      </c>
      <c r="DT1181" s="129" t="s">
        <v>5994</v>
      </c>
      <c r="DW1181" t="s">
        <v>5963</v>
      </c>
    </row>
    <row r="1182" spans="1:127">
      <c r="A1182" s="127"/>
      <c r="B1182" s="128"/>
      <c r="C1182" s="129"/>
      <c r="D1182" s="129"/>
      <c r="E1182" s="129"/>
      <c r="F1182" s="129"/>
      <c r="G1182" s="129"/>
      <c r="H1182" s="129"/>
      <c r="I1182" s="129"/>
      <c r="J1182" s="129"/>
      <c r="K1182" s="129"/>
      <c r="L1182" s="129"/>
      <c r="M1182" s="129"/>
      <c r="N1182" s="129"/>
      <c r="O1182" s="129"/>
      <c r="P1182" s="129"/>
      <c r="Q1182" s="129"/>
      <c r="R1182" s="129"/>
      <c r="S1182" s="129"/>
      <c r="T1182" s="129"/>
      <c r="U1182" s="129"/>
      <c r="V1182" s="129"/>
      <c r="W1182" s="129"/>
      <c r="X1182" s="129"/>
      <c r="Y1182" s="129"/>
      <c r="Z1182" s="129"/>
      <c r="AA1182" s="129"/>
      <c r="AB1182" s="129"/>
      <c r="AC1182" s="129"/>
      <c r="AD1182" s="129"/>
      <c r="AE1182" s="129"/>
      <c r="AF1182" s="129"/>
      <c r="AG1182" s="129"/>
      <c r="AH1182" s="129"/>
      <c r="AI1182" s="129"/>
      <c r="AJ1182" s="129"/>
      <c r="AK1182" s="129"/>
      <c r="AL1182" s="129"/>
      <c r="AM1182" s="129"/>
      <c r="AN1182" s="129"/>
      <c r="AO1182" s="129"/>
      <c r="AP1182" s="129"/>
      <c r="AQ1182" s="129"/>
      <c r="AR1182" s="129"/>
      <c r="AS1182" s="129"/>
      <c r="AT1182" s="129"/>
      <c r="AU1182" s="129"/>
      <c r="AV1182" s="129"/>
      <c r="AW1182" s="129"/>
      <c r="AX1182" s="129"/>
      <c r="AY1182" s="129"/>
      <c r="AZ1182" s="129"/>
      <c r="BA1182" s="129"/>
      <c r="BB1182" s="129"/>
      <c r="BC1182" s="129"/>
      <c r="BD1182" s="129"/>
      <c r="BE1182" s="129"/>
      <c r="BF1182" s="129"/>
      <c r="BG1182" s="129"/>
      <c r="BH1182" s="129"/>
      <c r="BI1182" s="129"/>
      <c r="BJ1182" s="129"/>
      <c r="BK1182" s="129"/>
      <c r="BL1182" s="129"/>
      <c r="BM1182" s="129"/>
      <c r="BN1182" s="129"/>
      <c r="BO1182" s="129"/>
      <c r="BP1182" s="129"/>
      <c r="BQ1182" s="129"/>
      <c r="BR1182" s="129"/>
      <c r="BS1182" s="129"/>
      <c r="BT1182" s="129"/>
      <c r="BU1182" s="129"/>
      <c r="BV1182" s="129"/>
      <c r="BW1182" s="129"/>
      <c r="BX1182" s="129"/>
      <c r="BY1182" s="129"/>
      <c r="BZ1182" s="129"/>
      <c r="CA1182" s="129"/>
      <c r="CB1182" s="129"/>
      <c r="CC1182" s="129"/>
      <c r="CD1182" s="129"/>
      <c r="CE1182" s="129"/>
      <c r="CF1182" s="129"/>
      <c r="CG1182" s="129"/>
      <c r="CH1182" s="129"/>
      <c r="CI1182" s="129"/>
      <c r="CJ1182" s="129"/>
      <c r="CK1182" s="129"/>
      <c r="CL1182" s="129"/>
      <c r="CM1182" s="129"/>
      <c r="CN1182" s="129"/>
      <c r="CO1182" s="129"/>
      <c r="CP1182" s="129"/>
      <c r="CQ1182" s="129"/>
      <c r="CR1182" s="129"/>
      <c r="CS1182" s="129"/>
      <c r="CT1182" s="129"/>
      <c r="CU1182" s="129"/>
      <c r="CV1182" s="129"/>
      <c r="CW1182" s="129"/>
      <c r="CX1182" s="129"/>
      <c r="CY1182" s="129"/>
      <c r="CZ1182" s="129"/>
      <c r="DA1182" s="129"/>
      <c r="DB1182" s="129"/>
      <c r="DC1182" s="129"/>
      <c r="DD1182" s="129"/>
      <c r="DE1182" s="129"/>
      <c r="DF1182" s="129"/>
      <c r="DG1182" s="129"/>
      <c r="DH1182" s="129"/>
      <c r="DI1182" s="129"/>
      <c r="DJ1182" s="129"/>
      <c r="DK1182" s="129"/>
      <c r="DL1182" s="129"/>
      <c r="DS1182" s="129"/>
      <c r="DT1182" s="129"/>
    </row>
    <row r="1183" spans="1:127">
      <c r="A1183">
        <v>75</v>
      </c>
      <c r="B1183" s="14">
        <v>44746.695833333331</v>
      </c>
      <c r="C1183" t="s">
        <v>52</v>
      </c>
      <c r="D1183">
        <v>0</v>
      </c>
      <c r="E1183">
        <v>0</v>
      </c>
      <c r="F1183">
        <v>0</v>
      </c>
      <c r="G1183" t="s">
        <v>54</v>
      </c>
      <c r="H1183" t="s">
        <v>55</v>
      </c>
      <c r="I1183" t="s">
        <v>55</v>
      </c>
      <c r="J1183" t="s">
        <v>55</v>
      </c>
      <c r="K1183" t="s">
        <v>18</v>
      </c>
      <c r="L1183">
        <v>90</v>
      </c>
      <c r="M1183" t="s">
        <v>173</v>
      </c>
      <c r="N1183">
        <v>0</v>
      </c>
      <c r="O1183" t="s">
        <v>173</v>
      </c>
      <c r="P1183">
        <v>0</v>
      </c>
      <c r="Q1183" t="s">
        <v>173</v>
      </c>
      <c r="R1183">
        <v>0</v>
      </c>
      <c r="S1183">
        <v>2</v>
      </c>
      <c r="T1183" t="s">
        <v>174</v>
      </c>
      <c r="U1183">
        <v>1.6437999999999999</v>
      </c>
      <c r="V1183">
        <v>0.62280000000000002</v>
      </c>
      <c r="W1183">
        <v>10.108000000000001</v>
      </c>
      <c r="X1183">
        <v>0.311</v>
      </c>
      <c r="Y1183">
        <v>32.986199999999997</v>
      </c>
      <c r="Z1183">
        <v>0.32869999999999999</v>
      </c>
      <c r="AA1183">
        <v>3.1099999999999999E-2</v>
      </c>
      <c r="AB1183">
        <v>1.6199999999999999E-2</v>
      </c>
      <c r="AC1183" t="s">
        <v>179</v>
      </c>
      <c r="AD1183">
        <v>8.6999999999999994E-3</v>
      </c>
      <c r="AE1183" t="s">
        <v>179</v>
      </c>
      <c r="AF1183">
        <v>1.78E-2</v>
      </c>
      <c r="AG1183">
        <v>0.49330000000000002</v>
      </c>
      <c r="AH1183">
        <v>1.11E-2</v>
      </c>
      <c r="AI1183">
        <v>8.3541000000000007</v>
      </c>
      <c r="AJ1183">
        <v>3.4599999999999999E-2</v>
      </c>
      <c r="AK1183">
        <v>0.57079999999999997</v>
      </c>
      <c r="AL1183">
        <v>7.9000000000000008E-3</v>
      </c>
      <c r="AM1183">
        <v>1.6799999999999999E-2</v>
      </c>
      <c r="AN1183">
        <v>8.2000000000000007E-3</v>
      </c>
      <c r="AO1183">
        <v>2.3199999999999998E-2</v>
      </c>
      <c r="AP1183">
        <v>4.7000000000000002E-3</v>
      </c>
      <c r="AQ1183">
        <v>0.14990000000000001</v>
      </c>
      <c r="AR1183">
        <v>6.0000000000000001E-3</v>
      </c>
      <c r="AS1183">
        <v>7.4035000000000002</v>
      </c>
      <c r="AT1183">
        <v>2.9700000000000001E-2</v>
      </c>
      <c r="AU1183">
        <v>9.2999999999999992E-3</v>
      </c>
      <c r="AV1183">
        <v>4.1999999999999997E-3</v>
      </c>
      <c r="AW1183">
        <v>9.7000000000000003E-3</v>
      </c>
      <c r="AX1183">
        <v>1.1000000000000001E-3</v>
      </c>
      <c r="AY1183">
        <v>9.2999999999999992E-3</v>
      </c>
      <c r="AZ1183">
        <v>8.0000000000000004E-4</v>
      </c>
      <c r="BA1183">
        <v>7.1999999999999998E-3</v>
      </c>
      <c r="BB1183">
        <v>6.9999999999999999E-4</v>
      </c>
      <c r="BC1183" t="s">
        <v>191</v>
      </c>
      <c r="BD1183">
        <v>5.0000000000000001E-4</v>
      </c>
      <c r="BE1183" t="s">
        <v>212</v>
      </c>
      <c r="BF1183">
        <v>2.9999999999999997E-4</v>
      </c>
      <c r="BG1183" t="s">
        <v>216</v>
      </c>
      <c r="BH1183">
        <v>1E-4</v>
      </c>
      <c r="BI1183" t="s">
        <v>211</v>
      </c>
      <c r="BJ1183">
        <v>2.0000000000000001E-4</v>
      </c>
      <c r="BK1183">
        <v>1.12E-2</v>
      </c>
      <c r="BL1183">
        <v>5.0000000000000001E-4</v>
      </c>
      <c r="BM1183">
        <v>2.8999999999999998E-3</v>
      </c>
      <c r="BN1183">
        <v>2.9999999999999997E-4</v>
      </c>
      <c r="BO1183">
        <v>7.7000000000000002E-3</v>
      </c>
      <c r="BP1183">
        <v>5.9999999999999995E-4</v>
      </c>
      <c r="BQ1183" t="s">
        <v>179</v>
      </c>
      <c r="BR1183">
        <v>2.9999999999999997E-4</v>
      </c>
      <c r="BS1183" t="s">
        <v>179</v>
      </c>
      <c r="BT1183">
        <v>5.0000000000000001E-4</v>
      </c>
      <c r="BU1183" t="s">
        <v>179</v>
      </c>
      <c r="BV1183">
        <v>6.9999999999999999E-4</v>
      </c>
      <c r="BW1183" t="s">
        <v>179</v>
      </c>
      <c r="BX1183">
        <v>8.9999999999999998E-4</v>
      </c>
      <c r="BY1183" t="s">
        <v>179</v>
      </c>
      <c r="BZ1183">
        <v>1.1000000000000001E-3</v>
      </c>
      <c r="CA1183" t="s">
        <v>179</v>
      </c>
      <c r="CB1183">
        <v>8.0000000000000004E-4</v>
      </c>
      <c r="CC1183" t="s">
        <v>179</v>
      </c>
      <c r="CD1183">
        <v>2.0999999999999999E-3</v>
      </c>
      <c r="CE1183" t="s">
        <v>179</v>
      </c>
      <c r="CF1183">
        <v>2.3E-3</v>
      </c>
      <c r="CG1183" t="s">
        <v>179</v>
      </c>
      <c r="CH1183">
        <v>1E-4</v>
      </c>
      <c r="CI1183" t="s">
        <v>179</v>
      </c>
      <c r="CJ1183">
        <v>7.1000000000000004E-3</v>
      </c>
      <c r="CK1183" t="s">
        <v>179</v>
      </c>
      <c r="CL1183">
        <v>1.06E-2</v>
      </c>
      <c r="CM1183" t="s">
        <v>179</v>
      </c>
      <c r="CN1183">
        <v>6.7999999999999996E-3</v>
      </c>
      <c r="CO1183" t="s">
        <v>179</v>
      </c>
      <c r="CP1183">
        <v>8.0000000000000004E-4</v>
      </c>
      <c r="CQ1183" t="s">
        <v>179</v>
      </c>
      <c r="CR1183">
        <v>3.5000000000000001E-3</v>
      </c>
      <c r="CS1183" t="s">
        <v>548</v>
      </c>
      <c r="CT1183">
        <v>2.2000000000000001E-3</v>
      </c>
      <c r="CU1183" t="s">
        <v>179</v>
      </c>
      <c r="CV1183">
        <v>8.0000000000000004E-4</v>
      </c>
      <c r="CW1183" t="s">
        <v>18</v>
      </c>
      <c r="CY1183" t="s">
        <v>179</v>
      </c>
      <c r="CZ1183">
        <v>5.9999999999999995E-4</v>
      </c>
      <c r="DA1183" t="s">
        <v>179</v>
      </c>
      <c r="DB1183">
        <v>5.9999999999999995E-4</v>
      </c>
      <c r="DC1183" t="s">
        <v>179</v>
      </c>
      <c r="DD1183">
        <v>5.9999999999999995E-4</v>
      </c>
      <c r="DE1183" t="s">
        <v>179</v>
      </c>
      <c r="DF1183">
        <v>5.9999999999999995E-4</v>
      </c>
      <c r="DG1183" t="s">
        <v>179</v>
      </c>
      <c r="DH1183">
        <v>5.0000000000000001E-4</v>
      </c>
      <c r="DI1183" t="s">
        <v>179</v>
      </c>
      <c r="DJ1183">
        <v>4.0000000000000002E-4</v>
      </c>
      <c r="DK1183" t="s">
        <v>2588</v>
      </c>
      <c r="DL1183" t="s">
        <v>59</v>
      </c>
      <c r="DS1183" t="s">
        <v>18</v>
      </c>
      <c r="DT1183" t="s">
        <v>4856</v>
      </c>
    </row>
    <row r="1184" spans="1:127">
      <c r="A1184">
        <v>76</v>
      </c>
      <c r="B1184" s="14">
        <v>44746.697222222225</v>
      </c>
      <c r="C1184" t="s">
        <v>52</v>
      </c>
      <c r="D1184">
        <v>0</v>
      </c>
      <c r="E1184">
        <v>0</v>
      </c>
      <c r="F1184">
        <v>0</v>
      </c>
      <c r="G1184" t="s">
        <v>54</v>
      </c>
      <c r="H1184" t="s">
        <v>55</v>
      </c>
      <c r="I1184" t="s">
        <v>55</v>
      </c>
      <c r="J1184" t="s">
        <v>55</v>
      </c>
      <c r="K1184" t="s">
        <v>18</v>
      </c>
      <c r="L1184">
        <v>90</v>
      </c>
      <c r="M1184" t="s">
        <v>173</v>
      </c>
      <c r="N1184">
        <v>0</v>
      </c>
      <c r="O1184" t="s">
        <v>173</v>
      </c>
      <c r="P1184">
        <v>0</v>
      </c>
      <c r="Q1184" t="s">
        <v>173</v>
      </c>
      <c r="R1184">
        <v>0</v>
      </c>
      <c r="S1184">
        <v>2</v>
      </c>
      <c r="T1184" t="s">
        <v>174</v>
      </c>
      <c r="U1184">
        <v>2.4758</v>
      </c>
      <c r="V1184">
        <v>0.626</v>
      </c>
      <c r="W1184">
        <v>10.101699999999999</v>
      </c>
      <c r="X1184">
        <v>0.31009999999999999</v>
      </c>
      <c r="Y1184">
        <v>33.1511</v>
      </c>
      <c r="Z1184">
        <v>0.32940000000000003</v>
      </c>
      <c r="AA1184">
        <v>3.4200000000000001E-2</v>
      </c>
      <c r="AB1184">
        <v>1.6E-2</v>
      </c>
      <c r="AC1184" t="s">
        <v>179</v>
      </c>
      <c r="AD1184">
        <v>8.8000000000000005E-3</v>
      </c>
      <c r="AE1184" t="s">
        <v>179</v>
      </c>
      <c r="AF1184">
        <v>1.78E-2</v>
      </c>
      <c r="AG1184">
        <v>0.50149999999999995</v>
      </c>
      <c r="AH1184">
        <v>1.11E-2</v>
      </c>
      <c r="AI1184">
        <v>8.3833000000000002</v>
      </c>
      <c r="AJ1184">
        <v>3.4599999999999999E-2</v>
      </c>
      <c r="AK1184">
        <v>0.58520000000000005</v>
      </c>
      <c r="AL1184">
        <v>7.9000000000000008E-3</v>
      </c>
      <c r="AM1184">
        <v>2.1000000000000001E-2</v>
      </c>
      <c r="AN1184">
        <v>8.3000000000000001E-3</v>
      </c>
      <c r="AO1184">
        <v>2.8899999999999999E-2</v>
      </c>
      <c r="AP1184">
        <v>4.5999999999999999E-3</v>
      </c>
      <c r="AQ1184">
        <v>0.1484</v>
      </c>
      <c r="AR1184">
        <v>5.7999999999999996E-3</v>
      </c>
      <c r="AS1184">
        <v>7.4260999999999999</v>
      </c>
      <c r="AT1184">
        <v>2.9700000000000001E-2</v>
      </c>
      <c r="AU1184">
        <v>4.4999999999999997E-3</v>
      </c>
      <c r="AV1184">
        <v>4.1999999999999997E-3</v>
      </c>
      <c r="AW1184">
        <v>0.01</v>
      </c>
      <c r="AX1184">
        <v>1.1000000000000001E-3</v>
      </c>
      <c r="AY1184">
        <v>9.1999999999999998E-3</v>
      </c>
      <c r="AZ1184">
        <v>8.9999999999999998E-4</v>
      </c>
      <c r="BA1184">
        <v>7.4999999999999997E-3</v>
      </c>
      <c r="BB1184">
        <v>6.9999999999999999E-4</v>
      </c>
      <c r="BC1184" t="s">
        <v>267</v>
      </c>
      <c r="BD1184">
        <v>5.0000000000000001E-4</v>
      </c>
      <c r="BE1184" t="s">
        <v>286</v>
      </c>
      <c r="BF1184">
        <v>2.9999999999999997E-4</v>
      </c>
      <c r="BG1184" t="s">
        <v>216</v>
      </c>
      <c r="BH1184">
        <v>1E-4</v>
      </c>
      <c r="BI1184" t="s">
        <v>212</v>
      </c>
      <c r="BJ1184">
        <v>2.0000000000000001E-4</v>
      </c>
      <c r="BK1184">
        <v>1.09E-2</v>
      </c>
      <c r="BL1184">
        <v>5.0000000000000001E-4</v>
      </c>
      <c r="BM1184">
        <v>3.0000000000000001E-3</v>
      </c>
      <c r="BN1184">
        <v>2.9999999999999997E-4</v>
      </c>
      <c r="BO1184">
        <v>8.6E-3</v>
      </c>
      <c r="BP1184">
        <v>5.9999999999999995E-4</v>
      </c>
      <c r="BQ1184" t="s">
        <v>179</v>
      </c>
      <c r="BR1184">
        <v>2.9999999999999997E-4</v>
      </c>
      <c r="BS1184" t="s">
        <v>179</v>
      </c>
      <c r="BT1184">
        <v>5.0000000000000001E-4</v>
      </c>
      <c r="BU1184" t="s">
        <v>179</v>
      </c>
      <c r="BV1184">
        <v>6.9999999999999999E-4</v>
      </c>
      <c r="BW1184" t="s">
        <v>18</v>
      </c>
      <c r="BY1184" t="s">
        <v>179</v>
      </c>
      <c r="BZ1184">
        <v>1.1000000000000001E-3</v>
      </c>
      <c r="CA1184" t="s">
        <v>179</v>
      </c>
      <c r="CB1184">
        <v>8.0000000000000004E-4</v>
      </c>
      <c r="CC1184" t="s">
        <v>179</v>
      </c>
      <c r="CD1184">
        <v>2E-3</v>
      </c>
      <c r="CE1184" t="s">
        <v>179</v>
      </c>
      <c r="CF1184">
        <v>2.3E-3</v>
      </c>
      <c r="CG1184" t="s">
        <v>179</v>
      </c>
      <c r="CH1184">
        <v>1E-4</v>
      </c>
      <c r="CI1184" t="s">
        <v>179</v>
      </c>
      <c r="CJ1184">
        <v>7.1999999999999998E-3</v>
      </c>
      <c r="CK1184" t="s">
        <v>179</v>
      </c>
      <c r="CL1184">
        <v>1.06E-2</v>
      </c>
      <c r="CM1184" t="s">
        <v>179</v>
      </c>
      <c r="CN1184">
        <v>6.7000000000000002E-3</v>
      </c>
      <c r="CO1184" t="s">
        <v>179</v>
      </c>
      <c r="CP1184">
        <v>8.9999999999999998E-4</v>
      </c>
      <c r="CQ1184" t="s">
        <v>179</v>
      </c>
      <c r="CR1184">
        <v>3.5000000000000001E-3</v>
      </c>
      <c r="CS1184" t="s">
        <v>1287</v>
      </c>
      <c r="CT1184">
        <v>2.3E-3</v>
      </c>
      <c r="CU1184" t="s">
        <v>18</v>
      </c>
      <c r="CW1184" t="s">
        <v>18</v>
      </c>
      <c r="CY1184" t="s">
        <v>179</v>
      </c>
      <c r="CZ1184">
        <v>5.9999999999999995E-4</v>
      </c>
      <c r="DA1184" t="s">
        <v>179</v>
      </c>
      <c r="DB1184">
        <v>5.9999999999999995E-4</v>
      </c>
      <c r="DC1184" t="s">
        <v>179</v>
      </c>
      <c r="DD1184">
        <v>5.9999999999999995E-4</v>
      </c>
      <c r="DE1184" t="s">
        <v>179</v>
      </c>
      <c r="DF1184">
        <v>5.9999999999999995E-4</v>
      </c>
      <c r="DG1184" t="s">
        <v>179</v>
      </c>
      <c r="DH1184">
        <v>5.0000000000000001E-4</v>
      </c>
      <c r="DI1184" t="s">
        <v>179</v>
      </c>
      <c r="DJ1184">
        <v>4.0000000000000002E-4</v>
      </c>
      <c r="DK1184" t="s">
        <v>2588</v>
      </c>
      <c r="DL1184" t="s">
        <v>59</v>
      </c>
      <c r="DS1184" t="s">
        <v>18</v>
      </c>
      <c r="DT1184" t="s">
        <v>4856</v>
      </c>
    </row>
    <row r="1185" spans="1:124">
      <c r="A1185">
        <v>77</v>
      </c>
      <c r="B1185" s="14">
        <v>44746.698611111111</v>
      </c>
      <c r="C1185" t="s">
        <v>52</v>
      </c>
      <c r="D1185">
        <v>0</v>
      </c>
      <c r="E1185">
        <v>0</v>
      </c>
      <c r="F1185">
        <v>0</v>
      </c>
      <c r="G1185" t="s">
        <v>54</v>
      </c>
      <c r="H1185" t="s">
        <v>55</v>
      </c>
      <c r="I1185" t="s">
        <v>55</v>
      </c>
      <c r="J1185" t="s">
        <v>55</v>
      </c>
      <c r="K1185" t="s">
        <v>18</v>
      </c>
      <c r="L1185">
        <v>90</v>
      </c>
      <c r="M1185" t="s">
        <v>173</v>
      </c>
      <c r="N1185">
        <v>0</v>
      </c>
      <c r="O1185" t="s">
        <v>173</v>
      </c>
      <c r="P1185">
        <v>0</v>
      </c>
      <c r="Q1185" t="s">
        <v>173</v>
      </c>
      <c r="R1185">
        <v>0</v>
      </c>
      <c r="S1185">
        <v>2</v>
      </c>
      <c r="T1185" t="s">
        <v>174</v>
      </c>
      <c r="U1185">
        <v>2.0617000000000001</v>
      </c>
      <c r="V1185">
        <v>0.61850000000000005</v>
      </c>
      <c r="W1185">
        <v>10.276300000000001</v>
      </c>
      <c r="X1185">
        <v>0.31219999999999998</v>
      </c>
      <c r="Y1185">
        <v>33.0961</v>
      </c>
      <c r="Z1185">
        <v>0.32929999999999998</v>
      </c>
      <c r="AA1185">
        <v>3.8800000000000001E-2</v>
      </c>
      <c r="AB1185">
        <v>1.6199999999999999E-2</v>
      </c>
      <c r="AC1185" t="s">
        <v>179</v>
      </c>
      <c r="AD1185">
        <v>8.8000000000000005E-3</v>
      </c>
      <c r="AE1185" t="s">
        <v>179</v>
      </c>
      <c r="AF1185">
        <v>1.7899999999999999E-2</v>
      </c>
      <c r="AG1185">
        <v>0.50209999999999999</v>
      </c>
      <c r="AH1185">
        <v>1.11E-2</v>
      </c>
      <c r="AI1185">
        <v>8.3978000000000002</v>
      </c>
      <c r="AJ1185">
        <v>3.4599999999999999E-2</v>
      </c>
      <c r="AK1185">
        <v>0.5847</v>
      </c>
      <c r="AL1185">
        <v>7.9000000000000008E-3</v>
      </c>
      <c r="AM1185">
        <v>1.46E-2</v>
      </c>
      <c r="AN1185">
        <v>8.2000000000000007E-3</v>
      </c>
      <c r="AO1185">
        <v>3.2599999999999997E-2</v>
      </c>
      <c r="AP1185">
        <v>4.7000000000000002E-3</v>
      </c>
      <c r="AQ1185">
        <v>0.1487</v>
      </c>
      <c r="AR1185">
        <v>5.8999999999999999E-3</v>
      </c>
      <c r="AS1185">
        <v>7.4141000000000004</v>
      </c>
      <c r="AT1185">
        <v>2.9700000000000001E-2</v>
      </c>
      <c r="AU1185" t="s">
        <v>179</v>
      </c>
      <c r="AV1185">
        <v>4.1999999999999997E-3</v>
      </c>
      <c r="AW1185">
        <v>9.7999999999999997E-3</v>
      </c>
      <c r="AX1185">
        <v>1.1000000000000001E-3</v>
      </c>
      <c r="AY1185">
        <v>9.4000000000000004E-3</v>
      </c>
      <c r="AZ1185">
        <v>8.9999999999999998E-4</v>
      </c>
      <c r="BA1185">
        <v>7.1000000000000004E-3</v>
      </c>
      <c r="BB1185">
        <v>6.9999999999999999E-4</v>
      </c>
      <c r="BC1185" t="s">
        <v>212</v>
      </c>
      <c r="BD1185">
        <v>5.0000000000000001E-4</v>
      </c>
      <c r="BE1185" t="s">
        <v>516</v>
      </c>
      <c r="BF1185">
        <v>2.9999999999999997E-4</v>
      </c>
      <c r="BG1185" t="s">
        <v>179</v>
      </c>
      <c r="BH1185">
        <v>1E-4</v>
      </c>
      <c r="BI1185" t="s">
        <v>211</v>
      </c>
      <c r="BJ1185">
        <v>2.0000000000000001E-4</v>
      </c>
      <c r="BK1185">
        <v>1.14E-2</v>
      </c>
      <c r="BL1185">
        <v>5.0000000000000001E-4</v>
      </c>
      <c r="BM1185">
        <v>2.7000000000000001E-3</v>
      </c>
      <c r="BN1185">
        <v>2.9999999999999997E-4</v>
      </c>
      <c r="BO1185">
        <v>8.5000000000000006E-3</v>
      </c>
      <c r="BP1185">
        <v>5.9999999999999995E-4</v>
      </c>
      <c r="BQ1185" t="s">
        <v>179</v>
      </c>
      <c r="BR1185">
        <v>2.9999999999999997E-4</v>
      </c>
      <c r="BS1185" t="s">
        <v>179</v>
      </c>
      <c r="BT1185">
        <v>5.0000000000000001E-4</v>
      </c>
      <c r="BU1185" t="s">
        <v>179</v>
      </c>
      <c r="BV1185">
        <v>6.9999999999999999E-4</v>
      </c>
      <c r="BW1185" t="s">
        <v>18</v>
      </c>
      <c r="BY1185" t="s">
        <v>179</v>
      </c>
      <c r="BZ1185">
        <v>1.1000000000000001E-3</v>
      </c>
      <c r="CA1185" t="s">
        <v>179</v>
      </c>
      <c r="CB1185">
        <v>8.0000000000000004E-4</v>
      </c>
      <c r="CC1185" t="s">
        <v>179</v>
      </c>
      <c r="CD1185">
        <v>2E-3</v>
      </c>
      <c r="CE1185" t="s">
        <v>179</v>
      </c>
      <c r="CF1185">
        <v>2.3E-3</v>
      </c>
      <c r="CG1185" t="s">
        <v>216</v>
      </c>
      <c r="CH1185">
        <v>1E-4</v>
      </c>
      <c r="CI1185" t="s">
        <v>429</v>
      </c>
      <c r="CJ1185">
        <v>7.0000000000000001E-3</v>
      </c>
      <c r="CK1185" t="s">
        <v>264</v>
      </c>
      <c r="CL1185">
        <v>1.0500000000000001E-2</v>
      </c>
      <c r="CM1185" t="s">
        <v>229</v>
      </c>
      <c r="CN1185">
        <v>6.6E-3</v>
      </c>
      <c r="CO1185" t="s">
        <v>179</v>
      </c>
      <c r="CP1185">
        <v>8.9999999999999998E-4</v>
      </c>
      <c r="CQ1185" t="s">
        <v>179</v>
      </c>
      <c r="CR1185">
        <v>3.3999999999999998E-3</v>
      </c>
      <c r="CS1185" t="s">
        <v>894</v>
      </c>
      <c r="CT1185">
        <v>2.2000000000000001E-3</v>
      </c>
      <c r="CU1185" t="s">
        <v>179</v>
      </c>
      <c r="CV1185">
        <v>8.0000000000000004E-4</v>
      </c>
      <c r="CW1185" t="s">
        <v>18</v>
      </c>
      <c r="CY1185" t="s">
        <v>179</v>
      </c>
      <c r="CZ1185">
        <v>5.9999999999999995E-4</v>
      </c>
      <c r="DA1185" t="s">
        <v>179</v>
      </c>
      <c r="DB1185">
        <v>5.9999999999999995E-4</v>
      </c>
      <c r="DC1185" t="s">
        <v>179</v>
      </c>
      <c r="DD1185">
        <v>5.9999999999999995E-4</v>
      </c>
      <c r="DE1185" t="s">
        <v>179</v>
      </c>
      <c r="DF1185">
        <v>5.0000000000000001E-4</v>
      </c>
      <c r="DG1185" t="s">
        <v>179</v>
      </c>
      <c r="DH1185">
        <v>4.0000000000000002E-4</v>
      </c>
      <c r="DI1185" t="s">
        <v>179</v>
      </c>
      <c r="DJ1185">
        <v>4.0000000000000002E-4</v>
      </c>
      <c r="DK1185" t="s">
        <v>2588</v>
      </c>
      <c r="DL1185" t="s">
        <v>59</v>
      </c>
      <c r="DS1185" t="s">
        <v>18</v>
      </c>
      <c r="DT1185" t="s">
        <v>4856</v>
      </c>
    </row>
    <row r="1186" spans="1:124">
      <c r="A1186">
        <v>78</v>
      </c>
      <c r="B1186" s="14">
        <v>44746.7</v>
      </c>
      <c r="C1186" t="s">
        <v>52</v>
      </c>
      <c r="D1186">
        <v>0</v>
      </c>
      <c r="E1186">
        <v>0</v>
      </c>
      <c r="F1186">
        <v>0</v>
      </c>
      <c r="G1186" t="s">
        <v>54</v>
      </c>
      <c r="H1186" t="s">
        <v>55</v>
      </c>
      <c r="I1186" t="s">
        <v>55</v>
      </c>
      <c r="J1186" t="s">
        <v>55</v>
      </c>
      <c r="K1186" t="s">
        <v>18</v>
      </c>
      <c r="L1186">
        <v>90</v>
      </c>
      <c r="M1186" t="s">
        <v>173</v>
      </c>
      <c r="N1186">
        <v>0</v>
      </c>
      <c r="O1186" t="s">
        <v>173</v>
      </c>
      <c r="P1186">
        <v>0</v>
      </c>
      <c r="Q1186" t="s">
        <v>173</v>
      </c>
      <c r="R1186">
        <v>0</v>
      </c>
      <c r="S1186">
        <v>2</v>
      </c>
      <c r="T1186" t="s">
        <v>174</v>
      </c>
      <c r="U1186">
        <v>3.8700999999999999</v>
      </c>
      <c r="V1186">
        <v>0.66800000000000004</v>
      </c>
      <c r="W1186">
        <v>10.1356</v>
      </c>
      <c r="X1186">
        <v>0.30969999999999998</v>
      </c>
      <c r="Y1186">
        <v>36.647399999999998</v>
      </c>
      <c r="Z1186">
        <v>0.34570000000000001</v>
      </c>
      <c r="AA1186">
        <v>2.5700000000000001E-2</v>
      </c>
      <c r="AB1186">
        <v>1.5699999999999999E-2</v>
      </c>
      <c r="AC1186" t="s">
        <v>179</v>
      </c>
      <c r="AD1186">
        <v>8.6999999999999994E-3</v>
      </c>
      <c r="AE1186" t="s">
        <v>179</v>
      </c>
      <c r="AF1186">
        <v>1.7500000000000002E-2</v>
      </c>
      <c r="AG1186">
        <v>0.2492</v>
      </c>
      <c r="AH1186">
        <v>8.8000000000000005E-3</v>
      </c>
      <c r="AI1186">
        <v>7.9965999999999999</v>
      </c>
      <c r="AJ1186">
        <v>3.3500000000000002E-2</v>
      </c>
      <c r="AK1186">
        <v>0.63100000000000001</v>
      </c>
      <c r="AL1186">
        <v>8.0999999999999996E-3</v>
      </c>
      <c r="AM1186">
        <v>1.3100000000000001E-2</v>
      </c>
      <c r="AN1186">
        <v>8.2000000000000007E-3</v>
      </c>
      <c r="AO1186">
        <v>3.1899999999999998E-2</v>
      </c>
      <c r="AP1186">
        <v>4.5999999999999999E-3</v>
      </c>
      <c r="AQ1186">
        <v>0.12130000000000001</v>
      </c>
      <c r="AR1186">
        <v>5.3E-3</v>
      </c>
      <c r="AS1186">
        <v>6.4451999999999998</v>
      </c>
      <c r="AT1186">
        <v>2.75E-2</v>
      </c>
      <c r="AU1186" t="s">
        <v>179</v>
      </c>
      <c r="AV1186">
        <v>3.8999999999999998E-3</v>
      </c>
      <c r="AW1186">
        <v>1.44E-2</v>
      </c>
      <c r="AX1186">
        <v>1.1999999999999999E-3</v>
      </c>
      <c r="AY1186">
        <v>8.9999999999999993E-3</v>
      </c>
      <c r="AZ1186">
        <v>8.0000000000000004E-4</v>
      </c>
      <c r="BA1186">
        <v>8.0999999999999996E-3</v>
      </c>
      <c r="BB1186">
        <v>6.9999999999999999E-4</v>
      </c>
      <c r="BC1186" t="s">
        <v>245</v>
      </c>
      <c r="BD1186">
        <v>5.0000000000000001E-4</v>
      </c>
      <c r="BE1186" t="s">
        <v>179</v>
      </c>
      <c r="BF1186">
        <v>2.9999999999999997E-4</v>
      </c>
      <c r="BG1186" t="s">
        <v>179</v>
      </c>
      <c r="BH1186">
        <v>1E-4</v>
      </c>
      <c r="BI1186" t="s">
        <v>318</v>
      </c>
      <c r="BJ1186">
        <v>2.0000000000000001E-4</v>
      </c>
      <c r="BK1186">
        <v>9.7999999999999997E-3</v>
      </c>
      <c r="BL1186">
        <v>5.0000000000000001E-4</v>
      </c>
      <c r="BM1186">
        <v>2.8E-3</v>
      </c>
      <c r="BN1186">
        <v>2.9999999999999997E-4</v>
      </c>
      <c r="BO1186">
        <v>7.4999999999999997E-3</v>
      </c>
      <c r="BP1186">
        <v>5.0000000000000001E-4</v>
      </c>
      <c r="BQ1186" t="s">
        <v>179</v>
      </c>
      <c r="BR1186">
        <v>2.9999999999999997E-4</v>
      </c>
      <c r="BS1186" t="s">
        <v>179</v>
      </c>
      <c r="BT1186">
        <v>4.0000000000000002E-4</v>
      </c>
      <c r="BU1186" t="s">
        <v>179</v>
      </c>
      <c r="BV1186">
        <v>6.9999999999999999E-4</v>
      </c>
      <c r="BW1186" t="s">
        <v>179</v>
      </c>
      <c r="BX1186">
        <v>8.9999999999999998E-4</v>
      </c>
      <c r="BY1186" t="s">
        <v>179</v>
      </c>
      <c r="BZ1186">
        <v>1.1000000000000001E-3</v>
      </c>
      <c r="CA1186" t="s">
        <v>179</v>
      </c>
      <c r="CB1186">
        <v>8.0000000000000004E-4</v>
      </c>
      <c r="CC1186" t="s">
        <v>179</v>
      </c>
      <c r="CD1186">
        <v>2E-3</v>
      </c>
      <c r="CE1186" t="s">
        <v>179</v>
      </c>
      <c r="CF1186">
        <v>2.2000000000000001E-3</v>
      </c>
      <c r="CG1186" t="s">
        <v>216</v>
      </c>
      <c r="CH1186">
        <v>1E-4</v>
      </c>
      <c r="CI1186" t="s">
        <v>365</v>
      </c>
      <c r="CJ1186">
        <v>6.4999999999999997E-3</v>
      </c>
      <c r="CK1186" t="s">
        <v>1662</v>
      </c>
      <c r="CL1186">
        <v>9.5999999999999992E-3</v>
      </c>
      <c r="CM1186" t="s">
        <v>179</v>
      </c>
      <c r="CN1186">
        <v>4.3E-3</v>
      </c>
      <c r="CO1186" t="s">
        <v>179</v>
      </c>
      <c r="CP1186">
        <v>8.0000000000000004E-4</v>
      </c>
      <c r="CQ1186" t="s">
        <v>179</v>
      </c>
      <c r="CR1186">
        <v>3.5000000000000001E-3</v>
      </c>
      <c r="CS1186" t="s">
        <v>190</v>
      </c>
      <c r="CT1186">
        <v>2.3999999999999998E-3</v>
      </c>
      <c r="CU1186" t="s">
        <v>179</v>
      </c>
      <c r="CV1186">
        <v>8.0000000000000004E-4</v>
      </c>
      <c r="CW1186" t="s">
        <v>18</v>
      </c>
      <c r="CY1186" t="s">
        <v>179</v>
      </c>
      <c r="CZ1186">
        <v>6.9999999999999999E-4</v>
      </c>
      <c r="DA1186" t="s">
        <v>179</v>
      </c>
      <c r="DB1186">
        <v>5.0000000000000001E-4</v>
      </c>
      <c r="DC1186" t="s">
        <v>179</v>
      </c>
      <c r="DD1186">
        <v>5.0000000000000001E-4</v>
      </c>
      <c r="DE1186" t="s">
        <v>179</v>
      </c>
      <c r="DF1186">
        <v>5.0000000000000001E-4</v>
      </c>
      <c r="DG1186" t="s">
        <v>179</v>
      </c>
      <c r="DH1186">
        <v>4.0000000000000002E-4</v>
      </c>
      <c r="DI1186" t="s">
        <v>179</v>
      </c>
      <c r="DJ1186">
        <v>4.0000000000000002E-4</v>
      </c>
      <c r="DK1186" t="s">
        <v>2589</v>
      </c>
      <c r="DL1186" t="s">
        <v>59</v>
      </c>
      <c r="DS1186" t="s">
        <v>18</v>
      </c>
      <c r="DT1186" t="s">
        <v>4856</v>
      </c>
    </row>
    <row r="1187" spans="1:124">
      <c r="A1187">
        <v>79</v>
      </c>
      <c r="B1187" s="14">
        <v>44746.701388888891</v>
      </c>
      <c r="C1187" t="s">
        <v>52</v>
      </c>
      <c r="D1187">
        <v>0</v>
      </c>
      <c r="E1187">
        <v>0</v>
      </c>
      <c r="F1187">
        <v>0</v>
      </c>
      <c r="G1187" t="s">
        <v>54</v>
      </c>
      <c r="H1187" t="s">
        <v>55</v>
      </c>
      <c r="I1187" t="s">
        <v>55</v>
      </c>
      <c r="J1187" t="s">
        <v>55</v>
      </c>
      <c r="K1187" t="s">
        <v>18</v>
      </c>
      <c r="L1187">
        <v>90</v>
      </c>
      <c r="M1187" t="s">
        <v>173</v>
      </c>
      <c r="N1187">
        <v>0</v>
      </c>
      <c r="O1187" t="s">
        <v>173</v>
      </c>
      <c r="P1187">
        <v>0</v>
      </c>
      <c r="Q1187" t="s">
        <v>173</v>
      </c>
      <c r="R1187">
        <v>0</v>
      </c>
      <c r="S1187">
        <v>2</v>
      </c>
      <c r="T1187" t="s">
        <v>174</v>
      </c>
      <c r="U1187">
        <v>3.6968999999999999</v>
      </c>
      <c r="V1187">
        <v>0.65959999999999996</v>
      </c>
      <c r="W1187">
        <v>10.5511</v>
      </c>
      <c r="X1187">
        <v>0.31409999999999999</v>
      </c>
      <c r="Y1187">
        <v>36.893500000000003</v>
      </c>
      <c r="Z1187">
        <v>0.34710000000000002</v>
      </c>
      <c r="AA1187">
        <v>3.1099999999999999E-2</v>
      </c>
      <c r="AB1187">
        <v>1.5800000000000002E-2</v>
      </c>
      <c r="AC1187" t="s">
        <v>179</v>
      </c>
      <c r="AD1187">
        <v>8.8000000000000005E-3</v>
      </c>
      <c r="AE1187" t="s">
        <v>179</v>
      </c>
      <c r="AF1187">
        <v>1.72E-2</v>
      </c>
      <c r="AG1187">
        <v>0.25069999999999998</v>
      </c>
      <c r="AH1187">
        <v>8.8000000000000005E-3</v>
      </c>
      <c r="AI1187">
        <v>8.0090000000000003</v>
      </c>
      <c r="AJ1187">
        <v>3.3500000000000002E-2</v>
      </c>
      <c r="AK1187">
        <v>0.64419999999999999</v>
      </c>
      <c r="AL1187">
        <v>8.0999999999999996E-3</v>
      </c>
      <c r="AM1187">
        <v>1.4200000000000001E-2</v>
      </c>
      <c r="AN1187">
        <v>8.2000000000000007E-3</v>
      </c>
      <c r="AO1187">
        <v>3.0200000000000001E-2</v>
      </c>
      <c r="AP1187">
        <v>4.5999999999999999E-3</v>
      </c>
      <c r="AQ1187">
        <v>0.1197</v>
      </c>
      <c r="AR1187">
        <v>5.3E-3</v>
      </c>
      <c r="AS1187">
        <v>6.4108999999999998</v>
      </c>
      <c r="AT1187">
        <v>2.75E-2</v>
      </c>
      <c r="AU1187" t="s">
        <v>179</v>
      </c>
      <c r="AV1187">
        <v>3.8E-3</v>
      </c>
      <c r="AW1187">
        <v>1.46E-2</v>
      </c>
      <c r="AX1187">
        <v>1.1999999999999999E-3</v>
      </c>
      <c r="AY1187">
        <v>9.7999999999999997E-3</v>
      </c>
      <c r="AZ1187">
        <v>8.0000000000000004E-4</v>
      </c>
      <c r="BA1187">
        <v>8.2000000000000007E-3</v>
      </c>
      <c r="BB1187">
        <v>6.9999999999999999E-4</v>
      </c>
      <c r="BC1187" t="s">
        <v>245</v>
      </c>
      <c r="BD1187">
        <v>5.0000000000000001E-4</v>
      </c>
      <c r="BE1187" t="s">
        <v>179</v>
      </c>
      <c r="BF1187">
        <v>2.9999999999999997E-4</v>
      </c>
      <c r="BG1187" t="s">
        <v>246</v>
      </c>
      <c r="BH1187">
        <v>1E-4</v>
      </c>
      <c r="BI1187" t="s">
        <v>318</v>
      </c>
      <c r="BJ1187">
        <v>2.0000000000000001E-4</v>
      </c>
      <c r="BK1187">
        <v>9.7000000000000003E-3</v>
      </c>
      <c r="BL1187">
        <v>5.0000000000000001E-4</v>
      </c>
      <c r="BM1187">
        <v>2.5000000000000001E-3</v>
      </c>
      <c r="BN1187">
        <v>2.9999999999999997E-4</v>
      </c>
      <c r="BO1187">
        <v>7.4000000000000003E-3</v>
      </c>
      <c r="BP1187">
        <v>5.0000000000000001E-4</v>
      </c>
      <c r="BQ1187" t="s">
        <v>179</v>
      </c>
      <c r="BR1187">
        <v>2.9999999999999997E-4</v>
      </c>
      <c r="BS1187" t="s">
        <v>179</v>
      </c>
      <c r="BT1187">
        <v>4.0000000000000002E-4</v>
      </c>
      <c r="BU1187" t="s">
        <v>179</v>
      </c>
      <c r="BV1187">
        <v>6.9999999999999999E-4</v>
      </c>
      <c r="BW1187" t="s">
        <v>179</v>
      </c>
      <c r="BX1187">
        <v>8.9999999999999998E-4</v>
      </c>
      <c r="BY1187" t="s">
        <v>179</v>
      </c>
      <c r="BZ1187">
        <v>1.1000000000000001E-3</v>
      </c>
      <c r="CA1187" t="s">
        <v>179</v>
      </c>
      <c r="CB1187">
        <v>8.0000000000000004E-4</v>
      </c>
      <c r="CC1187" t="s">
        <v>179</v>
      </c>
      <c r="CD1187">
        <v>1.9E-3</v>
      </c>
      <c r="CE1187" t="s">
        <v>179</v>
      </c>
      <c r="CF1187">
        <v>2.2000000000000001E-3</v>
      </c>
      <c r="CG1187" t="s">
        <v>216</v>
      </c>
      <c r="CH1187">
        <v>1E-4</v>
      </c>
      <c r="CI1187" t="s">
        <v>179</v>
      </c>
      <c r="CJ1187">
        <v>6.4999999999999997E-3</v>
      </c>
      <c r="CK1187" t="s">
        <v>179</v>
      </c>
      <c r="CL1187">
        <v>9.4999999999999998E-3</v>
      </c>
      <c r="CM1187" t="s">
        <v>179</v>
      </c>
      <c r="CN1187">
        <v>4.3E-3</v>
      </c>
      <c r="CO1187" t="s">
        <v>179</v>
      </c>
      <c r="CP1187">
        <v>8.9999999999999998E-4</v>
      </c>
      <c r="CQ1187" t="s">
        <v>179</v>
      </c>
      <c r="CR1187">
        <v>3.3999999999999998E-3</v>
      </c>
      <c r="CS1187" t="s">
        <v>410</v>
      </c>
      <c r="CT1187">
        <v>2.3999999999999998E-3</v>
      </c>
      <c r="CU1187" t="s">
        <v>179</v>
      </c>
      <c r="CV1187">
        <v>8.0000000000000004E-4</v>
      </c>
      <c r="CW1187" t="s">
        <v>18</v>
      </c>
      <c r="CY1187" t="s">
        <v>179</v>
      </c>
      <c r="CZ1187">
        <v>6.9999999999999999E-4</v>
      </c>
      <c r="DA1187" t="s">
        <v>179</v>
      </c>
      <c r="DB1187">
        <v>5.0000000000000001E-4</v>
      </c>
      <c r="DC1187" t="s">
        <v>179</v>
      </c>
      <c r="DD1187">
        <v>5.0000000000000001E-4</v>
      </c>
      <c r="DE1187" t="s">
        <v>179</v>
      </c>
      <c r="DF1187">
        <v>5.0000000000000001E-4</v>
      </c>
      <c r="DG1187" t="s">
        <v>179</v>
      </c>
      <c r="DH1187">
        <v>4.0000000000000002E-4</v>
      </c>
      <c r="DI1187" t="s">
        <v>179</v>
      </c>
      <c r="DJ1187">
        <v>4.0000000000000002E-4</v>
      </c>
      <c r="DK1187" t="s">
        <v>2589</v>
      </c>
      <c r="DL1187" t="s">
        <v>59</v>
      </c>
      <c r="DS1187" t="s">
        <v>18</v>
      </c>
      <c r="DT1187" t="s">
        <v>4856</v>
      </c>
    </row>
    <row r="1188" spans="1:124">
      <c r="A1188">
        <v>80</v>
      </c>
      <c r="B1188" s="14">
        <v>44746.702777777777</v>
      </c>
      <c r="C1188" t="s">
        <v>52</v>
      </c>
      <c r="D1188">
        <v>0</v>
      </c>
      <c r="E1188">
        <v>0</v>
      </c>
      <c r="F1188">
        <v>0</v>
      </c>
      <c r="G1188" t="s">
        <v>54</v>
      </c>
      <c r="H1188" t="s">
        <v>55</v>
      </c>
      <c r="I1188" t="s">
        <v>55</v>
      </c>
      <c r="J1188" t="s">
        <v>55</v>
      </c>
      <c r="K1188" t="s">
        <v>18</v>
      </c>
      <c r="L1188">
        <v>90</v>
      </c>
      <c r="M1188" t="s">
        <v>173</v>
      </c>
      <c r="N1188">
        <v>0</v>
      </c>
      <c r="O1188" t="s">
        <v>173</v>
      </c>
      <c r="P1188">
        <v>0</v>
      </c>
      <c r="Q1188" t="s">
        <v>173</v>
      </c>
      <c r="R1188">
        <v>0</v>
      </c>
      <c r="S1188">
        <v>2</v>
      </c>
      <c r="T1188" t="s">
        <v>174</v>
      </c>
      <c r="U1188">
        <v>3.6387999999999998</v>
      </c>
      <c r="V1188">
        <v>0.66310000000000002</v>
      </c>
      <c r="W1188">
        <v>10.4336</v>
      </c>
      <c r="X1188">
        <v>0.313</v>
      </c>
      <c r="Y1188">
        <v>36.750799999999998</v>
      </c>
      <c r="Z1188">
        <v>0.34639999999999999</v>
      </c>
      <c r="AA1188">
        <v>3.4700000000000002E-2</v>
      </c>
      <c r="AB1188">
        <v>1.5800000000000002E-2</v>
      </c>
      <c r="AC1188" t="s">
        <v>179</v>
      </c>
      <c r="AD1188">
        <v>8.8000000000000005E-3</v>
      </c>
      <c r="AE1188" t="s">
        <v>179</v>
      </c>
      <c r="AF1188">
        <v>1.7299999999999999E-2</v>
      </c>
      <c r="AG1188">
        <v>0.25059999999999999</v>
      </c>
      <c r="AH1188">
        <v>8.8000000000000005E-3</v>
      </c>
      <c r="AI1188">
        <v>8.0353999999999992</v>
      </c>
      <c r="AJ1188">
        <v>3.3599999999999998E-2</v>
      </c>
      <c r="AK1188">
        <v>0.63070000000000004</v>
      </c>
      <c r="AL1188">
        <v>8.0999999999999996E-3</v>
      </c>
      <c r="AM1188">
        <v>1.7299999999999999E-2</v>
      </c>
      <c r="AN1188">
        <v>8.3000000000000001E-3</v>
      </c>
      <c r="AO1188">
        <v>2.7E-2</v>
      </c>
      <c r="AP1188">
        <v>4.5999999999999999E-3</v>
      </c>
      <c r="AQ1188">
        <v>0.1207</v>
      </c>
      <c r="AR1188">
        <v>5.3E-3</v>
      </c>
      <c r="AS1188">
        <v>6.4126000000000003</v>
      </c>
      <c r="AT1188">
        <v>2.75E-2</v>
      </c>
      <c r="AU1188">
        <v>6.8999999999999999E-3</v>
      </c>
      <c r="AV1188">
        <v>3.8999999999999998E-3</v>
      </c>
      <c r="AW1188">
        <v>1.47E-2</v>
      </c>
      <c r="AX1188">
        <v>1.2999999999999999E-3</v>
      </c>
      <c r="AY1188">
        <v>9.1999999999999998E-3</v>
      </c>
      <c r="AZ1188">
        <v>8.0000000000000004E-4</v>
      </c>
      <c r="BA1188">
        <v>7.4999999999999997E-3</v>
      </c>
      <c r="BB1188">
        <v>6.9999999999999999E-4</v>
      </c>
      <c r="BC1188" t="s">
        <v>285</v>
      </c>
      <c r="BD1188">
        <v>5.0000000000000001E-4</v>
      </c>
      <c r="BE1188" t="s">
        <v>179</v>
      </c>
      <c r="BF1188">
        <v>2.9999999999999997E-4</v>
      </c>
      <c r="BG1188" t="s">
        <v>179</v>
      </c>
      <c r="BH1188">
        <v>1E-4</v>
      </c>
      <c r="BI1188" t="s">
        <v>286</v>
      </c>
      <c r="BJ1188">
        <v>2.0000000000000001E-4</v>
      </c>
      <c r="BK1188">
        <v>8.9999999999999993E-3</v>
      </c>
      <c r="BL1188">
        <v>5.0000000000000001E-4</v>
      </c>
      <c r="BM1188">
        <v>2.8999999999999998E-3</v>
      </c>
      <c r="BN1188">
        <v>2.9999999999999997E-4</v>
      </c>
      <c r="BO1188">
        <v>7.7000000000000002E-3</v>
      </c>
      <c r="BP1188">
        <v>5.0000000000000001E-4</v>
      </c>
      <c r="BQ1188" t="s">
        <v>179</v>
      </c>
      <c r="BR1188">
        <v>2.9999999999999997E-4</v>
      </c>
      <c r="BS1188" t="s">
        <v>179</v>
      </c>
      <c r="BT1188">
        <v>4.0000000000000002E-4</v>
      </c>
      <c r="BU1188" t="s">
        <v>179</v>
      </c>
      <c r="BV1188">
        <v>6.9999999999999999E-4</v>
      </c>
      <c r="BW1188" t="s">
        <v>18</v>
      </c>
      <c r="BY1188" t="s">
        <v>18</v>
      </c>
      <c r="CA1188" t="s">
        <v>179</v>
      </c>
      <c r="CB1188">
        <v>8.0000000000000004E-4</v>
      </c>
      <c r="CC1188" t="s">
        <v>179</v>
      </c>
      <c r="CD1188">
        <v>2E-3</v>
      </c>
      <c r="CE1188" t="s">
        <v>179</v>
      </c>
      <c r="CF1188">
        <v>2.2000000000000001E-3</v>
      </c>
      <c r="CG1188" t="s">
        <v>179</v>
      </c>
      <c r="CH1188">
        <v>1E-4</v>
      </c>
      <c r="CI1188" t="s">
        <v>179</v>
      </c>
      <c r="CJ1188">
        <v>6.6E-3</v>
      </c>
      <c r="CK1188" t="s">
        <v>179</v>
      </c>
      <c r="CL1188">
        <v>9.7999999999999997E-3</v>
      </c>
      <c r="CM1188" t="s">
        <v>179</v>
      </c>
      <c r="CN1188">
        <v>4.4000000000000003E-3</v>
      </c>
      <c r="CO1188" t="s">
        <v>179</v>
      </c>
      <c r="CP1188">
        <v>8.0000000000000004E-4</v>
      </c>
      <c r="CQ1188" t="s">
        <v>179</v>
      </c>
      <c r="CR1188">
        <v>3.3E-3</v>
      </c>
      <c r="CS1188" t="s">
        <v>287</v>
      </c>
      <c r="CT1188">
        <v>2.3999999999999998E-3</v>
      </c>
      <c r="CU1188" t="s">
        <v>18</v>
      </c>
      <c r="CW1188" t="s">
        <v>18</v>
      </c>
      <c r="CY1188" t="s">
        <v>179</v>
      </c>
      <c r="CZ1188">
        <v>6.9999999999999999E-4</v>
      </c>
      <c r="DA1188" t="s">
        <v>179</v>
      </c>
      <c r="DB1188">
        <v>5.0000000000000001E-4</v>
      </c>
      <c r="DC1188" t="s">
        <v>179</v>
      </c>
      <c r="DD1188">
        <v>5.0000000000000001E-4</v>
      </c>
      <c r="DE1188" t="s">
        <v>179</v>
      </c>
      <c r="DF1188">
        <v>5.9999999999999995E-4</v>
      </c>
      <c r="DG1188" t="s">
        <v>179</v>
      </c>
      <c r="DH1188">
        <v>4.0000000000000002E-4</v>
      </c>
      <c r="DI1188" t="s">
        <v>179</v>
      </c>
      <c r="DJ1188">
        <v>4.0000000000000002E-4</v>
      </c>
      <c r="DK1188" t="s">
        <v>2589</v>
      </c>
      <c r="DL1188" t="s">
        <v>59</v>
      </c>
      <c r="DS1188" t="s">
        <v>18</v>
      </c>
      <c r="DT1188" t="s">
        <v>4856</v>
      </c>
    </row>
    <row r="1189" spans="1:124">
      <c r="A1189">
        <v>81</v>
      </c>
      <c r="B1189" s="14">
        <v>44746.704861111109</v>
      </c>
      <c r="C1189" t="s">
        <v>52</v>
      </c>
      <c r="D1189">
        <v>0</v>
      </c>
      <c r="E1189">
        <v>0</v>
      </c>
      <c r="F1189">
        <v>0</v>
      </c>
      <c r="G1189" t="s">
        <v>54</v>
      </c>
      <c r="H1189" t="s">
        <v>55</v>
      </c>
      <c r="I1189" t="s">
        <v>55</v>
      </c>
      <c r="J1189" t="s">
        <v>55</v>
      </c>
      <c r="K1189" t="s">
        <v>18</v>
      </c>
      <c r="L1189">
        <v>90</v>
      </c>
      <c r="M1189" t="s">
        <v>173</v>
      </c>
      <c r="N1189">
        <v>0</v>
      </c>
      <c r="O1189" t="s">
        <v>173</v>
      </c>
      <c r="P1189">
        <v>0</v>
      </c>
      <c r="Q1189" t="s">
        <v>173</v>
      </c>
      <c r="R1189">
        <v>0</v>
      </c>
      <c r="S1189">
        <v>2</v>
      </c>
      <c r="T1189" t="s">
        <v>174</v>
      </c>
      <c r="U1189">
        <v>2.5943999999999998</v>
      </c>
      <c r="V1189">
        <v>0.6502</v>
      </c>
      <c r="W1189">
        <v>10.0725</v>
      </c>
      <c r="X1189">
        <v>0.31140000000000001</v>
      </c>
      <c r="Y1189">
        <v>34.916600000000003</v>
      </c>
      <c r="Z1189">
        <v>0.33639999999999998</v>
      </c>
      <c r="AA1189">
        <v>3.5999999999999997E-2</v>
      </c>
      <c r="AB1189">
        <v>1.7000000000000001E-2</v>
      </c>
      <c r="AC1189" t="s">
        <v>179</v>
      </c>
      <c r="AD1189">
        <v>9.1000000000000004E-3</v>
      </c>
      <c r="AE1189" t="s">
        <v>179</v>
      </c>
      <c r="AF1189">
        <v>1.7500000000000002E-2</v>
      </c>
      <c r="AG1189">
        <v>0.34360000000000002</v>
      </c>
      <c r="AH1189">
        <v>9.7000000000000003E-3</v>
      </c>
      <c r="AI1189">
        <v>9.8065999999999995</v>
      </c>
      <c r="AJ1189">
        <v>3.73E-2</v>
      </c>
      <c r="AK1189">
        <v>0.69889999999999997</v>
      </c>
      <c r="AL1189">
        <v>8.6999999999999994E-3</v>
      </c>
      <c r="AM1189">
        <v>1.9900000000000001E-2</v>
      </c>
      <c r="AN1189">
        <v>8.8000000000000005E-3</v>
      </c>
      <c r="AO1189">
        <v>2.4299999999999999E-2</v>
      </c>
      <c r="AP1189">
        <v>4.4999999999999997E-3</v>
      </c>
      <c r="AQ1189">
        <v>0.11940000000000001</v>
      </c>
      <c r="AR1189">
        <v>5.4000000000000003E-3</v>
      </c>
      <c r="AS1189">
        <v>6.2576999999999998</v>
      </c>
      <c r="AT1189">
        <v>2.7900000000000001E-2</v>
      </c>
      <c r="AU1189" t="s">
        <v>179</v>
      </c>
      <c r="AV1189">
        <v>3.8E-3</v>
      </c>
      <c r="AW1189">
        <v>1.46E-2</v>
      </c>
      <c r="AX1189">
        <v>1.1999999999999999E-3</v>
      </c>
      <c r="AY1189">
        <v>1.2699999999999999E-2</v>
      </c>
      <c r="AZ1189">
        <v>8.9999999999999998E-4</v>
      </c>
      <c r="BA1189">
        <v>7.4999999999999997E-3</v>
      </c>
      <c r="BB1189">
        <v>6.9999999999999999E-4</v>
      </c>
      <c r="BC1189" t="s">
        <v>406</v>
      </c>
      <c r="BD1189">
        <v>5.0000000000000001E-4</v>
      </c>
      <c r="BE1189" t="s">
        <v>179</v>
      </c>
      <c r="BF1189">
        <v>2.9999999999999997E-4</v>
      </c>
      <c r="BG1189" t="s">
        <v>246</v>
      </c>
      <c r="BH1189">
        <v>1E-4</v>
      </c>
      <c r="BI1189" t="s">
        <v>516</v>
      </c>
      <c r="BJ1189">
        <v>2.0000000000000001E-4</v>
      </c>
      <c r="BK1189">
        <v>1.06E-2</v>
      </c>
      <c r="BL1189">
        <v>5.0000000000000001E-4</v>
      </c>
      <c r="BM1189">
        <v>2.8999999999999998E-3</v>
      </c>
      <c r="BN1189">
        <v>2.9999999999999997E-4</v>
      </c>
      <c r="BO1189">
        <v>8.0999999999999996E-3</v>
      </c>
      <c r="BP1189">
        <v>5.9999999999999995E-4</v>
      </c>
      <c r="BQ1189" t="s">
        <v>179</v>
      </c>
      <c r="BR1189">
        <v>2.9999999999999997E-4</v>
      </c>
      <c r="BS1189" t="s">
        <v>179</v>
      </c>
      <c r="BT1189">
        <v>5.0000000000000001E-4</v>
      </c>
      <c r="BU1189" t="s">
        <v>179</v>
      </c>
      <c r="BV1189">
        <v>6.9999999999999999E-4</v>
      </c>
      <c r="BW1189" t="s">
        <v>179</v>
      </c>
      <c r="BX1189">
        <v>8.9999999999999998E-4</v>
      </c>
      <c r="BY1189" t="s">
        <v>179</v>
      </c>
      <c r="BZ1189">
        <v>1.1000000000000001E-3</v>
      </c>
      <c r="CA1189" t="s">
        <v>179</v>
      </c>
      <c r="CB1189">
        <v>8.0000000000000004E-4</v>
      </c>
      <c r="CC1189" t="s">
        <v>179</v>
      </c>
      <c r="CD1189">
        <v>2E-3</v>
      </c>
      <c r="CE1189" t="s">
        <v>179</v>
      </c>
      <c r="CF1189">
        <v>2.3E-3</v>
      </c>
      <c r="CG1189" t="s">
        <v>216</v>
      </c>
      <c r="CH1189">
        <v>1E-4</v>
      </c>
      <c r="CI1189" t="s">
        <v>179</v>
      </c>
      <c r="CJ1189">
        <v>6.4000000000000003E-3</v>
      </c>
      <c r="CK1189" t="s">
        <v>179</v>
      </c>
      <c r="CL1189">
        <v>9.9000000000000008E-3</v>
      </c>
      <c r="CM1189" t="s">
        <v>179</v>
      </c>
      <c r="CN1189">
        <v>5.4000000000000003E-3</v>
      </c>
      <c r="CO1189" t="s">
        <v>179</v>
      </c>
      <c r="CP1189">
        <v>8.0000000000000004E-4</v>
      </c>
      <c r="CQ1189" t="s">
        <v>179</v>
      </c>
      <c r="CR1189">
        <v>3.3999999999999998E-3</v>
      </c>
      <c r="CS1189" t="s">
        <v>209</v>
      </c>
      <c r="CT1189">
        <v>2.2000000000000001E-3</v>
      </c>
      <c r="CU1189" t="s">
        <v>179</v>
      </c>
      <c r="CV1189">
        <v>8.0000000000000004E-4</v>
      </c>
      <c r="CW1189" t="s">
        <v>18</v>
      </c>
      <c r="CY1189" t="s">
        <v>179</v>
      </c>
      <c r="CZ1189">
        <v>6.9999999999999999E-4</v>
      </c>
      <c r="DA1189" t="s">
        <v>179</v>
      </c>
      <c r="DB1189">
        <v>5.9999999999999995E-4</v>
      </c>
      <c r="DC1189" t="s">
        <v>179</v>
      </c>
      <c r="DD1189">
        <v>5.0000000000000001E-4</v>
      </c>
      <c r="DE1189" t="s">
        <v>179</v>
      </c>
      <c r="DF1189">
        <v>5.9999999999999995E-4</v>
      </c>
      <c r="DG1189" t="s">
        <v>179</v>
      </c>
      <c r="DH1189">
        <v>4.0000000000000002E-4</v>
      </c>
      <c r="DI1189" t="s">
        <v>179</v>
      </c>
      <c r="DJ1189">
        <v>4.0000000000000002E-4</v>
      </c>
      <c r="DK1189" t="s">
        <v>2590</v>
      </c>
      <c r="DL1189" t="s">
        <v>59</v>
      </c>
      <c r="DS1189" t="s">
        <v>18</v>
      </c>
      <c r="DT1189" t="s">
        <v>4856</v>
      </c>
    </row>
    <row r="1190" spans="1:124">
      <c r="A1190">
        <v>82</v>
      </c>
      <c r="B1190" s="14">
        <v>44746.706250000003</v>
      </c>
      <c r="C1190" t="s">
        <v>52</v>
      </c>
      <c r="D1190">
        <v>0</v>
      </c>
      <c r="E1190">
        <v>0</v>
      </c>
      <c r="F1190">
        <v>0</v>
      </c>
      <c r="G1190" t="s">
        <v>54</v>
      </c>
      <c r="H1190" t="s">
        <v>55</v>
      </c>
      <c r="I1190" t="s">
        <v>55</v>
      </c>
      <c r="J1190" t="s">
        <v>55</v>
      </c>
      <c r="K1190" t="s">
        <v>18</v>
      </c>
      <c r="L1190">
        <v>90</v>
      </c>
      <c r="M1190" t="s">
        <v>173</v>
      </c>
      <c r="N1190">
        <v>0</v>
      </c>
      <c r="O1190" t="s">
        <v>173</v>
      </c>
      <c r="P1190">
        <v>0</v>
      </c>
      <c r="Q1190" t="s">
        <v>173</v>
      </c>
      <c r="R1190">
        <v>0</v>
      </c>
      <c r="S1190">
        <v>2</v>
      </c>
      <c r="T1190" t="s">
        <v>174</v>
      </c>
      <c r="U1190">
        <v>2.9270999999999998</v>
      </c>
      <c r="V1190">
        <v>0.65769999999999995</v>
      </c>
      <c r="W1190">
        <v>9.8976000000000006</v>
      </c>
      <c r="X1190">
        <v>0.30959999999999999</v>
      </c>
      <c r="Y1190">
        <v>35.336199999999998</v>
      </c>
      <c r="Z1190">
        <v>0.33860000000000001</v>
      </c>
      <c r="AA1190">
        <v>5.3100000000000001E-2</v>
      </c>
      <c r="AB1190">
        <v>1.7399999999999999E-2</v>
      </c>
      <c r="AC1190" t="s">
        <v>179</v>
      </c>
      <c r="AD1190">
        <v>9.1999999999999998E-3</v>
      </c>
      <c r="AE1190" t="s">
        <v>179</v>
      </c>
      <c r="AF1190">
        <v>1.7399999999999999E-2</v>
      </c>
      <c r="AG1190">
        <v>0.35189999999999999</v>
      </c>
      <c r="AH1190">
        <v>9.7999999999999997E-3</v>
      </c>
      <c r="AI1190">
        <v>9.7973999999999997</v>
      </c>
      <c r="AJ1190">
        <v>3.73E-2</v>
      </c>
      <c r="AK1190">
        <v>0.71220000000000006</v>
      </c>
      <c r="AL1190">
        <v>8.6999999999999994E-3</v>
      </c>
      <c r="AM1190">
        <v>1.37E-2</v>
      </c>
      <c r="AN1190">
        <v>8.5000000000000006E-3</v>
      </c>
      <c r="AO1190">
        <v>2.75E-2</v>
      </c>
      <c r="AP1190">
        <v>4.4999999999999997E-3</v>
      </c>
      <c r="AQ1190">
        <v>0.1208</v>
      </c>
      <c r="AR1190">
        <v>5.4000000000000003E-3</v>
      </c>
      <c r="AS1190">
        <v>6.27</v>
      </c>
      <c r="AT1190">
        <v>2.7900000000000001E-2</v>
      </c>
      <c r="AU1190" t="s">
        <v>179</v>
      </c>
      <c r="AV1190">
        <v>3.8E-3</v>
      </c>
      <c r="AW1190">
        <v>1.55E-2</v>
      </c>
      <c r="AX1190">
        <v>1.2999999999999999E-3</v>
      </c>
      <c r="AY1190">
        <v>1.26E-2</v>
      </c>
      <c r="AZ1190">
        <v>8.9999999999999998E-4</v>
      </c>
      <c r="BA1190">
        <v>7.1000000000000004E-3</v>
      </c>
      <c r="BB1190">
        <v>6.9999999999999999E-4</v>
      </c>
      <c r="BC1190" t="s">
        <v>245</v>
      </c>
      <c r="BD1190">
        <v>5.0000000000000001E-4</v>
      </c>
      <c r="BE1190" t="s">
        <v>179</v>
      </c>
      <c r="BF1190">
        <v>2.9999999999999997E-4</v>
      </c>
      <c r="BG1190" t="s">
        <v>179</v>
      </c>
      <c r="BH1190">
        <v>1E-4</v>
      </c>
      <c r="BI1190" t="s">
        <v>192</v>
      </c>
      <c r="BJ1190">
        <v>2.0000000000000001E-4</v>
      </c>
      <c r="BK1190">
        <v>0.01</v>
      </c>
      <c r="BL1190">
        <v>5.0000000000000001E-4</v>
      </c>
      <c r="BM1190">
        <v>2.8999999999999998E-3</v>
      </c>
      <c r="BN1190">
        <v>2.9999999999999997E-4</v>
      </c>
      <c r="BO1190">
        <v>8.2000000000000007E-3</v>
      </c>
      <c r="BP1190">
        <v>5.9999999999999995E-4</v>
      </c>
      <c r="BQ1190" t="s">
        <v>179</v>
      </c>
      <c r="BR1190">
        <v>2.9999999999999997E-4</v>
      </c>
      <c r="BS1190" t="s">
        <v>179</v>
      </c>
      <c r="BT1190">
        <v>5.0000000000000001E-4</v>
      </c>
      <c r="BU1190" t="s">
        <v>179</v>
      </c>
      <c r="BV1190">
        <v>6.9999999999999999E-4</v>
      </c>
      <c r="BW1190" t="s">
        <v>179</v>
      </c>
      <c r="BX1190">
        <v>8.9999999999999998E-4</v>
      </c>
      <c r="BY1190" t="s">
        <v>179</v>
      </c>
      <c r="BZ1190">
        <v>1.1000000000000001E-3</v>
      </c>
      <c r="CA1190" t="s">
        <v>179</v>
      </c>
      <c r="CB1190">
        <v>8.0000000000000004E-4</v>
      </c>
      <c r="CC1190" t="s">
        <v>179</v>
      </c>
      <c r="CD1190">
        <v>2E-3</v>
      </c>
      <c r="CE1190" t="s">
        <v>179</v>
      </c>
      <c r="CF1190">
        <v>2.3E-3</v>
      </c>
      <c r="CG1190" t="s">
        <v>216</v>
      </c>
      <c r="CH1190">
        <v>1E-4</v>
      </c>
      <c r="CI1190" t="s">
        <v>179</v>
      </c>
      <c r="CJ1190">
        <v>6.4999999999999997E-3</v>
      </c>
      <c r="CK1190" t="s">
        <v>179</v>
      </c>
      <c r="CL1190">
        <v>9.9000000000000008E-3</v>
      </c>
      <c r="CM1190" t="s">
        <v>179</v>
      </c>
      <c r="CN1190">
        <v>5.1000000000000004E-3</v>
      </c>
      <c r="CO1190" t="s">
        <v>179</v>
      </c>
      <c r="CP1190">
        <v>8.9999999999999998E-4</v>
      </c>
      <c r="CQ1190" t="s">
        <v>179</v>
      </c>
      <c r="CR1190">
        <v>3.3999999999999998E-3</v>
      </c>
      <c r="CS1190" t="s">
        <v>1118</v>
      </c>
      <c r="CT1190">
        <v>2.2000000000000001E-3</v>
      </c>
      <c r="CU1190" t="s">
        <v>18</v>
      </c>
      <c r="CW1190" t="s">
        <v>18</v>
      </c>
      <c r="CY1190" t="s">
        <v>179</v>
      </c>
      <c r="CZ1190">
        <v>6.9999999999999999E-4</v>
      </c>
      <c r="DA1190" t="s">
        <v>179</v>
      </c>
      <c r="DB1190">
        <v>5.0000000000000001E-4</v>
      </c>
      <c r="DC1190" t="s">
        <v>179</v>
      </c>
      <c r="DD1190">
        <v>5.0000000000000001E-4</v>
      </c>
      <c r="DE1190" t="s">
        <v>179</v>
      </c>
      <c r="DF1190">
        <v>5.9999999999999995E-4</v>
      </c>
      <c r="DG1190" t="s">
        <v>179</v>
      </c>
      <c r="DH1190">
        <v>4.0000000000000002E-4</v>
      </c>
      <c r="DI1190" t="s">
        <v>179</v>
      </c>
      <c r="DJ1190">
        <v>4.0000000000000002E-4</v>
      </c>
      <c r="DK1190" t="s">
        <v>2590</v>
      </c>
      <c r="DL1190" t="s">
        <v>59</v>
      </c>
      <c r="DS1190" t="s">
        <v>18</v>
      </c>
      <c r="DT1190" t="s">
        <v>4856</v>
      </c>
    </row>
    <row r="1191" spans="1:124">
      <c r="A1191">
        <v>83</v>
      </c>
      <c r="B1191" s="14">
        <v>44746.707638888889</v>
      </c>
      <c r="C1191" t="s">
        <v>52</v>
      </c>
      <c r="D1191">
        <v>0</v>
      </c>
      <c r="E1191">
        <v>0</v>
      </c>
      <c r="F1191">
        <v>0</v>
      </c>
      <c r="G1191" t="s">
        <v>54</v>
      </c>
      <c r="H1191" t="s">
        <v>55</v>
      </c>
      <c r="I1191" t="s">
        <v>55</v>
      </c>
      <c r="J1191" t="s">
        <v>55</v>
      </c>
      <c r="K1191" t="s">
        <v>18</v>
      </c>
      <c r="L1191">
        <v>90</v>
      </c>
      <c r="M1191" t="s">
        <v>173</v>
      </c>
      <c r="N1191">
        <v>0</v>
      </c>
      <c r="O1191" t="s">
        <v>173</v>
      </c>
      <c r="P1191">
        <v>0</v>
      </c>
      <c r="Q1191" t="s">
        <v>173</v>
      </c>
      <c r="R1191">
        <v>0</v>
      </c>
      <c r="S1191">
        <v>2</v>
      </c>
      <c r="T1191" t="s">
        <v>174</v>
      </c>
      <c r="U1191">
        <v>2.6734</v>
      </c>
      <c r="V1191">
        <v>0.64300000000000002</v>
      </c>
      <c r="W1191">
        <v>9.9402000000000008</v>
      </c>
      <c r="X1191">
        <v>0.30969999999999998</v>
      </c>
      <c r="Y1191">
        <v>35.406300000000002</v>
      </c>
      <c r="Z1191">
        <v>0.33889999999999998</v>
      </c>
      <c r="AA1191">
        <v>5.3800000000000001E-2</v>
      </c>
      <c r="AB1191">
        <v>1.7500000000000002E-2</v>
      </c>
      <c r="AC1191" t="s">
        <v>179</v>
      </c>
      <c r="AD1191">
        <v>9.1999999999999998E-3</v>
      </c>
      <c r="AE1191" t="s">
        <v>179</v>
      </c>
      <c r="AF1191">
        <v>1.7600000000000001E-2</v>
      </c>
      <c r="AG1191">
        <v>0.3604</v>
      </c>
      <c r="AH1191">
        <v>9.7999999999999997E-3</v>
      </c>
      <c r="AI1191">
        <v>9.8002000000000002</v>
      </c>
      <c r="AJ1191">
        <v>3.73E-2</v>
      </c>
      <c r="AK1191">
        <v>0.70989999999999998</v>
      </c>
      <c r="AL1191">
        <v>8.6999999999999994E-3</v>
      </c>
      <c r="AM1191">
        <v>2.0199999999999999E-2</v>
      </c>
      <c r="AN1191">
        <v>8.8000000000000005E-3</v>
      </c>
      <c r="AO1191">
        <v>2.4E-2</v>
      </c>
      <c r="AP1191">
        <v>4.4999999999999997E-3</v>
      </c>
      <c r="AQ1191">
        <v>0.12540000000000001</v>
      </c>
      <c r="AR1191">
        <v>5.4999999999999997E-3</v>
      </c>
      <c r="AS1191">
        <v>6.2648999999999999</v>
      </c>
      <c r="AT1191">
        <v>2.7900000000000001E-2</v>
      </c>
      <c r="AU1191" t="s">
        <v>179</v>
      </c>
      <c r="AV1191">
        <v>3.8E-3</v>
      </c>
      <c r="AW1191">
        <v>1.35E-2</v>
      </c>
      <c r="AX1191">
        <v>1.1999999999999999E-3</v>
      </c>
      <c r="AY1191">
        <v>1.1900000000000001E-2</v>
      </c>
      <c r="AZ1191">
        <v>8.9999999999999998E-4</v>
      </c>
      <c r="BA1191">
        <v>7.0000000000000001E-3</v>
      </c>
      <c r="BB1191">
        <v>6.9999999999999999E-4</v>
      </c>
      <c r="BC1191" t="s">
        <v>245</v>
      </c>
      <c r="BD1191">
        <v>4.0000000000000002E-4</v>
      </c>
      <c r="BE1191" t="s">
        <v>179</v>
      </c>
      <c r="BF1191">
        <v>2.9999999999999997E-4</v>
      </c>
      <c r="BG1191" t="s">
        <v>246</v>
      </c>
      <c r="BH1191">
        <v>1E-4</v>
      </c>
      <c r="BI1191" t="s">
        <v>516</v>
      </c>
      <c r="BJ1191">
        <v>2.0000000000000001E-4</v>
      </c>
      <c r="BK1191">
        <v>1.0200000000000001E-2</v>
      </c>
      <c r="BL1191">
        <v>5.0000000000000001E-4</v>
      </c>
      <c r="BM1191">
        <v>3.0000000000000001E-3</v>
      </c>
      <c r="BN1191">
        <v>2.9999999999999997E-4</v>
      </c>
      <c r="BO1191">
        <v>8.0000000000000002E-3</v>
      </c>
      <c r="BP1191">
        <v>5.9999999999999995E-4</v>
      </c>
      <c r="BQ1191" t="s">
        <v>179</v>
      </c>
      <c r="BR1191">
        <v>2.9999999999999997E-4</v>
      </c>
      <c r="BS1191" t="s">
        <v>179</v>
      </c>
      <c r="BT1191">
        <v>5.0000000000000001E-4</v>
      </c>
      <c r="BU1191" t="s">
        <v>179</v>
      </c>
      <c r="BV1191">
        <v>6.9999999999999999E-4</v>
      </c>
      <c r="BW1191" t="s">
        <v>179</v>
      </c>
      <c r="BX1191">
        <v>8.9999999999999998E-4</v>
      </c>
      <c r="BY1191" t="s">
        <v>18</v>
      </c>
      <c r="CA1191" t="s">
        <v>179</v>
      </c>
      <c r="CB1191">
        <v>8.0000000000000004E-4</v>
      </c>
      <c r="CC1191" t="s">
        <v>179</v>
      </c>
      <c r="CD1191">
        <v>2E-3</v>
      </c>
      <c r="CE1191" t="s">
        <v>179</v>
      </c>
      <c r="CF1191">
        <v>2.2000000000000001E-3</v>
      </c>
      <c r="CG1191" t="s">
        <v>216</v>
      </c>
      <c r="CH1191">
        <v>1E-4</v>
      </c>
      <c r="CI1191" t="s">
        <v>179</v>
      </c>
      <c r="CJ1191">
        <v>6.4000000000000003E-3</v>
      </c>
      <c r="CK1191" t="s">
        <v>179</v>
      </c>
      <c r="CL1191">
        <v>0.01</v>
      </c>
      <c r="CM1191" t="s">
        <v>179</v>
      </c>
      <c r="CN1191">
        <v>5.1000000000000004E-3</v>
      </c>
      <c r="CO1191" t="s">
        <v>179</v>
      </c>
      <c r="CP1191">
        <v>8.0000000000000004E-4</v>
      </c>
      <c r="CQ1191" t="s">
        <v>179</v>
      </c>
      <c r="CR1191">
        <v>3.3999999999999998E-3</v>
      </c>
      <c r="CS1191" t="s">
        <v>345</v>
      </c>
      <c r="CT1191">
        <v>2.2000000000000001E-3</v>
      </c>
      <c r="CU1191" t="s">
        <v>18</v>
      </c>
      <c r="CW1191" t="s">
        <v>18</v>
      </c>
      <c r="CY1191" t="s">
        <v>179</v>
      </c>
      <c r="CZ1191">
        <v>5.9999999999999995E-4</v>
      </c>
      <c r="DA1191" t="s">
        <v>179</v>
      </c>
      <c r="DB1191">
        <v>5.9999999999999995E-4</v>
      </c>
      <c r="DC1191" t="s">
        <v>179</v>
      </c>
      <c r="DD1191">
        <v>5.0000000000000001E-4</v>
      </c>
      <c r="DE1191" t="s">
        <v>179</v>
      </c>
      <c r="DF1191">
        <v>5.0000000000000001E-4</v>
      </c>
      <c r="DG1191" t="s">
        <v>179</v>
      </c>
      <c r="DH1191">
        <v>4.0000000000000002E-4</v>
      </c>
      <c r="DI1191" t="s">
        <v>179</v>
      </c>
      <c r="DJ1191">
        <v>4.0000000000000002E-4</v>
      </c>
      <c r="DK1191" t="s">
        <v>2590</v>
      </c>
      <c r="DL1191" t="s">
        <v>59</v>
      </c>
      <c r="DS1191" t="s">
        <v>18</v>
      </c>
      <c r="DT1191" t="s">
        <v>4856</v>
      </c>
    </row>
    <row r="1192" spans="1:124">
      <c r="A1192">
        <v>84</v>
      </c>
      <c r="B1192" s="14">
        <v>44746.709027777775</v>
      </c>
      <c r="C1192" t="s">
        <v>52</v>
      </c>
      <c r="D1192">
        <v>0</v>
      </c>
      <c r="E1192">
        <v>0</v>
      </c>
      <c r="F1192">
        <v>0</v>
      </c>
      <c r="G1192" t="s">
        <v>54</v>
      </c>
      <c r="H1192" t="s">
        <v>55</v>
      </c>
      <c r="I1192" t="s">
        <v>55</v>
      </c>
      <c r="J1192" t="s">
        <v>55</v>
      </c>
      <c r="K1192" t="s">
        <v>18</v>
      </c>
      <c r="L1192">
        <v>90</v>
      </c>
      <c r="M1192" t="s">
        <v>173</v>
      </c>
      <c r="N1192">
        <v>0</v>
      </c>
      <c r="O1192" t="s">
        <v>173</v>
      </c>
      <c r="P1192">
        <v>0</v>
      </c>
      <c r="Q1192" t="s">
        <v>173</v>
      </c>
      <c r="R1192">
        <v>0</v>
      </c>
      <c r="S1192">
        <v>2</v>
      </c>
      <c r="T1192" t="s">
        <v>174</v>
      </c>
      <c r="U1192">
        <v>2.4742999999999999</v>
      </c>
      <c r="V1192">
        <v>0.63149999999999995</v>
      </c>
      <c r="W1192">
        <v>10.062799999999999</v>
      </c>
      <c r="X1192">
        <v>0.30909999999999999</v>
      </c>
      <c r="Y1192">
        <v>34.608800000000002</v>
      </c>
      <c r="Z1192">
        <v>0.3347</v>
      </c>
      <c r="AA1192">
        <v>3.7199999999999997E-2</v>
      </c>
      <c r="AB1192">
        <v>1.67E-2</v>
      </c>
      <c r="AC1192" t="s">
        <v>179</v>
      </c>
      <c r="AD1192">
        <v>8.9999999999999993E-3</v>
      </c>
      <c r="AE1192" t="s">
        <v>179</v>
      </c>
      <c r="AF1192">
        <v>1.7600000000000001E-2</v>
      </c>
      <c r="AG1192">
        <v>0.32650000000000001</v>
      </c>
      <c r="AH1192">
        <v>9.4000000000000004E-3</v>
      </c>
      <c r="AI1192">
        <v>9.2242999999999995</v>
      </c>
      <c r="AJ1192">
        <v>3.61E-2</v>
      </c>
      <c r="AK1192">
        <v>0.6169</v>
      </c>
      <c r="AL1192">
        <v>8.0999999999999996E-3</v>
      </c>
      <c r="AM1192">
        <v>1.43E-2</v>
      </c>
      <c r="AN1192">
        <v>8.3000000000000001E-3</v>
      </c>
      <c r="AO1192">
        <v>2.23E-2</v>
      </c>
      <c r="AP1192">
        <v>4.4000000000000003E-3</v>
      </c>
      <c r="AQ1192">
        <v>0.13089999999999999</v>
      </c>
      <c r="AR1192">
        <v>5.5999999999999999E-3</v>
      </c>
      <c r="AS1192">
        <v>6.4324000000000003</v>
      </c>
      <c r="AT1192">
        <v>2.8000000000000001E-2</v>
      </c>
      <c r="AU1192">
        <v>5.3E-3</v>
      </c>
      <c r="AV1192">
        <v>3.8999999999999998E-3</v>
      </c>
      <c r="AW1192">
        <v>1.3100000000000001E-2</v>
      </c>
      <c r="AX1192">
        <v>1.1999999999999999E-3</v>
      </c>
      <c r="AY1192">
        <v>9.7000000000000003E-3</v>
      </c>
      <c r="AZ1192">
        <v>8.9999999999999998E-4</v>
      </c>
      <c r="BA1192">
        <v>6.0000000000000001E-3</v>
      </c>
      <c r="BB1192">
        <v>6.9999999999999999E-4</v>
      </c>
      <c r="BC1192" t="s">
        <v>516</v>
      </c>
      <c r="BD1192">
        <v>5.0000000000000001E-4</v>
      </c>
      <c r="BE1192" t="s">
        <v>179</v>
      </c>
      <c r="BF1192">
        <v>2.9999999999999997E-4</v>
      </c>
      <c r="BG1192" t="s">
        <v>179</v>
      </c>
      <c r="BH1192">
        <v>1E-4</v>
      </c>
      <c r="BI1192" t="s">
        <v>192</v>
      </c>
      <c r="BJ1192">
        <v>2.0000000000000001E-4</v>
      </c>
      <c r="BK1192">
        <v>1.01E-2</v>
      </c>
      <c r="BL1192">
        <v>5.0000000000000001E-4</v>
      </c>
      <c r="BM1192">
        <v>2.5000000000000001E-3</v>
      </c>
      <c r="BN1192">
        <v>2.9999999999999997E-4</v>
      </c>
      <c r="BO1192">
        <v>8.3999999999999995E-3</v>
      </c>
      <c r="BP1192">
        <v>5.9999999999999995E-4</v>
      </c>
      <c r="BQ1192" t="s">
        <v>179</v>
      </c>
      <c r="BR1192">
        <v>2.9999999999999997E-4</v>
      </c>
      <c r="BS1192" t="s">
        <v>179</v>
      </c>
      <c r="BT1192">
        <v>5.0000000000000001E-4</v>
      </c>
      <c r="BU1192" t="s">
        <v>179</v>
      </c>
      <c r="BV1192">
        <v>6.9999999999999999E-4</v>
      </c>
      <c r="BW1192" t="s">
        <v>179</v>
      </c>
      <c r="BX1192">
        <v>8.9999999999999998E-4</v>
      </c>
      <c r="BY1192" t="s">
        <v>179</v>
      </c>
      <c r="BZ1192">
        <v>1.1000000000000001E-3</v>
      </c>
      <c r="CA1192" t="s">
        <v>179</v>
      </c>
      <c r="CB1192">
        <v>8.0000000000000004E-4</v>
      </c>
      <c r="CC1192" t="s">
        <v>179</v>
      </c>
      <c r="CD1192">
        <v>2E-3</v>
      </c>
      <c r="CE1192" t="s">
        <v>179</v>
      </c>
      <c r="CF1192">
        <v>2.3E-3</v>
      </c>
      <c r="CG1192" t="s">
        <v>216</v>
      </c>
      <c r="CH1192">
        <v>1E-4</v>
      </c>
      <c r="CI1192" t="s">
        <v>179</v>
      </c>
      <c r="CJ1192">
        <v>6.7000000000000002E-3</v>
      </c>
      <c r="CK1192" t="s">
        <v>179</v>
      </c>
      <c r="CL1192">
        <v>1.01E-2</v>
      </c>
      <c r="CM1192" t="s">
        <v>179</v>
      </c>
      <c r="CN1192">
        <v>5.5999999999999999E-3</v>
      </c>
      <c r="CO1192" t="s">
        <v>179</v>
      </c>
      <c r="CP1192">
        <v>8.9999999999999998E-4</v>
      </c>
      <c r="CQ1192" t="s">
        <v>179</v>
      </c>
      <c r="CR1192">
        <v>3.3999999999999998E-3</v>
      </c>
      <c r="CS1192" t="s">
        <v>179</v>
      </c>
      <c r="CT1192">
        <v>2E-3</v>
      </c>
      <c r="CU1192" t="s">
        <v>18</v>
      </c>
      <c r="CW1192" t="s">
        <v>18</v>
      </c>
      <c r="CY1192" t="s">
        <v>179</v>
      </c>
      <c r="CZ1192">
        <v>5.9999999999999995E-4</v>
      </c>
      <c r="DA1192" t="s">
        <v>179</v>
      </c>
      <c r="DB1192">
        <v>5.0000000000000001E-4</v>
      </c>
      <c r="DC1192" t="s">
        <v>179</v>
      </c>
      <c r="DD1192">
        <v>5.0000000000000001E-4</v>
      </c>
      <c r="DE1192" t="s">
        <v>179</v>
      </c>
      <c r="DF1192">
        <v>5.0000000000000001E-4</v>
      </c>
      <c r="DG1192" t="s">
        <v>179</v>
      </c>
      <c r="DH1192">
        <v>4.0000000000000002E-4</v>
      </c>
      <c r="DI1192" t="s">
        <v>179</v>
      </c>
      <c r="DJ1192">
        <v>4.0000000000000002E-4</v>
      </c>
      <c r="DK1192" t="s">
        <v>2591</v>
      </c>
      <c r="DL1192" t="s">
        <v>59</v>
      </c>
      <c r="DS1192" t="s">
        <v>18</v>
      </c>
      <c r="DT1192" t="s">
        <v>4856</v>
      </c>
    </row>
    <row r="1193" spans="1:124">
      <c r="A1193">
        <v>85</v>
      </c>
      <c r="B1193" s="14">
        <v>44746.710416666669</v>
      </c>
      <c r="C1193" t="s">
        <v>52</v>
      </c>
      <c r="D1193">
        <v>0</v>
      </c>
      <c r="E1193">
        <v>0</v>
      </c>
      <c r="F1193">
        <v>0</v>
      </c>
      <c r="G1193" t="s">
        <v>54</v>
      </c>
      <c r="H1193" t="s">
        <v>55</v>
      </c>
      <c r="I1193" t="s">
        <v>55</v>
      </c>
      <c r="J1193" t="s">
        <v>55</v>
      </c>
      <c r="K1193" t="s">
        <v>18</v>
      </c>
      <c r="L1193">
        <v>90</v>
      </c>
      <c r="M1193" t="s">
        <v>173</v>
      </c>
      <c r="N1193">
        <v>0</v>
      </c>
      <c r="O1193" t="s">
        <v>173</v>
      </c>
      <c r="P1193">
        <v>0</v>
      </c>
      <c r="Q1193" t="s">
        <v>173</v>
      </c>
      <c r="R1193">
        <v>0</v>
      </c>
      <c r="S1193">
        <v>2</v>
      </c>
      <c r="T1193" t="s">
        <v>174</v>
      </c>
      <c r="U1193">
        <v>2.8532999999999999</v>
      </c>
      <c r="V1193">
        <v>0.63339999999999996</v>
      </c>
      <c r="W1193">
        <v>10.3116</v>
      </c>
      <c r="X1193">
        <v>0.31180000000000002</v>
      </c>
      <c r="Y1193">
        <v>34.814300000000003</v>
      </c>
      <c r="Z1193">
        <v>0.33600000000000002</v>
      </c>
      <c r="AA1193">
        <v>3.5999999999999997E-2</v>
      </c>
      <c r="AB1193">
        <v>1.6500000000000001E-2</v>
      </c>
      <c r="AC1193" t="s">
        <v>179</v>
      </c>
      <c r="AD1193">
        <v>8.8999999999999999E-3</v>
      </c>
      <c r="AE1193" t="s">
        <v>179</v>
      </c>
      <c r="AF1193">
        <v>1.7600000000000001E-2</v>
      </c>
      <c r="AG1193">
        <v>0.32200000000000001</v>
      </c>
      <c r="AH1193">
        <v>9.4999999999999998E-3</v>
      </c>
      <c r="AI1193">
        <v>9.2375000000000007</v>
      </c>
      <c r="AJ1193">
        <v>3.6200000000000003E-2</v>
      </c>
      <c r="AK1193">
        <v>0.60970000000000002</v>
      </c>
      <c r="AL1193">
        <v>8.0999999999999996E-3</v>
      </c>
      <c r="AM1193">
        <v>1.54E-2</v>
      </c>
      <c r="AN1193">
        <v>8.2000000000000007E-3</v>
      </c>
      <c r="AO1193">
        <v>2.4500000000000001E-2</v>
      </c>
      <c r="AP1193">
        <v>4.4999999999999997E-3</v>
      </c>
      <c r="AQ1193">
        <v>0.1246</v>
      </c>
      <c r="AR1193">
        <v>5.4000000000000003E-3</v>
      </c>
      <c r="AS1193">
        <v>6.423</v>
      </c>
      <c r="AT1193">
        <v>2.8000000000000001E-2</v>
      </c>
      <c r="AU1193" t="s">
        <v>179</v>
      </c>
      <c r="AV1193">
        <v>3.8999999999999998E-3</v>
      </c>
      <c r="AW1193">
        <v>1.43E-2</v>
      </c>
      <c r="AX1193">
        <v>1.1999999999999999E-3</v>
      </c>
      <c r="AY1193">
        <v>1.09E-2</v>
      </c>
      <c r="AZ1193">
        <v>8.9999999999999998E-4</v>
      </c>
      <c r="BA1193">
        <v>6.3E-3</v>
      </c>
      <c r="BB1193">
        <v>6.9999999999999999E-4</v>
      </c>
      <c r="BC1193" t="s">
        <v>285</v>
      </c>
      <c r="BD1193">
        <v>5.0000000000000001E-4</v>
      </c>
      <c r="BE1193" t="s">
        <v>179</v>
      </c>
      <c r="BF1193">
        <v>2.9999999999999997E-4</v>
      </c>
      <c r="BG1193" t="s">
        <v>179</v>
      </c>
      <c r="BH1193">
        <v>1E-4</v>
      </c>
      <c r="BI1193" t="s">
        <v>286</v>
      </c>
      <c r="BJ1193">
        <v>2.0000000000000001E-4</v>
      </c>
      <c r="BK1193">
        <v>1.03E-2</v>
      </c>
      <c r="BL1193">
        <v>5.0000000000000001E-4</v>
      </c>
      <c r="BM1193">
        <v>3.0000000000000001E-3</v>
      </c>
      <c r="BN1193">
        <v>2.9999999999999997E-4</v>
      </c>
      <c r="BO1193">
        <v>8.3000000000000001E-3</v>
      </c>
      <c r="BP1193">
        <v>5.9999999999999995E-4</v>
      </c>
      <c r="BQ1193" t="s">
        <v>179</v>
      </c>
      <c r="BR1193">
        <v>2.9999999999999997E-4</v>
      </c>
      <c r="BS1193" t="s">
        <v>179</v>
      </c>
      <c r="BT1193">
        <v>5.0000000000000001E-4</v>
      </c>
      <c r="BU1193" t="s">
        <v>179</v>
      </c>
      <c r="BV1193">
        <v>6.9999999999999999E-4</v>
      </c>
      <c r="BW1193" t="s">
        <v>179</v>
      </c>
      <c r="BX1193">
        <v>8.9999999999999998E-4</v>
      </c>
      <c r="BY1193" t="s">
        <v>18</v>
      </c>
      <c r="CA1193" t="s">
        <v>179</v>
      </c>
      <c r="CB1193">
        <v>8.0000000000000004E-4</v>
      </c>
      <c r="CC1193" t="s">
        <v>179</v>
      </c>
      <c r="CD1193">
        <v>2E-3</v>
      </c>
      <c r="CE1193" t="s">
        <v>179</v>
      </c>
      <c r="CF1193">
        <v>2.3E-3</v>
      </c>
      <c r="CG1193" t="s">
        <v>216</v>
      </c>
      <c r="CH1193">
        <v>1E-4</v>
      </c>
      <c r="CI1193" t="s">
        <v>179</v>
      </c>
      <c r="CJ1193">
        <v>6.6E-3</v>
      </c>
      <c r="CK1193" t="s">
        <v>179</v>
      </c>
      <c r="CL1193">
        <v>1.01E-2</v>
      </c>
      <c r="CM1193" t="s">
        <v>266</v>
      </c>
      <c r="CN1193">
        <v>5.4999999999999997E-3</v>
      </c>
      <c r="CO1193" t="s">
        <v>179</v>
      </c>
      <c r="CP1193">
        <v>8.9999999999999998E-4</v>
      </c>
      <c r="CQ1193" t="s">
        <v>179</v>
      </c>
      <c r="CR1193">
        <v>3.2000000000000002E-3</v>
      </c>
      <c r="CS1193" t="s">
        <v>179</v>
      </c>
      <c r="CT1193">
        <v>2.0999999999999999E-3</v>
      </c>
      <c r="CU1193" t="s">
        <v>179</v>
      </c>
      <c r="CV1193">
        <v>8.9999999999999998E-4</v>
      </c>
      <c r="CW1193" t="s">
        <v>18</v>
      </c>
      <c r="CY1193" t="s">
        <v>179</v>
      </c>
      <c r="CZ1193">
        <v>5.9999999999999995E-4</v>
      </c>
      <c r="DA1193" t="s">
        <v>179</v>
      </c>
      <c r="DB1193">
        <v>5.0000000000000001E-4</v>
      </c>
      <c r="DC1193" t="s">
        <v>179</v>
      </c>
      <c r="DD1193">
        <v>5.0000000000000001E-4</v>
      </c>
      <c r="DE1193" t="s">
        <v>179</v>
      </c>
      <c r="DF1193">
        <v>5.9999999999999995E-4</v>
      </c>
      <c r="DG1193" t="s">
        <v>179</v>
      </c>
      <c r="DH1193">
        <v>5.0000000000000001E-4</v>
      </c>
      <c r="DI1193" t="s">
        <v>179</v>
      </c>
      <c r="DJ1193">
        <v>4.0000000000000002E-4</v>
      </c>
      <c r="DK1193" t="s">
        <v>2591</v>
      </c>
      <c r="DL1193" t="s">
        <v>59</v>
      </c>
      <c r="DS1193" t="s">
        <v>18</v>
      </c>
      <c r="DT1193" t="s">
        <v>4856</v>
      </c>
    </row>
    <row r="1194" spans="1:124">
      <c r="A1194">
        <v>86</v>
      </c>
      <c r="B1194" s="14">
        <v>44746.711805555555</v>
      </c>
      <c r="C1194" t="s">
        <v>52</v>
      </c>
      <c r="D1194">
        <v>0</v>
      </c>
      <c r="E1194">
        <v>0</v>
      </c>
      <c r="F1194">
        <v>0</v>
      </c>
      <c r="G1194" t="s">
        <v>54</v>
      </c>
      <c r="H1194" t="s">
        <v>55</v>
      </c>
      <c r="I1194" t="s">
        <v>55</v>
      </c>
      <c r="J1194" t="s">
        <v>55</v>
      </c>
      <c r="K1194" t="s">
        <v>18</v>
      </c>
      <c r="L1194">
        <v>90</v>
      </c>
      <c r="M1194" t="s">
        <v>173</v>
      </c>
      <c r="N1194">
        <v>0</v>
      </c>
      <c r="O1194" t="s">
        <v>173</v>
      </c>
      <c r="P1194">
        <v>0</v>
      </c>
      <c r="Q1194" t="s">
        <v>173</v>
      </c>
      <c r="R1194">
        <v>0</v>
      </c>
      <c r="S1194">
        <v>2</v>
      </c>
      <c r="T1194" t="s">
        <v>174</v>
      </c>
      <c r="U1194">
        <v>3.1120999999999999</v>
      </c>
      <c r="V1194">
        <v>0.65100000000000002</v>
      </c>
      <c r="W1194">
        <v>10.329599999999999</v>
      </c>
      <c r="X1194">
        <v>0.31280000000000002</v>
      </c>
      <c r="Y1194">
        <v>34.514899999999997</v>
      </c>
      <c r="Z1194">
        <v>0.33450000000000002</v>
      </c>
      <c r="AA1194">
        <v>3.5299999999999998E-2</v>
      </c>
      <c r="AB1194">
        <v>1.67E-2</v>
      </c>
      <c r="AC1194" t="s">
        <v>179</v>
      </c>
      <c r="AD1194">
        <v>8.9999999999999993E-3</v>
      </c>
      <c r="AE1194" t="s">
        <v>179</v>
      </c>
      <c r="AF1194">
        <v>1.77E-2</v>
      </c>
      <c r="AG1194">
        <v>0.3246</v>
      </c>
      <c r="AH1194">
        <v>9.4999999999999998E-3</v>
      </c>
      <c r="AI1194">
        <v>9.2151999999999994</v>
      </c>
      <c r="AJ1194">
        <v>3.61E-2</v>
      </c>
      <c r="AK1194">
        <v>0.61539999999999995</v>
      </c>
      <c r="AL1194">
        <v>8.0999999999999996E-3</v>
      </c>
      <c r="AM1194">
        <v>2.1399999999999999E-2</v>
      </c>
      <c r="AN1194">
        <v>8.5000000000000006E-3</v>
      </c>
      <c r="AO1194">
        <v>2.63E-2</v>
      </c>
      <c r="AP1194">
        <v>4.5999999999999999E-3</v>
      </c>
      <c r="AQ1194">
        <v>0.12280000000000001</v>
      </c>
      <c r="AR1194">
        <v>5.4000000000000003E-3</v>
      </c>
      <c r="AS1194">
        <v>6.4210000000000003</v>
      </c>
      <c r="AT1194">
        <v>2.8000000000000001E-2</v>
      </c>
      <c r="AU1194" t="s">
        <v>179</v>
      </c>
      <c r="AV1194">
        <v>3.8999999999999998E-3</v>
      </c>
      <c r="AW1194">
        <v>1.3299999999999999E-2</v>
      </c>
      <c r="AX1194">
        <v>1.1999999999999999E-3</v>
      </c>
      <c r="AY1194">
        <v>9.7000000000000003E-3</v>
      </c>
      <c r="AZ1194">
        <v>8.9999999999999998E-4</v>
      </c>
      <c r="BA1194">
        <v>6.1000000000000004E-3</v>
      </c>
      <c r="BB1194">
        <v>6.9999999999999999E-4</v>
      </c>
      <c r="BC1194" t="s">
        <v>245</v>
      </c>
      <c r="BD1194">
        <v>4.0000000000000002E-4</v>
      </c>
      <c r="BE1194" t="s">
        <v>179</v>
      </c>
      <c r="BF1194">
        <v>2.9999999999999997E-4</v>
      </c>
      <c r="BG1194" t="s">
        <v>179</v>
      </c>
      <c r="BH1194">
        <v>1E-4</v>
      </c>
      <c r="BI1194" t="s">
        <v>516</v>
      </c>
      <c r="BJ1194">
        <v>2.0000000000000001E-4</v>
      </c>
      <c r="BK1194">
        <v>0.01</v>
      </c>
      <c r="BL1194">
        <v>5.0000000000000001E-4</v>
      </c>
      <c r="BM1194">
        <v>2.8E-3</v>
      </c>
      <c r="BN1194">
        <v>2.9999999999999997E-4</v>
      </c>
      <c r="BO1194">
        <v>8.0000000000000002E-3</v>
      </c>
      <c r="BP1194">
        <v>5.9999999999999995E-4</v>
      </c>
      <c r="BQ1194" t="s">
        <v>179</v>
      </c>
      <c r="BR1194">
        <v>2.9999999999999997E-4</v>
      </c>
      <c r="BS1194" t="s">
        <v>179</v>
      </c>
      <c r="BT1194">
        <v>5.0000000000000001E-4</v>
      </c>
      <c r="BU1194" t="s">
        <v>179</v>
      </c>
      <c r="BV1194">
        <v>6.9999999999999999E-4</v>
      </c>
      <c r="BW1194" t="s">
        <v>179</v>
      </c>
      <c r="BX1194">
        <v>8.9999999999999998E-4</v>
      </c>
      <c r="BY1194" t="s">
        <v>179</v>
      </c>
      <c r="BZ1194">
        <v>1.1000000000000001E-3</v>
      </c>
      <c r="CA1194" t="s">
        <v>179</v>
      </c>
      <c r="CB1194">
        <v>8.0000000000000004E-4</v>
      </c>
      <c r="CC1194" t="s">
        <v>179</v>
      </c>
      <c r="CD1194">
        <v>2E-3</v>
      </c>
      <c r="CE1194" t="s">
        <v>179</v>
      </c>
      <c r="CF1194">
        <v>2.3E-3</v>
      </c>
      <c r="CG1194" t="s">
        <v>216</v>
      </c>
      <c r="CH1194">
        <v>1E-4</v>
      </c>
      <c r="CI1194" t="s">
        <v>179</v>
      </c>
      <c r="CJ1194">
        <v>6.6E-3</v>
      </c>
      <c r="CK1194" t="s">
        <v>179</v>
      </c>
      <c r="CL1194">
        <v>1.01E-2</v>
      </c>
      <c r="CM1194" t="s">
        <v>179</v>
      </c>
      <c r="CN1194">
        <v>5.7000000000000002E-3</v>
      </c>
      <c r="CO1194" t="s">
        <v>179</v>
      </c>
      <c r="CP1194">
        <v>8.0000000000000004E-4</v>
      </c>
      <c r="CQ1194" t="s">
        <v>179</v>
      </c>
      <c r="CR1194">
        <v>3.3999999999999998E-3</v>
      </c>
      <c r="CS1194" t="s">
        <v>179</v>
      </c>
      <c r="CT1194">
        <v>2.0999999999999999E-3</v>
      </c>
      <c r="CU1194" t="s">
        <v>179</v>
      </c>
      <c r="CV1194">
        <v>8.0000000000000004E-4</v>
      </c>
      <c r="CW1194" t="s">
        <v>18</v>
      </c>
      <c r="CY1194" t="s">
        <v>179</v>
      </c>
      <c r="CZ1194">
        <v>5.9999999999999995E-4</v>
      </c>
      <c r="DA1194" t="s">
        <v>179</v>
      </c>
      <c r="DB1194">
        <v>5.0000000000000001E-4</v>
      </c>
      <c r="DC1194" t="s">
        <v>179</v>
      </c>
      <c r="DD1194">
        <v>5.0000000000000001E-4</v>
      </c>
      <c r="DE1194" t="s">
        <v>179</v>
      </c>
      <c r="DF1194">
        <v>5.0000000000000001E-4</v>
      </c>
      <c r="DG1194" t="s">
        <v>179</v>
      </c>
      <c r="DH1194">
        <v>4.0000000000000002E-4</v>
      </c>
      <c r="DI1194" t="s">
        <v>179</v>
      </c>
      <c r="DJ1194">
        <v>4.0000000000000002E-4</v>
      </c>
      <c r="DK1194" t="s">
        <v>2591</v>
      </c>
      <c r="DL1194" t="s">
        <v>59</v>
      </c>
      <c r="DS1194" t="s">
        <v>18</v>
      </c>
      <c r="DT1194" t="s">
        <v>4856</v>
      </c>
    </row>
    <row r="1195" spans="1:124">
      <c r="A1195">
        <v>475</v>
      </c>
      <c r="B1195" s="14">
        <v>44742.6875</v>
      </c>
      <c r="C1195" t="s">
        <v>52</v>
      </c>
      <c r="D1195">
        <v>0</v>
      </c>
      <c r="E1195">
        <v>0</v>
      </c>
      <c r="F1195">
        <v>0</v>
      </c>
      <c r="G1195" t="s">
        <v>54</v>
      </c>
      <c r="H1195" t="s">
        <v>55</v>
      </c>
      <c r="I1195" t="s">
        <v>55</v>
      </c>
      <c r="J1195" t="s">
        <v>55</v>
      </c>
      <c r="K1195" t="s">
        <v>18</v>
      </c>
      <c r="L1195">
        <v>90</v>
      </c>
      <c r="M1195" t="s">
        <v>173</v>
      </c>
      <c r="N1195">
        <v>0</v>
      </c>
      <c r="O1195" t="s">
        <v>173</v>
      </c>
      <c r="P1195">
        <v>0</v>
      </c>
      <c r="Q1195" t="s">
        <v>173</v>
      </c>
      <c r="R1195">
        <v>0</v>
      </c>
      <c r="S1195">
        <v>2</v>
      </c>
      <c r="T1195" t="s">
        <v>174</v>
      </c>
      <c r="U1195">
        <v>4.6235999999999997</v>
      </c>
      <c r="V1195">
        <v>0.72189999999999999</v>
      </c>
      <c r="W1195">
        <v>14.188800000000001</v>
      </c>
      <c r="X1195">
        <v>0.35909999999999997</v>
      </c>
      <c r="Y1195">
        <v>40.666499999999999</v>
      </c>
      <c r="Z1195">
        <v>0.36880000000000002</v>
      </c>
      <c r="AA1195">
        <v>3.1699999999999999E-2</v>
      </c>
      <c r="AB1195">
        <v>1.72E-2</v>
      </c>
      <c r="AC1195" t="s">
        <v>179</v>
      </c>
      <c r="AD1195">
        <v>9.4999999999999998E-3</v>
      </c>
      <c r="AE1195" t="s">
        <v>179</v>
      </c>
      <c r="AF1195">
        <v>1.78E-2</v>
      </c>
      <c r="AG1195" t="s">
        <v>2025</v>
      </c>
      <c r="AH1195">
        <v>1.0699999999999999E-2</v>
      </c>
      <c r="AI1195" t="s">
        <v>2026</v>
      </c>
      <c r="AJ1195">
        <v>3.7999999999999999E-2</v>
      </c>
      <c r="AK1195" t="s">
        <v>2027</v>
      </c>
      <c r="AL1195">
        <v>7.4999999999999997E-3</v>
      </c>
      <c r="AM1195" t="s">
        <v>674</v>
      </c>
      <c r="AN1195">
        <v>8.3000000000000001E-3</v>
      </c>
      <c r="AO1195" t="s">
        <v>1145</v>
      </c>
      <c r="AP1195">
        <v>4.5999999999999999E-3</v>
      </c>
      <c r="AQ1195" t="s">
        <v>2028</v>
      </c>
      <c r="AR1195">
        <v>5.1000000000000004E-3</v>
      </c>
      <c r="AS1195" t="s">
        <v>2029</v>
      </c>
      <c r="AT1195">
        <v>2.86E-2</v>
      </c>
      <c r="AU1195" t="s">
        <v>179</v>
      </c>
      <c r="AV1195">
        <v>3.8999999999999998E-3</v>
      </c>
      <c r="AW1195" t="s">
        <v>331</v>
      </c>
      <c r="AX1195">
        <v>1.1000000000000001E-3</v>
      </c>
      <c r="AY1195" t="s">
        <v>450</v>
      </c>
      <c r="AZ1195">
        <v>8.0000000000000004E-4</v>
      </c>
      <c r="BA1195" t="s">
        <v>638</v>
      </c>
      <c r="BB1195">
        <v>6.9999999999999999E-4</v>
      </c>
      <c r="BC1195" t="s">
        <v>245</v>
      </c>
      <c r="BD1195">
        <v>5.0000000000000001E-4</v>
      </c>
      <c r="BE1195" t="s">
        <v>179</v>
      </c>
      <c r="BF1195">
        <v>2.9999999999999997E-4</v>
      </c>
      <c r="BG1195" t="s">
        <v>179</v>
      </c>
      <c r="BH1195">
        <v>1E-4</v>
      </c>
      <c r="BI1195" t="s">
        <v>285</v>
      </c>
      <c r="BJ1195">
        <v>2.0000000000000001E-4</v>
      </c>
      <c r="BK1195" t="s">
        <v>431</v>
      </c>
      <c r="BL1195">
        <v>4.0000000000000002E-4</v>
      </c>
      <c r="BM1195" t="s">
        <v>411</v>
      </c>
      <c r="BN1195">
        <v>2.9999999999999997E-4</v>
      </c>
      <c r="BO1195" t="s">
        <v>1357</v>
      </c>
      <c r="BP1195">
        <v>4.0000000000000002E-4</v>
      </c>
      <c r="BQ1195" t="s">
        <v>179</v>
      </c>
      <c r="BR1195">
        <v>2.9999999999999997E-4</v>
      </c>
      <c r="BS1195" t="s">
        <v>179</v>
      </c>
      <c r="BT1195">
        <v>2.9999999999999997E-4</v>
      </c>
      <c r="BU1195" t="s">
        <v>179</v>
      </c>
      <c r="BV1195">
        <v>5.9999999999999995E-4</v>
      </c>
      <c r="BW1195" t="s">
        <v>18</v>
      </c>
      <c r="BY1195" t="s">
        <v>179</v>
      </c>
      <c r="BZ1195">
        <v>1.1000000000000001E-3</v>
      </c>
      <c r="CA1195" t="s">
        <v>179</v>
      </c>
      <c r="CB1195">
        <v>8.0000000000000004E-4</v>
      </c>
      <c r="CC1195" t="s">
        <v>179</v>
      </c>
      <c r="CD1195">
        <v>2E-3</v>
      </c>
      <c r="CE1195" t="s">
        <v>179</v>
      </c>
      <c r="CF1195">
        <v>2.2000000000000001E-3</v>
      </c>
      <c r="CG1195" t="s">
        <v>216</v>
      </c>
      <c r="CH1195">
        <v>1E-4</v>
      </c>
      <c r="CI1195" t="s">
        <v>179</v>
      </c>
      <c r="CJ1195">
        <v>5.8999999999999999E-3</v>
      </c>
      <c r="CK1195" t="s">
        <v>179</v>
      </c>
      <c r="CL1195">
        <v>1.11E-2</v>
      </c>
      <c r="CM1195" t="s">
        <v>179</v>
      </c>
      <c r="CN1195">
        <v>3.8999999999999998E-3</v>
      </c>
      <c r="CO1195" t="s">
        <v>179</v>
      </c>
      <c r="CP1195">
        <v>8.9999999999999998E-4</v>
      </c>
      <c r="CQ1195" t="s">
        <v>179</v>
      </c>
      <c r="CR1195">
        <v>3.3E-3</v>
      </c>
      <c r="CS1195" t="s">
        <v>179</v>
      </c>
      <c r="CT1195">
        <v>1.8E-3</v>
      </c>
      <c r="CU1195" t="s">
        <v>179</v>
      </c>
      <c r="CV1195">
        <v>8.9999999999999998E-4</v>
      </c>
      <c r="CW1195" t="s">
        <v>18</v>
      </c>
      <c r="CY1195" t="s">
        <v>179</v>
      </c>
      <c r="CZ1195">
        <v>5.9999999999999995E-4</v>
      </c>
      <c r="DA1195" t="s">
        <v>179</v>
      </c>
      <c r="DB1195">
        <v>5.9999999999999995E-4</v>
      </c>
      <c r="DC1195" t="s">
        <v>179</v>
      </c>
      <c r="DD1195">
        <v>5.9999999999999995E-4</v>
      </c>
      <c r="DE1195" t="s">
        <v>179</v>
      </c>
      <c r="DF1195">
        <v>5.9999999999999995E-4</v>
      </c>
      <c r="DG1195" t="s">
        <v>179</v>
      </c>
      <c r="DH1195">
        <v>4.0000000000000002E-4</v>
      </c>
      <c r="DI1195" t="s">
        <v>179</v>
      </c>
      <c r="DJ1195">
        <v>2.9999999999999997E-4</v>
      </c>
      <c r="DK1195" t="s">
        <v>2030</v>
      </c>
      <c r="DL1195" t="s">
        <v>59</v>
      </c>
      <c r="DT1195" t="s">
        <v>4856</v>
      </c>
    </row>
    <row r="1196" spans="1:124">
      <c r="A1196">
        <v>476</v>
      </c>
      <c r="B1196" s="14">
        <v>44742.688888888886</v>
      </c>
      <c r="C1196" t="s">
        <v>52</v>
      </c>
      <c r="D1196">
        <v>0</v>
      </c>
      <c r="E1196">
        <v>0</v>
      </c>
      <c r="F1196">
        <v>0</v>
      </c>
      <c r="G1196" t="s">
        <v>54</v>
      </c>
      <c r="H1196" t="s">
        <v>55</v>
      </c>
      <c r="I1196" t="s">
        <v>55</v>
      </c>
      <c r="J1196" t="s">
        <v>55</v>
      </c>
      <c r="K1196" t="s">
        <v>18</v>
      </c>
      <c r="L1196">
        <v>90</v>
      </c>
      <c r="M1196" t="s">
        <v>173</v>
      </c>
      <c r="N1196">
        <v>0</v>
      </c>
      <c r="O1196" t="s">
        <v>173</v>
      </c>
      <c r="P1196">
        <v>0</v>
      </c>
      <c r="Q1196" t="s">
        <v>173</v>
      </c>
      <c r="R1196">
        <v>0</v>
      </c>
      <c r="S1196">
        <v>2</v>
      </c>
      <c r="T1196" t="s">
        <v>174</v>
      </c>
      <c r="U1196">
        <v>4.2271000000000001</v>
      </c>
      <c r="V1196">
        <v>0.73060000000000003</v>
      </c>
      <c r="W1196">
        <v>14.730499999999999</v>
      </c>
      <c r="X1196">
        <v>0.3654</v>
      </c>
      <c r="Y1196">
        <v>40.699100000000001</v>
      </c>
      <c r="Z1196">
        <v>0.36980000000000002</v>
      </c>
      <c r="AA1196">
        <v>3.5499999999999997E-2</v>
      </c>
      <c r="AB1196">
        <v>1.7299999999999999E-2</v>
      </c>
      <c r="AC1196" t="s">
        <v>179</v>
      </c>
      <c r="AD1196">
        <v>9.4999999999999998E-3</v>
      </c>
      <c r="AE1196" t="s">
        <v>179</v>
      </c>
      <c r="AF1196">
        <v>1.77E-2</v>
      </c>
      <c r="AG1196" t="s">
        <v>2031</v>
      </c>
      <c r="AH1196">
        <v>1.0800000000000001E-2</v>
      </c>
      <c r="AI1196" t="s">
        <v>2032</v>
      </c>
      <c r="AJ1196">
        <v>3.8100000000000002E-2</v>
      </c>
      <c r="AK1196" t="s">
        <v>2033</v>
      </c>
      <c r="AL1196">
        <v>7.4000000000000003E-3</v>
      </c>
      <c r="AM1196" t="s">
        <v>674</v>
      </c>
      <c r="AN1196">
        <v>8.2000000000000007E-3</v>
      </c>
      <c r="AO1196" t="s">
        <v>387</v>
      </c>
      <c r="AP1196">
        <v>4.4999999999999997E-3</v>
      </c>
      <c r="AQ1196" t="s">
        <v>185</v>
      </c>
      <c r="AR1196">
        <v>5.0000000000000001E-3</v>
      </c>
      <c r="AS1196" t="s">
        <v>2034</v>
      </c>
      <c r="AT1196">
        <v>2.86E-2</v>
      </c>
      <c r="AU1196" t="s">
        <v>179</v>
      </c>
      <c r="AV1196">
        <v>3.8999999999999998E-3</v>
      </c>
      <c r="AW1196" t="s">
        <v>377</v>
      </c>
      <c r="AX1196">
        <v>1.1000000000000001E-3</v>
      </c>
      <c r="AY1196" t="s">
        <v>450</v>
      </c>
      <c r="AZ1196">
        <v>8.0000000000000004E-4</v>
      </c>
      <c r="BA1196" t="s">
        <v>614</v>
      </c>
      <c r="BB1196">
        <v>6.9999999999999999E-4</v>
      </c>
      <c r="BC1196" t="s">
        <v>211</v>
      </c>
      <c r="BD1196">
        <v>5.0000000000000001E-4</v>
      </c>
      <c r="BE1196" t="s">
        <v>179</v>
      </c>
      <c r="BF1196">
        <v>2.9999999999999997E-4</v>
      </c>
      <c r="BG1196" t="s">
        <v>179</v>
      </c>
      <c r="BH1196">
        <v>1E-4</v>
      </c>
      <c r="BI1196" t="s">
        <v>285</v>
      </c>
      <c r="BJ1196">
        <v>2.0000000000000001E-4</v>
      </c>
      <c r="BK1196" t="s">
        <v>244</v>
      </c>
      <c r="BL1196">
        <v>4.0000000000000002E-4</v>
      </c>
      <c r="BM1196" t="s">
        <v>733</v>
      </c>
      <c r="BN1196">
        <v>2.9999999999999997E-4</v>
      </c>
      <c r="BO1196" t="s">
        <v>638</v>
      </c>
      <c r="BP1196">
        <v>4.0000000000000002E-4</v>
      </c>
      <c r="BQ1196" t="s">
        <v>179</v>
      </c>
      <c r="BR1196">
        <v>2.9999999999999997E-4</v>
      </c>
      <c r="BS1196" t="s">
        <v>179</v>
      </c>
      <c r="BT1196">
        <v>2.9999999999999997E-4</v>
      </c>
      <c r="BU1196" t="s">
        <v>179</v>
      </c>
      <c r="BV1196">
        <v>5.9999999999999995E-4</v>
      </c>
      <c r="BW1196" t="s">
        <v>406</v>
      </c>
      <c r="BX1196">
        <v>8.0000000000000004E-4</v>
      </c>
      <c r="BY1196" t="s">
        <v>18</v>
      </c>
      <c r="CA1196" t="s">
        <v>179</v>
      </c>
      <c r="CB1196">
        <v>8.0000000000000004E-4</v>
      </c>
      <c r="CC1196" t="s">
        <v>179</v>
      </c>
      <c r="CD1196">
        <v>2.0999999999999999E-3</v>
      </c>
      <c r="CE1196" t="s">
        <v>179</v>
      </c>
      <c r="CF1196">
        <v>2.2000000000000001E-3</v>
      </c>
      <c r="CG1196" t="s">
        <v>179</v>
      </c>
      <c r="CH1196">
        <v>1E-4</v>
      </c>
      <c r="CI1196" t="s">
        <v>179</v>
      </c>
      <c r="CJ1196">
        <v>6.0000000000000001E-3</v>
      </c>
      <c r="CK1196" t="s">
        <v>179</v>
      </c>
      <c r="CL1196">
        <v>1.14E-2</v>
      </c>
      <c r="CM1196" t="s">
        <v>711</v>
      </c>
      <c r="CN1196">
        <v>4.1000000000000003E-3</v>
      </c>
      <c r="CO1196" t="s">
        <v>179</v>
      </c>
      <c r="CP1196">
        <v>8.9999999999999998E-4</v>
      </c>
      <c r="CQ1196" t="s">
        <v>179</v>
      </c>
      <c r="CR1196">
        <v>3.3E-3</v>
      </c>
      <c r="CS1196" t="s">
        <v>179</v>
      </c>
      <c r="CT1196">
        <v>1.8E-3</v>
      </c>
      <c r="CU1196" t="s">
        <v>179</v>
      </c>
      <c r="CV1196">
        <v>8.0000000000000004E-4</v>
      </c>
      <c r="CW1196" t="s">
        <v>18</v>
      </c>
      <c r="CY1196" t="s">
        <v>179</v>
      </c>
      <c r="CZ1196">
        <v>5.9999999999999995E-4</v>
      </c>
      <c r="DA1196" t="s">
        <v>179</v>
      </c>
      <c r="DB1196">
        <v>5.9999999999999995E-4</v>
      </c>
      <c r="DC1196" t="s">
        <v>179</v>
      </c>
      <c r="DD1196">
        <v>6.9999999999999999E-4</v>
      </c>
      <c r="DE1196" t="s">
        <v>179</v>
      </c>
      <c r="DF1196">
        <v>5.9999999999999995E-4</v>
      </c>
      <c r="DG1196" t="s">
        <v>179</v>
      </c>
      <c r="DH1196">
        <v>4.0000000000000002E-4</v>
      </c>
      <c r="DI1196" t="s">
        <v>179</v>
      </c>
      <c r="DJ1196">
        <v>2.9999999999999997E-4</v>
      </c>
      <c r="DK1196" t="s">
        <v>2030</v>
      </c>
      <c r="DL1196" t="s">
        <v>59</v>
      </c>
      <c r="DT1196" t="s">
        <v>4856</v>
      </c>
    </row>
    <row r="1197" spans="1:124">
      <c r="A1197">
        <v>477</v>
      </c>
      <c r="B1197" s="14">
        <v>44742.69027777778</v>
      </c>
      <c r="C1197" t="s">
        <v>52</v>
      </c>
      <c r="D1197">
        <v>0</v>
      </c>
      <c r="E1197">
        <v>0</v>
      </c>
      <c r="F1197">
        <v>0</v>
      </c>
      <c r="G1197" t="s">
        <v>54</v>
      </c>
      <c r="H1197" t="s">
        <v>55</v>
      </c>
      <c r="I1197" t="s">
        <v>55</v>
      </c>
      <c r="J1197" t="s">
        <v>55</v>
      </c>
      <c r="K1197" t="s">
        <v>18</v>
      </c>
      <c r="L1197">
        <v>90</v>
      </c>
      <c r="M1197" t="s">
        <v>173</v>
      </c>
      <c r="N1197">
        <v>0</v>
      </c>
      <c r="O1197" t="s">
        <v>173</v>
      </c>
      <c r="P1197">
        <v>0</v>
      </c>
      <c r="Q1197" t="s">
        <v>173</v>
      </c>
      <c r="R1197">
        <v>0</v>
      </c>
      <c r="S1197">
        <v>2</v>
      </c>
      <c r="T1197" t="s">
        <v>174</v>
      </c>
      <c r="U1197">
        <v>4.1944999999999997</v>
      </c>
      <c r="V1197">
        <v>0.70489999999999997</v>
      </c>
      <c r="W1197">
        <v>14.5541</v>
      </c>
      <c r="X1197">
        <v>0.3624</v>
      </c>
      <c r="Y1197">
        <v>41.125300000000003</v>
      </c>
      <c r="Z1197">
        <v>0.3715</v>
      </c>
      <c r="AA1197">
        <v>3.44E-2</v>
      </c>
      <c r="AB1197">
        <v>1.72E-2</v>
      </c>
      <c r="AC1197" t="s">
        <v>179</v>
      </c>
      <c r="AD1197">
        <v>9.4999999999999998E-3</v>
      </c>
      <c r="AE1197" t="s">
        <v>179</v>
      </c>
      <c r="AF1197">
        <v>1.7600000000000001E-2</v>
      </c>
      <c r="AG1197" t="s">
        <v>2035</v>
      </c>
      <c r="AH1197">
        <v>1.0699999999999999E-2</v>
      </c>
      <c r="AI1197" t="s">
        <v>2036</v>
      </c>
      <c r="AJ1197">
        <v>3.8100000000000002E-2</v>
      </c>
      <c r="AK1197" t="s">
        <v>2037</v>
      </c>
      <c r="AL1197">
        <v>7.4000000000000003E-3</v>
      </c>
      <c r="AM1197" t="s">
        <v>2038</v>
      </c>
      <c r="AN1197">
        <v>8.2000000000000007E-3</v>
      </c>
      <c r="AO1197" t="s">
        <v>261</v>
      </c>
      <c r="AP1197">
        <v>4.4000000000000003E-3</v>
      </c>
      <c r="AQ1197" t="s">
        <v>2039</v>
      </c>
      <c r="AR1197">
        <v>5.0000000000000001E-3</v>
      </c>
      <c r="AS1197" t="s">
        <v>2040</v>
      </c>
      <c r="AT1197">
        <v>2.86E-2</v>
      </c>
      <c r="AU1197" t="s">
        <v>179</v>
      </c>
      <c r="AV1197">
        <v>3.8999999999999998E-3</v>
      </c>
      <c r="AW1197" t="s">
        <v>1005</v>
      </c>
      <c r="AX1197">
        <v>1.1000000000000001E-3</v>
      </c>
      <c r="AY1197" t="s">
        <v>650</v>
      </c>
      <c r="AZ1197">
        <v>8.0000000000000004E-4</v>
      </c>
      <c r="BA1197" t="s">
        <v>614</v>
      </c>
      <c r="BB1197">
        <v>5.9999999999999995E-4</v>
      </c>
      <c r="BC1197" t="s">
        <v>211</v>
      </c>
      <c r="BD1197">
        <v>5.0000000000000001E-4</v>
      </c>
      <c r="BE1197" t="s">
        <v>286</v>
      </c>
      <c r="BF1197">
        <v>2.9999999999999997E-4</v>
      </c>
      <c r="BG1197" t="s">
        <v>179</v>
      </c>
      <c r="BH1197">
        <v>1E-4</v>
      </c>
      <c r="BI1197" t="s">
        <v>285</v>
      </c>
      <c r="BJ1197">
        <v>2.0000000000000001E-4</v>
      </c>
      <c r="BK1197" t="s">
        <v>650</v>
      </c>
      <c r="BL1197">
        <v>4.0000000000000002E-4</v>
      </c>
      <c r="BM1197" t="s">
        <v>214</v>
      </c>
      <c r="BN1197">
        <v>2.9999999999999997E-4</v>
      </c>
      <c r="BO1197" t="s">
        <v>614</v>
      </c>
      <c r="BP1197">
        <v>4.0000000000000002E-4</v>
      </c>
      <c r="BQ1197" t="s">
        <v>179</v>
      </c>
      <c r="BR1197">
        <v>2.9999999999999997E-4</v>
      </c>
      <c r="BS1197" t="s">
        <v>179</v>
      </c>
      <c r="BT1197">
        <v>2.9999999999999997E-4</v>
      </c>
      <c r="BU1197" t="s">
        <v>179</v>
      </c>
      <c r="BV1197">
        <v>5.9999999999999995E-4</v>
      </c>
      <c r="BW1197" t="s">
        <v>191</v>
      </c>
      <c r="BX1197">
        <v>8.0000000000000004E-4</v>
      </c>
      <c r="BY1197" t="s">
        <v>18</v>
      </c>
      <c r="CA1197" t="s">
        <v>179</v>
      </c>
      <c r="CB1197">
        <v>8.0000000000000004E-4</v>
      </c>
      <c r="CC1197" t="s">
        <v>179</v>
      </c>
      <c r="CD1197">
        <v>2E-3</v>
      </c>
      <c r="CE1197" t="s">
        <v>179</v>
      </c>
      <c r="CF1197">
        <v>2.2000000000000001E-3</v>
      </c>
      <c r="CG1197" t="s">
        <v>216</v>
      </c>
      <c r="CH1197">
        <v>1E-4</v>
      </c>
      <c r="CI1197" t="s">
        <v>209</v>
      </c>
      <c r="CJ1197">
        <v>6.0000000000000001E-3</v>
      </c>
      <c r="CK1197" t="s">
        <v>179</v>
      </c>
      <c r="CL1197">
        <v>1.0999999999999999E-2</v>
      </c>
      <c r="CM1197" t="s">
        <v>345</v>
      </c>
      <c r="CN1197">
        <v>3.7000000000000002E-3</v>
      </c>
      <c r="CO1197" t="s">
        <v>179</v>
      </c>
      <c r="CP1197">
        <v>8.0000000000000004E-4</v>
      </c>
      <c r="CQ1197" t="s">
        <v>179</v>
      </c>
      <c r="CR1197">
        <v>3.2000000000000002E-3</v>
      </c>
      <c r="CS1197" t="s">
        <v>179</v>
      </c>
      <c r="CT1197">
        <v>1.9E-3</v>
      </c>
      <c r="CU1197" t="s">
        <v>18</v>
      </c>
      <c r="CW1197" t="s">
        <v>18</v>
      </c>
      <c r="CY1197" t="s">
        <v>179</v>
      </c>
      <c r="CZ1197">
        <v>5.9999999999999995E-4</v>
      </c>
      <c r="DA1197" t="s">
        <v>179</v>
      </c>
      <c r="DB1197">
        <v>5.9999999999999995E-4</v>
      </c>
      <c r="DC1197" t="s">
        <v>179</v>
      </c>
      <c r="DD1197">
        <v>6.9999999999999999E-4</v>
      </c>
      <c r="DE1197" t="s">
        <v>179</v>
      </c>
      <c r="DF1197">
        <v>5.9999999999999995E-4</v>
      </c>
      <c r="DG1197" t="s">
        <v>179</v>
      </c>
      <c r="DH1197">
        <v>4.0000000000000002E-4</v>
      </c>
      <c r="DI1197" t="s">
        <v>179</v>
      </c>
      <c r="DJ1197">
        <v>2.9999999999999997E-4</v>
      </c>
      <c r="DK1197" t="s">
        <v>2030</v>
      </c>
      <c r="DL1197" t="s">
        <v>59</v>
      </c>
      <c r="DT1197" t="s">
        <v>4856</v>
      </c>
    </row>
    <row r="1198" spans="1:124">
      <c r="A1198">
        <v>478</v>
      </c>
      <c r="B1198" s="14">
        <v>44742.692361111112</v>
      </c>
      <c r="C1198" t="s">
        <v>52</v>
      </c>
      <c r="D1198">
        <v>0</v>
      </c>
      <c r="E1198">
        <v>0</v>
      </c>
      <c r="F1198">
        <v>0</v>
      </c>
      <c r="G1198" t="s">
        <v>54</v>
      </c>
      <c r="H1198" t="s">
        <v>55</v>
      </c>
      <c r="I1198" t="s">
        <v>55</v>
      </c>
      <c r="J1198" t="s">
        <v>55</v>
      </c>
      <c r="K1198" t="s">
        <v>18</v>
      </c>
      <c r="L1198">
        <v>90</v>
      </c>
      <c r="M1198" t="s">
        <v>173</v>
      </c>
      <c r="N1198">
        <v>0</v>
      </c>
      <c r="O1198" t="s">
        <v>173</v>
      </c>
      <c r="P1198">
        <v>0</v>
      </c>
      <c r="Q1198" t="s">
        <v>173</v>
      </c>
      <c r="R1198">
        <v>0</v>
      </c>
      <c r="S1198">
        <v>2</v>
      </c>
      <c r="T1198" t="s">
        <v>174</v>
      </c>
      <c r="U1198">
        <v>6.3703000000000003</v>
      </c>
      <c r="V1198">
        <v>0.76910000000000001</v>
      </c>
      <c r="W1198" t="s">
        <v>2041</v>
      </c>
      <c r="X1198">
        <v>0.39850000000000002</v>
      </c>
      <c r="Y1198">
        <v>45.845799999999997</v>
      </c>
      <c r="Z1198">
        <v>0.39450000000000002</v>
      </c>
      <c r="AA1198" t="s">
        <v>179</v>
      </c>
      <c r="AB1198">
        <v>1.5599999999999999E-2</v>
      </c>
      <c r="AC1198" t="s">
        <v>179</v>
      </c>
      <c r="AD1198">
        <v>8.9999999999999993E-3</v>
      </c>
      <c r="AE1198" t="s">
        <v>179</v>
      </c>
      <c r="AF1198">
        <v>1.66E-2</v>
      </c>
      <c r="AG1198" t="s">
        <v>2042</v>
      </c>
      <c r="AH1198">
        <v>8.8000000000000005E-3</v>
      </c>
      <c r="AI1198" t="s">
        <v>2043</v>
      </c>
      <c r="AJ1198">
        <v>3.5200000000000002E-2</v>
      </c>
      <c r="AK1198" t="s">
        <v>2044</v>
      </c>
      <c r="AL1198">
        <v>6.6E-3</v>
      </c>
      <c r="AM1198" t="s">
        <v>1175</v>
      </c>
      <c r="AN1198">
        <v>7.6E-3</v>
      </c>
      <c r="AO1198" t="s">
        <v>689</v>
      </c>
      <c r="AP1198">
        <v>4.1999999999999997E-3</v>
      </c>
      <c r="AQ1198" t="s">
        <v>2045</v>
      </c>
      <c r="AR1198">
        <v>3.8E-3</v>
      </c>
      <c r="AS1198" t="s">
        <v>2046</v>
      </c>
      <c r="AT1198">
        <v>2.35E-2</v>
      </c>
      <c r="AU1198" t="s">
        <v>179</v>
      </c>
      <c r="AV1198">
        <v>3.3E-3</v>
      </c>
      <c r="AW1198" t="s">
        <v>435</v>
      </c>
      <c r="AX1198">
        <v>1.1000000000000001E-3</v>
      </c>
      <c r="AY1198" t="s">
        <v>287</v>
      </c>
      <c r="AZ1198">
        <v>8.0000000000000004E-4</v>
      </c>
      <c r="BA1198" t="s">
        <v>330</v>
      </c>
      <c r="BB1198">
        <v>5.9999999999999995E-4</v>
      </c>
      <c r="BC1198" t="s">
        <v>179</v>
      </c>
      <c r="BD1198">
        <v>4.0000000000000002E-4</v>
      </c>
      <c r="BE1198" t="s">
        <v>179</v>
      </c>
      <c r="BF1198">
        <v>2.9999999999999997E-4</v>
      </c>
      <c r="BG1198" t="s">
        <v>179</v>
      </c>
      <c r="BH1198">
        <v>1E-4</v>
      </c>
      <c r="BI1198" t="s">
        <v>246</v>
      </c>
      <c r="BJ1198">
        <v>2.0000000000000001E-4</v>
      </c>
      <c r="BK1198" t="s">
        <v>266</v>
      </c>
      <c r="BL1198">
        <v>4.0000000000000002E-4</v>
      </c>
      <c r="BM1198" t="s">
        <v>391</v>
      </c>
      <c r="BN1198">
        <v>2.0000000000000001E-4</v>
      </c>
      <c r="BO1198" t="s">
        <v>1046</v>
      </c>
      <c r="BP1198">
        <v>2.9999999999999997E-4</v>
      </c>
      <c r="BQ1198" t="s">
        <v>179</v>
      </c>
      <c r="BR1198">
        <v>2.9999999999999997E-4</v>
      </c>
      <c r="BS1198" t="s">
        <v>179</v>
      </c>
      <c r="BT1198">
        <v>2.0000000000000001E-4</v>
      </c>
      <c r="BU1198" t="s">
        <v>179</v>
      </c>
      <c r="BV1198">
        <v>6.9999999999999999E-4</v>
      </c>
      <c r="BW1198" t="s">
        <v>179</v>
      </c>
      <c r="BX1198">
        <v>8.0000000000000004E-4</v>
      </c>
      <c r="BY1198" t="s">
        <v>18</v>
      </c>
      <c r="CA1198" t="s">
        <v>179</v>
      </c>
      <c r="CB1198">
        <v>8.0000000000000004E-4</v>
      </c>
      <c r="CC1198" t="s">
        <v>179</v>
      </c>
      <c r="CD1198">
        <v>1.9E-3</v>
      </c>
      <c r="CE1198" t="s">
        <v>179</v>
      </c>
      <c r="CF1198">
        <v>2.2000000000000001E-3</v>
      </c>
      <c r="CG1198" t="s">
        <v>179</v>
      </c>
      <c r="CH1198">
        <v>1E-4</v>
      </c>
      <c r="CI1198" t="s">
        <v>179</v>
      </c>
      <c r="CJ1198">
        <v>5.4999999999999997E-3</v>
      </c>
      <c r="CK1198" t="s">
        <v>179</v>
      </c>
      <c r="CL1198">
        <v>1.06E-2</v>
      </c>
      <c r="CM1198" t="s">
        <v>179</v>
      </c>
      <c r="CN1198">
        <v>2E-3</v>
      </c>
      <c r="CO1198" t="s">
        <v>179</v>
      </c>
      <c r="CP1198">
        <v>8.0000000000000004E-4</v>
      </c>
      <c r="CQ1198" t="s">
        <v>179</v>
      </c>
      <c r="CR1198">
        <v>3.2000000000000002E-3</v>
      </c>
      <c r="CS1198" t="s">
        <v>179</v>
      </c>
      <c r="CT1198">
        <v>1.6999999999999999E-3</v>
      </c>
      <c r="CU1198" t="s">
        <v>18</v>
      </c>
      <c r="CW1198" t="s">
        <v>18</v>
      </c>
      <c r="CY1198" t="s">
        <v>247</v>
      </c>
      <c r="CZ1198">
        <v>6.9999999999999999E-4</v>
      </c>
      <c r="DA1198" t="s">
        <v>179</v>
      </c>
      <c r="DB1198">
        <v>5.9999999999999995E-4</v>
      </c>
      <c r="DC1198" t="s">
        <v>179</v>
      </c>
      <c r="DD1198">
        <v>5.0000000000000001E-4</v>
      </c>
      <c r="DE1198" t="s">
        <v>179</v>
      </c>
      <c r="DF1198">
        <v>5.9999999999999995E-4</v>
      </c>
      <c r="DG1198" t="s">
        <v>179</v>
      </c>
      <c r="DH1198">
        <v>4.0000000000000002E-4</v>
      </c>
      <c r="DI1198" t="s">
        <v>179</v>
      </c>
      <c r="DJ1198">
        <v>2.0000000000000001E-4</v>
      </c>
      <c r="DK1198" t="s">
        <v>2047</v>
      </c>
      <c r="DL1198" t="s">
        <v>59</v>
      </c>
      <c r="DT1198" t="s">
        <v>4856</v>
      </c>
    </row>
    <row r="1199" spans="1:124">
      <c r="A1199">
        <v>479</v>
      </c>
      <c r="B1199" s="14">
        <v>44742.693749999999</v>
      </c>
      <c r="C1199" t="s">
        <v>52</v>
      </c>
      <c r="D1199">
        <v>0</v>
      </c>
      <c r="E1199">
        <v>0</v>
      </c>
      <c r="F1199">
        <v>0</v>
      </c>
      <c r="G1199" t="s">
        <v>54</v>
      </c>
      <c r="H1199" t="s">
        <v>55</v>
      </c>
      <c r="I1199" t="s">
        <v>55</v>
      </c>
      <c r="J1199" t="s">
        <v>55</v>
      </c>
      <c r="K1199" t="s">
        <v>18</v>
      </c>
      <c r="L1199">
        <v>90</v>
      </c>
      <c r="M1199" t="s">
        <v>173</v>
      </c>
      <c r="N1199">
        <v>0</v>
      </c>
      <c r="O1199" t="s">
        <v>173</v>
      </c>
      <c r="P1199">
        <v>0</v>
      </c>
      <c r="Q1199" t="s">
        <v>173</v>
      </c>
      <c r="R1199">
        <v>0</v>
      </c>
      <c r="S1199">
        <v>2</v>
      </c>
      <c r="T1199" t="s">
        <v>174</v>
      </c>
      <c r="U1199">
        <v>6.5167999999999999</v>
      </c>
      <c r="V1199">
        <v>0.76200000000000001</v>
      </c>
      <c r="W1199" t="s">
        <v>2048</v>
      </c>
      <c r="X1199">
        <v>0.39529999999999998</v>
      </c>
      <c r="Y1199">
        <v>45.852200000000003</v>
      </c>
      <c r="Z1199">
        <v>0.39429999999999998</v>
      </c>
      <c r="AA1199" t="s">
        <v>1300</v>
      </c>
      <c r="AB1199">
        <v>1.5900000000000001E-2</v>
      </c>
      <c r="AC1199" t="s">
        <v>179</v>
      </c>
      <c r="AD1199">
        <v>8.8999999999999999E-3</v>
      </c>
      <c r="AE1199" t="s">
        <v>179</v>
      </c>
      <c r="AF1199">
        <v>1.6500000000000001E-2</v>
      </c>
      <c r="AG1199" t="s">
        <v>2049</v>
      </c>
      <c r="AH1199">
        <v>8.8000000000000005E-3</v>
      </c>
      <c r="AI1199" t="s">
        <v>2050</v>
      </c>
      <c r="AJ1199">
        <v>3.5200000000000002E-2</v>
      </c>
      <c r="AK1199" t="s">
        <v>2051</v>
      </c>
      <c r="AL1199">
        <v>6.6E-3</v>
      </c>
      <c r="AM1199" t="s">
        <v>629</v>
      </c>
      <c r="AN1199">
        <v>7.1999999999999998E-3</v>
      </c>
      <c r="AO1199" t="s">
        <v>1834</v>
      </c>
      <c r="AP1199">
        <v>3.8999999999999998E-3</v>
      </c>
      <c r="AQ1199" t="s">
        <v>2052</v>
      </c>
      <c r="AR1199">
        <v>3.8E-3</v>
      </c>
      <c r="AS1199" t="s">
        <v>2053</v>
      </c>
      <c r="AT1199">
        <v>2.35E-2</v>
      </c>
      <c r="AU1199" t="s">
        <v>179</v>
      </c>
      <c r="AV1199">
        <v>3.3E-3</v>
      </c>
      <c r="AW1199" t="s">
        <v>2054</v>
      </c>
      <c r="AX1199">
        <v>1.1999999999999999E-3</v>
      </c>
      <c r="AY1199" t="s">
        <v>265</v>
      </c>
      <c r="AZ1199">
        <v>8.0000000000000004E-4</v>
      </c>
      <c r="BA1199" t="s">
        <v>537</v>
      </c>
      <c r="BB1199">
        <v>5.9999999999999995E-4</v>
      </c>
      <c r="BC1199" t="s">
        <v>285</v>
      </c>
      <c r="BD1199">
        <v>4.0000000000000002E-4</v>
      </c>
      <c r="BE1199" t="s">
        <v>179</v>
      </c>
      <c r="BF1199">
        <v>2.9999999999999997E-4</v>
      </c>
      <c r="BG1199" t="s">
        <v>179</v>
      </c>
      <c r="BH1199">
        <v>1E-4</v>
      </c>
      <c r="BI1199" t="s">
        <v>318</v>
      </c>
      <c r="BJ1199">
        <v>2.0000000000000001E-4</v>
      </c>
      <c r="BK1199" t="s">
        <v>244</v>
      </c>
      <c r="BL1199">
        <v>4.0000000000000002E-4</v>
      </c>
      <c r="BM1199" t="s">
        <v>391</v>
      </c>
      <c r="BN1199">
        <v>2.0000000000000001E-4</v>
      </c>
      <c r="BO1199" t="s">
        <v>1287</v>
      </c>
      <c r="BP1199">
        <v>2.9999999999999997E-4</v>
      </c>
      <c r="BQ1199" t="s">
        <v>179</v>
      </c>
      <c r="BR1199">
        <v>2.9999999999999997E-4</v>
      </c>
      <c r="BS1199" t="s">
        <v>179</v>
      </c>
      <c r="BT1199">
        <v>2.0000000000000001E-4</v>
      </c>
      <c r="BU1199" t="s">
        <v>179</v>
      </c>
      <c r="BV1199">
        <v>6.9999999999999999E-4</v>
      </c>
      <c r="BW1199" t="s">
        <v>245</v>
      </c>
      <c r="BX1199">
        <v>8.0000000000000004E-4</v>
      </c>
      <c r="BY1199" t="s">
        <v>18</v>
      </c>
      <c r="CA1199" t="s">
        <v>179</v>
      </c>
      <c r="CB1199">
        <v>8.0000000000000004E-4</v>
      </c>
      <c r="CC1199" t="s">
        <v>179</v>
      </c>
      <c r="CD1199">
        <v>1.9E-3</v>
      </c>
      <c r="CE1199" t="s">
        <v>179</v>
      </c>
      <c r="CF1199">
        <v>2.2000000000000001E-3</v>
      </c>
      <c r="CG1199" t="s">
        <v>216</v>
      </c>
      <c r="CH1199">
        <v>1E-4</v>
      </c>
      <c r="CI1199" t="s">
        <v>179</v>
      </c>
      <c r="CJ1199">
        <v>5.5999999999999999E-3</v>
      </c>
      <c r="CK1199" t="s">
        <v>179</v>
      </c>
      <c r="CL1199">
        <v>1.0500000000000001E-2</v>
      </c>
      <c r="CM1199" t="s">
        <v>179</v>
      </c>
      <c r="CN1199">
        <v>2E-3</v>
      </c>
      <c r="CO1199" t="s">
        <v>179</v>
      </c>
      <c r="CP1199">
        <v>8.0000000000000004E-4</v>
      </c>
      <c r="CQ1199" t="s">
        <v>179</v>
      </c>
      <c r="CR1199">
        <v>3.0999999999999999E-3</v>
      </c>
      <c r="CS1199" t="s">
        <v>179</v>
      </c>
      <c r="CT1199">
        <v>1.8E-3</v>
      </c>
      <c r="CU1199" t="s">
        <v>18</v>
      </c>
      <c r="CW1199" t="s">
        <v>18</v>
      </c>
      <c r="CY1199" t="s">
        <v>179</v>
      </c>
      <c r="CZ1199">
        <v>5.9999999999999995E-4</v>
      </c>
      <c r="DA1199" t="s">
        <v>179</v>
      </c>
      <c r="DB1199">
        <v>5.0000000000000001E-4</v>
      </c>
      <c r="DC1199" t="s">
        <v>179</v>
      </c>
      <c r="DD1199">
        <v>5.0000000000000001E-4</v>
      </c>
      <c r="DE1199" t="s">
        <v>179</v>
      </c>
      <c r="DF1199">
        <v>5.9999999999999995E-4</v>
      </c>
      <c r="DG1199" t="s">
        <v>179</v>
      </c>
      <c r="DH1199">
        <v>4.0000000000000002E-4</v>
      </c>
      <c r="DI1199" t="s">
        <v>179</v>
      </c>
      <c r="DJ1199">
        <v>2.0000000000000001E-4</v>
      </c>
      <c r="DK1199" t="s">
        <v>2047</v>
      </c>
      <c r="DL1199" t="s">
        <v>59</v>
      </c>
      <c r="DT1199" t="s">
        <v>4856</v>
      </c>
    </row>
    <row r="1200" spans="1:124">
      <c r="A1200">
        <v>480</v>
      </c>
      <c r="B1200" s="14">
        <v>44742.695138888892</v>
      </c>
      <c r="C1200" t="s">
        <v>52</v>
      </c>
      <c r="D1200">
        <v>0</v>
      </c>
      <c r="E1200">
        <v>0</v>
      </c>
      <c r="F1200">
        <v>0</v>
      </c>
      <c r="G1200" t="s">
        <v>54</v>
      </c>
      <c r="H1200" t="s">
        <v>55</v>
      </c>
      <c r="I1200" t="s">
        <v>55</v>
      </c>
      <c r="J1200" t="s">
        <v>55</v>
      </c>
      <c r="K1200" t="s">
        <v>18</v>
      </c>
      <c r="L1200">
        <v>90</v>
      </c>
      <c r="M1200" t="s">
        <v>173</v>
      </c>
      <c r="N1200">
        <v>0</v>
      </c>
      <c r="O1200" t="s">
        <v>173</v>
      </c>
      <c r="P1200">
        <v>0</v>
      </c>
      <c r="Q1200" t="s">
        <v>173</v>
      </c>
      <c r="R1200">
        <v>0</v>
      </c>
      <c r="S1200">
        <v>2</v>
      </c>
      <c r="T1200" t="s">
        <v>174</v>
      </c>
      <c r="U1200">
        <v>6.4587000000000003</v>
      </c>
      <c r="V1200">
        <v>0.76519999999999999</v>
      </c>
      <c r="W1200" t="s">
        <v>2055</v>
      </c>
      <c r="X1200">
        <v>0.3987</v>
      </c>
      <c r="Y1200">
        <v>45.938000000000002</v>
      </c>
      <c r="Z1200">
        <v>0.39510000000000001</v>
      </c>
      <c r="AA1200" t="s">
        <v>1439</v>
      </c>
      <c r="AB1200">
        <v>1.6199999999999999E-2</v>
      </c>
      <c r="AC1200" t="s">
        <v>179</v>
      </c>
      <c r="AD1200">
        <v>8.9999999999999993E-3</v>
      </c>
      <c r="AE1200" t="s">
        <v>179</v>
      </c>
      <c r="AF1200">
        <v>1.6400000000000001E-2</v>
      </c>
      <c r="AG1200" t="s">
        <v>2056</v>
      </c>
      <c r="AH1200">
        <v>8.8000000000000005E-3</v>
      </c>
      <c r="AI1200" t="s">
        <v>2057</v>
      </c>
      <c r="AJ1200">
        <v>3.5200000000000002E-2</v>
      </c>
      <c r="AK1200" t="s">
        <v>2058</v>
      </c>
      <c r="AL1200">
        <v>6.6E-3</v>
      </c>
      <c r="AM1200" t="s">
        <v>823</v>
      </c>
      <c r="AN1200">
        <v>7.3000000000000001E-3</v>
      </c>
      <c r="AO1200" t="s">
        <v>1347</v>
      </c>
      <c r="AP1200">
        <v>4.0000000000000001E-3</v>
      </c>
      <c r="AQ1200" t="s">
        <v>2059</v>
      </c>
      <c r="AR1200">
        <v>3.7000000000000002E-3</v>
      </c>
      <c r="AS1200" t="s">
        <v>2060</v>
      </c>
      <c r="AT1200">
        <v>2.3400000000000001E-2</v>
      </c>
      <c r="AU1200" t="s">
        <v>179</v>
      </c>
      <c r="AV1200">
        <v>3.3E-3</v>
      </c>
      <c r="AW1200" t="s">
        <v>435</v>
      </c>
      <c r="AX1200">
        <v>1.1000000000000001E-3</v>
      </c>
      <c r="AY1200" t="s">
        <v>431</v>
      </c>
      <c r="AZ1200">
        <v>8.0000000000000004E-4</v>
      </c>
      <c r="BA1200" t="s">
        <v>330</v>
      </c>
      <c r="BB1200">
        <v>5.9999999999999995E-4</v>
      </c>
      <c r="BC1200" t="s">
        <v>211</v>
      </c>
      <c r="BD1200">
        <v>4.0000000000000002E-4</v>
      </c>
      <c r="BE1200" t="s">
        <v>179</v>
      </c>
      <c r="BF1200">
        <v>2.9999999999999997E-4</v>
      </c>
      <c r="BG1200" t="s">
        <v>179</v>
      </c>
      <c r="BH1200">
        <v>1E-4</v>
      </c>
      <c r="BI1200" t="s">
        <v>286</v>
      </c>
      <c r="BJ1200">
        <v>2.0000000000000001E-4</v>
      </c>
      <c r="BK1200" t="s">
        <v>190</v>
      </c>
      <c r="BL1200">
        <v>4.0000000000000002E-4</v>
      </c>
      <c r="BM1200" t="s">
        <v>191</v>
      </c>
      <c r="BN1200">
        <v>2.9999999999999997E-4</v>
      </c>
      <c r="BO1200" t="s">
        <v>894</v>
      </c>
      <c r="BP1200">
        <v>2.9999999999999997E-4</v>
      </c>
      <c r="BQ1200" t="s">
        <v>179</v>
      </c>
      <c r="BR1200">
        <v>2.9999999999999997E-4</v>
      </c>
      <c r="BS1200" t="s">
        <v>179</v>
      </c>
      <c r="BT1200">
        <v>2.0000000000000001E-4</v>
      </c>
      <c r="BU1200" t="s">
        <v>179</v>
      </c>
      <c r="BV1200">
        <v>6.9999999999999999E-4</v>
      </c>
      <c r="BW1200" t="s">
        <v>18</v>
      </c>
      <c r="BY1200" t="s">
        <v>179</v>
      </c>
      <c r="BZ1200">
        <v>1.1000000000000001E-3</v>
      </c>
      <c r="CA1200" t="s">
        <v>179</v>
      </c>
      <c r="CB1200">
        <v>8.0000000000000004E-4</v>
      </c>
      <c r="CC1200" t="s">
        <v>179</v>
      </c>
      <c r="CD1200">
        <v>1.9E-3</v>
      </c>
      <c r="CE1200" t="s">
        <v>179</v>
      </c>
      <c r="CF1200">
        <v>2.3E-3</v>
      </c>
      <c r="CG1200" t="s">
        <v>216</v>
      </c>
      <c r="CH1200">
        <v>1E-4</v>
      </c>
      <c r="CI1200" t="s">
        <v>179</v>
      </c>
      <c r="CJ1200">
        <v>5.4999999999999997E-3</v>
      </c>
      <c r="CK1200" t="s">
        <v>179</v>
      </c>
      <c r="CL1200">
        <v>1.0500000000000001E-2</v>
      </c>
      <c r="CM1200" t="s">
        <v>179</v>
      </c>
      <c r="CN1200">
        <v>2E-3</v>
      </c>
      <c r="CO1200" t="s">
        <v>179</v>
      </c>
      <c r="CP1200">
        <v>8.0000000000000004E-4</v>
      </c>
      <c r="CQ1200" t="s">
        <v>179</v>
      </c>
      <c r="CR1200">
        <v>3.2000000000000002E-3</v>
      </c>
      <c r="CS1200" t="s">
        <v>179</v>
      </c>
      <c r="CT1200">
        <v>1.6999999999999999E-3</v>
      </c>
      <c r="CU1200" t="s">
        <v>18</v>
      </c>
      <c r="CW1200" t="s">
        <v>18</v>
      </c>
      <c r="CY1200" t="s">
        <v>179</v>
      </c>
      <c r="CZ1200">
        <v>5.9999999999999995E-4</v>
      </c>
      <c r="DA1200" t="s">
        <v>179</v>
      </c>
      <c r="DB1200">
        <v>5.0000000000000001E-4</v>
      </c>
      <c r="DC1200" t="s">
        <v>179</v>
      </c>
      <c r="DD1200">
        <v>5.9999999999999995E-4</v>
      </c>
      <c r="DE1200" t="s">
        <v>179</v>
      </c>
      <c r="DF1200">
        <v>5.9999999999999995E-4</v>
      </c>
      <c r="DG1200" t="s">
        <v>179</v>
      </c>
      <c r="DH1200">
        <v>4.0000000000000002E-4</v>
      </c>
      <c r="DI1200" t="s">
        <v>179</v>
      </c>
      <c r="DJ1200">
        <v>2.0000000000000001E-4</v>
      </c>
      <c r="DK1200" t="s">
        <v>2047</v>
      </c>
      <c r="DL1200" t="s">
        <v>59</v>
      </c>
      <c r="DT1200" t="s">
        <v>4856</v>
      </c>
    </row>
    <row r="1201" spans="1:124">
      <c r="A1201">
        <v>481</v>
      </c>
      <c r="B1201" s="14">
        <v>44742.697222222225</v>
      </c>
      <c r="C1201" t="s">
        <v>52</v>
      </c>
      <c r="D1201">
        <v>0</v>
      </c>
      <c r="E1201">
        <v>0</v>
      </c>
      <c r="F1201">
        <v>0</v>
      </c>
      <c r="G1201" t="s">
        <v>54</v>
      </c>
      <c r="H1201" t="s">
        <v>55</v>
      </c>
      <c r="I1201" t="s">
        <v>55</v>
      </c>
      <c r="J1201" t="s">
        <v>55</v>
      </c>
      <c r="K1201" t="s">
        <v>18</v>
      </c>
      <c r="L1201">
        <v>90</v>
      </c>
      <c r="M1201" t="s">
        <v>173</v>
      </c>
      <c r="N1201">
        <v>0</v>
      </c>
      <c r="O1201" t="s">
        <v>173</v>
      </c>
      <c r="P1201">
        <v>0</v>
      </c>
      <c r="Q1201" t="s">
        <v>173</v>
      </c>
      <c r="R1201">
        <v>0</v>
      </c>
      <c r="S1201">
        <v>2</v>
      </c>
      <c r="T1201" t="s">
        <v>174</v>
      </c>
      <c r="U1201">
        <v>7.3513000000000002</v>
      </c>
      <c r="V1201">
        <v>0.77380000000000004</v>
      </c>
      <c r="W1201">
        <v>16.396699999999999</v>
      </c>
      <c r="X1201">
        <v>0.3795</v>
      </c>
      <c r="Y1201">
        <v>48.2727</v>
      </c>
      <c r="Z1201">
        <v>0.40820000000000001</v>
      </c>
      <c r="AA1201">
        <v>3.6799999999999999E-2</v>
      </c>
      <c r="AB1201">
        <v>1.55E-2</v>
      </c>
      <c r="AC1201" t="s">
        <v>179</v>
      </c>
      <c r="AD1201">
        <v>8.8000000000000005E-3</v>
      </c>
      <c r="AE1201" t="s">
        <v>179</v>
      </c>
      <c r="AF1201">
        <v>1.6400000000000001E-2</v>
      </c>
      <c r="AG1201" t="s">
        <v>2061</v>
      </c>
      <c r="AH1201">
        <v>8.8999999999999999E-3</v>
      </c>
      <c r="AI1201" t="s">
        <v>2062</v>
      </c>
      <c r="AJ1201">
        <v>3.2899999999999999E-2</v>
      </c>
      <c r="AK1201" t="s">
        <v>2063</v>
      </c>
      <c r="AL1201">
        <v>7.4000000000000003E-3</v>
      </c>
      <c r="AM1201" t="s">
        <v>2064</v>
      </c>
      <c r="AN1201">
        <v>8.2000000000000007E-3</v>
      </c>
      <c r="AO1201" t="s">
        <v>622</v>
      </c>
      <c r="AP1201">
        <v>4.3E-3</v>
      </c>
      <c r="AQ1201" t="s">
        <v>2065</v>
      </c>
      <c r="AR1201">
        <v>4.5999999999999999E-3</v>
      </c>
      <c r="AS1201" t="s">
        <v>2066</v>
      </c>
      <c r="AT1201">
        <v>2.6800000000000001E-2</v>
      </c>
      <c r="AU1201" t="s">
        <v>179</v>
      </c>
      <c r="AV1201">
        <v>3.7000000000000002E-3</v>
      </c>
      <c r="AW1201" t="s">
        <v>1978</v>
      </c>
      <c r="AX1201">
        <v>1.1000000000000001E-3</v>
      </c>
      <c r="AY1201" t="s">
        <v>228</v>
      </c>
      <c r="AZ1201">
        <v>8.0000000000000004E-4</v>
      </c>
      <c r="BA1201" t="s">
        <v>187</v>
      </c>
      <c r="BB1201">
        <v>6.9999999999999999E-4</v>
      </c>
      <c r="BC1201" t="s">
        <v>285</v>
      </c>
      <c r="BD1201">
        <v>5.0000000000000001E-4</v>
      </c>
      <c r="BE1201" t="s">
        <v>179</v>
      </c>
      <c r="BF1201">
        <v>2.9999999999999997E-4</v>
      </c>
      <c r="BG1201" t="s">
        <v>179</v>
      </c>
      <c r="BH1201">
        <v>1E-4</v>
      </c>
      <c r="BI1201" t="s">
        <v>192</v>
      </c>
      <c r="BJ1201">
        <v>2.0000000000000001E-4</v>
      </c>
      <c r="BK1201" t="s">
        <v>405</v>
      </c>
      <c r="BL1201">
        <v>4.0000000000000002E-4</v>
      </c>
      <c r="BM1201" t="s">
        <v>250</v>
      </c>
      <c r="BN1201">
        <v>2.9999999999999997E-4</v>
      </c>
      <c r="BO1201" t="s">
        <v>344</v>
      </c>
      <c r="BP1201">
        <v>2.9999999999999997E-4</v>
      </c>
      <c r="BQ1201" t="s">
        <v>179</v>
      </c>
      <c r="BR1201">
        <v>2.9999999999999997E-4</v>
      </c>
      <c r="BS1201" t="s">
        <v>179</v>
      </c>
      <c r="BT1201">
        <v>2.0000000000000001E-4</v>
      </c>
      <c r="BU1201" t="s">
        <v>179</v>
      </c>
      <c r="BV1201">
        <v>6.9999999999999999E-4</v>
      </c>
      <c r="BW1201" t="s">
        <v>18</v>
      </c>
      <c r="BY1201" t="s">
        <v>18</v>
      </c>
      <c r="CA1201" t="s">
        <v>211</v>
      </c>
      <c r="CB1201">
        <v>8.0000000000000004E-4</v>
      </c>
      <c r="CC1201" t="s">
        <v>179</v>
      </c>
      <c r="CD1201">
        <v>2E-3</v>
      </c>
      <c r="CE1201" t="s">
        <v>179</v>
      </c>
      <c r="CF1201">
        <v>2.2000000000000001E-3</v>
      </c>
      <c r="CG1201" t="s">
        <v>216</v>
      </c>
      <c r="CH1201">
        <v>1E-4</v>
      </c>
      <c r="CI1201" t="s">
        <v>179</v>
      </c>
      <c r="CJ1201">
        <v>6.1000000000000004E-3</v>
      </c>
      <c r="CK1201" t="s">
        <v>179</v>
      </c>
      <c r="CL1201">
        <v>1.1299999999999999E-2</v>
      </c>
      <c r="CM1201" t="s">
        <v>179</v>
      </c>
      <c r="CN1201">
        <v>2.0000000000000001E-4</v>
      </c>
      <c r="CO1201" t="s">
        <v>179</v>
      </c>
      <c r="CP1201">
        <v>8.9999999999999998E-4</v>
      </c>
      <c r="CQ1201" t="s">
        <v>179</v>
      </c>
      <c r="CR1201">
        <v>3.0999999999999999E-3</v>
      </c>
      <c r="CS1201" t="s">
        <v>179</v>
      </c>
      <c r="CT1201">
        <v>1.8E-3</v>
      </c>
      <c r="CU1201" t="s">
        <v>179</v>
      </c>
      <c r="CV1201">
        <v>8.0000000000000004E-4</v>
      </c>
      <c r="CW1201" t="s">
        <v>18</v>
      </c>
      <c r="CY1201" t="s">
        <v>179</v>
      </c>
      <c r="CZ1201">
        <v>5.9999999999999995E-4</v>
      </c>
      <c r="DA1201" t="s">
        <v>179</v>
      </c>
      <c r="DB1201">
        <v>5.9999999999999995E-4</v>
      </c>
      <c r="DC1201" t="s">
        <v>179</v>
      </c>
      <c r="DD1201">
        <v>5.9999999999999995E-4</v>
      </c>
      <c r="DE1201" t="s">
        <v>179</v>
      </c>
      <c r="DF1201">
        <v>5.9999999999999995E-4</v>
      </c>
      <c r="DG1201" t="s">
        <v>179</v>
      </c>
      <c r="DH1201">
        <v>4.0000000000000002E-4</v>
      </c>
      <c r="DI1201" t="s">
        <v>179</v>
      </c>
      <c r="DJ1201">
        <v>2.0000000000000001E-4</v>
      </c>
      <c r="DK1201" t="s">
        <v>2067</v>
      </c>
      <c r="DL1201" t="s">
        <v>59</v>
      </c>
      <c r="DT1201" t="s">
        <v>4856</v>
      </c>
    </row>
    <row r="1202" spans="1:124">
      <c r="A1202">
        <v>482</v>
      </c>
      <c r="B1202" s="14">
        <v>44742.698611111111</v>
      </c>
      <c r="C1202" t="s">
        <v>52</v>
      </c>
      <c r="D1202">
        <v>0</v>
      </c>
      <c r="E1202">
        <v>0</v>
      </c>
      <c r="F1202">
        <v>0</v>
      </c>
      <c r="G1202" t="s">
        <v>54</v>
      </c>
      <c r="H1202" t="s">
        <v>55</v>
      </c>
      <c r="I1202" t="s">
        <v>55</v>
      </c>
      <c r="J1202" t="s">
        <v>55</v>
      </c>
      <c r="K1202" t="s">
        <v>18</v>
      </c>
      <c r="L1202">
        <v>90</v>
      </c>
      <c r="M1202" t="s">
        <v>173</v>
      </c>
      <c r="N1202">
        <v>0</v>
      </c>
      <c r="O1202" t="s">
        <v>173</v>
      </c>
      <c r="P1202">
        <v>0</v>
      </c>
      <c r="Q1202" t="s">
        <v>173</v>
      </c>
      <c r="R1202">
        <v>0</v>
      </c>
      <c r="S1202">
        <v>2</v>
      </c>
      <c r="T1202" t="s">
        <v>174</v>
      </c>
      <c r="U1202">
        <v>7.3299000000000003</v>
      </c>
      <c r="V1202">
        <v>0.77639999999999998</v>
      </c>
      <c r="W1202">
        <v>16.464700000000001</v>
      </c>
      <c r="X1202">
        <v>0.38069999999999998</v>
      </c>
      <c r="Y1202">
        <v>48.059600000000003</v>
      </c>
      <c r="Z1202">
        <v>0.4073</v>
      </c>
      <c r="AA1202" t="s">
        <v>179</v>
      </c>
      <c r="AB1202">
        <v>1.5299999999999999E-2</v>
      </c>
      <c r="AC1202" t="s">
        <v>179</v>
      </c>
      <c r="AD1202">
        <v>8.8000000000000005E-3</v>
      </c>
      <c r="AE1202" t="s">
        <v>179</v>
      </c>
      <c r="AF1202">
        <v>1.6299999999999999E-2</v>
      </c>
      <c r="AG1202" t="s">
        <v>2068</v>
      </c>
      <c r="AH1202">
        <v>8.8000000000000005E-3</v>
      </c>
      <c r="AI1202" t="s">
        <v>2069</v>
      </c>
      <c r="AJ1202">
        <v>3.2899999999999999E-2</v>
      </c>
      <c r="AK1202" t="s">
        <v>2070</v>
      </c>
      <c r="AL1202">
        <v>7.4000000000000003E-3</v>
      </c>
      <c r="AM1202" t="s">
        <v>2071</v>
      </c>
      <c r="AN1202">
        <v>8.0999999999999996E-3</v>
      </c>
      <c r="AO1202" t="s">
        <v>502</v>
      </c>
      <c r="AP1202">
        <v>4.1999999999999997E-3</v>
      </c>
      <c r="AQ1202" t="s">
        <v>2072</v>
      </c>
      <c r="AR1202">
        <v>4.5999999999999999E-3</v>
      </c>
      <c r="AS1202" t="s">
        <v>2073</v>
      </c>
      <c r="AT1202">
        <v>2.6700000000000002E-2</v>
      </c>
      <c r="AU1202" t="s">
        <v>179</v>
      </c>
      <c r="AV1202">
        <v>3.7000000000000002E-3</v>
      </c>
      <c r="AW1202" t="s">
        <v>364</v>
      </c>
      <c r="AX1202">
        <v>1.1000000000000001E-3</v>
      </c>
      <c r="AY1202" t="s">
        <v>248</v>
      </c>
      <c r="AZ1202">
        <v>8.9999999999999998E-4</v>
      </c>
      <c r="BA1202" t="s">
        <v>187</v>
      </c>
      <c r="BB1202">
        <v>6.9999999999999999E-4</v>
      </c>
      <c r="BC1202" t="s">
        <v>267</v>
      </c>
      <c r="BD1202">
        <v>5.0000000000000001E-4</v>
      </c>
      <c r="BE1202" t="s">
        <v>179</v>
      </c>
      <c r="BF1202">
        <v>2.9999999999999997E-4</v>
      </c>
      <c r="BG1202" t="s">
        <v>179</v>
      </c>
      <c r="BH1202">
        <v>1E-4</v>
      </c>
      <c r="BI1202" t="s">
        <v>516</v>
      </c>
      <c r="BJ1202">
        <v>2.0000000000000001E-4</v>
      </c>
      <c r="BK1202" t="s">
        <v>284</v>
      </c>
      <c r="BL1202">
        <v>4.0000000000000002E-4</v>
      </c>
      <c r="BM1202" t="s">
        <v>214</v>
      </c>
      <c r="BN1202">
        <v>2.9999999999999997E-4</v>
      </c>
      <c r="BO1202" t="s">
        <v>227</v>
      </c>
      <c r="BP1202">
        <v>2.9999999999999997E-4</v>
      </c>
      <c r="BQ1202" t="s">
        <v>179</v>
      </c>
      <c r="BR1202">
        <v>2.9999999999999997E-4</v>
      </c>
      <c r="BS1202" t="s">
        <v>179</v>
      </c>
      <c r="BT1202">
        <v>2.0000000000000001E-4</v>
      </c>
      <c r="BU1202" t="s">
        <v>179</v>
      </c>
      <c r="BV1202">
        <v>6.9999999999999999E-4</v>
      </c>
      <c r="BW1202" t="s">
        <v>179</v>
      </c>
      <c r="BX1202">
        <v>8.0000000000000004E-4</v>
      </c>
      <c r="BY1202" t="s">
        <v>179</v>
      </c>
      <c r="BZ1202">
        <v>1.1000000000000001E-3</v>
      </c>
      <c r="CA1202" t="s">
        <v>179</v>
      </c>
      <c r="CB1202">
        <v>8.0000000000000004E-4</v>
      </c>
      <c r="CC1202" t="s">
        <v>179</v>
      </c>
      <c r="CD1202">
        <v>2E-3</v>
      </c>
      <c r="CE1202" t="s">
        <v>179</v>
      </c>
      <c r="CF1202">
        <v>2.2000000000000001E-3</v>
      </c>
      <c r="CG1202" t="s">
        <v>179</v>
      </c>
      <c r="CH1202">
        <v>1E-4</v>
      </c>
      <c r="CI1202" t="s">
        <v>179</v>
      </c>
      <c r="CJ1202">
        <v>5.7999999999999996E-3</v>
      </c>
      <c r="CK1202" t="s">
        <v>179</v>
      </c>
      <c r="CL1202">
        <v>1.0800000000000001E-2</v>
      </c>
      <c r="CM1202" t="s">
        <v>179</v>
      </c>
      <c r="CN1202">
        <v>2.9999999999999997E-4</v>
      </c>
      <c r="CO1202" t="s">
        <v>179</v>
      </c>
      <c r="CP1202">
        <v>8.9999999999999998E-4</v>
      </c>
      <c r="CQ1202" t="s">
        <v>179</v>
      </c>
      <c r="CR1202">
        <v>3.2000000000000002E-3</v>
      </c>
      <c r="CS1202" t="s">
        <v>179</v>
      </c>
      <c r="CT1202">
        <v>1.9E-3</v>
      </c>
      <c r="CU1202" t="s">
        <v>179</v>
      </c>
      <c r="CV1202">
        <v>8.0000000000000004E-4</v>
      </c>
      <c r="CW1202" t="s">
        <v>18</v>
      </c>
      <c r="CY1202" t="s">
        <v>179</v>
      </c>
      <c r="CZ1202">
        <v>5.9999999999999995E-4</v>
      </c>
      <c r="DA1202" t="s">
        <v>179</v>
      </c>
      <c r="DB1202">
        <v>5.9999999999999995E-4</v>
      </c>
      <c r="DC1202" t="s">
        <v>179</v>
      </c>
      <c r="DD1202">
        <v>5.9999999999999995E-4</v>
      </c>
      <c r="DE1202" t="s">
        <v>179</v>
      </c>
      <c r="DF1202">
        <v>5.9999999999999995E-4</v>
      </c>
      <c r="DG1202" t="s">
        <v>179</v>
      </c>
      <c r="DH1202">
        <v>4.0000000000000002E-4</v>
      </c>
      <c r="DI1202" t="s">
        <v>179</v>
      </c>
      <c r="DJ1202">
        <v>2.0000000000000001E-4</v>
      </c>
      <c r="DK1202" t="s">
        <v>2067</v>
      </c>
      <c r="DL1202" t="s">
        <v>59</v>
      </c>
      <c r="DT1202" t="s">
        <v>4856</v>
      </c>
    </row>
    <row r="1203" spans="1:124">
      <c r="A1203">
        <v>483</v>
      </c>
      <c r="B1203" s="14">
        <v>44742.7</v>
      </c>
      <c r="C1203" t="s">
        <v>52</v>
      </c>
      <c r="D1203">
        <v>0</v>
      </c>
      <c r="E1203">
        <v>0</v>
      </c>
      <c r="F1203">
        <v>0</v>
      </c>
      <c r="G1203" t="s">
        <v>54</v>
      </c>
      <c r="H1203" t="s">
        <v>55</v>
      </c>
      <c r="I1203" t="s">
        <v>55</v>
      </c>
      <c r="J1203" t="s">
        <v>55</v>
      </c>
      <c r="K1203" t="s">
        <v>18</v>
      </c>
      <c r="L1203">
        <v>90</v>
      </c>
      <c r="M1203" t="s">
        <v>173</v>
      </c>
      <c r="N1203">
        <v>0</v>
      </c>
      <c r="O1203" t="s">
        <v>173</v>
      </c>
      <c r="P1203">
        <v>0</v>
      </c>
      <c r="Q1203" t="s">
        <v>173</v>
      </c>
      <c r="R1203">
        <v>0</v>
      </c>
      <c r="S1203">
        <v>2</v>
      </c>
      <c r="T1203" t="s">
        <v>174</v>
      </c>
      <c r="U1203">
        <v>7.4313000000000002</v>
      </c>
      <c r="V1203">
        <v>0.76670000000000005</v>
      </c>
      <c r="W1203">
        <v>16.373200000000001</v>
      </c>
      <c r="X1203">
        <v>0.37880000000000003</v>
      </c>
      <c r="Y1203">
        <v>48.006100000000004</v>
      </c>
      <c r="Z1203">
        <v>0.40679999999999999</v>
      </c>
      <c r="AA1203">
        <v>3.9699999999999999E-2</v>
      </c>
      <c r="AB1203">
        <v>1.54E-2</v>
      </c>
      <c r="AC1203" t="s">
        <v>179</v>
      </c>
      <c r="AD1203">
        <v>8.8000000000000005E-3</v>
      </c>
      <c r="AE1203" t="s">
        <v>179</v>
      </c>
      <c r="AF1203">
        <v>1.6199999999999999E-2</v>
      </c>
      <c r="AG1203" t="s">
        <v>2074</v>
      </c>
      <c r="AH1203">
        <v>8.8999999999999999E-3</v>
      </c>
      <c r="AI1203" t="s">
        <v>2075</v>
      </c>
      <c r="AJ1203">
        <v>3.2800000000000003E-2</v>
      </c>
      <c r="AK1203" t="s">
        <v>2076</v>
      </c>
      <c r="AL1203">
        <v>7.4999999999999997E-3</v>
      </c>
      <c r="AM1203" t="s">
        <v>944</v>
      </c>
      <c r="AN1203">
        <v>8.0999999999999996E-3</v>
      </c>
      <c r="AO1203" t="s">
        <v>184</v>
      </c>
      <c r="AP1203">
        <v>4.3E-3</v>
      </c>
      <c r="AQ1203" t="s">
        <v>342</v>
      </c>
      <c r="AR1203">
        <v>4.5999999999999999E-3</v>
      </c>
      <c r="AS1203" t="s">
        <v>2077</v>
      </c>
      <c r="AT1203">
        <v>2.6700000000000002E-2</v>
      </c>
      <c r="AU1203" t="s">
        <v>179</v>
      </c>
      <c r="AV1203">
        <v>3.7000000000000002E-3</v>
      </c>
      <c r="AW1203" t="s">
        <v>407</v>
      </c>
      <c r="AX1203">
        <v>1.1000000000000001E-3</v>
      </c>
      <c r="AY1203" t="s">
        <v>244</v>
      </c>
      <c r="AZ1203">
        <v>8.0000000000000004E-4</v>
      </c>
      <c r="BA1203" t="s">
        <v>405</v>
      </c>
      <c r="BB1203">
        <v>6.9999999999999999E-4</v>
      </c>
      <c r="BC1203" t="s">
        <v>191</v>
      </c>
      <c r="BD1203">
        <v>5.0000000000000001E-4</v>
      </c>
      <c r="BE1203" t="s">
        <v>179</v>
      </c>
      <c r="BF1203">
        <v>2.9999999999999997E-4</v>
      </c>
      <c r="BG1203" t="s">
        <v>246</v>
      </c>
      <c r="BH1203">
        <v>1E-4</v>
      </c>
      <c r="BI1203" t="s">
        <v>516</v>
      </c>
      <c r="BJ1203">
        <v>2.0000000000000001E-4</v>
      </c>
      <c r="BK1203" t="s">
        <v>284</v>
      </c>
      <c r="BL1203">
        <v>4.0000000000000002E-4</v>
      </c>
      <c r="BM1203" t="s">
        <v>392</v>
      </c>
      <c r="BN1203">
        <v>2.9999999999999997E-4</v>
      </c>
      <c r="BO1203" t="s">
        <v>412</v>
      </c>
      <c r="BP1203">
        <v>2.9999999999999997E-4</v>
      </c>
      <c r="BQ1203" t="s">
        <v>179</v>
      </c>
      <c r="BR1203">
        <v>2.9999999999999997E-4</v>
      </c>
      <c r="BS1203" t="s">
        <v>179</v>
      </c>
      <c r="BT1203">
        <v>2.0000000000000001E-4</v>
      </c>
      <c r="BU1203" t="s">
        <v>179</v>
      </c>
      <c r="BV1203">
        <v>6.9999999999999999E-4</v>
      </c>
      <c r="BW1203" t="s">
        <v>18</v>
      </c>
      <c r="BY1203" t="s">
        <v>179</v>
      </c>
      <c r="BZ1203">
        <v>1.1000000000000001E-3</v>
      </c>
      <c r="CA1203" t="s">
        <v>179</v>
      </c>
      <c r="CB1203">
        <v>8.0000000000000004E-4</v>
      </c>
      <c r="CC1203" t="s">
        <v>179</v>
      </c>
      <c r="CD1203">
        <v>2E-3</v>
      </c>
      <c r="CE1203" t="s">
        <v>179</v>
      </c>
      <c r="CF1203">
        <v>2.2000000000000001E-3</v>
      </c>
      <c r="CG1203" t="s">
        <v>216</v>
      </c>
      <c r="CH1203">
        <v>1E-4</v>
      </c>
      <c r="CI1203" t="s">
        <v>179</v>
      </c>
      <c r="CJ1203">
        <v>5.8999999999999999E-3</v>
      </c>
      <c r="CK1203" t="s">
        <v>179</v>
      </c>
      <c r="CL1203">
        <v>1.0999999999999999E-2</v>
      </c>
      <c r="CM1203" t="s">
        <v>179</v>
      </c>
      <c r="CN1203">
        <v>2.9999999999999997E-4</v>
      </c>
      <c r="CO1203" t="s">
        <v>179</v>
      </c>
      <c r="CP1203">
        <v>8.0000000000000004E-4</v>
      </c>
      <c r="CQ1203" t="s">
        <v>179</v>
      </c>
      <c r="CR1203">
        <v>3.3E-3</v>
      </c>
      <c r="CS1203" t="s">
        <v>179</v>
      </c>
      <c r="CT1203">
        <v>1.9E-3</v>
      </c>
      <c r="CU1203" t="s">
        <v>179</v>
      </c>
      <c r="CV1203">
        <v>8.0000000000000004E-4</v>
      </c>
      <c r="CW1203" t="s">
        <v>18</v>
      </c>
      <c r="CY1203" t="s">
        <v>179</v>
      </c>
      <c r="CZ1203">
        <v>5.9999999999999995E-4</v>
      </c>
      <c r="DA1203" t="s">
        <v>179</v>
      </c>
      <c r="DB1203">
        <v>5.9999999999999995E-4</v>
      </c>
      <c r="DC1203" t="s">
        <v>179</v>
      </c>
      <c r="DD1203">
        <v>5.9999999999999995E-4</v>
      </c>
      <c r="DE1203" t="s">
        <v>179</v>
      </c>
      <c r="DF1203">
        <v>5.9999999999999995E-4</v>
      </c>
      <c r="DG1203" t="s">
        <v>179</v>
      </c>
      <c r="DH1203">
        <v>4.0000000000000002E-4</v>
      </c>
      <c r="DI1203" t="s">
        <v>179</v>
      </c>
      <c r="DJ1203">
        <v>2.0000000000000001E-4</v>
      </c>
      <c r="DK1203" t="s">
        <v>2067</v>
      </c>
      <c r="DL1203" t="s">
        <v>59</v>
      </c>
      <c r="DT1203" t="s">
        <v>4856</v>
      </c>
    </row>
    <row r="1204" spans="1:124">
      <c r="A1204">
        <v>484</v>
      </c>
      <c r="B1204" s="14">
        <v>44742.70208333333</v>
      </c>
      <c r="C1204" t="s">
        <v>52</v>
      </c>
      <c r="D1204">
        <v>0</v>
      </c>
      <c r="E1204">
        <v>0</v>
      </c>
      <c r="F1204">
        <v>0</v>
      </c>
      <c r="G1204" t="s">
        <v>54</v>
      </c>
      <c r="H1204" t="s">
        <v>55</v>
      </c>
      <c r="I1204" t="s">
        <v>55</v>
      </c>
      <c r="J1204" t="s">
        <v>55</v>
      </c>
      <c r="K1204" t="s">
        <v>18</v>
      </c>
      <c r="L1204">
        <v>90</v>
      </c>
      <c r="M1204" t="s">
        <v>173</v>
      </c>
      <c r="N1204">
        <v>0</v>
      </c>
      <c r="O1204" t="s">
        <v>173</v>
      </c>
      <c r="P1204">
        <v>0</v>
      </c>
      <c r="Q1204" t="s">
        <v>173</v>
      </c>
      <c r="R1204">
        <v>0</v>
      </c>
      <c r="S1204">
        <v>2</v>
      </c>
      <c r="T1204" t="s">
        <v>174</v>
      </c>
      <c r="U1204">
        <v>8.6295000000000002</v>
      </c>
      <c r="V1204">
        <v>0.80030000000000001</v>
      </c>
      <c r="W1204">
        <v>15.1951</v>
      </c>
      <c r="X1204">
        <v>0.3679</v>
      </c>
      <c r="Y1204">
        <v>47.875599999999999</v>
      </c>
      <c r="Z1204">
        <v>0.40589999999999998</v>
      </c>
      <c r="AA1204">
        <v>3.5700000000000003E-2</v>
      </c>
      <c r="AB1204">
        <v>1.5100000000000001E-2</v>
      </c>
      <c r="AC1204" t="s">
        <v>179</v>
      </c>
      <c r="AD1204">
        <v>8.6E-3</v>
      </c>
      <c r="AE1204" t="s">
        <v>179</v>
      </c>
      <c r="AF1204">
        <v>1.6500000000000001E-2</v>
      </c>
      <c r="AG1204" t="s">
        <v>2078</v>
      </c>
      <c r="AH1204">
        <v>9.1000000000000004E-3</v>
      </c>
      <c r="AI1204" t="s">
        <v>2079</v>
      </c>
      <c r="AJ1204">
        <v>3.1399999999999997E-2</v>
      </c>
      <c r="AK1204" t="s">
        <v>2080</v>
      </c>
      <c r="AL1204">
        <v>7.1999999999999998E-3</v>
      </c>
      <c r="AM1204" t="s">
        <v>456</v>
      </c>
      <c r="AN1204">
        <v>7.9000000000000008E-3</v>
      </c>
      <c r="AO1204" t="s">
        <v>793</v>
      </c>
      <c r="AP1204">
        <v>5.0000000000000001E-3</v>
      </c>
      <c r="AQ1204" t="s">
        <v>2081</v>
      </c>
      <c r="AR1204">
        <v>5.0000000000000001E-3</v>
      </c>
      <c r="AS1204" t="s">
        <v>2082</v>
      </c>
      <c r="AT1204">
        <v>2.6499999999999999E-2</v>
      </c>
      <c r="AU1204" t="s">
        <v>344</v>
      </c>
      <c r="AV1204">
        <v>3.7000000000000002E-3</v>
      </c>
      <c r="AW1204" t="s">
        <v>1808</v>
      </c>
      <c r="AX1204">
        <v>1.5E-3</v>
      </c>
      <c r="AY1204" t="s">
        <v>242</v>
      </c>
      <c r="AZ1204">
        <v>8.9999999999999998E-4</v>
      </c>
      <c r="BA1204" t="s">
        <v>210</v>
      </c>
      <c r="BB1204">
        <v>6.9999999999999999E-4</v>
      </c>
      <c r="BC1204" t="s">
        <v>211</v>
      </c>
      <c r="BD1204">
        <v>4.0000000000000002E-4</v>
      </c>
      <c r="BE1204" t="s">
        <v>179</v>
      </c>
      <c r="BF1204">
        <v>2.9999999999999997E-4</v>
      </c>
      <c r="BG1204" t="s">
        <v>179</v>
      </c>
      <c r="BH1204">
        <v>1E-4</v>
      </c>
      <c r="BI1204" t="s">
        <v>192</v>
      </c>
      <c r="BJ1204">
        <v>2.0000000000000001E-4</v>
      </c>
      <c r="BK1204" t="s">
        <v>317</v>
      </c>
      <c r="BL1204">
        <v>4.0000000000000002E-4</v>
      </c>
      <c r="BM1204" t="s">
        <v>411</v>
      </c>
      <c r="BN1204">
        <v>2.9999999999999997E-4</v>
      </c>
      <c r="BO1204" t="s">
        <v>711</v>
      </c>
      <c r="BP1204">
        <v>2.9999999999999997E-4</v>
      </c>
      <c r="BQ1204" t="s">
        <v>179</v>
      </c>
      <c r="BR1204">
        <v>2.9999999999999997E-4</v>
      </c>
      <c r="BS1204" t="s">
        <v>179</v>
      </c>
      <c r="BT1204">
        <v>2.0000000000000001E-4</v>
      </c>
      <c r="BU1204" t="s">
        <v>179</v>
      </c>
      <c r="BV1204">
        <v>6.9999999999999999E-4</v>
      </c>
      <c r="BW1204" t="s">
        <v>18</v>
      </c>
      <c r="BY1204" t="s">
        <v>179</v>
      </c>
      <c r="BZ1204">
        <v>1.1000000000000001E-3</v>
      </c>
      <c r="CA1204" t="s">
        <v>179</v>
      </c>
      <c r="CB1204">
        <v>8.0000000000000004E-4</v>
      </c>
      <c r="CC1204" t="s">
        <v>179</v>
      </c>
      <c r="CD1204">
        <v>2E-3</v>
      </c>
      <c r="CE1204" t="s">
        <v>179</v>
      </c>
      <c r="CF1204">
        <v>2.2000000000000001E-3</v>
      </c>
      <c r="CG1204" t="s">
        <v>179</v>
      </c>
      <c r="CH1204">
        <v>1E-4</v>
      </c>
      <c r="CI1204" t="s">
        <v>179</v>
      </c>
      <c r="CJ1204">
        <v>6.1000000000000004E-3</v>
      </c>
      <c r="CK1204" t="s">
        <v>179</v>
      </c>
      <c r="CL1204">
        <v>1.0699999999999999E-2</v>
      </c>
      <c r="CM1204" t="s">
        <v>216</v>
      </c>
      <c r="CN1204">
        <v>1E-4</v>
      </c>
      <c r="CO1204" t="s">
        <v>179</v>
      </c>
      <c r="CP1204">
        <v>8.0000000000000004E-4</v>
      </c>
      <c r="CQ1204" t="s">
        <v>179</v>
      </c>
      <c r="CR1204">
        <v>3.2000000000000002E-3</v>
      </c>
      <c r="CS1204" t="s">
        <v>179</v>
      </c>
      <c r="CT1204">
        <v>1.8E-3</v>
      </c>
      <c r="CU1204" t="s">
        <v>18</v>
      </c>
      <c r="CW1204" t="s">
        <v>18</v>
      </c>
      <c r="CY1204" t="s">
        <v>179</v>
      </c>
      <c r="CZ1204">
        <v>5.9999999999999995E-4</v>
      </c>
      <c r="DA1204" t="s">
        <v>179</v>
      </c>
      <c r="DB1204">
        <v>5.9999999999999995E-4</v>
      </c>
      <c r="DC1204" t="s">
        <v>179</v>
      </c>
      <c r="DD1204">
        <v>5.9999999999999995E-4</v>
      </c>
      <c r="DE1204" t="s">
        <v>179</v>
      </c>
      <c r="DF1204">
        <v>5.9999999999999995E-4</v>
      </c>
      <c r="DG1204" t="s">
        <v>179</v>
      </c>
      <c r="DH1204">
        <v>4.0000000000000002E-4</v>
      </c>
      <c r="DI1204" t="s">
        <v>179</v>
      </c>
      <c r="DJ1204">
        <v>2.0000000000000001E-4</v>
      </c>
      <c r="DK1204" t="s">
        <v>2083</v>
      </c>
      <c r="DL1204" t="s">
        <v>59</v>
      </c>
      <c r="DT1204" t="s">
        <v>4856</v>
      </c>
    </row>
    <row r="1205" spans="1:124">
      <c r="A1205">
        <v>485</v>
      </c>
      <c r="B1205" s="14">
        <v>44742.703472222223</v>
      </c>
      <c r="C1205" t="s">
        <v>52</v>
      </c>
      <c r="D1205">
        <v>0</v>
      </c>
      <c r="E1205">
        <v>0</v>
      </c>
      <c r="F1205">
        <v>0</v>
      </c>
      <c r="G1205" t="s">
        <v>54</v>
      </c>
      <c r="H1205" t="s">
        <v>55</v>
      </c>
      <c r="I1205" t="s">
        <v>55</v>
      </c>
      <c r="J1205" t="s">
        <v>55</v>
      </c>
      <c r="K1205" t="s">
        <v>18</v>
      </c>
      <c r="L1205">
        <v>90</v>
      </c>
      <c r="M1205" t="s">
        <v>173</v>
      </c>
      <c r="N1205">
        <v>0</v>
      </c>
      <c r="O1205" t="s">
        <v>173</v>
      </c>
      <c r="P1205">
        <v>0</v>
      </c>
      <c r="Q1205" t="s">
        <v>173</v>
      </c>
      <c r="R1205">
        <v>0</v>
      </c>
      <c r="S1205">
        <v>2</v>
      </c>
      <c r="T1205" t="s">
        <v>174</v>
      </c>
      <c r="U1205">
        <v>9.4022000000000006</v>
      </c>
      <c r="V1205">
        <v>0.81779999999999997</v>
      </c>
      <c r="W1205">
        <v>15.6289</v>
      </c>
      <c r="X1205">
        <v>0.37330000000000002</v>
      </c>
      <c r="Y1205">
        <v>47.9512</v>
      </c>
      <c r="Z1205">
        <v>0.40699999999999997</v>
      </c>
      <c r="AA1205">
        <v>2.92E-2</v>
      </c>
      <c r="AB1205">
        <v>1.5100000000000001E-2</v>
      </c>
      <c r="AC1205" t="s">
        <v>179</v>
      </c>
      <c r="AD1205">
        <v>8.6999999999999994E-3</v>
      </c>
      <c r="AE1205" t="s">
        <v>179</v>
      </c>
      <c r="AF1205">
        <v>1.66E-2</v>
      </c>
      <c r="AG1205" t="s">
        <v>2084</v>
      </c>
      <c r="AH1205">
        <v>8.9999999999999993E-3</v>
      </c>
      <c r="AI1205" t="s">
        <v>2085</v>
      </c>
      <c r="AJ1205">
        <v>3.1300000000000001E-2</v>
      </c>
      <c r="AK1205" t="s">
        <v>2086</v>
      </c>
      <c r="AL1205">
        <v>7.1999999999999998E-3</v>
      </c>
      <c r="AM1205" t="s">
        <v>556</v>
      </c>
      <c r="AN1205">
        <v>7.7999999999999996E-3</v>
      </c>
      <c r="AO1205" t="s">
        <v>2087</v>
      </c>
      <c r="AP1205">
        <v>5.3E-3</v>
      </c>
      <c r="AQ1205" t="s">
        <v>2088</v>
      </c>
      <c r="AR1205">
        <v>4.8999999999999998E-3</v>
      </c>
      <c r="AS1205" t="s">
        <v>2089</v>
      </c>
      <c r="AT1205">
        <v>2.64E-2</v>
      </c>
      <c r="AU1205" t="s">
        <v>515</v>
      </c>
      <c r="AV1205">
        <v>3.7000000000000002E-3</v>
      </c>
      <c r="AW1205" t="s">
        <v>401</v>
      </c>
      <c r="AX1205">
        <v>1.5E-3</v>
      </c>
      <c r="AY1205" t="s">
        <v>364</v>
      </c>
      <c r="AZ1205">
        <v>8.9999999999999998E-4</v>
      </c>
      <c r="BA1205" t="s">
        <v>213</v>
      </c>
      <c r="BB1205">
        <v>6.9999999999999999E-4</v>
      </c>
      <c r="BC1205" t="s">
        <v>406</v>
      </c>
      <c r="BD1205">
        <v>5.0000000000000001E-4</v>
      </c>
      <c r="BE1205" t="s">
        <v>179</v>
      </c>
      <c r="BF1205">
        <v>2.9999999999999997E-4</v>
      </c>
      <c r="BG1205" t="s">
        <v>179</v>
      </c>
      <c r="BH1205">
        <v>1E-4</v>
      </c>
      <c r="BI1205" t="s">
        <v>192</v>
      </c>
      <c r="BJ1205">
        <v>2.0000000000000001E-4</v>
      </c>
      <c r="BK1205" t="s">
        <v>208</v>
      </c>
      <c r="BL1205">
        <v>4.0000000000000002E-4</v>
      </c>
      <c r="BM1205" t="s">
        <v>451</v>
      </c>
      <c r="BN1205">
        <v>2.9999999999999997E-4</v>
      </c>
      <c r="BO1205" t="s">
        <v>1118</v>
      </c>
      <c r="BP1205">
        <v>2.9999999999999997E-4</v>
      </c>
      <c r="BQ1205" t="s">
        <v>179</v>
      </c>
      <c r="BR1205">
        <v>2.9999999999999997E-4</v>
      </c>
      <c r="BS1205" t="s">
        <v>179</v>
      </c>
      <c r="BT1205">
        <v>2.0000000000000001E-4</v>
      </c>
      <c r="BU1205" t="s">
        <v>179</v>
      </c>
      <c r="BV1205">
        <v>6.9999999999999999E-4</v>
      </c>
      <c r="BW1205" t="s">
        <v>406</v>
      </c>
      <c r="BX1205">
        <v>8.0000000000000004E-4</v>
      </c>
      <c r="BY1205" t="s">
        <v>179</v>
      </c>
      <c r="BZ1205">
        <v>1.1000000000000001E-3</v>
      </c>
      <c r="CA1205" t="s">
        <v>247</v>
      </c>
      <c r="CB1205">
        <v>8.0000000000000004E-4</v>
      </c>
      <c r="CC1205" t="s">
        <v>179</v>
      </c>
      <c r="CD1205">
        <v>2E-3</v>
      </c>
      <c r="CE1205" t="s">
        <v>179</v>
      </c>
      <c r="CF1205">
        <v>2.2000000000000001E-3</v>
      </c>
      <c r="CG1205" t="s">
        <v>216</v>
      </c>
      <c r="CH1205">
        <v>1E-4</v>
      </c>
      <c r="CI1205" t="s">
        <v>179</v>
      </c>
      <c r="CJ1205">
        <v>6.3E-3</v>
      </c>
      <c r="CK1205" t="s">
        <v>179</v>
      </c>
      <c r="CL1205">
        <v>1.0999999999999999E-2</v>
      </c>
      <c r="CM1205" t="s">
        <v>179</v>
      </c>
      <c r="CN1205">
        <v>2.0000000000000001E-4</v>
      </c>
      <c r="CO1205" t="s">
        <v>179</v>
      </c>
      <c r="CP1205">
        <v>8.9999999999999998E-4</v>
      </c>
      <c r="CQ1205" t="s">
        <v>179</v>
      </c>
      <c r="CR1205">
        <v>3.0999999999999999E-3</v>
      </c>
      <c r="CS1205" t="s">
        <v>179</v>
      </c>
      <c r="CT1205">
        <v>1.9E-3</v>
      </c>
      <c r="CU1205" t="s">
        <v>179</v>
      </c>
      <c r="CV1205">
        <v>8.0000000000000004E-4</v>
      </c>
      <c r="CW1205" t="s">
        <v>18</v>
      </c>
      <c r="CY1205" t="s">
        <v>179</v>
      </c>
      <c r="CZ1205">
        <v>5.9999999999999995E-4</v>
      </c>
      <c r="DA1205" t="s">
        <v>179</v>
      </c>
      <c r="DB1205">
        <v>5.9999999999999995E-4</v>
      </c>
      <c r="DC1205" t="s">
        <v>179</v>
      </c>
      <c r="DD1205">
        <v>5.9999999999999995E-4</v>
      </c>
      <c r="DE1205" t="s">
        <v>179</v>
      </c>
      <c r="DF1205">
        <v>5.9999999999999995E-4</v>
      </c>
      <c r="DG1205" t="s">
        <v>179</v>
      </c>
      <c r="DH1205">
        <v>4.0000000000000002E-4</v>
      </c>
      <c r="DI1205" t="s">
        <v>179</v>
      </c>
      <c r="DJ1205">
        <v>2.0000000000000001E-4</v>
      </c>
      <c r="DK1205" t="s">
        <v>2083</v>
      </c>
      <c r="DL1205" t="s">
        <v>59</v>
      </c>
      <c r="DT1205" t="s">
        <v>4856</v>
      </c>
    </row>
    <row r="1206" spans="1:124">
      <c r="A1206">
        <v>486</v>
      </c>
      <c r="B1206" s="14">
        <v>44742.704861111109</v>
      </c>
      <c r="C1206" t="s">
        <v>52</v>
      </c>
      <c r="D1206">
        <v>0</v>
      </c>
      <c r="E1206">
        <v>0</v>
      </c>
      <c r="F1206">
        <v>0</v>
      </c>
      <c r="G1206" t="s">
        <v>54</v>
      </c>
      <c r="H1206" t="s">
        <v>55</v>
      </c>
      <c r="I1206" t="s">
        <v>55</v>
      </c>
      <c r="J1206" t="s">
        <v>55</v>
      </c>
      <c r="K1206" t="s">
        <v>18</v>
      </c>
      <c r="L1206">
        <v>90</v>
      </c>
      <c r="M1206" t="s">
        <v>173</v>
      </c>
      <c r="N1206">
        <v>0</v>
      </c>
      <c r="O1206" t="s">
        <v>173</v>
      </c>
      <c r="P1206">
        <v>0</v>
      </c>
      <c r="Q1206" t="s">
        <v>173</v>
      </c>
      <c r="R1206">
        <v>0</v>
      </c>
      <c r="S1206">
        <v>2</v>
      </c>
      <c r="T1206" t="s">
        <v>174</v>
      </c>
      <c r="U1206">
        <v>9.4695</v>
      </c>
      <c r="V1206">
        <v>0.81930000000000003</v>
      </c>
      <c r="W1206">
        <v>15.5876</v>
      </c>
      <c r="X1206">
        <v>0.37280000000000002</v>
      </c>
      <c r="Y1206">
        <v>48.286999999999999</v>
      </c>
      <c r="Z1206">
        <v>0.40839999999999999</v>
      </c>
      <c r="AA1206">
        <v>2.41E-2</v>
      </c>
      <c r="AB1206">
        <v>1.49E-2</v>
      </c>
      <c r="AC1206" t="s">
        <v>179</v>
      </c>
      <c r="AD1206">
        <v>8.8999999999999999E-3</v>
      </c>
      <c r="AE1206" t="s">
        <v>179</v>
      </c>
      <c r="AF1206">
        <v>1.66E-2</v>
      </c>
      <c r="AG1206" t="s">
        <v>370</v>
      </c>
      <c r="AH1206">
        <v>9.1000000000000004E-3</v>
      </c>
      <c r="AI1206" t="s">
        <v>2090</v>
      </c>
      <c r="AJ1206">
        <v>3.1300000000000001E-2</v>
      </c>
      <c r="AK1206" t="s">
        <v>2091</v>
      </c>
      <c r="AL1206">
        <v>7.1999999999999998E-3</v>
      </c>
      <c r="AM1206" t="s">
        <v>1082</v>
      </c>
      <c r="AN1206">
        <v>7.9000000000000008E-3</v>
      </c>
      <c r="AO1206" t="s">
        <v>2092</v>
      </c>
      <c r="AP1206">
        <v>5.0000000000000001E-3</v>
      </c>
      <c r="AQ1206" t="s">
        <v>2093</v>
      </c>
      <c r="AR1206">
        <v>4.8999999999999998E-3</v>
      </c>
      <c r="AS1206" t="s">
        <v>2094</v>
      </c>
      <c r="AT1206">
        <v>2.64E-2</v>
      </c>
      <c r="AU1206" t="s">
        <v>1118</v>
      </c>
      <c r="AV1206">
        <v>3.7000000000000002E-3</v>
      </c>
      <c r="AW1206" t="s">
        <v>1672</v>
      </c>
      <c r="AX1206">
        <v>1.5E-3</v>
      </c>
      <c r="AY1206" t="s">
        <v>1978</v>
      </c>
      <c r="AZ1206">
        <v>8.9999999999999998E-4</v>
      </c>
      <c r="BA1206" t="s">
        <v>302</v>
      </c>
      <c r="BB1206">
        <v>6.9999999999999999E-4</v>
      </c>
      <c r="BC1206" t="s">
        <v>516</v>
      </c>
      <c r="BD1206">
        <v>4.0000000000000002E-4</v>
      </c>
      <c r="BE1206" t="s">
        <v>179</v>
      </c>
      <c r="BF1206">
        <v>2.9999999999999997E-4</v>
      </c>
      <c r="BG1206" t="s">
        <v>179</v>
      </c>
      <c r="BH1206">
        <v>1E-4</v>
      </c>
      <c r="BI1206" t="s">
        <v>516</v>
      </c>
      <c r="BJ1206">
        <v>2.0000000000000001E-4</v>
      </c>
      <c r="BK1206" t="s">
        <v>208</v>
      </c>
      <c r="BL1206">
        <v>4.0000000000000002E-4</v>
      </c>
      <c r="BM1206" t="s">
        <v>651</v>
      </c>
      <c r="BN1206">
        <v>2.0000000000000001E-4</v>
      </c>
      <c r="BO1206" t="s">
        <v>515</v>
      </c>
      <c r="BP1206">
        <v>2.9999999999999997E-4</v>
      </c>
      <c r="BQ1206" t="s">
        <v>179</v>
      </c>
      <c r="BR1206">
        <v>2.9999999999999997E-4</v>
      </c>
      <c r="BS1206" t="s">
        <v>179</v>
      </c>
      <c r="BT1206">
        <v>2.0000000000000001E-4</v>
      </c>
      <c r="BU1206" t="s">
        <v>179</v>
      </c>
      <c r="BV1206">
        <v>6.9999999999999999E-4</v>
      </c>
      <c r="BW1206" t="s">
        <v>18</v>
      </c>
      <c r="BY1206" t="s">
        <v>179</v>
      </c>
      <c r="BZ1206">
        <v>1.1000000000000001E-3</v>
      </c>
      <c r="CA1206" t="s">
        <v>179</v>
      </c>
      <c r="CB1206">
        <v>8.0000000000000004E-4</v>
      </c>
      <c r="CC1206" t="s">
        <v>179</v>
      </c>
      <c r="CD1206">
        <v>2E-3</v>
      </c>
      <c r="CE1206" t="s">
        <v>179</v>
      </c>
      <c r="CF1206">
        <v>2.2000000000000001E-3</v>
      </c>
      <c r="CG1206" t="s">
        <v>216</v>
      </c>
      <c r="CH1206">
        <v>1E-4</v>
      </c>
      <c r="CI1206" t="s">
        <v>179</v>
      </c>
      <c r="CJ1206">
        <v>6.1000000000000004E-3</v>
      </c>
      <c r="CK1206" t="s">
        <v>179</v>
      </c>
      <c r="CL1206">
        <v>1.09E-2</v>
      </c>
      <c r="CM1206" t="s">
        <v>2095</v>
      </c>
      <c r="CN1206">
        <v>0</v>
      </c>
      <c r="CO1206" t="s">
        <v>179</v>
      </c>
      <c r="CP1206">
        <v>8.9999999999999998E-4</v>
      </c>
      <c r="CQ1206" t="s">
        <v>179</v>
      </c>
      <c r="CR1206">
        <v>3.0999999999999999E-3</v>
      </c>
      <c r="CS1206" t="s">
        <v>179</v>
      </c>
      <c r="CT1206">
        <v>1.9E-3</v>
      </c>
      <c r="CU1206" t="s">
        <v>179</v>
      </c>
      <c r="CV1206">
        <v>8.0000000000000004E-4</v>
      </c>
      <c r="CW1206" t="s">
        <v>18</v>
      </c>
      <c r="CY1206" t="s">
        <v>179</v>
      </c>
      <c r="CZ1206">
        <v>5.9999999999999995E-4</v>
      </c>
      <c r="DA1206" t="s">
        <v>179</v>
      </c>
      <c r="DB1206">
        <v>5.9999999999999995E-4</v>
      </c>
      <c r="DC1206" t="s">
        <v>179</v>
      </c>
      <c r="DD1206">
        <v>5.9999999999999995E-4</v>
      </c>
      <c r="DE1206" t="s">
        <v>179</v>
      </c>
      <c r="DF1206">
        <v>5.9999999999999995E-4</v>
      </c>
      <c r="DG1206" t="s">
        <v>179</v>
      </c>
      <c r="DH1206">
        <v>4.0000000000000002E-4</v>
      </c>
      <c r="DI1206" t="s">
        <v>179</v>
      </c>
      <c r="DJ1206">
        <v>2.0000000000000001E-4</v>
      </c>
      <c r="DK1206" t="s">
        <v>2083</v>
      </c>
      <c r="DL1206" t="s">
        <v>59</v>
      </c>
      <c r="DT1206" t="s">
        <v>4856</v>
      </c>
    </row>
    <row r="1207" spans="1:124">
      <c r="A1207">
        <v>487</v>
      </c>
      <c r="B1207" s="14">
        <v>44742.706944444442</v>
      </c>
      <c r="C1207" t="s">
        <v>52</v>
      </c>
      <c r="D1207">
        <v>0</v>
      </c>
      <c r="E1207">
        <v>0</v>
      </c>
      <c r="F1207">
        <v>0</v>
      </c>
      <c r="G1207" t="s">
        <v>54</v>
      </c>
      <c r="H1207" t="s">
        <v>55</v>
      </c>
      <c r="I1207" t="s">
        <v>55</v>
      </c>
      <c r="J1207" t="s">
        <v>55</v>
      </c>
      <c r="K1207" t="s">
        <v>18</v>
      </c>
      <c r="L1207">
        <v>90</v>
      </c>
      <c r="M1207" t="s">
        <v>173</v>
      </c>
      <c r="N1207">
        <v>0</v>
      </c>
      <c r="O1207" t="s">
        <v>173</v>
      </c>
      <c r="P1207">
        <v>0</v>
      </c>
      <c r="Q1207" t="s">
        <v>173</v>
      </c>
      <c r="R1207">
        <v>0</v>
      </c>
      <c r="S1207">
        <v>2</v>
      </c>
      <c r="T1207" t="s">
        <v>174</v>
      </c>
      <c r="U1207">
        <v>6.6666999999999996</v>
      </c>
      <c r="V1207">
        <v>0.76629999999999998</v>
      </c>
      <c r="W1207">
        <v>18.5031</v>
      </c>
      <c r="X1207">
        <v>0.39750000000000002</v>
      </c>
      <c r="Y1207">
        <v>49.315100000000001</v>
      </c>
      <c r="Z1207">
        <v>0.41310000000000002</v>
      </c>
      <c r="AA1207">
        <v>2.3099999999999999E-2</v>
      </c>
      <c r="AB1207">
        <v>1.55E-2</v>
      </c>
      <c r="AC1207" t="s">
        <v>179</v>
      </c>
      <c r="AD1207">
        <v>8.8999999999999999E-3</v>
      </c>
      <c r="AE1207" t="s">
        <v>179</v>
      </c>
      <c r="AF1207">
        <v>1.61E-2</v>
      </c>
      <c r="AG1207" t="s">
        <v>2096</v>
      </c>
      <c r="AH1207">
        <v>8.3999999999999995E-3</v>
      </c>
      <c r="AI1207" t="s">
        <v>2097</v>
      </c>
      <c r="AJ1207">
        <v>3.32E-2</v>
      </c>
      <c r="AK1207" t="s">
        <v>2098</v>
      </c>
      <c r="AL1207">
        <v>7.3000000000000001E-3</v>
      </c>
      <c r="AM1207" t="s">
        <v>1851</v>
      </c>
      <c r="AN1207">
        <v>8.2000000000000007E-3</v>
      </c>
      <c r="AO1207" t="s">
        <v>648</v>
      </c>
      <c r="AP1207">
        <v>4.1000000000000003E-3</v>
      </c>
      <c r="AQ1207" t="s">
        <v>2099</v>
      </c>
      <c r="AR1207">
        <v>4.4000000000000003E-3</v>
      </c>
      <c r="AS1207" t="s">
        <v>2100</v>
      </c>
      <c r="AT1207">
        <v>2.53E-2</v>
      </c>
      <c r="AU1207" t="s">
        <v>179</v>
      </c>
      <c r="AV1207">
        <v>3.5000000000000001E-3</v>
      </c>
      <c r="AW1207" t="s">
        <v>1554</v>
      </c>
      <c r="AX1207">
        <v>1.1999999999999999E-3</v>
      </c>
      <c r="AY1207" t="s">
        <v>625</v>
      </c>
      <c r="AZ1207">
        <v>8.0000000000000004E-4</v>
      </c>
      <c r="BA1207" t="s">
        <v>303</v>
      </c>
      <c r="BB1207">
        <v>6.9999999999999999E-4</v>
      </c>
      <c r="BC1207" t="s">
        <v>211</v>
      </c>
      <c r="BD1207">
        <v>5.0000000000000001E-4</v>
      </c>
      <c r="BE1207" t="s">
        <v>179</v>
      </c>
      <c r="BF1207">
        <v>2.9999999999999997E-4</v>
      </c>
      <c r="BG1207" t="s">
        <v>179</v>
      </c>
      <c r="BH1207">
        <v>1E-4</v>
      </c>
      <c r="BI1207" t="s">
        <v>516</v>
      </c>
      <c r="BJ1207">
        <v>2.0000000000000001E-4</v>
      </c>
      <c r="BK1207" t="s">
        <v>230</v>
      </c>
      <c r="BL1207">
        <v>4.0000000000000002E-4</v>
      </c>
      <c r="BM1207" t="s">
        <v>392</v>
      </c>
      <c r="BN1207">
        <v>2.9999999999999997E-4</v>
      </c>
      <c r="BO1207" t="s">
        <v>613</v>
      </c>
      <c r="BP1207">
        <v>2.9999999999999997E-4</v>
      </c>
      <c r="BQ1207" t="s">
        <v>179</v>
      </c>
      <c r="BR1207">
        <v>2.9999999999999997E-4</v>
      </c>
      <c r="BS1207" t="s">
        <v>179</v>
      </c>
      <c r="BT1207">
        <v>1E-4</v>
      </c>
      <c r="BU1207" t="s">
        <v>179</v>
      </c>
      <c r="BV1207">
        <v>6.9999999999999999E-4</v>
      </c>
      <c r="BW1207" t="s">
        <v>18</v>
      </c>
      <c r="BY1207" t="s">
        <v>179</v>
      </c>
      <c r="BZ1207">
        <v>1.1000000000000001E-3</v>
      </c>
      <c r="CA1207" t="s">
        <v>179</v>
      </c>
      <c r="CB1207">
        <v>8.0000000000000004E-4</v>
      </c>
      <c r="CC1207" t="s">
        <v>179</v>
      </c>
      <c r="CD1207">
        <v>1.9E-3</v>
      </c>
      <c r="CE1207" t="s">
        <v>179</v>
      </c>
      <c r="CF1207">
        <v>2.2000000000000001E-3</v>
      </c>
      <c r="CG1207" t="s">
        <v>216</v>
      </c>
      <c r="CH1207">
        <v>1E-4</v>
      </c>
      <c r="CI1207" t="s">
        <v>179</v>
      </c>
      <c r="CJ1207">
        <v>5.4999999999999997E-3</v>
      </c>
      <c r="CK1207" t="s">
        <v>179</v>
      </c>
      <c r="CL1207">
        <v>1.0800000000000001E-2</v>
      </c>
      <c r="CM1207" t="s">
        <v>179</v>
      </c>
      <c r="CN1207">
        <v>1E-4</v>
      </c>
      <c r="CO1207" t="s">
        <v>179</v>
      </c>
      <c r="CP1207">
        <v>8.0000000000000004E-4</v>
      </c>
      <c r="CQ1207" t="s">
        <v>179</v>
      </c>
      <c r="CR1207">
        <v>3.0999999999999999E-3</v>
      </c>
      <c r="CS1207" t="s">
        <v>179</v>
      </c>
      <c r="CT1207">
        <v>1.8E-3</v>
      </c>
      <c r="CU1207" t="s">
        <v>18</v>
      </c>
      <c r="CW1207" t="s">
        <v>179</v>
      </c>
      <c r="CX1207">
        <v>5.9999999999999995E-4</v>
      </c>
      <c r="CY1207" t="s">
        <v>179</v>
      </c>
      <c r="CZ1207">
        <v>5.9999999999999995E-4</v>
      </c>
      <c r="DA1207" t="s">
        <v>179</v>
      </c>
      <c r="DB1207">
        <v>5.9999999999999995E-4</v>
      </c>
      <c r="DC1207" t="s">
        <v>179</v>
      </c>
      <c r="DD1207">
        <v>5.9999999999999995E-4</v>
      </c>
      <c r="DE1207" t="s">
        <v>179</v>
      </c>
      <c r="DF1207">
        <v>5.9999999999999995E-4</v>
      </c>
      <c r="DG1207" t="s">
        <v>179</v>
      </c>
      <c r="DH1207">
        <v>4.0000000000000002E-4</v>
      </c>
      <c r="DI1207" t="s">
        <v>179</v>
      </c>
      <c r="DJ1207">
        <v>2.0000000000000001E-4</v>
      </c>
      <c r="DK1207" t="s">
        <v>2101</v>
      </c>
      <c r="DL1207" t="s">
        <v>59</v>
      </c>
      <c r="DT1207" t="s">
        <v>4856</v>
      </c>
    </row>
    <row r="1208" spans="1:124">
      <c r="A1208">
        <v>488</v>
      </c>
      <c r="B1208" s="14">
        <v>44742.708333333336</v>
      </c>
      <c r="C1208" t="s">
        <v>52</v>
      </c>
      <c r="D1208">
        <v>0</v>
      </c>
      <c r="E1208">
        <v>0</v>
      </c>
      <c r="F1208">
        <v>0</v>
      </c>
      <c r="G1208" t="s">
        <v>54</v>
      </c>
      <c r="H1208" t="s">
        <v>55</v>
      </c>
      <c r="I1208" t="s">
        <v>55</v>
      </c>
      <c r="J1208" t="s">
        <v>55</v>
      </c>
      <c r="K1208" t="s">
        <v>18</v>
      </c>
      <c r="L1208">
        <v>90</v>
      </c>
      <c r="M1208" t="s">
        <v>173</v>
      </c>
      <c r="N1208">
        <v>0</v>
      </c>
      <c r="O1208" t="s">
        <v>173</v>
      </c>
      <c r="P1208">
        <v>0</v>
      </c>
      <c r="Q1208" t="s">
        <v>173</v>
      </c>
      <c r="R1208">
        <v>0</v>
      </c>
      <c r="S1208">
        <v>2</v>
      </c>
      <c r="T1208" t="s">
        <v>174</v>
      </c>
      <c r="U1208">
        <v>7.5881999999999996</v>
      </c>
      <c r="V1208">
        <v>0.78359999999999996</v>
      </c>
      <c r="W1208">
        <v>18.3004</v>
      </c>
      <c r="X1208">
        <v>0.39639999999999997</v>
      </c>
      <c r="Y1208">
        <v>49.5261</v>
      </c>
      <c r="Z1208">
        <v>0.41420000000000001</v>
      </c>
      <c r="AA1208">
        <v>3.5400000000000001E-2</v>
      </c>
      <c r="AB1208">
        <v>1.5699999999999999E-2</v>
      </c>
      <c r="AC1208" t="s">
        <v>179</v>
      </c>
      <c r="AD1208">
        <v>8.8000000000000005E-3</v>
      </c>
      <c r="AE1208" t="s">
        <v>179</v>
      </c>
      <c r="AF1208">
        <v>1.61E-2</v>
      </c>
      <c r="AG1208" t="s">
        <v>2102</v>
      </c>
      <c r="AH1208">
        <v>8.6E-3</v>
      </c>
      <c r="AI1208" t="s">
        <v>2103</v>
      </c>
      <c r="AJ1208">
        <v>3.3099999999999997E-2</v>
      </c>
      <c r="AK1208" t="s">
        <v>2104</v>
      </c>
      <c r="AL1208">
        <v>7.3000000000000001E-3</v>
      </c>
      <c r="AM1208" t="s">
        <v>855</v>
      </c>
      <c r="AN1208">
        <v>7.9000000000000008E-3</v>
      </c>
      <c r="AO1208" t="s">
        <v>1294</v>
      </c>
      <c r="AP1208">
        <v>4.1999999999999997E-3</v>
      </c>
      <c r="AQ1208" t="s">
        <v>2105</v>
      </c>
      <c r="AR1208">
        <v>4.4000000000000003E-3</v>
      </c>
      <c r="AS1208" t="s">
        <v>2106</v>
      </c>
      <c r="AT1208">
        <v>2.52E-2</v>
      </c>
      <c r="AU1208" t="s">
        <v>179</v>
      </c>
      <c r="AV1208">
        <v>3.5000000000000001E-3</v>
      </c>
      <c r="AW1208" t="s">
        <v>985</v>
      </c>
      <c r="AX1208">
        <v>1.1999999999999999E-3</v>
      </c>
      <c r="AY1208" t="s">
        <v>650</v>
      </c>
      <c r="AZ1208">
        <v>8.0000000000000004E-4</v>
      </c>
      <c r="BA1208" t="s">
        <v>346</v>
      </c>
      <c r="BB1208">
        <v>5.9999999999999995E-4</v>
      </c>
      <c r="BC1208" t="s">
        <v>211</v>
      </c>
      <c r="BD1208">
        <v>4.0000000000000002E-4</v>
      </c>
      <c r="BE1208" t="s">
        <v>318</v>
      </c>
      <c r="BF1208">
        <v>2.9999999999999997E-4</v>
      </c>
      <c r="BG1208" t="s">
        <v>179</v>
      </c>
      <c r="BH1208">
        <v>1E-4</v>
      </c>
      <c r="BI1208" t="s">
        <v>318</v>
      </c>
      <c r="BJ1208">
        <v>2.0000000000000001E-4</v>
      </c>
      <c r="BK1208" t="s">
        <v>265</v>
      </c>
      <c r="BL1208">
        <v>4.0000000000000002E-4</v>
      </c>
      <c r="BM1208" t="s">
        <v>392</v>
      </c>
      <c r="BN1208">
        <v>2.9999999999999997E-4</v>
      </c>
      <c r="BO1208" t="s">
        <v>1118</v>
      </c>
      <c r="BP1208">
        <v>2.9999999999999997E-4</v>
      </c>
      <c r="BQ1208" t="s">
        <v>179</v>
      </c>
      <c r="BR1208">
        <v>2.9999999999999997E-4</v>
      </c>
      <c r="BS1208" t="s">
        <v>179</v>
      </c>
      <c r="BT1208">
        <v>1E-4</v>
      </c>
      <c r="BU1208" t="s">
        <v>179</v>
      </c>
      <c r="BV1208">
        <v>6.9999999999999999E-4</v>
      </c>
      <c r="BW1208" t="s">
        <v>179</v>
      </c>
      <c r="BX1208">
        <v>8.0000000000000004E-4</v>
      </c>
      <c r="BY1208" t="s">
        <v>179</v>
      </c>
      <c r="BZ1208">
        <v>1.1000000000000001E-3</v>
      </c>
      <c r="CA1208" t="s">
        <v>179</v>
      </c>
      <c r="CB1208">
        <v>8.0000000000000004E-4</v>
      </c>
      <c r="CC1208" t="s">
        <v>179</v>
      </c>
      <c r="CD1208">
        <v>2E-3</v>
      </c>
      <c r="CE1208" t="s">
        <v>179</v>
      </c>
      <c r="CF1208">
        <v>2.2000000000000001E-3</v>
      </c>
      <c r="CG1208" t="s">
        <v>179</v>
      </c>
      <c r="CH1208">
        <v>1E-4</v>
      </c>
      <c r="CI1208" t="s">
        <v>179</v>
      </c>
      <c r="CJ1208">
        <v>5.5999999999999999E-3</v>
      </c>
      <c r="CK1208" t="s">
        <v>179</v>
      </c>
      <c r="CL1208">
        <v>1.09E-2</v>
      </c>
      <c r="CM1208" t="s">
        <v>2095</v>
      </c>
      <c r="CN1208">
        <v>0</v>
      </c>
      <c r="CO1208" t="s">
        <v>179</v>
      </c>
      <c r="CP1208">
        <v>8.0000000000000004E-4</v>
      </c>
      <c r="CQ1208" t="s">
        <v>179</v>
      </c>
      <c r="CR1208">
        <v>3.0999999999999999E-3</v>
      </c>
      <c r="CS1208" t="s">
        <v>179</v>
      </c>
      <c r="CT1208">
        <v>1.9E-3</v>
      </c>
      <c r="CU1208" t="s">
        <v>18</v>
      </c>
      <c r="CW1208" t="s">
        <v>179</v>
      </c>
      <c r="CX1208">
        <v>5.9999999999999995E-4</v>
      </c>
      <c r="CY1208" t="s">
        <v>179</v>
      </c>
      <c r="CZ1208">
        <v>5.9999999999999995E-4</v>
      </c>
      <c r="DA1208" t="s">
        <v>179</v>
      </c>
      <c r="DB1208">
        <v>5.9999999999999995E-4</v>
      </c>
      <c r="DC1208" t="s">
        <v>179</v>
      </c>
      <c r="DD1208">
        <v>5.9999999999999995E-4</v>
      </c>
      <c r="DE1208" t="s">
        <v>179</v>
      </c>
      <c r="DF1208">
        <v>5.9999999999999995E-4</v>
      </c>
      <c r="DG1208" t="s">
        <v>179</v>
      </c>
      <c r="DH1208">
        <v>4.0000000000000002E-4</v>
      </c>
      <c r="DI1208" t="s">
        <v>179</v>
      </c>
      <c r="DJ1208">
        <v>2.0000000000000001E-4</v>
      </c>
      <c r="DK1208" t="s">
        <v>2101</v>
      </c>
      <c r="DL1208" t="s">
        <v>59</v>
      </c>
      <c r="DT1208" t="s">
        <v>4856</v>
      </c>
    </row>
    <row r="1209" spans="1:124">
      <c r="A1209">
        <v>489</v>
      </c>
      <c r="B1209" s="14">
        <v>44742.709722222222</v>
      </c>
      <c r="C1209" t="s">
        <v>52</v>
      </c>
      <c r="D1209">
        <v>0</v>
      </c>
      <c r="E1209">
        <v>0</v>
      </c>
      <c r="F1209">
        <v>0</v>
      </c>
      <c r="G1209" t="s">
        <v>54</v>
      </c>
      <c r="H1209" t="s">
        <v>55</v>
      </c>
      <c r="I1209" t="s">
        <v>55</v>
      </c>
      <c r="J1209" t="s">
        <v>55</v>
      </c>
      <c r="K1209" t="s">
        <v>18</v>
      </c>
      <c r="L1209">
        <v>90</v>
      </c>
      <c r="M1209" t="s">
        <v>173</v>
      </c>
      <c r="N1209">
        <v>0</v>
      </c>
      <c r="O1209" t="s">
        <v>173</v>
      </c>
      <c r="P1209">
        <v>0</v>
      </c>
      <c r="Q1209" t="s">
        <v>173</v>
      </c>
      <c r="R1209">
        <v>0</v>
      </c>
      <c r="S1209">
        <v>2</v>
      </c>
      <c r="T1209" t="s">
        <v>174</v>
      </c>
      <c r="U1209">
        <v>7.8105000000000002</v>
      </c>
      <c r="V1209">
        <v>0.77990000000000004</v>
      </c>
      <c r="W1209">
        <v>18.6404</v>
      </c>
      <c r="X1209">
        <v>0.39900000000000002</v>
      </c>
      <c r="Y1209">
        <v>49.526600000000002</v>
      </c>
      <c r="Z1209">
        <v>0.4143</v>
      </c>
      <c r="AA1209">
        <v>3.0300000000000001E-2</v>
      </c>
      <c r="AB1209">
        <v>1.54E-2</v>
      </c>
      <c r="AC1209" t="s">
        <v>179</v>
      </c>
      <c r="AD1209">
        <v>8.8000000000000005E-3</v>
      </c>
      <c r="AE1209" t="s">
        <v>179</v>
      </c>
      <c r="AF1209">
        <v>1.6E-2</v>
      </c>
      <c r="AG1209" t="s">
        <v>1205</v>
      </c>
      <c r="AH1209">
        <v>8.5000000000000006E-3</v>
      </c>
      <c r="AI1209" t="s">
        <v>2107</v>
      </c>
      <c r="AJ1209">
        <v>3.3099999999999997E-2</v>
      </c>
      <c r="AK1209" t="s">
        <v>2108</v>
      </c>
      <c r="AL1209">
        <v>7.3000000000000001E-3</v>
      </c>
      <c r="AM1209" t="s">
        <v>556</v>
      </c>
      <c r="AN1209">
        <v>7.9000000000000008E-3</v>
      </c>
      <c r="AO1209" t="s">
        <v>1187</v>
      </c>
      <c r="AP1209">
        <v>4.1999999999999997E-3</v>
      </c>
      <c r="AQ1209" t="s">
        <v>415</v>
      </c>
      <c r="AR1209">
        <v>4.4000000000000003E-3</v>
      </c>
      <c r="AS1209" t="s">
        <v>2109</v>
      </c>
      <c r="AT1209">
        <v>2.5100000000000001E-2</v>
      </c>
      <c r="AU1209" t="s">
        <v>179</v>
      </c>
      <c r="AV1209">
        <v>3.5000000000000001E-3</v>
      </c>
      <c r="AW1209" t="s">
        <v>1473</v>
      </c>
      <c r="AX1209">
        <v>1.1999999999999999E-3</v>
      </c>
      <c r="AY1209" t="s">
        <v>266</v>
      </c>
      <c r="AZ1209">
        <v>8.0000000000000004E-4</v>
      </c>
      <c r="BA1209" t="s">
        <v>330</v>
      </c>
      <c r="BB1209">
        <v>6.9999999999999999E-4</v>
      </c>
      <c r="BC1209" t="s">
        <v>245</v>
      </c>
      <c r="BD1209">
        <v>5.0000000000000001E-4</v>
      </c>
      <c r="BE1209" t="s">
        <v>179</v>
      </c>
      <c r="BF1209">
        <v>2.9999999999999997E-4</v>
      </c>
      <c r="BG1209" t="s">
        <v>179</v>
      </c>
      <c r="BH1209">
        <v>1E-4</v>
      </c>
      <c r="BI1209" t="s">
        <v>286</v>
      </c>
      <c r="BJ1209">
        <v>2.0000000000000001E-4</v>
      </c>
      <c r="BK1209" t="s">
        <v>650</v>
      </c>
      <c r="BL1209">
        <v>4.0000000000000002E-4</v>
      </c>
      <c r="BM1209" t="s">
        <v>392</v>
      </c>
      <c r="BN1209">
        <v>2.9999999999999997E-4</v>
      </c>
      <c r="BO1209" t="s">
        <v>1118</v>
      </c>
      <c r="BP1209">
        <v>2.9999999999999997E-4</v>
      </c>
      <c r="BQ1209" t="s">
        <v>179</v>
      </c>
      <c r="BR1209">
        <v>2.9999999999999997E-4</v>
      </c>
      <c r="BS1209" t="s">
        <v>179</v>
      </c>
      <c r="BT1209">
        <v>1E-4</v>
      </c>
      <c r="BU1209" t="s">
        <v>179</v>
      </c>
      <c r="BV1209">
        <v>6.9999999999999999E-4</v>
      </c>
      <c r="BW1209" t="s">
        <v>179</v>
      </c>
      <c r="BX1209">
        <v>8.0000000000000004E-4</v>
      </c>
      <c r="BY1209" t="s">
        <v>179</v>
      </c>
      <c r="BZ1209">
        <v>1.1000000000000001E-3</v>
      </c>
      <c r="CA1209" t="s">
        <v>179</v>
      </c>
      <c r="CB1209">
        <v>8.0000000000000004E-4</v>
      </c>
      <c r="CC1209" t="s">
        <v>179</v>
      </c>
      <c r="CD1209">
        <v>1.9E-3</v>
      </c>
      <c r="CE1209" t="s">
        <v>179</v>
      </c>
      <c r="CF1209">
        <v>2.2000000000000001E-3</v>
      </c>
      <c r="CG1209" t="s">
        <v>179</v>
      </c>
      <c r="CH1209">
        <v>1E-4</v>
      </c>
      <c r="CI1209" t="s">
        <v>179</v>
      </c>
      <c r="CJ1209">
        <v>5.4999999999999997E-3</v>
      </c>
      <c r="CK1209" t="s">
        <v>179</v>
      </c>
      <c r="CL1209">
        <v>1.0699999999999999E-2</v>
      </c>
      <c r="CM1209" t="s">
        <v>179</v>
      </c>
      <c r="CN1209">
        <v>0</v>
      </c>
      <c r="CO1209" t="s">
        <v>179</v>
      </c>
      <c r="CP1209">
        <v>8.0000000000000004E-4</v>
      </c>
      <c r="CQ1209" t="s">
        <v>179</v>
      </c>
      <c r="CR1209">
        <v>3.0000000000000001E-3</v>
      </c>
      <c r="CS1209" t="s">
        <v>179</v>
      </c>
      <c r="CT1209">
        <v>1.9E-3</v>
      </c>
      <c r="CU1209" t="s">
        <v>179</v>
      </c>
      <c r="CV1209">
        <v>8.0000000000000004E-4</v>
      </c>
      <c r="CW1209" t="s">
        <v>179</v>
      </c>
      <c r="CX1209">
        <v>5.9999999999999995E-4</v>
      </c>
      <c r="CY1209" t="s">
        <v>179</v>
      </c>
      <c r="CZ1209">
        <v>5.9999999999999995E-4</v>
      </c>
      <c r="DA1209" t="s">
        <v>179</v>
      </c>
      <c r="DB1209">
        <v>5.9999999999999995E-4</v>
      </c>
      <c r="DC1209" t="s">
        <v>179</v>
      </c>
      <c r="DD1209">
        <v>5.9999999999999995E-4</v>
      </c>
      <c r="DE1209" t="s">
        <v>179</v>
      </c>
      <c r="DF1209">
        <v>5.9999999999999995E-4</v>
      </c>
      <c r="DG1209" t="s">
        <v>179</v>
      </c>
      <c r="DH1209">
        <v>4.0000000000000002E-4</v>
      </c>
      <c r="DI1209" t="s">
        <v>179</v>
      </c>
      <c r="DJ1209">
        <v>2.0000000000000001E-4</v>
      </c>
      <c r="DK1209" t="s">
        <v>2101</v>
      </c>
      <c r="DL1209" t="s">
        <v>59</v>
      </c>
      <c r="DT1209" t="s">
        <v>4856</v>
      </c>
    </row>
    <row r="1210" spans="1:124">
      <c r="A1210">
        <v>490</v>
      </c>
      <c r="B1210" s="14">
        <v>44742.711805555555</v>
      </c>
      <c r="C1210" t="s">
        <v>52</v>
      </c>
      <c r="D1210">
        <v>0</v>
      </c>
      <c r="E1210">
        <v>0</v>
      </c>
      <c r="F1210">
        <v>0</v>
      </c>
      <c r="G1210" t="s">
        <v>54</v>
      </c>
      <c r="H1210" t="s">
        <v>55</v>
      </c>
      <c r="I1210" t="s">
        <v>55</v>
      </c>
      <c r="J1210" t="s">
        <v>55</v>
      </c>
      <c r="K1210" t="s">
        <v>18</v>
      </c>
      <c r="L1210">
        <v>90</v>
      </c>
      <c r="M1210" t="s">
        <v>173</v>
      </c>
      <c r="N1210">
        <v>0</v>
      </c>
      <c r="O1210" t="s">
        <v>173</v>
      </c>
      <c r="P1210">
        <v>0</v>
      </c>
      <c r="Q1210" t="s">
        <v>173</v>
      </c>
      <c r="R1210">
        <v>0</v>
      </c>
      <c r="S1210">
        <v>2</v>
      </c>
      <c r="T1210" t="s">
        <v>174</v>
      </c>
      <c r="U1210">
        <v>6.4707999999999997</v>
      </c>
      <c r="V1210">
        <v>0.76319999999999999</v>
      </c>
      <c r="W1210">
        <v>15.837999999999999</v>
      </c>
      <c r="X1210">
        <v>0.37369999999999998</v>
      </c>
      <c r="Y1210">
        <v>44.017899999999997</v>
      </c>
      <c r="Z1210">
        <v>0.38540000000000002</v>
      </c>
      <c r="AA1210">
        <v>4.8099999999999997E-2</v>
      </c>
      <c r="AB1210">
        <v>1.66E-2</v>
      </c>
      <c r="AC1210" t="s">
        <v>179</v>
      </c>
      <c r="AD1210">
        <v>8.9999999999999993E-3</v>
      </c>
      <c r="AE1210" t="s">
        <v>179</v>
      </c>
      <c r="AF1210">
        <v>1.72E-2</v>
      </c>
      <c r="AG1210" t="s">
        <v>2110</v>
      </c>
      <c r="AH1210">
        <v>8.3000000000000001E-3</v>
      </c>
      <c r="AI1210" t="s">
        <v>2111</v>
      </c>
      <c r="AJ1210">
        <v>3.5200000000000002E-2</v>
      </c>
      <c r="AK1210" t="s">
        <v>2112</v>
      </c>
      <c r="AL1210">
        <v>7.6E-3</v>
      </c>
      <c r="AM1210" t="s">
        <v>855</v>
      </c>
      <c r="AN1210">
        <v>8.3000000000000001E-3</v>
      </c>
      <c r="AO1210" t="s">
        <v>678</v>
      </c>
      <c r="AP1210">
        <v>4.1999999999999997E-3</v>
      </c>
      <c r="AQ1210" t="s">
        <v>1961</v>
      </c>
      <c r="AR1210">
        <v>4.7000000000000002E-3</v>
      </c>
      <c r="AS1210" t="s">
        <v>2113</v>
      </c>
      <c r="AT1210">
        <v>2.6200000000000001E-2</v>
      </c>
      <c r="AU1210" t="s">
        <v>344</v>
      </c>
      <c r="AV1210">
        <v>3.5999999999999999E-3</v>
      </c>
      <c r="AW1210" t="s">
        <v>283</v>
      </c>
      <c r="AX1210">
        <v>1.1000000000000001E-3</v>
      </c>
      <c r="AY1210" t="s">
        <v>317</v>
      </c>
      <c r="AZ1210">
        <v>8.0000000000000004E-4</v>
      </c>
      <c r="BA1210" t="s">
        <v>303</v>
      </c>
      <c r="BB1210">
        <v>6.9999999999999999E-4</v>
      </c>
      <c r="BC1210" t="s">
        <v>245</v>
      </c>
      <c r="BD1210">
        <v>5.0000000000000001E-4</v>
      </c>
      <c r="BE1210" t="s">
        <v>179</v>
      </c>
      <c r="BF1210">
        <v>2.9999999999999997E-4</v>
      </c>
      <c r="BG1210" t="s">
        <v>179</v>
      </c>
      <c r="BH1210">
        <v>1E-4</v>
      </c>
      <c r="BI1210" t="s">
        <v>516</v>
      </c>
      <c r="BJ1210">
        <v>2.0000000000000001E-4</v>
      </c>
      <c r="BK1210" t="s">
        <v>248</v>
      </c>
      <c r="BL1210">
        <v>4.0000000000000002E-4</v>
      </c>
      <c r="BM1210" t="s">
        <v>411</v>
      </c>
      <c r="BN1210">
        <v>2.9999999999999997E-4</v>
      </c>
      <c r="BO1210" t="s">
        <v>548</v>
      </c>
      <c r="BP1210">
        <v>4.0000000000000002E-4</v>
      </c>
      <c r="BQ1210" t="s">
        <v>179</v>
      </c>
      <c r="BR1210">
        <v>2.9999999999999997E-4</v>
      </c>
      <c r="BS1210" t="s">
        <v>179</v>
      </c>
      <c r="BT1210">
        <v>2.0000000000000001E-4</v>
      </c>
      <c r="BU1210" t="s">
        <v>179</v>
      </c>
      <c r="BV1210">
        <v>6.9999999999999999E-4</v>
      </c>
      <c r="BW1210" t="s">
        <v>179</v>
      </c>
      <c r="BX1210">
        <v>8.0000000000000004E-4</v>
      </c>
      <c r="BY1210" t="s">
        <v>179</v>
      </c>
      <c r="BZ1210">
        <v>1.1000000000000001E-3</v>
      </c>
      <c r="CA1210" t="s">
        <v>179</v>
      </c>
      <c r="CB1210">
        <v>8.0000000000000004E-4</v>
      </c>
      <c r="CC1210" t="s">
        <v>179</v>
      </c>
      <c r="CD1210">
        <v>2.0999999999999999E-3</v>
      </c>
      <c r="CE1210" t="s">
        <v>179</v>
      </c>
      <c r="CF1210">
        <v>2.2000000000000001E-3</v>
      </c>
      <c r="CG1210" t="s">
        <v>216</v>
      </c>
      <c r="CH1210">
        <v>1E-4</v>
      </c>
      <c r="CI1210" t="s">
        <v>179</v>
      </c>
      <c r="CJ1210">
        <v>6.1999999999999998E-3</v>
      </c>
      <c r="CK1210" t="s">
        <v>179</v>
      </c>
      <c r="CL1210">
        <v>1.14E-2</v>
      </c>
      <c r="CM1210" t="s">
        <v>179</v>
      </c>
      <c r="CN1210">
        <v>2.3999999999999998E-3</v>
      </c>
      <c r="CO1210" t="s">
        <v>179</v>
      </c>
      <c r="CP1210">
        <v>8.9999999999999998E-4</v>
      </c>
      <c r="CQ1210" t="s">
        <v>179</v>
      </c>
      <c r="CR1210">
        <v>3.2000000000000002E-3</v>
      </c>
      <c r="CS1210" t="s">
        <v>179</v>
      </c>
      <c r="CT1210">
        <v>1.9E-3</v>
      </c>
      <c r="CU1210" t="s">
        <v>179</v>
      </c>
      <c r="CV1210">
        <v>8.0000000000000004E-4</v>
      </c>
      <c r="CW1210" t="s">
        <v>18</v>
      </c>
      <c r="CY1210" t="s">
        <v>179</v>
      </c>
      <c r="CZ1210">
        <v>5.9999999999999995E-4</v>
      </c>
      <c r="DA1210" t="s">
        <v>179</v>
      </c>
      <c r="DB1210">
        <v>5.9999999999999995E-4</v>
      </c>
      <c r="DC1210" t="s">
        <v>179</v>
      </c>
      <c r="DD1210">
        <v>5.9999999999999995E-4</v>
      </c>
      <c r="DE1210" t="s">
        <v>179</v>
      </c>
      <c r="DF1210">
        <v>6.9999999999999999E-4</v>
      </c>
      <c r="DG1210" t="s">
        <v>179</v>
      </c>
      <c r="DH1210">
        <v>4.0000000000000002E-4</v>
      </c>
      <c r="DI1210" t="s">
        <v>179</v>
      </c>
      <c r="DJ1210">
        <v>2.0000000000000001E-4</v>
      </c>
      <c r="DK1210" t="s">
        <v>2114</v>
      </c>
      <c r="DL1210" t="s">
        <v>59</v>
      </c>
      <c r="DT1210" t="s">
        <v>4856</v>
      </c>
    </row>
    <row r="1211" spans="1:124">
      <c r="A1211">
        <v>491</v>
      </c>
      <c r="B1211" s="14">
        <v>44742.713194444441</v>
      </c>
      <c r="C1211" t="s">
        <v>52</v>
      </c>
      <c r="D1211">
        <v>0</v>
      </c>
      <c r="E1211">
        <v>0</v>
      </c>
      <c r="F1211">
        <v>0</v>
      </c>
      <c r="G1211" t="s">
        <v>54</v>
      </c>
      <c r="H1211" t="s">
        <v>55</v>
      </c>
      <c r="I1211" t="s">
        <v>55</v>
      </c>
      <c r="J1211" t="s">
        <v>55</v>
      </c>
      <c r="K1211" t="s">
        <v>18</v>
      </c>
      <c r="L1211">
        <v>90</v>
      </c>
      <c r="M1211" t="s">
        <v>173</v>
      </c>
      <c r="N1211">
        <v>0</v>
      </c>
      <c r="O1211" t="s">
        <v>173</v>
      </c>
      <c r="P1211">
        <v>0</v>
      </c>
      <c r="Q1211" t="s">
        <v>173</v>
      </c>
      <c r="R1211">
        <v>0</v>
      </c>
      <c r="S1211">
        <v>2</v>
      </c>
      <c r="T1211" t="s">
        <v>174</v>
      </c>
      <c r="U1211">
        <v>6.1711</v>
      </c>
      <c r="V1211">
        <v>0.75629999999999997</v>
      </c>
      <c r="W1211">
        <v>15.829700000000001</v>
      </c>
      <c r="X1211">
        <v>0.37319999999999998</v>
      </c>
      <c r="Y1211">
        <v>43.795200000000001</v>
      </c>
      <c r="Z1211">
        <v>0.38429999999999997</v>
      </c>
      <c r="AA1211">
        <v>5.1400000000000001E-2</v>
      </c>
      <c r="AB1211">
        <v>1.6500000000000001E-2</v>
      </c>
      <c r="AC1211" t="s">
        <v>179</v>
      </c>
      <c r="AD1211">
        <v>8.9999999999999993E-3</v>
      </c>
      <c r="AE1211" t="s">
        <v>179</v>
      </c>
      <c r="AF1211">
        <v>1.72E-2</v>
      </c>
      <c r="AG1211" t="s">
        <v>2115</v>
      </c>
      <c r="AH1211">
        <v>8.3000000000000001E-3</v>
      </c>
      <c r="AI1211" t="s">
        <v>2116</v>
      </c>
      <c r="AJ1211">
        <v>3.5200000000000002E-2</v>
      </c>
      <c r="AK1211" t="s">
        <v>2117</v>
      </c>
      <c r="AL1211">
        <v>7.6E-3</v>
      </c>
      <c r="AM1211" t="s">
        <v>1153</v>
      </c>
      <c r="AN1211">
        <v>8.3000000000000001E-3</v>
      </c>
      <c r="AO1211" t="s">
        <v>685</v>
      </c>
      <c r="AP1211">
        <v>4.0000000000000001E-3</v>
      </c>
      <c r="AQ1211" t="s">
        <v>2118</v>
      </c>
      <c r="AR1211">
        <v>4.5999999999999999E-3</v>
      </c>
      <c r="AS1211" t="s">
        <v>2119</v>
      </c>
      <c r="AT1211">
        <v>2.63E-2</v>
      </c>
      <c r="AU1211" t="s">
        <v>179</v>
      </c>
      <c r="AV1211">
        <v>3.5999999999999999E-3</v>
      </c>
      <c r="AW1211" t="s">
        <v>312</v>
      </c>
      <c r="AX1211">
        <v>1.1000000000000001E-3</v>
      </c>
      <c r="AY1211" t="s">
        <v>244</v>
      </c>
      <c r="AZ1211">
        <v>8.0000000000000004E-4</v>
      </c>
      <c r="BA1211" t="s">
        <v>187</v>
      </c>
      <c r="BB1211">
        <v>6.9999999999999999E-4</v>
      </c>
      <c r="BC1211" t="s">
        <v>267</v>
      </c>
      <c r="BD1211">
        <v>5.0000000000000001E-4</v>
      </c>
      <c r="BE1211" t="s">
        <v>179</v>
      </c>
      <c r="BF1211">
        <v>2.9999999999999997E-4</v>
      </c>
      <c r="BG1211" t="s">
        <v>216</v>
      </c>
      <c r="BH1211">
        <v>1E-4</v>
      </c>
      <c r="BI1211" t="s">
        <v>516</v>
      </c>
      <c r="BJ1211">
        <v>2.0000000000000001E-4</v>
      </c>
      <c r="BK1211" t="s">
        <v>244</v>
      </c>
      <c r="BL1211">
        <v>4.0000000000000002E-4</v>
      </c>
      <c r="BM1211" t="s">
        <v>214</v>
      </c>
      <c r="BN1211">
        <v>2.9999999999999997E-4</v>
      </c>
      <c r="BO1211" t="s">
        <v>464</v>
      </c>
      <c r="BP1211">
        <v>4.0000000000000002E-4</v>
      </c>
      <c r="BQ1211" t="s">
        <v>179</v>
      </c>
      <c r="BR1211">
        <v>2.9999999999999997E-4</v>
      </c>
      <c r="BS1211" t="s">
        <v>179</v>
      </c>
      <c r="BT1211">
        <v>2.0000000000000001E-4</v>
      </c>
      <c r="BU1211" t="s">
        <v>179</v>
      </c>
      <c r="BV1211">
        <v>5.9999999999999995E-4</v>
      </c>
      <c r="BW1211" t="s">
        <v>18</v>
      </c>
      <c r="BY1211" t="s">
        <v>18</v>
      </c>
      <c r="CA1211" t="s">
        <v>304</v>
      </c>
      <c r="CB1211">
        <v>8.0000000000000004E-4</v>
      </c>
      <c r="CC1211" t="s">
        <v>451</v>
      </c>
      <c r="CD1211">
        <v>2E-3</v>
      </c>
      <c r="CE1211" t="s">
        <v>348</v>
      </c>
      <c r="CF1211">
        <v>2.2000000000000001E-3</v>
      </c>
      <c r="CG1211" t="s">
        <v>179</v>
      </c>
      <c r="CH1211">
        <v>1E-4</v>
      </c>
      <c r="CI1211" t="s">
        <v>179</v>
      </c>
      <c r="CJ1211">
        <v>6.1999999999999998E-3</v>
      </c>
      <c r="CK1211" t="s">
        <v>179</v>
      </c>
      <c r="CL1211">
        <v>1.1299999999999999E-2</v>
      </c>
      <c r="CM1211" t="s">
        <v>1059</v>
      </c>
      <c r="CN1211">
        <v>2.5999999999999999E-3</v>
      </c>
      <c r="CO1211" t="s">
        <v>179</v>
      </c>
      <c r="CP1211">
        <v>8.0000000000000004E-4</v>
      </c>
      <c r="CQ1211" t="s">
        <v>179</v>
      </c>
      <c r="CR1211">
        <v>3.3E-3</v>
      </c>
      <c r="CS1211" t="s">
        <v>179</v>
      </c>
      <c r="CT1211">
        <v>1.9E-3</v>
      </c>
      <c r="CU1211" t="s">
        <v>179</v>
      </c>
      <c r="CV1211">
        <v>8.0000000000000004E-4</v>
      </c>
      <c r="CW1211" t="s">
        <v>18</v>
      </c>
      <c r="CY1211" t="s">
        <v>179</v>
      </c>
      <c r="CZ1211">
        <v>5.9999999999999995E-4</v>
      </c>
      <c r="DA1211" t="s">
        <v>179</v>
      </c>
      <c r="DB1211">
        <v>5.9999999999999995E-4</v>
      </c>
      <c r="DC1211" t="s">
        <v>179</v>
      </c>
      <c r="DD1211">
        <v>5.9999999999999995E-4</v>
      </c>
      <c r="DE1211" t="s">
        <v>179</v>
      </c>
      <c r="DF1211">
        <v>5.9999999999999995E-4</v>
      </c>
      <c r="DG1211" t="s">
        <v>179</v>
      </c>
      <c r="DH1211">
        <v>4.0000000000000002E-4</v>
      </c>
      <c r="DI1211" t="s">
        <v>179</v>
      </c>
      <c r="DJ1211">
        <v>2.0000000000000001E-4</v>
      </c>
      <c r="DK1211" t="s">
        <v>2114</v>
      </c>
      <c r="DL1211" t="s">
        <v>59</v>
      </c>
      <c r="DT1211" t="s">
        <v>4856</v>
      </c>
    </row>
    <row r="1212" spans="1:124">
      <c r="A1212">
        <v>492</v>
      </c>
      <c r="B1212" s="14">
        <v>44742.714583333334</v>
      </c>
      <c r="C1212" t="s">
        <v>52</v>
      </c>
      <c r="D1212">
        <v>0</v>
      </c>
      <c r="E1212">
        <v>0</v>
      </c>
      <c r="F1212">
        <v>0</v>
      </c>
      <c r="G1212" t="s">
        <v>54</v>
      </c>
      <c r="H1212" t="s">
        <v>55</v>
      </c>
      <c r="I1212" t="s">
        <v>55</v>
      </c>
      <c r="J1212" t="s">
        <v>55</v>
      </c>
      <c r="K1212" t="s">
        <v>18</v>
      </c>
      <c r="L1212">
        <v>90</v>
      </c>
      <c r="M1212" t="s">
        <v>173</v>
      </c>
      <c r="N1212">
        <v>0</v>
      </c>
      <c r="O1212" t="s">
        <v>173</v>
      </c>
      <c r="P1212">
        <v>0</v>
      </c>
      <c r="Q1212" t="s">
        <v>173</v>
      </c>
      <c r="R1212">
        <v>0</v>
      </c>
      <c r="S1212">
        <v>2</v>
      </c>
      <c r="T1212" t="s">
        <v>174</v>
      </c>
      <c r="U1212">
        <v>5.7026000000000003</v>
      </c>
      <c r="V1212">
        <v>0.74519999999999997</v>
      </c>
      <c r="W1212">
        <v>16.069800000000001</v>
      </c>
      <c r="X1212">
        <v>0.37519999999999998</v>
      </c>
      <c r="Y1212">
        <v>44.427300000000002</v>
      </c>
      <c r="Z1212">
        <v>0.38740000000000002</v>
      </c>
      <c r="AA1212">
        <v>4.6300000000000001E-2</v>
      </c>
      <c r="AB1212">
        <v>1.6400000000000001E-2</v>
      </c>
      <c r="AC1212" t="s">
        <v>179</v>
      </c>
      <c r="AD1212">
        <v>8.9999999999999993E-3</v>
      </c>
      <c r="AE1212" t="s">
        <v>179</v>
      </c>
      <c r="AF1212">
        <v>1.72E-2</v>
      </c>
      <c r="AG1212" t="s">
        <v>2120</v>
      </c>
      <c r="AH1212">
        <v>8.3999999999999995E-3</v>
      </c>
      <c r="AI1212" t="s">
        <v>2121</v>
      </c>
      <c r="AJ1212">
        <v>3.5299999999999998E-2</v>
      </c>
      <c r="AK1212" t="s">
        <v>991</v>
      </c>
      <c r="AL1212">
        <v>7.6E-3</v>
      </c>
      <c r="AM1212" t="s">
        <v>630</v>
      </c>
      <c r="AN1212">
        <v>8.3000000000000001E-3</v>
      </c>
      <c r="AO1212" t="s">
        <v>402</v>
      </c>
      <c r="AP1212">
        <v>4.1000000000000003E-3</v>
      </c>
      <c r="AQ1212" t="s">
        <v>1377</v>
      </c>
      <c r="AR1212">
        <v>4.5999999999999999E-3</v>
      </c>
      <c r="AS1212" t="s">
        <v>2122</v>
      </c>
      <c r="AT1212">
        <v>2.63E-2</v>
      </c>
      <c r="AU1212" t="s">
        <v>179</v>
      </c>
      <c r="AV1212">
        <v>3.5999999999999999E-3</v>
      </c>
      <c r="AW1212" t="s">
        <v>242</v>
      </c>
      <c r="AX1212">
        <v>1.1000000000000001E-3</v>
      </c>
      <c r="AY1212" t="s">
        <v>450</v>
      </c>
      <c r="AZ1212">
        <v>8.0000000000000004E-4</v>
      </c>
      <c r="BA1212" t="s">
        <v>187</v>
      </c>
      <c r="BB1212">
        <v>6.9999999999999999E-4</v>
      </c>
      <c r="BC1212" t="s">
        <v>212</v>
      </c>
      <c r="BD1212">
        <v>5.0000000000000001E-4</v>
      </c>
      <c r="BE1212" t="s">
        <v>179</v>
      </c>
      <c r="BF1212">
        <v>2.9999999999999997E-4</v>
      </c>
      <c r="BG1212" t="s">
        <v>179</v>
      </c>
      <c r="BH1212">
        <v>1E-4</v>
      </c>
      <c r="BI1212" t="s">
        <v>286</v>
      </c>
      <c r="BJ1212">
        <v>2.0000000000000001E-4</v>
      </c>
      <c r="BK1212" t="s">
        <v>265</v>
      </c>
      <c r="BL1212">
        <v>4.0000000000000002E-4</v>
      </c>
      <c r="BM1212" t="s">
        <v>733</v>
      </c>
      <c r="BN1212">
        <v>2.9999999999999997E-4</v>
      </c>
      <c r="BO1212" t="s">
        <v>227</v>
      </c>
      <c r="BP1212">
        <v>4.0000000000000002E-4</v>
      </c>
      <c r="BQ1212" t="s">
        <v>179</v>
      </c>
      <c r="BR1212">
        <v>2.9999999999999997E-4</v>
      </c>
      <c r="BS1212" t="s">
        <v>179</v>
      </c>
      <c r="BT1212">
        <v>2.0000000000000001E-4</v>
      </c>
      <c r="BU1212" t="s">
        <v>179</v>
      </c>
      <c r="BV1212">
        <v>5.9999999999999995E-4</v>
      </c>
      <c r="BW1212" t="s">
        <v>18</v>
      </c>
      <c r="BY1212" t="s">
        <v>179</v>
      </c>
      <c r="BZ1212">
        <v>1.1000000000000001E-3</v>
      </c>
      <c r="CA1212" t="s">
        <v>179</v>
      </c>
      <c r="CB1212">
        <v>8.0000000000000004E-4</v>
      </c>
      <c r="CC1212" t="s">
        <v>179</v>
      </c>
      <c r="CD1212">
        <v>2E-3</v>
      </c>
      <c r="CE1212" t="s">
        <v>179</v>
      </c>
      <c r="CF1212">
        <v>2.2000000000000001E-3</v>
      </c>
      <c r="CG1212" t="s">
        <v>216</v>
      </c>
      <c r="CH1212">
        <v>1E-4</v>
      </c>
      <c r="CI1212" t="s">
        <v>179</v>
      </c>
      <c r="CJ1212">
        <v>6.1000000000000004E-3</v>
      </c>
      <c r="CK1212" t="s">
        <v>179</v>
      </c>
      <c r="CL1212">
        <v>1.12E-2</v>
      </c>
      <c r="CM1212" t="s">
        <v>179</v>
      </c>
      <c r="CN1212">
        <v>2.3E-3</v>
      </c>
      <c r="CO1212" t="s">
        <v>179</v>
      </c>
      <c r="CP1212">
        <v>8.9999999999999998E-4</v>
      </c>
      <c r="CQ1212" t="s">
        <v>179</v>
      </c>
      <c r="CR1212">
        <v>3.0999999999999999E-3</v>
      </c>
      <c r="CS1212" t="s">
        <v>179</v>
      </c>
      <c r="CT1212">
        <v>1.8E-3</v>
      </c>
      <c r="CU1212" t="s">
        <v>179</v>
      </c>
      <c r="CV1212">
        <v>8.0000000000000004E-4</v>
      </c>
      <c r="CW1212" t="s">
        <v>179</v>
      </c>
      <c r="CX1212">
        <v>5.9999999999999995E-4</v>
      </c>
      <c r="CY1212" t="s">
        <v>179</v>
      </c>
      <c r="CZ1212">
        <v>5.9999999999999995E-4</v>
      </c>
      <c r="DA1212" t="s">
        <v>179</v>
      </c>
      <c r="DB1212">
        <v>5.9999999999999995E-4</v>
      </c>
      <c r="DC1212" t="s">
        <v>179</v>
      </c>
      <c r="DD1212">
        <v>5.9999999999999995E-4</v>
      </c>
      <c r="DE1212" t="s">
        <v>179</v>
      </c>
      <c r="DF1212">
        <v>5.9999999999999995E-4</v>
      </c>
      <c r="DG1212" t="s">
        <v>179</v>
      </c>
      <c r="DH1212">
        <v>4.0000000000000002E-4</v>
      </c>
      <c r="DI1212" t="s">
        <v>179</v>
      </c>
      <c r="DJ1212">
        <v>2.0000000000000001E-4</v>
      </c>
      <c r="DK1212" t="s">
        <v>2114</v>
      </c>
      <c r="DL1212" t="s">
        <v>59</v>
      </c>
      <c r="DT1212" t="s">
        <v>4856</v>
      </c>
    </row>
    <row r="1213" spans="1:124">
      <c r="A1213">
        <v>493</v>
      </c>
      <c r="B1213" s="14">
        <v>44742.716666666667</v>
      </c>
      <c r="C1213" t="s">
        <v>52</v>
      </c>
      <c r="D1213">
        <v>0</v>
      </c>
      <c r="E1213">
        <v>0</v>
      </c>
      <c r="F1213">
        <v>0</v>
      </c>
      <c r="G1213" t="s">
        <v>54</v>
      </c>
      <c r="H1213" t="s">
        <v>55</v>
      </c>
      <c r="I1213" t="s">
        <v>55</v>
      </c>
      <c r="J1213" t="s">
        <v>55</v>
      </c>
      <c r="K1213" t="s">
        <v>18</v>
      </c>
      <c r="L1213">
        <v>90</v>
      </c>
      <c r="M1213" t="s">
        <v>173</v>
      </c>
      <c r="N1213">
        <v>0</v>
      </c>
      <c r="O1213" t="s">
        <v>173</v>
      </c>
      <c r="P1213">
        <v>0</v>
      </c>
      <c r="Q1213" t="s">
        <v>173</v>
      </c>
      <c r="R1213">
        <v>0</v>
      </c>
      <c r="S1213">
        <v>2</v>
      </c>
      <c r="T1213" t="s">
        <v>174</v>
      </c>
      <c r="U1213">
        <v>6.9851999999999999</v>
      </c>
      <c r="V1213">
        <v>0.75519999999999998</v>
      </c>
      <c r="W1213">
        <v>17.039899999999999</v>
      </c>
      <c r="X1213">
        <v>0.38419999999999999</v>
      </c>
      <c r="Y1213">
        <v>48.778799999999997</v>
      </c>
      <c r="Z1213">
        <v>0.41010000000000002</v>
      </c>
      <c r="AA1213">
        <v>4.2500000000000003E-2</v>
      </c>
      <c r="AB1213">
        <v>1.55E-2</v>
      </c>
      <c r="AC1213" t="s">
        <v>179</v>
      </c>
      <c r="AD1213">
        <v>8.6E-3</v>
      </c>
      <c r="AE1213" t="s">
        <v>179</v>
      </c>
      <c r="AF1213">
        <v>1.66E-2</v>
      </c>
      <c r="AG1213" t="s">
        <v>2123</v>
      </c>
      <c r="AH1213">
        <v>9.1000000000000004E-3</v>
      </c>
      <c r="AI1213" t="s">
        <v>2124</v>
      </c>
      <c r="AJ1213">
        <v>3.2899999999999999E-2</v>
      </c>
      <c r="AK1213" t="s">
        <v>2125</v>
      </c>
      <c r="AL1213">
        <v>7.7000000000000002E-3</v>
      </c>
      <c r="AM1213" t="s">
        <v>2126</v>
      </c>
      <c r="AN1213">
        <v>8.5000000000000006E-3</v>
      </c>
      <c r="AO1213" t="s">
        <v>534</v>
      </c>
      <c r="AP1213">
        <v>4.3E-3</v>
      </c>
      <c r="AQ1213" t="s">
        <v>2127</v>
      </c>
      <c r="AR1213">
        <v>4.4999999999999997E-3</v>
      </c>
      <c r="AS1213" t="s">
        <v>2128</v>
      </c>
      <c r="AT1213">
        <v>2.6100000000000002E-2</v>
      </c>
      <c r="AU1213" t="s">
        <v>179</v>
      </c>
      <c r="AV1213">
        <v>3.5999999999999999E-3</v>
      </c>
      <c r="AW1213" t="s">
        <v>545</v>
      </c>
      <c r="AX1213">
        <v>1.1999999999999999E-3</v>
      </c>
      <c r="AY1213" t="s">
        <v>266</v>
      </c>
      <c r="AZ1213">
        <v>8.0000000000000004E-4</v>
      </c>
      <c r="BA1213" t="s">
        <v>422</v>
      </c>
      <c r="BB1213">
        <v>6.9999999999999999E-4</v>
      </c>
      <c r="BC1213" t="s">
        <v>285</v>
      </c>
      <c r="BD1213">
        <v>5.0000000000000001E-4</v>
      </c>
      <c r="BE1213" t="s">
        <v>179</v>
      </c>
      <c r="BF1213">
        <v>2.9999999999999997E-4</v>
      </c>
      <c r="BG1213" t="s">
        <v>246</v>
      </c>
      <c r="BH1213">
        <v>1E-4</v>
      </c>
      <c r="BI1213" t="s">
        <v>516</v>
      </c>
      <c r="BJ1213">
        <v>2.0000000000000001E-4</v>
      </c>
      <c r="BK1213" t="s">
        <v>284</v>
      </c>
      <c r="BL1213">
        <v>4.0000000000000002E-4</v>
      </c>
      <c r="BM1213" t="s">
        <v>249</v>
      </c>
      <c r="BN1213">
        <v>2.9999999999999997E-4</v>
      </c>
      <c r="BO1213" t="s">
        <v>288</v>
      </c>
      <c r="BP1213">
        <v>2.9999999999999997E-4</v>
      </c>
      <c r="BQ1213" t="s">
        <v>179</v>
      </c>
      <c r="BR1213">
        <v>2.9999999999999997E-4</v>
      </c>
      <c r="BS1213" t="s">
        <v>179</v>
      </c>
      <c r="BT1213">
        <v>2.0000000000000001E-4</v>
      </c>
      <c r="BU1213" t="s">
        <v>179</v>
      </c>
      <c r="BV1213">
        <v>6.9999999999999999E-4</v>
      </c>
      <c r="BW1213" t="s">
        <v>18</v>
      </c>
      <c r="BY1213" t="s">
        <v>18</v>
      </c>
      <c r="CA1213" t="s">
        <v>179</v>
      </c>
      <c r="CB1213">
        <v>8.0000000000000004E-4</v>
      </c>
      <c r="CC1213" t="s">
        <v>179</v>
      </c>
      <c r="CD1213">
        <v>2E-3</v>
      </c>
      <c r="CE1213" t="s">
        <v>179</v>
      </c>
      <c r="CF1213">
        <v>2.2000000000000001E-3</v>
      </c>
      <c r="CG1213" t="s">
        <v>179</v>
      </c>
      <c r="CH1213">
        <v>1E-4</v>
      </c>
      <c r="CI1213" t="s">
        <v>179</v>
      </c>
      <c r="CJ1213">
        <v>5.7999999999999996E-3</v>
      </c>
      <c r="CK1213" t="s">
        <v>179</v>
      </c>
      <c r="CL1213">
        <v>1.0999999999999999E-2</v>
      </c>
      <c r="CM1213" t="s">
        <v>179</v>
      </c>
      <c r="CN1213">
        <v>1E-4</v>
      </c>
      <c r="CO1213" t="s">
        <v>179</v>
      </c>
      <c r="CP1213">
        <v>8.9999999999999998E-4</v>
      </c>
      <c r="CQ1213" t="s">
        <v>179</v>
      </c>
      <c r="CR1213">
        <v>3.2000000000000002E-3</v>
      </c>
      <c r="CS1213" t="s">
        <v>179</v>
      </c>
      <c r="CT1213">
        <v>1.8E-3</v>
      </c>
      <c r="CU1213" t="s">
        <v>18</v>
      </c>
      <c r="CW1213" t="s">
        <v>18</v>
      </c>
      <c r="CY1213" t="s">
        <v>179</v>
      </c>
      <c r="CZ1213">
        <v>5.9999999999999995E-4</v>
      </c>
      <c r="DA1213" t="s">
        <v>179</v>
      </c>
      <c r="DB1213">
        <v>5.9999999999999995E-4</v>
      </c>
      <c r="DC1213" t="s">
        <v>179</v>
      </c>
      <c r="DD1213">
        <v>5.9999999999999995E-4</v>
      </c>
      <c r="DE1213" t="s">
        <v>179</v>
      </c>
      <c r="DF1213">
        <v>5.9999999999999995E-4</v>
      </c>
      <c r="DG1213" t="s">
        <v>179</v>
      </c>
      <c r="DH1213">
        <v>4.0000000000000002E-4</v>
      </c>
      <c r="DI1213" t="s">
        <v>179</v>
      </c>
      <c r="DJ1213">
        <v>2.0000000000000001E-4</v>
      </c>
      <c r="DK1213" t="s">
        <v>2129</v>
      </c>
      <c r="DL1213" t="s">
        <v>59</v>
      </c>
      <c r="DT1213" t="s">
        <v>4856</v>
      </c>
    </row>
    <row r="1214" spans="1:124">
      <c r="A1214">
        <v>494</v>
      </c>
      <c r="B1214" s="14">
        <v>44742.718055555553</v>
      </c>
      <c r="C1214" t="s">
        <v>52</v>
      </c>
      <c r="D1214">
        <v>0</v>
      </c>
      <c r="E1214">
        <v>0</v>
      </c>
      <c r="F1214">
        <v>0</v>
      </c>
      <c r="G1214" t="s">
        <v>54</v>
      </c>
      <c r="H1214" t="s">
        <v>55</v>
      </c>
      <c r="I1214" t="s">
        <v>55</v>
      </c>
      <c r="J1214" t="s">
        <v>55</v>
      </c>
      <c r="K1214" t="s">
        <v>18</v>
      </c>
      <c r="L1214">
        <v>90</v>
      </c>
      <c r="M1214" t="s">
        <v>173</v>
      </c>
      <c r="N1214">
        <v>0</v>
      </c>
      <c r="O1214" t="s">
        <v>173</v>
      </c>
      <c r="P1214">
        <v>0</v>
      </c>
      <c r="Q1214" t="s">
        <v>173</v>
      </c>
      <c r="R1214">
        <v>0</v>
      </c>
      <c r="S1214">
        <v>2</v>
      </c>
      <c r="T1214" t="s">
        <v>174</v>
      </c>
      <c r="U1214">
        <v>7.6237000000000004</v>
      </c>
      <c r="V1214">
        <v>0.7702</v>
      </c>
      <c r="W1214">
        <v>16.846599999999999</v>
      </c>
      <c r="X1214">
        <v>0.38350000000000001</v>
      </c>
      <c r="Y1214">
        <v>48.590800000000002</v>
      </c>
      <c r="Z1214">
        <v>0.40949999999999998</v>
      </c>
      <c r="AA1214">
        <v>3.0599999999999999E-2</v>
      </c>
      <c r="AB1214">
        <v>1.55E-2</v>
      </c>
      <c r="AC1214" t="s">
        <v>179</v>
      </c>
      <c r="AD1214">
        <v>8.8999999999999999E-3</v>
      </c>
      <c r="AE1214" t="s">
        <v>179</v>
      </c>
      <c r="AF1214">
        <v>1.66E-2</v>
      </c>
      <c r="AG1214" t="s">
        <v>2130</v>
      </c>
      <c r="AH1214">
        <v>9.1000000000000004E-3</v>
      </c>
      <c r="AI1214" t="s">
        <v>2131</v>
      </c>
      <c r="AJ1214">
        <v>3.2800000000000003E-2</v>
      </c>
      <c r="AK1214" t="s">
        <v>2132</v>
      </c>
      <c r="AL1214">
        <v>7.7000000000000002E-3</v>
      </c>
      <c r="AM1214" t="s">
        <v>369</v>
      </c>
      <c r="AN1214">
        <v>8.3999999999999995E-3</v>
      </c>
      <c r="AO1214" t="s">
        <v>618</v>
      </c>
      <c r="AP1214">
        <v>4.1999999999999997E-3</v>
      </c>
      <c r="AQ1214" t="s">
        <v>1407</v>
      </c>
      <c r="AR1214">
        <v>4.4999999999999997E-3</v>
      </c>
      <c r="AS1214" t="s">
        <v>2133</v>
      </c>
      <c r="AT1214">
        <v>2.6100000000000002E-2</v>
      </c>
      <c r="AU1214" t="s">
        <v>179</v>
      </c>
      <c r="AV1214">
        <v>3.5999999999999999E-3</v>
      </c>
      <c r="AW1214" t="s">
        <v>1759</v>
      </c>
      <c r="AX1214">
        <v>1.1999999999999999E-3</v>
      </c>
      <c r="AY1214" t="s">
        <v>265</v>
      </c>
      <c r="AZ1214">
        <v>8.0000000000000004E-4</v>
      </c>
      <c r="BA1214" t="s">
        <v>213</v>
      </c>
      <c r="BB1214">
        <v>6.9999999999999999E-4</v>
      </c>
      <c r="BC1214" t="s">
        <v>211</v>
      </c>
      <c r="BD1214">
        <v>5.0000000000000001E-4</v>
      </c>
      <c r="BE1214" t="s">
        <v>179</v>
      </c>
      <c r="BF1214">
        <v>2.9999999999999997E-4</v>
      </c>
      <c r="BG1214" t="s">
        <v>179</v>
      </c>
      <c r="BH1214">
        <v>1E-4</v>
      </c>
      <c r="BI1214" t="s">
        <v>516</v>
      </c>
      <c r="BJ1214">
        <v>2.0000000000000001E-4</v>
      </c>
      <c r="BK1214" t="s">
        <v>228</v>
      </c>
      <c r="BL1214">
        <v>4.0000000000000002E-4</v>
      </c>
      <c r="BM1214" t="s">
        <v>451</v>
      </c>
      <c r="BN1214">
        <v>2.9999999999999997E-4</v>
      </c>
      <c r="BO1214" t="s">
        <v>288</v>
      </c>
      <c r="BP1214">
        <v>2.9999999999999997E-4</v>
      </c>
      <c r="BQ1214" t="s">
        <v>179</v>
      </c>
      <c r="BR1214">
        <v>2.9999999999999997E-4</v>
      </c>
      <c r="BS1214" t="s">
        <v>179</v>
      </c>
      <c r="BT1214">
        <v>2.0000000000000001E-4</v>
      </c>
      <c r="BU1214" t="s">
        <v>179</v>
      </c>
      <c r="BV1214">
        <v>6.9999999999999999E-4</v>
      </c>
      <c r="BW1214" t="s">
        <v>18</v>
      </c>
      <c r="BY1214" t="s">
        <v>179</v>
      </c>
      <c r="BZ1214">
        <v>1.1000000000000001E-3</v>
      </c>
      <c r="CA1214" t="s">
        <v>211</v>
      </c>
      <c r="CB1214">
        <v>8.0000000000000004E-4</v>
      </c>
      <c r="CC1214" t="s">
        <v>179</v>
      </c>
      <c r="CD1214">
        <v>2E-3</v>
      </c>
      <c r="CE1214" t="s">
        <v>179</v>
      </c>
      <c r="CF1214">
        <v>2.2000000000000001E-3</v>
      </c>
      <c r="CG1214" t="s">
        <v>179</v>
      </c>
      <c r="CH1214">
        <v>1E-4</v>
      </c>
      <c r="CI1214" t="s">
        <v>179</v>
      </c>
      <c r="CJ1214">
        <v>5.8999999999999999E-3</v>
      </c>
      <c r="CK1214" t="s">
        <v>179</v>
      </c>
      <c r="CL1214">
        <v>1.0999999999999999E-2</v>
      </c>
      <c r="CM1214" t="s">
        <v>179</v>
      </c>
      <c r="CN1214">
        <v>1E-4</v>
      </c>
      <c r="CO1214" t="s">
        <v>179</v>
      </c>
      <c r="CP1214">
        <v>8.9999999999999998E-4</v>
      </c>
      <c r="CQ1214" t="s">
        <v>179</v>
      </c>
      <c r="CR1214">
        <v>3.0000000000000001E-3</v>
      </c>
      <c r="CS1214" t="s">
        <v>179</v>
      </c>
      <c r="CT1214">
        <v>1.8E-3</v>
      </c>
      <c r="CU1214" t="s">
        <v>18</v>
      </c>
      <c r="CW1214" t="s">
        <v>179</v>
      </c>
      <c r="CX1214">
        <v>5.9999999999999995E-4</v>
      </c>
      <c r="CY1214" t="s">
        <v>179</v>
      </c>
      <c r="CZ1214">
        <v>5.9999999999999995E-4</v>
      </c>
      <c r="DA1214" t="s">
        <v>179</v>
      </c>
      <c r="DB1214">
        <v>5.9999999999999995E-4</v>
      </c>
      <c r="DC1214" t="s">
        <v>179</v>
      </c>
      <c r="DD1214">
        <v>5.9999999999999995E-4</v>
      </c>
      <c r="DE1214" t="s">
        <v>179</v>
      </c>
      <c r="DF1214">
        <v>5.9999999999999995E-4</v>
      </c>
      <c r="DG1214" t="s">
        <v>179</v>
      </c>
      <c r="DH1214">
        <v>4.0000000000000002E-4</v>
      </c>
      <c r="DI1214" t="s">
        <v>179</v>
      </c>
      <c r="DJ1214">
        <v>2.0000000000000001E-4</v>
      </c>
      <c r="DK1214" t="s">
        <v>2129</v>
      </c>
      <c r="DL1214" t="s">
        <v>59</v>
      </c>
      <c r="DT1214" t="s">
        <v>4856</v>
      </c>
    </row>
    <row r="1215" spans="1:124">
      <c r="A1215">
        <v>495</v>
      </c>
      <c r="B1215" s="14">
        <v>44742.719444444447</v>
      </c>
      <c r="C1215" t="s">
        <v>52</v>
      </c>
      <c r="D1215">
        <v>0</v>
      </c>
      <c r="E1215">
        <v>0</v>
      </c>
      <c r="F1215">
        <v>0</v>
      </c>
      <c r="G1215" t="s">
        <v>54</v>
      </c>
      <c r="H1215" t="s">
        <v>55</v>
      </c>
      <c r="I1215" t="s">
        <v>55</v>
      </c>
      <c r="J1215" t="s">
        <v>55</v>
      </c>
      <c r="K1215" t="s">
        <v>18</v>
      </c>
      <c r="L1215">
        <v>90</v>
      </c>
      <c r="M1215" t="s">
        <v>173</v>
      </c>
      <c r="N1215">
        <v>0</v>
      </c>
      <c r="O1215" t="s">
        <v>173</v>
      </c>
      <c r="P1215">
        <v>0</v>
      </c>
      <c r="Q1215" t="s">
        <v>173</v>
      </c>
      <c r="R1215">
        <v>0</v>
      </c>
      <c r="S1215">
        <v>2</v>
      </c>
      <c r="T1215" t="s">
        <v>174</v>
      </c>
      <c r="U1215">
        <v>7.3329000000000004</v>
      </c>
      <c r="V1215">
        <v>0.78810000000000002</v>
      </c>
      <c r="W1215">
        <v>16.992899999999999</v>
      </c>
      <c r="X1215">
        <v>0.38590000000000002</v>
      </c>
      <c r="Y1215">
        <v>48.855400000000003</v>
      </c>
      <c r="Z1215">
        <v>0.41110000000000002</v>
      </c>
      <c r="AA1215">
        <v>3.95E-2</v>
      </c>
      <c r="AB1215">
        <v>1.5699999999999999E-2</v>
      </c>
      <c r="AC1215" t="s">
        <v>179</v>
      </c>
      <c r="AD1215">
        <v>8.8000000000000005E-3</v>
      </c>
      <c r="AE1215" t="s">
        <v>179</v>
      </c>
      <c r="AF1215">
        <v>1.67E-2</v>
      </c>
      <c r="AG1215" t="s">
        <v>2134</v>
      </c>
      <c r="AH1215">
        <v>9.1000000000000004E-3</v>
      </c>
      <c r="AI1215" t="s">
        <v>2135</v>
      </c>
      <c r="AJ1215">
        <v>3.2800000000000003E-2</v>
      </c>
      <c r="AK1215" t="s">
        <v>2136</v>
      </c>
      <c r="AL1215">
        <v>7.7000000000000002E-3</v>
      </c>
      <c r="AM1215" t="s">
        <v>630</v>
      </c>
      <c r="AN1215">
        <v>8.3999999999999995E-3</v>
      </c>
      <c r="AO1215" t="s">
        <v>823</v>
      </c>
      <c r="AP1215">
        <v>4.3E-3</v>
      </c>
      <c r="AQ1215" t="s">
        <v>983</v>
      </c>
      <c r="AR1215">
        <v>4.4999999999999997E-3</v>
      </c>
      <c r="AS1215" t="s">
        <v>2137</v>
      </c>
      <c r="AT1215">
        <v>2.5999999999999999E-2</v>
      </c>
      <c r="AU1215" t="s">
        <v>179</v>
      </c>
      <c r="AV1215">
        <v>3.5999999999999999E-3</v>
      </c>
      <c r="AW1215" t="s">
        <v>667</v>
      </c>
      <c r="AX1215">
        <v>1.1999999999999999E-3</v>
      </c>
      <c r="AY1215" t="s">
        <v>650</v>
      </c>
      <c r="AZ1215">
        <v>8.0000000000000004E-4</v>
      </c>
      <c r="BA1215" t="s">
        <v>209</v>
      </c>
      <c r="BB1215">
        <v>6.9999999999999999E-4</v>
      </c>
      <c r="BC1215" t="s">
        <v>245</v>
      </c>
      <c r="BD1215">
        <v>5.0000000000000001E-4</v>
      </c>
      <c r="BE1215" t="s">
        <v>179</v>
      </c>
      <c r="BF1215">
        <v>2.9999999999999997E-4</v>
      </c>
      <c r="BG1215" t="s">
        <v>179</v>
      </c>
      <c r="BH1215">
        <v>1E-4</v>
      </c>
      <c r="BI1215" t="s">
        <v>192</v>
      </c>
      <c r="BJ1215">
        <v>2.0000000000000001E-4</v>
      </c>
      <c r="BK1215" t="s">
        <v>405</v>
      </c>
      <c r="BL1215">
        <v>4.0000000000000002E-4</v>
      </c>
      <c r="BM1215" t="s">
        <v>451</v>
      </c>
      <c r="BN1215">
        <v>2.9999999999999997E-4</v>
      </c>
      <c r="BO1215" t="s">
        <v>600</v>
      </c>
      <c r="BP1215">
        <v>2.9999999999999997E-4</v>
      </c>
      <c r="BQ1215" t="s">
        <v>179</v>
      </c>
      <c r="BR1215">
        <v>2.9999999999999997E-4</v>
      </c>
      <c r="BS1215" t="s">
        <v>179</v>
      </c>
      <c r="BT1215">
        <v>2.0000000000000001E-4</v>
      </c>
      <c r="BU1215" t="s">
        <v>179</v>
      </c>
      <c r="BV1215">
        <v>5.9999999999999995E-4</v>
      </c>
      <c r="BW1215" t="s">
        <v>18</v>
      </c>
      <c r="BY1215" t="s">
        <v>179</v>
      </c>
      <c r="BZ1215">
        <v>1.1000000000000001E-3</v>
      </c>
      <c r="CA1215" t="s">
        <v>179</v>
      </c>
      <c r="CB1215">
        <v>8.0000000000000004E-4</v>
      </c>
      <c r="CC1215" t="s">
        <v>179</v>
      </c>
      <c r="CD1215">
        <v>2E-3</v>
      </c>
      <c r="CE1215" t="s">
        <v>179</v>
      </c>
      <c r="CF1215">
        <v>2.2000000000000001E-3</v>
      </c>
      <c r="CG1215" t="s">
        <v>216</v>
      </c>
      <c r="CH1215">
        <v>1E-4</v>
      </c>
      <c r="CI1215" t="s">
        <v>179</v>
      </c>
      <c r="CJ1215">
        <v>5.8999999999999999E-3</v>
      </c>
      <c r="CK1215" t="s">
        <v>179</v>
      </c>
      <c r="CL1215">
        <v>1.11E-2</v>
      </c>
      <c r="CM1215" t="s">
        <v>179</v>
      </c>
      <c r="CN1215">
        <v>0</v>
      </c>
      <c r="CO1215" t="s">
        <v>179</v>
      </c>
      <c r="CP1215">
        <v>8.9999999999999998E-4</v>
      </c>
      <c r="CQ1215" t="s">
        <v>179</v>
      </c>
      <c r="CR1215">
        <v>3.3E-3</v>
      </c>
      <c r="CS1215" t="s">
        <v>179</v>
      </c>
      <c r="CT1215">
        <v>1.9E-3</v>
      </c>
      <c r="CU1215" t="s">
        <v>18</v>
      </c>
      <c r="CW1215" t="s">
        <v>18</v>
      </c>
      <c r="CY1215" t="s">
        <v>179</v>
      </c>
      <c r="CZ1215">
        <v>5.9999999999999995E-4</v>
      </c>
      <c r="DA1215" t="s">
        <v>179</v>
      </c>
      <c r="DB1215">
        <v>5.9999999999999995E-4</v>
      </c>
      <c r="DC1215" t="s">
        <v>179</v>
      </c>
      <c r="DD1215">
        <v>5.9999999999999995E-4</v>
      </c>
      <c r="DE1215" t="s">
        <v>179</v>
      </c>
      <c r="DF1215">
        <v>5.9999999999999995E-4</v>
      </c>
      <c r="DG1215" t="s">
        <v>179</v>
      </c>
      <c r="DH1215">
        <v>4.0000000000000002E-4</v>
      </c>
      <c r="DI1215" t="s">
        <v>179</v>
      </c>
      <c r="DJ1215">
        <v>2.0000000000000001E-4</v>
      </c>
      <c r="DK1215" t="s">
        <v>2129</v>
      </c>
      <c r="DL1215" t="s">
        <v>59</v>
      </c>
      <c r="DT1215" t="s">
        <v>4856</v>
      </c>
    </row>
    <row r="1216" spans="1:124">
      <c r="A1216">
        <v>496</v>
      </c>
      <c r="B1216" s="14">
        <v>44742.72152777778</v>
      </c>
      <c r="C1216" t="s">
        <v>52</v>
      </c>
      <c r="D1216">
        <v>0</v>
      </c>
      <c r="E1216">
        <v>0</v>
      </c>
      <c r="F1216">
        <v>0</v>
      </c>
      <c r="G1216" t="s">
        <v>54</v>
      </c>
      <c r="H1216" t="s">
        <v>55</v>
      </c>
      <c r="I1216" t="s">
        <v>55</v>
      </c>
      <c r="J1216" t="s">
        <v>55</v>
      </c>
      <c r="K1216" t="s">
        <v>18</v>
      </c>
      <c r="L1216">
        <v>90</v>
      </c>
      <c r="M1216" t="s">
        <v>173</v>
      </c>
      <c r="N1216">
        <v>0</v>
      </c>
      <c r="O1216" t="s">
        <v>173</v>
      </c>
      <c r="P1216">
        <v>0</v>
      </c>
      <c r="Q1216" t="s">
        <v>173</v>
      </c>
      <c r="R1216">
        <v>0</v>
      </c>
      <c r="S1216">
        <v>2</v>
      </c>
      <c r="T1216" t="s">
        <v>174</v>
      </c>
      <c r="U1216">
        <v>5.835</v>
      </c>
      <c r="V1216">
        <v>0.755</v>
      </c>
      <c r="W1216">
        <v>17.251000000000001</v>
      </c>
      <c r="X1216">
        <v>0.39029999999999998</v>
      </c>
      <c r="Y1216">
        <v>47.3384</v>
      </c>
      <c r="Z1216">
        <v>0.40560000000000002</v>
      </c>
      <c r="AA1216">
        <v>2.0199999999999999E-2</v>
      </c>
      <c r="AB1216">
        <v>1.61E-2</v>
      </c>
      <c r="AC1216" t="s">
        <v>179</v>
      </c>
      <c r="AD1216">
        <v>9.7999999999999997E-3</v>
      </c>
      <c r="AE1216" t="s">
        <v>179</v>
      </c>
      <c r="AF1216">
        <v>1.8700000000000001E-2</v>
      </c>
      <c r="AG1216" t="s">
        <v>2138</v>
      </c>
      <c r="AH1216">
        <v>1.06E-2</v>
      </c>
      <c r="AI1216" t="s">
        <v>2139</v>
      </c>
      <c r="AJ1216">
        <v>3.44E-2</v>
      </c>
      <c r="AK1216" t="s">
        <v>2140</v>
      </c>
      <c r="AL1216">
        <v>7.9000000000000008E-3</v>
      </c>
      <c r="AM1216" t="s">
        <v>2141</v>
      </c>
      <c r="AN1216">
        <v>8.8999999999999999E-3</v>
      </c>
      <c r="AO1216" t="s">
        <v>678</v>
      </c>
      <c r="AP1216">
        <v>4.3E-3</v>
      </c>
      <c r="AQ1216" t="s">
        <v>2142</v>
      </c>
      <c r="AR1216">
        <v>6.0000000000000001E-3</v>
      </c>
      <c r="AS1216" t="s">
        <v>2143</v>
      </c>
      <c r="AT1216">
        <v>2.7400000000000001E-2</v>
      </c>
      <c r="AU1216" t="s">
        <v>330</v>
      </c>
      <c r="AV1216">
        <v>3.8E-3</v>
      </c>
      <c r="AW1216" t="s">
        <v>992</v>
      </c>
      <c r="AX1216">
        <v>1.1999999999999999E-3</v>
      </c>
      <c r="AY1216" t="s">
        <v>283</v>
      </c>
      <c r="AZ1216">
        <v>8.9999999999999998E-4</v>
      </c>
      <c r="BA1216" t="s">
        <v>230</v>
      </c>
      <c r="BB1216">
        <v>8.0000000000000004E-4</v>
      </c>
      <c r="BC1216" t="s">
        <v>267</v>
      </c>
      <c r="BD1216">
        <v>5.0000000000000001E-4</v>
      </c>
      <c r="BE1216" t="s">
        <v>179</v>
      </c>
      <c r="BF1216">
        <v>4.0000000000000002E-4</v>
      </c>
      <c r="BG1216" t="s">
        <v>179</v>
      </c>
      <c r="BH1216">
        <v>1E-4</v>
      </c>
      <c r="BI1216" t="s">
        <v>247</v>
      </c>
      <c r="BJ1216">
        <v>2.0000000000000001E-4</v>
      </c>
      <c r="BK1216" t="s">
        <v>243</v>
      </c>
      <c r="BL1216">
        <v>4.0000000000000002E-4</v>
      </c>
      <c r="BM1216" t="s">
        <v>250</v>
      </c>
      <c r="BN1216">
        <v>2.9999999999999997E-4</v>
      </c>
      <c r="BO1216" t="s">
        <v>548</v>
      </c>
      <c r="BP1216">
        <v>2.9999999999999997E-4</v>
      </c>
      <c r="BQ1216" t="s">
        <v>179</v>
      </c>
      <c r="BR1216">
        <v>2.9999999999999997E-4</v>
      </c>
      <c r="BS1216" t="s">
        <v>179</v>
      </c>
      <c r="BT1216">
        <v>2.0000000000000001E-4</v>
      </c>
      <c r="BU1216" t="s">
        <v>179</v>
      </c>
      <c r="BV1216">
        <v>5.9999999999999995E-4</v>
      </c>
      <c r="BW1216" t="s">
        <v>18</v>
      </c>
      <c r="BY1216" t="s">
        <v>179</v>
      </c>
      <c r="BZ1216">
        <v>1.1999999999999999E-3</v>
      </c>
      <c r="CA1216" t="s">
        <v>179</v>
      </c>
      <c r="CB1216">
        <v>8.0000000000000004E-4</v>
      </c>
      <c r="CC1216" t="s">
        <v>179</v>
      </c>
      <c r="CD1216">
        <v>2.0999999999999999E-3</v>
      </c>
      <c r="CE1216" t="s">
        <v>179</v>
      </c>
      <c r="CF1216">
        <v>2.2000000000000001E-3</v>
      </c>
      <c r="CG1216" t="s">
        <v>179</v>
      </c>
      <c r="CH1216">
        <v>1E-4</v>
      </c>
      <c r="CI1216" t="s">
        <v>179</v>
      </c>
      <c r="CJ1216">
        <v>5.8999999999999999E-3</v>
      </c>
      <c r="CK1216" t="s">
        <v>789</v>
      </c>
      <c r="CL1216">
        <v>1.15E-2</v>
      </c>
      <c r="CM1216" t="s">
        <v>179</v>
      </c>
      <c r="CN1216">
        <v>8.9999999999999998E-4</v>
      </c>
      <c r="CO1216" t="s">
        <v>179</v>
      </c>
      <c r="CP1216">
        <v>8.9999999999999998E-4</v>
      </c>
      <c r="CQ1216" t="s">
        <v>179</v>
      </c>
      <c r="CR1216">
        <v>3.0999999999999999E-3</v>
      </c>
      <c r="CS1216" t="s">
        <v>179</v>
      </c>
      <c r="CT1216">
        <v>1.9E-3</v>
      </c>
      <c r="CU1216" t="s">
        <v>18</v>
      </c>
      <c r="CW1216" t="s">
        <v>18</v>
      </c>
      <c r="CY1216" t="s">
        <v>179</v>
      </c>
      <c r="CZ1216">
        <v>5.9999999999999995E-4</v>
      </c>
      <c r="DA1216" t="s">
        <v>179</v>
      </c>
      <c r="DB1216">
        <v>5.9999999999999995E-4</v>
      </c>
      <c r="DC1216" t="s">
        <v>212</v>
      </c>
      <c r="DD1216">
        <v>5.9999999999999995E-4</v>
      </c>
      <c r="DE1216" t="s">
        <v>179</v>
      </c>
      <c r="DF1216">
        <v>6.9999999999999999E-4</v>
      </c>
      <c r="DG1216" t="s">
        <v>516</v>
      </c>
      <c r="DH1216">
        <v>4.0000000000000002E-4</v>
      </c>
      <c r="DI1216" t="s">
        <v>179</v>
      </c>
      <c r="DJ1216">
        <v>2.0000000000000001E-4</v>
      </c>
      <c r="DK1216" t="s">
        <v>2144</v>
      </c>
      <c r="DL1216" t="s">
        <v>59</v>
      </c>
      <c r="DT1216" t="s">
        <v>4856</v>
      </c>
    </row>
    <row r="1217" spans="1:124">
      <c r="A1217">
        <v>497</v>
      </c>
      <c r="B1217" s="14">
        <v>44742.722916666666</v>
      </c>
      <c r="C1217" t="s">
        <v>52</v>
      </c>
      <c r="D1217">
        <v>0</v>
      </c>
      <c r="E1217">
        <v>0</v>
      </c>
      <c r="F1217">
        <v>0</v>
      </c>
      <c r="G1217" t="s">
        <v>54</v>
      </c>
      <c r="H1217" t="s">
        <v>55</v>
      </c>
      <c r="I1217" t="s">
        <v>55</v>
      </c>
      <c r="J1217" t="s">
        <v>55</v>
      </c>
      <c r="K1217" t="s">
        <v>18</v>
      </c>
      <c r="L1217">
        <v>90</v>
      </c>
      <c r="M1217" t="s">
        <v>173</v>
      </c>
      <c r="N1217">
        <v>0</v>
      </c>
      <c r="O1217" t="s">
        <v>173</v>
      </c>
      <c r="P1217">
        <v>0</v>
      </c>
      <c r="Q1217" t="s">
        <v>173</v>
      </c>
      <c r="R1217">
        <v>0</v>
      </c>
      <c r="S1217">
        <v>2</v>
      </c>
      <c r="T1217" t="s">
        <v>174</v>
      </c>
      <c r="U1217">
        <v>5.8226000000000004</v>
      </c>
      <c r="V1217">
        <v>0.74429999999999996</v>
      </c>
      <c r="W1217">
        <v>17.232700000000001</v>
      </c>
      <c r="X1217">
        <v>0.3896</v>
      </c>
      <c r="Y1217">
        <v>47.712699999999998</v>
      </c>
      <c r="Z1217">
        <v>0.40739999999999998</v>
      </c>
      <c r="AA1217">
        <v>3.56E-2</v>
      </c>
      <c r="AB1217">
        <v>1.6199999999999999E-2</v>
      </c>
      <c r="AC1217" t="s">
        <v>179</v>
      </c>
      <c r="AD1217">
        <v>9.7000000000000003E-3</v>
      </c>
      <c r="AE1217" t="s">
        <v>179</v>
      </c>
      <c r="AF1217">
        <v>1.8599999999999998E-2</v>
      </c>
      <c r="AG1217" t="s">
        <v>2145</v>
      </c>
      <c r="AH1217">
        <v>1.0800000000000001E-2</v>
      </c>
      <c r="AI1217" t="s">
        <v>2146</v>
      </c>
      <c r="AJ1217">
        <v>3.4500000000000003E-2</v>
      </c>
      <c r="AK1217" t="s">
        <v>2147</v>
      </c>
      <c r="AL1217">
        <v>7.9000000000000008E-3</v>
      </c>
      <c r="AM1217" t="s">
        <v>1211</v>
      </c>
      <c r="AN1217">
        <v>8.6E-3</v>
      </c>
      <c r="AO1217" t="s">
        <v>871</v>
      </c>
      <c r="AP1217">
        <v>4.4000000000000003E-3</v>
      </c>
      <c r="AQ1217" t="s">
        <v>2148</v>
      </c>
      <c r="AR1217">
        <v>6.0000000000000001E-3</v>
      </c>
      <c r="AS1217" t="s">
        <v>2149</v>
      </c>
      <c r="AT1217">
        <v>2.7400000000000001E-2</v>
      </c>
      <c r="AU1217" t="s">
        <v>330</v>
      </c>
      <c r="AV1217">
        <v>3.8E-3</v>
      </c>
      <c r="AW1217" t="s">
        <v>1385</v>
      </c>
      <c r="AX1217">
        <v>1.1999999999999999E-3</v>
      </c>
      <c r="AY1217" t="s">
        <v>377</v>
      </c>
      <c r="AZ1217">
        <v>8.9999999999999998E-4</v>
      </c>
      <c r="BA1217" t="s">
        <v>284</v>
      </c>
      <c r="BB1217">
        <v>8.0000000000000004E-4</v>
      </c>
      <c r="BC1217" t="s">
        <v>406</v>
      </c>
      <c r="BD1217">
        <v>5.0000000000000001E-4</v>
      </c>
      <c r="BE1217" t="s">
        <v>212</v>
      </c>
      <c r="BF1217">
        <v>4.0000000000000002E-4</v>
      </c>
      <c r="BG1217" t="s">
        <v>179</v>
      </c>
      <c r="BH1217">
        <v>1E-4</v>
      </c>
      <c r="BI1217" t="s">
        <v>192</v>
      </c>
      <c r="BJ1217">
        <v>2.0000000000000001E-4</v>
      </c>
      <c r="BK1217" t="s">
        <v>625</v>
      </c>
      <c r="BL1217">
        <v>4.0000000000000002E-4</v>
      </c>
      <c r="BM1217" t="s">
        <v>214</v>
      </c>
      <c r="BN1217">
        <v>2.9999999999999997E-4</v>
      </c>
      <c r="BO1217" t="s">
        <v>548</v>
      </c>
      <c r="BP1217">
        <v>2.9999999999999997E-4</v>
      </c>
      <c r="BQ1217" t="s">
        <v>179</v>
      </c>
      <c r="BR1217">
        <v>2.9999999999999997E-4</v>
      </c>
      <c r="BS1217" t="s">
        <v>179</v>
      </c>
      <c r="BT1217">
        <v>2.0000000000000001E-4</v>
      </c>
      <c r="BU1217" t="s">
        <v>179</v>
      </c>
      <c r="BV1217">
        <v>6.9999999999999999E-4</v>
      </c>
      <c r="BW1217" t="s">
        <v>18</v>
      </c>
      <c r="BY1217" t="s">
        <v>18</v>
      </c>
      <c r="CA1217" t="s">
        <v>179</v>
      </c>
      <c r="CB1217">
        <v>8.0000000000000004E-4</v>
      </c>
      <c r="CC1217" t="s">
        <v>179</v>
      </c>
      <c r="CD1217">
        <v>2E-3</v>
      </c>
      <c r="CE1217" t="s">
        <v>179</v>
      </c>
      <c r="CF1217">
        <v>2.2000000000000001E-3</v>
      </c>
      <c r="CG1217" t="s">
        <v>216</v>
      </c>
      <c r="CH1217">
        <v>1E-4</v>
      </c>
      <c r="CI1217" t="s">
        <v>179</v>
      </c>
      <c r="CJ1217">
        <v>5.7000000000000002E-3</v>
      </c>
      <c r="CK1217" t="s">
        <v>179</v>
      </c>
      <c r="CL1217">
        <v>1.12E-2</v>
      </c>
      <c r="CM1217" t="s">
        <v>179</v>
      </c>
      <c r="CN1217">
        <v>6.9999999999999999E-4</v>
      </c>
      <c r="CO1217" t="s">
        <v>179</v>
      </c>
      <c r="CP1217">
        <v>8.9999999999999998E-4</v>
      </c>
      <c r="CQ1217" t="s">
        <v>179</v>
      </c>
      <c r="CR1217">
        <v>3.2000000000000002E-3</v>
      </c>
      <c r="CS1217" t="s">
        <v>179</v>
      </c>
      <c r="CT1217">
        <v>1.8E-3</v>
      </c>
      <c r="CU1217" t="s">
        <v>18</v>
      </c>
      <c r="CW1217" t="s">
        <v>18</v>
      </c>
      <c r="CY1217" t="s">
        <v>179</v>
      </c>
      <c r="CZ1217">
        <v>5.9999999999999995E-4</v>
      </c>
      <c r="DA1217" t="s">
        <v>179</v>
      </c>
      <c r="DB1217">
        <v>6.9999999999999999E-4</v>
      </c>
      <c r="DC1217" t="s">
        <v>179</v>
      </c>
      <c r="DD1217">
        <v>5.9999999999999995E-4</v>
      </c>
      <c r="DE1217" t="s">
        <v>179</v>
      </c>
      <c r="DF1217">
        <v>6.9999999999999999E-4</v>
      </c>
      <c r="DG1217" t="s">
        <v>179</v>
      </c>
      <c r="DH1217">
        <v>4.0000000000000002E-4</v>
      </c>
      <c r="DI1217" t="s">
        <v>179</v>
      </c>
      <c r="DJ1217">
        <v>2.0000000000000001E-4</v>
      </c>
      <c r="DK1217" t="s">
        <v>2144</v>
      </c>
      <c r="DL1217" t="s">
        <v>59</v>
      </c>
      <c r="DT1217" t="s">
        <v>4856</v>
      </c>
    </row>
    <row r="1218" spans="1:124">
      <c r="A1218">
        <v>498</v>
      </c>
      <c r="B1218" s="14">
        <v>44742.724305555559</v>
      </c>
      <c r="C1218" t="s">
        <v>52</v>
      </c>
      <c r="D1218">
        <v>0</v>
      </c>
      <c r="E1218">
        <v>0</v>
      </c>
      <c r="F1218">
        <v>0</v>
      </c>
      <c r="G1218" t="s">
        <v>54</v>
      </c>
      <c r="H1218" t="s">
        <v>55</v>
      </c>
      <c r="I1218" t="s">
        <v>55</v>
      </c>
      <c r="J1218" t="s">
        <v>55</v>
      </c>
      <c r="K1218" t="s">
        <v>18</v>
      </c>
      <c r="L1218">
        <v>90</v>
      </c>
      <c r="M1218" t="s">
        <v>173</v>
      </c>
      <c r="N1218">
        <v>0</v>
      </c>
      <c r="O1218" t="s">
        <v>173</v>
      </c>
      <c r="P1218">
        <v>0</v>
      </c>
      <c r="Q1218" t="s">
        <v>173</v>
      </c>
      <c r="R1218">
        <v>0</v>
      </c>
      <c r="S1218">
        <v>2</v>
      </c>
      <c r="T1218" t="s">
        <v>174</v>
      </c>
      <c r="U1218">
        <v>5.1961000000000004</v>
      </c>
      <c r="V1218">
        <v>0.74819999999999998</v>
      </c>
      <c r="W1218">
        <v>17.267199999999999</v>
      </c>
      <c r="X1218">
        <v>0.39</v>
      </c>
      <c r="Y1218">
        <v>47.2181</v>
      </c>
      <c r="Z1218">
        <v>0.40489999999999998</v>
      </c>
      <c r="AA1218">
        <v>3.3700000000000001E-2</v>
      </c>
      <c r="AB1218">
        <v>1.6199999999999999E-2</v>
      </c>
      <c r="AC1218" t="s">
        <v>179</v>
      </c>
      <c r="AD1218">
        <v>9.7000000000000003E-3</v>
      </c>
      <c r="AE1218" t="s">
        <v>179</v>
      </c>
      <c r="AF1218">
        <v>1.8599999999999998E-2</v>
      </c>
      <c r="AG1218" t="s">
        <v>2150</v>
      </c>
      <c r="AH1218">
        <v>1.06E-2</v>
      </c>
      <c r="AI1218" t="s">
        <v>2151</v>
      </c>
      <c r="AJ1218">
        <v>3.4599999999999999E-2</v>
      </c>
      <c r="AK1218" t="s">
        <v>2152</v>
      </c>
      <c r="AL1218">
        <v>7.9000000000000008E-3</v>
      </c>
      <c r="AM1218" t="s">
        <v>1211</v>
      </c>
      <c r="AN1218">
        <v>8.5000000000000006E-3</v>
      </c>
      <c r="AO1218" t="s">
        <v>698</v>
      </c>
      <c r="AP1218">
        <v>4.4000000000000003E-3</v>
      </c>
      <c r="AQ1218" t="s">
        <v>2153</v>
      </c>
      <c r="AR1218">
        <v>6.1000000000000004E-3</v>
      </c>
      <c r="AS1218" t="s">
        <v>2154</v>
      </c>
      <c r="AT1218">
        <v>2.76E-2</v>
      </c>
      <c r="AU1218" t="s">
        <v>179</v>
      </c>
      <c r="AV1218">
        <v>3.8E-3</v>
      </c>
      <c r="AW1218" t="s">
        <v>1554</v>
      </c>
      <c r="AX1218">
        <v>1.1999999999999999E-3</v>
      </c>
      <c r="AY1218" t="s">
        <v>283</v>
      </c>
      <c r="AZ1218">
        <v>8.9999999999999998E-4</v>
      </c>
      <c r="BA1218" t="s">
        <v>1085</v>
      </c>
      <c r="BB1218">
        <v>8.0000000000000004E-4</v>
      </c>
      <c r="BC1218" t="s">
        <v>285</v>
      </c>
      <c r="BD1218">
        <v>5.0000000000000001E-4</v>
      </c>
      <c r="BE1218" t="s">
        <v>516</v>
      </c>
      <c r="BF1218">
        <v>4.0000000000000002E-4</v>
      </c>
      <c r="BG1218" t="s">
        <v>179</v>
      </c>
      <c r="BH1218">
        <v>1E-4</v>
      </c>
      <c r="BI1218" t="s">
        <v>212</v>
      </c>
      <c r="BJ1218">
        <v>2.0000000000000001E-4</v>
      </c>
      <c r="BK1218" t="s">
        <v>625</v>
      </c>
      <c r="BL1218">
        <v>4.0000000000000002E-4</v>
      </c>
      <c r="BM1218" t="s">
        <v>250</v>
      </c>
      <c r="BN1218">
        <v>2.9999999999999997E-4</v>
      </c>
      <c r="BO1218" t="s">
        <v>1357</v>
      </c>
      <c r="BP1218">
        <v>2.9999999999999997E-4</v>
      </c>
      <c r="BQ1218" t="s">
        <v>179</v>
      </c>
      <c r="BR1218">
        <v>2.9999999999999997E-4</v>
      </c>
      <c r="BS1218" t="s">
        <v>179</v>
      </c>
      <c r="BT1218">
        <v>2.0000000000000001E-4</v>
      </c>
      <c r="BU1218" t="s">
        <v>179</v>
      </c>
      <c r="BV1218">
        <v>5.9999999999999995E-4</v>
      </c>
      <c r="BW1218" t="s">
        <v>267</v>
      </c>
      <c r="BX1218">
        <v>8.0000000000000004E-4</v>
      </c>
      <c r="BY1218" t="s">
        <v>18</v>
      </c>
      <c r="CA1218" t="s">
        <v>179</v>
      </c>
      <c r="CB1218">
        <v>8.0000000000000004E-4</v>
      </c>
      <c r="CC1218" t="s">
        <v>425</v>
      </c>
      <c r="CD1218">
        <v>2E-3</v>
      </c>
      <c r="CE1218" t="s">
        <v>179</v>
      </c>
      <c r="CF1218">
        <v>2.2000000000000001E-3</v>
      </c>
      <c r="CG1218" t="s">
        <v>216</v>
      </c>
      <c r="CH1218">
        <v>1E-4</v>
      </c>
      <c r="CI1218" t="s">
        <v>450</v>
      </c>
      <c r="CJ1218">
        <v>5.7999999999999996E-3</v>
      </c>
      <c r="CK1218" t="s">
        <v>179</v>
      </c>
      <c r="CL1218">
        <v>1.12E-2</v>
      </c>
      <c r="CM1218" t="s">
        <v>179</v>
      </c>
      <c r="CN1218">
        <v>1E-3</v>
      </c>
      <c r="CO1218" t="s">
        <v>179</v>
      </c>
      <c r="CP1218">
        <v>8.9999999999999998E-4</v>
      </c>
      <c r="CQ1218" t="s">
        <v>179</v>
      </c>
      <c r="CR1218">
        <v>3.2000000000000002E-3</v>
      </c>
      <c r="CS1218" t="s">
        <v>179</v>
      </c>
      <c r="CT1218">
        <v>1.9E-3</v>
      </c>
      <c r="CU1218" t="s">
        <v>18</v>
      </c>
      <c r="CW1218" t="s">
        <v>18</v>
      </c>
      <c r="CY1218" t="s">
        <v>179</v>
      </c>
      <c r="CZ1218">
        <v>5.9999999999999995E-4</v>
      </c>
      <c r="DA1218" t="s">
        <v>179</v>
      </c>
      <c r="DB1218">
        <v>5.9999999999999995E-4</v>
      </c>
      <c r="DC1218" t="s">
        <v>179</v>
      </c>
      <c r="DD1218">
        <v>5.9999999999999995E-4</v>
      </c>
      <c r="DE1218" t="s">
        <v>179</v>
      </c>
      <c r="DF1218">
        <v>5.9999999999999995E-4</v>
      </c>
      <c r="DG1218" t="s">
        <v>179</v>
      </c>
      <c r="DH1218">
        <v>4.0000000000000002E-4</v>
      </c>
      <c r="DI1218" t="s">
        <v>179</v>
      </c>
      <c r="DJ1218">
        <v>2.0000000000000001E-4</v>
      </c>
      <c r="DK1218" t="s">
        <v>2144</v>
      </c>
      <c r="DL1218" t="s">
        <v>59</v>
      </c>
      <c r="DT1218" t="s">
        <v>4856</v>
      </c>
    </row>
    <row r="1219" spans="1:124">
      <c r="A1219">
        <v>499</v>
      </c>
      <c r="B1219" s="14">
        <v>44742.728472222225</v>
      </c>
      <c r="C1219" t="s">
        <v>52</v>
      </c>
      <c r="D1219">
        <v>0</v>
      </c>
      <c r="E1219">
        <v>0</v>
      </c>
      <c r="F1219">
        <v>0</v>
      </c>
      <c r="G1219" t="s">
        <v>54</v>
      </c>
      <c r="H1219" t="s">
        <v>55</v>
      </c>
      <c r="I1219" t="s">
        <v>55</v>
      </c>
      <c r="J1219" t="s">
        <v>55</v>
      </c>
      <c r="K1219" t="s">
        <v>18</v>
      </c>
      <c r="L1219">
        <v>90</v>
      </c>
      <c r="M1219" t="s">
        <v>173</v>
      </c>
      <c r="N1219">
        <v>0</v>
      </c>
      <c r="O1219" t="s">
        <v>173</v>
      </c>
      <c r="P1219">
        <v>0</v>
      </c>
      <c r="Q1219" t="s">
        <v>173</v>
      </c>
      <c r="R1219">
        <v>0</v>
      </c>
      <c r="S1219">
        <v>2</v>
      </c>
      <c r="T1219" t="s">
        <v>174</v>
      </c>
      <c r="U1219">
        <v>6.1409000000000002</v>
      </c>
      <c r="V1219">
        <v>0.71799999999999997</v>
      </c>
      <c r="W1219">
        <v>15.4954</v>
      </c>
      <c r="X1219">
        <v>0.36330000000000001</v>
      </c>
      <c r="Y1219">
        <v>43.806199999999997</v>
      </c>
      <c r="Z1219">
        <v>0.3821</v>
      </c>
      <c r="AA1219">
        <v>3.0300000000000001E-2</v>
      </c>
      <c r="AB1219">
        <v>1.49E-2</v>
      </c>
      <c r="AC1219" t="s">
        <v>179</v>
      </c>
      <c r="AD1219">
        <v>8.3999999999999995E-3</v>
      </c>
      <c r="AE1219" t="s">
        <v>179</v>
      </c>
      <c r="AF1219">
        <v>1.6400000000000001E-2</v>
      </c>
      <c r="AG1219" t="s">
        <v>2155</v>
      </c>
      <c r="AH1219">
        <v>8.3000000000000001E-3</v>
      </c>
      <c r="AI1219" t="s">
        <v>2156</v>
      </c>
      <c r="AJ1219">
        <v>3.2599999999999997E-2</v>
      </c>
      <c r="AK1219" t="s">
        <v>2157</v>
      </c>
      <c r="AL1219">
        <v>7.1000000000000004E-3</v>
      </c>
      <c r="AM1219" t="s">
        <v>534</v>
      </c>
      <c r="AN1219">
        <v>7.7999999999999996E-3</v>
      </c>
      <c r="AO1219" t="s">
        <v>2158</v>
      </c>
      <c r="AP1219">
        <v>6.0000000000000001E-3</v>
      </c>
      <c r="AQ1219" t="s">
        <v>1009</v>
      </c>
      <c r="AR1219">
        <v>4.5999999999999999E-3</v>
      </c>
      <c r="AS1219" t="s">
        <v>2159</v>
      </c>
      <c r="AT1219">
        <v>2.4199999999999999E-2</v>
      </c>
      <c r="AU1219" t="s">
        <v>179</v>
      </c>
      <c r="AV1219">
        <v>3.3999999999999998E-3</v>
      </c>
      <c r="AW1219" t="s">
        <v>268</v>
      </c>
      <c r="AX1219">
        <v>1.1000000000000001E-3</v>
      </c>
      <c r="AY1219" t="s">
        <v>650</v>
      </c>
      <c r="AZ1219">
        <v>8.0000000000000004E-4</v>
      </c>
      <c r="BA1219" t="s">
        <v>270</v>
      </c>
      <c r="BB1219">
        <v>6.9999999999999999E-4</v>
      </c>
      <c r="BC1219" t="s">
        <v>245</v>
      </c>
      <c r="BD1219">
        <v>5.0000000000000001E-4</v>
      </c>
      <c r="BE1219" t="s">
        <v>179</v>
      </c>
      <c r="BF1219">
        <v>2.9999999999999997E-4</v>
      </c>
      <c r="BG1219" t="s">
        <v>179</v>
      </c>
      <c r="BH1219">
        <v>1E-4</v>
      </c>
      <c r="BI1219" t="s">
        <v>516</v>
      </c>
      <c r="BJ1219">
        <v>2.0000000000000001E-4</v>
      </c>
      <c r="BK1219" t="s">
        <v>228</v>
      </c>
      <c r="BL1219">
        <v>4.0000000000000002E-4</v>
      </c>
      <c r="BM1219" t="s">
        <v>214</v>
      </c>
      <c r="BN1219">
        <v>2.9999999999999997E-4</v>
      </c>
      <c r="BO1219" t="s">
        <v>601</v>
      </c>
      <c r="BP1219">
        <v>4.0000000000000002E-4</v>
      </c>
      <c r="BQ1219" t="s">
        <v>179</v>
      </c>
      <c r="BR1219">
        <v>2.0000000000000001E-4</v>
      </c>
      <c r="BS1219" t="s">
        <v>179</v>
      </c>
      <c r="BT1219">
        <v>2.0000000000000001E-4</v>
      </c>
      <c r="BU1219" t="s">
        <v>179</v>
      </c>
      <c r="BV1219">
        <v>5.9999999999999995E-4</v>
      </c>
      <c r="BW1219" t="s">
        <v>18</v>
      </c>
      <c r="BY1219" t="s">
        <v>179</v>
      </c>
      <c r="BZ1219">
        <v>1.1999999999999999E-3</v>
      </c>
      <c r="CA1219" t="s">
        <v>179</v>
      </c>
      <c r="CB1219">
        <v>8.0000000000000004E-4</v>
      </c>
      <c r="CC1219" t="s">
        <v>179</v>
      </c>
      <c r="CD1219">
        <v>2.0999999999999999E-3</v>
      </c>
      <c r="CE1219" t="s">
        <v>179</v>
      </c>
      <c r="CF1219">
        <v>2.0999999999999999E-3</v>
      </c>
      <c r="CG1219" t="s">
        <v>216</v>
      </c>
      <c r="CH1219">
        <v>1E-4</v>
      </c>
      <c r="CI1219" t="s">
        <v>179</v>
      </c>
      <c r="CJ1219">
        <v>6.7000000000000002E-3</v>
      </c>
      <c r="CK1219" t="s">
        <v>179</v>
      </c>
      <c r="CL1219">
        <v>1.12E-2</v>
      </c>
      <c r="CM1219" t="s">
        <v>179</v>
      </c>
      <c r="CN1219">
        <v>2.5000000000000001E-3</v>
      </c>
      <c r="CO1219" t="s">
        <v>179</v>
      </c>
      <c r="CP1219">
        <v>8.9999999999999998E-4</v>
      </c>
      <c r="CQ1219" t="s">
        <v>179</v>
      </c>
      <c r="CR1219">
        <v>3.2000000000000002E-3</v>
      </c>
      <c r="CS1219" t="s">
        <v>179</v>
      </c>
      <c r="CT1219">
        <v>2E-3</v>
      </c>
      <c r="CU1219" t="s">
        <v>179</v>
      </c>
      <c r="CV1219">
        <v>8.0000000000000004E-4</v>
      </c>
      <c r="CW1219" t="s">
        <v>18</v>
      </c>
      <c r="CY1219" t="s">
        <v>179</v>
      </c>
      <c r="CZ1219">
        <v>5.0000000000000001E-4</v>
      </c>
      <c r="DA1219" t="s">
        <v>179</v>
      </c>
      <c r="DB1219">
        <v>5.9999999999999995E-4</v>
      </c>
      <c r="DC1219" t="s">
        <v>179</v>
      </c>
      <c r="DD1219">
        <v>5.9999999999999995E-4</v>
      </c>
      <c r="DE1219" t="s">
        <v>179</v>
      </c>
      <c r="DF1219">
        <v>5.9999999999999995E-4</v>
      </c>
      <c r="DG1219" t="s">
        <v>179</v>
      </c>
      <c r="DH1219">
        <v>4.0000000000000002E-4</v>
      </c>
      <c r="DI1219" t="s">
        <v>179</v>
      </c>
      <c r="DJ1219">
        <v>2.9999999999999997E-4</v>
      </c>
      <c r="DK1219" t="s">
        <v>2160</v>
      </c>
      <c r="DL1219" t="s">
        <v>59</v>
      </c>
      <c r="DT1219" t="s">
        <v>4856</v>
      </c>
    </row>
    <row r="1220" spans="1:124">
      <c r="A1220">
        <v>500</v>
      </c>
      <c r="B1220" s="14">
        <v>44742.729861111111</v>
      </c>
      <c r="C1220" t="s">
        <v>52</v>
      </c>
      <c r="D1220">
        <v>0</v>
      </c>
      <c r="E1220">
        <v>0</v>
      </c>
      <c r="F1220">
        <v>0</v>
      </c>
      <c r="G1220" t="s">
        <v>54</v>
      </c>
      <c r="H1220" t="s">
        <v>55</v>
      </c>
      <c r="I1220" t="s">
        <v>55</v>
      </c>
      <c r="J1220" t="s">
        <v>55</v>
      </c>
      <c r="K1220" t="s">
        <v>18</v>
      </c>
      <c r="L1220">
        <v>90</v>
      </c>
      <c r="M1220" t="s">
        <v>173</v>
      </c>
      <c r="N1220">
        <v>0</v>
      </c>
      <c r="O1220" t="s">
        <v>173</v>
      </c>
      <c r="P1220">
        <v>0</v>
      </c>
      <c r="Q1220" t="s">
        <v>173</v>
      </c>
      <c r="R1220">
        <v>0</v>
      </c>
      <c r="S1220">
        <v>2</v>
      </c>
      <c r="T1220" t="s">
        <v>174</v>
      </c>
      <c r="U1220">
        <v>6.1798999999999999</v>
      </c>
      <c r="V1220">
        <v>0.71840000000000004</v>
      </c>
      <c r="W1220">
        <v>15.509399999999999</v>
      </c>
      <c r="X1220">
        <v>0.36330000000000001</v>
      </c>
      <c r="Y1220">
        <v>43.481000000000002</v>
      </c>
      <c r="Z1220">
        <v>0.3805</v>
      </c>
      <c r="AA1220">
        <v>2.63E-2</v>
      </c>
      <c r="AB1220">
        <v>1.49E-2</v>
      </c>
      <c r="AC1220" t="s">
        <v>179</v>
      </c>
      <c r="AD1220">
        <v>8.3999999999999995E-3</v>
      </c>
      <c r="AE1220" t="s">
        <v>179</v>
      </c>
      <c r="AF1220">
        <v>1.6500000000000001E-2</v>
      </c>
      <c r="AG1220" t="s">
        <v>2161</v>
      </c>
      <c r="AH1220">
        <v>8.2000000000000007E-3</v>
      </c>
      <c r="AI1220" t="s">
        <v>2162</v>
      </c>
      <c r="AJ1220">
        <v>3.2599999999999997E-2</v>
      </c>
      <c r="AK1220" t="s">
        <v>2163</v>
      </c>
      <c r="AL1220">
        <v>7.1000000000000004E-3</v>
      </c>
      <c r="AM1220" t="s">
        <v>933</v>
      </c>
      <c r="AN1220">
        <v>7.4999999999999997E-3</v>
      </c>
      <c r="AO1220" t="s">
        <v>2164</v>
      </c>
      <c r="AP1220">
        <v>5.7999999999999996E-3</v>
      </c>
      <c r="AQ1220" t="s">
        <v>2165</v>
      </c>
      <c r="AR1220">
        <v>4.4999999999999997E-3</v>
      </c>
      <c r="AS1220" t="s">
        <v>2166</v>
      </c>
      <c r="AT1220">
        <v>2.4199999999999999E-2</v>
      </c>
      <c r="AU1220" t="s">
        <v>179</v>
      </c>
      <c r="AV1220">
        <v>3.3999999999999998E-3</v>
      </c>
      <c r="AW1220" t="s">
        <v>287</v>
      </c>
      <c r="AX1220">
        <v>1E-3</v>
      </c>
      <c r="AY1220" t="s">
        <v>431</v>
      </c>
      <c r="AZ1220">
        <v>8.0000000000000004E-4</v>
      </c>
      <c r="BA1220" t="s">
        <v>302</v>
      </c>
      <c r="BB1220">
        <v>6.9999999999999999E-4</v>
      </c>
      <c r="BC1220" t="s">
        <v>304</v>
      </c>
      <c r="BD1220">
        <v>5.0000000000000001E-4</v>
      </c>
      <c r="BE1220" t="s">
        <v>179</v>
      </c>
      <c r="BF1220">
        <v>2.9999999999999997E-4</v>
      </c>
      <c r="BG1220" t="s">
        <v>179</v>
      </c>
      <c r="BH1220">
        <v>1E-4</v>
      </c>
      <c r="BI1220" t="s">
        <v>318</v>
      </c>
      <c r="BJ1220">
        <v>2.0000000000000001E-4</v>
      </c>
      <c r="BK1220" t="s">
        <v>228</v>
      </c>
      <c r="BL1220">
        <v>4.0000000000000002E-4</v>
      </c>
      <c r="BM1220" t="s">
        <v>392</v>
      </c>
      <c r="BN1220">
        <v>2.9999999999999997E-4</v>
      </c>
      <c r="BO1220" t="s">
        <v>601</v>
      </c>
      <c r="BP1220">
        <v>4.0000000000000002E-4</v>
      </c>
      <c r="BQ1220" t="s">
        <v>179</v>
      </c>
      <c r="BR1220">
        <v>2.9999999999999997E-4</v>
      </c>
      <c r="BS1220" t="s">
        <v>179</v>
      </c>
      <c r="BT1220">
        <v>2.0000000000000001E-4</v>
      </c>
      <c r="BU1220" t="s">
        <v>179</v>
      </c>
      <c r="BV1220">
        <v>5.9999999999999995E-4</v>
      </c>
      <c r="BW1220" t="s">
        <v>18</v>
      </c>
      <c r="BY1220" t="s">
        <v>179</v>
      </c>
      <c r="BZ1220">
        <v>1.1999999999999999E-3</v>
      </c>
      <c r="CA1220" t="s">
        <v>245</v>
      </c>
      <c r="CB1220">
        <v>8.9999999999999998E-4</v>
      </c>
      <c r="CC1220" t="s">
        <v>179</v>
      </c>
      <c r="CD1220">
        <v>2.0999999999999999E-3</v>
      </c>
      <c r="CE1220" t="s">
        <v>179</v>
      </c>
      <c r="CF1220">
        <v>2.0999999999999999E-3</v>
      </c>
      <c r="CG1220" t="s">
        <v>179</v>
      </c>
      <c r="CH1220">
        <v>1E-4</v>
      </c>
      <c r="CI1220" t="s">
        <v>179</v>
      </c>
      <c r="CJ1220">
        <v>6.8999999999999999E-3</v>
      </c>
      <c r="CK1220" t="s">
        <v>179</v>
      </c>
      <c r="CL1220">
        <v>1.1599999999999999E-2</v>
      </c>
      <c r="CM1220" t="s">
        <v>179</v>
      </c>
      <c r="CN1220">
        <v>2.7000000000000001E-3</v>
      </c>
      <c r="CO1220" t="s">
        <v>179</v>
      </c>
      <c r="CP1220">
        <v>8.9999999999999998E-4</v>
      </c>
      <c r="CQ1220" t="s">
        <v>179</v>
      </c>
      <c r="CR1220">
        <v>3.0999999999999999E-3</v>
      </c>
      <c r="CS1220" t="s">
        <v>179</v>
      </c>
      <c r="CT1220">
        <v>1.9E-3</v>
      </c>
      <c r="CU1220" t="s">
        <v>179</v>
      </c>
      <c r="CV1220">
        <v>6.9999999999999999E-4</v>
      </c>
      <c r="CW1220" t="s">
        <v>18</v>
      </c>
      <c r="CY1220" t="s">
        <v>179</v>
      </c>
      <c r="CZ1220">
        <v>5.9999999999999995E-4</v>
      </c>
      <c r="DA1220" t="s">
        <v>179</v>
      </c>
      <c r="DB1220">
        <v>5.9999999999999995E-4</v>
      </c>
      <c r="DC1220" t="s">
        <v>179</v>
      </c>
      <c r="DD1220">
        <v>5.9999999999999995E-4</v>
      </c>
      <c r="DE1220" t="s">
        <v>179</v>
      </c>
      <c r="DF1220">
        <v>6.9999999999999999E-4</v>
      </c>
      <c r="DG1220" t="s">
        <v>179</v>
      </c>
      <c r="DH1220">
        <v>4.0000000000000002E-4</v>
      </c>
      <c r="DI1220" t="s">
        <v>179</v>
      </c>
      <c r="DJ1220">
        <v>2.9999999999999997E-4</v>
      </c>
      <c r="DK1220" t="s">
        <v>2160</v>
      </c>
      <c r="DL1220" t="s">
        <v>59</v>
      </c>
      <c r="DT1220" t="s">
        <v>4856</v>
      </c>
    </row>
    <row r="1221" spans="1:124">
      <c r="A1221">
        <v>501</v>
      </c>
      <c r="B1221" s="14">
        <v>44742.731249999997</v>
      </c>
      <c r="C1221" t="s">
        <v>52</v>
      </c>
      <c r="D1221">
        <v>0</v>
      </c>
      <c r="E1221">
        <v>0</v>
      </c>
      <c r="F1221">
        <v>0</v>
      </c>
      <c r="G1221" t="s">
        <v>54</v>
      </c>
      <c r="H1221" t="s">
        <v>55</v>
      </c>
      <c r="I1221" t="s">
        <v>55</v>
      </c>
      <c r="J1221" t="s">
        <v>55</v>
      </c>
      <c r="K1221" t="s">
        <v>18</v>
      </c>
      <c r="L1221">
        <v>90</v>
      </c>
      <c r="M1221" t="s">
        <v>173</v>
      </c>
      <c r="N1221">
        <v>0</v>
      </c>
      <c r="O1221" t="s">
        <v>173</v>
      </c>
      <c r="P1221">
        <v>0</v>
      </c>
      <c r="Q1221" t="s">
        <v>173</v>
      </c>
      <c r="R1221">
        <v>0</v>
      </c>
      <c r="S1221">
        <v>2</v>
      </c>
      <c r="T1221" t="s">
        <v>174</v>
      </c>
      <c r="U1221">
        <v>6.0072999999999999</v>
      </c>
      <c r="V1221">
        <v>0.71419999999999995</v>
      </c>
      <c r="W1221">
        <v>15.4649</v>
      </c>
      <c r="X1221">
        <v>0.36299999999999999</v>
      </c>
      <c r="Y1221">
        <v>43.631</v>
      </c>
      <c r="Z1221">
        <v>0.38129999999999997</v>
      </c>
      <c r="AA1221">
        <v>2.9100000000000001E-2</v>
      </c>
      <c r="AB1221">
        <v>1.5100000000000001E-2</v>
      </c>
      <c r="AC1221" t="s">
        <v>179</v>
      </c>
      <c r="AD1221">
        <v>8.3999999999999995E-3</v>
      </c>
      <c r="AE1221" t="s">
        <v>179</v>
      </c>
      <c r="AF1221">
        <v>1.6199999999999999E-2</v>
      </c>
      <c r="AG1221" t="s">
        <v>2167</v>
      </c>
      <c r="AH1221">
        <v>8.2000000000000007E-3</v>
      </c>
      <c r="AI1221" t="s">
        <v>2168</v>
      </c>
      <c r="AJ1221">
        <v>3.2599999999999997E-2</v>
      </c>
      <c r="AK1221" t="s">
        <v>2169</v>
      </c>
      <c r="AL1221">
        <v>7.1000000000000004E-3</v>
      </c>
      <c r="AM1221" t="s">
        <v>183</v>
      </c>
      <c r="AN1221">
        <v>7.7999999999999996E-3</v>
      </c>
      <c r="AO1221" t="s">
        <v>2170</v>
      </c>
      <c r="AP1221">
        <v>6.0000000000000001E-3</v>
      </c>
      <c r="AQ1221" t="s">
        <v>1009</v>
      </c>
      <c r="AR1221">
        <v>4.5999999999999999E-3</v>
      </c>
      <c r="AS1221" t="s">
        <v>2171</v>
      </c>
      <c r="AT1221">
        <v>2.4199999999999999E-2</v>
      </c>
      <c r="AU1221" t="s">
        <v>179</v>
      </c>
      <c r="AV1221">
        <v>3.3999999999999998E-3</v>
      </c>
      <c r="AW1221" t="s">
        <v>230</v>
      </c>
      <c r="AX1221">
        <v>1.1000000000000001E-3</v>
      </c>
      <c r="AY1221" t="s">
        <v>248</v>
      </c>
      <c r="AZ1221">
        <v>8.9999999999999998E-4</v>
      </c>
      <c r="BA1221" t="s">
        <v>229</v>
      </c>
      <c r="BB1221">
        <v>6.9999999999999999E-4</v>
      </c>
      <c r="BC1221" t="s">
        <v>211</v>
      </c>
      <c r="BD1221">
        <v>5.0000000000000001E-4</v>
      </c>
      <c r="BE1221" t="s">
        <v>179</v>
      </c>
      <c r="BF1221">
        <v>2.9999999999999997E-4</v>
      </c>
      <c r="BG1221" t="s">
        <v>179</v>
      </c>
      <c r="BH1221">
        <v>1E-4</v>
      </c>
      <c r="BI1221" t="s">
        <v>286</v>
      </c>
      <c r="BJ1221">
        <v>2.0000000000000001E-4</v>
      </c>
      <c r="BK1221" t="s">
        <v>405</v>
      </c>
      <c r="BL1221">
        <v>4.0000000000000002E-4</v>
      </c>
      <c r="BM1221" t="s">
        <v>392</v>
      </c>
      <c r="BN1221">
        <v>2.9999999999999997E-4</v>
      </c>
      <c r="BO1221" t="s">
        <v>614</v>
      </c>
      <c r="BP1221">
        <v>4.0000000000000002E-4</v>
      </c>
      <c r="BQ1221" t="s">
        <v>179</v>
      </c>
      <c r="BR1221">
        <v>2.9999999999999997E-4</v>
      </c>
      <c r="BS1221" t="s">
        <v>179</v>
      </c>
      <c r="BT1221">
        <v>2.0000000000000001E-4</v>
      </c>
      <c r="BU1221" t="s">
        <v>179</v>
      </c>
      <c r="BV1221">
        <v>5.9999999999999995E-4</v>
      </c>
      <c r="BW1221" t="s">
        <v>18</v>
      </c>
      <c r="BY1221" t="s">
        <v>179</v>
      </c>
      <c r="BZ1221">
        <v>1.1000000000000001E-3</v>
      </c>
      <c r="CA1221" t="s">
        <v>179</v>
      </c>
      <c r="CB1221">
        <v>8.0000000000000004E-4</v>
      </c>
      <c r="CC1221" t="s">
        <v>179</v>
      </c>
      <c r="CD1221">
        <v>2E-3</v>
      </c>
      <c r="CE1221" t="s">
        <v>179</v>
      </c>
      <c r="CF1221">
        <v>2.0999999999999999E-3</v>
      </c>
      <c r="CG1221" t="s">
        <v>179</v>
      </c>
      <c r="CH1221">
        <v>1E-4</v>
      </c>
      <c r="CI1221" t="s">
        <v>266</v>
      </c>
      <c r="CJ1221">
        <v>6.7000000000000002E-3</v>
      </c>
      <c r="CK1221" t="s">
        <v>280</v>
      </c>
      <c r="CL1221">
        <v>1.1299999999999999E-2</v>
      </c>
      <c r="CM1221" t="s">
        <v>179</v>
      </c>
      <c r="CN1221">
        <v>2.5000000000000001E-3</v>
      </c>
      <c r="CO1221" t="s">
        <v>179</v>
      </c>
      <c r="CP1221">
        <v>8.9999999999999998E-4</v>
      </c>
      <c r="CQ1221" t="s">
        <v>179</v>
      </c>
      <c r="CR1221">
        <v>3.0999999999999999E-3</v>
      </c>
      <c r="CS1221" t="s">
        <v>179</v>
      </c>
      <c r="CT1221">
        <v>1.9E-3</v>
      </c>
      <c r="CU1221" t="s">
        <v>18</v>
      </c>
      <c r="CW1221" t="s">
        <v>179</v>
      </c>
      <c r="CX1221">
        <v>5.9999999999999995E-4</v>
      </c>
      <c r="CY1221" t="s">
        <v>179</v>
      </c>
      <c r="CZ1221">
        <v>5.9999999999999995E-4</v>
      </c>
      <c r="DA1221" t="s">
        <v>179</v>
      </c>
      <c r="DB1221">
        <v>5.9999999999999995E-4</v>
      </c>
      <c r="DC1221" t="s">
        <v>179</v>
      </c>
      <c r="DD1221">
        <v>5.9999999999999995E-4</v>
      </c>
      <c r="DE1221" t="s">
        <v>179</v>
      </c>
      <c r="DF1221">
        <v>5.9999999999999995E-4</v>
      </c>
      <c r="DG1221" t="s">
        <v>179</v>
      </c>
      <c r="DH1221">
        <v>4.0000000000000002E-4</v>
      </c>
      <c r="DI1221" t="s">
        <v>179</v>
      </c>
      <c r="DJ1221">
        <v>2.9999999999999997E-4</v>
      </c>
      <c r="DK1221" t="s">
        <v>2160</v>
      </c>
      <c r="DL1221" t="s">
        <v>59</v>
      </c>
      <c r="DT1221" t="s">
        <v>4856</v>
      </c>
    </row>
    <row r="1222" spans="1:124">
      <c r="A1222">
        <v>502</v>
      </c>
      <c r="B1222" s="14">
        <v>44742.734027777777</v>
      </c>
      <c r="C1222" t="s">
        <v>52</v>
      </c>
      <c r="D1222">
        <v>0</v>
      </c>
      <c r="E1222">
        <v>0</v>
      </c>
      <c r="F1222">
        <v>0</v>
      </c>
      <c r="G1222" t="s">
        <v>54</v>
      </c>
      <c r="H1222" t="s">
        <v>55</v>
      </c>
      <c r="I1222" t="s">
        <v>55</v>
      </c>
      <c r="J1222" t="s">
        <v>55</v>
      </c>
      <c r="K1222" t="s">
        <v>18</v>
      </c>
      <c r="L1222">
        <v>90</v>
      </c>
      <c r="M1222" t="s">
        <v>173</v>
      </c>
      <c r="N1222">
        <v>0</v>
      </c>
      <c r="O1222" t="s">
        <v>173</v>
      </c>
      <c r="P1222">
        <v>0</v>
      </c>
      <c r="Q1222" t="s">
        <v>173</v>
      </c>
      <c r="R1222">
        <v>0</v>
      </c>
      <c r="S1222">
        <v>2</v>
      </c>
      <c r="T1222" t="s">
        <v>174</v>
      </c>
      <c r="U1222">
        <v>6.5793999999999997</v>
      </c>
      <c r="V1222">
        <v>0.76149999999999995</v>
      </c>
      <c r="W1222">
        <v>17.2971</v>
      </c>
      <c r="X1222">
        <v>0.38900000000000001</v>
      </c>
      <c r="Y1222">
        <v>44.846200000000003</v>
      </c>
      <c r="Z1222">
        <v>0.38940000000000002</v>
      </c>
      <c r="AA1222">
        <v>4.6699999999999998E-2</v>
      </c>
      <c r="AB1222">
        <v>1.7600000000000001E-2</v>
      </c>
      <c r="AC1222" t="s">
        <v>179</v>
      </c>
      <c r="AD1222">
        <v>9.1999999999999998E-3</v>
      </c>
      <c r="AE1222" t="s">
        <v>179</v>
      </c>
      <c r="AF1222">
        <v>1.6299999999999999E-2</v>
      </c>
      <c r="AG1222" t="s">
        <v>2172</v>
      </c>
      <c r="AH1222">
        <v>8.3999999999999995E-3</v>
      </c>
      <c r="AI1222" t="s">
        <v>2173</v>
      </c>
      <c r="AJ1222">
        <v>3.9199999999999999E-2</v>
      </c>
      <c r="AK1222" t="s">
        <v>2174</v>
      </c>
      <c r="AL1222">
        <v>7.3000000000000001E-3</v>
      </c>
      <c r="AM1222" t="s">
        <v>1263</v>
      </c>
      <c r="AN1222">
        <v>8.2000000000000007E-3</v>
      </c>
      <c r="AO1222" t="s">
        <v>748</v>
      </c>
      <c r="AP1222">
        <v>4.4999999999999997E-3</v>
      </c>
      <c r="AQ1222" t="s">
        <v>2175</v>
      </c>
      <c r="AR1222">
        <v>5.3E-3</v>
      </c>
      <c r="AS1222" t="s">
        <v>2176</v>
      </c>
      <c r="AT1222">
        <v>2.5899999999999999E-2</v>
      </c>
      <c r="AU1222" t="s">
        <v>613</v>
      </c>
      <c r="AV1222">
        <v>3.5000000000000001E-3</v>
      </c>
      <c r="AW1222" t="s">
        <v>264</v>
      </c>
      <c r="AX1222">
        <v>1.1000000000000001E-3</v>
      </c>
      <c r="AY1222" t="s">
        <v>230</v>
      </c>
      <c r="AZ1222">
        <v>8.0000000000000004E-4</v>
      </c>
      <c r="BA1222" t="s">
        <v>302</v>
      </c>
      <c r="BB1222">
        <v>6.9999999999999999E-4</v>
      </c>
      <c r="BC1222" t="s">
        <v>211</v>
      </c>
      <c r="BD1222">
        <v>5.0000000000000001E-4</v>
      </c>
      <c r="BE1222" t="s">
        <v>179</v>
      </c>
      <c r="BF1222">
        <v>2.9999999999999997E-4</v>
      </c>
      <c r="BG1222" t="s">
        <v>179</v>
      </c>
      <c r="BH1222">
        <v>1E-4</v>
      </c>
      <c r="BI1222" t="s">
        <v>286</v>
      </c>
      <c r="BJ1222">
        <v>2.0000000000000001E-4</v>
      </c>
      <c r="BK1222" t="s">
        <v>559</v>
      </c>
      <c r="BL1222">
        <v>4.0000000000000002E-4</v>
      </c>
      <c r="BM1222" t="s">
        <v>411</v>
      </c>
      <c r="BN1222">
        <v>2.9999999999999997E-4</v>
      </c>
      <c r="BO1222" t="s">
        <v>344</v>
      </c>
      <c r="BP1222">
        <v>2.9999999999999997E-4</v>
      </c>
      <c r="BQ1222" t="s">
        <v>179</v>
      </c>
      <c r="BR1222">
        <v>2.9999999999999997E-4</v>
      </c>
      <c r="BS1222" t="s">
        <v>179</v>
      </c>
      <c r="BT1222">
        <v>2.0000000000000001E-4</v>
      </c>
      <c r="BU1222" t="s">
        <v>179</v>
      </c>
      <c r="BV1222">
        <v>5.9999999999999995E-4</v>
      </c>
      <c r="BW1222" t="s">
        <v>18</v>
      </c>
      <c r="BY1222" t="s">
        <v>179</v>
      </c>
      <c r="BZ1222">
        <v>1.1000000000000001E-3</v>
      </c>
      <c r="CA1222" t="s">
        <v>179</v>
      </c>
      <c r="CB1222">
        <v>8.0000000000000004E-4</v>
      </c>
      <c r="CC1222" t="s">
        <v>179</v>
      </c>
      <c r="CD1222">
        <v>2E-3</v>
      </c>
      <c r="CE1222" t="s">
        <v>179</v>
      </c>
      <c r="CF1222">
        <v>2.2000000000000001E-3</v>
      </c>
      <c r="CG1222" t="s">
        <v>216</v>
      </c>
      <c r="CH1222">
        <v>1E-4</v>
      </c>
      <c r="CI1222" t="s">
        <v>179</v>
      </c>
      <c r="CJ1222">
        <v>5.4000000000000003E-3</v>
      </c>
      <c r="CK1222" t="s">
        <v>179</v>
      </c>
      <c r="CL1222">
        <v>1.09E-2</v>
      </c>
      <c r="CM1222" t="s">
        <v>179</v>
      </c>
      <c r="CN1222">
        <v>2.3E-3</v>
      </c>
      <c r="CO1222" t="s">
        <v>179</v>
      </c>
      <c r="CP1222">
        <v>8.9999999999999998E-4</v>
      </c>
      <c r="CQ1222" t="s">
        <v>179</v>
      </c>
      <c r="CR1222">
        <v>3.0999999999999999E-3</v>
      </c>
      <c r="CS1222" t="s">
        <v>179</v>
      </c>
      <c r="CT1222">
        <v>1.9E-3</v>
      </c>
      <c r="CU1222" t="s">
        <v>179</v>
      </c>
      <c r="CV1222">
        <v>8.0000000000000004E-4</v>
      </c>
      <c r="CW1222" t="s">
        <v>18</v>
      </c>
      <c r="CY1222" t="s">
        <v>179</v>
      </c>
      <c r="CZ1222">
        <v>5.9999999999999995E-4</v>
      </c>
      <c r="DA1222" t="s">
        <v>179</v>
      </c>
      <c r="DB1222">
        <v>5.9999999999999995E-4</v>
      </c>
      <c r="DC1222" t="s">
        <v>179</v>
      </c>
      <c r="DD1222">
        <v>5.9999999999999995E-4</v>
      </c>
      <c r="DE1222" t="s">
        <v>179</v>
      </c>
      <c r="DF1222">
        <v>5.9999999999999995E-4</v>
      </c>
      <c r="DG1222" t="s">
        <v>179</v>
      </c>
      <c r="DH1222">
        <v>4.0000000000000002E-4</v>
      </c>
      <c r="DI1222" t="s">
        <v>179</v>
      </c>
      <c r="DJ1222">
        <v>2.0000000000000001E-4</v>
      </c>
      <c r="DK1222" t="s">
        <v>2177</v>
      </c>
      <c r="DL1222" t="s">
        <v>59</v>
      </c>
      <c r="DT1222" t="s">
        <v>4856</v>
      </c>
    </row>
    <row r="1223" spans="1:124">
      <c r="A1223">
        <v>503</v>
      </c>
      <c r="B1223" s="14">
        <v>44742.73541666667</v>
      </c>
      <c r="C1223" t="s">
        <v>52</v>
      </c>
      <c r="D1223">
        <v>0</v>
      </c>
      <c r="E1223">
        <v>0</v>
      </c>
      <c r="F1223">
        <v>0</v>
      </c>
      <c r="G1223" t="s">
        <v>54</v>
      </c>
      <c r="H1223" t="s">
        <v>55</v>
      </c>
      <c r="I1223" t="s">
        <v>55</v>
      </c>
      <c r="J1223" t="s">
        <v>55</v>
      </c>
      <c r="K1223" t="s">
        <v>18</v>
      </c>
      <c r="L1223">
        <v>90</v>
      </c>
      <c r="M1223" t="s">
        <v>173</v>
      </c>
      <c r="N1223">
        <v>0</v>
      </c>
      <c r="O1223" t="s">
        <v>173</v>
      </c>
      <c r="P1223">
        <v>0</v>
      </c>
      <c r="Q1223" t="s">
        <v>173</v>
      </c>
      <c r="R1223">
        <v>0</v>
      </c>
      <c r="S1223">
        <v>2</v>
      </c>
      <c r="T1223" t="s">
        <v>174</v>
      </c>
      <c r="U1223">
        <v>6.8528000000000002</v>
      </c>
      <c r="V1223">
        <v>0.78439999999999999</v>
      </c>
      <c r="W1223">
        <v>17.334700000000002</v>
      </c>
      <c r="X1223">
        <v>0.39079999999999998</v>
      </c>
      <c r="Y1223">
        <v>44.641599999999997</v>
      </c>
      <c r="Z1223">
        <v>0.38890000000000002</v>
      </c>
      <c r="AA1223">
        <v>4.2599999999999999E-2</v>
      </c>
      <c r="AB1223">
        <v>1.77E-2</v>
      </c>
      <c r="AC1223" t="s">
        <v>179</v>
      </c>
      <c r="AD1223">
        <v>9.2999999999999992E-3</v>
      </c>
      <c r="AE1223" t="s">
        <v>179</v>
      </c>
      <c r="AF1223">
        <v>1.6299999999999999E-2</v>
      </c>
      <c r="AG1223" t="s">
        <v>2178</v>
      </c>
      <c r="AH1223">
        <v>8.3000000000000001E-3</v>
      </c>
      <c r="AI1223" t="s">
        <v>2179</v>
      </c>
      <c r="AJ1223">
        <v>3.9199999999999999E-2</v>
      </c>
      <c r="AK1223" t="s">
        <v>2180</v>
      </c>
      <c r="AL1223">
        <v>7.3000000000000001E-3</v>
      </c>
      <c r="AM1223" t="s">
        <v>708</v>
      </c>
      <c r="AN1223">
        <v>7.9000000000000008E-3</v>
      </c>
      <c r="AO1223" t="s">
        <v>786</v>
      </c>
      <c r="AP1223">
        <v>4.3E-3</v>
      </c>
      <c r="AQ1223" t="s">
        <v>2181</v>
      </c>
      <c r="AR1223">
        <v>5.1999999999999998E-3</v>
      </c>
      <c r="AS1223" t="s">
        <v>2182</v>
      </c>
      <c r="AT1223">
        <v>2.5899999999999999E-2</v>
      </c>
      <c r="AU1223" t="s">
        <v>179</v>
      </c>
      <c r="AV1223">
        <v>3.5000000000000001E-3</v>
      </c>
      <c r="AW1223" t="s">
        <v>1376</v>
      </c>
      <c r="AX1223">
        <v>1.1000000000000001E-3</v>
      </c>
      <c r="AY1223" t="s">
        <v>266</v>
      </c>
      <c r="AZ1223">
        <v>8.0000000000000004E-4</v>
      </c>
      <c r="BA1223" t="s">
        <v>270</v>
      </c>
      <c r="BB1223">
        <v>6.9999999999999999E-4</v>
      </c>
      <c r="BC1223" t="s">
        <v>267</v>
      </c>
      <c r="BD1223">
        <v>5.0000000000000001E-4</v>
      </c>
      <c r="BE1223" t="s">
        <v>179</v>
      </c>
      <c r="BF1223">
        <v>2.9999999999999997E-4</v>
      </c>
      <c r="BG1223" t="s">
        <v>179</v>
      </c>
      <c r="BH1223">
        <v>1E-4</v>
      </c>
      <c r="BI1223" t="s">
        <v>318</v>
      </c>
      <c r="BJ1223">
        <v>2.0000000000000001E-4</v>
      </c>
      <c r="BK1223" t="s">
        <v>265</v>
      </c>
      <c r="BL1223">
        <v>4.0000000000000002E-4</v>
      </c>
      <c r="BM1223" t="s">
        <v>191</v>
      </c>
      <c r="BN1223">
        <v>2.9999999999999997E-4</v>
      </c>
      <c r="BO1223" t="s">
        <v>515</v>
      </c>
      <c r="BP1223">
        <v>2.9999999999999997E-4</v>
      </c>
      <c r="BQ1223" t="s">
        <v>179</v>
      </c>
      <c r="BR1223">
        <v>2.9999999999999997E-4</v>
      </c>
      <c r="BS1223" t="s">
        <v>179</v>
      </c>
      <c r="BT1223">
        <v>2.0000000000000001E-4</v>
      </c>
      <c r="BU1223" t="s">
        <v>179</v>
      </c>
      <c r="BV1223">
        <v>5.9999999999999995E-4</v>
      </c>
      <c r="BW1223" t="s">
        <v>18</v>
      </c>
      <c r="BY1223" t="s">
        <v>18</v>
      </c>
      <c r="CA1223" t="s">
        <v>179</v>
      </c>
      <c r="CB1223">
        <v>8.0000000000000004E-4</v>
      </c>
      <c r="CC1223" t="s">
        <v>179</v>
      </c>
      <c r="CD1223">
        <v>2E-3</v>
      </c>
      <c r="CE1223" t="s">
        <v>179</v>
      </c>
      <c r="CF1223">
        <v>2.2000000000000001E-3</v>
      </c>
      <c r="CG1223" t="s">
        <v>179</v>
      </c>
      <c r="CH1223">
        <v>1E-4</v>
      </c>
      <c r="CI1223" t="s">
        <v>179</v>
      </c>
      <c r="CJ1223">
        <v>5.4000000000000003E-3</v>
      </c>
      <c r="CK1223" t="s">
        <v>179</v>
      </c>
      <c r="CL1223">
        <v>1.11E-2</v>
      </c>
      <c r="CM1223" t="s">
        <v>179</v>
      </c>
      <c r="CN1223">
        <v>2.3999999999999998E-3</v>
      </c>
      <c r="CO1223" t="s">
        <v>179</v>
      </c>
      <c r="CP1223">
        <v>8.9999999999999998E-4</v>
      </c>
      <c r="CQ1223" t="s">
        <v>179</v>
      </c>
      <c r="CR1223">
        <v>3.0999999999999999E-3</v>
      </c>
      <c r="CS1223" t="s">
        <v>179</v>
      </c>
      <c r="CT1223">
        <v>1.9E-3</v>
      </c>
      <c r="CU1223" t="s">
        <v>18</v>
      </c>
      <c r="CW1223" t="s">
        <v>18</v>
      </c>
      <c r="CY1223" t="s">
        <v>179</v>
      </c>
      <c r="CZ1223">
        <v>5.9999999999999995E-4</v>
      </c>
      <c r="DA1223" t="s">
        <v>179</v>
      </c>
      <c r="DB1223">
        <v>5.9999999999999995E-4</v>
      </c>
      <c r="DC1223" t="s">
        <v>179</v>
      </c>
      <c r="DD1223">
        <v>5.9999999999999995E-4</v>
      </c>
      <c r="DE1223" t="s">
        <v>179</v>
      </c>
      <c r="DF1223">
        <v>5.9999999999999995E-4</v>
      </c>
      <c r="DG1223" t="s">
        <v>179</v>
      </c>
      <c r="DH1223">
        <v>4.0000000000000002E-4</v>
      </c>
      <c r="DI1223" t="s">
        <v>179</v>
      </c>
      <c r="DJ1223">
        <v>2.0000000000000001E-4</v>
      </c>
      <c r="DK1223" t="s">
        <v>2177</v>
      </c>
      <c r="DL1223" t="s">
        <v>59</v>
      </c>
      <c r="DT1223" t="s">
        <v>4856</v>
      </c>
    </row>
    <row r="1224" spans="1:124">
      <c r="A1224">
        <v>504</v>
      </c>
      <c r="B1224" s="14">
        <v>44742.736805555556</v>
      </c>
      <c r="C1224" t="s">
        <v>52</v>
      </c>
      <c r="D1224">
        <v>0</v>
      </c>
      <c r="E1224">
        <v>0</v>
      </c>
      <c r="F1224">
        <v>0</v>
      </c>
      <c r="G1224" t="s">
        <v>54</v>
      </c>
      <c r="H1224" t="s">
        <v>55</v>
      </c>
      <c r="I1224" t="s">
        <v>55</v>
      </c>
      <c r="J1224" t="s">
        <v>55</v>
      </c>
      <c r="K1224" t="s">
        <v>18</v>
      </c>
      <c r="L1224">
        <v>90</v>
      </c>
      <c r="M1224" t="s">
        <v>173</v>
      </c>
      <c r="N1224">
        <v>0</v>
      </c>
      <c r="O1224" t="s">
        <v>173</v>
      </c>
      <c r="P1224">
        <v>0</v>
      </c>
      <c r="Q1224" t="s">
        <v>173</v>
      </c>
      <c r="R1224">
        <v>0</v>
      </c>
      <c r="S1224">
        <v>2</v>
      </c>
      <c r="T1224" t="s">
        <v>174</v>
      </c>
      <c r="U1224">
        <v>6.6368</v>
      </c>
      <c r="V1224">
        <v>0.77900000000000003</v>
      </c>
      <c r="W1224">
        <v>17.363499999999998</v>
      </c>
      <c r="X1224">
        <v>0.39050000000000001</v>
      </c>
      <c r="Y1224">
        <v>44.804400000000001</v>
      </c>
      <c r="Z1224">
        <v>0.38950000000000001</v>
      </c>
      <c r="AA1224">
        <v>4.4600000000000001E-2</v>
      </c>
      <c r="AB1224">
        <v>1.7600000000000001E-2</v>
      </c>
      <c r="AC1224" t="s">
        <v>179</v>
      </c>
      <c r="AD1224">
        <v>9.2999999999999992E-3</v>
      </c>
      <c r="AE1224" t="s">
        <v>179</v>
      </c>
      <c r="AF1224">
        <v>1.61E-2</v>
      </c>
      <c r="AG1224" t="s">
        <v>1065</v>
      </c>
      <c r="AH1224">
        <v>8.5000000000000006E-3</v>
      </c>
      <c r="AI1224" t="s">
        <v>2183</v>
      </c>
      <c r="AJ1224">
        <v>3.9199999999999999E-2</v>
      </c>
      <c r="AK1224" t="s">
        <v>2184</v>
      </c>
      <c r="AL1224">
        <v>7.3000000000000001E-3</v>
      </c>
      <c r="AM1224" t="s">
        <v>786</v>
      </c>
      <c r="AN1224">
        <v>7.9000000000000008E-3</v>
      </c>
      <c r="AO1224" t="s">
        <v>776</v>
      </c>
      <c r="AP1224">
        <v>4.4999999999999997E-3</v>
      </c>
      <c r="AQ1224" t="s">
        <v>2185</v>
      </c>
      <c r="AR1224">
        <v>5.1999999999999998E-3</v>
      </c>
      <c r="AS1224" t="s">
        <v>2186</v>
      </c>
      <c r="AT1224">
        <v>2.5999999999999999E-2</v>
      </c>
      <c r="AU1224" t="s">
        <v>179</v>
      </c>
      <c r="AV1224">
        <v>3.5000000000000001E-3</v>
      </c>
      <c r="AW1224" t="s">
        <v>1179</v>
      </c>
      <c r="AX1224">
        <v>1.1999999999999999E-3</v>
      </c>
      <c r="AY1224" t="s">
        <v>195</v>
      </c>
      <c r="AZ1224">
        <v>8.0000000000000004E-4</v>
      </c>
      <c r="BA1224" t="s">
        <v>302</v>
      </c>
      <c r="BB1224">
        <v>6.9999999999999999E-4</v>
      </c>
      <c r="BC1224" t="s">
        <v>212</v>
      </c>
      <c r="BD1224">
        <v>4.0000000000000002E-4</v>
      </c>
      <c r="BE1224" t="s">
        <v>179</v>
      </c>
      <c r="BF1224">
        <v>2.9999999999999997E-4</v>
      </c>
      <c r="BG1224" t="s">
        <v>179</v>
      </c>
      <c r="BH1224">
        <v>1E-4</v>
      </c>
      <c r="BI1224" t="s">
        <v>318</v>
      </c>
      <c r="BJ1224">
        <v>2.0000000000000001E-4</v>
      </c>
      <c r="BK1224" t="s">
        <v>248</v>
      </c>
      <c r="BL1224">
        <v>4.0000000000000002E-4</v>
      </c>
      <c r="BM1224" t="s">
        <v>411</v>
      </c>
      <c r="BN1224">
        <v>2.9999999999999997E-4</v>
      </c>
      <c r="BO1224" t="s">
        <v>515</v>
      </c>
      <c r="BP1224">
        <v>2.9999999999999997E-4</v>
      </c>
      <c r="BQ1224" t="s">
        <v>179</v>
      </c>
      <c r="BR1224">
        <v>2.9999999999999997E-4</v>
      </c>
      <c r="BS1224" t="s">
        <v>179</v>
      </c>
      <c r="BT1224">
        <v>2.0000000000000001E-4</v>
      </c>
      <c r="BU1224" t="s">
        <v>179</v>
      </c>
      <c r="BV1224">
        <v>5.9999999999999995E-4</v>
      </c>
      <c r="BW1224" t="s">
        <v>18</v>
      </c>
      <c r="BY1224" t="s">
        <v>18</v>
      </c>
      <c r="CA1224" t="s">
        <v>179</v>
      </c>
      <c r="CB1224">
        <v>8.0000000000000004E-4</v>
      </c>
      <c r="CC1224" t="s">
        <v>179</v>
      </c>
      <c r="CD1224">
        <v>2E-3</v>
      </c>
      <c r="CE1224" t="s">
        <v>179</v>
      </c>
      <c r="CF1224">
        <v>2.2000000000000001E-3</v>
      </c>
      <c r="CG1224" t="s">
        <v>216</v>
      </c>
      <c r="CH1224">
        <v>1E-4</v>
      </c>
      <c r="CI1224" t="s">
        <v>179</v>
      </c>
      <c r="CJ1224">
        <v>5.3E-3</v>
      </c>
      <c r="CK1224" t="s">
        <v>179</v>
      </c>
      <c r="CL1224">
        <v>1.09E-2</v>
      </c>
      <c r="CM1224" t="s">
        <v>639</v>
      </c>
      <c r="CN1224">
        <v>2.3E-3</v>
      </c>
      <c r="CO1224" t="s">
        <v>179</v>
      </c>
      <c r="CP1224">
        <v>8.9999999999999998E-4</v>
      </c>
      <c r="CQ1224" t="s">
        <v>179</v>
      </c>
      <c r="CR1224">
        <v>3.2000000000000002E-3</v>
      </c>
      <c r="CS1224" t="s">
        <v>179</v>
      </c>
      <c r="CT1224">
        <v>1.8E-3</v>
      </c>
      <c r="CU1224" t="s">
        <v>179</v>
      </c>
      <c r="CV1224">
        <v>8.0000000000000004E-4</v>
      </c>
      <c r="CW1224" t="s">
        <v>18</v>
      </c>
      <c r="CY1224" t="s">
        <v>179</v>
      </c>
      <c r="CZ1224">
        <v>5.9999999999999995E-4</v>
      </c>
      <c r="DA1224" t="s">
        <v>179</v>
      </c>
      <c r="DB1224">
        <v>5.9999999999999995E-4</v>
      </c>
      <c r="DC1224" t="s">
        <v>179</v>
      </c>
      <c r="DD1224">
        <v>5.9999999999999995E-4</v>
      </c>
      <c r="DE1224" t="s">
        <v>179</v>
      </c>
      <c r="DF1224">
        <v>5.9999999999999995E-4</v>
      </c>
      <c r="DG1224" t="s">
        <v>179</v>
      </c>
      <c r="DH1224">
        <v>4.0000000000000002E-4</v>
      </c>
      <c r="DI1224" t="s">
        <v>179</v>
      </c>
      <c r="DJ1224">
        <v>2.0000000000000001E-4</v>
      </c>
      <c r="DK1224" t="s">
        <v>2177</v>
      </c>
      <c r="DL1224" t="s">
        <v>59</v>
      </c>
      <c r="DT1224" t="s">
        <v>4856</v>
      </c>
    </row>
    <row r="1225" spans="1:124">
      <c r="A1225">
        <v>505</v>
      </c>
      <c r="B1225" s="14">
        <v>44742.738888888889</v>
      </c>
      <c r="C1225" t="s">
        <v>52</v>
      </c>
      <c r="D1225">
        <v>0</v>
      </c>
      <c r="E1225">
        <v>0</v>
      </c>
      <c r="F1225">
        <v>0</v>
      </c>
      <c r="G1225" t="s">
        <v>54</v>
      </c>
      <c r="H1225" t="s">
        <v>55</v>
      </c>
      <c r="I1225" t="s">
        <v>55</v>
      </c>
      <c r="J1225" t="s">
        <v>55</v>
      </c>
      <c r="K1225" t="s">
        <v>18</v>
      </c>
      <c r="L1225">
        <v>90</v>
      </c>
      <c r="M1225" t="s">
        <v>173</v>
      </c>
      <c r="N1225">
        <v>0</v>
      </c>
      <c r="O1225" t="s">
        <v>173</v>
      </c>
      <c r="P1225">
        <v>0</v>
      </c>
      <c r="Q1225" t="s">
        <v>173</v>
      </c>
      <c r="R1225">
        <v>0</v>
      </c>
      <c r="S1225">
        <v>2</v>
      </c>
      <c r="T1225" t="s">
        <v>174</v>
      </c>
      <c r="U1225">
        <v>8.5408000000000008</v>
      </c>
      <c r="V1225">
        <v>0.79239999999999999</v>
      </c>
      <c r="W1225">
        <v>14.8271</v>
      </c>
      <c r="X1225">
        <v>0.36509999999999998</v>
      </c>
      <c r="Y1225">
        <v>48.561799999999998</v>
      </c>
      <c r="Z1225">
        <v>0.40870000000000001</v>
      </c>
      <c r="AA1225">
        <v>3.8199999999999998E-2</v>
      </c>
      <c r="AB1225">
        <v>1.55E-2</v>
      </c>
      <c r="AC1225" t="s">
        <v>179</v>
      </c>
      <c r="AD1225">
        <v>8.6999999999999994E-3</v>
      </c>
      <c r="AE1225" t="s">
        <v>179</v>
      </c>
      <c r="AF1225">
        <v>1.66E-2</v>
      </c>
      <c r="AG1225" t="s">
        <v>2187</v>
      </c>
      <c r="AH1225">
        <v>8.3000000000000001E-3</v>
      </c>
      <c r="AI1225" t="s">
        <v>2188</v>
      </c>
      <c r="AJ1225">
        <v>3.2300000000000002E-2</v>
      </c>
      <c r="AK1225" t="s">
        <v>2189</v>
      </c>
      <c r="AL1225">
        <v>7.6E-3</v>
      </c>
      <c r="AM1225" t="s">
        <v>521</v>
      </c>
      <c r="AN1225">
        <v>8.0000000000000002E-3</v>
      </c>
      <c r="AO1225" t="s">
        <v>1225</v>
      </c>
      <c r="AP1225">
        <v>4.4000000000000003E-3</v>
      </c>
      <c r="AQ1225" t="s">
        <v>1169</v>
      </c>
      <c r="AR1225">
        <v>4.7000000000000002E-3</v>
      </c>
      <c r="AS1225" t="s">
        <v>2190</v>
      </c>
      <c r="AT1225">
        <v>2.6700000000000002E-2</v>
      </c>
      <c r="AU1225" t="s">
        <v>179</v>
      </c>
      <c r="AV1225">
        <v>3.7000000000000002E-3</v>
      </c>
      <c r="AW1225" t="s">
        <v>435</v>
      </c>
      <c r="AX1225">
        <v>1.1999999999999999E-3</v>
      </c>
      <c r="AY1225" t="s">
        <v>349</v>
      </c>
      <c r="AZ1225">
        <v>8.9999999999999998E-4</v>
      </c>
      <c r="BA1225" t="s">
        <v>195</v>
      </c>
      <c r="BB1225">
        <v>6.9999999999999999E-4</v>
      </c>
      <c r="BC1225" t="s">
        <v>406</v>
      </c>
      <c r="BD1225">
        <v>5.0000000000000001E-4</v>
      </c>
      <c r="BE1225" t="s">
        <v>179</v>
      </c>
      <c r="BF1225">
        <v>2.9999999999999997E-4</v>
      </c>
      <c r="BG1225" t="s">
        <v>179</v>
      </c>
      <c r="BH1225">
        <v>1E-4</v>
      </c>
      <c r="BI1225" t="s">
        <v>286</v>
      </c>
      <c r="BJ1225">
        <v>2.0000000000000001E-4</v>
      </c>
      <c r="BK1225" t="s">
        <v>284</v>
      </c>
      <c r="BL1225">
        <v>4.0000000000000002E-4</v>
      </c>
      <c r="BM1225" t="s">
        <v>214</v>
      </c>
      <c r="BN1225">
        <v>2.9999999999999997E-4</v>
      </c>
      <c r="BO1225" t="s">
        <v>418</v>
      </c>
      <c r="BP1225">
        <v>2.9999999999999997E-4</v>
      </c>
      <c r="BQ1225" t="s">
        <v>179</v>
      </c>
      <c r="BR1225">
        <v>2.9999999999999997E-4</v>
      </c>
      <c r="BS1225" t="s">
        <v>179</v>
      </c>
      <c r="BT1225">
        <v>2.0000000000000001E-4</v>
      </c>
      <c r="BU1225" t="s">
        <v>179</v>
      </c>
      <c r="BV1225">
        <v>6.9999999999999999E-4</v>
      </c>
      <c r="BW1225" t="s">
        <v>18</v>
      </c>
      <c r="BY1225" t="s">
        <v>179</v>
      </c>
      <c r="BZ1225">
        <v>1.1000000000000001E-3</v>
      </c>
      <c r="CA1225" t="s">
        <v>179</v>
      </c>
      <c r="CB1225">
        <v>8.0000000000000004E-4</v>
      </c>
      <c r="CC1225" t="s">
        <v>179</v>
      </c>
      <c r="CD1225">
        <v>2E-3</v>
      </c>
      <c r="CE1225" t="s">
        <v>179</v>
      </c>
      <c r="CF1225">
        <v>2.3E-3</v>
      </c>
      <c r="CG1225" t="s">
        <v>179</v>
      </c>
      <c r="CH1225">
        <v>1E-4</v>
      </c>
      <c r="CI1225" t="s">
        <v>179</v>
      </c>
      <c r="CJ1225">
        <v>6.1999999999999998E-3</v>
      </c>
      <c r="CK1225" t="s">
        <v>179</v>
      </c>
      <c r="CL1225">
        <v>1.0999999999999999E-2</v>
      </c>
      <c r="CM1225" t="s">
        <v>2095</v>
      </c>
      <c r="CN1225">
        <v>-4.0000000000000002E-4</v>
      </c>
      <c r="CO1225" t="s">
        <v>179</v>
      </c>
      <c r="CP1225">
        <v>8.0000000000000004E-4</v>
      </c>
      <c r="CQ1225" t="s">
        <v>179</v>
      </c>
      <c r="CR1225">
        <v>3.2000000000000002E-3</v>
      </c>
      <c r="CS1225" t="s">
        <v>179</v>
      </c>
      <c r="CT1225">
        <v>1.8E-3</v>
      </c>
      <c r="CU1225" t="s">
        <v>18</v>
      </c>
      <c r="CW1225" t="s">
        <v>18</v>
      </c>
      <c r="CY1225" t="s">
        <v>179</v>
      </c>
      <c r="CZ1225">
        <v>5.9999999999999995E-4</v>
      </c>
      <c r="DA1225" t="s">
        <v>179</v>
      </c>
      <c r="DB1225">
        <v>5.9999999999999995E-4</v>
      </c>
      <c r="DC1225" t="s">
        <v>179</v>
      </c>
      <c r="DD1225">
        <v>5.9999999999999995E-4</v>
      </c>
      <c r="DE1225" t="s">
        <v>179</v>
      </c>
      <c r="DF1225">
        <v>5.9999999999999995E-4</v>
      </c>
      <c r="DG1225" t="s">
        <v>179</v>
      </c>
      <c r="DH1225">
        <v>4.0000000000000002E-4</v>
      </c>
      <c r="DI1225" t="s">
        <v>179</v>
      </c>
      <c r="DJ1225">
        <v>2.0000000000000001E-4</v>
      </c>
      <c r="DK1225" t="s">
        <v>2191</v>
      </c>
      <c r="DL1225" t="s">
        <v>59</v>
      </c>
      <c r="DT1225" t="s">
        <v>4856</v>
      </c>
    </row>
    <row r="1226" spans="1:124">
      <c r="A1226">
        <v>506</v>
      </c>
      <c r="B1226" s="14">
        <v>44742.740277777775</v>
      </c>
      <c r="C1226" t="s">
        <v>52</v>
      </c>
      <c r="D1226">
        <v>0</v>
      </c>
      <c r="E1226">
        <v>0</v>
      </c>
      <c r="F1226">
        <v>0</v>
      </c>
      <c r="G1226" t="s">
        <v>54</v>
      </c>
      <c r="H1226" t="s">
        <v>55</v>
      </c>
      <c r="I1226" t="s">
        <v>55</v>
      </c>
      <c r="J1226" t="s">
        <v>55</v>
      </c>
      <c r="K1226" t="s">
        <v>18</v>
      </c>
      <c r="L1226">
        <v>90</v>
      </c>
      <c r="M1226" t="s">
        <v>173</v>
      </c>
      <c r="N1226">
        <v>0</v>
      </c>
      <c r="O1226" t="s">
        <v>173</v>
      </c>
      <c r="P1226">
        <v>0</v>
      </c>
      <c r="Q1226" t="s">
        <v>173</v>
      </c>
      <c r="R1226">
        <v>0</v>
      </c>
      <c r="S1226">
        <v>2</v>
      </c>
      <c r="T1226" t="s">
        <v>174</v>
      </c>
      <c r="U1226">
        <v>7.8686999999999996</v>
      </c>
      <c r="V1226">
        <v>0.77859999999999996</v>
      </c>
      <c r="W1226">
        <v>15.126799999999999</v>
      </c>
      <c r="X1226">
        <v>0.3679</v>
      </c>
      <c r="Y1226">
        <v>48.5379</v>
      </c>
      <c r="Z1226">
        <v>0.4088</v>
      </c>
      <c r="AA1226">
        <v>3.8199999999999998E-2</v>
      </c>
      <c r="AB1226">
        <v>1.5599999999999999E-2</v>
      </c>
      <c r="AC1226" t="s">
        <v>179</v>
      </c>
      <c r="AD1226">
        <v>8.8000000000000005E-3</v>
      </c>
      <c r="AE1226" t="s">
        <v>179</v>
      </c>
      <c r="AF1226">
        <v>1.67E-2</v>
      </c>
      <c r="AG1226" t="s">
        <v>2192</v>
      </c>
      <c r="AH1226">
        <v>8.5000000000000006E-3</v>
      </c>
      <c r="AI1226" t="s">
        <v>2193</v>
      </c>
      <c r="AJ1226">
        <v>3.2500000000000001E-2</v>
      </c>
      <c r="AK1226" t="s">
        <v>2194</v>
      </c>
      <c r="AL1226">
        <v>7.6E-3</v>
      </c>
      <c r="AM1226" t="s">
        <v>430</v>
      </c>
      <c r="AN1226">
        <v>8.0999999999999996E-3</v>
      </c>
      <c r="AO1226" t="s">
        <v>1701</v>
      </c>
      <c r="AP1226">
        <v>4.3E-3</v>
      </c>
      <c r="AQ1226" t="s">
        <v>434</v>
      </c>
      <c r="AR1226">
        <v>4.5999999999999999E-3</v>
      </c>
      <c r="AS1226" t="s">
        <v>2195</v>
      </c>
      <c r="AT1226">
        <v>2.6700000000000002E-2</v>
      </c>
      <c r="AU1226" t="s">
        <v>179</v>
      </c>
      <c r="AV1226">
        <v>3.7000000000000002E-3</v>
      </c>
      <c r="AW1226" t="s">
        <v>1234</v>
      </c>
      <c r="AX1226">
        <v>1.1999999999999999E-3</v>
      </c>
      <c r="AY1226" t="s">
        <v>268</v>
      </c>
      <c r="AZ1226">
        <v>8.9999999999999998E-4</v>
      </c>
      <c r="BA1226" t="s">
        <v>209</v>
      </c>
      <c r="BB1226">
        <v>6.9999999999999999E-4</v>
      </c>
      <c r="BC1226" t="s">
        <v>267</v>
      </c>
      <c r="BD1226">
        <v>5.0000000000000001E-4</v>
      </c>
      <c r="BE1226" t="s">
        <v>179</v>
      </c>
      <c r="BF1226">
        <v>2.9999999999999997E-4</v>
      </c>
      <c r="BG1226" t="s">
        <v>179</v>
      </c>
      <c r="BH1226">
        <v>1E-4</v>
      </c>
      <c r="BI1226" t="s">
        <v>318</v>
      </c>
      <c r="BJ1226">
        <v>2.0000000000000001E-4</v>
      </c>
      <c r="BK1226" t="s">
        <v>208</v>
      </c>
      <c r="BL1226">
        <v>4.0000000000000002E-4</v>
      </c>
      <c r="BM1226" t="s">
        <v>392</v>
      </c>
      <c r="BN1226">
        <v>2.9999999999999997E-4</v>
      </c>
      <c r="BO1226" t="s">
        <v>412</v>
      </c>
      <c r="BP1226">
        <v>2.9999999999999997E-4</v>
      </c>
      <c r="BQ1226" t="s">
        <v>179</v>
      </c>
      <c r="BR1226">
        <v>2.9999999999999997E-4</v>
      </c>
      <c r="BS1226" t="s">
        <v>179</v>
      </c>
      <c r="BT1226">
        <v>2.0000000000000001E-4</v>
      </c>
      <c r="BU1226" t="s">
        <v>179</v>
      </c>
      <c r="BV1226">
        <v>6.9999999999999999E-4</v>
      </c>
      <c r="BW1226" t="s">
        <v>18</v>
      </c>
      <c r="BY1226" t="s">
        <v>179</v>
      </c>
      <c r="BZ1226">
        <v>1.1000000000000001E-3</v>
      </c>
      <c r="CA1226" t="s">
        <v>179</v>
      </c>
      <c r="CB1226">
        <v>8.0000000000000004E-4</v>
      </c>
      <c r="CC1226" t="s">
        <v>179</v>
      </c>
      <c r="CD1226">
        <v>2E-3</v>
      </c>
      <c r="CE1226" t="s">
        <v>179</v>
      </c>
      <c r="CF1226">
        <v>2.2000000000000001E-3</v>
      </c>
      <c r="CG1226" t="s">
        <v>216</v>
      </c>
      <c r="CH1226">
        <v>1E-4</v>
      </c>
      <c r="CI1226" t="s">
        <v>179</v>
      </c>
      <c r="CJ1226">
        <v>6.1000000000000004E-3</v>
      </c>
      <c r="CK1226" t="s">
        <v>179</v>
      </c>
      <c r="CL1226">
        <v>1.09E-2</v>
      </c>
      <c r="CM1226" t="s">
        <v>2095</v>
      </c>
      <c r="CN1226">
        <v>-2.9999999999999997E-4</v>
      </c>
      <c r="CO1226" t="s">
        <v>179</v>
      </c>
      <c r="CP1226">
        <v>8.9999999999999998E-4</v>
      </c>
      <c r="CQ1226" t="s">
        <v>179</v>
      </c>
      <c r="CR1226">
        <v>3.0999999999999999E-3</v>
      </c>
      <c r="CS1226" t="s">
        <v>179</v>
      </c>
      <c r="CT1226">
        <v>1.8E-3</v>
      </c>
      <c r="CU1226" t="s">
        <v>179</v>
      </c>
      <c r="CV1226">
        <v>8.0000000000000004E-4</v>
      </c>
      <c r="CW1226" t="s">
        <v>18</v>
      </c>
      <c r="CY1226" t="s">
        <v>179</v>
      </c>
      <c r="CZ1226">
        <v>5.0000000000000001E-4</v>
      </c>
      <c r="DA1226" t="s">
        <v>179</v>
      </c>
      <c r="DB1226">
        <v>5.9999999999999995E-4</v>
      </c>
      <c r="DC1226" t="s">
        <v>179</v>
      </c>
      <c r="DD1226">
        <v>5.9999999999999995E-4</v>
      </c>
      <c r="DE1226" t="s">
        <v>179</v>
      </c>
      <c r="DF1226">
        <v>5.9999999999999995E-4</v>
      </c>
      <c r="DG1226" t="s">
        <v>179</v>
      </c>
      <c r="DH1226">
        <v>4.0000000000000002E-4</v>
      </c>
      <c r="DI1226" t="s">
        <v>179</v>
      </c>
      <c r="DJ1226">
        <v>2.0000000000000001E-4</v>
      </c>
      <c r="DK1226" t="s">
        <v>2191</v>
      </c>
      <c r="DL1226" t="s">
        <v>59</v>
      </c>
      <c r="DT1226" t="s">
        <v>4856</v>
      </c>
    </row>
    <row r="1227" spans="1:124">
      <c r="A1227">
        <v>507</v>
      </c>
      <c r="B1227" s="14">
        <v>44742.741666666669</v>
      </c>
      <c r="C1227" t="s">
        <v>52</v>
      </c>
      <c r="D1227">
        <v>0</v>
      </c>
      <c r="E1227">
        <v>0</v>
      </c>
      <c r="F1227">
        <v>0</v>
      </c>
      <c r="G1227" t="s">
        <v>54</v>
      </c>
      <c r="H1227" t="s">
        <v>55</v>
      </c>
      <c r="I1227" t="s">
        <v>55</v>
      </c>
      <c r="J1227" t="s">
        <v>55</v>
      </c>
      <c r="K1227" t="s">
        <v>18</v>
      </c>
      <c r="L1227">
        <v>90</v>
      </c>
      <c r="M1227" t="s">
        <v>173</v>
      </c>
      <c r="N1227">
        <v>0</v>
      </c>
      <c r="O1227" t="s">
        <v>173</v>
      </c>
      <c r="P1227">
        <v>0</v>
      </c>
      <c r="Q1227" t="s">
        <v>173</v>
      </c>
      <c r="R1227">
        <v>0</v>
      </c>
      <c r="S1227">
        <v>2</v>
      </c>
      <c r="T1227" t="s">
        <v>174</v>
      </c>
      <c r="U1227">
        <v>8.7393999999999998</v>
      </c>
      <c r="V1227">
        <v>0.80100000000000005</v>
      </c>
      <c r="W1227">
        <v>14.9453</v>
      </c>
      <c r="X1227">
        <v>0.36680000000000001</v>
      </c>
      <c r="Y1227">
        <v>48.581800000000001</v>
      </c>
      <c r="Z1227">
        <v>0.40889999999999999</v>
      </c>
      <c r="AA1227">
        <v>2.58E-2</v>
      </c>
      <c r="AB1227">
        <v>1.5299999999999999E-2</v>
      </c>
      <c r="AC1227" t="s">
        <v>179</v>
      </c>
      <c r="AD1227">
        <v>8.8000000000000005E-3</v>
      </c>
      <c r="AE1227" t="s">
        <v>179</v>
      </c>
      <c r="AF1227">
        <v>1.6500000000000001E-2</v>
      </c>
      <c r="AG1227" t="s">
        <v>2196</v>
      </c>
      <c r="AH1227">
        <v>8.3999999999999995E-3</v>
      </c>
      <c r="AI1227" t="s">
        <v>2197</v>
      </c>
      <c r="AJ1227">
        <v>3.2300000000000002E-2</v>
      </c>
      <c r="AK1227" t="s">
        <v>2198</v>
      </c>
      <c r="AL1227">
        <v>7.6E-3</v>
      </c>
      <c r="AM1227" t="s">
        <v>205</v>
      </c>
      <c r="AN1227">
        <v>7.9000000000000008E-3</v>
      </c>
      <c r="AO1227" t="s">
        <v>579</v>
      </c>
      <c r="AP1227">
        <v>4.3E-3</v>
      </c>
      <c r="AQ1227" t="s">
        <v>2199</v>
      </c>
      <c r="AR1227">
        <v>4.5999999999999999E-3</v>
      </c>
      <c r="AS1227" t="s">
        <v>2200</v>
      </c>
      <c r="AT1227">
        <v>2.6700000000000002E-2</v>
      </c>
      <c r="AU1227" t="s">
        <v>179</v>
      </c>
      <c r="AV1227">
        <v>3.7000000000000002E-3</v>
      </c>
      <c r="AW1227" t="s">
        <v>545</v>
      </c>
      <c r="AX1227">
        <v>1.1999999999999999E-3</v>
      </c>
      <c r="AY1227" t="s">
        <v>490</v>
      </c>
      <c r="AZ1227">
        <v>8.9999999999999998E-4</v>
      </c>
      <c r="BA1227" t="s">
        <v>405</v>
      </c>
      <c r="BB1227">
        <v>8.0000000000000004E-4</v>
      </c>
      <c r="BC1227" t="s">
        <v>304</v>
      </c>
      <c r="BD1227">
        <v>5.0000000000000001E-4</v>
      </c>
      <c r="BE1227" t="s">
        <v>179</v>
      </c>
      <c r="BF1227">
        <v>2.9999999999999997E-4</v>
      </c>
      <c r="BG1227" t="s">
        <v>179</v>
      </c>
      <c r="BH1227">
        <v>1E-4</v>
      </c>
      <c r="BI1227" t="s">
        <v>516</v>
      </c>
      <c r="BJ1227">
        <v>2.0000000000000001E-4</v>
      </c>
      <c r="BK1227" t="s">
        <v>405</v>
      </c>
      <c r="BL1227">
        <v>4.0000000000000002E-4</v>
      </c>
      <c r="BM1227" t="s">
        <v>214</v>
      </c>
      <c r="BN1227">
        <v>2.9999999999999997E-4</v>
      </c>
      <c r="BO1227" t="s">
        <v>344</v>
      </c>
      <c r="BP1227">
        <v>2.9999999999999997E-4</v>
      </c>
      <c r="BQ1227" t="s">
        <v>179</v>
      </c>
      <c r="BR1227">
        <v>2.9999999999999997E-4</v>
      </c>
      <c r="BS1227" t="s">
        <v>179</v>
      </c>
      <c r="BT1227">
        <v>2.0000000000000001E-4</v>
      </c>
      <c r="BU1227" t="s">
        <v>179</v>
      </c>
      <c r="BV1227">
        <v>6.9999999999999999E-4</v>
      </c>
      <c r="BW1227" t="s">
        <v>179</v>
      </c>
      <c r="BX1227">
        <v>8.0000000000000004E-4</v>
      </c>
      <c r="BY1227" t="s">
        <v>179</v>
      </c>
      <c r="BZ1227">
        <v>1.1000000000000001E-3</v>
      </c>
      <c r="CA1227" t="s">
        <v>179</v>
      </c>
      <c r="CB1227">
        <v>8.0000000000000004E-4</v>
      </c>
      <c r="CC1227" t="s">
        <v>179</v>
      </c>
      <c r="CD1227">
        <v>2E-3</v>
      </c>
      <c r="CE1227" t="s">
        <v>179</v>
      </c>
      <c r="CF1227">
        <v>2.2000000000000001E-3</v>
      </c>
      <c r="CG1227" t="s">
        <v>216</v>
      </c>
      <c r="CH1227">
        <v>1E-4</v>
      </c>
      <c r="CI1227" t="s">
        <v>179</v>
      </c>
      <c r="CJ1227">
        <v>6.1999999999999998E-3</v>
      </c>
      <c r="CK1227" t="s">
        <v>179</v>
      </c>
      <c r="CL1227">
        <v>1.11E-2</v>
      </c>
      <c r="CM1227" t="s">
        <v>2095</v>
      </c>
      <c r="CN1227">
        <v>-2.9999999999999997E-4</v>
      </c>
      <c r="CO1227" t="s">
        <v>179</v>
      </c>
      <c r="CP1227">
        <v>8.9999999999999998E-4</v>
      </c>
      <c r="CQ1227" t="s">
        <v>179</v>
      </c>
      <c r="CR1227">
        <v>3.2000000000000002E-3</v>
      </c>
      <c r="CS1227" t="s">
        <v>179</v>
      </c>
      <c r="CT1227">
        <v>1.9E-3</v>
      </c>
      <c r="CU1227" t="s">
        <v>179</v>
      </c>
      <c r="CV1227">
        <v>6.9999999999999999E-4</v>
      </c>
      <c r="CW1227" t="s">
        <v>18</v>
      </c>
      <c r="CY1227" t="s">
        <v>179</v>
      </c>
      <c r="CZ1227">
        <v>5.9999999999999995E-4</v>
      </c>
      <c r="DA1227" t="s">
        <v>179</v>
      </c>
      <c r="DB1227">
        <v>6.9999999999999999E-4</v>
      </c>
      <c r="DC1227" t="s">
        <v>179</v>
      </c>
      <c r="DD1227">
        <v>5.9999999999999995E-4</v>
      </c>
      <c r="DE1227" t="s">
        <v>179</v>
      </c>
      <c r="DF1227">
        <v>6.9999999999999999E-4</v>
      </c>
      <c r="DG1227" t="s">
        <v>179</v>
      </c>
      <c r="DH1227">
        <v>4.0000000000000002E-4</v>
      </c>
      <c r="DI1227" t="s">
        <v>179</v>
      </c>
      <c r="DJ1227">
        <v>2.0000000000000001E-4</v>
      </c>
      <c r="DK1227" t="s">
        <v>2191</v>
      </c>
      <c r="DL1227" t="s">
        <v>59</v>
      </c>
      <c r="DT1227" t="s">
        <v>4856</v>
      </c>
    </row>
    <row r="1228" spans="1:124">
      <c r="A1228">
        <v>508</v>
      </c>
      <c r="B1228" s="14">
        <v>44742.743750000001</v>
      </c>
      <c r="C1228" t="s">
        <v>52</v>
      </c>
      <c r="D1228">
        <v>0</v>
      </c>
      <c r="E1228">
        <v>0</v>
      </c>
      <c r="F1228">
        <v>0</v>
      </c>
      <c r="G1228" t="s">
        <v>54</v>
      </c>
      <c r="H1228" t="s">
        <v>55</v>
      </c>
      <c r="I1228" t="s">
        <v>55</v>
      </c>
      <c r="J1228" t="s">
        <v>55</v>
      </c>
      <c r="K1228" t="s">
        <v>18</v>
      </c>
      <c r="L1228">
        <v>90</v>
      </c>
      <c r="M1228" t="s">
        <v>173</v>
      </c>
      <c r="N1228">
        <v>0</v>
      </c>
      <c r="O1228" t="s">
        <v>173</v>
      </c>
      <c r="P1228">
        <v>0</v>
      </c>
      <c r="Q1228" t="s">
        <v>173</v>
      </c>
      <c r="R1228">
        <v>0</v>
      </c>
      <c r="S1228">
        <v>2</v>
      </c>
      <c r="T1228" t="s">
        <v>174</v>
      </c>
      <c r="U1228">
        <v>7.0823999999999998</v>
      </c>
      <c r="V1228">
        <v>0.7802</v>
      </c>
      <c r="W1228">
        <v>17.7453</v>
      </c>
      <c r="X1228">
        <v>0.3952</v>
      </c>
      <c r="Y1228">
        <v>50.462000000000003</v>
      </c>
      <c r="Z1228">
        <v>0.4214</v>
      </c>
      <c r="AA1228">
        <v>3.49E-2</v>
      </c>
      <c r="AB1228">
        <v>1.5900000000000001E-2</v>
      </c>
      <c r="AC1228" t="s">
        <v>179</v>
      </c>
      <c r="AD1228">
        <v>9.4000000000000004E-3</v>
      </c>
      <c r="AE1228" t="s">
        <v>179</v>
      </c>
      <c r="AF1228">
        <v>1.77E-2</v>
      </c>
      <c r="AG1228" t="s">
        <v>2201</v>
      </c>
      <c r="AH1228">
        <v>1.09E-2</v>
      </c>
      <c r="AI1228" t="s">
        <v>2202</v>
      </c>
      <c r="AJ1228">
        <v>3.3599999999999998E-2</v>
      </c>
      <c r="AK1228" t="s">
        <v>2203</v>
      </c>
      <c r="AL1228">
        <v>7.6E-3</v>
      </c>
      <c r="AM1228" t="s">
        <v>1564</v>
      </c>
      <c r="AN1228">
        <v>8.3999999999999995E-3</v>
      </c>
      <c r="AO1228" t="s">
        <v>298</v>
      </c>
      <c r="AP1228">
        <v>4.3E-3</v>
      </c>
      <c r="AQ1228" t="s">
        <v>2204</v>
      </c>
      <c r="AR1228">
        <v>6.1999999999999998E-3</v>
      </c>
      <c r="AS1228" t="s">
        <v>2205</v>
      </c>
      <c r="AT1228">
        <v>2.7099999999999999E-2</v>
      </c>
      <c r="AU1228" t="s">
        <v>179</v>
      </c>
      <c r="AV1228">
        <v>3.7000000000000002E-3</v>
      </c>
      <c r="AW1228" t="s">
        <v>243</v>
      </c>
      <c r="AX1228">
        <v>1.1000000000000001E-3</v>
      </c>
      <c r="AY1228" t="s">
        <v>230</v>
      </c>
      <c r="AZ1228">
        <v>8.0000000000000004E-4</v>
      </c>
      <c r="BA1228" t="s">
        <v>317</v>
      </c>
      <c r="BB1228">
        <v>8.0000000000000004E-4</v>
      </c>
      <c r="BC1228" t="s">
        <v>285</v>
      </c>
      <c r="BD1228">
        <v>5.0000000000000001E-4</v>
      </c>
      <c r="BE1228" t="s">
        <v>286</v>
      </c>
      <c r="BF1228">
        <v>2.9999999999999997E-4</v>
      </c>
      <c r="BG1228" t="s">
        <v>179</v>
      </c>
      <c r="BH1228">
        <v>1E-4</v>
      </c>
      <c r="BI1228" t="s">
        <v>247</v>
      </c>
      <c r="BJ1228">
        <v>2.0000000000000001E-4</v>
      </c>
      <c r="BK1228" t="s">
        <v>450</v>
      </c>
      <c r="BL1228">
        <v>4.0000000000000002E-4</v>
      </c>
      <c r="BM1228" t="s">
        <v>392</v>
      </c>
      <c r="BN1228">
        <v>2.9999999999999997E-4</v>
      </c>
      <c r="BO1228" t="s">
        <v>344</v>
      </c>
      <c r="BP1228">
        <v>2.9999999999999997E-4</v>
      </c>
      <c r="BQ1228" t="s">
        <v>179</v>
      </c>
      <c r="BR1228">
        <v>2.9999999999999997E-4</v>
      </c>
      <c r="BS1228" t="s">
        <v>179</v>
      </c>
      <c r="BT1228">
        <v>1E-4</v>
      </c>
      <c r="BU1228" t="s">
        <v>179</v>
      </c>
      <c r="BV1228">
        <v>6.9999999999999999E-4</v>
      </c>
      <c r="BW1228" t="s">
        <v>406</v>
      </c>
      <c r="BX1228">
        <v>8.0000000000000004E-4</v>
      </c>
      <c r="BY1228" t="s">
        <v>179</v>
      </c>
      <c r="BZ1228">
        <v>1.1000000000000001E-3</v>
      </c>
      <c r="CA1228" t="s">
        <v>179</v>
      </c>
      <c r="CB1228">
        <v>8.0000000000000004E-4</v>
      </c>
      <c r="CC1228" t="s">
        <v>179</v>
      </c>
      <c r="CD1228">
        <v>2E-3</v>
      </c>
      <c r="CE1228" t="s">
        <v>179</v>
      </c>
      <c r="CF1228">
        <v>2.2000000000000001E-3</v>
      </c>
      <c r="CG1228" t="s">
        <v>179</v>
      </c>
      <c r="CH1228">
        <v>1E-4</v>
      </c>
      <c r="CI1228" t="s">
        <v>179</v>
      </c>
      <c r="CJ1228">
        <v>5.7000000000000002E-3</v>
      </c>
      <c r="CK1228" t="s">
        <v>179</v>
      </c>
      <c r="CL1228">
        <v>1.1299999999999999E-2</v>
      </c>
      <c r="CM1228" t="s">
        <v>2095</v>
      </c>
      <c r="CN1228">
        <v>-8.0000000000000004E-4</v>
      </c>
      <c r="CO1228" t="s">
        <v>179</v>
      </c>
      <c r="CP1228">
        <v>8.9999999999999998E-4</v>
      </c>
      <c r="CQ1228" t="s">
        <v>179</v>
      </c>
      <c r="CR1228">
        <v>3.0999999999999999E-3</v>
      </c>
      <c r="CS1228" t="s">
        <v>179</v>
      </c>
      <c r="CT1228">
        <v>1.9E-3</v>
      </c>
      <c r="CU1228" t="s">
        <v>18</v>
      </c>
      <c r="CW1228" t="s">
        <v>18</v>
      </c>
      <c r="CY1228" t="s">
        <v>179</v>
      </c>
      <c r="CZ1228">
        <v>5.9999999999999995E-4</v>
      </c>
      <c r="DA1228" t="s">
        <v>179</v>
      </c>
      <c r="DB1228">
        <v>6.9999999999999999E-4</v>
      </c>
      <c r="DC1228" t="s">
        <v>179</v>
      </c>
      <c r="DD1228">
        <v>5.9999999999999995E-4</v>
      </c>
      <c r="DE1228" t="s">
        <v>179</v>
      </c>
      <c r="DF1228">
        <v>5.9999999999999995E-4</v>
      </c>
      <c r="DG1228" t="s">
        <v>179</v>
      </c>
      <c r="DH1228">
        <v>4.0000000000000002E-4</v>
      </c>
      <c r="DI1228" t="s">
        <v>179</v>
      </c>
      <c r="DJ1228">
        <v>1E-4</v>
      </c>
      <c r="DK1228" t="s">
        <v>2206</v>
      </c>
      <c r="DL1228" t="s">
        <v>59</v>
      </c>
      <c r="DT1228" t="s">
        <v>4856</v>
      </c>
    </row>
    <row r="1229" spans="1:124">
      <c r="A1229">
        <v>509</v>
      </c>
      <c r="B1229" s="14">
        <v>44742.745138888888</v>
      </c>
      <c r="C1229" t="s">
        <v>52</v>
      </c>
      <c r="D1229">
        <v>0</v>
      </c>
      <c r="E1229">
        <v>0</v>
      </c>
      <c r="F1229">
        <v>0</v>
      </c>
      <c r="G1229" t="s">
        <v>54</v>
      </c>
      <c r="H1229" t="s">
        <v>55</v>
      </c>
      <c r="I1229" t="s">
        <v>55</v>
      </c>
      <c r="J1229" t="s">
        <v>55</v>
      </c>
      <c r="K1229" t="s">
        <v>18</v>
      </c>
      <c r="L1229">
        <v>90</v>
      </c>
      <c r="M1229" t="s">
        <v>173</v>
      </c>
      <c r="N1229">
        <v>0</v>
      </c>
      <c r="O1229" t="s">
        <v>173</v>
      </c>
      <c r="P1229">
        <v>0</v>
      </c>
      <c r="Q1229" t="s">
        <v>173</v>
      </c>
      <c r="R1229">
        <v>0</v>
      </c>
      <c r="S1229">
        <v>2</v>
      </c>
      <c r="T1229" t="s">
        <v>174</v>
      </c>
      <c r="U1229">
        <v>6.8888999999999996</v>
      </c>
      <c r="V1229">
        <v>0.77859999999999996</v>
      </c>
      <c r="W1229">
        <v>17.793800000000001</v>
      </c>
      <c r="X1229">
        <v>0.39550000000000002</v>
      </c>
      <c r="Y1229">
        <v>50.365600000000001</v>
      </c>
      <c r="Z1229">
        <v>0.4209</v>
      </c>
      <c r="AA1229">
        <v>2.7300000000000001E-2</v>
      </c>
      <c r="AB1229">
        <v>1.5699999999999999E-2</v>
      </c>
      <c r="AC1229" t="s">
        <v>179</v>
      </c>
      <c r="AD1229">
        <v>9.1999999999999998E-3</v>
      </c>
      <c r="AE1229" t="s">
        <v>179</v>
      </c>
      <c r="AF1229">
        <v>1.77E-2</v>
      </c>
      <c r="AG1229" t="s">
        <v>2207</v>
      </c>
      <c r="AH1229">
        <v>1.09E-2</v>
      </c>
      <c r="AI1229" t="s">
        <v>2208</v>
      </c>
      <c r="AJ1229">
        <v>3.3599999999999998E-2</v>
      </c>
      <c r="AK1229" t="s">
        <v>2209</v>
      </c>
      <c r="AL1229">
        <v>7.6E-3</v>
      </c>
      <c r="AM1229" t="s">
        <v>1268</v>
      </c>
      <c r="AN1229">
        <v>8.3000000000000001E-3</v>
      </c>
      <c r="AO1229" t="s">
        <v>1203</v>
      </c>
      <c r="AP1229">
        <v>4.3E-3</v>
      </c>
      <c r="AQ1229" t="s">
        <v>2210</v>
      </c>
      <c r="AR1229">
        <v>6.1999999999999998E-3</v>
      </c>
      <c r="AS1229" t="s">
        <v>2211</v>
      </c>
      <c r="AT1229">
        <v>2.7099999999999999E-2</v>
      </c>
      <c r="AU1229" t="s">
        <v>179</v>
      </c>
      <c r="AV1229">
        <v>3.7000000000000002E-3</v>
      </c>
      <c r="AW1229" t="s">
        <v>625</v>
      </c>
      <c r="AX1229">
        <v>1.1000000000000001E-3</v>
      </c>
      <c r="AY1229" t="s">
        <v>429</v>
      </c>
      <c r="AZ1229">
        <v>8.0000000000000004E-4</v>
      </c>
      <c r="BA1229" t="s">
        <v>228</v>
      </c>
      <c r="BB1229">
        <v>8.0000000000000004E-4</v>
      </c>
      <c r="BC1229" t="s">
        <v>211</v>
      </c>
      <c r="BD1229">
        <v>5.0000000000000001E-4</v>
      </c>
      <c r="BE1229" t="s">
        <v>179</v>
      </c>
      <c r="BF1229">
        <v>2.9999999999999997E-4</v>
      </c>
      <c r="BG1229" t="s">
        <v>179</v>
      </c>
      <c r="BH1229">
        <v>1E-4</v>
      </c>
      <c r="BI1229" t="s">
        <v>247</v>
      </c>
      <c r="BJ1229">
        <v>2.0000000000000001E-4</v>
      </c>
      <c r="BK1229" t="s">
        <v>244</v>
      </c>
      <c r="BL1229">
        <v>4.0000000000000002E-4</v>
      </c>
      <c r="BM1229" t="s">
        <v>214</v>
      </c>
      <c r="BN1229">
        <v>2.0000000000000001E-4</v>
      </c>
      <c r="BO1229" t="s">
        <v>515</v>
      </c>
      <c r="BP1229">
        <v>2.9999999999999997E-4</v>
      </c>
      <c r="BQ1229" t="s">
        <v>179</v>
      </c>
      <c r="BR1229">
        <v>2.9999999999999997E-4</v>
      </c>
      <c r="BS1229" t="s">
        <v>179</v>
      </c>
      <c r="BT1229">
        <v>1E-4</v>
      </c>
      <c r="BU1229" t="s">
        <v>179</v>
      </c>
      <c r="BV1229">
        <v>6.9999999999999999E-4</v>
      </c>
      <c r="BW1229" t="s">
        <v>18</v>
      </c>
      <c r="BY1229" t="s">
        <v>18</v>
      </c>
      <c r="CA1229" t="s">
        <v>179</v>
      </c>
      <c r="CB1229">
        <v>8.0000000000000004E-4</v>
      </c>
      <c r="CC1229" t="s">
        <v>179</v>
      </c>
      <c r="CD1229">
        <v>2.0999999999999999E-3</v>
      </c>
      <c r="CE1229" t="s">
        <v>179</v>
      </c>
      <c r="CF1229">
        <v>2.2000000000000001E-3</v>
      </c>
      <c r="CG1229" t="s">
        <v>216</v>
      </c>
      <c r="CH1229">
        <v>1E-4</v>
      </c>
      <c r="CI1229" t="s">
        <v>179</v>
      </c>
      <c r="CJ1229">
        <v>5.7000000000000002E-3</v>
      </c>
      <c r="CK1229" t="s">
        <v>179</v>
      </c>
      <c r="CL1229">
        <v>1.15E-2</v>
      </c>
      <c r="CM1229" t="s">
        <v>2095</v>
      </c>
      <c r="CN1229">
        <v>-6.9999999999999999E-4</v>
      </c>
      <c r="CO1229" t="s">
        <v>179</v>
      </c>
      <c r="CP1229">
        <v>8.9999999999999998E-4</v>
      </c>
      <c r="CQ1229" t="s">
        <v>179</v>
      </c>
      <c r="CR1229">
        <v>3.0999999999999999E-3</v>
      </c>
      <c r="CS1229" t="s">
        <v>179</v>
      </c>
      <c r="CT1229">
        <v>1.9E-3</v>
      </c>
      <c r="CU1229" t="s">
        <v>18</v>
      </c>
      <c r="CW1229" t="s">
        <v>18</v>
      </c>
      <c r="CY1229" t="s">
        <v>179</v>
      </c>
      <c r="CZ1229">
        <v>5.9999999999999995E-4</v>
      </c>
      <c r="DA1229" t="s">
        <v>179</v>
      </c>
      <c r="DB1229">
        <v>5.9999999999999995E-4</v>
      </c>
      <c r="DC1229" t="s">
        <v>212</v>
      </c>
      <c r="DD1229">
        <v>5.9999999999999995E-4</v>
      </c>
      <c r="DE1229" t="s">
        <v>179</v>
      </c>
      <c r="DF1229">
        <v>5.9999999999999995E-4</v>
      </c>
      <c r="DG1229" t="s">
        <v>286</v>
      </c>
      <c r="DH1229">
        <v>4.0000000000000002E-4</v>
      </c>
      <c r="DI1229" t="s">
        <v>179</v>
      </c>
      <c r="DJ1229">
        <v>1E-4</v>
      </c>
      <c r="DK1229" t="s">
        <v>2206</v>
      </c>
      <c r="DL1229" t="s">
        <v>59</v>
      </c>
      <c r="DT1229" t="s">
        <v>4856</v>
      </c>
    </row>
    <row r="1230" spans="1:124">
      <c r="A1230">
        <v>510</v>
      </c>
      <c r="B1230" s="14">
        <v>44742.746527777781</v>
      </c>
      <c r="C1230" t="s">
        <v>52</v>
      </c>
      <c r="D1230">
        <v>0</v>
      </c>
      <c r="E1230">
        <v>0</v>
      </c>
      <c r="F1230">
        <v>0</v>
      </c>
      <c r="G1230" t="s">
        <v>54</v>
      </c>
      <c r="H1230" t="s">
        <v>55</v>
      </c>
      <c r="I1230" t="s">
        <v>55</v>
      </c>
      <c r="J1230" t="s">
        <v>55</v>
      </c>
      <c r="K1230" t="s">
        <v>18</v>
      </c>
      <c r="L1230">
        <v>90</v>
      </c>
      <c r="M1230" t="s">
        <v>173</v>
      </c>
      <c r="N1230">
        <v>0</v>
      </c>
      <c r="O1230" t="s">
        <v>173</v>
      </c>
      <c r="P1230">
        <v>0</v>
      </c>
      <c r="Q1230" t="s">
        <v>173</v>
      </c>
      <c r="R1230">
        <v>0</v>
      </c>
      <c r="S1230">
        <v>2</v>
      </c>
      <c r="T1230" t="s">
        <v>174</v>
      </c>
      <c r="U1230">
        <v>7.6680999999999999</v>
      </c>
      <c r="V1230">
        <v>0.78010000000000002</v>
      </c>
      <c r="W1230">
        <v>17.734300000000001</v>
      </c>
      <c r="X1230">
        <v>0.39500000000000002</v>
      </c>
      <c r="Y1230">
        <v>50.508099999999999</v>
      </c>
      <c r="Z1230">
        <v>0.42180000000000001</v>
      </c>
      <c r="AA1230">
        <v>3.5499999999999997E-2</v>
      </c>
      <c r="AB1230">
        <v>1.5800000000000002E-2</v>
      </c>
      <c r="AC1230" t="s">
        <v>179</v>
      </c>
      <c r="AD1230">
        <v>9.4000000000000004E-3</v>
      </c>
      <c r="AE1230" t="s">
        <v>179</v>
      </c>
      <c r="AF1230">
        <v>1.7899999999999999E-2</v>
      </c>
      <c r="AG1230" t="s">
        <v>2212</v>
      </c>
      <c r="AH1230">
        <v>1.0999999999999999E-2</v>
      </c>
      <c r="AI1230" t="s">
        <v>2213</v>
      </c>
      <c r="AJ1230">
        <v>3.3500000000000002E-2</v>
      </c>
      <c r="AK1230" t="s">
        <v>2214</v>
      </c>
      <c r="AL1230">
        <v>7.6E-3</v>
      </c>
      <c r="AM1230" t="s">
        <v>2215</v>
      </c>
      <c r="AN1230">
        <v>8.2000000000000007E-3</v>
      </c>
      <c r="AO1230" t="s">
        <v>1022</v>
      </c>
      <c r="AP1230">
        <v>4.1999999999999997E-3</v>
      </c>
      <c r="AQ1230" t="s">
        <v>2216</v>
      </c>
      <c r="AR1230">
        <v>6.1000000000000004E-3</v>
      </c>
      <c r="AS1230" t="s">
        <v>2217</v>
      </c>
      <c r="AT1230">
        <v>2.7E-2</v>
      </c>
      <c r="AU1230" t="s">
        <v>179</v>
      </c>
      <c r="AV1230">
        <v>3.7000000000000002E-3</v>
      </c>
      <c r="AW1230" t="s">
        <v>490</v>
      </c>
      <c r="AX1230">
        <v>1.1000000000000001E-3</v>
      </c>
      <c r="AY1230" t="s">
        <v>650</v>
      </c>
      <c r="AZ1230">
        <v>8.9999999999999998E-4</v>
      </c>
      <c r="BA1230" t="s">
        <v>229</v>
      </c>
      <c r="BB1230">
        <v>6.9999999999999999E-4</v>
      </c>
      <c r="BC1230" t="s">
        <v>211</v>
      </c>
      <c r="BD1230">
        <v>5.0000000000000001E-4</v>
      </c>
      <c r="BE1230" t="s">
        <v>179</v>
      </c>
      <c r="BF1230">
        <v>2.9999999999999997E-4</v>
      </c>
      <c r="BG1230" t="s">
        <v>179</v>
      </c>
      <c r="BH1230">
        <v>1E-4</v>
      </c>
      <c r="BI1230" t="s">
        <v>192</v>
      </c>
      <c r="BJ1230">
        <v>2.0000000000000001E-4</v>
      </c>
      <c r="BK1230" t="s">
        <v>405</v>
      </c>
      <c r="BL1230">
        <v>4.0000000000000002E-4</v>
      </c>
      <c r="BM1230" t="s">
        <v>392</v>
      </c>
      <c r="BN1230">
        <v>2.9999999999999997E-4</v>
      </c>
      <c r="BO1230" t="s">
        <v>894</v>
      </c>
      <c r="BP1230">
        <v>2.9999999999999997E-4</v>
      </c>
      <c r="BQ1230" t="s">
        <v>179</v>
      </c>
      <c r="BR1230">
        <v>2.9999999999999997E-4</v>
      </c>
      <c r="BS1230" t="s">
        <v>179</v>
      </c>
      <c r="BT1230">
        <v>1E-4</v>
      </c>
      <c r="BU1230" t="s">
        <v>179</v>
      </c>
      <c r="BV1230">
        <v>6.9999999999999999E-4</v>
      </c>
      <c r="BW1230" t="s">
        <v>179</v>
      </c>
      <c r="BX1230">
        <v>8.0000000000000004E-4</v>
      </c>
      <c r="BY1230" t="s">
        <v>179</v>
      </c>
      <c r="BZ1230">
        <v>1.1000000000000001E-3</v>
      </c>
      <c r="CA1230" t="s">
        <v>179</v>
      </c>
      <c r="CB1230">
        <v>8.0000000000000004E-4</v>
      </c>
      <c r="CC1230" t="s">
        <v>179</v>
      </c>
      <c r="CD1230">
        <v>2E-3</v>
      </c>
      <c r="CE1230" t="s">
        <v>179</v>
      </c>
      <c r="CF1230">
        <v>2.2000000000000001E-3</v>
      </c>
      <c r="CG1230" t="s">
        <v>179</v>
      </c>
      <c r="CH1230">
        <v>1E-4</v>
      </c>
      <c r="CI1230" t="s">
        <v>179</v>
      </c>
      <c r="CJ1230">
        <v>5.4999999999999997E-3</v>
      </c>
      <c r="CK1230" t="s">
        <v>179</v>
      </c>
      <c r="CL1230">
        <v>1.11E-2</v>
      </c>
      <c r="CM1230" t="s">
        <v>2095</v>
      </c>
      <c r="CN1230">
        <v>-8.0000000000000004E-4</v>
      </c>
      <c r="CO1230" t="s">
        <v>179</v>
      </c>
      <c r="CP1230">
        <v>8.0000000000000004E-4</v>
      </c>
      <c r="CQ1230" t="s">
        <v>179</v>
      </c>
      <c r="CR1230">
        <v>3.3E-3</v>
      </c>
      <c r="CS1230" t="s">
        <v>179</v>
      </c>
      <c r="CT1230">
        <v>1.9E-3</v>
      </c>
      <c r="CU1230" t="s">
        <v>18</v>
      </c>
      <c r="CW1230" t="s">
        <v>18</v>
      </c>
      <c r="CY1230" t="s">
        <v>179</v>
      </c>
      <c r="CZ1230">
        <v>5.9999999999999995E-4</v>
      </c>
      <c r="DA1230" t="s">
        <v>179</v>
      </c>
      <c r="DB1230">
        <v>5.9999999999999995E-4</v>
      </c>
      <c r="DC1230" t="s">
        <v>179</v>
      </c>
      <c r="DD1230">
        <v>5.9999999999999995E-4</v>
      </c>
      <c r="DE1230" t="s">
        <v>179</v>
      </c>
      <c r="DF1230">
        <v>6.9999999999999999E-4</v>
      </c>
      <c r="DG1230" t="s">
        <v>179</v>
      </c>
      <c r="DH1230">
        <v>4.0000000000000002E-4</v>
      </c>
      <c r="DI1230" t="s">
        <v>179</v>
      </c>
      <c r="DJ1230">
        <v>2.0000000000000001E-4</v>
      </c>
      <c r="DK1230" t="s">
        <v>2206</v>
      </c>
      <c r="DL1230" t="s">
        <v>59</v>
      </c>
      <c r="DT1230" t="s">
        <v>4856</v>
      </c>
    </row>
    <row r="1231" spans="1:124">
      <c r="A1231">
        <v>511</v>
      </c>
      <c r="B1231" s="14">
        <v>44742.761805555558</v>
      </c>
      <c r="C1231" t="s">
        <v>52</v>
      </c>
      <c r="D1231">
        <v>0</v>
      </c>
      <c r="E1231">
        <v>0</v>
      </c>
      <c r="F1231">
        <v>0</v>
      </c>
      <c r="G1231" t="s">
        <v>54</v>
      </c>
      <c r="H1231" t="s">
        <v>55</v>
      </c>
      <c r="I1231" t="s">
        <v>55</v>
      </c>
      <c r="J1231" t="s">
        <v>55</v>
      </c>
      <c r="K1231" t="s">
        <v>18</v>
      </c>
      <c r="L1231">
        <v>90</v>
      </c>
      <c r="M1231" t="s">
        <v>173</v>
      </c>
      <c r="N1231">
        <v>0</v>
      </c>
      <c r="O1231" t="s">
        <v>173</v>
      </c>
      <c r="P1231">
        <v>0</v>
      </c>
      <c r="Q1231" t="s">
        <v>173</v>
      </c>
      <c r="R1231">
        <v>0</v>
      </c>
      <c r="S1231">
        <v>2</v>
      </c>
      <c r="T1231" t="s">
        <v>174</v>
      </c>
      <c r="U1231">
        <v>4.0602</v>
      </c>
      <c r="V1231">
        <v>0.66510000000000002</v>
      </c>
      <c r="W1231">
        <v>10.465400000000001</v>
      </c>
      <c r="X1231">
        <v>0.312</v>
      </c>
      <c r="Y1231">
        <v>38.834699999999998</v>
      </c>
      <c r="Z1231">
        <v>0.35920000000000002</v>
      </c>
      <c r="AA1231">
        <v>1.7600000000000001E-2</v>
      </c>
      <c r="AB1231">
        <v>1.4200000000000001E-2</v>
      </c>
      <c r="AC1231" t="s">
        <v>179</v>
      </c>
      <c r="AD1231">
        <v>9.4999999999999998E-3</v>
      </c>
      <c r="AE1231" t="s">
        <v>179</v>
      </c>
      <c r="AF1231">
        <v>1.7999999999999999E-2</v>
      </c>
      <c r="AG1231" t="s">
        <v>2218</v>
      </c>
      <c r="AH1231">
        <v>1.2699999999999999E-2</v>
      </c>
      <c r="AI1231" t="s">
        <v>2219</v>
      </c>
      <c r="AJ1231">
        <v>2.9499999999999998E-2</v>
      </c>
      <c r="AK1231" t="s">
        <v>2220</v>
      </c>
      <c r="AL1231">
        <v>7.7000000000000002E-3</v>
      </c>
      <c r="AM1231" t="s">
        <v>559</v>
      </c>
      <c r="AN1231">
        <v>7.7000000000000002E-3</v>
      </c>
      <c r="AO1231" t="s">
        <v>1028</v>
      </c>
      <c r="AP1231">
        <v>4.3E-3</v>
      </c>
      <c r="AQ1231" t="s">
        <v>328</v>
      </c>
      <c r="AR1231">
        <v>5.1999999999999998E-3</v>
      </c>
      <c r="AS1231" t="s">
        <v>2221</v>
      </c>
      <c r="AT1231">
        <v>2.7099999999999999E-2</v>
      </c>
      <c r="AU1231" t="s">
        <v>179</v>
      </c>
      <c r="AV1231">
        <v>3.8999999999999998E-3</v>
      </c>
      <c r="AW1231" t="s">
        <v>402</v>
      </c>
      <c r="AX1231">
        <v>1.1999999999999999E-3</v>
      </c>
      <c r="AY1231" t="s">
        <v>432</v>
      </c>
      <c r="AZ1231">
        <v>8.9999999999999998E-4</v>
      </c>
      <c r="BA1231" t="s">
        <v>317</v>
      </c>
      <c r="BB1231">
        <v>6.9999999999999999E-4</v>
      </c>
      <c r="BC1231" t="s">
        <v>245</v>
      </c>
      <c r="BD1231">
        <v>4.0000000000000002E-4</v>
      </c>
      <c r="BE1231" t="s">
        <v>179</v>
      </c>
      <c r="BF1231">
        <v>2.9999999999999997E-4</v>
      </c>
      <c r="BG1231" t="s">
        <v>216</v>
      </c>
      <c r="BH1231">
        <v>1E-4</v>
      </c>
      <c r="BI1231" t="s">
        <v>267</v>
      </c>
      <c r="BJ1231">
        <v>2.0000000000000001E-4</v>
      </c>
      <c r="BK1231" t="s">
        <v>248</v>
      </c>
      <c r="BL1231">
        <v>5.0000000000000001E-4</v>
      </c>
      <c r="BM1231" t="s">
        <v>733</v>
      </c>
      <c r="BN1231">
        <v>2.9999999999999997E-4</v>
      </c>
      <c r="BO1231" t="s">
        <v>213</v>
      </c>
      <c r="BP1231">
        <v>5.0000000000000001E-4</v>
      </c>
      <c r="BQ1231" t="s">
        <v>179</v>
      </c>
      <c r="BR1231">
        <v>2.9999999999999997E-4</v>
      </c>
      <c r="BS1231" t="s">
        <v>179</v>
      </c>
      <c r="BT1231">
        <v>4.0000000000000002E-4</v>
      </c>
      <c r="BU1231" t="s">
        <v>179</v>
      </c>
      <c r="BV1231">
        <v>6.9999999999999999E-4</v>
      </c>
      <c r="BW1231" t="s">
        <v>18</v>
      </c>
      <c r="BY1231" t="s">
        <v>179</v>
      </c>
      <c r="BZ1231">
        <v>1.1000000000000001E-3</v>
      </c>
      <c r="CA1231" t="s">
        <v>179</v>
      </c>
      <c r="CB1231">
        <v>8.0000000000000004E-4</v>
      </c>
      <c r="CC1231" t="s">
        <v>179</v>
      </c>
      <c r="CD1231">
        <v>2E-3</v>
      </c>
      <c r="CE1231" t="s">
        <v>179</v>
      </c>
      <c r="CF1231">
        <v>2.3E-3</v>
      </c>
      <c r="CG1231" t="s">
        <v>216</v>
      </c>
      <c r="CH1231">
        <v>1E-4</v>
      </c>
      <c r="CI1231" t="s">
        <v>179</v>
      </c>
      <c r="CJ1231">
        <v>7.4000000000000003E-3</v>
      </c>
      <c r="CK1231" t="s">
        <v>179</v>
      </c>
      <c r="CL1231">
        <v>1.0699999999999999E-2</v>
      </c>
      <c r="CM1231" t="s">
        <v>266</v>
      </c>
      <c r="CN1231">
        <v>3.8E-3</v>
      </c>
      <c r="CO1231" t="s">
        <v>179</v>
      </c>
      <c r="CP1231">
        <v>8.9999999999999998E-4</v>
      </c>
      <c r="CQ1231" t="s">
        <v>179</v>
      </c>
      <c r="CR1231">
        <v>3.3E-3</v>
      </c>
      <c r="CS1231" t="s">
        <v>179</v>
      </c>
      <c r="CT1231">
        <v>1.9E-3</v>
      </c>
      <c r="CU1231" t="s">
        <v>179</v>
      </c>
      <c r="CV1231">
        <v>8.0000000000000004E-4</v>
      </c>
      <c r="CW1231" t="s">
        <v>179</v>
      </c>
      <c r="CX1231">
        <v>5.9999999999999995E-4</v>
      </c>
      <c r="CY1231" t="s">
        <v>179</v>
      </c>
      <c r="CZ1231">
        <v>5.0000000000000001E-4</v>
      </c>
      <c r="DA1231" t="s">
        <v>179</v>
      </c>
      <c r="DB1231">
        <v>5.0000000000000001E-4</v>
      </c>
      <c r="DC1231" t="s">
        <v>179</v>
      </c>
      <c r="DD1231">
        <v>5.0000000000000001E-4</v>
      </c>
      <c r="DE1231" t="s">
        <v>179</v>
      </c>
      <c r="DF1231">
        <v>5.9999999999999995E-4</v>
      </c>
      <c r="DG1231" t="s">
        <v>179</v>
      </c>
      <c r="DH1231">
        <v>4.0000000000000002E-4</v>
      </c>
      <c r="DI1231" t="s">
        <v>179</v>
      </c>
      <c r="DJ1231">
        <v>4.0000000000000002E-4</v>
      </c>
      <c r="DK1231" t="s">
        <v>2206</v>
      </c>
      <c r="DL1231" t="s">
        <v>59</v>
      </c>
      <c r="DT1231" t="s">
        <v>4856</v>
      </c>
    </row>
    <row r="1232" spans="1:124">
      <c r="A1232">
        <v>512</v>
      </c>
      <c r="B1232" s="14">
        <v>44742.763194444444</v>
      </c>
      <c r="C1232" t="s">
        <v>52</v>
      </c>
      <c r="D1232">
        <v>0</v>
      </c>
      <c r="E1232">
        <v>0</v>
      </c>
      <c r="F1232">
        <v>0</v>
      </c>
      <c r="G1232" t="s">
        <v>54</v>
      </c>
      <c r="H1232" t="s">
        <v>55</v>
      </c>
      <c r="I1232" t="s">
        <v>55</v>
      </c>
      <c r="J1232" t="s">
        <v>55</v>
      </c>
      <c r="K1232" t="s">
        <v>18</v>
      </c>
      <c r="L1232">
        <v>90</v>
      </c>
      <c r="M1232" t="s">
        <v>173</v>
      </c>
      <c r="N1232">
        <v>0</v>
      </c>
      <c r="O1232" t="s">
        <v>173</v>
      </c>
      <c r="P1232">
        <v>0</v>
      </c>
      <c r="Q1232" t="s">
        <v>173</v>
      </c>
      <c r="R1232">
        <v>0</v>
      </c>
      <c r="S1232">
        <v>2</v>
      </c>
      <c r="T1232" t="s">
        <v>174</v>
      </c>
      <c r="U1232">
        <v>4.9381000000000004</v>
      </c>
      <c r="V1232">
        <v>0.6603</v>
      </c>
      <c r="W1232">
        <v>10.9787</v>
      </c>
      <c r="X1232">
        <v>0.31669999999999998</v>
      </c>
      <c r="Y1232">
        <v>38.933300000000003</v>
      </c>
      <c r="Z1232">
        <v>0.3599</v>
      </c>
      <c r="AA1232" t="s">
        <v>179</v>
      </c>
      <c r="AB1232">
        <v>1.38E-2</v>
      </c>
      <c r="AC1232">
        <v>1.8100000000000002E-2</v>
      </c>
      <c r="AD1232">
        <v>9.4000000000000004E-3</v>
      </c>
      <c r="AE1232" t="s">
        <v>179</v>
      </c>
      <c r="AF1232">
        <v>1.77E-2</v>
      </c>
      <c r="AG1232" t="s">
        <v>2222</v>
      </c>
      <c r="AH1232">
        <v>1.2699999999999999E-2</v>
      </c>
      <c r="AI1232" t="s">
        <v>2223</v>
      </c>
      <c r="AJ1232">
        <v>2.9399999999999999E-2</v>
      </c>
      <c r="AK1232" t="s">
        <v>2224</v>
      </c>
      <c r="AL1232">
        <v>7.7000000000000002E-3</v>
      </c>
      <c r="AM1232" t="s">
        <v>179</v>
      </c>
      <c r="AN1232">
        <v>7.4999999999999997E-3</v>
      </c>
      <c r="AO1232" t="s">
        <v>1808</v>
      </c>
      <c r="AP1232">
        <v>4.1999999999999997E-3</v>
      </c>
      <c r="AQ1232" t="s">
        <v>503</v>
      </c>
      <c r="AR1232">
        <v>5.0000000000000001E-3</v>
      </c>
      <c r="AS1232" t="s">
        <v>2225</v>
      </c>
      <c r="AT1232">
        <v>2.7E-2</v>
      </c>
      <c r="AU1232" t="s">
        <v>179</v>
      </c>
      <c r="AV1232">
        <v>3.8E-3</v>
      </c>
      <c r="AW1232" t="s">
        <v>808</v>
      </c>
      <c r="AX1232">
        <v>1.1999999999999999E-3</v>
      </c>
      <c r="AY1232" t="s">
        <v>365</v>
      </c>
      <c r="AZ1232">
        <v>8.9999999999999998E-4</v>
      </c>
      <c r="BA1232" t="s">
        <v>317</v>
      </c>
      <c r="BB1232">
        <v>6.9999999999999999E-4</v>
      </c>
      <c r="BC1232" t="s">
        <v>247</v>
      </c>
      <c r="BD1232">
        <v>5.0000000000000001E-4</v>
      </c>
      <c r="BE1232" t="s">
        <v>179</v>
      </c>
      <c r="BF1232">
        <v>2.0000000000000001E-4</v>
      </c>
      <c r="BG1232" t="s">
        <v>179</v>
      </c>
      <c r="BH1232">
        <v>1E-4</v>
      </c>
      <c r="BI1232" t="s">
        <v>406</v>
      </c>
      <c r="BJ1232">
        <v>2.0000000000000001E-4</v>
      </c>
      <c r="BK1232" t="s">
        <v>429</v>
      </c>
      <c r="BL1232">
        <v>5.0000000000000001E-4</v>
      </c>
      <c r="BM1232" t="s">
        <v>733</v>
      </c>
      <c r="BN1232">
        <v>2.9999999999999997E-4</v>
      </c>
      <c r="BO1232" t="s">
        <v>208</v>
      </c>
      <c r="BP1232">
        <v>5.0000000000000001E-4</v>
      </c>
      <c r="BQ1232" t="s">
        <v>179</v>
      </c>
      <c r="BR1232">
        <v>2.9999999999999997E-4</v>
      </c>
      <c r="BS1232" t="s">
        <v>179</v>
      </c>
      <c r="BT1232">
        <v>4.0000000000000002E-4</v>
      </c>
      <c r="BU1232" t="s">
        <v>179</v>
      </c>
      <c r="BV1232">
        <v>6.9999999999999999E-4</v>
      </c>
      <c r="BW1232" t="s">
        <v>18</v>
      </c>
      <c r="BY1232" t="s">
        <v>179</v>
      </c>
      <c r="BZ1232">
        <v>1.1000000000000001E-3</v>
      </c>
      <c r="CA1232" t="s">
        <v>179</v>
      </c>
      <c r="CB1232">
        <v>8.0000000000000004E-4</v>
      </c>
      <c r="CC1232" t="s">
        <v>179</v>
      </c>
      <c r="CD1232">
        <v>2E-3</v>
      </c>
      <c r="CE1232" t="s">
        <v>179</v>
      </c>
      <c r="CF1232">
        <v>2.3E-3</v>
      </c>
      <c r="CG1232" t="s">
        <v>216</v>
      </c>
      <c r="CH1232">
        <v>1E-4</v>
      </c>
      <c r="CI1232" t="s">
        <v>179</v>
      </c>
      <c r="CJ1232">
        <v>7.1999999999999998E-3</v>
      </c>
      <c r="CK1232" t="s">
        <v>179</v>
      </c>
      <c r="CL1232">
        <v>1.03E-2</v>
      </c>
      <c r="CM1232" t="s">
        <v>179</v>
      </c>
      <c r="CN1232">
        <v>3.8E-3</v>
      </c>
      <c r="CO1232" t="s">
        <v>179</v>
      </c>
      <c r="CP1232">
        <v>8.9999999999999998E-4</v>
      </c>
      <c r="CQ1232" t="s">
        <v>179</v>
      </c>
      <c r="CR1232">
        <v>3.0999999999999999E-3</v>
      </c>
      <c r="CS1232" t="s">
        <v>179</v>
      </c>
      <c r="CT1232">
        <v>1.8E-3</v>
      </c>
      <c r="CU1232" t="s">
        <v>18</v>
      </c>
      <c r="CW1232" t="s">
        <v>18</v>
      </c>
      <c r="CY1232" t="s">
        <v>179</v>
      </c>
      <c r="CZ1232">
        <v>5.9999999999999995E-4</v>
      </c>
      <c r="DA1232" t="s">
        <v>179</v>
      </c>
      <c r="DB1232">
        <v>5.0000000000000001E-4</v>
      </c>
      <c r="DC1232" t="s">
        <v>179</v>
      </c>
      <c r="DD1232">
        <v>5.0000000000000001E-4</v>
      </c>
      <c r="DE1232" t="s">
        <v>179</v>
      </c>
      <c r="DF1232">
        <v>5.0000000000000001E-4</v>
      </c>
      <c r="DG1232" t="s">
        <v>179</v>
      </c>
      <c r="DH1232">
        <v>4.0000000000000002E-4</v>
      </c>
      <c r="DI1232" t="s">
        <v>179</v>
      </c>
      <c r="DJ1232">
        <v>4.0000000000000002E-4</v>
      </c>
      <c r="DK1232" t="s">
        <v>2206</v>
      </c>
      <c r="DL1232" t="s">
        <v>59</v>
      </c>
      <c r="DT1232" t="s">
        <v>4856</v>
      </c>
    </row>
    <row r="1233" spans="1:124">
      <c r="A1233">
        <v>513</v>
      </c>
      <c r="B1233" s="14">
        <v>44742.76458333333</v>
      </c>
      <c r="C1233" t="s">
        <v>52</v>
      </c>
      <c r="D1233">
        <v>0</v>
      </c>
      <c r="E1233">
        <v>0</v>
      </c>
      <c r="F1233">
        <v>0</v>
      </c>
      <c r="G1233" t="s">
        <v>54</v>
      </c>
      <c r="H1233" t="s">
        <v>55</v>
      </c>
      <c r="I1233" t="s">
        <v>55</v>
      </c>
      <c r="J1233" t="s">
        <v>55</v>
      </c>
      <c r="K1233" t="s">
        <v>18</v>
      </c>
      <c r="L1233">
        <v>90</v>
      </c>
      <c r="M1233" t="s">
        <v>173</v>
      </c>
      <c r="N1233">
        <v>0</v>
      </c>
      <c r="O1233" t="s">
        <v>173</v>
      </c>
      <c r="P1233">
        <v>0</v>
      </c>
      <c r="Q1233" t="s">
        <v>173</v>
      </c>
      <c r="R1233">
        <v>0</v>
      </c>
      <c r="S1233">
        <v>2</v>
      </c>
      <c r="T1233" t="s">
        <v>174</v>
      </c>
      <c r="U1233">
        <v>4.9356999999999998</v>
      </c>
      <c r="V1233">
        <v>0.68779999999999997</v>
      </c>
      <c r="W1233">
        <v>10.9786</v>
      </c>
      <c r="X1233">
        <v>0.31819999999999998</v>
      </c>
      <c r="Y1233">
        <v>38.86</v>
      </c>
      <c r="Z1233">
        <v>0.35959999999999998</v>
      </c>
      <c r="AA1233">
        <v>1.49E-2</v>
      </c>
      <c r="AB1233">
        <v>1.41E-2</v>
      </c>
      <c r="AC1233">
        <v>1.72E-2</v>
      </c>
      <c r="AD1233">
        <v>9.5999999999999992E-3</v>
      </c>
      <c r="AE1233" t="s">
        <v>179</v>
      </c>
      <c r="AF1233">
        <v>1.7899999999999999E-2</v>
      </c>
      <c r="AG1233" t="s">
        <v>2226</v>
      </c>
      <c r="AH1233">
        <v>1.26E-2</v>
      </c>
      <c r="AI1233" t="s">
        <v>2227</v>
      </c>
      <c r="AJ1233">
        <v>2.9399999999999999E-2</v>
      </c>
      <c r="AK1233" t="s">
        <v>2228</v>
      </c>
      <c r="AL1233">
        <v>7.7000000000000002E-3</v>
      </c>
      <c r="AM1233" t="s">
        <v>179</v>
      </c>
      <c r="AN1233">
        <v>7.4000000000000003E-3</v>
      </c>
      <c r="AO1233" t="s">
        <v>501</v>
      </c>
      <c r="AP1233">
        <v>4.4000000000000003E-3</v>
      </c>
      <c r="AQ1233" t="s">
        <v>2229</v>
      </c>
      <c r="AR1233">
        <v>5.1000000000000004E-3</v>
      </c>
      <c r="AS1233" t="s">
        <v>2230</v>
      </c>
      <c r="AT1233">
        <v>2.7099999999999999E-2</v>
      </c>
      <c r="AU1233" t="s">
        <v>179</v>
      </c>
      <c r="AV1233">
        <v>3.8999999999999998E-3</v>
      </c>
      <c r="AW1233" t="s">
        <v>1052</v>
      </c>
      <c r="AX1233">
        <v>1.1999999999999999E-3</v>
      </c>
      <c r="AY1233" t="s">
        <v>312</v>
      </c>
      <c r="AZ1233">
        <v>8.9999999999999998E-4</v>
      </c>
      <c r="BA1233" t="s">
        <v>190</v>
      </c>
      <c r="BB1233">
        <v>6.9999999999999999E-4</v>
      </c>
      <c r="BC1233" t="s">
        <v>516</v>
      </c>
      <c r="BD1233">
        <v>5.0000000000000001E-4</v>
      </c>
      <c r="BE1233" t="s">
        <v>179</v>
      </c>
      <c r="BF1233">
        <v>2.9999999999999997E-4</v>
      </c>
      <c r="BG1233" t="s">
        <v>179</v>
      </c>
      <c r="BH1233">
        <v>1E-4</v>
      </c>
      <c r="BI1233" t="s">
        <v>406</v>
      </c>
      <c r="BJ1233">
        <v>2.0000000000000001E-4</v>
      </c>
      <c r="BK1233" t="s">
        <v>429</v>
      </c>
      <c r="BL1233">
        <v>5.0000000000000001E-4</v>
      </c>
      <c r="BM1233" t="s">
        <v>392</v>
      </c>
      <c r="BN1233">
        <v>2.9999999999999997E-4</v>
      </c>
      <c r="BO1233" t="s">
        <v>215</v>
      </c>
      <c r="BP1233">
        <v>5.0000000000000001E-4</v>
      </c>
      <c r="BQ1233" t="s">
        <v>179</v>
      </c>
      <c r="BR1233">
        <v>2.9999999999999997E-4</v>
      </c>
      <c r="BS1233" t="s">
        <v>179</v>
      </c>
      <c r="BT1233">
        <v>4.0000000000000002E-4</v>
      </c>
      <c r="BU1233" t="s">
        <v>179</v>
      </c>
      <c r="BV1233">
        <v>6.9999999999999999E-4</v>
      </c>
      <c r="BW1233" t="s">
        <v>18</v>
      </c>
      <c r="BY1233" t="s">
        <v>179</v>
      </c>
      <c r="BZ1233">
        <v>1.1000000000000001E-3</v>
      </c>
      <c r="CA1233" t="s">
        <v>179</v>
      </c>
      <c r="CB1233">
        <v>8.0000000000000004E-4</v>
      </c>
      <c r="CC1233" t="s">
        <v>179</v>
      </c>
      <c r="CD1233">
        <v>2E-3</v>
      </c>
      <c r="CE1233" t="s">
        <v>179</v>
      </c>
      <c r="CF1233">
        <v>2.3E-3</v>
      </c>
      <c r="CG1233" t="s">
        <v>179</v>
      </c>
      <c r="CH1233">
        <v>1E-4</v>
      </c>
      <c r="CI1233" t="s">
        <v>179</v>
      </c>
      <c r="CJ1233">
        <v>7.4000000000000003E-3</v>
      </c>
      <c r="CK1233" t="s">
        <v>179</v>
      </c>
      <c r="CL1233">
        <v>1.09E-2</v>
      </c>
      <c r="CM1233" t="s">
        <v>179</v>
      </c>
      <c r="CN1233">
        <v>4.0000000000000001E-3</v>
      </c>
      <c r="CO1233" t="s">
        <v>179</v>
      </c>
      <c r="CP1233">
        <v>8.9999999999999998E-4</v>
      </c>
      <c r="CQ1233" t="s">
        <v>179</v>
      </c>
      <c r="CR1233">
        <v>3.0999999999999999E-3</v>
      </c>
      <c r="CS1233" t="s">
        <v>179</v>
      </c>
      <c r="CT1233">
        <v>1.9E-3</v>
      </c>
      <c r="CU1233" t="s">
        <v>179</v>
      </c>
      <c r="CV1233">
        <v>8.0000000000000004E-4</v>
      </c>
      <c r="CW1233" t="s">
        <v>18</v>
      </c>
      <c r="CY1233" t="s">
        <v>179</v>
      </c>
      <c r="CZ1233">
        <v>5.0000000000000001E-4</v>
      </c>
      <c r="DA1233" t="s">
        <v>179</v>
      </c>
      <c r="DB1233">
        <v>5.9999999999999995E-4</v>
      </c>
      <c r="DC1233" t="s">
        <v>179</v>
      </c>
      <c r="DD1233">
        <v>5.0000000000000001E-4</v>
      </c>
      <c r="DE1233" t="s">
        <v>179</v>
      </c>
      <c r="DF1233">
        <v>5.9999999999999995E-4</v>
      </c>
      <c r="DG1233" t="s">
        <v>179</v>
      </c>
      <c r="DH1233">
        <v>4.0000000000000002E-4</v>
      </c>
      <c r="DI1233" t="s">
        <v>179</v>
      </c>
      <c r="DJ1233">
        <v>4.0000000000000002E-4</v>
      </c>
      <c r="DK1233" t="s">
        <v>2206</v>
      </c>
      <c r="DL1233" t="s">
        <v>59</v>
      </c>
      <c r="DT1233" t="s">
        <v>4856</v>
      </c>
    </row>
    <row r="1234" spans="1:124">
      <c r="A1234">
        <v>514</v>
      </c>
      <c r="B1234" s="14">
        <v>44742.767361111109</v>
      </c>
      <c r="C1234" t="s">
        <v>52</v>
      </c>
      <c r="D1234">
        <v>0</v>
      </c>
      <c r="E1234">
        <v>0</v>
      </c>
      <c r="F1234">
        <v>0</v>
      </c>
      <c r="G1234" t="s">
        <v>54</v>
      </c>
      <c r="H1234" t="s">
        <v>55</v>
      </c>
      <c r="I1234" t="s">
        <v>55</v>
      </c>
      <c r="J1234" t="s">
        <v>55</v>
      </c>
      <c r="K1234" t="s">
        <v>18</v>
      </c>
      <c r="L1234">
        <v>90</v>
      </c>
      <c r="M1234" t="s">
        <v>173</v>
      </c>
      <c r="N1234">
        <v>0</v>
      </c>
      <c r="O1234" t="s">
        <v>173</v>
      </c>
      <c r="P1234">
        <v>0</v>
      </c>
      <c r="Q1234" t="s">
        <v>173</v>
      </c>
      <c r="R1234">
        <v>0</v>
      </c>
      <c r="S1234">
        <v>2</v>
      </c>
      <c r="T1234" t="s">
        <v>174</v>
      </c>
      <c r="U1234">
        <v>3.6989000000000001</v>
      </c>
      <c r="V1234">
        <v>0.68720000000000003</v>
      </c>
      <c r="W1234">
        <v>11.330500000000001</v>
      </c>
      <c r="X1234">
        <v>0.32650000000000001</v>
      </c>
      <c r="Y1234">
        <v>36.907499999999999</v>
      </c>
      <c r="Z1234">
        <v>0.34810000000000002</v>
      </c>
      <c r="AA1234">
        <v>2.46E-2</v>
      </c>
      <c r="AB1234">
        <v>1.67E-2</v>
      </c>
      <c r="AC1234" t="s">
        <v>179</v>
      </c>
      <c r="AD1234">
        <v>9.4999999999999998E-3</v>
      </c>
      <c r="AE1234" t="s">
        <v>179</v>
      </c>
      <c r="AF1234">
        <v>1.77E-2</v>
      </c>
      <c r="AG1234" t="s">
        <v>2231</v>
      </c>
      <c r="AH1234">
        <v>1.06E-2</v>
      </c>
      <c r="AI1234" t="s">
        <v>2232</v>
      </c>
      <c r="AJ1234">
        <v>3.6999999999999998E-2</v>
      </c>
      <c r="AK1234" t="s">
        <v>2233</v>
      </c>
      <c r="AL1234">
        <v>7.9000000000000008E-3</v>
      </c>
      <c r="AM1234" t="s">
        <v>460</v>
      </c>
      <c r="AN1234">
        <v>8.2000000000000007E-3</v>
      </c>
      <c r="AO1234" t="s">
        <v>1347</v>
      </c>
      <c r="AP1234">
        <v>4.3E-3</v>
      </c>
      <c r="AQ1234" t="s">
        <v>375</v>
      </c>
      <c r="AR1234">
        <v>5.1000000000000004E-3</v>
      </c>
      <c r="AS1234" t="s">
        <v>2234</v>
      </c>
      <c r="AT1234">
        <v>2.81E-2</v>
      </c>
      <c r="AU1234" t="s">
        <v>179</v>
      </c>
      <c r="AV1234">
        <v>3.8E-3</v>
      </c>
      <c r="AW1234" t="s">
        <v>1085</v>
      </c>
      <c r="AX1234">
        <v>1E-3</v>
      </c>
      <c r="AY1234" t="s">
        <v>215</v>
      </c>
      <c r="AZ1234">
        <v>8.0000000000000004E-4</v>
      </c>
      <c r="BA1234" t="s">
        <v>284</v>
      </c>
      <c r="BB1234">
        <v>6.9999999999999999E-4</v>
      </c>
      <c r="BC1234" t="s">
        <v>245</v>
      </c>
      <c r="BD1234">
        <v>5.0000000000000001E-4</v>
      </c>
      <c r="BE1234" t="s">
        <v>179</v>
      </c>
      <c r="BF1234">
        <v>2.9999999999999997E-4</v>
      </c>
      <c r="BG1234" t="s">
        <v>179</v>
      </c>
      <c r="BH1234">
        <v>1E-4</v>
      </c>
      <c r="BI1234" t="s">
        <v>516</v>
      </c>
      <c r="BJ1234">
        <v>2.0000000000000001E-4</v>
      </c>
      <c r="BK1234" t="s">
        <v>424</v>
      </c>
      <c r="BL1234">
        <v>5.0000000000000001E-4</v>
      </c>
      <c r="BM1234" t="s">
        <v>505</v>
      </c>
      <c r="BN1234">
        <v>2.9999999999999997E-4</v>
      </c>
      <c r="BO1234" t="s">
        <v>215</v>
      </c>
      <c r="BP1234">
        <v>5.0000000000000001E-4</v>
      </c>
      <c r="BQ1234" t="s">
        <v>179</v>
      </c>
      <c r="BR1234">
        <v>2.9999999999999997E-4</v>
      </c>
      <c r="BS1234" t="s">
        <v>179</v>
      </c>
      <c r="BT1234">
        <v>4.0000000000000002E-4</v>
      </c>
      <c r="BU1234" t="s">
        <v>179</v>
      </c>
      <c r="BV1234">
        <v>5.9999999999999995E-4</v>
      </c>
      <c r="BW1234" t="s">
        <v>18</v>
      </c>
      <c r="BY1234" t="s">
        <v>18</v>
      </c>
      <c r="CA1234" t="s">
        <v>179</v>
      </c>
      <c r="CB1234">
        <v>8.0000000000000004E-4</v>
      </c>
      <c r="CC1234" t="s">
        <v>179</v>
      </c>
      <c r="CD1234">
        <v>2.0999999999999999E-3</v>
      </c>
      <c r="CE1234" t="s">
        <v>179</v>
      </c>
      <c r="CF1234">
        <v>2.3E-3</v>
      </c>
      <c r="CG1234" t="s">
        <v>179</v>
      </c>
      <c r="CH1234">
        <v>1E-4</v>
      </c>
      <c r="CI1234" t="s">
        <v>179</v>
      </c>
      <c r="CJ1234">
        <v>6.8999999999999999E-3</v>
      </c>
      <c r="CK1234" t="s">
        <v>179</v>
      </c>
      <c r="CL1234">
        <v>1.12E-2</v>
      </c>
      <c r="CM1234" t="s">
        <v>179</v>
      </c>
      <c r="CN1234">
        <v>5.4000000000000003E-3</v>
      </c>
      <c r="CO1234" t="s">
        <v>179</v>
      </c>
      <c r="CP1234">
        <v>8.0000000000000004E-4</v>
      </c>
      <c r="CQ1234" t="s">
        <v>179</v>
      </c>
      <c r="CR1234">
        <v>3.3E-3</v>
      </c>
      <c r="CS1234" t="s">
        <v>179</v>
      </c>
      <c r="CT1234">
        <v>1.9E-3</v>
      </c>
      <c r="CU1234" t="s">
        <v>179</v>
      </c>
      <c r="CV1234">
        <v>8.9999999999999998E-4</v>
      </c>
      <c r="CW1234" t="s">
        <v>18</v>
      </c>
      <c r="CY1234" t="s">
        <v>179</v>
      </c>
      <c r="CZ1234">
        <v>5.9999999999999995E-4</v>
      </c>
      <c r="DA1234" t="s">
        <v>179</v>
      </c>
      <c r="DB1234">
        <v>5.9999999999999995E-4</v>
      </c>
      <c r="DC1234" t="s">
        <v>179</v>
      </c>
      <c r="DD1234">
        <v>5.9999999999999995E-4</v>
      </c>
      <c r="DE1234" t="s">
        <v>179</v>
      </c>
      <c r="DF1234">
        <v>5.9999999999999995E-4</v>
      </c>
      <c r="DG1234" t="s">
        <v>179</v>
      </c>
      <c r="DH1234">
        <v>4.0000000000000002E-4</v>
      </c>
      <c r="DI1234" t="s">
        <v>179</v>
      </c>
      <c r="DJ1234">
        <v>2.9999999999999997E-4</v>
      </c>
      <c r="DK1234" t="s">
        <v>2235</v>
      </c>
      <c r="DL1234" t="s">
        <v>59</v>
      </c>
      <c r="DT1234" t="s">
        <v>4856</v>
      </c>
    </row>
    <row r="1235" spans="1:124">
      <c r="A1235">
        <v>515</v>
      </c>
      <c r="B1235" s="14">
        <v>44742.768750000003</v>
      </c>
      <c r="C1235" t="s">
        <v>52</v>
      </c>
      <c r="D1235">
        <v>0</v>
      </c>
      <c r="E1235">
        <v>0</v>
      </c>
      <c r="F1235">
        <v>0</v>
      </c>
      <c r="G1235" t="s">
        <v>54</v>
      </c>
      <c r="H1235" t="s">
        <v>55</v>
      </c>
      <c r="I1235" t="s">
        <v>55</v>
      </c>
      <c r="J1235" t="s">
        <v>55</v>
      </c>
      <c r="K1235" t="s">
        <v>18</v>
      </c>
      <c r="L1235">
        <v>90</v>
      </c>
      <c r="M1235" t="s">
        <v>173</v>
      </c>
      <c r="N1235">
        <v>0</v>
      </c>
      <c r="O1235" t="s">
        <v>173</v>
      </c>
      <c r="P1235">
        <v>0</v>
      </c>
      <c r="Q1235" t="s">
        <v>173</v>
      </c>
      <c r="R1235">
        <v>0</v>
      </c>
      <c r="S1235">
        <v>2</v>
      </c>
      <c r="T1235" t="s">
        <v>174</v>
      </c>
      <c r="U1235">
        <v>3.7161</v>
      </c>
      <c r="V1235">
        <v>0.66479999999999995</v>
      </c>
      <c r="W1235">
        <v>11.4895</v>
      </c>
      <c r="X1235">
        <v>0.32669999999999999</v>
      </c>
      <c r="Y1235">
        <v>36.952800000000003</v>
      </c>
      <c r="Z1235">
        <v>0.34810000000000002</v>
      </c>
      <c r="AA1235">
        <v>3.3300000000000003E-2</v>
      </c>
      <c r="AB1235">
        <v>1.67E-2</v>
      </c>
      <c r="AC1235" t="s">
        <v>179</v>
      </c>
      <c r="AD1235">
        <v>9.4000000000000004E-3</v>
      </c>
      <c r="AE1235" t="s">
        <v>179</v>
      </c>
      <c r="AF1235">
        <v>1.78E-2</v>
      </c>
      <c r="AG1235" t="s">
        <v>2236</v>
      </c>
      <c r="AH1235">
        <v>1.06E-2</v>
      </c>
      <c r="AI1235" t="s">
        <v>2237</v>
      </c>
      <c r="AJ1235">
        <v>3.6900000000000002E-2</v>
      </c>
      <c r="AK1235" t="s">
        <v>2238</v>
      </c>
      <c r="AL1235">
        <v>7.9000000000000008E-3</v>
      </c>
      <c r="AM1235" t="s">
        <v>1249</v>
      </c>
      <c r="AN1235">
        <v>8.2000000000000007E-3</v>
      </c>
      <c r="AO1235" t="s">
        <v>1362</v>
      </c>
      <c r="AP1235">
        <v>4.3E-3</v>
      </c>
      <c r="AQ1235" t="s">
        <v>1718</v>
      </c>
      <c r="AR1235">
        <v>5.0000000000000001E-3</v>
      </c>
      <c r="AS1235" t="s">
        <v>2239</v>
      </c>
      <c r="AT1235">
        <v>2.81E-2</v>
      </c>
      <c r="AU1235" t="s">
        <v>179</v>
      </c>
      <c r="AV1235">
        <v>3.8E-3</v>
      </c>
      <c r="AW1235" t="s">
        <v>284</v>
      </c>
      <c r="AX1235">
        <v>1E-3</v>
      </c>
      <c r="AY1235" t="s">
        <v>210</v>
      </c>
      <c r="AZ1235">
        <v>8.0000000000000004E-4</v>
      </c>
      <c r="BA1235" t="s">
        <v>213</v>
      </c>
      <c r="BB1235">
        <v>6.9999999999999999E-4</v>
      </c>
      <c r="BC1235" t="s">
        <v>245</v>
      </c>
      <c r="BD1235">
        <v>5.0000000000000001E-4</v>
      </c>
      <c r="BE1235" t="s">
        <v>286</v>
      </c>
      <c r="BF1235">
        <v>2.9999999999999997E-4</v>
      </c>
      <c r="BG1235" t="s">
        <v>179</v>
      </c>
      <c r="BH1235">
        <v>1E-4</v>
      </c>
      <c r="BI1235" t="s">
        <v>516</v>
      </c>
      <c r="BJ1235">
        <v>2.0000000000000001E-4</v>
      </c>
      <c r="BK1235" t="s">
        <v>424</v>
      </c>
      <c r="BL1235">
        <v>5.0000000000000001E-4</v>
      </c>
      <c r="BM1235" t="s">
        <v>517</v>
      </c>
      <c r="BN1235">
        <v>2.9999999999999997E-4</v>
      </c>
      <c r="BO1235" t="s">
        <v>195</v>
      </c>
      <c r="BP1235">
        <v>5.0000000000000001E-4</v>
      </c>
      <c r="BQ1235" t="s">
        <v>179</v>
      </c>
      <c r="BR1235">
        <v>2.9999999999999997E-4</v>
      </c>
      <c r="BS1235" t="s">
        <v>179</v>
      </c>
      <c r="BT1235">
        <v>4.0000000000000002E-4</v>
      </c>
      <c r="BU1235" t="s">
        <v>179</v>
      </c>
      <c r="BV1235">
        <v>5.9999999999999995E-4</v>
      </c>
      <c r="BW1235" t="s">
        <v>18</v>
      </c>
      <c r="BY1235" t="s">
        <v>179</v>
      </c>
      <c r="BZ1235">
        <v>1.1000000000000001E-3</v>
      </c>
      <c r="CA1235" t="s">
        <v>179</v>
      </c>
      <c r="CB1235">
        <v>8.0000000000000004E-4</v>
      </c>
      <c r="CC1235" t="s">
        <v>639</v>
      </c>
      <c r="CD1235">
        <v>2.0999999999999999E-3</v>
      </c>
      <c r="CE1235" t="s">
        <v>269</v>
      </c>
      <c r="CF1235">
        <v>2.3E-3</v>
      </c>
      <c r="CG1235" t="s">
        <v>216</v>
      </c>
      <c r="CH1235">
        <v>1E-4</v>
      </c>
      <c r="CI1235" t="s">
        <v>179</v>
      </c>
      <c r="CJ1235">
        <v>7.0000000000000001E-3</v>
      </c>
      <c r="CK1235" t="s">
        <v>179</v>
      </c>
      <c r="CL1235">
        <v>1.14E-2</v>
      </c>
      <c r="CM1235" t="s">
        <v>302</v>
      </c>
      <c r="CN1235">
        <v>5.4000000000000003E-3</v>
      </c>
      <c r="CO1235" t="s">
        <v>179</v>
      </c>
      <c r="CP1235">
        <v>8.9999999999999998E-4</v>
      </c>
      <c r="CQ1235" t="s">
        <v>179</v>
      </c>
      <c r="CR1235">
        <v>3.2000000000000002E-3</v>
      </c>
      <c r="CS1235" t="s">
        <v>179</v>
      </c>
      <c r="CT1235">
        <v>1.9E-3</v>
      </c>
      <c r="CU1235" t="s">
        <v>18</v>
      </c>
      <c r="CW1235" t="s">
        <v>18</v>
      </c>
      <c r="CY1235" t="s">
        <v>179</v>
      </c>
      <c r="CZ1235">
        <v>5.0000000000000001E-4</v>
      </c>
      <c r="DA1235" t="s">
        <v>179</v>
      </c>
      <c r="DB1235">
        <v>5.9999999999999995E-4</v>
      </c>
      <c r="DC1235" t="s">
        <v>179</v>
      </c>
      <c r="DD1235">
        <v>5.9999999999999995E-4</v>
      </c>
      <c r="DE1235" t="s">
        <v>179</v>
      </c>
      <c r="DF1235">
        <v>5.9999999999999995E-4</v>
      </c>
      <c r="DG1235" t="s">
        <v>179</v>
      </c>
      <c r="DH1235">
        <v>4.0000000000000002E-4</v>
      </c>
      <c r="DI1235" t="s">
        <v>179</v>
      </c>
      <c r="DJ1235">
        <v>2.9999999999999997E-4</v>
      </c>
      <c r="DK1235" t="s">
        <v>2235</v>
      </c>
      <c r="DL1235" t="s">
        <v>59</v>
      </c>
      <c r="DT1235" t="s">
        <v>4856</v>
      </c>
    </row>
    <row r="1236" spans="1:124">
      <c r="A1236">
        <v>516</v>
      </c>
      <c r="B1236" s="14">
        <v>44742.770138888889</v>
      </c>
      <c r="C1236" t="s">
        <v>52</v>
      </c>
      <c r="D1236">
        <v>0</v>
      </c>
      <c r="E1236">
        <v>0</v>
      </c>
      <c r="F1236">
        <v>0</v>
      </c>
      <c r="G1236" t="s">
        <v>54</v>
      </c>
      <c r="H1236" t="s">
        <v>55</v>
      </c>
      <c r="I1236" t="s">
        <v>55</v>
      </c>
      <c r="J1236" t="s">
        <v>55</v>
      </c>
      <c r="K1236" t="s">
        <v>18</v>
      </c>
      <c r="L1236">
        <v>90</v>
      </c>
      <c r="M1236" t="s">
        <v>173</v>
      </c>
      <c r="N1236">
        <v>0</v>
      </c>
      <c r="O1236" t="s">
        <v>173</v>
      </c>
      <c r="P1236">
        <v>0</v>
      </c>
      <c r="Q1236" t="s">
        <v>173</v>
      </c>
      <c r="R1236">
        <v>0</v>
      </c>
      <c r="S1236">
        <v>2</v>
      </c>
      <c r="T1236" t="s">
        <v>174</v>
      </c>
      <c r="U1236">
        <v>3.9933000000000001</v>
      </c>
      <c r="V1236">
        <v>0.67810000000000004</v>
      </c>
      <c r="W1236">
        <v>11.4329</v>
      </c>
      <c r="X1236">
        <v>0.32719999999999999</v>
      </c>
      <c r="Y1236">
        <v>37.308300000000003</v>
      </c>
      <c r="Z1236">
        <v>0.35020000000000001</v>
      </c>
      <c r="AA1236">
        <v>2.5100000000000001E-2</v>
      </c>
      <c r="AB1236">
        <v>1.67E-2</v>
      </c>
      <c r="AC1236" t="s">
        <v>179</v>
      </c>
      <c r="AD1236">
        <v>9.5999999999999992E-3</v>
      </c>
      <c r="AE1236" t="s">
        <v>179</v>
      </c>
      <c r="AF1236">
        <v>1.78E-2</v>
      </c>
      <c r="AG1236" t="s">
        <v>2240</v>
      </c>
      <c r="AH1236">
        <v>1.0699999999999999E-2</v>
      </c>
      <c r="AI1236" t="s">
        <v>2241</v>
      </c>
      <c r="AJ1236">
        <v>3.6900000000000002E-2</v>
      </c>
      <c r="AK1236" t="s">
        <v>2242</v>
      </c>
      <c r="AL1236">
        <v>8.0000000000000002E-3</v>
      </c>
      <c r="AM1236" t="s">
        <v>1366</v>
      </c>
      <c r="AN1236">
        <v>8.0999999999999996E-3</v>
      </c>
      <c r="AO1236" t="s">
        <v>1203</v>
      </c>
      <c r="AP1236">
        <v>4.3E-3</v>
      </c>
      <c r="AQ1236" t="s">
        <v>1100</v>
      </c>
      <c r="AR1236">
        <v>5.1000000000000004E-3</v>
      </c>
      <c r="AS1236" t="s">
        <v>2243</v>
      </c>
      <c r="AT1236">
        <v>2.8000000000000001E-2</v>
      </c>
      <c r="AU1236" t="s">
        <v>179</v>
      </c>
      <c r="AV1236">
        <v>3.8E-3</v>
      </c>
      <c r="AW1236" t="s">
        <v>429</v>
      </c>
      <c r="AX1236">
        <v>1E-3</v>
      </c>
      <c r="AY1236" t="s">
        <v>270</v>
      </c>
      <c r="AZ1236">
        <v>8.0000000000000004E-4</v>
      </c>
      <c r="BA1236" t="s">
        <v>208</v>
      </c>
      <c r="BB1236">
        <v>6.9999999999999999E-4</v>
      </c>
      <c r="BC1236" t="s">
        <v>247</v>
      </c>
      <c r="BD1236">
        <v>5.0000000000000001E-4</v>
      </c>
      <c r="BE1236" t="s">
        <v>179</v>
      </c>
      <c r="BF1236">
        <v>2.9999999999999997E-4</v>
      </c>
      <c r="BG1236" t="s">
        <v>179</v>
      </c>
      <c r="BH1236">
        <v>1E-4</v>
      </c>
      <c r="BI1236" t="s">
        <v>192</v>
      </c>
      <c r="BJ1236">
        <v>2.0000000000000001E-4</v>
      </c>
      <c r="BK1236" t="s">
        <v>625</v>
      </c>
      <c r="BL1236">
        <v>5.0000000000000001E-4</v>
      </c>
      <c r="BM1236" t="s">
        <v>214</v>
      </c>
      <c r="BN1236">
        <v>2.9999999999999997E-4</v>
      </c>
      <c r="BO1236" t="s">
        <v>229</v>
      </c>
      <c r="BP1236">
        <v>5.0000000000000001E-4</v>
      </c>
      <c r="BQ1236" t="s">
        <v>179</v>
      </c>
      <c r="BR1236">
        <v>2.9999999999999997E-4</v>
      </c>
      <c r="BS1236" t="s">
        <v>179</v>
      </c>
      <c r="BT1236">
        <v>4.0000000000000002E-4</v>
      </c>
      <c r="BU1236" t="s">
        <v>179</v>
      </c>
      <c r="BV1236">
        <v>5.9999999999999995E-4</v>
      </c>
      <c r="BW1236" t="s">
        <v>18</v>
      </c>
      <c r="BY1236" t="s">
        <v>18</v>
      </c>
      <c r="CA1236" t="s">
        <v>179</v>
      </c>
      <c r="CB1236">
        <v>8.0000000000000004E-4</v>
      </c>
      <c r="CC1236" t="s">
        <v>179</v>
      </c>
      <c r="CD1236">
        <v>2.0999999999999999E-3</v>
      </c>
      <c r="CE1236" t="s">
        <v>179</v>
      </c>
      <c r="CF1236">
        <v>2.3E-3</v>
      </c>
      <c r="CG1236" t="s">
        <v>179</v>
      </c>
      <c r="CH1236">
        <v>1E-4</v>
      </c>
      <c r="CI1236" t="s">
        <v>179</v>
      </c>
      <c r="CJ1236">
        <v>6.8999999999999999E-3</v>
      </c>
      <c r="CK1236" t="s">
        <v>179</v>
      </c>
      <c r="CL1236">
        <v>1.14E-2</v>
      </c>
      <c r="CM1236" t="s">
        <v>179</v>
      </c>
      <c r="CN1236">
        <v>5.1999999999999998E-3</v>
      </c>
      <c r="CO1236" t="s">
        <v>179</v>
      </c>
      <c r="CP1236">
        <v>8.9999999999999998E-4</v>
      </c>
      <c r="CQ1236" t="s">
        <v>179</v>
      </c>
      <c r="CR1236">
        <v>3.2000000000000002E-3</v>
      </c>
      <c r="CS1236" t="s">
        <v>179</v>
      </c>
      <c r="CT1236">
        <v>1.9E-3</v>
      </c>
      <c r="CU1236" t="s">
        <v>18</v>
      </c>
      <c r="CW1236" t="s">
        <v>18</v>
      </c>
      <c r="CY1236" t="s">
        <v>179</v>
      </c>
      <c r="CZ1236">
        <v>5.9999999999999995E-4</v>
      </c>
      <c r="DA1236" t="s">
        <v>179</v>
      </c>
      <c r="DB1236">
        <v>5.9999999999999995E-4</v>
      </c>
      <c r="DC1236" t="s">
        <v>179</v>
      </c>
      <c r="DD1236">
        <v>5.9999999999999995E-4</v>
      </c>
      <c r="DE1236" t="s">
        <v>179</v>
      </c>
      <c r="DF1236">
        <v>5.9999999999999995E-4</v>
      </c>
      <c r="DG1236" t="s">
        <v>179</v>
      </c>
      <c r="DH1236">
        <v>4.0000000000000002E-4</v>
      </c>
      <c r="DI1236" t="s">
        <v>179</v>
      </c>
      <c r="DJ1236">
        <v>2.9999999999999997E-4</v>
      </c>
      <c r="DK1236" t="s">
        <v>2235</v>
      </c>
      <c r="DL1236" t="s">
        <v>59</v>
      </c>
      <c r="DT1236" t="s">
        <v>4856</v>
      </c>
    </row>
    <row r="1237" spans="1:124">
      <c r="A1237">
        <v>517</v>
      </c>
      <c r="B1237" s="14">
        <v>44742.772222222222</v>
      </c>
      <c r="C1237" t="s">
        <v>52</v>
      </c>
      <c r="D1237">
        <v>0</v>
      </c>
      <c r="E1237">
        <v>0</v>
      </c>
      <c r="F1237">
        <v>0</v>
      </c>
      <c r="G1237" t="s">
        <v>54</v>
      </c>
      <c r="H1237" t="s">
        <v>55</v>
      </c>
      <c r="I1237" t="s">
        <v>55</v>
      </c>
      <c r="J1237" t="s">
        <v>55</v>
      </c>
      <c r="K1237" t="s">
        <v>18</v>
      </c>
      <c r="L1237">
        <v>90</v>
      </c>
      <c r="M1237" t="s">
        <v>173</v>
      </c>
      <c r="N1237">
        <v>0</v>
      </c>
      <c r="O1237" t="s">
        <v>173</v>
      </c>
      <c r="P1237">
        <v>0</v>
      </c>
      <c r="Q1237" t="s">
        <v>173</v>
      </c>
      <c r="R1237">
        <v>0</v>
      </c>
      <c r="S1237">
        <v>2</v>
      </c>
      <c r="T1237" t="s">
        <v>174</v>
      </c>
      <c r="U1237">
        <v>3.3100999999999998</v>
      </c>
      <c r="V1237">
        <v>0.66469999999999996</v>
      </c>
      <c r="W1237">
        <v>12.2561</v>
      </c>
      <c r="X1237">
        <v>0.33250000000000002</v>
      </c>
      <c r="Y1237">
        <v>37.962299999999999</v>
      </c>
      <c r="Z1237">
        <v>0.35199999999999998</v>
      </c>
      <c r="AA1237">
        <v>1.7000000000000001E-2</v>
      </c>
      <c r="AB1237">
        <v>1.6E-2</v>
      </c>
      <c r="AC1237" t="s">
        <v>179</v>
      </c>
      <c r="AD1237">
        <v>8.8999999999999999E-3</v>
      </c>
      <c r="AE1237" t="s">
        <v>179</v>
      </c>
      <c r="AF1237">
        <v>1.6899999999999998E-2</v>
      </c>
      <c r="AG1237" t="s">
        <v>2244</v>
      </c>
      <c r="AH1237">
        <v>8.3000000000000001E-3</v>
      </c>
      <c r="AI1237" t="s">
        <v>2245</v>
      </c>
      <c r="AJ1237">
        <v>3.5099999999999999E-2</v>
      </c>
      <c r="AK1237" t="s">
        <v>2246</v>
      </c>
      <c r="AL1237">
        <v>7.6E-3</v>
      </c>
      <c r="AM1237" t="s">
        <v>224</v>
      </c>
      <c r="AN1237">
        <v>8.0000000000000002E-3</v>
      </c>
      <c r="AO1237" t="s">
        <v>373</v>
      </c>
      <c r="AP1237">
        <v>4.3E-3</v>
      </c>
      <c r="AQ1237" t="s">
        <v>415</v>
      </c>
      <c r="AR1237">
        <v>4.7999999999999996E-3</v>
      </c>
      <c r="AS1237" t="s">
        <v>2247</v>
      </c>
      <c r="AT1237">
        <v>2.6499999999999999E-2</v>
      </c>
      <c r="AU1237" t="s">
        <v>179</v>
      </c>
      <c r="AV1237">
        <v>3.7000000000000002E-3</v>
      </c>
      <c r="AW1237" t="s">
        <v>190</v>
      </c>
      <c r="AX1237">
        <v>1E-3</v>
      </c>
      <c r="AY1237" t="s">
        <v>1085</v>
      </c>
      <c r="AZ1237">
        <v>8.0000000000000004E-4</v>
      </c>
      <c r="BA1237" t="s">
        <v>284</v>
      </c>
      <c r="BB1237">
        <v>6.9999999999999999E-4</v>
      </c>
      <c r="BC1237" t="s">
        <v>191</v>
      </c>
      <c r="BD1237">
        <v>5.0000000000000001E-4</v>
      </c>
      <c r="BE1237" t="s">
        <v>179</v>
      </c>
      <c r="BF1237">
        <v>2.9999999999999997E-4</v>
      </c>
      <c r="BG1237" t="s">
        <v>179</v>
      </c>
      <c r="BH1237">
        <v>1E-4</v>
      </c>
      <c r="BI1237" t="s">
        <v>286</v>
      </c>
      <c r="BJ1237">
        <v>2.0000000000000001E-4</v>
      </c>
      <c r="BK1237" t="s">
        <v>248</v>
      </c>
      <c r="BL1237">
        <v>5.0000000000000001E-4</v>
      </c>
      <c r="BM1237" t="s">
        <v>451</v>
      </c>
      <c r="BN1237">
        <v>2.9999999999999997E-4</v>
      </c>
      <c r="BO1237" t="s">
        <v>210</v>
      </c>
      <c r="BP1237">
        <v>5.0000000000000001E-4</v>
      </c>
      <c r="BQ1237" t="s">
        <v>179</v>
      </c>
      <c r="BR1237">
        <v>2.9999999999999997E-4</v>
      </c>
      <c r="BS1237" t="s">
        <v>179</v>
      </c>
      <c r="BT1237">
        <v>4.0000000000000002E-4</v>
      </c>
      <c r="BU1237" t="s">
        <v>179</v>
      </c>
      <c r="BV1237">
        <v>5.9999999999999995E-4</v>
      </c>
      <c r="BW1237" t="s">
        <v>179</v>
      </c>
      <c r="BX1237">
        <v>8.9999999999999998E-4</v>
      </c>
      <c r="BY1237" t="s">
        <v>179</v>
      </c>
      <c r="BZ1237">
        <v>1.1000000000000001E-3</v>
      </c>
      <c r="CA1237" t="s">
        <v>179</v>
      </c>
      <c r="CB1237">
        <v>8.0000000000000004E-4</v>
      </c>
      <c r="CC1237" t="s">
        <v>179</v>
      </c>
      <c r="CD1237">
        <v>2E-3</v>
      </c>
      <c r="CE1237" t="s">
        <v>179</v>
      </c>
      <c r="CF1237">
        <v>2.2000000000000001E-3</v>
      </c>
      <c r="CG1237" t="s">
        <v>179</v>
      </c>
      <c r="CH1237">
        <v>1E-4</v>
      </c>
      <c r="CI1237" t="s">
        <v>179</v>
      </c>
      <c r="CJ1237">
        <v>6.7000000000000002E-3</v>
      </c>
      <c r="CK1237" t="s">
        <v>179</v>
      </c>
      <c r="CL1237">
        <v>1.09E-2</v>
      </c>
      <c r="CM1237" t="s">
        <v>179</v>
      </c>
      <c r="CN1237">
        <v>4.7999999999999996E-3</v>
      </c>
      <c r="CO1237" t="s">
        <v>179</v>
      </c>
      <c r="CP1237">
        <v>8.0000000000000004E-4</v>
      </c>
      <c r="CQ1237" t="s">
        <v>179</v>
      </c>
      <c r="CR1237">
        <v>3.2000000000000002E-3</v>
      </c>
      <c r="CS1237" t="s">
        <v>179</v>
      </c>
      <c r="CT1237">
        <v>1.9E-3</v>
      </c>
      <c r="CU1237" t="s">
        <v>179</v>
      </c>
      <c r="CV1237">
        <v>8.0000000000000004E-4</v>
      </c>
      <c r="CW1237" t="s">
        <v>18</v>
      </c>
      <c r="CY1237" t="s">
        <v>179</v>
      </c>
      <c r="CZ1237">
        <v>5.0000000000000001E-4</v>
      </c>
      <c r="DA1237" t="s">
        <v>179</v>
      </c>
      <c r="DB1237">
        <v>5.0000000000000001E-4</v>
      </c>
      <c r="DC1237" t="s">
        <v>179</v>
      </c>
      <c r="DD1237">
        <v>5.0000000000000001E-4</v>
      </c>
      <c r="DE1237" t="s">
        <v>179</v>
      </c>
      <c r="DF1237">
        <v>5.9999999999999995E-4</v>
      </c>
      <c r="DG1237" t="s">
        <v>516</v>
      </c>
      <c r="DH1237">
        <v>4.0000000000000002E-4</v>
      </c>
      <c r="DI1237" t="s">
        <v>179</v>
      </c>
      <c r="DJ1237">
        <v>4.0000000000000002E-4</v>
      </c>
      <c r="DK1237" t="s">
        <v>2248</v>
      </c>
      <c r="DL1237" t="s">
        <v>59</v>
      </c>
      <c r="DT1237" t="s">
        <v>4856</v>
      </c>
    </row>
    <row r="1238" spans="1:124">
      <c r="A1238">
        <v>518</v>
      </c>
      <c r="B1238" s="14">
        <v>44742.773611111108</v>
      </c>
      <c r="C1238" t="s">
        <v>52</v>
      </c>
      <c r="D1238">
        <v>0</v>
      </c>
      <c r="E1238">
        <v>0</v>
      </c>
      <c r="F1238">
        <v>0</v>
      </c>
      <c r="G1238" t="s">
        <v>54</v>
      </c>
      <c r="H1238" t="s">
        <v>55</v>
      </c>
      <c r="I1238" t="s">
        <v>55</v>
      </c>
      <c r="J1238" t="s">
        <v>55</v>
      </c>
      <c r="K1238" t="s">
        <v>18</v>
      </c>
      <c r="L1238">
        <v>90</v>
      </c>
      <c r="M1238" t="s">
        <v>173</v>
      </c>
      <c r="N1238">
        <v>0</v>
      </c>
      <c r="O1238" t="s">
        <v>173</v>
      </c>
      <c r="P1238">
        <v>0</v>
      </c>
      <c r="Q1238" t="s">
        <v>173</v>
      </c>
      <c r="R1238">
        <v>0</v>
      </c>
      <c r="S1238">
        <v>2</v>
      </c>
      <c r="T1238" t="s">
        <v>174</v>
      </c>
      <c r="U1238">
        <v>3.0985999999999998</v>
      </c>
      <c r="V1238">
        <v>0.66180000000000005</v>
      </c>
      <c r="W1238">
        <v>12.6777</v>
      </c>
      <c r="X1238">
        <v>0.33629999999999999</v>
      </c>
      <c r="Y1238">
        <v>38.1374</v>
      </c>
      <c r="Z1238">
        <v>0.3528</v>
      </c>
      <c r="AA1238">
        <v>2.1000000000000001E-2</v>
      </c>
      <c r="AB1238">
        <v>1.5800000000000002E-2</v>
      </c>
      <c r="AC1238" t="s">
        <v>179</v>
      </c>
      <c r="AD1238">
        <v>8.9999999999999993E-3</v>
      </c>
      <c r="AE1238" t="s">
        <v>179</v>
      </c>
      <c r="AF1238">
        <v>1.7000000000000001E-2</v>
      </c>
      <c r="AG1238" t="s">
        <v>2249</v>
      </c>
      <c r="AH1238">
        <v>8.3000000000000001E-3</v>
      </c>
      <c r="AI1238" t="s">
        <v>2250</v>
      </c>
      <c r="AJ1238">
        <v>3.5200000000000002E-2</v>
      </c>
      <c r="AK1238" t="s">
        <v>2251</v>
      </c>
      <c r="AL1238">
        <v>7.6E-3</v>
      </c>
      <c r="AM1238" t="s">
        <v>326</v>
      </c>
      <c r="AN1238">
        <v>8.0000000000000002E-3</v>
      </c>
      <c r="AO1238" t="s">
        <v>1224</v>
      </c>
      <c r="AP1238">
        <v>4.1000000000000003E-3</v>
      </c>
      <c r="AQ1238" t="s">
        <v>2252</v>
      </c>
      <c r="AR1238">
        <v>4.7999999999999996E-3</v>
      </c>
      <c r="AS1238" t="s">
        <v>2253</v>
      </c>
      <c r="AT1238">
        <v>2.64E-2</v>
      </c>
      <c r="AU1238" t="s">
        <v>179</v>
      </c>
      <c r="AV1238">
        <v>3.7000000000000002E-3</v>
      </c>
      <c r="AW1238" t="s">
        <v>265</v>
      </c>
      <c r="AX1238">
        <v>1E-3</v>
      </c>
      <c r="AY1238" t="s">
        <v>390</v>
      </c>
      <c r="AZ1238">
        <v>8.0000000000000004E-4</v>
      </c>
      <c r="BA1238" t="s">
        <v>301</v>
      </c>
      <c r="BB1238">
        <v>6.9999999999999999E-4</v>
      </c>
      <c r="BC1238" t="s">
        <v>211</v>
      </c>
      <c r="BD1238">
        <v>5.0000000000000001E-4</v>
      </c>
      <c r="BE1238" t="s">
        <v>179</v>
      </c>
      <c r="BF1238">
        <v>2.9999999999999997E-4</v>
      </c>
      <c r="BG1238" t="s">
        <v>179</v>
      </c>
      <c r="BH1238">
        <v>1E-4</v>
      </c>
      <c r="BI1238" t="s">
        <v>516</v>
      </c>
      <c r="BJ1238">
        <v>2.0000000000000001E-4</v>
      </c>
      <c r="BK1238" t="s">
        <v>244</v>
      </c>
      <c r="BL1238">
        <v>4.0000000000000002E-4</v>
      </c>
      <c r="BM1238" t="s">
        <v>411</v>
      </c>
      <c r="BN1238">
        <v>2.9999999999999997E-4</v>
      </c>
      <c r="BO1238" t="s">
        <v>270</v>
      </c>
      <c r="BP1238">
        <v>5.0000000000000001E-4</v>
      </c>
      <c r="BQ1238" t="s">
        <v>179</v>
      </c>
      <c r="BR1238">
        <v>2.9999999999999997E-4</v>
      </c>
      <c r="BS1238" t="s">
        <v>179</v>
      </c>
      <c r="BT1238">
        <v>4.0000000000000002E-4</v>
      </c>
      <c r="BU1238" t="s">
        <v>179</v>
      </c>
      <c r="BV1238">
        <v>5.9999999999999995E-4</v>
      </c>
      <c r="BW1238" t="s">
        <v>18</v>
      </c>
      <c r="BY1238" t="s">
        <v>18</v>
      </c>
      <c r="CA1238" t="s">
        <v>179</v>
      </c>
      <c r="CB1238">
        <v>8.0000000000000004E-4</v>
      </c>
      <c r="CC1238" t="s">
        <v>179</v>
      </c>
      <c r="CD1238">
        <v>2.0999999999999999E-3</v>
      </c>
      <c r="CE1238" t="s">
        <v>179</v>
      </c>
      <c r="CF1238">
        <v>2.2000000000000001E-3</v>
      </c>
      <c r="CG1238" t="s">
        <v>216</v>
      </c>
      <c r="CH1238">
        <v>1E-4</v>
      </c>
      <c r="CI1238" t="s">
        <v>179</v>
      </c>
      <c r="CJ1238">
        <v>6.8999999999999999E-3</v>
      </c>
      <c r="CK1238" t="s">
        <v>1834</v>
      </c>
      <c r="CL1238">
        <v>1.11E-2</v>
      </c>
      <c r="CM1238" t="s">
        <v>179</v>
      </c>
      <c r="CN1238">
        <v>4.8999999999999998E-3</v>
      </c>
      <c r="CO1238" t="s">
        <v>179</v>
      </c>
      <c r="CP1238">
        <v>8.0000000000000004E-4</v>
      </c>
      <c r="CQ1238" t="s">
        <v>179</v>
      </c>
      <c r="CR1238">
        <v>3.0999999999999999E-3</v>
      </c>
      <c r="CS1238" t="s">
        <v>179</v>
      </c>
      <c r="CT1238">
        <v>1.9E-3</v>
      </c>
      <c r="CU1238" t="s">
        <v>179</v>
      </c>
      <c r="CV1238">
        <v>8.0000000000000004E-4</v>
      </c>
      <c r="CW1238" t="s">
        <v>18</v>
      </c>
      <c r="CY1238" t="s">
        <v>179</v>
      </c>
      <c r="CZ1238">
        <v>5.9999999999999995E-4</v>
      </c>
      <c r="DA1238" t="s">
        <v>179</v>
      </c>
      <c r="DB1238">
        <v>5.9999999999999995E-4</v>
      </c>
      <c r="DC1238" t="s">
        <v>179</v>
      </c>
      <c r="DD1238">
        <v>5.9999999999999995E-4</v>
      </c>
      <c r="DE1238" t="s">
        <v>179</v>
      </c>
      <c r="DF1238">
        <v>5.9999999999999995E-4</v>
      </c>
      <c r="DG1238" t="s">
        <v>179</v>
      </c>
      <c r="DH1238">
        <v>4.0000000000000002E-4</v>
      </c>
      <c r="DI1238" t="s">
        <v>179</v>
      </c>
      <c r="DJ1238">
        <v>2.9999999999999997E-4</v>
      </c>
      <c r="DK1238" t="s">
        <v>2248</v>
      </c>
      <c r="DL1238" t="s">
        <v>59</v>
      </c>
      <c r="DT1238" t="s">
        <v>4856</v>
      </c>
    </row>
    <row r="1239" spans="1:124">
      <c r="A1239">
        <v>519</v>
      </c>
      <c r="B1239" s="14">
        <v>44742.775000000001</v>
      </c>
      <c r="C1239" t="s">
        <v>52</v>
      </c>
      <c r="D1239">
        <v>0</v>
      </c>
      <c r="E1239">
        <v>0</v>
      </c>
      <c r="F1239">
        <v>0</v>
      </c>
      <c r="G1239" t="s">
        <v>54</v>
      </c>
      <c r="H1239" t="s">
        <v>55</v>
      </c>
      <c r="I1239" t="s">
        <v>55</v>
      </c>
      <c r="J1239" t="s">
        <v>55</v>
      </c>
      <c r="K1239" t="s">
        <v>18</v>
      </c>
      <c r="L1239">
        <v>90</v>
      </c>
      <c r="M1239" t="s">
        <v>173</v>
      </c>
      <c r="N1239">
        <v>0</v>
      </c>
      <c r="O1239" t="s">
        <v>173</v>
      </c>
      <c r="P1239">
        <v>0</v>
      </c>
      <c r="Q1239" t="s">
        <v>173</v>
      </c>
      <c r="R1239">
        <v>0</v>
      </c>
      <c r="S1239">
        <v>2</v>
      </c>
      <c r="T1239" t="s">
        <v>174</v>
      </c>
      <c r="U1239">
        <v>3.7635999999999998</v>
      </c>
      <c r="V1239">
        <v>0.67190000000000005</v>
      </c>
      <c r="W1239">
        <v>12.5433</v>
      </c>
      <c r="X1239">
        <v>0.33529999999999999</v>
      </c>
      <c r="Y1239">
        <v>38.1815</v>
      </c>
      <c r="Z1239">
        <v>0.35320000000000001</v>
      </c>
      <c r="AA1239" t="s">
        <v>179</v>
      </c>
      <c r="AB1239">
        <v>1.5699999999999999E-2</v>
      </c>
      <c r="AC1239" t="s">
        <v>179</v>
      </c>
      <c r="AD1239">
        <v>8.8000000000000005E-3</v>
      </c>
      <c r="AE1239" t="s">
        <v>179</v>
      </c>
      <c r="AF1239">
        <v>1.7000000000000001E-2</v>
      </c>
      <c r="AG1239" t="s">
        <v>2254</v>
      </c>
      <c r="AH1239">
        <v>8.3000000000000001E-3</v>
      </c>
      <c r="AI1239" t="s">
        <v>2255</v>
      </c>
      <c r="AJ1239">
        <v>3.5099999999999999E-2</v>
      </c>
      <c r="AK1239" t="s">
        <v>2256</v>
      </c>
      <c r="AL1239">
        <v>7.6E-3</v>
      </c>
      <c r="AM1239" t="s">
        <v>871</v>
      </c>
      <c r="AN1239">
        <v>8.0999999999999996E-3</v>
      </c>
      <c r="AO1239" t="s">
        <v>1225</v>
      </c>
      <c r="AP1239">
        <v>4.1999999999999997E-3</v>
      </c>
      <c r="AQ1239" t="s">
        <v>2257</v>
      </c>
      <c r="AR1239">
        <v>4.7000000000000002E-3</v>
      </c>
      <c r="AS1239" t="s">
        <v>2258</v>
      </c>
      <c r="AT1239">
        <v>2.6499999999999999E-2</v>
      </c>
      <c r="AU1239" t="s">
        <v>179</v>
      </c>
      <c r="AV1239">
        <v>3.5999999999999999E-3</v>
      </c>
      <c r="AW1239" t="s">
        <v>429</v>
      </c>
      <c r="AX1239">
        <v>1E-3</v>
      </c>
      <c r="AY1239" t="s">
        <v>209</v>
      </c>
      <c r="AZ1239">
        <v>8.0000000000000004E-4</v>
      </c>
      <c r="BA1239" t="s">
        <v>270</v>
      </c>
      <c r="BB1239">
        <v>6.9999999999999999E-4</v>
      </c>
      <c r="BC1239" t="s">
        <v>245</v>
      </c>
      <c r="BD1239">
        <v>4.0000000000000002E-4</v>
      </c>
      <c r="BE1239" t="s">
        <v>179</v>
      </c>
      <c r="BF1239">
        <v>2.9999999999999997E-4</v>
      </c>
      <c r="BG1239" t="s">
        <v>179</v>
      </c>
      <c r="BH1239">
        <v>1E-4</v>
      </c>
      <c r="BI1239" t="s">
        <v>286</v>
      </c>
      <c r="BJ1239">
        <v>2.0000000000000001E-4</v>
      </c>
      <c r="BK1239" t="s">
        <v>287</v>
      </c>
      <c r="BL1239">
        <v>5.0000000000000001E-4</v>
      </c>
      <c r="BM1239" t="s">
        <v>250</v>
      </c>
      <c r="BN1239">
        <v>2.9999999999999997E-4</v>
      </c>
      <c r="BO1239" t="s">
        <v>210</v>
      </c>
      <c r="BP1239">
        <v>5.0000000000000001E-4</v>
      </c>
      <c r="BQ1239" t="s">
        <v>179</v>
      </c>
      <c r="BR1239">
        <v>2.9999999999999997E-4</v>
      </c>
      <c r="BS1239" t="s">
        <v>179</v>
      </c>
      <c r="BT1239">
        <v>4.0000000000000002E-4</v>
      </c>
      <c r="BU1239" t="s">
        <v>179</v>
      </c>
      <c r="BV1239">
        <v>5.9999999999999995E-4</v>
      </c>
      <c r="BW1239" t="s">
        <v>18</v>
      </c>
      <c r="BY1239" t="s">
        <v>18</v>
      </c>
      <c r="CA1239" t="s">
        <v>179</v>
      </c>
      <c r="CB1239">
        <v>8.0000000000000004E-4</v>
      </c>
      <c r="CC1239" t="s">
        <v>425</v>
      </c>
      <c r="CD1239">
        <v>2E-3</v>
      </c>
      <c r="CE1239" t="s">
        <v>179</v>
      </c>
      <c r="CF1239">
        <v>2.2000000000000001E-3</v>
      </c>
      <c r="CG1239" t="s">
        <v>179</v>
      </c>
      <c r="CH1239">
        <v>1E-4</v>
      </c>
      <c r="CI1239" t="s">
        <v>179</v>
      </c>
      <c r="CJ1239">
        <v>6.8999999999999999E-3</v>
      </c>
      <c r="CK1239" t="s">
        <v>179</v>
      </c>
      <c r="CL1239">
        <v>1.0999999999999999E-2</v>
      </c>
      <c r="CM1239" t="s">
        <v>270</v>
      </c>
      <c r="CN1239">
        <v>4.7999999999999996E-3</v>
      </c>
      <c r="CO1239" t="s">
        <v>179</v>
      </c>
      <c r="CP1239">
        <v>8.0000000000000004E-4</v>
      </c>
      <c r="CQ1239" t="s">
        <v>179</v>
      </c>
      <c r="CR1239">
        <v>3.2000000000000002E-3</v>
      </c>
      <c r="CS1239" t="s">
        <v>179</v>
      </c>
      <c r="CT1239">
        <v>1.9E-3</v>
      </c>
      <c r="CU1239" t="s">
        <v>179</v>
      </c>
      <c r="CV1239">
        <v>8.0000000000000004E-4</v>
      </c>
      <c r="CW1239" t="s">
        <v>18</v>
      </c>
      <c r="CY1239" t="s">
        <v>179</v>
      </c>
      <c r="CZ1239">
        <v>5.9999999999999995E-4</v>
      </c>
      <c r="DA1239" t="s">
        <v>179</v>
      </c>
      <c r="DB1239">
        <v>5.9999999999999995E-4</v>
      </c>
      <c r="DC1239" t="s">
        <v>179</v>
      </c>
      <c r="DD1239">
        <v>5.9999999999999995E-4</v>
      </c>
      <c r="DE1239" t="s">
        <v>179</v>
      </c>
      <c r="DF1239">
        <v>5.9999999999999995E-4</v>
      </c>
      <c r="DG1239" t="s">
        <v>179</v>
      </c>
      <c r="DH1239">
        <v>4.0000000000000002E-4</v>
      </c>
      <c r="DI1239" t="s">
        <v>179</v>
      </c>
      <c r="DJ1239">
        <v>4.0000000000000002E-4</v>
      </c>
      <c r="DK1239" t="s">
        <v>2248</v>
      </c>
      <c r="DL1239" t="s">
        <v>59</v>
      </c>
      <c r="DT1239" t="s">
        <v>4856</v>
      </c>
    </row>
    <row r="1240" spans="1:124">
      <c r="A1240">
        <v>520</v>
      </c>
      <c r="B1240" s="14">
        <v>44742.777083333334</v>
      </c>
      <c r="C1240" t="s">
        <v>52</v>
      </c>
      <c r="D1240">
        <v>0</v>
      </c>
      <c r="E1240">
        <v>0</v>
      </c>
      <c r="F1240">
        <v>0</v>
      </c>
      <c r="G1240" t="s">
        <v>54</v>
      </c>
      <c r="H1240" t="s">
        <v>55</v>
      </c>
      <c r="I1240" t="s">
        <v>55</v>
      </c>
      <c r="J1240" t="s">
        <v>55</v>
      </c>
      <c r="K1240" t="s">
        <v>18</v>
      </c>
      <c r="L1240">
        <v>90</v>
      </c>
      <c r="M1240" t="s">
        <v>173</v>
      </c>
      <c r="N1240">
        <v>0</v>
      </c>
      <c r="O1240" t="s">
        <v>173</v>
      </c>
      <c r="P1240">
        <v>0</v>
      </c>
      <c r="Q1240" t="s">
        <v>173</v>
      </c>
      <c r="R1240">
        <v>0</v>
      </c>
      <c r="S1240">
        <v>2</v>
      </c>
      <c r="T1240" t="s">
        <v>174</v>
      </c>
      <c r="U1240">
        <v>3.5554000000000001</v>
      </c>
      <c r="V1240">
        <v>0.6643</v>
      </c>
      <c r="W1240">
        <v>12.0997</v>
      </c>
      <c r="X1240">
        <v>0.33100000000000002</v>
      </c>
      <c r="Y1240">
        <v>38.865900000000003</v>
      </c>
      <c r="Z1240">
        <v>0.35639999999999999</v>
      </c>
      <c r="AA1240">
        <v>2.2599999999999999E-2</v>
      </c>
      <c r="AB1240">
        <v>1.6E-2</v>
      </c>
      <c r="AC1240" t="s">
        <v>179</v>
      </c>
      <c r="AD1240">
        <v>8.9999999999999993E-3</v>
      </c>
      <c r="AE1240" t="s">
        <v>179</v>
      </c>
      <c r="AF1240">
        <v>1.7600000000000001E-2</v>
      </c>
      <c r="AG1240" t="s">
        <v>2259</v>
      </c>
      <c r="AH1240">
        <v>8.2000000000000007E-3</v>
      </c>
      <c r="AI1240" t="s">
        <v>2260</v>
      </c>
      <c r="AJ1240">
        <v>3.5400000000000001E-2</v>
      </c>
      <c r="AK1240" t="s">
        <v>2261</v>
      </c>
      <c r="AL1240">
        <v>7.7000000000000002E-3</v>
      </c>
      <c r="AM1240" t="s">
        <v>1834</v>
      </c>
      <c r="AN1240">
        <v>8.0000000000000002E-3</v>
      </c>
      <c r="AO1240" t="s">
        <v>387</v>
      </c>
      <c r="AP1240">
        <v>4.1999999999999997E-3</v>
      </c>
      <c r="AQ1240" t="s">
        <v>2262</v>
      </c>
      <c r="AR1240">
        <v>4.8999999999999998E-3</v>
      </c>
      <c r="AS1240" t="s">
        <v>2263</v>
      </c>
      <c r="AT1240">
        <v>2.6499999999999999E-2</v>
      </c>
      <c r="AU1240" t="s">
        <v>600</v>
      </c>
      <c r="AV1240">
        <v>3.7000000000000002E-3</v>
      </c>
      <c r="AW1240" t="s">
        <v>410</v>
      </c>
      <c r="AX1240">
        <v>1.1000000000000001E-3</v>
      </c>
      <c r="AY1240" t="s">
        <v>228</v>
      </c>
      <c r="AZ1240">
        <v>8.0000000000000004E-4</v>
      </c>
      <c r="BA1240" t="s">
        <v>422</v>
      </c>
      <c r="BB1240">
        <v>6.9999999999999999E-4</v>
      </c>
      <c r="BC1240" t="s">
        <v>212</v>
      </c>
      <c r="BD1240">
        <v>4.0000000000000002E-4</v>
      </c>
      <c r="BE1240" t="s">
        <v>179</v>
      </c>
      <c r="BF1240">
        <v>2.9999999999999997E-4</v>
      </c>
      <c r="BG1240" t="s">
        <v>179</v>
      </c>
      <c r="BH1240">
        <v>1E-4</v>
      </c>
      <c r="BI1240" t="s">
        <v>192</v>
      </c>
      <c r="BJ1240">
        <v>2.0000000000000001E-4</v>
      </c>
      <c r="BK1240" t="s">
        <v>625</v>
      </c>
      <c r="BL1240">
        <v>5.0000000000000001E-4</v>
      </c>
      <c r="BM1240" t="s">
        <v>517</v>
      </c>
      <c r="BN1240">
        <v>2.9999999999999997E-4</v>
      </c>
      <c r="BO1240" t="s">
        <v>229</v>
      </c>
      <c r="BP1240">
        <v>5.0000000000000001E-4</v>
      </c>
      <c r="BQ1240" t="s">
        <v>179</v>
      </c>
      <c r="BR1240">
        <v>2.9999999999999997E-4</v>
      </c>
      <c r="BS1240" t="s">
        <v>179</v>
      </c>
      <c r="BT1240">
        <v>4.0000000000000002E-4</v>
      </c>
      <c r="BU1240" t="s">
        <v>179</v>
      </c>
      <c r="BV1240">
        <v>5.9999999999999995E-4</v>
      </c>
      <c r="BW1240" t="s">
        <v>18</v>
      </c>
      <c r="BY1240" t="s">
        <v>18</v>
      </c>
      <c r="CA1240" t="s">
        <v>179</v>
      </c>
      <c r="CB1240">
        <v>8.0000000000000004E-4</v>
      </c>
      <c r="CC1240" t="s">
        <v>179</v>
      </c>
      <c r="CD1240">
        <v>2.0999999999999999E-3</v>
      </c>
      <c r="CE1240" t="s">
        <v>179</v>
      </c>
      <c r="CF1240">
        <v>2.2000000000000001E-3</v>
      </c>
      <c r="CG1240" t="s">
        <v>179</v>
      </c>
      <c r="CH1240">
        <v>1E-4</v>
      </c>
      <c r="CI1240" t="s">
        <v>179</v>
      </c>
      <c r="CJ1240">
        <v>7.0000000000000001E-3</v>
      </c>
      <c r="CK1240" t="s">
        <v>179</v>
      </c>
      <c r="CL1240">
        <v>1.0999999999999999E-2</v>
      </c>
      <c r="CM1240" t="s">
        <v>179</v>
      </c>
      <c r="CN1240">
        <v>4.4000000000000003E-3</v>
      </c>
      <c r="CO1240" t="s">
        <v>179</v>
      </c>
      <c r="CP1240">
        <v>8.9999999999999998E-4</v>
      </c>
      <c r="CQ1240" t="s">
        <v>179</v>
      </c>
      <c r="CR1240">
        <v>3.0999999999999999E-3</v>
      </c>
      <c r="CS1240" t="s">
        <v>179</v>
      </c>
      <c r="CT1240">
        <v>1.9E-3</v>
      </c>
      <c r="CU1240" t="s">
        <v>18</v>
      </c>
      <c r="CW1240" t="s">
        <v>18</v>
      </c>
      <c r="CY1240" t="s">
        <v>179</v>
      </c>
      <c r="CZ1240">
        <v>5.0000000000000001E-4</v>
      </c>
      <c r="DA1240" t="s">
        <v>179</v>
      </c>
      <c r="DB1240">
        <v>5.0000000000000001E-4</v>
      </c>
      <c r="DC1240" t="s">
        <v>179</v>
      </c>
      <c r="DD1240">
        <v>5.9999999999999995E-4</v>
      </c>
      <c r="DE1240" t="s">
        <v>179</v>
      </c>
      <c r="DF1240">
        <v>5.9999999999999995E-4</v>
      </c>
      <c r="DG1240" t="s">
        <v>179</v>
      </c>
      <c r="DH1240">
        <v>4.0000000000000002E-4</v>
      </c>
      <c r="DI1240" t="s">
        <v>179</v>
      </c>
      <c r="DJ1240">
        <v>4.0000000000000002E-4</v>
      </c>
      <c r="DK1240" t="s">
        <v>2264</v>
      </c>
      <c r="DL1240" t="s">
        <v>59</v>
      </c>
      <c r="DT1240" t="s">
        <v>4856</v>
      </c>
    </row>
    <row r="1241" spans="1:124">
      <c r="A1241">
        <v>521</v>
      </c>
      <c r="B1241" s="14">
        <v>44742.77847222222</v>
      </c>
      <c r="C1241" t="s">
        <v>52</v>
      </c>
      <c r="D1241">
        <v>0</v>
      </c>
      <c r="E1241">
        <v>0</v>
      </c>
      <c r="F1241">
        <v>0</v>
      </c>
      <c r="G1241" t="s">
        <v>54</v>
      </c>
      <c r="H1241" t="s">
        <v>55</v>
      </c>
      <c r="I1241" t="s">
        <v>55</v>
      </c>
      <c r="J1241" t="s">
        <v>55</v>
      </c>
      <c r="K1241" t="s">
        <v>18</v>
      </c>
      <c r="L1241">
        <v>90</v>
      </c>
      <c r="M1241" t="s">
        <v>173</v>
      </c>
      <c r="N1241">
        <v>0</v>
      </c>
      <c r="O1241" t="s">
        <v>173</v>
      </c>
      <c r="P1241">
        <v>0</v>
      </c>
      <c r="Q1241" t="s">
        <v>173</v>
      </c>
      <c r="R1241">
        <v>0</v>
      </c>
      <c r="S1241">
        <v>2</v>
      </c>
      <c r="T1241" t="s">
        <v>174</v>
      </c>
      <c r="U1241">
        <v>3.8816999999999999</v>
      </c>
      <c r="V1241">
        <v>0.66739999999999999</v>
      </c>
      <c r="W1241">
        <v>12.041499999999999</v>
      </c>
      <c r="X1241">
        <v>0.3306</v>
      </c>
      <c r="Y1241">
        <v>38.816000000000003</v>
      </c>
      <c r="Z1241">
        <v>0.35639999999999999</v>
      </c>
      <c r="AA1241">
        <v>1.7600000000000001E-2</v>
      </c>
      <c r="AB1241">
        <v>1.61E-2</v>
      </c>
      <c r="AC1241" t="s">
        <v>179</v>
      </c>
      <c r="AD1241">
        <v>8.8999999999999999E-3</v>
      </c>
      <c r="AE1241" t="s">
        <v>179</v>
      </c>
      <c r="AF1241">
        <v>1.7399999999999999E-2</v>
      </c>
      <c r="AG1241" t="s">
        <v>2265</v>
      </c>
      <c r="AH1241">
        <v>8.2000000000000007E-3</v>
      </c>
      <c r="AI1241" t="s">
        <v>2266</v>
      </c>
      <c r="AJ1241">
        <v>3.5400000000000001E-2</v>
      </c>
      <c r="AK1241" t="s">
        <v>2267</v>
      </c>
      <c r="AL1241">
        <v>7.7000000000000002E-3</v>
      </c>
      <c r="AM1241" t="s">
        <v>1354</v>
      </c>
      <c r="AN1241">
        <v>8.0999999999999996E-3</v>
      </c>
      <c r="AO1241" t="s">
        <v>1203</v>
      </c>
      <c r="AP1241">
        <v>4.1999999999999997E-3</v>
      </c>
      <c r="AQ1241" t="s">
        <v>2268</v>
      </c>
      <c r="AR1241">
        <v>4.8999999999999998E-3</v>
      </c>
      <c r="AS1241" t="s">
        <v>2269</v>
      </c>
      <c r="AT1241">
        <v>2.6499999999999999E-2</v>
      </c>
      <c r="AU1241" t="s">
        <v>179</v>
      </c>
      <c r="AV1241">
        <v>3.7000000000000002E-3</v>
      </c>
      <c r="AW1241" t="s">
        <v>287</v>
      </c>
      <c r="AX1241">
        <v>1E-3</v>
      </c>
      <c r="AY1241" t="s">
        <v>390</v>
      </c>
      <c r="AZ1241">
        <v>8.0000000000000004E-4</v>
      </c>
      <c r="BA1241" t="s">
        <v>229</v>
      </c>
      <c r="BB1241">
        <v>6.9999999999999999E-4</v>
      </c>
      <c r="BC1241" t="s">
        <v>192</v>
      </c>
      <c r="BD1241">
        <v>5.0000000000000001E-4</v>
      </c>
      <c r="BE1241" t="s">
        <v>179</v>
      </c>
      <c r="BF1241">
        <v>2.9999999999999997E-4</v>
      </c>
      <c r="BG1241" t="s">
        <v>179</v>
      </c>
      <c r="BH1241">
        <v>1E-4</v>
      </c>
      <c r="BI1241" t="s">
        <v>286</v>
      </c>
      <c r="BJ1241">
        <v>2.0000000000000001E-4</v>
      </c>
      <c r="BK1241" t="s">
        <v>431</v>
      </c>
      <c r="BL1241">
        <v>4.0000000000000002E-4</v>
      </c>
      <c r="BM1241" t="s">
        <v>269</v>
      </c>
      <c r="BN1241">
        <v>2.9999999999999997E-4</v>
      </c>
      <c r="BO1241" t="s">
        <v>208</v>
      </c>
      <c r="BP1241">
        <v>5.0000000000000001E-4</v>
      </c>
      <c r="BQ1241" t="s">
        <v>179</v>
      </c>
      <c r="BR1241">
        <v>2.9999999999999997E-4</v>
      </c>
      <c r="BS1241" t="s">
        <v>179</v>
      </c>
      <c r="BT1241">
        <v>4.0000000000000002E-4</v>
      </c>
      <c r="BU1241" t="s">
        <v>179</v>
      </c>
      <c r="BV1241">
        <v>6.9999999999999999E-4</v>
      </c>
      <c r="BW1241" t="s">
        <v>18</v>
      </c>
      <c r="BY1241" t="s">
        <v>18</v>
      </c>
      <c r="CA1241" t="s">
        <v>179</v>
      </c>
      <c r="CB1241">
        <v>8.0000000000000004E-4</v>
      </c>
      <c r="CC1241" t="s">
        <v>179</v>
      </c>
      <c r="CD1241">
        <v>2E-3</v>
      </c>
      <c r="CE1241" t="s">
        <v>179</v>
      </c>
      <c r="CF1241">
        <v>2.3E-3</v>
      </c>
      <c r="CG1241" t="s">
        <v>179</v>
      </c>
      <c r="CH1241">
        <v>1E-4</v>
      </c>
      <c r="CI1241" t="s">
        <v>179</v>
      </c>
      <c r="CJ1241">
        <v>6.8999999999999999E-3</v>
      </c>
      <c r="CK1241" t="s">
        <v>179</v>
      </c>
      <c r="CL1241">
        <v>1.11E-2</v>
      </c>
      <c r="CM1241" t="s">
        <v>179</v>
      </c>
      <c r="CN1241">
        <v>4.4000000000000003E-3</v>
      </c>
      <c r="CO1241" t="s">
        <v>179</v>
      </c>
      <c r="CP1241">
        <v>8.9999999999999998E-4</v>
      </c>
      <c r="CQ1241" t="s">
        <v>179</v>
      </c>
      <c r="CR1241">
        <v>3.2000000000000002E-3</v>
      </c>
      <c r="CS1241" t="s">
        <v>179</v>
      </c>
      <c r="CT1241">
        <v>1.8E-3</v>
      </c>
      <c r="CU1241" t="s">
        <v>18</v>
      </c>
      <c r="CW1241" t="s">
        <v>18</v>
      </c>
      <c r="CY1241" t="s">
        <v>179</v>
      </c>
      <c r="CZ1241">
        <v>5.9999999999999995E-4</v>
      </c>
      <c r="DA1241" t="s">
        <v>179</v>
      </c>
      <c r="DB1241">
        <v>5.9999999999999995E-4</v>
      </c>
      <c r="DC1241" t="s">
        <v>179</v>
      </c>
      <c r="DD1241">
        <v>5.9999999999999995E-4</v>
      </c>
      <c r="DE1241" t="s">
        <v>179</v>
      </c>
      <c r="DF1241">
        <v>5.9999999999999995E-4</v>
      </c>
      <c r="DG1241" t="s">
        <v>179</v>
      </c>
      <c r="DH1241">
        <v>4.0000000000000002E-4</v>
      </c>
      <c r="DI1241" t="s">
        <v>179</v>
      </c>
      <c r="DJ1241">
        <v>4.0000000000000002E-4</v>
      </c>
      <c r="DK1241" t="s">
        <v>2264</v>
      </c>
      <c r="DL1241" t="s">
        <v>59</v>
      </c>
      <c r="DT1241" t="s">
        <v>4856</v>
      </c>
    </row>
    <row r="1242" spans="1:124">
      <c r="A1242">
        <v>522</v>
      </c>
      <c r="B1242" s="14">
        <v>44742.779166666667</v>
      </c>
      <c r="C1242" t="s">
        <v>52</v>
      </c>
      <c r="D1242">
        <v>0</v>
      </c>
      <c r="E1242">
        <v>0</v>
      </c>
      <c r="F1242">
        <v>0</v>
      </c>
      <c r="G1242" t="s">
        <v>54</v>
      </c>
      <c r="H1242" t="s">
        <v>55</v>
      </c>
      <c r="I1242" t="s">
        <v>55</v>
      </c>
      <c r="J1242" t="s">
        <v>55</v>
      </c>
      <c r="K1242" t="s">
        <v>18</v>
      </c>
      <c r="L1242">
        <v>90</v>
      </c>
      <c r="M1242" t="s">
        <v>173</v>
      </c>
      <c r="N1242">
        <v>0</v>
      </c>
      <c r="O1242" t="s">
        <v>173</v>
      </c>
      <c r="P1242">
        <v>0</v>
      </c>
      <c r="Q1242" t="s">
        <v>173</v>
      </c>
      <c r="R1242">
        <v>0</v>
      </c>
      <c r="S1242">
        <v>2</v>
      </c>
      <c r="T1242" t="s">
        <v>174</v>
      </c>
      <c r="U1242">
        <v>3.7326999999999999</v>
      </c>
      <c r="V1242">
        <v>0.6694</v>
      </c>
      <c r="W1242">
        <v>12.117599999999999</v>
      </c>
      <c r="X1242">
        <v>0.33119999999999999</v>
      </c>
      <c r="Y1242">
        <v>39.141100000000002</v>
      </c>
      <c r="Z1242">
        <v>0.35780000000000001</v>
      </c>
      <c r="AA1242">
        <v>4.19E-2</v>
      </c>
      <c r="AB1242">
        <v>1.6299999999999999E-2</v>
      </c>
      <c r="AC1242" t="s">
        <v>179</v>
      </c>
      <c r="AD1242">
        <v>8.8000000000000005E-3</v>
      </c>
      <c r="AE1242" t="s">
        <v>179</v>
      </c>
      <c r="AF1242">
        <v>1.7299999999999999E-2</v>
      </c>
      <c r="AG1242" t="s">
        <v>2270</v>
      </c>
      <c r="AH1242">
        <v>8.3000000000000001E-3</v>
      </c>
      <c r="AI1242" t="s">
        <v>2271</v>
      </c>
      <c r="AJ1242">
        <v>3.5400000000000001E-2</v>
      </c>
      <c r="AK1242" t="s">
        <v>2272</v>
      </c>
      <c r="AL1242">
        <v>7.7000000000000002E-3</v>
      </c>
      <c r="AM1242" t="s">
        <v>1337</v>
      </c>
      <c r="AN1242">
        <v>8.0000000000000002E-3</v>
      </c>
      <c r="AO1242" t="s">
        <v>1028</v>
      </c>
      <c r="AP1242">
        <v>4.3E-3</v>
      </c>
      <c r="AQ1242" t="s">
        <v>2273</v>
      </c>
      <c r="AR1242">
        <v>4.8999999999999998E-3</v>
      </c>
      <c r="AS1242" t="s">
        <v>2274</v>
      </c>
      <c r="AT1242">
        <v>2.6499999999999999E-2</v>
      </c>
      <c r="AU1242" t="s">
        <v>179</v>
      </c>
      <c r="AV1242">
        <v>3.7000000000000002E-3</v>
      </c>
      <c r="AW1242" t="s">
        <v>365</v>
      </c>
      <c r="AX1242">
        <v>1.1000000000000001E-3</v>
      </c>
      <c r="AY1242" t="s">
        <v>284</v>
      </c>
      <c r="AZ1242">
        <v>8.0000000000000004E-4</v>
      </c>
      <c r="BA1242" t="s">
        <v>317</v>
      </c>
      <c r="BB1242">
        <v>6.9999999999999999E-4</v>
      </c>
      <c r="BC1242" t="s">
        <v>212</v>
      </c>
      <c r="BD1242">
        <v>4.0000000000000002E-4</v>
      </c>
      <c r="BE1242" t="s">
        <v>179</v>
      </c>
      <c r="BF1242">
        <v>2.9999999999999997E-4</v>
      </c>
      <c r="BG1242" t="s">
        <v>179</v>
      </c>
      <c r="BH1242">
        <v>1E-4</v>
      </c>
      <c r="BI1242" t="s">
        <v>286</v>
      </c>
      <c r="BJ1242">
        <v>2.0000000000000001E-4</v>
      </c>
      <c r="BK1242" t="s">
        <v>349</v>
      </c>
      <c r="BL1242">
        <v>5.0000000000000001E-4</v>
      </c>
      <c r="BM1242" t="s">
        <v>269</v>
      </c>
      <c r="BN1242">
        <v>2.9999999999999997E-4</v>
      </c>
      <c r="BO1242" t="s">
        <v>195</v>
      </c>
      <c r="BP1242">
        <v>5.0000000000000001E-4</v>
      </c>
      <c r="BQ1242" t="s">
        <v>179</v>
      </c>
      <c r="BR1242">
        <v>2.9999999999999997E-4</v>
      </c>
      <c r="BS1242" t="s">
        <v>179</v>
      </c>
      <c r="BT1242">
        <v>4.0000000000000002E-4</v>
      </c>
      <c r="BU1242" t="s">
        <v>179</v>
      </c>
      <c r="BV1242">
        <v>5.9999999999999995E-4</v>
      </c>
      <c r="BW1242" t="s">
        <v>18</v>
      </c>
      <c r="BY1242" t="s">
        <v>179</v>
      </c>
      <c r="BZ1242">
        <v>1.1000000000000001E-3</v>
      </c>
      <c r="CA1242" t="s">
        <v>179</v>
      </c>
      <c r="CB1242">
        <v>8.0000000000000004E-4</v>
      </c>
      <c r="CC1242" t="s">
        <v>179</v>
      </c>
      <c r="CD1242">
        <v>2E-3</v>
      </c>
      <c r="CE1242" t="s">
        <v>179</v>
      </c>
      <c r="CF1242">
        <v>2.3E-3</v>
      </c>
      <c r="CG1242" t="s">
        <v>179</v>
      </c>
      <c r="CH1242">
        <v>1E-4</v>
      </c>
      <c r="CI1242" t="s">
        <v>179</v>
      </c>
      <c r="CJ1242">
        <v>6.8999999999999999E-3</v>
      </c>
      <c r="CK1242" t="s">
        <v>179</v>
      </c>
      <c r="CL1242">
        <v>1.12E-2</v>
      </c>
      <c r="CM1242" t="s">
        <v>345</v>
      </c>
      <c r="CN1242">
        <v>4.3E-3</v>
      </c>
      <c r="CO1242" t="s">
        <v>179</v>
      </c>
      <c r="CP1242">
        <v>8.9999999999999998E-4</v>
      </c>
      <c r="CQ1242" t="s">
        <v>179</v>
      </c>
      <c r="CR1242">
        <v>3.3E-3</v>
      </c>
      <c r="CS1242" t="s">
        <v>179</v>
      </c>
      <c r="CT1242">
        <v>1.9E-3</v>
      </c>
      <c r="CU1242" t="s">
        <v>179</v>
      </c>
      <c r="CV1242">
        <v>8.0000000000000004E-4</v>
      </c>
      <c r="CW1242" t="s">
        <v>18</v>
      </c>
      <c r="CY1242" t="s">
        <v>179</v>
      </c>
      <c r="CZ1242">
        <v>5.0000000000000001E-4</v>
      </c>
      <c r="DA1242" t="s">
        <v>179</v>
      </c>
      <c r="DB1242">
        <v>5.9999999999999995E-4</v>
      </c>
      <c r="DC1242" t="s">
        <v>179</v>
      </c>
      <c r="DD1242">
        <v>5.9999999999999995E-4</v>
      </c>
      <c r="DE1242" t="s">
        <v>179</v>
      </c>
      <c r="DF1242">
        <v>5.9999999999999995E-4</v>
      </c>
      <c r="DG1242" t="s">
        <v>179</v>
      </c>
      <c r="DH1242">
        <v>4.0000000000000002E-4</v>
      </c>
      <c r="DI1242" t="s">
        <v>179</v>
      </c>
      <c r="DJ1242">
        <v>2.9999999999999997E-4</v>
      </c>
      <c r="DK1242" t="s">
        <v>2264</v>
      </c>
      <c r="DL1242" t="s">
        <v>59</v>
      </c>
      <c r="DT1242" t="s">
        <v>4856</v>
      </c>
    </row>
    <row r="1243" spans="1:124">
      <c r="A1243">
        <v>523</v>
      </c>
      <c r="B1243" s="14">
        <v>44742.78125</v>
      </c>
      <c r="C1243" t="s">
        <v>52</v>
      </c>
      <c r="D1243">
        <v>0</v>
      </c>
      <c r="E1243">
        <v>0</v>
      </c>
      <c r="F1243">
        <v>0</v>
      </c>
      <c r="G1243" t="s">
        <v>54</v>
      </c>
      <c r="H1243" t="s">
        <v>55</v>
      </c>
      <c r="I1243" t="s">
        <v>55</v>
      </c>
      <c r="J1243" t="s">
        <v>55</v>
      </c>
      <c r="K1243" t="s">
        <v>18</v>
      </c>
      <c r="L1243">
        <v>90</v>
      </c>
      <c r="M1243" t="s">
        <v>173</v>
      </c>
      <c r="N1243">
        <v>0</v>
      </c>
      <c r="O1243" t="s">
        <v>173</v>
      </c>
      <c r="P1243">
        <v>0</v>
      </c>
      <c r="Q1243" t="s">
        <v>173</v>
      </c>
      <c r="R1243">
        <v>0</v>
      </c>
      <c r="S1243">
        <v>2</v>
      </c>
      <c r="T1243" t="s">
        <v>174</v>
      </c>
      <c r="U1243">
        <v>3.1827000000000001</v>
      </c>
      <c r="V1243">
        <v>0.66690000000000005</v>
      </c>
      <c r="W1243">
        <v>11.4902</v>
      </c>
      <c r="X1243">
        <v>0.32890000000000003</v>
      </c>
      <c r="Y1243">
        <v>38.695599999999999</v>
      </c>
      <c r="Z1243">
        <v>0.35930000000000001</v>
      </c>
      <c r="AA1243">
        <v>2.9399999999999999E-2</v>
      </c>
      <c r="AB1243">
        <v>1.6199999999999999E-2</v>
      </c>
      <c r="AC1243" t="s">
        <v>179</v>
      </c>
      <c r="AD1243">
        <v>9.4999999999999998E-3</v>
      </c>
      <c r="AE1243" t="s">
        <v>179</v>
      </c>
      <c r="AF1243">
        <v>1.89E-2</v>
      </c>
      <c r="AG1243" t="s">
        <v>2275</v>
      </c>
      <c r="AH1243">
        <v>1.1599999999999999E-2</v>
      </c>
      <c r="AI1243" t="s">
        <v>2276</v>
      </c>
      <c r="AJ1243">
        <v>3.5000000000000003E-2</v>
      </c>
      <c r="AK1243" t="s">
        <v>2277</v>
      </c>
      <c r="AL1243">
        <v>8.3000000000000001E-3</v>
      </c>
      <c r="AM1243" t="s">
        <v>1554</v>
      </c>
      <c r="AN1243">
        <v>8.3000000000000001E-3</v>
      </c>
      <c r="AO1243" t="s">
        <v>184</v>
      </c>
      <c r="AP1243">
        <v>4.3E-3</v>
      </c>
      <c r="AQ1243" t="s">
        <v>240</v>
      </c>
      <c r="AR1243">
        <v>5.8999999999999999E-3</v>
      </c>
      <c r="AS1243" t="s">
        <v>2278</v>
      </c>
      <c r="AT1243">
        <v>2.92E-2</v>
      </c>
      <c r="AU1243" t="s">
        <v>179</v>
      </c>
      <c r="AV1243">
        <v>4.0000000000000001E-3</v>
      </c>
      <c r="AW1243" t="s">
        <v>1005</v>
      </c>
      <c r="AX1243">
        <v>1.1999999999999999E-3</v>
      </c>
      <c r="AY1243" t="s">
        <v>208</v>
      </c>
      <c r="AZ1243">
        <v>8.0000000000000004E-4</v>
      </c>
      <c r="BA1243" t="s">
        <v>431</v>
      </c>
      <c r="BB1243">
        <v>8.0000000000000004E-4</v>
      </c>
      <c r="BC1243" t="s">
        <v>245</v>
      </c>
      <c r="BD1243">
        <v>5.0000000000000001E-4</v>
      </c>
      <c r="BE1243" t="s">
        <v>516</v>
      </c>
      <c r="BF1243">
        <v>4.0000000000000002E-4</v>
      </c>
      <c r="BG1243" t="s">
        <v>179</v>
      </c>
      <c r="BH1243">
        <v>1E-4</v>
      </c>
      <c r="BI1243" t="s">
        <v>192</v>
      </c>
      <c r="BJ1243">
        <v>2.0000000000000001E-4</v>
      </c>
      <c r="BK1243" t="s">
        <v>419</v>
      </c>
      <c r="BL1243">
        <v>5.0000000000000001E-4</v>
      </c>
      <c r="BM1243" t="s">
        <v>332</v>
      </c>
      <c r="BN1243">
        <v>2.9999999999999997E-4</v>
      </c>
      <c r="BO1243" t="s">
        <v>208</v>
      </c>
      <c r="BP1243">
        <v>5.0000000000000001E-4</v>
      </c>
      <c r="BQ1243" t="s">
        <v>179</v>
      </c>
      <c r="BR1243">
        <v>2.9999999999999997E-4</v>
      </c>
      <c r="BS1243" t="s">
        <v>179</v>
      </c>
      <c r="BT1243">
        <v>4.0000000000000002E-4</v>
      </c>
      <c r="BU1243" t="s">
        <v>179</v>
      </c>
      <c r="BV1243">
        <v>5.9999999999999995E-4</v>
      </c>
      <c r="BW1243" t="s">
        <v>406</v>
      </c>
      <c r="BX1243">
        <v>8.0000000000000004E-4</v>
      </c>
      <c r="BY1243" t="s">
        <v>18</v>
      </c>
      <c r="CA1243" t="s">
        <v>179</v>
      </c>
      <c r="CB1243">
        <v>8.0000000000000004E-4</v>
      </c>
      <c r="CC1243" t="s">
        <v>179</v>
      </c>
      <c r="CD1243">
        <v>2.0999999999999999E-3</v>
      </c>
      <c r="CE1243" t="s">
        <v>179</v>
      </c>
      <c r="CF1243">
        <v>2.3E-3</v>
      </c>
      <c r="CG1243" t="s">
        <v>179</v>
      </c>
      <c r="CH1243">
        <v>1E-4</v>
      </c>
      <c r="CI1243" t="s">
        <v>179</v>
      </c>
      <c r="CJ1243">
        <v>7.0000000000000001E-3</v>
      </c>
      <c r="CK1243" t="s">
        <v>179</v>
      </c>
      <c r="CL1243">
        <v>1.12E-2</v>
      </c>
      <c r="CM1243" t="s">
        <v>330</v>
      </c>
      <c r="CN1243">
        <v>4.4000000000000003E-3</v>
      </c>
      <c r="CO1243" t="s">
        <v>179</v>
      </c>
      <c r="CP1243">
        <v>8.0000000000000004E-4</v>
      </c>
      <c r="CQ1243" t="s">
        <v>179</v>
      </c>
      <c r="CR1243">
        <v>3.3E-3</v>
      </c>
      <c r="CS1243" t="s">
        <v>179</v>
      </c>
      <c r="CT1243">
        <v>1.8E-3</v>
      </c>
      <c r="CU1243" t="s">
        <v>179</v>
      </c>
      <c r="CV1243">
        <v>8.0000000000000004E-4</v>
      </c>
      <c r="CW1243" t="s">
        <v>18</v>
      </c>
      <c r="CY1243" t="s">
        <v>179</v>
      </c>
      <c r="CZ1243">
        <v>5.9999999999999995E-4</v>
      </c>
      <c r="DA1243" t="s">
        <v>179</v>
      </c>
      <c r="DB1243">
        <v>5.9999999999999995E-4</v>
      </c>
      <c r="DC1243" t="s">
        <v>179</v>
      </c>
      <c r="DD1243">
        <v>5.9999999999999995E-4</v>
      </c>
      <c r="DE1243" t="s">
        <v>179</v>
      </c>
      <c r="DF1243">
        <v>5.9999999999999995E-4</v>
      </c>
      <c r="DG1243" t="s">
        <v>179</v>
      </c>
      <c r="DH1243">
        <v>4.0000000000000002E-4</v>
      </c>
      <c r="DI1243" t="s">
        <v>179</v>
      </c>
      <c r="DJ1243">
        <v>2.9999999999999997E-4</v>
      </c>
      <c r="DK1243" t="s">
        <v>2279</v>
      </c>
      <c r="DL1243" t="s">
        <v>59</v>
      </c>
      <c r="DT1243" t="s">
        <v>4856</v>
      </c>
    </row>
    <row r="1244" spans="1:124">
      <c r="A1244">
        <v>524</v>
      </c>
      <c r="B1244" s="14">
        <v>44742.782638888886</v>
      </c>
      <c r="C1244" t="s">
        <v>52</v>
      </c>
      <c r="D1244">
        <v>0</v>
      </c>
      <c r="E1244">
        <v>0</v>
      </c>
      <c r="F1244">
        <v>0</v>
      </c>
      <c r="G1244" t="s">
        <v>54</v>
      </c>
      <c r="H1244" t="s">
        <v>55</v>
      </c>
      <c r="I1244" t="s">
        <v>55</v>
      </c>
      <c r="J1244" t="s">
        <v>55</v>
      </c>
      <c r="K1244" t="s">
        <v>18</v>
      </c>
      <c r="L1244">
        <v>90</v>
      </c>
      <c r="M1244" t="s">
        <v>173</v>
      </c>
      <c r="N1244">
        <v>0</v>
      </c>
      <c r="O1244" t="s">
        <v>173</v>
      </c>
      <c r="P1244">
        <v>0</v>
      </c>
      <c r="Q1244" t="s">
        <v>173</v>
      </c>
      <c r="R1244">
        <v>0</v>
      </c>
      <c r="S1244">
        <v>2</v>
      </c>
      <c r="T1244" t="s">
        <v>174</v>
      </c>
      <c r="U1244">
        <v>3.1164999999999998</v>
      </c>
      <c r="V1244">
        <v>0.66390000000000005</v>
      </c>
      <c r="W1244">
        <v>11.664</v>
      </c>
      <c r="X1244">
        <v>0.3306</v>
      </c>
      <c r="Y1244">
        <v>38.750900000000001</v>
      </c>
      <c r="Z1244">
        <v>0.35959999999999998</v>
      </c>
      <c r="AA1244">
        <v>5.0700000000000002E-2</v>
      </c>
      <c r="AB1244">
        <v>1.66E-2</v>
      </c>
      <c r="AC1244" t="s">
        <v>179</v>
      </c>
      <c r="AD1244">
        <v>9.4000000000000004E-3</v>
      </c>
      <c r="AE1244" t="s">
        <v>179</v>
      </c>
      <c r="AF1244">
        <v>1.8800000000000001E-2</v>
      </c>
      <c r="AG1244" t="s">
        <v>2280</v>
      </c>
      <c r="AH1244">
        <v>1.15E-2</v>
      </c>
      <c r="AI1244" t="s">
        <v>2281</v>
      </c>
      <c r="AJ1244">
        <v>3.5099999999999999E-2</v>
      </c>
      <c r="AK1244" t="s">
        <v>2282</v>
      </c>
      <c r="AL1244">
        <v>8.2000000000000007E-3</v>
      </c>
      <c r="AM1244" t="s">
        <v>220</v>
      </c>
      <c r="AN1244">
        <v>8.5000000000000006E-3</v>
      </c>
      <c r="AO1244" t="s">
        <v>327</v>
      </c>
      <c r="AP1244">
        <v>4.3E-3</v>
      </c>
      <c r="AQ1244" t="s">
        <v>2283</v>
      </c>
      <c r="AR1244">
        <v>5.8999999999999999E-3</v>
      </c>
      <c r="AS1244" t="s">
        <v>2284</v>
      </c>
      <c r="AT1244">
        <v>2.92E-2</v>
      </c>
      <c r="AU1244" t="s">
        <v>179</v>
      </c>
      <c r="AV1244">
        <v>4.0000000000000001E-3</v>
      </c>
      <c r="AW1244" t="s">
        <v>985</v>
      </c>
      <c r="AX1244">
        <v>1.1999999999999999E-3</v>
      </c>
      <c r="AY1244" t="s">
        <v>266</v>
      </c>
      <c r="AZ1244">
        <v>8.0000000000000004E-4</v>
      </c>
      <c r="BA1244" t="s">
        <v>365</v>
      </c>
      <c r="BB1244">
        <v>8.0000000000000004E-4</v>
      </c>
      <c r="BC1244" t="s">
        <v>304</v>
      </c>
      <c r="BD1244">
        <v>5.0000000000000001E-4</v>
      </c>
      <c r="BE1244" t="s">
        <v>247</v>
      </c>
      <c r="BF1244">
        <v>4.0000000000000002E-4</v>
      </c>
      <c r="BG1244" t="s">
        <v>179</v>
      </c>
      <c r="BH1244">
        <v>1E-4</v>
      </c>
      <c r="BI1244" t="s">
        <v>212</v>
      </c>
      <c r="BJ1244">
        <v>2.0000000000000001E-4</v>
      </c>
      <c r="BK1244" t="s">
        <v>419</v>
      </c>
      <c r="BL1244">
        <v>5.0000000000000001E-4</v>
      </c>
      <c r="BM1244" t="s">
        <v>332</v>
      </c>
      <c r="BN1244">
        <v>2.9999999999999997E-4</v>
      </c>
      <c r="BO1244" t="s">
        <v>284</v>
      </c>
      <c r="BP1244">
        <v>5.0000000000000001E-4</v>
      </c>
      <c r="BQ1244" t="s">
        <v>179</v>
      </c>
      <c r="BR1244">
        <v>2.9999999999999997E-4</v>
      </c>
      <c r="BS1244" t="s">
        <v>179</v>
      </c>
      <c r="BT1244">
        <v>4.0000000000000002E-4</v>
      </c>
      <c r="BU1244" t="s">
        <v>179</v>
      </c>
      <c r="BV1244">
        <v>5.9999999999999995E-4</v>
      </c>
      <c r="BW1244" t="s">
        <v>18</v>
      </c>
      <c r="BY1244" t="s">
        <v>179</v>
      </c>
      <c r="BZ1244">
        <v>1.1000000000000001E-3</v>
      </c>
      <c r="CA1244" t="s">
        <v>179</v>
      </c>
      <c r="CB1244">
        <v>8.0000000000000004E-4</v>
      </c>
      <c r="CC1244" t="s">
        <v>179</v>
      </c>
      <c r="CD1244">
        <v>2.0999999999999999E-3</v>
      </c>
      <c r="CE1244" t="s">
        <v>179</v>
      </c>
      <c r="CF1244">
        <v>2.3E-3</v>
      </c>
      <c r="CG1244" t="s">
        <v>179</v>
      </c>
      <c r="CH1244">
        <v>1E-4</v>
      </c>
      <c r="CI1244" t="s">
        <v>264</v>
      </c>
      <c r="CJ1244">
        <v>7.0000000000000001E-3</v>
      </c>
      <c r="CK1244" t="s">
        <v>179</v>
      </c>
      <c r="CL1244">
        <v>1.15E-2</v>
      </c>
      <c r="CM1244" t="s">
        <v>179</v>
      </c>
      <c r="CN1244">
        <v>4.4000000000000003E-3</v>
      </c>
      <c r="CO1244" t="s">
        <v>179</v>
      </c>
      <c r="CP1244">
        <v>8.9999999999999998E-4</v>
      </c>
      <c r="CQ1244" t="s">
        <v>179</v>
      </c>
      <c r="CR1244">
        <v>3.3999999999999998E-3</v>
      </c>
      <c r="CS1244" t="s">
        <v>179</v>
      </c>
      <c r="CT1244">
        <v>1.9E-3</v>
      </c>
      <c r="CU1244" t="s">
        <v>18</v>
      </c>
      <c r="CW1244" t="s">
        <v>18</v>
      </c>
      <c r="CY1244" t="s">
        <v>179</v>
      </c>
      <c r="CZ1244">
        <v>5.0000000000000001E-4</v>
      </c>
      <c r="DA1244" t="s">
        <v>179</v>
      </c>
      <c r="DB1244">
        <v>5.9999999999999995E-4</v>
      </c>
      <c r="DC1244" t="s">
        <v>179</v>
      </c>
      <c r="DD1244">
        <v>5.9999999999999995E-4</v>
      </c>
      <c r="DE1244" t="s">
        <v>179</v>
      </c>
      <c r="DF1244">
        <v>5.9999999999999995E-4</v>
      </c>
      <c r="DG1244" t="s">
        <v>179</v>
      </c>
      <c r="DH1244">
        <v>4.0000000000000002E-4</v>
      </c>
      <c r="DI1244" t="s">
        <v>179</v>
      </c>
      <c r="DJ1244">
        <v>2.9999999999999997E-4</v>
      </c>
      <c r="DK1244" t="s">
        <v>2279</v>
      </c>
      <c r="DL1244" t="s">
        <v>59</v>
      </c>
      <c r="DT1244" t="s">
        <v>4856</v>
      </c>
    </row>
    <row r="1245" spans="1:124">
      <c r="A1245">
        <v>525</v>
      </c>
      <c r="B1245" s="14">
        <v>44742.78402777778</v>
      </c>
      <c r="C1245" t="s">
        <v>52</v>
      </c>
      <c r="D1245">
        <v>0</v>
      </c>
      <c r="E1245">
        <v>0</v>
      </c>
      <c r="F1245">
        <v>0</v>
      </c>
      <c r="G1245" t="s">
        <v>54</v>
      </c>
      <c r="H1245" t="s">
        <v>55</v>
      </c>
      <c r="I1245" t="s">
        <v>55</v>
      </c>
      <c r="J1245" t="s">
        <v>55</v>
      </c>
      <c r="K1245" t="s">
        <v>18</v>
      </c>
      <c r="L1245">
        <v>90</v>
      </c>
      <c r="M1245" t="s">
        <v>173</v>
      </c>
      <c r="N1245">
        <v>0</v>
      </c>
      <c r="O1245" t="s">
        <v>173</v>
      </c>
      <c r="P1245">
        <v>0</v>
      </c>
      <c r="Q1245" t="s">
        <v>173</v>
      </c>
      <c r="R1245">
        <v>0</v>
      </c>
      <c r="S1245">
        <v>2</v>
      </c>
      <c r="T1245" t="s">
        <v>174</v>
      </c>
      <c r="U1245">
        <v>4.1493000000000002</v>
      </c>
      <c r="V1245">
        <v>0.69489999999999996</v>
      </c>
      <c r="W1245">
        <v>12.0321</v>
      </c>
      <c r="X1245">
        <v>0.33589999999999998</v>
      </c>
      <c r="Y1245">
        <v>39.244</v>
      </c>
      <c r="Z1245">
        <v>0.36259999999999998</v>
      </c>
      <c r="AA1245">
        <v>4.6300000000000001E-2</v>
      </c>
      <c r="AB1245">
        <v>1.66E-2</v>
      </c>
      <c r="AC1245" t="s">
        <v>179</v>
      </c>
      <c r="AD1245">
        <v>9.4000000000000004E-3</v>
      </c>
      <c r="AE1245" t="s">
        <v>179</v>
      </c>
      <c r="AF1245">
        <v>1.8800000000000001E-2</v>
      </c>
      <c r="AG1245" t="s">
        <v>2285</v>
      </c>
      <c r="AH1245">
        <v>1.1599999999999999E-2</v>
      </c>
      <c r="AI1245" t="s">
        <v>2286</v>
      </c>
      <c r="AJ1245">
        <v>3.49E-2</v>
      </c>
      <c r="AK1245" t="s">
        <v>2287</v>
      </c>
      <c r="AL1245">
        <v>8.2000000000000007E-3</v>
      </c>
      <c r="AM1245" t="s">
        <v>1022</v>
      </c>
      <c r="AN1245">
        <v>8.3000000000000001E-3</v>
      </c>
      <c r="AO1245" t="s">
        <v>509</v>
      </c>
      <c r="AP1245">
        <v>4.4000000000000003E-3</v>
      </c>
      <c r="AQ1245" t="s">
        <v>2288</v>
      </c>
      <c r="AR1245">
        <v>5.7000000000000002E-3</v>
      </c>
      <c r="AS1245" t="s">
        <v>2289</v>
      </c>
      <c r="AT1245">
        <v>2.9100000000000001E-2</v>
      </c>
      <c r="AU1245" t="s">
        <v>179</v>
      </c>
      <c r="AV1245">
        <v>4.0000000000000001E-3</v>
      </c>
      <c r="AW1245" t="s">
        <v>1376</v>
      </c>
      <c r="AX1245">
        <v>1.1999999999999999E-3</v>
      </c>
      <c r="AY1245" t="s">
        <v>229</v>
      </c>
      <c r="AZ1245">
        <v>8.0000000000000004E-4</v>
      </c>
      <c r="BA1245" t="s">
        <v>248</v>
      </c>
      <c r="BB1245">
        <v>8.0000000000000004E-4</v>
      </c>
      <c r="BC1245" t="s">
        <v>304</v>
      </c>
      <c r="BD1245">
        <v>5.0000000000000001E-4</v>
      </c>
      <c r="BE1245" t="s">
        <v>212</v>
      </c>
      <c r="BF1245">
        <v>2.9999999999999997E-4</v>
      </c>
      <c r="BG1245" t="s">
        <v>216</v>
      </c>
      <c r="BH1245">
        <v>1E-4</v>
      </c>
      <c r="BI1245" t="s">
        <v>247</v>
      </c>
      <c r="BJ1245">
        <v>2.0000000000000001E-4</v>
      </c>
      <c r="BK1245" t="s">
        <v>363</v>
      </c>
      <c r="BL1245">
        <v>5.0000000000000001E-4</v>
      </c>
      <c r="BM1245" t="s">
        <v>348</v>
      </c>
      <c r="BN1245">
        <v>2.9999999999999997E-4</v>
      </c>
      <c r="BO1245" t="s">
        <v>187</v>
      </c>
      <c r="BP1245">
        <v>5.0000000000000001E-4</v>
      </c>
      <c r="BQ1245" t="s">
        <v>179</v>
      </c>
      <c r="BR1245">
        <v>2.9999999999999997E-4</v>
      </c>
      <c r="BS1245" t="s">
        <v>179</v>
      </c>
      <c r="BT1245">
        <v>4.0000000000000002E-4</v>
      </c>
      <c r="BU1245" t="s">
        <v>179</v>
      </c>
      <c r="BV1245">
        <v>5.9999999999999995E-4</v>
      </c>
      <c r="BW1245" t="s">
        <v>18</v>
      </c>
      <c r="BY1245" t="s">
        <v>18</v>
      </c>
      <c r="CA1245" t="s">
        <v>179</v>
      </c>
      <c r="CB1245">
        <v>8.0000000000000004E-4</v>
      </c>
      <c r="CC1245" t="s">
        <v>179</v>
      </c>
      <c r="CD1245">
        <v>2.0999999999999999E-3</v>
      </c>
      <c r="CE1245" t="s">
        <v>179</v>
      </c>
      <c r="CF1245">
        <v>2.3E-3</v>
      </c>
      <c r="CG1245" t="s">
        <v>179</v>
      </c>
      <c r="CH1245">
        <v>1E-4</v>
      </c>
      <c r="CI1245" t="s">
        <v>390</v>
      </c>
      <c r="CJ1245">
        <v>6.8999999999999999E-3</v>
      </c>
      <c r="CK1245" t="s">
        <v>179</v>
      </c>
      <c r="CL1245">
        <v>1.12E-2</v>
      </c>
      <c r="CM1245" t="s">
        <v>179</v>
      </c>
      <c r="CN1245">
        <v>4.1999999999999997E-3</v>
      </c>
      <c r="CO1245" t="s">
        <v>179</v>
      </c>
      <c r="CP1245">
        <v>8.9999999999999998E-4</v>
      </c>
      <c r="CQ1245" t="s">
        <v>179</v>
      </c>
      <c r="CR1245">
        <v>3.3E-3</v>
      </c>
      <c r="CS1245" t="s">
        <v>179</v>
      </c>
      <c r="CT1245">
        <v>1.9E-3</v>
      </c>
      <c r="CU1245" t="s">
        <v>18</v>
      </c>
      <c r="CW1245" t="s">
        <v>18</v>
      </c>
      <c r="CY1245" t="s">
        <v>179</v>
      </c>
      <c r="CZ1245">
        <v>5.0000000000000001E-4</v>
      </c>
      <c r="DA1245" t="s">
        <v>179</v>
      </c>
      <c r="DB1245">
        <v>5.9999999999999995E-4</v>
      </c>
      <c r="DC1245" t="s">
        <v>179</v>
      </c>
      <c r="DD1245">
        <v>5.9999999999999995E-4</v>
      </c>
      <c r="DE1245" t="s">
        <v>179</v>
      </c>
      <c r="DF1245">
        <v>5.9999999999999995E-4</v>
      </c>
      <c r="DG1245" t="s">
        <v>179</v>
      </c>
      <c r="DH1245">
        <v>4.0000000000000002E-4</v>
      </c>
      <c r="DI1245" t="s">
        <v>179</v>
      </c>
      <c r="DJ1245">
        <v>2.9999999999999997E-4</v>
      </c>
      <c r="DK1245" t="s">
        <v>2279</v>
      </c>
      <c r="DL1245" t="s">
        <v>59</v>
      </c>
      <c r="DT1245" t="s">
        <v>4856</v>
      </c>
    </row>
    <row r="1246" spans="1:124">
      <c r="A1246" s="127">
        <v>159</v>
      </c>
      <c r="B1246" s="128">
        <v>44754.672222222223</v>
      </c>
      <c r="C1246" s="129" t="s">
        <v>52</v>
      </c>
      <c r="D1246" s="129">
        <v>0</v>
      </c>
      <c r="E1246" s="129">
        <v>0</v>
      </c>
      <c r="F1246" s="129">
        <v>0</v>
      </c>
      <c r="G1246" s="129" t="s">
        <v>54</v>
      </c>
      <c r="H1246" s="129" t="s">
        <v>55</v>
      </c>
      <c r="I1246" s="129" t="s">
        <v>55</v>
      </c>
      <c r="J1246" s="129" t="s">
        <v>55</v>
      </c>
      <c r="K1246" s="129" t="s">
        <v>18</v>
      </c>
      <c r="L1246" s="129">
        <v>90</v>
      </c>
      <c r="M1246" s="129" t="s">
        <v>173</v>
      </c>
      <c r="N1246" s="129">
        <v>0</v>
      </c>
      <c r="O1246" s="129" t="s">
        <v>173</v>
      </c>
      <c r="P1246" s="129">
        <v>0</v>
      </c>
      <c r="Q1246" s="129" t="s">
        <v>173</v>
      </c>
      <c r="R1246" s="129">
        <v>0</v>
      </c>
      <c r="S1246" s="129">
        <v>2</v>
      </c>
      <c r="T1246" s="129" t="s">
        <v>174</v>
      </c>
      <c r="U1246" s="129">
        <v>3.7341000000000002</v>
      </c>
      <c r="V1246" s="129">
        <v>0.64410000000000001</v>
      </c>
      <c r="W1246" s="129" t="s">
        <v>4411</v>
      </c>
      <c r="X1246" s="129">
        <v>0.28770000000000001</v>
      </c>
      <c r="Y1246" s="129">
        <v>33.375999999999998</v>
      </c>
      <c r="Z1246" s="129">
        <v>0.32750000000000001</v>
      </c>
      <c r="AA1246" s="129" t="s">
        <v>179</v>
      </c>
      <c r="AB1246" s="129">
        <v>1.4999999999999999E-2</v>
      </c>
      <c r="AC1246" s="129" t="s">
        <v>545</v>
      </c>
      <c r="AD1246" s="129">
        <v>9.7999999999999997E-3</v>
      </c>
      <c r="AE1246" s="129" t="s">
        <v>179</v>
      </c>
      <c r="AF1246" s="129">
        <v>1.6799999999999999E-2</v>
      </c>
      <c r="AG1246" s="129">
        <v>0.19109999999999999</v>
      </c>
      <c r="AH1246" s="129">
        <v>8.0000000000000002E-3</v>
      </c>
      <c r="AI1246" s="129">
        <v>7.6753</v>
      </c>
      <c r="AJ1246" s="129">
        <v>3.2800000000000003E-2</v>
      </c>
      <c r="AK1246" s="129">
        <v>0.54520000000000002</v>
      </c>
      <c r="AL1246" s="129">
        <v>7.6E-3</v>
      </c>
      <c r="AM1246" s="129" t="s">
        <v>650</v>
      </c>
      <c r="AN1246" s="129">
        <v>7.7000000000000002E-3</v>
      </c>
      <c r="AO1246" s="129" t="s">
        <v>2215</v>
      </c>
      <c r="AP1246" s="129">
        <v>4.7999999999999996E-3</v>
      </c>
      <c r="AQ1246" s="129">
        <v>0.13100000000000001</v>
      </c>
      <c r="AR1246" s="129">
        <v>5.5999999999999999E-3</v>
      </c>
      <c r="AS1246" s="129" t="s">
        <v>4412</v>
      </c>
      <c r="AT1246" s="129">
        <v>2.7799999999999998E-2</v>
      </c>
      <c r="AU1246" s="129" t="s">
        <v>268</v>
      </c>
      <c r="AV1246" s="129">
        <v>4.0000000000000001E-3</v>
      </c>
      <c r="AW1246" s="129">
        <v>1.6400000000000001E-2</v>
      </c>
      <c r="AX1246" s="129">
        <v>1.4E-3</v>
      </c>
      <c r="AY1246" s="129" t="s">
        <v>424</v>
      </c>
      <c r="AZ1246" s="129">
        <v>8.9999999999999998E-4</v>
      </c>
      <c r="BA1246" s="129">
        <v>6.7000000000000002E-3</v>
      </c>
      <c r="BB1246" s="129">
        <v>6.9999999999999999E-4</v>
      </c>
      <c r="BC1246" s="129" t="s">
        <v>211</v>
      </c>
      <c r="BD1246" s="129">
        <v>5.0000000000000001E-4</v>
      </c>
      <c r="BE1246" s="129" t="s">
        <v>179</v>
      </c>
      <c r="BF1246" s="129">
        <v>2.9999999999999997E-4</v>
      </c>
      <c r="BG1246" s="129" t="s">
        <v>179</v>
      </c>
      <c r="BH1246" s="129">
        <v>2.0000000000000001E-4</v>
      </c>
      <c r="BI1246" s="129" t="s">
        <v>318</v>
      </c>
      <c r="BJ1246" s="129">
        <v>2.0000000000000001E-4</v>
      </c>
      <c r="BK1246" s="129">
        <v>9.4999999999999998E-3</v>
      </c>
      <c r="BL1246" s="129">
        <v>5.0000000000000001E-4</v>
      </c>
      <c r="BM1246" s="129">
        <v>2.5999999999999999E-3</v>
      </c>
      <c r="BN1246" s="129">
        <v>2.9999999999999997E-4</v>
      </c>
      <c r="BO1246" s="129" t="s">
        <v>209</v>
      </c>
      <c r="BP1246" s="129">
        <v>5.9999999999999995E-4</v>
      </c>
      <c r="BQ1246" s="129" t="s">
        <v>179</v>
      </c>
      <c r="BR1246" s="129">
        <v>2.9999999999999997E-4</v>
      </c>
      <c r="BS1246" s="129" t="s">
        <v>179</v>
      </c>
      <c r="BT1246" s="129">
        <v>5.0000000000000001E-4</v>
      </c>
      <c r="BU1246" s="129" t="s">
        <v>179</v>
      </c>
      <c r="BV1246" s="129">
        <v>5.9999999999999995E-4</v>
      </c>
      <c r="BW1246" s="129" t="s">
        <v>179</v>
      </c>
      <c r="BX1246" s="129">
        <v>8.9999999999999998E-4</v>
      </c>
      <c r="BY1246" s="129" t="s">
        <v>179</v>
      </c>
      <c r="BZ1246" s="129">
        <v>1.1000000000000001E-3</v>
      </c>
      <c r="CA1246" s="129" t="s">
        <v>179</v>
      </c>
      <c r="CB1246" s="129">
        <v>6.9999999999999999E-4</v>
      </c>
      <c r="CC1246" s="129" t="s">
        <v>179</v>
      </c>
      <c r="CD1246" s="129">
        <v>1.9E-3</v>
      </c>
      <c r="CE1246" s="129" t="s">
        <v>179</v>
      </c>
      <c r="CF1246" s="129">
        <v>2E-3</v>
      </c>
      <c r="CG1246" s="129" t="s">
        <v>179</v>
      </c>
      <c r="CH1246" s="129">
        <v>0</v>
      </c>
      <c r="CI1246" s="129" t="s">
        <v>179</v>
      </c>
      <c r="CJ1246" s="129">
        <v>6.1999999999999998E-3</v>
      </c>
      <c r="CK1246" s="129" t="s">
        <v>179</v>
      </c>
      <c r="CL1246" s="129">
        <v>8.3000000000000001E-3</v>
      </c>
      <c r="CM1246" s="129" t="s">
        <v>179</v>
      </c>
      <c r="CN1246" s="129">
        <v>4.7999999999999996E-3</v>
      </c>
      <c r="CO1246" s="129" t="s">
        <v>179</v>
      </c>
      <c r="CP1246" s="129">
        <v>8.9999999999999998E-4</v>
      </c>
      <c r="CQ1246" s="129" t="s">
        <v>179</v>
      </c>
      <c r="CR1246" s="129">
        <v>3.5000000000000001E-3</v>
      </c>
      <c r="CS1246" s="129" t="s">
        <v>2296</v>
      </c>
      <c r="CT1246" s="129">
        <v>3.2000000000000002E-3</v>
      </c>
      <c r="CU1246" s="129" t="s">
        <v>18</v>
      </c>
      <c r="CV1246" s="129"/>
      <c r="CW1246" s="129" t="s">
        <v>179</v>
      </c>
      <c r="CX1246" s="129">
        <v>6.9999999999999999E-4</v>
      </c>
      <c r="CY1246" s="129" t="s">
        <v>179</v>
      </c>
      <c r="CZ1246" s="129">
        <v>8.9999999999999998E-4</v>
      </c>
      <c r="DA1246" s="129" t="s">
        <v>179</v>
      </c>
      <c r="DB1246" s="129">
        <v>5.9999999999999995E-4</v>
      </c>
      <c r="DC1246" s="129" t="s">
        <v>179</v>
      </c>
      <c r="DD1246" s="129">
        <v>5.0000000000000001E-4</v>
      </c>
      <c r="DE1246" s="129" t="s">
        <v>179</v>
      </c>
      <c r="DF1246" s="129">
        <v>5.9999999999999995E-4</v>
      </c>
      <c r="DG1246" s="129" t="s">
        <v>179</v>
      </c>
      <c r="DH1246" s="129">
        <v>4.0000000000000002E-4</v>
      </c>
      <c r="DI1246" s="129" t="s">
        <v>179</v>
      </c>
      <c r="DJ1246" s="129">
        <v>4.0000000000000002E-4</v>
      </c>
      <c r="DK1246" s="129" t="s">
        <v>4413</v>
      </c>
      <c r="DL1246" s="129" t="s">
        <v>59</v>
      </c>
      <c r="DM1246" s="129"/>
      <c r="DN1246" s="129"/>
      <c r="DO1246" s="130"/>
      <c r="DS1246" s="129"/>
      <c r="DT1246" t="s">
        <v>4856</v>
      </c>
    </row>
    <row r="1247" spans="1:124">
      <c r="A1247" s="127">
        <v>160</v>
      </c>
      <c r="B1247" s="128">
        <v>44754.673611111109</v>
      </c>
      <c r="C1247" s="129" t="s">
        <v>52</v>
      </c>
      <c r="D1247" s="129">
        <v>0</v>
      </c>
      <c r="E1247" s="129">
        <v>0</v>
      </c>
      <c r="F1247" s="129">
        <v>0</v>
      </c>
      <c r="G1247" s="129" t="s">
        <v>54</v>
      </c>
      <c r="H1247" s="129" t="s">
        <v>55</v>
      </c>
      <c r="I1247" s="129" t="s">
        <v>55</v>
      </c>
      <c r="J1247" s="129" t="s">
        <v>55</v>
      </c>
      <c r="K1247" s="129" t="s">
        <v>18</v>
      </c>
      <c r="L1247" s="129">
        <v>90</v>
      </c>
      <c r="M1247" s="129" t="s">
        <v>173</v>
      </c>
      <c r="N1247" s="129">
        <v>0</v>
      </c>
      <c r="O1247" s="129" t="s">
        <v>173</v>
      </c>
      <c r="P1247" s="129">
        <v>0</v>
      </c>
      <c r="Q1247" s="129" t="s">
        <v>173</v>
      </c>
      <c r="R1247" s="129">
        <v>0</v>
      </c>
      <c r="S1247" s="129">
        <v>2</v>
      </c>
      <c r="T1247" s="129" t="s">
        <v>174</v>
      </c>
      <c r="U1247" s="129">
        <v>3.5901000000000001</v>
      </c>
      <c r="V1247" s="129">
        <v>0.64700000000000002</v>
      </c>
      <c r="W1247" s="129" t="s">
        <v>4414</v>
      </c>
      <c r="X1247" s="129">
        <v>0.28970000000000001</v>
      </c>
      <c r="Y1247" s="129">
        <v>33.510199999999998</v>
      </c>
      <c r="Z1247" s="129">
        <v>0.32829999999999998</v>
      </c>
      <c r="AA1247" s="129" t="s">
        <v>1328</v>
      </c>
      <c r="AB1247" s="129">
        <v>1.52E-2</v>
      </c>
      <c r="AC1247" s="129" t="s">
        <v>1564</v>
      </c>
      <c r="AD1247" s="129">
        <v>9.9000000000000008E-3</v>
      </c>
      <c r="AE1247" s="129" t="s">
        <v>179</v>
      </c>
      <c r="AF1247" s="129">
        <v>1.6899999999999998E-2</v>
      </c>
      <c r="AG1247" s="129">
        <v>0.19270000000000001</v>
      </c>
      <c r="AH1247" s="129">
        <v>8.0000000000000002E-3</v>
      </c>
      <c r="AI1247" s="129">
        <v>7.6875999999999998</v>
      </c>
      <c r="AJ1247" s="129">
        <v>3.2800000000000003E-2</v>
      </c>
      <c r="AK1247" s="129">
        <v>0.55089999999999995</v>
      </c>
      <c r="AL1247" s="129">
        <v>7.7000000000000002E-3</v>
      </c>
      <c r="AM1247" s="129" t="s">
        <v>363</v>
      </c>
      <c r="AN1247" s="129">
        <v>7.7000000000000002E-3</v>
      </c>
      <c r="AO1247" s="129" t="s">
        <v>2696</v>
      </c>
      <c r="AP1247" s="129">
        <v>4.7999999999999996E-3</v>
      </c>
      <c r="AQ1247" s="129">
        <v>0.13420000000000001</v>
      </c>
      <c r="AR1247" s="129">
        <v>5.7000000000000002E-3</v>
      </c>
      <c r="AS1247" s="129" t="s">
        <v>4415</v>
      </c>
      <c r="AT1247" s="129">
        <v>2.7900000000000001E-2</v>
      </c>
      <c r="AU1247" s="129" t="s">
        <v>283</v>
      </c>
      <c r="AV1247" s="129">
        <v>4.0000000000000001E-3</v>
      </c>
      <c r="AW1247" s="129">
        <v>1.7500000000000002E-2</v>
      </c>
      <c r="AX1247" s="129">
        <v>1.4E-3</v>
      </c>
      <c r="AY1247" s="129" t="s">
        <v>419</v>
      </c>
      <c r="AZ1247" s="129">
        <v>8.9999999999999998E-4</v>
      </c>
      <c r="BA1247" s="129">
        <v>7.4000000000000003E-3</v>
      </c>
      <c r="BB1247" s="129">
        <v>6.9999999999999999E-4</v>
      </c>
      <c r="BC1247" s="129" t="s">
        <v>304</v>
      </c>
      <c r="BD1247" s="129">
        <v>5.0000000000000001E-4</v>
      </c>
      <c r="BE1247" s="129" t="s">
        <v>179</v>
      </c>
      <c r="BF1247" s="129">
        <v>2.9999999999999997E-4</v>
      </c>
      <c r="BG1247" s="129" t="s">
        <v>179</v>
      </c>
      <c r="BH1247" s="129">
        <v>2.0000000000000001E-4</v>
      </c>
      <c r="BI1247" s="129" t="s">
        <v>516</v>
      </c>
      <c r="BJ1247" s="129">
        <v>2.0000000000000001E-4</v>
      </c>
      <c r="BK1247" s="129">
        <v>8.8000000000000005E-3</v>
      </c>
      <c r="BL1247" s="129">
        <v>5.0000000000000001E-4</v>
      </c>
      <c r="BM1247" s="129">
        <v>2.5999999999999999E-3</v>
      </c>
      <c r="BN1247" s="129">
        <v>2.9999999999999997E-4</v>
      </c>
      <c r="BO1247" s="129" t="s">
        <v>208</v>
      </c>
      <c r="BP1247" s="129">
        <v>5.9999999999999995E-4</v>
      </c>
      <c r="BQ1247" s="129" t="s">
        <v>179</v>
      </c>
      <c r="BR1247" s="129">
        <v>2.9999999999999997E-4</v>
      </c>
      <c r="BS1247" s="129" t="s">
        <v>179</v>
      </c>
      <c r="BT1247" s="129">
        <v>5.0000000000000001E-4</v>
      </c>
      <c r="BU1247" s="129" t="s">
        <v>179</v>
      </c>
      <c r="BV1247" s="129">
        <v>5.9999999999999995E-4</v>
      </c>
      <c r="BW1247" s="129" t="s">
        <v>179</v>
      </c>
      <c r="BX1247" s="129">
        <v>8.9999999999999998E-4</v>
      </c>
      <c r="BY1247" s="129" t="s">
        <v>179</v>
      </c>
      <c r="BZ1247" s="129">
        <v>1.1000000000000001E-3</v>
      </c>
      <c r="CA1247" s="129" t="s">
        <v>179</v>
      </c>
      <c r="CB1247" s="129">
        <v>6.9999999999999999E-4</v>
      </c>
      <c r="CC1247" s="129" t="s">
        <v>179</v>
      </c>
      <c r="CD1247" s="129">
        <v>1.9E-3</v>
      </c>
      <c r="CE1247" s="129" t="s">
        <v>179</v>
      </c>
      <c r="CF1247" s="129">
        <v>2E-3</v>
      </c>
      <c r="CG1247" s="129" t="s">
        <v>179</v>
      </c>
      <c r="CH1247" s="129">
        <v>1E-4</v>
      </c>
      <c r="CI1247" s="129" t="s">
        <v>179</v>
      </c>
      <c r="CJ1247" s="129">
        <v>6.1000000000000004E-3</v>
      </c>
      <c r="CK1247" s="129" t="s">
        <v>179</v>
      </c>
      <c r="CL1247" s="129">
        <v>8.3000000000000001E-3</v>
      </c>
      <c r="CM1247" s="129" t="s">
        <v>179</v>
      </c>
      <c r="CN1247" s="129">
        <v>4.7000000000000002E-3</v>
      </c>
      <c r="CO1247" s="129" t="s">
        <v>179</v>
      </c>
      <c r="CP1247" s="129">
        <v>8.9999999999999998E-4</v>
      </c>
      <c r="CQ1247" s="129" t="s">
        <v>179</v>
      </c>
      <c r="CR1247" s="129">
        <v>3.5999999999999999E-3</v>
      </c>
      <c r="CS1247" s="129" t="s">
        <v>1899</v>
      </c>
      <c r="CT1247" s="129">
        <v>3.3E-3</v>
      </c>
      <c r="CU1247" s="129" t="s">
        <v>18</v>
      </c>
      <c r="CV1247" s="129"/>
      <c r="CW1247" s="129" t="s">
        <v>179</v>
      </c>
      <c r="CX1247" s="129">
        <v>6.9999999999999999E-4</v>
      </c>
      <c r="CY1247" s="129" t="s">
        <v>179</v>
      </c>
      <c r="CZ1247" s="129">
        <v>8.0000000000000004E-4</v>
      </c>
      <c r="DA1247" s="129" t="s">
        <v>179</v>
      </c>
      <c r="DB1247" s="129">
        <v>5.0000000000000001E-4</v>
      </c>
      <c r="DC1247" s="129" t="s">
        <v>179</v>
      </c>
      <c r="DD1247" s="129">
        <v>5.9999999999999995E-4</v>
      </c>
      <c r="DE1247" s="129" t="s">
        <v>179</v>
      </c>
      <c r="DF1247" s="129">
        <v>5.9999999999999995E-4</v>
      </c>
      <c r="DG1247" s="129" t="s">
        <v>179</v>
      </c>
      <c r="DH1247" s="129">
        <v>4.0000000000000002E-4</v>
      </c>
      <c r="DI1247" s="129" t="s">
        <v>179</v>
      </c>
      <c r="DJ1247" s="129">
        <v>4.0000000000000002E-4</v>
      </c>
      <c r="DK1247" s="129" t="s">
        <v>4413</v>
      </c>
      <c r="DL1247" s="129" t="s">
        <v>59</v>
      </c>
      <c r="DM1247" s="129"/>
      <c r="DN1247" s="129"/>
      <c r="DO1247" s="130"/>
      <c r="DS1247" s="129"/>
      <c r="DT1247" t="s">
        <v>4856</v>
      </c>
    </row>
    <row r="1248" spans="1:124">
      <c r="A1248" s="127">
        <v>161</v>
      </c>
      <c r="B1248" s="128">
        <v>44754.675000000003</v>
      </c>
      <c r="C1248" s="129" t="s">
        <v>52</v>
      </c>
      <c r="D1248" s="129">
        <v>0</v>
      </c>
      <c r="E1248" s="129">
        <v>0</v>
      </c>
      <c r="F1248" s="129">
        <v>0</v>
      </c>
      <c r="G1248" s="129" t="s">
        <v>54</v>
      </c>
      <c r="H1248" s="129" t="s">
        <v>55</v>
      </c>
      <c r="I1248" s="129" t="s">
        <v>55</v>
      </c>
      <c r="J1248" s="129" t="s">
        <v>55</v>
      </c>
      <c r="K1248" s="129" t="s">
        <v>18</v>
      </c>
      <c r="L1248" s="129">
        <v>90</v>
      </c>
      <c r="M1248" s="129" t="s">
        <v>173</v>
      </c>
      <c r="N1248" s="129">
        <v>0</v>
      </c>
      <c r="O1248" s="129" t="s">
        <v>173</v>
      </c>
      <c r="P1248" s="129">
        <v>0</v>
      </c>
      <c r="Q1248" s="129" t="s">
        <v>173</v>
      </c>
      <c r="R1248" s="129">
        <v>0</v>
      </c>
      <c r="S1248" s="129">
        <v>2</v>
      </c>
      <c r="T1248" s="129" t="s">
        <v>174</v>
      </c>
      <c r="U1248" s="129">
        <v>3.8906000000000001</v>
      </c>
      <c r="V1248" s="129">
        <v>0.65400000000000003</v>
      </c>
      <c r="W1248" s="129" t="s">
        <v>4416</v>
      </c>
      <c r="X1248" s="129">
        <v>0.28910000000000002</v>
      </c>
      <c r="Y1248" s="129">
        <v>33.726999999999997</v>
      </c>
      <c r="Z1248" s="129">
        <v>0.32940000000000003</v>
      </c>
      <c r="AA1248" s="129" t="s">
        <v>179</v>
      </c>
      <c r="AB1248" s="129">
        <v>1.49E-2</v>
      </c>
      <c r="AC1248" s="129" t="s">
        <v>201</v>
      </c>
      <c r="AD1248" s="129">
        <v>0.01</v>
      </c>
      <c r="AE1248" s="129" t="s">
        <v>179</v>
      </c>
      <c r="AF1248" s="129">
        <v>1.6899999999999998E-2</v>
      </c>
      <c r="AG1248" s="129">
        <v>0.1908</v>
      </c>
      <c r="AH1248" s="129">
        <v>8.0000000000000002E-3</v>
      </c>
      <c r="AI1248" s="129">
        <v>7.6753999999999998</v>
      </c>
      <c r="AJ1248" s="129">
        <v>3.2800000000000003E-2</v>
      </c>
      <c r="AK1248" s="129">
        <v>0.55630000000000002</v>
      </c>
      <c r="AL1248" s="129">
        <v>7.7000000000000002E-3</v>
      </c>
      <c r="AM1248" s="129" t="s">
        <v>390</v>
      </c>
      <c r="AN1248" s="129">
        <v>7.4000000000000003E-3</v>
      </c>
      <c r="AO1248" s="129" t="s">
        <v>1851</v>
      </c>
      <c r="AP1248" s="129">
        <v>4.7000000000000002E-3</v>
      </c>
      <c r="AQ1248" s="129">
        <v>0.13350000000000001</v>
      </c>
      <c r="AR1248" s="129">
        <v>5.5999999999999999E-3</v>
      </c>
      <c r="AS1248" s="129" t="s">
        <v>4417</v>
      </c>
      <c r="AT1248" s="129">
        <v>2.7900000000000001E-2</v>
      </c>
      <c r="AU1248" s="129" t="s">
        <v>187</v>
      </c>
      <c r="AV1248" s="129">
        <v>4.0000000000000001E-3</v>
      </c>
      <c r="AW1248" s="129">
        <v>1.7299999999999999E-2</v>
      </c>
      <c r="AX1248" s="129">
        <v>1.4E-3</v>
      </c>
      <c r="AY1248" s="129" t="s">
        <v>331</v>
      </c>
      <c r="AZ1248" s="129">
        <v>8.9999999999999998E-4</v>
      </c>
      <c r="BA1248" s="129">
        <v>6.6E-3</v>
      </c>
      <c r="BB1248" s="129">
        <v>6.9999999999999999E-4</v>
      </c>
      <c r="BC1248" s="129" t="s">
        <v>212</v>
      </c>
      <c r="BD1248" s="129">
        <v>5.0000000000000001E-4</v>
      </c>
      <c r="BE1248" s="129" t="s">
        <v>179</v>
      </c>
      <c r="BF1248" s="129">
        <v>2.9999999999999997E-4</v>
      </c>
      <c r="BG1248" s="129" t="s">
        <v>179</v>
      </c>
      <c r="BH1248" s="129">
        <v>2.0000000000000001E-4</v>
      </c>
      <c r="BI1248" s="129" t="s">
        <v>516</v>
      </c>
      <c r="BJ1248" s="129">
        <v>2.0000000000000001E-4</v>
      </c>
      <c r="BK1248" s="129">
        <v>9.2999999999999992E-3</v>
      </c>
      <c r="BL1248" s="129">
        <v>5.0000000000000001E-4</v>
      </c>
      <c r="BM1248" s="129">
        <v>2.5000000000000001E-3</v>
      </c>
      <c r="BN1248" s="129">
        <v>2.9999999999999997E-4</v>
      </c>
      <c r="BO1248" s="129" t="s">
        <v>215</v>
      </c>
      <c r="BP1248" s="129">
        <v>5.9999999999999995E-4</v>
      </c>
      <c r="BQ1248" s="129" t="s">
        <v>179</v>
      </c>
      <c r="BR1248" s="129">
        <v>2.9999999999999997E-4</v>
      </c>
      <c r="BS1248" s="129" t="s">
        <v>179</v>
      </c>
      <c r="BT1248" s="129">
        <v>5.0000000000000001E-4</v>
      </c>
      <c r="BU1248" s="129" t="s">
        <v>179</v>
      </c>
      <c r="BV1248" s="129">
        <v>5.9999999999999995E-4</v>
      </c>
      <c r="BW1248" s="129" t="s">
        <v>179</v>
      </c>
      <c r="BX1248" s="129">
        <v>8.0000000000000004E-4</v>
      </c>
      <c r="BY1248" s="129" t="s">
        <v>179</v>
      </c>
      <c r="BZ1248" s="129">
        <v>1E-3</v>
      </c>
      <c r="CA1248" s="129" t="s">
        <v>179</v>
      </c>
      <c r="CB1248" s="129">
        <v>6.9999999999999999E-4</v>
      </c>
      <c r="CC1248" s="129" t="s">
        <v>179</v>
      </c>
      <c r="CD1248" s="129">
        <v>1.9E-3</v>
      </c>
      <c r="CE1248" s="129" t="s">
        <v>179</v>
      </c>
      <c r="CF1248" s="129">
        <v>2E-3</v>
      </c>
      <c r="CG1248" s="129" t="s">
        <v>216</v>
      </c>
      <c r="CH1248" s="129">
        <v>0</v>
      </c>
      <c r="CI1248" s="129" t="s">
        <v>179</v>
      </c>
      <c r="CJ1248" s="129">
        <v>6.0000000000000001E-3</v>
      </c>
      <c r="CK1248" s="129" t="s">
        <v>179</v>
      </c>
      <c r="CL1248" s="129">
        <v>8.3000000000000001E-3</v>
      </c>
      <c r="CM1248" s="129" t="s">
        <v>179</v>
      </c>
      <c r="CN1248" s="129">
        <v>4.7000000000000002E-3</v>
      </c>
      <c r="CO1248" s="129" t="s">
        <v>179</v>
      </c>
      <c r="CP1248" s="129">
        <v>1E-3</v>
      </c>
      <c r="CQ1248" s="129" t="s">
        <v>179</v>
      </c>
      <c r="CR1248" s="129">
        <v>3.3999999999999998E-3</v>
      </c>
      <c r="CS1248" s="129" t="s">
        <v>2877</v>
      </c>
      <c r="CT1248" s="129">
        <v>3.3E-3</v>
      </c>
      <c r="CU1248" s="129" t="s">
        <v>18</v>
      </c>
      <c r="CV1248" s="129"/>
      <c r="CW1248" s="129" t="s">
        <v>18</v>
      </c>
      <c r="CX1248" s="129"/>
      <c r="CY1248" s="129" t="s">
        <v>179</v>
      </c>
      <c r="CZ1248" s="129">
        <v>8.9999999999999998E-4</v>
      </c>
      <c r="DA1248" s="129" t="s">
        <v>179</v>
      </c>
      <c r="DB1248" s="129">
        <v>5.0000000000000001E-4</v>
      </c>
      <c r="DC1248" s="129" t="s">
        <v>179</v>
      </c>
      <c r="DD1248" s="129">
        <v>5.0000000000000001E-4</v>
      </c>
      <c r="DE1248" s="129" t="s">
        <v>179</v>
      </c>
      <c r="DF1248" s="129">
        <v>5.0000000000000001E-4</v>
      </c>
      <c r="DG1248" s="129" t="s">
        <v>179</v>
      </c>
      <c r="DH1248" s="129">
        <v>4.0000000000000002E-4</v>
      </c>
      <c r="DI1248" s="129" t="s">
        <v>179</v>
      </c>
      <c r="DJ1248" s="129">
        <v>4.0000000000000002E-4</v>
      </c>
      <c r="DK1248" s="129" t="s">
        <v>4413</v>
      </c>
      <c r="DL1248" s="129" t="s">
        <v>59</v>
      </c>
      <c r="DM1248" s="129"/>
      <c r="DN1248" s="129"/>
      <c r="DO1248" s="130"/>
      <c r="DS1248" s="129"/>
      <c r="DT1248" t="s">
        <v>4856</v>
      </c>
    </row>
    <row r="1249" spans="1:124">
      <c r="A1249" s="127">
        <v>162</v>
      </c>
      <c r="B1249" s="128">
        <v>44754.677083333336</v>
      </c>
      <c r="C1249" s="129" t="s">
        <v>52</v>
      </c>
      <c r="D1249" s="129">
        <v>0</v>
      </c>
      <c r="E1249" s="129">
        <v>0</v>
      </c>
      <c r="F1249" s="129">
        <v>0</v>
      </c>
      <c r="G1249" s="129" t="s">
        <v>54</v>
      </c>
      <c r="H1249" s="129" t="s">
        <v>55</v>
      </c>
      <c r="I1249" s="129" t="s">
        <v>55</v>
      </c>
      <c r="J1249" s="129" t="s">
        <v>55</v>
      </c>
      <c r="K1249" s="129" t="s">
        <v>18</v>
      </c>
      <c r="L1249" s="129">
        <v>90</v>
      </c>
      <c r="M1249" s="129" t="s">
        <v>173</v>
      </c>
      <c r="N1249" s="129">
        <v>0</v>
      </c>
      <c r="O1249" s="129" t="s">
        <v>173</v>
      </c>
      <c r="P1249" s="129">
        <v>0</v>
      </c>
      <c r="Q1249" s="129" t="s">
        <v>173</v>
      </c>
      <c r="R1249" s="129">
        <v>0</v>
      </c>
      <c r="S1249" s="129">
        <v>2</v>
      </c>
      <c r="T1249" s="129" t="s">
        <v>174</v>
      </c>
      <c r="U1249" s="129">
        <v>2.7534999999999998</v>
      </c>
      <c r="V1249" s="129">
        <v>0.64090000000000003</v>
      </c>
      <c r="W1249" s="129" t="s">
        <v>4418</v>
      </c>
      <c r="X1249" s="129">
        <v>0.29360000000000003</v>
      </c>
      <c r="Y1249" s="129">
        <v>34.917099999999998</v>
      </c>
      <c r="Z1249" s="129">
        <v>0.3372</v>
      </c>
      <c r="AA1249" s="129" t="s">
        <v>3343</v>
      </c>
      <c r="AB1249" s="129">
        <v>1.5900000000000001E-2</v>
      </c>
      <c r="AC1249" s="129" t="s">
        <v>179</v>
      </c>
      <c r="AD1249" s="129">
        <v>8.6999999999999994E-3</v>
      </c>
      <c r="AE1249" s="129" t="s">
        <v>179</v>
      </c>
      <c r="AF1249" s="129">
        <v>1.72E-2</v>
      </c>
      <c r="AG1249" s="129">
        <v>0.31330000000000002</v>
      </c>
      <c r="AH1249" s="129">
        <v>9.5999999999999992E-3</v>
      </c>
      <c r="AI1249" s="129">
        <v>7.9751000000000003</v>
      </c>
      <c r="AJ1249" s="129">
        <v>3.3599999999999998E-2</v>
      </c>
      <c r="AK1249" s="129">
        <v>0.76390000000000002</v>
      </c>
      <c r="AL1249" s="129">
        <v>8.8999999999999999E-3</v>
      </c>
      <c r="AM1249" s="129" t="s">
        <v>429</v>
      </c>
      <c r="AN1249" s="129">
        <v>8.5000000000000006E-3</v>
      </c>
      <c r="AO1249" s="129" t="s">
        <v>556</v>
      </c>
      <c r="AP1249" s="129">
        <v>4.4000000000000003E-3</v>
      </c>
      <c r="AQ1249" s="129">
        <v>0.15359999999999999</v>
      </c>
      <c r="AR1249" s="129">
        <v>6.0000000000000001E-3</v>
      </c>
      <c r="AS1249" s="129" t="s">
        <v>4419</v>
      </c>
      <c r="AT1249" s="129">
        <v>2.93E-2</v>
      </c>
      <c r="AU1249" s="129" t="s">
        <v>270</v>
      </c>
      <c r="AV1249" s="129">
        <v>4.1000000000000003E-3</v>
      </c>
      <c r="AW1249" s="129">
        <v>9.7000000000000003E-3</v>
      </c>
      <c r="AX1249" s="129">
        <v>1.1000000000000001E-3</v>
      </c>
      <c r="AY1249" s="129" t="s">
        <v>244</v>
      </c>
      <c r="AZ1249" s="129">
        <v>8.9999999999999998E-4</v>
      </c>
      <c r="BA1249" s="129">
        <v>7.1999999999999998E-3</v>
      </c>
      <c r="BB1249" s="129">
        <v>6.9999999999999999E-4</v>
      </c>
      <c r="BC1249" s="129" t="s">
        <v>285</v>
      </c>
      <c r="BD1249" s="129">
        <v>5.0000000000000001E-4</v>
      </c>
      <c r="BE1249" s="129" t="s">
        <v>179</v>
      </c>
      <c r="BF1249" s="129">
        <v>2.9999999999999997E-4</v>
      </c>
      <c r="BG1249" s="129" t="s">
        <v>216</v>
      </c>
      <c r="BH1249" s="129">
        <v>1E-4</v>
      </c>
      <c r="BI1249" s="129" t="s">
        <v>247</v>
      </c>
      <c r="BJ1249" s="129">
        <v>2.0000000000000001E-4</v>
      </c>
      <c r="BK1249" s="129">
        <v>8.9999999999999993E-3</v>
      </c>
      <c r="BL1249" s="129">
        <v>5.0000000000000001E-4</v>
      </c>
      <c r="BM1249" s="129">
        <v>3.2000000000000002E-3</v>
      </c>
      <c r="BN1249" s="129">
        <v>2.9999999999999997E-4</v>
      </c>
      <c r="BO1249" s="129" t="s">
        <v>424</v>
      </c>
      <c r="BP1249" s="129">
        <v>5.9999999999999995E-4</v>
      </c>
      <c r="BQ1249" s="129" t="s">
        <v>179</v>
      </c>
      <c r="BR1249" s="129">
        <v>2.9999999999999997E-4</v>
      </c>
      <c r="BS1249" s="129" t="s">
        <v>179</v>
      </c>
      <c r="BT1249" s="129">
        <v>5.0000000000000001E-4</v>
      </c>
      <c r="BU1249" s="129" t="s">
        <v>179</v>
      </c>
      <c r="BV1249" s="129">
        <v>6.9999999999999999E-4</v>
      </c>
      <c r="BW1249" s="129" t="s">
        <v>18</v>
      </c>
      <c r="BX1249" s="129"/>
      <c r="BY1249" s="129" t="s">
        <v>18</v>
      </c>
      <c r="BZ1249" s="129"/>
      <c r="CA1249" s="129" t="s">
        <v>179</v>
      </c>
      <c r="CB1249" s="129">
        <v>8.0000000000000004E-4</v>
      </c>
      <c r="CC1249" s="129" t="s">
        <v>179</v>
      </c>
      <c r="CD1249" s="129">
        <v>2E-3</v>
      </c>
      <c r="CE1249" s="129" t="s">
        <v>179</v>
      </c>
      <c r="CF1249" s="129">
        <v>2.0999999999999999E-3</v>
      </c>
      <c r="CG1249" s="129" t="s">
        <v>179</v>
      </c>
      <c r="CH1249" s="129">
        <v>1E-4</v>
      </c>
      <c r="CI1249" s="129" t="s">
        <v>179</v>
      </c>
      <c r="CJ1249" s="129">
        <v>6.6E-3</v>
      </c>
      <c r="CK1249" s="129" t="s">
        <v>179</v>
      </c>
      <c r="CL1249" s="129">
        <v>9.1999999999999998E-3</v>
      </c>
      <c r="CM1249" s="129" t="s">
        <v>330</v>
      </c>
      <c r="CN1249" s="129">
        <v>4.5999999999999999E-3</v>
      </c>
      <c r="CO1249" s="129" t="s">
        <v>179</v>
      </c>
      <c r="CP1249" s="129">
        <v>8.9999999999999998E-4</v>
      </c>
      <c r="CQ1249" s="129" t="s">
        <v>179</v>
      </c>
      <c r="CR1249" s="129">
        <v>3.5000000000000001E-3</v>
      </c>
      <c r="CS1249" s="129" t="s">
        <v>1234</v>
      </c>
      <c r="CT1249" s="129">
        <v>2.5999999999999999E-3</v>
      </c>
      <c r="CU1249" s="129" t="s">
        <v>179</v>
      </c>
      <c r="CV1249" s="129">
        <v>8.0000000000000004E-4</v>
      </c>
      <c r="CW1249" s="129" t="s">
        <v>18</v>
      </c>
      <c r="CX1249" s="129"/>
      <c r="CY1249" s="129" t="s">
        <v>179</v>
      </c>
      <c r="CZ1249" s="129">
        <v>6.9999999999999999E-4</v>
      </c>
      <c r="DA1249" s="129" t="s">
        <v>179</v>
      </c>
      <c r="DB1249" s="129">
        <v>5.0000000000000001E-4</v>
      </c>
      <c r="DC1249" s="129" t="s">
        <v>179</v>
      </c>
      <c r="DD1249" s="129">
        <v>5.0000000000000001E-4</v>
      </c>
      <c r="DE1249" s="129" t="s">
        <v>179</v>
      </c>
      <c r="DF1249" s="129">
        <v>5.0000000000000001E-4</v>
      </c>
      <c r="DG1249" s="129" t="s">
        <v>179</v>
      </c>
      <c r="DH1249" s="129">
        <v>4.0000000000000002E-4</v>
      </c>
      <c r="DI1249" s="129" t="s">
        <v>179</v>
      </c>
      <c r="DJ1249" s="129">
        <v>4.0000000000000002E-4</v>
      </c>
      <c r="DK1249" s="129" t="s">
        <v>4420</v>
      </c>
      <c r="DL1249" s="129" t="s">
        <v>59</v>
      </c>
      <c r="DM1249" s="129"/>
      <c r="DN1249" s="129"/>
      <c r="DO1249" s="130"/>
      <c r="DS1249" s="129"/>
      <c r="DT1249" t="s">
        <v>4856</v>
      </c>
    </row>
    <row r="1250" spans="1:124">
      <c r="A1250" s="127">
        <v>163</v>
      </c>
      <c r="B1250" s="128">
        <v>44754.678472222222</v>
      </c>
      <c r="C1250" s="129" t="s">
        <v>52</v>
      </c>
      <c r="D1250" s="129">
        <v>0</v>
      </c>
      <c r="E1250" s="129">
        <v>0</v>
      </c>
      <c r="F1250" s="129">
        <v>0</v>
      </c>
      <c r="G1250" s="129" t="s">
        <v>54</v>
      </c>
      <c r="H1250" s="129" t="s">
        <v>55</v>
      </c>
      <c r="I1250" s="129" t="s">
        <v>55</v>
      </c>
      <c r="J1250" s="129" t="s">
        <v>55</v>
      </c>
      <c r="K1250" s="129" t="s">
        <v>18</v>
      </c>
      <c r="L1250" s="129">
        <v>90</v>
      </c>
      <c r="M1250" s="129" t="s">
        <v>173</v>
      </c>
      <c r="N1250" s="129">
        <v>0</v>
      </c>
      <c r="O1250" s="129" t="s">
        <v>173</v>
      </c>
      <c r="P1250" s="129">
        <v>0</v>
      </c>
      <c r="Q1250" s="129" t="s">
        <v>173</v>
      </c>
      <c r="R1250" s="129">
        <v>0</v>
      </c>
      <c r="S1250" s="129">
        <v>2</v>
      </c>
      <c r="T1250" s="129" t="s">
        <v>174</v>
      </c>
      <c r="U1250" s="129">
        <v>2.9702999999999999</v>
      </c>
      <c r="V1250" s="129">
        <v>0.63780000000000003</v>
      </c>
      <c r="W1250" s="129" t="s">
        <v>4421</v>
      </c>
      <c r="X1250" s="129">
        <v>0.29930000000000001</v>
      </c>
      <c r="Y1250" s="129">
        <v>35.324599999999997</v>
      </c>
      <c r="Z1250" s="129">
        <v>0.33979999999999999</v>
      </c>
      <c r="AA1250" s="129" t="s">
        <v>239</v>
      </c>
      <c r="AB1250" s="129">
        <v>1.5900000000000001E-2</v>
      </c>
      <c r="AC1250" s="129" t="s">
        <v>179</v>
      </c>
      <c r="AD1250" s="129">
        <v>8.8000000000000005E-3</v>
      </c>
      <c r="AE1250" s="129" t="s">
        <v>179</v>
      </c>
      <c r="AF1250" s="129">
        <v>1.7299999999999999E-2</v>
      </c>
      <c r="AG1250" s="129">
        <v>0.31900000000000001</v>
      </c>
      <c r="AH1250" s="129">
        <v>9.4999999999999998E-3</v>
      </c>
      <c r="AI1250" s="129">
        <v>7.9623999999999997</v>
      </c>
      <c r="AJ1250" s="129">
        <v>3.3599999999999998E-2</v>
      </c>
      <c r="AK1250" s="129">
        <v>0.77080000000000004</v>
      </c>
      <c r="AL1250" s="129">
        <v>8.8000000000000005E-3</v>
      </c>
      <c r="AM1250" s="129" t="s">
        <v>622</v>
      </c>
      <c r="AN1250" s="129">
        <v>8.6E-3</v>
      </c>
      <c r="AO1250" s="129" t="s">
        <v>1443</v>
      </c>
      <c r="AP1250" s="129">
        <v>4.3E-3</v>
      </c>
      <c r="AQ1250" s="129">
        <v>0.1522</v>
      </c>
      <c r="AR1250" s="129">
        <v>5.8999999999999999E-3</v>
      </c>
      <c r="AS1250" s="129" t="s">
        <v>4422</v>
      </c>
      <c r="AT1250" s="129">
        <v>2.92E-2</v>
      </c>
      <c r="AU1250" s="129" t="s">
        <v>464</v>
      </c>
      <c r="AV1250" s="129">
        <v>4.1000000000000003E-3</v>
      </c>
      <c r="AW1250" s="129">
        <v>1.01E-2</v>
      </c>
      <c r="AX1250" s="129">
        <v>1.1000000000000001E-3</v>
      </c>
      <c r="AY1250" s="129" t="s">
        <v>244</v>
      </c>
      <c r="AZ1250" s="129">
        <v>8.0000000000000004E-4</v>
      </c>
      <c r="BA1250" s="129">
        <v>7.9000000000000008E-3</v>
      </c>
      <c r="BB1250" s="129">
        <v>8.0000000000000004E-4</v>
      </c>
      <c r="BC1250" s="129" t="s">
        <v>267</v>
      </c>
      <c r="BD1250" s="129">
        <v>5.0000000000000001E-4</v>
      </c>
      <c r="BE1250" s="129" t="s">
        <v>179</v>
      </c>
      <c r="BF1250" s="129">
        <v>2.9999999999999997E-4</v>
      </c>
      <c r="BG1250" s="129" t="s">
        <v>246</v>
      </c>
      <c r="BH1250" s="129">
        <v>1E-4</v>
      </c>
      <c r="BI1250" s="129" t="s">
        <v>247</v>
      </c>
      <c r="BJ1250" s="129">
        <v>2.0000000000000001E-4</v>
      </c>
      <c r="BK1250" s="129">
        <v>9.2999999999999992E-3</v>
      </c>
      <c r="BL1250" s="129">
        <v>5.0000000000000001E-4</v>
      </c>
      <c r="BM1250" s="129">
        <v>3.0000000000000001E-3</v>
      </c>
      <c r="BN1250" s="129">
        <v>2.9999999999999997E-4</v>
      </c>
      <c r="BO1250" s="129" t="s">
        <v>559</v>
      </c>
      <c r="BP1250" s="129">
        <v>5.9999999999999995E-4</v>
      </c>
      <c r="BQ1250" s="129" t="s">
        <v>179</v>
      </c>
      <c r="BR1250" s="129">
        <v>2.9999999999999997E-4</v>
      </c>
      <c r="BS1250" s="129" t="s">
        <v>179</v>
      </c>
      <c r="BT1250" s="129">
        <v>5.0000000000000001E-4</v>
      </c>
      <c r="BU1250" s="129" t="s">
        <v>179</v>
      </c>
      <c r="BV1250" s="129">
        <v>5.9999999999999995E-4</v>
      </c>
      <c r="BW1250" s="129" t="s">
        <v>179</v>
      </c>
      <c r="BX1250" s="129">
        <v>8.9999999999999998E-4</v>
      </c>
      <c r="BY1250" s="129" t="s">
        <v>179</v>
      </c>
      <c r="BZ1250" s="129">
        <v>1.1000000000000001E-3</v>
      </c>
      <c r="CA1250" s="129" t="s">
        <v>179</v>
      </c>
      <c r="CB1250" s="129">
        <v>8.0000000000000004E-4</v>
      </c>
      <c r="CC1250" s="129" t="s">
        <v>179</v>
      </c>
      <c r="CD1250" s="129">
        <v>2E-3</v>
      </c>
      <c r="CE1250" s="129" t="s">
        <v>179</v>
      </c>
      <c r="CF1250" s="129">
        <v>2.0999999999999999E-3</v>
      </c>
      <c r="CG1250" s="129" t="s">
        <v>179</v>
      </c>
      <c r="CH1250" s="129">
        <v>1E-4</v>
      </c>
      <c r="CI1250" s="129" t="s">
        <v>266</v>
      </c>
      <c r="CJ1250" s="129">
        <v>6.4999999999999997E-3</v>
      </c>
      <c r="CK1250" s="129" t="s">
        <v>179</v>
      </c>
      <c r="CL1250" s="129">
        <v>9.4000000000000004E-3</v>
      </c>
      <c r="CM1250" s="129" t="s">
        <v>179</v>
      </c>
      <c r="CN1250" s="129">
        <v>4.5999999999999999E-3</v>
      </c>
      <c r="CO1250" s="129" t="s">
        <v>179</v>
      </c>
      <c r="CP1250" s="129">
        <v>8.9999999999999998E-4</v>
      </c>
      <c r="CQ1250" s="129" t="s">
        <v>179</v>
      </c>
      <c r="CR1250" s="129">
        <v>3.2000000000000002E-3</v>
      </c>
      <c r="CS1250" s="129" t="s">
        <v>545</v>
      </c>
      <c r="CT1250" s="129">
        <v>2.5999999999999999E-3</v>
      </c>
      <c r="CU1250" s="129" t="s">
        <v>179</v>
      </c>
      <c r="CV1250" s="129">
        <v>8.0000000000000004E-4</v>
      </c>
      <c r="CW1250" s="129" t="s">
        <v>18</v>
      </c>
      <c r="CX1250" s="129"/>
      <c r="CY1250" s="129" t="s">
        <v>179</v>
      </c>
      <c r="CZ1250" s="129">
        <v>6.9999999999999999E-4</v>
      </c>
      <c r="DA1250" s="129" t="s">
        <v>179</v>
      </c>
      <c r="DB1250" s="129">
        <v>5.0000000000000001E-4</v>
      </c>
      <c r="DC1250" s="129" t="s">
        <v>179</v>
      </c>
      <c r="DD1250" s="129">
        <v>5.9999999999999995E-4</v>
      </c>
      <c r="DE1250" s="129" t="s">
        <v>179</v>
      </c>
      <c r="DF1250" s="129">
        <v>5.9999999999999995E-4</v>
      </c>
      <c r="DG1250" s="129" t="s">
        <v>179</v>
      </c>
      <c r="DH1250" s="129">
        <v>4.0000000000000002E-4</v>
      </c>
      <c r="DI1250" s="129" t="s">
        <v>179</v>
      </c>
      <c r="DJ1250" s="129">
        <v>4.0000000000000002E-4</v>
      </c>
      <c r="DK1250" s="129" t="s">
        <v>4420</v>
      </c>
      <c r="DL1250" s="129" t="s">
        <v>59</v>
      </c>
      <c r="DM1250" s="129"/>
      <c r="DN1250" s="129"/>
      <c r="DO1250" s="130"/>
      <c r="DS1250" s="129"/>
      <c r="DT1250" t="s">
        <v>4856</v>
      </c>
    </row>
    <row r="1251" spans="1:124">
      <c r="A1251" s="127">
        <v>164</v>
      </c>
      <c r="B1251" s="128">
        <v>44754.679861111108</v>
      </c>
      <c r="C1251" s="129" t="s">
        <v>52</v>
      </c>
      <c r="D1251" s="129">
        <v>0</v>
      </c>
      <c r="E1251" s="129">
        <v>0</v>
      </c>
      <c r="F1251" s="129">
        <v>0</v>
      </c>
      <c r="G1251" s="129" t="s">
        <v>54</v>
      </c>
      <c r="H1251" s="129" t="s">
        <v>55</v>
      </c>
      <c r="I1251" s="129" t="s">
        <v>55</v>
      </c>
      <c r="J1251" s="129" t="s">
        <v>55</v>
      </c>
      <c r="K1251" s="129" t="s">
        <v>18</v>
      </c>
      <c r="L1251" s="129">
        <v>90</v>
      </c>
      <c r="M1251" s="129" t="s">
        <v>173</v>
      </c>
      <c r="N1251" s="129">
        <v>0</v>
      </c>
      <c r="O1251" s="129" t="s">
        <v>173</v>
      </c>
      <c r="P1251" s="129">
        <v>0</v>
      </c>
      <c r="Q1251" s="129" t="s">
        <v>173</v>
      </c>
      <c r="R1251" s="129">
        <v>0</v>
      </c>
      <c r="S1251" s="129">
        <v>2</v>
      </c>
      <c r="T1251" s="129" t="s">
        <v>174</v>
      </c>
      <c r="U1251" s="129">
        <v>2.7145000000000001</v>
      </c>
      <c r="V1251" s="129">
        <v>0.6331</v>
      </c>
      <c r="W1251" s="129" t="s">
        <v>4423</v>
      </c>
      <c r="X1251" s="129">
        <v>0.29670000000000002</v>
      </c>
      <c r="Y1251" s="129">
        <v>35.527299999999997</v>
      </c>
      <c r="Z1251" s="129">
        <v>0.34060000000000001</v>
      </c>
      <c r="AA1251" s="129" t="s">
        <v>421</v>
      </c>
      <c r="AB1251" s="129">
        <v>1.5800000000000002E-2</v>
      </c>
      <c r="AC1251" s="129" t="s">
        <v>179</v>
      </c>
      <c r="AD1251" s="129">
        <v>8.6E-3</v>
      </c>
      <c r="AE1251" s="129" t="s">
        <v>179</v>
      </c>
      <c r="AF1251" s="129">
        <v>1.72E-2</v>
      </c>
      <c r="AG1251" s="129">
        <v>0.31459999999999999</v>
      </c>
      <c r="AH1251" s="129">
        <v>9.4999999999999998E-3</v>
      </c>
      <c r="AI1251" s="129">
        <v>7.9329999999999998</v>
      </c>
      <c r="AJ1251" s="129">
        <v>3.3500000000000002E-2</v>
      </c>
      <c r="AK1251" s="129">
        <v>0.77039999999999997</v>
      </c>
      <c r="AL1251" s="129">
        <v>8.8000000000000005E-3</v>
      </c>
      <c r="AM1251" s="129" t="s">
        <v>1051</v>
      </c>
      <c r="AN1251" s="129">
        <v>8.8000000000000005E-3</v>
      </c>
      <c r="AO1251" s="129" t="s">
        <v>741</v>
      </c>
      <c r="AP1251" s="129">
        <v>4.4999999999999997E-3</v>
      </c>
      <c r="AQ1251" s="129">
        <v>0.15479999999999999</v>
      </c>
      <c r="AR1251" s="129">
        <v>6.0000000000000001E-3</v>
      </c>
      <c r="AS1251" s="129" t="s">
        <v>4424</v>
      </c>
      <c r="AT1251" s="129">
        <v>2.92E-2</v>
      </c>
      <c r="AU1251" s="129" t="s">
        <v>270</v>
      </c>
      <c r="AV1251" s="129">
        <v>4.1000000000000003E-3</v>
      </c>
      <c r="AW1251" s="129">
        <v>9.7999999999999997E-3</v>
      </c>
      <c r="AX1251" s="129">
        <v>1.1000000000000001E-3</v>
      </c>
      <c r="AY1251" s="129" t="s">
        <v>559</v>
      </c>
      <c r="AZ1251" s="129">
        <v>8.9999999999999998E-4</v>
      </c>
      <c r="BA1251" s="129">
        <v>8.3000000000000001E-3</v>
      </c>
      <c r="BB1251" s="129">
        <v>8.0000000000000004E-4</v>
      </c>
      <c r="BC1251" s="129" t="s">
        <v>245</v>
      </c>
      <c r="BD1251" s="129">
        <v>5.0000000000000001E-4</v>
      </c>
      <c r="BE1251" s="129" t="s">
        <v>179</v>
      </c>
      <c r="BF1251" s="129">
        <v>2.9999999999999997E-4</v>
      </c>
      <c r="BG1251" s="129" t="s">
        <v>179</v>
      </c>
      <c r="BH1251" s="129">
        <v>1E-4</v>
      </c>
      <c r="BI1251" s="129" t="s">
        <v>212</v>
      </c>
      <c r="BJ1251" s="129">
        <v>2.0000000000000001E-4</v>
      </c>
      <c r="BK1251" s="129">
        <v>8.9999999999999993E-3</v>
      </c>
      <c r="BL1251" s="129">
        <v>5.0000000000000001E-4</v>
      </c>
      <c r="BM1251" s="129">
        <v>3.0000000000000001E-3</v>
      </c>
      <c r="BN1251" s="129">
        <v>2.9999999999999997E-4</v>
      </c>
      <c r="BO1251" s="129" t="s">
        <v>287</v>
      </c>
      <c r="BP1251" s="129">
        <v>5.9999999999999995E-4</v>
      </c>
      <c r="BQ1251" s="129" t="s">
        <v>179</v>
      </c>
      <c r="BR1251" s="129">
        <v>2.9999999999999997E-4</v>
      </c>
      <c r="BS1251" s="129" t="s">
        <v>179</v>
      </c>
      <c r="BT1251" s="129">
        <v>5.0000000000000001E-4</v>
      </c>
      <c r="BU1251" s="129" t="s">
        <v>179</v>
      </c>
      <c r="BV1251" s="129">
        <v>6.9999999999999999E-4</v>
      </c>
      <c r="BW1251" s="129" t="s">
        <v>179</v>
      </c>
      <c r="BX1251" s="129">
        <v>8.9999999999999998E-4</v>
      </c>
      <c r="BY1251" s="129" t="s">
        <v>179</v>
      </c>
      <c r="BZ1251" s="129">
        <v>1.1000000000000001E-3</v>
      </c>
      <c r="CA1251" s="129" t="s">
        <v>179</v>
      </c>
      <c r="CB1251" s="129">
        <v>8.0000000000000004E-4</v>
      </c>
      <c r="CC1251" s="129" t="s">
        <v>179</v>
      </c>
      <c r="CD1251" s="129">
        <v>2E-3</v>
      </c>
      <c r="CE1251" s="129" t="s">
        <v>179</v>
      </c>
      <c r="CF1251" s="129">
        <v>2.0999999999999999E-3</v>
      </c>
      <c r="CG1251" s="129" t="s">
        <v>179</v>
      </c>
      <c r="CH1251" s="129">
        <v>1E-4</v>
      </c>
      <c r="CI1251" s="129" t="s">
        <v>179</v>
      </c>
      <c r="CJ1251" s="129">
        <v>6.4999999999999997E-3</v>
      </c>
      <c r="CK1251" s="129" t="s">
        <v>179</v>
      </c>
      <c r="CL1251" s="129">
        <v>9.4999999999999998E-3</v>
      </c>
      <c r="CM1251" s="129" t="s">
        <v>179</v>
      </c>
      <c r="CN1251" s="129">
        <v>4.4999999999999997E-3</v>
      </c>
      <c r="CO1251" s="129" t="s">
        <v>179</v>
      </c>
      <c r="CP1251" s="129">
        <v>8.9999999999999998E-4</v>
      </c>
      <c r="CQ1251" s="129" t="s">
        <v>179</v>
      </c>
      <c r="CR1251" s="129">
        <v>3.3E-3</v>
      </c>
      <c r="CS1251" s="129" t="s">
        <v>981</v>
      </c>
      <c r="CT1251" s="129">
        <v>2.7000000000000001E-3</v>
      </c>
      <c r="CU1251" s="129" t="s">
        <v>179</v>
      </c>
      <c r="CV1251" s="129">
        <v>8.0000000000000004E-4</v>
      </c>
      <c r="CW1251" s="129" t="s">
        <v>18</v>
      </c>
      <c r="CX1251" s="129"/>
      <c r="CY1251" s="129" t="s">
        <v>179</v>
      </c>
      <c r="CZ1251" s="129">
        <v>6.9999999999999999E-4</v>
      </c>
      <c r="DA1251" s="129" t="s">
        <v>179</v>
      </c>
      <c r="DB1251" s="129">
        <v>5.9999999999999995E-4</v>
      </c>
      <c r="DC1251" s="129" t="s">
        <v>179</v>
      </c>
      <c r="DD1251" s="129">
        <v>5.0000000000000001E-4</v>
      </c>
      <c r="DE1251" s="129" t="s">
        <v>179</v>
      </c>
      <c r="DF1251" s="129">
        <v>5.9999999999999995E-4</v>
      </c>
      <c r="DG1251" s="129" t="s">
        <v>179</v>
      </c>
      <c r="DH1251" s="129">
        <v>4.0000000000000002E-4</v>
      </c>
      <c r="DI1251" s="129" t="s">
        <v>179</v>
      </c>
      <c r="DJ1251" s="129">
        <v>4.0000000000000002E-4</v>
      </c>
      <c r="DK1251" s="129" t="s">
        <v>4420</v>
      </c>
      <c r="DL1251" s="129" t="s">
        <v>59</v>
      </c>
      <c r="DM1251" s="129"/>
      <c r="DN1251" s="129"/>
      <c r="DO1251" s="130"/>
      <c r="DS1251" s="129"/>
      <c r="DT1251" t="s">
        <v>4856</v>
      </c>
    </row>
    <row r="1252" spans="1:124">
      <c r="A1252" s="127">
        <v>165</v>
      </c>
      <c r="B1252" s="128">
        <v>44754.681250000001</v>
      </c>
      <c r="C1252" s="129" t="s">
        <v>52</v>
      </c>
      <c r="D1252" s="129">
        <v>0</v>
      </c>
      <c r="E1252" s="129">
        <v>0</v>
      </c>
      <c r="F1252" s="129">
        <v>0</v>
      </c>
      <c r="G1252" s="129" t="s">
        <v>54</v>
      </c>
      <c r="H1252" s="129" t="s">
        <v>55</v>
      </c>
      <c r="I1252" s="129" t="s">
        <v>55</v>
      </c>
      <c r="J1252" s="129" t="s">
        <v>55</v>
      </c>
      <c r="K1252" s="129" t="s">
        <v>18</v>
      </c>
      <c r="L1252" s="129">
        <v>90</v>
      </c>
      <c r="M1252" s="129" t="s">
        <v>173</v>
      </c>
      <c r="N1252" s="129">
        <v>0</v>
      </c>
      <c r="O1252" s="129" t="s">
        <v>173</v>
      </c>
      <c r="P1252" s="129">
        <v>0</v>
      </c>
      <c r="Q1252" s="129" t="s">
        <v>173</v>
      </c>
      <c r="R1252" s="129">
        <v>0</v>
      </c>
      <c r="S1252" s="129">
        <v>2</v>
      </c>
      <c r="T1252" s="129" t="s">
        <v>174</v>
      </c>
      <c r="U1252" s="129">
        <v>2.7111999999999998</v>
      </c>
      <c r="V1252" s="129">
        <v>0.61509999999999998</v>
      </c>
      <c r="W1252" s="129" t="s">
        <v>4425</v>
      </c>
      <c r="X1252" s="129">
        <v>0.29399999999999998</v>
      </c>
      <c r="Y1252" s="129">
        <v>33.845399999999998</v>
      </c>
      <c r="Z1252" s="129">
        <v>0.33090000000000003</v>
      </c>
      <c r="AA1252" s="129" t="s">
        <v>623</v>
      </c>
      <c r="AB1252" s="129">
        <v>1.55E-2</v>
      </c>
      <c r="AC1252" s="129" t="s">
        <v>179</v>
      </c>
      <c r="AD1252" s="129">
        <v>8.3000000000000001E-3</v>
      </c>
      <c r="AE1252" s="129" t="s">
        <v>179</v>
      </c>
      <c r="AF1252" s="129">
        <v>1.7100000000000001E-2</v>
      </c>
      <c r="AG1252" s="129">
        <v>0.2412</v>
      </c>
      <c r="AH1252" s="129">
        <v>8.6E-3</v>
      </c>
      <c r="AI1252" s="129">
        <v>7.8670999999999998</v>
      </c>
      <c r="AJ1252" s="129">
        <v>3.3300000000000003E-2</v>
      </c>
      <c r="AK1252" s="129">
        <v>0.69940000000000002</v>
      </c>
      <c r="AL1252" s="129">
        <v>8.3999999999999995E-3</v>
      </c>
      <c r="AM1252" s="129" t="s">
        <v>678</v>
      </c>
      <c r="AN1252" s="129">
        <v>8.5000000000000006E-3</v>
      </c>
      <c r="AO1252" s="129" t="s">
        <v>1717</v>
      </c>
      <c r="AP1252" s="129">
        <v>4.4000000000000003E-3</v>
      </c>
      <c r="AQ1252" s="129">
        <v>0.1366</v>
      </c>
      <c r="AR1252" s="129">
        <v>5.7000000000000002E-3</v>
      </c>
      <c r="AS1252" s="129" t="s">
        <v>4426</v>
      </c>
      <c r="AT1252" s="129">
        <v>2.9399999999999999E-2</v>
      </c>
      <c r="AU1252" s="129" t="s">
        <v>179</v>
      </c>
      <c r="AV1252" s="129">
        <v>4.1000000000000003E-3</v>
      </c>
      <c r="AW1252" s="129">
        <v>9.9000000000000008E-3</v>
      </c>
      <c r="AX1252" s="129">
        <v>1.1000000000000001E-3</v>
      </c>
      <c r="AY1252" s="129" t="s">
        <v>559</v>
      </c>
      <c r="AZ1252" s="129">
        <v>8.0000000000000004E-4</v>
      </c>
      <c r="BA1252" s="129">
        <v>7.4999999999999997E-3</v>
      </c>
      <c r="BB1252" s="129">
        <v>6.9999999999999999E-4</v>
      </c>
      <c r="BC1252" s="129" t="s">
        <v>285</v>
      </c>
      <c r="BD1252" s="129">
        <v>5.0000000000000001E-4</v>
      </c>
      <c r="BE1252" s="129" t="s">
        <v>179</v>
      </c>
      <c r="BF1252" s="129">
        <v>2.9999999999999997E-4</v>
      </c>
      <c r="BG1252" s="129" t="s">
        <v>246</v>
      </c>
      <c r="BH1252" s="129">
        <v>1E-4</v>
      </c>
      <c r="BI1252" s="129" t="s">
        <v>516</v>
      </c>
      <c r="BJ1252" s="129">
        <v>2.0000000000000001E-4</v>
      </c>
      <c r="BK1252" s="129">
        <v>9.5999999999999992E-3</v>
      </c>
      <c r="BL1252" s="129">
        <v>5.0000000000000001E-4</v>
      </c>
      <c r="BM1252" s="129">
        <v>3.0999999999999999E-3</v>
      </c>
      <c r="BN1252" s="129">
        <v>2.9999999999999997E-4</v>
      </c>
      <c r="BO1252" s="129" t="s">
        <v>431</v>
      </c>
      <c r="BP1252" s="129">
        <v>5.9999999999999995E-4</v>
      </c>
      <c r="BQ1252" s="129" t="s">
        <v>179</v>
      </c>
      <c r="BR1252" s="129">
        <v>2.9999999999999997E-4</v>
      </c>
      <c r="BS1252" s="129" t="s">
        <v>179</v>
      </c>
      <c r="BT1252" s="129">
        <v>5.0000000000000001E-4</v>
      </c>
      <c r="BU1252" s="129" t="s">
        <v>179</v>
      </c>
      <c r="BV1252" s="129">
        <v>5.9999999999999995E-4</v>
      </c>
      <c r="BW1252" s="129" t="s">
        <v>18</v>
      </c>
      <c r="BX1252" s="129"/>
      <c r="BY1252" s="129" t="s">
        <v>18</v>
      </c>
      <c r="BZ1252" s="129"/>
      <c r="CA1252" s="129" t="s">
        <v>179</v>
      </c>
      <c r="CB1252" s="129">
        <v>8.0000000000000004E-4</v>
      </c>
      <c r="CC1252" s="129" t="s">
        <v>179</v>
      </c>
      <c r="CD1252" s="129">
        <v>2E-3</v>
      </c>
      <c r="CE1252" s="129" t="s">
        <v>179</v>
      </c>
      <c r="CF1252" s="129">
        <v>2.2000000000000001E-3</v>
      </c>
      <c r="CG1252" s="129" t="s">
        <v>179</v>
      </c>
      <c r="CH1252" s="129">
        <v>1E-4</v>
      </c>
      <c r="CI1252" s="129" t="s">
        <v>179</v>
      </c>
      <c r="CJ1252" s="129">
        <v>6.7000000000000002E-3</v>
      </c>
      <c r="CK1252" s="129" t="s">
        <v>179</v>
      </c>
      <c r="CL1252" s="129">
        <v>9.5999999999999992E-3</v>
      </c>
      <c r="CM1252" s="129" t="s">
        <v>179</v>
      </c>
      <c r="CN1252" s="129">
        <v>5.4999999999999997E-3</v>
      </c>
      <c r="CO1252" s="129" t="s">
        <v>179</v>
      </c>
      <c r="CP1252" s="129">
        <v>8.9999999999999998E-4</v>
      </c>
      <c r="CQ1252" s="129" t="s">
        <v>179</v>
      </c>
      <c r="CR1252" s="129">
        <v>3.3E-3</v>
      </c>
      <c r="CS1252" s="129" t="s">
        <v>284</v>
      </c>
      <c r="CT1252" s="129">
        <v>2.3E-3</v>
      </c>
      <c r="CU1252" s="129" t="s">
        <v>179</v>
      </c>
      <c r="CV1252" s="129">
        <v>8.0000000000000004E-4</v>
      </c>
      <c r="CW1252" s="129" t="s">
        <v>18</v>
      </c>
      <c r="CX1252" s="129"/>
      <c r="CY1252" s="129" t="s">
        <v>179</v>
      </c>
      <c r="CZ1252" s="129">
        <v>5.9999999999999995E-4</v>
      </c>
      <c r="DA1252" s="129" t="s">
        <v>179</v>
      </c>
      <c r="DB1252" s="129">
        <v>5.0000000000000001E-4</v>
      </c>
      <c r="DC1252" s="129" t="s">
        <v>179</v>
      </c>
      <c r="DD1252" s="129">
        <v>5.0000000000000001E-4</v>
      </c>
      <c r="DE1252" s="129" t="s">
        <v>179</v>
      </c>
      <c r="DF1252" s="129">
        <v>5.0000000000000001E-4</v>
      </c>
      <c r="DG1252" s="129" t="s">
        <v>179</v>
      </c>
      <c r="DH1252" s="129">
        <v>4.0000000000000002E-4</v>
      </c>
      <c r="DI1252" s="129" t="s">
        <v>179</v>
      </c>
      <c r="DJ1252" s="129">
        <v>4.0000000000000002E-4</v>
      </c>
      <c r="DK1252" s="129" t="s">
        <v>4427</v>
      </c>
      <c r="DL1252" s="129" t="s">
        <v>59</v>
      </c>
      <c r="DM1252" s="129"/>
      <c r="DN1252" s="129"/>
      <c r="DO1252" s="130"/>
      <c r="DS1252" s="129"/>
      <c r="DT1252" t="s">
        <v>4856</v>
      </c>
    </row>
    <row r="1253" spans="1:124">
      <c r="A1253" s="127">
        <v>166</v>
      </c>
      <c r="B1253" s="128">
        <v>44754.682638888888</v>
      </c>
      <c r="C1253" s="129" t="s">
        <v>52</v>
      </c>
      <c r="D1253" s="129">
        <v>0</v>
      </c>
      <c r="E1253" s="129">
        <v>0</v>
      </c>
      <c r="F1253" s="129">
        <v>0</v>
      </c>
      <c r="G1253" s="129" t="s">
        <v>54</v>
      </c>
      <c r="H1253" s="129" t="s">
        <v>55</v>
      </c>
      <c r="I1253" s="129" t="s">
        <v>55</v>
      </c>
      <c r="J1253" s="129" t="s">
        <v>55</v>
      </c>
      <c r="K1253" s="129" t="s">
        <v>18</v>
      </c>
      <c r="L1253" s="129">
        <v>90</v>
      </c>
      <c r="M1253" s="129" t="s">
        <v>173</v>
      </c>
      <c r="N1253" s="129">
        <v>0</v>
      </c>
      <c r="O1253" s="129" t="s">
        <v>173</v>
      </c>
      <c r="P1253" s="129">
        <v>0</v>
      </c>
      <c r="Q1253" s="129" t="s">
        <v>173</v>
      </c>
      <c r="R1253" s="129">
        <v>0</v>
      </c>
      <c r="S1253" s="129">
        <v>2</v>
      </c>
      <c r="T1253" s="129" t="s">
        <v>174</v>
      </c>
      <c r="U1253" s="129">
        <v>3.2583000000000002</v>
      </c>
      <c r="V1253" s="129">
        <v>0.64239999999999997</v>
      </c>
      <c r="W1253" s="129" t="s">
        <v>4428</v>
      </c>
      <c r="X1253" s="129">
        <v>0.29480000000000001</v>
      </c>
      <c r="Y1253" s="129">
        <v>34.243600000000001</v>
      </c>
      <c r="Z1253" s="129">
        <v>0.33339999999999997</v>
      </c>
      <c r="AA1253" s="129" t="s">
        <v>3578</v>
      </c>
      <c r="AB1253" s="129">
        <v>1.6E-2</v>
      </c>
      <c r="AC1253" s="129" t="s">
        <v>179</v>
      </c>
      <c r="AD1253" s="129">
        <v>8.6999999999999994E-3</v>
      </c>
      <c r="AE1253" s="129" t="s">
        <v>179</v>
      </c>
      <c r="AF1253" s="129">
        <v>1.6899999999999998E-2</v>
      </c>
      <c r="AG1253" s="129">
        <v>0.23469999999999999</v>
      </c>
      <c r="AH1253" s="129">
        <v>8.6E-3</v>
      </c>
      <c r="AI1253" s="129">
        <v>7.8413000000000004</v>
      </c>
      <c r="AJ1253" s="129">
        <v>3.3300000000000003E-2</v>
      </c>
      <c r="AK1253" s="129">
        <v>0.69069999999999998</v>
      </c>
      <c r="AL1253" s="129">
        <v>8.3999999999999995E-3</v>
      </c>
      <c r="AM1253" s="129" t="s">
        <v>1145</v>
      </c>
      <c r="AN1253" s="129">
        <v>8.6999999999999994E-3</v>
      </c>
      <c r="AO1253" s="129" t="s">
        <v>782</v>
      </c>
      <c r="AP1253" s="129">
        <v>4.4000000000000003E-3</v>
      </c>
      <c r="AQ1253" s="129">
        <v>0.1326</v>
      </c>
      <c r="AR1253" s="129">
        <v>5.5999999999999999E-3</v>
      </c>
      <c r="AS1253" s="129" t="s">
        <v>4429</v>
      </c>
      <c r="AT1253" s="129">
        <v>2.92E-2</v>
      </c>
      <c r="AU1253" s="129" t="s">
        <v>464</v>
      </c>
      <c r="AV1253" s="129">
        <v>4.1000000000000003E-3</v>
      </c>
      <c r="AW1253" s="129">
        <v>8.8000000000000005E-3</v>
      </c>
      <c r="AX1253" s="129">
        <v>1.1000000000000001E-3</v>
      </c>
      <c r="AY1253" s="129" t="s">
        <v>424</v>
      </c>
      <c r="AZ1253" s="129">
        <v>8.9999999999999998E-4</v>
      </c>
      <c r="BA1253" s="129">
        <v>7.6E-3</v>
      </c>
      <c r="BB1253" s="129">
        <v>6.9999999999999999E-4</v>
      </c>
      <c r="BC1253" s="129" t="s">
        <v>406</v>
      </c>
      <c r="BD1253" s="129">
        <v>5.0000000000000001E-4</v>
      </c>
      <c r="BE1253" s="129" t="s">
        <v>179</v>
      </c>
      <c r="BF1253" s="129">
        <v>2.9999999999999997E-4</v>
      </c>
      <c r="BG1253" s="129" t="s">
        <v>246</v>
      </c>
      <c r="BH1253" s="129">
        <v>1E-4</v>
      </c>
      <c r="BI1253" s="129" t="s">
        <v>192</v>
      </c>
      <c r="BJ1253" s="129">
        <v>2.0000000000000001E-4</v>
      </c>
      <c r="BK1253" s="129">
        <v>9.5999999999999992E-3</v>
      </c>
      <c r="BL1253" s="129">
        <v>5.0000000000000001E-4</v>
      </c>
      <c r="BM1253" s="129">
        <v>3.0000000000000001E-3</v>
      </c>
      <c r="BN1253" s="129">
        <v>2.9999999999999997E-4</v>
      </c>
      <c r="BO1253" s="129" t="s">
        <v>248</v>
      </c>
      <c r="BP1253" s="129">
        <v>5.9999999999999995E-4</v>
      </c>
      <c r="BQ1253" s="129" t="s">
        <v>179</v>
      </c>
      <c r="BR1253" s="129">
        <v>2.9999999999999997E-4</v>
      </c>
      <c r="BS1253" s="129" t="s">
        <v>179</v>
      </c>
      <c r="BT1253" s="129">
        <v>5.0000000000000001E-4</v>
      </c>
      <c r="BU1253" s="129" t="s">
        <v>179</v>
      </c>
      <c r="BV1253" s="129">
        <v>5.9999999999999995E-4</v>
      </c>
      <c r="BW1253" s="129" t="s">
        <v>18</v>
      </c>
      <c r="BX1253" s="129"/>
      <c r="BY1253" s="129" t="s">
        <v>179</v>
      </c>
      <c r="BZ1253" s="129">
        <v>1.1000000000000001E-3</v>
      </c>
      <c r="CA1253" s="129" t="s">
        <v>179</v>
      </c>
      <c r="CB1253" s="129">
        <v>8.0000000000000004E-4</v>
      </c>
      <c r="CC1253" s="129" t="s">
        <v>179</v>
      </c>
      <c r="CD1253" s="129">
        <v>2E-3</v>
      </c>
      <c r="CE1253" s="129" t="s">
        <v>179</v>
      </c>
      <c r="CF1253" s="129">
        <v>2.0999999999999999E-3</v>
      </c>
      <c r="CG1253" s="129" t="s">
        <v>216</v>
      </c>
      <c r="CH1253" s="129">
        <v>1E-4</v>
      </c>
      <c r="CI1253" s="129" t="s">
        <v>179</v>
      </c>
      <c r="CJ1253" s="129">
        <v>6.7000000000000002E-3</v>
      </c>
      <c r="CK1253" s="129" t="s">
        <v>179</v>
      </c>
      <c r="CL1253" s="129">
        <v>9.5999999999999992E-3</v>
      </c>
      <c r="CM1253" s="129" t="s">
        <v>422</v>
      </c>
      <c r="CN1253" s="129">
        <v>5.1999999999999998E-3</v>
      </c>
      <c r="CO1253" s="129" t="s">
        <v>179</v>
      </c>
      <c r="CP1253" s="129">
        <v>8.9999999999999998E-4</v>
      </c>
      <c r="CQ1253" s="129" t="s">
        <v>179</v>
      </c>
      <c r="CR1253" s="129">
        <v>3.3999999999999998E-3</v>
      </c>
      <c r="CS1253" s="129" t="s">
        <v>288</v>
      </c>
      <c r="CT1253" s="129">
        <v>2.3E-3</v>
      </c>
      <c r="CU1253" s="129" t="s">
        <v>179</v>
      </c>
      <c r="CV1253" s="129">
        <v>8.0000000000000004E-4</v>
      </c>
      <c r="CW1253" s="129" t="s">
        <v>18</v>
      </c>
      <c r="CX1253" s="129"/>
      <c r="CY1253" s="129" t="s">
        <v>179</v>
      </c>
      <c r="CZ1253" s="129">
        <v>6.9999999999999999E-4</v>
      </c>
      <c r="DA1253" s="129" t="s">
        <v>179</v>
      </c>
      <c r="DB1253" s="129">
        <v>5.9999999999999995E-4</v>
      </c>
      <c r="DC1253" s="129" t="s">
        <v>179</v>
      </c>
      <c r="DD1253" s="129">
        <v>5.0000000000000001E-4</v>
      </c>
      <c r="DE1253" s="129" t="s">
        <v>179</v>
      </c>
      <c r="DF1253" s="129">
        <v>5.0000000000000001E-4</v>
      </c>
      <c r="DG1253" s="129" t="s">
        <v>179</v>
      </c>
      <c r="DH1253" s="129">
        <v>4.0000000000000002E-4</v>
      </c>
      <c r="DI1253" s="129" t="s">
        <v>179</v>
      </c>
      <c r="DJ1253" s="129">
        <v>4.0000000000000002E-4</v>
      </c>
      <c r="DK1253" s="129" t="s">
        <v>4427</v>
      </c>
      <c r="DL1253" s="129" t="s">
        <v>59</v>
      </c>
      <c r="DM1253" s="129"/>
      <c r="DN1253" s="129"/>
      <c r="DO1253" s="130"/>
      <c r="DS1253" s="129"/>
      <c r="DT1253" t="s">
        <v>4856</v>
      </c>
    </row>
    <row r="1254" spans="1:124">
      <c r="A1254" s="127">
        <v>167</v>
      </c>
      <c r="B1254" s="128">
        <v>44754.684027777781</v>
      </c>
      <c r="C1254" s="129" t="s">
        <v>52</v>
      </c>
      <c r="D1254" s="129">
        <v>0</v>
      </c>
      <c r="E1254" s="129">
        <v>0</v>
      </c>
      <c r="F1254" s="129">
        <v>0</v>
      </c>
      <c r="G1254" s="129" t="s">
        <v>54</v>
      </c>
      <c r="H1254" s="129" t="s">
        <v>55</v>
      </c>
      <c r="I1254" s="129" t="s">
        <v>55</v>
      </c>
      <c r="J1254" s="129" t="s">
        <v>55</v>
      </c>
      <c r="K1254" s="129" t="s">
        <v>18</v>
      </c>
      <c r="L1254" s="129">
        <v>90</v>
      </c>
      <c r="M1254" s="129" t="s">
        <v>173</v>
      </c>
      <c r="N1254" s="129">
        <v>0</v>
      </c>
      <c r="O1254" s="129" t="s">
        <v>173</v>
      </c>
      <c r="P1254" s="129">
        <v>0</v>
      </c>
      <c r="Q1254" s="129" t="s">
        <v>173</v>
      </c>
      <c r="R1254" s="129">
        <v>0</v>
      </c>
      <c r="S1254" s="129">
        <v>2</v>
      </c>
      <c r="T1254" s="129" t="s">
        <v>174</v>
      </c>
      <c r="U1254" s="129">
        <v>2.4651000000000001</v>
      </c>
      <c r="V1254" s="129">
        <v>0.62090000000000001</v>
      </c>
      <c r="W1254" s="129" t="s">
        <v>4430</v>
      </c>
      <c r="X1254" s="129">
        <v>0.29389999999999999</v>
      </c>
      <c r="Y1254" s="129">
        <v>34.280799999999999</v>
      </c>
      <c r="Z1254" s="129">
        <v>0.33339999999999997</v>
      </c>
      <c r="AA1254" s="129" t="s">
        <v>2038</v>
      </c>
      <c r="AB1254" s="129">
        <v>1.5800000000000002E-2</v>
      </c>
      <c r="AC1254" s="129" t="s">
        <v>179</v>
      </c>
      <c r="AD1254" s="129">
        <v>8.6E-3</v>
      </c>
      <c r="AE1254" s="129" t="s">
        <v>179</v>
      </c>
      <c r="AF1254" s="129">
        <v>1.7100000000000001E-2</v>
      </c>
      <c r="AG1254" s="129">
        <v>0.2356</v>
      </c>
      <c r="AH1254" s="129">
        <v>8.6E-3</v>
      </c>
      <c r="AI1254" s="129">
        <v>7.8747999999999996</v>
      </c>
      <c r="AJ1254" s="129">
        <v>3.3399999999999999E-2</v>
      </c>
      <c r="AK1254" s="129">
        <v>0.69099999999999995</v>
      </c>
      <c r="AL1254" s="129">
        <v>8.3999999999999995E-3</v>
      </c>
      <c r="AM1254" s="129" t="s">
        <v>808</v>
      </c>
      <c r="AN1254" s="129">
        <v>8.6E-3</v>
      </c>
      <c r="AO1254" s="129" t="s">
        <v>1153</v>
      </c>
      <c r="AP1254" s="129">
        <v>4.4999999999999997E-3</v>
      </c>
      <c r="AQ1254" s="129">
        <v>0.13339999999999999</v>
      </c>
      <c r="AR1254" s="129">
        <v>5.5999999999999999E-3</v>
      </c>
      <c r="AS1254" s="129" t="s">
        <v>4431</v>
      </c>
      <c r="AT1254" s="129">
        <v>2.93E-2</v>
      </c>
      <c r="AU1254" s="129" t="s">
        <v>179</v>
      </c>
      <c r="AV1254" s="129">
        <v>4.1000000000000003E-3</v>
      </c>
      <c r="AW1254" s="129">
        <v>8.3000000000000001E-3</v>
      </c>
      <c r="AX1254" s="129">
        <v>1.1000000000000001E-3</v>
      </c>
      <c r="AY1254" s="129" t="s">
        <v>190</v>
      </c>
      <c r="AZ1254" s="129">
        <v>8.0000000000000004E-4</v>
      </c>
      <c r="BA1254" s="129">
        <v>7.4000000000000003E-3</v>
      </c>
      <c r="BB1254" s="129">
        <v>6.9999999999999999E-4</v>
      </c>
      <c r="BC1254" s="129" t="s">
        <v>406</v>
      </c>
      <c r="BD1254" s="129">
        <v>5.0000000000000001E-4</v>
      </c>
      <c r="BE1254" s="129" t="s">
        <v>179</v>
      </c>
      <c r="BF1254" s="129">
        <v>2.0000000000000001E-4</v>
      </c>
      <c r="BG1254" s="129" t="s">
        <v>246</v>
      </c>
      <c r="BH1254" s="129">
        <v>1E-4</v>
      </c>
      <c r="BI1254" s="129" t="s">
        <v>192</v>
      </c>
      <c r="BJ1254" s="129">
        <v>2.0000000000000001E-4</v>
      </c>
      <c r="BK1254" s="129">
        <v>9.5999999999999992E-3</v>
      </c>
      <c r="BL1254" s="129">
        <v>5.0000000000000001E-4</v>
      </c>
      <c r="BM1254" s="129">
        <v>3.0000000000000001E-3</v>
      </c>
      <c r="BN1254" s="129">
        <v>2.9999999999999997E-4</v>
      </c>
      <c r="BO1254" s="129" t="s">
        <v>559</v>
      </c>
      <c r="BP1254" s="129">
        <v>5.9999999999999995E-4</v>
      </c>
      <c r="BQ1254" s="129" t="s">
        <v>179</v>
      </c>
      <c r="BR1254" s="129">
        <v>2.9999999999999997E-4</v>
      </c>
      <c r="BS1254" s="129" t="s">
        <v>179</v>
      </c>
      <c r="BT1254" s="129">
        <v>5.0000000000000001E-4</v>
      </c>
      <c r="BU1254" s="129" t="s">
        <v>179</v>
      </c>
      <c r="BV1254" s="129">
        <v>6.9999999999999999E-4</v>
      </c>
      <c r="BW1254" s="129" t="s">
        <v>18</v>
      </c>
      <c r="BX1254" s="129"/>
      <c r="BY1254" s="129" t="s">
        <v>18</v>
      </c>
      <c r="BZ1254" s="129"/>
      <c r="CA1254" s="129" t="s">
        <v>179</v>
      </c>
      <c r="CB1254" s="129">
        <v>8.0000000000000004E-4</v>
      </c>
      <c r="CC1254" s="129" t="s">
        <v>179</v>
      </c>
      <c r="CD1254" s="129">
        <v>2E-3</v>
      </c>
      <c r="CE1254" s="129" t="s">
        <v>179</v>
      </c>
      <c r="CF1254" s="129">
        <v>2.2000000000000001E-3</v>
      </c>
      <c r="CG1254" s="129" t="s">
        <v>179</v>
      </c>
      <c r="CH1254" s="129">
        <v>1E-4</v>
      </c>
      <c r="CI1254" s="129" t="s">
        <v>179</v>
      </c>
      <c r="CJ1254" s="129">
        <v>6.7000000000000002E-3</v>
      </c>
      <c r="CK1254" s="129" t="s">
        <v>179</v>
      </c>
      <c r="CL1254" s="129">
        <v>9.5999999999999992E-3</v>
      </c>
      <c r="CM1254" s="129" t="s">
        <v>179</v>
      </c>
      <c r="CN1254" s="129">
        <v>5.1000000000000004E-3</v>
      </c>
      <c r="CO1254" s="129" t="s">
        <v>179</v>
      </c>
      <c r="CP1254" s="129">
        <v>8.9999999999999998E-4</v>
      </c>
      <c r="CQ1254" s="129" t="s">
        <v>179</v>
      </c>
      <c r="CR1254" s="129">
        <v>3.3999999999999998E-3</v>
      </c>
      <c r="CS1254" s="129" t="s">
        <v>230</v>
      </c>
      <c r="CT1254" s="129">
        <v>2.3E-3</v>
      </c>
      <c r="CU1254" s="129" t="s">
        <v>18</v>
      </c>
      <c r="CV1254" s="129"/>
      <c r="CW1254" s="129" t="s">
        <v>18</v>
      </c>
      <c r="CX1254" s="129"/>
      <c r="CY1254" s="129" t="s">
        <v>179</v>
      </c>
      <c r="CZ1254" s="129">
        <v>5.9999999999999995E-4</v>
      </c>
      <c r="DA1254" s="129" t="s">
        <v>179</v>
      </c>
      <c r="DB1254" s="129">
        <v>5.9999999999999995E-4</v>
      </c>
      <c r="DC1254" s="129" t="s">
        <v>179</v>
      </c>
      <c r="DD1254" s="129">
        <v>5.0000000000000001E-4</v>
      </c>
      <c r="DE1254" s="129" t="s">
        <v>179</v>
      </c>
      <c r="DF1254" s="129">
        <v>5.9999999999999995E-4</v>
      </c>
      <c r="DG1254" s="129" t="s">
        <v>179</v>
      </c>
      <c r="DH1254" s="129">
        <v>4.0000000000000002E-4</v>
      </c>
      <c r="DI1254" s="129" t="s">
        <v>179</v>
      </c>
      <c r="DJ1254" s="129">
        <v>4.0000000000000002E-4</v>
      </c>
      <c r="DK1254" s="129" t="s">
        <v>4427</v>
      </c>
      <c r="DL1254" s="129" t="s">
        <v>59</v>
      </c>
      <c r="DM1254" s="129"/>
      <c r="DN1254" s="129"/>
      <c r="DO1254" s="130"/>
      <c r="DS1254" s="129"/>
      <c r="DT1254" t="s">
        <v>4856</v>
      </c>
    </row>
    <row r="1255" spans="1:124">
      <c r="A1255" s="127">
        <v>168</v>
      </c>
      <c r="B1255" s="128">
        <v>44754.686111111114</v>
      </c>
      <c r="C1255" s="129" t="s">
        <v>52</v>
      </c>
      <c r="D1255" s="129">
        <v>0</v>
      </c>
      <c r="E1255" s="129">
        <v>0</v>
      </c>
      <c r="F1255" s="129">
        <v>0</v>
      </c>
      <c r="G1255" s="129" t="s">
        <v>54</v>
      </c>
      <c r="H1255" s="129" t="s">
        <v>55</v>
      </c>
      <c r="I1255" s="129" t="s">
        <v>55</v>
      </c>
      <c r="J1255" s="129" t="s">
        <v>55</v>
      </c>
      <c r="K1255" s="129" t="s">
        <v>18</v>
      </c>
      <c r="L1255" s="129">
        <v>90</v>
      </c>
      <c r="M1255" s="129" t="s">
        <v>173</v>
      </c>
      <c r="N1255" s="129">
        <v>0</v>
      </c>
      <c r="O1255" s="129" t="s">
        <v>173</v>
      </c>
      <c r="P1255" s="129">
        <v>0</v>
      </c>
      <c r="Q1255" s="129" t="s">
        <v>173</v>
      </c>
      <c r="R1255" s="129">
        <v>0</v>
      </c>
      <c r="S1255" s="129">
        <v>2</v>
      </c>
      <c r="T1255" s="129" t="s">
        <v>174</v>
      </c>
      <c r="U1255" s="129">
        <v>2.3418000000000001</v>
      </c>
      <c r="V1255" s="129">
        <v>0.63660000000000005</v>
      </c>
      <c r="W1255" s="129" t="s">
        <v>4432</v>
      </c>
      <c r="X1255" s="129">
        <v>0.30159999999999998</v>
      </c>
      <c r="Y1255" s="129">
        <v>34.235900000000001</v>
      </c>
      <c r="Z1255" s="129">
        <v>0.33479999999999999</v>
      </c>
      <c r="AA1255" s="129" t="s">
        <v>3895</v>
      </c>
      <c r="AB1255" s="129">
        <v>1.67E-2</v>
      </c>
      <c r="AC1255" s="129" t="s">
        <v>179</v>
      </c>
      <c r="AD1255" s="129">
        <v>8.8000000000000005E-3</v>
      </c>
      <c r="AE1255" s="129" t="s">
        <v>179</v>
      </c>
      <c r="AF1255" s="129">
        <v>1.77E-2</v>
      </c>
      <c r="AG1255" s="129">
        <v>0.3876</v>
      </c>
      <c r="AH1255" s="129">
        <v>1.0200000000000001E-2</v>
      </c>
      <c r="AI1255" s="129">
        <v>8.1874000000000002</v>
      </c>
      <c r="AJ1255" s="129">
        <v>3.4099999999999998E-2</v>
      </c>
      <c r="AK1255" s="129">
        <v>0.74150000000000005</v>
      </c>
      <c r="AL1255" s="129">
        <v>8.6999999999999994E-3</v>
      </c>
      <c r="AM1255" s="129" t="s">
        <v>698</v>
      </c>
      <c r="AN1255" s="129">
        <v>8.8000000000000005E-3</v>
      </c>
      <c r="AO1255" s="129" t="s">
        <v>689</v>
      </c>
      <c r="AP1255" s="129">
        <v>4.4000000000000003E-3</v>
      </c>
      <c r="AQ1255" s="129">
        <v>0.16750000000000001</v>
      </c>
      <c r="AR1255" s="129">
        <v>6.1999999999999998E-3</v>
      </c>
      <c r="AS1255" s="129" t="s">
        <v>4433</v>
      </c>
      <c r="AT1255" s="129">
        <v>2.9700000000000001E-2</v>
      </c>
      <c r="AU1255" s="129" t="s">
        <v>248</v>
      </c>
      <c r="AV1255" s="129">
        <v>4.1999999999999997E-3</v>
      </c>
      <c r="AW1255" s="129">
        <v>1.11E-2</v>
      </c>
      <c r="AX1255" s="129">
        <v>1.1999999999999999E-3</v>
      </c>
      <c r="AY1255" s="129" t="s">
        <v>365</v>
      </c>
      <c r="AZ1255" s="129">
        <v>8.9999999999999998E-4</v>
      </c>
      <c r="BA1255" s="129">
        <v>8.3000000000000001E-3</v>
      </c>
      <c r="BB1255" s="129">
        <v>6.9999999999999999E-4</v>
      </c>
      <c r="BC1255" s="129" t="s">
        <v>267</v>
      </c>
      <c r="BD1255" s="129">
        <v>5.0000000000000001E-4</v>
      </c>
      <c r="BE1255" s="129" t="s">
        <v>179</v>
      </c>
      <c r="BF1255" s="129">
        <v>2.9999999999999997E-4</v>
      </c>
      <c r="BG1255" s="129" t="s">
        <v>179</v>
      </c>
      <c r="BH1255" s="129">
        <v>1E-4</v>
      </c>
      <c r="BI1255" s="129" t="s">
        <v>211</v>
      </c>
      <c r="BJ1255" s="129">
        <v>2.0000000000000001E-4</v>
      </c>
      <c r="BK1255" s="129">
        <v>1.0800000000000001E-2</v>
      </c>
      <c r="BL1255" s="129">
        <v>5.0000000000000001E-4</v>
      </c>
      <c r="BM1255" s="129">
        <v>2.8999999999999998E-3</v>
      </c>
      <c r="BN1255" s="129">
        <v>2.9999999999999997E-4</v>
      </c>
      <c r="BO1255" s="129" t="s">
        <v>559</v>
      </c>
      <c r="BP1255" s="129">
        <v>5.9999999999999995E-4</v>
      </c>
      <c r="BQ1255" s="129" t="s">
        <v>179</v>
      </c>
      <c r="BR1255" s="129">
        <v>2.9999999999999997E-4</v>
      </c>
      <c r="BS1255" s="129" t="s">
        <v>179</v>
      </c>
      <c r="BT1255" s="129">
        <v>5.0000000000000001E-4</v>
      </c>
      <c r="BU1255" s="129" t="s">
        <v>179</v>
      </c>
      <c r="BV1255" s="129">
        <v>5.9999999999999995E-4</v>
      </c>
      <c r="BW1255" s="129" t="s">
        <v>179</v>
      </c>
      <c r="BX1255" s="129">
        <v>8.9999999999999998E-4</v>
      </c>
      <c r="BY1255" s="129" t="s">
        <v>179</v>
      </c>
      <c r="BZ1255" s="129">
        <v>1.1000000000000001E-3</v>
      </c>
      <c r="CA1255" s="129" t="s">
        <v>179</v>
      </c>
      <c r="CB1255" s="129">
        <v>6.9999999999999999E-4</v>
      </c>
      <c r="CC1255" s="129" t="s">
        <v>179</v>
      </c>
      <c r="CD1255" s="129">
        <v>1.9E-3</v>
      </c>
      <c r="CE1255" s="129" t="s">
        <v>179</v>
      </c>
      <c r="CF1255" s="129">
        <v>2.0999999999999999E-3</v>
      </c>
      <c r="CG1255" s="129" t="s">
        <v>179</v>
      </c>
      <c r="CH1255" s="129">
        <v>1E-4</v>
      </c>
      <c r="CI1255" s="129" t="s">
        <v>179</v>
      </c>
      <c r="CJ1255" s="129">
        <v>6.3E-3</v>
      </c>
      <c r="CK1255" s="129" t="s">
        <v>179</v>
      </c>
      <c r="CL1255" s="129">
        <v>8.9999999999999993E-3</v>
      </c>
      <c r="CM1255" s="129" t="s">
        <v>316</v>
      </c>
      <c r="CN1255" s="129">
        <v>5.0000000000000001E-3</v>
      </c>
      <c r="CO1255" s="129" t="s">
        <v>179</v>
      </c>
      <c r="CP1255" s="129">
        <v>8.9999999999999998E-4</v>
      </c>
      <c r="CQ1255" s="129" t="s">
        <v>179</v>
      </c>
      <c r="CR1255" s="129">
        <v>3.3999999999999998E-3</v>
      </c>
      <c r="CS1255" s="129" t="s">
        <v>179</v>
      </c>
      <c r="CT1255" s="129">
        <v>2.2000000000000001E-3</v>
      </c>
      <c r="CU1255" s="129" t="s">
        <v>18</v>
      </c>
      <c r="CV1255" s="129"/>
      <c r="CW1255" s="129" t="s">
        <v>18</v>
      </c>
      <c r="CX1255" s="129"/>
      <c r="CY1255" s="129" t="s">
        <v>179</v>
      </c>
      <c r="CZ1255" s="129">
        <v>5.9999999999999995E-4</v>
      </c>
      <c r="DA1255" s="129" t="s">
        <v>179</v>
      </c>
      <c r="DB1255" s="129">
        <v>5.0000000000000001E-4</v>
      </c>
      <c r="DC1255" s="129" t="s">
        <v>179</v>
      </c>
      <c r="DD1255" s="129">
        <v>5.9999999999999995E-4</v>
      </c>
      <c r="DE1255" s="129" t="s">
        <v>179</v>
      </c>
      <c r="DF1255" s="129">
        <v>5.9999999999999995E-4</v>
      </c>
      <c r="DG1255" s="129" t="s">
        <v>179</v>
      </c>
      <c r="DH1255" s="129">
        <v>4.0000000000000002E-4</v>
      </c>
      <c r="DI1255" s="129" t="s">
        <v>179</v>
      </c>
      <c r="DJ1255" s="129">
        <v>4.0000000000000002E-4</v>
      </c>
      <c r="DK1255" s="129" t="s">
        <v>4434</v>
      </c>
      <c r="DL1255" s="129" t="s">
        <v>59</v>
      </c>
      <c r="DM1255" s="129"/>
      <c r="DN1255" s="129"/>
      <c r="DO1255" s="130"/>
      <c r="DS1255" s="129"/>
      <c r="DT1255" t="s">
        <v>4856</v>
      </c>
    </row>
    <row r="1256" spans="1:124">
      <c r="A1256" s="127">
        <v>169</v>
      </c>
      <c r="B1256" s="128">
        <v>44754.686805555553</v>
      </c>
      <c r="C1256" s="129" t="s">
        <v>52</v>
      </c>
      <c r="D1256" s="129">
        <v>0</v>
      </c>
      <c r="E1256" s="129">
        <v>0</v>
      </c>
      <c r="F1256" s="129">
        <v>0</v>
      </c>
      <c r="G1256" s="129" t="s">
        <v>54</v>
      </c>
      <c r="H1256" s="129" t="s">
        <v>55</v>
      </c>
      <c r="I1256" s="129" t="s">
        <v>55</v>
      </c>
      <c r="J1256" s="129" t="s">
        <v>55</v>
      </c>
      <c r="K1256" s="129" t="s">
        <v>18</v>
      </c>
      <c r="L1256" s="129">
        <v>90</v>
      </c>
      <c r="M1256" s="129" t="s">
        <v>173</v>
      </c>
      <c r="N1256" s="129">
        <v>0</v>
      </c>
      <c r="O1256" s="129" t="s">
        <v>173</v>
      </c>
      <c r="P1256" s="129">
        <v>0</v>
      </c>
      <c r="Q1256" s="129" t="s">
        <v>173</v>
      </c>
      <c r="R1256" s="129">
        <v>0</v>
      </c>
      <c r="S1256" s="129">
        <v>2</v>
      </c>
      <c r="T1256" s="129" t="s">
        <v>174</v>
      </c>
      <c r="U1256" s="129">
        <v>2.3267000000000002</v>
      </c>
      <c r="V1256" s="129">
        <v>0.62329999999999997</v>
      </c>
      <c r="W1256" s="129" t="s">
        <v>4435</v>
      </c>
      <c r="X1256" s="129">
        <v>0.29920000000000002</v>
      </c>
      <c r="Y1256" s="129">
        <v>34.482399999999998</v>
      </c>
      <c r="Z1256" s="129">
        <v>0.33550000000000002</v>
      </c>
      <c r="AA1256" s="129" t="s">
        <v>4436</v>
      </c>
      <c r="AB1256" s="129">
        <v>1.6400000000000001E-2</v>
      </c>
      <c r="AC1256" s="129" t="s">
        <v>179</v>
      </c>
      <c r="AD1256" s="129">
        <v>8.6999999999999994E-3</v>
      </c>
      <c r="AE1256" s="129" t="s">
        <v>179</v>
      </c>
      <c r="AF1256" s="129">
        <v>1.7600000000000001E-2</v>
      </c>
      <c r="AG1256" s="129">
        <v>0.38579999999999998</v>
      </c>
      <c r="AH1256" s="129">
        <v>1.01E-2</v>
      </c>
      <c r="AI1256" s="129">
        <v>8.2085000000000008</v>
      </c>
      <c r="AJ1256" s="129">
        <v>3.4200000000000001E-2</v>
      </c>
      <c r="AK1256" s="129">
        <v>0.75749999999999995</v>
      </c>
      <c r="AL1256" s="129">
        <v>8.8000000000000005E-3</v>
      </c>
      <c r="AM1256" s="129" t="s">
        <v>1337</v>
      </c>
      <c r="AN1256" s="129">
        <v>8.8999999999999999E-3</v>
      </c>
      <c r="AO1256" s="129" t="s">
        <v>855</v>
      </c>
      <c r="AP1256" s="129">
        <v>4.5999999999999999E-3</v>
      </c>
      <c r="AQ1256" s="129">
        <v>0.16600000000000001</v>
      </c>
      <c r="AR1256" s="129">
        <v>6.3E-3</v>
      </c>
      <c r="AS1256" s="129" t="s">
        <v>4437</v>
      </c>
      <c r="AT1256" s="129">
        <v>2.9700000000000001E-2</v>
      </c>
      <c r="AU1256" s="129" t="s">
        <v>537</v>
      </c>
      <c r="AV1256" s="129">
        <v>4.1999999999999997E-3</v>
      </c>
      <c r="AW1256" s="129">
        <v>1.17E-2</v>
      </c>
      <c r="AX1256" s="129">
        <v>1.1999999999999999E-3</v>
      </c>
      <c r="AY1256" s="129" t="s">
        <v>424</v>
      </c>
      <c r="AZ1256" s="129">
        <v>8.9999999999999998E-4</v>
      </c>
      <c r="BA1256" s="129">
        <v>8.0000000000000002E-3</v>
      </c>
      <c r="BB1256" s="129">
        <v>8.0000000000000004E-4</v>
      </c>
      <c r="BC1256" s="129" t="s">
        <v>212</v>
      </c>
      <c r="BD1256" s="129">
        <v>5.0000000000000001E-4</v>
      </c>
      <c r="BE1256" s="129" t="s">
        <v>516</v>
      </c>
      <c r="BF1256" s="129">
        <v>2.9999999999999997E-4</v>
      </c>
      <c r="BG1256" s="129" t="s">
        <v>179</v>
      </c>
      <c r="BH1256" s="129">
        <v>1E-4</v>
      </c>
      <c r="BI1256" s="129" t="s">
        <v>247</v>
      </c>
      <c r="BJ1256" s="129">
        <v>2.0000000000000001E-4</v>
      </c>
      <c r="BK1256" s="129">
        <v>1.04E-2</v>
      </c>
      <c r="BL1256" s="129">
        <v>5.0000000000000001E-4</v>
      </c>
      <c r="BM1256" s="129">
        <v>3.2000000000000002E-3</v>
      </c>
      <c r="BN1256" s="129">
        <v>2.9999999999999997E-4</v>
      </c>
      <c r="BO1256" s="129" t="s">
        <v>349</v>
      </c>
      <c r="BP1256" s="129">
        <v>5.9999999999999995E-4</v>
      </c>
      <c r="BQ1256" s="129" t="s">
        <v>179</v>
      </c>
      <c r="BR1256" s="129">
        <v>2.9999999999999997E-4</v>
      </c>
      <c r="BS1256" s="129" t="s">
        <v>179</v>
      </c>
      <c r="BT1256" s="129">
        <v>5.0000000000000001E-4</v>
      </c>
      <c r="BU1256" s="129" t="s">
        <v>179</v>
      </c>
      <c r="BV1256" s="129">
        <v>5.9999999999999995E-4</v>
      </c>
      <c r="BW1256" s="129" t="s">
        <v>179</v>
      </c>
      <c r="BX1256" s="129">
        <v>8.9999999999999998E-4</v>
      </c>
      <c r="BY1256" s="129" t="s">
        <v>179</v>
      </c>
      <c r="BZ1256" s="129">
        <v>1.1000000000000001E-3</v>
      </c>
      <c r="CA1256" s="129" t="s">
        <v>179</v>
      </c>
      <c r="CB1256" s="129">
        <v>6.9999999999999999E-4</v>
      </c>
      <c r="CC1256" s="129" t="s">
        <v>179</v>
      </c>
      <c r="CD1256" s="129">
        <v>1.9E-3</v>
      </c>
      <c r="CE1256" s="129" t="s">
        <v>179</v>
      </c>
      <c r="CF1256" s="129">
        <v>2.2000000000000001E-3</v>
      </c>
      <c r="CG1256" s="129" t="s">
        <v>179</v>
      </c>
      <c r="CH1256" s="129">
        <v>1E-4</v>
      </c>
      <c r="CI1256" s="129" t="s">
        <v>179</v>
      </c>
      <c r="CJ1256" s="129">
        <v>6.3E-3</v>
      </c>
      <c r="CK1256" s="129" t="s">
        <v>179</v>
      </c>
      <c r="CL1256" s="129">
        <v>8.9999999999999993E-3</v>
      </c>
      <c r="CM1256" s="129" t="s">
        <v>179</v>
      </c>
      <c r="CN1256" s="129">
        <v>4.8999999999999998E-3</v>
      </c>
      <c r="CO1256" s="129" t="s">
        <v>179</v>
      </c>
      <c r="CP1256" s="129">
        <v>1E-3</v>
      </c>
      <c r="CQ1256" s="129" t="s">
        <v>179</v>
      </c>
      <c r="CR1256" s="129">
        <v>3.0999999999999999E-3</v>
      </c>
      <c r="CS1256" s="129" t="s">
        <v>179</v>
      </c>
      <c r="CT1256" s="129">
        <v>2.3E-3</v>
      </c>
      <c r="CU1256" s="129" t="s">
        <v>179</v>
      </c>
      <c r="CV1256" s="129">
        <v>8.0000000000000004E-4</v>
      </c>
      <c r="CW1256" s="129" t="s">
        <v>18</v>
      </c>
      <c r="CX1256" s="129"/>
      <c r="CY1256" s="129" t="s">
        <v>212</v>
      </c>
      <c r="CZ1256" s="129">
        <v>5.9999999999999995E-4</v>
      </c>
      <c r="DA1256" s="129" t="s">
        <v>179</v>
      </c>
      <c r="DB1256" s="129">
        <v>5.9999999999999995E-4</v>
      </c>
      <c r="DC1256" s="129" t="s">
        <v>179</v>
      </c>
      <c r="DD1256" s="129">
        <v>5.0000000000000001E-4</v>
      </c>
      <c r="DE1256" s="129" t="s">
        <v>179</v>
      </c>
      <c r="DF1256" s="129">
        <v>5.0000000000000001E-4</v>
      </c>
      <c r="DG1256" s="129" t="s">
        <v>179</v>
      </c>
      <c r="DH1256" s="129">
        <v>4.0000000000000002E-4</v>
      </c>
      <c r="DI1256" s="129" t="s">
        <v>179</v>
      </c>
      <c r="DJ1256" s="129">
        <v>4.0000000000000002E-4</v>
      </c>
      <c r="DK1256" s="129" t="s">
        <v>4434</v>
      </c>
      <c r="DL1256" s="129" t="s">
        <v>59</v>
      </c>
      <c r="DM1256" s="129"/>
      <c r="DN1256" s="129"/>
      <c r="DO1256" s="130"/>
      <c r="DS1256" s="129"/>
      <c r="DT1256" t="s">
        <v>4856</v>
      </c>
    </row>
    <row r="1257" spans="1:124">
      <c r="A1257" s="127">
        <v>170</v>
      </c>
      <c r="B1257" s="128">
        <v>44754.688194444447</v>
      </c>
      <c r="C1257" s="129" t="s">
        <v>52</v>
      </c>
      <c r="D1257" s="129">
        <v>0</v>
      </c>
      <c r="E1257" s="129">
        <v>0</v>
      </c>
      <c r="F1257" s="129">
        <v>0</v>
      </c>
      <c r="G1257" s="129" t="s">
        <v>54</v>
      </c>
      <c r="H1257" s="129" t="s">
        <v>55</v>
      </c>
      <c r="I1257" s="129" t="s">
        <v>55</v>
      </c>
      <c r="J1257" s="129" t="s">
        <v>55</v>
      </c>
      <c r="K1257" s="129" t="s">
        <v>18</v>
      </c>
      <c r="L1257" s="129">
        <v>90</v>
      </c>
      <c r="M1257" s="129" t="s">
        <v>173</v>
      </c>
      <c r="N1257" s="129">
        <v>0</v>
      </c>
      <c r="O1257" s="129" t="s">
        <v>173</v>
      </c>
      <c r="P1257" s="129">
        <v>0</v>
      </c>
      <c r="Q1257" s="129" t="s">
        <v>173</v>
      </c>
      <c r="R1257" s="129">
        <v>0</v>
      </c>
      <c r="S1257" s="129">
        <v>2</v>
      </c>
      <c r="T1257" s="129" t="s">
        <v>174</v>
      </c>
      <c r="U1257" s="129">
        <v>2.8628999999999998</v>
      </c>
      <c r="V1257" s="129">
        <v>0.63690000000000002</v>
      </c>
      <c r="W1257" s="129" t="s">
        <v>4438</v>
      </c>
      <c r="X1257" s="129">
        <v>0.3085</v>
      </c>
      <c r="Y1257" s="129">
        <v>34.644500000000001</v>
      </c>
      <c r="Z1257" s="129">
        <v>0.33700000000000002</v>
      </c>
      <c r="AA1257" s="129" t="s">
        <v>467</v>
      </c>
      <c r="AB1257" s="129">
        <v>1.61E-2</v>
      </c>
      <c r="AC1257" s="129" t="s">
        <v>179</v>
      </c>
      <c r="AD1257" s="129">
        <v>8.8000000000000005E-3</v>
      </c>
      <c r="AE1257" s="129" t="s">
        <v>179</v>
      </c>
      <c r="AF1257" s="129">
        <v>1.7600000000000001E-2</v>
      </c>
      <c r="AG1257" s="129">
        <v>0.3992</v>
      </c>
      <c r="AH1257" s="129">
        <v>1.0200000000000001E-2</v>
      </c>
      <c r="AI1257" s="129">
        <v>8.1890000000000001</v>
      </c>
      <c r="AJ1257" s="129">
        <v>3.4099999999999998E-2</v>
      </c>
      <c r="AK1257" s="129">
        <v>0.75729999999999997</v>
      </c>
      <c r="AL1257" s="129">
        <v>8.6999999999999994E-3</v>
      </c>
      <c r="AM1257" s="129" t="s">
        <v>1145</v>
      </c>
      <c r="AN1257" s="129">
        <v>8.8999999999999999E-3</v>
      </c>
      <c r="AO1257" s="129" t="s">
        <v>1960</v>
      </c>
      <c r="AP1257" s="129">
        <v>4.4999999999999997E-3</v>
      </c>
      <c r="AQ1257" s="129">
        <v>0.17299999999999999</v>
      </c>
      <c r="AR1257" s="129">
        <v>6.3E-3</v>
      </c>
      <c r="AS1257" s="129" t="s">
        <v>4439</v>
      </c>
      <c r="AT1257" s="129">
        <v>2.9499999999999998E-2</v>
      </c>
      <c r="AU1257" s="129" t="s">
        <v>412</v>
      </c>
      <c r="AV1257" s="129">
        <v>4.1000000000000003E-3</v>
      </c>
      <c r="AW1257" s="129">
        <v>1.0800000000000001E-2</v>
      </c>
      <c r="AX1257" s="129">
        <v>1.1999999999999999E-3</v>
      </c>
      <c r="AY1257" s="129" t="s">
        <v>349</v>
      </c>
      <c r="AZ1257" s="129">
        <v>8.9999999999999998E-4</v>
      </c>
      <c r="BA1257" s="129">
        <v>8.3000000000000001E-3</v>
      </c>
      <c r="BB1257" s="129">
        <v>8.0000000000000004E-4</v>
      </c>
      <c r="BC1257" s="129" t="s">
        <v>304</v>
      </c>
      <c r="BD1257" s="129">
        <v>5.0000000000000001E-4</v>
      </c>
      <c r="BE1257" s="129" t="s">
        <v>286</v>
      </c>
      <c r="BF1257" s="129">
        <v>2.9999999999999997E-4</v>
      </c>
      <c r="BG1257" s="129" t="s">
        <v>179</v>
      </c>
      <c r="BH1257" s="129">
        <v>1E-4</v>
      </c>
      <c r="BI1257" s="129" t="s">
        <v>247</v>
      </c>
      <c r="BJ1257" s="129">
        <v>2.0000000000000001E-4</v>
      </c>
      <c r="BK1257" s="129">
        <v>1.04E-2</v>
      </c>
      <c r="BL1257" s="129">
        <v>5.0000000000000001E-4</v>
      </c>
      <c r="BM1257" s="129">
        <v>3.0000000000000001E-3</v>
      </c>
      <c r="BN1257" s="129">
        <v>2.9999999999999997E-4</v>
      </c>
      <c r="BO1257" s="129" t="s">
        <v>287</v>
      </c>
      <c r="BP1257" s="129">
        <v>5.9999999999999995E-4</v>
      </c>
      <c r="BQ1257" s="129" t="s">
        <v>179</v>
      </c>
      <c r="BR1257" s="129">
        <v>2.9999999999999997E-4</v>
      </c>
      <c r="BS1257" s="129" t="s">
        <v>179</v>
      </c>
      <c r="BT1257" s="129">
        <v>5.0000000000000001E-4</v>
      </c>
      <c r="BU1257" s="129" t="s">
        <v>179</v>
      </c>
      <c r="BV1257" s="129">
        <v>5.9999999999999995E-4</v>
      </c>
      <c r="BW1257" s="129" t="s">
        <v>18</v>
      </c>
      <c r="BX1257" s="129"/>
      <c r="BY1257" s="129" t="s">
        <v>18</v>
      </c>
      <c r="BZ1257" s="129"/>
      <c r="CA1257" s="129" t="s">
        <v>245</v>
      </c>
      <c r="CB1257" s="129">
        <v>6.9999999999999999E-4</v>
      </c>
      <c r="CC1257" s="129" t="s">
        <v>179</v>
      </c>
      <c r="CD1257" s="129">
        <v>1.9E-3</v>
      </c>
      <c r="CE1257" s="129" t="s">
        <v>269</v>
      </c>
      <c r="CF1257" s="129">
        <v>2.0999999999999999E-3</v>
      </c>
      <c r="CG1257" s="129" t="s">
        <v>216</v>
      </c>
      <c r="CH1257" s="129">
        <v>1E-4</v>
      </c>
      <c r="CI1257" s="129" t="s">
        <v>179</v>
      </c>
      <c r="CJ1257" s="129">
        <v>6.1000000000000004E-3</v>
      </c>
      <c r="CK1257" s="129" t="s">
        <v>179</v>
      </c>
      <c r="CL1257" s="129">
        <v>8.9999999999999993E-3</v>
      </c>
      <c r="CM1257" s="129" t="s">
        <v>179</v>
      </c>
      <c r="CN1257" s="129">
        <v>4.8999999999999998E-3</v>
      </c>
      <c r="CO1257" s="129" t="s">
        <v>179</v>
      </c>
      <c r="CP1257" s="129">
        <v>8.9999999999999998E-4</v>
      </c>
      <c r="CQ1257" s="129" t="s">
        <v>179</v>
      </c>
      <c r="CR1257" s="129">
        <v>3.3999999999999998E-3</v>
      </c>
      <c r="CS1257" s="129" t="s">
        <v>288</v>
      </c>
      <c r="CT1257" s="129">
        <v>2.3E-3</v>
      </c>
      <c r="CU1257" s="129" t="s">
        <v>179</v>
      </c>
      <c r="CV1257" s="129">
        <v>8.9999999999999998E-4</v>
      </c>
      <c r="CW1257" s="129" t="s">
        <v>18</v>
      </c>
      <c r="CX1257" s="129"/>
      <c r="CY1257" s="129" t="s">
        <v>179</v>
      </c>
      <c r="CZ1257" s="129">
        <v>5.9999999999999995E-4</v>
      </c>
      <c r="DA1257" s="129" t="s">
        <v>179</v>
      </c>
      <c r="DB1257" s="129">
        <v>5.9999999999999995E-4</v>
      </c>
      <c r="DC1257" s="129" t="s">
        <v>179</v>
      </c>
      <c r="DD1257" s="129">
        <v>5.0000000000000001E-4</v>
      </c>
      <c r="DE1257" s="129" t="s">
        <v>179</v>
      </c>
      <c r="DF1257" s="129">
        <v>5.9999999999999995E-4</v>
      </c>
      <c r="DG1257" s="129" t="s">
        <v>179</v>
      </c>
      <c r="DH1257" s="129">
        <v>4.0000000000000002E-4</v>
      </c>
      <c r="DI1257" s="129" t="s">
        <v>179</v>
      </c>
      <c r="DJ1257" s="129">
        <v>4.0000000000000002E-4</v>
      </c>
      <c r="DK1257" s="129" t="s">
        <v>4434</v>
      </c>
      <c r="DL1257" s="129" t="s">
        <v>59</v>
      </c>
      <c r="DM1257" s="129"/>
      <c r="DN1257" s="129"/>
      <c r="DO1257" s="130"/>
      <c r="DS1257" s="129"/>
      <c r="DT1257" t="s">
        <v>4856</v>
      </c>
    </row>
    <row r="1258" spans="1:124">
      <c r="A1258" s="127">
        <v>171</v>
      </c>
      <c r="B1258" s="128">
        <v>44754.690972222219</v>
      </c>
      <c r="C1258" s="129" t="s">
        <v>52</v>
      </c>
      <c r="D1258" s="129">
        <v>0</v>
      </c>
      <c r="E1258" s="129">
        <v>0</v>
      </c>
      <c r="F1258" s="129">
        <v>0</v>
      </c>
      <c r="G1258" s="129" t="s">
        <v>54</v>
      </c>
      <c r="H1258" s="129" t="s">
        <v>55</v>
      </c>
      <c r="I1258" s="129" t="s">
        <v>55</v>
      </c>
      <c r="J1258" s="129" t="s">
        <v>55</v>
      </c>
      <c r="K1258" s="129" t="s">
        <v>18</v>
      </c>
      <c r="L1258" s="129">
        <v>90</v>
      </c>
      <c r="M1258" s="129" t="s">
        <v>173</v>
      </c>
      <c r="N1258" s="129">
        <v>0</v>
      </c>
      <c r="O1258" s="129" t="s">
        <v>173</v>
      </c>
      <c r="P1258" s="129">
        <v>0</v>
      </c>
      <c r="Q1258" s="129" t="s">
        <v>173</v>
      </c>
      <c r="R1258" s="129">
        <v>0</v>
      </c>
      <c r="S1258" s="129">
        <v>2</v>
      </c>
      <c r="T1258" s="129" t="s">
        <v>174</v>
      </c>
      <c r="U1258" s="129">
        <v>2.6680000000000001</v>
      </c>
      <c r="V1258" s="129">
        <v>0.62729999999999997</v>
      </c>
      <c r="W1258" s="129" t="s">
        <v>4440</v>
      </c>
      <c r="X1258" s="129">
        <v>0.29509999999999997</v>
      </c>
      <c r="Y1258" s="129">
        <v>33.320599999999999</v>
      </c>
      <c r="Z1258" s="129">
        <v>0.32840000000000003</v>
      </c>
      <c r="AA1258" s="129" t="s">
        <v>3233</v>
      </c>
      <c r="AB1258" s="129">
        <v>1.6E-2</v>
      </c>
      <c r="AC1258" s="129" t="s">
        <v>179</v>
      </c>
      <c r="AD1258" s="129">
        <v>8.6E-3</v>
      </c>
      <c r="AE1258" s="129" t="s">
        <v>179</v>
      </c>
      <c r="AF1258" s="129">
        <v>1.7299999999999999E-2</v>
      </c>
      <c r="AG1258" s="129">
        <v>0.28010000000000002</v>
      </c>
      <c r="AH1258" s="129">
        <v>8.9999999999999993E-3</v>
      </c>
      <c r="AI1258" s="129">
        <v>7.9855</v>
      </c>
      <c r="AJ1258" s="129">
        <v>3.3599999999999998E-2</v>
      </c>
      <c r="AK1258" s="129">
        <v>0.69330000000000003</v>
      </c>
      <c r="AL1258" s="129">
        <v>8.3999999999999995E-3</v>
      </c>
      <c r="AM1258" s="129" t="s">
        <v>1005</v>
      </c>
      <c r="AN1258" s="129">
        <v>8.3999999999999995E-3</v>
      </c>
      <c r="AO1258" s="129" t="s">
        <v>579</v>
      </c>
      <c r="AP1258" s="129">
        <v>4.4999999999999997E-3</v>
      </c>
      <c r="AQ1258" s="129">
        <v>0.12989999999999999</v>
      </c>
      <c r="AR1258" s="129">
        <v>5.5999999999999999E-3</v>
      </c>
      <c r="AS1258" s="129" t="s">
        <v>4441</v>
      </c>
      <c r="AT1258" s="129">
        <v>2.92E-2</v>
      </c>
      <c r="AU1258" s="129" t="s">
        <v>187</v>
      </c>
      <c r="AV1258" s="129">
        <v>4.1000000000000003E-3</v>
      </c>
      <c r="AW1258" s="129">
        <v>0.01</v>
      </c>
      <c r="AX1258" s="129">
        <v>1.1999999999999999E-3</v>
      </c>
      <c r="AY1258" s="129" t="s">
        <v>559</v>
      </c>
      <c r="AZ1258" s="129">
        <v>8.9999999999999998E-4</v>
      </c>
      <c r="BA1258" s="129">
        <v>7.1000000000000004E-3</v>
      </c>
      <c r="BB1258" s="129">
        <v>6.9999999999999999E-4</v>
      </c>
      <c r="BC1258" s="129" t="s">
        <v>285</v>
      </c>
      <c r="BD1258" s="129">
        <v>5.0000000000000001E-4</v>
      </c>
      <c r="BE1258" s="129" t="s">
        <v>179</v>
      </c>
      <c r="BF1258" s="129">
        <v>2.9999999999999997E-4</v>
      </c>
      <c r="BG1258" s="129" t="s">
        <v>179</v>
      </c>
      <c r="BH1258" s="129">
        <v>1E-4</v>
      </c>
      <c r="BI1258" s="129" t="s">
        <v>192</v>
      </c>
      <c r="BJ1258" s="129">
        <v>2.0000000000000001E-4</v>
      </c>
      <c r="BK1258" s="129">
        <v>9.4000000000000004E-3</v>
      </c>
      <c r="BL1258" s="129">
        <v>5.0000000000000001E-4</v>
      </c>
      <c r="BM1258" s="129">
        <v>3.2000000000000002E-3</v>
      </c>
      <c r="BN1258" s="129">
        <v>2.9999999999999997E-4</v>
      </c>
      <c r="BO1258" s="129" t="s">
        <v>244</v>
      </c>
      <c r="BP1258" s="129">
        <v>5.9999999999999995E-4</v>
      </c>
      <c r="BQ1258" s="129" t="s">
        <v>179</v>
      </c>
      <c r="BR1258" s="129">
        <v>2.9999999999999997E-4</v>
      </c>
      <c r="BS1258" s="129" t="s">
        <v>179</v>
      </c>
      <c r="BT1258" s="129">
        <v>5.0000000000000001E-4</v>
      </c>
      <c r="BU1258" s="129" t="s">
        <v>179</v>
      </c>
      <c r="BV1258" s="129">
        <v>5.9999999999999995E-4</v>
      </c>
      <c r="BW1258" s="129" t="s">
        <v>179</v>
      </c>
      <c r="BX1258" s="129">
        <v>8.0000000000000004E-4</v>
      </c>
      <c r="BY1258" s="129" t="s">
        <v>179</v>
      </c>
      <c r="BZ1258" s="129">
        <v>1.1000000000000001E-3</v>
      </c>
      <c r="CA1258" s="129" t="s">
        <v>179</v>
      </c>
      <c r="CB1258" s="129">
        <v>8.0000000000000004E-4</v>
      </c>
      <c r="CC1258" s="129" t="s">
        <v>179</v>
      </c>
      <c r="CD1258" s="129">
        <v>1.9E-3</v>
      </c>
      <c r="CE1258" s="129" t="s">
        <v>179</v>
      </c>
      <c r="CF1258" s="129">
        <v>2.0999999999999999E-3</v>
      </c>
      <c r="CG1258" s="129" t="s">
        <v>179</v>
      </c>
      <c r="CH1258" s="129">
        <v>1E-4</v>
      </c>
      <c r="CI1258" s="129" t="s">
        <v>179</v>
      </c>
      <c r="CJ1258" s="129">
        <v>6.1999999999999998E-3</v>
      </c>
      <c r="CK1258" s="129" t="s">
        <v>179</v>
      </c>
      <c r="CL1258" s="129">
        <v>8.8999999999999999E-3</v>
      </c>
      <c r="CM1258" s="129" t="s">
        <v>179</v>
      </c>
      <c r="CN1258" s="129">
        <v>5.1999999999999998E-3</v>
      </c>
      <c r="CO1258" s="129" t="s">
        <v>179</v>
      </c>
      <c r="CP1258" s="129">
        <v>8.9999999999999998E-4</v>
      </c>
      <c r="CQ1258" s="129" t="s">
        <v>179</v>
      </c>
      <c r="CR1258" s="129">
        <v>3.2000000000000002E-3</v>
      </c>
      <c r="CS1258" s="129" t="s">
        <v>331</v>
      </c>
      <c r="CT1258" s="129">
        <v>2.5000000000000001E-3</v>
      </c>
      <c r="CU1258" s="129" t="s">
        <v>18</v>
      </c>
      <c r="CV1258" s="129"/>
      <c r="CW1258" s="129" t="s">
        <v>179</v>
      </c>
      <c r="CX1258" s="129">
        <v>5.9999999999999995E-4</v>
      </c>
      <c r="CY1258" s="129" t="s">
        <v>179</v>
      </c>
      <c r="CZ1258" s="129">
        <v>5.9999999999999995E-4</v>
      </c>
      <c r="DA1258" s="129" t="s">
        <v>179</v>
      </c>
      <c r="DB1258" s="129">
        <v>5.9999999999999995E-4</v>
      </c>
      <c r="DC1258" s="129" t="s">
        <v>179</v>
      </c>
      <c r="DD1258" s="129">
        <v>5.9999999999999995E-4</v>
      </c>
      <c r="DE1258" s="129" t="s">
        <v>179</v>
      </c>
      <c r="DF1258" s="129">
        <v>5.9999999999999995E-4</v>
      </c>
      <c r="DG1258" s="129" t="s">
        <v>179</v>
      </c>
      <c r="DH1258" s="129">
        <v>4.0000000000000002E-4</v>
      </c>
      <c r="DI1258" s="129" t="s">
        <v>179</v>
      </c>
      <c r="DJ1258" s="129">
        <v>4.0000000000000002E-4</v>
      </c>
      <c r="DK1258" s="129" t="s">
        <v>4442</v>
      </c>
      <c r="DL1258" s="129" t="s">
        <v>59</v>
      </c>
      <c r="DM1258" s="129"/>
      <c r="DN1258" s="129"/>
      <c r="DO1258" s="130"/>
      <c r="DS1258" s="129"/>
      <c r="DT1258" t="s">
        <v>4856</v>
      </c>
    </row>
    <row r="1259" spans="1:124">
      <c r="A1259" s="127">
        <v>172</v>
      </c>
      <c r="B1259" s="128">
        <v>44754.691666666666</v>
      </c>
      <c r="C1259" s="129" t="s">
        <v>52</v>
      </c>
      <c r="D1259" s="129">
        <v>0</v>
      </c>
      <c r="E1259" s="129">
        <v>0</v>
      </c>
      <c r="F1259" s="129">
        <v>0</v>
      </c>
      <c r="G1259" s="129" t="s">
        <v>54</v>
      </c>
      <c r="H1259" s="129" t="s">
        <v>55</v>
      </c>
      <c r="I1259" s="129" t="s">
        <v>55</v>
      </c>
      <c r="J1259" s="129" t="s">
        <v>55</v>
      </c>
      <c r="K1259" s="129" t="s">
        <v>18</v>
      </c>
      <c r="L1259" s="129">
        <v>90</v>
      </c>
      <c r="M1259" s="129" t="s">
        <v>173</v>
      </c>
      <c r="N1259" s="129">
        <v>0</v>
      </c>
      <c r="O1259" s="129" t="s">
        <v>173</v>
      </c>
      <c r="P1259" s="129">
        <v>0</v>
      </c>
      <c r="Q1259" s="129" t="s">
        <v>173</v>
      </c>
      <c r="R1259" s="129">
        <v>0</v>
      </c>
      <c r="S1259" s="129">
        <v>2</v>
      </c>
      <c r="T1259" s="129" t="s">
        <v>174</v>
      </c>
      <c r="U1259" s="129">
        <v>2.379</v>
      </c>
      <c r="V1259" s="129">
        <v>0.63670000000000004</v>
      </c>
      <c r="W1259" s="129" t="s">
        <v>4443</v>
      </c>
      <c r="X1259" s="129">
        <v>0.2979</v>
      </c>
      <c r="Y1259" s="129">
        <v>33.345300000000002</v>
      </c>
      <c r="Z1259" s="129">
        <v>0.32879999999999998</v>
      </c>
      <c r="AA1259" s="129" t="s">
        <v>585</v>
      </c>
      <c r="AB1259" s="129">
        <v>1.5900000000000001E-2</v>
      </c>
      <c r="AC1259" s="129" t="s">
        <v>179</v>
      </c>
      <c r="AD1259" s="129">
        <v>8.8000000000000005E-3</v>
      </c>
      <c r="AE1259" s="129" t="s">
        <v>179</v>
      </c>
      <c r="AF1259" s="129">
        <v>1.7299999999999999E-2</v>
      </c>
      <c r="AG1259" s="129">
        <v>0.27689999999999998</v>
      </c>
      <c r="AH1259" s="129">
        <v>8.9999999999999993E-3</v>
      </c>
      <c r="AI1259" s="129">
        <v>7.9504000000000001</v>
      </c>
      <c r="AJ1259" s="129">
        <v>3.3500000000000002E-2</v>
      </c>
      <c r="AK1259" s="129">
        <v>0.68320000000000003</v>
      </c>
      <c r="AL1259" s="129">
        <v>8.3999999999999995E-3</v>
      </c>
      <c r="AM1259" s="129" t="s">
        <v>1554</v>
      </c>
      <c r="AN1259" s="129">
        <v>8.6E-3</v>
      </c>
      <c r="AO1259" s="129" t="s">
        <v>1082</v>
      </c>
      <c r="AP1259" s="129">
        <v>4.4000000000000003E-3</v>
      </c>
      <c r="AQ1259" s="129">
        <v>0.13059999999999999</v>
      </c>
      <c r="AR1259" s="129">
        <v>5.5999999999999999E-3</v>
      </c>
      <c r="AS1259" s="129" t="s">
        <v>4444</v>
      </c>
      <c r="AT1259" s="129">
        <v>2.92E-2</v>
      </c>
      <c r="AU1259" s="129" t="s">
        <v>1085</v>
      </c>
      <c r="AV1259" s="129">
        <v>4.1000000000000003E-3</v>
      </c>
      <c r="AW1259" s="129">
        <v>9.9000000000000008E-3</v>
      </c>
      <c r="AX1259" s="129">
        <v>1.1000000000000001E-3</v>
      </c>
      <c r="AY1259" s="129" t="s">
        <v>363</v>
      </c>
      <c r="AZ1259" s="129">
        <v>8.9999999999999998E-4</v>
      </c>
      <c r="BA1259" s="129">
        <v>7.4000000000000003E-3</v>
      </c>
      <c r="BB1259" s="129">
        <v>6.9999999999999999E-4</v>
      </c>
      <c r="BC1259" s="129" t="s">
        <v>267</v>
      </c>
      <c r="BD1259" s="129">
        <v>5.0000000000000001E-4</v>
      </c>
      <c r="BE1259" s="129" t="s">
        <v>179</v>
      </c>
      <c r="BF1259" s="129">
        <v>2.9999999999999997E-4</v>
      </c>
      <c r="BG1259" s="129" t="s">
        <v>179</v>
      </c>
      <c r="BH1259" s="129">
        <v>1E-4</v>
      </c>
      <c r="BI1259" s="129" t="s">
        <v>192</v>
      </c>
      <c r="BJ1259" s="129">
        <v>2.0000000000000001E-4</v>
      </c>
      <c r="BK1259" s="129">
        <v>9.4999999999999998E-3</v>
      </c>
      <c r="BL1259" s="129">
        <v>5.0000000000000001E-4</v>
      </c>
      <c r="BM1259" s="129">
        <v>2.8E-3</v>
      </c>
      <c r="BN1259" s="129">
        <v>2.9999999999999997E-4</v>
      </c>
      <c r="BO1259" s="129" t="s">
        <v>429</v>
      </c>
      <c r="BP1259" s="129">
        <v>5.9999999999999995E-4</v>
      </c>
      <c r="BQ1259" s="129" t="s">
        <v>179</v>
      </c>
      <c r="BR1259" s="129">
        <v>2.9999999999999997E-4</v>
      </c>
      <c r="BS1259" s="129" t="s">
        <v>179</v>
      </c>
      <c r="BT1259" s="129">
        <v>5.0000000000000001E-4</v>
      </c>
      <c r="BU1259" s="129" t="s">
        <v>179</v>
      </c>
      <c r="BV1259" s="129">
        <v>5.9999999999999995E-4</v>
      </c>
      <c r="BW1259" s="129" t="s">
        <v>18</v>
      </c>
      <c r="BX1259" s="129"/>
      <c r="BY1259" s="129" t="s">
        <v>18</v>
      </c>
      <c r="BZ1259" s="129"/>
      <c r="CA1259" s="129" t="s">
        <v>179</v>
      </c>
      <c r="CB1259" s="129">
        <v>8.0000000000000004E-4</v>
      </c>
      <c r="CC1259" s="129" t="s">
        <v>179</v>
      </c>
      <c r="CD1259" s="129">
        <v>2E-3</v>
      </c>
      <c r="CE1259" s="129" t="s">
        <v>179</v>
      </c>
      <c r="CF1259" s="129">
        <v>2.0999999999999999E-3</v>
      </c>
      <c r="CG1259" s="129" t="s">
        <v>179</v>
      </c>
      <c r="CH1259" s="129">
        <v>0</v>
      </c>
      <c r="CI1259" s="129" t="s">
        <v>559</v>
      </c>
      <c r="CJ1259" s="129">
        <v>6.6E-3</v>
      </c>
      <c r="CK1259" s="129" t="s">
        <v>179</v>
      </c>
      <c r="CL1259" s="129">
        <v>9.4000000000000004E-3</v>
      </c>
      <c r="CM1259" s="129" t="s">
        <v>179</v>
      </c>
      <c r="CN1259" s="129">
        <v>5.4999999999999997E-3</v>
      </c>
      <c r="CO1259" s="129" t="s">
        <v>179</v>
      </c>
      <c r="CP1259" s="129">
        <v>8.9999999999999998E-4</v>
      </c>
      <c r="CQ1259" s="129" t="s">
        <v>179</v>
      </c>
      <c r="CR1259" s="129">
        <v>3.2000000000000002E-3</v>
      </c>
      <c r="CS1259" s="129" t="s">
        <v>410</v>
      </c>
      <c r="CT1259" s="129">
        <v>2.5000000000000001E-3</v>
      </c>
      <c r="CU1259" s="129" t="s">
        <v>18</v>
      </c>
      <c r="CV1259" s="129"/>
      <c r="CW1259" s="129" t="s">
        <v>179</v>
      </c>
      <c r="CX1259" s="129">
        <v>6.9999999999999999E-4</v>
      </c>
      <c r="CY1259" s="129" t="s">
        <v>179</v>
      </c>
      <c r="CZ1259" s="129">
        <v>5.9999999999999995E-4</v>
      </c>
      <c r="DA1259" s="129" t="s">
        <v>212</v>
      </c>
      <c r="DB1259" s="129">
        <v>5.9999999999999995E-4</v>
      </c>
      <c r="DC1259" s="129" t="s">
        <v>179</v>
      </c>
      <c r="DD1259" s="129">
        <v>5.0000000000000001E-4</v>
      </c>
      <c r="DE1259" s="129" t="s">
        <v>179</v>
      </c>
      <c r="DF1259" s="129">
        <v>5.9999999999999995E-4</v>
      </c>
      <c r="DG1259" s="129" t="s">
        <v>179</v>
      </c>
      <c r="DH1259" s="129">
        <v>4.0000000000000002E-4</v>
      </c>
      <c r="DI1259" s="129" t="s">
        <v>179</v>
      </c>
      <c r="DJ1259" s="129">
        <v>4.0000000000000002E-4</v>
      </c>
      <c r="DK1259" s="129" t="s">
        <v>4442</v>
      </c>
      <c r="DL1259" s="129" t="s">
        <v>59</v>
      </c>
      <c r="DM1259" s="129"/>
      <c r="DN1259" s="129"/>
      <c r="DO1259" s="130"/>
      <c r="DS1259" s="129"/>
      <c r="DT1259" t="s">
        <v>4856</v>
      </c>
    </row>
    <row r="1260" spans="1:124">
      <c r="A1260" s="127">
        <v>173</v>
      </c>
      <c r="B1260" s="128">
        <v>44754.693055555559</v>
      </c>
      <c r="C1260" s="129" t="s">
        <v>52</v>
      </c>
      <c r="D1260" s="129">
        <v>0</v>
      </c>
      <c r="E1260" s="129">
        <v>0</v>
      </c>
      <c r="F1260" s="129">
        <v>0</v>
      </c>
      <c r="G1260" s="129" t="s">
        <v>54</v>
      </c>
      <c r="H1260" s="129" t="s">
        <v>55</v>
      </c>
      <c r="I1260" s="129" t="s">
        <v>55</v>
      </c>
      <c r="J1260" s="129" t="s">
        <v>55</v>
      </c>
      <c r="K1260" s="129" t="s">
        <v>18</v>
      </c>
      <c r="L1260" s="129">
        <v>90</v>
      </c>
      <c r="M1260" s="129" t="s">
        <v>173</v>
      </c>
      <c r="N1260" s="129">
        <v>0</v>
      </c>
      <c r="O1260" s="129" t="s">
        <v>173</v>
      </c>
      <c r="P1260" s="129">
        <v>0</v>
      </c>
      <c r="Q1260" s="129" t="s">
        <v>173</v>
      </c>
      <c r="R1260" s="129">
        <v>0</v>
      </c>
      <c r="S1260" s="129">
        <v>2</v>
      </c>
      <c r="T1260" s="129" t="s">
        <v>174</v>
      </c>
      <c r="U1260" s="129">
        <v>2.8401000000000001</v>
      </c>
      <c r="V1260" s="129">
        <v>0.61799999999999999</v>
      </c>
      <c r="W1260" s="129" t="s">
        <v>4445</v>
      </c>
      <c r="X1260" s="129">
        <v>0.29559999999999997</v>
      </c>
      <c r="Y1260" s="129">
        <v>33.199399999999997</v>
      </c>
      <c r="Z1260" s="129">
        <v>0.32779999999999998</v>
      </c>
      <c r="AA1260" s="129" t="s">
        <v>1039</v>
      </c>
      <c r="AB1260" s="129">
        <v>1.5800000000000002E-2</v>
      </c>
      <c r="AC1260" s="129" t="s">
        <v>179</v>
      </c>
      <c r="AD1260" s="129">
        <v>8.6E-3</v>
      </c>
      <c r="AE1260" s="129" t="s">
        <v>179</v>
      </c>
      <c r="AF1260" s="129">
        <v>1.7100000000000001E-2</v>
      </c>
      <c r="AG1260" s="129">
        <v>0.28270000000000001</v>
      </c>
      <c r="AH1260" s="129">
        <v>8.8999999999999999E-3</v>
      </c>
      <c r="AI1260" s="129">
        <v>7.9736000000000002</v>
      </c>
      <c r="AJ1260" s="129">
        <v>3.3599999999999998E-2</v>
      </c>
      <c r="AK1260" s="129">
        <v>0.69410000000000005</v>
      </c>
      <c r="AL1260" s="129">
        <v>8.3999999999999995E-3</v>
      </c>
      <c r="AM1260" s="129" t="s">
        <v>364</v>
      </c>
      <c r="AN1260" s="129">
        <v>8.5000000000000006E-3</v>
      </c>
      <c r="AO1260" s="129" t="s">
        <v>461</v>
      </c>
      <c r="AP1260" s="129">
        <v>4.4999999999999997E-3</v>
      </c>
      <c r="AQ1260" s="129">
        <v>0.1331</v>
      </c>
      <c r="AR1260" s="129">
        <v>5.7000000000000002E-3</v>
      </c>
      <c r="AS1260" s="129" t="s">
        <v>4446</v>
      </c>
      <c r="AT1260" s="129">
        <v>2.92E-2</v>
      </c>
      <c r="AU1260" s="129" t="s">
        <v>1357</v>
      </c>
      <c r="AV1260" s="129">
        <v>4.1000000000000003E-3</v>
      </c>
      <c r="AW1260" s="129">
        <v>9.1999999999999998E-3</v>
      </c>
      <c r="AX1260" s="129">
        <v>1.1000000000000001E-3</v>
      </c>
      <c r="AY1260" s="129" t="s">
        <v>266</v>
      </c>
      <c r="AZ1260" s="129">
        <v>8.0000000000000004E-4</v>
      </c>
      <c r="BA1260" s="129">
        <v>6.7999999999999996E-3</v>
      </c>
      <c r="BB1260" s="129">
        <v>6.9999999999999999E-4</v>
      </c>
      <c r="BC1260" s="129" t="s">
        <v>267</v>
      </c>
      <c r="BD1260" s="129">
        <v>5.0000000000000001E-4</v>
      </c>
      <c r="BE1260" s="129" t="s">
        <v>179</v>
      </c>
      <c r="BF1260" s="129">
        <v>2.9999999999999997E-4</v>
      </c>
      <c r="BG1260" s="129" t="s">
        <v>179</v>
      </c>
      <c r="BH1260" s="129">
        <v>1E-4</v>
      </c>
      <c r="BI1260" s="129" t="s">
        <v>212</v>
      </c>
      <c r="BJ1260" s="129">
        <v>2.0000000000000001E-4</v>
      </c>
      <c r="BK1260" s="129">
        <v>9.4000000000000004E-3</v>
      </c>
      <c r="BL1260" s="129">
        <v>5.0000000000000001E-4</v>
      </c>
      <c r="BM1260" s="129">
        <v>2.8E-3</v>
      </c>
      <c r="BN1260" s="129">
        <v>2.9999999999999997E-4</v>
      </c>
      <c r="BO1260" s="129" t="s">
        <v>650</v>
      </c>
      <c r="BP1260" s="129">
        <v>5.9999999999999995E-4</v>
      </c>
      <c r="BQ1260" s="129" t="s">
        <v>179</v>
      </c>
      <c r="BR1260" s="129">
        <v>2.9999999999999997E-4</v>
      </c>
      <c r="BS1260" s="129" t="s">
        <v>179</v>
      </c>
      <c r="BT1260" s="129">
        <v>5.0000000000000001E-4</v>
      </c>
      <c r="BU1260" s="129" t="s">
        <v>179</v>
      </c>
      <c r="BV1260" s="129">
        <v>5.9999999999999995E-4</v>
      </c>
      <c r="BW1260" s="129" t="s">
        <v>18</v>
      </c>
      <c r="BX1260" s="129"/>
      <c r="BY1260" s="129" t="s">
        <v>179</v>
      </c>
      <c r="BZ1260" s="129">
        <v>1.1000000000000001E-3</v>
      </c>
      <c r="CA1260" s="129" t="s">
        <v>179</v>
      </c>
      <c r="CB1260" s="129">
        <v>8.0000000000000004E-4</v>
      </c>
      <c r="CC1260" s="129" t="s">
        <v>179</v>
      </c>
      <c r="CD1260" s="129">
        <v>2E-3</v>
      </c>
      <c r="CE1260" s="129" t="s">
        <v>179</v>
      </c>
      <c r="CF1260" s="129">
        <v>2.0999999999999999E-3</v>
      </c>
      <c r="CG1260" s="129" t="s">
        <v>179</v>
      </c>
      <c r="CH1260" s="129">
        <v>1E-4</v>
      </c>
      <c r="CI1260" s="129" t="s">
        <v>179</v>
      </c>
      <c r="CJ1260" s="129">
        <v>6.4999999999999997E-3</v>
      </c>
      <c r="CK1260" s="129" t="s">
        <v>179</v>
      </c>
      <c r="CL1260" s="129">
        <v>9.1999999999999998E-3</v>
      </c>
      <c r="CM1260" s="129" t="s">
        <v>179</v>
      </c>
      <c r="CN1260" s="129">
        <v>5.4999999999999997E-3</v>
      </c>
      <c r="CO1260" s="129" t="s">
        <v>179</v>
      </c>
      <c r="CP1260" s="129">
        <v>8.9999999999999998E-4</v>
      </c>
      <c r="CQ1260" s="129" t="s">
        <v>179</v>
      </c>
      <c r="CR1260" s="129">
        <v>3.3999999999999998E-3</v>
      </c>
      <c r="CS1260" s="129" t="s">
        <v>317</v>
      </c>
      <c r="CT1260" s="129">
        <v>2.5000000000000001E-3</v>
      </c>
      <c r="CU1260" s="129" t="s">
        <v>179</v>
      </c>
      <c r="CV1260" s="129">
        <v>8.0000000000000004E-4</v>
      </c>
      <c r="CW1260" s="129" t="s">
        <v>18</v>
      </c>
      <c r="CX1260" s="129"/>
      <c r="CY1260" s="129" t="s">
        <v>179</v>
      </c>
      <c r="CZ1260" s="129">
        <v>5.9999999999999995E-4</v>
      </c>
      <c r="DA1260" s="129" t="s">
        <v>179</v>
      </c>
      <c r="DB1260" s="129">
        <v>5.0000000000000001E-4</v>
      </c>
      <c r="DC1260" s="129" t="s">
        <v>179</v>
      </c>
      <c r="DD1260" s="129">
        <v>5.9999999999999995E-4</v>
      </c>
      <c r="DE1260" s="129" t="s">
        <v>179</v>
      </c>
      <c r="DF1260" s="129">
        <v>5.9999999999999995E-4</v>
      </c>
      <c r="DG1260" s="129" t="s">
        <v>179</v>
      </c>
      <c r="DH1260" s="129">
        <v>4.0000000000000002E-4</v>
      </c>
      <c r="DI1260" s="129" t="s">
        <v>179</v>
      </c>
      <c r="DJ1260" s="129">
        <v>4.0000000000000002E-4</v>
      </c>
      <c r="DK1260" s="129" t="s">
        <v>4442</v>
      </c>
      <c r="DL1260" s="129" t="s">
        <v>59</v>
      </c>
      <c r="DM1260" s="129"/>
      <c r="DN1260" s="129"/>
      <c r="DO1260" s="130"/>
      <c r="DS1260" s="129"/>
      <c r="DT1260" t="s">
        <v>4856</v>
      </c>
    </row>
    <row r="1261" spans="1:124">
      <c r="A1261" s="127">
        <v>174</v>
      </c>
      <c r="B1261" s="128">
        <v>44754.695138888892</v>
      </c>
      <c r="C1261" s="129" t="s">
        <v>52</v>
      </c>
      <c r="D1261" s="129">
        <v>0</v>
      </c>
      <c r="E1261" s="129">
        <v>0</v>
      </c>
      <c r="F1261" s="129">
        <v>0</v>
      </c>
      <c r="G1261" s="129" t="s">
        <v>54</v>
      </c>
      <c r="H1261" s="129" t="s">
        <v>55</v>
      </c>
      <c r="I1261" s="129" t="s">
        <v>55</v>
      </c>
      <c r="J1261" s="129" t="s">
        <v>55</v>
      </c>
      <c r="K1261" s="129" t="s">
        <v>18</v>
      </c>
      <c r="L1261" s="129">
        <v>90</v>
      </c>
      <c r="M1261" s="129" t="s">
        <v>173</v>
      </c>
      <c r="N1261" s="129">
        <v>0</v>
      </c>
      <c r="O1261" s="129" t="s">
        <v>173</v>
      </c>
      <c r="P1261" s="129">
        <v>0</v>
      </c>
      <c r="Q1261" s="129" t="s">
        <v>173</v>
      </c>
      <c r="R1261" s="129">
        <v>0</v>
      </c>
      <c r="S1261" s="129">
        <v>2</v>
      </c>
      <c r="T1261" s="129" t="s">
        <v>174</v>
      </c>
      <c r="U1261" s="129">
        <v>1.3892</v>
      </c>
      <c r="V1261" s="129">
        <v>0.60619999999999996</v>
      </c>
      <c r="W1261" s="129" t="s">
        <v>4447</v>
      </c>
      <c r="X1261" s="129">
        <v>0.32179999999999997</v>
      </c>
      <c r="Y1261" s="129">
        <v>33.853700000000003</v>
      </c>
      <c r="Z1261" s="129">
        <v>0.33979999999999999</v>
      </c>
      <c r="AA1261" s="129" t="s">
        <v>3998</v>
      </c>
      <c r="AB1261" s="129">
        <v>1.78E-2</v>
      </c>
      <c r="AC1261" s="129" t="s">
        <v>179</v>
      </c>
      <c r="AD1261" s="129">
        <v>8.9999999999999993E-3</v>
      </c>
      <c r="AE1261" s="129" t="s">
        <v>179</v>
      </c>
      <c r="AF1261" s="129">
        <v>1.8800000000000001E-2</v>
      </c>
      <c r="AG1261" s="129">
        <v>0.81879999999999997</v>
      </c>
      <c r="AH1261" s="129">
        <v>1.3899999999999999E-2</v>
      </c>
      <c r="AI1261" s="129">
        <v>6.7167000000000003</v>
      </c>
      <c r="AJ1261" s="129">
        <v>3.1300000000000001E-2</v>
      </c>
      <c r="AK1261" s="129">
        <v>0.88049999999999995</v>
      </c>
      <c r="AL1261" s="129">
        <v>9.1999999999999998E-3</v>
      </c>
      <c r="AM1261" s="129" t="s">
        <v>387</v>
      </c>
      <c r="AN1261" s="129">
        <v>9.2999999999999992E-3</v>
      </c>
      <c r="AO1261" s="129" t="s">
        <v>1175</v>
      </c>
      <c r="AP1261" s="129">
        <v>4.5999999999999999E-3</v>
      </c>
      <c r="AQ1261" s="129">
        <v>0.16739999999999999</v>
      </c>
      <c r="AR1261" s="129">
        <v>6.3E-3</v>
      </c>
      <c r="AS1261" s="129" t="s">
        <v>4448</v>
      </c>
      <c r="AT1261" s="129">
        <v>3.2800000000000003E-2</v>
      </c>
      <c r="AU1261" s="129" t="s">
        <v>230</v>
      </c>
      <c r="AV1261" s="129">
        <v>4.7000000000000002E-3</v>
      </c>
      <c r="AW1261" s="129">
        <v>1.21E-2</v>
      </c>
      <c r="AX1261" s="129">
        <v>1.2999999999999999E-3</v>
      </c>
      <c r="AY1261" s="129" t="s">
        <v>377</v>
      </c>
      <c r="AZ1261" s="129">
        <v>1E-3</v>
      </c>
      <c r="BA1261" s="129">
        <v>1.2999999999999999E-2</v>
      </c>
      <c r="BB1261" s="129">
        <v>8.9999999999999998E-4</v>
      </c>
      <c r="BC1261" s="129" t="s">
        <v>304</v>
      </c>
      <c r="BD1261" s="129">
        <v>5.0000000000000001E-4</v>
      </c>
      <c r="BE1261" s="129" t="s">
        <v>194</v>
      </c>
      <c r="BF1261" s="129">
        <v>5.0000000000000001E-4</v>
      </c>
      <c r="BG1261" s="129" t="s">
        <v>179</v>
      </c>
      <c r="BH1261" s="129">
        <v>1E-4</v>
      </c>
      <c r="BI1261" s="129" t="s">
        <v>267</v>
      </c>
      <c r="BJ1261" s="129">
        <v>2.0000000000000001E-4</v>
      </c>
      <c r="BK1261" s="129">
        <v>1.4500000000000001E-2</v>
      </c>
      <c r="BL1261" s="129">
        <v>5.9999999999999995E-4</v>
      </c>
      <c r="BM1261" s="129">
        <v>4.4999999999999997E-3</v>
      </c>
      <c r="BN1261" s="129">
        <v>4.0000000000000002E-4</v>
      </c>
      <c r="BO1261" s="129" t="s">
        <v>266</v>
      </c>
      <c r="BP1261" s="129">
        <v>5.9999999999999995E-4</v>
      </c>
      <c r="BQ1261" s="129" t="s">
        <v>179</v>
      </c>
      <c r="BR1261" s="129">
        <v>2.9999999999999997E-4</v>
      </c>
      <c r="BS1261" s="129" t="s">
        <v>179</v>
      </c>
      <c r="BT1261" s="129">
        <v>5.0000000000000001E-4</v>
      </c>
      <c r="BU1261" s="129" t="s">
        <v>179</v>
      </c>
      <c r="BV1261" s="129">
        <v>5.9999999999999995E-4</v>
      </c>
      <c r="BW1261" s="129" t="s">
        <v>18</v>
      </c>
      <c r="BX1261" s="129"/>
      <c r="BY1261" s="129" t="s">
        <v>18</v>
      </c>
      <c r="BZ1261" s="129"/>
      <c r="CA1261" s="129" t="s">
        <v>179</v>
      </c>
      <c r="CB1261" s="129">
        <v>6.9999999999999999E-4</v>
      </c>
      <c r="CC1261" s="129" t="s">
        <v>179</v>
      </c>
      <c r="CD1261" s="129">
        <v>1.9E-3</v>
      </c>
      <c r="CE1261" s="129" t="s">
        <v>179</v>
      </c>
      <c r="CF1261" s="129">
        <v>2E-3</v>
      </c>
      <c r="CG1261" s="129" t="s">
        <v>179</v>
      </c>
      <c r="CH1261" s="129">
        <v>1E-4</v>
      </c>
      <c r="CI1261" s="129" t="s">
        <v>179</v>
      </c>
      <c r="CJ1261" s="129">
        <v>6.0000000000000001E-3</v>
      </c>
      <c r="CK1261" s="129" t="s">
        <v>179</v>
      </c>
      <c r="CL1261" s="129">
        <v>8.6999999999999994E-3</v>
      </c>
      <c r="CM1261" s="129" t="s">
        <v>179</v>
      </c>
      <c r="CN1261" s="129">
        <v>5.1000000000000004E-3</v>
      </c>
      <c r="CO1261" s="129" t="s">
        <v>179</v>
      </c>
      <c r="CP1261" s="129">
        <v>8.9999999999999998E-4</v>
      </c>
      <c r="CQ1261" s="129" t="s">
        <v>179</v>
      </c>
      <c r="CR1261" s="129">
        <v>3.5999999999999999E-3</v>
      </c>
      <c r="CS1261" s="129" t="s">
        <v>179</v>
      </c>
      <c r="CT1261" s="129">
        <v>2.2000000000000001E-3</v>
      </c>
      <c r="CU1261" s="129" t="s">
        <v>179</v>
      </c>
      <c r="CV1261" s="129">
        <v>6.9999999999999999E-4</v>
      </c>
      <c r="CW1261" s="129" t="s">
        <v>18</v>
      </c>
      <c r="CX1261" s="129"/>
      <c r="CY1261" s="129" t="s">
        <v>179</v>
      </c>
      <c r="CZ1261" s="129">
        <v>5.9999999999999995E-4</v>
      </c>
      <c r="DA1261" s="129" t="s">
        <v>179</v>
      </c>
      <c r="DB1261" s="129">
        <v>5.0000000000000001E-4</v>
      </c>
      <c r="DC1261" s="129" t="s">
        <v>179</v>
      </c>
      <c r="DD1261" s="129">
        <v>5.9999999999999995E-4</v>
      </c>
      <c r="DE1261" s="129" t="s">
        <v>179</v>
      </c>
      <c r="DF1261" s="129">
        <v>5.9999999999999995E-4</v>
      </c>
      <c r="DG1261" s="129" t="s">
        <v>179</v>
      </c>
      <c r="DH1261" s="129">
        <v>4.0000000000000002E-4</v>
      </c>
      <c r="DI1261" s="129" t="s">
        <v>179</v>
      </c>
      <c r="DJ1261" s="129">
        <v>5.0000000000000001E-4</v>
      </c>
      <c r="DK1261" s="129" t="s">
        <v>4449</v>
      </c>
      <c r="DL1261" s="129" t="s">
        <v>59</v>
      </c>
      <c r="DM1261" s="129"/>
      <c r="DN1261" s="129"/>
      <c r="DO1261" s="130"/>
      <c r="DS1261" s="129"/>
      <c r="DT1261" t="s">
        <v>4856</v>
      </c>
    </row>
    <row r="1262" spans="1:124">
      <c r="A1262" s="127">
        <v>175</v>
      </c>
      <c r="B1262" s="128">
        <v>44754.696527777778</v>
      </c>
      <c r="C1262" s="129" t="s">
        <v>52</v>
      </c>
      <c r="D1262" s="129">
        <v>0</v>
      </c>
      <c r="E1262" s="129">
        <v>0</v>
      </c>
      <c r="F1262" s="129">
        <v>0</v>
      </c>
      <c r="G1262" s="129" t="s">
        <v>54</v>
      </c>
      <c r="H1262" s="129" t="s">
        <v>55</v>
      </c>
      <c r="I1262" s="129" t="s">
        <v>55</v>
      </c>
      <c r="J1262" s="129" t="s">
        <v>55</v>
      </c>
      <c r="K1262" s="129" t="s">
        <v>18</v>
      </c>
      <c r="L1262" s="129">
        <v>90</v>
      </c>
      <c r="M1262" s="129" t="s">
        <v>173</v>
      </c>
      <c r="N1262" s="129">
        <v>0</v>
      </c>
      <c r="O1262" s="129" t="s">
        <v>173</v>
      </c>
      <c r="P1262" s="129">
        <v>0</v>
      </c>
      <c r="Q1262" s="129" t="s">
        <v>173</v>
      </c>
      <c r="R1262" s="129">
        <v>0</v>
      </c>
      <c r="S1262" s="129">
        <v>2</v>
      </c>
      <c r="T1262" s="129" t="s">
        <v>174</v>
      </c>
      <c r="U1262" s="129">
        <v>1.609</v>
      </c>
      <c r="V1262" s="129">
        <v>0.60550000000000004</v>
      </c>
      <c r="W1262" s="129" t="s">
        <v>4450</v>
      </c>
      <c r="X1262" s="129">
        <v>0.32279999999999998</v>
      </c>
      <c r="Y1262" s="129">
        <v>33.6297</v>
      </c>
      <c r="Z1262" s="129">
        <v>0.33850000000000002</v>
      </c>
      <c r="AA1262" s="129" t="s">
        <v>4451</v>
      </c>
      <c r="AB1262" s="129">
        <v>1.78E-2</v>
      </c>
      <c r="AC1262" s="129" t="s">
        <v>179</v>
      </c>
      <c r="AD1262" s="129">
        <v>8.8000000000000005E-3</v>
      </c>
      <c r="AE1262" s="129" t="s">
        <v>179</v>
      </c>
      <c r="AF1262" s="129">
        <v>1.8700000000000001E-2</v>
      </c>
      <c r="AG1262" s="129">
        <v>0.8125</v>
      </c>
      <c r="AH1262" s="129">
        <v>1.3899999999999999E-2</v>
      </c>
      <c r="AI1262" s="129">
        <v>6.7591999999999999</v>
      </c>
      <c r="AJ1262" s="129">
        <v>3.1399999999999997E-2</v>
      </c>
      <c r="AK1262" s="129">
        <v>0.8891</v>
      </c>
      <c r="AL1262" s="129">
        <v>9.1999999999999998E-3</v>
      </c>
      <c r="AM1262" s="129" t="s">
        <v>407</v>
      </c>
      <c r="AN1262" s="129">
        <v>8.9999999999999993E-3</v>
      </c>
      <c r="AO1262" s="129" t="s">
        <v>708</v>
      </c>
      <c r="AP1262" s="129">
        <v>4.7000000000000002E-3</v>
      </c>
      <c r="AQ1262" s="129">
        <v>0.1681</v>
      </c>
      <c r="AR1262" s="129">
        <v>6.3E-3</v>
      </c>
      <c r="AS1262" s="129" t="s">
        <v>4452</v>
      </c>
      <c r="AT1262" s="129">
        <v>3.2800000000000003E-2</v>
      </c>
      <c r="AU1262" s="129" t="s">
        <v>179</v>
      </c>
      <c r="AV1262" s="129">
        <v>4.7000000000000002E-3</v>
      </c>
      <c r="AW1262" s="129">
        <v>1.4E-2</v>
      </c>
      <c r="AX1262" s="129">
        <v>1.2999999999999999E-3</v>
      </c>
      <c r="AY1262" s="129" t="s">
        <v>891</v>
      </c>
      <c r="AZ1262" s="129">
        <v>1E-3</v>
      </c>
      <c r="BA1262" s="129">
        <v>1.2999999999999999E-2</v>
      </c>
      <c r="BB1262" s="129">
        <v>8.9999999999999998E-4</v>
      </c>
      <c r="BC1262" s="129" t="s">
        <v>651</v>
      </c>
      <c r="BD1262" s="129">
        <v>5.0000000000000001E-4</v>
      </c>
      <c r="BE1262" s="129" t="s">
        <v>639</v>
      </c>
      <c r="BF1262" s="129">
        <v>5.0000000000000001E-4</v>
      </c>
      <c r="BG1262" s="129" t="s">
        <v>179</v>
      </c>
      <c r="BH1262" s="129">
        <v>1E-4</v>
      </c>
      <c r="BI1262" s="129" t="s">
        <v>267</v>
      </c>
      <c r="BJ1262" s="129">
        <v>2.0000000000000001E-4</v>
      </c>
      <c r="BK1262" s="129">
        <v>1.43E-2</v>
      </c>
      <c r="BL1262" s="129">
        <v>5.9999999999999995E-4</v>
      </c>
      <c r="BM1262" s="129">
        <v>4.1999999999999997E-3</v>
      </c>
      <c r="BN1262" s="129">
        <v>4.0000000000000002E-4</v>
      </c>
      <c r="BO1262" s="129" t="s">
        <v>244</v>
      </c>
      <c r="BP1262" s="129">
        <v>5.9999999999999995E-4</v>
      </c>
      <c r="BQ1262" s="129" t="s">
        <v>179</v>
      </c>
      <c r="BR1262" s="129">
        <v>2.9999999999999997E-4</v>
      </c>
      <c r="BS1262" s="129" t="s">
        <v>179</v>
      </c>
      <c r="BT1262" s="129">
        <v>5.0000000000000001E-4</v>
      </c>
      <c r="BU1262" s="129" t="s">
        <v>179</v>
      </c>
      <c r="BV1262" s="129">
        <v>5.9999999999999995E-4</v>
      </c>
      <c r="BW1262" s="129" t="s">
        <v>179</v>
      </c>
      <c r="BX1262" s="129">
        <v>8.0000000000000004E-4</v>
      </c>
      <c r="BY1262" s="129" t="s">
        <v>179</v>
      </c>
      <c r="BZ1262" s="129">
        <v>1E-3</v>
      </c>
      <c r="CA1262" s="129" t="s">
        <v>179</v>
      </c>
      <c r="CB1262" s="129">
        <v>6.9999999999999999E-4</v>
      </c>
      <c r="CC1262" s="129" t="s">
        <v>179</v>
      </c>
      <c r="CD1262" s="129">
        <v>1.9E-3</v>
      </c>
      <c r="CE1262" s="129" t="s">
        <v>179</v>
      </c>
      <c r="CF1262" s="129">
        <v>2.0999999999999999E-3</v>
      </c>
      <c r="CG1262" s="129" t="s">
        <v>179</v>
      </c>
      <c r="CH1262" s="129">
        <v>1E-4</v>
      </c>
      <c r="CI1262" s="129" t="s">
        <v>179</v>
      </c>
      <c r="CJ1262" s="129">
        <v>6.0000000000000001E-3</v>
      </c>
      <c r="CK1262" s="129" t="s">
        <v>179</v>
      </c>
      <c r="CL1262" s="129">
        <v>8.6999999999999994E-3</v>
      </c>
      <c r="CM1262" s="129" t="s">
        <v>179</v>
      </c>
      <c r="CN1262" s="129">
        <v>5.4000000000000003E-3</v>
      </c>
      <c r="CO1262" s="129" t="s">
        <v>179</v>
      </c>
      <c r="CP1262" s="129">
        <v>1E-3</v>
      </c>
      <c r="CQ1262" s="129" t="s">
        <v>179</v>
      </c>
      <c r="CR1262" s="129">
        <v>3.3999999999999998E-3</v>
      </c>
      <c r="CS1262" s="129" t="s">
        <v>344</v>
      </c>
      <c r="CT1262" s="129">
        <v>2.3E-3</v>
      </c>
      <c r="CU1262" s="129" t="s">
        <v>18</v>
      </c>
      <c r="CV1262" s="129"/>
      <c r="CW1262" s="129" t="s">
        <v>179</v>
      </c>
      <c r="CX1262" s="129">
        <v>6.9999999999999999E-4</v>
      </c>
      <c r="CY1262" s="129" t="s">
        <v>179</v>
      </c>
      <c r="CZ1262" s="129">
        <v>5.9999999999999995E-4</v>
      </c>
      <c r="DA1262" s="129" t="s">
        <v>179</v>
      </c>
      <c r="DB1262" s="129">
        <v>5.9999999999999995E-4</v>
      </c>
      <c r="DC1262" s="129" t="s">
        <v>179</v>
      </c>
      <c r="DD1262" s="129">
        <v>5.0000000000000001E-4</v>
      </c>
      <c r="DE1262" s="129" t="s">
        <v>179</v>
      </c>
      <c r="DF1262" s="129">
        <v>5.9999999999999995E-4</v>
      </c>
      <c r="DG1262" s="129" t="s">
        <v>179</v>
      </c>
      <c r="DH1262" s="129">
        <v>4.0000000000000002E-4</v>
      </c>
      <c r="DI1262" s="129" t="s">
        <v>179</v>
      </c>
      <c r="DJ1262" s="129">
        <v>4.0000000000000002E-4</v>
      </c>
      <c r="DK1262" s="129" t="s">
        <v>4449</v>
      </c>
      <c r="DL1262" s="129" t="s">
        <v>59</v>
      </c>
      <c r="DM1262" s="129"/>
      <c r="DN1262" s="129"/>
      <c r="DO1262" s="130"/>
      <c r="DS1262" s="129"/>
      <c r="DT1262" t="s">
        <v>4856</v>
      </c>
    </row>
    <row r="1263" spans="1:124">
      <c r="A1263" s="127">
        <v>176</v>
      </c>
      <c r="B1263" s="128">
        <v>44754.697916666664</v>
      </c>
      <c r="C1263" s="129" t="s">
        <v>52</v>
      </c>
      <c r="D1263" s="129">
        <v>0</v>
      </c>
      <c r="E1263" s="129">
        <v>0</v>
      </c>
      <c r="F1263" s="129">
        <v>0</v>
      </c>
      <c r="G1263" s="129" t="s">
        <v>54</v>
      </c>
      <c r="H1263" s="129" t="s">
        <v>55</v>
      </c>
      <c r="I1263" s="129" t="s">
        <v>55</v>
      </c>
      <c r="J1263" s="129" t="s">
        <v>55</v>
      </c>
      <c r="K1263" s="129" t="s">
        <v>18</v>
      </c>
      <c r="L1263" s="129">
        <v>90</v>
      </c>
      <c r="M1263" s="129" t="s">
        <v>173</v>
      </c>
      <c r="N1263" s="129">
        <v>0</v>
      </c>
      <c r="O1263" s="129" t="s">
        <v>173</v>
      </c>
      <c r="P1263" s="129">
        <v>0</v>
      </c>
      <c r="Q1263" s="129" t="s">
        <v>173</v>
      </c>
      <c r="R1263" s="129">
        <v>0</v>
      </c>
      <c r="S1263" s="129">
        <v>2</v>
      </c>
      <c r="T1263" s="129" t="s">
        <v>174</v>
      </c>
      <c r="U1263" s="129">
        <v>1.6338999999999999</v>
      </c>
      <c r="V1263" s="129">
        <v>0.63060000000000005</v>
      </c>
      <c r="W1263" s="129" t="s">
        <v>4453</v>
      </c>
      <c r="X1263" s="129">
        <v>0.32300000000000001</v>
      </c>
      <c r="Y1263" s="129">
        <v>33.724200000000003</v>
      </c>
      <c r="Z1263" s="129">
        <v>0.3392</v>
      </c>
      <c r="AA1263" s="129" t="s">
        <v>4454</v>
      </c>
      <c r="AB1263" s="129">
        <v>1.77E-2</v>
      </c>
      <c r="AC1263" s="129" t="s">
        <v>179</v>
      </c>
      <c r="AD1263" s="129">
        <v>8.9999999999999993E-3</v>
      </c>
      <c r="AE1263" s="129" t="s">
        <v>179</v>
      </c>
      <c r="AF1263" s="129">
        <v>1.8800000000000001E-2</v>
      </c>
      <c r="AG1263" s="129">
        <v>0.81289999999999996</v>
      </c>
      <c r="AH1263" s="129">
        <v>1.38E-2</v>
      </c>
      <c r="AI1263" s="129">
        <v>6.7446999999999999</v>
      </c>
      <c r="AJ1263" s="129">
        <v>3.1399999999999997E-2</v>
      </c>
      <c r="AK1263" s="129">
        <v>0.87760000000000005</v>
      </c>
      <c r="AL1263" s="129">
        <v>9.1999999999999998E-3</v>
      </c>
      <c r="AM1263" s="129" t="s">
        <v>971</v>
      </c>
      <c r="AN1263" s="129">
        <v>8.9999999999999993E-3</v>
      </c>
      <c r="AO1263" s="129" t="s">
        <v>1851</v>
      </c>
      <c r="AP1263" s="129">
        <v>4.7000000000000002E-3</v>
      </c>
      <c r="AQ1263" s="129">
        <v>0.1623</v>
      </c>
      <c r="AR1263" s="129">
        <v>6.1999999999999998E-3</v>
      </c>
      <c r="AS1263" s="129" t="s">
        <v>4455</v>
      </c>
      <c r="AT1263" s="129">
        <v>3.2800000000000003E-2</v>
      </c>
      <c r="AU1263" s="129" t="s">
        <v>179</v>
      </c>
      <c r="AV1263" s="129">
        <v>4.7000000000000002E-3</v>
      </c>
      <c r="AW1263" s="129">
        <v>1.37E-2</v>
      </c>
      <c r="AX1263" s="129">
        <v>1.2999999999999999E-3</v>
      </c>
      <c r="AY1263" s="129" t="s">
        <v>242</v>
      </c>
      <c r="AZ1263" s="129">
        <v>1E-3</v>
      </c>
      <c r="BA1263" s="129">
        <v>1.24E-2</v>
      </c>
      <c r="BB1263" s="129">
        <v>8.9999999999999998E-4</v>
      </c>
      <c r="BC1263" s="129" t="s">
        <v>247</v>
      </c>
      <c r="BD1263" s="129">
        <v>5.0000000000000001E-4</v>
      </c>
      <c r="BE1263" s="129" t="s">
        <v>1059</v>
      </c>
      <c r="BF1263" s="129">
        <v>5.0000000000000001E-4</v>
      </c>
      <c r="BG1263" s="129" t="s">
        <v>179</v>
      </c>
      <c r="BH1263" s="129">
        <v>1E-4</v>
      </c>
      <c r="BI1263" s="129" t="s">
        <v>267</v>
      </c>
      <c r="BJ1263" s="129">
        <v>2.0000000000000001E-4</v>
      </c>
      <c r="BK1263" s="129">
        <v>1.41E-2</v>
      </c>
      <c r="BL1263" s="129">
        <v>5.9999999999999995E-4</v>
      </c>
      <c r="BM1263" s="129">
        <v>4.3E-3</v>
      </c>
      <c r="BN1263" s="129">
        <v>4.0000000000000002E-4</v>
      </c>
      <c r="BO1263" s="129" t="s">
        <v>559</v>
      </c>
      <c r="BP1263" s="129">
        <v>5.9999999999999995E-4</v>
      </c>
      <c r="BQ1263" s="129" t="s">
        <v>179</v>
      </c>
      <c r="BR1263" s="129">
        <v>2.9999999999999997E-4</v>
      </c>
      <c r="BS1263" s="129" t="s">
        <v>179</v>
      </c>
      <c r="BT1263" s="129">
        <v>5.0000000000000001E-4</v>
      </c>
      <c r="BU1263" s="129" t="s">
        <v>179</v>
      </c>
      <c r="BV1263" s="129">
        <v>5.9999999999999995E-4</v>
      </c>
      <c r="BW1263" s="129" t="s">
        <v>18</v>
      </c>
      <c r="BX1263" s="129"/>
      <c r="BY1263" s="129" t="s">
        <v>18</v>
      </c>
      <c r="BZ1263" s="129"/>
      <c r="CA1263" s="129" t="s">
        <v>179</v>
      </c>
      <c r="CB1263" s="129">
        <v>6.9999999999999999E-4</v>
      </c>
      <c r="CC1263" s="129" t="s">
        <v>179</v>
      </c>
      <c r="CD1263" s="129">
        <v>2E-3</v>
      </c>
      <c r="CE1263" s="129" t="s">
        <v>179</v>
      </c>
      <c r="CF1263" s="129">
        <v>2.0999999999999999E-3</v>
      </c>
      <c r="CG1263" s="129" t="s">
        <v>179</v>
      </c>
      <c r="CH1263" s="129">
        <v>1E-4</v>
      </c>
      <c r="CI1263" s="129" t="s">
        <v>179</v>
      </c>
      <c r="CJ1263" s="129">
        <v>6.1999999999999998E-3</v>
      </c>
      <c r="CK1263" s="129" t="s">
        <v>179</v>
      </c>
      <c r="CL1263" s="129">
        <v>9.1000000000000004E-3</v>
      </c>
      <c r="CM1263" s="129" t="s">
        <v>179</v>
      </c>
      <c r="CN1263" s="129">
        <v>5.4000000000000003E-3</v>
      </c>
      <c r="CO1263" s="129" t="s">
        <v>179</v>
      </c>
      <c r="CP1263" s="129">
        <v>1E-3</v>
      </c>
      <c r="CQ1263" s="129" t="s">
        <v>179</v>
      </c>
      <c r="CR1263" s="129">
        <v>3.3E-3</v>
      </c>
      <c r="CS1263" s="129" t="s">
        <v>179</v>
      </c>
      <c r="CT1263" s="129">
        <v>2.3E-3</v>
      </c>
      <c r="CU1263" s="129" t="s">
        <v>18</v>
      </c>
      <c r="CV1263" s="129"/>
      <c r="CW1263" s="129" t="s">
        <v>18</v>
      </c>
      <c r="CX1263" s="129"/>
      <c r="CY1263" s="129" t="s">
        <v>179</v>
      </c>
      <c r="CZ1263" s="129">
        <v>5.9999999999999995E-4</v>
      </c>
      <c r="DA1263" s="129" t="s">
        <v>179</v>
      </c>
      <c r="DB1263" s="129">
        <v>5.9999999999999995E-4</v>
      </c>
      <c r="DC1263" s="129" t="s">
        <v>179</v>
      </c>
      <c r="DD1263" s="129">
        <v>5.9999999999999995E-4</v>
      </c>
      <c r="DE1263" s="129" t="s">
        <v>179</v>
      </c>
      <c r="DF1263" s="129">
        <v>6.9999999999999999E-4</v>
      </c>
      <c r="DG1263" s="129" t="s">
        <v>179</v>
      </c>
      <c r="DH1263" s="129">
        <v>4.0000000000000002E-4</v>
      </c>
      <c r="DI1263" s="129" t="s">
        <v>179</v>
      </c>
      <c r="DJ1263" s="129">
        <v>4.0000000000000002E-4</v>
      </c>
      <c r="DK1263" s="129" t="s">
        <v>4449</v>
      </c>
      <c r="DL1263" s="129" t="s">
        <v>59</v>
      </c>
      <c r="DM1263" s="129"/>
      <c r="DN1263" s="129"/>
      <c r="DO1263" s="130"/>
      <c r="DS1263" s="129"/>
      <c r="DT1263" t="s">
        <v>4856</v>
      </c>
    </row>
    <row r="1264" spans="1:124">
      <c r="A1264" s="127">
        <v>177</v>
      </c>
      <c r="B1264" s="128">
        <v>44754.699305555558</v>
      </c>
      <c r="C1264" s="129" t="s">
        <v>52</v>
      </c>
      <c r="D1264" s="129">
        <v>0</v>
      </c>
      <c r="E1264" s="129">
        <v>0</v>
      </c>
      <c r="F1264" s="129">
        <v>0</v>
      </c>
      <c r="G1264" s="129" t="s">
        <v>54</v>
      </c>
      <c r="H1264" s="129" t="s">
        <v>55</v>
      </c>
      <c r="I1264" s="129" t="s">
        <v>55</v>
      </c>
      <c r="J1264" s="129" t="s">
        <v>55</v>
      </c>
      <c r="K1264" s="129" t="s">
        <v>18</v>
      </c>
      <c r="L1264" s="129">
        <v>90</v>
      </c>
      <c r="M1264" s="129" t="s">
        <v>173</v>
      </c>
      <c r="N1264" s="129">
        <v>0</v>
      </c>
      <c r="O1264" s="129" t="s">
        <v>173</v>
      </c>
      <c r="P1264" s="129">
        <v>0</v>
      </c>
      <c r="Q1264" s="129" t="s">
        <v>173</v>
      </c>
      <c r="R1264" s="129">
        <v>0</v>
      </c>
      <c r="S1264" s="129">
        <v>2</v>
      </c>
      <c r="T1264" s="129" t="s">
        <v>174</v>
      </c>
      <c r="U1264" s="129">
        <v>2.5937000000000001</v>
      </c>
      <c r="V1264" s="129">
        <v>0.626</v>
      </c>
      <c r="W1264" s="129" t="s">
        <v>4456</v>
      </c>
      <c r="X1264" s="129">
        <v>0.29649999999999999</v>
      </c>
      <c r="Y1264" s="129">
        <v>33.648299999999999</v>
      </c>
      <c r="Z1264" s="129">
        <v>0.32940000000000003</v>
      </c>
      <c r="AA1264" s="129" t="s">
        <v>1301</v>
      </c>
      <c r="AB1264" s="129">
        <v>1.6E-2</v>
      </c>
      <c r="AC1264" s="129" t="s">
        <v>179</v>
      </c>
      <c r="AD1264" s="129">
        <v>8.6999999999999994E-3</v>
      </c>
      <c r="AE1264" s="129" t="s">
        <v>179</v>
      </c>
      <c r="AF1264" s="129">
        <v>1.7000000000000001E-2</v>
      </c>
      <c r="AG1264" s="129">
        <v>0.214</v>
      </c>
      <c r="AH1264" s="129">
        <v>8.3000000000000001E-3</v>
      </c>
      <c r="AI1264" s="129">
        <v>7.9447999999999999</v>
      </c>
      <c r="AJ1264" s="129">
        <v>3.3399999999999999E-2</v>
      </c>
      <c r="AK1264" s="129">
        <v>0.59430000000000005</v>
      </c>
      <c r="AL1264" s="129">
        <v>7.9000000000000008E-3</v>
      </c>
      <c r="AM1264" s="129" t="s">
        <v>1328</v>
      </c>
      <c r="AN1264" s="129">
        <v>8.3999999999999995E-3</v>
      </c>
      <c r="AO1264" s="129" t="s">
        <v>1366</v>
      </c>
      <c r="AP1264" s="129">
        <v>4.1999999999999997E-3</v>
      </c>
      <c r="AQ1264" s="129">
        <v>0.13950000000000001</v>
      </c>
      <c r="AR1264" s="129">
        <v>5.7000000000000002E-3</v>
      </c>
      <c r="AS1264" s="129" t="s">
        <v>4457</v>
      </c>
      <c r="AT1264" s="129">
        <v>2.87E-2</v>
      </c>
      <c r="AU1264" s="129" t="s">
        <v>187</v>
      </c>
      <c r="AV1264" s="129">
        <v>4.1000000000000003E-3</v>
      </c>
      <c r="AW1264" s="129">
        <v>9.4000000000000004E-3</v>
      </c>
      <c r="AX1264" s="129">
        <v>1.1000000000000001E-3</v>
      </c>
      <c r="AY1264" s="129" t="s">
        <v>365</v>
      </c>
      <c r="AZ1264" s="129">
        <v>8.9999999999999998E-4</v>
      </c>
      <c r="BA1264" s="129">
        <v>6.1000000000000004E-3</v>
      </c>
      <c r="BB1264" s="129">
        <v>6.9999999999999999E-4</v>
      </c>
      <c r="BC1264" s="129" t="s">
        <v>247</v>
      </c>
      <c r="BD1264" s="129">
        <v>4.0000000000000002E-4</v>
      </c>
      <c r="BE1264" s="129" t="s">
        <v>179</v>
      </c>
      <c r="BF1264" s="129">
        <v>2.0000000000000001E-4</v>
      </c>
      <c r="BG1264" s="129" t="s">
        <v>179</v>
      </c>
      <c r="BH1264" s="129">
        <v>1E-4</v>
      </c>
      <c r="BI1264" s="129" t="s">
        <v>286</v>
      </c>
      <c r="BJ1264" s="129">
        <v>2.0000000000000001E-4</v>
      </c>
      <c r="BK1264" s="129">
        <v>1.2500000000000001E-2</v>
      </c>
      <c r="BL1264" s="129">
        <v>5.0000000000000001E-4</v>
      </c>
      <c r="BM1264" s="129">
        <v>3.0999999999999999E-3</v>
      </c>
      <c r="BN1264" s="129">
        <v>2.9999999999999997E-4</v>
      </c>
      <c r="BO1264" s="129" t="s">
        <v>429</v>
      </c>
      <c r="BP1264" s="129">
        <v>5.9999999999999995E-4</v>
      </c>
      <c r="BQ1264" s="129" t="s">
        <v>179</v>
      </c>
      <c r="BR1264" s="129">
        <v>2.9999999999999997E-4</v>
      </c>
      <c r="BS1264" s="129" t="s">
        <v>179</v>
      </c>
      <c r="BT1264" s="129">
        <v>5.0000000000000001E-4</v>
      </c>
      <c r="BU1264" s="129" t="s">
        <v>18</v>
      </c>
      <c r="BV1264" s="129"/>
      <c r="BW1264" s="129" t="s">
        <v>18</v>
      </c>
      <c r="BX1264" s="129"/>
      <c r="BY1264" s="129" t="s">
        <v>18</v>
      </c>
      <c r="BZ1264" s="129"/>
      <c r="CA1264" s="129" t="s">
        <v>179</v>
      </c>
      <c r="CB1264" s="129">
        <v>6.9999999999999999E-4</v>
      </c>
      <c r="CC1264" s="129" t="s">
        <v>179</v>
      </c>
      <c r="CD1264" s="129">
        <v>1.9E-3</v>
      </c>
      <c r="CE1264" s="129" t="s">
        <v>179</v>
      </c>
      <c r="CF1264" s="129">
        <v>2.2000000000000001E-3</v>
      </c>
      <c r="CG1264" s="129" t="s">
        <v>216</v>
      </c>
      <c r="CH1264" s="129">
        <v>1E-4</v>
      </c>
      <c r="CI1264" s="129" t="s">
        <v>1085</v>
      </c>
      <c r="CJ1264" s="129">
        <v>6.7000000000000002E-3</v>
      </c>
      <c r="CK1264" s="129" t="s">
        <v>179</v>
      </c>
      <c r="CL1264" s="129">
        <v>9.2999999999999992E-3</v>
      </c>
      <c r="CM1264" s="129" t="s">
        <v>179</v>
      </c>
      <c r="CN1264" s="129">
        <v>5.4000000000000003E-3</v>
      </c>
      <c r="CO1264" s="129" t="s">
        <v>179</v>
      </c>
      <c r="CP1264" s="129">
        <v>8.0000000000000004E-4</v>
      </c>
      <c r="CQ1264" s="129" t="s">
        <v>179</v>
      </c>
      <c r="CR1264" s="129">
        <v>3.5000000000000001E-3</v>
      </c>
      <c r="CS1264" s="129" t="s">
        <v>179</v>
      </c>
      <c r="CT1264" s="129">
        <v>2E-3</v>
      </c>
      <c r="CU1264" s="129" t="s">
        <v>18</v>
      </c>
      <c r="CV1264" s="129"/>
      <c r="CW1264" s="129" t="s">
        <v>18</v>
      </c>
      <c r="CX1264" s="129"/>
      <c r="CY1264" s="129" t="s">
        <v>179</v>
      </c>
      <c r="CZ1264" s="129">
        <v>5.9999999999999995E-4</v>
      </c>
      <c r="DA1264" s="129" t="s">
        <v>179</v>
      </c>
      <c r="DB1264" s="129">
        <v>5.0000000000000001E-4</v>
      </c>
      <c r="DC1264" s="129" t="s">
        <v>179</v>
      </c>
      <c r="DD1264" s="129">
        <v>5.0000000000000001E-4</v>
      </c>
      <c r="DE1264" s="129" t="s">
        <v>179</v>
      </c>
      <c r="DF1264" s="129">
        <v>5.0000000000000001E-4</v>
      </c>
      <c r="DG1264" s="129" t="s">
        <v>179</v>
      </c>
      <c r="DH1264" s="129">
        <v>4.0000000000000002E-4</v>
      </c>
      <c r="DI1264" s="129" t="s">
        <v>179</v>
      </c>
      <c r="DJ1264" s="129">
        <v>4.0000000000000002E-4</v>
      </c>
      <c r="DK1264" s="129" t="s">
        <v>4458</v>
      </c>
      <c r="DL1264" s="129" t="s">
        <v>59</v>
      </c>
      <c r="DM1264" s="129"/>
      <c r="DN1264" s="129"/>
      <c r="DO1264" s="130"/>
      <c r="DS1264" s="129"/>
      <c r="DT1264" t="s">
        <v>4856</v>
      </c>
    </row>
    <row r="1265" spans="1:124">
      <c r="A1265" s="127">
        <v>178</v>
      </c>
      <c r="B1265" s="128">
        <v>44754.700694444444</v>
      </c>
      <c r="C1265" s="129" t="s">
        <v>52</v>
      </c>
      <c r="D1265" s="129">
        <v>0</v>
      </c>
      <c r="E1265" s="129">
        <v>0</v>
      </c>
      <c r="F1265" s="129">
        <v>0</v>
      </c>
      <c r="G1265" s="129" t="s">
        <v>54</v>
      </c>
      <c r="H1265" s="129" t="s">
        <v>55</v>
      </c>
      <c r="I1265" s="129" t="s">
        <v>55</v>
      </c>
      <c r="J1265" s="129" t="s">
        <v>55</v>
      </c>
      <c r="K1265" s="129" t="s">
        <v>18</v>
      </c>
      <c r="L1265" s="129">
        <v>90</v>
      </c>
      <c r="M1265" s="129" t="s">
        <v>173</v>
      </c>
      <c r="N1265" s="129">
        <v>0</v>
      </c>
      <c r="O1265" s="129" t="s">
        <v>173</v>
      </c>
      <c r="P1265" s="129">
        <v>0</v>
      </c>
      <c r="Q1265" s="129" t="s">
        <v>173</v>
      </c>
      <c r="R1265" s="129">
        <v>0</v>
      </c>
      <c r="S1265" s="129">
        <v>2</v>
      </c>
      <c r="T1265" s="129" t="s">
        <v>174</v>
      </c>
      <c r="U1265" s="129">
        <v>3.2000999999999999</v>
      </c>
      <c r="V1265" s="129">
        <v>0.62790000000000001</v>
      </c>
      <c r="W1265" s="129" t="s">
        <v>4459</v>
      </c>
      <c r="X1265" s="129">
        <v>0.29699999999999999</v>
      </c>
      <c r="Y1265" s="129">
        <v>34.140099999999997</v>
      </c>
      <c r="Z1265" s="129">
        <v>0.33189999999999997</v>
      </c>
      <c r="AA1265" s="129" t="s">
        <v>662</v>
      </c>
      <c r="AB1265" s="129">
        <v>1.5699999999999999E-2</v>
      </c>
      <c r="AC1265" s="129" t="s">
        <v>179</v>
      </c>
      <c r="AD1265" s="129">
        <v>8.6999999999999994E-3</v>
      </c>
      <c r="AE1265" s="129" t="s">
        <v>179</v>
      </c>
      <c r="AF1265" s="129">
        <v>1.7000000000000001E-2</v>
      </c>
      <c r="AG1265" s="129">
        <v>0.21149999999999999</v>
      </c>
      <c r="AH1265" s="129">
        <v>8.2000000000000007E-3</v>
      </c>
      <c r="AI1265" s="129">
        <v>7.923</v>
      </c>
      <c r="AJ1265" s="129">
        <v>3.3300000000000003E-2</v>
      </c>
      <c r="AK1265" s="129">
        <v>0.59350000000000003</v>
      </c>
      <c r="AL1265" s="129">
        <v>7.9000000000000008E-3</v>
      </c>
      <c r="AM1265" s="129" t="s">
        <v>460</v>
      </c>
      <c r="AN1265" s="129">
        <v>8.2000000000000007E-3</v>
      </c>
      <c r="AO1265" s="129" t="s">
        <v>585</v>
      </c>
      <c r="AP1265" s="129">
        <v>4.3E-3</v>
      </c>
      <c r="AQ1265" s="129">
        <v>0.13469999999999999</v>
      </c>
      <c r="AR1265" s="129">
        <v>5.5999999999999999E-3</v>
      </c>
      <c r="AS1265" s="129" t="s">
        <v>4460</v>
      </c>
      <c r="AT1265" s="129">
        <v>2.86E-2</v>
      </c>
      <c r="AU1265" s="129" t="s">
        <v>548</v>
      </c>
      <c r="AV1265" s="129">
        <v>4.1000000000000003E-3</v>
      </c>
      <c r="AW1265" s="129">
        <v>1.03E-2</v>
      </c>
      <c r="AX1265" s="129">
        <v>1.1000000000000001E-3</v>
      </c>
      <c r="AY1265" s="129" t="s">
        <v>364</v>
      </c>
      <c r="AZ1265" s="129">
        <v>8.9999999999999998E-4</v>
      </c>
      <c r="BA1265" s="129">
        <v>6.0000000000000001E-3</v>
      </c>
      <c r="BB1265" s="129">
        <v>6.9999999999999999E-4</v>
      </c>
      <c r="BC1265" s="129" t="s">
        <v>406</v>
      </c>
      <c r="BD1265" s="129">
        <v>5.0000000000000001E-4</v>
      </c>
      <c r="BE1265" s="129" t="s">
        <v>179</v>
      </c>
      <c r="BF1265" s="129">
        <v>2.9999999999999997E-4</v>
      </c>
      <c r="BG1265" s="129" t="s">
        <v>246</v>
      </c>
      <c r="BH1265" s="129">
        <v>1E-4</v>
      </c>
      <c r="BI1265" s="129" t="s">
        <v>286</v>
      </c>
      <c r="BJ1265" s="129">
        <v>2.0000000000000001E-4</v>
      </c>
      <c r="BK1265" s="129">
        <v>1.23E-2</v>
      </c>
      <c r="BL1265" s="129">
        <v>5.0000000000000001E-4</v>
      </c>
      <c r="BM1265" s="129">
        <v>3.0000000000000001E-3</v>
      </c>
      <c r="BN1265" s="129">
        <v>2.9999999999999997E-4</v>
      </c>
      <c r="BO1265" s="129" t="s">
        <v>650</v>
      </c>
      <c r="BP1265" s="129">
        <v>5.9999999999999995E-4</v>
      </c>
      <c r="BQ1265" s="129" t="s">
        <v>179</v>
      </c>
      <c r="BR1265" s="129">
        <v>2.9999999999999997E-4</v>
      </c>
      <c r="BS1265" s="129" t="s">
        <v>179</v>
      </c>
      <c r="BT1265" s="129">
        <v>5.0000000000000001E-4</v>
      </c>
      <c r="BU1265" s="129" t="s">
        <v>179</v>
      </c>
      <c r="BV1265" s="129">
        <v>6.9999999999999999E-4</v>
      </c>
      <c r="BW1265" s="129" t="s">
        <v>18</v>
      </c>
      <c r="BX1265" s="129"/>
      <c r="BY1265" s="129" t="s">
        <v>18</v>
      </c>
      <c r="BZ1265" s="129"/>
      <c r="CA1265" s="129" t="s">
        <v>179</v>
      </c>
      <c r="CB1265" s="129">
        <v>8.0000000000000004E-4</v>
      </c>
      <c r="CC1265" s="129" t="s">
        <v>179</v>
      </c>
      <c r="CD1265" s="129">
        <v>1.9E-3</v>
      </c>
      <c r="CE1265" s="129" t="s">
        <v>179</v>
      </c>
      <c r="CF1265" s="129">
        <v>2.2000000000000001E-3</v>
      </c>
      <c r="CG1265" s="129" t="s">
        <v>216</v>
      </c>
      <c r="CH1265" s="129">
        <v>1E-4</v>
      </c>
      <c r="CI1265" s="129" t="s">
        <v>179</v>
      </c>
      <c r="CJ1265" s="129">
        <v>6.6E-3</v>
      </c>
      <c r="CK1265" s="129" t="s">
        <v>179</v>
      </c>
      <c r="CL1265" s="129">
        <v>9.4999999999999998E-3</v>
      </c>
      <c r="CM1265" s="129" t="s">
        <v>179</v>
      </c>
      <c r="CN1265" s="129">
        <v>5.1999999999999998E-3</v>
      </c>
      <c r="CO1265" s="129" t="s">
        <v>179</v>
      </c>
      <c r="CP1265" s="129">
        <v>8.9999999999999998E-4</v>
      </c>
      <c r="CQ1265" s="129" t="s">
        <v>179</v>
      </c>
      <c r="CR1265" s="129">
        <v>3.5000000000000001E-3</v>
      </c>
      <c r="CS1265" s="129" t="s">
        <v>179</v>
      </c>
      <c r="CT1265" s="129">
        <v>2E-3</v>
      </c>
      <c r="CU1265" s="129" t="s">
        <v>18</v>
      </c>
      <c r="CV1265" s="129"/>
      <c r="CW1265" s="129" t="s">
        <v>18</v>
      </c>
      <c r="CX1265" s="129"/>
      <c r="CY1265" s="129" t="s">
        <v>179</v>
      </c>
      <c r="CZ1265" s="129">
        <v>5.9999999999999995E-4</v>
      </c>
      <c r="DA1265" s="129" t="s">
        <v>179</v>
      </c>
      <c r="DB1265" s="129">
        <v>5.0000000000000001E-4</v>
      </c>
      <c r="DC1265" s="129" t="s">
        <v>179</v>
      </c>
      <c r="DD1265" s="129">
        <v>5.9999999999999995E-4</v>
      </c>
      <c r="DE1265" s="129" t="s">
        <v>179</v>
      </c>
      <c r="DF1265" s="129">
        <v>5.0000000000000001E-4</v>
      </c>
      <c r="DG1265" s="129" t="s">
        <v>179</v>
      </c>
      <c r="DH1265" s="129">
        <v>4.0000000000000002E-4</v>
      </c>
      <c r="DI1265" s="129" t="s">
        <v>179</v>
      </c>
      <c r="DJ1265" s="129">
        <v>4.0000000000000002E-4</v>
      </c>
      <c r="DK1265" s="129" t="s">
        <v>4458</v>
      </c>
      <c r="DL1265" s="129" t="s">
        <v>59</v>
      </c>
      <c r="DM1265" s="129"/>
      <c r="DN1265" s="129"/>
      <c r="DO1265" s="130"/>
      <c r="DS1265" s="129"/>
      <c r="DT1265" t="s">
        <v>4856</v>
      </c>
    </row>
    <row r="1266" spans="1:124">
      <c r="A1266" s="127">
        <v>179</v>
      </c>
      <c r="B1266" s="128">
        <v>44754.70208333333</v>
      </c>
      <c r="C1266" s="129" t="s">
        <v>52</v>
      </c>
      <c r="D1266" s="129">
        <v>0</v>
      </c>
      <c r="E1266" s="129">
        <v>0</v>
      </c>
      <c r="F1266" s="129">
        <v>0</v>
      </c>
      <c r="G1266" s="129" t="s">
        <v>54</v>
      </c>
      <c r="H1266" s="129" t="s">
        <v>55</v>
      </c>
      <c r="I1266" s="129" t="s">
        <v>55</v>
      </c>
      <c r="J1266" s="129" t="s">
        <v>55</v>
      </c>
      <c r="K1266" s="129" t="s">
        <v>18</v>
      </c>
      <c r="L1266" s="129">
        <v>90</v>
      </c>
      <c r="M1266" s="129" t="s">
        <v>173</v>
      </c>
      <c r="N1266" s="129">
        <v>0</v>
      </c>
      <c r="O1266" s="129" t="s">
        <v>173</v>
      </c>
      <c r="P1266" s="129">
        <v>0</v>
      </c>
      <c r="Q1266" s="129" t="s">
        <v>173</v>
      </c>
      <c r="R1266" s="129">
        <v>0</v>
      </c>
      <c r="S1266" s="129">
        <v>2</v>
      </c>
      <c r="T1266" s="129" t="s">
        <v>174</v>
      </c>
      <c r="U1266" s="129">
        <v>2.8409</v>
      </c>
      <c r="V1266" s="129">
        <v>0.63180000000000003</v>
      </c>
      <c r="W1266" s="129" t="s">
        <v>4461</v>
      </c>
      <c r="X1266" s="129">
        <v>0.29959999999999998</v>
      </c>
      <c r="Y1266" s="129">
        <v>33.889000000000003</v>
      </c>
      <c r="Z1266" s="129">
        <v>0.3306</v>
      </c>
      <c r="AA1266" s="129" t="s">
        <v>2126</v>
      </c>
      <c r="AB1266" s="129">
        <v>1.5599999999999999E-2</v>
      </c>
      <c r="AC1266" s="129" t="s">
        <v>179</v>
      </c>
      <c r="AD1266" s="129">
        <v>8.5000000000000006E-3</v>
      </c>
      <c r="AE1266" s="129" t="s">
        <v>179</v>
      </c>
      <c r="AF1266" s="129">
        <v>1.7100000000000001E-2</v>
      </c>
      <c r="AG1266" s="129">
        <v>0.21990000000000001</v>
      </c>
      <c r="AH1266" s="129">
        <v>8.3999999999999995E-3</v>
      </c>
      <c r="AI1266" s="129">
        <v>7.9316000000000004</v>
      </c>
      <c r="AJ1266" s="129">
        <v>3.3399999999999999E-2</v>
      </c>
      <c r="AK1266" s="129">
        <v>0.60089999999999999</v>
      </c>
      <c r="AL1266" s="129">
        <v>7.9000000000000008E-3</v>
      </c>
      <c r="AM1266" s="129" t="s">
        <v>1367</v>
      </c>
      <c r="AN1266" s="129">
        <v>8.5000000000000006E-3</v>
      </c>
      <c r="AO1266" s="129" t="s">
        <v>933</v>
      </c>
      <c r="AP1266" s="129">
        <v>4.4000000000000003E-3</v>
      </c>
      <c r="AQ1266" s="129">
        <v>0.14000000000000001</v>
      </c>
      <c r="AR1266" s="129">
        <v>5.7000000000000002E-3</v>
      </c>
      <c r="AS1266" s="129" t="s">
        <v>4462</v>
      </c>
      <c r="AT1266" s="129">
        <v>2.86E-2</v>
      </c>
      <c r="AU1266" s="129" t="s">
        <v>179</v>
      </c>
      <c r="AV1266" s="129">
        <v>4.0000000000000001E-3</v>
      </c>
      <c r="AW1266" s="129">
        <v>9.7999999999999997E-3</v>
      </c>
      <c r="AX1266" s="129">
        <v>1.1000000000000001E-3</v>
      </c>
      <c r="AY1266" s="129" t="s">
        <v>363</v>
      </c>
      <c r="AZ1266" s="129">
        <v>8.9999999999999998E-4</v>
      </c>
      <c r="BA1266" s="129">
        <v>5.7999999999999996E-3</v>
      </c>
      <c r="BB1266" s="129">
        <v>6.9999999999999999E-4</v>
      </c>
      <c r="BC1266" s="129" t="s">
        <v>516</v>
      </c>
      <c r="BD1266" s="129">
        <v>5.0000000000000001E-4</v>
      </c>
      <c r="BE1266" s="129" t="s">
        <v>179</v>
      </c>
      <c r="BF1266" s="129">
        <v>2.0000000000000001E-4</v>
      </c>
      <c r="BG1266" s="129" t="s">
        <v>179</v>
      </c>
      <c r="BH1266" s="129">
        <v>1E-4</v>
      </c>
      <c r="BI1266" s="129" t="s">
        <v>286</v>
      </c>
      <c r="BJ1266" s="129">
        <v>2.0000000000000001E-4</v>
      </c>
      <c r="BK1266" s="129">
        <v>1.2200000000000001E-2</v>
      </c>
      <c r="BL1266" s="129">
        <v>5.0000000000000001E-4</v>
      </c>
      <c r="BM1266" s="129">
        <v>2.8E-3</v>
      </c>
      <c r="BN1266" s="129">
        <v>2.9999999999999997E-4</v>
      </c>
      <c r="BO1266" s="129" t="s">
        <v>429</v>
      </c>
      <c r="BP1266" s="129">
        <v>5.9999999999999995E-4</v>
      </c>
      <c r="BQ1266" s="129" t="s">
        <v>179</v>
      </c>
      <c r="BR1266" s="129">
        <v>2.9999999999999997E-4</v>
      </c>
      <c r="BS1266" s="129" t="s">
        <v>179</v>
      </c>
      <c r="BT1266" s="129">
        <v>5.0000000000000001E-4</v>
      </c>
      <c r="BU1266" s="129" t="s">
        <v>18</v>
      </c>
      <c r="BV1266" s="129"/>
      <c r="BW1266" s="129" t="s">
        <v>18</v>
      </c>
      <c r="BX1266" s="129"/>
      <c r="BY1266" s="129" t="s">
        <v>179</v>
      </c>
      <c r="BZ1266" s="129">
        <v>1E-3</v>
      </c>
      <c r="CA1266" s="129" t="s">
        <v>179</v>
      </c>
      <c r="CB1266" s="129">
        <v>6.9999999999999999E-4</v>
      </c>
      <c r="CC1266" s="129" t="s">
        <v>179</v>
      </c>
      <c r="CD1266" s="129">
        <v>1.9E-3</v>
      </c>
      <c r="CE1266" s="129" t="s">
        <v>179</v>
      </c>
      <c r="CF1266" s="129">
        <v>2.2000000000000001E-3</v>
      </c>
      <c r="CG1266" s="129" t="s">
        <v>216</v>
      </c>
      <c r="CH1266" s="129">
        <v>1E-4</v>
      </c>
      <c r="CI1266" s="129" t="s">
        <v>301</v>
      </c>
      <c r="CJ1266" s="129">
        <v>6.4999999999999997E-3</v>
      </c>
      <c r="CK1266" s="129" t="s">
        <v>179</v>
      </c>
      <c r="CL1266" s="129">
        <v>9.4999999999999998E-3</v>
      </c>
      <c r="CM1266" s="129" t="s">
        <v>179</v>
      </c>
      <c r="CN1266" s="129">
        <v>5.3E-3</v>
      </c>
      <c r="CO1266" s="129" t="s">
        <v>179</v>
      </c>
      <c r="CP1266" s="129">
        <v>8.9999999999999998E-4</v>
      </c>
      <c r="CQ1266" s="129" t="s">
        <v>179</v>
      </c>
      <c r="CR1266" s="129">
        <v>3.3999999999999998E-3</v>
      </c>
      <c r="CS1266" s="129" t="s">
        <v>179</v>
      </c>
      <c r="CT1266" s="129">
        <v>2.0999999999999999E-3</v>
      </c>
      <c r="CU1266" s="129" t="s">
        <v>18</v>
      </c>
      <c r="CV1266" s="129"/>
      <c r="CW1266" s="129" t="s">
        <v>18</v>
      </c>
      <c r="CX1266" s="129"/>
      <c r="CY1266" s="129" t="s">
        <v>179</v>
      </c>
      <c r="CZ1266" s="129">
        <v>5.9999999999999995E-4</v>
      </c>
      <c r="DA1266" s="129" t="s">
        <v>179</v>
      </c>
      <c r="DB1266" s="129">
        <v>5.0000000000000001E-4</v>
      </c>
      <c r="DC1266" s="129" t="s">
        <v>192</v>
      </c>
      <c r="DD1266" s="129">
        <v>5.0000000000000001E-4</v>
      </c>
      <c r="DE1266" s="129" t="s">
        <v>179</v>
      </c>
      <c r="DF1266" s="129">
        <v>5.0000000000000001E-4</v>
      </c>
      <c r="DG1266" s="129" t="s">
        <v>179</v>
      </c>
      <c r="DH1266" s="129">
        <v>4.0000000000000002E-4</v>
      </c>
      <c r="DI1266" s="129" t="s">
        <v>179</v>
      </c>
      <c r="DJ1266" s="129">
        <v>5.0000000000000001E-4</v>
      </c>
      <c r="DK1266" s="129" t="s">
        <v>4458</v>
      </c>
      <c r="DL1266" s="129" t="s">
        <v>59</v>
      </c>
      <c r="DM1266" s="129"/>
      <c r="DN1266" s="129"/>
      <c r="DO1266" s="130"/>
      <c r="DS1266" s="129"/>
      <c r="DT1266" t="s">
        <v>4856</v>
      </c>
    </row>
    <row r="1267" spans="1:124">
      <c r="A1267" s="127">
        <v>180</v>
      </c>
      <c r="B1267" s="128">
        <v>44754.70416666667</v>
      </c>
      <c r="C1267" s="129" t="s">
        <v>52</v>
      </c>
      <c r="D1267" s="129">
        <v>0</v>
      </c>
      <c r="E1267" s="129">
        <v>0</v>
      </c>
      <c r="F1267" s="129">
        <v>0</v>
      </c>
      <c r="G1267" s="129" t="s">
        <v>54</v>
      </c>
      <c r="H1267" s="129" t="s">
        <v>55</v>
      </c>
      <c r="I1267" s="129" t="s">
        <v>55</v>
      </c>
      <c r="J1267" s="129" t="s">
        <v>55</v>
      </c>
      <c r="K1267" s="129" t="s">
        <v>18</v>
      </c>
      <c r="L1267" s="129">
        <v>90</v>
      </c>
      <c r="M1267" s="129" t="s">
        <v>173</v>
      </c>
      <c r="N1267" s="129">
        <v>0</v>
      </c>
      <c r="O1267" s="129" t="s">
        <v>173</v>
      </c>
      <c r="P1267" s="129">
        <v>0</v>
      </c>
      <c r="Q1267" s="129" t="s">
        <v>173</v>
      </c>
      <c r="R1267" s="129">
        <v>0</v>
      </c>
      <c r="S1267" s="129">
        <v>2</v>
      </c>
      <c r="T1267" s="129" t="s">
        <v>174</v>
      </c>
      <c r="U1267" s="129">
        <v>2.4262999999999999</v>
      </c>
      <c r="V1267" s="129">
        <v>0.64870000000000005</v>
      </c>
      <c r="W1267" s="129" t="s">
        <v>4463</v>
      </c>
      <c r="X1267" s="129">
        <v>0.30530000000000002</v>
      </c>
      <c r="Y1267" s="129">
        <v>34.553100000000001</v>
      </c>
      <c r="Z1267" s="129">
        <v>0.33500000000000002</v>
      </c>
      <c r="AA1267" s="129" t="s">
        <v>2038</v>
      </c>
      <c r="AB1267" s="129">
        <v>1.6299999999999999E-2</v>
      </c>
      <c r="AC1267" s="129" t="s">
        <v>179</v>
      </c>
      <c r="AD1267" s="129">
        <v>8.9999999999999993E-3</v>
      </c>
      <c r="AE1267" s="129" t="s">
        <v>179</v>
      </c>
      <c r="AF1267" s="129">
        <v>1.7399999999999999E-2</v>
      </c>
      <c r="AG1267" s="129">
        <v>0.26540000000000002</v>
      </c>
      <c r="AH1267" s="129">
        <v>8.8999999999999999E-3</v>
      </c>
      <c r="AI1267" s="129">
        <v>8.6850000000000005</v>
      </c>
      <c r="AJ1267" s="129">
        <v>3.5099999999999999E-2</v>
      </c>
      <c r="AK1267" s="129">
        <v>0.70069999999999999</v>
      </c>
      <c r="AL1267" s="129">
        <v>8.5000000000000006E-3</v>
      </c>
      <c r="AM1267" s="129" t="s">
        <v>188</v>
      </c>
      <c r="AN1267" s="129">
        <v>8.5000000000000006E-3</v>
      </c>
      <c r="AO1267" s="129" t="s">
        <v>1443</v>
      </c>
      <c r="AP1267" s="129">
        <v>4.4000000000000003E-3</v>
      </c>
      <c r="AQ1267" s="129">
        <v>0.12939999999999999</v>
      </c>
      <c r="AR1267" s="129">
        <v>5.5999999999999999E-3</v>
      </c>
      <c r="AS1267" s="129" t="s">
        <v>4464</v>
      </c>
      <c r="AT1267" s="129">
        <v>2.8500000000000001E-2</v>
      </c>
      <c r="AU1267" s="129" t="s">
        <v>265</v>
      </c>
      <c r="AV1267" s="129">
        <v>4.0000000000000001E-3</v>
      </c>
      <c r="AW1267" s="129">
        <v>1.2200000000000001E-2</v>
      </c>
      <c r="AX1267" s="129">
        <v>1.1999999999999999E-3</v>
      </c>
      <c r="AY1267" s="129" t="s">
        <v>625</v>
      </c>
      <c r="AZ1267" s="129">
        <v>8.9999999999999998E-4</v>
      </c>
      <c r="BA1267" s="129">
        <v>7.4999999999999997E-3</v>
      </c>
      <c r="BB1267" s="129">
        <v>6.9999999999999999E-4</v>
      </c>
      <c r="BC1267" s="129" t="s">
        <v>285</v>
      </c>
      <c r="BD1267" s="129">
        <v>5.0000000000000001E-4</v>
      </c>
      <c r="BE1267" s="129" t="s">
        <v>179</v>
      </c>
      <c r="BF1267" s="129">
        <v>2.9999999999999997E-4</v>
      </c>
      <c r="BG1267" s="129" t="s">
        <v>246</v>
      </c>
      <c r="BH1267" s="129">
        <v>1E-4</v>
      </c>
      <c r="BI1267" s="129" t="s">
        <v>516</v>
      </c>
      <c r="BJ1267" s="129">
        <v>2.0000000000000001E-4</v>
      </c>
      <c r="BK1267" s="129">
        <v>9.2999999999999992E-3</v>
      </c>
      <c r="BL1267" s="129">
        <v>5.0000000000000001E-4</v>
      </c>
      <c r="BM1267" s="129">
        <v>2.8999999999999998E-3</v>
      </c>
      <c r="BN1267" s="129">
        <v>2.9999999999999997E-4</v>
      </c>
      <c r="BO1267" s="129" t="s">
        <v>248</v>
      </c>
      <c r="BP1267" s="129">
        <v>5.9999999999999995E-4</v>
      </c>
      <c r="BQ1267" s="129" t="s">
        <v>179</v>
      </c>
      <c r="BR1267" s="129">
        <v>2.9999999999999997E-4</v>
      </c>
      <c r="BS1267" s="129" t="s">
        <v>179</v>
      </c>
      <c r="BT1267" s="129">
        <v>5.0000000000000001E-4</v>
      </c>
      <c r="BU1267" s="129" t="s">
        <v>179</v>
      </c>
      <c r="BV1267" s="129">
        <v>5.9999999999999995E-4</v>
      </c>
      <c r="BW1267" s="129" t="s">
        <v>18</v>
      </c>
      <c r="BX1267" s="129"/>
      <c r="BY1267" s="129" t="s">
        <v>179</v>
      </c>
      <c r="BZ1267" s="129">
        <v>1.1000000000000001E-3</v>
      </c>
      <c r="CA1267" s="129" t="s">
        <v>179</v>
      </c>
      <c r="CB1267" s="129">
        <v>8.0000000000000004E-4</v>
      </c>
      <c r="CC1267" s="129" t="s">
        <v>179</v>
      </c>
      <c r="CD1267" s="129">
        <v>1.9E-3</v>
      </c>
      <c r="CE1267" s="129" t="s">
        <v>179</v>
      </c>
      <c r="CF1267" s="129">
        <v>2.0999999999999999E-3</v>
      </c>
      <c r="CG1267" s="129" t="s">
        <v>179</v>
      </c>
      <c r="CH1267" s="129">
        <v>1E-4</v>
      </c>
      <c r="CI1267" s="129" t="s">
        <v>179</v>
      </c>
      <c r="CJ1267" s="129">
        <v>6.0000000000000001E-3</v>
      </c>
      <c r="CK1267" s="129" t="s">
        <v>179</v>
      </c>
      <c r="CL1267" s="129">
        <v>8.8000000000000005E-3</v>
      </c>
      <c r="CM1267" s="129" t="s">
        <v>638</v>
      </c>
      <c r="CN1267" s="129">
        <v>4.7999999999999996E-3</v>
      </c>
      <c r="CO1267" s="129" t="s">
        <v>179</v>
      </c>
      <c r="CP1267" s="129">
        <v>8.9999999999999998E-4</v>
      </c>
      <c r="CQ1267" s="129" t="s">
        <v>179</v>
      </c>
      <c r="CR1267" s="129">
        <v>3.3E-3</v>
      </c>
      <c r="CS1267" s="129" t="s">
        <v>981</v>
      </c>
      <c r="CT1267" s="129">
        <v>2.5000000000000001E-3</v>
      </c>
      <c r="CU1267" s="129" t="s">
        <v>18</v>
      </c>
      <c r="CV1267" s="129"/>
      <c r="CW1267" s="129" t="s">
        <v>179</v>
      </c>
      <c r="CX1267" s="129">
        <v>6.9999999999999999E-4</v>
      </c>
      <c r="CY1267" s="129" t="s">
        <v>179</v>
      </c>
      <c r="CZ1267" s="129">
        <v>6.9999999999999999E-4</v>
      </c>
      <c r="DA1267" s="129" t="s">
        <v>179</v>
      </c>
      <c r="DB1267" s="129">
        <v>5.0000000000000001E-4</v>
      </c>
      <c r="DC1267" s="129" t="s">
        <v>179</v>
      </c>
      <c r="DD1267" s="129">
        <v>5.0000000000000001E-4</v>
      </c>
      <c r="DE1267" s="129" t="s">
        <v>179</v>
      </c>
      <c r="DF1267" s="129">
        <v>5.0000000000000001E-4</v>
      </c>
      <c r="DG1267" s="129" t="s">
        <v>179</v>
      </c>
      <c r="DH1267" s="129">
        <v>4.0000000000000002E-4</v>
      </c>
      <c r="DI1267" s="129" t="s">
        <v>179</v>
      </c>
      <c r="DJ1267" s="129">
        <v>4.0000000000000002E-4</v>
      </c>
      <c r="DK1267" s="129" t="s">
        <v>4465</v>
      </c>
      <c r="DL1267" s="129" t="s">
        <v>59</v>
      </c>
      <c r="DM1267" s="129"/>
      <c r="DN1267" s="129"/>
      <c r="DO1267" s="130"/>
      <c r="DS1267" s="129"/>
      <c r="DT1267" t="s">
        <v>4856</v>
      </c>
    </row>
    <row r="1268" spans="1:124">
      <c r="A1268" s="127">
        <v>181</v>
      </c>
      <c r="B1268" s="128">
        <v>44754.705555555556</v>
      </c>
      <c r="C1268" s="129" t="s">
        <v>52</v>
      </c>
      <c r="D1268" s="129">
        <v>0</v>
      </c>
      <c r="E1268" s="129">
        <v>0</v>
      </c>
      <c r="F1268" s="129">
        <v>0</v>
      </c>
      <c r="G1268" s="129" t="s">
        <v>54</v>
      </c>
      <c r="H1268" s="129" t="s">
        <v>55</v>
      </c>
      <c r="I1268" s="129" t="s">
        <v>55</v>
      </c>
      <c r="J1268" s="129" t="s">
        <v>55</v>
      </c>
      <c r="K1268" s="129" t="s">
        <v>18</v>
      </c>
      <c r="L1268" s="129">
        <v>90</v>
      </c>
      <c r="M1268" s="129" t="s">
        <v>173</v>
      </c>
      <c r="N1268" s="129">
        <v>0</v>
      </c>
      <c r="O1268" s="129" t="s">
        <v>173</v>
      </c>
      <c r="P1268" s="129">
        <v>0</v>
      </c>
      <c r="Q1268" s="129" t="s">
        <v>173</v>
      </c>
      <c r="R1268" s="129">
        <v>0</v>
      </c>
      <c r="S1268" s="129">
        <v>2</v>
      </c>
      <c r="T1268" s="129" t="s">
        <v>174</v>
      </c>
      <c r="U1268" s="129">
        <v>2.9117999999999999</v>
      </c>
      <c r="V1268" s="129">
        <v>0.64280000000000004</v>
      </c>
      <c r="W1268" s="129" t="s">
        <v>4466</v>
      </c>
      <c r="X1268" s="129">
        <v>0.30199999999999999</v>
      </c>
      <c r="Y1268" s="129">
        <v>34.902799999999999</v>
      </c>
      <c r="Z1268" s="129">
        <v>0.33660000000000001</v>
      </c>
      <c r="AA1268" s="129" t="s">
        <v>623</v>
      </c>
      <c r="AB1268" s="129">
        <v>1.6299999999999999E-2</v>
      </c>
      <c r="AC1268" s="129" t="s">
        <v>179</v>
      </c>
      <c r="AD1268" s="129">
        <v>8.9999999999999993E-3</v>
      </c>
      <c r="AE1268" s="129" t="s">
        <v>179</v>
      </c>
      <c r="AF1268" s="129">
        <v>1.7399999999999999E-2</v>
      </c>
      <c r="AG1268" s="129">
        <v>0.25829999999999997</v>
      </c>
      <c r="AH1268" s="129">
        <v>8.8999999999999999E-3</v>
      </c>
      <c r="AI1268" s="129">
        <v>8.6770999999999994</v>
      </c>
      <c r="AJ1268" s="129">
        <v>3.5099999999999999E-2</v>
      </c>
      <c r="AK1268" s="129">
        <v>0.68679999999999997</v>
      </c>
      <c r="AL1268" s="129">
        <v>8.5000000000000006E-3</v>
      </c>
      <c r="AM1268" s="129" t="s">
        <v>502</v>
      </c>
      <c r="AN1268" s="129">
        <v>8.6999999999999994E-3</v>
      </c>
      <c r="AO1268" s="129" t="s">
        <v>552</v>
      </c>
      <c r="AP1268" s="129">
        <v>4.4999999999999997E-3</v>
      </c>
      <c r="AQ1268" s="129">
        <v>0.13109999999999999</v>
      </c>
      <c r="AR1268" s="129">
        <v>5.5999999999999999E-3</v>
      </c>
      <c r="AS1268" s="129" t="s">
        <v>4467</v>
      </c>
      <c r="AT1268" s="129">
        <v>2.8500000000000001E-2</v>
      </c>
      <c r="AU1268" s="129" t="s">
        <v>265</v>
      </c>
      <c r="AV1268" s="129">
        <v>4.0000000000000001E-3</v>
      </c>
      <c r="AW1268" s="129">
        <v>1.1900000000000001E-2</v>
      </c>
      <c r="AX1268" s="129">
        <v>1.2999999999999999E-3</v>
      </c>
      <c r="AY1268" s="129" t="s">
        <v>429</v>
      </c>
      <c r="AZ1268" s="129">
        <v>8.9999999999999998E-4</v>
      </c>
      <c r="BA1268" s="129">
        <v>7.1999999999999998E-3</v>
      </c>
      <c r="BB1268" s="129">
        <v>6.9999999999999999E-4</v>
      </c>
      <c r="BC1268" s="129" t="s">
        <v>304</v>
      </c>
      <c r="BD1268" s="129">
        <v>5.0000000000000001E-4</v>
      </c>
      <c r="BE1268" s="129" t="s">
        <v>179</v>
      </c>
      <c r="BF1268" s="129">
        <v>2.9999999999999997E-4</v>
      </c>
      <c r="BG1268" s="129" t="s">
        <v>179</v>
      </c>
      <c r="BH1268" s="129">
        <v>1E-4</v>
      </c>
      <c r="BI1268" s="129" t="s">
        <v>516</v>
      </c>
      <c r="BJ1268" s="129">
        <v>2.0000000000000001E-4</v>
      </c>
      <c r="BK1268" s="129">
        <v>9.4000000000000004E-3</v>
      </c>
      <c r="BL1268" s="129">
        <v>5.0000000000000001E-4</v>
      </c>
      <c r="BM1268" s="129">
        <v>2.8E-3</v>
      </c>
      <c r="BN1268" s="129">
        <v>2.9999999999999997E-4</v>
      </c>
      <c r="BO1268" s="129" t="s">
        <v>431</v>
      </c>
      <c r="BP1268" s="129">
        <v>5.9999999999999995E-4</v>
      </c>
      <c r="BQ1268" s="129" t="s">
        <v>179</v>
      </c>
      <c r="BR1268" s="129">
        <v>2.9999999999999997E-4</v>
      </c>
      <c r="BS1268" s="129" t="s">
        <v>179</v>
      </c>
      <c r="BT1268" s="129">
        <v>5.0000000000000001E-4</v>
      </c>
      <c r="BU1268" s="129" t="s">
        <v>179</v>
      </c>
      <c r="BV1268" s="129">
        <v>5.9999999999999995E-4</v>
      </c>
      <c r="BW1268" s="129" t="s">
        <v>179</v>
      </c>
      <c r="BX1268" s="129">
        <v>8.0000000000000004E-4</v>
      </c>
      <c r="BY1268" s="129" t="s">
        <v>18</v>
      </c>
      <c r="BZ1268" s="129"/>
      <c r="CA1268" s="129" t="s">
        <v>179</v>
      </c>
      <c r="CB1268" s="129">
        <v>8.0000000000000004E-4</v>
      </c>
      <c r="CC1268" s="129" t="s">
        <v>179</v>
      </c>
      <c r="CD1268" s="129">
        <v>1.9E-3</v>
      </c>
      <c r="CE1268" s="129" t="s">
        <v>179</v>
      </c>
      <c r="CF1268" s="129">
        <v>2E-3</v>
      </c>
      <c r="CG1268" s="129" t="s">
        <v>216</v>
      </c>
      <c r="CH1268" s="129">
        <v>1E-4</v>
      </c>
      <c r="CI1268" s="129" t="s">
        <v>179</v>
      </c>
      <c r="CJ1268" s="129">
        <v>6.0000000000000001E-3</v>
      </c>
      <c r="CK1268" s="129" t="s">
        <v>179</v>
      </c>
      <c r="CL1268" s="129">
        <v>8.8000000000000005E-3</v>
      </c>
      <c r="CM1268" s="129" t="s">
        <v>179</v>
      </c>
      <c r="CN1268" s="129">
        <v>4.4999999999999997E-3</v>
      </c>
      <c r="CO1268" s="129" t="s">
        <v>179</v>
      </c>
      <c r="CP1268" s="129">
        <v>8.9999999999999998E-4</v>
      </c>
      <c r="CQ1268" s="129" t="s">
        <v>179</v>
      </c>
      <c r="CR1268" s="129">
        <v>3.0000000000000001E-3</v>
      </c>
      <c r="CS1268" s="129" t="s">
        <v>424</v>
      </c>
      <c r="CT1268" s="129">
        <v>2.5000000000000001E-3</v>
      </c>
      <c r="CU1268" s="129" t="s">
        <v>18</v>
      </c>
      <c r="CV1268" s="129"/>
      <c r="CW1268" s="129" t="s">
        <v>18</v>
      </c>
      <c r="CX1268" s="129"/>
      <c r="CY1268" s="129" t="s">
        <v>179</v>
      </c>
      <c r="CZ1268" s="129">
        <v>5.9999999999999995E-4</v>
      </c>
      <c r="DA1268" s="129" t="s">
        <v>179</v>
      </c>
      <c r="DB1268" s="129">
        <v>5.0000000000000001E-4</v>
      </c>
      <c r="DC1268" s="129" t="s">
        <v>179</v>
      </c>
      <c r="DD1268" s="129">
        <v>5.9999999999999995E-4</v>
      </c>
      <c r="DE1268" s="129" t="s">
        <v>179</v>
      </c>
      <c r="DF1268" s="129">
        <v>5.9999999999999995E-4</v>
      </c>
      <c r="DG1268" s="129" t="s">
        <v>179</v>
      </c>
      <c r="DH1268" s="129">
        <v>4.0000000000000002E-4</v>
      </c>
      <c r="DI1268" s="129" t="s">
        <v>179</v>
      </c>
      <c r="DJ1268" s="129">
        <v>4.0000000000000002E-4</v>
      </c>
      <c r="DK1268" s="129" t="s">
        <v>4465</v>
      </c>
      <c r="DL1268" s="129" t="s">
        <v>59</v>
      </c>
      <c r="DM1268" s="129"/>
      <c r="DN1268" s="129"/>
      <c r="DO1268" s="130"/>
      <c r="DS1268" s="129"/>
      <c r="DT1268" t="s">
        <v>4856</v>
      </c>
    </row>
    <row r="1269" spans="1:124">
      <c r="A1269" s="127">
        <v>182</v>
      </c>
      <c r="B1269" s="128">
        <v>44754.706944444442</v>
      </c>
      <c r="C1269" s="129" t="s">
        <v>52</v>
      </c>
      <c r="D1269" s="129">
        <v>0</v>
      </c>
      <c r="E1269" s="129">
        <v>0</v>
      </c>
      <c r="F1269" s="129">
        <v>0</v>
      </c>
      <c r="G1269" s="129" t="s">
        <v>54</v>
      </c>
      <c r="H1269" s="129" t="s">
        <v>55</v>
      </c>
      <c r="I1269" s="129" t="s">
        <v>55</v>
      </c>
      <c r="J1269" s="129" t="s">
        <v>55</v>
      </c>
      <c r="K1269" s="129" t="s">
        <v>18</v>
      </c>
      <c r="L1269" s="129">
        <v>90</v>
      </c>
      <c r="M1269" s="129" t="s">
        <v>173</v>
      </c>
      <c r="N1269" s="129">
        <v>0</v>
      </c>
      <c r="O1269" s="129" t="s">
        <v>173</v>
      </c>
      <c r="P1269" s="129">
        <v>0</v>
      </c>
      <c r="Q1269" s="129" t="s">
        <v>173</v>
      </c>
      <c r="R1269" s="129">
        <v>0</v>
      </c>
      <c r="S1269" s="129">
        <v>2</v>
      </c>
      <c r="T1269" s="129" t="s">
        <v>174</v>
      </c>
      <c r="U1269" s="129">
        <v>2.2848999999999999</v>
      </c>
      <c r="V1269" s="129">
        <v>0.63700000000000001</v>
      </c>
      <c r="W1269" s="129" t="s">
        <v>4468</v>
      </c>
      <c r="X1269" s="129">
        <v>0.30320000000000003</v>
      </c>
      <c r="Y1269" s="129">
        <v>35.006900000000002</v>
      </c>
      <c r="Z1269" s="129">
        <v>0.33710000000000001</v>
      </c>
      <c r="AA1269" s="129" t="s">
        <v>668</v>
      </c>
      <c r="AB1269" s="129">
        <v>1.61E-2</v>
      </c>
      <c r="AC1269" s="129" t="s">
        <v>179</v>
      </c>
      <c r="AD1269" s="129">
        <v>8.8999999999999999E-3</v>
      </c>
      <c r="AE1269" s="129" t="s">
        <v>179</v>
      </c>
      <c r="AF1269" s="129">
        <v>1.7399999999999999E-2</v>
      </c>
      <c r="AG1269" s="129">
        <v>0.2586</v>
      </c>
      <c r="AH1269" s="129">
        <v>8.8999999999999999E-3</v>
      </c>
      <c r="AI1269" s="129">
        <v>8.6978000000000009</v>
      </c>
      <c r="AJ1269" s="129">
        <v>3.5099999999999999E-2</v>
      </c>
      <c r="AK1269" s="129">
        <v>0.70379999999999998</v>
      </c>
      <c r="AL1269" s="129">
        <v>8.6E-3</v>
      </c>
      <c r="AM1269" s="129" t="s">
        <v>502</v>
      </c>
      <c r="AN1269" s="129">
        <v>8.6E-3</v>
      </c>
      <c r="AO1269" s="129" t="s">
        <v>1029</v>
      </c>
      <c r="AP1269" s="129">
        <v>4.4999999999999997E-3</v>
      </c>
      <c r="AQ1269" s="129">
        <v>0.1389</v>
      </c>
      <c r="AR1269" s="129">
        <v>5.7999999999999996E-3</v>
      </c>
      <c r="AS1269" s="129" t="s">
        <v>4469</v>
      </c>
      <c r="AT1269" s="129">
        <v>2.86E-2</v>
      </c>
      <c r="AU1269" s="129" t="s">
        <v>330</v>
      </c>
      <c r="AV1269" s="129">
        <v>4.0000000000000001E-3</v>
      </c>
      <c r="AW1269" s="129">
        <v>1.12E-2</v>
      </c>
      <c r="AX1269" s="129">
        <v>1.1999999999999999E-3</v>
      </c>
      <c r="AY1269" s="129" t="s">
        <v>363</v>
      </c>
      <c r="AZ1269" s="129">
        <v>8.9999999999999998E-4</v>
      </c>
      <c r="BA1269" s="129">
        <v>7.6E-3</v>
      </c>
      <c r="BB1269" s="129">
        <v>8.0000000000000004E-4</v>
      </c>
      <c r="BC1269" s="129" t="s">
        <v>245</v>
      </c>
      <c r="BD1269" s="129">
        <v>5.0000000000000001E-4</v>
      </c>
      <c r="BE1269" s="129" t="s">
        <v>179</v>
      </c>
      <c r="BF1269" s="129">
        <v>2.9999999999999997E-4</v>
      </c>
      <c r="BG1269" s="129" t="s">
        <v>179</v>
      </c>
      <c r="BH1269" s="129">
        <v>1E-4</v>
      </c>
      <c r="BI1269" s="129" t="s">
        <v>516</v>
      </c>
      <c r="BJ1269" s="129">
        <v>2.0000000000000001E-4</v>
      </c>
      <c r="BK1269" s="129">
        <v>9.4999999999999998E-3</v>
      </c>
      <c r="BL1269" s="129">
        <v>5.0000000000000001E-4</v>
      </c>
      <c r="BM1269" s="129">
        <v>2.7000000000000001E-3</v>
      </c>
      <c r="BN1269" s="129">
        <v>2.9999999999999997E-4</v>
      </c>
      <c r="BO1269" s="129" t="s">
        <v>190</v>
      </c>
      <c r="BP1269" s="129">
        <v>5.9999999999999995E-4</v>
      </c>
      <c r="BQ1269" s="129" t="s">
        <v>179</v>
      </c>
      <c r="BR1269" s="129">
        <v>2.9999999999999997E-4</v>
      </c>
      <c r="BS1269" s="129" t="s">
        <v>179</v>
      </c>
      <c r="BT1269" s="129">
        <v>4.0000000000000002E-4</v>
      </c>
      <c r="BU1269" s="129" t="s">
        <v>179</v>
      </c>
      <c r="BV1269" s="129">
        <v>5.9999999999999995E-4</v>
      </c>
      <c r="BW1269" s="129" t="s">
        <v>18</v>
      </c>
      <c r="BX1269" s="129"/>
      <c r="BY1269" s="129" t="s">
        <v>179</v>
      </c>
      <c r="BZ1269" s="129">
        <v>1.1000000000000001E-3</v>
      </c>
      <c r="CA1269" s="129" t="s">
        <v>179</v>
      </c>
      <c r="CB1269" s="129">
        <v>8.0000000000000004E-4</v>
      </c>
      <c r="CC1269" s="129" t="s">
        <v>179</v>
      </c>
      <c r="CD1269" s="129">
        <v>2E-3</v>
      </c>
      <c r="CE1269" s="129" t="s">
        <v>179</v>
      </c>
      <c r="CF1269" s="129">
        <v>2E-3</v>
      </c>
      <c r="CG1269" s="129" t="s">
        <v>216</v>
      </c>
      <c r="CH1269" s="129">
        <v>1E-4</v>
      </c>
      <c r="CI1269" s="129" t="s">
        <v>179</v>
      </c>
      <c r="CJ1269" s="129">
        <v>6.1000000000000004E-3</v>
      </c>
      <c r="CK1269" s="129" t="s">
        <v>179</v>
      </c>
      <c r="CL1269" s="129">
        <v>8.9999999999999993E-3</v>
      </c>
      <c r="CM1269" s="129" t="s">
        <v>179</v>
      </c>
      <c r="CN1269" s="129">
        <v>4.7000000000000002E-3</v>
      </c>
      <c r="CO1269" s="129" t="s">
        <v>179</v>
      </c>
      <c r="CP1269" s="129">
        <v>8.9999999999999998E-4</v>
      </c>
      <c r="CQ1269" s="129" t="s">
        <v>179</v>
      </c>
      <c r="CR1269" s="129">
        <v>3.3E-3</v>
      </c>
      <c r="CS1269" s="129" t="s">
        <v>1249</v>
      </c>
      <c r="CT1269" s="129">
        <v>2.5999999999999999E-3</v>
      </c>
      <c r="CU1269" s="129" t="s">
        <v>179</v>
      </c>
      <c r="CV1269" s="129">
        <v>8.9999999999999998E-4</v>
      </c>
      <c r="CW1269" s="129" t="s">
        <v>179</v>
      </c>
      <c r="CX1269" s="129">
        <v>6.9999999999999999E-4</v>
      </c>
      <c r="CY1269" s="129" t="s">
        <v>179</v>
      </c>
      <c r="CZ1269" s="129">
        <v>6.9999999999999999E-4</v>
      </c>
      <c r="DA1269" s="129" t="s">
        <v>179</v>
      </c>
      <c r="DB1269" s="129">
        <v>5.0000000000000001E-4</v>
      </c>
      <c r="DC1269" s="129" t="s">
        <v>179</v>
      </c>
      <c r="DD1269" s="129">
        <v>5.9999999999999995E-4</v>
      </c>
      <c r="DE1269" s="129" t="s">
        <v>179</v>
      </c>
      <c r="DF1269" s="129">
        <v>5.0000000000000001E-4</v>
      </c>
      <c r="DG1269" s="129" t="s">
        <v>179</v>
      </c>
      <c r="DH1269" s="129">
        <v>4.0000000000000002E-4</v>
      </c>
      <c r="DI1269" s="129" t="s">
        <v>179</v>
      </c>
      <c r="DJ1269" s="129">
        <v>4.0000000000000002E-4</v>
      </c>
      <c r="DK1269" s="129" t="s">
        <v>4465</v>
      </c>
      <c r="DL1269" s="129" t="s">
        <v>59</v>
      </c>
      <c r="DM1269" s="129"/>
      <c r="DN1269" s="129"/>
      <c r="DO1269" s="130"/>
      <c r="DS1269" s="129"/>
      <c r="DT1269" t="s">
        <v>4856</v>
      </c>
    </row>
    <row r="1270" spans="1:124">
      <c r="A1270" s="127">
        <v>183</v>
      </c>
      <c r="B1270" s="128">
        <v>44754.708333333336</v>
      </c>
      <c r="C1270" s="129" t="s">
        <v>52</v>
      </c>
      <c r="D1270" s="129">
        <v>0</v>
      </c>
      <c r="E1270" s="129">
        <v>0</v>
      </c>
      <c r="F1270" s="129">
        <v>0</v>
      </c>
      <c r="G1270" s="129" t="s">
        <v>54</v>
      </c>
      <c r="H1270" s="129" t="s">
        <v>55</v>
      </c>
      <c r="I1270" s="129" t="s">
        <v>55</v>
      </c>
      <c r="J1270" s="129" t="s">
        <v>55</v>
      </c>
      <c r="K1270" s="129" t="s">
        <v>18</v>
      </c>
      <c r="L1270" s="129">
        <v>90</v>
      </c>
      <c r="M1270" s="129" t="s">
        <v>173</v>
      </c>
      <c r="N1270" s="129">
        <v>0</v>
      </c>
      <c r="O1270" s="129" t="s">
        <v>173</v>
      </c>
      <c r="P1270" s="129">
        <v>0</v>
      </c>
      <c r="Q1270" s="129" t="s">
        <v>173</v>
      </c>
      <c r="R1270" s="129">
        <v>0</v>
      </c>
      <c r="S1270" s="129">
        <v>2</v>
      </c>
      <c r="T1270" s="129" t="s">
        <v>174</v>
      </c>
      <c r="U1270" s="129">
        <v>4.0740999999999996</v>
      </c>
      <c r="V1270" s="129">
        <v>0.66559999999999997</v>
      </c>
      <c r="W1270" s="129" t="s">
        <v>4470</v>
      </c>
      <c r="X1270" s="129">
        <v>0.28989999999999999</v>
      </c>
      <c r="Y1270" s="129">
        <v>34.826099999999997</v>
      </c>
      <c r="Z1270" s="129">
        <v>0.33510000000000001</v>
      </c>
      <c r="AA1270" s="129" t="s">
        <v>4146</v>
      </c>
      <c r="AB1270" s="129">
        <v>1.5599999999999999E-2</v>
      </c>
      <c r="AC1270" s="129" t="s">
        <v>4471</v>
      </c>
      <c r="AD1270" s="129">
        <v>1.0800000000000001E-2</v>
      </c>
      <c r="AE1270" s="129" t="s">
        <v>179</v>
      </c>
      <c r="AF1270" s="129">
        <v>1.7100000000000001E-2</v>
      </c>
      <c r="AG1270" s="129">
        <v>8.7800000000000003E-2</v>
      </c>
      <c r="AH1270" s="129">
        <v>6.7999999999999996E-3</v>
      </c>
      <c r="AI1270" s="129">
        <v>7.2156000000000002</v>
      </c>
      <c r="AJ1270" s="129">
        <v>3.1699999999999999E-2</v>
      </c>
      <c r="AK1270" s="129">
        <v>0.80010000000000003</v>
      </c>
      <c r="AL1270" s="129">
        <v>8.8000000000000005E-3</v>
      </c>
      <c r="AM1270" s="129" t="s">
        <v>634</v>
      </c>
      <c r="AN1270" s="129">
        <v>8.6999999999999994E-3</v>
      </c>
      <c r="AO1270" s="129" t="s">
        <v>629</v>
      </c>
      <c r="AP1270" s="129">
        <v>4.1000000000000003E-3</v>
      </c>
      <c r="AQ1270" s="129">
        <v>0.1232</v>
      </c>
      <c r="AR1270" s="129">
        <v>5.4000000000000003E-3</v>
      </c>
      <c r="AS1270" s="129" t="s">
        <v>4472</v>
      </c>
      <c r="AT1270" s="129">
        <v>2.8000000000000001E-2</v>
      </c>
      <c r="AU1270" s="129" t="s">
        <v>179</v>
      </c>
      <c r="AV1270" s="129">
        <v>3.8999999999999998E-3</v>
      </c>
      <c r="AW1270" s="129">
        <v>1.04E-2</v>
      </c>
      <c r="AX1270" s="129">
        <v>1.1000000000000001E-3</v>
      </c>
      <c r="AY1270" s="129" t="s">
        <v>422</v>
      </c>
      <c r="AZ1270" s="129">
        <v>8.0000000000000004E-4</v>
      </c>
      <c r="BA1270" s="129">
        <v>6.7000000000000002E-3</v>
      </c>
      <c r="BB1270" s="129">
        <v>6.9999999999999999E-4</v>
      </c>
      <c r="BC1270" s="129" t="s">
        <v>245</v>
      </c>
      <c r="BD1270" s="129">
        <v>5.0000000000000001E-4</v>
      </c>
      <c r="BE1270" s="129" t="s">
        <v>179</v>
      </c>
      <c r="BF1270" s="129">
        <v>2.9999999999999997E-4</v>
      </c>
      <c r="BG1270" s="129" t="s">
        <v>179</v>
      </c>
      <c r="BH1270" s="129">
        <v>1E-4</v>
      </c>
      <c r="BI1270" s="129" t="s">
        <v>179</v>
      </c>
      <c r="BJ1270" s="129">
        <v>2.0000000000000001E-4</v>
      </c>
      <c r="BK1270" s="129">
        <v>1.0999999999999999E-2</v>
      </c>
      <c r="BL1270" s="129">
        <v>5.0000000000000001E-4</v>
      </c>
      <c r="BM1270" s="129">
        <v>3.3999999999999998E-3</v>
      </c>
      <c r="BN1270" s="129">
        <v>2.9999999999999997E-4</v>
      </c>
      <c r="BO1270" s="129" t="s">
        <v>648</v>
      </c>
      <c r="BP1270" s="129">
        <v>6.9999999999999999E-4</v>
      </c>
      <c r="BQ1270" s="129" t="s">
        <v>179</v>
      </c>
      <c r="BR1270" s="129">
        <v>2.9999999999999997E-4</v>
      </c>
      <c r="BS1270" s="129" t="s">
        <v>179</v>
      </c>
      <c r="BT1270" s="129">
        <v>5.0000000000000001E-4</v>
      </c>
      <c r="BU1270" s="129" t="s">
        <v>179</v>
      </c>
      <c r="BV1270" s="129">
        <v>6.9999999999999999E-4</v>
      </c>
      <c r="BW1270" s="129" t="s">
        <v>179</v>
      </c>
      <c r="BX1270" s="129">
        <v>8.9999999999999998E-4</v>
      </c>
      <c r="BY1270" s="129" t="s">
        <v>179</v>
      </c>
      <c r="BZ1270" s="129">
        <v>1.1000000000000001E-3</v>
      </c>
      <c r="CA1270" s="129" t="s">
        <v>179</v>
      </c>
      <c r="CB1270" s="129">
        <v>8.0000000000000004E-4</v>
      </c>
      <c r="CC1270" s="129" t="s">
        <v>179</v>
      </c>
      <c r="CD1270" s="129">
        <v>2E-3</v>
      </c>
      <c r="CE1270" s="129" t="s">
        <v>179</v>
      </c>
      <c r="CF1270" s="129">
        <v>2.2000000000000001E-3</v>
      </c>
      <c r="CG1270" s="129" t="s">
        <v>179</v>
      </c>
      <c r="CH1270" s="129">
        <v>1E-4</v>
      </c>
      <c r="CI1270" s="129" t="s">
        <v>179</v>
      </c>
      <c r="CJ1270" s="129">
        <v>6.7999999999999996E-3</v>
      </c>
      <c r="CK1270" s="129" t="s">
        <v>179</v>
      </c>
      <c r="CL1270" s="129">
        <v>9.1000000000000004E-3</v>
      </c>
      <c r="CM1270" s="129" t="s">
        <v>179</v>
      </c>
      <c r="CN1270" s="129">
        <v>4.7000000000000002E-3</v>
      </c>
      <c r="CO1270" s="129" t="s">
        <v>179</v>
      </c>
      <c r="CP1270" s="129">
        <v>8.9999999999999998E-4</v>
      </c>
      <c r="CQ1270" s="129" t="s">
        <v>179</v>
      </c>
      <c r="CR1270" s="129">
        <v>3.5999999999999999E-3</v>
      </c>
      <c r="CS1270" s="129" t="s">
        <v>316</v>
      </c>
      <c r="CT1270" s="129">
        <v>2.3E-3</v>
      </c>
      <c r="CU1270" s="129" t="s">
        <v>18</v>
      </c>
      <c r="CV1270" s="129"/>
      <c r="CW1270" s="129" t="s">
        <v>18</v>
      </c>
      <c r="CX1270" s="129"/>
      <c r="CY1270" s="129" t="s">
        <v>179</v>
      </c>
      <c r="CZ1270" s="129">
        <v>5.9999999999999995E-4</v>
      </c>
      <c r="DA1270" s="129" t="s">
        <v>179</v>
      </c>
      <c r="DB1270" s="129">
        <v>5.9999999999999995E-4</v>
      </c>
      <c r="DC1270" s="129" t="s">
        <v>179</v>
      </c>
      <c r="DD1270" s="129">
        <v>5.9999999999999995E-4</v>
      </c>
      <c r="DE1270" s="129" t="s">
        <v>179</v>
      </c>
      <c r="DF1270" s="129">
        <v>5.9999999999999995E-4</v>
      </c>
      <c r="DG1270" s="129" t="s">
        <v>179</v>
      </c>
      <c r="DH1270" s="129">
        <v>4.0000000000000002E-4</v>
      </c>
      <c r="DI1270" s="129" t="s">
        <v>179</v>
      </c>
      <c r="DJ1270" s="129">
        <v>5.0000000000000001E-4</v>
      </c>
      <c r="DK1270" s="129" t="s">
        <v>4473</v>
      </c>
      <c r="DL1270" s="129" t="s">
        <v>59</v>
      </c>
      <c r="DM1270" s="129"/>
      <c r="DN1270" s="129"/>
      <c r="DO1270" s="130"/>
      <c r="DS1270" s="129"/>
      <c r="DT1270" t="s">
        <v>4856</v>
      </c>
    </row>
    <row r="1271" spans="1:124">
      <c r="A1271" s="127">
        <v>184</v>
      </c>
      <c r="B1271" s="128">
        <v>44754.709722222222</v>
      </c>
      <c r="C1271" s="129" t="s">
        <v>52</v>
      </c>
      <c r="D1271" s="129">
        <v>0</v>
      </c>
      <c r="E1271" s="129">
        <v>0</v>
      </c>
      <c r="F1271" s="129">
        <v>0</v>
      </c>
      <c r="G1271" s="129" t="s">
        <v>54</v>
      </c>
      <c r="H1271" s="129" t="s">
        <v>55</v>
      </c>
      <c r="I1271" s="129" t="s">
        <v>55</v>
      </c>
      <c r="J1271" s="129" t="s">
        <v>55</v>
      </c>
      <c r="K1271" s="129" t="s">
        <v>18</v>
      </c>
      <c r="L1271" s="129">
        <v>90</v>
      </c>
      <c r="M1271" s="129" t="s">
        <v>173</v>
      </c>
      <c r="N1271" s="129">
        <v>0</v>
      </c>
      <c r="O1271" s="129" t="s">
        <v>173</v>
      </c>
      <c r="P1271" s="129">
        <v>0</v>
      </c>
      <c r="Q1271" s="129" t="s">
        <v>173</v>
      </c>
      <c r="R1271" s="129">
        <v>0</v>
      </c>
      <c r="S1271" s="129">
        <v>2</v>
      </c>
      <c r="T1271" s="129" t="s">
        <v>174</v>
      </c>
      <c r="U1271" s="129">
        <v>3.6208999999999998</v>
      </c>
      <c r="V1271" s="129">
        <v>0.6552</v>
      </c>
      <c r="W1271" s="129" t="s">
        <v>4474</v>
      </c>
      <c r="X1271" s="129">
        <v>0.28860000000000002</v>
      </c>
      <c r="Y1271" s="129">
        <v>35.052700000000002</v>
      </c>
      <c r="Z1271" s="129">
        <v>0.33610000000000001</v>
      </c>
      <c r="AA1271" s="129" t="s">
        <v>4146</v>
      </c>
      <c r="AB1271" s="129">
        <v>1.55E-2</v>
      </c>
      <c r="AC1271" s="129" t="s">
        <v>4475</v>
      </c>
      <c r="AD1271" s="129">
        <v>1.0800000000000001E-2</v>
      </c>
      <c r="AE1271" s="129" t="s">
        <v>179</v>
      </c>
      <c r="AF1271" s="129">
        <v>1.7100000000000001E-2</v>
      </c>
      <c r="AG1271" s="129">
        <v>8.7499999999999994E-2</v>
      </c>
      <c r="AH1271" s="129">
        <v>6.7999999999999996E-3</v>
      </c>
      <c r="AI1271" s="129">
        <v>7.2518000000000002</v>
      </c>
      <c r="AJ1271" s="129">
        <v>3.1800000000000002E-2</v>
      </c>
      <c r="AK1271" s="129">
        <v>0.80449999999999999</v>
      </c>
      <c r="AL1271" s="129">
        <v>8.8000000000000005E-3</v>
      </c>
      <c r="AM1271" s="129" t="s">
        <v>545</v>
      </c>
      <c r="AN1271" s="129">
        <v>8.8000000000000005E-3</v>
      </c>
      <c r="AO1271" s="129" t="s">
        <v>373</v>
      </c>
      <c r="AP1271" s="129">
        <v>4.1999999999999997E-3</v>
      </c>
      <c r="AQ1271" s="129">
        <v>0.1201</v>
      </c>
      <c r="AR1271" s="129">
        <v>5.4000000000000003E-3</v>
      </c>
      <c r="AS1271" s="129" t="s">
        <v>2034</v>
      </c>
      <c r="AT1271" s="129">
        <v>2.81E-2</v>
      </c>
      <c r="AU1271" s="129" t="s">
        <v>1357</v>
      </c>
      <c r="AV1271" s="129">
        <v>4.0000000000000001E-3</v>
      </c>
      <c r="AW1271" s="129">
        <v>8.8000000000000005E-3</v>
      </c>
      <c r="AX1271" s="129">
        <v>1.1000000000000001E-3</v>
      </c>
      <c r="AY1271" s="129" t="s">
        <v>213</v>
      </c>
      <c r="AZ1271" s="129">
        <v>8.0000000000000004E-4</v>
      </c>
      <c r="BA1271" s="129">
        <v>7.4000000000000003E-3</v>
      </c>
      <c r="BB1271" s="129">
        <v>6.9999999999999999E-4</v>
      </c>
      <c r="BC1271" s="129" t="s">
        <v>285</v>
      </c>
      <c r="BD1271" s="129">
        <v>5.0000000000000001E-4</v>
      </c>
      <c r="BE1271" s="129" t="s">
        <v>179</v>
      </c>
      <c r="BF1271" s="129">
        <v>2.9999999999999997E-4</v>
      </c>
      <c r="BG1271" s="129" t="s">
        <v>179</v>
      </c>
      <c r="BH1271" s="129">
        <v>1E-4</v>
      </c>
      <c r="BI1271" s="129" t="s">
        <v>318</v>
      </c>
      <c r="BJ1271" s="129">
        <v>2.0000000000000001E-4</v>
      </c>
      <c r="BK1271" s="129">
        <v>1.0800000000000001E-2</v>
      </c>
      <c r="BL1271" s="129">
        <v>5.0000000000000001E-4</v>
      </c>
      <c r="BM1271" s="129">
        <v>3.2000000000000002E-3</v>
      </c>
      <c r="BN1271" s="129">
        <v>2.9999999999999997E-4</v>
      </c>
      <c r="BO1271" s="129" t="s">
        <v>985</v>
      </c>
      <c r="BP1271" s="129">
        <v>6.9999999999999999E-4</v>
      </c>
      <c r="BQ1271" s="129" t="s">
        <v>179</v>
      </c>
      <c r="BR1271" s="129">
        <v>2.9999999999999997E-4</v>
      </c>
      <c r="BS1271" s="129" t="s">
        <v>179</v>
      </c>
      <c r="BT1271" s="129">
        <v>5.0000000000000001E-4</v>
      </c>
      <c r="BU1271" s="129" t="s">
        <v>179</v>
      </c>
      <c r="BV1271" s="129">
        <v>5.9999999999999995E-4</v>
      </c>
      <c r="BW1271" s="129" t="s">
        <v>18</v>
      </c>
      <c r="BX1271" s="129"/>
      <c r="BY1271" s="129" t="s">
        <v>179</v>
      </c>
      <c r="BZ1271" s="129">
        <v>1.1000000000000001E-3</v>
      </c>
      <c r="CA1271" s="129" t="s">
        <v>179</v>
      </c>
      <c r="CB1271" s="129">
        <v>8.0000000000000004E-4</v>
      </c>
      <c r="CC1271" s="129" t="s">
        <v>179</v>
      </c>
      <c r="CD1271" s="129">
        <v>2E-3</v>
      </c>
      <c r="CE1271" s="129" t="s">
        <v>179</v>
      </c>
      <c r="CF1271" s="129">
        <v>2.2000000000000001E-3</v>
      </c>
      <c r="CG1271" s="129" t="s">
        <v>179</v>
      </c>
      <c r="CH1271" s="129">
        <v>1E-4</v>
      </c>
      <c r="CI1271" s="129" t="s">
        <v>179</v>
      </c>
      <c r="CJ1271" s="129">
        <v>6.7000000000000002E-3</v>
      </c>
      <c r="CK1271" s="129" t="s">
        <v>179</v>
      </c>
      <c r="CL1271" s="129">
        <v>9.2999999999999992E-3</v>
      </c>
      <c r="CM1271" s="129" t="s">
        <v>266</v>
      </c>
      <c r="CN1271" s="129">
        <v>4.4999999999999997E-3</v>
      </c>
      <c r="CO1271" s="129" t="s">
        <v>179</v>
      </c>
      <c r="CP1271" s="129">
        <v>8.0000000000000004E-4</v>
      </c>
      <c r="CQ1271" s="129" t="s">
        <v>179</v>
      </c>
      <c r="CR1271" s="129">
        <v>3.3999999999999998E-3</v>
      </c>
      <c r="CS1271" s="129" t="s">
        <v>332</v>
      </c>
      <c r="CT1271" s="129">
        <v>2.3E-3</v>
      </c>
      <c r="CU1271" s="129" t="s">
        <v>179</v>
      </c>
      <c r="CV1271" s="129">
        <v>8.0000000000000004E-4</v>
      </c>
      <c r="CW1271" s="129" t="s">
        <v>18</v>
      </c>
      <c r="CX1271" s="129"/>
      <c r="CY1271" s="129" t="s">
        <v>212</v>
      </c>
      <c r="CZ1271" s="129">
        <v>5.9999999999999995E-4</v>
      </c>
      <c r="DA1271" s="129" t="s">
        <v>179</v>
      </c>
      <c r="DB1271" s="129">
        <v>5.0000000000000001E-4</v>
      </c>
      <c r="DC1271" s="129" t="s">
        <v>179</v>
      </c>
      <c r="DD1271" s="129">
        <v>5.0000000000000001E-4</v>
      </c>
      <c r="DE1271" s="129" t="s">
        <v>179</v>
      </c>
      <c r="DF1271" s="129">
        <v>5.0000000000000001E-4</v>
      </c>
      <c r="DG1271" s="129" t="s">
        <v>179</v>
      </c>
      <c r="DH1271" s="129">
        <v>4.0000000000000002E-4</v>
      </c>
      <c r="DI1271" s="129" t="s">
        <v>179</v>
      </c>
      <c r="DJ1271" s="129">
        <v>4.0000000000000002E-4</v>
      </c>
      <c r="DK1271" s="129" t="s">
        <v>4473</v>
      </c>
      <c r="DL1271" s="129" t="s">
        <v>59</v>
      </c>
      <c r="DM1271" s="129"/>
      <c r="DN1271" s="129"/>
      <c r="DO1271" s="130"/>
      <c r="DS1271" s="129"/>
      <c r="DT1271" t="s">
        <v>4856</v>
      </c>
    </row>
    <row r="1272" spans="1:124">
      <c r="A1272" s="127">
        <v>185</v>
      </c>
      <c r="B1272" s="128">
        <v>44754.711111111108</v>
      </c>
      <c r="C1272" s="129" t="s">
        <v>52</v>
      </c>
      <c r="D1272" s="129">
        <v>0</v>
      </c>
      <c r="E1272" s="129">
        <v>0</v>
      </c>
      <c r="F1272" s="129">
        <v>0</v>
      </c>
      <c r="G1272" s="129" t="s">
        <v>54</v>
      </c>
      <c r="H1272" s="129" t="s">
        <v>55</v>
      </c>
      <c r="I1272" s="129" t="s">
        <v>55</v>
      </c>
      <c r="J1272" s="129" t="s">
        <v>55</v>
      </c>
      <c r="K1272" s="129" t="s">
        <v>18</v>
      </c>
      <c r="L1272" s="129">
        <v>90</v>
      </c>
      <c r="M1272" s="129" t="s">
        <v>173</v>
      </c>
      <c r="N1272" s="129">
        <v>0</v>
      </c>
      <c r="O1272" s="129" t="s">
        <v>173</v>
      </c>
      <c r="P1272" s="129">
        <v>0</v>
      </c>
      <c r="Q1272" s="129" t="s">
        <v>173</v>
      </c>
      <c r="R1272" s="129">
        <v>0</v>
      </c>
      <c r="S1272" s="129">
        <v>2</v>
      </c>
      <c r="T1272" s="129" t="s">
        <v>174</v>
      </c>
      <c r="U1272" s="129">
        <v>4.4336000000000002</v>
      </c>
      <c r="V1272" s="129">
        <v>0.67410000000000003</v>
      </c>
      <c r="W1272" s="129" t="s">
        <v>4476</v>
      </c>
      <c r="X1272" s="129">
        <v>0.2923</v>
      </c>
      <c r="Y1272" s="129">
        <v>35.3093</v>
      </c>
      <c r="Z1272" s="129">
        <v>0.33779999999999999</v>
      </c>
      <c r="AA1272" s="129" t="s">
        <v>2811</v>
      </c>
      <c r="AB1272" s="129">
        <v>1.5599999999999999E-2</v>
      </c>
      <c r="AC1272" s="129" t="s">
        <v>4477</v>
      </c>
      <c r="AD1272" s="129">
        <v>1.0699999999999999E-2</v>
      </c>
      <c r="AE1272" s="129" t="s">
        <v>179</v>
      </c>
      <c r="AF1272" s="129">
        <v>1.7000000000000001E-2</v>
      </c>
      <c r="AG1272" s="129">
        <v>9.6699999999999994E-2</v>
      </c>
      <c r="AH1272" s="129">
        <v>6.7000000000000002E-3</v>
      </c>
      <c r="AI1272" s="129">
        <v>7.2539999999999996</v>
      </c>
      <c r="AJ1272" s="129">
        <v>3.1699999999999999E-2</v>
      </c>
      <c r="AK1272" s="129">
        <v>0.81669999999999998</v>
      </c>
      <c r="AL1272" s="129">
        <v>8.8000000000000005E-3</v>
      </c>
      <c r="AM1272" s="129" t="s">
        <v>347</v>
      </c>
      <c r="AN1272" s="129">
        <v>8.6999999999999994E-3</v>
      </c>
      <c r="AO1272" s="129" t="s">
        <v>1268</v>
      </c>
      <c r="AP1272" s="129">
        <v>4.1999999999999997E-3</v>
      </c>
      <c r="AQ1272" s="129">
        <v>0.12870000000000001</v>
      </c>
      <c r="AR1272" s="129">
        <v>5.4999999999999997E-3</v>
      </c>
      <c r="AS1272" s="129" t="s">
        <v>4478</v>
      </c>
      <c r="AT1272" s="129">
        <v>2.8000000000000001E-2</v>
      </c>
      <c r="AU1272" s="129" t="s">
        <v>711</v>
      </c>
      <c r="AV1272" s="129">
        <v>3.8999999999999998E-3</v>
      </c>
      <c r="AW1272" s="129">
        <v>1.03E-2</v>
      </c>
      <c r="AX1272" s="129">
        <v>1.1000000000000001E-3</v>
      </c>
      <c r="AY1272" s="129" t="s">
        <v>270</v>
      </c>
      <c r="AZ1272" s="129">
        <v>8.0000000000000004E-4</v>
      </c>
      <c r="BA1272" s="129">
        <v>6.3E-3</v>
      </c>
      <c r="BB1272" s="129">
        <v>6.9999999999999999E-4</v>
      </c>
      <c r="BC1272" s="129" t="s">
        <v>285</v>
      </c>
      <c r="BD1272" s="129">
        <v>5.0000000000000001E-4</v>
      </c>
      <c r="BE1272" s="129" t="s">
        <v>179</v>
      </c>
      <c r="BF1272" s="129">
        <v>2.9999999999999997E-4</v>
      </c>
      <c r="BG1272" s="129" t="s">
        <v>179</v>
      </c>
      <c r="BH1272" s="129">
        <v>1E-4</v>
      </c>
      <c r="BI1272" s="129" t="s">
        <v>246</v>
      </c>
      <c r="BJ1272" s="129">
        <v>2.0000000000000001E-4</v>
      </c>
      <c r="BK1272" s="129">
        <v>1.12E-2</v>
      </c>
      <c r="BL1272" s="129">
        <v>5.0000000000000001E-4</v>
      </c>
      <c r="BM1272" s="129">
        <v>3.2000000000000002E-3</v>
      </c>
      <c r="BN1272" s="129">
        <v>2.9999999999999997E-4</v>
      </c>
      <c r="BO1272" s="129" t="s">
        <v>407</v>
      </c>
      <c r="BP1272" s="129">
        <v>5.9999999999999995E-4</v>
      </c>
      <c r="BQ1272" s="129" t="s">
        <v>179</v>
      </c>
      <c r="BR1272" s="129">
        <v>2.9999999999999997E-4</v>
      </c>
      <c r="BS1272" s="129" t="s">
        <v>179</v>
      </c>
      <c r="BT1272" s="129">
        <v>5.0000000000000001E-4</v>
      </c>
      <c r="BU1272" s="129" t="s">
        <v>179</v>
      </c>
      <c r="BV1272" s="129">
        <v>6.9999999999999999E-4</v>
      </c>
      <c r="BW1272" s="129" t="s">
        <v>179</v>
      </c>
      <c r="BX1272" s="129">
        <v>8.9999999999999998E-4</v>
      </c>
      <c r="BY1272" s="129" t="s">
        <v>179</v>
      </c>
      <c r="BZ1272" s="129">
        <v>1.1000000000000001E-3</v>
      </c>
      <c r="CA1272" s="129" t="s">
        <v>179</v>
      </c>
      <c r="CB1272" s="129">
        <v>8.0000000000000004E-4</v>
      </c>
      <c r="CC1272" s="129" t="s">
        <v>179</v>
      </c>
      <c r="CD1272" s="129">
        <v>2E-3</v>
      </c>
      <c r="CE1272" s="129" t="s">
        <v>179</v>
      </c>
      <c r="CF1272" s="129">
        <v>2.2000000000000001E-3</v>
      </c>
      <c r="CG1272" s="129" t="s">
        <v>216</v>
      </c>
      <c r="CH1272" s="129">
        <v>1E-4</v>
      </c>
      <c r="CI1272" s="129" t="s">
        <v>179</v>
      </c>
      <c r="CJ1272" s="129">
        <v>6.7999999999999996E-3</v>
      </c>
      <c r="CK1272" s="129" t="s">
        <v>179</v>
      </c>
      <c r="CL1272" s="129">
        <v>9.4000000000000004E-3</v>
      </c>
      <c r="CM1272" s="129" t="s">
        <v>179</v>
      </c>
      <c r="CN1272" s="129">
        <v>4.5999999999999999E-3</v>
      </c>
      <c r="CO1272" s="129" t="s">
        <v>179</v>
      </c>
      <c r="CP1272" s="129">
        <v>8.9999999999999998E-4</v>
      </c>
      <c r="CQ1272" s="129" t="s">
        <v>179</v>
      </c>
      <c r="CR1272" s="129">
        <v>3.3E-3</v>
      </c>
      <c r="CS1272" s="129" t="s">
        <v>405</v>
      </c>
      <c r="CT1272" s="129">
        <v>2.3E-3</v>
      </c>
      <c r="CU1272" s="129" t="s">
        <v>18</v>
      </c>
      <c r="CV1272" s="129"/>
      <c r="CW1272" s="129" t="s">
        <v>179</v>
      </c>
      <c r="CX1272" s="129">
        <v>6.9999999999999999E-4</v>
      </c>
      <c r="CY1272" s="129" t="s">
        <v>179</v>
      </c>
      <c r="CZ1272" s="129">
        <v>5.9999999999999995E-4</v>
      </c>
      <c r="DA1272" s="129" t="s">
        <v>179</v>
      </c>
      <c r="DB1272" s="129">
        <v>5.0000000000000001E-4</v>
      </c>
      <c r="DC1272" s="129" t="s">
        <v>179</v>
      </c>
      <c r="DD1272" s="129">
        <v>5.0000000000000001E-4</v>
      </c>
      <c r="DE1272" s="129" t="s">
        <v>179</v>
      </c>
      <c r="DF1272" s="129">
        <v>5.9999999999999995E-4</v>
      </c>
      <c r="DG1272" s="129" t="s">
        <v>179</v>
      </c>
      <c r="DH1272" s="129">
        <v>4.0000000000000002E-4</v>
      </c>
      <c r="DI1272" s="129" t="s">
        <v>179</v>
      </c>
      <c r="DJ1272" s="129">
        <v>4.0000000000000002E-4</v>
      </c>
      <c r="DK1272" s="129" t="s">
        <v>4473</v>
      </c>
      <c r="DL1272" s="129" t="s">
        <v>59</v>
      </c>
      <c r="DM1272" s="129"/>
      <c r="DN1272" s="129"/>
      <c r="DO1272" s="130"/>
      <c r="DS1272" s="129"/>
      <c r="DT1272" t="s">
        <v>4856</v>
      </c>
    </row>
    <row r="1273" spans="1:124">
      <c r="A1273" s="127">
        <v>550</v>
      </c>
      <c r="B1273" s="128">
        <v>44762.863888888889</v>
      </c>
      <c r="C1273" s="129" t="s">
        <v>52</v>
      </c>
      <c r="D1273" s="129">
        <v>0</v>
      </c>
      <c r="E1273" s="129">
        <v>0</v>
      </c>
      <c r="F1273" s="129">
        <v>0</v>
      </c>
      <c r="G1273" s="129" t="s">
        <v>54</v>
      </c>
      <c r="H1273" s="129" t="s">
        <v>55</v>
      </c>
      <c r="I1273" s="129" t="s">
        <v>55</v>
      </c>
      <c r="J1273" s="129" t="s">
        <v>55</v>
      </c>
      <c r="K1273" s="129" t="s">
        <v>18</v>
      </c>
      <c r="L1273" s="129">
        <v>90</v>
      </c>
      <c r="M1273" s="129" t="s">
        <v>173</v>
      </c>
      <c r="N1273" s="129">
        <v>0</v>
      </c>
      <c r="O1273" s="129" t="s">
        <v>173</v>
      </c>
      <c r="P1273" s="129">
        <v>0</v>
      </c>
      <c r="Q1273" s="129" t="s">
        <v>173</v>
      </c>
      <c r="R1273" s="129">
        <v>0</v>
      </c>
      <c r="S1273" s="129">
        <v>2</v>
      </c>
      <c r="T1273" s="129" t="s">
        <v>174</v>
      </c>
      <c r="U1273" s="129">
        <v>5.1330999999999998</v>
      </c>
      <c r="V1273" s="129">
        <v>0.70520000000000005</v>
      </c>
      <c r="W1273" s="129" t="s">
        <v>2645</v>
      </c>
      <c r="X1273" s="129">
        <v>0.31709999999999999</v>
      </c>
      <c r="Y1273" s="129">
        <v>40.198500000000003</v>
      </c>
      <c r="Z1273" s="129">
        <v>0.3624</v>
      </c>
      <c r="AA1273" s="129" t="s">
        <v>472</v>
      </c>
      <c r="AB1273" s="129">
        <v>1.55E-2</v>
      </c>
      <c r="AC1273" s="129" t="s">
        <v>1983</v>
      </c>
      <c r="AD1273" s="129">
        <v>1.1599999999999999E-2</v>
      </c>
      <c r="AE1273" s="129" t="s">
        <v>2646</v>
      </c>
      <c r="AF1273" s="129">
        <v>2.24E-2</v>
      </c>
      <c r="AG1273" s="129">
        <v>8.2900000000000001E-2</v>
      </c>
      <c r="AH1273" s="129">
        <v>6.7000000000000002E-3</v>
      </c>
      <c r="AI1273" s="129">
        <v>7.6041999999999996</v>
      </c>
      <c r="AJ1273" s="129">
        <v>3.2300000000000002E-2</v>
      </c>
      <c r="AK1273" s="129">
        <v>0.65710000000000002</v>
      </c>
      <c r="AL1273" s="129">
        <v>8.0999999999999996E-3</v>
      </c>
      <c r="AM1273" s="129" t="s">
        <v>1366</v>
      </c>
      <c r="AN1273" s="129">
        <v>8.2000000000000007E-3</v>
      </c>
      <c r="AO1273" s="129" t="s">
        <v>846</v>
      </c>
      <c r="AP1273" s="129">
        <v>4.3E-3</v>
      </c>
      <c r="AQ1273" s="129">
        <v>0.1089</v>
      </c>
      <c r="AR1273" s="129">
        <v>5.0000000000000001E-3</v>
      </c>
      <c r="AS1273" s="129" t="s">
        <v>2647</v>
      </c>
      <c r="AT1273" s="129">
        <v>2.5999999999999999E-2</v>
      </c>
      <c r="AU1273" s="129" t="s">
        <v>412</v>
      </c>
      <c r="AV1273" s="129">
        <v>3.7000000000000002E-3</v>
      </c>
      <c r="AW1273" s="129">
        <v>8.2000000000000007E-3</v>
      </c>
      <c r="AX1273" s="129">
        <v>1E-3</v>
      </c>
      <c r="AY1273" s="129" t="s">
        <v>405</v>
      </c>
      <c r="AZ1273" s="129">
        <v>8.0000000000000004E-4</v>
      </c>
      <c r="BA1273" s="129">
        <v>7.9000000000000008E-3</v>
      </c>
      <c r="BB1273" s="129">
        <v>6.9999999999999999E-4</v>
      </c>
      <c r="BC1273" s="129" t="s">
        <v>245</v>
      </c>
      <c r="BD1273" s="129">
        <v>5.0000000000000001E-4</v>
      </c>
      <c r="BE1273" s="129" t="s">
        <v>179</v>
      </c>
      <c r="BF1273" s="129">
        <v>2.9999999999999997E-4</v>
      </c>
      <c r="BG1273" s="129" t="s">
        <v>179</v>
      </c>
      <c r="BH1273" s="129">
        <v>1E-4</v>
      </c>
      <c r="BI1273" s="129" t="s">
        <v>318</v>
      </c>
      <c r="BJ1273" s="129">
        <v>2.0000000000000001E-4</v>
      </c>
      <c r="BK1273" s="129">
        <v>1.03E-2</v>
      </c>
      <c r="BL1273" s="129">
        <v>5.0000000000000001E-4</v>
      </c>
      <c r="BM1273" s="129">
        <v>2.7000000000000001E-3</v>
      </c>
      <c r="BN1273" s="129">
        <v>2.9999999999999997E-4</v>
      </c>
      <c r="BO1273" s="129" t="s">
        <v>429</v>
      </c>
      <c r="BP1273" s="129">
        <v>5.0000000000000001E-4</v>
      </c>
      <c r="BQ1273" s="129" t="s">
        <v>179</v>
      </c>
      <c r="BR1273" s="129">
        <v>2.9999999999999997E-4</v>
      </c>
      <c r="BS1273" s="129" t="s">
        <v>286</v>
      </c>
      <c r="BT1273" s="129">
        <v>4.0000000000000002E-4</v>
      </c>
      <c r="BU1273" s="129" t="s">
        <v>179</v>
      </c>
      <c r="BV1273" s="129">
        <v>6.9999999999999999E-4</v>
      </c>
      <c r="BW1273" s="129" t="s">
        <v>18</v>
      </c>
      <c r="BX1273" s="129"/>
      <c r="BY1273" s="129" t="s">
        <v>179</v>
      </c>
      <c r="BZ1273" s="129">
        <v>1.1000000000000001E-3</v>
      </c>
      <c r="CA1273" s="129" t="s">
        <v>179</v>
      </c>
      <c r="CB1273" s="129">
        <v>8.0000000000000004E-4</v>
      </c>
      <c r="CC1273" s="129" t="s">
        <v>179</v>
      </c>
      <c r="CD1273" s="129">
        <v>2.0999999999999999E-3</v>
      </c>
      <c r="CE1273" s="129" t="s">
        <v>179</v>
      </c>
      <c r="CF1273" s="129">
        <v>2.3E-3</v>
      </c>
      <c r="CG1273" s="129" t="s">
        <v>216</v>
      </c>
      <c r="CH1273" s="129">
        <v>1E-4</v>
      </c>
      <c r="CI1273" s="129" t="s">
        <v>179</v>
      </c>
      <c r="CJ1273" s="129">
        <v>7.4000000000000003E-3</v>
      </c>
      <c r="CK1273" s="129" t="s">
        <v>179</v>
      </c>
      <c r="CL1273" s="129">
        <v>1.12E-2</v>
      </c>
      <c r="CM1273" s="129" t="s">
        <v>179</v>
      </c>
      <c r="CN1273" s="129">
        <v>3.3E-3</v>
      </c>
      <c r="CO1273" s="129" t="s">
        <v>179</v>
      </c>
      <c r="CP1273" s="129">
        <v>8.9999999999999998E-4</v>
      </c>
      <c r="CQ1273" s="129" t="s">
        <v>179</v>
      </c>
      <c r="CR1273" s="129">
        <v>3.3E-3</v>
      </c>
      <c r="CS1273" s="129" t="s">
        <v>179</v>
      </c>
      <c r="CT1273" s="129">
        <v>2E-3</v>
      </c>
      <c r="CU1273" s="129" t="s">
        <v>179</v>
      </c>
      <c r="CV1273" s="129">
        <v>8.0000000000000004E-4</v>
      </c>
      <c r="CW1273" s="129" t="s">
        <v>18</v>
      </c>
      <c r="CX1273" s="129"/>
      <c r="CY1273" s="129" t="s">
        <v>179</v>
      </c>
      <c r="CZ1273" s="129">
        <v>5.9999999999999995E-4</v>
      </c>
      <c r="DA1273" s="129" t="s">
        <v>179</v>
      </c>
      <c r="DB1273" s="129">
        <v>5.9999999999999995E-4</v>
      </c>
      <c r="DC1273" s="129" t="s">
        <v>179</v>
      </c>
      <c r="DD1273" s="129">
        <v>5.9999999999999995E-4</v>
      </c>
      <c r="DE1273" s="129" t="s">
        <v>179</v>
      </c>
      <c r="DF1273" s="129">
        <v>5.9999999999999995E-4</v>
      </c>
      <c r="DG1273" s="129" t="s">
        <v>179</v>
      </c>
      <c r="DH1273" s="129">
        <v>4.0000000000000002E-4</v>
      </c>
      <c r="DI1273" s="129" t="s">
        <v>179</v>
      </c>
      <c r="DJ1273" s="129">
        <v>2.9999999999999997E-4</v>
      </c>
      <c r="DK1273" s="129" t="s">
        <v>2648</v>
      </c>
      <c r="DL1273" s="129" t="s">
        <v>59</v>
      </c>
      <c r="DM1273" s="129"/>
      <c r="DN1273" s="129"/>
      <c r="DO1273" s="130" t="s">
        <v>18</v>
      </c>
      <c r="DS1273" s="129"/>
      <c r="DT1273" s="129" t="s">
        <v>2649</v>
      </c>
    </row>
    <row r="1274" spans="1:124">
      <c r="A1274" s="127">
        <v>761</v>
      </c>
      <c r="B1274" s="131">
        <v>44766.673611111109</v>
      </c>
      <c r="C1274" s="129" t="s">
        <v>52</v>
      </c>
      <c r="D1274" s="129">
        <v>0</v>
      </c>
      <c r="E1274" s="129">
        <v>0</v>
      </c>
      <c r="F1274" s="129">
        <v>0</v>
      </c>
      <c r="G1274" s="129" t="s">
        <v>54</v>
      </c>
      <c r="H1274" s="129" t="s">
        <v>55</v>
      </c>
      <c r="I1274" s="129" t="s">
        <v>55</v>
      </c>
      <c r="J1274" s="129" t="s">
        <v>55</v>
      </c>
      <c r="K1274" s="129" t="s">
        <v>18</v>
      </c>
      <c r="L1274" s="129">
        <v>90</v>
      </c>
      <c r="M1274" s="129" t="s">
        <v>173</v>
      </c>
      <c r="N1274" s="129">
        <v>0</v>
      </c>
      <c r="O1274" s="129" t="s">
        <v>173</v>
      </c>
      <c r="P1274" s="129">
        <v>0</v>
      </c>
      <c r="Q1274" s="129" t="s">
        <v>173</v>
      </c>
      <c r="R1274" s="129">
        <v>0</v>
      </c>
      <c r="S1274" s="129">
        <v>2</v>
      </c>
      <c r="T1274" s="129" t="s">
        <v>174</v>
      </c>
      <c r="U1274" s="129">
        <v>2.5124</v>
      </c>
      <c r="V1274" s="129">
        <v>0.62990000000000002</v>
      </c>
      <c r="W1274" s="129" t="s">
        <v>3186</v>
      </c>
      <c r="X1274" s="129">
        <v>0.30620000000000003</v>
      </c>
      <c r="Y1274" s="129">
        <v>36.0077</v>
      </c>
      <c r="Z1274" s="129">
        <v>0.3422</v>
      </c>
      <c r="AA1274" s="129" t="s">
        <v>1351</v>
      </c>
      <c r="AB1274" s="129">
        <v>1.6E-2</v>
      </c>
      <c r="AC1274" s="129" t="s">
        <v>179</v>
      </c>
      <c r="AD1274" s="129">
        <v>9.1999999999999998E-3</v>
      </c>
      <c r="AE1274" s="129" t="s">
        <v>179</v>
      </c>
      <c r="AF1274" s="129">
        <v>1.72E-2</v>
      </c>
      <c r="AG1274" s="129">
        <v>0.2198</v>
      </c>
      <c r="AH1274" s="129">
        <v>8.5000000000000006E-3</v>
      </c>
      <c r="AI1274" s="129">
        <v>7.8669000000000002</v>
      </c>
      <c r="AJ1274" s="129">
        <v>3.3300000000000003E-2</v>
      </c>
      <c r="AK1274" s="129">
        <v>0.77729999999999999</v>
      </c>
      <c r="AL1274" s="129">
        <v>8.8000000000000005E-3</v>
      </c>
      <c r="AM1274" s="129" t="s">
        <v>297</v>
      </c>
      <c r="AN1274" s="129">
        <v>8.6E-3</v>
      </c>
      <c r="AO1274" s="129" t="s">
        <v>1568</v>
      </c>
      <c r="AP1274" s="129">
        <v>4.1000000000000003E-3</v>
      </c>
      <c r="AQ1274" s="129">
        <v>0.12659999999999999</v>
      </c>
      <c r="AR1274" s="129">
        <v>5.4999999999999997E-3</v>
      </c>
      <c r="AS1274" s="129" t="s">
        <v>2652</v>
      </c>
      <c r="AT1274" s="129">
        <v>2.7699999999999999E-2</v>
      </c>
      <c r="AU1274" s="129" t="s">
        <v>638</v>
      </c>
      <c r="AV1274" s="129">
        <v>3.8999999999999998E-3</v>
      </c>
      <c r="AW1274" s="129">
        <v>6.3E-3</v>
      </c>
      <c r="AX1274" s="129">
        <v>1E-3</v>
      </c>
      <c r="AY1274" s="129" t="s">
        <v>537</v>
      </c>
      <c r="AZ1274" s="129">
        <v>8.0000000000000004E-4</v>
      </c>
      <c r="BA1274" s="129">
        <v>6.6E-3</v>
      </c>
      <c r="BB1274" s="129">
        <v>6.9999999999999999E-4</v>
      </c>
      <c r="BC1274" s="129" t="s">
        <v>245</v>
      </c>
      <c r="BD1274" s="129">
        <v>5.0000000000000001E-4</v>
      </c>
      <c r="BE1274" s="129" t="s">
        <v>179</v>
      </c>
      <c r="BF1274" s="129">
        <v>2.9999999999999997E-4</v>
      </c>
      <c r="BG1274" s="129" t="s">
        <v>179</v>
      </c>
      <c r="BH1274" s="129">
        <v>1E-4</v>
      </c>
      <c r="BI1274" s="129" t="s">
        <v>286</v>
      </c>
      <c r="BJ1274" s="129">
        <v>2.0000000000000001E-4</v>
      </c>
      <c r="BK1274" s="129">
        <v>1.09E-2</v>
      </c>
      <c r="BL1274" s="129">
        <v>5.0000000000000001E-4</v>
      </c>
      <c r="BM1274" s="129">
        <v>2.8999999999999998E-3</v>
      </c>
      <c r="BN1274" s="129">
        <v>2.9999999999999997E-4</v>
      </c>
      <c r="BO1274" s="129" t="s">
        <v>410</v>
      </c>
      <c r="BP1274" s="129">
        <v>5.9999999999999995E-4</v>
      </c>
      <c r="BQ1274" s="129" t="s">
        <v>179</v>
      </c>
      <c r="BR1274" s="129">
        <v>2.9999999999999997E-4</v>
      </c>
      <c r="BS1274" s="129" t="s">
        <v>179</v>
      </c>
      <c r="BT1274" s="129">
        <v>5.0000000000000001E-4</v>
      </c>
      <c r="BU1274" s="129" t="s">
        <v>179</v>
      </c>
      <c r="BV1274" s="129">
        <v>5.9999999999999995E-4</v>
      </c>
      <c r="BW1274" s="129" t="s">
        <v>18</v>
      </c>
      <c r="BX1274" s="129"/>
      <c r="BY1274" s="129" t="s">
        <v>18</v>
      </c>
      <c r="BZ1274" s="129"/>
      <c r="CA1274" s="129" t="s">
        <v>179</v>
      </c>
      <c r="CB1274" s="129">
        <v>8.0000000000000004E-4</v>
      </c>
      <c r="CC1274" s="129" t="s">
        <v>179</v>
      </c>
      <c r="CD1274" s="129">
        <v>1.9E-3</v>
      </c>
      <c r="CE1274" s="129" t="s">
        <v>179</v>
      </c>
      <c r="CF1274" s="129">
        <v>2.0999999999999999E-3</v>
      </c>
      <c r="CG1274" s="129" t="s">
        <v>216</v>
      </c>
      <c r="CH1274" s="129">
        <v>1E-4</v>
      </c>
      <c r="CI1274" s="129" t="s">
        <v>179</v>
      </c>
      <c r="CJ1274" s="129">
        <v>6.1999999999999998E-3</v>
      </c>
      <c r="CK1274" s="129" t="s">
        <v>179</v>
      </c>
      <c r="CL1274" s="129">
        <v>8.8999999999999999E-3</v>
      </c>
      <c r="CM1274" s="129" t="s">
        <v>179</v>
      </c>
      <c r="CN1274" s="129">
        <v>4.1999999999999997E-3</v>
      </c>
      <c r="CO1274" s="129" t="s">
        <v>179</v>
      </c>
      <c r="CP1274" s="129">
        <v>8.9999999999999998E-4</v>
      </c>
      <c r="CQ1274" s="129" t="s">
        <v>179</v>
      </c>
      <c r="CR1274" s="129">
        <v>3.5999999999999999E-3</v>
      </c>
      <c r="CS1274" s="129" t="s">
        <v>402</v>
      </c>
      <c r="CT1274" s="129">
        <v>2.5999999999999999E-3</v>
      </c>
      <c r="CU1274" s="129" t="s">
        <v>179</v>
      </c>
      <c r="CV1274" s="129">
        <v>8.0000000000000004E-4</v>
      </c>
      <c r="CW1274" s="129" t="s">
        <v>18</v>
      </c>
      <c r="CX1274" s="129"/>
      <c r="CY1274" s="129" t="s">
        <v>179</v>
      </c>
      <c r="CZ1274" s="129">
        <v>6.9999999999999999E-4</v>
      </c>
      <c r="DA1274" s="129" t="s">
        <v>179</v>
      </c>
      <c r="DB1274" s="129">
        <v>5.0000000000000001E-4</v>
      </c>
      <c r="DC1274" s="129" t="s">
        <v>179</v>
      </c>
      <c r="DD1274" s="129">
        <v>5.0000000000000001E-4</v>
      </c>
      <c r="DE1274" s="129" t="s">
        <v>179</v>
      </c>
      <c r="DF1274" s="129">
        <v>5.9999999999999995E-4</v>
      </c>
      <c r="DG1274" s="129" t="s">
        <v>179</v>
      </c>
      <c r="DH1274" s="129">
        <v>4.0000000000000002E-4</v>
      </c>
      <c r="DI1274" s="129" t="s">
        <v>179</v>
      </c>
      <c r="DJ1274" s="129">
        <v>4.0000000000000002E-4</v>
      </c>
      <c r="DK1274" s="129" t="s">
        <v>3187</v>
      </c>
      <c r="DL1274" s="129" t="s">
        <v>59</v>
      </c>
      <c r="DM1274" s="129"/>
      <c r="DN1274" s="129"/>
      <c r="DO1274" s="130" t="s">
        <v>18</v>
      </c>
      <c r="DS1274" s="129"/>
      <c r="DT1274" t="s">
        <v>4856</v>
      </c>
    </row>
    <row r="1275" spans="1:124">
      <c r="A1275" s="127">
        <v>762</v>
      </c>
      <c r="B1275" s="131">
        <v>44766.675000000003</v>
      </c>
      <c r="C1275" s="129" t="s">
        <v>52</v>
      </c>
      <c r="D1275" s="129">
        <v>0</v>
      </c>
      <c r="E1275" s="129">
        <v>0</v>
      </c>
      <c r="F1275" s="129">
        <v>0</v>
      </c>
      <c r="G1275" s="129" t="s">
        <v>54</v>
      </c>
      <c r="H1275" s="129" t="s">
        <v>55</v>
      </c>
      <c r="I1275" s="129" t="s">
        <v>55</v>
      </c>
      <c r="J1275" s="129" t="s">
        <v>55</v>
      </c>
      <c r="K1275" s="129" t="s">
        <v>18</v>
      </c>
      <c r="L1275" s="129">
        <v>90</v>
      </c>
      <c r="M1275" s="129" t="s">
        <v>173</v>
      </c>
      <c r="N1275" s="129">
        <v>0</v>
      </c>
      <c r="O1275" s="129" t="s">
        <v>173</v>
      </c>
      <c r="P1275" s="129">
        <v>0</v>
      </c>
      <c r="Q1275" s="129" t="s">
        <v>173</v>
      </c>
      <c r="R1275" s="129">
        <v>0</v>
      </c>
      <c r="S1275" s="129">
        <v>2</v>
      </c>
      <c r="T1275" s="129" t="s">
        <v>174</v>
      </c>
      <c r="U1275" s="129">
        <v>2.4719000000000002</v>
      </c>
      <c r="V1275" s="129">
        <v>0.6159</v>
      </c>
      <c r="W1275" s="129" t="s">
        <v>3188</v>
      </c>
      <c r="X1275" s="129">
        <v>0.30630000000000002</v>
      </c>
      <c r="Y1275" s="129">
        <v>36.044499999999999</v>
      </c>
      <c r="Z1275" s="129">
        <v>0.34210000000000002</v>
      </c>
      <c r="AA1275" s="129" t="s">
        <v>2719</v>
      </c>
      <c r="AB1275" s="129">
        <v>1.5599999999999999E-2</v>
      </c>
      <c r="AC1275" s="129" t="s">
        <v>179</v>
      </c>
      <c r="AD1275" s="129">
        <v>8.9999999999999993E-3</v>
      </c>
      <c r="AE1275" s="129" t="s">
        <v>179</v>
      </c>
      <c r="AF1275" s="129">
        <v>1.7100000000000001E-2</v>
      </c>
      <c r="AG1275" s="129">
        <v>0.22559999999999999</v>
      </c>
      <c r="AH1275" s="129">
        <v>8.5000000000000006E-3</v>
      </c>
      <c r="AI1275" s="129">
        <v>7.8853999999999997</v>
      </c>
      <c r="AJ1275" s="129">
        <v>3.3300000000000003E-2</v>
      </c>
      <c r="AK1275" s="129">
        <v>0.7732</v>
      </c>
      <c r="AL1275" s="129">
        <v>8.8000000000000005E-3</v>
      </c>
      <c r="AM1275" s="129" t="s">
        <v>1376</v>
      </c>
      <c r="AN1275" s="129">
        <v>8.5000000000000006E-3</v>
      </c>
      <c r="AO1275" s="129" t="s">
        <v>1449</v>
      </c>
      <c r="AP1275" s="129">
        <v>3.8999999999999998E-3</v>
      </c>
      <c r="AQ1275" s="129">
        <v>0.12790000000000001</v>
      </c>
      <c r="AR1275" s="129">
        <v>5.4999999999999997E-3</v>
      </c>
      <c r="AS1275" s="129" t="s">
        <v>3189</v>
      </c>
      <c r="AT1275" s="129">
        <v>2.7799999999999998E-2</v>
      </c>
      <c r="AU1275" s="129" t="s">
        <v>418</v>
      </c>
      <c r="AV1275" s="129">
        <v>3.8999999999999998E-3</v>
      </c>
      <c r="AW1275" s="129">
        <v>7.1000000000000004E-3</v>
      </c>
      <c r="AX1275" s="129">
        <v>1E-3</v>
      </c>
      <c r="AY1275" s="129" t="s">
        <v>316</v>
      </c>
      <c r="AZ1275" s="129">
        <v>6.9999999999999999E-4</v>
      </c>
      <c r="BA1275" s="129">
        <v>6.7999999999999996E-3</v>
      </c>
      <c r="BB1275" s="129">
        <v>6.9999999999999999E-4</v>
      </c>
      <c r="BC1275" s="129" t="s">
        <v>267</v>
      </c>
      <c r="BD1275" s="129">
        <v>5.0000000000000001E-4</v>
      </c>
      <c r="BE1275" s="129" t="s">
        <v>179</v>
      </c>
      <c r="BF1275" s="129">
        <v>2.9999999999999997E-4</v>
      </c>
      <c r="BG1275" s="129" t="s">
        <v>179</v>
      </c>
      <c r="BH1275" s="129">
        <v>1E-4</v>
      </c>
      <c r="BI1275" s="129" t="s">
        <v>286</v>
      </c>
      <c r="BJ1275" s="129">
        <v>2.0000000000000001E-4</v>
      </c>
      <c r="BK1275" s="129">
        <v>1.0500000000000001E-2</v>
      </c>
      <c r="BL1275" s="129">
        <v>5.0000000000000001E-4</v>
      </c>
      <c r="BM1275" s="129">
        <v>3.0999999999999999E-3</v>
      </c>
      <c r="BN1275" s="129">
        <v>2.9999999999999997E-4</v>
      </c>
      <c r="BO1275" s="129" t="s">
        <v>419</v>
      </c>
      <c r="BP1275" s="129">
        <v>5.9999999999999995E-4</v>
      </c>
      <c r="BQ1275" s="129" t="s">
        <v>179</v>
      </c>
      <c r="BR1275" s="129">
        <v>2.9999999999999997E-4</v>
      </c>
      <c r="BS1275" s="129" t="s">
        <v>179</v>
      </c>
      <c r="BT1275" s="129">
        <v>4.0000000000000002E-4</v>
      </c>
      <c r="BU1275" s="129" t="s">
        <v>179</v>
      </c>
      <c r="BV1275" s="129">
        <v>5.9999999999999995E-4</v>
      </c>
      <c r="BW1275" s="129" t="s">
        <v>179</v>
      </c>
      <c r="BX1275" s="129">
        <v>8.0000000000000004E-4</v>
      </c>
      <c r="BY1275" s="129" t="s">
        <v>179</v>
      </c>
      <c r="BZ1275" s="129">
        <v>1.1000000000000001E-3</v>
      </c>
      <c r="CA1275" s="129" t="s">
        <v>179</v>
      </c>
      <c r="CB1275" s="129">
        <v>8.0000000000000004E-4</v>
      </c>
      <c r="CC1275" s="129" t="s">
        <v>179</v>
      </c>
      <c r="CD1275" s="129">
        <v>1.9E-3</v>
      </c>
      <c r="CE1275" s="129" t="s">
        <v>179</v>
      </c>
      <c r="CF1275" s="129">
        <v>2.0999999999999999E-3</v>
      </c>
      <c r="CG1275" s="129" t="s">
        <v>179</v>
      </c>
      <c r="CH1275" s="129">
        <v>1E-4</v>
      </c>
      <c r="CI1275" s="129" t="s">
        <v>179</v>
      </c>
      <c r="CJ1275" s="129">
        <v>6.1999999999999998E-3</v>
      </c>
      <c r="CK1275" s="129" t="s">
        <v>179</v>
      </c>
      <c r="CL1275" s="129">
        <v>8.8000000000000005E-3</v>
      </c>
      <c r="CM1275" s="129" t="s">
        <v>179</v>
      </c>
      <c r="CN1275" s="129">
        <v>4.3E-3</v>
      </c>
      <c r="CO1275" s="129" t="s">
        <v>179</v>
      </c>
      <c r="CP1275" s="129">
        <v>8.9999999999999998E-4</v>
      </c>
      <c r="CQ1275" s="129" t="s">
        <v>179</v>
      </c>
      <c r="CR1275" s="129">
        <v>3.3E-3</v>
      </c>
      <c r="CS1275" s="129" t="s">
        <v>1234</v>
      </c>
      <c r="CT1275" s="129">
        <v>2.5999999999999999E-3</v>
      </c>
      <c r="CU1275" s="129" t="s">
        <v>179</v>
      </c>
      <c r="CV1275" s="129">
        <v>8.0000000000000004E-4</v>
      </c>
      <c r="CW1275" s="129" t="s">
        <v>18</v>
      </c>
      <c r="CX1275" s="129"/>
      <c r="CY1275" s="129" t="s">
        <v>179</v>
      </c>
      <c r="CZ1275" s="129">
        <v>6.9999999999999999E-4</v>
      </c>
      <c r="DA1275" s="129" t="s">
        <v>179</v>
      </c>
      <c r="DB1275" s="129">
        <v>5.0000000000000001E-4</v>
      </c>
      <c r="DC1275" s="129" t="s">
        <v>179</v>
      </c>
      <c r="DD1275" s="129">
        <v>5.0000000000000001E-4</v>
      </c>
      <c r="DE1275" s="129" t="s">
        <v>179</v>
      </c>
      <c r="DF1275" s="129">
        <v>5.9999999999999995E-4</v>
      </c>
      <c r="DG1275" s="129" t="s">
        <v>179</v>
      </c>
      <c r="DH1275" s="129">
        <v>4.0000000000000002E-4</v>
      </c>
      <c r="DI1275" s="129" t="s">
        <v>179</v>
      </c>
      <c r="DJ1275" s="129">
        <v>4.0000000000000002E-4</v>
      </c>
      <c r="DK1275" s="129" t="s">
        <v>3187</v>
      </c>
      <c r="DL1275" s="129" t="s">
        <v>59</v>
      </c>
      <c r="DM1275" s="129"/>
      <c r="DN1275" s="129"/>
      <c r="DO1275" s="130" t="s">
        <v>18</v>
      </c>
      <c r="DS1275" s="129"/>
      <c r="DT1275" t="s">
        <v>4856</v>
      </c>
    </row>
    <row r="1276" spans="1:124">
      <c r="A1276" s="127">
        <v>763</v>
      </c>
      <c r="B1276" s="131">
        <v>44766.676388888889</v>
      </c>
      <c r="C1276" s="129" t="s">
        <v>52</v>
      </c>
      <c r="D1276" s="129">
        <v>0</v>
      </c>
      <c r="E1276" s="129">
        <v>0</v>
      </c>
      <c r="F1276" s="129">
        <v>0</v>
      </c>
      <c r="G1276" s="129" t="s">
        <v>54</v>
      </c>
      <c r="H1276" s="129" t="s">
        <v>55</v>
      </c>
      <c r="I1276" s="129" t="s">
        <v>55</v>
      </c>
      <c r="J1276" s="129" t="s">
        <v>55</v>
      </c>
      <c r="K1276" s="129" t="s">
        <v>18</v>
      </c>
      <c r="L1276" s="129">
        <v>90</v>
      </c>
      <c r="M1276" s="129" t="s">
        <v>173</v>
      </c>
      <c r="N1276" s="129">
        <v>0</v>
      </c>
      <c r="O1276" s="129" t="s">
        <v>173</v>
      </c>
      <c r="P1276" s="129">
        <v>0</v>
      </c>
      <c r="Q1276" s="129" t="s">
        <v>173</v>
      </c>
      <c r="R1276" s="129">
        <v>0</v>
      </c>
      <c r="S1276" s="129">
        <v>2</v>
      </c>
      <c r="T1276" s="129" t="s">
        <v>174</v>
      </c>
      <c r="U1276" s="129">
        <v>2.1671</v>
      </c>
      <c r="V1276" s="129">
        <v>0.6331</v>
      </c>
      <c r="W1276" s="129" t="s">
        <v>3190</v>
      </c>
      <c r="X1276" s="129">
        <v>0.31080000000000002</v>
      </c>
      <c r="Y1276" s="129">
        <v>35.9268</v>
      </c>
      <c r="Z1276" s="129">
        <v>0.34189999999999998</v>
      </c>
      <c r="AA1276" s="129" t="s">
        <v>1072</v>
      </c>
      <c r="AB1276" s="129">
        <v>1.55E-2</v>
      </c>
      <c r="AC1276" s="129" t="s">
        <v>179</v>
      </c>
      <c r="AD1276" s="129">
        <v>8.9999999999999993E-3</v>
      </c>
      <c r="AE1276" s="129" t="s">
        <v>179</v>
      </c>
      <c r="AF1276" s="129">
        <v>1.7299999999999999E-2</v>
      </c>
      <c r="AG1276" s="129">
        <v>0.22620000000000001</v>
      </c>
      <c r="AH1276" s="129">
        <v>8.5000000000000006E-3</v>
      </c>
      <c r="AI1276" s="129">
        <v>7.8882000000000003</v>
      </c>
      <c r="AJ1276" s="129">
        <v>3.3300000000000003E-2</v>
      </c>
      <c r="AK1276" s="129">
        <v>0.7631</v>
      </c>
      <c r="AL1276" s="129">
        <v>8.6999999999999994E-3</v>
      </c>
      <c r="AM1276" s="129" t="s">
        <v>179</v>
      </c>
      <c r="AN1276" s="129">
        <v>8.6E-3</v>
      </c>
      <c r="AO1276" s="129" t="s">
        <v>1568</v>
      </c>
      <c r="AP1276" s="129">
        <v>4.1000000000000003E-3</v>
      </c>
      <c r="AQ1276" s="129">
        <v>0.12520000000000001</v>
      </c>
      <c r="AR1276" s="129">
        <v>5.4000000000000003E-3</v>
      </c>
      <c r="AS1276" s="129" t="s">
        <v>3191</v>
      </c>
      <c r="AT1276" s="129">
        <v>2.7699999999999999E-2</v>
      </c>
      <c r="AU1276" s="129" t="s">
        <v>179</v>
      </c>
      <c r="AV1276" s="129">
        <v>3.8999999999999998E-3</v>
      </c>
      <c r="AW1276" s="129">
        <v>8.0000000000000002E-3</v>
      </c>
      <c r="AX1276" s="129">
        <v>1E-3</v>
      </c>
      <c r="AY1276" s="129" t="s">
        <v>465</v>
      </c>
      <c r="AZ1276" s="129">
        <v>6.9999999999999999E-4</v>
      </c>
      <c r="BA1276" s="129">
        <v>6.3E-3</v>
      </c>
      <c r="BB1276" s="129">
        <v>6.9999999999999999E-4</v>
      </c>
      <c r="BC1276" s="129" t="s">
        <v>267</v>
      </c>
      <c r="BD1276" s="129">
        <v>5.0000000000000001E-4</v>
      </c>
      <c r="BE1276" s="129" t="s">
        <v>179</v>
      </c>
      <c r="BF1276" s="129">
        <v>2.9999999999999997E-4</v>
      </c>
      <c r="BG1276" s="129" t="s">
        <v>179</v>
      </c>
      <c r="BH1276" s="129">
        <v>1E-4</v>
      </c>
      <c r="BI1276" s="129" t="s">
        <v>516</v>
      </c>
      <c r="BJ1276" s="129">
        <v>2.0000000000000001E-4</v>
      </c>
      <c r="BK1276" s="129">
        <v>1.0800000000000001E-2</v>
      </c>
      <c r="BL1276" s="129">
        <v>5.0000000000000001E-4</v>
      </c>
      <c r="BM1276" s="129">
        <v>3.0000000000000001E-3</v>
      </c>
      <c r="BN1276" s="129">
        <v>2.9999999999999997E-4</v>
      </c>
      <c r="BO1276" s="129" t="s">
        <v>365</v>
      </c>
      <c r="BP1276" s="129">
        <v>5.9999999999999995E-4</v>
      </c>
      <c r="BQ1276" s="129" t="s">
        <v>179</v>
      </c>
      <c r="BR1276" s="129">
        <v>2.9999999999999997E-4</v>
      </c>
      <c r="BS1276" s="129" t="s">
        <v>179</v>
      </c>
      <c r="BT1276" s="129">
        <v>5.0000000000000001E-4</v>
      </c>
      <c r="BU1276" s="129" t="s">
        <v>179</v>
      </c>
      <c r="BV1276" s="129">
        <v>5.9999999999999995E-4</v>
      </c>
      <c r="BW1276" s="129" t="s">
        <v>18</v>
      </c>
      <c r="BX1276" s="129"/>
      <c r="BY1276" s="129" t="s">
        <v>18</v>
      </c>
      <c r="BZ1276" s="129"/>
      <c r="CA1276" s="129" t="s">
        <v>179</v>
      </c>
      <c r="CB1276" s="129">
        <v>8.0000000000000004E-4</v>
      </c>
      <c r="CC1276" s="129" t="s">
        <v>179</v>
      </c>
      <c r="CD1276" s="129">
        <v>1.9E-3</v>
      </c>
      <c r="CE1276" s="129" t="s">
        <v>179</v>
      </c>
      <c r="CF1276" s="129">
        <v>2.0999999999999999E-3</v>
      </c>
      <c r="CG1276" s="129" t="s">
        <v>179</v>
      </c>
      <c r="CH1276" s="129">
        <v>0</v>
      </c>
      <c r="CI1276" s="129" t="s">
        <v>179</v>
      </c>
      <c r="CJ1276" s="129">
        <v>6.3E-3</v>
      </c>
      <c r="CK1276" s="129" t="s">
        <v>992</v>
      </c>
      <c r="CL1276" s="129">
        <v>9.1000000000000004E-3</v>
      </c>
      <c r="CM1276" s="129" t="s">
        <v>179</v>
      </c>
      <c r="CN1276" s="129">
        <v>4.4000000000000003E-3</v>
      </c>
      <c r="CO1276" s="129" t="s">
        <v>179</v>
      </c>
      <c r="CP1276" s="129">
        <v>8.9999999999999998E-4</v>
      </c>
      <c r="CQ1276" s="129" t="s">
        <v>179</v>
      </c>
      <c r="CR1276" s="129">
        <v>3.3E-3</v>
      </c>
      <c r="CS1276" s="129" t="s">
        <v>360</v>
      </c>
      <c r="CT1276" s="129">
        <v>2.5999999999999999E-3</v>
      </c>
      <c r="CU1276" s="129" t="s">
        <v>18</v>
      </c>
      <c r="CV1276" s="129"/>
      <c r="CW1276" s="129" t="s">
        <v>18</v>
      </c>
      <c r="CX1276" s="129"/>
      <c r="CY1276" s="129" t="s">
        <v>179</v>
      </c>
      <c r="CZ1276" s="129">
        <v>6.9999999999999999E-4</v>
      </c>
      <c r="DA1276" s="129" t="s">
        <v>179</v>
      </c>
      <c r="DB1276" s="129">
        <v>5.9999999999999995E-4</v>
      </c>
      <c r="DC1276" s="129" t="s">
        <v>179</v>
      </c>
      <c r="DD1276" s="129">
        <v>5.0000000000000001E-4</v>
      </c>
      <c r="DE1276" s="129" t="s">
        <v>179</v>
      </c>
      <c r="DF1276" s="129">
        <v>5.0000000000000001E-4</v>
      </c>
      <c r="DG1276" s="129" t="s">
        <v>179</v>
      </c>
      <c r="DH1276" s="129">
        <v>4.0000000000000002E-4</v>
      </c>
      <c r="DI1276" s="129" t="s">
        <v>179</v>
      </c>
      <c r="DJ1276" s="129">
        <v>4.0000000000000002E-4</v>
      </c>
      <c r="DK1276" s="129" t="s">
        <v>3187</v>
      </c>
      <c r="DL1276" s="129" t="s">
        <v>59</v>
      </c>
      <c r="DM1276" s="129"/>
      <c r="DN1276" s="129"/>
      <c r="DO1276" s="130" t="s">
        <v>18</v>
      </c>
      <c r="DS1276" s="129"/>
      <c r="DT1276" t="s">
        <v>4856</v>
      </c>
    </row>
    <row r="1277" spans="1:124">
      <c r="A1277" s="127">
        <v>764</v>
      </c>
      <c r="B1277" s="131">
        <v>44766.677777777775</v>
      </c>
      <c r="C1277" s="129" t="s">
        <v>52</v>
      </c>
      <c r="D1277" s="129">
        <v>0</v>
      </c>
      <c r="E1277" s="129">
        <v>0</v>
      </c>
      <c r="F1277" s="129">
        <v>0</v>
      </c>
      <c r="G1277" s="129" t="s">
        <v>54</v>
      </c>
      <c r="H1277" s="129" t="s">
        <v>55</v>
      </c>
      <c r="I1277" s="129" t="s">
        <v>55</v>
      </c>
      <c r="J1277" s="129" t="s">
        <v>55</v>
      </c>
      <c r="K1277" s="129" t="s">
        <v>18</v>
      </c>
      <c r="L1277" s="129">
        <v>90</v>
      </c>
      <c r="M1277" s="129" t="s">
        <v>173</v>
      </c>
      <c r="N1277" s="129">
        <v>0</v>
      </c>
      <c r="O1277" s="129" t="s">
        <v>173</v>
      </c>
      <c r="P1277" s="129">
        <v>0</v>
      </c>
      <c r="Q1277" s="129" t="s">
        <v>173</v>
      </c>
      <c r="R1277" s="129">
        <v>0</v>
      </c>
      <c r="S1277" s="129">
        <v>2</v>
      </c>
      <c r="T1277" s="129" t="s">
        <v>174</v>
      </c>
      <c r="U1277" s="129">
        <v>2.1354000000000002</v>
      </c>
      <c r="V1277" s="129">
        <v>0.62729999999999997</v>
      </c>
      <c r="W1277" s="129" t="s">
        <v>3192</v>
      </c>
      <c r="X1277" s="129">
        <v>0.31109999999999999</v>
      </c>
      <c r="Y1277" s="129">
        <v>37.168199999999999</v>
      </c>
      <c r="Z1277" s="129">
        <v>0.3478</v>
      </c>
      <c r="AA1277" s="129" t="s">
        <v>3175</v>
      </c>
      <c r="AB1277" s="129">
        <v>1.6E-2</v>
      </c>
      <c r="AC1277" s="129" t="s">
        <v>179</v>
      </c>
      <c r="AD1277" s="129">
        <v>9.2999999999999992E-3</v>
      </c>
      <c r="AE1277" s="129" t="s">
        <v>179</v>
      </c>
      <c r="AF1277" s="129">
        <v>1.7500000000000002E-2</v>
      </c>
      <c r="AG1277" s="129">
        <v>0.17660000000000001</v>
      </c>
      <c r="AH1277" s="129">
        <v>8.0000000000000002E-3</v>
      </c>
      <c r="AI1277" s="129">
        <v>8.3217999999999996</v>
      </c>
      <c r="AJ1277" s="129">
        <v>3.4299999999999997E-2</v>
      </c>
      <c r="AK1277" s="129">
        <v>0.88029999999999997</v>
      </c>
      <c r="AL1277" s="129">
        <v>9.2999999999999992E-3</v>
      </c>
      <c r="AM1277" s="129" t="s">
        <v>179</v>
      </c>
      <c r="AN1277" s="129">
        <v>8.8000000000000005E-3</v>
      </c>
      <c r="AO1277" s="129" t="s">
        <v>1347</v>
      </c>
      <c r="AP1277" s="129">
        <v>4.1999999999999997E-3</v>
      </c>
      <c r="AQ1277" s="129">
        <v>0.13059999999999999</v>
      </c>
      <c r="AR1277" s="129">
        <v>5.5999999999999999E-3</v>
      </c>
      <c r="AS1277" s="129" t="s">
        <v>3193</v>
      </c>
      <c r="AT1277" s="129">
        <v>2.75E-2</v>
      </c>
      <c r="AU1277" s="129" t="s">
        <v>614</v>
      </c>
      <c r="AV1277" s="129">
        <v>3.8E-3</v>
      </c>
      <c r="AW1277" s="129">
        <v>1.17E-2</v>
      </c>
      <c r="AX1277" s="129">
        <v>1.1999999999999999E-3</v>
      </c>
      <c r="AY1277" s="129" t="s">
        <v>431</v>
      </c>
      <c r="AZ1277" s="129">
        <v>8.0000000000000004E-4</v>
      </c>
      <c r="BA1277" s="129">
        <v>7.4000000000000003E-3</v>
      </c>
      <c r="BB1277" s="129">
        <v>6.9999999999999999E-4</v>
      </c>
      <c r="BC1277" s="129" t="s">
        <v>406</v>
      </c>
      <c r="BD1277" s="129">
        <v>5.0000000000000001E-4</v>
      </c>
      <c r="BE1277" s="129" t="s">
        <v>179</v>
      </c>
      <c r="BF1277" s="129">
        <v>2.9999999999999997E-4</v>
      </c>
      <c r="BG1277" s="129" t="s">
        <v>179</v>
      </c>
      <c r="BH1277" s="129">
        <v>1E-4</v>
      </c>
      <c r="BI1277" s="129" t="s">
        <v>318</v>
      </c>
      <c r="BJ1277" s="129">
        <v>2.0000000000000001E-4</v>
      </c>
      <c r="BK1277" s="129">
        <v>1.23E-2</v>
      </c>
      <c r="BL1277" s="129">
        <v>5.0000000000000001E-4</v>
      </c>
      <c r="BM1277" s="129">
        <v>3.3E-3</v>
      </c>
      <c r="BN1277" s="129">
        <v>2.9999999999999997E-4</v>
      </c>
      <c r="BO1277" s="129" t="s">
        <v>1376</v>
      </c>
      <c r="BP1277" s="129">
        <v>5.9999999999999995E-4</v>
      </c>
      <c r="BQ1277" s="129" t="s">
        <v>179</v>
      </c>
      <c r="BR1277" s="129">
        <v>2.9999999999999997E-4</v>
      </c>
      <c r="BS1277" s="129" t="s">
        <v>179</v>
      </c>
      <c r="BT1277" s="129">
        <v>4.0000000000000002E-4</v>
      </c>
      <c r="BU1277" s="129" t="s">
        <v>179</v>
      </c>
      <c r="BV1277" s="129">
        <v>6.9999999999999999E-4</v>
      </c>
      <c r="BW1277" s="129" t="s">
        <v>18</v>
      </c>
      <c r="BX1277" s="129"/>
      <c r="BY1277" s="129" t="s">
        <v>179</v>
      </c>
      <c r="BZ1277" s="129">
        <v>1E-3</v>
      </c>
      <c r="CA1277" s="129" t="s">
        <v>179</v>
      </c>
      <c r="CB1277" s="129">
        <v>6.9999999999999999E-4</v>
      </c>
      <c r="CC1277" s="129" t="s">
        <v>179</v>
      </c>
      <c r="CD1277" s="129">
        <v>1.9E-3</v>
      </c>
      <c r="CE1277" s="129" t="s">
        <v>179</v>
      </c>
      <c r="CF1277" s="129">
        <v>2.0999999999999999E-3</v>
      </c>
      <c r="CG1277" s="129" t="s">
        <v>216</v>
      </c>
      <c r="CH1277" s="129">
        <v>1E-4</v>
      </c>
      <c r="CI1277" s="129" t="s">
        <v>179</v>
      </c>
      <c r="CJ1277" s="129">
        <v>5.7999999999999996E-3</v>
      </c>
      <c r="CK1277" s="129" t="s">
        <v>179</v>
      </c>
      <c r="CL1277" s="129">
        <v>8.6999999999999994E-3</v>
      </c>
      <c r="CM1277" s="129" t="s">
        <v>179</v>
      </c>
      <c r="CN1277" s="129">
        <v>3.8E-3</v>
      </c>
      <c r="CO1277" s="129" t="s">
        <v>179</v>
      </c>
      <c r="CP1277" s="129">
        <v>8.0000000000000004E-4</v>
      </c>
      <c r="CQ1277" s="129" t="s">
        <v>179</v>
      </c>
      <c r="CR1277" s="129">
        <v>3.5000000000000001E-3</v>
      </c>
      <c r="CS1277" s="129" t="s">
        <v>2009</v>
      </c>
      <c r="CT1277" s="129">
        <v>2.5999999999999999E-3</v>
      </c>
      <c r="CU1277" s="129" t="s">
        <v>18</v>
      </c>
      <c r="CV1277" s="129"/>
      <c r="CW1277" s="129" t="s">
        <v>18</v>
      </c>
      <c r="CX1277" s="129"/>
      <c r="CY1277" s="129" t="s">
        <v>179</v>
      </c>
      <c r="CZ1277" s="129">
        <v>6.9999999999999999E-4</v>
      </c>
      <c r="DA1277" s="129" t="s">
        <v>179</v>
      </c>
      <c r="DB1277" s="129">
        <v>5.9999999999999995E-4</v>
      </c>
      <c r="DC1277" s="129" t="s">
        <v>179</v>
      </c>
      <c r="DD1277" s="129">
        <v>5.0000000000000001E-4</v>
      </c>
      <c r="DE1277" s="129" t="s">
        <v>179</v>
      </c>
      <c r="DF1277" s="129">
        <v>5.0000000000000001E-4</v>
      </c>
      <c r="DG1277" s="129" t="s">
        <v>179</v>
      </c>
      <c r="DH1277" s="129">
        <v>4.0000000000000002E-4</v>
      </c>
      <c r="DI1277" s="129" t="s">
        <v>179</v>
      </c>
      <c r="DJ1277" s="129">
        <v>4.0000000000000002E-4</v>
      </c>
      <c r="DK1277" s="129" t="s">
        <v>3194</v>
      </c>
      <c r="DL1277" s="129" t="s">
        <v>59</v>
      </c>
      <c r="DM1277" s="129"/>
      <c r="DN1277" s="129"/>
      <c r="DO1277" s="130" t="s">
        <v>18</v>
      </c>
      <c r="DS1277" s="129"/>
      <c r="DT1277" t="s">
        <v>4856</v>
      </c>
    </row>
    <row r="1278" spans="1:124">
      <c r="A1278" s="127">
        <v>765</v>
      </c>
      <c r="B1278" s="131">
        <v>44766.679166666669</v>
      </c>
      <c r="C1278" s="129" t="s">
        <v>52</v>
      </c>
      <c r="D1278" s="129">
        <v>0</v>
      </c>
      <c r="E1278" s="129">
        <v>0</v>
      </c>
      <c r="F1278" s="129">
        <v>0</v>
      </c>
      <c r="G1278" s="129" t="s">
        <v>54</v>
      </c>
      <c r="H1278" s="129" t="s">
        <v>55</v>
      </c>
      <c r="I1278" s="129" t="s">
        <v>55</v>
      </c>
      <c r="J1278" s="129" t="s">
        <v>55</v>
      </c>
      <c r="K1278" s="129" t="s">
        <v>18</v>
      </c>
      <c r="L1278" s="129">
        <v>90</v>
      </c>
      <c r="M1278" s="129" t="s">
        <v>173</v>
      </c>
      <c r="N1278" s="129">
        <v>0</v>
      </c>
      <c r="O1278" s="129" t="s">
        <v>173</v>
      </c>
      <c r="P1278" s="129">
        <v>0</v>
      </c>
      <c r="Q1278" s="129" t="s">
        <v>173</v>
      </c>
      <c r="R1278" s="129">
        <v>0</v>
      </c>
      <c r="S1278" s="129">
        <v>2</v>
      </c>
      <c r="T1278" s="129" t="s">
        <v>174</v>
      </c>
      <c r="U1278" s="129">
        <v>2.5493000000000001</v>
      </c>
      <c r="V1278" s="129">
        <v>0.64400000000000002</v>
      </c>
      <c r="W1278" s="129" t="s">
        <v>3195</v>
      </c>
      <c r="X1278" s="129">
        <v>0.3155</v>
      </c>
      <c r="Y1278" s="129">
        <v>37.293399999999998</v>
      </c>
      <c r="Z1278" s="129">
        <v>0.34889999999999999</v>
      </c>
      <c r="AA1278" s="129" t="s">
        <v>662</v>
      </c>
      <c r="AB1278" s="129">
        <v>1.6E-2</v>
      </c>
      <c r="AC1278" s="129" t="s">
        <v>179</v>
      </c>
      <c r="AD1278" s="129">
        <v>9.1999999999999998E-3</v>
      </c>
      <c r="AE1278" s="129" t="s">
        <v>179</v>
      </c>
      <c r="AF1278" s="129">
        <v>1.7500000000000002E-2</v>
      </c>
      <c r="AG1278" s="129">
        <v>0.18279999999999999</v>
      </c>
      <c r="AH1278" s="129">
        <v>8.0999999999999996E-3</v>
      </c>
      <c r="AI1278" s="129">
        <v>8.3163999999999998</v>
      </c>
      <c r="AJ1278" s="129">
        <v>3.4200000000000001E-2</v>
      </c>
      <c r="AK1278" s="129">
        <v>0.87060000000000004</v>
      </c>
      <c r="AL1278" s="129">
        <v>9.2999999999999992E-3</v>
      </c>
      <c r="AM1278" s="129" t="s">
        <v>2818</v>
      </c>
      <c r="AN1278" s="129">
        <v>9.1999999999999998E-3</v>
      </c>
      <c r="AO1278" s="129" t="s">
        <v>842</v>
      </c>
      <c r="AP1278" s="129">
        <v>4.1000000000000003E-3</v>
      </c>
      <c r="AQ1278" s="129">
        <v>0.13339999999999999</v>
      </c>
      <c r="AR1278" s="129">
        <v>5.5999999999999999E-3</v>
      </c>
      <c r="AS1278" s="129" t="s">
        <v>3196</v>
      </c>
      <c r="AT1278" s="129">
        <v>2.7400000000000001E-2</v>
      </c>
      <c r="AU1278" s="129" t="s">
        <v>179</v>
      </c>
      <c r="AV1278" s="129">
        <v>3.8E-3</v>
      </c>
      <c r="AW1278" s="129">
        <v>1.17E-2</v>
      </c>
      <c r="AX1278" s="129">
        <v>1.1000000000000001E-3</v>
      </c>
      <c r="AY1278" s="129" t="s">
        <v>405</v>
      </c>
      <c r="AZ1278" s="129">
        <v>8.0000000000000004E-4</v>
      </c>
      <c r="BA1278" s="129">
        <v>7.0000000000000001E-3</v>
      </c>
      <c r="BB1278" s="129">
        <v>6.9999999999999999E-4</v>
      </c>
      <c r="BC1278" s="129" t="s">
        <v>304</v>
      </c>
      <c r="BD1278" s="129">
        <v>5.0000000000000001E-4</v>
      </c>
      <c r="BE1278" s="129" t="s">
        <v>179</v>
      </c>
      <c r="BF1278" s="129">
        <v>2.9999999999999997E-4</v>
      </c>
      <c r="BG1278" s="129" t="s">
        <v>179</v>
      </c>
      <c r="BH1278" s="129">
        <v>1E-4</v>
      </c>
      <c r="BI1278" s="129" t="s">
        <v>179</v>
      </c>
      <c r="BJ1278" s="129">
        <v>2.0000000000000001E-4</v>
      </c>
      <c r="BK1278" s="129">
        <v>1.2200000000000001E-2</v>
      </c>
      <c r="BL1278" s="129">
        <v>5.0000000000000001E-4</v>
      </c>
      <c r="BM1278" s="129">
        <v>3.5999999999999999E-3</v>
      </c>
      <c r="BN1278" s="129">
        <v>2.9999999999999997E-4</v>
      </c>
      <c r="BO1278" s="129" t="s">
        <v>789</v>
      </c>
      <c r="BP1278" s="129">
        <v>5.9999999999999995E-4</v>
      </c>
      <c r="BQ1278" s="129" t="s">
        <v>179</v>
      </c>
      <c r="BR1278" s="129">
        <v>2.9999999999999997E-4</v>
      </c>
      <c r="BS1278" s="129" t="s">
        <v>179</v>
      </c>
      <c r="BT1278" s="129">
        <v>4.0000000000000002E-4</v>
      </c>
      <c r="BU1278" s="129" t="s">
        <v>179</v>
      </c>
      <c r="BV1278" s="129">
        <v>6.9999999999999999E-4</v>
      </c>
      <c r="BW1278" s="129" t="s">
        <v>18</v>
      </c>
      <c r="BX1278" s="129"/>
      <c r="BY1278" s="129" t="s">
        <v>179</v>
      </c>
      <c r="BZ1278" s="129">
        <v>1.1000000000000001E-3</v>
      </c>
      <c r="CA1278" s="129" t="s">
        <v>179</v>
      </c>
      <c r="CB1278" s="129">
        <v>6.9999999999999999E-4</v>
      </c>
      <c r="CC1278" s="129" t="s">
        <v>179</v>
      </c>
      <c r="CD1278" s="129">
        <v>1.9E-3</v>
      </c>
      <c r="CE1278" s="129" t="s">
        <v>179</v>
      </c>
      <c r="CF1278" s="129">
        <v>2.0999999999999999E-3</v>
      </c>
      <c r="CG1278" s="129" t="s">
        <v>179</v>
      </c>
      <c r="CH1278" s="129">
        <v>1E-4</v>
      </c>
      <c r="CI1278" s="129" t="s">
        <v>179</v>
      </c>
      <c r="CJ1278" s="129">
        <v>6.0000000000000001E-3</v>
      </c>
      <c r="CK1278" s="129" t="s">
        <v>179</v>
      </c>
      <c r="CL1278" s="129">
        <v>8.8000000000000005E-3</v>
      </c>
      <c r="CM1278" s="129" t="s">
        <v>179</v>
      </c>
      <c r="CN1278" s="129">
        <v>3.7000000000000002E-3</v>
      </c>
      <c r="CO1278" s="129" t="s">
        <v>179</v>
      </c>
      <c r="CP1278" s="129">
        <v>8.0000000000000004E-4</v>
      </c>
      <c r="CQ1278" s="129" t="s">
        <v>179</v>
      </c>
      <c r="CR1278" s="129">
        <v>3.3999999999999998E-3</v>
      </c>
      <c r="CS1278" s="129" t="s">
        <v>1720</v>
      </c>
      <c r="CT1278" s="129">
        <v>2.5000000000000001E-3</v>
      </c>
      <c r="CU1278" s="129" t="s">
        <v>18</v>
      </c>
      <c r="CV1278" s="129"/>
      <c r="CW1278" s="129" t="s">
        <v>18</v>
      </c>
      <c r="CX1278" s="129"/>
      <c r="CY1278" s="129" t="s">
        <v>179</v>
      </c>
      <c r="CZ1278" s="129">
        <v>6.9999999999999999E-4</v>
      </c>
      <c r="DA1278" s="129" t="s">
        <v>179</v>
      </c>
      <c r="DB1278" s="129">
        <v>5.9999999999999995E-4</v>
      </c>
      <c r="DC1278" s="129" t="s">
        <v>179</v>
      </c>
      <c r="DD1278" s="129">
        <v>5.9999999999999995E-4</v>
      </c>
      <c r="DE1278" s="129" t="s">
        <v>179</v>
      </c>
      <c r="DF1278" s="129">
        <v>5.0000000000000001E-4</v>
      </c>
      <c r="DG1278" s="129" t="s">
        <v>179</v>
      </c>
      <c r="DH1278" s="129">
        <v>4.0000000000000002E-4</v>
      </c>
      <c r="DI1278" s="129" t="s">
        <v>179</v>
      </c>
      <c r="DJ1278" s="129">
        <v>4.0000000000000002E-4</v>
      </c>
      <c r="DK1278" s="129" t="s">
        <v>3194</v>
      </c>
      <c r="DL1278" s="129" t="s">
        <v>59</v>
      </c>
      <c r="DM1278" s="129"/>
      <c r="DN1278" s="129"/>
      <c r="DO1278" s="130" t="s">
        <v>18</v>
      </c>
      <c r="DS1278" s="129"/>
      <c r="DT1278" t="s">
        <v>4856</v>
      </c>
    </row>
    <row r="1279" spans="1:124">
      <c r="A1279" s="127">
        <v>766</v>
      </c>
      <c r="B1279" s="131">
        <v>44766.680555555555</v>
      </c>
      <c r="C1279" s="129" t="s">
        <v>52</v>
      </c>
      <c r="D1279" s="129">
        <v>0</v>
      </c>
      <c r="E1279" s="129">
        <v>0</v>
      </c>
      <c r="F1279" s="129">
        <v>0</v>
      </c>
      <c r="G1279" s="129" t="s">
        <v>54</v>
      </c>
      <c r="H1279" s="129" t="s">
        <v>55</v>
      </c>
      <c r="I1279" s="129" t="s">
        <v>55</v>
      </c>
      <c r="J1279" s="129" t="s">
        <v>55</v>
      </c>
      <c r="K1279" s="129" t="s">
        <v>18</v>
      </c>
      <c r="L1279" s="129">
        <v>90</v>
      </c>
      <c r="M1279" s="129" t="s">
        <v>173</v>
      </c>
      <c r="N1279" s="129">
        <v>0</v>
      </c>
      <c r="O1279" s="129" t="s">
        <v>173</v>
      </c>
      <c r="P1279" s="129">
        <v>0</v>
      </c>
      <c r="Q1279" s="129" t="s">
        <v>173</v>
      </c>
      <c r="R1279" s="129">
        <v>0</v>
      </c>
      <c r="S1279" s="129">
        <v>2</v>
      </c>
      <c r="T1279" s="129" t="s">
        <v>174</v>
      </c>
      <c r="U1279" s="129">
        <v>3.0821999999999998</v>
      </c>
      <c r="V1279" s="129">
        <v>0.62509999999999999</v>
      </c>
      <c r="W1279" s="129" t="s">
        <v>3197</v>
      </c>
      <c r="X1279" s="129">
        <v>0.31290000000000001</v>
      </c>
      <c r="Y1279" s="129">
        <v>37.342500000000001</v>
      </c>
      <c r="Z1279" s="129">
        <v>0.3488</v>
      </c>
      <c r="AA1279" s="129" t="s">
        <v>369</v>
      </c>
      <c r="AB1279" s="129">
        <v>1.6E-2</v>
      </c>
      <c r="AC1279" s="129" t="s">
        <v>179</v>
      </c>
      <c r="AD1279" s="129">
        <v>9.1999999999999998E-3</v>
      </c>
      <c r="AE1279" s="129" t="s">
        <v>179</v>
      </c>
      <c r="AF1279" s="129">
        <v>1.7399999999999999E-2</v>
      </c>
      <c r="AG1279" s="129">
        <v>0.17749999999999999</v>
      </c>
      <c r="AH1279" s="129">
        <v>8.0000000000000002E-3</v>
      </c>
      <c r="AI1279" s="129">
        <v>8.2896999999999998</v>
      </c>
      <c r="AJ1279" s="129">
        <v>3.4099999999999998E-2</v>
      </c>
      <c r="AK1279" s="129">
        <v>0.873</v>
      </c>
      <c r="AL1279" s="129">
        <v>9.2999999999999992E-3</v>
      </c>
      <c r="AM1279" s="129" t="s">
        <v>629</v>
      </c>
      <c r="AN1279" s="129">
        <v>8.9999999999999993E-3</v>
      </c>
      <c r="AO1279" s="129" t="s">
        <v>782</v>
      </c>
      <c r="AP1279" s="129">
        <v>4.1000000000000003E-3</v>
      </c>
      <c r="AQ1279" s="129">
        <v>0.13320000000000001</v>
      </c>
      <c r="AR1279" s="129">
        <v>5.5999999999999999E-3</v>
      </c>
      <c r="AS1279" s="129" t="s">
        <v>3198</v>
      </c>
      <c r="AT1279" s="129">
        <v>2.7400000000000001E-2</v>
      </c>
      <c r="AU1279" s="129" t="s">
        <v>179</v>
      </c>
      <c r="AV1279" s="129">
        <v>3.8E-3</v>
      </c>
      <c r="AW1279" s="129">
        <v>1.14E-2</v>
      </c>
      <c r="AX1279" s="129">
        <v>1.1000000000000001E-3</v>
      </c>
      <c r="AY1279" s="129" t="s">
        <v>208</v>
      </c>
      <c r="AZ1279" s="129">
        <v>8.0000000000000004E-4</v>
      </c>
      <c r="BA1279" s="129">
        <v>6.4000000000000003E-3</v>
      </c>
      <c r="BB1279" s="129">
        <v>6.9999999999999999E-4</v>
      </c>
      <c r="BC1279" s="129" t="s">
        <v>285</v>
      </c>
      <c r="BD1279" s="129">
        <v>5.0000000000000001E-4</v>
      </c>
      <c r="BE1279" s="129" t="s">
        <v>179</v>
      </c>
      <c r="BF1279" s="129">
        <v>2.0000000000000001E-4</v>
      </c>
      <c r="BG1279" s="129" t="s">
        <v>179</v>
      </c>
      <c r="BH1279" s="129">
        <v>1E-4</v>
      </c>
      <c r="BI1279" s="129" t="s">
        <v>246</v>
      </c>
      <c r="BJ1279" s="129">
        <v>2.0000000000000001E-4</v>
      </c>
      <c r="BK1279" s="129">
        <v>1.1900000000000001E-2</v>
      </c>
      <c r="BL1279" s="129">
        <v>5.0000000000000001E-4</v>
      </c>
      <c r="BM1279" s="129">
        <v>3.3999999999999998E-3</v>
      </c>
      <c r="BN1279" s="129">
        <v>2.9999999999999997E-4</v>
      </c>
      <c r="BO1279" s="129" t="s">
        <v>347</v>
      </c>
      <c r="BP1279" s="129">
        <v>5.9999999999999995E-4</v>
      </c>
      <c r="BQ1279" s="129" t="s">
        <v>179</v>
      </c>
      <c r="BR1279" s="129">
        <v>2.9999999999999997E-4</v>
      </c>
      <c r="BS1279" s="129" t="s">
        <v>179</v>
      </c>
      <c r="BT1279" s="129">
        <v>4.0000000000000002E-4</v>
      </c>
      <c r="BU1279" s="129" t="s">
        <v>179</v>
      </c>
      <c r="BV1279" s="129">
        <v>5.9999999999999995E-4</v>
      </c>
      <c r="BW1279" s="129" t="s">
        <v>18</v>
      </c>
      <c r="BX1279" s="129"/>
      <c r="BY1279" s="129" t="s">
        <v>179</v>
      </c>
      <c r="BZ1279" s="129">
        <v>1.1000000000000001E-3</v>
      </c>
      <c r="CA1279" s="129" t="s">
        <v>179</v>
      </c>
      <c r="CB1279" s="129">
        <v>8.0000000000000004E-4</v>
      </c>
      <c r="CC1279" s="129" t="s">
        <v>179</v>
      </c>
      <c r="CD1279" s="129">
        <v>1.9E-3</v>
      </c>
      <c r="CE1279" s="129" t="s">
        <v>179</v>
      </c>
      <c r="CF1279" s="129">
        <v>2.0999999999999999E-3</v>
      </c>
      <c r="CG1279" s="129" t="s">
        <v>179</v>
      </c>
      <c r="CH1279" s="129">
        <v>0</v>
      </c>
      <c r="CI1279" s="129" t="s">
        <v>179</v>
      </c>
      <c r="CJ1279" s="129">
        <v>5.8999999999999999E-3</v>
      </c>
      <c r="CK1279" s="129" t="s">
        <v>179</v>
      </c>
      <c r="CL1279" s="129">
        <v>8.8000000000000005E-3</v>
      </c>
      <c r="CM1279" s="129" t="s">
        <v>210</v>
      </c>
      <c r="CN1279" s="129">
        <v>3.7000000000000002E-3</v>
      </c>
      <c r="CO1279" s="129" t="s">
        <v>179</v>
      </c>
      <c r="CP1279" s="129">
        <v>8.9999999999999998E-4</v>
      </c>
      <c r="CQ1279" s="129" t="s">
        <v>179</v>
      </c>
      <c r="CR1279" s="129">
        <v>3.5000000000000001E-3</v>
      </c>
      <c r="CS1279" s="129" t="s">
        <v>486</v>
      </c>
      <c r="CT1279" s="129">
        <v>2.5000000000000001E-3</v>
      </c>
      <c r="CU1279" s="129" t="s">
        <v>18</v>
      </c>
      <c r="CV1279" s="129"/>
      <c r="CW1279" s="129" t="s">
        <v>18</v>
      </c>
      <c r="CX1279" s="129"/>
      <c r="CY1279" s="129" t="s">
        <v>179</v>
      </c>
      <c r="CZ1279" s="129">
        <v>8.0000000000000004E-4</v>
      </c>
      <c r="DA1279" s="129" t="s">
        <v>179</v>
      </c>
      <c r="DB1279" s="129">
        <v>5.9999999999999995E-4</v>
      </c>
      <c r="DC1279" s="129" t="s">
        <v>179</v>
      </c>
      <c r="DD1279" s="129">
        <v>5.0000000000000001E-4</v>
      </c>
      <c r="DE1279" s="129" t="s">
        <v>179</v>
      </c>
      <c r="DF1279" s="129">
        <v>5.0000000000000001E-4</v>
      </c>
      <c r="DG1279" s="129" t="s">
        <v>179</v>
      </c>
      <c r="DH1279" s="129">
        <v>4.0000000000000002E-4</v>
      </c>
      <c r="DI1279" s="129" t="s">
        <v>179</v>
      </c>
      <c r="DJ1279" s="129">
        <v>4.0000000000000002E-4</v>
      </c>
      <c r="DK1279" s="129" t="s">
        <v>3194</v>
      </c>
      <c r="DL1279" s="129" t="s">
        <v>59</v>
      </c>
      <c r="DM1279" s="129"/>
      <c r="DN1279" s="129"/>
      <c r="DO1279" s="130" t="s">
        <v>18</v>
      </c>
      <c r="DS1279" s="129"/>
      <c r="DT1279" t="s">
        <v>4856</v>
      </c>
    </row>
    <row r="1280" spans="1:124">
      <c r="A1280" s="127">
        <v>767</v>
      </c>
      <c r="B1280" s="131">
        <v>44766.681944444441</v>
      </c>
      <c r="C1280" s="129" t="s">
        <v>52</v>
      </c>
      <c r="D1280" s="129">
        <v>0</v>
      </c>
      <c r="E1280" s="129">
        <v>0</v>
      </c>
      <c r="F1280" s="129">
        <v>0</v>
      </c>
      <c r="G1280" s="129" t="s">
        <v>54</v>
      </c>
      <c r="H1280" s="129" t="s">
        <v>55</v>
      </c>
      <c r="I1280" s="129" t="s">
        <v>55</v>
      </c>
      <c r="J1280" s="129" t="s">
        <v>55</v>
      </c>
      <c r="K1280" s="129" t="s">
        <v>18</v>
      </c>
      <c r="L1280" s="129">
        <v>90</v>
      </c>
      <c r="M1280" s="129" t="s">
        <v>173</v>
      </c>
      <c r="N1280" s="129">
        <v>0</v>
      </c>
      <c r="O1280" s="129" t="s">
        <v>173</v>
      </c>
      <c r="P1280" s="129">
        <v>0</v>
      </c>
      <c r="Q1280" s="129" t="s">
        <v>173</v>
      </c>
      <c r="R1280" s="129">
        <v>0</v>
      </c>
      <c r="S1280" s="129">
        <v>2</v>
      </c>
      <c r="T1280" s="129" t="s">
        <v>174</v>
      </c>
      <c r="U1280" s="129">
        <v>2.6497999999999999</v>
      </c>
      <c r="V1280" s="129">
        <v>0.61339999999999995</v>
      </c>
      <c r="W1280" s="129" t="s">
        <v>3199</v>
      </c>
      <c r="X1280" s="129">
        <v>0.29959999999999998</v>
      </c>
      <c r="Y1280" s="129">
        <v>35.035299999999999</v>
      </c>
      <c r="Z1280" s="129">
        <v>0.33589999999999998</v>
      </c>
      <c r="AA1280" s="129" t="s">
        <v>2296</v>
      </c>
      <c r="AB1280" s="129">
        <v>1.55E-2</v>
      </c>
      <c r="AC1280" s="129" t="s">
        <v>179</v>
      </c>
      <c r="AD1280" s="129">
        <v>8.6999999999999994E-3</v>
      </c>
      <c r="AE1280" s="129" t="s">
        <v>179</v>
      </c>
      <c r="AF1280" s="129">
        <v>1.6899999999999998E-2</v>
      </c>
      <c r="AG1280" s="129">
        <v>0.1774</v>
      </c>
      <c r="AH1280" s="129">
        <v>7.9000000000000008E-3</v>
      </c>
      <c r="AI1280" s="129">
        <v>7.5186999999999999</v>
      </c>
      <c r="AJ1280" s="129">
        <v>3.2399999999999998E-2</v>
      </c>
      <c r="AK1280" s="129">
        <v>0.78790000000000004</v>
      </c>
      <c r="AL1280" s="129">
        <v>8.8000000000000005E-3</v>
      </c>
      <c r="AM1280" s="129" t="s">
        <v>1567</v>
      </c>
      <c r="AN1280" s="129">
        <v>8.5000000000000006E-3</v>
      </c>
      <c r="AO1280" s="129" t="s">
        <v>220</v>
      </c>
      <c r="AP1280" s="129">
        <v>4.0000000000000001E-3</v>
      </c>
      <c r="AQ1280" s="129">
        <v>0.1166</v>
      </c>
      <c r="AR1280" s="129">
        <v>5.3E-3</v>
      </c>
      <c r="AS1280" s="129" t="s">
        <v>3200</v>
      </c>
      <c r="AT1280" s="129">
        <v>2.7E-2</v>
      </c>
      <c r="AU1280" s="129" t="s">
        <v>345</v>
      </c>
      <c r="AV1280" s="129">
        <v>3.8E-3</v>
      </c>
      <c r="AW1280" s="129">
        <v>2.4899999999999999E-2</v>
      </c>
      <c r="AX1280" s="129">
        <v>1.6000000000000001E-3</v>
      </c>
      <c r="AY1280" s="129" t="s">
        <v>405</v>
      </c>
      <c r="AZ1280" s="129">
        <v>8.0000000000000004E-4</v>
      </c>
      <c r="BA1280" s="129">
        <v>7.1000000000000004E-3</v>
      </c>
      <c r="BB1280" s="129">
        <v>6.9999999999999999E-4</v>
      </c>
      <c r="BC1280" s="129" t="s">
        <v>285</v>
      </c>
      <c r="BD1280" s="129">
        <v>5.0000000000000001E-4</v>
      </c>
      <c r="BE1280" s="129" t="s">
        <v>179</v>
      </c>
      <c r="BF1280" s="129">
        <v>2.9999999999999997E-4</v>
      </c>
      <c r="BG1280" s="129" t="s">
        <v>179</v>
      </c>
      <c r="BH1280" s="129">
        <v>1E-4</v>
      </c>
      <c r="BI1280" s="129" t="s">
        <v>246</v>
      </c>
      <c r="BJ1280" s="129">
        <v>2.0000000000000001E-4</v>
      </c>
      <c r="BK1280" s="129">
        <v>1.2E-2</v>
      </c>
      <c r="BL1280" s="129">
        <v>5.0000000000000001E-4</v>
      </c>
      <c r="BM1280" s="129">
        <v>3.0999999999999999E-3</v>
      </c>
      <c r="BN1280" s="129">
        <v>2.9999999999999997E-4</v>
      </c>
      <c r="BO1280" s="129" t="s">
        <v>331</v>
      </c>
      <c r="BP1280" s="129">
        <v>5.9999999999999995E-4</v>
      </c>
      <c r="BQ1280" s="129" t="s">
        <v>179</v>
      </c>
      <c r="BR1280" s="129">
        <v>2.9999999999999997E-4</v>
      </c>
      <c r="BS1280" s="129" t="s">
        <v>179</v>
      </c>
      <c r="BT1280" s="129">
        <v>5.0000000000000001E-4</v>
      </c>
      <c r="BU1280" s="129" t="s">
        <v>179</v>
      </c>
      <c r="BV1280" s="129">
        <v>5.9999999999999995E-4</v>
      </c>
      <c r="BW1280" s="129" t="s">
        <v>179</v>
      </c>
      <c r="BX1280" s="129">
        <v>8.9999999999999998E-4</v>
      </c>
      <c r="BY1280" s="129" t="s">
        <v>179</v>
      </c>
      <c r="BZ1280" s="129">
        <v>1.1000000000000001E-3</v>
      </c>
      <c r="CA1280" s="129" t="s">
        <v>179</v>
      </c>
      <c r="CB1280" s="129">
        <v>6.9999999999999999E-4</v>
      </c>
      <c r="CC1280" s="129" t="s">
        <v>179</v>
      </c>
      <c r="CD1280" s="129">
        <v>1.9E-3</v>
      </c>
      <c r="CE1280" s="129" t="s">
        <v>179</v>
      </c>
      <c r="CF1280" s="129">
        <v>2E-3</v>
      </c>
      <c r="CG1280" s="129" t="s">
        <v>179</v>
      </c>
      <c r="CH1280" s="129">
        <v>0</v>
      </c>
      <c r="CI1280" s="129" t="s">
        <v>187</v>
      </c>
      <c r="CJ1280" s="129">
        <v>6.1000000000000004E-3</v>
      </c>
      <c r="CK1280" s="129" t="s">
        <v>179</v>
      </c>
      <c r="CL1280" s="129">
        <v>8.3000000000000001E-3</v>
      </c>
      <c r="CM1280" s="129" t="s">
        <v>179</v>
      </c>
      <c r="CN1280" s="129">
        <v>4.3E-3</v>
      </c>
      <c r="CO1280" s="129" t="s">
        <v>179</v>
      </c>
      <c r="CP1280" s="129">
        <v>8.0000000000000004E-4</v>
      </c>
      <c r="CQ1280" s="129" t="s">
        <v>179</v>
      </c>
      <c r="CR1280" s="129">
        <v>3.2000000000000002E-3</v>
      </c>
      <c r="CS1280" s="129" t="s">
        <v>601</v>
      </c>
      <c r="CT1280" s="129">
        <v>2.3E-3</v>
      </c>
      <c r="CU1280" s="129" t="s">
        <v>179</v>
      </c>
      <c r="CV1280" s="129">
        <v>8.0000000000000004E-4</v>
      </c>
      <c r="CW1280" s="129" t="s">
        <v>18</v>
      </c>
      <c r="CX1280" s="129"/>
      <c r="CY1280" s="129" t="s">
        <v>179</v>
      </c>
      <c r="CZ1280" s="129">
        <v>5.9999999999999995E-4</v>
      </c>
      <c r="DA1280" s="129" t="s">
        <v>179</v>
      </c>
      <c r="DB1280" s="129">
        <v>5.9999999999999995E-4</v>
      </c>
      <c r="DC1280" s="129" t="s">
        <v>179</v>
      </c>
      <c r="DD1280" s="129">
        <v>5.0000000000000001E-4</v>
      </c>
      <c r="DE1280" s="129" t="s">
        <v>179</v>
      </c>
      <c r="DF1280" s="129">
        <v>5.0000000000000001E-4</v>
      </c>
      <c r="DG1280" s="129" t="s">
        <v>179</v>
      </c>
      <c r="DH1280" s="129">
        <v>4.0000000000000002E-4</v>
      </c>
      <c r="DI1280" s="129" t="s">
        <v>179</v>
      </c>
      <c r="DJ1280" s="129">
        <v>4.0000000000000002E-4</v>
      </c>
      <c r="DK1280" s="129" t="s">
        <v>3201</v>
      </c>
      <c r="DL1280" s="129" t="s">
        <v>59</v>
      </c>
      <c r="DM1280" s="129"/>
      <c r="DN1280" s="129"/>
      <c r="DO1280" s="130" t="s">
        <v>18</v>
      </c>
      <c r="DS1280" s="129"/>
      <c r="DT1280" t="s">
        <v>4856</v>
      </c>
    </row>
    <row r="1281" spans="1:124">
      <c r="A1281" s="127">
        <v>768</v>
      </c>
      <c r="B1281" s="131">
        <v>44766.683333333334</v>
      </c>
      <c r="C1281" s="129" t="s">
        <v>52</v>
      </c>
      <c r="D1281" s="129">
        <v>0</v>
      </c>
      <c r="E1281" s="129">
        <v>0</v>
      </c>
      <c r="F1281" s="129">
        <v>0</v>
      </c>
      <c r="G1281" s="129" t="s">
        <v>54</v>
      </c>
      <c r="H1281" s="129" t="s">
        <v>55</v>
      </c>
      <c r="I1281" s="129" t="s">
        <v>55</v>
      </c>
      <c r="J1281" s="129" t="s">
        <v>55</v>
      </c>
      <c r="K1281" s="129" t="s">
        <v>18</v>
      </c>
      <c r="L1281" s="129">
        <v>90</v>
      </c>
      <c r="M1281" s="129" t="s">
        <v>173</v>
      </c>
      <c r="N1281" s="129">
        <v>0</v>
      </c>
      <c r="O1281" s="129" t="s">
        <v>173</v>
      </c>
      <c r="P1281" s="129">
        <v>0</v>
      </c>
      <c r="Q1281" s="129" t="s">
        <v>173</v>
      </c>
      <c r="R1281" s="129">
        <v>0</v>
      </c>
      <c r="S1281" s="129">
        <v>2</v>
      </c>
      <c r="T1281" s="129" t="s">
        <v>174</v>
      </c>
      <c r="U1281" s="129">
        <v>3.2014</v>
      </c>
      <c r="V1281" s="129">
        <v>0.63660000000000005</v>
      </c>
      <c r="W1281" s="129" t="s">
        <v>3202</v>
      </c>
      <c r="X1281" s="129">
        <v>0.29859999999999998</v>
      </c>
      <c r="Y1281" s="129">
        <v>35.469000000000001</v>
      </c>
      <c r="Z1281" s="129">
        <v>0.33829999999999999</v>
      </c>
      <c r="AA1281" s="129" t="s">
        <v>1282</v>
      </c>
      <c r="AB1281" s="129">
        <v>1.55E-2</v>
      </c>
      <c r="AC1281" s="129" t="s">
        <v>179</v>
      </c>
      <c r="AD1281" s="129">
        <v>8.6999999999999994E-3</v>
      </c>
      <c r="AE1281" s="129" t="s">
        <v>179</v>
      </c>
      <c r="AF1281" s="129">
        <v>1.7000000000000001E-2</v>
      </c>
      <c r="AG1281" s="129">
        <v>0.1706</v>
      </c>
      <c r="AH1281" s="129">
        <v>7.9000000000000008E-3</v>
      </c>
      <c r="AI1281" s="129">
        <v>7.4581999999999997</v>
      </c>
      <c r="AJ1281" s="129">
        <v>3.2199999999999999E-2</v>
      </c>
      <c r="AK1281" s="129">
        <v>0.79700000000000004</v>
      </c>
      <c r="AL1281" s="129">
        <v>8.8000000000000005E-3</v>
      </c>
      <c r="AM1281" s="129" t="s">
        <v>188</v>
      </c>
      <c r="AN1281" s="129">
        <v>8.5000000000000006E-3</v>
      </c>
      <c r="AO1281" s="129" t="s">
        <v>678</v>
      </c>
      <c r="AP1281" s="129">
        <v>3.8999999999999998E-3</v>
      </c>
      <c r="AQ1281" s="129">
        <v>0.1144</v>
      </c>
      <c r="AR1281" s="129">
        <v>5.1999999999999998E-3</v>
      </c>
      <c r="AS1281" s="129" t="s">
        <v>3203</v>
      </c>
      <c r="AT1281" s="129">
        <v>2.7E-2</v>
      </c>
      <c r="AU1281" s="129" t="s">
        <v>179</v>
      </c>
      <c r="AV1281" s="129">
        <v>3.8E-3</v>
      </c>
      <c r="AW1281" s="129">
        <v>2.5600000000000001E-2</v>
      </c>
      <c r="AX1281" s="129">
        <v>1.6000000000000001E-3</v>
      </c>
      <c r="AY1281" s="129" t="s">
        <v>405</v>
      </c>
      <c r="AZ1281" s="129">
        <v>8.0000000000000004E-4</v>
      </c>
      <c r="BA1281" s="129">
        <v>6.4000000000000003E-3</v>
      </c>
      <c r="BB1281" s="129">
        <v>6.9999999999999999E-4</v>
      </c>
      <c r="BC1281" s="129" t="s">
        <v>304</v>
      </c>
      <c r="BD1281" s="129">
        <v>5.0000000000000001E-4</v>
      </c>
      <c r="BE1281" s="129" t="s">
        <v>179</v>
      </c>
      <c r="BF1281" s="129">
        <v>2.9999999999999997E-4</v>
      </c>
      <c r="BG1281" s="129" t="s">
        <v>179</v>
      </c>
      <c r="BH1281" s="129">
        <v>1E-4</v>
      </c>
      <c r="BI1281" s="129" t="s">
        <v>516</v>
      </c>
      <c r="BJ1281" s="129">
        <v>2.0000000000000001E-4</v>
      </c>
      <c r="BK1281" s="129">
        <v>1.1900000000000001E-2</v>
      </c>
      <c r="BL1281" s="129">
        <v>5.0000000000000001E-4</v>
      </c>
      <c r="BM1281" s="129">
        <v>3.0999999999999999E-3</v>
      </c>
      <c r="BN1281" s="129">
        <v>2.9999999999999997E-4</v>
      </c>
      <c r="BO1281" s="129" t="s">
        <v>891</v>
      </c>
      <c r="BP1281" s="129">
        <v>5.9999999999999995E-4</v>
      </c>
      <c r="BQ1281" s="129" t="s">
        <v>179</v>
      </c>
      <c r="BR1281" s="129">
        <v>2.9999999999999997E-4</v>
      </c>
      <c r="BS1281" s="129" t="s">
        <v>179</v>
      </c>
      <c r="BT1281" s="129">
        <v>5.0000000000000001E-4</v>
      </c>
      <c r="BU1281" s="129" t="s">
        <v>179</v>
      </c>
      <c r="BV1281" s="129">
        <v>5.9999999999999995E-4</v>
      </c>
      <c r="BW1281" s="129" t="s">
        <v>179</v>
      </c>
      <c r="BX1281" s="129">
        <v>8.0000000000000004E-4</v>
      </c>
      <c r="BY1281" s="129" t="s">
        <v>179</v>
      </c>
      <c r="BZ1281" s="129">
        <v>1E-3</v>
      </c>
      <c r="CA1281" s="129" t="s">
        <v>179</v>
      </c>
      <c r="CB1281" s="129">
        <v>6.9999999999999999E-4</v>
      </c>
      <c r="CC1281" s="129" t="s">
        <v>179</v>
      </c>
      <c r="CD1281" s="129">
        <v>1.9E-3</v>
      </c>
      <c r="CE1281" s="129" t="s">
        <v>179</v>
      </c>
      <c r="CF1281" s="129">
        <v>2E-3</v>
      </c>
      <c r="CG1281" s="129" t="s">
        <v>179</v>
      </c>
      <c r="CH1281" s="129">
        <v>0</v>
      </c>
      <c r="CI1281" s="129" t="s">
        <v>179</v>
      </c>
      <c r="CJ1281" s="129">
        <v>5.8999999999999999E-3</v>
      </c>
      <c r="CK1281" s="129" t="s">
        <v>179</v>
      </c>
      <c r="CL1281" s="129">
        <v>8.0999999999999996E-3</v>
      </c>
      <c r="CM1281" s="129" t="s">
        <v>179</v>
      </c>
      <c r="CN1281" s="129">
        <v>4.1000000000000003E-3</v>
      </c>
      <c r="CO1281" s="129" t="s">
        <v>179</v>
      </c>
      <c r="CP1281" s="129">
        <v>8.9999999999999998E-4</v>
      </c>
      <c r="CQ1281" s="129" t="s">
        <v>179</v>
      </c>
      <c r="CR1281" s="129">
        <v>3.3E-3</v>
      </c>
      <c r="CS1281" s="129" t="s">
        <v>548</v>
      </c>
      <c r="CT1281" s="129">
        <v>2.3E-3</v>
      </c>
      <c r="CU1281" s="129" t="s">
        <v>179</v>
      </c>
      <c r="CV1281" s="129">
        <v>8.0000000000000004E-4</v>
      </c>
      <c r="CW1281" s="129" t="s">
        <v>18</v>
      </c>
      <c r="CX1281" s="129"/>
      <c r="CY1281" s="129" t="s">
        <v>179</v>
      </c>
      <c r="CZ1281" s="129">
        <v>6.9999999999999999E-4</v>
      </c>
      <c r="DA1281" s="129" t="s">
        <v>179</v>
      </c>
      <c r="DB1281" s="129">
        <v>5.0000000000000001E-4</v>
      </c>
      <c r="DC1281" s="129" t="s">
        <v>179</v>
      </c>
      <c r="DD1281" s="129">
        <v>5.0000000000000001E-4</v>
      </c>
      <c r="DE1281" s="129" t="s">
        <v>179</v>
      </c>
      <c r="DF1281" s="129">
        <v>5.9999999999999995E-4</v>
      </c>
      <c r="DG1281" s="129" t="s">
        <v>179</v>
      </c>
      <c r="DH1281" s="129">
        <v>4.0000000000000002E-4</v>
      </c>
      <c r="DI1281" s="129" t="s">
        <v>179</v>
      </c>
      <c r="DJ1281" s="129">
        <v>4.0000000000000002E-4</v>
      </c>
      <c r="DK1281" s="129" t="s">
        <v>3201</v>
      </c>
      <c r="DL1281" s="129" t="s">
        <v>59</v>
      </c>
      <c r="DM1281" s="129"/>
      <c r="DN1281" s="129"/>
      <c r="DO1281" s="130" t="s">
        <v>18</v>
      </c>
      <c r="DS1281" s="129"/>
      <c r="DT1281" t="s">
        <v>4856</v>
      </c>
    </row>
    <row r="1282" spans="1:124">
      <c r="A1282" s="127">
        <v>769</v>
      </c>
      <c r="B1282" s="131">
        <v>44766.68472222222</v>
      </c>
      <c r="C1282" s="129" t="s">
        <v>52</v>
      </c>
      <c r="D1282" s="129">
        <v>0</v>
      </c>
      <c r="E1282" s="129">
        <v>0</v>
      </c>
      <c r="F1282" s="129">
        <v>0</v>
      </c>
      <c r="G1282" s="129" t="s">
        <v>54</v>
      </c>
      <c r="H1282" s="129" t="s">
        <v>55</v>
      </c>
      <c r="I1282" s="129" t="s">
        <v>55</v>
      </c>
      <c r="J1282" s="129" t="s">
        <v>55</v>
      </c>
      <c r="K1282" s="129" t="s">
        <v>18</v>
      </c>
      <c r="L1282" s="129">
        <v>90</v>
      </c>
      <c r="M1282" s="129" t="s">
        <v>173</v>
      </c>
      <c r="N1282" s="129">
        <v>0</v>
      </c>
      <c r="O1282" s="129" t="s">
        <v>173</v>
      </c>
      <c r="P1282" s="129">
        <v>0</v>
      </c>
      <c r="Q1282" s="129" t="s">
        <v>173</v>
      </c>
      <c r="R1282" s="129">
        <v>0</v>
      </c>
      <c r="S1282" s="129">
        <v>2</v>
      </c>
      <c r="T1282" s="129" t="s">
        <v>174</v>
      </c>
      <c r="U1282" s="129">
        <v>2.5167000000000002</v>
      </c>
      <c r="V1282" s="129">
        <v>0.61260000000000003</v>
      </c>
      <c r="W1282" s="129" t="s">
        <v>3204</v>
      </c>
      <c r="X1282" s="129">
        <v>0.29709999999999998</v>
      </c>
      <c r="Y1282" s="129">
        <v>35.247700000000002</v>
      </c>
      <c r="Z1282" s="129">
        <v>0.33689999999999998</v>
      </c>
      <c r="AA1282" s="129" t="s">
        <v>2439</v>
      </c>
      <c r="AB1282" s="129">
        <v>1.55E-2</v>
      </c>
      <c r="AC1282" s="129" t="s">
        <v>179</v>
      </c>
      <c r="AD1282" s="129">
        <v>8.6E-3</v>
      </c>
      <c r="AE1282" s="129" t="s">
        <v>179</v>
      </c>
      <c r="AF1282" s="129">
        <v>1.7000000000000001E-2</v>
      </c>
      <c r="AG1282" s="129">
        <v>0.18029999999999999</v>
      </c>
      <c r="AH1282" s="129">
        <v>7.9000000000000008E-3</v>
      </c>
      <c r="AI1282" s="129">
        <v>7.4862000000000002</v>
      </c>
      <c r="AJ1282" s="129">
        <v>3.2300000000000002E-2</v>
      </c>
      <c r="AK1282" s="129">
        <v>0.79430000000000001</v>
      </c>
      <c r="AL1282" s="129">
        <v>8.8000000000000005E-3</v>
      </c>
      <c r="AM1282" s="129" t="s">
        <v>360</v>
      </c>
      <c r="AN1282" s="129">
        <v>8.6999999999999994E-3</v>
      </c>
      <c r="AO1282" s="129" t="s">
        <v>373</v>
      </c>
      <c r="AP1282" s="129">
        <v>3.8999999999999998E-3</v>
      </c>
      <c r="AQ1282" s="129">
        <v>0.12239999999999999</v>
      </c>
      <c r="AR1282" s="129">
        <v>5.4000000000000003E-3</v>
      </c>
      <c r="AS1282" s="129" t="s">
        <v>3205</v>
      </c>
      <c r="AT1282" s="129">
        <v>2.7099999999999999E-2</v>
      </c>
      <c r="AU1282" s="129" t="s">
        <v>179</v>
      </c>
      <c r="AV1282" s="129">
        <v>3.8E-3</v>
      </c>
      <c r="AW1282" s="129">
        <v>2.52E-2</v>
      </c>
      <c r="AX1282" s="129">
        <v>1.6000000000000001E-3</v>
      </c>
      <c r="AY1282" s="129" t="s">
        <v>422</v>
      </c>
      <c r="AZ1282" s="129">
        <v>8.0000000000000004E-4</v>
      </c>
      <c r="BA1282" s="129">
        <v>6.8999999999999999E-3</v>
      </c>
      <c r="BB1282" s="129">
        <v>6.9999999999999999E-4</v>
      </c>
      <c r="BC1282" s="129" t="s">
        <v>192</v>
      </c>
      <c r="BD1282" s="129">
        <v>5.0000000000000001E-4</v>
      </c>
      <c r="BE1282" s="129" t="s">
        <v>179</v>
      </c>
      <c r="BF1282" s="129">
        <v>2.0000000000000001E-4</v>
      </c>
      <c r="BG1282" s="129" t="s">
        <v>179</v>
      </c>
      <c r="BH1282" s="129">
        <v>1E-4</v>
      </c>
      <c r="BI1282" s="129" t="s">
        <v>246</v>
      </c>
      <c r="BJ1282" s="129">
        <v>2.0000000000000001E-4</v>
      </c>
      <c r="BK1282" s="129">
        <v>1.21E-2</v>
      </c>
      <c r="BL1282" s="129">
        <v>5.0000000000000001E-4</v>
      </c>
      <c r="BM1282" s="129">
        <v>3.0000000000000001E-3</v>
      </c>
      <c r="BN1282" s="129">
        <v>2.9999999999999997E-4</v>
      </c>
      <c r="BO1282" s="129" t="s">
        <v>432</v>
      </c>
      <c r="BP1282" s="129">
        <v>5.9999999999999995E-4</v>
      </c>
      <c r="BQ1282" s="129" t="s">
        <v>179</v>
      </c>
      <c r="BR1282" s="129">
        <v>2.9999999999999997E-4</v>
      </c>
      <c r="BS1282" s="129" t="s">
        <v>179</v>
      </c>
      <c r="BT1282" s="129">
        <v>5.0000000000000001E-4</v>
      </c>
      <c r="BU1282" s="129" t="s">
        <v>179</v>
      </c>
      <c r="BV1282" s="129">
        <v>5.9999999999999995E-4</v>
      </c>
      <c r="BW1282" s="129" t="s">
        <v>179</v>
      </c>
      <c r="BX1282" s="129">
        <v>8.0000000000000004E-4</v>
      </c>
      <c r="BY1282" s="129" t="s">
        <v>179</v>
      </c>
      <c r="BZ1282" s="129">
        <v>1.1000000000000001E-3</v>
      </c>
      <c r="CA1282" s="129" t="s">
        <v>179</v>
      </c>
      <c r="CB1282" s="129">
        <v>8.0000000000000004E-4</v>
      </c>
      <c r="CC1282" s="129" t="s">
        <v>179</v>
      </c>
      <c r="CD1282" s="129">
        <v>1.9E-3</v>
      </c>
      <c r="CE1282" s="129" t="s">
        <v>179</v>
      </c>
      <c r="CF1282" s="129">
        <v>2E-3</v>
      </c>
      <c r="CG1282" s="129" t="s">
        <v>179</v>
      </c>
      <c r="CH1282" s="129">
        <v>0</v>
      </c>
      <c r="CI1282" s="129" t="s">
        <v>215</v>
      </c>
      <c r="CJ1282" s="129">
        <v>6.0000000000000001E-3</v>
      </c>
      <c r="CK1282" s="129" t="s">
        <v>179</v>
      </c>
      <c r="CL1282" s="129">
        <v>8.3999999999999995E-3</v>
      </c>
      <c r="CM1282" s="129" t="s">
        <v>179</v>
      </c>
      <c r="CN1282" s="129">
        <v>4.1999999999999997E-3</v>
      </c>
      <c r="CO1282" s="129" t="s">
        <v>179</v>
      </c>
      <c r="CP1282" s="129">
        <v>8.9999999999999998E-4</v>
      </c>
      <c r="CQ1282" s="129" t="s">
        <v>179</v>
      </c>
      <c r="CR1282" s="129">
        <v>3.5000000000000001E-3</v>
      </c>
      <c r="CS1282" s="129" t="s">
        <v>230</v>
      </c>
      <c r="CT1282" s="129">
        <v>2.3999999999999998E-3</v>
      </c>
      <c r="CU1282" s="129" t="s">
        <v>18</v>
      </c>
      <c r="CV1282" s="129"/>
      <c r="CW1282" s="129" t="s">
        <v>18</v>
      </c>
      <c r="CX1282" s="129"/>
      <c r="CY1282" s="129" t="s">
        <v>179</v>
      </c>
      <c r="CZ1282" s="129">
        <v>5.9999999999999995E-4</v>
      </c>
      <c r="DA1282" s="129" t="s">
        <v>179</v>
      </c>
      <c r="DB1282" s="129">
        <v>5.9999999999999995E-4</v>
      </c>
      <c r="DC1282" s="129" t="s">
        <v>179</v>
      </c>
      <c r="DD1282" s="129">
        <v>5.9999999999999995E-4</v>
      </c>
      <c r="DE1282" s="129" t="s">
        <v>179</v>
      </c>
      <c r="DF1282" s="129">
        <v>5.9999999999999995E-4</v>
      </c>
      <c r="DG1282" s="129" t="s">
        <v>179</v>
      </c>
      <c r="DH1282" s="129">
        <v>4.0000000000000002E-4</v>
      </c>
      <c r="DI1282" s="129" t="s">
        <v>179</v>
      </c>
      <c r="DJ1282" s="129">
        <v>4.0000000000000002E-4</v>
      </c>
      <c r="DK1282" s="129" t="s">
        <v>3201</v>
      </c>
      <c r="DL1282" s="129" t="s">
        <v>59</v>
      </c>
      <c r="DM1282" s="129"/>
      <c r="DN1282" s="129"/>
      <c r="DO1282" s="130" t="s">
        <v>18</v>
      </c>
      <c r="DS1282" s="129"/>
      <c r="DT1282" t="s">
        <v>4856</v>
      </c>
    </row>
    <row r="1283" spans="1:124">
      <c r="A1283" s="127">
        <v>770</v>
      </c>
      <c r="B1283" s="131">
        <v>44766.686805555553</v>
      </c>
      <c r="C1283" s="129" t="s">
        <v>52</v>
      </c>
      <c r="D1283" s="129">
        <v>0</v>
      </c>
      <c r="E1283" s="129">
        <v>0</v>
      </c>
      <c r="F1283" s="129">
        <v>0</v>
      </c>
      <c r="G1283" s="129" t="s">
        <v>54</v>
      </c>
      <c r="H1283" s="129" t="s">
        <v>55</v>
      </c>
      <c r="I1283" s="129" t="s">
        <v>55</v>
      </c>
      <c r="J1283" s="129" t="s">
        <v>55</v>
      </c>
      <c r="K1283" s="129" t="s">
        <v>18</v>
      </c>
      <c r="L1283" s="129">
        <v>90</v>
      </c>
      <c r="M1283" s="129" t="s">
        <v>173</v>
      </c>
      <c r="N1283" s="129">
        <v>0</v>
      </c>
      <c r="O1283" s="129" t="s">
        <v>173</v>
      </c>
      <c r="P1283" s="129">
        <v>0</v>
      </c>
      <c r="Q1283" s="129" t="s">
        <v>173</v>
      </c>
      <c r="R1283" s="129">
        <v>0</v>
      </c>
      <c r="S1283" s="129">
        <v>2</v>
      </c>
      <c r="T1283" s="129" t="s">
        <v>174</v>
      </c>
      <c r="U1283" s="129">
        <v>3.09</v>
      </c>
      <c r="V1283" s="129">
        <v>0.63780000000000003</v>
      </c>
      <c r="W1283" s="129" t="s">
        <v>3206</v>
      </c>
      <c r="X1283" s="129">
        <v>0.31180000000000002</v>
      </c>
      <c r="Y1283" s="129">
        <v>36.302199999999999</v>
      </c>
      <c r="Z1283" s="129">
        <v>0.34379999999999999</v>
      </c>
      <c r="AA1283" s="129" t="s">
        <v>3207</v>
      </c>
      <c r="AB1283" s="129">
        <v>1.5699999999999999E-2</v>
      </c>
      <c r="AC1283" s="129" t="s">
        <v>179</v>
      </c>
      <c r="AD1283" s="129">
        <v>8.6999999999999994E-3</v>
      </c>
      <c r="AE1283" s="129" t="s">
        <v>179</v>
      </c>
      <c r="AF1283" s="129">
        <v>1.6899999999999998E-2</v>
      </c>
      <c r="AG1283" s="129">
        <v>0.21640000000000001</v>
      </c>
      <c r="AH1283" s="129">
        <v>8.3999999999999995E-3</v>
      </c>
      <c r="AI1283" s="129">
        <v>7.5243000000000002</v>
      </c>
      <c r="AJ1283" s="129">
        <v>3.2399999999999998E-2</v>
      </c>
      <c r="AK1283" s="129">
        <v>0.82189999999999996</v>
      </c>
      <c r="AL1283" s="129">
        <v>8.8999999999999999E-3</v>
      </c>
      <c r="AM1283" s="129" t="s">
        <v>2054</v>
      </c>
      <c r="AN1283" s="129">
        <v>8.6999999999999994E-3</v>
      </c>
      <c r="AO1283" s="129" t="s">
        <v>486</v>
      </c>
      <c r="AP1283" s="129">
        <v>3.8999999999999998E-3</v>
      </c>
      <c r="AQ1283" s="129">
        <v>0.1208</v>
      </c>
      <c r="AR1283" s="129">
        <v>5.3E-3</v>
      </c>
      <c r="AS1283" s="129" t="s">
        <v>3208</v>
      </c>
      <c r="AT1283" s="129">
        <v>2.7199999999999998E-2</v>
      </c>
      <c r="AU1283" s="129" t="s">
        <v>464</v>
      </c>
      <c r="AV1283" s="129">
        <v>3.8E-3</v>
      </c>
      <c r="AW1283" s="129">
        <v>7.6E-3</v>
      </c>
      <c r="AX1283" s="129">
        <v>1E-3</v>
      </c>
      <c r="AY1283" s="129" t="s">
        <v>187</v>
      </c>
      <c r="AZ1283" s="129">
        <v>8.0000000000000004E-4</v>
      </c>
      <c r="BA1283" s="129">
        <v>7.1000000000000004E-3</v>
      </c>
      <c r="BB1283" s="129">
        <v>6.9999999999999999E-4</v>
      </c>
      <c r="BC1283" s="129" t="s">
        <v>211</v>
      </c>
      <c r="BD1283" s="129">
        <v>5.0000000000000001E-4</v>
      </c>
      <c r="BE1283" s="129" t="s">
        <v>179</v>
      </c>
      <c r="BF1283" s="129">
        <v>2.9999999999999997E-4</v>
      </c>
      <c r="BG1283" s="129" t="s">
        <v>179</v>
      </c>
      <c r="BH1283" s="129">
        <v>1E-4</v>
      </c>
      <c r="BI1283" s="129" t="s">
        <v>318</v>
      </c>
      <c r="BJ1283" s="129">
        <v>2.0000000000000001E-4</v>
      </c>
      <c r="BK1283" s="129">
        <v>1.2800000000000001E-2</v>
      </c>
      <c r="BL1283" s="129">
        <v>5.0000000000000001E-4</v>
      </c>
      <c r="BM1283" s="129">
        <v>3.0000000000000001E-3</v>
      </c>
      <c r="BN1283" s="129">
        <v>2.9999999999999997E-4</v>
      </c>
      <c r="BO1283" s="129" t="s">
        <v>432</v>
      </c>
      <c r="BP1283" s="129">
        <v>5.9999999999999995E-4</v>
      </c>
      <c r="BQ1283" s="129" t="s">
        <v>179</v>
      </c>
      <c r="BR1283" s="129">
        <v>2.9999999999999997E-4</v>
      </c>
      <c r="BS1283" s="129" t="s">
        <v>179</v>
      </c>
      <c r="BT1283" s="129">
        <v>4.0000000000000002E-4</v>
      </c>
      <c r="BU1283" s="129" t="s">
        <v>179</v>
      </c>
      <c r="BV1283" s="129">
        <v>5.9999999999999995E-4</v>
      </c>
      <c r="BW1283" s="129" t="s">
        <v>406</v>
      </c>
      <c r="BX1283" s="129">
        <v>8.0000000000000004E-4</v>
      </c>
      <c r="BY1283" s="129" t="s">
        <v>18</v>
      </c>
      <c r="BZ1283" s="129"/>
      <c r="CA1283" s="129" t="s">
        <v>179</v>
      </c>
      <c r="CB1283" s="129">
        <v>6.9999999999999999E-4</v>
      </c>
      <c r="CC1283" s="129" t="s">
        <v>179</v>
      </c>
      <c r="CD1283" s="129">
        <v>1.8E-3</v>
      </c>
      <c r="CE1283" s="129" t="s">
        <v>179</v>
      </c>
      <c r="CF1283" s="129">
        <v>1.9E-3</v>
      </c>
      <c r="CG1283" s="129" t="s">
        <v>216</v>
      </c>
      <c r="CH1283" s="129">
        <v>0</v>
      </c>
      <c r="CI1283" s="129" t="s">
        <v>179</v>
      </c>
      <c r="CJ1283" s="129">
        <v>5.7999999999999996E-3</v>
      </c>
      <c r="CK1283" s="129" t="s">
        <v>179</v>
      </c>
      <c r="CL1283" s="129">
        <v>8.0999999999999996E-3</v>
      </c>
      <c r="CM1283" s="129" t="s">
        <v>179</v>
      </c>
      <c r="CN1283" s="129">
        <v>3.8999999999999998E-3</v>
      </c>
      <c r="CO1283" s="129" t="s">
        <v>179</v>
      </c>
      <c r="CP1283" s="129">
        <v>8.9999999999999998E-4</v>
      </c>
      <c r="CQ1283" s="129" t="s">
        <v>179</v>
      </c>
      <c r="CR1283" s="129">
        <v>3.2000000000000002E-3</v>
      </c>
      <c r="CS1283" s="129" t="s">
        <v>1720</v>
      </c>
      <c r="CT1283" s="129">
        <v>2.5999999999999999E-3</v>
      </c>
      <c r="CU1283" s="129" t="s">
        <v>18</v>
      </c>
      <c r="CV1283" s="129"/>
      <c r="CW1283" s="129" t="s">
        <v>18</v>
      </c>
      <c r="CX1283" s="129"/>
      <c r="CY1283" s="129" t="s">
        <v>179</v>
      </c>
      <c r="CZ1283" s="129">
        <v>5.9999999999999995E-4</v>
      </c>
      <c r="DA1283" s="129" t="s">
        <v>179</v>
      </c>
      <c r="DB1283" s="129">
        <v>5.0000000000000001E-4</v>
      </c>
      <c r="DC1283" s="129" t="s">
        <v>179</v>
      </c>
      <c r="DD1283" s="129">
        <v>5.0000000000000001E-4</v>
      </c>
      <c r="DE1283" s="129" t="s">
        <v>179</v>
      </c>
      <c r="DF1283" s="129">
        <v>5.0000000000000001E-4</v>
      </c>
      <c r="DG1283" s="129" t="s">
        <v>179</v>
      </c>
      <c r="DH1283" s="129">
        <v>4.0000000000000002E-4</v>
      </c>
      <c r="DI1283" s="129" t="s">
        <v>179</v>
      </c>
      <c r="DJ1283" s="129">
        <v>4.0000000000000002E-4</v>
      </c>
      <c r="DK1283" s="129" t="s">
        <v>3209</v>
      </c>
      <c r="DL1283" s="129" t="s">
        <v>59</v>
      </c>
      <c r="DM1283" s="129"/>
      <c r="DN1283" s="129"/>
      <c r="DO1283" s="130" t="s">
        <v>18</v>
      </c>
      <c r="DS1283" s="129"/>
      <c r="DT1283" t="s">
        <v>4856</v>
      </c>
    </row>
    <row r="1284" spans="1:124">
      <c r="A1284" s="127">
        <v>771</v>
      </c>
      <c r="B1284" s="131">
        <v>44766.688194444447</v>
      </c>
      <c r="C1284" s="129" t="s">
        <v>52</v>
      </c>
      <c r="D1284" s="129">
        <v>0</v>
      </c>
      <c r="E1284" s="129">
        <v>0</v>
      </c>
      <c r="F1284" s="129">
        <v>0</v>
      </c>
      <c r="G1284" s="129" t="s">
        <v>54</v>
      </c>
      <c r="H1284" s="129" t="s">
        <v>55</v>
      </c>
      <c r="I1284" s="129" t="s">
        <v>55</v>
      </c>
      <c r="J1284" s="129" t="s">
        <v>55</v>
      </c>
      <c r="K1284" s="129" t="s">
        <v>18</v>
      </c>
      <c r="L1284" s="129">
        <v>90</v>
      </c>
      <c r="M1284" s="129" t="s">
        <v>173</v>
      </c>
      <c r="N1284" s="129">
        <v>0</v>
      </c>
      <c r="O1284" s="129" t="s">
        <v>173</v>
      </c>
      <c r="P1284" s="129">
        <v>0</v>
      </c>
      <c r="Q1284" s="129" t="s">
        <v>173</v>
      </c>
      <c r="R1284" s="129">
        <v>0</v>
      </c>
      <c r="S1284" s="129">
        <v>2</v>
      </c>
      <c r="T1284" s="129" t="s">
        <v>174</v>
      </c>
      <c r="U1284" s="129">
        <v>2.6876000000000002</v>
      </c>
      <c r="V1284" s="129">
        <v>0.63</v>
      </c>
      <c r="W1284" s="129" t="s">
        <v>3210</v>
      </c>
      <c r="X1284" s="129">
        <v>0.312</v>
      </c>
      <c r="Y1284" s="129">
        <v>36.3874</v>
      </c>
      <c r="Z1284" s="129">
        <v>0.34420000000000001</v>
      </c>
      <c r="AA1284" s="129" t="s">
        <v>3211</v>
      </c>
      <c r="AB1284" s="129">
        <v>1.5800000000000002E-2</v>
      </c>
      <c r="AC1284" s="129" t="s">
        <v>179</v>
      </c>
      <c r="AD1284" s="129">
        <v>8.6999999999999994E-3</v>
      </c>
      <c r="AE1284" s="129" t="s">
        <v>179</v>
      </c>
      <c r="AF1284" s="129">
        <v>1.6899999999999998E-2</v>
      </c>
      <c r="AG1284" s="129">
        <v>0.2203</v>
      </c>
      <c r="AH1284" s="129">
        <v>8.5000000000000006E-3</v>
      </c>
      <c r="AI1284" s="129">
        <v>7.5180999999999996</v>
      </c>
      <c r="AJ1284" s="129">
        <v>3.2399999999999998E-2</v>
      </c>
      <c r="AK1284" s="129">
        <v>0.82850000000000001</v>
      </c>
      <c r="AL1284" s="129">
        <v>8.9999999999999993E-3</v>
      </c>
      <c r="AM1284" s="129" t="s">
        <v>685</v>
      </c>
      <c r="AN1284" s="129">
        <v>8.8999999999999999E-3</v>
      </c>
      <c r="AO1284" s="129" t="s">
        <v>386</v>
      </c>
      <c r="AP1284" s="129">
        <v>4.0000000000000001E-3</v>
      </c>
      <c r="AQ1284" s="129">
        <v>0.1178</v>
      </c>
      <c r="AR1284" s="129">
        <v>5.3E-3</v>
      </c>
      <c r="AS1284" s="129" t="s">
        <v>3212</v>
      </c>
      <c r="AT1284" s="129">
        <v>2.7199999999999998E-2</v>
      </c>
      <c r="AU1284" s="129" t="s">
        <v>330</v>
      </c>
      <c r="AV1284" s="129">
        <v>3.8999999999999998E-3</v>
      </c>
      <c r="AW1284" s="129">
        <v>7.4999999999999997E-3</v>
      </c>
      <c r="AX1284" s="129">
        <v>1E-3</v>
      </c>
      <c r="AY1284" s="129" t="s">
        <v>317</v>
      </c>
      <c r="AZ1284" s="129">
        <v>8.0000000000000004E-4</v>
      </c>
      <c r="BA1284" s="129">
        <v>7.4999999999999997E-3</v>
      </c>
      <c r="BB1284" s="129">
        <v>6.9999999999999999E-4</v>
      </c>
      <c r="BC1284" s="129" t="s">
        <v>285</v>
      </c>
      <c r="BD1284" s="129">
        <v>5.0000000000000001E-4</v>
      </c>
      <c r="BE1284" s="129" t="s">
        <v>179</v>
      </c>
      <c r="BF1284" s="129">
        <v>2.9999999999999997E-4</v>
      </c>
      <c r="BG1284" s="129" t="s">
        <v>179</v>
      </c>
      <c r="BH1284" s="129">
        <v>1E-4</v>
      </c>
      <c r="BI1284" s="129" t="s">
        <v>318</v>
      </c>
      <c r="BJ1284" s="129">
        <v>2.0000000000000001E-4</v>
      </c>
      <c r="BK1284" s="129">
        <v>1.29E-2</v>
      </c>
      <c r="BL1284" s="129">
        <v>5.0000000000000001E-4</v>
      </c>
      <c r="BM1284" s="129">
        <v>3.3E-3</v>
      </c>
      <c r="BN1284" s="129">
        <v>2.9999999999999997E-4</v>
      </c>
      <c r="BO1284" s="129" t="s">
        <v>1005</v>
      </c>
      <c r="BP1284" s="129">
        <v>5.9999999999999995E-4</v>
      </c>
      <c r="BQ1284" s="129" t="s">
        <v>179</v>
      </c>
      <c r="BR1284" s="129">
        <v>2.9999999999999997E-4</v>
      </c>
      <c r="BS1284" s="129" t="s">
        <v>179</v>
      </c>
      <c r="BT1284" s="129">
        <v>4.0000000000000002E-4</v>
      </c>
      <c r="BU1284" s="129" t="s">
        <v>179</v>
      </c>
      <c r="BV1284" s="129">
        <v>5.9999999999999995E-4</v>
      </c>
      <c r="BW1284" s="129" t="s">
        <v>18</v>
      </c>
      <c r="BX1284" s="129"/>
      <c r="BY1284" s="129" t="s">
        <v>179</v>
      </c>
      <c r="BZ1284" s="129">
        <v>1E-3</v>
      </c>
      <c r="CA1284" s="129" t="s">
        <v>179</v>
      </c>
      <c r="CB1284" s="129">
        <v>6.9999999999999999E-4</v>
      </c>
      <c r="CC1284" s="129" t="s">
        <v>179</v>
      </c>
      <c r="CD1284" s="129">
        <v>1.8E-3</v>
      </c>
      <c r="CE1284" s="129" t="s">
        <v>179</v>
      </c>
      <c r="CF1284" s="129">
        <v>2E-3</v>
      </c>
      <c r="CG1284" s="129" t="s">
        <v>179</v>
      </c>
      <c r="CH1284" s="129">
        <v>1E-4</v>
      </c>
      <c r="CI1284" s="129" t="s">
        <v>179</v>
      </c>
      <c r="CJ1284" s="129">
        <v>5.7999999999999996E-3</v>
      </c>
      <c r="CK1284" s="129" t="s">
        <v>179</v>
      </c>
      <c r="CL1284" s="129">
        <v>8.2000000000000007E-3</v>
      </c>
      <c r="CM1284" s="129" t="s">
        <v>179</v>
      </c>
      <c r="CN1284" s="129">
        <v>3.8999999999999998E-3</v>
      </c>
      <c r="CO1284" s="129" t="s">
        <v>179</v>
      </c>
      <c r="CP1284" s="129">
        <v>8.9999999999999998E-4</v>
      </c>
      <c r="CQ1284" s="129" t="s">
        <v>179</v>
      </c>
      <c r="CR1284" s="129">
        <v>3.3E-3</v>
      </c>
      <c r="CS1284" s="129" t="s">
        <v>347</v>
      </c>
      <c r="CT1284" s="129">
        <v>2.5999999999999999E-3</v>
      </c>
      <c r="CU1284" s="129" t="s">
        <v>179</v>
      </c>
      <c r="CV1284" s="129">
        <v>8.0000000000000004E-4</v>
      </c>
      <c r="CW1284" s="129" t="s">
        <v>18</v>
      </c>
      <c r="CX1284" s="129"/>
      <c r="CY1284" s="129" t="s">
        <v>179</v>
      </c>
      <c r="CZ1284" s="129">
        <v>6.9999999999999999E-4</v>
      </c>
      <c r="DA1284" s="129" t="s">
        <v>179</v>
      </c>
      <c r="DB1284" s="129">
        <v>5.0000000000000001E-4</v>
      </c>
      <c r="DC1284" s="129" t="s">
        <v>179</v>
      </c>
      <c r="DD1284" s="129">
        <v>5.0000000000000001E-4</v>
      </c>
      <c r="DE1284" s="129" t="s">
        <v>179</v>
      </c>
      <c r="DF1284" s="129">
        <v>5.0000000000000001E-4</v>
      </c>
      <c r="DG1284" s="129" t="s">
        <v>179</v>
      </c>
      <c r="DH1284" s="129">
        <v>4.0000000000000002E-4</v>
      </c>
      <c r="DI1284" s="129" t="s">
        <v>179</v>
      </c>
      <c r="DJ1284" s="129">
        <v>4.0000000000000002E-4</v>
      </c>
      <c r="DK1284" s="129" t="s">
        <v>3209</v>
      </c>
      <c r="DL1284" s="129" t="s">
        <v>59</v>
      </c>
      <c r="DM1284" s="129"/>
      <c r="DN1284" s="129"/>
      <c r="DO1284" s="130" t="s">
        <v>18</v>
      </c>
      <c r="DS1284" s="129"/>
      <c r="DT1284" t="s">
        <v>4856</v>
      </c>
    </row>
    <row r="1285" spans="1:124">
      <c r="A1285" s="127">
        <v>772</v>
      </c>
      <c r="B1285" s="131">
        <v>44766.688888888886</v>
      </c>
      <c r="C1285" s="129" t="s">
        <v>52</v>
      </c>
      <c r="D1285" s="129">
        <v>0</v>
      </c>
      <c r="E1285" s="129">
        <v>0</v>
      </c>
      <c r="F1285" s="129">
        <v>0</v>
      </c>
      <c r="G1285" s="129" t="s">
        <v>54</v>
      </c>
      <c r="H1285" s="129" t="s">
        <v>55</v>
      </c>
      <c r="I1285" s="129" t="s">
        <v>55</v>
      </c>
      <c r="J1285" s="129" t="s">
        <v>55</v>
      </c>
      <c r="K1285" s="129" t="s">
        <v>18</v>
      </c>
      <c r="L1285" s="129">
        <v>90</v>
      </c>
      <c r="M1285" s="129" t="s">
        <v>173</v>
      </c>
      <c r="N1285" s="129">
        <v>0</v>
      </c>
      <c r="O1285" s="129" t="s">
        <v>173</v>
      </c>
      <c r="P1285" s="129">
        <v>0</v>
      </c>
      <c r="Q1285" s="129" t="s">
        <v>173</v>
      </c>
      <c r="R1285" s="129">
        <v>0</v>
      </c>
      <c r="S1285" s="129">
        <v>2</v>
      </c>
      <c r="T1285" s="129" t="s">
        <v>174</v>
      </c>
      <c r="U1285" s="129">
        <v>2.4194</v>
      </c>
      <c r="V1285" s="129">
        <v>0.60629999999999995</v>
      </c>
      <c r="W1285" s="129" t="s">
        <v>3213</v>
      </c>
      <c r="X1285" s="129">
        <v>0.311</v>
      </c>
      <c r="Y1285" s="129">
        <v>36.476900000000001</v>
      </c>
      <c r="Z1285" s="129">
        <v>0.34439999999999998</v>
      </c>
      <c r="AA1285" s="129" t="s">
        <v>1667</v>
      </c>
      <c r="AB1285" s="129">
        <v>1.5800000000000002E-2</v>
      </c>
      <c r="AC1285" s="129" t="s">
        <v>179</v>
      </c>
      <c r="AD1285" s="129">
        <v>8.6E-3</v>
      </c>
      <c r="AE1285" s="129" t="s">
        <v>179</v>
      </c>
      <c r="AF1285" s="129">
        <v>1.7000000000000001E-2</v>
      </c>
      <c r="AG1285" s="129">
        <v>0.22309999999999999</v>
      </c>
      <c r="AH1285" s="129">
        <v>8.5000000000000006E-3</v>
      </c>
      <c r="AI1285" s="129">
        <v>7.5442999999999998</v>
      </c>
      <c r="AJ1285" s="129">
        <v>3.2500000000000001E-2</v>
      </c>
      <c r="AK1285" s="129">
        <v>0.82709999999999995</v>
      </c>
      <c r="AL1285" s="129">
        <v>8.9999999999999993E-3</v>
      </c>
      <c r="AM1285" s="129" t="s">
        <v>1179</v>
      </c>
      <c r="AN1285" s="129">
        <v>8.8000000000000005E-3</v>
      </c>
      <c r="AO1285" s="129" t="s">
        <v>327</v>
      </c>
      <c r="AP1285" s="129">
        <v>3.8999999999999998E-3</v>
      </c>
      <c r="AQ1285" s="129">
        <v>0.1246</v>
      </c>
      <c r="AR1285" s="129">
        <v>5.4000000000000003E-3</v>
      </c>
      <c r="AS1285" s="129" t="s">
        <v>3214</v>
      </c>
      <c r="AT1285" s="129">
        <v>2.7300000000000001E-2</v>
      </c>
      <c r="AU1285" s="129" t="s">
        <v>179</v>
      </c>
      <c r="AV1285" s="129">
        <v>3.8E-3</v>
      </c>
      <c r="AW1285" s="129">
        <v>6.8999999999999999E-3</v>
      </c>
      <c r="AX1285" s="129">
        <v>1E-3</v>
      </c>
      <c r="AY1285" s="129" t="s">
        <v>210</v>
      </c>
      <c r="AZ1285" s="129">
        <v>8.0000000000000004E-4</v>
      </c>
      <c r="BA1285" s="129">
        <v>7.3000000000000001E-3</v>
      </c>
      <c r="BB1285" s="129">
        <v>6.9999999999999999E-4</v>
      </c>
      <c r="BC1285" s="129" t="s">
        <v>245</v>
      </c>
      <c r="BD1285" s="129">
        <v>5.0000000000000001E-4</v>
      </c>
      <c r="BE1285" s="129" t="s">
        <v>179</v>
      </c>
      <c r="BF1285" s="129">
        <v>2.9999999999999997E-4</v>
      </c>
      <c r="BG1285" s="129" t="s">
        <v>179</v>
      </c>
      <c r="BH1285" s="129">
        <v>1E-4</v>
      </c>
      <c r="BI1285" s="129" t="s">
        <v>286</v>
      </c>
      <c r="BJ1285" s="129">
        <v>2.0000000000000001E-4</v>
      </c>
      <c r="BK1285" s="129">
        <v>1.2500000000000001E-2</v>
      </c>
      <c r="BL1285" s="129">
        <v>5.0000000000000001E-4</v>
      </c>
      <c r="BM1285" s="129">
        <v>3.2000000000000002E-3</v>
      </c>
      <c r="BN1285" s="129">
        <v>2.9999999999999997E-4</v>
      </c>
      <c r="BO1285" s="129" t="s">
        <v>1005</v>
      </c>
      <c r="BP1285" s="129">
        <v>5.9999999999999995E-4</v>
      </c>
      <c r="BQ1285" s="129" t="s">
        <v>179</v>
      </c>
      <c r="BR1285" s="129">
        <v>2.9999999999999997E-4</v>
      </c>
      <c r="BS1285" s="129" t="s">
        <v>179</v>
      </c>
      <c r="BT1285" s="129">
        <v>4.0000000000000002E-4</v>
      </c>
      <c r="BU1285" s="129" t="s">
        <v>179</v>
      </c>
      <c r="BV1285" s="129">
        <v>5.9999999999999995E-4</v>
      </c>
      <c r="BW1285" s="129" t="s">
        <v>18</v>
      </c>
      <c r="BX1285" s="129"/>
      <c r="BY1285" s="129" t="s">
        <v>18</v>
      </c>
      <c r="BZ1285" s="129"/>
      <c r="CA1285" s="129" t="s">
        <v>179</v>
      </c>
      <c r="CB1285" s="129">
        <v>6.9999999999999999E-4</v>
      </c>
      <c r="CC1285" s="129" t="s">
        <v>179</v>
      </c>
      <c r="CD1285" s="129">
        <v>1.8E-3</v>
      </c>
      <c r="CE1285" s="129" t="s">
        <v>179</v>
      </c>
      <c r="CF1285" s="129">
        <v>2E-3</v>
      </c>
      <c r="CG1285" s="129" t="s">
        <v>179</v>
      </c>
      <c r="CH1285" s="129">
        <v>0</v>
      </c>
      <c r="CI1285" s="129" t="s">
        <v>179</v>
      </c>
      <c r="CJ1285" s="129">
        <v>5.7999999999999996E-3</v>
      </c>
      <c r="CK1285" s="129" t="s">
        <v>179</v>
      </c>
      <c r="CL1285" s="129">
        <v>8.0999999999999996E-3</v>
      </c>
      <c r="CM1285" s="129" t="s">
        <v>179</v>
      </c>
      <c r="CN1285" s="129">
        <v>3.8E-3</v>
      </c>
      <c r="CO1285" s="129" t="s">
        <v>179</v>
      </c>
      <c r="CP1285" s="129">
        <v>8.9999999999999998E-4</v>
      </c>
      <c r="CQ1285" s="129" t="s">
        <v>179</v>
      </c>
      <c r="CR1285" s="129">
        <v>3.3E-3</v>
      </c>
      <c r="CS1285" s="129" t="s">
        <v>1978</v>
      </c>
      <c r="CT1285" s="129">
        <v>2.5999999999999999E-3</v>
      </c>
      <c r="CU1285" s="129" t="s">
        <v>18</v>
      </c>
      <c r="CV1285" s="129"/>
      <c r="CW1285" s="129" t="s">
        <v>18</v>
      </c>
      <c r="CX1285" s="129"/>
      <c r="CY1285" s="129" t="s">
        <v>179</v>
      </c>
      <c r="CZ1285" s="129">
        <v>6.9999999999999999E-4</v>
      </c>
      <c r="DA1285" s="129" t="s">
        <v>179</v>
      </c>
      <c r="DB1285" s="129">
        <v>5.0000000000000001E-4</v>
      </c>
      <c r="DC1285" s="129" t="s">
        <v>179</v>
      </c>
      <c r="DD1285" s="129">
        <v>5.9999999999999995E-4</v>
      </c>
      <c r="DE1285" s="129" t="s">
        <v>179</v>
      </c>
      <c r="DF1285" s="129">
        <v>5.0000000000000001E-4</v>
      </c>
      <c r="DG1285" s="129" t="s">
        <v>179</v>
      </c>
      <c r="DH1285" s="129">
        <v>4.0000000000000002E-4</v>
      </c>
      <c r="DI1285" s="129" t="s">
        <v>179</v>
      </c>
      <c r="DJ1285" s="129">
        <v>4.0000000000000002E-4</v>
      </c>
      <c r="DK1285" s="129" t="s">
        <v>3209</v>
      </c>
      <c r="DL1285" s="129" t="s">
        <v>59</v>
      </c>
      <c r="DM1285" s="129"/>
      <c r="DN1285" s="129"/>
      <c r="DO1285" s="130" t="s">
        <v>18</v>
      </c>
      <c r="DS1285" s="129"/>
      <c r="DT1285" t="s">
        <v>4856</v>
      </c>
    </row>
    <row r="1286" spans="1:124">
      <c r="A1286" s="127">
        <v>773</v>
      </c>
      <c r="B1286" s="131">
        <v>44766.690972222219</v>
      </c>
      <c r="C1286" s="129" t="s">
        <v>52</v>
      </c>
      <c r="D1286" s="129">
        <v>0</v>
      </c>
      <c r="E1286" s="129">
        <v>0</v>
      </c>
      <c r="F1286" s="129">
        <v>0</v>
      </c>
      <c r="G1286" s="129" t="s">
        <v>54</v>
      </c>
      <c r="H1286" s="129" t="s">
        <v>55</v>
      </c>
      <c r="I1286" s="129" t="s">
        <v>55</v>
      </c>
      <c r="J1286" s="129" t="s">
        <v>55</v>
      </c>
      <c r="K1286" s="129" t="s">
        <v>18</v>
      </c>
      <c r="L1286" s="129">
        <v>90</v>
      </c>
      <c r="M1286" s="129" t="s">
        <v>173</v>
      </c>
      <c r="N1286" s="129">
        <v>0</v>
      </c>
      <c r="O1286" s="129" t="s">
        <v>173</v>
      </c>
      <c r="P1286" s="129">
        <v>0</v>
      </c>
      <c r="Q1286" s="129" t="s">
        <v>173</v>
      </c>
      <c r="R1286" s="129">
        <v>0</v>
      </c>
      <c r="S1286" s="129">
        <v>2</v>
      </c>
      <c r="T1286" s="129" t="s">
        <v>174</v>
      </c>
      <c r="U1286" s="129">
        <v>3.2496999999999998</v>
      </c>
      <c r="V1286" s="129">
        <v>0.65539999999999998</v>
      </c>
      <c r="W1286" s="129" t="s">
        <v>3215</v>
      </c>
      <c r="X1286" s="129">
        <v>0.3125</v>
      </c>
      <c r="Y1286" s="129">
        <v>37.298699999999997</v>
      </c>
      <c r="Z1286" s="129">
        <v>0.34839999999999999</v>
      </c>
      <c r="AA1286" s="129" t="s">
        <v>1917</v>
      </c>
      <c r="AB1286" s="129">
        <v>1.6E-2</v>
      </c>
      <c r="AC1286" s="129" t="s">
        <v>3216</v>
      </c>
      <c r="AD1286" s="129">
        <v>1.12E-2</v>
      </c>
      <c r="AE1286" s="129" t="s">
        <v>179</v>
      </c>
      <c r="AF1286" s="129">
        <v>1.72E-2</v>
      </c>
      <c r="AG1286" s="129">
        <v>7.1999999999999995E-2</v>
      </c>
      <c r="AH1286" s="129">
        <v>6.6E-3</v>
      </c>
      <c r="AI1286" s="129">
        <v>7.3803999999999998</v>
      </c>
      <c r="AJ1286" s="129">
        <v>3.2000000000000001E-2</v>
      </c>
      <c r="AK1286" s="129">
        <v>0.872</v>
      </c>
      <c r="AL1286" s="129">
        <v>9.1000000000000004E-3</v>
      </c>
      <c r="AM1286" s="129" t="s">
        <v>331</v>
      </c>
      <c r="AN1286" s="129">
        <v>8.8999999999999999E-3</v>
      </c>
      <c r="AO1286" s="129" t="s">
        <v>823</v>
      </c>
      <c r="AP1286" s="129">
        <v>4.0000000000000001E-3</v>
      </c>
      <c r="AQ1286" s="129">
        <v>0.115</v>
      </c>
      <c r="AR1286" s="129">
        <v>5.1999999999999998E-3</v>
      </c>
      <c r="AS1286" s="129" t="s">
        <v>2959</v>
      </c>
      <c r="AT1286" s="129">
        <v>2.7300000000000001E-2</v>
      </c>
      <c r="AU1286" s="129" t="s">
        <v>301</v>
      </c>
      <c r="AV1286" s="129">
        <v>3.8999999999999998E-3</v>
      </c>
      <c r="AW1286" s="129">
        <v>7.1000000000000004E-3</v>
      </c>
      <c r="AX1286" s="129">
        <v>1E-3</v>
      </c>
      <c r="AY1286" s="129" t="s">
        <v>215</v>
      </c>
      <c r="AZ1286" s="129">
        <v>6.9999999999999999E-4</v>
      </c>
      <c r="BA1286" s="129">
        <v>6.0000000000000001E-3</v>
      </c>
      <c r="BB1286" s="129">
        <v>6.9999999999999999E-4</v>
      </c>
      <c r="BC1286" s="129" t="s">
        <v>285</v>
      </c>
      <c r="BD1286" s="129">
        <v>5.0000000000000001E-4</v>
      </c>
      <c r="BE1286" s="129" t="s">
        <v>179</v>
      </c>
      <c r="BF1286" s="129">
        <v>2.9999999999999997E-4</v>
      </c>
      <c r="BG1286" s="129" t="s">
        <v>246</v>
      </c>
      <c r="BH1286" s="129">
        <v>1E-4</v>
      </c>
      <c r="BI1286" s="129" t="s">
        <v>179</v>
      </c>
      <c r="BJ1286" s="129">
        <v>2.0000000000000001E-4</v>
      </c>
      <c r="BK1286" s="129">
        <v>1.15E-2</v>
      </c>
      <c r="BL1286" s="129">
        <v>5.0000000000000001E-4</v>
      </c>
      <c r="BM1286" s="129">
        <v>3.2000000000000002E-3</v>
      </c>
      <c r="BN1286" s="129">
        <v>2.9999999999999997E-4</v>
      </c>
      <c r="BO1286" s="129" t="s">
        <v>432</v>
      </c>
      <c r="BP1286" s="129">
        <v>5.9999999999999995E-4</v>
      </c>
      <c r="BQ1286" s="129" t="s">
        <v>179</v>
      </c>
      <c r="BR1286" s="129">
        <v>2.9999999999999997E-4</v>
      </c>
      <c r="BS1286" s="129" t="s">
        <v>179</v>
      </c>
      <c r="BT1286" s="129">
        <v>4.0000000000000002E-4</v>
      </c>
      <c r="BU1286" s="129" t="s">
        <v>179</v>
      </c>
      <c r="BV1286" s="129">
        <v>6.9999999999999999E-4</v>
      </c>
      <c r="BW1286" s="129" t="s">
        <v>18</v>
      </c>
      <c r="BX1286" s="129"/>
      <c r="BY1286" s="129" t="s">
        <v>18</v>
      </c>
      <c r="BZ1286" s="129"/>
      <c r="CA1286" s="129" t="s">
        <v>179</v>
      </c>
      <c r="CB1286" s="129">
        <v>8.0000000000000004E-4</v>
      </c>
      <c r="CC1286" s="129" t="s">
        <v>179</v>
      </c>
      <c r="CD1286" s="129">
        <v>1.9E-3</v>
      </c>
      <c r="CE1286" s="129" t="s">
        <v>179</v>
      </c>
      <c r="CF1286" s="129">
        <v>2.0999999999999999E-3</v>
      </c>
      <c r="CG1286" s="129" t="s">
        <v>179</v>
      </c>
      <c r="CH1286" s="129">
        <v>0</v>
      </c>
      <c r="CI1286" s="129" t="s">
        <v>179</v>
      </c>
      <c r="CJ1286" s="129">
        <v>6.1999999999999998E-3</v>
      </c>
      <c r="CK1286" s="129" t="s">
        <v>242</v>
      </c>
      <c r="CL1286" s="129">
        <v>8.8999999999999999E-3</v>
      </c>
      <c r="CM1286" s="129" t="s">
        <v>613</v>
      </c>
      <c r="CN1286" s="129">
        <v>3.8E-3</v>
      </c>
      <c r="CO1286" s="129" t="s">
        <v>179</v>
      </c>
      <c r="CP1286" s="129">
        <v>8.9999999999999998E-4</v>
      </c>
      <c r="CQ1286" s="129" t="s">
        <v>179</v>
      </c>
      <c r="CR1286" s="129">
        <v>3.2000000000000002E-3</v>
      </c>
      <c r="CS1286" s="129" t="s">
        <v>179</v>
      </c>
      <c r="CT1286" s="129">
        <v>2.2000000000000001E-3</v>
      </c>
      <c r="CU1286" s="129" t="s">
        <v>18</v>
      </c>
      <c r="CV1286" s="129"/>
      <c r="CW1286" s="129" t="s">
        <v>18</v>
      </c>
      <c r="CX1286" s="129"/>
      <c r="CY1286" s="129" t="s">
        <v>179</v>
      </c>
      <c r="CZ1286" s="129">
        <v>5.9999999999999995E-4</v>
      </c>
      <c r="DA1286" s="129" t="s">
        <v>179</v>
      </c>
      <c r="DB1286" s="129">
        <v>5.0000000000000001E-4</v>
      </c>
      <c r="DC1286" s="129" t="s">
        <v>179</v>
      </c>
      <c r="DD1286" s="129">
        <v>5.0000000000000001E-4</v>
      </c>
      <c r="DE1286" s="129" t="s">
        <v>179</v>
      </c>
      <c r="DF1286" s="129">
        <v>5.0000000000000001E-4</v>
      </c>
      <c r="DG1286" s="129" t="s">
        <v>179</v>
      </c>
      <c r="DH1286" s="129">
        <v>4.0000000000000002E-4</v>
      </c>
      <c r="DI1286" s="129" t="s">
        <v>179</v>
      </c>
      <c r="DJ1286" s="129">
        <v>4.0000000000000002E-4</v>
      </c>
      <c r="DK1286" s="129" t="s">
        <v>3217</v>
      </c>
      <c r="DL1286" s="129" t="s">
        <v>59</v>
      </c>
      <c r="DM1286" s="129"/>
      <c r="DN1286" s="129"/>
      <c r="DO1286" s="130" t="s">
        <v>18</v>
      </c>
      <c r="DS1286" s="129"/>
      <c r="DT1286" t="s">
        <v>4856</v>
      </c>
    </row>
    <row r="1287" spans="1:124">
      <c r="A1287" s="127">
        <v>774</v>
      </c>
      <c r="B1287" s="131">
        <v>44766.692361111112</v>
      </c>
      <c r="C1287" s="129" t="s">
        <v>52</v>
      </c>
      <c r="D1287" s="129">
        <v>0</v>
      </c>
      <c r="E1287" s="129">
        <v>0</v>
      </c>
      <c r="F1287" s="129">
        <v>0</v>
      </c>
      <c r="G1287" s="129" t="s">
        <v>54</v>
      </c>
      <c r="H1287" s="129" t="s">
        <v>55</v>
      </c>
      <c r="I1287" s="129" t="s">
        <v>55</v>
      </c>
      <c r="J1287" s="129" t="s">
        <v>55</v>
      </c>
      <c r="K1287" s="129" t="s">
        <v>18</v>
      </c>
      <c r="L1287" s="129">
        <v>90</v>
      </c>
      <c r="M1287" s="129" t="s">
        <v>173</v>
      </c>
      <c r="N1287" s="129">
        <v>0</v>
      </c>
      <c r="O1287" s="129" t="s">
        <v>173</v>
      </c>
      <c r="P1287" s="129">
        <v>0</v>
      </c>
      <c r="Q1287" s="129" t="s">
        <v>173</v>
      </c>
      <c r="R1287" s="129">
        <v>0</v>
      </c>
      <c r="S1287" s="129">
        <v>2</v>
      </c>
      <c r="T1287" s="129" t="s">
        <v>174</v>
      </c>
      <c r="U1287" s="129">
        <v>3.4291999999999998</v>
      </c>
      <c r="V1287" s="129">
        <v>0.64139999999999997</v>
      </c>
      <c r="W1287" s="129" t="s">
        <v>3218</v>
      </c>
      <c r="X1287" s="129">
        <v>0.3125</v>
      </c>
      <c r="Y1287" s="129">
        <v>37.370899999999999</v>
      </c>
      <c r="Z1287" s="129">
        <v>0.34870000000000001</v>
      </c>
      <c r="AA1287" s="129" t="s">
        <v>3219</v>
      </c>
      <c r="AB1287" s="129">
        <v>1.61E-2</v>
      </c>
      <c r="AC1287" s="129" t="s">
        <v>2099</v>
      </c>
      <c r="AD1287" s="129">
        <v>1.1299999999999999E-2</v>
      </c>
      <c r="AE1287" s="129" t="s">
        <v>179</v>
      </c>
      <c r="AF1287" s="129">
        <v>1.72E-2</v>
      </c>
      <c r="AG1287" s="129">
        <v>7.7600000000000002E-2</v>
      </c>
      <c r="AH1287" s="129">
        <v>6.6E-3</v>
      </c>
      <c r="AI1287" s="129">
        <v>7.3684000000000003</v>
      </c>
      <c r="AJ1287" s="129">
        <v>3.2000000000000001E-2</v>
      </c>
      <c r="AK1287" s="129">
        <v>0.87549999999999994</v>
      </c>
      <c r="AL1287" s="129">
        <v>9.1000000000000004E-3</v>
      </c>
      <c r="AM1287" s="129" t="s">
        <v>618</v>
      </c>
      <c r="AN1287" s="129">
        <v>9.1999999999999998E-3</v>
      </c>
      <c r="AO1287" s="129" t="s">
        <v>1187</v>
      </c>
      <c r="AP1287" s="129">
        <v>4.0000000000000001E-3</v>
      </c>
      <c r="AQ1287" s="129">
        <v>0.10630000000000001</v>
      </c>
      <c r="AR1287" s="129">
        <v>5.1000000000000004E-3</v>
      </c>
      <c r="AS1287" s="129" t="s">
        <v>3220</v>
      </c>
      <c r="AT1287" s="129">
        <v>2.7199999999999998E-2</v>
      </c>
      <c r="AU1287" s="129" t="s">
        <v>179</v>
      </c>
      <c r="AV1287" s="129">
        <v>3.8E-3</v>
      </c>
      <c r="AW1287" s="129">
        <v>6.8999999999999999E-3</v>
      </c>
      <c r="AX1287" s="129">
        <v>1E-3</v>
      </c>
      <c r="AY1287" s="129" t="s">
        <v>316</v>
      </c>
      <c r="AZ1287" s="129">
        <v>6.9999999999999999E-4</v>
      </c>
      <c r="BA1287" s="129">
        <v>5.8999999999999999E-3</v>
      </c>
      <c r="BB1287" s="129">
        <v>6.9999999999999999E-4</v>
      </c>
      <c r="BC1287" s="129" t="s">
        <v>267</v>
      </c>
      <c r="BD1287" s="129">
        <v>5.0000000000000001E-4</v>
      </c>
      <c r="BE1287" s="129" t="s">
        <v>179</v>
      </c>
      <c r="BF1287" s="129">
        <v>2.0000000000000001E-4</v>
      </c>
      <c r="BG1287" s="129" t="s">
        <v>179</v>
      </c>
      <c r="BH1287" s="129">
        <v>1E-4</v>
      </c>
      <c r="BI1287" s="129" t="s">
        <v>246</v>
      </c>
      <c r="BJ1287" s="129">
        <v>2.0000000000000001E-4</v>
      </c>
      <c r="BK1287" s="129">
        <v>1.1599999999999999E-2</v>
      </c>
      <c r="BL1287" s="129">
        <v>5.0000000000000001E-4</v>
      </c>
      <c r="BM1287" s="129">
        <v>3.3E-3</v>
      </c>
      <c r="BN1287" s="129">
        <v>2.9999999999999997E-4</v>
      </c>
      <c r="BO1287" s="129" t="s">
        <v>1005</v>
      </c>
      <c r="BP1287" s="129">
        <v>5.9999999999999995E-4</v>
      </c>
      <c r="BQ1287" s="129" t="s">
        <v>179</v>
      </c>
      <c r="BR1287" s="129">
        <v>2.9999999999999997E-4</v>
      </c>
      <c r="BS1287" s="129" t="s">
        <v>179</v>
      </c>
      <c r="BT1287" s="129">
        <v>4.0000000000000002E-4</v>
      </c>
      <c r="BU1287" s="129" t="s">
        <v>179</v>
      </c>
      <c r="BV1287" s="129">
        <v>6.9999999999999999E-4</v>
      </c>
      <c r="BW1287" s="129" t="s">
        <v>18</v>
      </c>
      <c r="BX1287" s="129"/>
      <c r="BY1287" s="129" t="s">
        <v>18</v>
      </c>
      <c r="BZ1287" s="129"/>
      <c r="CA1287" s="129" t="s">
        <v>179</v>
      </c>
      <c r="CB1287" s="129">
        <v>6.9999999999999999E-4</v>
      </c>
      <c r="CC1287" s="129" t="s">
        <v>179</v>
      </c>
      <c r="CD1287" s="129">
        <v>1.8E-3</v>
      </c>
      <c r="CE1287" s="129" t="s">
        <v>179</v>
      </c>
      <c r="CF1287" s="129">
        <v>2.0999999999999999E-3</v>
      </c>
      <c r="CG1287" s="129" t="s">
        <v>179</v>
      </c>
      <c r="CH1287" s="129">
        <v>1E-4</v>
      </c>
      <c r="CI1287" s="129" t="s">
        <v>179</v>
      </c>
      <c r="CJ1287" s="129">
        <v>6.1000000000000004E-3</v>
      </c>
      <c r="CK1287" s="129" t="s">
        <v>179</v>
      </c>
      <c r="CL1287" s="129">
        <v>8.8999999999999999E-3</v>
      </c>
      <c r="CM1287" s="129" t="s">
        <v>179</v>
      </c>
      <c r="CN1287" s="129">
        <v>3.7000000000000002E-3</v>
      </c>
      <c r="CO1287" s="129" t="s">
        <v>179</v>
      </c>
      <c r="CP1287" s="129">
        <v>8.9999999999999998E-4</v>
      </c>
      <c r="CQ1287" s="129" t="s">
        <v>179</v>
      </c>
      <c r="CR1287" s="129">
        <v>3.2000000000000002E-3</v>
      </c>
      <c r="CS1287" s="129" t="s">
        <v>517</v>
      </c>
      <c r="CT1287" s="129">
        <v>2.2000000000000001E-3</v>
      </c>
      <c r="CU1287" s="129" t="s">
        <v>179</v>
      </c>
      <c r="CV1287" s="129">
        <v>8.0000000000000004E-4</v>
      </c>
      <c r="CW1287" s="129" t="s">
        <v>18</v>
      </c>
      <c r="CX1287" s="129"/>
      <c r="CY1287" s="129" t="s">
        <v>179</v>
      </c>
      <c r="CZ1287" s="129">
        <v>5.9999999999999995E-4</v>
      </c>
      <c r="DA1287" s="129" t="s">
        <v>179</v>
      </c>
      <c r="DB1287" s="129">
        <v>5.0000000000000001E-4</v>
      </c>
      <c r="DC1287" s="129" t="s">
        <v>179</v>
      </c>
      <c r="DD1287" s="129">
        <v>5.0000000000000001E-4</v>
      </c>
      <c r="DE1287" s="129" t="s">
        <v>179</v>
      </c>
      <c r="DF1287" s="129">
        <v>5.0000000000000001E-4</v>
      </c>
      <c r="DG1287" s="129" t="s">
        <v>179</v>
      </c>
      <c r="DH1287" s="129">
        <v>4.0000000000000002E-4</v>
      </c>
      <c r="DI1287" s="129" t="s">
        <v>179</v>
      </c>
      <c r="DJ1287" s="129">
        <v>4.0000000000000002E-4</v>
      </c>
      <c r="DK1287" s="129" t="s">
        <v>3217</v>
      </c>
      <c r="DL1287" s="129" t="s">
        <v>59</v>
      </c>
      <c r="DM1287" s="129"/>
      <c r="DN1287" s="129"/>
      <c r="DO1287" s="130" t="s">
        <v>18</v>
      </c>
      <c r="DS1287" s="129"/>
      <c r="DT1287" t="s">
        <v>4856</v>
      </c>
    </row>
    <row r="1288" spans="1:124">
      <c r="A1288" s="127">
        <v>775</v>
      </c>
      <c r="B1288" s="131">
        <v>44766.693749999999</v>
      </c>
      <c r="C1288" s="129" t="s">
        <v>52</v>
      </c>
      <c r="D1288" s="129">
        <v>0</v>
      </c>
      <c r="E1288" s="129">
        <v>0</v>
      </c>
      <c r="F1288" s="129">
        <v>0</v>
      </c>
      <c r="G1288" s="129" t="s">
        <v>54</v>
      </c>
      <c r="H1288" s="129" t="s">
        <v>55</v>
      </c>
      <c r="I1288" s="129" t="s">
        <v>55</v>
      </c>
      <c r="J1288" s="129" t="s">
        <v>55</v>
      </c>
      <c r="K1288" s="129" t="s">
        <v>18</v>
      </c>
      <c r="L1288" s="129">
        <v>90</v>
      </c>
      <c r="M1288" s="129" t="s">
        <v>173</v>
      </c>
      <c r="N1288" s="129">
        <v>0</v>
      </c>
      <c r="O1288" s="129" t="s">
        <v>173</v>
      </c>
      <c r="P1288" s="129">
        <v>0</v>
      </c>
      <c r="Q1288" s="129" t="s">
        <v>173</v>
      </c>
      <c r="R1288" s="129">
        <v>0</v>
      </c>
      <c r="S1288" s="129">
        <v>2</v>
      </c>
      <c r="T1288" s="129" t="s">
        <v>174</v>
      </c>
      <c r="U1288" s="129">
        <v>3.7496999999999998</v>
      </c>
      <c r="V1288" s="129">
        <v>0.66990000000000005</v>
      </c>
      <c r="W1288" s="129" t="s">
        <v>3221</v>
      </c>
      <c r="X1288" s="129">
        <v>0.3175</v>
      </c>
      <c r="Y1288" s="129">
        <v>37.646700000000003</v>
      </c>
      <c r="Z1288" s="129">
        <v>0.35060000000000002</v>
      </c>
      <c r="AA1288" s="129" t="s">
        <v>3219</v>
      </c>
      <c r="AB1288" s="129">
        <v>1.6299999999999999E-2</v>
      </c>
      <c r="AC1288" s="129" t="s">
        <v>3222</v>
      </c>
      <c r="AD1288" s="129">
        <v>1.11E-2</v>
      </c>
      <c r="AE1288" s="129" t="s">
        <v>179</v>
      </c>
      <c r="AF1288" s="129">
        <v>1.7100000000000001E-2</v>
      </c>
      <c r="AG1288" s="129">
        <v>6.5000000000000002E-2</v>
      </c>
      <c r="AH1288" s="129">
        <v>6.6E-3</v>
      </c>
      <c r="AI1288" s="129">
        <v>7.3311000000000002</v>
      </c>
      <c r="AJ1288" s="129">
        <v>3.1899999999999998E-2</v>
      </c>
      <c r="AK1288" s="129">
        <v>0.87109999999999999</v>
      </c>
      <c r="AL1288" s="129">
        <v>9.1000000000000004E-3</v>
      </c>
      <c r="AM1288" s="129" t="s">
        <v>1930</v>
      </c>
      <c r="AN1288" s="129">
        <v>8.9999999999999993E-3</v>
      </c>
      <c r="AO1288" s="129" t="s">
        <v>1224</v>
      </c>
      <c r="AP1288" s="129">
        <v>4.0000000000000001E-3</v>
      </c>
      <c r="AQ1288" s="129">
        <v>0.1046</v>
      </c>
      <c r="AR1288" s="129">
        <v>5.0000000000000001E-3</v>
      </c>
      <c r="AS1288" s="129" t="s">
        <v>3223</v>
      </c>
      <c r="AT1288" s="129">
        <v>2.7199999999999998E-2</v>
      </c>
      <c r="AU1288" s="129" t="s">
        <v>179</v>
      </c>
      <c r="AV1288" s="129">
        <v>3.8E-3</v>
      </c>
      <c r="AW1288" s="129">
        <v>7.6E-3</v>
      </c>
      <c r="AX1288" s="129">
        <v>1E-3</v>
      </c>
      <c r="AY1288" s="129" t="s">
        <v>213</v>
      </c>
      <c r="AZ1288" s="129">
        <v>8.0000000000000004E-4</v>
      </c>
      <c r="BA1288" s="129">
        <v>6.8999999999999999E-3</v>
      </c>
      <c r="BB1288" s="129">
        <v>6.9999999999999999E-4</v>
      </c>
      <c r="BC1288" s="129" t="s">
        <v>411</v>
      </c>
      <c r="BD1288" s="129">
        <v>5.0000000000000001E-4</v>
      </c>
      <c r="BE1288" s="129" t="s">
        <v>179</v>
      </c>
      <c r="BF1288" s="129">
        <v>2.0000000000000001E-4</v>
      </c>
      <c r="BG1288" s="129" t="s">
        <v>179</v>
      </c>
      <c r="BH1288" s="129">
        <v>1E-4</v>
      </c>
      <c r="BI1288" s="129" t="s">
        <v>179</v>
      </c>
      <c r="BJ1288" s="129">
        <v>2.0000000000000001E-4</v>
      </c>
      <c r="BK1288" s="129">
        <v>1.09E-2</v>
      </c>
      <c r="BL1288" s="129">
        <v>5.0000000000000001E-4</v>
      </c>
      <c r="BM1288" s="129">
        <v>3.2000000000000002E-3</v>
      </c>
      <c r="BN1288" s="129">
        <v>2.9999999999999997E-4</v>
      </c>
      <c r="BO1288" s="129" t="s">
        <v>264</v>
      </c>
      <c r="BP1288" s="129">
        <v>5.9999999999999995E-4</v>
      </c>
      <c r="BQ1288" s="129" t="s">
        <v>179</v>
      </c>
      <c r="BR1288" s="129">
        <v>2.9999999999999997E-4</v>
      </c>
      <c r="BS1288" s="129" t="s">
        <v>179</v>
      </c>
      <c r="BT1288" s="129">
        <v>4.0000000000000002E-4</v>
      </c>
      <c r="BU1288" s="129" t="s">
        <v>179</v>
      </c>
      <c r="BV1288" s="129">
        <v>6.9999999999999999E-4</v>
      </c>
      <c r="BW1288" s="129" t="s">
        <v>18</v>
      </c>
      <c r="BX1288" s="129"/>
      <c r="BY1288" s="129" t="s">
        <v>18</v>
      </c>
      <c r="BZ1288" s="129"/>
      <c r="CA1288" s="129" t="s">
        <v>179</v>
      </c>
      <c r="CB1288" s="129">
        <v>8.0000000000000004E-4</v>
      </c>
      <c r="CC1288" s="129" t="s">
        <v>179</v>
      </c>
      <c r="CD1288" s="129">
        <v>1.9E-3</v>
      </c>
      <c r="CE1288" s="129" t="s">
        <v>179</v>
      </c>
      <c r="CF1288" s="129">
        <v>2.0999999999999999E-3</v>
      </c>
      <c r="CG1288" s="129" t="s">
        <v>216</v>
      </c>
      <c r="CH1288" s="129">
        <v>1E-4</v>
      </c>
      <c r="CI1288" s="129" t="s">
        <v>179</v>
      </c>
      <c r="CJ1288" s="129">
        <v>6.1000000000000004E-3</v>
      </c>
      <c r="CK1288" s="129" t="s">
        <v>179</v>
      </c>
      <c r="CL1288" s="129">
        <v>8.8000000000000005E-3</v>
      </c>
      <c r="CM1288" s="129" t="s">
        <v>179</v>
      </c>
      <c r="CN1288" s="129">
        <v>3.7000000000000002E-3</v>
      </c>
      <c r="CO1288" s="129" t="s">
        <v>179</v>
      </c>
      <c r="CP1288" s="129">
        <v>8.0000000000000004E-4</v>
      </c>
      <c r="CQ1288" s="129" t="s">
        <v>179</v>
      </c>
      <c r="CR1288" s="129">
        <v>3.2000000000000002E-3</v>
      </c>
      <c r="CS1288" s="129" t="s">
        <v>1287</v>
      </c>
      <c r="CT1288" s="129">
        <v>2.2000000000000001E-3</v>
      </c>
      <c r="CU1288" s="129" t="s">
        <v>18</v>
      </c>
      <c r="CV1288" s="129"/>
      <c r="CW1288" s="129" t="s">
        <v>18</v>
      </c>
      <c r="CX1288" s="129"/>
      <c r="CY1288" s="129" t="s">
        <v>179</v>
      </c>
      <c r="CZ1288" s="129">
        <v>5.9999999999999995E-4</v>
      </c>
      <c r="DA1288" s="129" t="s">
        <v>179</v>
      </c>
      <c r="DB1288" s="129">
        <v>5.0000000000000001E-4</v>
      </c>
      <c r="DC1288" s="129" t="s">
        <v>179</v>
      </c>
      <c r="DD1288" s="129">
        <v>5.9999999999999995E-4</v>
      </c>
      <c r="DE1288" s="129" t="s">
        <v>179</v>
      </c>
      <c r="DF1288" s="129">
        <v>5.0000000000000001E-4</v>
      </c>
      <c r="DG1288" s="129" t="s">
        <v>179</v>
      </c>
      <c r="DH1288" s="129">
        <v>4.0000000000000002E-4</v>
      </c>
      <c r="DI1288" s="129" t="s">
        <v>179</v>
      </c>
      <c r="DJ1288" s="129">
        <v>4.0000000000000002E-4</v>
      </c>
      <c r="DK1288" s="129" t="s">
        <v>3217</v>
      </c>
      <c r="DL1288" s="129" t="s">
        <v>59</v>
      </c>
      <c r="DM1288" s="129"/>
      <c r="DN1288" s="129"/>
      <c r="DO1288" s="130" t="s">
        <v>18</v>
      </c>
      <c r="DS1288" s="129"/>
      <c r="DT1288" t="s">
        <v>4856</v>
      </c>
    </row>
    <row r="1289" spans="1:124">
      <c r="A1289" s="127">
        <v>776</v>
      </c>
      <c r="B1289" s="131">
        <v>44766.695138888892</v>
      </c>
      <c r="C1289" s="129" t="s">
        <v>52</v>
      </c>
      <c r="D1289" s="129">
        <v>0</v>
      </c>
      <c r="E1289" s="129">
        <v>0</v>
      </c>
      <c r="F1289" s="129">
        <v>0</v>
      </c>
      <c r="G1289" s="129" t="s">
        <v>54</v>
      </c>
      <c r="H1289" s="129" t="s">
        <v>55</v>
      </c>
      <c r="I1289" s="129" t="s">
        <v>55</v>
      </c>
      <c r="J1289" s="129" t="s">
        <v>55</v>
      </c>
      <c r="K1289" s="129" t="s">
        <v>18</v>
      </c>
      <c r="L1289" s="129">
        <v>90</v>
      </c>
      <c r="M1289" s="129" t="s">
        <v>173</v>
      </c>
      <c r="N1289" s="129">
        <v>0</v>
      </c>
      <c r="O1289" s="129" t="s">
        <v>173</v>
      </c>
      <c r="P1289" s="129">
        <v>0</v>
      </c>
      <c r="Q1289" s="129" t="s">
        <v>173</v>
      </c>
      <c r="R1289" s="129">
        <v>0</v>
      </c>
      <c r="S1289" s="129">
        <v>2</v>
      </c>
      <c r="T1289" s="129" t="s">
        <v>174</v>
      </c>
      <c r="U1289" s="129">
        <v>3.7968999999999999</v>
      </c>
      <c r="V1289" s="129">
        <v>0.65780000000000005</v>
      </c>
      <c r="W1289" s="129" t="s">
        <v>3224</v>
      </c>
      <c r="X1289" s="129">
        <v>0.31490000000000001</v>
      </c>
      <c r="Y1289" s="129">
        <v>37.53</v>
      </c>
      <c r="Z1289" s="129">
        <v>0.34939999999999999</v>
      </c>
      <c r="AA1289" s="129" t="s">
        <v>3225</v>
      </c>
      <c r="AB1289" s="129">
        <v>1.5800000000000002E-2</v>
      </c>
      <c r="AC1289" s="129" t="s">
        <v>3226</v>
      </c>
      <c r="AD1289" s="129">
        <v>1.12E-2</v>
      </c>
      <c r="AE1289" s="129" t="s">
        <v>179</v>
      </c>
      <c r="AF1289" s="129">
        <v>1.7299999999999999E-2</v>
      </c>
      <c r="AG1289" s="129">
        <v>6.9400000000000003E-2</v>
      </c>
      <c r="AH1289" s="129">
        <v>6.7000000000000002E-3</v>
      </c>
      <c r="AI1289" s="129">
        <v>7.7089999999999996</v>
      </c>
      <c r="AJ1289" s="129">
        <v>3.2800000000000003E-2</v>
      </c>
      <c r="AK1289" s="129">
        <v>0.82940000000000003</v>
      </c>
      <c r="AL1289" s="129">
        <v>8.9999999999999993E-3</v>
      </c>
      <c r="AM1289" s="129" t="s">
        <v>341</v>
      </c>
      <c r="AN1289" s="129">
        <v>8.9999999999999993E-3</v>
      </c>
      <c r="AO1289" s="129" t="s">
        <v>1051</v>
      </c>
      <c r="AP1289" s="129">
        <v>4.1000000000000003E-3</v>
      </c>
      <c r="AQ1289" s="129">
        <v>0.1191</v>
      </c>
      <c r="AR1289" s="129">
        <v>5.3E-3</v>
      </c>
      <c r="AS1289" s="129" t="s">
        <v>2385</v>
      </c>
      <c r="AT1289" s="129">
        <v>2.7E-2</v>
      </c>
      <c r="AU1289" s="129" t="s">
        <v>422</v>
      </c>
      <c r="AV1289" s="129">
        <v>3.8E-3</v>
      </c>
      <c r="AW1289" s="129">
        <v>8.2000000000000007E-3</v>
      </c>
      <c r="AX1289" s="129">
        <v>1E-3</v>
      </c>
      <c r="AY1289" s="129" t="s">
        <v>213</v>
      </c>
      <c r="AZ1289" s="129">
        <v>8.0000000000000004E-4</v>
      </c>
      <c r="BA1289" s="129">
        <v>6.6E-3</v>
      </c>
      <c r="BB1289" s="129">
        <v>6.9999999999999999E-4</v>
      </c>
      <c r="BC1289" s="129" t="s">
        <v>285</v>
      </c>
      <c r="BD1289" s="129">
        <v>5.0000000000000001E-4</v>
      </c>
      <c r="BE1289" s="129" t="s">
        <v>179</v>
      </c>
      <c r="BF1289" s="129">
        <v>2.9999999999999997E-4</v>
      </c>
      <c r="BG1289" s="129" t="s">
        <v>246</v>
      </c>
      <c r="BH1289" s="129">
        <v>1E-4</v>
      </c>
      <c r="BI1289" s="129" t="s">
        <v>179</v>
      </c>
      <c r="BJ1289" s="129">
        <v>2.0000000000000001E-4</v>
      </c>
      <c r="BK1289" s="129">
        <v>1.14E-2</v>
      </c>
      <c r="BL1289" s="129">
        <v>5.0000000000000001E-4</v>
      </c>
      <c r="BM1289" s="129">
        <v>3.0999999999999999E-3</v>
      </c>
      <c r="BN1289" s="129">
        <v>2.9999999999999997E-4</v>
      </c>
      <c r="BO1289" s="129" t="s">
        <v>410</v>
      </c>
      <c r="BP1289" s="129">
        <v>5.9999999999999995E-4</v>
      </c>
      <c r="BQ1289" s="129" t="s">
        <v>179</v>
      </c>
      <c r="BR1289" s="129">
        <v>2.9999999999999997E-4</v>
      </c>
      <c r="BS1289" s="129" t="s">
        <v>179</v>
      </c>
      <c r="BT1289" s="129">
        <v>4.0000000000000002E-4</v>
      </c>
      <c r="BU1289" s="129" t="s">
        <v>179</v>
      </c>
      <c r="BV1289" s="129">
        <v>6.9999999999999999E-4</v>
      </c>
      <c r="BW1289" s="129" t="s">
        <v>18</v>
      </c>
      <c r="BX1289" s="129"/>
      <c r="BY1289" s="129" t="s">
        <v>179</v>
      </c>
      <c r="BZ1289" s="129">
        <v>1.1000000000000001E-3</v>
      </c>
      <c r="CA1289" s="129" t="s">
        <v>179</v>
      </c>
      <c r="CB1289" s="129">
        <v>8.0000000000000004E-4</v>
      </c>
      <c r="CC1289" s="129" t="s">
        <v>179</v>
      </c>
      <c r="CD1289" s="129">
        <v>1.9E-3</v>
      </c>
      <c r="CE1289" s="129" t="s">
        <v>179</v>
      </c>
      <c r="CF1289" s="129">
        <v>2.2000000000000001E-3</v>
      </c>
      <c r="CG1289" s="129" t="s">
        <v>216</v>
      </c>
      <c r="CH1289" s="129">
        <v>1E-4</v>
      </c>
      <c r="CI1289" s="129" t="s">
        <v>179</v>
      </c>
      <c r="CJ1289" s="129">
        <v>6.3E-3</v>
      </c>
      <c r="CK1289" s="129" t="s">
        <v>179</v>
      </c>
      <c r="CL1289" s="129">
        <v>9.1000000000000004E-3</v>
      </c>
      <c r="CM1289" s="129" t="s">
        <v>179</v>
      </c>
      <c r="CN1289" s="129">
        <v>3.8999999999999998E-3</v>
      </c>
      <c r="CO1289" s="129" t="s">
        <v>179</v>
      </c>
      <c r="CP1289" s="129">
        <v>8.0000000000000004E-4</v>
      </c>
      <c r="CQ1289" s="129" t="s">
        <v>179</v>
      </c>
      <c r="CR1289" s="129">
        <v>3.3E-3</v>
      </c>
      <c r="CS1289" s="129" t="s">
        <v>1249</v>
      </c>
      <c r="CT1289" s="129">
        <v>2.5000000000000001E-3</v>
      </c>
      <c r="CU1289" s="129" t="s">
        <v>179</v>
      </c>
      <c r="CV1289" s="129">
        <v>8.0000000000000004E-4</v>
      </c>
      <c r="CW1289" s="129" t="s">
        <v>18</v>
      </c>
      <c r="CX1289" s="129"/>
      <c r="CY1289" s="129" t="s">
        <v>179</v>
      </c>
      <c r="CZ1289" s="129">
        <v>6.9999999999999999E-4</v>
      </c>
      <c r="DA1289" s="129" t="s">
        <v>179</v>
      </c>
      <c r="DB1289" s="129">
        <v>5.9999999999999995E-4</v>
      </c>
      <c r="DC1289" s="129" t="s">
        <v>179</v>
      </c>
      <c r="DD1289" s="129">
        <v>5.9999999999999995E-4</v>
      </c>
      <c r="DE1289" s="129" t="s">
        <v>179</v>
      </c>
      <c r="DF1289" s="129">
        <v>5.0000000000000001E-4</v>
      </c>
      <c r="DG1289" s="129" t="s">
        <v>179</v>
      </c>
      <c r="DH1289" s="129">
        <v>4.0000000000000002E-4</v>
      </c>
      <c r="DI1289" s="129" t="s">
        <v>179</v>
      </c>
      <c r="DJ1289" s="129">
        <v>4.0000000000000002E-4</v>
      </c>
      <c r="DK1289" s="129" t="s">
        <v>3227</v>
      </c>
      <c r="DL1289" s="129" t="s">
        <v>59</v>
      </c>
      <c r="DM1289" s="129"/>
      <c r="DN1289" s="129"/>
      <c r="DO1289" s="130" t="s">
        <v>18</v>
      </c>
      <c r="DS1289" s="129"/>
      <c r="DT1289" t="s">
        <v>4856</v>
      </c>
    </row>
    <row r="1290" spans="1:124">
      <c r="A1290" s="127">
        <v>777</v>
      </c>
      <c r="B1290" s="131">
        <v>44766.696527777778</v>
      </c>
      <c r="C1290" s="129" t="s">
        <v>52</v>
      </c>
      <c r="D1290" s="129">
        <v>0</v>
      </c>
      <c r="E1290" s="129">
        <v>0</v>
      </c>
      <c r="F1290" s="129">
        <v>0</v>
      </c>
      <c r="G1290" s="129" t="s">
        <v>54</v>
      </c>
      <c r="H1290" s="129" t="s">
        <v>55</v>
      </c>
      <c r="I1290" s="129" t="s">
        <v>55</v>
      </c>
      <c r="J1290" s="129" t="s">
        <v>55</v>
      </c>
      <c r="K1290" s="129" t="s">
        <v>18</v>
      </c>
      <c r="L1290" s="129">
        <v>90</v>
      </c>
      <c r="M1290" s="129" t="s">
        <v>173</v>
      </c>
      <c r="N1290" s="129">
        <v>0</v>
      </c>
      <c r="O1290" s="129" t="s">
        <v>173</v>
      </c>
      <c r="P1290" s="129">
        <v>0</v>
      </c>
      <c r="Q1290" s="129" t="s">
        <v>173</v>
      </c>
      <c r="R1290" s="129">
        <v>0</v>
      </c>
      <c r="S1290" s="129">
        <v>2</v>
      </c>
      <c r="T1290" s="129" t="s">
        <v>174</v>
      </c>
      <c r="U1290" s="129">
        <v>3.31</v>
      </c>
      <c r="V1290" s="129">
        <v>0.65149999999999997</v>
      </c>
      <c r="W1290" s="129" t="s">
        <v>3228</v>
      </c>
      <c r="X1290" s="129">
        <v>0.3135</v>
      </c>
      <c r="Y1290" s="129">
        <v>37.599299999999999</v>
      </c>
      <c r="Z1290" s="129">
        <v>0.3498</v>
      </c>
      <c r="AA1290" s="129" t="s">
        <v>3229</v>
      </c>
      <c r="AB1290" s="129">
        <v>1.6E-2</v>
      </c>
      <c r="AC1290" s="129" t="s">
        <v>3230</v>
      </c>
      <c r="AD1290" s="129">
        <v>1.12E-2</v>
      </c>
      <c r="AE1290" s="129" t="s">
        <v>179</v>
      </c>
      <c r="AF1290" s="129">
        <v>1.7399999999999999E-2</v>
      </c>
      <c r="AG1290" s="129">
        <v>6.93E-2</v>
      </c>
      <c r="AH1290" s="129">
        <v>6.6E-3</v>
      </c>
      <c r="AI1290" s="129">
        <v>7.7182000000000004</v>
      </c>
      <c r="AJ1290" s="129">
        <v>3.2800000000000003E-2</v>
      </c>
      <c r="AK1290" s="129">
        <v>0.84319999999999995</v>
      </c>
      <c r="AL1290" s="129">
        <v>8.9999999999999993E-3</v>
      </c>
      <c r="AM1290" s="129" t="s">
        <v>502</v>
      </c>
      <c r="AN1290" s="129">
        <v>8.8999999999999999E-3</v>
      </c>
      <c r="AO1290" s="129" t="s">
        <v>224</v>
      </c>
      <c r="AP1290" s="129">
        <v>3.8999999999999998E-3</v>
      </c>
      <c r="AQ1290" s="129">
        <v>0.1195</v>
      </c>
      <c r="AR1290" s="129">
        <v>5.3E-3</v>
      </c>
      <c r="AS1290" s="129" t="s">
        <v>3231</v>
      </c>
      <c r="AT1290" s="129">
        <v>2.7099999999999999E-2</v>
      </c>
      <c r="AU1290" s="129" t="s">
        <v>179</v>
      </c>
      <c r="AV1290" s="129">
        <v>3.8E-3</v>
      </c>
      <c r="AW1290" s="129">
        <v>8.6E-3</v>
      </c>
      <c r="AX1290" s="129">
        <v>1.1000000000000001E-3</v>
      </c>
      <c r="AY1290" s="129" t="s">
        <v>302</v>
      </c>
      <c r="AZ1290" s="129">
        <v>6.9999999999999999E-4</v>
      </c>
      <c r="BA1290" s="129">
        <v>6.7000000000000002E-3</v>
      </c>
      <c r="BB1290" s="129">
        <v>6.9999999999999999E-4</v>
      </c>
      <c r="BC1290" s="129" t="s">
        <v>211</v>
      </c>
      <c r="BD1290" s="129">
        <v>5.0000000000000001E-4</v>
      </c>
      <c r="BE1290" s="129" t="s">
        <v>179</v>
      </c>
      <c r="BF1290" s="129">
        <v>2.9999999999999997E-4</v>
      </c>
      <c r="BG1290" s="129" t="s">
        <v>179</v>
      </c>
      <c r="BH1290" s="129">
        <v>1E-4</v>
      </c>
      <c r="BI1290" s="129" t="s">
        <v>179</v>
      </c>
      <c r="BJ1290" s="129">
        <v>2.0000000000000001E-4</v>
      </c>
      <c r="BK1290" s="129">
        <v>1.18E-2</v>
      </c>
      <c r="BL1290" s="129">
        <v>5.0000000000000001E-4</v>
      </c>
      <c r="BM1290" s="129">
        <v>3.2000000000000002E-3</v>
      </c>
      <c r="BN1290" s="129">
        <v>2.9999999999999997E-4</v>
      </c>
      <c r="BO1290" s="129" t="s">
        <v>331</v>
      </c>
      <c r="BP1290" s="129">
        <v>5.9999999999999995E-4</v>
      </c>
      <c r="BQ1290" s="129" t="s">
        <v>179</v>
      </c>
      <c r="BR1290" s="129">
        <v>2.9999999999999997E-4</v>
      </c>
      <c r="BS1290" s="129" t="s">
        <v>179</v>
      </c>
      <c r="BT1290" s="129">
        <v>4.0000000000000002E-4</v>
      </c>
      <c r="BU1290" s="129" t="s">
        <v>179</v>
      </c>
      <c r="BV1290" s="129">
        <v>6.9999999999999999E-4</v>
      </c>
      <c r="BW1290" s="129" t="s">
        <v>179</v>
      </c>
      <c r="BX1290" s="129">
        <v>8.9999999999999998E-4</v>
      </c>
      <c r="BY1290" s="129" t="s">
        <v>179</v>
      </c>
      <c r="BZ1290" s="129">
        <v>1.1000000000000001E-3</v>
      </c>
      <c r="CA1290" s="129" t="s">
        <v>179</v>
      </c>
      <c r="CB1290" s="129">
        <v>8.0000000000000004E-4</v>
      </c>
      <c r="CC1290" s="129" t="s">
        <v>179</v>
      </c>
      <c r="CD1290" s="129">
        <v>1.9E-3</v>
      </c>
      <c r="CE1290" s="129" t="s">
        <v>179</v>
      </c>
      <c r="CF1290" s="129">
        <v>2.2000000000000001E-3</v>
      </c>
      <c r="CG1290" s="129" t="s">
        <v>179</v>
      </c>
      <c r="CH1290" s="129">
        <v>0</v>
      </c>
      <c r="CI1290" s="129" t="s">
        <v>179</v>
      </c>
      <c r="CJ1290" s="129">
        <v>6.3E-3</v>
      </c>
      <c r="CK1290" s="129" t="s">
        <v>179</v>
      </c>
      <c r="CL1290" s="129">
        <v>9.1000000000000004E-3</v>
      </c>
      <c r="CM1290" s="129" t="s">
        <v>179</v>
      </c>
      <c r="CN1290" s="129">
        <v>3.8E-3</v>
      </c>
      <c r="CO1290" s="129" t="s">
        <v>179</v>
      </c>
      <c r="CP1290" s="129">
        <v>8.0000000000000004E-4</v>
      </c>
      <c r="CQ1290" s="129" t="s">
        <v>179</v>
      </c>
      <c r="CR1290" s="129">
        <v>3.3999999999999998E-3</v>
      </c>
      <c r="CS1290" s="129" t="s">
        <v>981</v>
      </c>
      <c r="CT1290" s="129">
        <v>2.5000000000000001E-3</v>
      </c>
      <c r="CU1290" s="129" t="s">
        <v>179</v>
      </c>
      <c r="CV1290" s="129">
        <v>8.0000000000000004E-4</v>
      </c>
      <c r="CW1290" s="129" t="s">
        <v>18</v>
      </c>
      <c r="CX1290" s="129"/>
      <c r="CY1290" s="129" t="s">
        <v>179</v>
      </c>
      <c r="CZ1290" s="129">
        <v>6.9999999999999999E-4</v>
      </c>
      <c r="DA1290" s="129" t="s">
        <v>179</v>
      </c>
      <c r="DB1290" s="129">
        <v>5.0000000000000001E-4</v>
      </c>
      <c r="DC1290" s="129" t="s">
        <v>179</v>
      </c>
      <c r="DD1290" s="129">
        <v>5.0000000000000001E-4</v>
      </c>
      <c r="DE1290" s="129" t="s">
        <v>179</v>
      </c>
      <c r="DF1290" s="129">
        <v>5.0000000000000001E-4</v>
      </c>
      <c r="DG1290" s="129" t="s">
        <v>179</v>
      </c>
      <c r="DH1290" s="129">
        <v>4.0000000000000002E-4</v>
      </c>
      <c r="DI1290" s="129" t="s">
        <v>179</v>
      </c>
      <c r="DJ1290" s="129">
        <v>4.0000000000000002E-4</v>
      </c>
      <c r="DK1290" s="129" t="s">
        <v>3227</v>
      </c>
      <c r="DL1290" s="129" t="s">
        <v>59</v>
      </c>
      <c r="DM1290" s="129"/>
      <c r="DN1290" s="129"/>
      <c r="DO1290" s="130" t="s">
        <v>18</v>
      </c>
      <c r="DS1290" s="129"/>
      <c r="DT1290" t="s">
        <v>4856</v>
      </c>
    </row>
    <row r="1291" spans="1:124">
      <c r="A1291" s="127">
        <v>778</v>
      </c>
      <c r="B1291" s="131">
        <v>44766.697916666664</v>
      </c>
      <c r="C1291" s="129" t="s">
        <v>52</v>
      </c>
      <c r="D1291" s="129">
        <v>0</v>
      </c>
      <c r="E1291" s="129">
        <v>0</v>
      </c>
      <c r="F1291" s="129">
        <v>0</v>
      </c>
      <c r="G1291" s="129" t="s">
        <v>54</v>
      </c>
      <c r="H1291" s="129" t="s">
        <v>55</v>
      </c>
      <c r="I1291" s="129" t="s">
        <v>55</v>
      </c>
      <c r="J1291" s="129" t="s">
        <v>55</v>
      </c>
      <c r="K1291" s="129" t="s">
        <v>18</v>
      </c>
      <c r="L1291" s="129">
        <v>90</v>
      </c>
      <c r="M1291" s="129" t="s">
        <v>173</v>
      </c>
      <c r="N1291" s="129">
        <v>0</v>
      </c>
      <c r="O1291" s="129" t="s">
        <v>173</v>
      </c>
      <c r="P1291" s="129">
        <v>0</v>
      </c>
      <c r="Q1291" s="129" t="s">
        <v>173</v>
      </c>
      <c r="R1291" s="129">
        <v>0</v>
      </c>
      <c r="S1291" s="129">
        <v>2</v>
      </c>
      <c r="T1291" s="129" t="s">
        <v>174</v>
      </c>
      <c r="U1291" s="129">
        <v>3.1711999999999998</v>
      </c>
      <c r="V1291" s="129">
        <v>0.64710000000000001</v>
      </c>
      <c r="W1291" s="129" t="s">
        <v>3232</v>
      </c>
      <c r="X1291" s="129">
        <v>0.315</v>
      </c>
      <c r="Y1291" s="129">
        <v>37.596699999999998</v>
      </c>
      <c r="Z1291" s="129">
        <v>0.34970000000000001</v>
      </c>
      <c r="AA1291" s="129" t="s">
        <v>3233</v>
      </c>
      <c r="AB1291" s="129">
        <v>1.5900000000000001E-2</v>
      </c>
      <c r="AC1291" s="129" t="s">
        <v>1989</v>
      </c>
      <c r="AD1291" s="129">
        <v>1.11E-2</v>
      </c>
      <c r="AE1291" s="129" t="s">
        <v>179</v>
      </c>
      <c r="AF1291" s="129">
        <v>1.7100000000000001E-2</v>
      </c>
      <c r="AG1291" s="129">
        <v>7.9299999999999995E-2</v>
      </c>
      <c r="AH1291" s="129">
        <v>6.6E-3</v>
      </c>
      <c r="AI1291" s="129">
        <v>7.75</v>
      </c>
      <c r="AJ1291" s="129">
        <v>3.2899999999999999E-2</v>
      </c>
      <c r="AK1291" s="129">
        <v>0.84560000000000002</v>
      </c>
      <c r="AL1291" s="129">
        <v>8.9999999999999993E-3</v>
      </c>
      <c r="AM1291" s="129" t="s">
        <v>579</v>
      </c>
      <c r="AN1291" s="129">
        <v>8.8999999999999999E-3</v>
      </c>
      <c r="AO1291" s="129" t="s">
        <v>359</v>
      </c>
      <c r="AP1291" s="129">
        <v>3.8999999999999998E-3</v>
      </c>
      <c r="AQ1291" s="129">
        <v>0.1285</v>
      </c>
      <c r="AR1291" s="129">
        <v>5.4000000000000003E-3</v>
      </c>
      <c r="AS1291" s="129" t="s">
        <v>3234</v>
      </c>
      <c r="AT1291" s="129">
        <v>2.7E-2</v>
      </c>
      <c r="AU1291" s="129" t="s">
        <v>179</v>
      </c>
      <c r="AV1291" s="129">
        <v>3.7000000000000002E-3</v>
      </c>
      <c r="AW1291" s="129">
        <v>8.8999999999999999E-3</v>
      </c>
      <c r="AX1291" s="129">
        <v>1E-3</v>
      </c>
      <c r="AY1291" s="129" t="s">
        <v>209</v>
      </c>
      <c r="AZ1291" s="129">
        <v>8.0000000000000004E-4</v>
      </c>
      <c r="BA1291" s="129">
        <v>6.7000000000000002E-3</v>
      </c>
      <c r="BB1291" s="129">
        <v>6.9999999999999999E-4</v>
      </c>
      <c r="BC1291" s="129" t="s">
        <v>285</v>
      </c>
      <c r="BD1291" s="129">
        <v>5.0000000000000001E-4</v>
      </c>
      <c r="BE1291" s="129" t="s">
        <v>179</v>
      </c>
      <c r="BF1291" s="129">
        <v>2.9999999999999997E-4</v>
      </c>
      <c r="BG1291" s="129" t="s">
        <v>179</v>
      </c>
      <c r="BH1291" s="129">
        <v>1E-4</v>
      </c>
      <c r="BI1291" s="129" t="s">
        <v>179</v>
      </c>
      <c r="BJ1291" s="129">
        <v>2.0000000000000001E-4</v>
      </c>
      <c r="BK1291" s="129">
        <v>1.15E-2</v>
      </c>
      <c r="BL1291" s="129">
        <v>5.0000000000000001E-4</v>
      </c>
      <c r="BM1291" s="129">
        <v>3.3E-3</v>
      </c>
      <c r="BN1291" s="129">
        <v>2.9999999999999997E-4</v>
      </c>
      <c r="BO1291" s="129" t="s">
        <v>377</v>
      </c>
      <c r="BP1291" s="129">
        <v>5.9999999999999995E-4</v>
      </c>
      <c r="BQ1291" s="129" t="s">
        <v>179</v>
      </c>
      <c r="BR1291" s="129">
        <v>2.9999999999999997E-4</v>
      </c>
      <c r="BS1291" s="129" t="s">
        <v>179</v>
      </c>
      <c r="BT1291" s="129">
        <v>4.0000000000000002E-4</v>
      </c>
      <c r="BU1291" s="129" t="s">
        <v>179</v>
      </c>
      <c r="BV1291" s="129">
        <v>6.9999999999999999E-4</v>
      </c>
      <c r="BW1291" s="129" t="s">
        <v>18</v>
      </c>
      <c r="BX1291" s="129"/>
      <c r="BY1291" s="129" t="s">
        <v>18</v>
      </c>
      <c r="BZ1291" s="129"/>
      <c r="CA1291" s="129" t="s">
        <v>179</v>
      </c>
      <c r="CB1291" s="129">
        <v>8.0000000000000004E-4</v>
      </c>
      <c r="CC1291" s="129" t="s">
        <v>179</v>
      </c>
      <c r="CD1291" s="129">
        <v>1.9E-3</v>
      </c>
      <c r="CE1291" s="129" t="s">
        <v>179</v>
      </c>
      <c r="CF1291" s="129">
        <v>2.2000000000000001E-3</v>
      </c>
      <c r="CG1291" s="129" t="s">
        <v>179</v>
      </c>
      <c r="CH1291" s="129">
        <v>0</v>
      </c>
      <c r="CI1291" s="129" t="s">
        <v>179</v>
      </c>
      <c r="CJ1291" s="129">
        <v>6.1999999999999998E-3</v>
      </c>
      <c r="CK1291" s="129" t="s">
        <v>179</v>
      </c>
      <c r="CL1291" s="129">
        <v>8.8999999999999999E-3</v>
      </c>
      <c r="CM1291" s="129" t="s">
        <v>179</v>
      </c>
      <c r="CN1291" s="129">
        <v>3.8E-3</v>
      </c>
      <c r="CO1291" s="129" t="s">
        <v>179</v>
      </c>
      <c r="CP1291" s="129">
        <v>8.9999999999999998E-4</v>
      </c>
      <c r="CQ1291" s="129" t="s">
        <v>179</v>
      </c>
      <c r="CR1291" s="129">
        <v>3.5000000000000001E-3</v>
      </c>
      <c r="CS1291" s="129" t="s">
        <v>634</v>
      </c>
      <c r="CT1291" s="129">
        <v>2.5000000000000001E-3</v>
      </c>
      <c r="CU1291" s="129" t="s">
        <v>179</v>
      </c>
      <c r="CV1291" s="129">
        <v>8.0000000000000004E-4</v>
      </c>
      <c r="CW1291" s="129" t="s">
        <v>18</v>
      </c>
      <c r="CX1291" s="129"/>
      <c r="CY1291" s="129" t="s">
        <v>179</v>
      </c>
      <c r="CZ1291" s="129">
        <v>6.9999999999999999E-4</v>
      </c>
      <c r="DA1291" s="129" t="s">
        <v>179</v>
      </c>
      <c r="DB1291" s="129">
        <v>5.0000000000000001E-4</v>
      </c>
      <c r="DC1291" s="129" t="s">
        <v>179</v>
      </c>
      <c r="DD1291" s="129">
        <v>5.0000000000000001E-4</v>
      </c>
      <c r="DE1291" s="129" t="s">
        <v>179</v>
      </c>
      <c r="DF1291" s="129">
        <v>5.9999999999999995E-4</v>
      </c>
      <c r="DG1291" s="129" t="s">
        <v>179</v>
      </c>
      <c r="DH1291" s="129">
        <v>4.0000000000000002E-4</v>
      </c>
      <c r="DI1291" s="129" t="s">
        <v>179</v>
      </c>
      <c r="DJ1291" s="129">
        <v>4.0000000000000002E-4</v>
      </c>
      <c r="DK1291" s="129" t="s">
        <v>3227</v>
      </c>
      <c r="DL1291" s="129" t="s">
        <v>59</v>
      </c>
      <c r="DM1291" s="129"/>
      <c r="DN1291" s="129"/>
      <c r="DO1291" s="130" t="s">
        <v>18</v>
      </c>
      <c r="DS1291" s="129"/>
      <c r="DT1291" t="s">
        <v>4856</v>
      </c>
    </row>
    <row r="1292" spans="1:124">
      <c r="A1292" s="127">
        <v>779</v>
      </c>
      <c r="B1292" s="131">
        <v>44766.699305555558</v>
      </c>
      <c r="C1292" s="129" t="s">
        <v>52</v>
      </c>
      <c r="D1292" s="129">
        <v>0</v>
      </c>
      <c r="E1292" s="129">
        <v>0</v>
      </c>
      <c r="F1292" s="129">
        <v>0</v>
      </c>
      <c r="G1292" s="129" t="s">
        <v>54</v>
      </c>
      <c r="H1292" s="129" t="s">
        <v>55</v>
      </c>
      <c r="I1292" s="129" t="s">
        <v>55</v>
      </c>
      <c r="J1292" s="129" t="s">
        <v>55</v>
      </c>
      <c r="K1292" s="129" t="s">
        <v>18</v>
      </c>
      <c r="L1292" s="129">
        <v>90</v>
      </c>
      <c r="M1292" s="129" t="s">
        <v>173</v>
      </c>
      <c r="N1292" s="129">
        <v>0</v>
      </c>
      <c r="O1292" s="129" t="s">
        <v>173</v>
      </c>
      <c r="P1292" s="129">
        <v>0</v>
      </c>
      <c r="Q1292" s="129" t="s">
        <v>173</v>
      </c>
      <c r="R1292" s="129">
        <v>0</v>
      </c>
      <c r="S1292" s="129">
        <v>2</v>
      </c>
      <c r="T1292" s="129" t="s">
        <v>174</v>
      </c>
      <c r="U1292" s="129">
        <v>3.5613000000000001</v>
      </c>
      <c r="V1292" s="129">
        <v>0.65549999999999997</v>
      </c>
      <c r="W1292" s="129" t="s">
        <v>3235</v>
      </c>
      <c r="X1292" s="129">
        <v>0.31369999999999998</v>
      </c>
      <c r="Y1292" s="129">
        <v>36.030200000000001</v>
      </c>
      <c r="Z1292" s="129">
        <v>0.34260000000000002</v>
      </c>
      <c r="AA1292" s="129" t="s">
        <v>509</v>
      </c>
      <c r="AB1292" s="129">
        <v>1.5900000000000001E-2</v>
      </c>
      <c r="AC1292" s="129" t="s">
        <v>568</v>
      </c>
      <c r="AD1292" s="129">
        <v>0.01</v>
      </c>
      <c r="AE1292" s="129" t="s">
        <v>179</v>
      </c>
      <c r="AF1292" s="129">
        <v>1.7500000000000002E-2</v>
      </c>
      <c r="AG1292" s="129">
        <v>0.21840000000000001</v>
      </c>
      <c r="AH1292" s="129">
        <v>8.5000000000000006E-3</v>
      </c>
      <c r="AI1292" s="129">
        <v>8.4480000000000004</v>
      </c>
      <c r="AJ1292" s="129">
        <v>3.4500000000000003E-2</v>
      </c>
      <c r="AK1292" s="129">
        <v>0.72970000000000002</v>
      </c>
      <c r="AL1292" s="129">
        <v>8.6E-3</v>
      </c>
      <c r="AM1292" s="129" t="s">
        <v>622</v>
      </c>
      <c r="AN1292" s="129">
        <v>8.3999999999999995E-3</v>
      </c>
      <c r="AO1292" s="129" t="s">
        <v>417</v>
      </c>
      <c r="AP1292" s="129">
        <v>4.5999999999999999E-3</v>
      </c>
      <c r="AQ1292" s="129">
        <v>0.1336</v>
      </c>
      <c r="AR1292" s="129">
        <v>5.4999999999999997E-3</v>
      </c>
      <c r="AS1292" s="129" t="s">
        <v>3236</v>
      </c>
      <c r="AT1292" s="129">
        <v>2.8000000000000001E-2</v>
      </c>
      <c r="AU1292" s="129" t="s">
        <v>1357</v>
      </c>
      <c r="AV1292" s="129">
        <v>3.8999999999999998E-3</v>
      </c>
      <c r="AW1292" s="129">
        <v>1.0699999999999999E-2</v>
      </c>
      <c r="AX1292" s="129">
        <v>1.1000000000000001E-3</v>
      </c>
      <c r="AY1292" s="129" t="s">
        <v>215</v>
      </c>
      <c r="AZ1292" s="129">
        <v>8.0000000000000004E-4</v>
      </c>
      <c r="BA1292" s="129">
        <v>6.4999999999999997E-3</v>
      </c>
      <c r="BB1292" s="129">
        <v>6.9999999999999999E-4</v>
      </c>
      <c r="BC1292" s="129" t="s">
        <v>304</v>
      </c>
      <c r="BD1292" s="129">
        <v>5.0000000000000001E-4</v>
      </c>
      <c r="BE1292" s="129" t="s">
        <v>179</v>
      </c>
      <c r="BF1292" s="129">
        <v>2.9999999999999997E-4</v>
      </c>
      <c r="BG1292" s="129" t="s">
        <v>179</v>
      </c>
      <c r="BH1292" s="129">
        <v>1E-4</v>
      </c>
      <c r="BI1292" s="129" t="s">
        <v>286</v>
      </c>
      <c r="BJ1292" s="129">
        <v>2.0000000000000001E-4</v>
      </c>
      <c r="BK1292" s="129">
        <v>1.3100000000000001E-2</v>
      </c>
      <c r="BL1292" s="129">
        <v>5.0000000000000001E-4</v>
      </c>
      <c r="BM1292" s="129">
        <v>3.0000000000000001E-3</v>
      </c>
      <c r="BN1292" s="129">
        <v>2.9999999999999997E-4</v>
      </c>
      <c r="BO1292" s="129" t="s">
        <v>864</v>
      </c>
      <c r="BP1292" s="129">
        <v>5.9999999999999995E-4</v>
      </c>
      <c r="BQ1292" s="129" t="s">
        <v>179</v>
      </c>
      <c r="BR1292" s="129">
        <v>2.9999999999999997E-4</v>
      </c>
      <c r="BS1292" s="129" t="s">
        <v>179</v>
      </c>
      <c r="BT1292" s="129">
        <v>4.0000000000000002E-4</v>
      </c>
      <c r="BU1292" s="129" t="s">
        <v>179</v>
      </c>
      <c r="BV1292" s="129">
        <v>6.9999999999999999E-4</v>
      </c>
      <c r="BW1292" s="129" t="s">
        <v>179</v>
      </c>
      <c r="BX1292" s="129">
        <v>8.9999999999999998E-4</v>
      </c>
      <c r="BY1292" s="129" t="s">
        <v>179</v>
      </c>
      <c r="BZ1292" s="129">
        <v>1.1000000000000001E-3</v>
      </c>
      <c r="CA1292" s="129" t="s">
        <v>179</v>
      </c>
      <c r="CB1292" s="129">
        <v>8.0000000000000004E-4</v>
      </c>
      <c r="CC1292" s="129" t="s">
        <v>179</v>
      </c>
      <c r="CD1292" s="129">
        <v>1.9E-3</v>
      </c>
      <c r="CE1292" s="129" t="s">
        <v>179</v>
      </c>
      <c r="CF1292" s="129">
        <v>2.0999999999999999E-3</v>
      </c>
      <c r="CG1292" s="129" t="s">
        <v>179</v>
      </c>
      <c r="CH1292" s="129">
        <v>1E-4</v>
      </c>
      <c r="CI1292" s="129" t="s">
        <v>179</v>
      </c>
      <c r="CJ1292" s="129">
        <v>6.1000000000000004E-3</v>
      </c>
      <c r="CK1292" s="129" t="s">
        <v>179</v>
      </c>
      <c r="CL1292" s="129">
        <v>9.1000000000000004E-3</v>
      </c>
      <c r="CM1292" s="129" t="s">
        <v>179</v>
      </c>
      <c r="CN1292" s="129">
        <v>4.4999999999999997E-3</v>
      </c>
      <c r="CO1292" s="129" t="s">
        <v>179</v>
      </c>
      <c r="CP1292" s="129">
        <v>8.0000000000000004E-4</v>
      </c>
      <c r="CQ1292" s="129" t="s">
        <v>179</v>
      </c>
      <c r="CR1292" s="129">
        <v>3.3E-3</v>
      </c>
      <c r="CS1292" s="129" t="s">
        <v>1808</v>
      </c>
      <c r="CT1292" s="129">
        <v>2.8E-3</v>
      </c>
      <c r="CU1292" s="129" t="s">
        <v>18</v>
      </c>
      <c r="CV1292" s="129"/>
      <c r="CW1292" s="129" t="s">
        <v>18</v>
      </c>
      <c r="CX1292" s="129"/>
      <c r="CY1292" s="129" t="s">
        <v>179</v>
      </c>
      <c r="CZ1292" s="129">
        <v>6.9999999999999999E-4</v>
      </c>
      <c r="DA1292" s="129" t="s">
        <v>179</v>
      </c>
      <c r="DB1292" s="129">
        <v>5.0000000000000001E-4</v>
      </c>
      <c r="DC1292" s="129" t="s">
        <v>179</v>
      </c>
      <c r="DD1292" s="129">
        <v>5.0000000000000001E-4</v>
      </c>
      <c r="DE1292" s="129" t="s">
        <v>179</v>
      </c>
      <c r="DF1292" s="129">
        <v>5.9999999999999995E-4</v>
      </c>
      <c r="DG1292" s="129" t="s">
        <v>179</v>
      </c>
      <c r="DH1292" s="129">
        <v>4.0000000000000002E-4</v>
      </c>
      <c r="DI1292" s="129" t="s">
        <v>179</v>
      </c>
      <c r="DJ1292" s="129">
        <v>4.0000000000000002E-4</v>
      </c>
      <c r="DK1292" s="129" t="s">
        <v>3237</v>
      </c>
      <c r="DL1292" s="129" t="s">
        <v>59</v>
      </c>
      <c r="DM1292" s="129"/>
      <c r="DN1292" s="129"/>
      <c r="DO1292" s="130" t="s">
        <v>18</v>
      </c>
      <c r="DS1292" s="129"/>
      <c r="DT1292" t="s">
        <v>4856</v>
      </c>
    </row>
    <row r="1293" spans="1:124">
      <c r="A1293" s="127">
        <v>780</v>
      </c>
      <c r="B1293" s="131">
        <v>44766.700694444444</v>
      </c>
      <c r="C1293" s="129" t="s">
        <v>52</v>
      </c>
      <c r="D1293" s="129">
        <v>0</v>
      </c>
      <c r="E1293" s="129">
        <v>0</v>
      </c>
      <c r="F1293" s="129">
        <v>0</v>
      </c>
      <c r="G1293" s="129" t="s">
        <v>54</v>
      </c>
      <c r="H1293" s="129" t="s">
        <v>55</v>
      </c>
      <c r="I1293" s="129" t="s">
        <v>55</v>
      </c>
      <c r="J1293" s="129" t="s">
        <v>55</v>
      </c>
      <c r="K1293" s="129" t="s">
        <v>18</v>
      </c>
      <c r="L1293" s="129">
        <v>90</v>
      </c>
      <c r="M1293" s="129" t="s">
        <v>173</v>
      </c>
      <c r="N1293" s="129">
        <v>0</v>
      </c>
      <c r="O1293" s="129" t="s">
        <v>173</v>
      </c>
      <c r="P1293" s="129">
        <v>0</v>
      </c>
      <c r="Q1293" s="129" t="s">
        <v>173</v>
      </c>
      <c r="R1293" s="129">
        <v>0</v>
      </c>
      <c r="S1293" s="129">
        <v>2</v>
      </c>
      <c r="T1293" s="129" t="s">
        <v>174</v>
      </c>
      <c r="U1293" s="129">
        <v>3.5733000000000001</v>
      </c>
      <c r="V1293" s="129">
        <v>0.6603</v>
      </c>
      <c r="W1293" s="129" t="s">
        <v>3238</v>
      </c>
      <c r="X1293" s="129">
        <v>0.31280000000000002</v>
      </c>
      <c r="Y1293" s="129">
        <v>36.128</v>
      </c>
      <c r="Z1293" s="129">
        <v>0.34300000000000003</v>
      </c>
      <c r="AA1293" s="129" t="s">
        <v>293</v>
      </c>
      <c r="AB1293" s="129">
        <v>1.6E-2</v>
      </c>
      <c r="AC1293" s="129" t="s">
        <v>1051</v>
      </c>
      <c r="AD1293" s="129">
        <v>0.01</v>
      </c>
      <c r="AE1293" s="129" t="s">
        <v>179</v>
      </c>
      <c r="AF1293" s="129">
        <v>1.7500000000000002E-2</v>
      </c>
      <c r="AG1293" s="129">
        <v>0.2205</v>
      </c>
      <c r="AH1293" s="129">
        <v>8.5000000000000006E-3</v>
      </c>
      <c r="AI1293" s="129">
        <v>8.4727999999999994</v>
      </c>
      <c r="AJ1293" s="129">
        <v>3.4500000000000003E-2</v>
      </c>
      <c r="AK1293" s="129">
        <v>0.7258</v>
      </c>
      <c r="AL1293" s="129">
        <v>8.6E-3</v>
      </c>
      <c r="AM1293" s="129" t="s">
        <v>251</v>
      </c>
      <c r="AN1293" s="129">
        <v>8.5000000000000006E-3</v>
      </c>
      <c r="AO1293" s="129" t="s">
        <v>2705</v>
      </c>
      <c r="AP1293" s="129">
        <v>4.5999999999999999E-3</v>
      </c>
      <c r="AQ1293" s="129">
        <v>0.13239999999999999</v>
      </c>
      <c r="AR1293" s="129">
        <v>5.4999999999999997E-3</v>
      </c>
      <c r="AS1293" s="129" t="s">
        <v>3239</v>
      </c>
      <c r="AT1293" s="129">
        <v>2.8000000000000001E-2</v>
      </c>
      <c r="AU1293" s="129" t="s">
        <v>418</v>
      </c>
      <c r="AV1293" s="129">
        <v>3.8999999999999998E-3</v>
      </c>
      <c r="AW1293" s="129">
        <v>1.09E-2</v>
      </c>
      <c r="AX1293" s="129">
        <v>1.1000000000000001E-3</v>
      </c>
      <c r="AY1293" s="129" t="s">
        <v>209</v>
      </c>
      <c r="AZ1293" s="129">
        <v>8.0000000000000004E-4</v>
      </c>
      <c r="BA1293" s="129">
        <v>6.7000000000000002E-3</v>
      </c>
      <c r="BB1293" s="129">
        <v>6.9999999999999999E-4</v>
      </c>
      <c r="BC1293" s="129" t="s">
        <v>285</v>
      </c>
      <c r="BD1293" s="129">
        <v>5.0000000000000001E-4</v>
      </c>
      <c r="BE1293" s="129" t="s">
        <v>179</v>
      </c>
      <c r="BF1293" s="129">
        <v>2.9999999999999997E-4</v>
      </c>
      <c r="BG1293" s="129" t="s">
        <v>179</v>
      </c>
      <c r="BH1293" s="129">
        <v>1E-4</v>
      </c>
      <c r="BI1293" s="129" t="s">
        <v>286</v>
      </c>
      <c r="BJ1293" s="129">
        <v>2.0000000000000001E-4</v>
      </c>
      <c r="BK1293" s="129">
        <v>1.35E-2</v>
      </c>
      <c r="BL1293" s="129">
        <v>5.0000000000000001E-4</v>
      </c>
      <c r="BM1293" s="129">
        <v>3.3E-3</v>
      </c>
      <c r="BN1293" s="129">
        <v>2.9999999999999997E-4</v>
      </c>
      <c r="BO1293" s="129" t="s">
        <v>864</v>
      </c>
      <c r="BP1293" s="129">
        <v>5.9999999999999995E-4</v>
      </c>
      <c r="BQ1293" s="129" t="s">
        <v>179</v>
      </c>
      <c r="BR1293" s="129">
        <v>2.9999999999999997E-4</v>
      </c>
      <c r="BS1293" s="129" t="s">
        <v>179</v>
      </c>
      <c r="BT1293" s="129">
        <v>4.0000000000000002E-4</v>
      </c>
      <c r="BU1293" s="129" t="s">
        <v>179</v>
      </c>
      <c r="BV1293" s="129">
        <v>5.9999999999999995E-4</v>
      </c>
      <c r="BW1293" s="129" t="s">
        <v>18</v>
      </c>
      <c r="BX1293" s="129"/>
      <c r="BY1293" s="129" t="s">
        <v>179</v>
      </c>
      <c r="BZ1293" s="129">
        <v>1.1000000000000001E-3</v>
      </c>
      <c r="CA1293" s="129" t="s">
        <v>179</v>
      </c>
      <c r="CB1293" s="129">
        <v>8.0000000000000004E-4</v>
      </c>
      <c r="CC1293" s="129" t="s">
        <v>179</v>
      </c>
      <c r="CD1293" s="129">
        <v>2E-3</v>
      </c>
      <c r="CE1293" s="129" t="s">
        <v>179</v>
      </c>
      <c r="CF1293" s="129">
        <v>2.2000000000000001E-3</v>
      </c>
      <c r="CG1293" s="129" t="s">
        <v>179</v>
      </c>
      <c r="CH1293" s="129">
        <v>1E-4</v>
      </c>
      <c r="CI1293" s="129" t="s">
        <v>179</v>
      </c>
      <c r="CJ1293" s="129">
        <v>6.1999999999999998E-3</v>
      </c>
      <c r="CK1293" s="129" t="s">
        <v>179</v>
      </c>
      <c r="CL1293" s="129">
        <v>9.2999999999999992E-3</v>
      </c>
      <c r="CM1293" s="129" t="s">
        <v>179</v>
      </c>
      <c r="CN1293" s="129">
        <v>4.4000000000000003E-3</v>
      </c>
      <c r="CO1293" s="129" t="s">
        <v>179</v>
      </c>
      <c r="CP1293" s="129">
        <v>8.0000000000000004E-4</v>
      </c>
      <c r="CQ1293" s="129" t="s">
        <v>179</v>
      </c>
      <c r="CR1293" s="129">
        <v>3.3999999999999998E-3</v>
      </c>
      <c r="CS1293" s="129" t="s">
        <v>1367</v>
      </c>
      <c r="CT1293" s="129">
        <v>2.8E-3</v>
      </c>
      <c r="CU1293" s="129" t="s">
        <v>18</v>
      </c>
      <c r="CV1293" s="129"/>
      <c r="CW1293" s="129" t="s">
        <v>18</v>
      </c>
      <c r="CX1293" s="129"/>
      <c r="CY1293" s="129" t="s">
        <v>179</v>
      </c>
      <c r="CZ1293" s="129">
        <v>8.0000000000000004E-4</v>
      </c>
      <c r="DA1293" s="129" t="s">
        <v>179</v>
      </c>
      <c r="DB1293" s="129">
        <v>5.9999999999999995E-4</v>
      </c>
      <c r="DC1293" s="129" t="s">
        <v>179</v>
      </c>
      <c r="DD1293" s="129">
        <v>5.9999999999999995E-4</v>
      </c>
      <c r="DE1293" s="129" t="s">
        <v>179</v>
      </c>
      <c r="DF1293" s="129">
        <v>5.9999999999999995E-4</v>
      </c>
      <c r="DG1293" s="129" t="s">
        <v>179</v>
      </c>
      <c r="DH1293" s="129">
        <v>4.0000000000000002E-4</v>
      </c>
      <c r="DI1293" s="129" t="s">
        <v>179</v>
      </c>
      <c r="DJ1293" s="129">
        <v>4.0000000000000002E-4</v>
      </c>
      <c r="DK1293" s="129" t="s">
        <v>3237</v>
      </c>
      <c r="DL1293" s="129" t="s">
        <v>59</v>
      </c>
      <c r="DM1293" s="129"/>
      <c r="DN1293" s="129"/>
      <c r="DO1293" s="130" t="s">
        <v>18</v>
      </c>
      <c r="DS1293" s="129"/>
      <c r="DT1293" t="s">
        <v>4856</v>
      </c>
    </row>
    <row r="1294" spans="1:124">
      <c r="A1294" s="127">
        <v>781</v>
      </c>
      <c r="B1294" s="131">
        <v>44766.70208333333</v>
      </c>
      <c r="C1294" s="129" t="s">
        <v>52</v>
      </c>
      <c r="D1294" s="129">
        <v>0</v>
      </c>
      <c r="E1294" s="129">
        <v>0</v>
      </c>
      <c r="F1294" s="129">
        <v>0</v>
      </c>
      <c r="G1294" s="129" t="s">
        <v>54</v>
      </c>
      <c r="H1294" s="129" t="s">
        <v>55</v>
      </c>
      <c r="I1294" s="129" t="s">
        <v>55</v>
      </c>
      <c r="J1294" s="129" t="s">
        <v>55</v>
      </c>
      <c r="K1294" s="129" t="s">
        <v>18</v>
      </c>
      <c r="L1294" s="129">
        <v>90</v>
      </c>
      <c r="M1294" s="129" t="s">
        <v>173</v>
      </c>
      <c r="N1294" s="129">
        <v>0</v>
      </c>
      <c r="O1294" s="129" t="s">
        <v>173</v>
      </c>
      <c r="P1294" s="129">
        <v>0</v>
      </c>
      <c r="Q1294" s="129" t="s">
        <v>173</v>
      </c>
      <c r="R1294" s="129">
        <v>0</v>
      </c>
      <c r="S1294" s="129">
        <v>2</v>
      </c>
      <c r="T1294" s="129" t="s">
        <v>174</v>
      </c>
      <c r="U1294" s="129">
        <v>3.9956999999999998</v>
      </c>
      <c r="V1294" s="129">
        <v>0.66769999999999996</v>
      </c>
      <c r="W1294" s="129" t="s">
        <v>3240</v>
      </c>
      <c r="X1294" s="129">
        <v>0.31390000000000001</v>
      </c>
      <c r="Y1294" s="129">
        <v>36.037999999999997</v>
      </c>
      <c r="Z1294" s="129">
        <v>0.3427</v>
      </c>
      <c r="AA1294" s="129" t="s">
        <v>3241</v>
      </c>
      <c r="AB1294" s="129">
        <v>1.6199999999999999E-2</v>
      </c>
      <c r="AC1294" s="129" t="s">
        <v>280</v>
      </c>
      <c r="AD1294" s="129">
        <v>1.01E-2</v>
      </c>
      <c r="AE1294" s="129" t="s">
        <v>179</v>
      </c>
      <c r="AF1294" s="129">
        <v>1.7500000000000002E-2</v>
      </c>
      <c r="AG1294" s="129">
        <v>0.2167</v>
      </c>
      <c r="AH1294" s="129">
        <v>8.3999999999999995E-3</v>
      </c>
      <c r="AI1294" s="129">
        <v>8.4466999999999999</v>
      </c>
      <c r="AJ1294" s="129">
        <v>3.44E-2</v>
      </c>
      <c r="AK1294" s="129">
        <v>0.72870000000000001</v>
      </c>
      <c r="AL1294" s="129">
        <v>8.6E-3</v>
      </c>
      <c r="AM1294" s="129" t="s">
        <v>1347</v>
      </c>
      <c r="AN1294" s="129">
        <v>8.6E-3</v>
      </c>
      <c r="AO1294" s="129" t="s">
        <v>2705</v>
      </c>
      <c r="AP1294" s="129">
        <v>4.5999999999999999E-3</v>
      </c>
      <c r="AQ1294" s="129">
        <v>0.13750000000000001</v>
      </c>
      <c r="AR1294" s="129">
        <v>5.5999999999999999E-3</v>
      </c>
      <c r="AS1294" s="129" t="s">
        <v>3242</v>
      </c>
      <c r="AT1294" s="129">
        <v>2.7900000000000001E-2</v>
      </c>
      <c r="AU1294" s="129" t="s">
        <v>179</v>
      </c>
      <c r="AV1294" s="129">
        <v>3.8999999999999998E-3</v>
      </c>
      <c r="AW1294" s="129">
        <v>1.14E-2</v>
      </c>
      <c r="AX1294" s="129">
        <v>1.1000000000000001E-3</v>
      </c>
      <c r="AY1294" s="129" t="s">
        <v>317</v>
      </c>
      <c r="AZ1294" s="129">
        <v>8.0000000000000004E-4</v>
      </c>
      <c r="BA1294" s="129">
        <v>6.4000000000000003E-3</v>
      </c>
      <c r="BB1294" s="129">
        <v>6.9999999999999999E-4</v>
      </c>
      <c r="BC1294" s="129" t="s">
        <v>191</v>
      </c>
      <c r="BD1294" s="129">
        <v>5.0000000000000001E-4</v>
      </c>
      <c r="BE1294" s="129" t="s">
        <v>179</v>
      </c>
      <c r="BF1294" s="129">
        <v>2.9999999999999997E-4</v>
      </c>
      <c r="BG1294" s="129" t="s">
        <v>179</v>
      </c>
      <c r="BH1294" s="129">
        <v>1E-4</v>
      </c>
      <c r="BI1294" s="129" t="s">
        <v>286</v>
      </c>
      <c r="BJ1294" s="129">
        <v>2.0000000000000001E-4</v>
      </c>
      <c r="BK1294" s="129">
        <v>1.37E-2</v>
      </c>
      <c r="BL1294" s="129">
        <v>5.9999999999999995E-4</v>
      </c>
      <c r="BM1294" s="129">
        <v>3.0999999999999999E-3</v>
      </c>
      <c r="BN1294" s="129">
        <v>2.9999999999999997E-4</v>
      </c>
      <c r="BO1294" s="129" t="s">
        <v>264</v>
      </c>
      <c r="BP1294" s="129">
        <v>5.9999999999999995E-4</v>
      </c>
      <c r="BQ1294" s="129" t="s">
        <v>179</v>
      </c>
      <c r="BR1294" s="129">
        <v>2.9999999999999997E-4</v>
      </c>
      <c r="BS1294" s="129" t="s">
        <v>179</v>
      </c>
      <c r="BT1294" s="129">
        <v>4.0000000000000002E-4</v>
      </c>
      <c r="BU1294" s="129" t="s">
        <v>179</v>
      </c>
      <c r="BV1294" s="129">
        <v>6.9999999999999999E-4</v>
      </c>
      <c r="BW1294" s="129" t="s">
        <v>179</v>
      </c>
      <c r="BX1294" s="129">
        <v>8.9999999999999998E-4</v>
      </c>
      <c r="BY1294" s="129" t="s">
        <v>179</v>
      </c>
      <c r="BZ1294" s="129">
        <v>1.1000000000000001E-3</v>
      </c>
      <c r="CA1294" s="129" t="s">
        <v>179</v>
      </c>
      <c r="CB1294" s="129">
        <v>8.0000000000000004E-4</v>
      </c>
      <c r="CC1294" s="129" t="s">
        <v>179</v>
      </c>
      <c r="CD1294" s="129">
        <v>1.9E-3</v>
      </c>
      <c r="CE1294" s="129" t="s">
        <v>179</v>
      </c>
      <c r="CF1294" s="129">
        <v>2.0999999999999999E-3</v>
      </c>
      <c r="CG1294" s="129" t="s">
        <v>179</v>
      </c>
      <c r="CH1294" s="129">
        <v>1E-4</v>
      </c>
      <c r="CI1294" s="129" t="s">
        <v>179</v>
      </c>
      <c r="CJ1294" s="129">
        <v>6.1000000000000004E-3</v>
      </c>
      <c r="CK1294" s="129" t="s">
        <v>179</v>
      </c>
      <c r="CL1294" s="129">
        <v>8.9999999999999993E-3</v>
      </c>
      <c r="CM1294" s="129" t="s">
        <v>179</v>
      </c>
      <c r="CN1294" s="129">
        <v>4.4000000000000003E-3</v>
      </c>
      <c r="CO1294" s="129" t="s">
        <v>179</v>
      </c>
      <c r="CP1294" s="129">
        <v>8.0000000000000004E-4</v>
      </c>
      <c r="CQ1294" s="129" t="s">
        <v>179</v>
      </c>
      <c r="CR1294" s="129">
        <v>3.3E-3</v>
      </c>
      <c r="CS1294" s="129" t="s">
        <v>644</v>
      </c>
      <c r="CT1294" s="129">
        <v>2.7000000000000001E-3</v>
      </c>
      <c r="CU1294" s="129" t="s">
        <v>18</v>
      </c>
      <c r="CV1294" s="129"/>
      <c r="CW1294" s="129" t="s">
        <v>18</v>
      </c>
      <c r="CX1294" s="129"/>
      <c r="CY1294" s="129" t="s">
        <v>179</v>
      </c>
      <c r="CZ1294" s="129">
        <v>8.0000000000000004E-4</v>
      </c>
      <c r="DA1294" s="129" t="s">
        <v>179</v>
      </c>
      <c r="DB1294" s="129">
        <v>5.0000000000000001E-4</v>
      </c>
      <c r="DC1294" s="129" t="s">
        <v>179</v>
      </c>
      <c r="DD1294" s="129">
        <v>5.0000000000000001E-4</v>
      </c>
      <c r="DE1294" s="129" t="s">
        <v>179</v>
      </c>
      <c r="DF1294" s="129">
        <v>5.0000000000000001E-4</v>
      </c>
      <c r="DG1294" s="129" t="s">
        <v>179</v>
      </c>
      <c r="DH1294" s="129">
        <v>4.0000000000000002E-4</v>
      </c>
      <c r="DI1294" s="129" t="s">
        <v>179</v>
      </c>
      <c r="DJ1294" s="129">
        <v>4.0000000000000002E-4</v>
      </c>
      <c r="DK1294" s="129" t="s">
        <v>3237</v>
      </c>
      <c r="DL1294" s="129" t="s">
        <v>59</v>
      </c>
      <c r="DM1294" s="129"/>
      <c r="DN1294" s="129"/>
      <c r="DO1294" s="130" t="s">
        <v>18</v>
      </c>
      <c r="DS1294" s="129"/>
      <c r="DT1294" t="s">
        <v>4856</v>
      </c>
    </row>
    <row r="1295" spans="1:124">
      <c r="B1295" s="132"/>
    </row>
    <row r="1296" spans="1:124">
      <c r="A1296">
        <v>115</v>
      </c>
      <c r="B1296" s="14">
        <v>44754.021527777775</v>
      </c>
      <c r="C1296" t="s">
        <v>52</v>
      </c>
      <c r="D1296">
        <v>0</v>
      </c>
      <c r="E1296">
        <v>0</v>
      </c>
      <c r="F1296">
        <v>0</v>
      </c>
      <c r="G1296" t="s">
        <v>54</v>
      </c>
      <c r="H1296" t="s">
        <v>55</v>
      </c>
      <c r="I1296" t="s">
        <v>55</v>
      </c>
      <c r="J1296" t="s">
        <v>55</v>
      </c>
      <c r="K1296" t="s">
        <v>18</v>
      </c>
      <c r="L1296">
        <v>90</v>
      </c>
      <c r="M1296" t="s">
        <v>173</v>
      </c>
      <c r="N1296">
        <v>0</v>
      </c>
      <c r="O1296" t="s">
        <v>173</v>
      </c>
      <c r="P1296">
        <v>0</v>
      </c>
      <c r="Q1296" t="s">
        <v>173</v>
      </c>
      <c r="R1296">
        <v>0</v>
      </c>
      <c r="S1296">
        <v>2</v>
      </c>
      <c r="T1296" t="s">
        <v>174</v>
      </c>
      <c r="U1296">
        <v>4.5505000000000004</v>
      </c>
      <c r="V1296">
        <v>0.6452</v>
      </c>
      <c r="W1296" t="s">
        <v>179</v>
      </c>
      <c r="X1296">
        <v>0.16489999999999999</v>
      </c>
      <c r="Y1296">
        <v>30.696899999999999</v>
      </c>
      <c r="Z1296">
        <v>0.33400000000000002</v>
      </c>
      <c r="AA1296" t="s">
        <v>179</v>
      </c>
      <c r="AB1296">
        <v>1.26E-2</v>
      </c>
      <c r="AC1296" t="s">
        <v>179</v>
      </c>
      <c r="AD1296">
        <v>8.3000000000000001E-3</v>
      </c>
      <c r="AE1296" t="s">
        <v>179</v>
      </c>
      <c r="AF1296">
        <v>1.8700000000000001E-2</v>
      </c>
      <c r="AG1296">
        <v>3.8774999999999999</v>
      </c>
      <c r="AH1296">
        <v>2.7699999999999999E-2</v>
      </c>
      <c r="AI1296">
        <v>3.4045000000000001</v>
      </c>
      <c r="AJ1296">
        <v>2.3099999999999999E-2</v>
      </c>
      <c r="AK1296">
        <v>1.6500000000000001E-2</v>
      </c>
      <c r="AL1296">
        <v>3.5000000000000001E-3</v>
      </c>
      <c r="AM1296" t="s">
        <v>179</v>
      </c>
      <c r="AN1296">
        <v>4.1999999999999997E-3</v>
      </c>
      <c r="AO1296" t="s">
        <v>4309</v>
      </c>
      <c r="AP1296">
        <v>6.4000000000000003E-3</v>
      </c>
      <c r="AQ1296">
        <v>1.41E-2</v>
      </c>
      <c r="AR1296">
        <v>3.5999999999999999E-3</v>
      </c>
      <c r="AS1296" t="s">
        <v>4310</v>
      </c>
      <c r="AT1296">
        <v>3.9199999999999999E-2</v>
      </c>
      <c r="AU1296" t="s">
        <v>179</v>
      </c>
      <c r="AV1296">
        <v>5.7999999999999996E-3</v>
      </c>
      <c r="AW1296">
        <v>5.7999999999999996E-3</v>
      </c>
      <c r="AX1296">
        <v>1.1000000000000001E-3</v>
      </c>
      <c r="AY1296" t="s">
        <v>212</v>
      </c>
      <c r="AZ1296">
        <v>5.9999999999999995E-4</v>
      </c>
      <c r="BA1296">
        <v>2.5000000000000001E-3</v>
      </c>
      <c r="BB1296">
        <v>5.9999999999999995E-4</v>
      </c>
      <c r="BC1296" t="s">
        <v>179</v>
      </c>
      <c r="BD1296">
        <v>5.0000000000000001E-4</v>
      </c>
      <c r="BE1296" t="s">
        <v>179</v>
      </c>
      <c r="BF1296">
        <v>4.0000000000000002E-4</v>
      </c>
      <c r="BG1296" t="s">
        <v>179</v>
      </c>
      <c r="BH1296">
        <v>1E-4</v>
      </c>
      <c r="BI1296" t="s">
        <v>1461</v>
      </c>
      <c r="BJ1296">
        <v>6.9999999999999999E-4</v>
      </c>
      <c r="BK1296">
        <v>4.4999999999999997E-3</v>
      </c>
      <c r="BL1296">
        <v>4.0000000000000002E-4</v>
      </c>
      <c r="BM1296">
        <v>4.0000000000000002E-4</v>
      </c>
      <c r="BN1296">
        <v>2.9999999999999997E-4</v>
      </c>
      <c r="BO1296" t="s">
        <v>179</v>
      </c>
      <c r="BP1296">
        <v>2.9999999999999997E-4</v>
      </c>
      <c r="BQ1296" t="s">
        <v>179</v>
      </c>
      <c r="BR1296">
        <v>2.9999999999999997E-4</v>
      </c>
      <c r="BS1296" t="s">
        <v>192</v>
      </c>
      <c r="BT1296">
        <v>5.9999999999999995E-4</v>
      </c>
      <c r="BU1296" t="s">
        <v>179</v>
      </c>
      <c r="BV1296">
        <v>5.9999999999999995E-4</v>
      </c>
      <c r="BW1296" t="s">
        <v>18</v>
      </c>
      <c r="BY1296" t="s">
        <v>18</v>
      </c>
      <c r="CA1296" t="s">
        <v>179</v>
      </c>
      <c r="CB1296">
        <v>8.0000000000000004E-4</v>
      </c>
      <c r="CC1296" t="s">
        <v>179</v>
      </c>
      <c r="CD1296">
        <v>2.5999999999999999E-3</v>
      </c>
      <c r="CE1296" t="s">
        <v>451</v>
      </c>
      <c r="CF1296">
        <v>2.3E-3</v>
      </c>
      <c r="CG1296" t="s">
        <v>216</v>
      </c>
      <c r="CH1296">
        <v>1E-4</v>
      </c>
      <c r="CI1296" t="s">
        <v>179</v>
      </c>
      <c r="CJ1296">
        <v>1.0699999999999999E-2</v>
      </c>
      <c r="CK1296" t="s">
        <v>179</v>
      </c>
      <c r="CL1296">
        <v>1.3899999999999999E-2</v>
      </c>
      <c r="CM1296" t="s">
        <v>179</v>
      </c>
      <c r="CN1296">
        <v>7.6E-3</v>
      </c>
      <c r="CO1296" t="s">
        <v>179</v>
      </c>
      <c r="CP1296">
        <v>8.9999999999999998E-4</v>
      </c>
      <c r="CQ1296" t="s">
        <v>179</v>
      </c>
      <c r="CR1296">
        <v>3.0000000000000001E-3</v>
      </c>
      <c r="CS1296" t="s">
        <v>179</v>
      </c>
      <c r="CT1296">
        <v>2.3E-3</v>
      </c>
      <c r="CU1296" t="s">
        <v>179</v>
      </c>
      <c r="CV1296">
        <v>8.9999999999999998E-4</v>
      </c>
      <c r="CW1296" t="s">
        <v>179</v>
      </c>
      <c r="CX1296">
        <v>5.9999999999999995E-4</v>
      </c>
      <c r="CY1296" t="s">
        <v>179</v>
      </c>
      <c r="CZ1296">
        <v>5.9999999999999995E-4</v>
      </c>
      <c r="DA1296" t="s">
        <v>179</v>
      </c>
      <c r="DB1296">
        <v>8.0000000000000004E-4</v>
      </c>
      <c r="DC1296" t="s">
        <v>179</v>
      </c>
      <c r="DD1296">
        <v>8.0000000000000004E-4</v>
      </c>
      <c r="DE1296" t="s">
        <v>179</v>
      </c>
      <c r="DF1296">
        <v>8.0000000000000004E-4</v>
      </c>
      <c r="DG1296" t="s">
        <v>179</v>
      </c>
      <c r="DH1296">
        <v>5.0000000000000001E-4</v>
      </c>
      <c r="DI1296" t="s">
        <v>406</v>
      </c>
      <c r="DJ1296">
        <v>5.9999999999999995E-4</v>
      </c>
      <c r="DK1296" t="s">
        <v>4293</v>
      </c>
      <c r="DL1296" t="s">
        <v>59</v>
      </c>
      <c r="DS1296">
        <v>37</v>
      </c>
      <c r="DT1296" t="s">
        <v>4311</v>
      </c>
    </row>
    <row r="1297" spans="1:125">
      <c r="A1297">
        <v>116</v>
      </c>
      <c r="B1297" s="14">
        <v>44754.023611111108</v>
      </c>
      <c r="C1297" t="s">
        <v>52</v>
      </c>
      <c r="D1297">
        <v>0</v>
      </c>
      <c r="E1297">
        <v>0</v>
      </c>
      <c r="F1297">
        <v>0</v>
      </c>
      <c r="G1297" t="s">
        <v>54</v>
      </c>
      <c r="H1297" t="s">
        <v>55</v>
      </c>
      <c r="I1297" t="s">
        <v>55</v>
      </c>
      <c r="J1297" t="s">
        <v>55</v>
      </c>
      <c r="K1297" t="s">
        <v>18</v>
      </c>
      <c r="L1297">
        <v>90</v>
      </c>
      <c r="M1297" t="s">
        <v>173</v>
      </c>
      <c r="N1297">
        <v>0</v>
      </c>
      <c r="O1297" t="s">
        <v>173</v>
      </c>
      <c r="P1297">
        <v>0</v>
      </c>
      <c r="Q1297" t="s">
        <v>173</v>
      </c>
      <c r="R1297">
        <v>0</v>
      </c>
      <c r="S1297">
        <v>2</v>
      </c>
      <c r="T1297" t="s">
        <v>174</v>
      </c>
      <c r="U1297">
        <v>4.4474</v>
      </c>
      <c r="V1297">
        <v>0.64780000000000004</v>
      </c>
      <c r="W1297" t="s">
        <v>4312</v>
      </c>
      <c r="X1297">
        <v>0.1661</v>
      </c>
      <c r="Y1297">
        <v>30.447299999999998</v>
      </c>
      <c r="Z1297">
        <v>0.33250000000000002</v>
      </c>
      <c r="AA1297" t="s">
        <v>179</v>
      </c>
      <c r="AB1297">
        <v>1.24E-2</v>
      </c>
      <c r="AC1297" t="s">
        <v>179</v>
      </c>
      <c r="AD1297">
        <v>8.3000000000000001E-3</v>
      </c>
      <c r="AE1297" t="s">
        <v>179</v>
      </c>
      <c r="AF1297">
        <v>1.8599999999999998E-2</v>
      </c>
      <c r="AG1297">
        <v>3.8847</v>
      </c>
      <c r="AH1297">
        <v>2.76E-2</v>
      </c>
      <c r="AI1297">
        <v>3.4302999999999999</v>
      </c>
      <c r="AJ1297">
        <v>2.3099999999999999E-2</v>
      </c>
      <c r="AK1297">
        <v>2.4500000000000001E-2</v>
      </c>
      <c r="AL1297">
        <v>3.5000000000000001E-3</v>
      </c>
      <c r="AM1297" t="s">
        <v>179</v>
      </c>
      <c r="AN1297">
        <v>4.1000000000000003E-3</v>
      </c>
      <c r="AO1297" t="s">
        <v>4313</v>
      </c>
      <c r="AP1297">
        <v>6.4000000000000003E-3</v>
      </c>
      <c r="AQ1297">
        <v>2.4899999999999999E-2</v>
      </c>
      <c r="AR1297">
        <v>3.5000000000000001E-3</v>
      </c>
      <c r="AS1297" t="s">
        <v>4314</v>
      </c>
      <c r="AT1297">
        <v>3.9100000000000003E-2</v>
      </c>
      <c r="AU1297" t="s">
        <v>179</v>
      </c>
      <c r="AV1297">
        <v>5.7000000000000002E-3</v>
      </c>
      <c r="AW1297">
        <v>6.8999999999999999E-3</v>
      </c>
      <c r="AX1297">
        <v>8.9999999999999998E-4</v>
      </c>
      <c r="AY1297" t="s">
        <v>191</v>
      </c>
      <c r="AZ1297">
        <v>5.9999999999999995E-4</v>
      </c>
      <c r="BA1297">
        <v>2.5999999999999999E-3</v>
      </c>
      <c r="BB1297">
        <v>5.9999999999999995E-4</v>
      </c>
      <c r="BC1297" t="s">
        <v>179</v>
      </c>
      <c r="BD1297">
        <v>5.0000000000000001E-4</v>
      </c>
      <c r="BE1297" t="s">
        <v>179</v>
      </c>
      <c r="BF1297">
        <v>4.0000000000000002E-4</v>
      </c>
      <c r="BG1297" t="s">
        <v>179</v>
      </c>
      <c r="BH1297">
        <v>1E-4</v>
      </c>
      <c r="BI1297" t="s">
        <v>1662</v>
      </c>
      <c r="BJ1297">
        <v>6.9999999999999999E-4</v>
      </c>
      <c r="BK1297">
        <v>4.1000000000000003E-3</v>
      </c>
      <c r="BL1297">
        <v>4.0000000000000002E-4</v>
      </c>
      <c r="BM1297">
        <v>5.0000000000000001E-4</v>
      </c>
      <c r="BN1297">
        <v>2.9999999999999997E-4</v>
      </c>
      <c r="BO1297" t="s">
        <v>179</v>
      </c>
      <c r="BP1297">
        <v>2.9999999999999997E-4</v>
      </c>
      <c r="BQ1297" t="s">
        <v>179</v>
      </c>
      <c r="BR1297">
        <v>2.9999999999999997E-4</v>
      </c>
      <c r="BS1297" t="s">
        <v>179</v>
      </c>
      <c r="BT1297">
        <v>5.9999999999999995E-4</v>
      </c>
      <c r="BU1297" t="s">
        <v>179</v>
      </c>
      <c r="BV1297">
        <v>5.9999999999999995E-4</v>
      </c>
      <c r="BW1297" t="s">
        <v>18</v>
      </c>
      <c r="BY1297" t="s">
        <v>179</v>
      </c>
      <c r="BZ1297">
        <v>1.1000000000000001E-3</v>
      </c>
      <c r="CA1297" t="s">
        <v>179</v>
      </c>
      <c r="CB1297">
        <v>8.0000000000000004E-4</v>
      </c>
      <c r="CC1297" t="s">
        <v>505</v>
      </c>
      <c r="CD1297">
        <v>2.5999999999999999E-3</v>
      </c>
      <c r="CE1297" t="s">
        <v>179</v>
      </c>
      <c r="CF1297">
        <v>2.3E-3</v>
      </c>
      <c r="CG1297" t="s">
        <v>216</v>
      </c>
      <c r="CH1297">
        <v>1E-4</v>
      </c>
      <c r="CI1297" t="s">
        <v>179</v>
      </c>
      <c r="CJ1297">
        <v>1.0500000000000001E-2</v>
      </c>
      <c r="CK1297" t="s">
        <v>179</v>
      </c>
      <c r="CL1297">
        <v>1.37E-2</v>
      </c>
      <c r="CM1297" t="s">
        <v>364</v>
      </c>
      <c r="CN1297">
        <v>7.7999999999999996E-3</v>
      </c>
      <c r="CO1297" t="s">
        <v>179</v>
      </c>
      <c r="CP1297">
        <v>1E-3</v>
      </c>
      <c r="CQ1297" t="s">
        <v>179</v>
      </c>
      <c r="CR1297">
        <v>2.8999999999999998E-3</v>
      </c>
      <c r="CS1297" t="s">
        <v>179</v>
      </c>
      <c r="CT1297">
        <v>2.3E-3</v>
      </c>
      <c r="CU1297" t="s">
        <v>18</v>
      </c>
      <c r="CW1297" t="s">
        <v>18</v>
      </c>
      <c r="CY1297" t="s">
        <v>179</v>
      </c>
      <c r="CZ1297">
        <v>5.9999999999999995E-4</v>
      </c>
      <c r="DA1297" t="s">
        <v>179</v>
      </c>
      <c r="DB1297">
        <v>8.0000000000000004E-4</v>
      </c>
      <c r="DC1297" t="s">
        <v>179</v>
      </c>
      <c r="DD1297">
        <v>8.0000000000000004E-4</v>
      </c>
      <c r="DE1297" t="s">
        <v>179</v>
      </c>
      <c r="DF1297">
        <v>8.9999999999999998E-4</v>
      </c>
      <c r="DG1297" t="s">
        <v>179</v>
      </c>
      <c r="DH1297">
        <v>5.9999999999999995E-4</v>
      </c>
      <c r="DI1297" t="s">
        <v>391</v>
      </c>
      <c r="DJ1297">
        <v>5.9999999999999995E-4</v>
      </c>
      <c r="DK1297" t="s">
        <v>4293</v>
      </c>
      <c r="DL1297" t="s">
        <v>59</v>
      </c>
      <c r="DS1297">
        <v>37</v>
      </c>
      <c r="DT1297" t="s">
        <v>4311</v>
      </c>
    </row>
    <row r="1298" spans="1:125">
      <c r="A1298" s="127">
        <v>723</v>
      </c>
      <c r="B1298" s="131">
        <v>44765.161805555559</v>
      </c>
      <c r="C1298" s="129" t="s">
        <v>52</v>
      </c>
      <c r="D1298" s="129">
        <v>0</v>
      </c>
      <c r="E1298" s="129">
        <v>0</v>
      </c>
      <c r="F1298" s="129">
        <v>0</v>
      </c>
      <c r="G1298" s="129" t="s">
        <v>54</v>
      </c>
      <c r="H1298" s="129" t="s">
        <v>55</v>
      </c>
      <c r="I1298" s="129" t="s">
        <v>55</v>
      </c>
      <c r="J1298" s="129" t="s">
        <v>55</v>
      </c>
      <c r="K1298" s="129" t="s">
        <v>18</v>
      </c>
      <c r="L1298" s="129">
        <v>90</v>
      </c>
      <c r="M1298" s="129" t="s">
        <v>173</v>
      </c>
      <c r="N1298" s="129">
        <v>0</v>
      </c>
      <c r="O1298" s="129" t="s">
        <v>173</v>
      </c>
      <c r="P1298" s="129">
        <v>0</v>
      </c>
      <c r="Q1298" s="129" t="s">
        <v>173</v>
      </c>
      <c r="R1298" s="129">
        <v>0</v>
      </c>
      <c r="S1298" s="129">
        <v>2</v>
      </c>
      <c r="T1298" s="129" t="s">
        <v>174</v>
      </c>
      <c r="U1298" s="129">
        <v>7.8956</v>
      </c>
      <c r="V1298" s="129">
        <v>0.73909999999999998</v>
      </c>
      <c r="W1298" s="129" t="s">
        <v>3087</v>
      </c>
      <c r="X1298" s="129">
        <v>0.29249999999999998</v>
      </c>
      <c r="Y1298" s="129">
        <v>37.551600000000001</v>
      </c>
      <c r="Z1298" s="129">
        <v>0.35210000000000002</v>
      </c>
      <c r="AA1298" s="129" t="s">
        <v>1187</v>
      </c>
      <c r="AB1298" s="129">
        <v>1.37E-2</v>
      </c>
      <c r="AC1298" s="129" t="s">
        <v>179</v>
      </c>
      <c r="AD1298" s="129">
        <v>8.2000000000000007E-3</v>
      </c>
      <c r="AE1298" s="129" t="s">
        <v>179</v>
      </c>
      <c r="AF1298" s="129">
        <v>1.7100000000000001E-2</v>
      </c>
      <c r="AG1298" s="129">
        <v>0.52880000000000005</v>
      </c>
      <c r="AH1298" s="129">
        <v>1.14E-2</v>
      </c>
      <c r="AI1298" s="129">
        <v>5.1510999999999996</v>
      </c>
      <c r="AJ1298" s="129">
        <v>2.6499999999999999E-2</v>
      </c>
      <c r="AK1298" s="129">
        <v>0.41199999999999998</v>
      </c>
      <c r="AL1298" s="129">
        <v>6.6E-3</v>
      </c>
      <c r="AM1298" s="129" t="s">
        <v>179</v>
      </c>
      <c r="AN1298" s="129">
        <v>6.7000000000000002E-3</v>
      </c>
      <c r="AO1298" s="129" t="s">
        <v>678</v>
      </c>
      <c r="AP1298" s="129">
        <v>3.8999999999999998E-3</v>
      </c>
      <c r="AQ1298" s="129">
        <v>6.6199999999999995E-2</v>
      </c>
      <c r="AR1298" s="129">
        <v>4.0000000000000001E-3</v>
      </c>
      <c r="AS1298" s="129" t="s">
        <v>3088</v>
      </c>
      <c r="AT1298" s="129">
        <v>2.7E-2</v>
      </c>
      <c r="AU1298" s="129" t="s">
        <v>179</v>
      </c>
      <c r="AV1298" s="129">
        <v>3.8999999999999998E-3</v>
      </c>
      <c r="AW1298" s="129">
        <v>1.6400000000000001E-2</v>
      </c>
      <c r="AX1298" s="129">
        <v>1.1999999999999999E-3</v>
      </c>
      <c r="AY1298" s="129" t="s">
        <v>270</v>
      </c>
      <c r="AZ1298" s="129">
        <v>6.9999999999999999E-4</v>
      </c>
      <c r="BA1298" s="129">
        <v>4.3E-3</v>
      </c>
      <c r="BB1298" s="129">
        <v>5.0000000000000001E-4</v>
      </c>
      <c r="BC1298" s="129" t="s">
        <v>285</v>
      </c>
      <c r="BD1298" s="129">
        <v>4.0000000000000002E-4</v>
      </c>
      <c r="BE1298" s="129" t="s">
        <v>179</v>
      </c>
      <c r="BF1298" s="129">
        <v>2.9999999999999997E-4</v>
      </c>
      <c r="BG1298" s="129" t="s">
        <v>179</v>
      </c>
      <c r="BH1298" s="129">
        <v>1E-4</v>
      </c>
      <c r="BI1298" s="129" t="s">
        <v>406</v>
      </c>
      <c r="BJ1298" s="129">
        <v>2.0000000000000001E-4</v>
      </c>
      <c r="BK1298" s="129">
        <v>8.8000000000000005E-3</v>
      </c>
      <c r="BL1298" s="129">
        <v>5.0000000000000001E-4</v>
      </c>
      <c r="BM1298" s="129">
        <v>2.0999999999999999E-3</v>
      </c>
      <c r="BN1298" s="129">
        <v>2.9999999999999997E-4</v>
      </c>
      <c r="BO1298" s="129" t="s">
        <v>195</v>
      </c>
      <c r="BP1298" s="129">
        <v>5.0000000000000001E-4</v>
      </c>
      <c r="BQ1298" s="129" t="s">
        <v>179</v>
      </c>
      <c r="BR1298" s="129">
        <v>2.9999999999999997E-4</v>
      </c>
      <c r="BS1298" s="129" t="s">
        <v>179</v>
      </c>
      <c r="BT1298" s="129">
        <v>5.0000000000000001E-4</v>
      </c>
      <c r="BU1298" s="129" t="s">
        <v>179</v>
      </c>
      <c r="BV1298" s="129">
        <v>6.9999999999999999E-4</v>
      </c>
      <c r="BW1298" s="129" t="s">
        <v>18</v>
      </c>
      <c r="BX1298" s="129"/>
      <c r="BY1298" s="129" t="s">
        <v>179</v>
      </c>
      <c r="BZ1298" s="129">
        <v>1E-3</v>
      </c>
      <c r="CA1298" s="129" t="s">
        <v>179</v>
      </c>
      <c r="CB1298" s="129">
        <v>6.9999999999999999E-4</v>
      </c>
      <c r="CC1298" s="129" t="s">
        <v>179</v>
      </c>
      <c r="CD1298" s="129">
        <v>1.9E-3</v>
      </c>
      <c r="CE1298" s="129" t="s">
        <v>179</v>
      </c>
      <c r="CF1298" s="129">
        <v>2.3999999999999998E-3</v>
      </c>
      <c r="CG1298" s="129" t="s">
        <v>216</v>
      </c>
      <c r="CH1298" s="129">
        <v>1E-4</v>
      </c>
      <c r="CI1298" s="129" t="s">
        <v>363</v>
      </c>
      <c r="CJ1298" s="129">
        <v>7.4999999999999997E-3</v>
      </c>
      <c r="CK1298" s="129" t="s">
        <v>179</v>
      </c>
      <c r="CL1298" s="129">
        <v>1.01E-2</v>
      </c>
      <c r="CM1298" s="129" t="s">
        <v>179</v>
      </c>
      <c r="CN1298" s="129">
        <v>4.0000000000000001E-3</v>
      </c>
      <c r="CO1298" s="129" t="s">
        <v>179</v>
      </c>
      <c r="CP1298" s="129">
        <v>8.0000000000000004E-4</v>
      </c>
      <c r="CQ1298" s="129" t="s">
        <v>179</v>
      </c>
      <c r="CR1298" s="129">
        <v>3.3E-3</v>
      </c>
      <c r="CS1298" s="129" t="s">
        <v>179</v>
      </c>
      <c r="CT1298" s="129">
        <v>1.6999999999999999E-3</v>
      </c>
      <c r="CU1298" s="129" t="s">
        <v>18</v>
      </c>
      <c r="CV1298" s="129"/>
      <c r="CW1298" s="129" t="s">
        <v>18</v>
      </c>
      <c r="CX1298" s="129"/>
      <c r="CY1298" s="129" t="s">
        <v>179</v>
      </c>
      <c r="CZ1298" s="129">
        <v>5.9999999999999995E-4</v>
      </c>
      <c r="DA1298" s="129" t="s">
        <v>179</v>
      </c>
      <c r="DB1298" s="129">
        <v>5.0000000000000001E-4</v>
      </c>
      <c r="DC1298" s="129" t="s">
        <v>179</v>
      </c>
      <c r="DD1298" s="129">
        <v>5.0000000000000001E-4</v>
      </c>
      <c r="DE1298" s="129" t="s">
        <v>179</v>
      </c>
      <c r="DF1298" s="129">
        <v>5.0000000000000001E-4</v>
      </c>
      <c r="DG1298" s="129" t="s">
        <v>179</v>
      </c>
      <c r="DH1298" s="129">
        <v>4.0000000000000002E-4</v>
      </c>
      <c r="DI1298" s="129" t="s">
        <v>179</v>
      </c>
      <c r="DJ1298" s="129">
        <v>4.0000000000000002E-4</v>
      </c>
      <c r="DK1298" s="129" t="s">
        <v>3062</v>
      </c>
      <c r="DL1298" s="129" t="s">
        <v>59</v>
      </c>
      <c r="DM1298" s="129"/>
      <c r="DN1298" s="129"/>
      <c r="DO1298" s="130" t="s">
        <v>18</v>
      </c>
      <c r="DS1298" s="129"/>
      <c r="DT1298" s="129" t="s">
        <v>5978</v>
      </c>
    </row>
    <row r="1299" spans="1:125">
      <c r="A1299" s="127">
        <v>724</v>
      </c>
      <c r="B1299" s="131">
        <v>44765.164583333331</v>
      </c>
      <c r="C1299" s="129" t="s">
        <v>52</v>
      </c>
      <c r="D1299" s="129">
        <v>0</v>
      </c>
      <c r="E1299" s="129">
        <v>0</v>
      </c>
      <c r="F1299" s="129">
        <v>0</v>
      </c>
      <c r="G1299" s="129" t="s">
        <v>54</v>
      </c>
      <c r="H1299" s="129" t="s">
        <v>55</v>
      </c>
      <c r="I1299" s="129" t="s">
        <v>55</v>
      </c>
      <c r="J1299" s="129" t="s">
        <v>55</v>
      </c>
      <c r="K1299" s="129" t="s">
        <v>18</v>
      </c>
      <c r="L1299" s="129">
        <v>90</v>
      </c>
      <c r="M1299" s="129" t="s">
        <v>173</v>
      </c>
      <c r="N1299" s="129">
        <v>0</v>
      </c>
      <c r="O1299" s="129" t="s">
        <v>173</v>
      </c>
      <c r="P1299" s="129">
        <v>0</v>
      </c>
      <c r="Q1299" s="129" t="s">
        <v>173</v>
      </c>
      <c r="R1299" s="129">
        <v>0</v>
      </c>
      <c r="S1299" s="129">
        <v>2</v>
      </c>
      <c r="T1299" s="129" t="s">
        <v>174</v>
      </c>
      <c r="U1299" s="129">
        <v>7.6906999999999996</v>
      </c>
      <c r="V1299" s="129">
        <v>0.73499999999999999</v>
      </c>
      <c r="W1299" s="129" t="s">
        <v>3089</v>
      </c>
      <c r="X1299" s="129">
        <v>0.28570000000000001</v>
      </c>
      <c r="Y1299" s="129">
        <v>35.682000000000002</v>
      </c>
      <c r="Z1299" s="129">
        <v>0.33979999999999999</v>
      </c>
      <c r="AA1299" s="129" t="s">
        <v>201</v>
      </c>
      <c r="AB1299" s="129">
        <v>1.4200000000000001E-2</v>
      </c>
      <c r="AC1299" s="129" t="s">
        <v>179</v>
      </c>
      <c r="AD1299" s="129">
        <v>8.2000000000000007E-3</v>
      </c>
      <c r="AE1299" s="129" t="s">
        <v>179</v>
      </c>
      <c r="AF1299" s="129">
        <v>1.7000000000000001E-2</v>
      </c>
      <c r="AG1299" s="129">
        <v>0.40379999999999999</v>
      </c>
      <c r="AH1299" s="129">
        <v>1.01E-2</v>
      </c>
      <c r="AI1299" s="129">
        <v>6.1794000000000002</v>
      </c>
      <c r="AJ1299" s="129">
        <v>2.9000000000000001E-2</v>
      </c>
      <c r="AK1299" s="129">
        <v>0.36080000000000001</v>
      </c>
      <c r="AL1299" s="129">
        <v>6.4000000000000003E-3</v>
      </c>
      <c r="AM1299" s="129" t="s">
        <v>179</v>
      </c>
      <c r="AN1299" s="129">
        <v>6.4999999999999997E-3</v>
      </c>
      <c r="AO1299" s="129" t="s">
        <v>871</v>
      </c>
      <c r="AP1299" s="129">
        <v>3.8999999999999998E-3</v>
      </c>
      <c r="AQ1299" s="129">
        <v>6.0499999999999998E-2</v>
      </c>
      <c r="AR1299" s="129">
        <v>3.8999999999999998E-3</v>
      </c>
      <c r="AS1299" s="129" t="s">
        <v>3090</v>
      </c>
      <c r="AT1299" s="129">
        <v>2.5999999999999999E-2</v>
      </c>
      <c r="AU1299" s="129" t="s">
        <v>179</v>
      </c>
      <c r="AV1299" s="129">
        <v>3.7000000000000002E-3</v>
      </c>
      <c r="AW1299" s="129">
        <v>1.66E-2</v>
      </c>
      <c r="AX1299" s="129">
        <v>1.1999999999999999E-3</v>
      </c>
      <c r="AY1299" s="129" t="s">
        <v>270</v>
      </c>
      <c r="AZ1299" s="129">
        <v>6.9999999999999999E-4</v>
      </c>
      <c r="BA1299" s="129">
        <v>4.3E-3</v>
      </c>
      <c r="BB1299" s="129">
        <v>5.9999999999999995E-4</v>
      </c>
      <c r="BC1299" s="129" t="s">
        <v>211</v>
      </c>
      <c r="BD1299" s="129">
        <v>4.0000000000000002E-4</v>
      </c>
      <c r="BE1299" s="129" t="s">
        <v>179</v>
      </c>
      <c r="BF1299" s="129">
        <v>2.9999999999999997E-4</v>
      </c>
      <c r="BG1299" s="129" t="s">
        <v>246</v>
      </c>
      <c r="BH1299" s="129">
        <v>1E-4</v>
      </c>
      <c r="BI1299" s="129" t="s">
        <v>245</v>
      </c>
      <c r="BJ1299" s="129">
        <v>2.0000000000000001E-4</v>
      </c>
      <c r="BK1299" s="129">
        <v>1.01E-2</v>
      </c>
      <c r="BL1299" s="129">
        <v>5.0000000000000001E-4</v>
      </c>
      <c r="BM1299" s="129">
        <v>1.9E-3</v>
      </c>
      <c r="BN1299" s="129">
        <v>2.9999999999999997E-4</v>
      </c>
      <c r="BO1299" s="129" t="s">
        <v>301</v>
      </c>
      <c r="BP1299" s="129">
        <v>5.0000000000000001E-4</v>
      </c>
      <c r="BQ1299" s="129" t="s">
        <v>179</v>
      </c>
      <c r="BR1299" s="129">
        <v>2.9999999999999997E-4</v>
      </c>
      <c r="BS1299" s="129" t="s">
        <v>179</v>
      </c>
      <c r="BT1299" s="129">
        <v>5.0000000000000001E-4</v>
      </c>
      <c r="BU1299" s="129" t="s">
        <v>179</v>
      </c>
      <c r="BV1299" s="129">
        <v>6.9999999999999999E-4</v>
      </c>
      <c r="BW1299" s="129" t="s">
        <v>18</v>
      </c>
      <c r="BX1299" s="129"/>
      <c r="BY1299" s="129" t="s">
        <v>179</v>
      </c>
      <c r="BZ1299" s="129">
        <v>1.1000000000000001E-3</v>
      </c>
      <c r="CA1299" s="129" t="s">
        <v>179</v>
      </c>
      <c r="CB1299" s="129">
        <v>8.0000000000000004E-4</v>
      </c>
      <c r="CC1299" s="129" t="s">
        <v>179</v>
      </c>
      <c r="CD1299" s="129">
        <v>1.9E-3</v>
      </c>
      <c r="CE1299" s="129" t="s">
        <v>179</v>
      </c>
      <c r="CF1299" s="129">
        <v>2.3999999999999998E-3</v>
      </c>
      <c r="CG1299" s="129" t="s">
        <v>216</v>
      </c>
      <c r="CH1299" s="129">
        <v>1E-4</v>
      </c>
      <c r="CI1299" s="129" t="s">
        <v>179</v>
      </c>
      <c r="CJ1299" s="129">
        <v>7.6E-3</v>
      </c>
      <c r="CK1299" s="129" t="s">
        <v>179</v>
      </c>
      <c r="CL1299" s="129">
        <v>1.03E-2</v>
      </c>
      <c r="CM1299" s="129" t="s">
        <v>179</v>
      </c>
      <c r="CN1299" s="129">
        <v>4.8999999999999998E-3</v>
      </c>
      <c r="CO1299" s="129" t="s">
        <v>179</v>
      </c>
      <c r="CP1299" s="129">
        <v>8.0000000000000004E-4</v>
      </c>
      <c r="CQ1299" s="129" t="s">
        <v>179</v>
      </c>
      <c r="CR1299" s="129">
        <v>3.3E-3</v>
      </c>
      <c r="CS1299" s="129" t="s">
        <v>179</v>
      </c>
      <c r="CT1299" s="129">
        <v>1.6000000000000001E-3</v>
      </c>
      <c r="CU1299" s="129" t="s">
        <v>18</v>
      </c>
      <c r="CV1299" s="129"/>
      <c r="CW1299" s="129" t="s">
        <v>18</v>
      </c>
      <c r="CX1299" s="129"/>
      <c r="CY1299" s="129" t="s">
        <v>179</v>
      </c>
      <c r="CZ1299" s="129">
        <v>5.0000000000000001E-4</v>
      </c>
      <c r="DA1299" s="129" t="s">
        <v>192</v>
      </c>
      <c r="DB1299" s="129">
        <v>5.0000000000000001E-4</v>
      </c>
      <c r="DC1299" s="129" t="s">
        <v>179</v>
      </c>
      <c r="DD1299" s="129">
        <v>5.0000000000000001E-4</v>
      </c>
      <c r="DE1299" s="129" t="s">
        <v>179</v>
      </c>
      <c r="DF1299" s="129">
        <v>5.9999999999999995E-4</v>
      </c>
      <c r="DG1299" s="129" t="s">
        <v>179</v>
      </c>
      <c r="DH1299" s="129">
        <v>4.0000000000000002E-4</v>
      </c>
      <c r="DI1299" s="129" t="s">
        <v>179</v>
      </c>
      <c r="DJ1299" s="129">
        <v>5.0000000000000001E-4</v>
      </c>
      <c r="DK1299" s="129" t="s">
        <v>3062</v>
      </c>
      <c r="DL1299" s="129" t="s">
        <v>59</v>
      </c>
      <c r="DM1299" s="129"/>
      <c r="DN1299" s="129"/>
      <c r="DO1299" s="130" t="s">
        <v>18</v>
      </c>
      <c r="DS1299" s="129"/>
      <c r="DT1299" s="129" t="s">
        <v>5978</v>
      </c>
    </row>
    <row r="1300" spans="1:125">
      <c r="A1300">
        <v>552</v>
      </c>
      <c r="B1300" s="14">
        <v>44742.881249999999</v>
      </c>
      <c r="C1300" t="s">
        <v>52</v>
      </c>
      <c r="D1300">
        <v>0</v>
      </c>
      <c r="E1300">
        <v>0</v>
      </c>
      <c r="F1300">
        <v>0</v>
      </c>
      <c r="G1300" t="s">
        <v>54</v>
      </c>
      <c r="H1300" t="s">
        <v>55</v>
      </c>
      <c r="I1300" t="s">
        <v>55</v>
      </c>
      <c r="J1300" t="s">
        <v>55</v>
      </c>
      <c r="K1300" t="s">
        <v>18</v>
      </c>
      <c r="L1300">
        <v>90</v>
      </c>
      <c r="M1300" t="s">
        <v>173</v>
      </c>
      <c r="N1300">
        <v>0</v>
      </c>
      <c r="O1300" t="s">
        <v>173</v>
      </c>
      <c r="P1300">
        <v>0</v>
      </c>
      <c r="Q1300" t="s">
        <v>173</v>
      </c>
      <c r="R1300">
        <v>0</v>
      </c>
      <c r="S1300">
        <v>2</v>
      </c>
      <c r="T1300" t="s">
        <v>174</v>
      </c>
      <c r="U1300">
        <v>4.3619000000000003</v>
      </c>
      <c r="V1300">
        <v>0.64419999999999999</v>
      </c>
      <c r="W1300">
        <v>9.1521000000000008</v>
      </c>
      <c r="X1300">
        <v>0.28870000000000001</v>
      </c>
      <c r="Y1300">
        <v>33.4039</v>
      </c>
      <c r="Z1300">
        <v>0.32369999999999999</v>
      </c>
      <c r="AA1300">
        <v>2.06E-2</v>
      </c>
      <c r="AB1300">
        <v>1.4500000000000001E-2</v>
      </c>
      <c r="AC1300" t="s">
        <v>179</v>
      </c>
      <c r="AD1300">
        <v>8.3999999999999995E-3</v>
      </c>
      <c r="AE1300" t="s">
        <v>179</v>
      </c>
      <c r="AF1300">
        <v>1.6400000000000001E-2</v>
      </c>
      <c r="AG1300">
        <v>0.15160000000000001</v>
      </c>
      <c r="AH1300">
        <v>7.1999999999999998E-3</v>
      </c>
      <c r="AI1300">
        <v>7.1649000000000003</v>
      </c>
      <c r="AJ1300">
        <v>3.1099999999999999E-2</v>
      </c>
      <c r="AK1300">
        <v>0.47320000000000001</v>
      </c>
      <c r="AL1300">
        <v>7.0000000000000001E-3</v>
      </c>
      <c r="AM1300">
        <v>1.29E-2</v>
      </c>
      <c r="AN1300">
        <v>7.3000000000000001E-3</v>
      </c>
      <c r="AO1300">
        <v>1.67E-2</v>
      </c>
      <c r="AP1300">
        <v>3.8E-3</v>
      </c>
      <c r="AQ1300" t="s">
        <v>2342</v>
      </c>
      <c r="AR1300">
        <v>5.1999999999999998E-3</v>
      </c>
      <c r="AS1300" t="s">
        <v>2343</v>
      </c>
      <c r="AT1300">
        <v>2.3900000000000001E-2</v>
      </c>
      <c r="AU1300" t="s">
        <v>187</v>
      </c>
      <c r="AV1300">
        <v>3.5000000000000001E-3</v>
      </c>
      <c r="AW1300" t="s">
        <v>486</v>
      </c>
      <c r="AX1300">
        <v>1.2999999999999999E-3</v>
      </c>
      <c r="AY1300" t="s">
        <v>265</v>
      </c>
      <c r="AZ1300">
        <v>8.9999999999999998E-4</v>
      </c>
      <c r="BA1300" t="s">
        <v>316</v>
      </c>
      <c r="BB1300">
        <v>6.9999999999999999E-4</v>
      </c>
      <c r="BC1300" t="s">
        <v>192</v>
      </c>
      <c r="BD1300">
        <v>5.0000000000000001E-4</v>
      </c>
      <c r="BE1300" t="s">
        <v>179</v>
      </c>
      <c r="BF1300">
        <v>2.9999999999999997E-4</v>
      </c>
      <c r="BG1300" t="s">
        <v>179</v>
      </c>
      <c r="BH1300">
        <v>1E-4</v>
      </c>
      <c r="BI1300" t="s">
        <v>318</v>
      </c>
      <c r="BJ1300">
        <v>2.0000000000000001E-4</v>
      </c>
      <c r="BK1300" t="s">
        <v>228</v>
      </c>
      <c r="BL1300">
        <v>4.0000000000000002E-4</v>
      </c>
      <c r="BM1300" t="s">
        <v>392</v>
      </c>
      <c r="BN1300">
        <v>2.9999999999999997E-4</v>
      </c>
      <c r="BO1300" t="s">
        <v>195</v>
      </c>
      <c r="BP1300">
        <v>5.9999999999999995E-4</v>
      </c>
      <c r="BQ1300" t="s">
        <v>179</v>
      </c>
      <c r="BR1300">
        <v>2.9999999999999997E-4</v>
      </c>
      <c r="BS1300" t="s">
        <v>179</v>
      </c>
      <c r="BT1300">
        <v>4.0000000000000002E-4</v>
      </c>
      <c r="BU1300" t="s">
        <v>179</v>
      </c>
      <c r="BV1300">
        <v>5.9999999999999995E-4</v>
      </c>
      <c r="BW1300" t="s">
        <v>18</v>
      </c>
      <c r="BY1300" t="s">
        <v>179</v>
      </c>
      <c r="BZ1300">
        <v>1.1999999999999999E-3</v>
      </c>
      <c r="CA1300" t="s">
        <v>179</v>
      </c>
      <c r="CB1300">
        <v>8.9999999999999998E-4</v>
      </c>
      <c r="CC1300" t="s">
        <v>179</v>
      </c>
      <c r="CD1300">
        <v>2.2000000000000001E-3</v>
      </c>
      <c r="CE1300" t="s">
        <v>179</v>
      </c>
      <c r="CF1300">
        <v>2.0999999999999999E-3</v>
      </c>
      <c r="CG1300" t="s">
        <v>216</v>
      </c>
      <c r="CH1300">
        <v>1E-4</v>
      </c>
      <c r="CI1300" t="s">
        <v>179</v>
      </c>
      <c r="CJ1300">
        <v>8.6999999999999994E-3</v>
      </c>
      <c r="CK1300" t="s">
        <v>179</v>
      </c>
      <c r="CL1300">
        <v>1.15E-2</v>
      </c>
      <c r="CM1300" t="s">
        <v>208</v>
      </c>
      <c r="CN1300">
        <v>6.8999999999999999E-3</v>
      </c>
      <c r="CO1300" t="s">
        <v>179</v>
      </c>
      <c r="CP1300">
        <v>1E-3</v>
      </c>
      <c r="CQ1300" t="s">
        <v>179</v>
      </c>
      <c r="CR1300">
        <v>3.2000000000000002E-3</v>
      </c>
      <c r="CS1300" t="s">
        <v>179</v>
      </c>
      <c r="CT1300">
        <v>2E-3</v>
      </c>
      <c r="CU1300" t="s">
        <v>179</v>
      </c>
      <c r="CV1300">
        <v>8.0000000000000004E-4</v>
      </c>
      <c r="CW1300" t="s">
        <v>18</v>
      </c>
      <c r="CY1300" t="s">
        <v>179</v>
      </c>
      <c r="CZ1300">
        <v>5.0000000000000001E-4</v>
      </c>
      <c r="DA1300" t="s">
        <v>179</v>
      </c>
      <c r="DB1300">
        <v>5.9999999999999995E-4</v>
      </c>
      <c r="DC1300" t="s">
        <v>179</v>
      </c>
      <c r="DD1300">
        <v>5.9999999999999995E-4</v>
      </c>
      <c r="DE1300" t="s">
        <v>179</v>
      </c>
      <c r="DF1300">
        <v>6.9999999999999999E-4</v>
      </c>
      <c r="DG1300" t="s">
        <v>179</v>
      </c>
      <c r="DH1300">
        <v>4.0000000000000002E-4</v>
      </c>
      <c r="DI1300" t="s">
        <v>179</v>
      </c>
      <c r="DJ1300">
        <v>5.0000000000000001E-4</v>
      </c>
      <c r="DK1300" t="s">
        <v>5133</v>
      </c>
      <c r="DL1300" t="s">
        <v>59</v>
      </c>
      <c r="DS1300">
        <v>39</v>
      </c>
      <c r="DT1300" t="s">
        <v>6049</v>
      </c>
    </row>
    <row r="1301" spans="1:125">
      <c r="A1301">
        <v>713</v>
      </c>
      <c r="B1301" s="14">
        <v>44743.900694444441</v>
      </c>
      <c r="C1301" t="s">
        <v>52</v>
      </c>
      <c r="D1301">
        <v>0</v>
      </c>
      <c r="E1301">
        <v>0</v>
      </c>
      <c r="F1301">
        <v>0</v>
      </c>
      <c r="G1301" t="s">
        <v>54</v>
      </c>
      <c r="H1301" t="s">
        <v>55</v>
      </c>
      <c r="I1301" t="s">
        <v>55</v>
      </c>
      <c r="J1301" t="s">
        <v>55</v>
      </c>
      <c r="K1301" t="s">
        <v>18</v>
      </c>
      <c r="L1301">
        <v>90</v>
      </c>
      <c r="M1301" t="s">
        <v>173</v>
      </c>
      <c r="N1301">
        <v>0</v>
      </c>
      <c r="O1301" t="s">
        <v>173</v>
      </c>
      <c r="P1301">
        <v>0</v>
      </c>
      <c r="Q1301" t="s">
        <v>173</v>
      </c>
      <c r="R1301">
        <v>0</v>
      </c>
      <c r="S1301">
        <v>2</v>
      </c>
      <c r="T1301" t="s">
        <v>174</v>
      </c>
      <c r="U1301">
        <v>1.6403000000000001</v>
      </c>
      <c r="V1301">
        <v>0.69479999999999997</v>
      </c>
      <c r="W1301">
        <v>2.7179000000000002</v>
      </c>
      <c r="X1301">
        <v>0.2223</v>
      </c>
      <c r="Y1301">
        <v>10.7872</v>
      </c>
      <c r="Z1301">
        <v>0.18279999999999999</v>
      </c>
      <c r="AA1301">
        <v>7.8700000000000006E-2</v>
      </c>
      <c r="AB1301">
        <v>2.7900000000000001E-2</v>
      </c>
      <c r="AC1301" t="s">
        <v>179</v>
      </c>
      <c r="AD1301">
        <v>1.2E-2</v>
      </c>
      <c r="AE1301" t="s">
        <v>179</v>
      </c>
      <c r="AF1301">
        <v>1.66E-2</v>
      </c>
      <c r="AG1301">
        <v>0.64849999999999997</v>
      </c>
      <c r="AH1301">
        <v>1.12E-2</v>
      </c>
      <c r="AI1301">
        <v>26.9343</v>
      </c>
      <c r="AJ1301">
        <v>6.6699999999999995E-2</v>
      </c>
      <c r="AK1301">
        <v>0.16200000000000001</v>
      </c>
      <c r="AL1301">
        <v>6.4000000000000003E-3</v>
      </c>
      <c r="AM1301" t="s">
        <v>179</v>
      </c>
      <c r="AN1301">
        <v>5.7000000000000002E-3</v>
      </c>
      <c r="AO1301" t="s">
        <v>179</v>
      </c>
      <c r="AP1301">
        <v>2.8E-3</v>
      </c>
      <c r="AQ1301">
        <v>4.6199999999999998E-2</v>
      </c>
      <c r="AR1301">
        <v>3.8999999999999998E-3</v>
      </c>
      <c r="AS1301">
        <v>2.0621999999999998</v>
      </c>
      <c r="AT1301">
        <v>1.9199999999999998E-2</v>
      </c>
      <c r="AU1301" t="s">
        <v>179</v>
      </c>
      <c r="AV1301">
        <v>2.2000000000000001E-3</v>
      </c>
      <c r="AW1301">
        <v>9.4999999999999998E-3</v>
      </c>
      <c r="AX1301">
        <v>1.1000000000000001E-3</v>
      </c>
      <c r="AY1301" t="s">
        <v>1059</v>
      </c>
      <c r="AZ1301">
        <v>5.9999999999999995E-4</v>
      </c>
      <c r="BA1301" t="s">
        <v>344</v>
      </c>
      <c r="BB1301">
        <v>5.9999999999999995E-4</v>
      </c>
      <c r="BC1301" t="s">
        <v>179</v>
      </c>
      <c r="BD1301">
        <v>4.0000000000000002E-4</v>
      </c>
      <c r="BE1301" t="s">
        <v>179</v>
      </c>
      <c r="BF1301">
        <v>2.0000000000000001E-4</v>
      </c>
      <c r="BG1301" t="s">
        <v>179</v>
      </c>
      <c r="BH1301">
        <v>1E-4</v>
      </c>
      <c r="BI1301" t="s">
        <v>285</v>
      </c>
      <c r="BJ1301">
        <v>2.0000000000000001E-4</v>
      </c>
      <c r="BK1301" t="s">
        <v>579</v>
      </c>
      <c r="BL1301">
        <v>6.9999999999999999E-4</v>
      </c>
      <c r="BM1301" t="s">
        <v>537</v>
      </c>
      <c r="BN1301">
        <v>5.0000000000000001E-4</v>
      </c>
      <c r="BO1301" t="s">
        <v>191</v>
      </c>
      <c r="BP1301">
        <v>8.0000000000000004E-4</v>
      </c>
      <c r="BQ1301" t="s">
        <v>179</v>
      </c>
      <c r="BR1301">
        <v>2.9999999999999997E-4</v>
      </c>
      <c r="BS1301" t="s">
        <v>179</v>
      </c>
      <c r="BT1301">
        <v>6.9999999999999999E-4</v>
      </c>
      <c r="BU1301" t="s">
        <v>179</v>
      </c>
      <c r="BV1301">
        <v>5.9999999999999995E-4</v>
      </c>
      <c r="BW1301" t="s">
        <v>179</v>
      </c>
      <c r="BX1301">
        <v>1E-3</v>
      </c>
      <c r="BY1301" t="s">
        <v>179</v>
      </c>
      <c r="BZ1301">
        <v>1.1999999999999999E-3</v>
      </c>
      <c r="CA1301" t="s">
        <v>179</v>
      </c>
      <c r="CB1301">
        <v>8.9999999999999998E-4</v>
      </c>
      <c r="CC1301" t="s">
        <v>179</v>
      </c>
      <c r="CD1301">
        <v>2.0999999999999999E-3</v>
      </c>
      <c r="CE1301" t="s">
        <v>179</v>
      </c>
      <c r="CF1301">
        <v>2.0999999999999999E-3</v>
      </c>
      <c r="CG1301" t="s">
        <v>179</v>
      </c>
      <c r="CH1301">
        <v>1E-4</v>
      </c>
      <c r="CI1301" t="s">
        <v>179</v>
      </c>
      <c r="CJ1301">
        <v>5.7000000000000002E-3</v>
      </c>
      <c r="CK1301" t="s">
        <v>179</v>
      </c>
      <c r="CL1301">
        <v>1.0999999999999999E-2</v>
      </c>
      <c r="CM1301" t="s">
        <v>179</v>
      </c>
      <c r="CN1301">
        <v>1.6899999999999998E-2</v>
      </c>
      <c r="CO1301" t="s">
        <v>179</v>
      </c>
      <c r="CP1301">
        <v>8.0000000000000004E-4</v>
      </c>
      <c r="CQ1301" t="s">
        <v>179</v>
      </c>
      <c r="CR1301">
        <v>3.0999999999999999E-3</v>
      </c>
      <c r="CS1301" t="s">
        <v>179</v>
      </c>
      <c r="CT1301">
        <v>1.9E-3</v>
      </c>
      <c r="CU1301" t="s">
        <v>179</v>
      </c>
      <c r="CV1301">
        <v>8.9999999999999998E-4</v>
      </c>
      <c r="CW1301" t="s">
        <v>18</v>
      </c>
      <c r="CY1301" t="s">
        <v>179</v>
      </c>
      <c r="CZ1301">
        <v>5.0000000000000001E-4</v>
      </c>
      <c r="DA1301" t="s">
        <v>179</v>
      </c>
      <c r="DB1301">
        <v>5.9999999999999995E-4</v>
      </c>
      <c r="DC1301" t="s">
        <v>179</v>
      </c>
      <c r="DD1301">
        <v>6.9999999999999999E-4</v>
      </c>
      <c r="DE1301" t="s">
        <v>179</v>
      </c>
      <c r="DF1301">
        <v>5.9999999999999995E-4</v>
      </c>
      <c r="DG1301" t="s">
        <v>179</v>
      </c>
      <c r="DH1301">
        <v>5.0000000000000001E-4</v>
      </c>
      <c r="DI1301" t="s">
        <v>179</v>
      </c>
      <c r="DJ1301">
        <v>5.0000000000000001E-4</v>
      </c>
      <c r="DK1301" t="s">
        <v>2469</v>
      </c>
      <c r="DL1301" t="s">
        <v>59</v>
      </c>
      <c r="DS1301">
        <v>19</v>
      </c>
      <c r="DT1301" t="s">
        <v>2474</v>
      </c>
    </row>
    <row r="1302" spans="1:125">
      <c r="A1302">
        <v>684</v>
      </c>
      <c r="B1302" s="14">
        <v>44743.821527777778</v>
      </c>
      <c r="C1302" t="s">
        <v>52</v>
      </c>
      <c r="D1302">
        <v>0</v>
      </c>
      <c r="E1302">
        <v>0</v>
      </c>
      <c r="F1302">
        <v>0</v>
      </c>
      <c r="G1302" t="s">
        <v>54</v>
      </c>
      <c r="H1302" t="s">
        <v>55</v>
      </c>
      <c r="I1302" t="s">
        <v>55</v>
      </c>
      <c r="J1302" t="s">
        <v>55</v>
      </c>
      <c r="K1302" t="s">
        <v>18</v>
      </c>
      <c r="L1302">
        <v>90</v>
      </c>
      <c r="M1302" t="s">
        <v>173</v>
      </c>
      <c r="N1302">
        <v>0</v>
      </c>
      <c r="O1302" t="s">
        <v>173</v>
      </c>
      <c r="P1302">
        <v>0</v>
      </c>
      <c r="Q1302" t="s">
        <v>173</v>
      </c>
      <c r="R1302">
        <v>0</v>
      </c>
      <c r="S1302">
        <v>2</v>
      </c>
      <c r="T1302" t="s">
        <v>174</v>
      </c>
      <c r="U1302">
        <v>1.1056999999999999</v>
      </c>
      <c r="V1302">
        <v>0.76749999999999996</v>
      </c>
      <c r="W1302">
        <v>1.4410000000000001</v>
      </c>
      <c r="X1302">
        <v>0.20699999999999999</v>
      </c>
      <c r="Y1302">
        <v>2.8450000000000002</v>
      </c>
      <c r="Z1302">
        <v>0.10340000000000001</v>
      </c>
      <c r="AA1302">
        <v>0.1188</v>
      </c>
      <c r="AB1302">
        <v>3.2800000000000003E-2</v>
      </c>
      <c r="AC1302" t="s">
        <v>179</v>
      </c>
      <c r="AD1302">
        <v>1.37E-2</v>
      </c>
      <c r="AE1302" t="s">
        <v>179</v>
      </c>
      <c r="AF1302">
        <v>1.7500000000000002E-2</v>
      </c>
      <c r="AG1302">
        <v>0.21</v>
      </c>
      <c r="AH1302">
        <v>7.0000000000000001E-3</v>
      </c>
      <c r="AI1302">
        <v>35.132399999999997</v>
      </c>
      <c r="AJ1302">
        <v>8.1100000000000005E-2</v>
      </c>
      <c r="AK1302">
        <v>1.17E-2</v>
      </c>
      <c r="AL1302">
        <v>4.8999999999999998E-3</v>
      </c>
      <c r="AM1302" t="s">
        <v>179</v>
      </c>
      <c r="AN1302">
        <v>4.5999999999999999E-3</v>
      </c>
      <c r="AO1302" t="s">
        <v>179</v>
      </c>
      <c r="AP1302">
        <v>2.0999999999999999E-3</v>
      </c>
      <c r="AQ1302">
        <v>9.7799999999999998E-2</v>
      </c>
      <c r="AR1302">
        <v>5.5999999999999999E-3</v>
      </c>
      <c r="AS1302">
        <v>0.4965</v>
      </c>
      <c r="AT1302">
        <v>1.03E-2</v>
      </c>
      <c r="AU1302" t="s">
        <v>179</v>
      </c>
      <c r="AV1302">
        <v>1.1999999999999999E-3</v>
      </c>
      <c r="AW1302">
        <v>7.4000000000000003E-3</v>
      </c>
      <c r="AX1302">
        <v>1E-3</v>
      </c>
      <c r="AY1302" t="s">
        <v>214</v>
      </c>
      <c r="AZ1302">
        <v>5.9999999999999995E-4</v>
      </c>
      <c r="BA1302" t="s">
        <v>391</v>
      </c>
      <c r="BB1302">
        <v>5.0000000000000001E-4</v>
      </c>
      <c r="BC1302" t="s">
        <v>179</v>
      </c>
      <c r="BD1302">
        <v>4.0000000000000002E-4</v>
      </c>
      <c r="BE1302" t="s">
        <v>179</v>
      </c>
      <c r="BF1302">
        <v>2.9999999999999997E-4</v>
      </c>
      <c r="BG1302" t="s">
        <v>179</v>
      </c>
      <c r="BH1302">
        <v>1E-4</v>
      </c>
      <c r="BI1302" t="s">
        <v>318</v>
      </c>
      <c r="BJ1302">
        <v>2.0000000000000001E-4</v>
      </c>
      <c r="BK1302" t="s">
        <v>708</v>
      </c>
      <c r="BL1302">
        <v>6.9999999999999999E-4</v>
      </c>
      <c r="BM1302" t="s">
        <v>304</v>
      </c>
      <c r="BN1302">
        <v>4.0000000000000002E-4</v>
      </c>
      <c r="BO1302" t="s">
        <v>179</v>
      </c>
      <c r="BP1302">
        <v>8.0000000000000004E-4</v>
      </c>
      <c r="BQ1302" t="s">
        <v>179</v>
      </c>
      <c r="BR1302">
        <v>2.9999999999999997E-4</v>
      </c>
      <c r="BS1302" t="s">
        <v>247</v>
      </c>
      <c r="BT1302">
        <v>6.9999999999999999E-4</v>
      </c>
      <c r="BU1302" t="s">
        <v>179</v>
      </c>
      <c r="BV1302">
        <v>5.0000000000000001E-4</v>
      </c>
      <c r="BW1302" t="s">
        <v>18</v>
      </c>
      <c r="BY1302" t="s">
        <v>179</v>
      </c>
      <c r="BZ1302">
        <v>1.1999999999999999E-3</v>
      </c>
      <c r="CA1302" t="s">
        <v>179</v>
      </c>
      <c r="CB1302">
        <v>8.9999999999999998E-4</v>
      </c>
      <c r="CC1302" t="s">
        <v>639</v>
      </c>
      <c r="CD1302">
        <v>2.3E-3</v>
      </c>
      <c r="CE1302" t="s">
        <v>179</v>
      </c>
      <c r="CF1302">
        <v>2.0999999999999999E-3</v>
      </c>
      <c r="CG1302" t="s">
        <v>216</v>
      </c>
      <c r="CH1302">
        <v>1E-4</v>
      </c>
      <c r="CI1302" t="s">
        <v>179</v>
      </c>
      <c r="CJ1302">
        <v>5.1000000000000004E-3</v>
      </c>
      <c r="CK1302" t="s">
        <v>179</v>
      </c>
      <c r="CL1302">
        <v>1.2200000000000001E-2</v>
      </c>
      <c r="CM1302" t="s">
        <v>1175</v>
      </c>
      <c r="CN1302">
        <v>2.2499999999999999E-2</v>
      </c>
      <c r="CO1302" t="s">
        <v>179</v>
      </c>
      <c r="CP1302">
        <v>6.9999999999999999E-4</v>
      </c>
      <c r="CQ1302" t="s">
        <v>179</v>
      </c>
      <c r="CR1302">
        <v>3.0999999999999999E-3</v>
      </c>
      <c r="CS1302" t="s">
        <v>179</v>
      </c>
      <c r="CT1302">
        <v>1.8E-3</v>
      </c>
      <c r="CU1302" t="s">
        <v>179</v>
      </c>
      <c r="CV1302">
        <v>8.9999999999999998E-4</v>
      </c>
      <c r="CW1302" t="s">
        <v>18</v>
      </c>
      <c r="CY1302" t="s">
        <v>179</v>
      </c>
      <c r="CZ1302">
        <v>5.0000000000000001E-4</v>
      </c>
      <c r="DA1302" t="s">
        <v>179</v>
      </c>
      <c r="DB1302">
        <v>5.9999999999999995E-4</v>
      </c>
      <c r="DC1302" t="s">
        <v>179</v>
      </c>
      <c r="DD1302">
        <v>8.0000000000000004E-4</v>
      </c>
      <c r="DE1302" t="s">
        <v>179</v>
      </c>
      <c r="DF1302">
        <v>5.9999999999999995E-4</v>
      </c>
      <c r="DG1302" t="s">
        <v>179</v>
      </c>
      <c r="DH1302">
        <v>5.0000000000000001E-4</v>
      </c>
      <c r="DI1302" t="s">
        <v>179</v>
      </c>
      <c r="DJ1302">
        <v>4.0000000000000002E-4</v>
      </c>
      <c r="DK1302" t="s">
        <v>2460</v>
      </c>
      <c r="DL1302" t="s">
        <v>59</v>
      </c>
      <c r="DS1302">
        <v>45</v>
      </c>
      <c r="DT1302" t="s">
        <v>2462</v>
      </c>
    </row>
    <row r="1303" spans="1:125">
      <c r="A1303">
        <v>465</v>
      </c>
      <c r="B1303" s="14">
        <v>44742.306250000001</v>
      </c>
      <c r="C1303" t="s">
        <v>52</v>
      </c>
      <c r="D1303">
        <v>0</v>
      </c>
      <c r="E1303">
        <v>0</v>
      </c>
      <c r="F1303">
        <v>0</v>
      </c>
      <c r="G1303" t="s">
        <v>54</v>
      </c>
      <c r="H1303" t="s">
        <v>55</v>
      </c>
      <c r="I1303" t="s">
        <v>55</v>
      </c>
      <c r="J1303" t="s">
        <v>55</v>
      </c>
      <c r="K1303" t="s">
        <v>18</v>
      </c>
      <c r="L1303">
        <v>90</v>
      </c>
      <c r="M1303" t="s">
        <v>173</v>
      </c>
      <c r="N1303">
        <v>0</v>
      </c>
      <c r="O1303" t="s">
        <v>173</v>
      </c>
      <c r="P1303">
        <v>0</v>
      </c>
      <c r="Q1303" t="s">
        <v>173</v>
      </c>
      <c r="R1303">
        <v>0</v>
      </c>
      <c r="S1303">
        <v>2</v>
      </c>
      <c r="T1303" t="s">
        <v>174</v>
      </c>
      <c r="U1303">
        <v>1.4762999999999999</v>
      </c>
      <c r="V1303">
        <v>0.78139999999999998</v>
      </c>
      <c r="W1303" t="s">
        <v>1944</v>
      </c>
      <c r="X1303">
        <v>0.23269999999999999</v>
      </c>
      <c r="Y1303" t="s">
        <v>1945</v>
      </c>
      <c r="Z1303">
        <v>0.15290000000000001</v>
      </c>
      <c r="AA1303" t="s">
        <v>1946</v>
      </c>
      <c r="AB1303">
        <v>3.3700000000000001E-2</v>
      </c>
      <c r="AC1303" t="s">
        <v>1947</v>
      </c>
      <c r="AD1303">
        <v>2.23E-2</v>
      </c>
      <c r="AE1303" t="s">
        <v>1948</v>
      </c>
      <c r="AF1303">
        <v>2.0199999999999999E-2</v>
      </c>
      <c r="AG1303" t="s">
        <v>1949</v>
      </c>
      <c r="AH1303">
        <v>9.4999999999999998E-3</v>
      </c>
      <c r="AI1303" t="s">
        <v>1950</v>
      </c>
      <c r="AJ1303">
        <v>7.7200000000000005E-2</v>
      </c>
      <c r="AK1303" t="s">
        <v>1082</v>
      </c>
      <c r="AL1303">
        <v>4.8999999999999998E-3</v>
      </c>
      <c r="AM1303" t="s">
        <v>179</v>
      </c>
      <c r="AN1303">
        <v>5.1000000000000004E-3</v>
      </c>
      <c r="AO1303" t="s">
        <v>179</v>
      </c>
      <c r="AP1303">
        <v>2.2000000000000001E-3</v>
      </c>
      <c r="AQ1303" t="s">
        <v>1951</v>
      </c>
      <c r="AR1303">
        <v>7.4000000000000003E-3</v>
      </c>
      <c r="AS1303" t="s">
        <v>1952</v>
      </c>
      <c r="AT1303">
        <v>1.3299999999999999E-2</v>
      </c>
      <c r="AU1303" t="s">
        <v>179</v>
      </c>
      <c r="AV1303">
        <v>1.5E-3</v>
      </c>
      <c r="AW1303" t="s">
        <v>634</v>
      </c>
      <c r="AX1303">
        <v>1.2999999999999999E-3</v>
      </c>
      <c r="AY1303" t="s">
        <v>505</v>
      </c>
      <c r="AZ1303">
        <v>5.9999999999999995E-4</v>
      </c>
      <c r="BA1303" t="s">
        <v>451</v>
      </c>
      <c r="BB1303">
        <v>5.9999999999999995E-4</v>
      </c>
      <c r="BC1303" t="s">
        <v>179</v>
      </c>
      <c r="BD1303">
        <v>4.0000000000000002E-4</v>
      </c>
      <c r="BE1303" t="s">
        <v>516</v>
      </c>
      <c r="BF1303">
        <v>2.9999999999999997E-4</v>
      </c>
      <c r="BG1303" t="s">
        <v>179</v>
      </c>
      <c r="BH1303">
        <v>2.0000000000000001E-4</v>
      </c>
      <c r="BI1303" t="s">
        <v>247</v>
      </c>
      <c r="BJ1303">
        <v>2.0000000000000001E-4</v>
      </c>
      <c r="BK1303" t="s">
        <v>1808</v>
      </c>
      <c r="BL1303">
        <v>6.9999999999999999E-4</v>
      </c>
      <c r="BM1303" t="s">
        <v>425</v>
      </c>
      <c r="BN1303">
        <v>4.0000000000000002E-4</v>
      </c>
      <c r="BO1303" t="s">
        <v>894</v>
      </c>
      <c r="BP1303">
        <v>8.0000000000000004E-4</v>
      </c>
      <c r="BQ1303" t="s">
        <v>179</v>
      </c>
      <c r="BR1303">
        <v>2.9999999999999997E-4</v>
      </c>
      <c r="BS1303" t="s">
        <v>179</v>
      </c>
      <c r="BT1303">
        <v>6.9999999999999999E-4</v>
      </c>
      <c r="BU1303" t="s">
        <v>179</v>
      </c>
      <c r="BV1303">
        <v>5.0000000000000001E-4</v>
      </c>
      <c r="BW1303" t="s">
        <v>18</v>
      </c>
      <c r="BY1303" t="s">
        <v>179</v>
      </c>
      <c r="BZ1303">
        <v>1.1999999999999999E-3</v>
      </c>
      <c r="CA1303" t="s">
        <v>179</v>
      </c>
      <c r="CB1303">
        <v>8.9999999999999998E-4</v>
      </c>
      <c r="CC1303" t="s">
        <v>179</v>
      </c>
      <c r="CD1303">
        <v>2.2000000000000001E-3</v>
      </c>
      <c r="CE1303" t="s">
        <v>179</v>
      </c>
      <c r="CF1303">
        <v>2.0999999999999999E-3</v>
      </c>
      <c r="CG1303" t="s">
        <v>179</v>
      </c>
      <c r="CH1303">
        <v>1E-4</v>
      </c>
      <c r="CI1303" t="s">
        <v>179</v>
      </c>
      <c r="CJ1303">
        <v>4.7999999999999996E-3</v>
      </c>
      <c r="CK1303" t="s">
        <v>179</v>
      </c>
      <c r="CL1303">
        <v>1.1599999999999999E-2</v>
      </c>
      <c r="CM1303" t="s">
        <v>179</v>
      </c>
      <c r="CN1303">
        <v>1.9599999999999999E-2</v>
      </c>
      <c r="CO1303" t="s">
        <v>179</v>
      </c>
      <c r="CP1303">
        <v>8.0000000000000004E-4</v>
      </c>
      <c r="CQ1303" t="s">
        <v>179</v>
      </c>
      <c r="CR1303">
        <v>3.2000000000000002E-3</v>
      </c>
      <c r="CS1303" t="s">
        <v>179</v>
      </c>
      <c r="CT1303">
        <v>1.8E-3</v>
      </c>
      <c r="CU1303" t="s">
        <v>179</v>
      </c>
      <c r="CV1303">
        <v>1E-3</v>
      </c>
      <c r="CW1303" t="s">
        <v>179</v>
      </c>
      <c r="CX1303">
        <v>5.0000000000000001E-4</v>
      </c>
      <c r="CY1303" t="s">
        <v>179</v>
      </c>
      <c r="CZ1303">
        <v>5.0000000000000001E-4</v>
      </c>
      <c r="DA1303" t="s">
        <v>179</v>
      </c>
      <c r="DB1303">
        <v>6.9999999999999999E-4</v>
      </c>
      <c r="DC1303" t="s">
        <v>179</v>
      </c>
      <c r="DD1303">
        <v>8.0000000000000004E-4</v>
      </c>
      <c r="DE1303" t="s">
        <v>179</v>
      </c>
      <c r="DF1303">
        <v>5.9999999999999995E-4</v>
      </c>
      <c r="DG1303" t="s">
        <v>179</v>
      </c>
      <c r="DH1303">
        <v>5.0000000000000001E-4</v>
      </c>
      <c r="DI1303" t="s">
        <v>179</v>
      </c>
      <c r="DJ1303">
        <v>4.0000000000000002E-4</v>
      </c>
      <c r="DK1303" t="s">
        <v>1943</v>
      </c>
      <c r="DL1303" t="s">
        <v>59</v>
      </c>
      <c r="DS1303">
        <v>64</v>
      </c>
      <c r="DT1303" t="s">
        <v>1953</v>
      </c>
    </row>
    <row r="1304" spans="1:125">
      <c r="A1304">
        <v>694</v>
      </c>
      <c r="B1304" s="14">
        <v>44743.84652777778</v>
      </c>
      <c r="C1304" t="s">
        <v>52</v>
      </c>
      <c r="D1304">
        <v>0</v>
      </c>
      <c r="E1304">
        <v>0</v>
      </c>
      <c r="F1304">
        <v>0</v>
      </c>
      <c r="G1304" t="s">
        <v>54</v>
      </c>
      <c r="H1304" t="s">
        <v>55</v>
      </c>
      <c r="I1304" t="s">
        <v>55</v>
      </c>
      <c r="J1304" t="s">
        <v>55</v>
      </c>
      <c r="K1304" t="s">
        <v>18</v>
      </c>
      <c r="L1304">
        <v>90</v>
      </c>
      <c r="M1304" t="s">
        <v>173</v>
      </c>
      <c r="N1304">
        <v>0</v>
      </c>
      <c r="O1304" t="s">
        <v>173</v>
      </c>
      <c r="P1304">
        <v>0</v>
      </c>
      <c r="Q1304" t="s">
        <v>173</v>
      </c>
      <c r="R1304">
        <v>0</v>
      </c>
      <c r="S1304">
        <v>2</v>
      </c>
      <c r="T1304" t="s">
        <v>174</v>
      </c>
      <c r="U1304">
        <v>1.1456999999999999</v>
      </c>
      <c r="V1304">
        <v>0.65</v>
      </c>
      <c r="W1304">
        <v>4.7218999999999998</v>
      </c>
      <c r="X1304">
        <v>0.25030000000000002</v>
      </c>
      <c r="Y1304">
        <v>19.951000000000001</v>
      </c>
      <c r="Z1304">
        <v>0.25290000000000001</v>
      </c>
      <c r="AA1304">
        <v>4.3099999999999999E-2</v>
      </c>
      <c r="AB1304">
        <v>2.1100000000000001E-2</v>
      </c>
      <c r="AC1304" t="s">
        <v>179</v>
      </c>
      <c r="AD1304">
        <v>1.04E-2</v>
      </c>
      <c r="AE1304">
        <v>7.0099999999999996E-2</v>
      </c>
      <c r="AF1304">
        <v>1.9400000000000001E-2</v>
      </c>
      <c r="AG1304">
        <v>1.4020999999999999</v>
      </c>
      <c r="AH1304">
        <v>1.6299999999999999E-2</v>
      </c>
      <c r="AI1304">
        <v>16.34</v>
      </c>
      <c r="AJ1304">
        <v>4.9799999999999997E-2</v>
      </c>
      <c r="AK1304">
        <v>0.5706</v>
      </c>
      <c r="AL1304">
        <v>8.8000000000000005E-3</v>
      </c>
      <c r="AM1304" t="s">
        <v>179</v>
      </c>
      <c r="AN1304">
        <v>7.7999999999999996E-3</v>
      </c>
      <c r="AO1304">
        <v>1.7299999999999999E-2</v>
      </c>
      <c r="AP1304">
        <v>4.1999999999999997E-3</v>
      </c>
      <c r="AQ1304">
        <v>0.1234</v>
      </c>
      <c r="AR1304">
        <v>5.8999999999999999E-3</v>
      </c>
      <c r="AS1304">
        <v>6.3296999999999999</v>
      </c>
      <c r="AT1304">
        <v>3.0599999999999999E-2</v>
      </c>
      <c r="AU1304" t="s">
        <v>179</v>
      </c>
      <c r="AV1304">
        <v>3.8E-3</v>
      </c>
      <c r="AW1304">
        <v>1.2E-2</v>
      </c>
      <c r="AX1304">
        <v>1.1000000000000001E-3</v>
      </c>
      <c r="AY1304" t="s">
        <v>450</v>
      </c>
      <c r="AZ1304">
        <v>8.0000000000000004E-4</v>
      </c>
      <c r="BA1304" t="s">
        <v>985</v>
      </c>
      <c r="BB1304">
        <v>8.0000000000000004E-4</v>
      </c>
      <c r="BC1304" t="s">
        <v>179</v>
      </c>
      <c r="BD1304">
        <v>4.0000000000000002E-4</v>
      </c>
      <c r="BE1304" t="s">
        <v>318</v>
      </c>
      <c r="BF1304">
        <v>2.9999999999999997E-4</v>
      </c>
      <c r="BG1304" t="s">
        <v>179</v>
      </c>
      <c r="BH1304">
        <v>1E-4</v>
      </c>
      <c r="BI1304" t="s">
        <v>332</v>
      </c>
      <c r="BJ1304">
        <v>2.9999999999999997E-4</v>
      </c>
      <c r="BK1304" t="s">
        <v>1978</v>
      </c>
      <c r="BL1304">
        <v>5.0000000000000001E-4</v>
      </c>
      <c r="BM1304" t="s">
        <v>516</v>
      </c>
      <c r="BN1304">
        <v>2.9999999999999997E-4</v>
      </c>
      <c r="BO1304" t="s">
        <v>187</v>
      </c>
      <c r="BP1304">
        <v>6.9999999999999999E-4</v>
      </c>
      <c r="BQ1304" t="s">
        <v>179</v>
      </c>
      <c r="BR1304">
        <v>2.9999999999999997E-4</v>
      </c>
      <c r="BS1304" t="s">
        <v>179</v>
      </c>
      <c r="BT1304">
        <v>6.9999999999999999E-4</v>
      </c>
      <c r="BU1304" t="s">
        <v>179</v>
      </c>
      <c r="BV1304">
        <v>5.9999999999999995E-4</v>
      </c>
      <c r="BW1304" t="s">
        <v>18</v>
      </c>
      <c r="BY1304" t="s">
        <v>179</v>
      </c>
      <c r="BZ1304">
        <v>1E-3</v>
      </c>
      <c r="CA1304" t="s">
        <v>179</v>
      </c>
      <c r="CB1304">
        <v>6.9999999999999999E-4</v>
      </c>
      <c r="CC1304" t="s">
        <v>179</v>
      </c>
      <c r="CD1304">
        <v>2E-3</v>
      </c>
      <c r="CE1304" t="s">
        <v>179</v>
      </c>
      <c r="CF1304">
        <v>2.3E-3</v>
      </c>
      <c r="CG1304" t="s">
        <v>216</v>
      </c>
      <c r="CH1304">
        <v>1E-4</v>
      </c>
      <c r="CI1304" t="s">
        <v>179</v>
      </c>
      <c r="CJ1304">
        <v>6.4000000000000003E-3</v>
      </c>
      <c r="CK1304" t="s">
        <v>179</v>
      </c>
      <c r="CL1304">
        <v>1.04E-2</v>
      </c>
      <c r="CM1304" t="s">
        <v>179</v>
      </c>
      <c r="CN1304">
        <v>1.17E-2</v>
      </c>
      <c r="CO1304" t="s">
        <v>179</v>
      </c>
      <c r="CP1304">
        <v>6.9999999999999999E-4</v>
      </c>
      <c r="CQ1304" t="s">
        <v>179</v>
      </c>
      <c r="CR1304">
        <v>3.2000000000000002E-3</v>
      </c>
      <c r="CS1304" t="s">
        <v>179</v>
      </c>
      <c r="CT1304">
        <v>1.8E-3</v>
      </c>
      <c r="CU1304" t="s">
        <v>179</v>
      </c>
      <c r="CV1304">
        <v>8.9999999999999998E-4</v>
      </c>
      <c r="CW1304" t="s">
        <v>18</v>
      </c>
      <c r="CY1304" t="s">
        <v>179</v>
      </c>
      <c r="CZ1304">
        <v>5.0000000000000001E-4</v>
      </c>
      <c r="DA1304" t="s">
        <v>179</v>
      </c>
      <c r="DB1304">
        <v>5.0000000000000001E-4</v>
      </c>
      <c r="DC1304" t="s">
        <v>179</v>
      </c>
      <c r="DD1304">
        <v>5.9999999999999995E-4</v>
      </c>
      <c r="DE1304" t="s">
        <v>179</v>
      </c>
      <c r="DF1304">
        <v>5.9999999999999995E-4</v>
      </c>
      <c r="DG1304" t="s">
        <v>179</v>
      </c>
      <c r="DH1304">
        <v>5.0000000000000001E-4</v>
      </c>
      <c r="DI1304" t="s">
        <v>179</v>
      </c>
      <c r="DJ1304">
        <v>5.0000000000000001E-4</v>
      </c>
      <c r="DK1304" t="s">
        <v>2465</v>
      </c>
      <c r="DL1304" t="s">
        <v>59</v>
      </c>
      <c r="DS1304">
        <v>33</v>
      </c>
      <c r="DT1304" t="s">
        <v>2467</v>
      </c>
    </row>
    <row r="1305" spans="1:125">
      <c r="A1305" s="127">
        <v>245</v>
      </c>
      <c r="B1305" s="128">
        <v>44734.931944444441</v>
      </c>
      <c r="C1305" s="129" t="s">
        <v>52</v>
      </c>
      <c r="D1305" s="129">
        <v>0</v>
      </c>
      <c r="E1305" s="129">
        <v>0</v>
      </c>
      <c r="F1305" s="129">
        <v>0</v>
      </c>
      <c r="G1305" s="129" t="s">
        <v>54</v>
      </c>
      <c r="H1305" s="129" t="s">
        <v>55</v>
      </c>
      <c r="I1305" s="129" t="s">
        <v>55</v>
      </c>
      <c r="J1305" s="129" t="s">
        <v>55</v>
      </c>
      <c r="L1305" s="129">
        <v>90</v>
      </c>
      <c r="M1305" s="129" t="s">
        <v>173</v>
      </c>
      <c r="N1305" s="129">
        <v>0</v>
      </c>
      <c r="O1305" s="129" t="s">
        <v>173</v>
      </c>
      <c r="P1305" s="129">
        <v>0</v>
      </c>
      <c r="Q1305" s="129" t="s">
        <v>173</v>
      </c>
      <c r="R1305" s="129">
        <v>0</v>
      </c>
      <c r="S1305" s="129">
        <v>2</v>
      </c>
      <c r="T1305" s="129" t="s">
        <v>174</v>
      </c>
      <c r="U1305" s="129" t="s">
        <v>1110</v>
      </c>
      <c r="V1305" s="129">
        <v>0.69199999999999995</v>
      </c>
      <c r="W1305" s="129" t="s">
        <v>1111</v>
      </c>
      <c r="X1305" s="129">
        <v>0.30659999999999998</v>
      </c>
      <c r="Y1305" s="129" t="s">
        <v>1112</v>
      </c>
      <c r="Z1305" s="129">
        <v>0.3654</v>
      </c>
      <c r="AA1305" s="129" t="s">
        <v>179</v>
      </c>
      <c r="AB1305" s="129">
        <v>1.44E-2</v>
      </c>
      <c r="AC1305" s="129" t="s">
        <v>179</v>
      </c>
      <c r="AD1305" s="129">
        <v>8.6999999999999994E-3</v>
      </c>
      <c r="AE1305" s="129" t="s">
        <v>179</v>
      </c>
      <c r="AF1305" s="129">
        <v>1.9199999999999998E-2</v>
      </c>
      <c r="AG1305" s="129" t="s">
        <v>1113</v>
      </c>
      <c r="AH1305" s="129">
        <v>1.7100000000000001E-2</v>
      </c>
      <c r="AI1305" s="129" t="s">
        <v>1114</v>
      </c>
      <c r="AJ1305" s="129">
        <v>2.9100000000000001E-2</v>
      </c>
      <c r="AK1305" s="129" t="s">
        <v>1115</v>
      </c>
      <c r="AL1305" s="129">
        <v>6.1999999999999998E-3</v>
      </c>
      <c r="AM1305" s="129" t="s">
        <v>179</v>
      </c>
      <c r="AN1305" s="129">
        <v>6.4999999999999997E-3</v>
      </c>
      <c r="AO1305" s="129" t="s">
        <v>748</v>
      </c>
      <c r="AP1305" s="129">
        <v>4.5999999999999999E-3</v>
      </c>
      <c r="AQ1305" s="129" t="s">
        <v>1116</v>
      </c>
      <c r="AR1305" s="129">
        <v>7.3000000000000001E-3</v>
      </c>
      <c r="AS1305" s="129" t="s">
        <v>1117</v>
      </c>
      <c r="AT1305" s="129">
        <v>3.4799999999999998E-2</v>
      </c>
      <c r="AU1305" s="129" t="s">
        <v>179</v>
      </c>
      <c r="AV1305" s="129">
        <v>5.0000000000000001E-3</v>
      </c>
      <c r="AW1305" s="129" t="s">
        <v>559</v>
      </c>
      <c r="AX1305" s="129">
        <v>1E-3</v>
      </c>
      <c r="AY1305" s="129" t="s">
        <v>195</v>
      </c>
      <c r="AZ1305" s="129">
        <v>8.0000000000000004E-4</v>
      </c>
      <c r="BA1305" s="129" t="s">
        <v>412</v>
      </c>
      <c r="BB1305" s="129">
        <v>5.9999999999999995E-4</v>
      </c>
      <c r="BC1305" s="129" t="s">
        <v>192</v>
      </c>
      <c r="BD1305" s="129">
        <v>5.0000000000000001E-4</v>
      </c>
      <c r="BE1305" s="129" t="s">
        <v>179</v>
      </c>
      <c r="BF1305" s="129">
        <v>2.9999999999999997E-4</v>
      </c>
      <c r="BG1305" s="129" t="s">
        <v>179</v>
      </c>
      <c r="BH1305" s="129">
        <v>1E-4</v>
      </c>
      <c r="BI1305" s="129" t="s">
        <v>1059</v>
      </c>
      <c r="BJ1305" s="129">
        <v>2.9999999999999997E-4</v>
      </c>
      <c r="BK1305" s="129" t="s">
        <v>450</v>
      </c>
      <c r="BL1305" s="129">
        <v>5.0000000000000001E-4</v>
      </c>
      <c r="BM1305" s="129" t="s">
        <v>391</v>
      </c>
      <c r="BN1305" s="129">
        <v>2.9999999999999997E-4</v>
      </c>
      <c r="BO1305" s="129" t="s">
        <v>1118</v>
      </c>
      <c r="BP1305" s="129">
        <v>4.0000000000000002E-4</v>
      </c>
      <c r="BQ1305" s="129" t="s">
        <v>179</v>
      </c>
      <c r="BR1305" s="129">
        <v>2.9999999999999997E-4</v>
      </c>
      <c r="BS1305" s="129" t="s">
        <v>179</v>
      </c>
      <c r="BT1305" s="129">
        <v>5.0000000000000001E-4</v>
      </c>
      <c r="BU1305" s="129" t="s">
        <v>179</v>
      </c>
      <c r="BV1305" s="129">
        <v>5.9999999999999995E-4</v>
      </c>
      <c r="BW1305" s="129" t="s">
        <v>18</v>
      </c>
      <c r="BX1305" s="129"/>
      <c r="BY1305" s="129" t="s">
        <v>18</v>
      </c>
      <c r="BZ1305" s="129"/>
      <c r="CA1305" s="129" t="s">
        <v>179</v>
      </c>
      <c r="CB1305" s="129">
        <v>8.0000000000000004E-4</v>
      </c>
      <c r="CC1305" s="129" t="s">
        <v>179</v>
      </c>
      <c r="CD1305" s="129">
        <v>2.2000000000000001E-3</v>
      </c>
      <c r="CE1305" s="129" t="s">
        <v>179</v>
      </c>
      <c r="CF1305" s="129">
        <v>2.3E-3</v>
      </c>
      <c r="CG1305" s="129" t="s">
        <v>179</v>
      </c>
      <c r="CH1305" s="129">
        <v>1E-4</v>
      </c>
      <c r="CI1305" s="129" t="s">
        <v>179</v>
      </c>
      <c r="CJ1305" s="129">
        <v>7.7000000000000002E-3</v>
      </c>
      <c r="CK1305" s="129" t="s">
        <v>179</v>
      </c>
      <c r="CL1305" s="129">
        <v>1.1900000000000001E-2</v>
      </c>
      <c r="CM1305" s="129" t="s">
        <v>179</v>
      </c>
      <c r="CN1305" s="129">
        <v>4.1999999999999997E-3</v>
      </c>
      <c r="CO1305" s="129" t="s">
        <v>179</v>
      </c>
      <c r="CP1305" s="129">
        <v>8.9999999999999998E-4</v>
      </c>
      <c r="CQ1305" s="129" t="s">
        <v>179</v>
      </c>
      <c r="CR1305" s="129">
        <v>3.2000000000000002E-3</v>
      </c>
      <c r="CS1305" s="129" t="s">
        <v>179</v>
      </c>
      <c r="CT1305" s="129">
        <v>2E-3</v>
      </c>
      <c r="CU1305" s="129" t="s">
        <v>18</v>
      </c>
      <c r="CV1305" s="129"/>
      <c r="CW1305" s="129" t="s">
        <v>18</v>
      </c>
      <c r="CX1305" s="129"/>
      <c r="CY1305" s="129" t="s">
        <v>179</v>
      </c>
      <c r="CZ1305" s="129">
        <v>5.9999999999999995E-4</v>
      </c>
      <c r="DA1305" s="129" t="s">
        <v>179</v>
      </c>
      <c r="DB1305" s="129">
        <v>5.9999999999999995E-4</v>
      </c>
      <c r="DC1305" s="129" t="s">
        <v>179</v>
      </c>
      <c r="DD1305" s="129">
        <v>6.9999999999999999E-4</v>
      </c>
      <c r="DE1305" s="129" t="s">
        <v>179</v>
      </c>
      <c r="DF1305" s="129">
        <v>6.9999999999999999E-4</v>
      </c>
      <c r="DG1305" s="129" t="s">
        <v>179</v>
      </c>
      <c r="DH1305" s="129">
        <v>5.0000000000000001E-4</v>
      </c>
      <c r="DI1305" s="129" t="s">
        <v>179</v>
      </c>
      <c r="DJ1305" s="129">
        <v>4.0000000000000002E-4</v>
      </c>
      <c r="DK1305" s="129" t="s">
        <v>1119</v>
      </c>
      <c r="DL1305" s="129" t="s">
        <v>59</v>
      </c>
      <c r="DN1305" t="s">
        <v>895</v>
      </c>
      <c r="DR1305" t="s">
        <v>896</v>
      </c>
      <c r="DS1305" s="129">
        <v>9</v>
      </c>
      <c r="DT1305" s="129" t="s">
        <v>1485</v>
      </c>
      <c r="DU1305" s="129" t="s">
        <v>18</v>
      </c>
    </row>
    <row r="1306" spans="1:125">
      <c r="A1306">
        <v>677</v>
      </c>
      <c r="B1306" s="14">
        <v>44743.8</v>
      </c>
      <c r="C1306" t="s">
        <v>52</v>
      </c>
      <c r="D1306">
        <v>0</v>
      </c>
      <c r="E1306">
        <v>0</v>
      </c>
      <c r="F1306">
        <v>0</v>
      </c>
      <c r="G1306" t="s">
        <v>54</v>
      </c>
      <c r="H1306" t="s">
        <v>55</v>
      </c>
      <c r="I1306" t="s">
        <v>55</v>
      </c>
      <c r="J1306" t="s">
        <v>55</v>
      </c>
      <c r="K1306" t="s">
        <v>18</v>
      </c>
      <c r="L1306">
        <v>90</v>
      </c>
      <c r="M1306" t="s">
        <v>173</v>
      </c>
      <c r="N1306">
        <v>0</v>
      </c>
      <c r="O1306" t="s">
        <v>173</v>
      </c>
      <c r="P1306">
        <v>0</v>
      </c>
      <c r="Q1306" t="s">
        <v>173</v>
      </c>
      <c r="R1306">
        <v>0</v>
      </c>
      <c r="S1306">
        <v>2</v>
      </c>
      <c r="T1306" t="s">
        <v>174</v>
      </c>
      <c r="U1306">
        <v>1.5226999999999999</v>
      </c>
      <c r="V1306">
        <v>0.71489999999999998</v>
      </c>
      <c r="W1306">
        <v>3.5007000000000001</v>
      </c>
      <c r="X1306">
        <v>0.23569999999999999</v>
      </c>
      <c r="Y1306">
        <v>10.992000000000001</v>
      </c>
      <c r="Z1306">
        <v>0.18440000000000001</v>
      </c>
      <c r="AA1306">
        <v>0.1013</v>
      </c>
      <c r="AB1306">
        <v>2.86E-2</v>
      </c>
      <c r="AC1306" t="s">
        <v>179</v>
      </c>
      <c r="AD1306">
        <v>1.23E-2</v>
      </c>
      <c r="AE1306" t="s">
        <v>179</v>
      </c>
      <c r="AF1306">
        <v>1.7399999999999999E-2</v>
      </c>
      <c r="AG1306">
        <v>0.85860000000000003</v>
      </c>
      <c r="AH1306">
        <v>1.24E-2</v>
      </c>
      <c r="AI1306">
        <v>29.035399999999999</v>
      </c>
      <c r="AJ1306">
        <v>7.0099999999999996E-2</v>
      </c>
      <c r="AK1306">
        <v>3.1300000000000001E-2</v>
      </c>
      <c r="AL1306">
        <v>4.8999999999999998E-3</v>
      </c>
      <c r="AM1306" t="s">
        <v>179</v>
      </c>
      <c r="AN1306">
        <v>4.7000000000000002E-3</v>
      </c>
      <c r="AO1306" t="s">
        <v>179</v>
      </c>
      <c r="AP1306">
        <v>2.0999999999999999E-3</v>
      </c>
      <c r="AQ1306">
        <v>2.1899999999999999E-2</v>
      </c>
      <c r="AR1306">
        <v>2.8999999999999998E-3</v>
      </c>
      <c r="AS1306">
        <v>0.7077</v>
      </c>
      <c r="AT1306">
        <v>1.15E-2</v>
      </c>
      <c r="AU1306" t="s">
        <v>179</v>
      </c>
      <c r="AV1306">
        <v>1.4E-3</v>
      </c>
      <c r="AW1306">
        <v>5.1000000000000004E-3</v>
      </c>
      <c r="AX1306">
        <v>8.0000000000000004E-4</v>
      </c>
      <c r="AY1306" t="s">
        <v>194</v>
      </c>
      <c r="AZ1306">
        <v>5.9999999999999995E-4</v>
      </c>
      <c r="BA1306" t="s">
        <v>249</v>
      </c>
      <c r="BB1306">
        <v>5.0000000000000001E-4</v>
      </c>
      <c r="BC1306" t="s">
        <v>179</v>
      </c>
      <c r="BD1306">
        <v>4.0000000000000002E-4</v>
      </c>
      <c r="BE1306" t="s">
        <v>179</v>
      </c>
      <c r="BF1306">
        <v>2.0000000000000001E-4</v>
      </c>
      <c r="BG1306" t="s">
        <v>179</v>
      </c>
      <c r="BH1306">
        <v>1E-4</v>
      </c>
      <c r="BI1306" t="s">
        <v>304</v>
      </c>
      <c r="BJ1306">
        <v>2.0000000000000001E-4</v>
      </c>
      <c r="BK1306" t="s">
        <v>1662</v>
      </c>
      <c r="BL1306">
        <v>5.9999999999999995E-4</v>
      </c>
      <c r="BM1306" t="s">
        <v>451</v>
      </c>
      <c r="BN1306">
        <v>4.0000000000000002E-4</v>
      </c>
      <c r="BO1306" t="s">
        <v>267</v>
      </c>
      <c r="BP1306">
        <v>6.9999999999999999E-4</v>
      </c>
      <c r="BQ1306" t="s">
        <v>179</v>
      </c>
      <c r="BR1306">
        <v>2.9999999999999997E-4</v>
      </c>
      <c r="BS1306" t="s">
        <v>179</v>
      </c>
      <c r="BT1306">
        <v>6.9999999999999999E-4</v>
      </c>
      <c r="BU1306" t="s">
        <v>179</v>
      </c>
      <c r="BV1306">
        <v>5.9999999999999995E-4</v>
      </c>
      <c r="BW1306" t="s">
        <v>285</v>
      </c>
      <c r="BX1306">
        <v>1E-3</v>
      </c>
      <c r="BY1306" t="s">
        <v>179</v>
      </c>
      <c r="BZ1306">
        <v>1.1999999999999999E-3</v>
      </c>
      <c r="CA1306" t="s">
        <v>179</v>
      </c>
      <c r="CB1306">
        <v>8.9999999999999998E-4</v>
      </c>
      <c r="CC1306" t="s">
        <v>639</v>
      </c>
      <c r="CD1306">
        <v>2.0999999999999999E-3</v>
      </c>
      <c r="CE1306" t="s">
        <v>179</v>
      </c>
      <c r="CF1306">
        <v>2.2000000000000001E-3</v>
      </c>
      <c r="CG1306" t="s">
        <v>179</v>
      </c>
      <c r="CH1306">
        <v>1E-4</v>
      </c>
      <c r="CI1306" t="s">
        <v>179</v>
      </c>
      <c r="CJ1306">
        <v>5.3E-3</v>
      </c>
      <c r="CK1306" t="s">
        <v>179</v>
      </c>
      <c r="CL1306">
        <v>1.12E-2</v>
      </c>
      <c r="CM1306" t="s">
        <v>327</v>
      </c>
      <c r="CN1306">
        <v>1.67E-2</v>
      </c>
      <c r="CO1306" t="s">
        <v>179</v>
      </c>
      <c r="CP1306">
        <v>6.9999999999999999E-4</v>
      </c>
      <c r="CQ1306" t="s">
        <v>179</v>
      </c>
      <c r="CR1306">
        <v>3.0999999999999999E-3</v>
      </c>
      <c r="CS1306" t="s">
        <v>179</v>
      </c>
      <c r="CT1306">
        <v>1.6000000000000001E-3</v>
      </c>
      <c r="CU1306" t="s">
        <v>18</v>
      </c>
      <c r="CW1306" t="s">
        <v>18</v>
      </c>
      <c r="CY1306" t="s">
        <v>179</v>
      </c>
      <c r="CZ1306">
        <v>5.0000000000000001E-4</v>
      </c>
      <c r="DA1306" t="s">
        <v>179</v>
      </c>
      <c r="DB1306">
        <v>5.0000000000000001E-4</v>
      </c>
      <c r="DC1306" t="s">
        <v>179</v>
      </c>
      <c r="DD1306">
        <v>6.9999999999999999E-4</v>
      </c>
      <c r="DE1306" t="s">
        <v>179</v>
      </c>
      <c r="DF1306">
        <v>5.0000000000000001E-4</v>
      </c>
      <c r="DG1306" t="s">
        <v>179</v>
      </c>
      <c r="DH1306">
        <v>5.0000000000000001E-4</v>
      </c>
      <c r="DI1306" t="s">
        <v>179</v>
      </c>
      <c r="DJ1306">
        <v>5.0000000000000001E-4</v>
      </c>
      <c r="DK1306" t="s">
        <v>2457</v>
      </c>
      <c r="DL1306" t="s">
        <v>59</v>
      </c>
      <c r="DS1306">
        <v>26</v>
      </c>
      <c r="DT1306" t="s">
        <v>2458</v>
      </c>
    </row>
    <row r="1307" spans="1:125">
      <c r="B1307" s="14"/>
    </row>
    <row r="1308" spans="1:125">
      <c r="A1308" s="127">
        <v>416</v>
      </c>
      <c r="B1308" s="128">
        <v>44740.478472222225</v>
      </c>
      <c r="C1308" s="129" t="s">
        <v>52</v>
      </c>
      <c r="D1308" s="129">
        <v>0</v>
      </c>
      <c r="E1308" s="129">
        <v>0</v>
      </c>
      <c r="F1308" s="129">
        <v>0</v>
      </c>
      <c r="G1308" s="129" t="s">
        <v>54</v>
      </c>
      <c r="H1308" s="129" t="s">
        <v>55</v>
      </c>
      <c r="I1308" s="129" t="s">
        <v>55</v>
      </c>
      <c r="J1308" s="129" t="s">
        <v>55</v>
      </c>
      <c r="K1308" s="129" t="s">
        <v>18</v>
      </c>
      <c r="L1308" s="129">
        <v>90</v>
      </c>
      <c r="M1308" s="129" t="s">
        <v>173</v>
      </c>
      <c r="N1308" s="129">
        <v>0</v>
      </c>
      <c r="O1308" s="129" t="s">
        <v>173</v>
      </c>
      <c r="P1308" s="129">
        <v>0</v>
      </c>
      <c r="Q1308" s="129" t="s">
        <v>173</v>
      </c>
      <c r="R1308" s="129">
        <v>0</v>
      </c>
      <c r="S1308" s="129">
        <v>2</v>
      </c>
      <c r="T1308" s="129" t="s">
        <v>174</v>
      </c>
      <c r="U1308" s="129">
        <v>2.2284999999999999</v>
      </c>
      <c r="V1308" s="129">
        <v>0.64770000000000005</v>
      </c>
      <c r="W1308" s="129" t="s">
        <v>1547</v>
      </c>
      <c r="X1308" s="129">
        <v>0.31309999999999999</v>
      </c>
      <c r="Y1308" s="129" t="s">
        <v>1548</v>
      </c>
      <c r="Z1308" s="129">
        <v>0.34789999999999999</v>
      </c>
      <c r="AA1308" s="129" t="s">
        <v>1250</v>
      </c>
      <c r="AB1308" s="129">
        <v>1.6500000000000001E-2</v>
      </c>
      <c r="AC1308" s="129" t="s">
        <v>179</v>
      </c>
      <c r="AD1308" s="129">
        <v>9.1999999999999998E-3</v>
      </c>
      <c r="AE1308" s="129" t="s">
        <v>179</v>
      </c>
      <c r="AF1308" s="129">
        <v>1.7500000000000002E-2</v>
      </c>
      <c r="AG1308" s="129" t="s">
        <v>1549</v>
      </c>
      <c r="AH1308" s="129">
        <v>1.0500000000000001E-2</v>
      </c>
      <c r="AI1308" s="129" t="s">
        <v>1550</v>
      </c>
      <c r="AJ1308" s="129">
        <v>3.2500000000000001E-2</v>
      </c>
      <c r="AK1308" s="129" t="s">
        <v>1551</v>
      </c>
      <c r="AL1308" s="129">
        <v>1.1900000000000001E-2</v>
      </c>
      <c r="AM1308" s="129" t="s">
        <v>179</v>
      </c>
      <c r="AN1308" s="129">
        <v>1.09E-2</v>
      </c>
      <c r="AO1308" s="129" t="s">
        <v>882</v>
      </c>
      <c r="AP1308" s="129">
        <v>4.4000000000000003E-3</v>
      </c>
      <c r="AQ1308" s="129" t="s">
        <v>1552</v>
      </c>
      <c r="AR1308" s="129">
        <v>5.8999999999999999E-3</v>
      </c>
      <c r="AS1308" s="129" t="s">
        <v>1553</v>
      </c>
      <c r="AT1308" s="129">
        <v>3.1600000000000003E-2</v>
      </c>
      <c r="AU1308" s="129" t="s">
        <v>179</v>
      </c>
      <c r="AV1308" s="129">
        <v>4.3E-3</v>
      </c>
      <c r="AW1308" s="129" t="s">
        <v>1554</v>
      </c>
      <c r="AX1308" s="129">
        <v>1.1999999999999999E-3</v>
      </c>
      <c r="AY1308" s="129" t="s">
        <v>1234</v>
      </c>
      <c r="AZ1308" s="129">
        <v>1E-3</v>
      </c>
      <c r="BA1308" s="129" t="s">
        <v>265</v>
      </c>
      <c r="BB1308" s="129">
        <v>8.0000000000000004E-4</v>
      </c>
      <c r="BC1308" s="129" t="s">
        <v>391</v>
      </c>
      <c r="BD1308" s="129">
        <v>5.0000000000000001E-4</v>
      </c>
      <c r="BE1308" s="129" t="s">
        <v>179</v>
      </c>
      <c r="BF1308" s="129">
        <v>2.9999999999999997E-4</v>
      </c>
      <c r="BG1308" s="129" t="s">
        <v>179</v>
      </c>
      <c r="BH1308" s="129">
        <v>1E-4</v>
      </c>
      <c r="BI1308" s="129" t="s">
        <v>212</v>
      </c>
      <c r="BJ1308" s="129">
        <v>2.0000000000000001E-4</v>
      </c>
      <c r="BK1308" s="129" t="s">
        <v>1555</v>
      </c>
      <c r="BL1308" s="129">
        <v>8.9999999999999998E-4</v>
      </c>
      <c r="BM1308" s="129" t="s">
        <v>249</v>
      </c>
      <c r="BN1308" s="129">
        <v>2.9999999999999997E-4</v>
      </c>
      <c r="BO1308" s="129" t="s">
        <v>1145</v>
      </c>
      <c r="BP1308" s="129">
        <v>8.0000000000000004E-4</v>
      </c>
      <c r="BQ1308" s="129" t="s">
        <v>285</v>
      </c>
      <c r="BR1308" s="129">
        <v>2.9999999999999997E-4</v>
      </c>
      <c r="BS1308" s="129" t="s">
        <v>179</v>
      </c>
      <c r="BT1308" s="129">
        <v>5.0000000000000001E-4</v>
      </c>
      <c r="BU1308" s="129" t="s">
        <v>179</v>
      </c>
      <c r="BV1308" s="129">
        <v>5.9999999999999995E-4</v>
      </c>
      <c r="BW1308" s="129" t="s">
        <v>18</v>
      </c>
      <c r="BX1308" s="129"/>
      <c r="BY1308" s="129" t="s">
        <v>18</v>
      </c>
      <c r="BZ1308" s="129"/>
      <c r="CA1308" s="129" t="s">
        <v>179</v>
      </c>
      <c r="CB1308" s="129">
        <v>8.0000000000000004E-4</v>
      </c>
      <c r="CC1308" s="129" t="s">
        <v>179</v>
      </c>
      <c r="CD1308" s="129">
        <v>2.0999999999999999E-3</v>
      </c>
      <c r="CE1308" s="129" t="s">
        <v>179</v>
      </c>
      <c r="CF1308" s="129">
        <v>2.0999999999999999E-3</v>
      </c>
      <c r="CG1308" s="129" t="s">
        <v>179</v>
      </c>
      <c r="CH1308" s="129">
        <v>1E-4</v>
      </c>
      <c r="CI1308" s="129" t="s">
        <v>347</v>
      </c>
      <c r="CJ1308" s="129">
        <v>6.8999999999999999E-3</v>
      </c>
      <c r="CK1308" s="129" t="s">
        <v>179</v>
      </c>
      <c r="CL1308" s="129">
        <v>9.9000000000000008E-3</v>
      </c>
      <c r="CM1308" s="129" t="s">
        <v>179</v>
      </c>
      <c r="CN1308" s="129">
        <v>4.4000000000000003E-3</v>
      </c>
      <c r="CO1308" s="129" t="s">
        <v>179</v>
      </c>
      <c r="CP1308" s="129">
        <v>8.9999999999999998E-4</v>
      </c>
      <c r="CQ1308" s="129" t="s">
        <v>179</v>
      </c>
      <c r="CR1308" s="129">
        <v>3.5000000000000001E-3</v>
      </c>
      <c r="CS1308" s="129" t="s">
        <v>179</v>
      </c>
      <c r="CT1308" s="129">
        <v>2E-3</v>
      </c>
      <c r="CU1308" s="129" t="s">
        <v>18</v>
      </c>
      <c r="CV1308" s="129"/>
      <c r="CW1308" s="129" t="s">
        <v>18</v>
      </c>
      <c r="CX1308" s="129"/>
      <c r="CY1308" s="129" t="s">
        <v>179</v>
      </c>
      <c r="CZ1308" s="129">
        <v>5.0000000000000001E-4</v>
      </c>
      <c r="DA1308" s="129" t="s">
        <v>179</v>
      </c>
      <c r="DB1308" s="129">
        <v>5.9999999999999995E-4</v>
      </c>
      <c r="DC1308" s="129" t="s">
        <v>179</v>
      </c>
      <c r="DD1308" s="129">
        <v>5.9999999999999995E-4</v>
      </c>
      <c r="DE1308" s="129" t="s">
        <v>179</v>
      </c>
      <c r="DF1308" s="129">
        <v>6.9999999999999999E-4</v>
      </c>
      <c r="DG1308" s="129" t="s">
        <v>179</v>
      </c>
      <c r="DH1308" s="129">
        <v>5.0000000000000001E-4</v>
      </c>
      <c r="DI1308" s="129" t="s">
        <v>179</v>
      </c>
      <c r="DJ1308" s="129">
        <v>4.0000000000000002E-4</v>
      </c>
      <c r="DK1308" s="129" t="s">
        <v>14</v>
      </c>
      <c r="DL1308" s="129" t="s">
        <v>53</v>
      </c>
      <c r="DS1308" s="129"/>
      <c r="DT1308" s="129" t="s">
        <v>1556</v>
      </c>
    </row>
    <row r="1309" spans="1:125">
      <c r="A1309" s="127">
        <v>418</v>
      </c>
      <c r="B1309" s="128">
        <v>44741.896527777775</v>
      </c>
      <c r="C1309" s="129" t="s">
        <v>52</v>
      </c>
      <c r="D1309" s="129">
        <v>0</v>
      </c>
      <c r="E1309" s="129">
        <v>0</v>
      </c>
      <c r="F1309" s="129">
        <v>0</v>
      </c>
      <c r="G1309" s="129" t="s">
        <v>54</v>
      </c>
      <c r="H1309" s="129" t="s">
        <v>55</v>
      </c>
      <c r="I1309" s="129" t="s">
        <v>55</v>
      </c>
      <c r="J1309" s="129" t="s">
        <v>55</v>
      </c>
      <c r="K1309" s="129" t="s">
        <v>18</v>
      </c>
      <c r="L1309" s="129">
        <v>90</v>
      </c>
      <c r="M1309" s="129" t="s">
        <v>173</v>
      </c>
      <c r="N1309" s="129">
        <v>0</v>
      </c>
      <c r="O1309" s="129" t="s">
        <v>173</v>
      </c>
      <c r="P1309" s="129">
        <v>0</v>
      </c>
      <c r="Q1309" s="129" t="s">
        <v>173</v>
      </c>
      <c r="R1309" s="129">
        <v>0</v>
      </c>
      <c r="S1309" s="129">
        <v>2</v>
      </c>
      <c r="T1309" s="129" t="s">
        <v>174</v>
      </c>
      <c r="U1309" s="129">
        <v>2.3793000000000002</v>
      </c>
      <c r="V1309" s="129">
        <v>0.61080000000000001</v>
      </c>
      <c r="W1309" s="129" t="s">
        <v>1558</v>
      </c>
      <c r="X1309" s="129">
        <v>0.29759999999999998</v>
      </c>
      <c r="Y1309" s="129" t="s">
        <v>1559</v>
      </c>
      <c r="Z1309" s="129">
        <v>0.33300000000000002</v>
      </c>
      <c r="AA1309" s="129" t="s">
        <v>1560</v>
      </c>
      <c r="AB1309" s="129">
        <v>1.6299999999999999E-2</v>
      </c>
      <c r="AC1309" s="129" t="s">
        <v>179</v>
      </c>
      <c r="AD1309" s="129">
        <v>8.8999999999999999E-3</v>
      </c>
      <c r="AE1309" s="129" t="s">
        <v>179</v>
      </c>
      <c r="AF1309" s="129">
        <v>1.7299999999999999E-2</v>
      </c>
      <c r="AG1309" s="129" t="s">
        <v>1561</v>
      </c>
      <c r="AH1309" s="129">
        <v>1.01E-2</v>
      </c>
      <c r="AI1309" s="129" t="s">
        <v>1562</v>
      </c>
      <c r="AJ1309" s="129">
        <v>3.2199999999999999E-2</v>
      </c>
      <c r="AK1309" s="129" t="s">
        <v>1563</v>
      </c>
      <c r="AL1309" s="129">
        <v>1.17E-2</v>
      </c>
      <c r="AM1309" s="129" t="s">
        <v>179</v>
      </c>
      <c r="AN1309" s="129">
        <v>1.0800000000000001E-2</v>
      </c>
      <c r="AO1309" s="129" t="s">
        <v>1564</v>
      </c>
      <c r="AP1309" s="129">
        <v>4.4000000000000003E-3</v>
      </c>
      <c r="AQ1309" s="129" t="s">
        <v>1565</v>
      </c>
      <c r="AR1309" s="129">
        <v>5.8999999999999999E-3</v>
      </c>
      <c r="AS1309" s="129" t="s">
        <v>1566</v>
      </c>
      <c r="AT1309" s="129">
        <v>3.1399999999999997E-2</v>
      </c>
      <c r="AU1309" s="129" t="s">
        <v>316</v>
      </c>
      <c r="AV1309" s="129">
        <v>4.3E-3</v>
      </c>
      <c r="AW1309" s="129" t="s">
        <v>545</v>
      </c>
      <c r="AX1309" s="129">
        <v>1.1999999999999999E-3</v>
      </c>
      <c r="AY1309" s="129" t="s">
        <v>1567</v>
      </c>
      <c r="AZ1309" s="129">
        <v>1E-3</v>
      </c>
      <c r="BA1309" s="129" t="s">
        <v>559</v>
      </c>
      <c r="BB1309" s="129">
        <v>8.0000000000000004E-4</v>
      </c>
      <c r="BC1309" s="129" t="s">
        <v>406</v>
      </c>
      <c r="BD1309" s="129">
        <v>5.0000000000000001E-4</v>
      </c>
      <c r="BE1309" s="129" t="s">
        <v>179</v>
      </c>
      <c r="BF1309" s="129">
        <v>2.9999999999999997E-4</v>
      </c>
      <c r="BG1309" s="129" t="s">
        <v>179</v>
      </c>
      <c r="BH1309" s="129">
        <v>1E-4</v>
      </c>
      <c r="BI1309" s="129" t="s">
        <v>212</v>
      </c>
      <c r="BJ1309" s="129">
        <v>2.0000000000000001E-4</v>
      </c>
      <c r="BK1309" s="129" t="s">
        <v>1439</v>
      </c>
      <c r="BL1309" s="129">
        <v>8.9999999999999998E-4</v>
      </c>
      <c r="BM1309" s="129" t="s">
        <v>517</v>
      </c>
      <c r="BN1309" s="129">
        <v>2.9999999999999997E-4</v>
      </c>
      <c r="BO1309" s="129" t="s">
        <v>1568</v>
      </c>
      <c r="BP1309" s="129">
        <v>8.0000000000000004E-4</v>
      </c>
      <c r="BQ1309" s="129" t="s">
        <v>267</v>
      </c>
      <c r="BR1309" s="129">
        <v>2.9999999999999997E-4</v>
      </c>
      <c r="BS1309" s="129" t="s">
        <v>179</v>
      </c>
      <c r="BT1309" s="129">
        <v>5.0000000000000001E-4</v>
      </c>
      <c r="BU1309" s="129" t="s">
        <v>179</v>
      </c>
      <c r="BV1309" s="129">
        <v>5.9999999999999995E-4</v>
      </c>
      <c r="BW1309" s="129" t="s">
        <v>18</v>
      </c>
      <c r="BX1309" s="129"/>
      <c r="BY1309" s="129" t="s">
        <v>18</v>
      </c>
      <c r="BZ1309" s="129"/>
      <c r="CA1309" s="129" t="s">
        <v>179</v>
      </c>
      <c r="CB1309" s="129">
        <v>8.0000000000000004E-4</v>
      </c>
      <c r="CC1309" s="129" t="s">
        <v>179</v>
      </c>
      <c r="CD1309" s="129">
        <v>2E-3</v>
      </c>
      <c r="CE1309" s="129" t="s">
        <v>179</v>
      </c>
      <c r="CF1309" s="129">
        <v>2.0999999999999999E-3</v>
      </c>
      <c r="CG1309" s="129" t="s">
        <v>216</v>
      </c>
      <c r="CH1309" s="129">
        <v>1E-4</v>
      </c>
      <c r="CI1309" s="129" t="s">
        <v>1123</v>
      </c>
      <c r="CJ1309" s="129">
        <v>6.8999999999999999E-3</v>
      </c>
      <c r="CK1309" s="129" t="s">
        <v>985</v>
      </c>
      <c r="CL1309" s="129">
        <v>9.5999999999999992E-3</v>
      </c>
      <c r="CM1309" s="129" t="s">
        <v>179</v>
      </c>
      <c r="CN1309" s="129">
        <v>5.3E-3</v>
      </c>
      <c r="CO1309" s="129" t="s">
        <v>179</v>
      </c>
      <c r="CP1309" s="129">
        <v>1E-3</v>
      </c>
      <c r="CQ1309" s="129" t="s">
        <v>179</v>
      </c>
      <c r="CR1309" s="129">
        <v>3.5000000000000001E-3</v>
      </c>
      <c r="CS1309" s="129" t="s">
        <v>179</v>
      </c>
      <c r="CT1309" s="129">
        <v>2E-3</v>
      </c>
      <c r="CU1309" s="129" t="s">
        <v>179</v>
      </c>
      <c r="CV1309" s="129">
        <v>8.0000000000000004E-4</v>
      </c>
      <c r="CW1309" s="129" t="s">
        <v>179</v>
      </c>
      <c r="CX1309" s="129">
        <v>5.9999999999999995E-4</v>
      </c>
      <c r="CY1309" s="129" t="s">
        <v>179</v>
      </c>
      <c r="CZ1309" s="129">
        <v>5.0000000000000001E-4</v>
      </c>
      <c r="DA1309" s="129" t="s">
        <v>179</v>
      </c>
      <c r="DB1309" s="129">
        <v>5.9999999999999995E-4</v>
      </c>
      <c r="DC1309" s="129" t="s">
        <v>179</v>
      </c>
      <c r="DD1309" s="129">
        <v>5.9999999999999995E-4</v>
      </c>
      <c r="DE1309" s="129" t="s">
        <v>179</v>
      </c>
      <c r="DF1309" s="129">
        <v>5.9999999999999995E-4</v>
      </c>
      <c r="DG1309" s="129" t="s">
        <v>179</v>
      </c>
      <c r="DH1309" s="129">
        <v>4.0000000000000002E-4</v>
      </c>
      <c r="DI1309" s="129" t="s">
        <v>179</v>
      </c>
      <c r="DJ1309" s="129">
        <v>5.0000000000000001E-4</v>
      </c>
      <c r="DK1309" s="129" t="s">
        <v>14</v>
      </c>
      <c r="DL1309" s="129" t="s">
        <v>53</v>
      </c>
      <c r="DS1309" s="129"/>
      <c r="DT1309" s="129" t="s">
        <v>1569</v>
      </c>
    </row>
    <row r="1310" spans="1:125">
      <c r="A1310" s="127">
        <v>472</v>
      </c>
      <c r="B1310" s="128">
        <v>44742.681250000001</v>
      </c>
      <c r="C1310" s="129" t="s">
        <v>52</v>
      </c>
      <c r="D1310" s="129">
        <v>0</v>
      </c>
      <c r="E1310" s="129">
        <v>0</v>
      </c>
      <c r="F1310" s="129">
        <v>0</v>
      </c>
      <c r="G1310" s="129" t="s">
        <v>54</v>
      </c>
      <c r="H1310" s="129" t="s">
        <v>55</v>
      </c>
      <c r="I1310" s="129" t="s">
        <v>55</v>
      </c>
      <c r="J1310" s="129" t="s">
        <v>55</v>
      </c>
      <c r="K1310" s="129" t="s">
        <v>18</v>
      </c>
      <c r="L1310" s="129">
        <v>90</v>
      </c>
      <c r="M1310" s="129" t="s">
        <v>173</v>
      </c>
      <c r="N1310" s="129">
        <v>0</v>
      </c>
      <c r="O1310" s="129" t="s">
        <v>173</v>
      </c>
      <c r="P1310" s="129">
        <v>0</v>
      </c>
      <c r="Q1310" s="129" t="s">
        <v>173</v>
      </c>
      <c r="R1310" s="129">
        <v>0</v>
      </c>
      <c r="S1310" s="129">
        <v>2</v>
      </c>
      <c r="T1310" s="129" t="s">
        <v>174</v>
      </c>
      <c r="U1310" s="129">
        <v>3.8794</v>
      </c>
      <c r="V1310" s="129">
        <v>0.69689999999999996</v>
      </c>
      <c r="W1310" s="129" t="s">
        <v>2002</v>
      </c>
      <c r="X1310" s="129">
        <v>0.34899999999999998</v>
      </c>
      <c r="Y1310" s="129" t="s">
        <v>2003</v>
      </c>
      <c r="Z1310" s="129">
        <v>0.38279999999999997</v>
      </c>
      <c r="AA1310" s="129" t="s">
        <v>2004</v>
      </c>
      <c r="AB1310" s="129">
        <v>1.6500000000000001E-2</v>
      </c>
      <c r="AC1310" s="129" t="s">
        <v>179</v>
      </c>
      <c r="AD1310" s="129">
        <v>9.1999999999999998E-3</v>
      </c>
      <c r="AE1310" s="129" t="s">
        <v>179</v>
      </c>
      <c r="AF1310" s="129">
        <v>1.7000000000000001E-2</v>
      </c>
      <c r="AG1310" s="129" t="s">
        <v>2005</v>
      </c>
      <c r="AH1310" s="129">
        <v>1.0800000000000001E-2</v>
      </c>
      <c r="AI1310" s="129" t="s">
        <v>2006</v>
      </c>
      <c r="AJ1310" s="129">
        <v>3.2800000000000003E-2</v>
      </c>
      <c r="AK1310" s="129" t="s">
        <v>2007</v>
      </c>
      <c r="AL1310" s="129">
        <v>1.18E-2</v>
      </c>
      <c r="AM1310" s="129" t="s">
        <v>882</v>
      </c>
      <c r="AN1310" s="129">
        <v>1.12E-2</v>
      </c>
      <c r="AO1310" s="129" t="s">
        <v>1367</v>
      </c>
      <c r="AP1310" s="129">
        <v>4.5999999999999999E-3</v>
      </c>
      <c r="AQ1310" s="129" t="s">
        <v>636</v>
      </c>
      <c r="AR1310" s="129">
        <v>5.4999999999999997E-3</v>
      </c>
      <c r="AS1310" s="129" t="s">
        <v>2008</v>
      </c>
      <c r="AT1310" s="129">
        <v>3.1300000000000001E-2</v>
      </c>
      <c r="AU1310" s="129" t="s">
        <v>179</v>
      </c>
      <c r="AV1310" s="129">
        <v>4.1999999999999997E-3</v>
      </c>
      <c r="AW1310" s="129" t="s">
        <v>789</v>
      </c>
      <c r="AX1310" s="129">
        <v>1.2999999999999999E-3</v>
      </c>
      <c r="AY1310" s="129" t="s">
        <v>297</v>
      </c>
      <c r="AZ1310" s="129">
        <v>1E-3</v>
      </c>
      <c r="BA1310" s="129" t="s">
        <v>248</v>
      </c>
      <c r="BB1310" s="129">
        <v>8.0000000000000004E-4</v>
      </c>
      <c r="BC1310" s="129" t="s">
        <v>406</v>
      </c>
      <c r="BD1310" s="129">
        <v>5.0000000000000001E-4</v>
      </c>
      <c r="BE1310" s="129" t="s">
        <v>179</v>
      </c>
      <c r="BF1310" s="129">
        <v>2.9999999999999997E-4</v>
      </c>
      <c r="BG1310" s="129" t="s">
        <v>179</v>
      </c>
      <c r="BH1310" s="129">
        <v>1E-4</v>
      </c>
      <c r="BI1310" s="129" t="s">
        <v>212</v>
      </c>
      <c r="BJ1310" s="129">
        <v>2.0000000000000001E-4</v>
      </c>
      <c r="BK1310" s="129" t="s">
        <v>178</v>
      </c>
      <c r="BL1310" s="129">
        <v>8.9999999999999998E-4</v>
      </c>
      <c r="BM1310" s="129" t="s">
        <v>451</v>
      </c>
      <c r="BN1310" s="129">
        <v>2.9999999999999997E-4</v>
      </c>
      <c r="BO1310" s="129" t="s">
        <v>2009</v>
      </c>
      <c r="BP1310" s="129">
        <v>5.9999999999999995E-4</v>
      </c>
      <c r="BQ1310" s="129" t="s">
        <v>285</v>
      </c>
      <c r="BR1310" s="129">
        <v>2.9999999999999997E-4</v>
      </c>
      <c r="BS1310" s="129" t="s">
        <v>516</v>
      </c>
      <c r="BT1310" s="129">
        <v>4.0000000000000002E-4</v>
      </c>
      <c r="BU1310" s="129" t="s">
        <v>179</v>
      </c>
      <c r="BV1310" s="129">
        <v>5.9999999999999995E-4</v>
      </c>
      <c r="BW1310" s="129" t="s">
        <v>18</v>
      </c>
      <c r="BX1310" s="129"/>
      <c r="BY1310" s="129" t="s">
        <v>18</v>
      </c>
      <c r="BZ1310" s="129"/>
      <c r="CA1310" s="129" t="s">
        <v>247</v>
      </c>
      <c r="CB1310" s="129">
        <v>8.0000000000000004E-4</v>
      </c>
      <c r="CC1310" s="129" t="s">
        <v>179</v>
      </c>
      <c r="CD1310" s="129">
        <v>2E-3</v>
      </c>
      <c r="CE1310" s="129" t="s">
        <v>179</v>
      </c>
      <c r="CF1310" s="129">
        <v>2.0999999999999999E-3</v>
      </c>
      <c r="CG1310" s="129" t="s">
        <v>179</v>
      </c>
      <c r="CH1310" s="129">
        <v>1E-4</v>
      </c>
      <c r="CI1310" s="129" t="s">
        <v>1249</v>
      </c>
      <c r="CJ1310" s="129">
        <v>5.8999999999999999E-3</v>
      </c>
      <c r="CK1310" s="129" t="s">
        <v>179</v>
      </c>
      <c r="CL1310" s="129">
        <v>9.5999999999999992E-3</v>
      </c>
      <c r="CM1310" s="129" t="s">
        <v>179</v>
      </c>
      <c r="CN1310" s="129">
        <v>2E-3</v>
      </c>
      <c r="CO1310" s="129" t="s">
        <v>179</v>
      </c>
      <c r="CP1310" s="129">
        <v>1E-3</v>
      </c>
      <c r="CQ1310" s="129" t="s">
        <v>179</v>
      </c>
      <c r="CR1310" s="129">
        <v>3.3999999999999998E-3</v>
      </c>
      <c r="CS1310" s="129" t="s">
        <v>179</v>
      </c>
      <c r="CT1310" s="129">
        <v>2E-3</v>
      </c>
      <c r="CU1310" s="129" t="s">
        <v>179</v>
      </c>
      <c r="CV1310" s="129">
        <v>8.0000000000000004E-4</v>
      </c>
      <c r="CW1310" s="129" t="s">
        <v>18</v>
      </c>
      <c r="CX1310" s="129"/>
      <c r="CY1310" s="129" t="s">
        <v>179</v>
      </c>
      <c r="CZ1310" s="129">
        <v>5.9999999999999995E-4</v>
      </c>
      <c r="DA1310" s="129" t="s">
        <v>179</v>
      </c>
      <c r="DB1310" s="129">
        <v>5.9999999999999995E-4</v>
      </c>
      <c r="DC1310" s="129" t="s">
        <v>179</v>
      </c>
      <c r="DD1310" s="129">
        <v>6.9999999999999999E-4</v>
      </c>
      <c r="DE1310" s="129" t="s">
        <v>179</v>
      </c>
      <c r="DF1310" s="129">
        <v>5.9999999999999995E-4</v>
      </c>
      <c r="DG1310" s="129" t="s">
        <v>179</v>
      </c>
      <c r="DH1310" s="129">
        <v>4.0000000000000002E-4</v>
      </c>
      <c r="DI1310" s="129" t="s">
        <v>179</v>
      </c>
      <c r="DJ1310" s="129">
        <v>2.9999999999999997E-4</v>
      </c>
      <c r="DK1310" s="129" t="s">
        <v>14</v>
      </c>
      <c r="DL1310" s="129" t="s">
        <v>53</v>
      </c>
      <c r="DS1310" s="129"/>
      <c r="DT1310" s="129" t="s">
        <v>6008</v>
      </c>
    </row>
    <row r="1311" spans="1:125">
      <c r="A1311" s="127">
        <v>473</v>
      </c>
      <c r="B1311" s="128">
        <v>44742.682638888888</v>
      </c>
      <c r="C1311" s="129" t="s">
        <v>52</v>
      </c>
      <c r="D1311" s="129">
        <v>0</v>
      </c>
      <c r="E1311" s="129">
        <v>0</v>
      </c>
      <c r="F1311" s="129">
        <v>0</v>
      </c>
      <c r="G1311" s="129" t="s">
        <v>54</v>
      </c>
      <c r="H1311" s="129" t="s">
        <v>55</v>
      </c>
      <c r="I1311" s="129" t="s">
        <v>55</v>
      </c>
      <c r="J1311" s="129" t="s">
        <v>55</v>
      </c>
      <c r="K1311" s="129" t="s">
        <v>18</v>
      </c>
      <c r="L1311" s="129">
        <v>90</v>
      </c>
      <c r="M1311" s="129" t="s">
        <v>173</v>
      </c>
      <c r="N1311" s="129">
        <v>0</v>
      </c>
      <c r="O1311" s="129" t="s">
        <v>173</v>
      </c>
      <c r="P1311" s="129">
        <v>0</v>
      </c>
      <c r="Q1311" s="129" t="s">
        <v>173</v>
      </c>
      <c r="R1311" s="129">
        <v>0</v>
      </c>
      <c r="S1311" s="129">
        <v>2</v>
      </c>
      <c r="T1311" s="129" t="s">
        <v>174</v>
      </c>
      <c r="U1311" s="129">
        <v>3.6558999999999999</v>
      </c>
      <c r="V1311" s="129">
        <v>0.69989999999999997</v>
      </c>
      <c r="W1311" s="129" t="s">
        <v>2010</v>
      </c>
      <c r="X1311" s="129">
        <v>0.3488</v>
      </c>
      <c r="Y1311" s="129" t="s">
        <v>2011</v>
      </c>
      <c r="Z1311" s="129">
        <v>0.38300000000000001</v>
      </c>
      <c r="AA1311" s="129" t="s">
        <v>2012</v>
      </c>
      <c r="AB1311" s="129">
        <v>1.7000000000000001E-2</v>
      </c>
      <c r="AC1311" s="129" t="s">
        <v>179</v>
      </c>
      <c r="AD1311" s="129">
        <v>9.4000000000000004E-3</v>
      </c>
      <c r="AE1311" s="129" t="s">
        <v>179</v>
      </c>
      <c r="AF1311" s="129">
        <v>1.7000000000000001E-2</v>
      </c>
      <c r="AG1311" s="129" t="s">
        <v>2013</v>
      </c>
      <c r="AH1311" s="129">
        <v>1.09E-2</v>
      </c>
      <c r="AI1311" s="129" t="s">
        <v>2014</v>
      </c>
      <c r="AJ1311" s="129">
        <v>3.2800000000000003E-2</v>
      </c>
      <c r="AK1311" s="129" t="s">
        <v>2015</v>
      </c>
      <c r="AL1311" s="129">
        <v>1.18E-2</v>
      </c>
      <c r="AM1311" s="129" t="s">
        <v>552</v>
      </c>
      <c r="AN1311" s="129">
        <v>1.11E-2</v>
      </c>
      <c r="AO1311" s="129" t="s">
        <v>1672</v>
      </c>
      <c r="AP1311" s="129">
        <v>4.4999999999999997E-3</v>
      </c>
      <c r="AQ1311" s="129" t="s">
        <v>1926</v>
      </c>
      <c r="AR1311" s="129">
        <v>5.4999999999999997E-3</v>
      </c>
      <c r="AS1311" s="129" t="s">
        <v>2016</v>
      </c>
      <c r="AT1311" s="129">
        <v>3.1300000000000001E-2</v>
      </c>
      <c r="AU1311" s="129" t="s">
        <v>179</v>
      </c>
      <c r="AV1311" s="129">
        <v>4.1999999999999997E-3</v>
      </c>
      <c r="AW1311" s="129" t="s">
        <v>609</v>
      </c>
      <c r="AX1311" s="129">
        <v>1.2999999999999999E-3</v>
      </c>
      <c r="AY1311" s="129" t="s">
        <v>1567</v>
      </c>
      <c r="AZ1311" s="129">
        <v>1E-3</v>
      </c>
      <c r="BA1311" s="129" t="s">
        <v>265</v>
      </c>
      <c r="BB1311" s="129">
        <v>8.0000000000000004E-4</v>
      </c>
      <c r="BC1311" s="129" t="s">
        <v>391</v>
      </c>
      <c r="BD1311" s="129">
        <v>5.9999999999999995E-4</v>
      </c>
      <c r="BE1311" s="129" t="s">
        <v>179</v>
      </c>
      <c r="BF1311" s="129">
        <v>2.9999999999999997E-4</v>
      </c>
      <c r="BG1311" s="129" t="s">
        <v>179</v>
      </c>
      <c r="BH1311" s="129">
        <v>1E-4</v>
      </c>
      <c r="BI1311" s="129" t="s">
        <v>212</v>
      </c>
      <c r="BJ1311" s="129">
        <v>2.0000000000000001E-4</v>
      </c>
      <c r="BK1311" s="129" t="s">
        <v>2017</v>
      </c>
      <c r="BL1311" s="129">
        <v>8.9999999999999998E-4</v>
      </c>
      <c r="BM1311" s="129" t="s">
        <v>250</v>
      </c>
      <c r="BN1311" s="129">
        <v>2.9999999999999997E-4</v>
      </c>
      <c r="BO1311" s="129" t="s">
        <v>1461</v>
      </c>
      <c r="BP1311" s="129">
        <v>5.9999999999999995E-4</v>
      </c>
      <c r="BQ1311" s="129" t="s">
        <v>285</v>
      </c>
      <c r="BR1311" s="129">
        <v>2.9999999999999997E-4</v>
      </c>
      <c r="BS1311" s="129" t="s">
        <v>179</v>
      </c>
      <c r="BT1311" s="129">
        <v>4.0000000000000002E-4</v>
      </c>
      <c r="BU1311" s="129" t="s">
        <v>179</v>
      </c>
      <c r="BV1311" s="129">
        <v>5.9999999999999995E-4</v>
      </c>
      <c r="BW1311" s="129" t="s">
        <v>179</v>
      </c>
      <c r="BX1311" s="129">
        <v>8.0000000000000004E-4</v>
      </c>
      <c r="BY1311" s="129" t="s">
        <v>179</v>
      </c>
      <c r="BZ1311" s="129">
        <v>1.1000000000000001E-3</v>
      </c>
      <c r="CA1311" s="129" t="s">
        <v>179</v>
      </c>
      <c r="CB1311" s="129">
        <v>8.0000000000000004E-4</v>
      </c>
      <c r="CC1311" s="129" t="s">
        <v>179</v>
      </c>
      <c r="CD1311" s="129">
        <v>2E-3</v>
      </c>
      <c r="CE1311" s="129" t="s">
        <v>179</v>
      </c>
      <c r="CF1311" s="129">
        <v>2.0999999999999999E-3</v>
      </c>
      <c r="CG1311" s="129" t="s">
        <v>179</v>
      </c>
      <c r="CH1311" s="129">
        <v>1E-4</v>
      </c>
      <c r="CI1311" s="129" t="s">
        <v>243</v>
      </c>
      <c r="CJ1311" s="129">
        <v>6.0000000000000001E-3</v>
      </c>
      <c r="CK1311" s="129" t="s">
        <v>179</v>
      </c>
      <c r="CL1311" s="129">
        <v>9.7000000000000003E-3</v>
      </c>
      <c r="CM1311" s="129" t="s">
        <v>179</v>
      </c>
      <c r="CN1311" s="129">
        <v>2E-3</v>
      </c>
      <c r="CO1311" s="129" t="s">
        <v>179</v>
      </c>
      <c r="CP1311" s="129">
        <v>1E-3</v>
      </c>
      <c r="CQ1311" s="129" t="s">
        <v>179</v>
      </c>
      <c r="CR1311" s="129">
        <v>3.3E-3</v>
      </c>
      <c r="CS1311" s="129" t="s">
        <v>179</v>
      </c>
      <c r="CT1311" s="129">
        <v>2E-3</v>
      </c>
      <c r="CU1311" s="129" t="s">
        <v>179</v>
      </c>
      <c r="CV1311" s="129">
        <v>8.0000000000000004E-4</v>
      </c>
      <c r="CW1311" s="129" t="s">
        <v>18</v>
      </c>
      <c r="CX1311" s="129"/>
      <c r="CY1311" s="129" t="s">
        <v>179</v>
      </c>
      <c r="CZ1311" s="129">
        <v>5.9999999999999995E-4</v>
      </c>
      <c r="DA1311" s="129" t="s">
        <v>179</v>
      </c>
      <c r="DB1311" s="129">
        <v>5.9999999999999995E-4</v>
      </c>
      <c r="DC1311" s="129" t="s">
        <v>179</v>
      </c>
      <c r="DD1311" s="129">
        <v>6.9999999999999999E-4</v>
      </c>
      <c r="DE1311" s="129" t="s">
        <v>179</v>
      </c>
      <c r="DF1311" s="129">
        <v>6.9999999999999999E-4</v>
      </c>
      <c r="DG1311" s="129" t="s">
        <v>179</v>
      </c>
      <c r="DH1311" s="129">
        <v>5.0000000000000001E-4</v>
      </c>
      <c r="DI1311" s="129" t="s">
        <v>179</v>
      </c>
      <c r="DJ1311" s="129">
        <v>2.9999999999999997E-4</v>
      </c>
      <c r="DK1311" s="129" t="s">
        <v>14</v>
      </c>
      <c r="DL1311" s="129" t="s">
        <v>53</v>
      </c>
      <c r="DS1311" s="129"/>
      <c r="DT1311" s="129" t="s">
        <v>6008</v>
      </c>
    </row>
    <row r="1312" spans="1:125">
      <c r="A1312" s="127">
        <v>474</v>
      </c>
      <c r="B1312" s="128">
        <v>44742.684027777781</v>
      </c>
      <c r="C1312" s="129" t="s">
        <v>52</v>
      </c>
      <c r="D1312" s="129">
        <v>0</v>
      </c>
      <c r="E1312" s="129">
        <v>0</v>
      </c>
      <c r="F1312" s="129">
        <v>0</v>
      </c>
      <c r="G1312" s="129" t="s">
        <v>54</v>
      </c>
      <c r="H1312" s="129" t="s">
        <v>55</v>
      </c>
      <c r="I1312" s="129" t="s">
        <v>55</v>
      </c>
      <c r="J1312" s="129" t="s">
        <v>55</v>
      </c>
      <c r="K1312" s="129" t="s">
        <v>18</v>
      </c>
      <c r="L1312" s="129">
        <v>90</v>
      </c>
      <c r="M1312" s="129" t="s">
        <v>173</v>
      </c>
      <c r="N1312" s="129">
        <v>0</v>
      </c>
      <c r="O1312" s="129" t="s">
        <v>173</v>
      </c>
      <c r="P1312" s="129">
        <v>0</v>
      </c>
      <c r="Q1312" s="129" t="s">
        <v>173</v>
      </c>
      <c r="R1312" s="129">
        <v>0</v>
      </c>
      <c r="S1312" s="129">
        <v>2</v>
      </c>
      <c r="T1312" s="129" t="s">
        <v>174</v>
      </c>
      <c r="U1312" s="129">
        <v>4.3806000000000003</v>
      </c>
      <c r="V1312" s="129">
        <v>0.70589999999999997</v>
      </c>
      <c r="W1312" s="129" t="s">
        <v>2018</v>
      </c>
      <c r="X1312" s="129">
        <v>0.34949999999999998</v>
      </c>
      <c r="Y1312" s="129" t="s">
        <v>2019</v>
      </c>
      <c r="Z1312" s="129">
        <v>0.38379999999999997</v>
      </c>
      <c r="AA1312" s="129" t="s">
        <v>1599</v>
      </c>
      <c r="AB1312" s="129">
        <v>1.67E-2</v>
      </c>
      <c r="AC1312" s="129" t="s">
        <v>179</v>
      </c>
      <c r="AD1312" s="129">
        <v>9.2999999999999992E-3</v>
      </c>
      <c r="AE1312" s="129" t="s">
        <v>179</v>
      </c>
      <c r="AF1312" s="129">
        <v>1.7100000000000001E-2</v>
      </c>
      <c r="AG1312" s="129" t="s">
        <v>2020</v>
      </c>
      <c r="AH1312" s="129">
        <v>1.0800000000000001E-2</v>
      </c>
      <c r="AI1312" s="129" t="s">
        <v>2014</v>
      </c>
      <c r="AJ1312" s="129">
        <v>3.27E-2</v>
      </c>
      <c r="AK1312" s="129" t="s">
        <v>2021</v>
      </c>
      <c r="AL1312" s="129">
        <v>1.18E-2</v>
      </c>
      <c r="AM1312" s="129" t="s">
        <v>1136</v>
      </c>
      <c r="AN1312" s="129">
        <v>1.11E-2</v>
      </c>
      <c r="AO1312" s="129" t="s">
        <v>1282</v>
      </c>
      <c r="AP1312" s="129">
        <v>4.5999999999999999E-3</v>
      </c>
      <c r="AQ1312" s="129" t="s">
        <v>2022</v>
      </c>
      <c r="AR1312" s="129">
        <v>5.4999999999999997E-3</v>
      </c>
      <c r="AS1312" s="129" t="s">
        <v>2023</v>
      </c>
      <c r="AT1312" s="129">
        <v>3.1300000000000001E-2</v>
      </c>
      <c r="AU1312" s="129" t="s">
        <v>1357</v>
      </c>
      <c r="AV1312" s="129">
        <v>4.1999999999999997E-3</v>
      </c>
      <c r="AW1312" s="129" t="s">
        <v>1759</v>
      </c>
      <c r="AX1312" s="129">
        <v>1.2999999999999999E-3</v>
      </c>
      <c r="AY1312" s="129" t="s">
        <v>1376</v>
      </c>
      <c r="AZ1312" s="129">
        <v>1E-3</v>
      </c>
      <c r="BA1312" s="129" t="s">
        <v>559</v>
      </c>
      <c r="BB1312" s="129">
        <v>8.9999999999999998E-4</v>
      </c>
      <c r="BC1312" s="129" t="s">
        <v>285</v>
      </c>
      <c r="BD1312" s="129">
        <v>5.0000000000000001E-4</v>
      </c>
      <c r="BE1312" s="129" t="s">
        <v>179</v>
      </c>
      <c r="BF1312" s="129">
        <v>2.9999999999999997E-4</v>
      </c>
      <c r="BG1312" s="129" t="s">
        <v>179</v>
      </c>
      <c r="BH1312" s="129">
        <v>1E-4</v>
      </c>
      <c r="BI1312" s="129" t="s">
        <v>211</v>
      </c>
      <c r="BJ1312" s="129">
        <v>2.0000000000000001E-4</v>
      </c>
      <c r="BK1312" s="129" t="s">
        <v>2024</v>
      </c>
      <c r="BL1312" s="129">
        <v>8.9999999999999998E-4</v>
      </c>
      <c r="BM1312" s="129" t="s">
        <v>517</v>
      </c>
      <c r="BN1312" s="129">
        <v>2.9999999999999997E-4</v>
      </c>
      <c r="BO1312" s="129" t="s">
        <v>1337</v>
      </c>
      <c r="BP1312" s="129">
        <v>5.9999999999999995E-4</v>
      </c>
      <c r="BQ1312" s="129" t="s">
        <v>285</v>
      </c>
      <c r="BR1312" s="129">
        <v>2.9999999999999997E-4</v>
      </c>
      <c r="BS1312" s="129" t="s">
        <v>179</v>
      </c>
      <c r="BT1312" s="129">
        <v>2.9999999999999997E-4</v>
      </c>
      <c r="BU1312" s="129" t="s">
        <v>179</v>
      </c>
      <c r="BV1312" s="129">
        <v>5.9999999999999995E-4</v>
      </c>
      <c r="BW1312" s="129" t="s">
        <v>18</v>
      </c>
      <c r="BX1312" s="129"/>
      <c r="BY1312" s="129" t="s">
        <v>179</v>
      </c>
      <c r="BZ1312" s="129">
        <v>1.1000000000000001E-3</v>
      </c>
      <c r="CA1312" s="129" t="s">
        <v>179</v>
      </c>
      <c r="CB1312" s="129">
        <v>8.0000000000000004E-4</v>
      </c>
      <c r="CC1312" s="129" t="s">
        <v>179</v>
      </c>
      <c r="CD1312" s="129">
        <v>2E-3</v>
      </c>
      <c r="CE1312" s="129" t="s">
        <v>179</v>
      </c>
      <c r="CF1312" s="129">
        <v>2.0999999999999999E-3</v>
      </c>
      <c r="CG1312" s="129" t="s">
        <v>179</v>
      </c>
      <c r="CH1312" s="129">
        <v>1E-4</v>
      </c>
      <c r="CI1312" s="129" t="s">
        <v>992</v>
      </c>
      <c r="CJ1312" s="129">
        <v>6.1000000000000004E-3</v>
      </c>
      <c r="CK1312" s="129" t="s">
        <v>179</v>
      </c>
      <c r="CL1312" s="129">
        <v>9.5999999999999992E-3</v>
      </c>
      <c r="CM1312" s="129" t="s">
        <v>179</v>
      </c>
      <c r="CN1312" s="129">
        <v>1.9E-3</v>
      </c>
      <c r="CO1312" s="129" t="s">
        <v>179</v>
      </c>
      <c r="CP1312" s="129">
        <v>1E-3</v>
      </c>
      <c r="CQ1312" s="129" t="s">
        <v>179</v>
      </c>
      <c r="CR1312" s="129">
        <v>3.3E-3</v>
      </c>
      <c r="CS1312" s="129" t="s">
        <v>179</v>
      </c>
      <c r="CT1312" s="129">
        <v>2E-3</v>
      </c>
      <c r="CU1312" s="129" t="s">
        <v>179</v>
      </c>
      <c r="CV1312" s="129">
        <v>8.0000000000000004E-4</v>
      </c>
      <c r="CW1312" s="129" t="s">
        <v>18</v>
      </c>
      <c r="CX1312" s="129"/>
      <c r="CY1312" s="129" t="s">
        <v>179</v>
      </c>
      <c r="CZ1312" s="129">
        <v>5.9999999999999995E-4</v>
      </c>
      <c r="DA1312" s="129" t="s">
        <v>179</v>
      </c>
      <c r="DB1312" s="129">
        <v>5.9999999999999995E-4</v>
      </c>
      <c r="DC1312" s="129" t="s">
        <v>179</v>
      </c>
      <c r="DD1312" s="129">
        <v>6.9999999999999999E-4</v>
      </c>
      <c r="DE1312" s="129" t="s">
        <v>179</v>
      </c>
      <c r="DF1312" s="129">
        <v>6.9999999999999999E-4</v>
      </c>
      <c r="DG1312" s="129" t="s">
        <v>179</v>
      </c>
      <c r="DH1312" s="129">
        <v>4.0000000000000002E-4</v>
      </c>
      <c r="DI1312" s="129" t="s">
        <v>179</v>
      </c>
      <c r="DJ1312" s="129">
        <v>2.9999999999999997E-4</v>
      </c>
      <c r="DK1312" s="129" t="s">
        <v>14</v>
      </c>
      <c r="DL1312" s="129" t="s">
        <v>53</v>
      </c>
      <c r="DS1312" s="129"/>
      <c r="DT1312" s="129" t="s">
        <v>6008</v>
      </c>
    </row>
    <row r="1313" spans="1:124">
      <c r="A1313" s="127">
        <v>526</v>
      </c>
      <c r="B1313" s="128">
        <v>44742.794444444444</v>
      </c>
      <c r="C1313" s="129" t="s">
        <v>52</v>
      </c>
      <c r="D1313" s="129">
        <v>0</v>
      </c>
      <c r="E1313" s="129">
        <v>0</v>
      </c>
      <c r="F1313" s="129">
        <v>0</v>
      </c>
      <c r="G1313" s="129" t="s">
        <v>54</v>
      </c>
      <c r="H1313" s="129" t="s">
        <v>55</v>
      </c>
      <c r="I1313" s="129" t="s">
        <v>55</v>
      </c>
      <c r="J1313" s="129" t="s">
        <v>55</v>
      </c>
      <c r="K1313" s="129" t="s">
        <v>18</v>
      </c>
      <c r="L1313" s="129">
        <v>90</v>
      </c>
      <c r="M1313" s="129" t="s">
        <v>173</v>
      </c>
      <c r="N1313" s="129">
        <v>0</v>
      </c>
      <c r="O1313" s="129" t="s">
        <v>173</v>
      </c>
      <c r="P1313" s="129">
        <v>0</v>
      </c>
      <c r="Q1313" s="129" t="s">
        <v>173</v>
      </c>
      <c r="R1313" s="129">
        <v>0</v>
      </c>
      <c r="S1313" s="129">
        <v>2</v>
      </c>
      <c r="T1313" s="129" t="s">
        <v>174</v>
      </c>
      <c r="U1313" s="129">
        <v>2.7526000000000002</v>
      </c>
      <c r="V1313" s="129">
        <v>0.64610000000000001</v>
      </c>
      <c r="W1313" s="129">
        <v>8.9380000000000006</v>
      </c>
      <c r="X1313" s="129">
        <v>0.30309999999999998</v>
      </c>
      <c r="Y1313" s="129">
        <v>35.026299999999999</v>
      </c>
      <c r="Z1313" s="129">
        <v>0.33989999999999998</v>
      </c>
      <c r="AA1313" s="129">
        <v>6.7000000000000004E-2</v>
      </c>
      <c r="AB1313" s="129">
        <v>1.6500000000000001E-2</v>
      </c>
      <c r="AC1313" s="129" t="s">
        <v>179</v>
      </c>
      <c r="AD1313" s="129">
        <v>8.9999999999999993E-3</v>
      </c>
      <c r="AE1313" s="129" t="s">
        <v>179</v>
      </c>
      <c r="AF1313" s="129">
        <v>1.7399999999999999E-2</v>
      </c>
      <c r="AG1313" s="129" t="s">
        <v>2290</v>
      </c>
      <c r="AH1313" s="129">
        <v>1.0200000000000001E-2</v>
      </c>
      <c r="AI1313" s="129" t="s">
        <v>2291</v>
      </c>
      <c r="AJ1313" s="129">
        <v>3.2199999999999999E-2</v>
      </c>
      <c r="AK1313" s="129" t="s">
        <v>2292</v>
      </c>
      <c r="AL1313" s="129">
        <v>1.17E-2</v>
      </c>
      <c r="AM1313" s="129" t="s">
        <v>179</v>
      </c>
      <c r="AN1313" s="129">
        <v>1.09E-2</v>
      </c>
      <c r="AO1313" s="129" t="s">
        <v>2293</v>
      </c>
      <c r="AP1313" s="129">
        <v>4.4000000000000003E-3</v>
      </c>
      <c r="AQ1313" s="129" t="s">
        <v>2294</v>
      </c>
      <c r="AR1313" s="129">
        <v>5.8999999999999999E-3</v>
      </c>
      <c r="AS1313" s="129" t="s">
        <v>2295</v>
      </c>
      <c r="AT1313" s="129">
        <v>3.1199999999999999E-2</v>
      </c>
      <c r="AU1313" s="129" t="s">
        <v>600</v>
      </c>
      <c r="AV1313" s="129">
        <v>4.3E-3</v>
      </c>
      <c r="AW1313" s="129" t="s">
        <v>1567</v>
      </c>
      <c r="AX1313" s="129">
        <v>1.2999999999999999E-3</v>
      </c>
      <c r="AY1313" s="129" t="s">
        <v>189</v>
      </c>
      <c r="AZ1313" s="129">
        <v>1E-3</v>
      </c>
      <c r="BA1313" s="129" t="s">
        <v>266</v>
      </c>
      <c r="BB1313" s="129">
        <v>8.0000000000000004E-4</v>
      </c>
      <c r="BC1313" s="129" t="s">
        <v>267</v>
      </c>
      <c r="BD1313" s="129">
        <v>5.9999999999999995E-4</v>
      </c>
      <c r="BE1313" s="129" t="s">
        <v>179</v>
      </c>
      <c r="BF1313" s="129">
        <v>2.9999999999999997E-4</v>
      </c>
      <c r="BG1313" s="129" t="s">
        <v>179</v>
      </c>
      <c r="BH1313" s="129">
        <v>1E-4</v>
      </c>
      <c r="BI1313" s="129" t="s">
        <v>247</v>
      </c>
      <c r="BJ1313" s="129">
        <v>2.0000000000000001E-4</v>
      </c>
      <c r="BK1313" s="129" t="s">
        <v>2296</v>
      </c>
      <c r="BL1313" s="129">
        <v>8.9999999999999998E-4</v>
      </c>
      <c r="BM1313" s="129" t="s">
        <v>517</v>
      </c>
      <c r="BN1313" s="129">
        <v>2.9999999999999997E-4</v>
      </c>
      <c r="BO1313" s="129" t="s">
        <v>373</v>
      </c>
      <c r="BP1313" s="129">
        <v>8.0000000000000004E-4</v>
      </c>
      <c r="BQ1313" s="129" t="s">
        <v>285</v>
      </c>
      <c r="BR1313" s="129">
        <v>2.9999999999999997E-4</v>
      </c>
      <c r="BS1313" s="129" t="s">
        <v>179</v>
      </c>
      <c r="BT1313" s="129">
        <v>5.0000000000000001E-4</v>
      </c>
      <c r="BU1313" s="129" t="s">
        <v>179</v>
      </c>
      <c r="BV1313" s="129">
        <v>5.9999999999999995E-4</v>
      </c>
      <c r="BW1313" s="129" t="s">
        <v>18</v>
      </c>
      <c r="BX1313" s="129"/>
      <c r="BY1313" s="129" t="s">
        <v>18</v>
      </c>
      <c r="BZ1313" s="129"/>
      <c r="CA1313" s="129" t="s">
        <v>179</v>
      </c>
      <c r="CB1313" s="129">
        <v>8.0000000000000004E-4</v>
      </c>
      <c r="CC1313" s="129" t="s">
        <v>179</v>
      </c>
      <c r="CD1313" s="129">
        <v>2E-3</v>
      </c>
      <c r="CE1313" s="129" t="s">
        <v>179</v>
      </c>
      <c r="CF1313" s="129">
        <v>2.0999999999999999E-3</v>
      </c>
      <c r="CG1313" s="129" t="s">
        <v>179</v>
      </c>
      <c r="CH1313" s="129">
        <v>1E-4</v>
      </c>
      <c r="CI1313" s="129" t="s">
        <v>429</v>
      </c>
      <c r="CJ1313" s="129">
        <v>7.1000000000000004E-3</v>
      </c>
      <c r="CK1313" s="129" t="s">
        <v>179</v>
      </c>
      <c r="CL1313" s="129">
        <v>9.9000000000000008E-3</v>
      </c>
      <c r="CM1313" s="129" t="s">
        <v>179</v>
      </c>
      <c r="CN1313" s="129">
        <v>5.0000000000000001E-3</v>
      </c>
      <c r="CO1313" s="129" t="s">
        <v>179</v>
      </c>
      <c r="CP1313" s="129">
        <v>1E-3</v>
      </c>
      <c r="CQ1313" s="129" t="s">
        <v>179</v>
      </c>
      <c r="CR1313" s="129">
        <v>3.3999999999999998E-3</v>
      </c>
      <c r="CS1313" s="129" t="s">
        <v>179</v>
      </c>
      <c r="CT1313" s="129">
        <v>2.0999999999999999E-3</v>
      </c>
      <c r="CU1313" s="129" t="s">
        <v>18</v>
      </c>
      <c r="CV1313" s="129"/>
      <c r="CW1313" s="129" t="s">
        <v>179</v>
      </c>
      <c r="CX1313" s="129">
        <v>5.9999999999999995E-4</v>
      </c>
      <c r="CY1313" s="129" t="s">
        <v>179</v>
      </c>
      <c r="CZ1313" s="129">
        <v>5.0000000000000001E-4</v>
      </c>
      <c r="DA1313" s="129" t="s">
        <v>179</v>
      </c>
      <c r="DB1313" s="129">
        <v>5.9999999999999995E-4</v>
      </c>
      <c r="DC1313" s="129" t="s">
        <v>179</v>
      </c>
      <c r="DD1313" s="129">
        <v>5.9999999999999995E-4</v>
      </c>
      <c r="DE1313" s="129" t="s">
        <v>179</v>
      </c>
      <c r="DF1313" s="129">
        <v>5.9999999999999995E-4</v>
      </c>
      <c r="DG1313" s="129" t="s">
        <v>179</v>
      </c>
      <c r="DH1313" s="129">
        <v>4.0000000000000002E-4</v>
      </c>
      <c r="DI1313" s="129" t="s">
        <v>179</v>
      </c>
      <c r="DJ1313" s="129">
        <v>5.0000000000000001E-4</v>
      </c>
      <c r="DK1313" s="129" t="s">
        <v>14</v>
      </c>
      <c r="DL1313" s="129" t="s">
        <v>53</v>
      </c>
      <c r="DS1313" s="129"/>
      <c r="DT1313" s="129" t="s">
        <v>2297</v>
      </c>
    </row>
    <row r="1314" spans="1:124">
      <c r="A1314" s="127">
        <v>611</v>
      </c>
      <c r="B1314" s="128">
        <v>44743.475694444445</v>
      </c>
      <c r="C1314" s="129" t="s">
        <v>52</v>
      </c>
      <c r="D1314" s="129">
        <v>0</v>
      </c>
      <c r="E1314" s="129">
        <v>0</v>
      </c>
      <c r="F1314" s="129">
        <v>0</v>
      </c>
      <c r="G1314" s="129" t="s">
        <v>54</v>
      </c>
      <c r="H1314" s="129" t="s">
        <v>55</v>
      </c>
      <c r="I1314" s="129" t="s">
        <v>55</v>
      </c>
      <c r="J1314" s="129" t="s">
        <v>55</v>
      </c>
      <c r="K1314" s="129" t="s">
        <v>18</v>
      </c>
      <c r="L1314" s="129">
        <v>90</v>
      </c>
      <c r="M1314" s="129" t="s">
        <v>173</v>
      </c>
      <c r="N1314" s="129">
        <v>0</v>
      </c>
      <c r="O1314" s="129" t="s">
        <v>173</v>
      </c>
      <c r="P1314" s="129">
        <v>0</v>
      </c>
      <c r="Q1314" s="129" t="s">
        <v>173</v>
      </c>
      <c r="R1314" s="129">
        <v>0</v>
      </c>
      <c r="S1314" s="129">
        <v>2</v>
      </c>
      <c r="T1314" s="129" t="s">
        <v>174</v>
      </c>
      <c r="U1314" s="129">
        <v>2.2799999999999998</v>
      </c>
      <c r="V1314" s="129">
        <v>0.61119999999999997</v>
      </c>
      <c r="W1314" s="129">
        <v>8.7409999999999997</v>
      </c>
      <c r="X1314" s="129">
        <v>0.2994</v>
      </c>
      <c r="Y1314" s="129">
        <v>34.011899999999997</v>
      </c>
      <c r="Z1314" s="129">
        <v>0.33439999999999998</v>
      </c>
      <c r="AA1314" s="129">
        <v>5.2699999999999997E-2</v>
      </c>
      <c r="AB1314" s="129">
        <v>1.6299999999999999E-2</v>
      </c>
      <c r="AC1314" s="129" t="s">
        <v>179</v>
      </c>
      <c r="AD1314" s="129">
        <v>8.9999999999999993E-3</v>
      </c>
      <c r="AE1314" s="129" t="s">
        <v>179</v>
      </c>
      <c r="AF1314" s="129">
        <v>1.7299999999999999E-2</v>
      </c>
      <c r="AG1314" s="129">
        <v>0.37780000000000002</v>
      </c>
      <c r="AH1314" s="129">
        <v>1.0200000000000001E-2</v>
      </c>
      <c r="AI1314" s="129">
        <v>7.3183999999999996</v>
      </c>
      <c r="AJ1314" s="129">
        <v>3.2300000000000002E-2</v>
      </c>
      <c r="AK1314" s="129">
        <v>1.5657000000000001</v>
      </c>
      <c r="AL1314" s="129">
        <v>1.17E-2</v>
      </c>
      <c r="AM1314" s="129">
        <v>1.37E-2</v>
      </c>
      <c r="AN1314" s="129">
        <v>1.0999999999999999E-2</v>
      </c>
      <c r="AO1314" s="129">
        <v>2.5100000000000001E-2</v>
      </c>
      <c r="AP1314" s="129">
        <v>4.4000000000000003E-3</v>
      </c>
      <c r="AQ1314" s="129" t="s">
        <v>2294</v>
      </c>
      <c r="AR1314" s="129">
        <v>5.8999999999999999E-3</v>
      </c>
      <c r="AS1314" s="129" t="s">
        <v>2433</v>
      </c>
      <c r="AT1314" s="129">
        <v>3.15E-2</v>
      </c>
      <c r="AU1314" s="129" t="s">
        <v>422</v>
      </c>
      <c r="AV1314" s="129">
        <v>4.3E-3</v>
      </c>
      <c r="AW1314" s="129" t="s">
        <v>789</v>
      </c>
      <c r="AX1314" s="129">
        <v>1.1999999999999999E-3</v>
      </c>
      <c r="AY1314" s="129" t="s">
        <v>730</v>
      </c>
      <c r="AZ1314" s="129">
        <v>1E-3</v>
      </c>
      <c r="BA1314" s="129" t="s">
        <v>287</v>
      </c>
      <c r="BB1314" s="129">
        <v>8.0000000000000004E-4</v>
      </c>
      <c r="BC1314" s="129" t="s">
        <v>267</v>
      </c>
      <c r="BD1314" s="129">
        <v>5.0000000000000001E-4</v>
      </c>
      <c r="BE1314" s="129" t="s">
        <v>179</v>
      </c>
      <c r="BF1314" s="129">
        <v>2.9999999999999997E-4</v>
      </c>
      <c r="BG1314" s="129" t="s">
        <v>216</v>
      </c>
      <c r="BH1314" s="129">
        <v>1E-4</v>
      </c>
      <c r="BI1314" s="129" t="s">
        <v>247</v>
      </c>
      <c r="BJ1314" s="129">
        <v>2.0000000000000001E-4</v>
      </c>
      <c r="BK1314" s="129" t="s">
        <v>2434</v>
      </c>
      <c r="BL1314" s="129">
        <v>1E-3</v>
      </c>
      <c r="BM1314" s="129" t="s">
        <v>517</v>
      </c>
      <c r="BN1314" s="129">
        <v>2.9999999999999997E-4</v>
      </c>
      <c r="BO1314" s="129" t="s">
        <v>205</v>
      </c>
      <c r="BP1314" s="129">
        <v>8.0000000000000004E-4</v>
      </c>
      <c r="BQ1314" s="129" t="s">
        <v>211</v>
      </c>
      <c r="BR1314" s="129">
        <v>2.9999999999999997E-4</v>
      </c>
      <c r="BS1314" s="129" t="s">
        <v>179</v>
      </c>
      <c r="BT1314" s="129">
        <v>5.0000000000000001E-4</v>
      </c>
      <c r="BU1314" s="129" t="s">
        <v>179</v>
      </c>
      <c r="BV1314" s="129">
        <v>5.9999999999999995E-4</v>
      </c>
      <c r="BW1314" s="129" t="s">
        <v>18</v>
      </c>
      <c r="BX1314" s="129"/>
      <c r="BY1314" s="129" t="s">
        <v>179</v>
      </c>
      <c r="BZ1314" s="129">
        <v>1.1000000000000001E-3</v>
      </c>
      <c r="CA1314" s="129" t="s">
        <v>179</v>
      </c>
      <c r="CB1314" s="129">
        <v>8.0000000000000004E-4</v>
      </c>
      <c r="CC1314" s="129" t="s">
        <v>179</v>
      </c>
      <c r="CD1314" s="129">
        <v>2E-3</v>
      </c>
      <c r="CE1314" s="129" t="s">
        <v>179</v>
      </c>
      <c r="CF1314" s="129">
        <v>2.0999999999999999E-3</v>
      </c>
      <c r="CG1314" s="129" t="s">
        <v>216</v>
      </c>
      <c r="CH1314" s="129">
        <v>1E-4</v>
      </c>
      <c r="CI1314" s="129" t="s">
        <v>1376</v>
      </c>
      <c r="CJ1314" s="129">
        <v>6.8999999999999999E-3</v>
      </c>
      <c r="CK1314" s="129" t="s">
        <v>179</v>
      </c>
      <c r="CL1314" s="129">
        <v>9.5999999999999992E-3</v>
      </c>
      <c r="CM1314" s="129" t="s">
        <v>179</v>
      </c>
      <c r="CN1314" s="129">
        <v>5.3E-3</v>
      </c>
      <c r="CO1314" s="129" t="s">
        <v>179</v>
      </c>
      <c r="CP1314" s="129">
        <v>1E-3</v>
      </c>
      <c r="CQ1314" s="129" t="s">
        <v>179</v>
      </c>
      <c r="CR1314" s="129">
        <v>3.3E-3</v>
      </c>
      <c r="CS1314" s="129" t="s">
        <v>179</v>
      </c>
      <c r="CT1314" s="129">
        <v>2.0999999999999999E-3</v>
      </c>
      <c r="CU1314" s="129" t="s">
        <v>18</v>
      </c>
      <c r="CV1314" s="129"/>
      <c r="CW1314" s="129" t="s">
        <v>18</v>
      </c>
      <c r="CX1314" s="129"/>
      <c r="CY1314" s="129" t="s">
        <v>179</v>
      </c>
      <c r="CZ1314" s="129">
        <v>5.0000000000000001E-4</v>
      </c>
      <c r="DA1314" s="129" t="s">
        <v>179</v>
      </c>
      <c r="DB1314" s="129">
        <v>5.9999999999999995E-4</v>
      </c>
      <c r="DC1314" s="129" t="s">
        <v>179</v>
      </c>
      <c r="DD1314" s="129">
        <v>5.9999999999999995E-4</v>
      </c>
      <c r="DE1314" s="129" t="s">
        <v>179</v>
      </c>
      <c r="DF1314" s="129">
        <v>5.9999999999999995E-4</v>
      </c>
      <c r="DG1314" s="129" t="s">
        <v>179</v>
      </c>
      <c r="DH1314" s="129">
        <v>5.0000000000000001E-4</v>
      </c>
      <c r="DI1314" s="129" t="s">
        <v>179</v>
      </c>
      <c r="DJ1314" s="129">
        <v>5.0000000000000001E-4</v>
      </c>
      <c r="DK1314" s="129" t="s">
        <v>14</v>
      </c>
      <c r="DL1314" s="129" t="s">
        <v>53</v>
      </c>
      <c r="DS1314" s="129"/>
      <c r="DT1314" s="129" t="s">
        <v>18</v>
      </c>
    </row>
    <row r="1315" spans="1:124">
      <c r="A1315" s="127">
        <v>612</v>
      </c>
      <c r="B1315" s="128">
        <v>44743.477083333331</v>
      </c>
      <c r="C1315" s="129" t="s">
        <v>52</v>
      </c>
      <c r="D1315" s="129">
        <v>0</v>
      </c>
      <c r="E1315" s="129">
        <v>0</v>
      </c>
      <c r="F1315" s="129">
        <v>0</v>
      </c>
      <c r="G1315" s="129" t="s">
        <v>54</v>
      </c>
      <c r="H1315" s="129" t="s">
        <v>55</v>
      </c>
      <c r="I1315" s="129" t="s">
        <v>55</v>
      </c>
      <c r="J1315" s="129" t="s">
        <v>55</v>
      </c>
      <c r="K1315" s="129" t="s">
        <v>18</v>
      </c>
      <c r="L1315" s="129">
        <v>90</v>
      </c>
      <c r="M1315" s="129" t="s">
        <v>173</v>
      </c>
      <c r="N1315" s="129">
        <v>0</v>
      </c>
      <c r="O1315" s="129" t="s">
        <v>173</v>
      </c>
      <c r="P1315" s="129">
        <v>0</v>
      </c>
      <c r="Q1315" s="129" t="s">
        <v>173</v>
      </c>
      <c r="R1315" s="129">
        <v>0</v>
      </c>
      <c r="S1315" s="129">
        <v>2</v>
      </c>
      <c r="T1315" s="129" t="s">
        <v>174</v>
      </c>
      <c r="U1315" s="129">
        <v>2.3639000000000001</v>
      </c>
      <c r="V1315" s="129">
        <v>0.62</v>
      </c>
      <c r="W1315" s="129">
        <v>8.6271000000000004</v>
      </c>
      <c r="X1315" s="129">
        <v>0.2984</v>
      </c>
      <c r="Y1315" s="129">
        <v>34.069800000000001</v>
      </c>
      <c r="Z1315" s="129">
        <v>0.3347</v>
      </c>
      <c r="AA1315" s="129">
        <v>5.6399999999999999E-2</v>
      </c>
      <c r="AB1315" s="129">
        <v>1.6299999999999999E-2</v>
      </c>
      <c r="AC1315" s="129" t="s">
        <v>179</v>
      </c>
      <c r="AD1315" s="129">
        <v>8.9999999999999993E-3</v>
      </c>
      <c r="AE1315" s="129" t="s">
        <v>179</v>
      </c>
      <c r="AF1315" s="129">
        <v>1.7299999999999999E-2</v>
      </c>
      <c r="AG1315" s="129">
        <v>0.38979999999999998</v>
      </c>
      <c r="AH1315" s="129">
        <v>1.03E-2</v>
      </c>
      <c r="AI1315" s="129">
        <v>7.3525</v>
      </c>
      <c r="AJ1315" s="129">
        <v>3.2399999999999998E-2</v>
      </c>
      <c r="AK1315" s="129">
        <v>1.5723</v>
      </c>
      <c r="AL1315" s="129">
        <v>1.18E-2</v>
      </c>
      <c r="AM1315" s="129" t="s">
        <v>179</v>
      </c>
      <c r="AN1315" s="129">
        <v>1.09E-2</v>
      </c>
      <c r="AO1315" s="129">
        <v>3.3000000000000002E-2</v>
      </c>
      <c r="AP1315" s="129">
        <v>4.4000000000000003E-3</v>
      </c>
      <c r="AQ1315" s="129" t="s">
        <v>2435</v>
      </c>
      <c r="AR1315" s="129">
        <v>6.0000000000000001E-3</v>
      </c>
      <c r="AS1315" s="129" t="s">
        <v>2436</v>
      </c>
      <c r="AT1315" s="129">
        <v>3.1600000000000003E-2</v>
      </c>
      <c r="AU1315" s="129" t="s">
        <v>179</v>
      </c>
      <c r="AV1315" s="129">
        <v>4.3E-3</v>
      </c>
      <c r="AW1315" s="129" t="s">
        <v>1720</v>
      </c>
      <c r="AX1315" s="129">
        <v>1.2999999999999999E-3</v>
      </c>
      <c r="AY1315" s="129" t="s">
        <v>297</v>
      </c>
      <c r="AZ1315" s="129">
        <v>1E-3</v>
      </c>
      <c r="BA1315" s="129" t="s">
        <v>266</v>
      </c>
      <c r="BB1315" s="129">
        <v>8.0000000000000004E-4</v>
      </c>
      <c r="BC1315" s="129" t="s">
        <v>406</v>
      </c>
      <c r="BD1315" s="129">
        <v>5.0000000000000001E-4</v>
      </c>
      <c r="BE1315" s="129" t="s">
        <v>179</v>
      </c>
      <c r="BF1315" s="129">
        <v>2.9999999999999997E-4</v>
      </c>
      <c r="BG1315" s="129" t="s">
        <v>179</v>
      </c>
      <c r="BH1315" s="129">
        <v>1E-4</v>
      </c>
      <c r="BI1315" s="129" t="s">
        <v>247</v>
      </c>
      <c r="BJ1315" s="129">
        <v>2.0000000000000001E-4</v>
      </c>
      <c r="BK1315" s="129" t="s">
        <v>354</v>
      </c>
      <c r="BL1315" s="129">
        <v>8.9999999999999998E-4</v>
      </c>
      <c r="BM1315" s="129" t="s">
        <v>517</v>
      </c>
      <c r="BN1315" s="129">
        <v>2.9999999999999997E-4</v>
      </c>
      <c r="BO1315" s="129" t="s">
        <v>644</v>
      </c>
      <c r="BP1315" s="129">
        <v>8.9999999999999998E-4</v>
      </c>
      <c r="BQ1315" s="129" t="s">
        <v>406</v>
      </c>
      <c r="BR1315" s="129">
        <v>2.9999999999999997E-4</v>
      </c>
      <c r="BS1315" s="129" t="s">
        <v>179</v>
      </c>
      <c r="BT1315" s="129">
        <v>5.0000000000000001E-4</v>
      </c>
      <c r="BU1315" s="129" t="s">
        <v>179</v>
      </c>
      <c r="BV1315" s="129">
        <v>5.9999999999999995E-4</v>
      </c>
      <c r="BW1315" s="129" t="s">
        <v>18</v>
      </c>
      <c r="BX1315" s="129"/>
      <c r="BY1315" s="129" t="s">
        <v>179</v>
      </c>
      <c r="BZ1315" s="129">
        <v>1.1000000000000001E-3</v>
      </c>
      <c r="CA1315" s="129" t="s">
        <v>179</v>
      </c>
      <c r="CB1315" s="129">
        <v>8.0000000000000004E-4</v>
      </c>
      <c r="CC1315" s="129" t="s">
        <v>179</v>
      </c>
      <c r="CD1315" s="129">
        <v>2.0999999999999999E-3</v>
      </c>
      <c r="CE1315" s="129" t="s">
        <v>179</v>
      </c>
      <c r="CF1315" s="129">
        <v>2.0999999999999999E-3</v>
      </c>
      <c r="CG1315" s="129" t="s">
        <v>179</v>
      </c>
      <c r="CH1315" s="129">
        <v>1E-4</v>
      </c>
      <c r="CI1315" s="129" t="s">
        <v>985</v>
      </c>
      <c r="CJ1315" s="129">
        <v>7.1000000000000004E-3</v>
      </c>
      <c r="CK1315" s="129" t="s">
        <v>179</v>
      </c>
      <c r="CL1315" s="129">
        <v>0.01</v>
      </c>
      <c r="CM1315" s="129" t="s">
        <v>179</v>
      </c>
      <c r="CN1315" s="129">
        <v>5.4999999999999997E-3</v>
      </c>
      <c r="CO1315" s="129" t="s">
        <v>179</v>
      </c>
      <c r="CP1315" s="129">
        <v>1E-3</v>
      </c>
      <c r="CQ1315" s="129" t="s">
        <v>179</v>
      </c>
      <c r="CR1315" s="129">
        <v>3.3E-3</v>
      </c>
      <c r="CS1315" s="129" t="s">
        <v>179</v>
      </c>
      <c r="CT1315" s="129">
        <v>2E-3</v>
      </c>
      <c r="CU1315" s="129" t="s">
        <v>179</v>
      </c>
      <c r="CV1315" s="129">
        <v>8.0000000000000004E-4</v>
      </c>
      <c r="CW1315" s="129" t="s">
        <v>18</v>
      </c>
      <c r="CX1315" s="129"/>
      <c r="CY1315" s="129" t="s">
        <v>179</v>
      </c>
      <c r="CZ1315" s="129">
        <v>5.0000000000000001E-4</v>
      </c>
      <c r="DA1315" s="129" t="s">
        <v>179</v>
      </c>
      <c r="DB1315" s="129">
        <v>5.9999999999999995E-4</v>
      </c>
      <c r="DC1315" s="129" t="s">
        <v>247</v>
      </c>
      <c r="DD1315" s="129">
        <v>5.9999999999999995E-4</v>
      </c>
      <c r="DE1315" s="129" t="s">
        <v>179</v>
      </c>
      <c r="DF1315" s="129">
        <v>5.9999999999999995E-4</v>
      </c>
      <c r="DG1315" s="129" t="s">
        <v>179</v>
      </c>
      <c r="DH1315" s="129">
        <v>4.0000000000000002E-4</v>
      </c>
      <c r="DI1315" s="129" t="s">
        <v>179</v>
      </c>
      <c r="DJ1315" s="129">
        <v>5.0000000000000001E-4</v>
      </c>
      <c r="DK1315" s="129" t="s">
        <v>14</v>
      </c>
      <c r="DL1315" s="129" t="s">
        <v>53</v>
      </c>
      <c r="DS1315" s="129"/>
      <c r="DT1315" s="129" t="s">
        <v>18</v>
      </c>
    </row>
    <row r="1316" spans="1:124">
      <c r="A1316" s="127">
        <v>613</v>
      </c>
      <c r="B1316" s="128">
        <v>44743.478472222225</v>
      </c>
      <c r="C1316" s="129" t="s">
        <v>52</v>
      </c>
      <c r="D1316" s="129">
        <v>0</v>
      </c>
      <c r="E1316" s="129">
        <v>0</v>
      </c>
      <c r="F1316" s="129">
        <v>0</v>
      </c>
      <c r="G1316" s="129" t="s">
        <v>54</v>
      </c>
      <c r="H1316" s="129" t="s">
        <v>55</v>
      </c>
      <c r="I1316" s="129" t="s">
        <v>55</v>
      </c>
      <c r="J1316" s="129" t="s">
        <v>55</v>
      </c>
      <c r="K1316" s="129" t="s">
        <v>18</v>
      </c>
      <c r="L1316" s="129">
        <v>90</v>
      </c>
      <c r="M1316" s="129" t="s">
        <v>173</v>
      </c>
      <c r="N1316" s="129">
        <v>0</v>
      </c>
      <c r="O1316" s="129" t="s">
        <v>173</v>
      </c>
      <c r="P1316" s="129">
        <v>0</v>
      </c>
      <c r="Q1316" s="129" t="s">
        <v>173</v>
      </c>
      <c r="R1316" s="129">
        <v>0</v>
      </c>
      <c r="S1316" s="129">
        <v>2</v>
      </c>
      <c r="T1316" s="129" t="s">
        <v>174</v>
      </c>
      <c r="U1316" s="129">
        <v>2.0144000000000002</v>
      </c>
      <c r="V1316" s="129">
        <v>0.62170000000000003</v>
      </c>
      <c r="W1316" s="129">
        <v>8.5074000000000005</v>
      </c>
      <c r="X1316" s="129">
        <v>0.29770000000000002</v>
      </c>
      <c r="Y1316" s="129">
        <v>34.424399999999999</v>
      </c>
      <c r="Z1316" s="129">
        <v>0.33660000000000001</v>
      </c>
      <c r="AA1316" s="129">
        <v>3.6900000000000002E-2</v>
      </c>
      <c r="AB1316" s="129">
        <v>1.61E-2</v>
      </c>
      <c r="AC1316" s="129" t="s">
        <v>179</v>
      </c>
      <c r="AD1316" s="129">
        <v>8.9999999999999993E-3</v>
      </c>
      <c r="AE1316" s="129" t="s">
        <v>179</v>
      </c>
      <c r="AF1316" s="129">
        <v>1.7299999999999999E-2</v>
      </c>
      <c r="AG1316" s="129">
        <v>0.3795</v>
      </c>
      <c r="AH1316" s="129">
        <v>1.01E-2</v>
      </c>
      <c r="AI1316" s="129">
        <v>7.367</v>
      </c>
      <c r="AJ1316" s="129">
        <v>3.2399999999999998E-2</v>
      </c>
      <c r="AK1316" s="129">
        <v>1.5792999999999999</v>
      </c>
      <c r="AL1316" s="129">
        <v>1.18E-2</v>
      </c>
      <c r="AM1316" s="129" t="s">
        <v>179</v>
      </c>
      <c r="AN1316" s="129">
        <v>1.0999999999999999E-2</v>
      </c>
      <c r="AO1316" s="129">
        <v>2.4199999999999999E-2</v>
      </c>
      <c r="AP1316" s="129">
        <v>4.4999999999999997E-3</v>
      </c>
      <c r="AQ1316" s="129" t="s">
        <v>2437</v>
      </c>
      <c r="AR1316" s="129">
        <v>6.0000000000000001E-3</v>
      </c>
      <c r="AS1316" s="129" t="s">
        <v>2438</v>
      </c>
      <c r="AT1316" s="129">
        <v>3.1600000000000003E-2</v>
      </c>
      <c r="AU1316" s="129" t="s">
        <v>316</v>
      </c>
      <c r="AV1316" s="129">
        <v>4.3E-3</v>
      </c>
      <c r="AW1316" s="129" t="s">
        <v>1759</v>
      </c>
      <c r="AX1316" s="129">
        <v>1.2999999999999999E-3</v>
      </c>
      <c r="AY1316" s="129" t="s">
        <v>407</v>
      </c>
      <c r="AZ1316" s="129">
        <v>1E-3</v>
      </c>
      <c r="BA1316" s="129" t="s">
        <v>265</v>
      </c>
      <c r="BB1316" s="129">
        <v>8.0000000000000004E-4</v>
      </c>
      <c r="BC1316" s="129" t="s">
        <v>267</v>
      </c>
      <c r="BD1316" s="129">
        <v>5.0000000000000001E-4</v>
      </c>
      <c r="BE1316" s="129" t="s">
        <v>179</v>
      </c>
      <c r="BF1316" s="129">
        <v>2.9999999999999997E-4</v>
      </c>
      <c r="BG1316" s="129" t="s">
        <v>179</v>
      </c>
      <c r="BH1316" s="129">
        <v>1E-4</v>
      </c>
      <c r="BI1316" s="129" t="s">
        <v>212</v>
      </c>
      <c r="BJ1316" s="129">
        <v>2.0000000000000001E-4</v>
      </c>
      <c r="BK1316" s="129" t="s">
        <v>2439</v>
      </c>
      <c r="BL1316" s="129">
        <v>8.9999999999999998E-4</v>
      </c>
      <c r="BM1316" s="129" t="s">
        <v>451</v>
      </c>
      <c r="BN1316" s="129">
        <v>2.9999999999999997E-4</v>
      </c>
      <c r="BO1316" s="129" t="s">
        <v>1203</v>
      </c>
      <c r="BP1316" s="129">
        <v>8.9999999999999998E-4</v>
      </c>
      <c r="BQ1316" s="129" t="s">
        <v>285</v>
      </c>
      <c r="BR1316" s="129">
        <v>2.9999999999999997E-4</v>
      </c>
      <c r="BS1316" s="129" t="s">
        <v>179</v>
      </c>
      <c r="BT1316" s="129">
        <v>5.0000000000000001E-4</v>
      </c>
      <c r="BU1316" s="129" t="s">
        <v>179</v>
      </c>
      <c r="BV1316" s="129">
        <v>5.9999999999999995E-4</v>
      </c>
      <c r="BW1316" s="129" t="s">
        <v>179</v>
      </c>
      <c r="BX1316" s="129">
        <v>8.0000000000000004E-4</v>
      </c>
      <c r="BY1316" s="129" t="s">
        <v>179</v>
      </c>
      <c r="BZ1316" s="129">
        <v>1.1000000000000001E-3</v>
      </c>
      <c r="CA1316" s="129" t="s">
        <v>179</v>
      </c>
      <c r="CB1316" s="129">
        <v>8.0000000000000004E-4</v>
      </c>
      <c r="CC1316" s="129" t="s">
        <v>179</v>
      </c>
      <c r="CD1316" s="129">
        <v>2E-3</v>
      </c>
      <c r="CE1316" s="129" t="s">
        <v>179</v>
      </c>
      <c r="CF1316" s="129">
        <v>2.0999999999999999E-3</v>
      </c>
      <c r="CG1316" s="129" t="s">
        <v>179</v>
      </c>
      <c r="CH1316" s="129">
        <v>1E-4</v>
      </c>
      <c r="CI1316" s="129" t="s">
        <v>808</v>
      </c>
      <c r="CJ1316" s="129">
        <v>7.1000000000000004E-3</v>
      </c>
      <c r="CK1316" s="129" t="s">
        <v>179</v>
      </c>
      <c r="CL1316" s="129">
        <v>9.9000000000000008E-3</v>
      </c>
      <c r="CM1316" s="129" t="s">
        <v>179</v>
      </c>
      <c r="CN1316" s="129">
        <v>5.1000000000000004E-3</v>
      </c>
      <c r="CO1316" s="129" t="s">
        <v>179</v>
      </c>
      <c r="CP1316" s="129">
        <v>1E-3</v>
      </c>
      <c r="CQ1316" s="129" t="s">
        <v>179</v>
      </c>
      <c r="CR1316" s="129">
        <v>3.5999999999999999E-3</v>
      </c>
      <c r="CS1316" s="129" t="s">
        <v>179</v>
      </c>
      <c r="CT1316" s="129">
        <v>2E-3</v>
      </c>
      <c r="CU1316" s="129" t="s">
        <v>18</v>
      </c>
      <c r="CV1316" s="129"/>
      <c r="CW1316" s="129" t="s">
        <v>18</v>
      </c>
      <c r="CX1316" s="129"/>
      <c r="CY1316" s="129" t="s">
        <v>179</v>
      </c>
      <c r="CZ1316" s="129">
        <v>5.0000000000000001E-4</v>
      </c>
      <c r="DA1316" s="129" t="s">
        <v>179</v>
      </c>
      <c r="DB1316" s="129">
        <v>5.9999999999999995E-4</v>
      </c>
      <c r="DC1316" s="129" t="s">
        <v>179</v>
      </c>
      <c r="DD1316" s="129">
        <v>5.9999999999999995E-4</v>
      </c>
      <c r="DE1316" s="129" t="s">
        <v>179</v>
      </c>
      <c r="DF1316" s="129">
        <v>6.9999999999999999E-4</v>
      </c>
      <c r="DG1316" s="129" t="s">
        <v>179</v>
      </c>
      <c r="DH1316" s="129">
        <v>5.0000000000000001E-4</v>
      </c>
      <c r="DI1316" s="129" t="s">
        <v>179</v>
      </c>
      <c r="DJ1316" s="129">
        <v>5.0000000000000001E-4</v>
      </c>
      <c r="DK1316" s="129" t="s">
        <v>14</v>
      </c>
      <c r="DL1316" s="129" t="s">
        <v>53</v>
      </c>
      <c r="DS1316" s="129"/>
      <c r="DT1316" s="129" t="s">
        <v>18</v>
      </c>
    </row>
    <row r="1317" spans="1:124">
      <c r="A1317" s="127">
        <v>671</v>
      </c>
      <c r="B1317" s="128">
        <v>44743.782638888886</v>
      </c>
      <c r="C1317" s="129" t="s">
        <v>52</v>
      </c>
      <c r="D1317" s="129">
        <v>0</v>
      </c>
      <c r="E1317" s="129">
        <v>0</v>
      </c>
      <c r="F1317" s="129">
        <v>0</v>
      </c>
      <c r="G1317" s="129" t="s">
        <v>54</v>
      </c>
      <c r="H1317" s="129" t="s">
        <v>55</v>
      </c>
      <c r="I1317" s="129" t="s">
        <v>55</v>
      </c>
      <c r="J1317" s="129" t="s">
        <v>55</v>
      </c>
      <c r="K1317" s="129" t="s">
        <v>18</v>
      </c>
      <c r="L1317" s="129">
        <v>90</v>
      </c>
      <c r="M1317" s="129" t="s">
        <v>173</v>
      </c>
      <c r="N1317" s="129">
        <v>0</v>
      </c>
      <c r="O1317" s="129" t="s">
        <v>173</v>
      </c>
      <c r="P1317" s="129">
        <v>0</v>
      </c>
      <c r="Q1317" s="129" t="s">
        <v>173</v>
      </c>
      <c r="R1317" s="129">
        <v>0</v>
      </c>
      <c r="S1317" s="129">
        <v>2</v>
      </c>
      <c r="T1317" s="129" t="s">
        <v>174</v>
      </c>
      <c r="U1317" s="129">
        <v>2.4746999999999999</v>
      </c>
      <c r="V1317" s="129">
        <v>0.63639999999999997</v>
      </c>
      <c r="W1317" s="129">
        <v>8.8684999999999992</v>
      </c>
      <c r="X1317" s="129">
        <v>0.30270000000000002</v>
      </c>
      <c r="Y1317" s="129">
        <v>34.725000000000001</v>
      </c>
      <c r="Z1317" s="129">
        <v>0.3387</v>
      </c>
      <c r="AA1317" s="129">
        <v>4.9299999999999997E-2</v>
      </c>
      <c r="AB1317" s="129">
        <v>1.6400000000000001E-2</v>
      </c>
      <c r="AC1317" s="129" t="s">
        <v>179</v>
      </c>
      <c r="AD1317" s="129">
        <v>9.1000000000000004E-3</v>
      </c>
      <c r="AE1317" s="129" t="s">
        <v>179</v>
      </c>
      <c r="AF1317" s="129">
        <v>1.7299999999999999E-2</v>
      </c>
      <c r="AG1317" s="129">
        <v>0.3911</v>
      </c>
      <c r="AH1317" s="129">
        <v>1.04E-2</v>
      </c>
      <c r="AI1317" s="129">
        <v>7.3007999999999997</v>
      </c>
      <c r="AJ1317" s="129">
        <v>3.2300000000000002E-2</v>
      </c>
      <c r="AK1317" s="129">
        <v>1.5704</v>
      </c>
      <c r="AL1317" s="129">
        <v>1.18E-2</v>
      </c>
      <c r="AM1317" s="129" t="s">
        <v>179</v>
      </c>
      <c r="AN1317" s="129">
        <v>1.09E-2</v>
      </c>
      <c r="AO1317" s="129">
        <v>2.8500000000000001E-2</v>
      </c>
      <c r="AP1317" s="129">
        <v>4.4000000000000003E-3</v>
      </c>
      <c r="AQ1317" s="129" t="s">
        <v>2451</v>
      </c>
      <c r="AR1317" s="129">
        <v>5.7999999999999996E-3</v>
      </c>
      <c r="AS1317" s="129" t="s">
        <v>2452</v>
      </c>
      <c r="AT1317" s="129">
        <v>3.1399999999999997E-2</v>
      </c>
      <c r="AU1317" s="129" t="s">
        <v>345</v>
      </c>
      <c r="AV1317" s="129">
        <v>4.3E-3</v>
      </c>
      <c r="AW1317" s="129" t="s">
        <v>1234</v>
      </c>
      <c r="AX1317" s="129">
        <v>1.1999999999999999E-3</v>
      </c>
      <c r="AY1317" s="129" t="s">
        <v>1376</v>
      </c>
      <c r="AZ1317" s="129">
        <v>1E-3</v>
      </c>
      <c r="BA1317" s="129" t="s">
        <v>265</v>
      </c>
      <c r="BB1317" s="129">
        <v>8.0000000000000004E-4</v>
      </c>
      <c r="BC1317" s="129" t="s">
        <v>214</v>
      </c>
      <c r="BD1317" s="129">
        <v>5.0000000000000001E-4</v>
      </c>
      <c r="BE1317" s="129" t="s">
        <v>179</v>
      </c>
      <c r="BF1317" s="129">
        <v>2.9999999999999997E-4</v>
      </c>
      <c r="BG1317" s="129" t="s">
        <v>179</v>
      </c>
      <c r="BH1317" s="129">
        <v>1E-4</v>
      </c>
      <c r="BI1317" s="129" t="s">
        <v>211</v>
      </c>
      <c r="BJ1317" s="129">
        <v>2.0000000000000001E-4</v>
      </c>
      <c r="BK1317" s="129" t="s">
        <v>2453</v>
      </c>
      <c r="BL1317" s="129">
        <v>8.9999999999999998E-4</v>
      </c>
      <c r="BM1317" s="129" t="s">
        <v>194</v>
      </c>
      <c r="BN1317" s="129">
        <v>2.9999999999999997E-4</v>
      </c>
      <c r="BO1317" s="129" t="s">
        <v>842</v>
      </c>
      <c r="BP1317" s="129">
        <v>8.0000000000000004E-4</v>
      </c>
      <c r="BQ1317" s="129" t="s">
        <v>267</v>
      </c>
      <c r="BR1317" s="129">
        <v>2.9999999999999997E-4</v>
      </c>
      <c r="BS1317" s="129" t="s">
        <v>179</v>
      </c>
      <c r="BT1317" s="129">
        <v>5.0000000000000001E-4</v>
      </c>
      <c r="BU1317" s="129" t="s">
        <v>179</v>
      </c>
      <c r="BV1317" s="129">
        <v>5.9999999999999995E-4</v>
      </c>
      <c r="BW1317" s="129" t="s">
        <v>18</v>
      </c>
      <c r="BX1317" s="129"/>
      <c r="BY1317" s="129" t="s">
        <v>179</v>
      </c>
      <c r="BZ1317" s="129">
        <v>1.1000000000000001E-3</v>
      </c>
      <c r="CA1317" s="129" t="s">
        <v>179</v>
      </c>
      <c r="CB1317" s="129">
        <v>8.0000000000000004E-4</v>
      </c>
      <c r="CC1317" s="129" t="s">
        <v>179</v>
      </c>
      <c r="CD1317" s="129">
        <v>2E-3</v>
      </c>
      <c r="CE1317" s="129" t="s">
        <v>179</v>
      </c>
      <c r="CF1317" s="129">
        <v>2.0999999999999999E-3</v>
      </c>
      <c r="CG1317" s="129" t="s">
        <v>216</v>
      </c>
      <c r="CH1317" s="129">
        <v>1E-4</v>
      </c>
      <c r="CI1317" s="129" t="s">
        <v>1978</v>
      </c>
      <c r="CJ1317" s="129">
        <v>7.1000000000000004E-3</v>
      </c>
      <c r="CK1317" s="129" t="s">
        <v>179</v>
      </c>
      <c r="CL1317" s="129">
        <v>9.9000000000000008E-3</v>
      </c>
      <c r="CM1317" s="129" t="s">
        <v>179</v>
      </c>
      <c r="CN1317" s="129">
        <v>5.1999999999999998E-3</v>
      </c>
      <c r="CO1317" s="129" t="s">
        <v>179</v>
      </c>
      <c r="CP1317" s="129">
        <v>8.9999999999999998E-4</v>
      </c>
      <c r="CQ1317" s="129" t="s">
        <v>179</v>
      </c>
      <c r="CR1317" s="129">
        <v>3.3999999999999998E-3</v>
      </c>
      <c r="CS1317" s="129" t="s">
        <v>179</v>
      </c>
      <c r="CT1317" s="129">
        <v>2E-3</v>
      </c>
      <c r="CU1317" s="129" t="s">
        <v>18</v>
      </c>
      <c r="CV1317" s="129"/>
      <c r="CW1317" s="129" t="s">
        <v>18</v>
      </c>
      <c r="CX1317" s="129"/>
      <c r="CY1317" s="129" t="s">
        <v>179</v>
      </c>
      <c r="CZ1317" s="129">
        <v>5.9999999999999995E-4</v>
      </c>
      <c r="DA1317" s="129" t="s">
        <v>179</v>
      </c>
      <c r="DB1317" s="129">
        <v>5.9999999999999995E-4</v>
      </c>
      <c r="DC1317" s="129" t="s">
        <v>179</v>
      </c>
      <c r="DD1317" s="129">
        <v>5.9999999999999995E-4</v>
      </c>
      <c r="DE1317" s="129" t="s">
        <v>179</v>
      </c>
      <c r="DF1317" s="129">
        <v>5.9999999999999995E-4</v>
      </c>
      <c r="DG1317" s="129" t="s">
        <v>179</v>
      </c>
      <c r="DH1317" s="129">
        <v>5.0000000000000001E-4</v>
      </c>
      <c r="DI1317" s="129" t="s">
        <v>179</v>
      </c>
      <c r="DJ1317" s="129">
        <v>4.0000000000000002E-4</v>
      </c>
      <c r="DK1317" s="129" t="s">
        <v>14</v>
      </c>
      <c r="DL1317" s="129" t="s">
        <v>53</v>
      </c>
      <c r="DS1317" s="129"/>
      <c r="DT1317" s="129" t="s">
        <v>2297</v>
      </c>
    </row>
    <row r="1318" spans="1:124">
      <c r="A1318" s="127">
        <v>750</v>
      </c>
      <c r="B1318" s="128">
        <v>44744.87222222222</v>
      </c>
      <c r="C1318" s="129" t="s">
        <v>52</v>
      </c>
      <c r="D1318" s="129">
        <v>0</v>
      </c>
      <c r="E1318" s="129">
        <v>0</v>
      </c>
      <c r="F1318" s="129">
        <v>0</v>
      </c>
      <c r="G1318" s="129" t="s">
        <v>54</v>
      </c>
      <c r="H1318" s="129" t="s">
        <v>55</v>
      </c>
      <c r="I1318" s="129" t="s">
        <v>55</v>
      </c>
      <c r="J1318" s="129" t="s">
        <v>55</v>
      </c>
      <c r="K1318" s="129" t="s">
        <v>18</v>
      </c>
      <c r="L1318" s="129">
        <v>90</v>
      </c>
      <c r="M1318" s="129" t="s">
        <v>173</v>
      </c>
      <c r="N1318" s="129">
        <v>0</v>
      </c>
      <c r="O1318" s="129" t="s">
        <v>173</v>
      </c>
      <c r="P1318" s="129">
        <v>0</v>
      </c>
      <c r="Q1318" s="129" t="s">
        <v>173</v>
      </c>
      <c r="R1318" s="129">
        <v>0</v>
      </c>
      <c r="S1318" s="129">
        <v>2</v>
      </c>
      <c r="T1318" s="129" t="s">
        <v>174</v>
      </c>
      <c r="U1318" s="129">
        <v>2.9205000000000001</v>
      </c>
      <c r="V1318" s="129">
        <v>0.64880000000000004</v>
      </c>
      <c r="W1318" s="129">
        <v>8.9148999999999994</v>
      </c>
      <c r="X1318" s="129">
        <v>0.30330000000000001</v>
      </c>
      <c r="Y1318" s="129">
        <v>34.636099999999999</v>
      </c>
      <c r="Z1318" s="129">
        <v>0.3382</v>
      </c>
      <c r="AA1318" s="129">
        <v>5.6300000000000003E-2</v>
      </c>
      <c r="AB1318" s="129">
        <v>1.6400000000000001E-2</v>
      </c>
      <c r="AC1318" s="129" t="s">
        <v>179</v>
      </c>
      <c r="AD1318" s="129">
        <v>8.8999999999999999E-3</v>
      </c>
      <c r="AE1318" s="129" t="s">
        <v>179</v>
      </c>
      <c r="AF1318" s="129">
        <v>1.72E-2</v>
      </c>
      <c r="AG1318" s="129">
        <v>0.37790000000000001</v>
      </c>
      <c r="AH1318" s="129">
        <v>1.0200000000000001E-2</v>
      </c>
      <c r="AI1318" s="129">
        <v>7.2679999999999998</v>
      </c>
      <c r="AJ1318" s="129">
        <v>3.2099999999999997E-2</v>
      </c>
      <c r="AK1318" s="129">
        <v>1.5610999999999999</v>
      </c>
      <c r="AL1318" s="129">
        <v>1.17E-2</v>
      </c>
      <c r="AM1318" s="129" t="s">
        <v>179</v>
      </c>
      <c r="AN1318" s="129">
        <v>1.09E-2</v>
      </c>
      <c r="AO1318" s="129">
        <v>2.7900000000000001E-2</v>
      </c>
      <c r="AP1318" s="129">
        <v>4.4999999999999997E-3</v>
      </c>
      <c r="AQ1318" s="129">
        <v>0.1391</v>
      </c>
      <c r="AR1318" s="129">
        <v>5.8999999999999999E-3</v>
      </c>
      <c r="AS1318" s="129">
        <v>8.1239000000000008</v>
      </c>
      <c r="AT1318" s="129">
        <v>3.1399999999999997E-2</v>
      </c>
      <c r="AU1318" s="129">
        <v>8.8000000000000005E-3</v>
      </c>
      <c r="AV1318" s="129">
        <v>4.3E-3</v>
      </c>
      <c r="AW1318" s="129">
        <v>1.2E-2</v>
      </c>
      <c r="AX1318" s="129">
        <v>1.1999999999999999E-3</v>
      </c>
      <c r="AY1318" s="129" t="s">
        <v>2054</v>
      </c>
      <c r="AZ1318" s="129">
        <v>1E-3</v>
      </c>
      <c r="BA1318" s="129" t="s">
        <v>266</v>
      </c>
      <c r="BB1318" s="129">
        <v>8.0000000000000004E-4</v>
      </c>
      <c r="BC1318" s="129" t="s">
        <v>651</v>
      </c>
      <c r="BD1318" s="129">
        <v>5.9999999999999995E-4</v>
      </c>
      <c r="BE1318" s="129" t="s">
        <v>179</v>
      </c>
      <c r="BF1318" s="129">
        <v>2.9999999999999997E-4</v>
      </c>
      <c r="BG1318" s="129" t="s">
        <v>216</v>
      </c>
      <c r="BH1318" s="129">
        <v>1E-4</v>
      </c>
      <c r="BI1318" s="129" t="s">
        <v>247</v>
      </c>
      <c r="BJ1318" s="129">
        <v>2.0000000000000001E-4</v>
      </c>
      <c r="BK1318" s="129" t="s">
        <v>2434</v>
      </c>
      <c r="BL1318" s="129">
        <v>8.9999999999999998E-4</v>
      </c>
      <c r="BM1318" s="129" t="s">
        <v>269</v>
      </c>
      <c r="BN1318" s="129">
        <v>2.9999999999999997E-4</v>
      </c>
      <c r="BO1318" s="129" t="s">
        <v>313</v>
      </c>
      <c r="BP1318" s="129">
        <v>8.0000000000000004E-4</v>
      </c>
      <c r="BQ1318" s="129" t="s">
        <v>304</v>
      </c>
      <c r="BR1318" s="129">
        <v>2.9999999999999997E-4</v>
      </c>
      <c r="BS1318" s="129" t="s">
        <v>179</v>
      </c>
      <c r="BT1318" s="129">
        <v>5.0000000000000001E-4</v>
      </c>
      <c r="BU1318" s="129" t="s">
        <v>179</v>
      </c>
      <c r="BV1318" s="129">
        <v>5.9999999999999995E-4</v>
      </c>
      <c r="BW1318" s="129" t="s">
        <v>18</v>
      </c>
      <c r="BX1318" s="129"/>
      <c r="BY1318" s="129" t="s">
        <v>18</v>
      </c>
      <c r="BZ1318" s="129"/>
      <c r="CA1318" s="129" t="s">
        <v>179</v>
      </c>
      <c r="CB1318" s="129">
        <v>8.0000000000000004E-4</v>
      </c>
      <c r="CC1318" s="129" t="s">
        <v>179</v>
      </c>
      <c r="CD1318" s="129">
        <v>2E-3</v>
      </c>
      <c r="CE1318" s="129" t="s">
        <v>179</v>
      </c>
      <c r="CF1318" s="129">
        <v>2.0999999999999999E-3</v>
      </c>
      <c r="CG1318" s="129" t="s">
        <v>179</v>
      </c>
      <c r="CH1318" s="129">
        <v>1E-4</v>
      </c>
      <c r="CI1318" s="129" t="s">
        <v>387</v>
      </c>
      <c r="CJ1318" s="129">
        <v>6.8999999999999999E-3</v>
      </c>
      <c r="CK1318" s="129" t="s">
        <v>179</v>
      </c>
      <c r="CL1318" s="129">
        <v>9.7000000000000003E-3</v>
      </c>
      <c r="CM1318" s="129" t="s">
        <v>179</v>
      </c>
      <c r="CN1318" s="129">
        <v>5.1000000000000004E-3</v>
      </c>
      <c r="CO1318" s="129" t="s">
        <v>179</v>
      </c>
      <c r="CP1318" s="129">
        <v>1E-3</v>
      </c>
      <c r="CQ1318" s="129" t="s">
        <v>179</v>
      </c>
      <c r="CR1318" s="129">
        <v>3.5999999999999999E-3</v>
      </c>
      <c r="CS1318" s="129" t="s">
        <v>179</v>
      </c>
      <c r="CT1318" s="129">
        <v>2.0999999999999999E-3</v>
      </c>
      <c r="CU1318" s="129" t="s">
        <v>179</v>
      </c>
      <c r="CV1318" s="129">
        <v>8.0000000000000004E-4</v>
      </c>
      <c r="CW1318" s="129" t="s">
        <v>18</v>
      </c>
      <c r="CX1318" s="129"/>
      <c r="CY1318" s="129" t="s">
        <v>179</v>
      </c>
      <c r="CZ1318" s="129">
        <v>5.9999999999999995E-4</v>
      </c>
      <c r="DA1318" s="129" t="s">
        <v>179</v>
      </c>
      <c r="DB1318" s="129">
        <v>5.0000000000000001E-4</v>
      </c>
      <c r="DC1318" s="129" t="s">
        <v>179</v>
      </c>
      <c r="DD1318" s="129">
        <v>5.9999999999999995E-4</v>
      </c>
      <c r="DE1318" s="129" t="s">
        <v>179</v>
      </c>
      <c r="DF1318" s="129">
        <v>5.9999999999999995E-4</v>
      </c>
      <c r="DG1318" s="129" t="s">
        <v>179</v>
      </c>
      <c r="DH1318" s="129">
        <v>5.0000000000000001E-4</v>
      </c>
      <c r="DI1318" s="129" t="s">
        <v>179</v>
      </c>
      <c r="DJ1318" s="129">
        <v>4.0000000000000002E-4</v>
      </c>
      <c r="DK1318" s="129" t="s">
        <v>14</v>
      </c>
      <c r="DL1318" s="129" t="s">
        <v>53</v>
      </c>
      <c r="DS1318" s="129"/>
      <c r="DT1318" s="129" t="s">
        <v>2495</v>
      </c>
    </row>
    <row r="1319" spans="1:124">
      <c r="A1319" s="127">
        <v>1</v>
      </c>
      <c r="B1319" s="128">
        <v>44745.85</v>
      </c>
      <c r="C1319" s="129" t="s">
        <v>52</v>
      </c>
      <c r="D1319" s="129">
        <v>0</v>
      </c>
      <c r="E1319" s="129">
        <v>0</v>
      </c>
      <c r="F1319" s="129">
        <v>0</v>
      </c>
      <c r="G1319" s="129" t="s">
        <v>54</v>
      </c>
      <c r="H1319" s="129" t="s">
        <v>55</v>
      </c>
      <c r="I1319" s="129" t="s">
        <v>55</v>
      </c>
      <c r="J1319" s="129" t="s">
        <v>55</v>
      </c>
      <c r="K1319" s="129" t="s">
        <v>18</v>
      </c>
      <c r="L1319" s="129">
        <v>90</v>
      </c>
      <c r="M1319" s="129" t="s">
        <v>173</v>
      </c>
      <c r="N1319" s="129">
        <v>0</v>
      </c>
      <c r="O1319" s="129" t="s">
        <v>173</v>
      </c>
      <c r="P1319" s="129">
        <v>0</v>
      </c>
      <c r="Q1319" s="129" t="s">
        <v>173</v>
      </c>
      <c r="R1319" s="129">
        <v>0</v>
      </c>
      <c r="S1319" s="129">
        <v>2</v>
      </c>
      <c r="T1319" s="129" t="s">
        <v>174</v>
      </c>
      <c r="U1319" s="129">
        <v>3.8292000000000002</v>
      </c>
      <c r="V1319" s="129">
        <v>0.68379999999999996</v>
      </c>
      <c r="W1319" s="129">
        <v>12.178699999999999</v>
      </c>
      <c r="X1319" s="129">
        <v>0.34389999999999998</v>
      </c>
      <c r="Y1319" s="129">
        <v>42.1068</v>
      </c>
      <c r="Z1319" s="129">
        <v>0.379</v>
      </c>
      <c r="AA1319" s="129">
        <v>6.0400000000000002E-2</v>
      </c>
      <c r="AB1319" s="129">
        <v>1.6299999999999999E-2</v>
      </c>
      <c r="AC1319" s="129" t="s">
        <v>179</v>
      </c>
      <c r="AD1319" s="129">
        <v>9.1999999999999998E-3</v>
      </c>
      <c r="AE1319" s="129" t="s">
        <v>179</v>
      </c>
      <c r="AF1319" s="129">
        <v>1.72E-2</v>
      </c>
      <c r="AG1319" s="129">
        <v>0.41539999999999999</v>
      </c>
      <c r="AH1319" s="129">
        <v>1.0800000000000001E-2</v>
      </c>
      <c r="AI1319" s="129">
        <v>7.4486999999999997</v>
      </c>
      <c r="AJ1319" s="129">
        <v>3.2500000000000001E-2</v>
      </c>
      <c r="AK1319" s="129">
        <v>1.5637000000000001</v>
      </c>
      <c r="AL1319" s="129">
        <v>1.17E-2</v>
      </c>
      <c r="AM1319" s="129">
        <v>2.29E-2</v>
      </c>
      <c r="AN1319" s="129">
        <v>1.09E-2</v>
      </c>
      <c r="AO1319" s="129">
        <v>2.29E-2</v>
      </c>
      <c r="AP1319" s="129">
        <v>4.4999999999999997E-3</v>
      </c>
      <c r="AQ1319" s="129">
        <v>0.13469999999999999</v>
      </c>
      <c r="AR1319" s="129">
        <v>5.5999999999999999E-3</v>
      </c>
      <c r="AS1319" s="129">
        <v>8.0615000000000006</v>
      </c>
      <c r="AT1319" s="129">
        <v>3.1099999999999999E-2</v>
      </c>
      <c r="AU1319" s="129">
        <v>9.9000000000000008E-3</v>
      </c>
      <c r="AV1319" s="129">
        <v>4.3E-3</v>
      </c>
      <c r="AW1319" s="129">
        <v>1.34E-2</v>
      </c>
      <c r="AX1319" s="129">
        <v>1.1999999999999999E-3</v>
      </c>
      <c r="AY1319" s="129">
        <v>1.32E-2</v>
      </c>
      <c r="AZ1319" s="129">
        <v>1E-3</v>
      </c>
      <c r="BA1319" s="129">
        <v>9.7999999999999997E-3</v>
      </c>
      <c r="BB1319" s="129">
        <v>8.9999999999999998E-4</v>
      </c>
      <c r="BC1319" s="129" t="s">
        <v>191</v>
      </c>
      <c r="BD1319" s="129">
        <v>5.0000000000000001E-4</v>
      </c>
      <c r="BE1319" s="129" t="s">
        <v>179</v>
      </c>
      <c r="BF1319" s="129">
        <v>2.9999999999999997E-4</v>
      </c>
      <c r="BG1319" s="129" t="s">
        <v>179</v>
      </c>
      <c r="BH1319" s="129">
        <v>1E-4</v>
      </c>
      <c r="BI1319" s="129" t="s">
        <v>285</v>
      </c>
      <c r="BJ1319" s="129">
        <v>2.0000000000000001E-4</v>
      </c>
      <c r="BK1319" s="129">
        <v>3.5499999999999997E-2</v>
      </c>
      <c r="BL1319" s="129">
        <v>8.9999999999999998E-4</v>
      </c>
      <c r="BM1319" s="129">
        <v>2.3999999999999998E-3</v>
      </c>
      <c r="BN1319" s="129">
        <v>2.9999999999999997E-4</v>
      </c>
      <c r="BO1319" s="129">
        <v>1.6400000000000001E-2</v>
      </c>
      <c r="BP1319" s="129">
        <v>5.9999999999999995E-4</v>
      </c>
      <c r="BQ1319" s="129" t="s">
        <v>285</v>
      </c>
      <c r="BR1319" s="129">
        <v>2.9999999999999997E-4</v>
      </c>
      <c r="BS1319" s="129" t="s">
        <v>179</v>
      </c>
      <c r="BT1319" s="129">
        <v>4.0000000000000002E-4</v>
      </c>
      <c r="BU1319" s="129" t="s">
        <v>179</v>
      </c>
      <c r="BV1319" s="129">
        <v>5.9999999999999995E-4</v>
      </c>
      <c r="BW1319" s="129" t="s">
        <v>179</v>
      </c>
      <c r="BX1319" s="129">
        <v>8.0000000000000004E-4</v>
      </c>
      <c r="BY1319" s="129" t="s">
        <v>18</v>
      </c>
      <c r="BZ1319" s="129"/>
      <c r="CA1319" s="129" t="s">
        <v>179</v>
      </c>
      <c r="CB1319" s="129">
        <v>8.0000000000000004E-4</v>
      </c>
      <c r="CC1319" s="129" t="s">
        <v>179</v>
      </c>
      <c r="CD1319" s="129">
        <v>2E-3</v>
      </c>
      <c r="CE1319" s="129" t="s">
        <v>179</v>
      </c>
      <c r="CF1319" s="129">
        <v>2.0999999999999999E-3</v>
      </c>
      <c r="CG1319" s="129" t="s">
        <v>179</v>
      </c>
      <c r="CH1319" s="129">
        <v>1E-4</v>
      </c>
      <c r="CI1319" s="129" t="s">
        <v>377</v>
      </c>
      <c r="CJ1319" s="129">
        <v>6.1000000000000004E-3</v>
      </c>
      <c r="CK1319" s="129" t="s">
        <v>179</v>
      </c>
      <c r="CL1319" s="129">
        <v>9.5999999999999992E-3</v>
      </c>
      <c r="CM1319" s="129" t="s">
        <v>179</v>
      </c>
      <c r="CN1319" s="129">
        <v>2.2000000000000001E-3</v>
      </c>
      <c r="CO1319" s="129" t="s">
        <v>179</v>
      </c>
      <c r="CP1319" s="129">
        <v>1E-3</v>
      </c>
      <c r="CQ1319" s="129" t="s">
        <v>179</v>
      </c>
      <c r="CR1319" s="129">
        <v>3.3E-3</v>
      </c>
      <c r="CS1319" s="129" t="s">
        <v>179</v>
      </c>
      <c r="CT1319" s="129">
        <v>2E-3</v>
      </c>
      <c r="CU1319" s="129" t="s">
        <v>18</v>
      </c>
      <c r="CV1319" s="129"/>
      <c r="CW1319" s="129" t="s">
        <v>179</v>
      </c>
      <c r="CX1319" s="129">
        <v>5.9999999999999995E-4</v>
      </c>
      <c r="CY1319" s="129" t="s">
        <v>179</v>
      </c>
      <c r="CZ1319" s="129">
        <v>5.9999999999999995E-4</v>
      </c>
      <c r="DA1319" s="129" t="s">
        <v>179</v>
      </c>
      <c r="DB1319" s="129">
        <v>5.9999999999999995E-4</v>
      </c>
      <c r="DC1319" s="129" t="s">
        <v>179</v>
      </c>
      <c r="DD1319" s="129">
        <v>5.9999999999999995E-4</v>
      </c>
      <c r="DE1319" s="129" t="s">
        <v>179</v>
      </c>
      <c r="DF1319" s="129">
        <v>5.9999999999999995E-4</v>
      </c>
      <c r="DG1319" s="129" t="s">
        <v>179</v>
      </c>
      <c r="DH1319" s="129">
        <v>4.0000000000000002E-4</v>
      </c>
      <c r="DI1319" s="129" t="s">
        <v>179</v>
      </c>
      <c r="DJ1319" s="129">
        <v>2.9999999999999997E-4</v>
      </c>
      <c r="DK1319" s="129" t="s">
        <v>14</v>
      </c>
      <c r="DL1319" s="129" t="s">
        <v>53</v>
      </c>
      <c r="DS1319" s="129" t="s">
        <v>18</v>
      </c>
      <c r="DT1319" s="129" t="s">
        <v>2495</v>
      </c>
    </row>
    <row r="1320" spans="1:124">
      <c r="A1320" s="127">
        <v>66</v>
      </c>
      <c r="B1320" s="128">
        <v>44746.681250000001</v>
      </c>
      <c r="C1320" s="129" t="s">
        <v>52</v>
      </c>
      <c r="D1320" s="129">
        <v>0</v>
      </c>
      <c r="E1320" s="129">
        <v>0</v>
      </c>
      <c r="F1320" s="129">
        <v>0</v>
      </c>
      <c r="G1320" s="129" t="s">
        <v>54</v>
      </c>
      <c r="H1320" s="129" t="s">
        <v>55</v>
      </c>
      <c r="I1320" s="129" t="s">
        <v>55</v>
      </c>
      <c r="J1320" s="129" t="s">
        <v>55</v>
      </c>
      <c r="K1320" s="129" t="s">
        <v>18</v>
      </c>
      <c r="L1320" s="129">
        <v>90</v>
      </c>
      <c r="M1320" s="129" t="s">
        <v>173</v>
      </c>
      <c r="N1320" s="129">
        <v>0</v>
      </c>
      <c r="O1320" s="129" t="s">
        <v>173</v>
      </c>
      <c r="P1320" s="129">
        <v>0</v>
      </c>
      <c r="Q1320" s="129" t="s">
        <v>173</v>
      </c>
      <c r="R1320" s="129">
        <v>0</v>
      </c>
      <c r="S1320" s="129">
        <v>2</v>
      </c>
      <c r="T1320" s="129" t="s">
        <v>174</v>
      </c>
      <c r="U1320" s="129">
        <v>2.2342</v>
      </c>
      <c r="V1320" s="129">
        <v>0.63519999999999999</v>
      </c>
      <c r="W1320" s="129">
        <v>9.4129000000000005</v>
      </c>
      <c r="X1320" s="129">
        <v>0.30969999999999998</v>
      </c>
      <c r="Y1320" s="129">
        <v>34.969499999999996</v>
      </c>
      <c r="Z1320" s="129">
        <v>0.3402</v>
      </c>
      <c r="AA1320" s="129">
        <v>5.3400000000000003E-2</v>
      </c>
      <c r="AB1320" s="129">
        <v>1.6299999999999999E-2</v>
      </c>
      <c r="AC1320" s="129" t="s">
        <v>179</v>
      </c>
      <c r="AD1320" s="129">
        <v>8.9999999999999993E-3</v>
      </c>
      <c r="AE1320" s="129" t="s">
        <v>179</v>
      </c>
      <c r="AF1320" s="129">
        <v>1.7399999999999999E-2</v>
      </c>
      <c r="AG1320" s="129">
        <v>0.3886</v>
      </c>
      <c r="AH1320" s="129">
        <v>1.03E-2</v>
      </c>
      <c r="AI1320" s="129">
        <v>7.4307999999999996</v>
      </c>
      <c r="AJ1320" s="129">
        <v>3.2599999999999997E-2</v>
      </c>
      <c r="AK1320" s="129">
        <v>1.577</v>
      </c>
      <c r="AL1320" s="129">
        <v>1.18E-2</v>
      </c>
      <c r="AM1320" s="129">
        <v>1.24E-2</v>
      </c>
      <c r="AN1320" s="129">
        <v>1.11E-2</v>
      </c>
      <c r="AO1320" s="129">
        <v>3.3700000000000001E-2</v>
      </c>
      <c r="AP1320" s="129">
        <v>4.5999999999999999E-3</v>
      </c>
      <c r="AQ1320" s="129">
        <v>0.14080000000000001</v>
      </c>
      <c r="AR1320" s="129">
        <v>6.0000000000000001E-3</v>
      </c>
      <c r="AS1320" s="129">
        <v>8.2091999999999992</v>
      </c>
      <c r="AT1320" s="129">
        <v>3.1600000000000003E-2</v>
      </c>
      <c r="AU1320" s="129" t="s">
        <v>179</v>
      </c>
      <c r="AV1320" s="129">
        <v>4.3E-3</v>
      </c>
      <c r="AW1320" s="129">
        <v>1.2800000000000001E-2</v>
      </c>
      <c r="AX1320" s="129">
        <v>1.2999999999999999E-3</v>
      </c>
      <c r="AY1320" s="129">
        <v>1.3100000000000001E-2</v>
      </c>
      <c r="AZ1320" s="129">
        <v>1E-3</v>
      </c>
      <c r="BA1320" s="129">
        <v>8.9999999999999993E-3</v>
      </c>
      <c r="BB1320" s="129">
        <v>8.0000000000000004E-4</v>
      </c>
      <c r="BC1320" s="129" t="s">
        <v>391</v>
      </c>
      <c r="BD1320" s="129">
        <v>5.0000000000000001E-4</v>
      </c>
      <c r="BE1320" s="129" t="s">
        <v>179</v>
      </c>
      <c r="BF1320" s="129">
        <v>2.9999999999999997E-4</v>
      </c>
      <c r="BG1320" s="129" t="s">
        <v>179</v>
      </c>
      <c r="BH1320" s="129">
        <v>1E-4</v>
      </c>
      <c r="BI1320" s="129" t="s">
        <v>211</v>
      </c>
      <c r="BJ1320" s="129">
        <v>2.0000000000000001E-4</v>
      </c>
      <c r="BK1320" s="129">
        <v>3.8699999999999998E-2</v>
      </c>
      <c r="BL1320" s="129">
        <v>8.9999999999999998E-4</v>
      </c>
      <c r="BM1320" s="129">
        <v>2.3999999999999998E-3</v>
      </c>
      <c r="BN1320" s="129">
        <v>2.9999999999999997E-4</v>
      </c>
      <c r="BO1320" s="129">
        <v>0.02</v>
      </c>
      <c r="BP1320" s="129">
        <v>8.0000000000000004E-4</v>
      </c>
      <c r="BQ1320" s="129" t="s">
        <v>267</v>
      </c>
      <c r="BR1320" s="129">
        <v>2.9999999999999997E-4</v>
      </c>
      <c r="BS1320" s="129" t="s">
        <v>179</v>
      </c>
      <c r="BT1320" s="129">
        <v>5.0000000000000001E-4</v>
      </c>
      <c r="BU1320" s="129" t="s">
        <v>179</v>
      </c>
      <c r="BV1320" s="129">
        <v>5.9999999999999995E-4</v>
      </c>
      <c r="BW1320" s="129" t="s">
        <v>179</v>
      </c>
      <c r="BX1320" s="129">
        <v>8.0000000000000004E-4</v>
      </c>
      <c r="BY1320" s="129" t="s">
        <v>179</v>
      </c>
      <c r="BZ1320" s="129">
        <v>1.1000000000000001E-3</v>
      </c>
      <c r="CA1320" s="129" t="s">
        <v>179</v>
      </c>
      <c r="CB1320" s="129">
        <v>6.9999999999999999E-4</v>
      </c>
      <c r="CC1320" s="129" t="s">
        <v>179</v>
      </c>
      <c r="CD1320" s="129">
        <v>2E-3</v>
      </c>
      <c r="CE1320" s="129" t="s">
        <v>179</v>
      </c>
      <c r="CF1320" s="129">
        <v>2.0999999999999999E-3</v>
      </c>
      <c r="CG1320" s="129" t="s">
        <v>216</v>
      </c>
      <c r="CH1320" s="129">
        <v>1E-4</v>
      </c>
      <c r="CI1320" s="129" t="s">
        <v>431</v>
      </c>
      <c r="CJ1320" s="129">
        <v>6.7000000000000002E-3</v>
      </c>
      <c r="CK1320" s="129" t="s">
        <v>179</v>
      </c>
      <c r="CL1320" s="129">
        <v>9.2999999999999992E-3</v>
      </c>
      <c r="CM1320" s="129" t="s">
        <v>303</v>
      </c>
      <c r="CN1320" s="129">
        <v>4.8999999999999998E-3</v>
      </c>
      <c r="CO1320" s="129" t="s">
        <v>179</v>
      </c>
      <c r="CP1320" s="129">
        <v>1E-3</v>
      </c>
      <c r="CQ1320" s="129" t="s">
        <v>179</v>
      </c>
      <c r="CR1320" s="129">
        <v>3.3E-3</v>
      </c>
      <c r="CS1320" s="129" t="s">
        <v>179</v>
      </c>
      <c r="CT1320" s="129">
        <v>2E-3</v>
      </c>
      <c r="CU1320" s="129" t="s">
        <v>179</v>
      </c>
      <c r="CV1320" s="129">
        <v>8.0000000000000004E-4</v>
      </c>
      <c r="CW1320" s="129" t="s">
        <v>179</v>
      </c>
      <c r="CX1320" s="129">
        <v>5.9999999999999995E-4</v>
      </c>
      <c r="CY1320" s="129" t="s">
        <v>179</v>
      </c>
      <c r="CZ1320" s="129">
        <v>5.0000000000000001E-4</v>
      </c>
      <c r="DA1320" s="129" t="s">
        <v>179</v>
      </c>
      <c r="DB1320" s="129">
        <v>5.9999999999999995E-4</v>
      </c>
      <c r="DC1320" s="129" t="s">
        <v>179</v>
      </c>
      <c r="DD1320" s="129">
        <v>5.9999999999999995E-4</v>
      </c>
      <c r="DE1320" s="129" t="s">
        <v>179</v>
      </c>
      <c r="DF1320" s="129">
        <v>5.9999999999999995E-4</v>
      </c>
      <c r="DG1320" s="129" t="s">
        <v>179</v>
      </c>
      <c r="DH1320" s="129">
        <v>4.0000000000000002E-4</v>
      </c>
      <c r="DI1320" s="129" t="s">
        <v>179</v>
      </c>
      <c r="DJ1320" s="129">
        <v>5.0000000000000001E-4</v>
      </c>
      <c r="DK1320" s="129" t="s">
        <v>14</v>
      </c>
      <c r="DL1320" s="129" t="s">
        <v>53</v>
      </c>
      <c r="DS1320" s="129" t="s">
        <v>18</v>
      </c>
      <c r="DT1320" s="129" t="s">
        <v>2443</v>
      </c>
    </row>
    <row r="1321" spans="1:124">
      <c r="A1321" s="127">
        <v>67</v>
      </c>
      <c r="B1321" s="128">
        <v>44746.682638888888</v>
      </c>
      <c r="C1321" s="129" t="s">
        <v>52</v>
      </c>
      <c r="D1321" s="129">
        <v>0</v>
      </c>
      <c r="E1321" s="129">
        <v>0</v>
      </c>
      <c r="F1321" s="129">
        <v>0</v>
      </c>
      <c r="G1321" s="129" t="s">
        <v>54</v>
      </c>
      <c r="H1321" s="129" t="s">
        <v>55</v>
      </c>
      <c r="I1321" s="129" t="s">
        <v>55</v>
      </c>
      <c r="J1321" s="129" t="s">
        <v>55</v>
      </c>
      <c r="K1321" s="129" t="s">
        <v>18</v>
      </c>
      <c r="L1321" s="129">
        <v>90</v>
      </c>
      <c r="M1321" s="129" t="s">
        <v>173</v>
      </c>
      <c r="N1321" s="129">
        <v>0</v>
      </c>
      <c r="O1321" s="129" t="s">
        <v>173</v>
      </c>
      <c r="P1321" s="129">
        <v>0</v>
      </c>
      <c r="Q1321" s="129" t="s">
        <v>173</v>
      </c>
      <c r="R1321" s="129">
        <v>0</v>
      </c>
      <c r="S1321" s="129">
        <v>2</v>
      </c>
      <c r="T1321" s="129" t="s">
        <v>174</v>
      </c>
      <c r="U1321" s="129">
        <v>2.3479000000000001</v>
      </c>
      <c r="V1321" s="129">
        <v>0.63959999999999995</v>
      </c>
      <c r="W1321" s="129">
        <v>9.0642999999999994</v>
      </c>
      <c r="X1321" s="129">
        <v>0.30520000000000003</v>
      </c>
      <c r="Y1321" s="129">
        <v>34.9191</v>
      </c>
      <c r="Z1321" s="129">
        <v>0.3397</v>
      </c>
      <c r="AA1321" s="129">
        <v>6.4299999999999996E-2</v>
      </c>
      <c r="AB1321" s="129">
        <v>1.6500000000000001E-2</v>
      </c>
      <c r="AC1321" s="129" t="s">
        <v>179</v>
      </c>
      <c r="AD1321" s="129">
        <v>9.2999999999999992E-3</v>
      </c>
      <c r="AE1321" s="129" t="s">
        <v>179</v>
      </c>
      <c r="AF1321" s="129">
        <v>1.7600000000000001E-2</v>
      </c>
      <c r="AG1321" s="129">
        <v>0.38040000000000002</v>
      </c>
      <c r="AH1321" s="129">
        <v>1.0200000000000001E-2</v>
      </c>
      <c r="AI1321" s="129">
        <v>7.4116999999999997</v>
      </c>
      <c r="AJ1321" s="129">
        <v>3.2500000000000001E-2</v>
      </c>
      <c r="AK1321" s="129">
        <v>1.5775999999999999</v>
      </c>
      <c r="AL1321" s="129">
        <v>1.18E-2</v>
      </c>
      <c r="AM1321" s="129">
        <v>1.35E-2</v>
      </c>
      <c r="AN1321" s="129">
        <v>1.11E-2</v>
      </c>
      <c r="AO1321" s="129">
        <v>3.0800000000000001E-2</v>
      </c>
      <c r="AP1321" s="129">
        <v>4.7000000000000002E-3</v>
      </c>
      <c r="AQ1321" s="129">
        <v>0.13650000000000001</v>
      </c>
      <c r="AR1321" s="129">
        <v>6.0000000000000001E-3</v>
      </c>
      <c r="AS1321" s="129">
        <v>8.2199000000000009</v>
      </c>
      <c r="AT1321" s="129">
        <v>3.1600000000000003E-2</v>
      </c>
      <c r="AU1321" s="129" t="s">
        <v>179</v>
      </c>
      <c r="AV1321" s="129">
        <v>4.3E-3</v>
      </c>
      <c r="AW1321" s="129">
        <v>1.2699999999999999E-2</v>
      </c>
      <c r="AX1321" s="129">
        <v>1.2999999999999999E-3</v>
      </c>
      <c r="AY1321" s="129">
        <v>1.1299999999999999E-2</v>
      </c>
      <c r="AZ1321" s="129">
        <v>1E-3</v>
      </c>
      <c r="BA1321" s="129">
        <v>8.8000000000000005E-3</v>
      </c>
      <c r="BB1321" s="129">
        <v>8.0000000000000004E-4</v>
      </c>
      <c r="BC1321" s="129" t="s">
        <v>267</v>
      </c>
      <c r="BD1321" s="129">
        <v>5.0000000000000001E-4</v>
      </c>
      <c r="BE1321" s="129" t="s">
        <v>179</v>
      </c>
      <c r="BF1321" s="129">
        <v>2.9999999999999997E-4</v>
      </c>
      <c r="BG1321" s="129" t="s">
        <v>179</v>
      </c>
      <c r="BH1321" s="129">
        <v>1E-4</v>
      </c>
      <c r="BI1321" s="129" t="s">
        <v>192</v>
      </c>
      <c r="BJ1321" s="129">
        <v>2.0000000000000001E-4</v>
      </c>
      <c r="BK1321" s="129">
        <v>3.8600000000000002E-2</v>
      </c>
      <c r="BL1321" s="129">
        <v>8.9999999999999998E-4</v>
      </c>
      <c r="BM1321" s="129">
        <v>2.3999999999999998E-3</v>
      </c>
      <c r="BN1321" s="129">
        <v>2.9999999999999997E-4</v>
      </c>
      <c r="BO1321" s="129">
        <v>1.9900000000000001E-2</v>
      </c>
      <c r="BP1321" s="129">
        <v>8.0000000000000004E-4</v>
      </c>
      <c r="BQ1321" s="129" t="s">
        <v>191</v>
      </c>
      <c r="BR1321" s="129">
        <v>2.9999999999999997E-4</v>
      </c>
      <c r="BS1321" s="129" t="s">
        <v>179</v>
      </c>
      <c r="BT1321" s="129">
        <v>5.0000000000000001E-4</v>
      </c>
      <c r="BU1321" s="129" t="s">
        <v>179</v>
      </c>
      <c r="BV1321" s="129">
        <v>5.9999999999999995E-4</v>
      </c>
      <c r="BW1321" s="129" t="s">
        <v>18</v>
      </c>
      <c r="BX1321" s="129"/>
      <c r="BY1321" s="129" t="s">
        <v>179</v>
      </c>
      <c r="BZ1321" s="129">
        <v>1.1000000000000001E-3</v>
      </c>
      <c r="CA1321" s="129" t="s">
        <v>179</v>
      </c>
      <c r="CB1321" s="129">
        <v>8.0000000000000004E-4</v>
      </c>
      <c r="CC1321" s="129" t="s">
        <v>179</v>
      </c>
      <c r="CD1321" s="129">
        <v>2E-3</v>
      </c>
      <c r="CE1321" s="129" t="s">
        <v>179</v>
      </c>
      <c r="CF1321" s="129">
        <v>2.0999999999999999E-3</v>
      </c>
      <c r="CG1321" s="129" t="s">
        <v>179</v>
      </c>
      <c r="CH1321" s="129">
        <v>1E-4</v>
      </c>
      <c r="CI1321" s="129" t="s">
        <v>435</v>
      </c>
      <c r="CJ1321" s="129">
        <v>6.7000000000000002E-3</v>
      </c>
      <c r="CK1321" s="129" t="s">
        <v>179</v>
      </c>
      <c r="CL1321" s="129">
        <v>9.4999999999999998E-3</v>
      </c>
      <c r="CM1321" s="129" t="s">
        <v>179</v>
      </c>
      <c r="CN1321" s="129">
        <v>4.8999999999999998E-3</v>
      </c>
      <c r="CO1321" s="129" t="s">
        <v>179</v>
      </c>
      <c r="CP1321" s="129">
        <v>1E-3</v>
      </c>
      <c r="CQ1321" s="129" t="s">
        <v>179</v>
      </c>
      <c r="CR1321" s="129">
        <v>3.5000000000000001E-3</v>
      </c>
      <c r="CS1321" s="129" t="s">
        <v>179</v>
      </c>
      <c r="CT1321" s="129">
        <v>2.0999999999999999E-3</v>
      </c>
      <c r="CU1321" s="129" t="s">
        <v>179</v>
      </c>
      <c r="CV1321" s="129">
        <v>6.9999999999999999E-4</v>
      </c>
      <c r="CW1321" s="129" t="s">
        <v>18</v>
      </c>
      <c r="CX1321" s="129"/>
      <c r="CY1321" s="129" t="s">
        <v>179</v>
      </c>
      <c r="CZ1321" s="129">
        <v>5.0000000000000001E-4</v>
      </c>
      <c r="DA1321" s="129" t="s">
        <v>179</v>
      </c>
      <c r="DB1321" s="129">
        <v>5.9999999999999995E-4</v>
      </c>
      <c r="DC1321" s="129" t="s">
        <v>179</v>
      </c>
      <c r="DD1321" s="129">
        <v>5.9999999999999995E-4</v>
      </c>
      <c r="DE1321" s="129" t="s">
        <v>179</v>
      </c>
      <c r="DF1321" s="129">
        <v>6.9999999999999999E-4</v>
      </c>
      <c r="DG1321" s="129" t="s">
        <v>179</v>
      </c>
      <c r="DH1321" s="129">
        <v>5.0000000000000001E-4</v>
      </c>
      <c r="DI1321" s="129" t="s">
        <v>179</v>
      </c>
      <c r="DJ1321" s="129">
        <v>5.0000000000000001E-4</v>
      </c>
      <c r="DK1321" s="129" t="s">
        <v>14</v>
      </c>
      <c r="DL1321" s="129" t="s">
        <v>53</v>
      </c>
      <c r="DS1321" s="129" t="s">
        <v>18</v>
      </c>
      <c r="DT1321" s="129" t="s">
        <v>2443</v>
      </c>
    </row>
    <row r="1322" spans="1:124">
      <c r="A1322" s="127">
        <v>68</v>
      </c>
      <c r="B1322" s="128">
        <v>44746.684027777781</v>
      </c>
      <c r="C1322" s="129" t="s">
        <v>52</v>
      </c>
      <c r="D1322" s="129">
        <v>0</v>
      </c>
      <c r="E1322" s="129">
        <v>0</v>
      </c>
      <c r="F1322" s="129">
        <v>0</v>
      </c>
      <c r="G1322" s="129" t="s">
        <v>54</v>
      </c>
      <c r="H1322" s="129" t="s">
        <v>55</v>
      </c>
      <c r="I1322" s="129" t="s">
        <v>55</v>
      </c>
      <c r="J1322" s="129" t="s">
        <v>55</v>
      </c>
      <c r="K1322" s="129" t="s">
        <v>18</v>
      </c>
      <c r="L1322" s="129">
        <v>90</v>
      </c>
      <c r="M1322" s="129" t="s">
        <v>173</v>
      </c>
      <c r="N1322" s="129">
        <v>0</v>
      </c>
      <c r="O1322" s="129" t="s">
        <v>173</v>
      </c>
      <c r="P1322" s="129">
        <v>0</v>
      </c>
      <c r="Q1322" s="129" t="s">
        <v>173</v>
      </c>
      <c r="R1322" s="129">
        <v>0</v>
      </c>
      <c r="S1322" s="129">
        <v>2</v>
      </c>
      <c r="T1322" s="129" t="s">
        <v>174</v>
      </c>
      <c r="U1322" s="129">
        <v>2.1775000000000002</v>
      </c>
      <c r="V1322" s="129">
        <v>0.64019999999999999</v>
      </c>
      <c r="W1322" s="129">
        <v>9.0470000000000006</v>
      </c>
      <c r="X1322" s="129">
        <v>0.30549999999999999</v>
      </c>
      <c r="Y1322" s="129">
        <v>35.140900000000002</v>
      </c>
      <c r="Z1322" s="129">
        <v>0.34089999999999998</v>
      </c>
      <c r="AA1322" s="129">
        <v>6.3100000000000003E-2</v>
      </c>
      <c r="AB1322" s="129">
        <v>1.6500000000000001E-2</v>
      </c>
      <c r="AC1322" s="129" t="s">
        <v>179</v>
      </c>
      <c r="AD1322" s="129">
        <v>9.1000000000000004E-3</v>
      </c>
      <c r="AE1322" s="129" t="s">
        <v>179</v>
      </c>
      <c r="AF1322" s="129">
        <v>1.7299999999999999E-2</v>
      </c>
      <c r="AG1322" s="129">
        <v>0.38579999999999998</v>
      </c>
      <c r="AH1322" s="129">
        <v>1.03E-2</v>
      </c>
      <c r="AI1322" s="129">
        <v>7.4428000000000001</v>
      </c>
      <c r="AJ1322" s="129">
        <v>3.2599999999999997E-2</v>
      </c>
      <c r="AK1322" s="129">
        <v>1.5789</v>
      </c>
      <c r="AL1322" s="129">
        <v>1.18E-2</v>
      </c>
      <c r="AM1322" s="129" t="s">
        <v>179</v>
      </c>
      <c r="AN1322" s="129">
        <v>1.0999999999999999E-2</v>
      </c>
      <c r="AO1322" s="129">
        <v>2.6100000000000002E-2</v>
      </c>
      <c r="AP1322" s="129">
        <v>4.5999999999999999E-3</v>
      </c>
      <c r="AQ1322" s="129">
        <v>0.1343</v>
      </c>
      <c r="AR1322" s="129">
        <v>5.8999999999999999E-3</v>
      </c>
      <c r="AS1322" s="129">
        <v>8.2227999999999994</v>
      </c>
      <c r="AT1322" s="129">
        <v>3.1699999999999999E-2</v>
      </c>
      <c r="AU1322" s="129">
        <v>6.4999999999999997E-3</v>
      </c>
      <c r="AV1322" s="129">
        <v>4.3E-3</v>
      </c>
      <c r="AW1322" s="129">
        <v>1.21E-2</v>
      </c>
      <c r="AX1322" s="129">
        <v>1.2999999999999999E-3</v>
      </c>
      <c r="AY1322" s="129">
        <v>1.0999999999999999E-2</v>
      </c>
      <c r="AZ1322" s="129">
        <v>1E-3</v>
      </c>
      <c r="BA1322" s="129">
        <v>8.0000000000000002E-3</v>
      </c>
      <c r="BB1322" s="129">
        <v>8.0000000000000004E-4</v>
      </c>
      <c r="BC1322" s="129" t="s">
        <v>411</v>
      </c>
      <c r="BD1322" s="129">
        <v>5.0000000000000001E-4</v>
      </c>
      <c r="BE1322" s="129" t="s">
        <v>179</v>
      </c>
      <c r="BF1322" s="129">
        <v>2.9999999999999997E-4</v>
      </c>
      <c r="BG1322" s="129" t="s">
        <v>179</v>
      </c>
      <c r="BH1322" s="129">
        <v>1E-4</v>
      </c>
      <c r="BI1322" s="129" t="s">
        <v>245</v>
      </c>
      <c r="BJ1322" s="129">
        <v>2.0000000000000001E-4</v>
      </c>
      <c r="BK1322" s="129">
        <v>3.95E-2</v>
      </c>
      <c r="BL1322" s="129">
        <v>8.9999999999999998E-4</v>
      </c>
      <c r="BM1322" s="129">
        <v>2.2000000000000001E-3</v>
      </c>
      <c r="BN1322" s="129">
        <v>2.9999999999999997E-4</v>
      </c>
      <c r="BO1322" s="129">
        <v>1.9E-2</v>
      </c>
      <c r="BP1322" s="129">
        <v>8.0000000000000004E-4</v>
      </c>
      <c r="BQ1322" s="129" t="s">
        <v>285</v>
      </c>
      <c r="BR1322" s="129">
        <v>2.9999999999999997E-4</v>
      </c>
      <c r="BS1322" s="129" t="s">
        <v>179</v>
      </c>
      <c r="BT1322" s="129">
        <v>5.0000000000000001E-4</v>
      </c>
      <c r="BU1322" s="129" t="s">
        <v>179</v>
      </c>
      <c r="BV1322" s="129">
        <v>5.9999999999999995E-4</v>
      </c>
      <c r="BW1322" s="129" t="s">
        <v>179</v>
      </c>
      <c r="BX1322" s="129">
        <v>8.0000000000000004E-4</v>
      </c>
      <c r="BY1322" s="129" t="s">
        <v>179</v>
      </c>
      <c r="BZ1322" s="129">
        <v>1.1000000000000001E-3</v>
      </c>
      <c r="CA1322" s="129" t="s">
        <v>179</v>
      </c>
      <c r="CB1322" s="129">
        <v>8.0000000000000004E-4</v>
      </c>
      <c r="CC1322" s="129" t="s">
        <v>179</v>
      </c>
      <c r="CD1322" s="129">
        <v>2E-3</v>
      </c>
      <c r="CE1322" s="129" t="s">
        <v>179</v>
      </c>
      <c r="CF1322" s="129">
        <v>2.0999999999999999E-3</v>
      </c>
      <c r="CG1322" s="129" t="s">
        <v>179</v>
      </c>
      <c r="CH1322" s="129">
        <v>1E-4</v>
      </c>
      <c r="CI1322" s="129" t="s">
        <v>193</v>
      </c>
      <c r="CJ1322" s="129">
        <v>6.8999999999999999E-3</v>
      </c>
      <c r="CK1322" s="129" t="s">
        <v>179</v>
      </c>
      <c r="CL1322" s="129">
        <v>9.7999999999999997E-3</v>
      </c>
      <c r="CM1322" s="129" t="s">
        <v>179</v>
      </c>
      <c r="CN1322" s="129">
        <v>5.0000000000000001E-3</v>
      </c>
      <c r="CO1322" s="129" t="s">
        <v>179</v>
      </c>
      <c r="CP1322" s="129">
        <v>8.9999999999999998E-4</v>
      </c>
      <c r="CQ1322" s="129" t="s">
        <v>179</v>
      </c>
      <c r="CR1322" s="129">
        <v>3.3999999999999998E-3</v>
      </c>
      <c r="CS1322" s="129" t="s">
        <v>179</v>
      </c>
      <c r="CT1322" s="129">
        <v>2E-3</v>
      </c>
      <c r="CU1322" s="129" t="s">
        <v>179</v>
      </c>
      <c r="CV1322" s="129">
        <v>8.0000000000000004E-4</v>
      </c>
      <c r="CW1322" s="129" t="s">
        <v>18</v>
      </c>
      <c r="CX1322" s="129"/>
      <c r="CY1322" s="129" t="s">
        <v>179</v>
      </c>
      <c r="CZ1322" s="129">
        <v>5.0000000000000001E-4</v>
      </c>
      <c r="DA1322" s="129" t="s">
        <v>179</v>
      </c>
      <c r="DB1322" s="129">
        <v>5.9999999999999995E-4</v>
      </c>
      <c r="DC1322" s="129" t="s">
        <v>179</v>
      </c>
      <c r="DD1322" s="129">
        <v>5.9999999999999995E-4</v>
      </c>
      <c r="DE1322" s="129" t="s">
        <v>179</v>
      </c>
      <c r="DF1322" s="129">
        <v>5.9999999999999995E-4</v>
      </c>
      <c r="DG1322" s="129" t="s">
        <v>179</v>
      </c>
      <c r="DH1322" s="129">
        <v>4.0000000000000002E-4</v>
      </c>
      <c r="DI1322" s="129" t="s">
        <v>179</v>
      </c>
      <c r="DJ1322" s="129">
        <v>4.0000000000000002E-4</v>
      </c>
      <c r="DK1322" s="129" t="s">
        <v>14</v>
      </c>
      <c r="DL1322" s="129" t="s">
        <v>53</v>
      </c>
      <c r="DS1322" s="129" t="s">
        <v>18</v>
      </c>
      <c r="DT1322" s="129" t="s">
        <v>2443</v>
      </c>
    </row>
    <row r="1323" spans="1:124">
      <c r="A1323" s="127">
        <v>87</v>
      </c>
      <c r="B1323" s="128">
        <v>44746.780555555553</v>
      </c>
      <c r="C1323" s="129" t="s">
        <v>52</v>
      </c>
      <c r="D1323" s="129">
        <v>0</v>
      </c>
      <c r="E1323" s="129">
        <v>0</v>
      </c>
      <c r="F1323" s="129">
        <v>0</v>
      </c>
      <c r="G1323" s="129" t="s">
        <v>54</v>
      </c>
      <c r="H1323" s="129" t="s">
        <v>55</v>
      </c>
      <c r="I1323" s="129" t="s">
        <v>55</v>
      </c>
      <c r="J1323" s="129" t="s">
        <v>55</v>
      </c>
      <c r="K1323" s="129" t="s">
        <v>18</v>
      </c>
      <c r="L1323" s="129">
        <v>90</v>
      </c>
      <c r="M1323" s="129" t="s">
        <v>173</v>
      </c>
      <c r="N1323" s="129">
        <v>0</v>
      </c>
      <c r="O1323" s="129" t="s">
        <v>173</v>
      </c>
      <c r="P1323" s="129">
        <v>0</v>
      </c>
      <c r="Q1323" s="129" t="s">
        <v>173</v>
      </c>
      <c r="R1323" s="129">
        <v>0</v>
      </c>
      <c r="S1323" s="129">
        <v>2</v>
      </c>
      <c r="T1323" s="129" t="s">
        <v>174</v>
      </c>
      <c r="U1323" s="129">
        <v>2.1709000000000001</v>
      </c>
      <c r="V1323" s="129">
        <v>0.63460000000000005</v>
      </c>
      <c r="W1323" s="129">
        <v>8.3843999999999994</v>
      </c>
      <c r="X1323" s="129">
        <v>0.29659999999999997</v>
      </c>
      <c r="Y1323" s="129">
        <v>34.177900000000001</v>
      </c>
      <c r="Z1323" s="129">
        <v>0.33510000000000001</v>
      </c>
      <c r="AA1323" s="129">
        <v>5.2900000000000003E-2</v>
      </c>
      <c r="AB1323" s="129">
        <v>1.6299999999999999E-2</v>
      </c>
      <c r="AC1323" s="129" t="s">
        <v>179</v>
      </c>
      <c r="AD1323" s="129">
        <v>8.9999999999999993E-3</v>
      </c>
      <c r="AE1323" s="129" t="s">
        <v>179</v>
      </c>
      <c r="AF1323" s="129">
        <v>1.7399999999999999E-2</v>
      </c>
      <c r="AG1323" s="129">
        <v>0.37180000000000002</v>
      </c>
      <c r="AH1323" s="129">
        <v>1.03E-2</v>
      </c>
      <c r="AI1323" s="129">
        <v>7.3322000000000003</v>
      </c>
      <c r="AJ1323" s="129">
        <v>3.2300000000000002E-2</v>
      </c>
      <c r="AK1323" s="129">
        <v>1.5697000000000001</v>
      </c>
      <c r="AL1323" s="129">
        <v>1.18E-2</v>
      </c>
      <c r="AM1323" s="129" t="s">
        <v>179</v>
      </c>
      <c r="AN1323" s="129">
        <v>1.09E-2</v>
      </c>
      <c r="AO1323" s="129">
        <v>3.3799999999999997E-2</v>
      </c>
      <c r="AP1323" s="129">
        <v>4.4000000000000003E-3</v>
      </c>
      <c r="AQ1323" s="129">
        <v>0.14199999999999999</v>
      </c>
      <c r="AR1323" s="129">
        <v>6.0000000000000001E-3</v>
      </c>
      <c r="AS1323" s="129">
        <v>8.1868999999999996</v>
      </c>
      <c r="AT1323" s="129">
        <v>3.1600000000000003E-2</v>
      </c>
      <c r="AU1323" s="129">
        <v>7.1999999999999998E-3</v>
      </c>
      <c r="AV1323" s="129">
        <v>4.3E-3</v>
      </c>
      <c r="AW1323" s="129">
        <v>1.2999999999999999E-2</v>
      </c>
      <c r="AX1323" s="129">
        <v>1.1999999999999999E-3</v>
      </c>
      <c r="AY1323" s="129">
        <v>1.2E-2</v>
      </c>
      <c r="AZ1323" s="129">
        <v>1E-3</v>
      </c>
      <c r="BA1323" s="129">
        <v>8.3999999999999995E-3</v>
      </c>
      <c r="BB1323" s="129">
        <v>8.0000000000000004E-4</v>
      </c>
      <c r="BC1323" s="129" t="s">
        <v>191</v>
      </c>
      <c r="BD1323" s="129">
        <v>5.9999999999999995E-4</v>
      </c>
      <c r="BE1323" s="129" t="s">
        <v>179</v>
      </c>
      <c r="BF1323" s="129">
        <v>2.9999999999999997E-4</v>
      </c>
      <c r="BG1323" s="129" t="s">
        <v>179</v>
      </c>
      <c r="BH1323" s="129">
        <v>1E-4</v>
      </c>
      <c r="BI1323" s="129" t="s">
        <v>211</v>
      </c>
      <c r="BJ1323" s="129">
        <v>2.0000000000000001E-4</v>
      </c>
      <c r="BK1323" s="129">
        <v>3.9399999999999998E-2</v>
      </c>
      <c r="BL1323" s="129">
        <v>1E-3</v>
      </c>
      <c r="BM1323" s="129">
        <v>2.2000000000000001E-3</v>
      </c>
      <c r="BN1323" s="129">
        <v>2.9999999999999997E-4</v>
      </c>
      <c r="BO1323" s="129">
        <v>2.12E-2</v>
      </c>
      <c r="BP1323" s="129">
        <v>8.9999999999999998E-4</v>
      </c>
      <c r="BQ1323" s="129" t="s">
        <v>304</v>
      </c>
      <c r="BR1323" s="129">
        <v>2.9999999999999997E-4</v>
      </c>
      <c r="BS1323" s="129" t="s">
        <v>179</v>
      </c>
      <c r="BT1323" s="129">
        <v>5.0000000000000001E-4</v>
      </c>
      <c r="BU1323" s="129" t="s">
        <v>179</v>
      </c>
      <c r="BV1323" s="129">
        <v>5.9999999999999995E-4</v>
      </c>
      <c r="BW1323" s="129" t="s">
        <v>18</v>
      </c>
      <c r="BX1323" s="129"/>
      <c r="BY1323" s="129" t="s">
        <v>18</v>
      </c>
      <c r="BZ1323" s="129"/>
      <c r="CA1323" s="129" t="s">
        <v>179</v>
      </c>
      <c r="CB1323" s="129">
        <v>8.0000000000000004E-4</v>
      </c>
      <c r="CC1323" s="129" t="s">
        <v>179</v>
      </c>
      <c r="CD1323" s="129">
        <v>2E-3</v>
      </c>
      <c r="CE1323" s="129" t="s">
        <v>179</v>
      </c>
      <c r="CF1323" s="129">
        <v>2.0999999999999999E-3</v>
      </c>
      <c r="CG1323" s="129" t="s">
        <v>216</v>
      </c>
      <c r="CH1323" s="129">
        <v>1E-4</v>
      </c>
      <c r="CI1323" s="129" t="s">
        <v>179</v>
      </c>
      <c r="CJ1323" s="129">
        <v>6.8999999999999999E-3</v>
      </c>
      <c r="CK1323" s="129" t="s">
        <v>179</v>
      </c>
      <c r="CL1323" s="129">
        <v>9.4999999999999998E-3</v>
      </c>
      <c r="CM1323" s="129" t="s">
        <v>179</v>
      </c>
      <c r="CN1323" s="129">
        <v>5.1999999999999998E-3</v>
      </c>
      <c r="CO1323" s="129" t="s">
        <v>179</v>
      </c>
      <c r="CP1323" s="129">
        <v>1E-3</v>
      </c>
      <c r="CQ1323" s="129" t="s">
        <v>179</v>
      </c>
      <c r="CR1323" s="129">
        <v>3.5000000000000001E-3</v>
      </c>
      <c r="CS1323" s="129" t="s">
        <v>179</v>
      </c>
      <c r="CT1323" s="129">
        <v>2E-3</v>
      </c>
      <c r="CU1323" s="129" t="s">
        <v>18</v>
      </c>
      <c r="CV1323" s="129"/>
      <c r="CW1323" s="129" t="s">
        <v>18</v>
      </c>
      <c r="CX1323" s="129"/>
      <c r="CY1323" s="129" t="s">
        <v>179</v>
      </c>
      <c r="CZ1323" s="129">
        <v>5.0000000000000001E-4</v>
      </c>
      <c r="DA1323" s="129" t="s">
        <v>179</v>
      </c>
      <c r="DB1323" s="129">
        <v>5.9999999999999995E-4</v>
      </c>
      <c r="DC1323" s="129" t="s">
        <v>212</v>
      </c>
      <c r="DD1323" s="129">
        <v>5.9999999999999995E-4</v>
      </c>
      <c r="DE1323" s="129" t="s">
        <v>179</v>
      </c>
      <c r="DF1323" s="129">
        <v>5.9999999999999995E-4</v>
      </c>
      <c r="DG1323" s="129" t="s">
        <v>179</v>
      </c>
      <c r="DH1323" s="129">
        <v>4.0000000000000002E-4</v>
      </c>
      <c r="DI1323" s="129" t="s">
        <v>179</v>
      </c>
      <c r="DJ1323" s="129">
        <v>5.0000000000000001E-4</v>
      </c>
      <c r="DK1323" s="129" t="s">
        <v>14</v>
      </c>
      <c r="DL1323" s="129" t="s">
        <v>53</v>
      </c>
      <c r="DS1323" s="129" t="s">
        <v>18</v>
      </c>
      <c r="DT1323" s="129" t="s">
        <v>2297</v>
      </c>
    </row>
    <row r="1324" spans="1:124">
      <c r="A1324" s="127">
        <v>88</v>
      </c>
      <c r="B1324" s="128">
        <v>44753.890972222223</v>
      </c>
      <c r="C1324" s="129" t="s">
        <v>52</v>
      </c>
      <c r="D1324" s="129">
        <v>0</v>
      </c>
      <c r="E1324" s="129">
        <v>0</v>
      </c>
      <c r="F1324" s="129">
        <v>0</v>
      </c>
      <c r="G1324" s="129" t="s">
        <v>54</v>
      </c>
      <c r="H1324" s="129" t="s">
        <v>55</v>
      </c>
      <c r="I1324" s="129" t="s">
        <v>55</v>
      </c>
      <c r="J1324" s="129" t="s">
        <v>55</v>
      </c>
      <c r="K1324" s="129" t="s">
        <v>18</v>
      </c>
      <c r="L1324" s="129">
        <v>90</v>
      </c>
      <c r="M1324" s="129" t="s">
        <v>173</v>
      </c>
      <c r="N1324" s="129">
        <v>0</v>
      </c>
      <c r="O1324" s="129" t="s">
        <v>173</v>
      </c>
      <c r="P1324" s="129">
        <v>0</v>
      </c>
      <c r="Q1324" s="129" t="s">
        <v>173</v>
      </c>
      <c r="R1324" s="129">
        <v>0</v>
      </c>
      <c r="S1324" s="129">
        <v>2</v>
      </c>
      <c r="T1324" s="129" t="s">
        <v>174</v>
      </c>
      <c r="U1324" s="129">
        <v>2.5185</v>
      </c>
      <c r="V1324" s="129">
        <v>0.62209999999999999</v>
      </c>
      <c r="W1324" s="129" t="s">
        <v>4255</v>
      </c>
      <c r="X1324" s="129">
        <v>0.29420000000000002</v>
      </c>
      <c r="Y1324" s="129">
        <v>33.0702</v>
      </c>
      <c r="Z1324" s="129">
        <v>0.32929999999999998</v>
      </c>
      <c r="AA1324" s="129" t="s">
        <v>1713</v>
      </c>
      <c r="AB1324" s="129">
        <v>1.6199999999999999E-2</v>
      </c>
      <c r="AC1324" s="129" t="s">
        <v>179</v>
      </c>
      <c r="AD1324" s="129">
        <v>8.8999999999999999E-3</v>
      </c>
      <c r="AE1324" s="129" t="s">
        <v>179</v>
      </c>
      <c r="AF1324" s="129">
        <v>1.72E-2</v>
      </c>
      <c r="AG1324" s="129">
        <v>0.38429999999999997</v>
      </c>
      <c r="AH1324" s="129">
        <v>1.01E-2</v>
      </c>
      <c r="AI1324" s="129">
        <v>7.3640999999999996</v>
      </c>
      <c r="AJ1324" s="129">
        <v>3.2399999999999998E-2</v>
      </c>
      <c r="AK1324" s="129">
        <v>1.5832999999999999</v>
      </c>
      <c r="AL1324" s="129">
        <v>1.18E-2</v>
      </c>
      <c r="AM1324" s="129" t="s">
        <v>179</v>
      </c>
      <c r="AN1324" s="129">
        <v>1.0999999999999999E-2</v>
      </c>
      <c r="AO1324" s="129" t="s">
        <v>1575</v>
      </c>
      <c r="AP1324" s="129">
        <v>4.4999999999999997E-3</v>
      </c>
      <c r="AQ1324" s="129">
        <v>0.14899999999999999</v>
      </c>
      <c r="AR1324" s="129">
        <v>6.1000000000000004E-3</v>
      </c>
      <c r="AS1324" s="129" t="s">
        <v>4256</v>
      </c>
      <c r="AT1324" s="129">
        <v>3.1800000000000002E-2</v>
      </c>
      <c r="AU1324" s="129" t="s">
        <v>179</v>
      </c>
      <c r="AV1324" s="129">
        <v>4.3E-3</v>
      </c>
      <c r="AW1324" s="129">
        <v>1.2E-2</v>
      </c>
      <c r="AX1324" s="129">
        <v>1.1999999999999999E-3</v>
      </c>
      <c r="AY1324" s="129" t="s">
        <v>1759</v>
      </c>
      <c r="AZ1324" s="129">
        <v>1E-3</v>
      </c>
      <c r="BA1324" s="129">
        <v>8.8000000000000005E-3</v>
      </c>
      <c r="BB1324" s="129">
        <v>8.0000000000000004E-4</v>
      </c>
      <c r="BC1324" s="129" t="s">
        <v>651</v>
      </c>
      <c r="BD1324" s="129">
        <v>5.0000000000000001E-4</v>
      </c>
      <c r="BE1324" s="129" t="s">
        <v>179</v>
      </c>
      <c r="BF1324" s="129">
        <v>2.9999999999999997E-4</v>
      </c>
      <c r="BG1324" s="129" t="s">
        <v>179</v>
      </c>
      <c r="BH1324" s="129">
        <v>1E-4</v>
      </c>
      <c r="BI1324" s="129" t="s">
        <v>247</v>
      </c>
      <c r="BJ1324" s="129">
        <v>2.0000000000000001E-4</v>
      </c>
      <c r="BK1324" s="129">
        <v>0.04</v>
      </c>
      <c r="BL1324" s="129">
        <v>1E-3</v>
      </c>
      <c r="BM1324" s="129">
        <v>2.5999999999999999E-3</v>
      </c>
      <c r="BN1324" s="129">
        <v>2.9999999999999997E-4</v>
      </c>
      <c r="BO1324" s="129" t="s">
        <v>1960</v>
      </c>
      <c r="BP1324" s="129">
        <v>8.9999999999999998E-4</v>
      </c>
      <c r="BQ1324" s="129" t="s">
        <v>406</v>
      </c>
      <c r="BR1324" s="129">
        <v>2.9999999999999997E-4</v>
      </c>
      <c r="BS1324" s="129" t="s">
        <v>179</v>
      </c>
      <c r="BT1324" s="129">
        <v>5.0000000000000001E-4</v>
      </c>
      <c r="BU1324" s="129" t="s">
        <v>179</v>
      </c>
      <c r="BV1324" s="129">
        <v>5.9999999999999995E-4</v>
      </c>
      <c r="BW1324" s="129" t="s">
        <v>18</v>
      </c>
      <c r="BX1324" s="129"/>
      <c r="BY1324" s="129" t="s">
        <v>18</v>
      </c>
      <c r="BZ1324" s="129"/>
      <c r="CA1324" s="129" t="s">
        <v>179</v>
      </c>
      <c r="CB1324" s="129">
        <v>8.0000000000000004E-4</v>
      </c>
      <c r="CC1324" s="129" t="s">
        <v>179</v>
      </c>
      <c r="CD1324" s="129">
        <v>2E-3</v>
      </c>
      <c r="CE1324" s="129" t="s">
        <v>179</v>
      </c>
      <c r="CF1324" s="129">
        <v>2.0999999999999999E-3</v>
      </c>
      <c r="CG1324" s="129" t="s">
        <v>179</v>
      </c>
      <c r="CH1324" s="129">
        <v>1E-4</v>
      </c>
      <c r="CI1324" s="129" t="s">
        <v>283</v>
      </c>
      <c r="CJ1324" s="129">
        <v>7.0000000000000001E-3</v>
      </c>
      <c r="CK1324" s="129" t="s">
        <v>179</v>
      </c>
      <c r="CL1324" s="129">
        <v>9.7000000000000003E-3</v>
      </c>
      <c r="CM1324" s="129" t="s">
        <v>179</v>
      </c>
      <c r="CN1324" s="129">
        <v>5.7000000000000002E-3</v>
      </c>
      <c r="CO1324" s="129" t="s">
        <v>179</v>
      </c>
      <c r="CP1324" s="129">
        <v>1E-3</v>
      </c>
      <c r="CQ1324" s="129" t="s">
        <v>179</v>
      </c>
      <c r="CR1324" s="129">
        <v>3.5000000000000001E-3</v>
      </c>
      <c r="CS1324" s="129" t="s">
        <v>179</v>
      </c>
      <c r="CT1324" s="129">
        <v>2E-3</v>
      </c>
      <c r="CU1324" s="129" t="s">
        <v>18</v>
      </c>
      <c r="CV1324" s="129"/>
      <c r="CW1324" s="129" t="s">
        <v>18</v>
      </c>
      <c r="CX1324" s="129"/>
      <c r="CY1324" s="129" t="s">
        <v>179</v>
      </c>
      <c r="CZ1324" s="129">
        <v>5.0000000000000001E-4</v>
      </c>
      <c r="DA1324" s="129" t="s">
        <v>179</v>
      </c>
      <c r="DB1324" s="129">
        <v>5.9999999999999995E-4</v>
      </c>
      <c r="DC1324" s="129" t="s">
        <v>179</v>
      </c>
      <c r="DD1324" s="129">
        <v>5.9999999999999995E-4</v>
      </c>
      <c r="DE1324" s="129" t="s">
        <v>179</v>
      </c>
      <c r="DF1324" s="129">
        <v>5.9999999999999995E-4</v>
      </c>
      <c r="DG1324" s="129" t="s">
        <v>179</v>
      </c>
      <c r="DH1324" s="129">
        <v>4.0000000000000002E-4</v>
      </c>
      <c r="DI1324" s="129" t="s">
        <v>179</v>
      </c>
      <c r="DJ1324" s="129">
        <v>5.0000000000000001E-4</v>
      </c>
      <c r="DK1324" s="129" t="s">
        <v>14</v>
      </c>
      <c r="DL1324" s="129" t="s">
        <v>53</v>
      </c>
      <c r="DS1324" s="129"/>
      <c r="DT1324" s="129" t="s">
        <v>2297</v>
      </c>
    </row>
    <row r="1325" spans="1:124">
      <c r="A1325" s="127">
        <v>150</v>
      </c>
      <c r="B1325" s="128">
        <v>44754.65902777778</v>
      </c>
      <c r="C1325" s="129" t="s">
        <v>52</v>
      </c>
      <c r="D1325" s="129">
        <v>0</v>
      </c>
      <c r="E1325" s="129">
        <v>0</v>
      </c>
      <c r="F1325" s="129">
        <v>0</v>
      </c>
      <c r="G1325" s="129" t="s">
        <v>54</v>
      </c>
      <c r="H1325" s="129" t="s">
        <v>55</v>
      </c>
      <c r="I1325" s="129" t="s">
        <v>55</v>
      </c>
      <c r="J1325" s="129" t="s">
        <v>55</v>
      </c>
      <c r="K1325" s="129" t="s">
        <v>18</v>
      </c>
      <c r="L1325" s="129">
        <v>90</v>
      </c>
      <c r="M1325" s="129" t="s">
        <v>173</v>
      </c>
      <c r="N1325" s="129">
        <v>0</v>
      </c>
      <c r="O1325" s="129" t="s">
        <v>173</v>
      </c>
      <c r="P1325" s="129">
        <v>0</v>
      </c>
      <c r="Q1325" s="129" t="s">
        <v>173</v>
      </c>
      <c r="R1325" s="129">
        <v>0</v>
      </c>
      <c r="S1325" s="129">
        <v>2</v>
      </c>
      <c r="T1325" s="129" t="s">
        <v>174</v>
      </c>
      <c r="U1325" s="129">
        <v>2.2374000000000001</v>
      </c>
      <c r="V1325" s="129">
        <v>0.62219999999999998</v>
      </c>
      <c r="W1325" s="129" t="s">
        <v>4390</v>
      </c>
      <c r="X1325" s="129">
        <v>0.29609999999999997</v>
      </c>
      <c r="Y1325" s="129">
        <v>33.164400000000001</v>
      </c>
      <c r="Z1325" s="129">
        <v>0.33</v>
      </c>
      <c r="AA1325" s="129" t="s">
        <v>1264</v>
      </c>
      <c r="AB1325" s="129">
        <v>1.6199999999999999E-2</v>
      </c>
      <c r="AC1325" s="129" t="s">
        <v>179</v>
      </c>
      <c r="AD1325" s="129">
        <v>8.8999999999999999E-3</v>
      </c>
      <c r="AE1325" s="129" t="s">
        <v>179</v>
      </c>
      <c r="AF1325" s="129">
        <v>1.7399999999999999E-2</v>
      </c>
      <c r="AG1325" s="129">
        <v>0.38700000000000001</v>
      </c>
      <c r="AH1325" s="129">
        <v>1.03E-2</v>
      </c>
      <c r="AI1325" s="129">
        <v>7.4004000000000003</v>
      </c>
      <c r="AJ1325" s="129">
        <v>3.2500000000000001E-2</v>
      </c>
      <c r="AK1325" s="129">
        <v>1.5948</v>
      </c>
      <c r="AL1325" s="129">
        <v>1.1900000000000001E-2</v>
      </c>
      <c r="AM1325" s="129" t="s">
        <v>179</v>
      </c>
      <c r="AN1325" s="129">
        <v>1.0999999999999999E-2</v>
      </c>
      <c r="AO1325" s="129" t="s">
        <v>430</v>
      </c>
      <c r="AP1325" s="129">
        <v>4.4999999999999997E-3</v>
      </c>
      <c r="AQ1325" s="129">
        <v>0.14430000000000001</v>
      </c>
      <c r="AR1325" s="129">
        <v>6.1000000000000004E-3</v>
      </c>
      <c r="AS1325" s="129" t="s">
        <v>4391</v>
      </c>
      <c r="AT1325" s="129">
        <v>3.1800000000000002E-2</v>
      </c>
      <c r="AU1325" s="129" t="s">
        <v>302</v>
      </c>
      <c r="AV1325" s="129">
        <v>4.4000000000000003E-3</v>
      </c>
      <c r="AW1325" s="129">
        <v>1.38E-2</v>
      </c>
      <c r="AX1325" s="129">
        <v>1.2999999999999999E-3</v>
      </c>
      <c r="AY1325" s="129" t="s">
        <v>435</v>
      </c>
      <c r="AZ1325" s="129">
        <v>1E-3</v>
      </c>
      <c r="BA1325" s="129">
        <v>9.1000000000000004E-3</v>
      </c>
      <c r="BB1325" s="129">
        <v>8.0000000000000004E-4</v>
      </c>
      <c r="BC1325" s="129" t="s">
        <v>391</v>
      </c>
      <c r="BD1325" s="129">
        <v>5.0000000000000001E-4</v>
      </c>
      <c r="BE1325" s="129" t="s">
        <v>179</v>
      </c>
      <c r="BF1325" s="129">
        <v>2.9999999999999997E-4</v>
      </c>
      <c r="BG1325" s="129" t="s">
        <v>179</v>
      </c>
      <c r="BH1325" s="129">
        <v>1E-4</v>
      </c>
      <c r="BI1325" s="129" t="s">
        <v>212</v>
      </c>
      <c r="BJ1325" s="129">
        <v>2.0000000000000001E-4</v>
      </c>
      <c r="BK1325" s="129">
        <v>4.0300000000000002E-2</v>
      </c>
      <c r="BL1325" s="129">
        <v>1E-3</v>
      </c>
      <c r="BM1325" s="129">
        <v>2.5999999999999999E-3</v>
      </c>
      <c r="BN1325" s="129">
        <v>2.9999999999999997E-4</v>
      </c>
      <c r="BO1325" s="129" t="s">
        <v>689</v>
      </c>
      <c r="BP1325" s="129">
        <v>8.9999999999999998E-4</v>
      </c>
      <c r="BQ1325" s="129" t="s">
        <v>304</v>
      </c>
      <c r="BR1325" s="129">
        <v>2.9999999999999997E-4</v>
      </c>
      <c r="BS1325" s="129" t="s">
        <v>179</v>
      </c>
      <c r="BT1325" s="129">
        <v>5.0000000000000001E-4</v>
      </c>
      <c r="BU1325" s="129" t="s">
        <v>179</v>
      </c>
      <c r="BV1325" s="129">
        <v>5.9999999999999995E-4</v>
      </c>
      <c r="BW1325" s="129" t="s">
        <v>179</v>
      </c>
      <c r="BX1325" s="129">
        <v>8.0000000000000004E-4</v>
      </c>
      <c r="BY1325" s="129" t="s">
        <v>18</v>
      </c>
      <c r="BZ1325" s="129"/>
      <c r="CA1325" s="129" t="s">
        <v>179</v>
      </c>
      <c r="CB1325" s="129">
        <v>8.0000000000000004E-4</v>
      </c>
      <c r="CC1325" s="129" t="s">
        <v>179</v>
      </c>
      <c r="CD1325" s="129">
        <v>2E-3</v>
      </c>
      <c r="CE1325" s="129" t="s">
        <v>179</v>
      </c>
      <c r="CF1325" s="129">
        <v>2.0999999999999999E-3</v>
      </c>
      <c r="CG1325" s="129" t="s">
        <v>179</v>
      </c>
      <c r="CH1325" s="129">
        <v>1E-4</v>
      </c>
      <c r="CI1325" s="129" t="s">
        <v>648</v>
      </c>
      <c r="CJ1325" s="129">
        <v>7.0000000000000001E-3</v>
      </c>
      <c r="CK1325" s="129" t="s">
        <v>179</v>
      </c>
      <c r="CL1325" s="129">
        <v>9.5999999999999992E-3</v>
      </c>
      <c r="CM1325" s="129" t="s">
        <v>179</v>
      </c>
      <c r="CN1325" s="129">
        <v>5.5999999999999999E-3</v>
      </c>
      <c r="CO1325" s="129" t="s">
        <v>179</v>
      </c>
      <c r="CP1325" s="129">
        <v>1E-3</v>
      </c>
      <c r="CQ1325" s="129" t="s">
        <v>179</v>
      </c>
      <c r="CR1325" s="129">
        <v>3.5000000000000001E-3</v>
      </c>
      <c r="CS1325" s="129" t="s">
        <v>179</v>
      </c>
      <c r="CT1325" s="129">
        <v>2E-3</v>
      </c>
      <c r="CU1325" s="129" t="s">
        <v>18</v>
      </c>
      <c r="CV1325" s="129"/>
      <c r="CW1325" s="129" t="s">
        <v>18</v>
      </c>
      <c r="CX1325" s="129"/>
      <c r="CY1325" s="129" t="s">
        <v>179</v>
      </c>
      <c r="CZ1325" s="129">
        <v>5.0000000000000001E-4</v>
      </c>
      <c r="DA1325" s="129" t="s">
        <v>179</v>
      </c>
      <c r="DB1325" s="129">
        <v>5.9999999999999995E-4</v>
      </c>
      <c r="DC1325" s="129" t="s">
        <v>179</v>
      </c>
      <c r="DD1325" s="129">
        <v>5.9999999999999995E-4</v>
      </c>
      <c r="DE1325" s="129" t="s">
        <v>179</v>
      </c>
      <c r="DF1325" s="129">
        <v>5.9999999999999995E-4</v>
      </c>
      <c r="DG1325" s="129" t="s">
        <v>179</v>
      </c>
      <c r="DH1325" s="129">
        <v>5.0000000000000001E-4</v>
      </c>
      <c r="DI1325" s="129" t="s">
        <v>179</v>
      </c>
      <c r="DJ1325" s="129">
        <v>5.0000000000000001E-4</v>
      </c>
      <c r="DK1325" s="129" t="s">
        <v>14</v>
      </c>
      <c r="DL1325" s="129" t="s">
        <v>53</v>
      </c>
      <c r="DS1325" s="129"/>
      <c r="DT1325" s="129" t="s">
        <v>18</v>
      </c>
    </row>
    <row r="1326" spans="1:124">
      <c r="A1326" s="127">
        <v>151</v>
      </c>
      <c r="B1326" s="128">
        <v>44754.660416666666</v>
      </c>
      <c r="C1326" s="129" t="s">
        <v>52</v>
      </c>
      <c r="D1326" s="129">
        <v>0</v>
      </c>
      <c r="E1326" s="129">
        <v>0</v>
      </c>
      <c r="F1326" s="129">
        <v>0</v>
      </c>
      <c r="G1326" s="129" t="s">
        <v>54</v>
      </c>
      <c r="H1326" s="129" t="s">
        <v>55</v>
      </c>
      <c r="I1326" s="129" t="s">
        <v>55</v>
      </c>
      <c r="J1326" s="129" t="s">
        <v>55</v>
      </c>
      <c r="K1326" s="129" t="s">
        <v>18</v>
      </c>
      <c r="L1326" s="129">
        <v>90</v>
      </c>
      <c r="M1326" s="129" t="s">
        <v>173</v>
      </c>
      <c r="N1326" s="129">
        <v>0</v>
      </c>
      <c r="O1326" s="129" t="s">
        <v>173</v>
      </c>
      <c r="P1326" s="129">
        <v>0</v>
      </c>
      <c r="Q1326" s="129" t="s">
        <v>173</v>
      </c>
      <c r="R1326" s="129">
        <v>0</v>
      </c>
      <c r="S1326" s="129">
        <v>2</v>
      </c>
      <c r="T1326" s="129" t="s">
        <v>174</v>
      </c>
      <c r="U1326" s="129">
        <v>2.0348000000000002</v>
      </c>
      <c r="V1326" s="129">
        <v>0.63880000000000003</v>
      </c>
      <c r="W1326" s="129" t="s">
        <v>4392</v>
      </c>
      <c r="X1326" s="129">
        <v>0.29420000000000002</v>
      </c>
      <c r="Y1326" s="129">
        <v>33.073500000000003</v>
      </c>
      <c r="Z1326" s="129">
        <v>0.32940000000000003</v>
      </c>
      <c r="AA1326" s="129" t="s">
        <v>4097</v>
      </c>
      <c r="AB1326" s="129">
        <v>1.6400000000000001E-2</v>
      </c>
      <c r="AC1326" s="129" t="s">
        <v>179</v>
      </c>
      <c r="AD1326" s="129">
        <v>8.8999999999999999E-3</v>
      </c>
      <c r="AE1326" s="129" t="s">
        <v>179</v>
      </c>
      <c r="AF1326" s="129">
        <v>1.72E-2</v>
      </c>
      <c r="AG1326" s="129">
        <v>0.37430000000000002</v>
      </c>
      <c r="AH1326" s="129">
        <v>1.01E-2</v>
      </c>
      <c r="AI1326" s="129">
        <v>7.3682999999999996</v>
      </c>
      <c r="AJ1326" s="129">
        <v>3.2399999999999998E-2</v>
      </c>
      <c r="AK1326" s="129">
        <v>1.591</v>
      </c>
      <c r="AL1326" s="129">
        <v>1.1900000000000001E-2</v>
      </c>
      <c r="AM1326" s="129" t="s">
        <v>179</v>
      </c>
      <c r="AN1326" s="129">
        <v>1.11E-2</v>
      </c>
      <c r="AO1326" s="129" t="s">
        <v>993</v>
      </c>
      <c r="AP1326" s="129">
        <v>4.4000000000000003E-3</v>
      </c>
      <c r="AQ1326" s="129">
        <v>0.1429</v>
      </c>
      <c r="AR1326" s="129">
        <v>6.0000000000000001E-3</v>
      </c>
      <c r="AS1326" s="129" t="s">
        <v>4393</v>
      </c>
      <c r="AT1326" s="129">
        <v>3.2000000000000001E-2</v>
      </c>
      <c r="AU1326" s="129" t="s">
        <v>345</v>
      </c>
      <c r="AV1326" s="129">
        <v>4.4000000000000003E-3</v>
      </c>
      <c r="AW1326" s="129">
        <v>1.38E-2</v>
      </c>
      <c r="AX1326" s="129">
        <v>1.2999999999999999E-3</v>
      </c>
      <c r="AY1326" s="129" t="s">
        <v>251</v>
      </c>
      <c r="AZ1326" s="129">
        <v>1E-3</v>
      </c>
      <c r="BA1326" s="129">
        <v>8.8999999999999999E-3</v>
      </c>
      <c r="BB1326" s="129">
        <v>8.0000000000000004E-4</v>
      </c>
      <c r="BC1326" s="129" t="s">
        <v>267</v>
      </c>
      <c r="BD1326" s="129">
        <v>5.0000000000000001E-4</v>
      </c>
      <c r="BE1326" s="129" t="s">
        <v>179</v>
      </c>
      <c r="BF1326" s="129">
        <v>2.9999999999999997E-4</v>
      </c>
      <c r="BG1326" s="129" t="s">
        <v>216</v>
      </c>
      <c r="BH1326" s="129">
        <v>1E-4</v>
      </c>
      <c r="BI1326" s="129" t="s">
        <v>247</v>
      </c>
      <c r="BJ1326" s="129">
        <v>2.0000000000000001E-4</v>
      </c>
      <c r="BK1326" s="129">
        <v>4.0899999999999999E-2</v>
      </c>
      <c r="BL1326" s="129">
        <v>1E-3</v>
      </c>
      <c r="BM1326" s="129">
        <v>2.8E-3</v>
      </c>
      <c r="BN1326" s="129">
        <v>2.9999999999999997E-4</v>
      </c>
      <c r="BO1326" s="129" t="s">
        <v>1672</v>
      </c>
      <c r="BP1326" s="129">
        <v>8.9999999999999998E-4</v>
      </c>
      <c r="BQ1326" s="129" t="s">
        <v>406</v>
      </c>
      <c r="BR1326" s="129">
        <v>2.9999999999999997E-4</v>
      </c>
      <c r="BS1326" s="129" t="s">
        <v>179</v>
      </c>
      <c r="BT1326" s="129">
        <v>5.0000000000000001E-4</v>
      </c>
      <c r="BU1326" s="129" t="s">
        <v>179</v>
      </c>
      <c r="BV1326" s="129">
        <v>5.9999999999999995E-4</v>
      </c>
      <c r="BW1326" s="129" t="s">
        <v>179</v>
      </c>
      <c r="BX1326" s="129">
        <v>8.0000000000000004E-4</v>
      </c>
      <c r="BY1326" s="129" t="s">
        <v>18</v>
      </c>
      <c r="BZ1326" s="129"/>
      <c r="CA1326" s="129" t="s">
        <v>179</v>
      </c>
      <c r="CB1326" s="129">
        <v>8.0000000000000004E-4</v>
      </c>
      <c r="CC1326" s="129" t="s">
        <v>179</v>
      </c>
      <c r="CD1326" s="129">
        <v>2E-3</v>
      </c>
      <c r="CE1326" s="129" t="s">
        <v>179</v>
      </c>
      <c r="CF1326" s="129">
        <v>2.0999999999999999E-3</v>
      </c>
      <c r="CG1326" s="129" t="s">
        <v>179</v>
      </c>
      <c r="CH1326" s="129">
        <v>1E-4</v>
      </c>
      <c r="CI1326" s="129" t="s">
        <v>2009</v>
      </c>
      <c r="CJ1326" s="129">
        <v>7.0000000000000001E-3</v>
      </c>
      <c r="CK1326" s="129" t="s">
        <v>179</v>
      </c>
      <c r="CL1326" s="129">
        <v>9.7999999999999997E-3</v>
      </c>
      <c r="CM1326" s="129" t="s">
        <v>179</v>
      </c>
      <c r="CN1326" s="129">
        <v>5.7000000000000002E-3</v>
      </c>
      <c r="CO1326" s="129" t="s">
        <v>179</v>
      </c>
      <c r="CP1326" s="129">
        <v>8.9999999999999998E-4</v>
      </c>
      <c r="CQ1326" s="129" t="s">
        <v>179</v>
      </c>
      <c r="CR1326" s="129">
        <v>3.5000000000000001E-3</v>
      </c>
      <c r="CS1326" s="129" t="s">
        <v>179</v>
      </c>
      <c r="CT1326" s="129">
        <v>2E-3</v>
      </c>
      <c r="CU1326" s="129" t="s">
        <v>18</v>
      </c>
      <c r="CV1326" s="129"/>
      <c r="CW1326" s="129" t="s">
        <v>18</v>
      </c>
      <c r="CX1326" s="129"/>
      <c r="CY1326" s="129" t="s">
        <v>179</v>
      </c>
      <c r="CZ1326" s="129">
        <v>5.0000000000000001E-4</v>
      </c>
      <c r="DA1326" s="129" t="s">
        <v>179</v>
      </c>
      <c r="DB1326" s="129">
        <v>5.0000000000000001E-4</v>
      </c>
      <c r="DC1326" s="129" t="s">
        <v>212</v>
      </c>
      <c r="DD1326" s="129">
        <v>5.9999999999999995E-4</v>
      </c>
      <c r="DE1326" s="129" t="s">
        <v>179</v>
      </c>
      <c r="DF1326" s="129">
        <v>5.9999999999999995E-4</v>
      </c>
      <c r="DG1326" s="129" t="s">
        <v>179</v>
      </c>
      <c r="DH1326" s="129">
        <v>4.0000000000000002E-4</v>
      </c>
      <c r="DI1326" s="129" t="s">
        <v>179</v>
      </c>
      <c r="DJ1326" s="129">
        <v>5.0000000000000001E-4</v>
      </c>
      <c r="DK1326" s="129" t="s">
        <v>14</v>
      </c>
      <c r="DL1326" s="129" t="s">
        <v>53</v>
      </c>
      <c r="DS1326" s="129"/>
      <c r="DT1326" s="129" t="s">
        <v>18</v>
      </c>
    </row>
    <row r="1327" spans="1:124">
      <c r="A1327" s="127">
        <v>152</v>
      </c>
      <c r="B1327" s="128">
        <v>44754.661111111112</v>
      </c>
      <c r="C1327" s="129" t="s">
        <v>52</v>
      </c>
      <c r="D1327" s="129">
        <v>0</v>
      </c>
      <c r="E1327" s="129">
        <v>0</v>
      </c>
      <c r="F1327" s="129">
        <v>0</v>
      </c>
      <c r="G1327" s="129" t="s">
        <v>54</v>
      </c>
      <c r="H1327" s="129" t="s">
        <v>55</v>
      </c>
      <c r="I1327" s="129" t="s">
        <v>55</v>
      </c>
      <c r="J1327" s="129" t="s">
        <v>55</v>
      </c>
      <c r="K1327" s="129" t="s">
        <v>18</v>
      </c>
      <c r="L1327" s="129">
        <v>90</v>
      </c>
      <c r="M1327" s="129" t="s">
        <v>173</v>
      </c>
      <c r="N1327" s="129">
        <v>0</v>
      </c>
      <c r="O1327" s="129" t="s">
        <v>173</v>
      </c>
      <c r="P1327" s="129">
        <v>0</v>
      </c>
      <c r="Q1327" s="129" t="s">
        <v>173</v>
      </c>
      <c r="R1327" s="129">
        <v>0</v>
      </c>
      <c r="S1327" s="129">
        <v>2</v>
      </c>
      <c r="T1327" s="129" t="s">
        <v>174</v>
      </c>
      <c r="U1327" s="129">
        <v>2.3715000000000002</v>
      </c>
      <c r="V1327" s="129">
        <v>0.61990000000000001</v>
      </c>
      <c r="W1327" s="129" t="s">
        <v>4394</v>
      </c>
      <c r="X1327" s="129">
        <v>0.29730000000000001</v>
      </c>
      <c r="Y1327" s="129">
        <v>33.547199999999997</v>
      </c>
      <c r="Z1327" s="129">
        <v>0.33210000000000001</v>
      </c>
      <c r="AA1327" s="129" t="s">
        <v>4395</v>
      </c>
      <c r="AB1327" s="129">
        <v>1.61E-2</v>
      </c>
      <c r="AC1327" s="129" t="s">
        <v>179</v>
      </c>
      <c r="AD1327" s="129">
        <v>8.8000000000000005E-3</v>
      </c>
      <c r="AE1327" s="129" t="s">
        <v>179</v>
      </c>
      <c r="AF1327" s="129">
        <v>1.7399999999999999E-2</v>
      </c>
      <c r="AG1327" s="129">
        <v>0.38819999999999999</v>
      </c>
      <c r="AH1327" s="129">
        <v>1.0200000000000001E-2</v>
      </c>
      <c r="AI1327" s="129">
        <v>7.4219999999999997</v>
      </c>
      <c r="AJ1327" s="129">
        <v>3.2599999999999997E-2</v>
      </c>
      <c r="AK1327" s="129">
        <v>1.6035999999999999</v>
      </c>
      <c r="AL1327" s="129">
        <v>1.1900000000000001E-2</v>
      </c>
      <c r="AM1327" s="129" t="s">
        <v>179</v>
      </c>
      <c r="AN1327" s="129">
        <v>1.12E-2</v>
      </c>
      <c r="AO1327" s="129" t="s">
        <v>1215</v>
      </c>
      <c r="AP1327" s="129">
        <v>4.4000000000000003E-3</v>
      </c>
      <c r="AQ1327" s="129">
        <v>0.13950000000000001</v>
      </c>
      <c r="AR1327" s="129">
        <v>6.0000000000000001E-3</v>
      </c>
      <c r="AS1327" s="129" t="s">
        <v>4396</v>
      </c>
      <c r="AT1327" s="129">
        <v>3.1899999999999998E-2</v>
      </c>
      <c r="AU1327" s="129" t="s">
        <v>390</v>
      </c>
      <c r="AV1327" s="129">
        <v>4.4000000000000003E-3</v>
      </c>
      <c r="AW1327" s="129">
        <v>1.29E-2</v>
      </c>
      <c r="AX1327" s="129">
        <v>1.1999999999999999E-3</v>
      </c>
      <c r="AY1327" s="129" t="s">
        <v>1554</v>
      </c>
      <c r="AZ1327" s="129">
        <v>1E-3</v>
      </c>
      <c r="BA1327" s="129">
        <v>8.6E-3</v>
      </c>
      <c r="BB1327" s="129">
        <v>8.0000000000000004E-4</v>
      </c>
      <c r="BC1327" s="129" t="s">
        <v>651</v>
      </c>
      <c r="BD1327" s="129">
        <v>5.0000000000000001E-4</v>
      </c>
      <c r="BE1327" s="129" t="s">
        <v>179</v>
      </c>
      <c r="BF1327" s="129">
        <v>2.9999999999999997E-4</v>
      </c>
      <c r="BG1327" s="129" t="s">
        <v>179</v>
      </c>
      <c r="BH1327" s="129">
        <v>1E-4</v>
      </c>
      <c r="BI1327" s="129" t="s">
        <v>247</v>
      </c>
      <c r="BJ1327" s="129">
        <v>2.0000000000000001E-4</v>
      </c>
      <c r="BK1327" s="129">
        <v>4.0399999999999998E-2</v>
      </c>
      <c r="BL1327" s="129">
        <v>1E-3</v>
      </c>
      <c r="BM1327" s="129">
        <v>2.8E-3</v>
      </c>
      <c r="BN1327" s="129">
        <v>2.9999999999999997E-4</v>
      </c>
      <c r="BO1327" s="129" t="s">
        <v>933</v>
      </c>
      <c r="BP1327" s="129">
        <v>8.9999999999999998E-4</v>
      </c>
      <c r="BQ1327" s="129" t="s">
        <v>245</v>
      </c>
      <c r="BR1327" s="129">
        <v>2.9999999999999997E-4</v>
      </c>
      <c r="BS1327" s="129" t="s">
        <v>179</v>
      </c>
      <c r="BT1327" s="129">
        <v>5.0000000000000001E-4</v>
      </c>
      <c r="BU1327" s="129" t="s">
        <v>179</v>
      </c>
      <c r="BV1327" s="129">
        <v>5.9999999999999995E-4</v>
      </c>
      <c r="BW1327" s="129" t="s">
        <v>179</v>
      </c>
      <c r="BX1327" s="129">
        <v>8.0000000000000004E-4</v>
      </c>
      <c r="BY1327" s="129" t="s">
        <v>179</v>
      </c>
      <c r="BZ1327" s="129">
        <v>1.1000000000000001E-3</v>
      </c>
      <c r="CA1327" s="129" t="s">
        <v>179</v>
      </c>
      <c r="CB1327" s="129">
        <v>8.0000000000000004E-4</v>
      </c>
      <c r="CC1327" s="129" t="s">
        <v>179</v>
      </c>
      <c r="CD1327" s="129">
        <v>2.0999999999999999E-3</v>
      </c>
      <c r="CE1327" s="129" t="s">
        <v>179</v>
      </c>
      <c r="CF1327" s="129">
        <v>2.2000000000000001E-3</v>
      </c>
      <c r="CG1327" s="129" t="s">
        <v>179</v>
      </c>
      <c r="CH1327" s="129">
        <v>1E-4</v>
      </c>
      <c r="CI1327" s="129" t="s">
        <v>985</v>
      </c>
      <c r="CJ1327" s="129">
        <v>7.0000000000000001E-3</v>
      </c>
      <c r="CK1327" s="129" t="s">
        <v>179</v>
      </c>
      <c r="CL1327" s="129">
        <v>9.7000000000000003E-3</v>
      </c>
      <c r="CM1327" s="129" t="s">
        <v>179</v>
      </c>
      <c r="CN1327" s="129">
        <v>5.4999999999999997E-3</v>
      </c>
      <c r="CO1327" s="129" t="s">
        <v>179</v>
      </c>
      <c r="CP1327" s="129">
        <v>8.9999999999999998E-4</v>
      </c>
      <c r="CQ1327" s="129" t="s">
        <v>179</v>
      </c>
      <c r="CR1327" s="129">
        <v>3.3999999999999998E-3</v>
      </c>
      <c r="CS1327" s="129" t="s">
        <v>179</v>
      </c>
      <c r="CT1327" s="129">
        <v>2E-3</v>
      </c>
      <c r="CU1327" s="129" t="s">
        <v>18</v>
      </c>
      <c r="CV1327" s="129"/>
      <c r="CW1327" s="129" t="s">
        <v>18</v>
      </c>
      <c r="CX1327" s="129"/>
      <c r="CY1327" s="129" t="s">
        <v>179</v>
      </c>
      <c r="CZ1327" s="129">
        <v>5.0000000000000001E-4</v>
      </c>
      <c r="DA1327" s="129" t="s">
        <v>179</v>
      </c>
      <c r="DB1327" s="129">
        <v>5.9999999999999995E-4</v>
      </c>
      <c r="DC1327" s="129" t="s">
        <v>179</v>
      </c>
      <c r="DD1327" s="129">
        <v>6.9999999999999999E-4</v>
      </c>
      <c r="DE1327" s="129" t="s">
        <v>179</v>
      </c>
      <c r="DF1327" s="129">
        <v>6.9999999999999999E-4</v>
      </c>
      <c r="DG1327" s="129" t="s">
        <v>179</v>
      </c>
      <c r="DH1327" s="129">
        <v>5.0000000000000001E-4</v>
      </c>
      <c r="DI1327" s="129" t="s">
        <v>179</v>
      </c>
      <c r="DJ1327" s="129">
        <v>5.0000000000000001E-4</v>
      </c>
      <c r="DK1327" s="129" t="s">
        <v>14</v>
      </c>
      <c r="DL1327" s="129" t="s">
        <v>53</v>
      </c>
      <c r="DS1327" s="129"/>
      <c r="DT1327" s="129" t="s">
        <v>18</v>
      </c>
    </row>
    <row r="1328" spans="1:124">
      <c r="A1328" s="127">
        <v>192</v>
      </c>
      <c r="B1328" s="128">
        <v>44754.831250000003</v>
      </c>
      <c r="C1328" s="129" t="s">
        <v>52</v>
      </c>
      <c r="D1328" s="129">
        <v>0</v>
      </c>
      <c r="E1328" s="129">
        <v>0</v>
      </c>
      <c r="F1328" s="129">
        <v>0</v>
      </c>
      <c r="G1328" s="129" t="s">
        <v>54</v>
      </c>
      <c r="H1328" s="129" t="s">
        <v>55</v>
      </c>
      <c r="I1328" s="129" t="s">
        <v>55</v>
      </c>
      <c r="J1328" s="129" t="s">
        <v>55</v>
      </c>
      <c r="K1328" s="129" t="s">
        <v>18</v>
      </c>
      <c r="L1328" s="129">
        <v>90</v>
      </c>
      <c r="M1328" s="129" t="s">
        <v>173</v>
      </c>
      <c r="N1328" s="129">
        <v>0</v>
      </c>
      <c r="O1328" s="129" t="s">
        <v>173</v>
      </c>
      <c r="P1328" s="129">
        <v>0</v>
      </c>
      <c r="Q1328" s="129" t="s">
        <v>173</v>
      </c>
      <c r="R1328" s="129">
        <v>0</v>
      </c>
      <c r="S1328" s="129">
        <v>2</v>
      </c>
      <c r="T1328" s="129" t="s">
        <v>174</v>
      </c>
      <c r="U1328" s="129">
        <v>2.1743999999999999</v>
      </c>
      <c r="V1328" s="129">
        <v>0.60950000000000004</v>
      </c>
      <c r="W1328" s="129" t="s">
        <v>4492</v>
      </c>
      <c r="X1328" s="129">
        <v>0.28989999999999999</v>
      </c>
      <c r="Y1328" s="129">
        <v>32.8583</v>
      </c>
      <c r="Z1328" s="129">
        <v>0.32719999999999999</v>
      </c>
      <c r="AA1328" s="129" t="s">
        <v>1705</v>
      </c>
      <c r="AB1328" s="129">
        <v>1.6E-2</v>
      </c>
      <c r="AC1328" s="129" t="s">
        <v>179</v>
      </c>
      <c r="AD1328" s="129">
        <v>8.8000000000000005E-3</v>
      </c>
      <c r="AE1328" s="129" t="s">
        <v>179</v>
      </c>
      <c r="AF1328" s="129">
        <v>1.7000000000000001E-2</v>
      </c>
      <c r="AG1328" s="129">
        <v>0.36870000000000003</v>
      </c>
      <c r="AH1328" s="129">
        <v>0.01</v>
      </c>
      <c r="AI1328" s="129">
        <v>7.1510999999999996</v>
      </c>
      <c r="AJ1328" s="129">
        <v>3.1800000000000002E-2</v>
      </c>
      <c r="AK1328" s="129">
        <v>1.5247999999999999</v>
      </c>
      <c r="AL1328" s="129">
        <v>1.1599999999999999E-2</v>
      </c>
      <c r="AM1328" s="129" t="s">
        <v>179</v>
      </c>
      <c r="AN1328" s="129">
        <v>1.0800000000000001E-2</v>
      </c>
      <c r="AO1328" s="129" t="s">
        <v>476</v>
      </c>
      <c r="AP1328" s="129">
        <v>4.3E-3</v>
      </c>
      <c r="AQ1328" s="129">
        <v>0.1333</v>
      </c>
      <c r="AR1328" s="129">
        <v>5.8999999999999999E-3</v>
      </c>
      <c r="AS1328" s="129" t="s">
        <v>4493</v>
      </c>
      <c r="AT1328" s="129">
        <v>3.09E-2</v>
      </c>
      <c r="AU1328" s="129" t="s">
        <v>244</v>
      </c>
      <c r="AV1328" s="129">
        <v>4.3E-3</v>
      </c>
      <c r="AW1328" s="129">
        <v>1.24E-2</v>
      </c>
      <c r="AX1328" s="129">
        <v>1.1999999999999999E-3</v>
      </c>
      <c r="AY1328" s="129" t="s">
        <v>1554</v>
      </c>
      <c r="AZ1328" s="129">
        <v>1E-3</v>
      </c>
      <c r="BA1328" s="129">
        <v>8.6999999999999994E-3</v>
      </c>
      <c r="BB1328" s="129">
        <v>8.0000000000000004E-4</v>
      </c>
      <c r="BC1328" s="129" t="s">
        <v>267</v>
      </c>
      <c r="BD1328" s="129">
        <v>5.0000000000000001E-4</v>
      </c>
      <c r="BE1328" s="129" t="s">
        <v>179</v>
      </c>
      <c r="BF1328" s="129">
        <v>2.9999999999999997E-4</v>
      </c>
      <c r="BG1328" s="129" t="s">
        <v>179</v>
      </c>
      <c r="BH1328" s="129">
        <v>1E-4</v>
      </c>
      <c r="BI1328" s="129" t="s">
        <v>247</v>
      </c>
      <c r="BJ1328" s="129">
        <v>2.0000000000000001E-4</v>
      </c>
      <c r="BK1328" s="129">
        <v>3.7699999999999997E-2</v>
      </c>
      <c r="BL1328" s="129">
        <v>8.9999999999999998E-4</v>
      </c>
      <c r="BM1328" s="129">
        <v>2.3999999999999998E-3</v>
      </c>
      <c r="BN1328" s="129">
        <v>2.9999999999999997E-4</v>
      </c>
      <c r="BO1328" s="129" t="s">
        <v>1354</v>
      </c>
      <c r="BP1328" s="129">
        <v>8.9999999999999998E-4</v>
      </c>
      <c r="BQ1328" s="129" t="s">
        <v>285</v>
      </c>
      <c r="BR1328" s="129">
        <v>2.9999999999999997E-4</v>
      </c>
      <c r="BS1328" s="129" t="s">
        <v>179</v>
      </c>
      <c r="BT1328" s="129">
        <v>5.9999999999999995E-4</v>
      </c>
      <c r="BU1328" s="129" t="s">
        <v>179</v>
      </c>
      <c r="BV1328" s="129">
        <v>5.9999999999999995E-4</v>
      </c>
      <c r="BW1328" s="129" t="s">
        <v>179</v>
      </c>
      <c r="BX1328" s="129">
        <v>8.9999999999999998E-4</v>
      </c>
      <c r="BY1328" s="129" t="s">
        <v>179</v>
      </c>
      <c r="BZ1328" s="129">
        <v>1.1000000000000001E-3</v>
      </c>
      <c r="CA1328" s="129" t="s">
        <v>179</v>
      </c>
      <c r="CB1328" s="129">
        <v>8.0000000000000004E-4</v>
      </c>
      <c r="CC1328" s="129" t="s">
        <v>179</v>
      </c>
      <c r="CD1328" s="129">
        <v>2E-3</v>
      </c>
      <c r="CE1328" s="129" t="s">
        <v>179</v>
      </c>
      <c r="CF1328" s="129">
        <v>2.0999999999999999E-3</v>
      </c>
      <c r="CG1328" s="129" t="s">
        <v>179</v>
      </c>
      <c r="CH1328" s="129">
        <v>1E-4</v>
      </c>
      <c r="CI1328" s="129" t="s">
        <v>891</v>
      </c>
      <c r="CJ1328" s="129">
        <v>7.1000000000000004E-3</v>
      </c>
      <c r="CK1328" s="129" t="s">
        <v>179</v>
      </c>
      <c r="CL1328" s="129">
        <v>9.5999999999999992E-3</v>
      </c>
      <c r="CM1328" s="129" t="s">
        <v>179</v>
      </c>
      <c r="CN1328" s="129">
        <v>5.7999999999999996E-3</v>
      </c>
      <c r="CO1328" s="129" t="s">
        <v>179</v>
      </c>
      <c r="CP1328" s="129">
        <v>1E-3</v>
      </c>
      <c r="CQ1328" s="129" t="s">
        <v>179</v>
      </c>
      <c r="CR1328" s="129">
        <v>3.5000000000000001E-3</v>
      </c>
      <c r="CS1328" s="129" t="s">
        <v>179</v>
      </c>
      <c r="CT1328" s="129">
        <v>2.0999999999999999E-3</v>
      </c>
      <c r="CU1328" s="129" t="s">
        <v>179</v>
      </c>
      <c r="CV1328" s="129">
        <v>8.0000000000000004E-4</v>
      </c>
      <c r="CW1328" s="129" t="s">
        <v>18</v>
      </c>
      <c r="CX1328" s="129"/>
      <c r="CY1328" s="129" t="s">
        <v>179</v>
      </c>
      <c r="CZ1328" s="129">
        <v>5.0000000000000001E-4</v>
      </c>
      <c r="DA1328" s="129" t="s">
        <v>179</v>
      </c>
      <c r="DB1328" s="129">
        <v>5.9999999999999995E-4</v>
      </c>
      <c r="DC1328" s="129" t="s">
        <v>179</v>
      </c>
      <c r="DD1328" s="129">
        <v>5.9999999999999995E-4</v>
      </c>
      <c r="DE1328" s="129" t="s">
        <v>179</v>
      </c>
      <c r="DF1328" s="129">
        <v>6.9999999999999999E-4</v>
      </c>
      <c r="DG1328" s="129" t="s">
        <v>179</v>
      </c>
      <c r="DH1328" s="129">
        <v>5.0000000000000001E-4</v>
      </c>
      <c r="DI1328" s="129" t="s">
        <v>179</v>
      </c>
      <c r="DJ1328" s="129">
        <v>5.0000000000000001E-4</v>
      </c>
      <c r="DK1328" s="129" t="s">
        <v>14</v>
      </c>
      <c r="DL1328" s="129" t="s">
        <v>53</v>
      </c>
      <c r="DS1328" s="129"/>
      <c r="DT1328" s="129" t="s">
        <v>1569</v>
      </c>
    </row>
    <row r="1329" spans="1:126">
      <c r="A1329" s="127">
        <v>215</v>
      </c>
      <c r="B1329" s="128">
        <v>44755.795138888891</v>
      </c>
      <c r="C1329" s="129" t="s">
        <v>52</v>
      </c>
      <c r="D1329" s="129">
        <v>0</v>
      </c>
      <c r="E1329" s="129">
        <v>0</v>
      </c>
      <c r="F1329" s="129">
        <v>0</v>
      </c>
      <c r="G1329" s="129" t="s">
        <v>54</v>
      </c>
      <c r="H1329" s="129" t="s">
        <v>55</v>
      </c>
      <c r="I1329" s="129" t="s">
        <v>55</v>
      </c>
      <c r="J1329" s="129" t="s">
        <v>55</v>
      </c>
      <c r="K1329" s="129" t="s">
        <v>18</v>
      </c>
      <c r="L1329" s="129">
        <v>90</v>
      </c>
      <c r="M1329" s="129" t="s">
        <v>173</v>
      </c>
      <c r="N1329" s="129">
        <v>0</v>
      </c>
      <c r="O1329" s="129" t="s">
        <v>173</v>
      </c>
      <c r="P1329" s="129">
        <v>0</v>
      </c>
      <c r="Q1329" s="129" t="s">
        <v>173</v>
      </c>
      <c r="R1329" s="129">
        <v>0</v>
      </c>
      <c r="S1329" s="129">
        <v>2</v>
      </c>
      <c r="T1329" s="129" t="s">
        <v>174</v>
      </c>
      <c r="U1329" s="129">
        <v>2.3138000000000001</v>
      </c>
      <c r="V1329" s="129">
        <v>0.62790000000000001</v>
      </c>
      <c r="W1329" s="129" t="s">
        <v>4545</v>
      </c>
      <c r="X1329" s="129">
        <v>0.29830000000000001</v>
      </c>
      <c r="Y1329" s="129">
        <v>33.610700000000001</v>
      </c>
      <c r="Z1329" s="129">
        <v>0.3322</v>
      </c>
      <c r="AA1329" s="129" t="s">
        <v>4546</v>
      </c>
      <c r="AB1329" s="129">
        <v>1.6199999999999999E-2</v>
      </c>
      <c r="AC1329" s="129" t="s">
        <v>179</v>
      </c>
      <c r="AD1329" s="129">
        <v>8.9999999999999993E-3</v>
      </c>
      <c r="AE1329" s="129" t="s">
        <v>179</v>
      </c>
      <c r="AF1329" s="129">
        <v>1.72E-2</v>
      </c>
      <c r="AG1329" s="129">
        <v>0.37890000000000001</v>
      </c>
      <c r="AH1329" s="129">
        <v>1.0200000000000001E-2</v>
      </c>
      <c r="AI1329" s="129">
        <v>7.4036</v>
      </c>
      <c r="AJ1329" s="129">
        <v>3.2500000000000001E-2</v>
      </c>
      <c r="AK1329" s="129">
        <v>1.5797000000000001</v>
      </c>
      <c r="AL1329" s="129">
        <v>1.18E-2</v>
      </c>
      <c r="AM1329" s="129" t="s">
        <v>179</v>
      </c>
      <c r="AN1329" s="129">
        <v>1.0999999999999999E-2</v>
      </c>
      <c r="AO1329" s="129" t="s">
        <v>610</v>
      </c>
      <c r="AP1329" s="129">
        <v>4.5999999999999999E-3</v>
      </c>
      <c r="AQ1329" s="129">
        <v>0.14380000000000001</v>
      </c>
      <c r="AR1329" s="129">
        <v>6.1000000000000004E-3</v>
      </c>
      <c r="AS1329" s="129" t="s">
        <v>4547</v>
      </c>
      <c r="AT1329" s="129">
        <v>3.1800000000000002E-2</v>
      </c>
      <c r="AU1329" s="129" t="s">
        <v>450</v>
      </c>
      <c r="AV1329" s="129">
        <v>4.4000000000000003E-3</v>
      </c>
      <c r="AW1329" s="129">
        <v>1.1900000000000001E-2</v>
      </c>
      <c r="AX1329" s="129">
        <v>1.1999999999999999E-3</v>
      </c>
      <c r="AY1329" s="129" t="s">
        <v>1385</v>
      </c>
      <c r="AZ1329" s="129">
        <v>1E-3</v>
      </c>
      <c r="BA1329" s="129">
        <v>8.8000000000000005E-3</v>
      </c>
      <c r="BB1329" s="129">
        <v>8.0000000000000004E-4</v>
      </c>
      <c r="BC1329" s="129" t="s">
        <v>191</v>
      </c>
      <c r="BD1329" s="129">
        <v>5.0000000000000001E-4</v>
      </c>
      <c r="BE1329" s="129" t="s">
        <v>179</v>
      </c>
      <c r="BF1329" s="129">
        <v>2.9999999999999997E-4</v>
      </c>
      <c r="BG1329" s="129" t="s">
        <v>179</v>
      </c>
      <c r="BH1329" s="129">
        <v>1E-4</v>
      </c>
      <c r="BI1329" s="129" t="s">
        <v>211</v>
      </c>
      <c r="BJ1329" s="129">
        <v>2.0000000000000001E-4</v>
      </c>
      <c r="BK1329" s="129">
        <v>4.0300000000000002E-2</v>
      </c>
      <c r="BL1329" s="129">
        <v>1E-3</v>
      </c>
      <c r="BM1329" s="129">
        <v>2.5999999999999999E-3</v>
      </c>
      <c r="BN1329" s="129">
        <v>2.9999999999999997E-4</v>
      </c>
      <c r="BO1329" s="129" t="s">
        <v>644</v>
      </c>
      <c r="BP1329" s="129">
        <v>8.0000000000000004E-4</v>
      </c>
      <c r="BQ1329" s="129" t="s">
        <v>406</v>
      </c>
      <c r="BR1329" s="129">
        <v>2.9999999999999997E-4</v>
      </c>
      <c r="BS1329" s="129" t="s">
        <v>179</v>
      </c>
      <c r="BT1329" s="129">
        <v>5.0000000000000001E-4</v>
      </c>
      <c r="BU1329" s="129" t="s">
        <v>179</v>
      </c>
      <c r="BV1329" s="129">
        <v>5.9999999999999995E-4</v>
      </c>
      <c r="BW1329" s="129" t="s">
        <v>179</v>
      </c>
      <c r="BX1329" s="129">
        <v>8.0000000000000004E-4</v>
      </c>
      <c r="BY1329" s="129" t="s">
        <v>18</v>
      </c>
      <c r="BZ1329" s="129"/>
      <c r="CA1329" s="129" t="s">
        <v>179</v>
      </c>
      <c r="CB1329" s="129">
        <v>8.0000000000000004E-4</v>
      </c>
      <c r="CC1329" s="129" t="s">
        <v>179</v>
      </c>
      <c r="CD1329" s="129">
        <v>2.0999999999999999E-3</v>
      </c>
      <c r="CE1329" s="129" t="s">
        <v>179</v>
      </c>
      <c r="CF1329" s="129">
        <v>2.0999999999999999E-3</v>
      </c>
      <c r="CG1329" s="129" t="s">
        <v>179</v>
      </c>
      <c r="CH1329" s="129">
        <v>1E-4</v>
      </c>
      <c r="CI1329" s="129" t="s">
        <v>618</v>
      </c>
      <c r="CJ1329" s="129">
        <v>7.0000000000000001E-3</v>
      </c>
      <c r="CK1329" s="129" t="s">
        <v>189</v>
      </c>
      <c r="CL1329" s="129">
        <v>9.7000000000000003E-3</v>
      </c>
      <c r="CM1329" s="129" t="s">
        <v>179</v>
      </c>
      <c r="CN1329" s="129">
        <v>5.4999999999999997E-3</v>
      </c>
      <c r="CO1329" s="129" t="s">
        <v>179</v>
      </c>
      <c r="CP1329" s="129">
        <v>1E-3</v>
      </c>
      <c r="CQ1329" s="129" t="s">
        <v>179</v>
      </c>
      <c r="CR1329" s="129">
        <v>3.3999999999999998E-3</v>
      </c>
      <c r="CS1329" s="129" t="s">
        <v>179</v>
      </c>
      <c r="CT1329" s="129">
        <v>2.0999999999999999E-3</v>
      </c>
      <c r="CU1329" s="129" t="s">
        <v>18</v>
      </c>
      <c r="CV1329" s="129"/>
      <c r="CW1329" s="129" t="s">
        <v>179</v>
      </c>
      <c r="CX1329" s="129">
        <v>5.9999999999999995E-4</v>
      </c>
      <c r="CY1329" s="129" t="s">
        <v>179</v>
      </c>
      <c r="CZ1329" s="129">
        <v>5.0000000000000001E-4</v>
      </c>
      <c r="DA1329" s="129" t="s">
        <v>179</v>
      </c>
      <c r="DB1329" s="129">
        <v>6.9999999999999999E-4</v>
      </c>
      <c r="DC1329" s="129" t="s">
        <v>179</v>
      </c>
      <c r="DD1329" s="129">
        <v>5.9999999999999995E-4</v>
      </c>
      <c r="DE1329" s="129" t="s">
        <v>179</v>
      </c>
      <c r="DF1329" s="129">
        <v>5.9999999999999995E-4</v>
      </c>
      <c r="DG1329" s="129" t="s">
        <v>179</v>
      </c>
      <c r="DH1329" s="129">
        <v>4.0000000000000002E-4</v>
      </c>
      <c r="DI1329" s="129" t="s">
        <v>179</v>
      </c>
      <c r="DJ1329" s="129">
        <v>5.0000000000000001E-4</v>
      </c>
      <c r="DK1329" s="129" t="s">
        <v>14</v>
      </c>
      <c r="DL1329" s="129" t="s">
        <v>53</v>
      </c>
      <c r="DS1329" s="129">
        <v>0</v>
      </c>
      <c r="DT1329" s="129" t="s">
        <v>2297</v>
      </c>
    </row>
    <row r="1330" spans="1:126">
      <c r="A1330" s="127">
        <v>472</v>
      </c>
      <c r="B1330" s="128">
        <v>44761.790277777778</v>
      </c>
      <c r="C1330" s="129" t="s">
        <v>52</v>
      </c>
      <c r="D1330" s="129">
        <v>0</v>
      </c>
      <c r="E1330" s="129">
        <v>0</v>
      </c>
      <c r="F1330" s="129">
        <v>0</v>
      </c>
      <c r="G1330" s="129" t="s">
        <v>54</v>
      </c>
      <c r="H1330" s="129" t="s">
        <v>55</v>
      </c>
      <c r="I1330" s="129" t="s">
        <v>55</v>
      </c>
      <c r="J1330" s="129" t="s">
        <v>55</v>
      </c>
      <c r="K1330" s="129" t="s">
        <v>18</v>
      </c>
      <c r="L1330" s="129">
        <v>90</v>
      </c>
      <c r="M1330" s="129" t="s">
        <v>173</v>
      </c>
      <c r="N1330" s="129">
        <v>0</v>
      </c>
      <c r="O1330" s="129" t="s">
        <v>173</v>
      </c>
      <c r="P1330" s="129">
        <v>0</v>
      </c>
      <c r="Q1330" s="129" t="s">
        <v>173</v>
      </c>
      <c r="R1330" s="129">
        <v>0</v>
      </c>
      <c r="S1330" s="129">
        <v>2</v>
      </c>
      <c r="T1330" s="129" t="s">
        <v>174</v>
      </c>
      <c r="U1330" s="129">
        <v>1.7394000000000001</v>
      </c>
      <c r="V1330" s="129">
        <v>0.60960000000000003</v>
      </c>
      <c r="W1330" s="129" t="s">
        <v>4715</v>
      </c>
      <c r="X1330" s="129">
        <v>0.29930000000000001</v>
      </c>
      <c r="Y1330" s="129">
        <v>34.4574</v>
      </c>
      <c r="Z1330" s="129">
        <v>0.33710000000000001</v>
      </c>
      <c r="AA1330" s="129" t="s">
        <v>2681</v>
      </c>
      <c r="AB1330" s="129">
        <v>1.6299999999999999E-2</v>
      </c>
      <c r="AC1330" s="129" t="s">
        <v>179</v>
      </c>
      <c r="AD1330" s="129">
        <v>9.1000000000000004E-3</v>
      </c>
      <c r="AE1330" s="129" t="s">
        <v>179</v>
      </c>
      <c r="AF1330" s="129">
        <v>1.7600000000000001E-2</v>
      </c>
      <c r="AG1330" s="129">
        <v>0.38490000000000002</v>
      </c>
      <c r="AH1330" s="129">
        <v>1.03E-2</v>
      </c>
      <c r="AI1330" s="129">
        <v>7.3644999999999996</v>
      </c>
      <c r="AJ1330" s="129">
        <v>3.2500000000000001E-2</v>
      </c>
      <c r="AK1330" s="129">
        <v>1.573</v>
      </c>
      <c r="AL1330" s="129">
        <v>1.18E-2</v>
      </c>
      <c r="AM1330" s="129" t="s">
        <v>407</v>
      </c>
      <c r="AN1330" s="129">
        <v>1.11E-2</v>
      </c>
      <c r="AO1330" s="129" t="s">
        <v>1136</v>
      </c>
      <c r="AP1330" s="129">
        <v>4.4999999999999997E-3</v>
      </c>
      <c r="AQ1330" s="129">
        <v>0.1389</v>
      </c>
      <c r="AR1330" s="129">
        <v>6.0000000000000001E-3</v>
      </c>
      <c r="AS1330" s="129" t="s">
        <v>4716</v>
      </c>
      <c r="AT1330" s="129">
        <v>3.1600000000000003E-2</v>
      </c>
      <c r="AU1330" s="129" t="s">
        <v>264</v>
      </c>
      <c r="AV1330" s="129">
        <v>4.4000000000000003E-3</v>
      </c>
      <c r="AW1330" s="129">
        <v>1.1299999999999999E-2</v>
      </c>
      <c r="AX1330" s="129">
        <v>1.1999999999999999E-3</v>
      </c>
      <c r="AY1330" s="129" t="s">
        <v>971</v>
      </c>
      <c r="AZ1330" s="129">
        <v>1E-3</v>
      </c>
      <c r="BA1330" s="129">
        <v>9.1000000000000004E-3</v>
      </c>
      <c r="BB1330" s="129">
        <v>8.0000000000000004E-4</v>
      </c>
      <c r="BC1330" s="129" t="s">
        <v>651</v>
      </c>
      <c r="BD1330" s="129">
        <v>5.0000000000000001E-4</v>
      </c>
      <c r="BE1330" s="129" t="s">
        <v>179</v>
      </c>
      <c r="BF1330" s="129">
        <v>2.9999999999999997E-4</v>
      </c>
      <c r="BG1330" s="129" t="s">
        <v>179</v>
      </c>
      <c r="BH1330" s="129">
        <v>1E-4</v>
      </c>
      <c r="BI1330" s="129" t="s">
        <v>285</v>
      </c>
      <c r="BJ1330" s="129">
        <v>2.0000000000000001E-4</v>
      </c>
      <c r="BK1330" s="129">
        <v>3.8899999999999997E-2</v>
      </c>
      <c r="BL1330" s="129">
        <v>8.9999999999999998E-4</v>
      </c>
      <c r="BM1330" s="129">
        <v>2.5000000000000001E-3</v>
      </c>
      <c r="BN1330" s="129">
        <v>2.9999999999999997E-4</v>
      </c>
      <c r="BO1330" s="129" t="s">
        <v>373</v>
      </c>
      <c r="BP1330" s="129">
        <v>8.0000000000000004E-4</v>
      </c>
      <c r="BQ1330" s="129" t="s">
        <v>245</v>
      </c>
      <c r="BR1330" s="129">
        <v>2.9999999999999997E-4</v>
      </c>
      <c r="BS1330" s="129" t="s">
        <v>179</v>
      </c>
      <c r="BT1330" s="129">
        <v>5.0000000000000001E-4</v>
      </c>
      <c r="BU1330" s="129" t="s">
        <v>179</v>
      </c>
      <c r="BV1330" s="129">
        <v>5.9999999999999995E-4</v>
      </c>
      <c r="BW1330" s="129" t="s">
        <v>18</v>
      </c>
      <c r="BX1330" s="129"/>
      <c r="BY1330" s="129" t="s">
        <v>179</v>
      </c>
      <c r="BZ1330" s="129">
        <v>1.1000000000000001E-3</v>
      </c>
      <c r="CA1330" s="129" t="s">
        <v>179</v>
      </c>
      <c r="CB1330" s="129">
        <v>8.0000000000000004E-4</v>
      </c>
      <c r="CC1330" s="129" t="s">
        <v>179</v>
      </c>
      <c r="CD1330" s="129">
        <v>2E-3</v>
      </c>
      <c r="CE1330" s="129" t="s">
        <v>179</v>
      </c>
      <c r="CF1330" s="129">
        <v>2.0999999999999999E-3</v>
      </c>
      <c r="CG1330" s="129" t="s">
        <v>179</v>
      </c>
      <c r="CH1330" s="129">
        <v>1E-4</v>
      </c>
      <c r="CI1330" s="129" t="s">
        <v>374</v>
      </c>
      <c r="CJ1330" s="129">
        <v>7.0000000000000001E-3</v>
      </c>
      <c r="CK1330" s="129" t="s">
        <v>179</v>
      </c>
      <c r="CL1330" s="129">
        <v>9.7000000000000003E-3</v>
      </c>
      <c r="CM1330" s="129" t="s">
        <v>179</v>
      </c>
      <c r="CN1330" s="129">
        <v>5.1000000000000004E-3</v>
      </c>
      <c r="CO1330" s="129" t="s">
        <v>179</v>
      </c>
      <c r="CP1330" s="129">
        <v>1E-3</v>
      </c>
      <c r="CQ1330" s="129" t="s">
        <v>179</v>
      </c>
      <c r="CR1330" s="129">
        <v>3.2000000000000002E-3</v>
      </c>
      <c r="CS1330" s="129" t="s">
        <v>179</v>
      </c>
      <c r="CT1330" s="129">
        <v>2.0999999999999999E-3</v>
      </c>
      <c r="CU1330" s="129" t="s">
        <v>179</v>
      </c>
      <c r="CV1330" s="129">
        <v>8.0000000000000004E-4</v>
      </c>
      <c r="CW1330" s="129" t="s">
        <v>18</v>
      </c>
      <c r="CX1330" s="129"/>
      <c r="CY1330" s="129" t="s">
        <v>179</v>
      </c>
      <c r="CZ1330" s="129">
        <v>5.9999999999999995E-4</v>
      </c>
      <c r="DA1330" s="129" t="s">
        <v>179</v>
      </c>
      <c r="DB1330" s="129">
        <v>5.9999999999999995E-4</v>
      </c>
      <c r="DC1330" s="129" t="s">
        <v>179</v>
      </c>
      <c r="DD1330" s="129">
        <v>5.9999999999999995E-4</v>
      </c>
      <c r="DE1330" s="129" t="s">
        <v>179</v>
      </c>
      <c r="DF1330" s="129">
        <v>5.9999999999999995E-4</v>
      </c>
      <c r="DG1330" s="129" t="s">
        <v>179</v>
      </c>
      <c r="DH1330" s="129">
        <v>4.0000000000000002E-4</v>
      </c>
      <c r="DI1330" s="129" t="s">
        <v>179</v>
      </c>
      <c r="DJ1330" s="129">
        <v>4.0000000000000002E-4</v>
      </c>
      <c r="DK1330" s="129" t="s">
        <v>14</v>
      </c>
      <c r="DL1330" s="129" t="s">
        <v>53</v>
      </c>
      <c r="DS1330" s="129"/>
      <c r="DT1330" s="129" t="s">
        <v>2297</v>
      </c>
    </row>
    <row r="1331" spans="1:126">
      <c r="A1331" s="127">
        <v>522</v>
      </c>
      <c r="B1331" s="128">
        <v>44762.709027777775</v>
      </c>
      <c r="C1331" s="129" t="s">
        <v>18</v>
      </c>
      <c r="D1331" s="129">
        <v>0</v>
      </c>
      <c r="E1331" s="129">
        <v>0</v>
      </c>
      <c r="F1331" s="129">
        <v>0</v>
      </c>
      <c r="G1331" s="129" t="s">
        <v>54</v>
      </c>
      <c r="H1331" s="129" t="s">
        <v>55</v>
      </c>
      <c r="I1331" s="129" t="s">
        <v>55</v>
      </c>
      <c r="J1331" s="129" t="s">
        <v>55</v>
      </c>
      <c r="K1331" s="129" t="s">
        <v>18</v>
      </c>
      <c r="L1331" s="129">
        <v>90</v>
      </c>
      <c r="M1331" s="129" t="s">
        <v>173</v>
      </c>
      <c r="N1331" s="129">
        <v>0</v>
      </c>
      <c r="O1331" s="129" t="s">
        <v>173</v>
      </c>
      <c r="P1331" s="129">
        <v>0</v>
      </c>
      <c r="Q1331" s="129" t="s">
        <v>173</v>
      </c>
      <c r="R1331" s="129">
        <v>0</v>
      </c>
      <c r="S1331" s="129">
        <v>2</v>
      </c>
      <c r="T1331" s="129" t="s">
        <v>174</v>
      </c>
      <c r="U1331" s="129">
        <v>2.7517</v>
      </c>
      <c r="V1331" s="129">
        <v>0.63619999999999999</v>
      </c>
      <c r="W1331" s="129" t="s">
        <v>4826</v>
      </c>
      <c r="X1331" s="129">
        <v>0.30330000000000001</v>
      </c>
      <c r="Y1331" s="129">
        <v>34.723700000000001</v>
      </c>
      <c r="Z1331" s="129">
        <v>0.33860000000000001</v>
      </c>
      <c r="AA1331" s="129" t="s">
        <v>4109</v>
      </c>
      <c r="AB1331" s="129">
        <v>1.61E-2</v>
      </c>
      <c r="AC1331" s="129" t="s">
        <v>179</v>
      </c>
      <c r="AD1331" s="129">
        <v>9.1000000000000004E-3</v>
      </c>
      <c r="AE1331" s="129" t="s">
        <v>179</v>
      </c>
      <c r="AF1331" s="129">
        <v>1.7399999999999999E-2</v>
      </c>
      <c r="AG1331" s="129">
        <v>0.38019999999999998</v>
      </c>
      <c r="AH1331" s="129">
        <v>1.0200000000000001E-2</v>
      </c>
      <c r="AI1331" s="129">
        <v>7.3421000000000003</v>
      </c>
      <c r="AJ1331" s="129">
        <v>3.2300000000000002E-2</v>
      </c>
      <c r="AK1331" s="129">
        <v>1.5639000000000001</v>
      </c>
      <c r="AL1331" s="129">
        <v>1.18E-2</v>
      </c>
      <c r="AM1331" s="129" t="s">
        <v>179</v>
      </c>
      <c r="AN1331" s="129">
        <v>1.09E-2</v>
      </c>
      <c r="AO1331" s="129" t="s">
        <v>1108</v>
      </c>
      <c r="AP1331" s="129">
        <v>4.4000000000000003E-3</v>
      </c>
      <c r="AQ1331" s="129">
        <v>0.14249999999999999</v>
      </c>
      <c r="AR1331" s="129">
        <v>6.0000000000000001E-3</v>
      </c>
      <c r="AS1331" s="129" t="s">
        <v>4827</v>
      </c>
      <c r="AT1331" s="129">
        <v>3.15E-2</v>
      </c>
      <c r="AU1331" s="129" t="s">
        <v>179</v>
      </c>
      <c r="AV1331" s="129">
        <v>4.3E-3</v>
      </c>
      <c r="AW1331" s="129">
        <v>1.2699999999999999E-2</v>
      </c>
      <c r="AX1331" s="129">
        <v>1.2999999999999999E-3</v>
      </c>
      <c r="AY1331" s="129" t="s">
        <v>1554</v>
      </c>
      <c r="AZ1331" s="129">
        <v>1E-3</v>
      </c>
      <c r="BA1331" s="129">
        <v>8.5000000000000006E-3</v>
      </c>
      <c r="BB1331" s="129">
        <v>8.0000000000000004E-4</v>
      </c>
      <c r="BC1331" s="129" t="s">
        <v>267</v>
      </c>
      <c r="BD1331" s="129">
        <v>5.0000000000000001E-4</v>
      </c>
      <c r="BE1331" s="129" t="s">
        <v>179</v>
      </c>
      <c r="BF1331" s="129">
        <v>2.9999999999999997E-4</v>
      </c>
      <c r="BG1331" s="129" t="s">
        <v>216</v>
      </c>
      <c r="BH1331" s="129">
        <v>1E-4</v>
      </c>
      <c r="BI1331" s="129" t="s">
        <v>192</v>
      </c>
      <c r="BJ1331" s="129">
        <v>2.0000000000000001E-4</v>
      </c>
      <c r="BK1331" s="129">
        <v>3.8300000000000001E-2</v>
      </c>
      <c r="BL1331" s="129">
        <v>8.9999999999999998E-4</v>
      </c>
      <c r="BM1331" s="129">
        <v>2.3999999999999998E-3</v>
      </c>
      <c r="BN1331" s="129">
        <v>2.9999999999999997E-4</v>
      </c>
      <c r="BO1331" s="129" t="s">
        <v>1362</v>
      </c>
      <c r="BP1331" s="129">
        <v>8.0000000000000004E-4</v>
      </c>
      <c r="BQ1331" s="129" t="s">
        <v>304</v>
      </c>
      <c r="BR1331" s="129">
        <v>2.9999999999999997E-4</v>
      </c>
      <c r="BS1331" s="129" t="s">
        <v>179</v>
      </c>
      <c r="BT1331" s="129">
        <v>5.0000000000000001E-4</v>
      </c>
      <c r="BU1331" s="129" t="s">
        <v>179</v>
      </c>
      <c r="BV1331" s="129">
        <v>5.9999999999999995E-4</v>
      </c>
      <c r="BW1331" s="129" t="s">
        <v>179</v>
      </c>
      <c r="BX1331" s="129">
        <v>8.0000000000000004E-4</v>
      </c>
      <c r="BY1331" s="129" t="s">
        <v>18</v>
      </c>
      <c r="BZ1331" s="129"/>
      <c r="CA1331" s="129" t="s">
        <v>179</v>
      </c>
      <c r="CB1331" s="129">
        <v>8.0000000000000004E-4</v>
      </c>
      <c r="CC1331" s="129" t="s">
        <v>179</v>
      </c>
      <c r="CD1331" s="129">
        <v>2E-3</v>
      </c>
      <c r="CE1331" s="129" t="s">
        <v>179</v>
      </c>
      <c r="CF1331" s="129">
        <v>2.0999999999999999E-3</v>
      </c>
      <c r="CG1331" s="129" t="s">
        <v>179</v>
      </c>
      <c r="CH1331" s="129">
        <v>1E-4</v>
      </c>
      <c r="CI1331" s="129" t="s">
        <v>992</v>
      </c>
      <c r="CJ1331" s="129">
        <v>6.7999999999999996E-3</v>
      </c>
      <c r="CK1331" s="129" t="s">
        <v>179</v>
      </c>
      <c r="CL1331" s="129">
        <v>9.4000000000000004E-3</v>
      </c>
      <c r="CM1331" s="129" t="s">
        <v>179</v>
      </c>
      <c r="CN1331" s="129">
        <v>4.8999999999999998E-3</v>
      </c>
      <c r="CO1331" s="129" t="s">
        <v>179</v>
      </c>
      <c r="CP1331" s="129">
        <v>1E-3</v>
      </c>
      <c r="CQ1331" s="129" t="s">
        <v>179</v>
      </c>
      <c r="CR1331" s="129">
        <v>3.7000000000000002E-3</v>
      </c>
      <c r="CS1331" s="129" t="s">
        <v>179</v>
      </c>
      <c r="CT1331" s="129">
        <v>2E-3</v>
      </c>
      <c r="CU1331" s="129" t="s">
        <v>179</v>
      </c>
      <c r="CV1331" s="129">
        <v>8.0000000000000004E-4</v>
      </c>
      <c r="CW1331" s="129" t="s">
        <v>18</v>
      </c>
      <c r="CX1331" s="129"/>
      <c r="CY1331" s="129" t="s">
        <v>179</v>
      </c>
      <c r="CZ1331" s="129">
        <v>5.9999999999999995E-4</v>
      </c>
      <c r="DA1331" s="129" t="s">
        <v>179</v>
      </c>
      <c r="DB1331" s="129">
        <v>5.9999999999999995E-4</v>
      </c>
      <c r="DC1331" s="129" t="s">
        <v>179</v>
      </c>
      <c r="DD1331" s="129">
        <v>5.9999999999999995E-4</v>
      </c>
      <c r="DE1331" s="129" t="s">
        <v>179</v>
      </c>
      <c r="DF1331" s="129">
        <v>6.9999999999999999E-4</v>
      </c>
      <c r="DG1331" s="129" t="s">
        <v>179</v>
      </c>
      <c r="DH1331" s="129">
        <v>5.0000000000000001E-4</v>
      </c>
      <c r="DI1331" s="129" t="s">
        <v>179</v>
      </c>
      <c r="DJ1331" s="129">
        <v>5.0000000000000001E-4</v>
      </c>
      <c r="DK1331" s="129" t="s">
        <v>14</v>
      </c>
      <c r="DL1331" s="129" t="s">
        <v>53</v>
      </c>
      <c r="DS1331" s="129"/>
      <c r="DT1331" s="129" t="s">
        <v>18</v>
      </c>
    </row>
    <row r="1332" spans="1:126">
      <c r="A1332" s="127">
        <v>523</v>
      </c>
      <c r="B1332" s="128">
        <v>44762.710416666669</v>
      </c>
      <c r="C1332" s="129" t="s">
        <v>18</v>
      </c>
      <c r="D1332" s="129">
        <v>0</v>
      </c>
      <c r="E1332" s="129">
        <v>0</v>
      </c>
      <c r="F1332" s="129">
        <v>0</v>
      </c>
      <c r="G1332" s="129" t="s">
        <v>54</v>
      </c>
      <c r="H1332" s="129" t="s">
        <v>55</v>
      </c>
      <c r="I1332" s="129" t="s">
        <v>55</v>
      </c>
      <c r="J1332" s="129" t="s">
        <v>55</v>
      </c>
      <c r="K1332" s="129" t="s">
        <v>18</v>
      </c>
      <c r="L1332" s="129">
        <v>90</v>
      </c>
      <c r="M1332" s="129" t="s">
        <v>173</v>
      </c>
      <c r="N1332" s="129">
        <v>0</v>
      </c>
      <c r="O1332" s="129" t="s">
        <v>173</v>
      </c>
      <c r="P1332" s="129">
        <v>0</v>
      </c>
      <c r="Q1332" s="129" t="s">
        <v>173</v>
      </c>
      <c r="R1332" s="129">
        <v>0</v>
      </c>
      <c r="S1332" s="129">
        <v>2</v>
      </c>
      <c r="T1332" s="129" t="s">
        <v>174</v>
      </c>
      <c r="U1332" s="129">
        <v>2.3553999999999999</v>
      </c>
      <c r="V1332" s="129">
        <v>0.61919999999999997</v>
      </c>
      <c r="W1332" s="129" t="s">
        <v>4828</v>
      </c>
      <c r="X1332" s="129">
        <v>0.3004</v>
      </c>
      <c r="Y1332" s="129">
        <v>34.5777</v>
      </c>
      <c r="Z1332" s="129">
        <v>0.33789999999999998</v>
      </c>
      <c r="AA1332" s="129" t="s">
        <v>4829</v>
      </c>
      <c r="AB1332" s="129">
        <v>1.66E-2</v>
      </c>
      <c r="AC1332" s="129" t="s">
        <v>179</v>
      </c>
      <c r="AD1332" s="129">
        <v>9.1999999999999998E-3</v>
      </c>
      <c r="AE1332" s="129" t="s">
        <v>179</v>
      </c>
      <c r="AF1332" s="129">
        <v>1.7500000000000002E-2</v>
      </c>
      <c r="AG1332" s="129">
        <v>0.39419999999999999</v>
      </c>
      <c r="AH1332" s="129">
        <v>1.03E-2</v>
      </c>
      <c r="AI1332" s="129">
        <v>7.3555000000000001</v>
      </c>
      <c r="AJ1332" s="129">
        <v>3.2399999999999998E-2</v>
      </c>
      <c r="AK1332" s="129">
        <v>1.5837000000000001</v>
      </c>
      <c r="AL1332" s="129">
        <v>1.18E-2</v>
      </c>
      <c r="AM1332" s="129" t="s">
        <v>179</v>
      </c>
      <c r="AN1332" s="129">
        <v>1.09E-2</v>
      </c>
      <c r="AO1332" s="129" t="s">
        <v>2215</v>
      </c>
      <c r="AP1332" s="129">
        <v>4.4999999999999997E-3</v>
      </c>
      <c r="AQ1332" s="129">
        <v>0.13469999999999999</v>
      </c>
      <c r="AR1332" s="129">
        <v>5.8999999999999999E-3</v>
      </c>
      <c r="AS1332" s="129" t="s">
        <v>4830</v>
      </c>
      <c r="AT1332" s="129">
        <v>3.1600000000000003E-2</v>
      </c>
      <c r="AU1332" s="129" t="s">
        <v>464</v>
      </c>
      <c r="AV1332" s="129">
        <v>4.3E-3</v>
      </c>
      <c r="AW1332" s="129">
        <v>1.23E-2</v>
      </c>
      <c r="AX1332" s="129">
        <v>1.2999999999999999E-3</v>
      </c>
      <c r="AY1332" s="129" t="s">
        <v>297</v>
      </c>
      <c r="AZ1332" s="129">
        <v>1E-3</v>
      </c>
      <c r="BA1332" s="129">
        <v>8.3999999999999995E-3</v>
      </c>
      <c r="BB1332" s="129">
        <v>8.0000000000000004E-4</v>
      </c>
      <c r="BC1332" s="129" t="s">
        <v>391</v>
      </c>
      <c r="BD1332" s="129">
        <v>5.0000000000000001E-4</v>
      </c>
      <c r="BE1332" s="129" t="s">
        <v>179</v>
      </c>
      <c r="BF1332" s="129">
        <v>2.9999999999999997E-4</v>
      </c>
      <c r="BG1332" s="129" t="s">
        <v>179</v>
      </c>
      <c r="BH1332" s="129">
        <v>1E-4</v>
      </c>
      <c r="BI1332" s="129" t="s">
        <v>212</v>
      </c>
      <c r="BJ1332" s="129">
        <v>2.0000000000000001E-4</v>
      </c>
      <c r="BK1332" s="129">
        <v>3.8699999999999998E-2</v>
      </c>
      <c r="BL1332" s="129">
        <v>8.9999999999999998E-4</v>
      </c>
      <c r="BM1332" s="129">
        <v>2.2000000000000001E-3</v>
      </c>
      <c r="BN1332" s="129">
        <v>2.9999999999999997E-4</v>
      </c>
      <c r="BO1332" s="129" t="s">
        <v>1568</v>
      </c>
      <c r="BP1332" s="129">
        <v>8.0000000000000004E-4</v>
      </c>
      <c r="BQ1332" s="129" t="s">
        <v>304</v>
      </c>
      <c r="BR1332" s="129">
        <v>2.9999999999999997E-4</v>
      </c>
      <c r="BS1332" s="129" t="s">
        <v>179</v>
      </c>
      <c r="BT1332" s="129">
        <v>5.0000000000000001E-4</v>
      </c>
      <c r="BU1332" s="129" t="s">
        <v>179</v>
      </c>
      <c r="BV1332" s="129">
        <v>6.9999999999999999E-4</v>
      </c>
      <c r="BW1332" s="129" t="s">
        <v>179</v>
      </c>
      <c r="BX1332" s="129">
        <v>8.0000000000000004E-4</v>
      </c>
      <c r="BY1332" s="129" t="s">
        <v>179</v>
      </c>
      <c r="BZ1332" s="129">
        <v>1.1000000000000001E-3</v>
      </c>
      <c r="CA1332" s="129" t="s">
        <v>179</v>
      </c>
      <c r="CB1332" s="129">
        <v>8.0000000000000004E-4</v>
      </c>
      <c r="CC1332" s="129" t="s">
        <v>179</v>
      </c>
      <c r="CD1332" s="129">
        <v>2E-3</v>
      </c>
      <c r="CE1332" s="129" t="s">
        <v>179</v>
      </c>
      <c r="CF1332" s="129">
        <v>2.0999999999999999E-3</v>
      </c>
      <c r="CG1332" s="129" t="s">
        <v>179</v>
      </c>
      <c r="CH1332" s="129">
        <v>1E-4</v>
      </c>
      <c r="CI1332" s="129" t="s">
        <v>1135</v>
      </c>
      <c r="CJ1332" s="129">
        <v>6.8999999999999999E-3</v>
      </c>
      <c r="CK1332" s="129" t="s">
        <v>179</v>
      </c>
      <c r="CL1332" s="129">
        <v>9.7000000000000003E-3</v>
      </c>
      <c r="CM1332" s="129" t="s">
        <v>179</v>
      </c>
      <c r="CN1332" s="129">
        <v>5.1000000000000004E-3</v>
      </c>
      <c r="CO1332" s="129" t="s">
        <v>179</v>
      </c>
      <c r="CP1332" s="129">
        <v>1E-3</v>
      </c>
      <c r="CQ1332" s="129" t="s">
        <v>179</v>
      </c>
      <c r="CR1332" s="129">
        <v>3.5000000000000001E-3</v>
      </c>
      <c r="CS1332" s="129" t="s">
        <v>179</v>
      </c>
      <c r="CT1332" s="129">
        <v>2E-3</v>
      </c>
      <c r="CU1332" s="129" t="s">
        <v>179</v>
      </c>
      <c r="CV1332" s="129">
        <v>8.0000000000000004E-4</v>
      </c>
      <c r="CW1332" s="129" t="s">
        <v>18</v>
      </c>
      <c r="CX1332" s="129"/>
      <c r="CY1332" s="129" t="s">
        <v>179</v>
      </c>
      <c r="CZ1332" s="129">
        <v>5.0000000000000001E-4</v>
      </c>
      <c r="DA1332" s="129" t="s">
        <v>179</v>
      </c>
      <c r="DB1332" s="129">
        <v>5.9999999999999995E-4</v>
      </c>
      <c r="DC1332" s="129" t="s">
        <v>179</v>
      </c>
      <c r="DD1332" s="129">
        <v>5.9999999999999995E-4</v>
      </c>
      <c r="DE1332" s="129" t="s">
        <v>179</v>
      </c>
      <c r="DF1332" s="129">
        <v>6.9999999999999999E-4</v>
      </c>
      <c r="DG1332" s="129" t="s">
        <v>179</v>
      </c>
      <c r="DH1332" s="129">
        <v>5.0000000000000001E-4</v>
      </c>
      <c r="DI1332" s="129" t="s">
        <v>179</v>
      </c>
      <c r="DJ1332" s="129">
        <v>5.0000000000000001E-4</v>
      </c>
      <c r="DK1332" s="129" t="s">
        <v>14</v>
      </c>
      <c r="DL1332" s="129" t="s">
        <v>53</v>
      </c>
      <c r="DS1332" s="129"/>
      <c r="DT1332" s="129" t="s">
        <v>18</v>
      </c>
    </row>
    <row r="1333" spans="1:126">
      <c r="A1333" s="127">
        <v>524</v>
      </c>
      <c r="B1333" s="128">
        <v>44762.711805555555</v>
      </c>
      <c r="C1333" s="129" t="s">
        <v>18</v>
      </c>
      <c r="D1333" s="129">
        <v>0</v>
      </c>
      <c r="E1333" s="129">
        <v>0</v>
      </c>
      <c r="F1333" s="129">
        <v>0</v>
      </c>
      <c r="G1333" s="129" t="s">
        <v>54</v>
      </c>
      <c r="H1333" s="129" t="s">
        <v>55</v>
      </c>
      <c r="I1333" s="129" t="s">
        <v>55</v>
      </c>
      <c r="J1333" s="129" t="s">
        <v>55</v>
      </c>
      <c r="K1333" s="129" t="s">
        <v>18</v>
      </c>
      <c r="L1333" s="129">
        <v>90</v>
      </c>
      <c r="M1333" s="129" t="s">
        <v>173</v>
      </c>
      <c r="N1333" s="129">
        <v>0</v>
      </c>
      <c r="O1333" s="129" t="s">
        <v>173</v>
      </c>
      <c r="P1333" s="129">
        <v>0</v>
      </c>
      <c r="Q1333" s="129" t="s">
        <v>173</v>
      </c>
      <c r="R1333" s="129">
        <v>0</v>
      </c>
      <c r="S1333" s="129">
        <v>2</v>
      </c>
      <c r="T1333" s="129" t="s">
        <v>174</v>
      </c>
      <c r="U1333" s="129">
        <v>2.1017999999999999</v>
      </c>
      <c r="V1333" s="129">
        <v>0.62450000000000006</v>
      </c>
      <c r="W1333" s="129" t="s">
        <v>4831</v>
      </c>
      <c r="X1333" s="129">
        <v>0.30349999999999999</v>
      </c>
      <c r="Y1333" s="129">
        <v>34.611800000000002</v>
      </c>
      <c r="Z1333" s="129">
        <v>0.33789999999999998</v>
      </c>
      <c r="AA1333" s="129" t="s">
        <v>3352</v>
      </c>
      <c r="AB1333" s="129">
        <v>1.6199999999999999E-2</v>
      </c>
      <c r="AC1333" s="129" t="s">
        <v>179</v>
      </c>
      <c r="AD1333" s="129">
        <v>8.9999999999999993E-3</v>
      </c>
      <c r="AE1333" s="129" t="s">
        <v>179</v>
      </c>
      <c r="AF1333" s="129">
        <v>1.7299999999999999E-2</v>
      </c>
      <c r="AG1333" s="129">
        <v>0.38929999999999998</v>
      </c>
      <c r="AH1333" s="129">
        <v>1.03E-2</v>
      </c>
      <c r="AI1333" s="129">
        <v>7.4015000000000004</v>
      </c>
      <c r="AJ1333" s="129">
        <v>3.2500000000000001E-2</v>
      </c>
      <c r="AK1333" s="129">
        <v>1.5716000000000001</v>
      </c>
      <c r="AL1333" s="129">
        <v>1.18E-2</v>
      </c>
      <c r="AM1333" s="129" t="s">
        <v>179</v>
      </c>
      <c r="AN1333" s="129">
        <v>1.0999999999999999E-2</v>
      </c>
      <c r="AO1333" s="129" t="s">
        <v>993</v>
      </c>
      <c r="AP1333" s="129">
        <v>4.4999999999999997E-3</v>
      </c>
      <c r="AQ1333" s="129">
        <v>0.14199999999999999</v>
      </c>
      <c r="AR1333" s="129">
        <v>6.0000000000000001E-3</v>
      </c>
      <c r="AS1333" s="129" t="s">
        <v>4832</v>
      </c>
      <c r="AT1333" s="129">
        <v>3.1600000000000003E-2</v>
      </c>
      <c r="AU1333" s="129" t="s">
        <v>179</v>
      </c>
      <c r="AV1333" s="129">
        <v>4.3E-3</v>
      </c>
      <c r="AW1333" s="129">
        <v>1.1900000000000001E-2</v>
      </c>
      <c r="AX1333" s="129">
        <v>1.1999999999999999E-3</v>
      </c>
      <c r="AY1333" s="129" t="s">
        <v>985</v>
      </c>
      <c r="AZ1333" s="129">
        <v>1E-3</v>
      </c>
      <c r="BA1333" s="129">
        <v>8.6999999999999994E-3</v>
      </c>
      <c r="BB1333" s="129">
        <v>8.0000000000000004E-4</v>
      </c>
      <c r="BC1333" s="129" t="s">
        <v>391</v>
      </c>
      <c r="BD1333" s="129">
        <v>5.0000000000000001E-4</v>
      </c>
      <c r="BE1333" s="129" t="s">
        <v>179</v>
      </c>
      <c r="BF1333" s="129">
        <v>2.9999999999999997E-4</v>
      </c>
      <c r="BG1333" s="129" t="s">
        <v>179</v>
      </c>
      <c r="BH1333" s="129">
        <v>1E-4</v>
      </c>
      <c r="BI1333" s="129" t="s">
        <v>212</v>
      </c>
      <c r="BJ1333" s="129">
        <v>2.0000000000000001E-4</v>
      </c>
      <c r="BK1333" s="129">
        <v>3.9E-2</v>
      </c>
      <c r="BL1333" s="129">
        <v>8.9999999999999998E-4</v>
      </c>
      <c r="BM1333" s="129">
        <v>2.3999999999999998E-3</v>
      </c>
      <c r="BN1333" s="129">
        <v>2.9999999999999997E-4</v>
      </c>
      <c r="BO1333" s="129" t="s">
        <v>1294</v>
      </c>
      <c r="BP1333" s="129">
        <v>8.0000000000000004E-4</v>
      </c>
      <c r="BQ1333" s="129" t="s">
        <v>304</v>
      </c>
      <c r="BR1333" s="129">
        <v>2.9999999999999997E-4</v>
      </c>
      <c r="BS1333" s="129" t="s">
        <v>179</v>
      </c>
      <c r="BT1333" s="129">
        <v>5.0000000000000001E-4</v>
      </c>
      <c r="BU1333" s="129" t="s">
        <v>179</v>
      </c>
      <c r="BV1333" s="129">
        <v>5.9999999999999995E-4</v>
      </c>
      <c r="BW1333" s="129" t="s">
        <v>18</v>
      </c>
      <c r="BX1333" s="129"/>
      <c r="BY1333" s="129" t="s">
        <v>179</v>
      </c>
      <c r="BZ1333" s="129">
        <v>1.1000000000000001E-3</v>
      </c>
      <c r="CA1333" s="129" t="s">
        <v>179</v>
      </c>
      <c r="CB1333" s="129">
        <v>8.0000000000000004E-4</v>
      </c>
      <c r="CC1333" s="129" t="s">
        <v>179</v>
      </c>
      <c r="CD1333" s="129">
        <v>2E-3</v>
      </c>
      <c r="CE1333" s="129" t="s">
        <v>179</v>
      </c>
      <c r="CF1333" s="129">
        <v>2.0999999999999999E-3</v>
      </c>
      <c r="CG1333" s="129" t="s">
        <v>216</v>
      </c>
      <c r="CH1333" s="129">
        <v>1E-4</v>
      </c>
      <c r="CI1333" s="129" t="s">
        <v>402</v>
      </c>
      <c r="CJ1333" s="129">
        <v>6.8999999999999999E-3</v>
      </c>
      <c r="CK1333" s="129" t="s">
        <v>179</v>
      </c>
      <c r="CL1333" s="129">
        <v>9.7000000000000003E-3</v>
      </c>
      <c r="CM1333" s="129" t="s">
        <v>179</v>
      </c>
      <c r="CN1333" s="129">
        <v>5.1000000000000004E-3</v>
      </c>
      <c r="CO1333" s="129" t="s">
        <v>179</v>
      </c>
      <c r="CP1333" s="129">
        <v>1E-3</v>
      </c>
      <c r="CQ1333" s="129" t="s">
        <v>179</v>
      </c>
      <c r="CR1333" s="129">
        <v>3.5999999999999999E-3</v>
      </c>
      <c r="CS1333" s="129" t="s">
        <v>179</v>
      </c>
      <c r="CT1333" s="129">
        <v>2.0999999999999999E-3</v>
      </c>
      <c r="CU1333" s="129" t="s">
        <v>179</v>
      </c>
      <c r="CV1333" s="129">
        <v>8.0000000000000004E-4</v>
      </c>
      <c r="CW1333" s="129" t="s">
        <v>18</v>
      </c>
      <c r="CX1333" s="129"/>
      <c r="CY1333" s="129" t="s">
        <v>179</v>
      </c>
      <c r="CZ1333" s="129">
        <v>5.9999999999999995E-4</v>
      </c>
      <c r="DA1333" s="129" t="s">
        <v>179</v>
      </c>
      <c r="DB1333" s="129">
        <v>5.9999999999999995E-4</v>
      </c>
      <c r="DC1333" s="129" t="s">
        <v>179</v>
      </c>
      <c r="DD1333" s="129">
        <v>5.9999999999999995E-4</v>
      </c>
      <c r="DE1333" s="129" t="s">
        <v>179</v>
      </c>
      <c r="DF1333" s="129">
        <v>6.9999999999999999E-4</v>
      </c>
      <c r="DG1333" s="129" t="s">
        <v>179</v>
      </c>
      <c r="DH1333" s="129">
        <v>5.0000000000000001E-4</v>
      </c>
      <c r="DI1333" s="129" t="s">
        <v>179</v>
      </c>
      <c r="DJ1333" s="129">
        <v>5.0000000000000001E-4</v>
      </c>
      <c r="DK1333" s="129" t="s">
        <v>14</v>
      </c>
      <c r="DL1333" s="129" t="s">
        <v>53</v>
      </c>
      <c r="DS1333" s="129"/>
      <c r="DT1333" s="129" t="s">
        <v>18</v>
      </c>
    </row>
    <row r="1334" spans="1:126">
      <c r="A1334" s="127">
        <v>695</v>
      </c>
      <c r="B1334" s="131">
        <v>44765.044444444444</v>
      </c>
      <c r="C1334" s="129" t="s">
        <v>52</v>
      </c>
      <c r="D1334" s="129">
        <v>0</v>
      </c>
      <c r="E1334" s="129">
        <v>0</v>
      </c>
      <c r="F1334" s="129">
        <v>0</v>
      </c>
      <c r="G1334" s="129" t="s">
        <v>54</v>
      </c>
      <c r="H1334" s="129" t="s">
        <v>55</v>
      </c>
      <c r="I1334" s="129" t="s">
        <v>55</v>
      </c>
      <c r="J1334" s="129" t="s">
        <v>55</v>
      </c>
      <c r="K1334" s="129" t="s">
        <v>18</v>
      </c>
      <c r="L1334" s="129">
        <v>90</v>
      </c>
      <c r="M1334" s="129" t="s">
        <v>173</v>
      </c>
      <c r="N1334" s="129">
        <v>0</v>
      </c>
      <c r="O1334" s="129" t="s">
        <v>173</v>
      </c>
      <c r="P1334" s="129">
        <v>0</v>
      </c>
      <c r="Q1334" s="129" t="s">
        <v>173</v>
      </c>
      <c r="R1334" s="129">
        <v>0</v>
      </c>
      <c r="S1334" s="129">
        <v>2</v>
      </c>
      <c r="T1334" s="129" t="s">
        <v>174</v>
      </c>
      <c r="U1334" s="129">
        <v>2.7519999999999998</v>
      </c>
      <c r="V1334" s="129">
        <v>0.63560000000000005</v>
      </c>
      <c r="W1334" s="129" t="s">
        <v>3014</v>
      </c>
      <c r="X1334" s="129">
        <v>0.30499999999999999</v>
      </c>
      <c r="Y1334" s="129">
        <v>34.991799999999998</v>
      </c>
      <c r="Z1334" s="129">
        <v>0.34029999999999999</v>
      </c>
      <c r="AA1334" s="129" t="s">
        <v>3015</v>
      </c>
      <c r="AB1334" s="129">
        <v>1.67E-2</v>
      </c>
      <c r="AC1334" s="129" t="s">
        <v>179</v>
      </c>
      <c r="AD1334" s="129">
        <v>9.1000000000000004E-3</v>
      </c>
      <c r="AE1334" s="129" t="s">
        <v>179</v>
      </c>
      <c r="AF1334" s="129">
        <v>1.7399999999999999E-2</v>
      </c>
      <c r="AG1334" s="129">
        <v>0.38890000000000002</v>
      </c>
      <c r="AH1334" s="129">
        <v>1.0200000000000001E-2</v>
      </c>
      <c r="AI1334" s="129">
        <v>7.4048999999999996</v>
      </c>
      <c r="AJ1334" s="129">
        <v>3.2500000000000001E-2</v>
      </c>
      <c r="AK1334" s="129">
        <v>1.595</v>
      </c>
      <c r="AL1334" s="129">
        <v>1.18E-2</v>
      </c>
      <c r="AM1334" s="129" t="s">
        <v>678</v>
      </c>
      <c r="AN1334" s="129">
        <v>1.12E-2</v>
      </c>
      <c r="AO1334" s="129" t="s">
        <v>579</v>
      </c>
      <c r="AP1334" s="129">
        <v>4.3E-3</v>
      </c>
      <c r="AQ1334" s="129">
        <v>0.1401</v>
      </c>
      <c r="AR1334" s="129">
        <v>5.8999999999999999E-3</v>
      </c>
      <c r="AS1334" s="129" t="s">
        <v>3016</v>
      </c>
      <c r="AT1334" s="129">
        <v>3.1699999999999999E-2</v>
      </c>
      <c r="AU1334" s="129" t="s">
        <v>330</v>
      </c>
      <c r="AV1334" s="129">
        <v>4.3E-3</v>
      </c>
      <c r="AW1334" s="129">
        <v>1.2500000000000001E-2</v>
      </c>
      <c r="AX1334" s="129">
        <v>1.2999999999999999E-3</v>
      </c>
      <c r="AY1334" s="129" t="s">
        <v>251</v>
      </c>
      <c r="AZ1334" s="129">
        <v>1E-3</v>
      </c>
      <c r="BA1334" s="129">
        <v>8.2000000000000007E-3</v>
      </c>
      <c r="BB1334" s="129">
        <v>8.0000000000000004E-4</v>
      </c>
      <c r="BC1334" s="129" t="s">
        <v>267</v>
      </c>
      <c r="BD1334" s="129">
        <v>5.0000000000000001E-4</v>
      </c>
      <c r="BE1334" s="129" t="s">
        <v>179</v>
      </c>
      <c r="BF1334" s="129">
        <v>2.9999999999999997E-4</v>
      </c>
      <c r="BG1334" s="129" t="s">
        <v>179</v>
      </c>
      <c r="BH1334" s="129">
        <v>1E-4</v>
      </c>
      <c r="BI1334" s="129" t="s">
        <v>247</v>
      </c>
      <c r="BJ1334" s="129">
        <v>2.0000000000000001E-4</v>
      </c>
      <c r="BK1334" s="129">
        <v>3.8600000000000002E-2</v>
      </c>
      <c r="BL1334" s="129">
        <v>8.9999999999999998E-4</v>
      </c>
      <c r="BM1334" s="129">
        <v>2.3999999999999998E-3</v>
      </c>
      <c r="BN1334" s="129">
        <v>2.9999999999999997E-4</v>
      </c>
      <c r="BO1334" s="129" t="s">
        <v>205</v>
      </c>
      <c r="BP1334" s="129">
        <v>8.0000000000000004E-4</v>
      </c>
      <c r="BQ1334" s="129" t="s">
        <v>304</v>
      </c>
      <c r="BR1334" s="129">
        <v>2.9999999999999997E-4</v>
      </c>
      <c r="BS1334" s="129" t="s">
        <v>179</v>
      </c>
      <c r="BT1334" s="129">
        <v>5.0000000000000001E-4</v>
      </c>
      <c r="BU1334" s="129" t="s">
        <v>179</v>
      </c>
      <c r="BV1334" s="129">
        <v>5.9999999999999995E-4</v>
      </c>
      <c r="BW1334" s="129" t="s">
        <v>179</v>
      </c>
      <c r="BX1334" s="129">
        <v>8.0000000000000004E-4</v>
      </c>
      <c r="BY1334" s="129" t="s">
        <v>179</v>
      </c>
      <c r="BZ1334" s="129">
        <v>1.1000000000000001E-3</v>
      </c>
      <c r="CA1334" s="129" t="s">
        <v>179</v>
      </c>
      <c r="CB1334" s="129">
        <v>8.0000000000000004E-4</v>
      </c>
      <c r="CC1334" s="129" t="s">
        <v>179</v>
      </c>
      <c r="CD1334" s="129">
        <v>2E-3</v>
      </c>
      <c r="CE1334" s="129" t="s">
        <v>179</v>
      </c>
      <c r="CF1334" s="129">
        <v>2.0999999999999999E-3</v>
      </c>
      <c r="CG1334" s="129" t="s">
        <v>179</v>
      </c>
      <c r="CH1334" s="129">
        <v>1E-4</v>
      </c>
      <c r="CI1334" s="129" t="s">
        <v>419</v>
      </c>
      <c r="CJ1334" s="129">
        <v>6.8999999999999999E-3</v>
      </c>
      <c r="CK1334" s="129" t="s">
        <v>179</v>
      </c>
      <c r="CL1334" s="129">
        <v>9.5999999999999992E-3</v>
      </c>
      <c r="CM1334" s="129" t="s">
        <v>600</v>
      </c>
      <c r="CN1334" s="129">
        <v>5.0000000000000001E-3</v>
      </c>
      <c r="CO1334" s="129" t="s">
        <v>179</v>
      </c>
      <c r="CP1334" s="129">
        <v>1E-3</v>
      </c>
      <c r="CQ1334" s="129" t="s">
        <v>179</v>
      </c>
      <c r="CR1334" s="129">
        <v>3.5000000000000001E-3</v>
      </c>
      <c r="CS1334" s="129" t="s">
        <v>179</v>
      </c>
      <c r="CT1334" s="129">
        <v>2.0999999999999999E-3</v>
      </c>
      <c r="CU1334" s="129" t="s">
        <v>179</v>
      </c>
      <c r="CV1334" s="129">
        <v>8.0000000000000004E-4</v>
      </c>
      <c r="CW1334" s="129" t="s">
        <v>18</v>
      </c>
      <c r="CX1334" s="129"/>
      <c r="CY1334" s="129" t="s">
        <v>179</v>
      </c>
      <c r="CZ1334" s="129">
        <v>5.0000000000000001E-4</v>
      </c>
      <c r="DA1334" s="129" t="s">
        <v>179</v>
      </c>
      <c r="DB1334" s="129">
        <v>5.9999999999999995E-4</v>
      </c>
      <c r="DC1334" s="129" t="s">
        <v>179</v>
      </c>
      <c r="DD1334" s="129">
        <v>5.9999999999999995E-4</v>
      </c>
      <c r="DE1334" s="129" t="s">
        <v>179</v>
      </c>
      <c r="DF1334" s="129">
        <v>6.9999999999999999E-4</v>
      </c>
      <c r="DG1334" s="129" t="s">
        <v>179</v>
      </c>
      <c r="DH1334" s="129">
        <v>5.0000000000000001E-4</v>
      </c>
      <c r="DI1334" s="129" t="s">
        <v>179</v>
      </c>
      <c r="DJ1334" s="129">
        <v>5.0000000000000001E-4</v>
      </c>
      <c r="DK1334" s="129" t="s">
        <v>14</v>
      </c>
      <c r="DL1334" s="129" t="s">
        <v>53</v>
      </c>
      <c r="DO1334" t="s">
        <v>18</v>
      </c>
      <c r="DS1334" s="129"/>
      <c r="DT1334" s="129" t="s">
        <v>2297</v>
      </c>
    </row>
    <row r="1335" spans="1:126">
      <c r="A1335" s="127">
        <v>747</v>
      </c>
      <c r="B1335" s="131">
        <v>44766.269444444442</v>
      </c>
      <c r="C1335" s="129" t="s">
        <v>52</v>
      </c>
      <c r="D1335" s="129">
        <v>0</v>
      </c>
      <c r="E1335" s="129">
        <v>0</v>
      </c>
      <c r="F1335" s="129">
        <v>0</v>
      </c>
      <c r="G1335" s="129" t="s">
        <v>54</v>
      </c>
      <c r="H1335" s="129" t="s">
        <v>55</v>
      </c>
      <c r="I1335" s="129" t="s">
        <v>55</v>
      </c>
      <c r="J1335" s="129" t="s">
        <v>55</v>
      </c>
      <c r="K1335" s="129" t="s">
        <v>18</v>
      </c>
      <c r="L1335" s="129">
        <v>90</v>
      </c>
      <c r="M1335" s="129" t="s">
        <v>173</v>
      </c>
      <c r="N1335" s="129">
        <v>0</v>
      </c>
      <c r="O1335" s="129" t="s">
        <v>173</v>
      </c>
      <c r="P1335" s="129">
        <v>0</v>
      </c>
      <c r="Q1335" s="129" t="s">
        <v>173</v>
      </c>
      <c r="R1335" s="129">
        <v>0</v>
      </c>
      <c r="S1335" s="129">
        <v>2</v>
      </c>
      <c r="T1335" s="129" t="s">
        <v>174</v>
      </c>
      <c r="U1335" s="129">
        <v>2.4041000000000001</v>
      </c>
      <c r="V1335" s="129">
        <v>0.62870000000000004</v>
      </c>
      <c r="W1335" s="129" t="s">
        <v>3146</v>
      </c>
      <c r="X1335" s="129">
        <v>0.30130000000000001</v>
      </c>
      <c r="Y1335" s="129">
        <v>34.9251</v>
      </c>
      <c r="Z1335" s="129">
        <v>0.33950000000000002</v>
      </c>
      <c r="AA1335" s="129" t="s">
        <v>3147</v>
      </c>
      <c r="AB1335" s="129">
        <v>1.6299999999999999E-2</v>
      </c>
      <c r="AC1335" s="129" t="s">
        <v>179</v>
      </c>
      <c r="AD1335" s="129">
        <v>8.9999999999999993E-3</v>
      </c>
      <c r="AE1335" s="129" t="s">
        <v>179</v>
      </c>
      <c r="AF1335" s="129">
        <v>1.7299999999999999E-2</v>
      </c>
      <c r="AG1335" s="129">
        <v>0.39240000000000003</v>
      </c>
      <c r="AH1335" s="129">
        <v>1.0200000000000001E-2</v>
      </c>
      <c r="AI1335" s="129">
        <v>7.3449999999999998</v>
      </c>
      <c r="AJ1335" s="129">
        <v>3.2300000000000002E-2</v>
      </c>
      <c r="AK1335" s="129">
        <v>1.5808</v>
      </c>
      <c r="AL1335" s="129">
        <v>1.18E-2</v>
      </c>
      <c r="AM1335" s="129" t="s">
        <v>179</v>
      </c>
      <c r="AN1335" s="129">
        <v>1.0999999999999999E-2</v>
      </c>
      <c r="AO1335" s="129" t="s">
        <v>409</v>
      </c>
      <c r="AP1335" s="129">
        <v>4.5999999999999999E-3</v>
      </c>
      <c r="AQ1335" s="129">
        <v>0.1323</v>
      </c>
      <c r="AR1335" s="129">
        <v>5.8999999999999999E-3</v>
      </c>
      <c r="AS1335" s="129" t="s">
        <v>3148</v>
      </c>
      <c r="AT1335" s="129">
        <v>3.1399999999999997E-2</v>
      </c>
      <c r="AU1335" s="129" t="s">
        <v>316</v>
      </c>
      <c r="AV1335" s="129">
        <v>4.3E-3</v>
      </c>
      <c r="AW1335" s="129">
        <v>1.3100000000000001E-2</v>
      </c>
      <c r="AX1335" s="129">
        <v>1.2999999999999999E-3</v>
      </c>
      <c r="AY1335" s="129" t="s">
        <v>251</v>
      </c>
      <c r="AZ1335" s="129">
        <v>1E-3</v>
      </c>
      <c r="BA1335" s="129">
        <v>8.6999999999999994E-3</v>
      </c>
      <c r="BB1335" s="129">
        <v>8.0000000000000004E-4</v>
      </c>
      <c r="BC1335" s="129" t="s">
        <v>392</v>
      </c>
      <c r="BD1335" s="129">
        <v>5.0000000000000001E-4</v>
      </c>
      <c r="BE1335" s="129" t="s">
        <v>179</v>
      </c>
      <c r="BF1335" s="129">
        <v>2.9999999999999997E-4</v>
      </c>
      <c r="BG1335" s="129" t="s">
        <v>179</v>
      </c>
      <c r="BH1335" s="129">
        <v>1E-4</v>
      </c>
      <c r="BI1335" s="129" t="s">
        <v>245</v>
      </c>
      <c r="BJ1335" s="129">
        <v>2.0000000000000001E-4</v>
      </c>
      <c r="BK1335" s="129">
        <v>3.7699999999999997E-2</v>
      </c>
      <c r="BL1335" s="129">
        <v>8.9999999999999998E-4</v>
      </c>
      <c r="BM1335" s="129">
        <v>2.3999999999999998E-3</v>
      </c>
      <c r="BN1335" s="129">
        <v>2.9999999999999997E-4</v>
      </c>
      <c r="BO1335" s="129" t="s">
        <v>1367</v>
      </c>
      <c r="BP1335" s="129">
        <v>8.0000000000000004E-4</v>
      </c>
      <c r="BQ1335" s="129" t="s">
        <v>285</v>
      </c>
      <c r="BR1335" s="129">
        <v>2.9999999999999997E-4</v>
      </c>
      <c r="BS1335" s="129" t="s">
        <v>179</v>
      </c>
      <c r="BT1335" s="129">
        <v>5.0000000000000001E-4</v>
      </c>
      <c r="BU1335" s="129" t="s">
        <v>179</v>
      </c>
      <c r="BV1335" s="129">
        <v>5.9999999999999995E-4</v>
      </c>
      <c r="BW1335" s="129" t="s">
        <v>18</v>
      </c>
      <c r="BX1335" s="129"/>
      <c r="BY1335" s="129" t="s">
        <v>179</v>
      </c>
      <c r="BZ1335" s="129">
        <v>1.1000000000000001E-3</v>
      </c>
      <c r="CA1335" s="129" t="s">
        <v>179</v>
      </c>
      <c r="CB1335" s="129">
        <v>8.0000000000000004E-4</v>
      </c>
      <c r="CC1335" s="129" t="s">
        <v>179</v>
      </c>
      <c r="CD1335" s="129">
        <v>2E-3</v>
      </c>
      <c r="CE1335" s="129" t="s">
        <v>179</v>
      </c>
      <c r="CF1335" s="129">
        <v>2.0999999999999999E-3</v>
      </c>
      <c r="CG1335" s="129" t="s">
        <v>216</v>
      </c>
      <c r="CH1335" s="129">
        <v>1E-4</v>
      </c>
      <c r="CI1335" s="129" t="s">
        <v>985</v>
      </c>
      <c r="CJ1335" s="129">
        <v>6.8999999999999999E-3</v>
      </c>
      <c r="CK1335" s="129" t="s">
        <v>179</v>
      </c>
      <c r="CL1335" s="129">
        <v>9.4999999999999998E-3</v>
      </c>
      <c r="CM1335" s="129" t="s">
        <v>179</v>
      </c>
      <c r="CN1335" s="129">
        <v>5.0000000000000001E-3</v>
      </c>
      <c r="CO1335" s="129" t="s">
        <v>179</v>
      </c>
      <c r="CP1335" s="129">
        <v>8.9999999999999998E-4</v>
      </c>
      <c r="CQ1335" s="129" t="s">
        <v>179</v>
      </c>
      <c r="CR1335" s="129">
        <v>3.3E-3</v>
      </c>
      <c r="CS1335" s="129" t="s">
        <v>179</v>
      </c>
      <c r="CT1335" s="129">
        <v>2.0999999999999999E-3</v>
      </c>
      <c r="CU1335" s="129" t="s">
        <v>18</v>
      </c>
      <c r="CV1335" s="129"/>
      <c r="CW1335" s="129" t="s">
        <v>179</v>
      </c>
      <c r="CX1335" s="129">
        <v>5.9999999999999995E-4</v>
      </c>
      <c r="CY1335" s="129" t="s">
        <v>179</v>
      </c>
      <c r="CZ1335" s="129">
        <v>5.0000000000000001E-4</v>
      </c>
      <c r="DA1335" s="129" t="s">
        <v>179</v>
      </c>
      <c r="DB1335" s="129">
        <v>5.0000000000000001E-4</v>
      </c>
      <c r="DC1335" s="129" t="s">
        <v>179</v>
      </c>
      <c r="DD1335" s="129">
        <v>5.9999999999999995E-4</v>
      </c>
      <c r="DE1335" s="129" t="s">
        <v>179</v>
      </c>
      <c r="DF1335" s="129">
        <v>5.9999999999999995E-4</v>
      </c>
      <c r="DG1335" s="129" t="s">
        <v>179</v>
      </c>
      <c r="DH1335" s="129">
        <v>4.0000000000000002E-4</v>
      </c>
      <c r="DI1335" s="129" t="s">
        <v>179</v>
      </c>
      <c r="DJ1335" s="129">
        <v>4.0000000000000002E-4</v>
      </c>
      <c r="DK1335" s="129" t="s">
        <v>14</v>
      </c>
      <c r="DL1335" s="129" t="s">
        <v>53</v>
      </c>
      <c r="DO1335" t="s">
        <v>18</v>
      </c>
      <c r="DS1335" s="129"/>
      <c r="DT1335" s="129" t="s">
        <v>2297</v>
      </c>
    </row>
    <row r="1336" spans="1:126">
      <c r="A1336" s="127">
        <v>752</v>
      </c>
      <c r="B1336" s="131">
        <v>44766.660416666666</v>
      </c>
      <c r="C1336" s="129" t="s">
        <v>52</v>
      </c>
      <c r="D1336" s="129">
        <v>0</v>
      </c>
      <c r="E1336" s="129">
        <v>0</v>
      </c>
      <c r="F1336" s="129">
        <v>0</v>
      </c>
      <c r="G1336" s="129" t="s">
        <v>54</v>
      </c>
      <c r="H1336" s="129" t="s">
        <v>55</v>
      </c>
      <c r="I1336" s="129" t="s">
        <v>55</v>
      </c>
      <c r="J1336" s="129" t="s">
        <v>55</v>
      </c>
      <c r="K1336" s="129" t="s">
        <v>18</v>
      </c>
      <c r="L1336" s="129">
        <v>90</v>
      </c>
      <c r="M1336" s="129" t="s">
        <v>173</v>
      </c>
      <c r="N1336" s="129">
        <v>0</v>
      </c>
      <c r="O1336" s="129" t="s">
        <v>173</v>
      </c>
      <c r="P1336" s="129">
        <v>0</v>
      </c>
      <c r="Q1336" s="129" t="s">
        <v>173</v>
      </c>
      <c r="R1336" s="129">
        <v>0</v>
      </c>
      <c r="S1336" s="129">
        <v>2</v>
      </c>
      <c r="T1336" s="129" t="s">
        <v>174</v>
      </c>
      <c r="U1336" s="129">
        <v>2.6808999999999998</v>
      </c>
      <c r="V1336" s="129">
        <v>0.62939999999999996</v>
      </c>
      <c r="W1336" s="129" t="s">
        <v>3160</v>
      </c>
      <c r="X1336" s="129">
        <v>0.30969999999999998</v>
      </c>
      <c r="Y1336" s="129">
        <v>35.937800000000003</v>
      </c>
      <c r="Z1336" s="129">
        <v>0.34560000000000002</v>
      </c>
      <c r="AA1336" s="129" t="s">
        <v>3161</v>
      </c>
      <c r="AB1336" s="129">
        <v>1.6199999999999999E-2</v>
      </c>
      <c r="AC1336" s="129" t="s">
        <v>179</v>
      </c>
      <c r="AD1336" s="129">
        <v>8.9999999999999993E-3</v>
      </c>
      <c r="AE1336" s="129" t="s">
        <v>179</v>
      </c>
      <c r="AF1336" s="129">
        <v>1.7399999999999999E-2</v>
      </c>
      <c r="AG1336" s="129">
        <v>0.39119999999999999</v>
      </c>
      <c r="AH1336" s="129">
        <v>1.04E-2</v>
      </c>
      <c r="AI1336" s="129">
        <v>7.4562999999999997</v>
      </c>
      <c r="AJ1336" s="129">
        <v>3.2599999999999997E-2</v>
      </c>
      <c r="AK1336" s="129">
        <v>1.6072</v>
      </c>
      <c r="AL1336" s="129">
        <v>1.1900000000000001E-2</v>
      </c>
      <c r="AM1336" s="129" t="s">
        <v>981</v>
      </c>
      <c r="AN1336" s="129">
        <v>1.0999999999999999E-2</v>
      </c>
      <c r="AO1336" s="129" t="s">
        <v>201</v>
      </c>
      <c r="AP1336" s="129">
        <v>4.4999999999999997E-3</v>
      </c>
      <c r="AQ1336" s="129">
        <v>0.14760000000000001</v>
      </c>
      <c r="AR1336" s="129">
        <v>6.0000000000000001E-3</v>
      </c>
      <c r="AS1336" s="129" t="s">
        <v>3162</v>
      </c>
      <c r="AT1336" s="129">
        <v>3.1800000000000002E-2</v>
      </c>
      <c r="AU1336" s="129" t="s">
        <v>363</v>
      </c>
      <c r="AV1336" s="129">
        <v>4.4000000000000003E-3</v>
      </c>
      <c r="AW1336" s="129">
        <v>1.29E-2</v>
      </c>
      <c r="AX1336" s="129">
        <v>1.1999999999999999E-3</v>
      </c>
      <c r="AY1336" s="129" t="s">
        <v>435</v>
      </c>
      <c r="AZ1336" s="129">
        <v>1E-3</v>
      </c>
      <c r="BA1336" s="129">
        <v>8.3999999999999995E-3</v>
      </c>
      <c r="BB1336" s="129">
        <v>8.0000000000000004E-4</v>
      </c>
      <c r="BC1336" s="129" t="s">
        <v>304</v>
      </c>
      <c r="BD1336" s="129">
        <v>5.0000000000000001E-4</v>
      </c>
      <c r="BE1336" s="129" t="s">
        <v>179</v>
      </c>
      <c r="BF1336" s="129">
        <v>2.9999999999999997E-4</v>
      </c>
      <c r="BG1336" s="129" t="s">
        <v>179</v>
      </c>
      <c r="BH1336" s="129">
        <v>1E-4</v>
      </c>
      <c r="BI1336" s="129" t="s">
        <v>247</v>
      </c>
      <c r="BJ1336" s="129">
        <v>2.0000000000000001E-4</v>
      </c>
      <c r="BK1336" s="129">
        <v>3.8699999999999998E-2</v>
      </c>
      <c r="BL1336" s="129">
        <v>8.9999999999999998E-4</v>
      </c>
      <c r="BM1336" s="129">
        <v>2.2000000000000001E-3</v>
      </c>
      <c r="BN1336" s="129">
        <v>2.9999999999999997E-4</v>
      </c>
      <c r="BO1336" s="129" t="s">
        <v>1362</v>
      </c>
      <c r="BP1336" s="129">
        <v>8.0000000000000004E-4</v>
      </c>
      <c r="BQ1336" s="129" t="s">
        <v>245</v>
      </c>
      <c r="BR1336" s="129">
        <v>2.9999999999999997E-4</v>
      </c>
      <c r="BS1336" s="129" t="s">
        <v>179</v>
      </c>
      <c r="BT1336" s="129">
        <v>5.0000000000000001E-4</v>
      </c>
      <c r="BU1336" s="129" t="s">
        <v>179</v>
      </c>
      <c r="BV1336" s="129">
        <v>5.9999999999999995E-4</v>
      </c>
      <c r="BW1336" s="129" t="s">
        <v>18</v>
      </c>
      <c r="BX1336" s="129"/>
      <c r="BY1336" s="129" t="s">
        <v>179</v>
      </c>
      <c r="BZ1336" s="129">
        <v>1.1000000000000001E-3</v>
      </c>
      <c r="CA1336" s="129" t="s">
        <v>179</v>
      </c>
      <c r="CB1336" s="129">
        <v>8.0000000000000004E-4</v>
      </c>
      <c r="CC1336" s="129" t="s">
        <v>179</v>
      </c>
      <c r="CD1336" s="129">
        <v>2E-3</v>
      </c>
      <c r="CE1336" s="129" t="s">
        <v>179</v>
      </c>
      <c r="CF1336" s="129">
        <v>2.0999999999999999E-3</v>
      </c>
      <c r="CG1336" s="129" t="s">
        <v>216</v>
      </c>
      <c r="CH1336" s="129">
        <v>1E-4</v>
      </c>
      <c r="CI1336" s="129" t="s">
        <v>1085</v>
      </c>
      <c r="CJ1336" s="129">
        <v>6.6E-3</v>
      </c>
      <c r="CK1336" s="129" t="s">
        <v>179</v>
      </c>
      <c r="CL1336" s="129">
        <v>9.7000000000000003E-3</v>
      </c>
      <c r="CM1336" s="129" t="s">
        <v>179</v>
      </c>
      <c r="CN1336" s="129">
        <v>4.5999999999999999E-3</v>
      </c>
      <c r="CO1336" s="129" t="s">
        <v>179</v>
      </c>
      <c r="CP1336" s="129">
        <v>1E-3</v>
      </c>
      <c r="CQ1336" s="129" t="s">
        <v>179</v>
      </c>
      <c r="CR1336" s="129">
        <v>3.3999999999999998E-3</v>
      </c>
      <c r="CS1336" s="129" t="s">
        <v>179</v>
      </c>
      <c r="CT1336" s="129">
        <v>2E-3</v>
      </c>
      <c r="CU1336" s="129" t="s">
        <v>179</v>
      </c>
      <c r="CV1336" s="129">
        <v>8.0000000000000004E-4</v>
      </c>
      <c r="CW1336" s="129" t="s">
        <v>18</v>
      </c>
      <c r="CX1336" s="129"/>
      <c r="CY1336" s="129" t="s">
        <v>179</v>
      </c>
      <c r="CZ1336" s="129">
        <v>5.9999999999999995E-4</v>
      </c>
      <c r="DA1336" s="129" t="s">
        <v>179</v>
      </c>
      <c r="DB1336" s="129">
        <v>5.9999999999999995E-4</v>
      </c>
      <c r="DC1336" s="129" t="s">
        <v>179</v>
      </c>
      <c r="DD1336" s="129">
        <v>5.9999999999999995E-4</v>
      </c>
      <c r="DE1336" s="129" t="s">
        <v>179</v>
      </c>
      <c r="DF1336" s="129">
        <v>5.9999999999999995E-4</v>
      </c>
      <c r="DG1336" s="129" t="s">
        <v>179</v>
      </c>
      <c r="DH1336" s="129">
        <v>5.0000000000000001E-4</v>
      </c>
      <c r="DI1336" s="129" t="s">
        <v>179</v>
      </c>
      <c r="DJ1336" s="129">
        <v>4.0000000000000002E-4</v>
      </c>
      <c r="DK1336" s="129" t="s">
        <v>14</v>
      </c>
      <c r="DL1336" s="129" t="s">
        <v>53</v>
      </c>
      <c r="DO1336" t="s">
        <v>18</v>
      </c>
      <c r="DS1336" s="129"/>
      <c r="DT1336" s="129" t="s">
        <v>2297</v>
      </c>
    </row>
    <row r="1337" spans="1:126">
      <c r="A1337" s="127">
        <v>753</v>
      </c>
      <c r="B1337" s="131">
        <v>44766.661805555559</v>
      </c>
      <c r="C1337" s="129" t="s">
        <v>52</v>
      </c>
      <c r="D1337" s="129">
        <v>0</v>
      </c>
      <c r="E1337" s="129">
        <v>0</v>
      </c>
      <c r="F1337" s="129">
        <v>0</v>
      </c>
      <c r="G1337" s="129" t="s">
        <v>54</v>
      </c>
      <c r="H1337" s="129" t="s">
        <v>55</v>
      </c>
      <c r="I1337" s="129" t="s">
        <v>55</v>
      </c>
      <c r="J1337" s="129" t="s">
        <v>55</v>
      </c>
      <c r="K1337" s="129" t="s">
        <v>18</v>
      </c>
      <c r="L1337" s="129">
        <v>90</v>
      </c>
      <c r="M1337" s="129" t="s">
        <v>173</v>
      </c>
      <c r="N1337" s="129">
        <v>0</v>
      </c>
      <c r="O1337" s="129" t="s">
        <v>173</v>
      </c>
      <c r="P1337" s="129">
        <v>0</v>
      </c>
      <c r="Q1337" s="129" t="s">
        <v>173</v>
      </c>
      <c r="R1337" s="129">
        <v>0</v>
      </c>
      <c r="S1337" s="129">
        <v>2</v>
      </c>
      <c r="T1337" s="129" t="s">
        <v>174</v>
      </c>
      <c r="U1337" s="129">
        <v>2.4691999999999998</v>
      </c>
      <c r="V1337" s="129">
        <v>0.64629999999999999</v>
      </c>
      <c r="W1337" s="129" t="s">
        <v>3163</v>
      </c>
      <c r="X1337" s="129">
        <v>0.30940000000000001</v>
      </c>
      <c r="Y1337" s="129">
        <v>35.761699999999998</v>
      </c>
      <c r="Z1337" s="129">
        <v>0.34489999999999998</v>
      </c>
      <c r="AA1337" s="129" t="s">
        <v>3164</v>
      </c>
      <c r="AB1337" s="129">
        <v>1.67E-2</v>
      </c>
      <c r="AC1337" s="129" t="s">
        <v>179</v>
      </c>
      <c r="AD1337" s="129">
        <v>9.1999999999999998E-3</v>
      </c>
      <c r="AE1337" s="129" t="s">
        <v>179</v>
      </c>
      <c r="AF1337" s="129">
        <v>1.7399999999999999E-2</v>
      </c>
      <c r="AG1337" s="129">
        <v>0.39119999999999999</v>
      </c>
      <c r="AH1337" s="129">
        <v>1.04E-2</v>
      </c>
      <c r="AI1337" s="129">
        <v>7.4518000000000004</v>
      </c>
      <c r="AJ1337" s="129">
        <v>3.2599999999999997E-2</v>
      </c>
      <c r="AK1337" s="129">
        <v>1.5935999999999999</v>
      </c>
      <c r="AL1337" s="129">
        <v>1.18E-2</v>
      </c>
      <c r="AM1337" s="129" t="s">
        <v>2651</v>
      </c>
      <c r="AN1337" s="129">
        <v>1.12E-2</v>
      </c>
      <c r="AO1337" s="129" t="s">
        <v>1160</v>
      </c>
      <c r="AP1337" s="129">
        <v>4.5999999999999999E-3</v>
      </c>
      <c r="AQ1337" s="129">
        <v>0.1414</v>
      </c>
      <c r="AR1337" s="129">
        <v>6.0000000000000001E-3</v>
      </c>
      <c r="AS1337" s="129" t="s">
        <v>3165</v>
      </c>
      <c r="AT1337" s="129">
        <v>3.1899999999999998E-2</v>
      </c>
      <c r="AU1337" s="129" t="s">
        <v>346</v>
      </c>
      <c r="AV1337" s="129">
        <v>4.4000000000000003E-3</v>
      </c>
      <c r="AW1337" s="129">
        <v>1.21E-2</v>
      </c>
      <c r="AX1337" s="129">
        <v>1.1999999999999999E-3</v>
      </c>
      <c r="AY1337" s="129" t="s">
        <v>622</v>
      </c>
      <c r="AZ1337" s="129">
        <v>1E-3</v>
      </c>
      <c r="BA1337" s="129">
        <v>8.0000000000000002E-3</v>
      </c>
      <c r="BB1337" s="129">
        <v>8.0000000000000004E-4</v>
      </c>
      <c r="BC1337" s="129" t="s">
        <v>391</v>
      </c>
      <c r="BD1337" s="129">
        <v>5.0000000000000001E-4</v>
      </c>
      <c r="BE1337" s="129" t="s">
        <v>179</v>
      </c>
      <c r="BF1337" s="129">
        <v>2.9999999999999997E-4</v>
      </c>
      <c r="BG1337" s="129" t="s">
        <v>216</v>
      </c>
      <c r="BH1337" s="129">
        <v>1E-4</v>
      </c>
      <c r="BI1337" s="129" t="s">
        <v>192</v>
      </c>
      <c r="BJ1337" s="129">
        <v>2.0000000000000001E-4</v>
      </c>
      <c r="BK1337" s="129">
        <v>3.9199999999999999E-2</v>
      </c>
      <c r="BL1337" s="129">
        <v>8.9999999999999998E-4</v>
      </c>
      <c r="BM1337" s="129">
        <v>2.3999999999999998E-3</v>
      </c>
      <c r="BN1337" s="129">
        <v>2.9999999999999997E-4</v>
      </c>
      <c r="BO1337" s="129" t="s">
        <v>707</v>
      </c>
      <c r="BP1337" s="129">
        <v>8.0000000000000004E-4</v>
      </c>
      <c r="BQ1337" s="129" t="s">
        <v>245</v>
      </c>
      <c r="BR1337" s="129">
        <v>2.9999999999999997E-4</v>
      </c>
      <c r="BS1337" s="129" t="s">
        <v>179</v>
      </c>
      <c r="BT1337" s="129">
        <v>5.0000000000000001E-4</v>
      </c>
      <c r="BU1337" s="129" t="s">
        <v>179</v>
      </c>
      <c r="BV1337" s="129">
        <v>5.9999999999999995E-4</v>
      </c>
      <c r="BW1337" s="129" t="s">
        <v>18</v>
      </c>
      <c r="BX1337" s="129"/>
      <c r="BY1337" s="129" t="s">
        <v>179</v>
      </c>
      <c r="BZ1337" s="129">
        <v>1.1000000000000001E-3</v>
      </c>
      <c r="CA1337" s="129" t="s">
        <v>179</v>
      </c>
      <c r="CB1337" s="129">
        <v>8.0000000000000004E-4</v>
      </c>
      <c r="CC1337" s="129" t="s">
        <v>179</v>
      </c>
      <c r="CD1337" s="129">
        <v>2E-3</v>
      </c>
      <c r="CE1337" s="129" t="s">
        <v>179</v>
      </c>
      <c r="CF1337" s="129">
        <v>2.0999999999999999E-3</v>
      </c>
      <c r="CG1337" s="129" t="s">
        <v>179</v>
      </c>
      <c r="CH1337" s="129">
        <v>1E-4</v>
      </c>
      <c r="CI1337" s="129" t="s">
        <v>432</v>
      </c>
      <c r="CJ1337" s="129">
        <v>6.8999999999999999E-3</v>
      </c>
      <c r="CK1337" s="129" t="s">
        <v>179</v>
      </c>
      <c r="CL1337" s="129">
        <v>9.7000000000000003E-3</v>
      </c>
      <c r="CM1337" s="129" t="s">
        <v>179</v>
      </c>
      <c r="CN1337" s="129">
        <v>4.7000000000000002E-3</v>
      </c>
      <c r="CO1337" s="129" t="s">
        <v>179</v>
      </c>
      <c r="CP1337" s="129">
        <v>1E-3</v>
      </c>
      <c r="CQ1337" s="129" t="s">
        <v>179</v>
      </c>
      <c r="CR1337" s="129">
        <v>3.2000000000000002E-3</v>
      </c>
      <c r="CS1337" s="129" t="s">
        <v>179</v>
      </c>
      <c r="CT1337" s="129">
        <v>2E-3</v>
      </c>
      <c r="CU1337" s="129" t="s">
        <v>179</v>
      </c>
      <c r="CV1337" s="129">
        <v>8.0000000000000004E-4</v>
      </c>
      <c r="CW1337" s="129" t="s">
        <v>18</v>
      </c>
      <c r="CX1337" s="129"/>
      <c r="CY1337" s="129" t="s">
        <v>179</v>
      </c>
      <c r="CZ1337" s="129">
        <v>5.0000000000000001E-4</v>
      </c>
      <c r="DA1337" s="129" t="s">
        <v>179</v>
      </c>
      <c r="DB1337" s="129">
        <v>5.9999999999999995E-4</v>
      </c>
      <c r="DC1337" s="129" t="s">
        <v>179</v>
      </c>
      <c r="DD1337" s="129">
        <v>5.9999999999999995E-4</v>
      </c>
      <c r="DE1337" s="129" t="s">
        <v>179</v>
      </c>
      <c r="DF1337" s="129">
        <v>5.9999999999999995E-4</v>
      </c>
      <c r="DG1337" s="129" t="s">
        <v>179</v>
      </c>
      <c r="DH1337" s="129">
        <v>4.0000000000000002E-4</v>
      </c>
      <c r="DI1337" s="129" t="s">
        <v>179</v>
      </c>
      <c r="DJ1337" s="129">
        <v>4.0000000000000002E-4</v>
      </c>
      <c r="DK1337" s="129" t="s">
        <v>14</v>
      </c>
      <c r="DL1337" s="129" t="s">
        <v>53</v>
      </c>
      <c r="DO1337" t="s">
        <v>18</v>
      </c>
      <c r="DS1337" s="129"/>
      <c r="DT1337" s="129" t="s">
        <v>2297</v>
      </c>
    </row>
    <row r="1338" spans="1:126">
      <c r="A1338" s="127">
        <v>754</v>
      </c>
      <c r="B1338" s="131">
        <v>44766.663194444445</v>
      </c>
      <c r="C1338" s="129" t="s">
        <v>52</v>
      </c>
      <c r="D1338" s="129">
        <v>0</v>
      </c>
      <c r="E1338" s="129">
        <v>0</v>
      </c>
      <c r="F1338" s="129">
        <v>0</v>
      </c>
      <c r="G1338" s="129" t="s">
        <v>54</v>
      </c>
      <c r="H1338" s="129" t="s">
        <v>55</v>
      </c>
      <c r="I1338" s="129" t="s">
        <v>55</v>
      </c>
      <c r="J1338" s="129" t="s">
        <v>55</v>
      </c>
      <c r="K1338" s="129" t="s">
        <v>18</v>
      </c>
      <c r="L1338" s="129">
        <v>90</v>
      </c>
      <c r="M1338" s="129" t="s">
        <v>173</v>
      </c>
      <c r="N1338" s="129">
        <v>0</v>
      </c>
      <c r="O1338" s="129" t="s">
        <v>173</v>
      </c>
      <c r="P1338" s="129">
        <v>0</v>
      </c>
      <c r="Q1338" s="129" t="s">
        <v>173</v>
      </c>
      <c r="R1338" s="129">
        <v>0</v>
      </c>
      <c r="S1338" s="129">
        <v>2</v>
      </c>
      <c r="T1338" s="129" t="s">
        <v>174</v>
      </c>
      <c r="U1338" s="129">
        <v>1.9847999999999999</v>
      </c>
      <c r="V1338" s="129">
        <v>0.63349999999999995</v>
      </c>
      <c r="W1338" s="129" t="s">
        <v>3166</v>
      </c>
      <c r="X1338" s="129">
        <v>0.31019999999999998</v>
      </c>
      <c r="Y1338" s="129">
        <v>35.895800000000001</v>
      </c>
      <c r="Z1338" s="129">
        <v>0.34549999999999997</v>
      </c>
      <c r="AA1338" s="129" t="s">
        <v>3167</v>
      </c>
      <c r="AB1338" s="129">
        <v>1.6500000000000001E-2</v>
      </c>
      <c r="AC1338" s="129" t="s">
        <v>179</v>
      </c>
      <c r="AD1338" s="129">
        <v>8.9999999999999993E-3</v>
      </c>
      <c r="AE1338" s="129" t="s">
        <v>179</v>
      </c>
      <c r="AF1338" s="129">
        <v>1.77E-2</v>
      </c>
      <c r="AG1338" s="129">
        <v>0.39389999999999997</v>
      </c>
      <c r="AH1338" s="129">
        <v>1.04E-2</v>
      </c>
      <c r="AI1338" s="129">
        <v>7.5031999999999996</v>
      </c>
      <c r="AJ1338" s="129">
        <v>3.2800000000000003E-2</v>
      </c>
      <c r="AK1338" s="129">
        <v>1.6151</v>
      </c>
      <c r="AL1338" s="129">
        <v>1.1900000000000001E-2</v>
      </c>
      <c r="AM1338" s="129" t="s">
        <v>808</v>
      </c>
      <c r="AN1338" s="129">
        <v>1.12E-2</v>
      </c>
      <c r="AO1338" s="129" t="s">
        <v>2719</v>
      </c>
      <c r="AP1338" s="129">
        <v>4.4999999999999997E-3</v>
      </c>
      <c r="AQ1338" s="129">
        <v>0.1391</v>
      </c>
      <c r="AR1338" s="129">
        <v>5.8999999999999999E-3</v>
      </c>
      <c r="AS1338" s="129" t="s">
        <v>3168</v>
      </c>
      <c r="AT1338" s="129">
        <v>3.2000000000000001E-2</v>
      </c>
      <c r="AU1338" s="129" t="s">
        <v>465</v>
      </c>
      <c r="AV1338" s="129">
        <v>4.4000000000000003E-3</v>
      </c>
      <c r="AW1338" s="129">
        <v>1.34E-2</v>
      </c>
      <c r="AX1338" s="129">
        <v>1.2999999999999999E-3</v>
      </c>
      <c r="AY1338" s="129" t="s">
        <v>1567</v>
      </c>
      <c r="AZ1338" s="129">
        <v>1E-3</v>
      </c>
      <c r="BA1338" s="129">
        <v>8.8999999999999999E-3</v>
      </c>
      <c r="BB1338" s="129">
        <v>8.0000000000000004E-4</v>
      </c>
      <c r="BC1338" s="129" t="s">
        <v>651</v>
      </c>
      <c r="BD1338" s="129">
        <v>5.0000000000000001E-4</v>
      </c>
      <c r="BE1338" s="129" t="s">
        <v>179</v>
      </c>
      <c r="BF1338" s="129">
        <v>2.9999999999999997E-4</v>
      </c>
      <c r="BG1338" s="129" t="s">
        <v>179</v>
      </c>
      <c r="BH1338" s="129">
        <v>1E-4</v>
      </c>
      <c r="BI1338" s="129" t="s">
        <v>212</v>
      </c>
      <c r="BJ1338" s="129">
        <v>2.0000000000000001E-4</v>
      </c>
      <c r="BK1338" s="129">
        <v>3.9600000000000003E-2</v>
      </c>
      <c r="BL1338" s="129">
        <v>1E-3</v>
      </c>
      <c r="BM1338" s="129">
        <v>2.3E-3</v>
      </c>
      <c r="BN1338" s="129">
        <v>2.9999999999999997E-4</v>
      </c>
      <c r="BO1338" s="129" t="s">
        <v>341</v>
      </c>
      <c r="BP1338" s="129">
        <v>8.0000000000000004E-4</v>
      </c>
      <c r="BQ1338" s="129" t="s">
        <v>285</v>
      </c>
      <c r="BR1338" s="129">
        <v>2.9999999999999997E-4</v>
      </c>
      <c r="BS1338" s="129" t="s">
        <v>179</v>
      </c>
      <c r="BT1338" s="129">
        <v>5.0000000000000001E-4</v>
      </c>
      <c r="BU1338" s="129" t="s">
        <v>179</v>
      </c>
      <c r="BV1338" s="129">
        <v>5.9999999999999995E-4</v>
      </c>
      <c r="BW1338" s="129" t="s">
        <v>179</v>
      </c>
      <c r="BX1338" s="129">
        <v>8.0000000000000004E-4</v>
      </c>
      <c r="BY1338" s="129" t="s">
        <v>179</v>
      </c>
      <c r="BZ1338" s="129">
        <v>1.1000000000000001E-3</v>
      </c>
      <c r="CA1338" s="129" t="s">
        <v>179</v>
      </c>
      <c r="CB1338" s="129">
        <v>8.0000000000000004E-4</v>
      </c>
      <c r="CC1338" s="129" t="s">
        <v>179</v>
      </c>
      <c r="CD1338" s="129">
        <v>2E-3</v>
      </c>
      <c r="CE1338" s="129" t="s">
        <v>179</v>
      </c>
      <c r="CF1338" s="129">
        <v>2.2000000000000001E-3</v>
      </c>
      <c r="CG1338" s="129" t="s">
        <v>179</v>
      </c>
      <c r="CH1338" s="129">
        <v>1E-4</v>
      </c>
      <c r="CI1338" s="129" t="s">
        <v>625</v>
      </c>
      <c r="CJ1338" s="129">
        <v>6.7999999999999996E-3</v>
      </c>
      <c r="CK1338" s="129" t="s">
        <v>179</v>
      </c>
      <c r="CL1338" s="129">
        <v>9.7000000000000003E-3</v>
      </c>
      <c r="CM1338" s="129" t="s">
        <v>179</v>
      </c>
      <c r="CN1338" s="129">
        <v>4.5999999999999999E-3</v>
      </c>
      <c r="CO1338" s="129" t="s">
        <v>179</v>
      </c>
      <c r="CP1338" s="129">
        <v>8.9999999999999998E-4</v>
      </c>
      <c r="CQ1338" s="129" t="s">
        <v>179</v>
      </c>
      <c r="CR1338" s="129">
        <v>3.3999999999999998E-3</v>
      </c>
      <c r="CS1338" s="129" t="s">
        <v>179</v>
      </c>
      <c r="CT1338" s="129">
        <v>2E-3</v>
      </c>
      <c r="CU1338" s="129" t="s">
        <v>18</v>
      </c>
      <c r="CV1338" s="129"/>
      <c r="CW1338" s="129" t="s">
        <v>18</v>
      </c>
      <c r="CX1338" s="129"/>
      <c r="CY1338" s="129" t="s">
        <v>179</v>
      </c>
      <c r="CZ1338" s="129">
        <v>5.9999999999999995E-4</v>
      </c>
      <c r="DA1338" s="129" t="s">
        <v>179</v>
      </c>
      <c r="DB1338" s="129">
        <v>5.9999999999999995E-4</v>
      </c>
      <c r="DC1338" s="129" t="s">
        <v>179</v>
      </c>
      <c r="DD1338" s="129">
        <v>5.9999999999999995E-4</v>
      </c>
      <c r="DE1338" s="129" t="s">
        <v>179</v>
      </c>
      <c r="DF1338" s="129">
        <v>6.9999999999999999E-4</v>
      </c>
      <c r="DG1338" s="129" t="s">
        <v>179</v>
      </c>
      <c r="DH1338" s="129">
        <v>5.0000000000000001E-4</v>
      </c>
      <c r="DI1338" s="129" t="s">
        <v>179</v>
      </c>
      <c r="DJ1338" s="129">
        <v>4.0000000000000002E-4</v>
      </c>
      <c r="DK1338" s="129" t="s">
        <v>14</v>
      </c>
      <c r="DL1338" s="129" t="s">
        <v>53</v>
      </c>
      <c r="DO1338" t="s">
        <v>18</v>
      </c>
      <c r="DS1338" s="129"/>
      <c r="DT1338" s="129" t="s">
        <v>2297</v>
      </c>
    </row>
    <row r="1339" spans="1:126">
      <c r="A1339" s="127">
        <v>840</v>
      </c>
      <c r="B1339" s="131">
        <v>44767.289583333331</v>
      </c>
      <c r="C1339" s="129" t="s">
        <v>52</v>
      </c>
      <c r="D1339" s="129">
        <v>0</v>
      </c>
      <c r="E1339" s="129">
        <v>0</v>
      </c>
      <c r="F1339" s="129">
        <v>0</v>
      </c>
      <c r="G1339" s="129" t="s">
        <v>54</v>
      </c>
      <c r="H1339" s="129" t="s">
        <v>55</v>
      </c>
      <c r="I1339" s="129" t="s">
        <v>55</v>
      </c>
      <c r="J1339" s="129" t="s">
        <v>55</v>
      </c>
      <c r="K1339" s="129" t="s">
        <v>18</v>
      </c>
      <c r="L1339" s="129">
        <v>90</v>
      </c>
      <c r="M1339" s="129" t="s">
        <v>173</v>
      </c>
      <c r="N1339" s="129">
        <v>0</v>
      </c>
      <c r="O1339" s="129" t="s">
        <v>173</v>
      </c>
      <c r="P1339" s="129">
        <v>0</v>
      </c>
      <c r="Q1339" s="129" t="s">
        <v>173</v>
      </c>
      <c r="R1339" s="129">
        <v>0</v>
      </c>
      <c r="S1339" s="129">
        <v>2</v>
      </c>
      <c r="T1339" s="129" t="s">
        <v>174</v>
      </c>
      <c r="U1339" s="129" t="s">
        <v>3349</v>
      </c>
      <c r="V1339" s="129">
        <v>0.63660000000000005</v>
      </c>
      <c r="W1339" s="129" t="s">
        <v>3350</v>
      </c>
      <c r="X1339" s="129">
        <v>0.308</v>
      </c>
      <c r="Y1339" s="129" t="s">
        <v>3351</v>
      </c>
      <c r="Z1339" s="129">
        <v>0.34229999999999999</v>
      </c>
      <c r="AA1339" s="129" t="s">
        <v>3352</v>
      </c>
      <c r="AB1339" s="129">
        <v>1.6299999999999999E-2</v>
      </c>
      <c r="AC1339" s="129" t="s">
        <v>179</v>
      </c>
      <c r="AD1339" s="129">
        <v>9.1000000000000004E-3</v>
      </c>
      <c r="AE1339" s="129" t="s">
        <v>179</v>
      </c>
      <c r="AF1339" s="129">
        <v>1.7299999999999999E-2</v>
      </c>
      <c r="AG1339" s="129" t="s">
        <v>3353</v>
      </c>
      <c r="AH1339" s="129">
        <v>1.04E-2</v>
      </c>
      <c r="AI1339" s="129" t="s">
        <v>3354</v>
      </c>
      <c r="AJ1339" s="129">
        <v>3.2500000000000001E-2</v>
      </c>
      <c r="AK1339" s="129" t="s">
        <v>3355</v>
      </c>
      <c r="AL1339" s="129">
        <v>1.18E-2</v>
      </c>
      <c r="AM1339" s="129" t="s">
        <v>1179</v>
      </c>
      <c r="AN1339" s="129">
        <v>1.11E-2</v>
      </c>
      <c r="AO1339" s="129" t="s">
        <v>423</v>
      </c>
      <c r="AP1339" s="129">
        <v>4.4999999999999997E-3</v>
      </c>
      <c r="AQ1339" s="129" t="s">
        <v>3356</v>
      </c>
      <c r="AR1339" s="129">
        <v>5.7999999999999996E-3</v>
      </c>
      <c r="AS1339" s="129" t="s">
        <v>3357</v>
      </c>
      <c r="AT1339" s="129">
        <v>3.1399999999999997E-2</v>
      </c>
      <c r="AU1339" s="129" t="s">
        <v>600</v>
      </c>
      <c r="AV1339" s="129">
        <v>4.3E-3</v>
      </c>
      <c r="AW1339" s="129" t="s">
        <v>648</v>
      </c>
      <c r="AX1339" s="129">
        <v>1.1999999999999999E-3</v>
      </c>
      <c r="AY1339" s="129" t="s">
        <v>971</v>
      </c>
      <c r="AZ1339" s="129">
        <v>1E-3</v>
      </c>
      <c r="BA1339" s="129" t="s">
        <v>266</v>
      </c>
      <c r="BB1339" s="129">
        <v>8.0000000000000004E-4</v>
      </c>
      <c r="BC1339" s="129" t="s">
        <v>191</v>
      </c>
      <c r="BD1339" s="129">
        <v>5.0000000000000001E-4</v>
      </c>
      <c r="BE1339" s="129" t="s">
        <v>179</v>
      </c>
      <c r="BF1339" s="129">
        <v>2.9999999999999997E-4</v>
      </c>
      <c r="BG1339" s="129" t="s">
        <v>179</v>
      </c>
      <c r="BH1339" s="129">
        <v>1E-4</v>
      </c>
      <c r="BI1339" s="129" t="s">
        <v>247</v>
      </c>
      <c r="BJ1339" s="129">
        <v>2.0000000000000001E-4</v>
      </c>
      <c r="BK1339" s="129" t="s">
        <v>308</v>
      </c>
      <c r="BL1339" s="129">
        <v>8.9999999999999998E-4</v>
      </c>
      <c r="BM1339" s="129" t="s">
        <v>269</v>
      </c>
      <c r="BN1339" s="129">
        <v>2.9999999999999997E-4</v>
      </c>
      <c r="BO1339" s="129" t="s">
        <v>1362</v>
      </c>
      <c r="BP1339" s="129">
        <v>8.0000000000000004E-4</v>
      </c>
      <c r="BQ1339" s="129" t="s">
        <v>267</v>
      </c>
      <c r="BR1339" s="129">
        <v>2.9999999999999997E-4</v>
      </c>
      <c r="BS1339" s="129" t="s">
        <v>179</v>
      </c>
      <c r="BT1339" s="129">
        <v>5.0000000000000001E-4</v>
      </c>
      <c r="BU1339" s="129" t="s">
        <v>179</v>
      </c>
      <c r="BV1339" s="129">
        <v>5.9999999999999995E-4</v>
      </c>
      <c r="BW1339" s="129" t="s">
        <v>18</v>
      </c>
      <c r="BX1339" s="129"/>
      <c r="BY1339" s="129" t="s">
        <v>179</v>
      </c>
      <c r="BZ1339" s="129">
        <v>1.1000000000000001E-3</v>
      </c>
      <c r="CA1339" s="129" t="s">
        <v>179</v>
      </c>
      <c r="CB1339" s="129">
        <v>8.0000000000000004E-4</v>
      </c>
      <c r="CC1339" s="129" t="s">
        <v>179</v>
      </c>
      <c r="CD1339" s="129">
        <v>2E-3</v>
      </c>
      <c r="CE1339" s="129" t="s">
        <v>179</v>
      </c>
      <c r="CF1339" s="129">
        <v>2.0999999999999999E-3</v>
      </c>
      <c r="CG1339" s="129" t="s">
        <v>179</v>
      </c>
      <c r="CH1339" s="129">
        <v>1E-4</v>
      </c>
      <c r="CI1339" s="129" t="s">
        <v>808</v>
      </c>
      <c r="CJ1339" s="129">
        <v>6.7000000000000002E-3</v>
      </c>
      <c r="CK1339" s="129" t="s">
        <v>179</v>
      </c>
      <c r="CL1339" s="129">
        <v>9.7000000000000003E-3</v>
      </c>
      <c r="CM1339" s="129" t="s">
        <v>229</v>
      </c>
      <c r="CN1339" s="129">
        <v>4.7999999999999996E-3</v>
      </c>
      <c r="CO1339" s="129" t="s">
        <v>179</v>
      </c>
      <c r="CP1339" s="129">
        <v>1E-3</v>
      </c>
      <c r="CQ1339" s="129" t="s">
        <v>179</v>
      </c>
      <c r="CR1339" s="129">
        <v>3.5000000000000001E-3</v>
      </c>
      <c r="CS1339" s="129" t="s">
        <v>179</v>
      </c>
      <c r="CT1339" s="129">
        <v>2E-3</v>
      </c>
      <c r="CU1339" s="129" t="s">
        <v>179</v>
      </c>
      <c r="CV1339" s="129">
        <v>8.9999999999999998E-4</v>
      </c>
      <c r="CW1339" s="129" t="s">
        <v>18</v>
      </c>
      <c r="CX1339" s="129"/>
      <c r="CY1339" s="129" t="s">
        <v>179</v>
      </c>
      <c r="CZ1339" s="129">
        <v>5.0000000000000001E-4</v>
      </c>
      <c r="DA1339" s="129" t="s">
        <v>179</v>
      </c>
      <c r="DB1339" s="129">
        <v>5.9999999999999995E-4</v>
      </c>
      <c r="DC1339" s="129" t="s">
        <v>179</v>
      </c>
      <c r="DD1339" s="129">
        <v>5.9999999999999995E-4</v>
      </c>
      <c r="DE1339" s="129" t="s">
        <v>179</v>
      </c>
      <c r="DF1339" s="129">
        <v>5.9999999999999995E-4</v>
      </c>
      <c r="DG1339" s="129" t="s">
        <v>179</v>
      </c>
      <c r="DH1339" s="129">
        <v>5.0000000000000001E-4</v>
      </c>
      <c r="DI1339" s="129" t="s">
        <v>179</v>
      </c>
      <c r="DJ1339" s="129">
        <v>4.0000000000000002E-4</v>
      </c>
      <c r="DK1339" s="129" t="s">
        <v>14</v>
      </c>
      <c r="DL1339" s="129" t="s">
        <v>53</v>
      </c>
      <c r="DS1339" s="129"/>
      <c r="DT1339" s="129" t="s">
        <v>2297</v>
      </c>
    </row>
    <row r="1340" spans="1:126">
      <c r="A1340" s="127">
        <v>1</v>
      </c>
      <c r="B1340" s="131">
        <v>44768.773611111108</v>
      </c>
      <c r="C1340" s="129" t="s">
        <v>52</v>
      </c>
      <c r="D1340" s="129">
        <v>0</v>
      </c>
      <c r="E1340" s="129">
        <v>0</v>
      </c>
      <c r="F1340" s="129">
        <v>0</v>
      </c>
      <c r="G1340" s="129" t="s">
        <v>54</v>
      </c>
      <c r="H1340" s="129" t="s">
        <v>55</v>
      </c>
      <c r="I1340" s="129" t="s">
        <v>55</v>
      </c>
      <c r="J1340" s="129" t="s">
        <v>55</v>
      </c>
      <c r="K1340" s="129" t="s">
        <v>18</v>
      </c>
      <c r="L1340" s="129">
        <v>90</v>
      </c>
      <c r="M1340" s="129" t="s">
        <v>173</v>
      </c>
      <c r="N1340" s="129">
        <v>0</v>
      </c>
      <c r="O1340" s="129" t="s">
        <v>173</v>
      </c>
      <c r="P1340" s="129">
        <v>0</v>
      </c>
      <c r="Q1340" s="129" t="s">
        <v>173</v>
      </c>
      <c r="R1340" s="129">
        <v>0</v>
      </c>
      <c r="S1340" s="129">
        <v>2</v>
      </c>
      <c r="T1340" s="129" t="s">
        <v>174</v>
      </c>
      <c r="U1340" s="129">
        <v>4.3327999999999998</v>
      </c>
      <c r="V1340" s="129">
        <v>0.70199999999999996</v>
      </c>
      <c r="W1340" s="129">
        <v>12.420199999999999</v>
      </c>
      <c r="X1340" s="129">
        <v>0.3478</v>
      </c>
      <c r="Y1340" s="129">
        <v>42.881</v>
      </c>
      <c r="Z1340" s="129">
        <v>0.38369999999999999</v>
      </c>
      <c r="AA1340" s="129" t="s">
        <v>3763</v>
      </c>
      <c r="AB1340" s="129">
        <v>1.6899999999999998E-2</v>
      </c>
      <c r="AC1340" s="129" t="s">
        <v>179</v>
      </c>
      <c r="AD1340" s="129">
        <v>9.1999999999999998E-3</v>
      </c>
      <c r="AE1340" s="129" t="s">
        <v>179</v>
      </c>
      <c r="AF1340" s="129">
        <v>1.7000000000000001E-2</v>
      </c>
      <c r="AG1340" s="129">
        <v>0.41560000000000002</v>
      </c>
      <c r="AH1340" s="129">
        <v>1.09E-2</v>
      </c>
      <c r="AI1340" s="129">
        <v>7.4863</v>
      </c>
      <c r="AJ1340" s="129">
        <v>3.2599999999999997E-2</v>
      </c>
      <c r="AK1340" s="129">
        <v>1.577</v>
      </c>
      <c r="AL1340" s="129">
        <v>1.17E-2</v>
      </c>
      <c r="AM1340" s="129" t="s">
        <v>776</v>
      </c>
      <c r="AN1340" s="129">
        <v>1.0999999999999999E-2</v>
      </c>
      <c r="AO1340" s="129">
        <v>2.5000000000000001E-2</v>
      </c>
      <c r="AP1340" s="129">
        <v>4.5999999999999999E-3</v>
      </c>
      <c r="AQ1340" s="129">
        <v>0.1298</v>
      </c>
      <c r="AR1340" s="129">
        <v>5.5999999999999999E-3</v>
      </c>
      <c r="AS1340" s="129">
        <v>8.0946999999999996</v>
      </c>
      <c r="AT1340" s="129">
        <v>3.1199999999999999E-2</v>
      </c>
      <c r="AU1340" s="129" t="s">
        <v>209</v>
      </c>
      <c r="AV1340" s="129">
        <v>4.1999999999999997E-3</v>
      </c>
      <c r="AW1340" s="129">
        <v>1.2999999999999999E-2</v>
      </c>
      <c r="AX1340" s="129">
        <v>1.2999999999999999E-3</v>
      </c>
      <c r="AY1340" s="129">
        <v>1.2800000000000001E-2</v>
      </c>
      <c r="AZ1340" s="129">
        <v>1E-3</v>
      </c>
      <c r="BA1340" s="129">
        <v>9.1000000000000004E-3</v>
      </c>
      <c r="BB1340" s="129">
        <v>8.9999999999999998E-4</v>
      </c>
      <c r="BC1340" s="129" t="s">
        <v>191</v>
      </c>
      <c r="BD1340" s="129">
        <v>5.0000000000000001E-4</v>
      </c>
      <c r="BE1340" s="129" t="s">
        <v>179</v>
      </c>
      <c r="BF1340" s="129">
        <v>2.9999999999999997E-4</v>
      </c>
      <c r="BG1340" s="129" t="s">
        <v>179</v>
      </c>
      <c r="BH1340" s="129">
        <v>1E-4</v>
      </c>
      <c r="BI1340" s="129" t="s">
        <v>211</v>
      </c>
      <c r="BJ1340" s="129">
        <v>2.0000000000000001E-4</v>
      </c>
      <c r="BK1340" s="129">
        <v>3.6299999999999999E-2</v>
      </c>
      <c r="BL1340" s="129">
        <v>8.9999999999999998E-4</v>
      </c>
      <c r="BM1340" s="129">
        <v>2.2000000000000001E-3</v>
      </c>
      <c r="BN1340" s="129">
        <v>2.9999999999999997E-4</v>
      </c>
      <c r="BO1340" s="129">
        <v>1.5699999999999999E-2</v>
      </c>
      <c r="BP1340" s="129">
        <v>5.9999999999999995E-4</v>
      </c>
      <c r="BQ1340" s="129" t="s">
        <v>285</v>
      </c>
      <c r="BR1340" s="129">
        <v>2.9999999999999997E-4</v>
      </c>
      <c r="BS1340" s="129" t="s">
        <v>286</v>
      </c>
      <c r="BT1340" s="129">
        <v>2.9999999999999997E-4</v>
      </c>
      <c r="BU1340" s="129" t="s">
        <v>179</v>
      </c>
      <c r="BV1340" s="129">
        <v>5.9999999999999995E-4</v>
      </c>
      <c r="BW1340" s="129" t="s">
        <v>179</v>
      </c>
      <c r="BX1340" s="129">
        <v>8.0000000000000004E-4</v>
      </c>
      <c r="BY1340" s="129" t="s">
        <v>18</v>
      </c>
      <c r="BZ1340" s="129"/>
      <c r="CA1340" s="129" t="s">
        <v>191</v>
      </c>
      <c r="CB1340" s="129">
        <v>8.0000000000000004E-4</v>
      </c>
      <c r="CC1340" s="129" t="s">
        <v>179</v>
      </c>
      <c r="CD1340" s="129">
        <v>2E-3</v>
      </c>
      <c r="CE1340" s="129" t="s">
        <v>179</v>
      </c>
      <c r="CF1340" s="129">
        <v>2.0999999999999999E-3</v>
      </c>
      <c r="CG1340" s="129" t="s">
        <v>179</v>
      </c>
      <c r="CH1340" s="129">
        <v>1E-4</v>
      </c>
      <c r="CI1340" s="129" t="s">
        <v>650</v>
      </c>
      <c r="CJ1340" s="129">
        <v>6.0000000000000001E-3</v>
      </c>
      <c r="CK1340" s="129" t="s">
        <v>179</v>
      </c>
      <c r="CL1340" s="129">
        <v>9.5999999999999992E-3</v>
      </c>
      <c r="CM1340" s="129" t="s">
        <v>179</v>
      </c>
      <c r="CN1340" s="129">
        <v>1.9E-3</v>
      </c>
      <c r="CO1340" s="129" t="s">
        <v>179</v>
      </c>
      <c r="CP1340" s="129">
        <v>1E-3</v>
      </c>
      <c r="CQ1340" s="129" t="s">
        <v>179</v>
      </c>
      <c r="CR1340" s="129">
        <v>3.0999999999999999E-3</v>
      </c>
      <c r="CS1340" s="129" t="s">
        <v>179</v>
      </c>
      <c r="CT1340" s="129">
        <v>2E-3</v>
      </c>
      <c r="CU1340" s="129" t="s">
        <v>179</v>
      </c>
      <c r="CV1340" s="129">
        <v>8.0000000000000004E-4</v>
      </c>
      <c r="CW1340" s="129" t="s">
        <v>179</v>
      </c>
      <c r="CX1340" s="129">
        <v>5.9999999999999995E-4</v>
      </c>
      <c r="CY1340" s="129" t="s">
        <v>179</v>
      </c>
      <c r="CZ1340" s="129">
        <v>5.9999999999999995E-4</v>
      </c>
      <c r="DA1340" s="129" t="s">
        <v>179</v>
      </c>
      <c r="DB1340" s="129">
        <v>5.9999999999999995E-4</v>
      </c>
      <c r="DC1340" s="129" t="s">
        <v>179</v>
      </c>
      <c r="DD1340" s="129">
        <v>6.9999999999999999E-4</v>
      </c>
      <c r="DE1340" s="129" t="s">
        <v>179</v>
      </c>
      <c r="DF1340" s="129">
        <v>6.9999999999999999E-4</v>
      </c>
      <c r="DG1340" s="129" t="s">
        <v>179</v>
      </c>
      <c r="DH1340" s="129">
        <v>4.0000000000000002E-4</v>
      </c>
      <c r="DI1340" s="129" t="s">
        <v>179</v>
      </c>
      <c r="DJ1340" s="129">
        <v>2.9999999999999997E-4</v>
      </c>
      <c r="DK1340" s="129" t="s">
        <v>14</v>
      </c>
      <c r="DL1340" s="129" t="s">
        <v>53</v>
      </c>
      <c r="DO1340" t="s">
        <v>18</v>
      </c>
      <c r="DS1340" s="129"/>
      <c r="DT1340" s="129" t="s">
        <v>2297</v>
      </c>
    </row>
    <row r="1341" spans="1:126">
      <c r="A1341" s="127">
        <v>104</v>
      </c>
      <c r="B1341" s="131">
        <v>44769.788194444445</v>
      </c>
      <c r="C1341" s="129" t="s">
        <v>52</v>
      </c>
      <c r="D1341" s="129">
        <v>0</v>
      </c>
      <c r="E1341" s="129">
        <v>0</v>
      </c>
      <c r="F1341" s="129">
        <v>0</v>
      </c>
      <c r="G1341" s="129" t="s">
        <v>54</v>
      </c>
      <c r="H1341" s="129" t="s">
        <v>55</v>
      </c>
      <c r="I1341" s="129" t="s">
        <v>55</v>
      </c>
      <c r="J1341" s="129" t="s">
        <v>55</v>
      </c>
      <c r="K1341" s="129" t="s">
        <v>18</v>
      </c>
      <c r="L1341" s="129">
        <v>90</v>
      </c>
      <c r="M1341" s="129" t="s">
        <v>173</v>
      </c>
      <c r="N1341" s="129">
        <v>0</v>
      </c>
      <c r="O1341" s="129" t="s">
        <v>173</v>
      </c>
      <c r="P1341" s="129">
        <v>0</v>
      </c>
      <c r="Q1341" s="129" t="s">
        <v>173</v>
      </c>
      <c r="R1341" s="129">
        <v>0</v>
      </c>
      <c r="S1341" s="129">
        <v>2</v>
      </c>
      <c r="T1341" s="129" t="s">
        <v>174</v>
      </c>
      <c r="U1341" s="129" t="s">
        <v>4141</v>
      </c>
      <c r="V1341" s="129">
        <v>0.62909999999999999</v>
      </c>
      <c r="W1341" s="129">
        <v>9.1715999999999998</v>
      </c>
      <c r="X1341" s="129">
        <v>0.30680000000000002</v>
      </c>
      <c r="Y1341" s="129">
        <v>35.595300000000002</v>
      </c>
      <c r="Z1341" s="129">
        <v>0.34370000000000001</v>
      </c>
      <c r="AA1341" s="129" t="s">
        <v>1763</v>
      </c>
      <c r="AB1341" s="129">
        <v>1.66E-2</v>
      </c>
      <c r="AC1341" s="129" t="s">
        <v>179</v>
      </c>
      <c r="AD1341" s="129">
        <v>9.1999999999999998E-3</v>
      </c>
      <c r="AE1341" s="129" t="s">
        <v>179</v>
      </c>
      <c r="AF1341" s="129">
        <v>1.7399999999999999E-2</v>
      </c>
      <c r="AG1341" s="129">
        <v>0.3931</v>
      </c>
      <c r="AH1341" s="129">
        <v>1.04E-2</v>
      </c>
      <c r="AI1341" s="129">
        <v>7.4226999999999999</v>
      </c>
      <c r="AJ1341" s="129">
        <v>3.2599999999999997E-2</v>
      </c>
      <c r="AK1341" s="129">
        <v>1.6035999999999999</v>
      </c>
      <c r="AL1341" s="129">
        <v>1.1900000000000001E-2</v>
      </c>
      <c r="AM1341" s="129" t="s">
        <v>179</v>
      </c>
      <c r="AN1341" s="129">
        <v>1.09E-2</v>
      </c>
      <c r="AO1341" s="129" t="s">
        <v>293</v>
      </c>
      <c r="AP1341" s="129">
        <v>4.5999999999999999E-3</v>
      </c>
      <c r="AQ1341" s="129">
        <v>0.14219999999999999</v>
      </c>
      <c r="AR1341" s="129">
        <v>6.0000000000000001E-3</v>
      </c>
      <c r="AS1341" s="129">
        <v>8.2698999999999998</v>
      </c>
      <c r="AT1341" s="129">
        <v>3.1800000000000002E-2</v>
      </c>
      <c r="AU1341" s="129" t="s">
        <v>179</v>
      </c>
      <c r="AV1341" s="129">
        <v>4.3E-3</v>
      </c>
      <c r="AW1341" s="129">
        <v>1.29E-2</v>
      </c>
      <c r="AX1341" s="129">
        <v>1.1999999999999999E-3</v>
      </c>
      <c r="AY1341" s="129">
        <v>1.17E-2</v>
      </c>
      <c r="AZ1341" s="129">
        <v>1E-3</v>
      </c>
      <c r="BA1341" s="129">
        <v>8.6E-3</v>
      </c>
      <c r="BB1341" s="129">
        <v>8.0000000000000004E-4</v>
      </c>
      <c r="BC1341" s="129" t="s">
        <v>191</v>
      </c>
      <c r="BD1341" s="129">
        <v>5.0000000000000001E-4</v>
      </c>
      <c r="BE1341" s="129" t="s">
        <v>179</v>
      </c>
      <c r="BF1341" s="129">
        <v>2.9999999999999997E-4</v>
      </c>
      <c r="BG1341" s="129" t="s">
        <v>179</v>
      </c>
      <c r="BH1341" s="129">
        <v>1E-4</v>
      </c>
      <c r="BI1341" s="129" t="s">
        <v>245</v>
      </c>
      <c r="BJ1341" s="129">
        <v>2.0000000000000001E-4</v>
      </c>
      <c r="BK1341" s="129">
        <v>3.8800000000000001E-2</v>
      </c>
      <c r="BL1341" s="129">
        <v>8.9999999999999998E-4</v>
      </c>
      <c r="BM1341" s="129">
        <v>2.5000000000000001E-3</v>
      </c>
      <c r="BN1341" s="129">
        <v>2.9999999999999997E-4</v>
      </c>
      <c r="BO1341" s="129" t="s">
        <v>933</v>
      </c>
      <c r="BP1341" s="129">
        <v>8.0000000000000004E-4</v>
      </c>
      <c r="BQ1341" s="129" t="s">
        <v>285</v>
      </c>
      <c r="BR1341" s="129">
        <v>2.9999999999999997E-4</v>
      </c>
      <c r="BS1341" s="129" t="s">
        <v>179</v>
      </c>
      <c r="BT1341" s="129">
        <v>5.0000000000000001E-4</v>
      </c>
      <c r="BU1341" s="129" t="s">
        <v>179</v>
      </c>
      <c r="BV1341" s="129">
        <v>5.9999999999999995E-4</v>
      </c>
      <c r="BW1341" s="129" t="s">
        <v>179</v>
      </c>
      <c r="BX1341" s="129">
        <v>8.0000000000000004E-4</v>
      </c>
      <c r="BY1341" s="129" t="s">
        <v>179</v>
      </c>
      <c r="BZ1341" s="129">
        <v>1.1000000000000001E-3</v>
      </c>
      <c r="CA1341" s="129" t="s">
        <v>179</v>
      </c>
      <c r="CB1341" s="129">
        <v>8.0000000000000004E-4</v>
      </c>
      <c r="CC1341" s="129" t="s">
        <v>179</v>
      </c>
      <c r="CD1341" s="129">
        <v>2E-3</v>
      </c>
      <c r="CE1341" s="129" t="s">
        <v>179</v>
      </c>
      <c r="CF1341" s="129">
        <v>2.0999999999999999E-3</v>
      </c>
      <c r="CG1341" s="129" t="s">
        <v>179</v>
      </c>
      <c r="CH1341" s="129">
        <v>1E-4</v>
      </c>
      <c r="CI1341" s="129" t="s">
        <v>312</v>
      </c>
      <c r="CJ1341" s="129">
        <v>6.7000000000000002E-3</v>
      </c>
      <c r="CK1341" s="129" t="s">
        <v>179</v>
      </c>
      <c r="CL1341" s="129">
        <v>9.4999999999999998E-3</v>
      </c>
      <c r="CM1341" s="129" t="s">
        <v>179</v>
      </c>
      <c r="CN1341" s="129">
        <v>4.5999999999999999E-3</v>
      </c>
      <c r="CO1341" s="129" t="s">
        <v>179</v>
      </c>
      <c r="CP1341" s="129">
        <v>1E-3</v>
      </c>
      <c r="CQ1341" s="129" t="s">
        <v>179</v>
      </c>
      <c r="CR1341" s="129">
        <v>3.3999999999999998E-3</v>
      </c>
      <c r="CS1341" s="129" t="s">
        <v>179</v>
      </c>
      <c r="CT1341" s="129">
        <v>2E-3</v>
      </c>
      <c r="CU1341" s="129" t="s">
        <v>18</v>
      </c>
      <c r="CV1341" s="129"/>
      <c r="CW1341" s="129" t="s">
        <v>18</v>
      </c>
      <c r="CX1341" s="129"/>
      <c r="CY1341" s="129" t="s">
        <v>179</v>
      </c>
      <c r="CZ1341" s="129">
        <v>5.0000000000000001E-4</v>
      </c>
      <c r="DA1341" s="129" t="s">
        <v>179</v>
      </c>
      <c r="DB1341" s="129">
        <v>5.9999999999999995E-4</v>
      </c>
      <c r="DC1341" s="129" t="s">
        <v>247</v>
      </c>
      <c r="DD1341" s="129">
        <v>6.9999999999999999E-4</v>
      </c>
      <c r="DE1341" s="129" t="s">
        <v>179</v>
      </c>
      <c r="DF1341" s="129">
        <v>5.9999999999999995E-4</v>
      </c>
      <c r="DG1341" s="129" t="s">
        <v>179</v>
      </c>
      <c r="DH1341" s="129">
        <v>4.0000000000000002E-4</v>
      </c>
      <c r="DI1341" s="129" t="s">
        <v>179</v>
      </c>
      <c r="DJ1341" s="129">
        <v>4.0000000000000002E-4</v>
      </c>
      <c r="DK1341" s="129" t="s">
        <v>14</v>
      </c>
      <c r="DL1341" s="129" t="s">
        <v>53</v>
      </c>
      <c r="DO1341" t="s">
        <v>18</v>
      </c>
      <c r="DS1341" s="129"/>
      <c r="DT1341" s="129" t="s">
        <v>2297</v>
      </c>
    </row>
    <row r="1342" spans="1:126">
      <c r="B1342" s="132"/>
    </row>
    <row r="1343" spans="1:126">
      <c r="A1343" s="127">
        <v>419</v>
      </c>
      <c r="B1343" s="128">
        <v>44741.9</v>
      </c>
      <c r="C1343" s="129" t="s">
        <v>52</v>
      </c>
      <c r="D1343" s="129">
        <v>0</v>
      </c>
      <c r="E1343" s="129">
        <v>0</v>
      </c>
      <c r="F1343" s="129">
        <v>0</v>
      </c>
      <c r="G1343" s="129" t="s">
        <v>54</v>
      </c>
      <c r="H1343" s="129" t="s">
        <v>55</v>
      </c>
      <c r="I1343" s="129" t="s">
        <v>55</v>
      </c>
      <c r="J1343" s="129" t="s">
        <v>55</v>
      </c>
      <c r="K1343" s="129" t="s">
        <v>18</v>
      </c>
      <c r="L1343" s="129">
        <v>90</v>
      </c>
      <c r="M1343" s="129" t="s">
        <v>173</v>
      </c>
      <c r="N1343" s="129">
        <v>0</v>
      </c>
      <c r="O1343" s="129" t="s">
        <v>173</v>
      </c>
      <c r="P1343" s="129">
        <v>0</v>
      </c>
      <c r="Q1343" s="129" t="s">
        <v>173</v>
      </c>
      <c r="R1343" s="129">
        <v>0</v>
      </c>
      <c r="S1343" s="129">
        <v>2</v>
      </c>
      <c r="T1343" s="129" t="s">
        <v>174</v>
      </c>
      <c r="U1343" s="129">
        <v>5.6054000000000004</v>
      </c>
      <c r="V1343" s="129">
        <v>0.7127</v>
      </c>
      <c r="W1343" s="129" t="s">
        <v>1570</v>
      </c>
      <c r="X1343" s="129">
        <v>0.3236</v>
      </c>
      <c r="Y1343" s="129" t="s">
        <v>1571</v>
      </c>
      <c r="Z1343" s="129">
        <v>0.36940000000000001</v>
      </c>
      <c r="AA1343" s="129" t="s">
        <v>1572</v>
      </c>
      <c r="AB1343" s="129">
        <v>1.54E-2</v>
      </c>
      <c r="AC1343" s="129" t="s">
        <v>179</v>
      </c>
      <c r="AD1343" s="129">
        <v>9.7999999999999997E-3</v>
      </c>
      <c r="AE1343" s="129" t="s">
        <v>179</v>
      </c>
      <c r="AF1343" s="129">
        <v>1.6899999999999998E-2</v>
      </c>
      <c r="AG1343" s="129" t="s">
        <v>1573</v>
      </c>
      <c r="AH1343" s="129">
        <v>6.7000000000000002E-3</v>
      </c>
      <c r="AI1343" s="129" t="s">
        <v>1574</v>
      </c>
      <c r="AJ1343" s="129">
        <v>3.3500000000000002E-2</v>
      </c>
      <c r="AK1343" s="129" t="s">
        <v>706</v>
      </c>
      <c r="AL1343" s="129">
        <v>7.7000000000000002E-3</v>
      </c>
      <c r="AM1343" s="129" t="s">
        <v>502</v>
      </c>
      <c r="AN1343" s="129">
        <v>7.6E-3</v>
      </c>
      <c r="AO1343" s="129" t="s">
        <v>1575</v>
      </c>
      <c r="AP1343" s="129">
        <v>4.5999999999999999E-3</v>
      </c>
      <c r="AQ1343" s="129" t="s">
        <v>1576</v>
      </c>
      <c r="AR1343" s="129">
        <v>5.1000000000000004E-3</v>
      </c>
      <c r="AS1343" s="129" t="s">
        <v>1577</v>
      </c>
      <c r="AT1343" s="129">
        <v>2.58E-2</v>
      </c>
      <c r="AU1343" s="129" t="s">
        <v>316</v>
      </c>
      <c r="AV1343" s="129">
        <v>3.5999999999999999E-3</v>
      </c>
      <c r="AW1343" s="129" t="s">
        <v>312</v>
      </c>
      <c r="AX1343" s="129">
        <v>1E-3</v>
      </c>
      <c r="AY1343" s="129" t="s">
        <v>424</v>
      </c>
      <c r="AZ1343" s="129">
        <v>8.0000000000000004E-4</v>
      </c>
      <c r="BA1343" s="129" t="s">
        <v>465</v>
      </c>
      <c r="BB1343" s="129">
        <v>6.9999999999999999E-4</v>
      </c>
      <c r="BC1343" s="129" t="s">
        <v>211</v>
      </c>
      <c r="BD1343" s="129">
        <v>4.0000000000000002E-4</v>
      </c>
      <c r="BE1343" s="129" t="s">
        <v>179</v>
      </c>
      <c r="BF1343" s="129">
        <v>2.9999999999999997E-4</v>
      </c>
      <c r="BG1343" s="129" t="s">
        <v>246</v>
      </c>
      <c r="BH1343" s="129">
        <v>1E-4</v>
      </c>
      <c r="BI1343" s="129" t="s">
        <v>246</v>
      </c>
      <c r="BJ1343" s="129">
        <v>2.0000000000000001E-4</v>
      </c>
      <c r="BK1343" s="129" t="s">
        <v>424</v>
      </c>
      <c r="BL1343" s="129">
        <v>5.0000000000000001E-4</v>
      </c>
      <c r="BM1343" s="129" t="s">
        <v>451</v>
      </c>
      <c r="BN1343" s="129">
        <v>2.9999999999999997E-4</v>
      </c>
      <c r="BO1343" s="129" t="s">
        <v>215</v>
      </c>
      <c r="BP1343" s="129">
        <v>5.0000000000000001E-4</v>
      </c>
      <c r="BQ1343" s="129" t="s">
        <v>179</v>
      </c>
      <c r="BR1343" s="129">
        <v>2.9999999999999997E-4</v>
      </c>
      <c r="BS1343" s="129" t="s">
        <v>179</v>
      </c>
      <c r="BT1343" s="129">
        <v>2.9999999999999997E-4</v>
      </c>
      <c r="BU1343" s="129" t="s">
        <v>179</v>
      </c>
      <c r="BV1343" s="129">
        <v>6.9999999999999999E-4</v>
      </c>
      <c r="BW1343" s="129" t="s">
        <v>18</v>
      </c>
      <c r="BX1343" s="129"/>
      <c r="BY1343" s="129" t="s">
        <v>179</v>
      </c>
      <c r="BZ1343" s="129">
        <v>1.1000000000000001E-3</v>
      </c>
      <c r="CA1343" s="129" t="s">
        <v>179</v>
      </c>
      <c r="CB1343" s="129">
        <v>8.0000000000000004E-4</v>
      </c>
      <c r="CC1343" s="129" t="s">
        <v>639</v>
      </c>
      <c r="CD1343" s="129">
        <v>2E-3</v>
      </c>
      <c r="CE1343" s="129" t="s">
        <v>179</v>
      </c>
      <c r="CF1343" s="129">
        <v>2.3E-3</v>
      </c>
      <c r="CG1343" s="129" t="s">
        <v>179</v>
      </c>
      <c r="CH1343" s="129">
        <v>1E-4</v>
      </c>
      <c r="CI1343" s="129" t="s">
        <v>179</v>
      </c>
      <c r="CJ1343" s="129">
        <v>7.0000000000000001E-3</v>
      </c>
      <c r="CK1343" s="129" t="s">
        <v>179</v>
      </c>
      <c r="CL1343" s="129">
        <v>1.09E-2</v>
      </c>
      <c r="CM1343" s="129" t="s">
        <v>179</v>
      </c>
      <c r="CN1343" s="129">
        <v>2.7000000000000001E-3</v>
      </c>
      <c r="CO1343" s="129" t="s">
        <v>179</v>
      </c>
      <c r="CP1343" s="129">
        <v>8.0000000000000004E-4</v>
      </c>
      <c r="CQ1343" s="129" t="s">
        <v>179</v>
      </c>
      <c r="CR1343" s="129">
        <v>3.3E-3</v>
      </c>
      <c r="CS1343" s="129" t="s">
        <v>179</v>
      </c>
      <c r="CT1343" s="129">
        <v>1.8E-3</v>
      </c>
      <c r="CU1343" s="129" t="s">
        <v>18</v>
      </c>
      <c r="CV1343" s="129"/>
      <c r="CW1343" s="129" t="s">
        <v>18</v>
      </c>
      <c r="CX1343" s="129"/>
      <c r="CY1343" s="129" t="s">
        <v>179</v>
      </c>
      <c r="CZ1343" s="129">
        <v>5.9999999999999995E-4</v>
      </c>
      <c r="DA1343" s="129" t="s">
        <v>179</v>
      </c>
      <c r="DB1343" s="129">
        <v>5.9999999999999995E-4</v>
      </c>
      <c r="DC1343" s="129" t="s">
        <v>179</v>
      </c>
      <c r="DD1343" s="129">
        <v>5.0000000000000001E-4</v>
      </c>
      <c r="DE1343" s="129" t="s">
        <v>179</v>
      </c>
      <c r="DF1343" s="129">
        <v>5.9999999999999995E-4</v>
      </c>
      <c r="DG1343" s="129" t="s">
        <v>179</v>
      </c>
      <c r="DH1343" s="129">
        <v>4.0000000000000002E-4</v>
      </c>
      <c r="DI1343" s="129" t="s">
        <v>179</v>
      </c>
      <c r="DJ1343" s="129">
        <v>2.9999999999999997E-4</v>
      </c>
      <c r="DK1343" s="129" t="s">
        <v>4850</v>
      </c>
      <c r="DL1343" s="129" t="s">
        <v>53</v>
      </c>
      <c r="DS1343" s="129"/>
      <c r="DT1343" s="129" t="s">
        <v>1578</v>
      </c>
      <c r="DV1343" t="s">
        <v>4705</v>
      </c>
    </row>
    <row r="1344" spans="1:126">
      <c r="A1344">
        <v>527</v>
      </c>
      <c r="B1344" s="14">
        <v>44742.8</v>
      </c>
      <c r="C1344" t="s">
        <v>52</v>
      </c>
      <c r="D1344">
        <v>0</v>
      </c>
      <c r="E1344">
        <v>0</v>
      </c>
      <c r="F1344">
        <v>0</v>
      </c>
      <c r="G1344" t="s">
        <v>54</v>
      </c>
      <c r="H1344" t="s">
        <v>55</v>
      </c>
      <c r="I1344" t="s">
        <v>55</v>
      </c>
      <c r="J1344" t="s">
        <v>55</v>
      </c>
      <c r="K1344" t="s">
        <v>18</v>
      </c>
      <c r="L1344">
        <v>90</v>
      </c>
      <c r="M1344" t="s">
        <v>173</v>
      </c>
      <c r="N1344">
        <v>0</v>
      </c>
      <c r="O1344" t="s">
        <v>173</v>
      </c>
      <c r="P1344">
        <v>0</v>
      </c>
      <c r="Q1344" t="s">
        <v>173</v>
      </c>
      <c r="R1344">
        <v>0</v>
      </c>
      <c r="S1344">
        <v>2</v>
      </c>
      <c r="T1344" t="s">
        <v>174</v>
      </c>
      <c r="U1344">
        <v>5.9493</v>
      </c>
      <c r="V1344">
        <v>0.71150000000000002</v>
      </c>
      <c r="W1344">
        <v>12.0512</v>
      </c>
      <c r="X1344">
        <v>0.33100000000000002</v>
      </c>
      <c r="Y1344">
        <v>43.444800000000001</v>
      </c>
      <c r="Z1344">
        <v>0.37930000000000003</v>
      </c>
      <c r="AA1344">
        <v>2.76E-2</v>
      </c>
      <c r="AB1344">
        <v>1.5599999999999999E-2</v>
      </c>
      <c r="AC1344" t="s">
        <v>179</v>
      </c>
      <c r="AD1344">
        <v>9.7000000000000003E-3</v>
      </c>
      <c r="AE1344" t="s">
        <v>179</v>
      </c>
      <c r="AF1344">
        <v>1.6899999999999998E-2</v>
      </c>
      <c r="AG1344">
        <v>7.9600000000000004E-2</v>
      </c>
      <c r="AH1344">
        <v>6.6E-3</v>
      </c>
      <c r="AI1344">
        <v>8.1616999999999997</v>
      </c>
      <c r="AJ1344">
        <v>3.3500000000000002E-2</v>
      </c>
      <c r="AK1344">
        <v>0.57899999999999996</v>
      </c>
      <c r="AL1344">
        <v>7.7000000000000002E-3</v>
      </c>
      <c r="AM1344">
        <v>1.9699999999999999E-2</v>
      </c>
      <c r="AN1344">
        <v>7.7999999999999996E-3</v>
      </c>
      <c r="AO1344">
        <v>3.15E-2</v>
      </c>
      <c r="AP1344">
        <v>4.4999999999999997E-3</v>
      </c>
      <c r="AQ1344" t="s">
        <v>2039</v>
      </c>
      <c r="AR1344">
        <v>4.8999999999999998E-3</v>
      </c>
      <c r="AS1344" t="s">
        <v>2298</v>
      </c>
      <c r="AT1344">
        <v>2.58E-2</v>
      </c>
      <c r="AU1344" t="s">
        <v>193</v>
      </c>
      <c r="AV1344">
        <v>3.5999999999999999E-3</v>
      </c>
      <c r="AW1344" t="s">
        <v>424</v>
      </c>
      <c r="AX1344">
        <v>1E-3</v>
      </c>
      <c r="AY1344" t="s">
        <v>268</v>
      </c>
      <c r="AZ1344">
        <v>8.0000000000000004E-4</v>
      </c>
      <c r="BA1344" t="s">
        <v>187</v>
      </c>
      <c r="BB1344">
        <v>6.9999999999999999E-4</v>
      </c>
      <c r="BC1344" t="s">
        <v>267</v>
      </c>
      <c r="BD1344">
        <v>4.0000000000000002E-4</v>
      </c>
      <c r="BE1344" t="s">
        <v>179</v>
      </c>
      <c r="BF1344">
        <v>2.9999999999999997E-4</v>
      </c>
      <c r="BG1344" t="s">
        <v>179</v>
      </c>
      <c r="BH1344">
        <v>1E-4</v>
      </c>
      <c r="BI1344" t="s">
        <v>246</v>
      </c>
      <c r="BJ1344">
        <v>2.0000000000000001E-4</v>
      </c>
      <c r="BK1344" t="s">
        <v>268</v>
      </c>
      <c r="BL1344">
        <v>4.0000000000000002E-4</v>
      </c>
      <c r="BM1344" t="s">
        <v>451</v>
      </c>
      <c r="BN1344">
        <v>2.9999999999999997E-4</v>
      </c>
      <c r="BO1344" t="s">
        <v>465</v>
      </c>
      <c r="BP1344">
        <v>4.0000000000000002E-4</v>
      </c>
      <c r="BQ1344" t="s">
        <v>179</v>
      </c>
      <c r="BR1344">
        <v>2.9999999999999997E-4</v>
      </c>
      <c r="BS1344" t="s">
        <v>179</v>
      </c>
      <c r="BT1344">
        <v>2.9999999999999997E-4</v>
      </c>
      <c r="BU1344" t="s">
        <v>179</v>
      </c>
      <c r="BV1344">
        <v>6.9999999999999999E-4</v>
      </c>
      <c r="BW1344" t="s">
        <v>18</v>
      </c>
      <c r="BY1344" t="s">
        <v>18</v>
      </c>
      <c r="CA1344" t="s">
        <v>179</v>
      </c>
      <c r="CB1344">
        <v>8.0000000000000004E-4</v>
      </c>
      <c r="CC1344" t="s">
        <v>179</v>
      </c>
      <c r="CD1344">
        <v>2E-3</v>
      </c>
      <c r="CE1344" t="s">
        <v>179</v>
      </c>
      <c r="CF1344">
        <v>2.3E-3</v>
      </c>
      <c r="CG1344" t="s">
        <v>179</v>
      </c>
      <c r="CH1344">
        <v>1E-4</v>
      </c>
      <c r="CI1344" t="s">
        <v>179</v>
      </c>
      <c r="CJ1344">
        <v>6.7000000000000002E-3</v>
      </c>
      <c r="CK1344" t="s">
        <v>179</v>
      </c>
      <c r="CL1344">
        <v>1.0800000000000001E-2</v>
      </c>
      <c r="CM1344" t="s">
        <v>179</v>
      </c>
      <c r="CN1344">
        <v>1.8E-3</v>
      </c>
      <c r="CO1344" t="s">
        <v>179</v>
      </c>
      <c r="CP1344">
        <v>8.0000000000000004E-4</v>
      </c>
      <c r="CQ1344" t="s">
        <v>179</v>
      </c>
      <c r="CR1344">
        <v>3.0000000000000001E-3</v>
      </c>
      <c r="CS1344" t="s">
        <v>179</v>
      </c>
      <c r="CT1344">
        <v>1.8E-3</v>
      </c>
      <c r="CU1344" t="s">
        <v>179</v>
      </c>
      <c r="CV1344">
        <v>8.0000000000000004E-4</v>
      </c>
      <c r="CW1344" t="s">
        <v>18</v>
      </c>
      <c r="CY1344" t="s">
        <v>179</v>
      </c>
      <c r="CZ1344">
        <v>5.9999999999999995E-4</v>
      </c>
      <c r="DA1344" t="s">
        <v>179</v>
      </c>
      <c r="DB1344">
        <v>5.9999999999999995E-4</v>
      </c>
      <c r="DC1344" t="s">
        <v>212</v>
      </c>
      <c r="DD1344">
        <v>5.9999999999999995E-4</v>
      </c>
      <c r="DE1344" t="s">
        <v>179</v>
      </c>
      <c r="DF1344">
        <v>5.9999999999999995E-4</v>
      </c>
      <c r="DG1344" t="s">
        <v>179</v>
      </c>
      <c r="DH1344">
        <v>4.0000000000000002E-4</v>
      </c>
      <c r="DI1344" t="s">
        <v>179</v>
      </c>
      <c r="DJ1344">
        <v>2.9999999999999997E-4</v>
      </c>
      <c r="DK1344" s="129" t="s">
        <v>4850</v>
      </c>
      <c r="DL1344" t="s">
        <v>53</v>
      </c>
      <c r="DT1344" t="s">
        <v>2297</v>
      </c>
      <c r="DV1344" t="s">
        <v>4705</v>
      </c>
    </row>
    <row r="1345" spans="1:126">
      <c r="A1345">
        <v>672</v>
      </c>
      <c r="B1345" s="14">
        <v>44743.784722222219</v>
      </c>
      <c r="C1345" t="s">
        <v>52</v>
      </c>
      <c r="D1345">
        <v>0</v>
      </c>
      <c r="E1345">
        <v>0</v>
      </c>
      <c r="F1345">
        <v>0</v>
      </c>
      <c r="G1345" t="s">
        <v>54</v>
      </c>
      <c r="H1345" t="s">
        <v>55</v>
      </c>
      <c r="I1345" t="s">
        <v>55</v>
      </c>
      <c r="J1345" t="s">
        <v>55</v>
      </c>
      <c r="K1345" t="s">
        <v>18</v>
      </c>
      <c r="L1345">
        <v>90</v>
      </c>
      <c r="M1345" t="s">
        <v>173</v>
      </c>
      <c r="N1345">
        <v>0</v>
      </c>
      <c r="O1345" t="s">
        <v>173</v>
      </c>
      <c r="P1345">
        <v>0</v>
      </c>
      <c r="Q1345" t="s">
        <v>173</v>
      </c>
      <c r="R1345">
        <v>0</v>
      </c>
      <c r="S1345">
        <v>2</v>
      </c>
      <c r="T1345" t="s">
        <v>174</v>
      </c>
      <c r="U1345">
        <v>5.6292999999999997</v>
      </c>
      <c r="V1345">
        <v>0.70509999999999995</v>
      </c>
      <c r="W1345">
        <v>11.4079</v>
      </c>
      <c r="X1345">
        <v>0.32340000000000002</v>
      </c>
      <c r="Y1345">
        <v>42.141100000000002</v>
      </c>
      <c r="Z1345">
        <v>0.37219999999999998</v>
      </c>
      <c r="AA1345">
        <v>2.3E-2</v>
      </c>
      <c r="AB1345">
        <v>1.55E-2</v>
      </c>
      <c r="AC1345" t="s">
        <v>179</v>
      </c>
      <c r="AD1345">
        <v>9.7000000000000003E-3</v>
      </c>
      <c r="AE1345" t="s">
        <v>179</v>
      </c>
      <c r="AF1345">
        <v>1.7000000000000001E-2</v>
      </c>
      <c r="AG1345">
        <v>7.3400000000000007E-2</v>
      </c>
      <c r="AH1345">
        <v>6.7000000000000002E-3</v>
      </c>
      <c r="AI1345">
        <v>8.1019000000000005</v>
      </c>
      <c r="AJ1345">
        <v>3.3399999999999999E-2</v>
      </c>
      <c r="AK1345">
        <v>0.56859999999999999</v>
      </c>
      <c r="AL1345">
        <v>7.7000000000000002E-3</v>
      </c>
      <c r="AM1345">
        <v>1.15E-2</v>
      </c>
      <c r="AN1345">
        <v>7.7000000000000002E-3</v>
      </c>
      <c r="AO1345">
        <v>2.6200000000000001E-2</v>
      </c>
      <c r="AP1345">
        <v>4.5999999999999999E-3</v>
      </c>
      <c r="AQ1345" t="s">
        <v>2454</v>
      </c>
      <c r="AR1345">
        <v>5.1000000000000004E-3</v>
      </c>
      <c r="AS1345" t="s">
        <v>2455</v>
      </c>
      <c r="AT1345">
        <v>2.5700000000000001E-2</v>
      </c>
      <c r="AU1345" t="s">
        <v>179</v>
      </c>
      <c r="AV1345">
        <v>3.5999999999999999E-3</v>
      </c>
      <c r="AW1345" t="s">
        <v>377</v>
      </c>
      <c r="AX1345">
        <v>1.1000000000000001E-3</v>
      </c>
      <c r="AY1345" t="s">
        <v>349</v>
      </c>
      <c r="AZ1345">
        <v>8.9999999999999998E-4</v>
      </c>
      <c r="BA1345" t="s">
        <v>346</v>
      </c>
      <c r="BB1345">
        <v>6.9999999999999999E-4</v>
      </c>
      <c r="BC1345" t="s">
        <v>211</v>
      </c>
      <c r="BD1345">
        <v>5.0000000000000001E-4</v>
      </c>
      <c r="BE1345" t="s">
        <v>179</v>
      </c>
      <c r="BF1345">
        <v>2.9999999999999997E-4</v>
      </c>
      <c r="BG1345" t="s">
        <v>179</v>
      </c>
      <c r="BH1345">
        <v>1E-4</v>
      </c>
      <c r="BI1345" t="s">
        <v>318</v>
      </c>
      <c r="BJ1345">
        <v>2.0000000000000001E-4</v>
      </c>
      <c r="BK1345" t="s">
        <v>363</v>
      </c>
      <c r="BL1345">
        <v>4.0000000000000002E-4</v>
      </c>
      <c r="BM1345" t="s">
        <v>214</v>
      </c>
      <c r="BN1345">
        <v>2.9999999999999997E-4</v>
      </c>
      <c r="BO1345" t="s">
        <v>210</v>
      </c>
      <c r="BP1345">
        <v>5.0000000000000001E-4</v>
      </c>
      <c r="BQ1345" t="s">
        <v>179</v>
      </c>
      <c r="BR1345">
        <v>2.9999999999999997E-4</v>
      </c>
      <c r="BS1345" t="s">
        <v>179</v>
      </c>
      <c r="BT1345">
        <v>2.9999999999999997E-4</v>
      </c>
      <c r="BU1345" t="s">
        <v>179</v>
      </c>
      <c r="BV1345">
        <v>6.9999999999999999E-4</v>
      </c>
      <c r="BW1345" t="s">
        <v>179</v>
      </c>
      <c r="BX1345">
        <v>8.0000000000000004E-4</v>
      </c>
      <c r="BY1345" t="s">
        <v>18</v>
      </c>
      <c r="CA1345" t="s">
        <v>179</v>
      </c>
      <c r="CB1345">
        <v>8.0000000000000004E-4</v>
      </c>
      <c r="CC1345" t="s">
        <v>179</v>
      </c>
      <c r="CD1345">
        <v>2.0999999999999999E-3</v>
      </c>
      <c r="CE1345" t="s">
        <v>179</v>
      </c>
      <c r="CF1345">
        <v>2.3E-3</v>
      </c>
      <c r="CG1345" t="s">
        <v>179</v>
      </c>
      <c r="CH1345">
        <v>1E-4</v>
      </c>
      <c r="CI1345" t="s">
        <v>179</v>
      </c>
      <c r="CJ1345">
        <v>7.1999999999999998E-3</v>
      </c>
      <c r="CK1345" t="s">
        <v>179</v>
      </c>
      <c r="CL1345">
        <v>1.1299999999999999E-2</v>
      </c>
      <c r="CM1345" t="s">
        <v>179</v>
      </c>
      <c r="CN1345">
        <v>2.3999999999999998E-3</v>
      </c>
      <c r="CO1345" t="s">
        <v>179</v>
      </c>
      <c r="CP1345">
        <v>8.9999999999999998E-4</v>
      </c>
      <c r="CQ1345" t="s">
        <v>179</v>
      </c>
      <c r="CR1345">
        <v>3.3E-3</v>
      </c>
      <c r="CS1345" t="s">
        <v>179</v>
      </c>
      <c r="CT1345">
        <v>1.8E-3</v>
      </c>
      <c r="CU1345" t="s">
        <v>18</v>
      </c>
      <c r="CW1345" t="s">
        <v>18</v>
      </c>
      <c r="CY1345" t="s">
        <v>179</v>
      </c>
      <c r="CZ1345">
        <v>5.0000000000000001E-4</v>
      </c>
      <c r="DA1345" t="s">
        <v>179</v>
      </c>
      <c r="DB1345">
        <v>5.9999999999999995E-4</v>
      </c>
      <c r="DC1345" t="s">
        <v>179</v>
      </c>
      <c r="DD1345">
        <v>5.9999999999999995E-4</v>
      </c>
      <c r="DE1345" t="s">
        <v>179</v>
      </c>
      <c r="DF1345">
        <v>5.0000000000000001E-4</v>
      </c>
      <c r="DG1345" t="s">
        <v>179</v>
      </c>
      <c r="DH1345">
        <v>4.0000000000000002E-4</v>
      </c>
      <c r="DI1345" t="s">
        <v>179</v>
      </c>
      <c r="DJ1345">
        <v>2.9999999999999997E-4</v>
      </c>
      <c r="DK1345" s="129" t="s">
        <v>4850</v>
      </c>
      <c r="DL1345" t="s">
        <v>53</v>
      </c>
      <c r="DT1345" t="s">
        <v>2297</v>
      </c>
      <c r="DV1345" t="s">
        <v>4705</v>
      </c>
    </row>
    <row r="1346" spans="1:126">
      <c r="A1346">
        <v>752</v>
      </c>
      <c r="B1346" s="14">
        <v>44744.875694444447</v>
      </c>
      <c r="C1346" t="s">
        <v>52</v>
      </c>
      <c r="D1346">
        <v>0</v>
      </c>
      <c r="E1346">
        <v>0</v>
      </c>
      <c r="F1346">
        <v>0</v>
      </c>
      <c r="G1346" t="s">
        <v>54</v>
      </c>
      <c r="H1346" t="s">
        <v>55</v>
      </c>
      <c r="I1346" t="s">
        <v>55</v>
      </c>
      <c r="J1346" t="s">
        <v>55</v>
      </c>
      <c r="K1346" t="s">
        <v>18</v>
      </c>
      <c r="L1346">
        <v>90</v>
      </c>
      <c r="M1346" t="s">
        <v>173</v>
      </c>
      <c r="N1346">
        <v>0</v>
      </c>
      <c r="O1346" t="s">
        <v>173</v>
      </c>
      <c r="P1346">
        <v>0</v>
      </c>
      <c r="Q1346" t="s">
        <v>173</v>
      </c>
      <c r="R1346">
        <v>0</v>
      </c>
      <c r="S1346">
        <v>2</v>
      </c>
      <c r="T1346" t="s">
        <v>174</v>
      </c>
      <c r="U1346">
        <v>5.8643999999999998</v>
      </c>
      <c r="V1346">
        <v>0.71060000000000001</v>
      </c>
      <c r="W1346">
        <v>11.544</v>
      </c>
      <c r="X1346">
        <v>0.32440000000000002</v>
      </c>
      <c r="Y1346">
        <v>41.846699999999998</v>
      </c>
      <c r="Z1346">
        <v>0.37069999999999997</v>
      </c>
      <c r="AA1346">
        <v>2.18E-2</v>
      </c>
      <c r="AB1346">
        <v>1.5299999999999999E-2</v>
      </c>
      <c r="AC1346" t="s">
        <v>179</v>
      </c>
      <c r="AD1346">
        <v>9.5999999999999992E-3</v>
      </c>
      <c r="AE1346" t="s">
        <v>179</v>
      </c>
      <c r="AF1346">
        <v>1.67E-2</v>
      </c>
      <c r="AG1346">
        <v>8.2400000000000001E-2</v>
      </c>
      <c r="AH1346">
        <v>6.7000000000000002E-3</v>
      </c>
      <c r="AI1346">
        <v>8.0632999999999999</v>
      </c>
      <c r="AJ1346">
        <v>3.3300000000000003E-2</v>
      </c>
      <c r="AK1346">
        <v>0.56499999999999995</v>
      </c>
      <c r="AL1346">
        <v>7.7000000000000002E-3</v>
      </c>
      <c r="AM1346">
        <v>1.3100000000000001E-2</v>
      </c>
      <c r="AN1346">
        <v>7.7000000000000002E-3</v>
      </c>
      <c r="AO1346">
        <v>0.03</v>
      </c>
      <c r="AP1346">
        <v>4.5999999999999999E-3</v>
      </c>
      <c r="AQ1346">
        <v>0.1166</v>
      </c>
      <c r="AR1346">
        <v>5.1000000000000004E-3</v>
      </c>
      <c r="AS1346">
        <v>5.6818</v>
      </c>
      <c r="AT1346">
        <v>2.5700000000000001E-2</v>
      </c>
      <c r="AU1346">
        <v>4.1999999999999997E-3</v>
      </c>
      <c r="AV1346">
        <v>3.5999999999999999E-3</v>
      </c>
      <c r="AW1346">
        <v>9.5999999999999992E-3</v>
      </c>
      <c r="AX1346">
        <v>1.1000000000000001E-3</v>
      </c>
      <c r="AY1346" t="s">
        <v>625</v>
      </c>
      <c r="AZ1346">
        <v>8.9999999999999998E-4</v>
      </c>
      <c r="BA1346" t="s">
        <v>346</v>
      </c>
      <c r="BB1346">
        <v>6.9999999999999999E-4</v>
      </c>
      <c r="BC1346" t="s">
        <v>212</v>
      </c>
      <c r="BD1346">
        <v>5.0000000000000001E-4</v>
      </c>
      <c r="BE1346" t="s">
        <v>179</v>
      </c>
      <c r="BF1346">
        <v>2.9999999999999997E-4</v>
      </c>
      <c r="BG1346" t="s">
        <v>179</v>
      </c>
      <c r="BH1346">
        <v>1E-4</v>
      </c>
      <c r="BI1346" t="s">
        <v>246</v>
      </c>
      <c r="BJ1346">
        <v>2.0000000000000001E-4</v>
      </c>
      <c r="BK1346" t="s">
        <v>559</v>
      </c>
      <c r="BL1346">
        <v>4.0000000000000002E-4</v>
      </c>
      <c r="BM1346" t="s">
        <v>269</v>
      </c>
      <c r="BN1346">
        <v>2.9999999999999997E-4</v>
      </c>
      <c r="BO1346" t="s">
        <v>215</v>
      </c>
      <c r="BP1346">
        <v>5.0000000000000001E-4</v>
      </c>
      <c r="BQ1346" t="s">
        <v>179</v>
      </c>
      <c r="BR1346">
        <v>2.9999999999999997E-4</v>
      </c>
      <c r="BS1346" t="s">
        <v>179</v>
      </c>
      <c r="BT1346">
        <v>2.9999999999999997E-4</v>
      </c>
      <c r="BU1346" t="s">
        <v>179</v>
      </c>
      <c r="BV1346">
        <v>6.9999999999999999E-4</v>
      </c>
      <c r="BW1346" t="s">
        <v>406</v>
      </c>
      <c r="BX1346">
        <v>8.0000000000000004E-4</v>
      </c>
      <c r="BY1346" t="s">
        <v>18</v>
      </c>
      <c r="CA1346" t="s">
        <v>179</v>
      </c>
      <c r="CB1346">
        <v>8.0000000000000004E-4</v>
      </c>
      <c r="CC1346" t="s">
        <v>179</v>
      </c>
      <c r="CD1346">
        <v>2.0999999999999999E-3</v>
      </c>
      <c r="CE1346" t="s">
        <v>194</v>
      </c>
      <c r="CF1346">
        <v>2.3E-3</v>
      </c>
      <c r="CG1346" t="s">
        <v>179</v>
      </c>
      <c r="CH1346">
        <v>1E-4</v>
      </c>
      <c r="CI1346" t="s">
        <v>179</v>
      </c>
      <c r="CJ1346">
        <v>7.0000000000000001E-3</v>
      </c>
      <c r="CK1346" t="s">
        <v>179</v>
      </c>
      <c r="CL1346">
        <v>1.0999999999999999E-2</v>
      </c>
      <c r="CM1346" t="s">
        <v>179</v>
      </c>
      <c r="CN1346">
        <v>2.5999999999999999E-3</v>
      </c>
      <c r="CO1346" t="s">
        <v>179</v>
      </c>
      <c r="CP1346">
        <v>8.9999999999999998E-4</v>
      </c>
      <c r="CQ1346" t="s">
        <v>179</v>
      </c>
      <c r="CR1346">
        <v>3.0999999999999999E-3</v>
      </c>
      <c r="CS1346" t="s">
        <v>179</v>
      </c>
      <c r="CT1346">
        <v>1.9E-3</v>
      </c>
      <c r="CU1346" t="s">
        <v>18</v>
      </c>
      <c r="CW1346" t="s">
        <v>179</v>
      </c>
      <c r="CX1346">
        <v>5.9999999999999995E-4</v>
      </c>
      <c r="CY1346" t="s">
        <v>179</v>
      </c>
      <c r="CZ1346">
        <v>5.0000000000000001E-4</v>
      </c>
      <c r="DA1346" t="s">
        <v>179</v>
      </c>
      <c r="DB1346">
        <v>5.0000000000000001E-4</v>
      </c>
      <c r="DC1346" t="s">
        <v>179</v>
      </c>
      <c r="DD1346">
        <v>5.9999999999999995E-4</v>
      </c>
      <c r="DE1346" t="s">
        <v>179</v>
      </c>
      <c r="DF1346">
        <v>5.9999999999999995E-4</v>
      </c>
      <c r="DG1346" t="s">
        <v>179</v>
      </c>
      <c r="DH1346">
        <v>4.0000000000000002E-4</v>
      </c>
      <c r="DI1346" t="s">
        <v>179</v>
      </c>
      <c r="DJ1346">
        <v>2.9999999999999997E-4</v>
      </c>
      <c r="DK1346" s="129" t="s">
        <v>4850</v>
      </c>
      <c r="DL1346" t="s">
        <v>53</v>
      </c>
      <c r="DT1346" t="s">
        <v>2495</v>
      </c>
      <c r="DV1346" t="s">
        <v>4705</v>
      </c>
    </row>
    <row r="1347" spans="1:126">
      <c r="A1347">
        <v>3</v>
      </c>
      <c r="B1347" s="14">
        <v>44745.855555555558</v>
      </c>
      <c r="C1347" t="s">
        <v>52</v>
      </c>
      <c r="D1347">
        <v>0</v>
      </c>
      <c r="E1347">
        <v>0</v>
      </c>
      <c r="F1347">
        <v>0</v>
      </c>
      <c r="G1347" t="s">
        <v>54</v>
      </c>
      <c r="H1347" t="s">
        <v>55</v>
      </c>
      <c r="I1347" t="s">
        <v>55</v>
      </c>
      <c r="J1347" t="s">
        <v>55</v>
      </c>
      <c r="K1347" t="s">
        <v>18</v>
      </c>
      <c r="L1347">
        <v>90</v>
      </c>
      <c r="M1347" t="s">
        <v>173</v>
      </c>
      <c r="N1347">
        <v>0</v>
      </c>
      <c r="O1347" t="s">
        <v>173</v>
      </c>
      <c r="P1347">
        <v>0</v>
      </c>
      <c r="Q1347" t="s">
        <v>173</v>
      </c>
      <c r="R1347">
        <v>0</v>
      </c>
      <c r="S1347">
        <v>2</v>
      </c>
      <c r="T1347" t="s">
        <v>174</v>
      </c>
      <c r="U1347">
        <v>8.4664999999999999</v>
      </c>
      <c r="V1347">
        <v>0.78549999999999998</v>
      </c>
      <c r="W1347">
        <v>16.0914</v>
      </c>
      <c r="X1347">
        <v>0.3755</v>
      </c>
      <c r="Y1347">
        <v>50.264600000000002</v>
      </c>
      <c r="Z1347">
        <v>0.41549999999999998</v>
      </c>
      <c r="AA1347">
        <v>2.81E-2</v>
      </c>
      <c r="AB1347">
        <v>1.5599999999999999E-2</v>
      </c>
      <c r="AC1347" t="s">
        <v>179</v>
      </c>
      <c r="AD1347">
        <v>9.9000000000000008E-3</v>
      </c>
      <c r="AE1347" t="s">
        <v>179</v>
      </c>
      <c r="AF1347">
        <v>1.6500000000000001E-2</v>
      </c>
      <c r="AG1347">
        <v>8.3799999999999999E-2</v>
      </c>
      <c r="AH1347">
        <v>6.8999999999999999E-3</v>
      </c>
      <c r="AI1347">
        <v>8.1295000000000002</v>
      </c>
      <c r="AJ1347">
        <v>3.3300000000000003E-2</v>
      </c>
      <c r="AK1347">
        <v>0.54800000000000004</v>
      </c>
      <c r="AL1347">
        <v>7.4000000000000003E-3</v>
      </c>
      <c r="AM1347">
        <v>2.0899999999999998E-2</v>
      </c>
      <c r="AN1347">
        <v>7.7000000000000002E-3</v>
      </c>
      <c r="AO1347">
        <v>3.2599999999999997E-2</v>
      </c>
      <c r="AP1347">
        <v>4.7000000000000002E-3</v>
      </c>
      <c r="AQ1347">
        <v>0.10249999999999999</v>
      </c>
      <c r="AR1347">
        <v>4.4999999999999997E-3</v>
      </c>
      <c r="AS1347">
        <v>5.4752000000000001</v>
      </c>
      <c r="AT1347">
        <v>2.4799999999999999E-2</v>
      </c>
      <c r="AU1347" t="s">
        <v>179</v>
      </c>
      <c r="AV1347">
        <v>3.3999999999999998E-3</v>
      </c>
      <c r="AW1347">
        <v>1.0800000000000001E-2</v>
      </c>
      <c r="AX1347">
        <v>1.1000000000000001E-3</v>
      </c>
      <c r="AY1347">
        <v>8.6999999999999994E-3</v>
      </c>
      <c r="AZ1347">
        <v>8.0000000000000004E-4</v>
      </c>
      <c r="BA1347">
        <v>6.0000000000000001E-3</v>
      </c>
      <c r="BB1347">
        <v>6.9999999999999999E-4</v>
      </c>
      <c r="BC1347" t="s">
        <v>212</v>
      </c>
      <c r="BD1347">
        <v>4.0000000000000002E-4</v>
      </c>
      <c r="BE1347" t="s">
        <v>179</v>
      </c>
      <c r="BF1347">
        <v>2.9999999999999997E-4</v>
      </c>
      <c r="BG1347" t="s">
        <v>179</v>
      </c>
      <c r="BH1347">
        <v>1E-4</v>
      </c>
      <c r="BI1347" t="s">
        <v>246</v>
      </c>
      <c r="BJ1347">
        <v>2.0000000000000001E-4</v>
      </c>
      <c r="BK1347">
        <v>8.0000000000000002E-3</v>
      </c>
      <c r="BL1347">
        <v>4.0000000000000002E-4</v>
      </c>
      <c r="BM1347">
        <v>1.9E-3</v>
      </c>
      <c r="BN1347">
        <v>2.0000000000000001E-4</v>
      </c>
      <c r="BO1347">
        <v>4.4000000000000003E-3</v>
      </c>
      <c r="BP1347">
        <v>2.9999999999999997E-4</v>
      </c>
      <c r="BQ1347" t="s">
        <v>179</v>
      </c>
      <c r="BR1347">
        <v>2.9999999999999997E-4</v>
      </c>
      <c r="BS1347" t="s">
        <v>179</v>
      </c>
      <c r="BT1347">
        <v>1E-4</v>
      </c>
      <c r="BU1347" t="s">
        <v>179</v>
      </c>
      <c r="BV1347">
        <v>6.9999999999999999E-4</v>
      </c>
      <c r="BW1347" t="s">
        <v>18</v>
      </c>
      <c r="BY1347" t="s">
        <v>18</v>
      </c>
      <c r="CA1347" t="s">
        <v>179</v>
      </c>
      <c r="CB1347">
        <v>8.0000000000000004E-4</v>
      </c>
      <c r="CC1347" t="s">
        <v>179</v>
      </c>
      <c r="CD1347">
        <v>2E-3</v>
      </c>
      <c r="CE1347" t="s">
        <v>179</v>
      </c>
      <c r="CF1347">
        <v>2.2000000000000001E-3</v>
      </c>
      <c r="CG1347" t="s">
        <v>216</v>
      </c>
      <c r="CH1347">
        <v>1E-4</v>
      </c>
      <c r="CI1347" t="s">
        <v>179</v>
      </c>
      <c r="CJ1347">
        <v>5.8999999999999999E-3</v>
      </c>
      <c r="CK1347" t="s">
        <v>179</v>
      </c>
      <c r="CL1347">
        <v>1.09E-2</v>
      </c>
      <c r="CM1347" t="s">
        <v>2095</v>
      </c>
      <c r="CN1347">
        <v>-1E-3</v>
      </c>
      <c r="CO1347" t="s">
        <v>179</v>
      </c>
      <c r="CP1347">
        <v>8.9999999999999998E-4</v>
      </c>
      <c r="CQ1347" t="s">
        <v>179</v>
      </c>
      <c r="CR1347">
        <v>3.0999999999999999E-3</v>
      </c>
      <c r="CS1347" t="s">
        <v>179</v>
      </c>
      <c r="CT1347">
        <v>1.8E-3</v>
      </c>
      <c r="CU1347" t="s">
        <v>18</v>
      </c>
      <c r="CW1347" t="s">
        <v>179</v>
      </c>
      <c r="CX1347">
        <v>5.9999999999999995E-4</v>
      </c>
      <c r="CY1347" t="s">
        <v>179</v>
      </c>
      <c r="CZ1347">
        <v>5.9999999999999995E-4</v>
      </c>
      <c r="DA1347" t="s">
        <v>179</v>
      </c>
      <c r="DB1347">
        <v>5.9999999999999995E-4</v>
      </c>
      <c r="DC1347" t="s">
        <v>179</v>
      </c>
      <c r="DD1347">
        <v>5.9999999999999995E-4</v>
      </c>
      <c r="DE1347" t="s">
        <v>179</v>
      </c>
      <c r="DF1347">
        <v>5.9999999999999995E-4</v>
      </c>
      <c r="DG1347" t="s">
        <v>179</v>
      </c>
      <c r="DH1347">
        <v>4.0000000000000002E-4</v>
      </c>
      <c r="DI1347" t="s">
        <v>179</v>
      </c>
      <c r="DJ1347">
        <v>2.0000000000000001E-4</v>
      </c>
      <c r="DK1347" s="129" t="s">
        <v>4850</v>
      </c>
      <c r="DL1347" t="s">
        <v>53</v>
      </c>
      <c r="DS1347" t="s">
        <v>18</v>
      </c>
      <c r="DT1347" t="s">
        <v>2495</v>
      </c>
      <c r="DV1347" t="s">
        <v>4705</v>
      </c>
    </row>
    <row r="1348" spans="1:126">
      <c r="A1348">
        <v>88</v>
      </c>
      <c r="B1348" s="14">
        <v>44746.781944444447</v>
      </c>
      <c r="C1348" t="s">
        <v>52</v>
      </c>
      <c r="D1348">
        <v>0</v>
      </c>
      <c r="E1348">
        <v>0</v>
      </c>
      <c r="F1348">
        <v>0</v>
      </c>
      <c r="G1348" t="s">
        <v>54</v>
      </c>
      <c r="H1348" t="s">
        <v>55</v>
      </c>
      <c r="I1348" t="s">
        <v>55</v>
      </c>
      <c r="J1348" t="s">
        <v>55</v>
      </c>
      <c r="K1348" t="s">
        <v>18</v>
      </c>
      <c r="L1348">
        <v>90</v>
      </c>
      <c r="M1348" t="s">
        <v>173</v>
      </c>
      <c r="N1348">
        <v>0</v>
      </c>
      <c r="O1348" t="s">
        <v>173</v>
      </c>
      <c r="P1348">
        <v>0</v>
      </c>
      <c r="Q1348" t="s">
        <v>173</v>
      </c>
      <c r="R1348">
        <v>0</v>
      </c>
      <c r="S1348">
        <v>2</v>
      </c>
      <c r="T1348" t="s">
        <v>174</v>
      </c>
      <c r="U1348">
        <v>5.2721999999999998</v>
      </c>
      <c r="V1348">
        <v>0.70079999999999998</v>
      </c>
      <c r="W1348">
        <v>10.484999999999999</v>
      </c>
      <c r="X1348">
        <v>0.312</v>
      </c>
      <c r="Y1348">
        <v>40.061900000000001</v>
      </c>
      <c r="Z1348">
        <v>0.36080000000000001</v>
      </c>
      <c r="AA1348">
        <v>2.24E-2</v>
      </c>
      <c r="AB1348">
        <v>1.55E-2</v>
      </c>
      <c r="AC1348" t="s">
        <v>179</v>
      </c>
      <c r="AD1348">
        <v>9.5999999999999992E-3</v>
      </c>
      <c r="AE1348" t="s">
        <v>179</v>
      </c>
      <c r="AF1348">
        <v>1.6899999999999998E-2</v>
      </c>
      <c r="AG1348">
        <v>7.3899999999999993E-2</v>
      </c>
      <c r="AH1348">
        <v>6.6E-3</v>
      </c>
      <c r="AI1348">
        <v>7.9577</v>
      </c>
      <c r="AJ1348">
        <v>3.3099999999999997E-2</v>
      </c>
      <c r="AK1348">
        <v>0.5625</v>
      </c>
      <c r="AL1348">
        <v>7.7000000000000002E-3</v>
      </c>
      <c r="AM1348">
        <v>1.8200000000000001E-2</v>
      </c>
      <c r="AN1348">
        <v>7.7999999999999996E-3</v>
      </c>
      <c r="AO1348">
        <v>3.1099999999999999E-2</v>
      </c>
      <c r="AP1348">
        <v>4.5999999999999999E-3</v>
      </c>
      <c r="AQ1348">
        <v>0.11990000000000001</v>
      </c>
      <c r="AR1348">
        <v>5.1999999999999998E-3</v>
      </c>
      <c r="AS1348">
        <v>5.6265000000000001</v>
      </c>
      <c r="AT1348">
        <v>2.5499999999999998E-2</v>
      </c>
      <c r="AU1348">
        <v>6.1999999999999998E-3</v>
      </c>
      <c r="AV1348">
        <v>3.5999999999999999E-3</v>
      </c>
      <c r="AW1348">
        <v>1.0500000000000001E-2</v>
      </c>
      <c r="AX1348">
        <v>1.1000000000000001E-3</v>
      </c>
      <c r="AY1348">
        <v>9.5999999999999992E-3</v>
      </c>
      <c r="AZ1348">
        <v>8.9999999999999998E-4</v>
      </c>
      <c r="BA1348">
        <v>6.3E-3</v>
      </c>
      <c r="BB1348">
        <v>6.9999999999999999E-4</v>
      </c>
      <c r="BC1348" t="s">
        <v>245</v>
      </c>
      <c r="BD1348">
        <v>5.0000000000000001E-4</v>
      </c>
      <c r="BE1348" t="s">
        <v>179</v>
      </c>
      <c r="BF1348">
        <v>2.9999999999999997E-4</v>
      </c>
      <c r="BG1348" t="s">
        <v>179</v>
      </c>
      <c r="BH1348">
        <v>1E-4</v>
      </c>
      <c r="BI1348" t="s">
        <v>179</v>
      </c>
      <c r="BJ1348">
        <v>2.0000000000000001E-4</v>
      </c>
      <c r="BK1348">
        <v>9.4000000000000004E-3</v>
      </c>
      <c r="BL1348">
        <v>5.0000000000000001E-4</v>
      </c>
      <c r="BM1348">
        <v>2.0999999999999999E-3</v>
      </c>
      <c r="BN1348">
        <v>2.9999999999999997E-4</v>
      </c>
      <c r="BO1348">
        <v>6.7000000000000002E-3</v>
      </c>
      <c r="BP1348">
        <v>5.0000000000000001E-4</v>
      </c>
      <c r="BQ1348" t="s">
        <v>179</v>
      </c>
      <c r="BR1348">
        <v>2.9999999999999997E-4</v>
      </c>
      <c r="BS1348" t="s">
        <v>179</v>
      </c>
      <c r="BT1348">
        <v>4.0000000000000002E-4</v>
      </c>
      <c r="BU1348" t="s">
        <v>179</v>
      </c>
      <c r="BV1348">
        <v>6.9999999999999999E-4</v>
      </c>
      <c r="BW1348" t="s">
        <v>18</v>
      </c>
      <c r="BY1348" t="s">
        <v>18</v>
      </c>
      <c r="CA1348" t="s">
        <v>179</v>
      </c>
      <c r="CB1348">
        <v>8.0000000000000004E-4</v>
      </c>
      <c r="CC1348" t="s">
        <v>451</v>
      </c>
      <c r="CD1348">
        <v>2.0999999999999999E-3</v>
      </c>
      <c r="CE1348" t="s">
        <v>179</v>
      </c>
      <c r="CF1348">
        <v>2.3E-3</v>
      </c>
      <c r="CG1348" t="s">
        <v>216</v>
      </c>
      <c r="CH1348">
        <v>1E-4</v>
      </c>
      <c r="CI1348" t="s">
        <v>179</v>
      </c>
      <c r="CJ1348">
        <v>7.4000000000000003E-3</v>
      </c>
      <c r="CK1348" t="s">
        <v>179</v>
      </c>
      <c r="CL1348">
        <v>1.0999999999999999E-2</v>
      </c>
      <c r="CM1348" t="s">
        <v>330</v>
      </c>
      <c r="CN1348">
        <v>3.3E-3</v>
      </c>
      <c r="CO1348" t="s">
        <v>179</v>
      </c>
      <c r="CP1348">
        <v>8.9999999999999998E-4</v>
      </c>
      <c r="CQ1348" t="s">
        <v>179</v>
      </c>
      <c r="CR1348">
        <v>3.3999999999999998E-3</v>
      </c>
      <c r="CS1348" t="s">
        <v>179</v>
      </c>
      <c r="CT1348">
        <v>1.9E-3</v>
      </c>
      <c r="CU1348" t="s">
        <v>179</v>
      </c>
      <c r="CV1348">
        <v>8.0000000000000004E-4</v>
      </c>
      <c r="CW1348" t="s">
        <v>18</v>
      </c>
      <c r="CY1348" t="s">
        <v>179</v>
      </c>
      <c r="CZ1348">
        <v>5.0000000000000001E-4</v>
      </c>
      <c r="DA1348" t="s">
        <v>179</v>
      </c>
      <c r="DB1348">
        <v>5.9999999999999995E-4</v>
      </c>
      <c r="DC1348" t="s">
        <v>179</v>
      </c>
      <c r="DD1348">
        <v>5.9999999999999995E-4</v>
      </c>
      <c r="DE1348" t="s">
        <v>179</v>
      </c>
      <c r="DF1348">
        <v>5.9999999999999995E-4</v>
      </c>
      <c r="DG1348" t="s">
        <v>179</v>
      </c>
      <c r="DH1348">
        <v>4.0000000000000002E-4</v>
      </c>
      <c r="DI1348" t="s">
        <v>179</v>
      </c>
      <c r="DJ1348">
        <v>4.0000000000000002E-4</v>
      </c>
      <c r="DK1348" s="129" t="s">
        <v>4850</v>
      </c>
      <c r="DL1348" t="s">
        <v>53</v>
      </c>
      <c r="DS1348" t="s">
        <v>18</v>
      </c>
      <c r="DT1348" t="s">
        <v>2297</v>
      </c>
      <c r="DV1348" t="s">
        <v>4705</v>
      </c>
    </row>
    <row r="1349" spans="1:126">
      <c r="A1349">
        <v>93</v>
      </c>
      <c r="B1349" s="14">
        <v>44753.908333333333</v>
      </c>
      <c r="C1349" t="s">
        <v>52</v>
      </c>
      <c r="D1349">
        <v>0</v>
      </c>
      <c r="E1349">
        <v>0</v>
      </c>
      <c r="F1349">
        <v>0</v>
      </c>
      <c r="G1349" t="s">
        <v>54</v>
      </c>
      <c r="H1349" t="s">
        <v>55</v>
      </c>
      <c r="I1349" t="s">
        <v>55</v>
      </c>
      <c r="J1349" t="s">
        <v>55</v>
      </c>
      <c r="K1349" t="s">
        <v>18</v>
      </c>
      <c r="L1349">
        <v>90</v>
      </c>
      <c r="M1349" t="s">
        <v>173</v>
      </c>
      <c r="N1349">
        <v>0</v>
      </c>
      <c r="O1349" t="s">
        <v>173</v>
      </c>
      <c r="P1349">
        <v>0</v>
      </c>
      <c r="Q1349" t="s">
        <v>173</v>
      </c>
      <c r="R1349">
        <v>0</v>
      </c>
      <c r="S1349">
        <v>2</v>
      </c>
      <c r="T1349" t="s">
        <v>174</v>
      </c>
      <c r="U1349">
        <v>5.4031000000000002</v>
      </c>
      <c r="V1349">
        <v>0.69389999999999996</v>
      </c>
      <c r="W1349" t="s">
        <v>4257</v>
      </c>
      <c r="X1349">
        <v>0.31719999999999998</v>
      </c>
      <c r="Y1349">
        <v>40.838099999999997</v>
      </c>
      <c r="Z1349">
        <v>0.36520000000000002</v>
      </c>
      <c r="AA1349" t="s">
        <v>183</v>
      </c>
      <c r="AB1349">
        <v>1.52E-2</v>
      </c>
      <c r="AC1349" t="s">
        <v>179</v>
      </c>
      <c r="AD1349">
        <v>9.4000000000000004E-3</v>
      </c>
      <c r="AE1349" t="s">
        <v>179</v>
      </c>
      <c r="AF1349">
        <v>1.66E-2</v>
      </c>
      <c r="AG1349">
        <v>7.6200000000000004E-2</v>
      </c>
      <c r="AH1349">
        <v>6.6E-3</v>
      </c>
      <c r="AI1349">
        <v>8.0467999999999993</v>
      </c>
      <c r="AJ1349">
        <v>3.3300000000000003E-2</v>
      </c>
      <c r="AK1349">
        <v>0.56140000000000001</v>
      </c>
      <c r="AL1349">
        <v>7.7000000000000002E-3</v>
      </c>
      <c r="AM1349" t="s">
        <v>545</v>
      </c>
      <c r="AN1349">
        <v>7.7000000000000002E-3</v>
      </c>
      <c r="AO1349" t="s">
        <v>414</v>
      </c>
      <c r="AP1349">
        <v>4.4999999999999997E-3</v>
      </c>
      <c r="AQ1349">
        <v>0.1171</v>
      </c>
      <c r="AR1349">
        <v>5.1000000000000004E-3</v>
      </c>
      <c r="AS1349" t="s">
        <v>4258</v>
      </c>
      <c r="AT1349">
        <v>2.5700000000000001E-2</v>
      </c>
      <c r="AU1349" t="s">
        <v>344</v>
      </c>
      <c r="AV1349">
        <v>3.5999999999999999E-3</v>
      </c>
      <c r="AW1349">
        <v>1.11E-2</v>
      </c>
      <c r="AX1349">
        <v>1.1000000000000001E-3</v>
      </c>
      <c r="AY1349" t="s">
        <v>431</v>
      </c>
      <c r="AZ1349">
        <v>8.0000000000000004E-4</v>
      </c>
      <c r="BA1349">
        <v>6.4000000000000003E-3</v>
      </c>
      <c r="BB1349">
        <v>6.9999999999999999E-4</v>
      </c>
      <c r="BC1349" t="s">
        <v>245</v>
      </c>
      <c r="BD1349">
        <v>5.0000000000000001E-4</v>
      </c>
      <c r="BE1349" t="s">
        <v>179</v>
      </c>
      <c r="BF1349">
        <v>2.9999999999999997E-4</v>
      </c>
      <c r="BG1349" t="s">
        <v>179</v>
      </c>
      <c r="BH1349">
        <v>1E-4</v>
      </c>
      <c r="BI1349" t="s">
        <v>179</v>
      </c>
      <c r="BJ1349">
        <v>2.0000000000000001E-4</v>
      </c>
      <c r="BK1349">
        <v>9.4000000000000004E-3</v>
      </c>
      <c r="BL1349">
        <v>5.0000000000000001E-4</v>
      </c>
      <c r="BM1349">
        <v>2.3999999999999998E-3</v>
      </c>
      <c r="BN1349">
        <v>2.9999999999999997E-4</v>
      </c>
      <c r="BO1349" t="s">
        <v>195</v>
      </c>
      <c r="BP1349">
        <v>5.0000000000000001E-4</v>
      </c>
      <c r="BQ1349" t="s">
        <v>179</v>
      </c>
      <c r="BR1349">
        <v>2.9999999999999997E-4</v>
      </c>
      <c r="BS1349" t="s">
        <v>179</v>
      </c>
      <c r="BT1349">
        <v>4.0000000000000002E-4</v>
      </c>
      <c r="BU1349" t="s">
        <v>179</v>
      </c>
      <c r="BV1349">
        <v>6.9999999999999999E-4</v>
      </c>
      <c r="BW1349" t="s">
        <v>179</v>
      </c>
      <c r="BX1349">
        <v>8.9999999999999998E-4</v>
      </c>
      <c r="BY1349" t="s">
        <v>179</v>
      </c>
      <c r="BZ1349">
        <v>1.1000000000000001E-3</v>
      </c>
      <c r="CA1349" t="s">
        <v>179</v>
      </c>
      <c r="CB1349">
        <v>8.0000000000000004E-4</v>
      </c>
      <c r="CC1349" t="s">
        <v>179</v>
      </c>
      <c r="CD1349">
        <v>2E-3</v>
      </c>
      <c r="CE1349" t="s">
        <v>179</v>
      </c>
      <c r="CF1349">
        <v>2.3E-3</v>
      </c>
      <c r="CG1349" t="s">
        <v>179</v>
      </c>
      <c r="CH1349">
        <v>1E-4</v>
      </c>
      <c r="CI1349" t="s">
        <v>179</v>
      </c>
      <c r="CJ1349">
        <v>7.0000000000000001E-3</v>
      </c>
      <c r="CK1349" t="s">
        <v>179</v>
      </c>
      <c r="CL1349">
        <v>1.0699999999999999E-2</v>
      </c>
      <c r="CM1349" t="s">
        <v>179</v>
      </c>
      <c r="CN1349">
        <v>2.8999999999999998E-3</v>
      </c>
      <c r="CO1349" t="s">
        <v>179</v>
      </c>
      <c r="CP1349">
        <v>8.0000000000000004E-4</v>
      </c>
      <c r="CQ1349" t="s">
        <v>179</v>
      </c>
      <c r="CR1349">
        <v>3.2000000000000002E-3</v>
      </c>
      <c r="CS1349" t="s">
        <v>179</v>
      </c>
      <c r="CT1349">
        <v>1.9E-3</v>
      </c>
      <c r="CU1349" t="s">
        <v>18</v>
      </c>
      <c r="CW1349" t="s">
        <v>18</v>
      </c>
      <c r="CY1349" t="s">
        <v>179</v>
      </c>
      <c r="CZ1349">
        <v>5.9999999999999995E-4</v>
      </c>
      <c r="DA1349" t="s">
        <v>179</v>
      </c>
      <c r="DB1349">
        <v>5.0000000000000001E-4</v>
      </c>
      <c r="DC1349" t="s">
        <v>192</v>
      </c>
      <c r="DD1349">
        <v>5.9999999999999995E-4</v>
      </c>
      <c r="DE1349" t="s">
        <v>179</v>
      </c>
      <c r="DF1349">
        <v>5.0000000000000001E-4</v>
      </c>
      <c r="DG1349" t="s">
        <v>179</v>
      </c>
      <c r="DH1349">
        <v>4.0000000000000002E-4</v>
      </c>
      <c r="DI1349" t="s">
        <v>179</v>
      </c>
      <c r="DJ1349">
        <v>2.9999999999999997E-4</v>
      </c>
      <c r="DK1349" s="129" t="s">
        <v>4850</v>
      </c>
      <c r="DL1349" t="s">
        <v>53</v>
      </c>
      <c r="DT1349" t="s">
        <v>2297</v>
      </c>
      <c r="DV1349" t="s">
        <v>4705</v>
      </c>
    </row>
    <row r="1350" spans="1:126">
      <c r="A1350">
        <v>186</v>
      </c>
      <c r="B1350" s="14">
        <v>44754.713888888888</v>
      </c>
      <c r="C1350" t="s">
        <v>52</v>
      </c>
      <c r="D1350">
        <v>0</v>
      </c>
      <c r="E1350">
        <v>0</v>
      </c>
      <c r="F1350">
        <v>0</v>
      </c>
      <c r="G1350" t="s">
        <v>54</v>
      </c>
      <c r="H1350" t="s">
        <v>55</v>
      </c>
      <c r="I1350" t="s">
        <v>55</v>
      </c>
      <c r="J1350" t="s">
        <v>55</v>
      </c>
      <c r="K1350" t="s">
        <v>18</v>
      </c>
      <c r="L1350">
        <v>90</v>
      </c>
      <c r="M1350" t="s">
        <v>173</v>
      </c>
      <c r="N1350">
        <v>0</v>
      </c>
      <c r="O1350" t="s">
        <v>173</v>
      </c>
      <c r="P1350">
        <v>0</v>
      </c>
      <c r="Q1350" t="s">
        <v>173</v>
      </c>
      <c r="R1350">
        <v>0</v>
      </c>
      <c r="S1350">
        <v>2</v>
      </c>
      <c r="T1350" t="s">
        <v>174</v>
      </c>
      <c r="U1350">
        <v>5.4619</v>
      </c>
      <c r="V1350">
        <v>0.6996</v>
      </c>
      <c r="W1350" t="s">
        <v>4479</v>
      </c>
      <c r="X1350">
        <v>0.32250000000000001</v>
      </c>
      <c r="Y1350">
        <v>41.558700000000002</v>
      </c>
      <c r="Z1350">
        <v>0.36899999999999999</v>
      </c>
      <c r="AA1350" t="s">
        <v>1717</v>
      </c>
      <c r="AB1350">
        <v>1.5299999999999999E-2</v>
      </c>
      <c r="AC1350" t="s">
        <v>179</v>
      </c>
      <c r="AD1350">
        <v>9.4999999999999998E-3</v>
      </c>
      <c r="AE1350" t="s">
        <v>179</v>
      </c>
      <c r="AF1350">
        <v>1.6899999999999998E-2</v>
      </c>
      <c r="AG1350">
        <v>8.3099999999999993E-2</v>
      </c>
      <c r="AH1350">
        <v>6.7000000000000002E-3</v>
      </c>
      <c r="AI1350">
        <v>7.9936999999999996</v>
      </c>
      <c r="AJ1350">
        <v>3.32E-2</v>
      </c>
      <c r="AK1350">
        <v>0.55110000000000003</v>
      </c>
      <c r="AL1350">
        <v>7.6E-3</v>
      </c>
      <c r="AM1350" t="s">
        <v>2818</v>
      </c>
      <c r="AN1350">
        <v>7.7000000000000002E-3</v>
      </c>
      <c r="AO1350" t="s">
        <v>934</v>
      </c>
      <c r="AP1350">
        <v>4.4999999999999997E-3</v>
      </c>
      <c r="AQ1350">
        <v>0.1166</v>
      </c>
      <c r="AR1350">
        <v>5.1000000000000004E-3</v>
      </c>
      <c r="AS1350" t="s">
        <v>1977</v>
      </c>
      <c r="AT1350">
        <v>2.5399999999999999E-2</v>
      </c>
      <c r="AU1350" t="s">
        <v>179</v>
      </c>
      <c r="AV1350">
        <v>3.5000000000000001E-3</v>
      </c>
      <c r="AW1350">
        <v>1.1900000000000001E-2</v>
      </c>
      <c r="AX1350">
        <v>1.1000000000000001E-3</v>
      </c>
      <c r="AY1350" t="s">
        <v>248</v>
      </c>
      <c r="AZ1350">
        <v>8.0000000000000004E-4</v>
      </c>
      <c r="BA1350">
        <v>5.8999999999999999E-3</v>
      </c>
      <c r="BB1350">
        <v>6.9999999999999999E-4</v>
      </c>
      <c r="BC1350" t="s">
        <v>267</v>
      </c>
      <c r="BD1350">
        <v>5.0000000000000001E-4</v>
      </c>
      <c r="BE1350" t="s">
        <v>179</v>
      </c>
      <c r="BF1350">
        <v>2.9999999999999997E-4</v>
      </c>
      <c r="BG1350" t="s">
        <v>179</v>
      </c>
      <c r="BH1350">
        <v>1E-4</v>
      </c>
      <c r="BI1350" t="s">
        <v>179</v>
      </c>
      <c r="BJ1350">
        <v>2.0000000000000001E-4</v>
      </c>
      <c r="BK1350">
        <v>9.2999999999999992E-3</v>
      </c>
      <c r="BL1350">
        <v>5.0000000000000001E-4</v>
      </c>
      <c r="BM1350">
        <v>1.8E-3</v>
      </c>
      <c r="BN1350">
        <v>2.9999999999999997E-4</v>
      </c>
      <c r="BO1350" t="s">
        <v>302</v>
      </c>
      <c r="BP1350">
        <v>5.0000000000000001E-4</v>
      </c>
      <c r="BQ1350" t="s">
        <v>179</v>
      </c>
      <c r="BR1350">
        <v>2.9999999999999997E-4</v>
      </c>
      <c r="BS1350" t="s">
        <v>179</v>
      </c>
      <c r="BT1350">
        <v>2.9999999999999997E-4</v>
      </c>
      <c r="BU1350" t="s">
        <v>179</v>
      </c>
      <c r="BV1350">
        <v>5.9999999999999995E-4</v>
      </c>
      <c r="BW1350" t="s">
        <v>18</v>
      </c>
      <c r="BY1350" t="s">
        <v>18</v>
      </c>
      <c r="CA1350" t="s">
        <v>179</v>
      </c>
      <c r="CB1350">
        <v>8.0000000000000004E-4</v>
      </c>
      <c r="CC1350" t="s">
        <v>179</v>
      </c>
      <c r="CD1350">
        <v>2.0999999999999999E-3</v>
      </c>
      <c r="CE1350" t="s">
        <v>179</v>
      </c>
      <c r="CF1350">
        <v>2.3E-3</v>
      </c>
      <c r="CG1350" t="s">
        <v>216</v>
      </c>
      <c r="CH1350">
        <v>1E-4</v>
      </c>
      <c r="CI1350" t="s">
        <v>179</v>
      </c>
      <c r="CJ1350">
        <v>7.1999999999999998E-3</v>
      </c>
      <c r="CK1350" t="s">
        <v>179</v>
      </c>
      <c r="CL1350">
        <v>1.12E-2</v>
      </c>
      <c r="CM1350" t="s">
        <v>179</v>
      </c>
      <c r="CN1350">
        <v>2.7000000000000001E-3</v>
      </c>
      <c r="CO1350" t="s">
        <v>179</v>
      </c>
      <c r="CP1350">
        <v>8.9999999999999998E-4</v>
      </c>
      <c r="CQ1350" t="s">
        <v>179</v>
      </c>
      <c r="CR1350">
        <v>3.2000000000000002E-3</v>
      </c>
      <c r="CS1350" t="s">
        <v>179</v>
      </c>
      <c r="CT1350">
        <v>1.9E-3</v>
      </c>
      <c r="CU1350" t="s">
        <v>179</v>
      </c>
      <c r="CV1350">
        <v>8.0000000000000004E-4</v>
      </c>
      <c r="CW1350" t="s">
        <v>18</v>
      </c>
      <c r="CY1350" t="s">
        <v>179</v>
      </c>
      <c r="CZ1350">
        <v>5.9999999999999995E-4</v>
      </c>
      <c r="DA1350" t="s">
        <v>179</v>
      </c>
      <c r="DB1350">
        <v>5.9999999999999995E-4</v>
      </c>
      <c r="DC1350" t="s">
        <v>212</v>
      </c>
      <c r="DD1350">
        <v>5.9999999999999995E-4</v>
      </c>
      <c r="DE1350" t="s">
        <v>179</v>
      </c>
      <c r="DF1350">
        <v>5.9999999999999995E-4</v>
      </c>
      <c r="DG1350" t="s">
        <v>179</v>
      </c>
      <c r="DH1350">
        <v>4.0000000000000002E-4</v>
      </c>
      <c r="DI1350" t="s">
        <v>179</v>
      </c>
      <c r="DJ1350">
        <v>2.9999999999999997E-4</v>
      </c>
      <c r="DK1350" s="129" t="s">
        <v>4850</v>
      </c>
      <c r="DL1350" t="s">
        <v>53</v>
      </c>
      <c r="DT1350" t="s">
        <v>4480</v>
      </c>
      <c r="DV1350" t="s">
        <v>4705</v>
      </c>
    </row>
    <row r="1351" spans="1:126">
      <c r="A1351">
        <v>187</v>
      </c>
      <c r="B1351" s="14">
        <v>44754.715277777781</v>
      </c>
      <c r="C1351" t="s">
        <v>52</v>
      </c>
      <c r="D1351">
        <v>0</v>
      </c>
      <c r="E1351">
        <v>0</v>
      </c>
      <c r="F1351">
        <v>0</v>
      </c>
      <c r="G1351" t="s">
        <v>54</v>
      </c>
      <c r="H1351" t="s">
        <v>55</v>
      </c>
      <c r="I1351" t="s">
        <v>55</v>
      </c>
      <c r="J1351" t="s">
        <v>55</v>
      </c>
      <c r="K1351" t="s">
        <v>18</v>
      </c>
      <c r="L1351">
        <v>90</v>
      </c>
      <c r="M1351" t="s">
        <v>173</v>
      </c>
      <c r="N1351">
        <v>0</v>
      </c>
      <c r="O1351" t="s">
        <v>173</v>
      </c>
      <c r="P1351">
        <v>0</v>
      </c>
      <c r="Q1351" t="s">
        <v>173</v>
      </c>
      <c r="R1351">
        <v>0</v>
      </c>
      <c r="S1351">
        <v>2</v>
      </c>
      <c r="T1351" t="s">
        <v>174</v>
      </c>
      <c r="U1351">
        <v>6.3472</v>
      </c>
      <c r="V1351">
        <v>0.72789999999999999</v>
      </c>
      <c r="W1351" t="s">
        <v>4481</v>
      </c>
      <c r="X1351">
        <v>0.32279999999999998</v>
      </c>
      <c r="Y1351">
        <v>41.674399999999999</v>
      </c>
      <c r="Z1351">
        <v>0.36980000000000002</v>
      </c>
      <c r="AA1351" t="s">
        <v>1412</v>
      </c>
      <c r="AB1351">
        <v>1.54E-2</v>
      </c>
      <c r="AC1351" t="s">
        <v>179</v>
      </c>
      <c r="AD1351">
        <v>9.4999999999999998E-3</v>
      </c>
      <c r="AE1351" t="s">
        <v>179</v>
      </c>
      <c r="AF1351">
        <v>1.7000000000000001E-2</v>
      </c>
      <c r="AG1351">
        <v>6.8400000000000002E-2</v>
      </c>
      <c r="AH1351">
        <v>6.7999999999999996E-3</v>
      </c>
      <c r="AI1351">
        <v>7.9805999999999999</v>
      </c>
      <c r="AJ1351">
        <v>3.3099999999999997E-2</v>
      </c>
      <c r="AK1351">
        <v>0.54759999999999998</v>
      </c>
      <c r="AL1351">
        <v>7.6E-3</v>
      </c>
      <c r="AM1351" t="s">
        <v>326</v>
      </c>
      <c r="AN1351">
        <v>7.7999999999999996E-3</v>
      </c>
      <c r="AO1351" t="s">
        <v>456</v>
      </c>
      <c r="AP1351">
        <v>4.4999999999999997E-3</v>
      </c>
      <c r="AQ1351">
        <v>0.1124</v>
      </c>
      <c r="AR1351">
        <v>5.0000000000000001E-3</v>
      </c>
      <c r="AS1351" t="s">
        <v>4482</v>
      </c>
      <c r="AT1351">
        <v>2.5399999999999999E-2</v>
      </c>
      <c r="AU1351" t="s">
        <v>179</v>
      </c>
      <c r="AV1351">
        <v>3.5999999999999999E-3</v>
      </c>
      <c r="AW1351">
        <v>1.15E-2</v>
      </c>
      <c r="AX1351">
        <v>1.1000000000000001E-3</v>
      </c>
      <c r="AY1351" t="s">
        <v>244</v>
      </c>
      <c r="AZ1351">
        <v>8.0000000000000004E-4</v>
      </c>
      <c r="BA1351">
        <v>6.3E-3</v>
      </c>
      <c r="BB1351">
        <v>6.9999999999999999E-4</v>
      </c>
      <c r="BC1351" t="s">
        <v>212</v>
      </c>
      <c r="BD1351">
        <v>5.0000000000000001E-4</v>
      </c>
      <c r="BE1351" t="s">
        <v>179</v>
      </c>
      <c r="BF1351">
        <v>2.9999999999999997E-4</v>
      </c>
      <c r="BG1351" t="s">
        <v>179</v>
      </c>
      <c r="BH1351">
        <v>1E-4</v>
      </c>
      <c r="BI1351" t="s">
        <v>246</v>
      </c>
      <c r="BJ1351">
        <v>2.0000000000000001E-4</v>
      </c>
      <c r="BK1351">
        <v>8.9999999999999993E-3</v>
      </c>
      <c r="BL1351">
        <v>4.0000000000000002E-4</v>
      </c>
      <c r="BM1351">
        <v>2.2000000000000001E-3</v>
      </c>
      <c r="BN1351">
        <v>2.9999999999999997E-4</v>
      </c>
      <c r="BO1351" t="s">
        <v>301</v>
      </c>
      <c r="BP1351">
        <v>5.0000000000000001E-4</v>
      </c>
      <c r="BQ1351" t="s">
        <v>179</v>
      </c>
      <c r="BR1351">
        <v>2.9999999999999997E-4</v>
      </c>
      <c r="BS1351" t="s">
        <v>179</v>
      </c>
      <c r="BT1351">
        <v>2.9999999999999997E-4</v>
      </c>
      <c r="BU1351" t="s">
        <v>179</v>
      </c>
      <c r="BV1351">
        <v>6.9999999999999999E-4</v>
      </c>
      <c r="BW1351" t="s">
        <v>18</v>
      </c>
      <c r="BY1351" t="s">
        <v>179</v>
      </c>
      <c r="BZ1351">
        <v>1.1000000000000001E-3</v>
      </c>
      <c r="CA1351" t="s">
        <v>179</v>
      </c>
      <c r="CB1351">
        <v>8.0000000000000004E-4</v>
      </c>
      <c r="CC1351" t="s">
        <v>179</v>
      </c>
      <c r="CD1351">
        <v>2.0999999999999999E-3</v>
      </c>
      <c r="CE1351" t="s">
        <v>179</v>
      </c>
      <c r="CF1351">
        <v>2.3E-3</v>
      </c>
      <c r="CG1351" t="s">
        <v>216</v>
      </c>
      <c r="CH1351">
        <v>1E-4</v>
      </c>
      <c r="CI1351" t="s">
        <v>179</v>
      </c>
      <c r="CJ1351">
        <v>7.1999999999999998E-3</v>
      </c>
      <c r="CK1351" t="s">
        <v>179</v>
      </c>
      <c r="CL1351">
        <v>1.0999999999999999E-2</v>
      </c>
      <c r="CM1351" t="s">
        <v>179</v>
      </c>
      <c r="CN1351">
        <v>2.7000000000000001E-3</v>
      </c>
      <c r="CO1351" t="s">
        <v>179</v>
      </c>
      <c r="CP1351">
        <v>8.9999999999999998E-4</v>
      </c>
      <c r="CQ1351" t="s">
        <v>179</v>
      </c>
      <c r="CR1351">
        <v>3.5000000000000001E-3</v>
      </c>
      <c r="CS1351" t="s">
        <v>179</v>
      </c>
      <c r="CT1351">
        <v>1.8E-3</v>
      </c>
      <c r="CU1351" t="s">
        <v>18</v>
      </c>
      <c r="CW1351" t="s">
        <v>18</v>
      </c>
      <c r="CY1351" t="s">
        <v>179</v>
      </c>
      <c r="CZ1351">
        <v>5.9999999999999995E-4</v>
      </c>
      <c r="DA1351" t="s">
        <v>179</v>
      </c>
      <c r="DB1351">
        <v>5.9999999999999995E-4</v>
      </c>
      <c r="DC1351" t="s">
        <v>212</v>
      </c>
      <c r="DD1351">
        <v>5.9999999999999995E-4</v>
      </c>
      <c r="DE1351" t="s">
        <v>179</v>
      </c>
      <c r="DF1351">
        <v>5.9999999999999995E-4</v>
      </c>
      <c r="DG1351" t="s">
        <v>179</v>
      </c>
      <c r="DH1351">
        <v>4.0000000000000002E-4</v>
      </c>
      <c r="DI1351" t="s">
        <v>179</v>
      </c>
      <c r="DJ1351">
        <v>2.9999999999999997E-4</v>
      </c>
      <c r="DK1351" s="129" t="s">
        <v>4850</v>
      </c>
      <c r="DL1351" t="s">
        <v>53</v>
      </c>
      <c r="DT1351" t="s">
        <v>4480</v>
      </c>
      <c r="DV1351" t="s">
        <v>4705</v>
      </c>
    </row>
    <row r="1352" spans="1:126">
      <c r="A1352">
        <v>188</v>
      </c>
      <c r="B1352" s="14">
        <v>44754.71597222222</v>
      </c>
      <c r="C1352" t="s">
        <v>52</v>
      </c>
      <c r="D1352">
        <v>0</v>
      </c>
      <c r="E1352">
        <v>0</v>
      </c>
      <c r="F1352">
        <v>0</v>
      </c>
      <c r="G1352" t="s">
        <v>54</v>
      </c>
      <c r="H1352" t="s">
        <v>55</v>
      </c>
      <c r="I1352" t="s">
        <v>55</v>
      </c>
      <c r="J1352" t="s">
        <v>55</v>
      </c>
      <c r="K1352" t="s">
        <v>18</v>
      </c>
      <c r="L1352">
        <v>90</v>
      </c>
      <c r="M1352" t="s">
        <v>173</v>
      </c>
      <c r="N1352">
        <v>0</v>
      </c>
      <c r="O1352" t="s">
        <v>173</v>
      </c>
      <c r="P1352">
        <v>0</v>
      </c>
      <c r="Q1352" t="s">
        <v>173</v>
      </c>
      <c r="R1352">
        <v>0</v>
      </c>
      <c r="S1352">
        <v>2</v>
      </c>
      <c r="T1352" t="s">
        <v>174</v>
      </c>
      <c r="U1352">
        <v>6.2233000000000001</v>
      </c>
      <c r="V1352">
        <v>0.70699999999999996</v>
      </c>
      <c r="W1352" t="s">
        <v>4483</v>
      </c>
      <c r="X1352">
        <v>0.32290000000000002</v>
      </c>
      <c r="Y1352">
        <v>41.806699999999999</v>
      </c>
      <c r="Z1352">
        <v>0.37040000000000001</v>
      </c>
      <c r="AA1352" t="s">
        <v>417</v>
      </c>
      <c r="AB1352">
        <v>1.5299999999999999E-2</v>
      </c>
      <c r="AC1352" t="s">
        <v>179</v>
      </c>
      <c r="AD1352">
        <v>9.4000000000000004E-3</v>
      </c>
      <c r="AE1352" t="s">
        <v>179</v>
      </c>
      <c r="AF1352">
        <v>1.67E-2</v>
      </c>
      <c r="AG1352">
        <v>7.3899999999999993E-2</v>
      </c>
      <c r="AH1352">
        <v>6.6E-3</v>
      </c>
      <c r="AI1352">
        <v>7.9669999999999996</v>
      </c>
      <c r="AJ1352">
        <v>3.3099999999999997E-2</v>
      </c>
      <c r="AK1352">
        <v>0.5524</v>
      </c>
      <c r="AL1352">
        <v>7.6E-3</v>
      </c>
      <c r="AM1352" t="s">
        <v>730</v>
      </c>
      <c r="AN1352">
        <v>7.6E-3</v>
      </c>
      <c r="AO1352" t="s">
        <v>3253</v>
      </c>
      <c r="AP1352">
        <v>4.5999999999999999E-3</v>
      </c>
      <c r="AQ1352">
        <v>0.1108</v>
      </c>
      <c r="AR1352">
        <v>5.0000000000000001E-3</v>
      </c>
      <c r="AS1352" t="s">
        <v>4484</v>
      </c>
      <c r="AT1352">
        <v>2.5399999999999999E-2</v>
      </c>
      <c r="AU1352" t="s">
        <v>179</v>
      </c>
      <c r="AV1352">
        <v>3.5000000000000001E-3</v>
      </c>
      <c r="AW1352">
        <v>1.0800000000000001E-2</v>
      </c>
      <c r="AX1352">
        <v>1.1000000000000001E-3</v>
      </c>
      <c r="AY1352" t="s">
        <v>349</v>
      </c>
      <c r="AZ1352">
        <v>8.0000000000000004E-4</v>
      </c>
      <c r="BA1352">
        <v>6.3E-3</v>
      </c>
      <c r="BB1352">
        <v>6.9999999999999999E-4</v>
      </c>
      <c r="BC1352" t="s">
        <v>285</v>
      </c>
      <c r="BD1352">
        <v>5.0000000000000001E-4</v>
      </c>
      <c r="BE1352" t="s">
        <v>179</v>
      </c>
      <c r="BF1352">
        <v>2.9999999999999997E-4</v>
      </c>
      <c r="BG1352" t="s">
        <v>179</v>
      </c>
      <c r="BH1352">
        <v>1E-4</v>
      </c>
      <c r="BI1352" t="s">
        <v>246</v>
      </c>
      <c r="BJ1352">
        <v>2.0000000000000001E-4</v>
      </c>
      <c r="BK1352">
        <v>9.1000000000000004E-3</v>
      </c>
      <c r="BL1352">
        <v>4.0000000000000002E-4</v>
      </c>
      <c r="BM1352">
        <v>2.3E-3</v>
      </c>
      <c r="BN1352">
        <v>2.9999999999999997E-4</v>
      </c>
      <c r="BO1352" t="s">
        <v>229</v>
      </c>
      <c r="BP1352">
        <v>5.0000000000000001E-4</v>
      </c>
      <c r="BQ1352" t="s">
        <v>179</v>
      </c>
      <c r="BR1352">
        <v>2.9999999999999997E-4</v>
      </c>
      <c r="BS1352" t="s">
        <v>179</v>
      </c>
      <c r="BT1352">
        <v>2.9999999999999997E-4</v>
      </c>
      <c r="BU1352" t="s">
        <v>179</v>
      </c>
      <c r="BV1352">
        <v>5.9999999999999995E-4</v>
      </c>
      <c r="BW1352" t="s">
        <v>285</v>
      </c>
      <c r="BX1352">
        <v>8.0000000000000004E-4</v>
      </c>
      <c r="BY1352" t="s">
        <v>18</v>
      </c>
      <c r="CA1352" t="s">
        <v>179</v>
      </c>
      <c r="CB1352">
        <v>8.0000000000000004E-4</v>
      </c>
      <c r="CC1352" t="s">
        <v>179</v>
      </c>
      <c r="CD1352">
        <v>2E-3</v>
      </c>
      <c r="CE1352" t="s">
        <v>179</v>
      </c>
      <c r="CF1352">
        <v>2.3E-3</v>
      </c>
      <c r="CG1352" t="s">
        <v>216</v>
      </c>
      <c r="CH1352">
        <v>1E-4</v>
      </c>
      <c r="CI1352" t="s">
        <v>179</v>
      </c>
      <c r="CJ1352">
        <v>7.0000000000000001E-3</v>
      </c>
      <c r="CK1352" t="s">
        <v>179</v>
      </c>
      <c r="CL1352">
        <v>1.0999999999999999E-2</v>
      </c>
      <c r="CM1352" t="s">
        <v>179</v>
      </c>
      <c r="CN1352">
        <v>2.5999999999999999E-3</v>
      </c>
      <c r="CO1352" t="s">
        <v>179</v>
      </c>
      <c r="CP1352">
        <v>8.0000000000000004E-4</v>
      </c>
      <c r="CQ1352" t="s">
        <v>179</v>
      </c>
      <c r="CR1352">
        <v>3.0999999999999999E-3</v>
      </c>
      <c r="CS1352" t="s">
        <v>179</v>
      </c>
      <c r="CT1352">
        <v>1.9E-3</v>
      </c>
      <c r="CU1352" t="s">
        <v>18</v>
      </c>
      <c r="CW1352" t="s">
        <v>179</v>
      </c>
      <c r="CX1352">
        <v>5.9999999999999995E-4</v>
      </c>
      <c r="CY1352" t="s">
        <v>179</v>
      </c>
      <c r="CZ1352">
        <v>5.0000000000000001E-4</v>
      </c>
      <c r="DA1352" t="s">
        <v>179</v>
      </c>
      <c r="DB1352">
        <v>5.0000000000000001E-4</v>
      </c>
      <c r="DC1352" t="s">
        <v>179</v>
      </c>
      <c r="DD1352">
        <v>5.9999999999999995E-4</v>
      </c>
      <c r="DE1352" t="s">
        <v>179</v>
      </c>
      <c r="DF1352">
        <v>5.0000000000000001E-4</v>
      </c>
      <c r="DG1352" t="s">
        <v>179</v>
      </c>
      <c r="DH1352">
        <v>4.0000000000000002E-4</v>
      </c>
      <c r="DI1352" t="s">
        <v>179</v>
      </c>
      <c r="DJ1352">
        <v>2.9999999999999997E-4</v>
      </c>
      <c r="DK1352" s="129" t="s">
        <v>4850</v>
      </c>
      <c r="DL1352" t="s">
        <v>53</v>
      </c>
      <c r="DT1352" t="s">
        <v>4480</v>
      </c>
      <c r="DV1352" t="s">
        <v>4705</v>
      </c>
    </row>
    <row r="1353" spans="1:126">
      <c r="A1353">
        <v>193</v>
      </c>
      <c r="B1353" s="14">
        <v>44754.835416666669</v>
      </c>
      <c r="C1353" t="s">
        <v>52</v>
      </c>
      <c r="D1353">
        <v>0</v>
      </c>
      <c r="E1353">
        <v>0</v>
      </c>
      <c r="F1353">
        <v>0</v>
      </c>
      <c r="G1353" t="s">
        <v>54</v>
      </c>
      <c r="H1353" t="s">
        <v>55</v>
      </c>
      <c r="I1353" t="s">
        <v>55</v>
      </c>
      <c r="J1353" t="s">
        <v>55</v>
      </c>
      <c r="K1353" t="s">
        <v>18</v>
      </c>
      <c r="L1353">
        <v>90</v>
      </c>
      <c r="M1353" t="s">
        <v>173</v>
      </c>
      <c r="N1353">
        <v>0</v>
      </c>
      <c r="O1353" t="s">
        <v>173</v>
      </c>
      <c r="P1353">
        <v>0</v>
      </c>
      <c r="Q1353" t="s">
        <v>173</v>
      </c>
      <c r="R1353">
        <v>0</v>
      </c>
      <c r="S1353">
        <v>2</v>
      </c>
      <c r="T1353" t="s">
        <v>174</v>
      </c>
      <c r="U1353">
        <v>5.6292999999999997</v>
      </c>
      <c r="V1353">
        <v>0.70099999999999996</v>
      </c>
      <c r="W1353" t="s">
        <v>4494</v>
      </c>
      <c r="X1353">
        <v>0.32040000000000002</v>
      </c>
      <c r="Y1353">
        <v>41.0032</v>
      </c>
      <c r="Z1353">
        <v>0.36599999999999999</v>
      </c>
      <c r="AA1353" t="s">
        <v>2858</v>
      </c>
      <c r="AB1353">
        <v>1.54E-2</v>
      </c>
      <c r="AC1353" t="s">
        <v>179</v>
      </c>
      <c r="AD1353">
        <v>9.4999999999999998E-3</v>
      </c>
      <c r="AE1353" t="s">
        <v>179</v>
      </c>
      <c r="AF1353">
        <v>1.6500000000000001E-2</v>
      </c>
      <c r="AG1353">
        <v>7.4099999999999999E-2</v>
      </c>
      <c r="AH1353">
        <v>6.4999999999999997E-3</v>
      </c>
      <c r="AI1353">
        <v>8.0474999999999994</v>
      </c>
      <c r="AJ1353">
        <v>3.32E-2</v>
      </c>
      <c r="AK1353">
        <v>0.56289999999999996</v>
      </c>
      <c r="AL1353">
        <v>7.6E-3</v>
      </c>
      <c r="AM1353" t="s">
        <v>1051</v>
      </c>
      <c r="AN1353">
        <v>7.9000000000000008E-3</v>
      </c>
      <c r="AO1353" t="s">
        <v>1153</v>
      </c>
      <c r="AP1353">
        <v>4.5999999999999999E-3</v>
      </c>
      <c r="AQ1353">
        <v>0.1162</v>
      </c>
      <c r="AR1353">
        <v>5.0000000000000001E-3</v>
      </c>
      <c r="AS1353" t="s">
        <v>4495</v>
      </c>
      <c r="AT1353">
        <v>2.5600000000000001E-2</v>
      </c>
      <c r="AU1353" t="s">
        <v>179</v>
      </c>
      <c r="AV1353">
        <v>3.5999999999999999E-3</v>
      </c>
      <c r="AW1353">
        <v>1.04E-2</v>
      </c>
      <c r="AX1353">
        <v>1.1000000000000001E-3</v>
      </c>
      <c r="AY1353" t="s">
        <v>287</v>
      </c>
      <c r="AZ1353">
        <v>8.0000000000000004E-4</v>
      </c>
      <c r="BA1353">
        <v>6.4999999999999997E-3</v>
      </c>
      <c r="BB1353">
        <v>6.9999999999999999E-4</v>
      </c>
      <c r="BC1353" t="s">
        <v>267</v>
      </c>
      <c r="BD1353">
        <v>5.0000000000000001E-4</v>
      </c>
      <c r="BE1353" t="s">
        <v>179</v>
      </c>
      <c r="BF1353">
        <v>2.9999999999999997E-4</v>
      </c>
      <c r="BG1353" t="s">
        <v>179</v>
      </c>
      <c r="BH1353">
        <v>1E-4</v>
      </c>
      <c r="BI1353" t="s">
        <v>318</v>
      </c>
      <c r="BJ1353">
        <v>2.0000000000000001E-4</v>
      </c>
      <c r="BK1353">
        <v>9.1999999999999998E-3</v>
      </c>
      <c r="BL1353">
        <v>4.0000000000000002E-4</v>
      </c>
      <c r="BM1353">
        <v>2.5999999999999999E-3</v>
      </c>
      <c r="BN1353">
        <v>2.9999999999999997E-4</v>
      </c>
      <c r="BO1353" t="s">
        <v>229</v>
      </c>
      <c r="BP1353">
        <v>5.0000000000000001E-4</v>
      </c>
      <c r="BQ1353" t="s">
        <v>179</v>
      </c>
      <c r="BR1353">
        <v>2.9999999999999997E-4</v>
      </c>
      <c r="BS1353" t="s">
        <v>179</v>
      </c>
      <c r="BT1353">
        <v>2.9999999999999997E-4</v>
      </c>
      <c r="BU1353" t="s">
        <v>179</v>
      </c>
      <c r="BV1353">
        <v>6.9999999999999999E-4</v>
      </c>
      <c r="BW1353" t="s">
        <v>179</v>
      </c>
      <c r="BX1353">
        <v>8.9999999999999998E-4</v>
      </c>
      <c r="BY1353" t="s">
        <v>179</v>
      </c>
      <c r="BZ1353">
        <v>1.1000000000000001E-3</v>
      </c>
      <c r="CA1353" t="s">
        <v>179</v>
      </c>
      <c r="CB1353">
        <v>8.0000000000000004E-4</v>
      </c>
      <c r="CC1353" t="s">
        <v>179</v>
      </c>
      <c r="CD1353">
        <v>2E-3</v>
      </c>
      <c r="CE1353" t="s">
        <v>179</v>
      </c>
      <c r="CF1353">
        <v>2.3E-3</v>
      </c>
      <c r="CG1353" t="s">
        <v>179</v>
      </c>
      <c r="CH1353">
        <v>1E-4</v>
      </c>
      <c r="CI1353" t="s">
        <v>179</v>
      </c>
      <c r="CJ1353">
        <v>7.0000000000000001E-3</v>
      </c>
      <c r="CK1353" t="s">
        <v>179</v>
      </c>
      <c r="CL1353">
        <v>1.0800000000000001E-2</v>
      </c>
      <c r="CM1353" t="s">
        <v>179</v>
      </c>
      <c r="CN1353">
        <v>3.0000000000000001E-3</v>
      </c>
      <c r="CO1353" t="s">
        <v>179</v>
      </c>
      <c r="CP1353">
        <v>8.9999999999999998E-4</v>
      </c>
      <c r="CQ1353" t="s">
        <v>179</v>
      </c>
      <c r="CR1353">
        <v>3.2000000000000002E-3</v>
      </c>
      <c r="CS1353" t="s">
        <v>179</v>
      </c>
      <c r="CT1353">
        <v>1.8E-3</v>
      </c>
      <c r="CU1353" t="s">
        <v>18</v>
      </c>
      <c r="CW1353" t="s">
        <v>18</v>
      </c>
      <c r="CY1353" t="s">
        <v>179</v>
      </c>
      <c r="CZ1353">
        <v>5.9999999999999995E-4</v>
      </c>
      <c r="DA1353" t="s">
        <v>179</v>
      </c>
      <c r="DB1353">
        <v>5.0000000000000001E-4</v>
      </c>
      <c r="DC1353" t="s">
        <v>179</v>
      </c>
      <c r="DD1353">
        <v>5.9999999999999995E-4</v>
      </c>
      <c r="DE1353" t="s">
        <v>179</v>
      </c>
      <c r="DF1353">
        <v>5.9999999999999995E-4</v>
      </c>
      <c r="DG1353" t="s">
        <v>179</v>
      </c>
      <c r="DH1353">
        <v>4.0000000000000002E-4</v>
      </c>
      <c r="DI1353" t="s">
        <v>179</v>
      </c>
      <c r="DJ1353">
        <v>2.9999999999999997E-4</v>
      </c>
      <c r="DK1353" s="129" t="s">
        <v>4850</v>
      </c>
      <c r="DL1353" t="s">
        <v>53</v>
      </c>
      <c r="DT1353" t="s">
        <v>1569</v>
      </c>
      <c r="DV1353" t="s">
        <v>4705</v>
      </c>
    </row>
    <row r="1354" spans="1:126">
      <c r="A1354">
        <v>216</v>
      </c>
      <c r="B1354" s="14">
        <v>44755.79791666667</v>
      </c>
      <c r="C1354" t="s">
        <v>52</v>
      </c>
      <c r="D1354">
        <v>0</v>
      </c>
      <c r="E1354">
        <v>0</v>
      </c>
      <c r="F1354">
        <v>0</v>
      </c>
      <c r="G1354" t="s">
        <v>54</v>
      </c>
      <c r="H1354" t="s">
        <v>55</v>
      </c>
      <c r="I1354" t="s">
        <v>55</v>
      </c>
      <c r="J1354" t="s">
        <v>55</v>
      </c>
      <c r="K1354" t="s">
        <v>18</v>
      </c>
      <c r="L1354">
        <v>90</v>
      </c>
      <c r="M1354" t="s">
        <v>173</v>
      </c>
      <c r="N1354">
        <v>0</v>
      </c>
      <c r="O1354" t="s">
        <v>173</v>
      </c>
      <c r="P1354">
        <v>0</v>
      </c>
      <c r="Q1354" t="s">
        <v>173</v>
      </c>
      <c r="R1354">
        <v>0</v>
      </c>
      <c r="S1354">
        <v>2</v>
      </c>
      <c r="T1354" t="s">
        <v>174</v>
      </c>
      <c r="U1354">
        <v>4.6166999999999998</v>
      </c>
      <c r="V1354">
        <v>0.68510000000000004</v>
      </c>
      <c r="W1354" t="s">
        <v>4548</v>
      </c>
      <c r="X1354">
        <v>0.31590000000000001</v>
      </c>
      <c r="Y1354">
        <v>40.234699999999997</v>
      </c>
      <c r="Z1354">
        <v>0.36149999999999999</v>
      </c>
      <c r="AA1354" t="s">
        <v>707</v>
      </c>
      <c r="AB1354">
        <v>1.5100000000000001E-2</v>
      </c>
      <c r="AC1354" t="s">
        <v>179</v>
      </c>
      <c r="AD1354">
        <v>9.4000000000000004E-3</v>
      </c>
      <c r="AE1354" t="s">
        <v>179</v>
      </c>
      <c r="AF1354">
        <v>1.66E-2</v>
      </c>
      <c r="AG1354">
        <v>6.9400000000000003E-2</v>
      </c>
      <c r="AH1354">
        <v>6.4999999999999997E-3</v>
      </c>
      <c r="AI1354">
        <v>8.0450999999999997</v>
      </c>
      <c r="AJ1354">
        <v>3.3300000000000003E-2</v>
      </c>
      <c r="AK1354">
        <v>0.55979999999999996</v>
      </c>
      <c r="AL1354">
        <v>7.6E-3</v>
      </c>
      <c r="AM1354" t="s">
        <v>377</v>
      </c>
      <c r="AN1354">
        <v>7.4999999999999997E-3</v>
      </c>
      <c r="AO1354" t="s">
        <v>1564</v>
      </c>
      <c r="AP1354">
        <v>4.4999999999999997E-3</v>
      </c>
      <c r="AQ1354">
        <v>0.11940000000000001</v>
      </c>
      <c r="AR1354">
        <v>5.1000000000000004E-3</v>
      </c>
      <c r="AS1354" t="s">
        <v>4549</v>
      </c>
      <c r="AT1354">
        <v>2.5600000000000001E-2</v>
      </c>
      <c r="AU1354" t="s">
        <v>419</v>
      </c>
      <c r="AV1354">
        <v>3.7000000000000002E-3</v>
      </c>
      <c r="AW1354">
        <v>9.7999999999999997E-3</v>
      </c>
      <c r="AX1354">
        <v>1.1000000000000001E-3</v>
      </c>
      <c r="AY1354" t="s">
        <v>429</v>
      </c>
      <c r="AZ1354">
        <v>8.0000000000000004E-4</v>
      </c>
      <c r="BA1354">
        <v>6.1999999999999998E-3</v>
      </c>
      <c r="BB1354">
        <v>6.9999999999999999E-4</v>
      </c>
      <c r="BC1354" t="s">
        <v>247</v>
      </c>
      <c r="BD1354">
        <v>5.0000000000000001E-4</v>
      </c>
      <c r="BE1354" t="s">
        <v>179</v>
      </c>
      <c r="BF1354">
        <v>2.9999999999999997E-4</v>
      </c>
      <c r="BG1354" t="s">
        <v>179</v>
      </c>
      <c r="BH1354">
        <v>1E-4</v>
      </c>
      <c r="BI1354" t="s">
        <v>246</v>
      </c>
      <c r="BJ1354">
        <v>2.0000000000000001E-4</v>
      </c>
      <c r="BK1354">
        <v>9.4999999999999998E-3</v>
      </c>
      <c r="BL1354">
        <v>5.0000000000000001E-4</v>
      </c>
      <c r="BM1354">
        <v>2.3999999999999998E-3</v>
      </c>
      <c r="BN1354">
        <v>2.9999999999999997E-4</v>
      </c>
      <c r="BO1354" t="s">
        <v>195</v>
      </c>
      <c r="BP1354">
        <v>5.0000000000000001E-4</v>
      </c>
      <c r="BQ1354" t="s">
        <v>179</v>
      </c>
      <c r="BR1354">
        <v>2.9999999999999997E-4</v>
      </c>
      <c r="BS1354" t="s">
        <v>179</v>
      </c>
      <c r="BT1354">
        <v>4.0000000000000002E-4</v>
      </c>
      <c r="BU1354" t="s">
        <v>179</v>
      </c>
      <c r="BV1354">
        <v>6.9999999999999999E-4</v>
      </c>
      <c r="BW1354" t="s">
        <v>179</v>
      </c>
      <c r="BX1354">
        <v>8.9999999999999998E-4</v>
      </c>
      <c r="BY1354" t="s">
        <v>179</v>
      </c>
      <c r="BZ1354">
        <v>1.1000000000000001E-3</v>
      </c>
      <c r="CA1354" t="s">
        <v>179</v>
      </c>
      <c r="CB1354">
        <v>8.0000000000000004E-4</v>
      </c>
      <c r="CC1354" t="s">
        <v>179</v>
      </c>
      <c r="CD1354">
        <v>2.0999999999999999E-3</v>
      </c>
      <c r="CE1354" t="s">
        <v>179</v>
      </c>
      <c r="CF1354">
        <v>2.3E-3</v>
      </c>
      <c r="CG1354" t="s">
        <v>179</v>
      </c>
      <c r="CH1354">
        <v>1E-4</v>
      </c>
      <c r="CI1354" t="s">
        <v>179</v>
      </c>
      <c r="CJ1354">
        <v>7.1999999999999998E-3</v>
      </c>
      <c r="CK1354" t="s">
        <v>179</v>
      </c>
      <c r="CL1354">
        <v>1.0999999999999999E-2</v>
      </c>
      <c r="CM1354" t="s">
        <v>179</v>
      </c>
      <c r="CN1354">
        <v>3.3E-3</v>
      </c>
      <c r="CO1354" t="s">
        <v>179</v>
      </c>
      <c r="CP1354">
        <v>8.9999999999999998E-4</v>
      </c>
      <c r="CQ1354" t="s">
        <v>179</v>
      </c>
      <c r="CR1354">
        <v>3.3E-3</v>
      </c>
      <c r="CS1354" t="s">
        <v>179</v>
      </c>
      <c r="CT1354">
        <v>1.9E-3</v>
      </c>
      <c r="CU1354" t="s">
        <v>18</v>
      </c>
      <c r="CW1354" t="s">
        <v>18</v>
      </c>
      <c r="CY1354" t="s">
        <v>179</v>
      </c>
      <c r="CZ1354">
        <v>5.9999999999999995E-4</v>
      </c>
      <c r="DA1354" t="s">
        <v>179</v>
      </c>
      <c r="DB1354">
        <v>5.0000000000000001E-4</v>
      </c>
      <c r="DC1354" t="s">
        <v>179</v>
      </c>
      <c r="DD1354">
        <v>5.9999999999999995E-4</v>
      </c>
      <c r="DE1354" t="s">
        <v>179</v>
      </c>
      <c r="DF1354">
        <v>5.9999999999999995E-4</v>
      </c>
      <c r="DG1354" t="s">
        <v>179</v>
      </c>
      <c r="DH1354">
        <v>4.0000000000000002E-4</v>
      </c>
      <c r="DI1354" t="s">
        <v>179</v>
      </c>
      <c r="DJ1354">
        <v>4.0000000000000002E-4</v>
      </c>
      <c r="DK1354" s="129" t="s">
        <v>4850</v>
      </c>
      <c r="DL1354" t="s">
        <v>53</v>
      </c>
      <c r="DS1354">
        <v>0</v>
      </c>
      <c r="DT1354" t="s">
        <v>2297</v>
      </c>
      <c r="DV1354" t="s">
        <v>4705</v>
      </c>
    </row>
    <row r="1355" spans="1:126">
      <c r="A1355">
        <v>699</v>
      </c>
      <c r="B1355" s="132">
        <v>44765.063888888886</v>
      </c>
      <c r="C1355" t="s">
        <v>52</v>
      </c>
      <c r="D1355">
        <v>0</v>
      </c>
      <c r="E1355">
        <v>0</v>
      </c>
      <c r="F1355">
        <v>0</v>
      </c>
      <c r="G1355" t="s">
        <v>54</v>
      </c>
      <c r="H1355" t="s">
        <v>55</v>
      </c>
      <c r="I1355" t="s">
        <v>55</v>
      </c>
      <c r="J1355" t="s">
        <v>55</v>
      </c>
      <c r="K1355" t="s">
        <v>18</v>
      </c>
      <c r="L1355">
        <v>90</v>
      </c>
      <c r="M1355" t="s">
        <v>173</v>
      </c>
      <c r="N1355">
        <v>0</v>
      </c>
      <c r="O1355" t="s">
        <v>173</v>
      </c>
      <c r="P1355">
        <v>0</v>
      </c>
      <c r="Q1355" t="s">
        <v>173</v>
      </c>
      <c r="R1355">
        <v>0</v>
      </c>
      <c r="S1355">
        <v>2</v>
      </c>
      <c r="T1355" t="s">
        <v>174</v>
      </c>
      <c r="U1355">
        <v>5.5601000000000003</v>
      </c>
      <c r="V1355">
        <v>0.70389999999999997</v>
      </c>
      <c r="W1355" t="s">
        <v>3029</v>
      </c>
      <c r="X1355">
        <v>0.3241</v>
      </c>
      <c r="Y1355">
        <v>41.667200000000001</v>
      </c>
      <c r="Z1355">
        <v>0.36980000000000002</v>
      </c>
      <c r="AA1355" t="s">
        <v>179</v>
      </c>
      <c r="AB1355">
        <v>1.5100000000000001E-2</v>
      </c>
      <c r="AC1355" t="s">
        <v>179</v>
      </c>
      <c r="AD1355">
        <v>9.5999999999999992E-3</v>
      </c>
      <c r="AE1355" t="s">
        <v>179</v>
      </c>
      <c r="AF1355">
        <v>1.6799999999999999E-2</v>
      </c>
      <c r="AG1355">
        <v>7.8E-2</v>
      </c>
      <c r="AH1355">
        <v>6.6E-3</v>
      </c>
      <c r="AI1355">
        <v>8.0376999999999992</v>
      </c>
      <c r="AJ1355">
        <v>3.32E-2</v>
      </c>
      <c r="AK1355">
        <v>0.55669999999999997</v>
      </c>
      <c r="AL1355">
        <v>7.6E-3</v>
      </c>
      <c r="AM1355" t="s">
        <v>698</v>
      </c>
      <c r="AN1355">
        <v>7.7999999999999996E-3</v>
      </c>
      <c r="AO1355" t="s">
        <v>501</v>
      </c>
      <c r="AP1355">
        <v>4.4999999999999997E-3</v>
      </c>
      <c r="AQ1355">
        <v>0.1142</v>
      </c>
      <c r="AR1355">
        <v>5.0000000000000001E-3</v>
      </c>
      <c r="AS1355" t="s">
        <v>3030</v>
      </c>
      <c r="AT1355">
        <v>2.5499999999999998E-2</v>
      </c>
      <c r="AU1355" t="s">
        <v>894</v>
      </c>
      <c r="AV1355">
        <v>3.5999999999999999E-3</v>
      </c>
      <c r="AW1355">
        <v>9.5999999999999992E-3</v>
      </c>
      <c r="AX1355">
        <v>1.1000000000000001E-3</v>
      </c>
      <c r="AY1355" t="s">
        <v>244</v>
      </c>
      <c r="AZ1355">
        <v>8.0000000000000004E-4</v>
      </c>
      <c r="BA1355">
        <v>5.5999999999999999E-3</v>
      </c>
      <c r="BB1355">
        <v>5.9999999999999995E-4</v>
      </c>
      <c r="BC1355" t="s">
        <v>245</v>
      </c>
      <c r="BD1355">
        <v>4.0000000000000002E-4</v>
      </c>
      <c r="BE1355" t="s">
        <v>179</v>
      </c>
      <c r="BF1355">
        <v>2.9999999999999997E-4</v>
      </c>
      <c r="BG1355" t="s">
        <v>179</v>
      </c>
      <c r="BH1355">
        <v>1E-4</v>
      </c>
      <c r="BI1355" t="s">
        <v>179</v>
      </c>
      <c r="BJ1355">
        <v>2.0000000000000001E-4</v>
      </c>
      <c r="BK1355">
        <v>9.1999999999999998E-3</v>
      </c>
      <c r="BL1355">
        <v>5.0000000000000001E-4</v>
      </c>
      <c r="BM1355">
        <v>2.2000000000000001E-3</v>
      </c>
      <c r="BN1355">
        <v>2.9999999999999997E-4</v>
      </c>
      <c r="BO1355" t="s">
        <v>270</v>
      </c>
      <c r="BP1355">
        <v>5.0000000000000001E-4</v>
      </c>
      <c r="BQ1355" t="s">
        <v>179</v>
      </c>
      <c r="BR1355">
        <v>2.9999999999999997E-4</v>
      </c>
      <c r="BS1355" t="s">
        <v>179</v>
      </c>
      <c r="BT1355">
        <v>2.9999999999999997E-4</v>
      </c>
      <c r="BU1355" t="s">
        <v>179</v>
      </c>
      <c r="BV1355">
        <v>5.9999999999999995E-4</v>
      </c>
      <c r="BW1355" t="s">
        <v>245</v>
      </c>
      <c r="BX1355">
        <v>8.0000000000000004E-4</v>
      </c>
      <c r="BY1355" t="s">
        <v>18</v>
      </c>
      <c r="CA1355" t="s">
        <v>179</v>
      </c>
      <c r="CB1355">
        <v>8.0000000000000004E-4</v>
      </c>
      <c r="CC1355" t="s">
        <v>179</v>
      </c>
      <c r="CD1355">
        <v>2.0999999999999999E-3</v>
      </c>
      <c r="CE1355" t="s">
        <v>179</v>
      </c>
      <c r="CF1355">
        <v>2.3E-3</v>
      </c>
      <c r="CG1355" t="s">
        <v>216</v>
      </c>
      <c r="CH1355">
        <v>1E-4</v>
      </c>
      <c r="CI1355" t="s">
        <v>179</v>
      </c>
      <c r="CJ1355">
        <v>7.1000000000000004E-3</v>
      </c>
      <c r="CK1355" t="s">
        <v>179</v>
      </c>
      <c r="CL1355">
        <v>1.12E-2</v>
      </c>
      <c r="CM1355" t="s">
        <v>179</v>
      </c>
      <c r="CN1355">
        <v>2.7000000000000001E-3</v>
      </c>
      <c r="CO1355" t="s">
        <v>179</v>
      </c>
      <c r="CP1355">
        <v>8.0000000000000004E-4</v>
      </c>
      <c r="CQ1355" t="s">
        <v>179</v>
      </c>
      <c r="CR1355">
        <v>3.3E-3</v>
      </c>
      <c r="CS1355" t="s">
        <v>179</v>
      </c>
      <c r="CT1355">
        <v>1.8E-3</v>
      </c>
      <c r="CU1355" t="s">
        <v>18</v>
      </c>
      <c r="CW1355" t="s">
        <v>18</v>
      </c>
      <c r="CY1355" t="s">
        <v>179</v>
      </c>
      <c r="CZ1355">
        <v>5.9999999999999995E-4</v>
      </c>
      <c r="DA1355" t="s">
        <v>179</v>
      </c>
      <c r="DB1355">
        <v>5.9999999999999995E-4</v>
      </c>
      <c r="DC1355" t="s">
        <v>179</v>
      </c>
      <c r="DD1355">
        <v>5.9999999999999995E-4</v>
      </c>
      <c r="DE1355" t="s">
        <v>179</v>
      </c>
      <c r="DF1355">
        <v>5.0000000000000001E-4</v>
      </c>
      <c r="DG1355" t="s">
        <v>179</v>
      </c>
      <c r="DH1355">
        <v>4.0000000000000002E-4</v>
      </c>
      <c r="DI1355" t="s">
        <v>179</v>
      </c>
      <c r="DJ1355">
        <v>2.9999999999999997E-4</v>
      </c>
      <c r="DK1355" s="129" t="s">
        <v>4850</v>
      </c>
      <c r="DL1355" t="s">
        <v>53</v>
      </c>
      <c r="DO1355" t="s">
        <v>18</v>
      </c>
      <c r="DT1355" t="s">
        <v>3031</v>
      </c>
      <c r="DV1355" t="s">
        <v>4705</v>
      </c>
    </row>
    <row r="1356" spans="1:126">
      <c r="A1356">
        <v>750</v>
      </c>
      <c r="B1356" s="132">
        <v>44766.275000000001</v>
      </c>
      <c r="C1356" t="s">
        <v>52</v>
      </c>
      <c r="D1356">
        <v>0</v>
      </c>
      <c r="E1356">
        <v>0</v>
      </c>
      <c r="F1356">
        <v>0</v>
      </c>
      <c r="G1356" t="s">
        <v>54</v>
      </c>
      <c r="H1356" t="s">
        <v>55</v>
      </c>
      <c r="I1356" t="s">
        <v>55</v>
      </c>
      <c r="J1356" t="s">
        <v>55</v>
      </c>
      <c r="K1356" t="s">
        <v>18</v>
      </c>
      <c r="L1356">
        <v>90</v>
      </c>
      <c r="M1356" t="s">
        <v>173</v>
      </c>
      <c r="N1356">
        <v>0</v>
      </c>
      <c r="O1356" t="s">
        <v>173</v>
      </c>
      <c r="P1356">
        <v>0</v>
      </c>
      <c r="Q1356" t="s">
        <v>173</v>
      </c>
      <c r="R1356">
        <v>0</v>
      </c>
      <c r="S1356">
        <v>2</v>
      </c>
      <c r="T1356" t="s">
        <v>174</v>
      </c>
      <c r="U1356">
        <v>5.0403000000000002</v>
      </c>
      <c r="V1356">
        <v>0.70099999999999996</v>
      </c>
      <c r="W1356" t="s">
        <v>3156</v>
      </c>
      <c r="X1356">
        <v>0.31990000000000002</v>
      </c>
      <c r="Y1356">
        <v>41.7254</v>
      </c>
      <c r="Z1356">
        <v>0.36980000000000002</v>
      </c>
      <c r="AA1356" t="s">
        <v>179</v>
      </c>
      <c r="AB1356">
        <v>1.5299999999999999E-2</v>
      </c>
      <c r="AC1356" t="s">
        <v>179</v>
      </c>
      <c r="AD1356">
        <v>9.7000000000000003E-3</v>
      </c>
      <c r="AE1356" t="s">
        <v>179</v>
      </c>
      <c r="AF1356">
        <v>1.7000000000000001E-2</v>
      </c>
      <c r="AG1356">
        <v>7.6999999999999999E-2</v>
      </c>
      <c r="AH1356">
        <v>6.7999999999999996E-3</v>
      </c>
      <c r="AI1356">
        <v>8.0084</v>
      </c>
      <c r="AJ1356">
        <v>3.32E-2</v>
      </c>
      <c r="AK1356">
        <v>0.55779999999999996</v>
      </c>
      <c r="AL1356">
        <v>7.7000000000000002E-3</v>
      </c>
      <c r="AM1356" t="s">
        <v>533</v>
      </c>
      <c r="AN1356">
        <v>7.9000000000000008E-3</v>
      </c>
      <c r="AO1356" t="s">
        <v>552</v>
      </c>
      <c r="AP1356">
        <v>4.4999999999999997E-3</v>
      </c>
      <c r="AQ1356">
        <v>0.1147</v>
      </c>
      <c r="AR1356">
        <v>5.1000000000000004E-3</v>
      </c>
      <c r="AS1356" t="s">
        <v>3157</v>
      </c>
      <c r="AT1356">
        <v>2.5600000000000001E-2</v>
      </c>
      <c r="AU1356" t="s">
        <v>179</v>
      </c>
      <c r="AV1356">
        <v>3.5999999999999999E-3</v>
      </c>
      <c r="AW1356">
        <v>1.0200000000000001E-2</v>
      </c>
      <c r="AX1356">
        <v>1.1000000000000001E-3</v>
      </c>
      <c r="AY1356" t="s">
        <v>193</v>
      </c>
      <c r="AZ1356">
        <v>8.0000000000000004E-4</v>
      </c>
      <c r="BA1356">
        <v>5.7000000000000002E-3</v>
      </c>
      <c r="BB1356">
        <v>6.9999999999999999E-4</v>
      </c>
      <c r="BC1356" t="s">
        <v>285</v>
      </c>
      <c r="BD1356">
        <v>5.0000000000000001E-4</v>
      </c>
      <c r="BE1356" t="s">
        <v>179</v>
      </c>
      <c r="BF1356">
        <v>2.0000000000000001E-4</v>
      </c>
      <c r="BG1356" t="s">
        <v>246</v>
      </c>
      <c r="BH1356">
        <v>1E-4</v>
      </c>
      <c r="BI1356" t="s">
        <v>179</v>
      </c>
      <c r="BJ1356">
        <v>2.0000000000000001E-4</v>
      </c>
      <c r="BK1356">
        <v>9.1000000000000004E-3</v>
      </c>
      <c r="BL1356">
        <v>4.0000000000000002E-4</v>
      </c>
      <c r="BM1356">
        <v>2.3999999999999998E-3</v>
      </c>
      <c r="BN1356">
        <v>2.9999999999999997E-4</v>
      </c>
      <c r="BO1356" t="s">
        <v>422</v>
      </c>
      <c r="BP1356">
        <v>5.0000000000000001E-4</v>
      </c>
      <c r="BQ1356" t="s">
        <v>179</v>
      </c>
      <c r="BR1356">
        <v>2.9999999999999997E-4</v>
      </c>
      <c r="BS1356" t="s">
        <v>179</v>
      </c>
      <c r="BT1356">
        <v>2.9999999999999997E-4</v>
      </c>
      <c r="BU1356" t="s">
        <v>179</v>
      </c>
      <c r="BV1356">
        <v>6.9999999999999999E-4</v>
      </c>
      <c r="BW1356" t="s">
        <v>18</v>
      </c>
      <c r="BY1356" t="s">
        <v>179</v>
      </c>
      <c r="BZ1356">
        <v>1.1000000000000001E-3</v>
      </c>
      <c r="CA1356" t="s">
        <v>179</v>
      </c>
      <c r="CB1356">
        <v>8.0000000000000004E-4</v>
      </c>
      <c r="CC1356" t="s">
        <v>179</v>
      </c>
      <c r="CD1356">
        <v>2E-3</v>
      </c>
      <c r="CE1356" t="s">
        <v>179</v>
      </c>
      <c r="CF1356">
        <v>2.3E-3</v>
      </c>
      <c r="CG1356" t="s">
        <v>179</v>
      </c>
      <c r="CH1356">
        <v>1E-4</v>
      </c>
      <c r="CI1356" t="s">
        <v>179</v>
      </c>
      <c r="CJ1356">
        <v>7.1000000000000004E-3</v>
      </c>
      <c r="CK1356" t="s">
        <v>179</v>
      </c>
      <c r="CL1356">
        <v>1.11E-2</v>
      </c>
      <c r="CM1356" t="s">
        <v>179</v>
      </c>
      <c r="CN1356">
        <v>2.5999999999999999E-3</v>
      </c>
      <c r="CO1356" t="s">
        <v>179</v>
      </c>
      <c r="CP1356">
        <v>8.0000000000000004E-4</v>
      </c>
      <c r="CQ1356" t="s">
        <v>179</v>
      </c>
      <c r="CR1356">
        <v>3.3E-3</v>
      </c>
      <c r="CS1356" t="s">
        <v>179</v>
      </c>
      <c r="CT1356">
        <v>1.9E-3</v>
      </c>
      <c r="CU1356" t="s">
        <v>18</v>
      </c>
      <c r="CW1356" t="s">
        <v>18</v>
      </c>
      <c r="CY1356" t="s">
        <v>179</v>
      </c>
      <c r="CZ1356">
        <v>5.9999999999999995E-4</v>
      </c>
      <c r="DA1356" t="s">
        <v>179</v>
      </c>
      <c r="DB1356">
        <v>5.9999999999999995E-4</v>
      </c>
      <c r="DC1356" t="s">
        <v>179</v>
      </c>
      <c r="DD1356">
        <v>5.0000000000000001E-4</v>
      </c>
      <c r="DE1356" t="s">
        <v>179</v>
      </c>
      <c r="DF1356">
        <v>5.9999999999999995E-4</v>
      </c>
      <c r="DG1356" t="s">
        <v>179</v>
      </c>
      <c r="DH1356">
        <v>4.0000000000000002E-4</v>
      </c>
      <c r="DI1356" t="s">
        <v>179</v>
      </c>
      <c r="DJ1356">
        <v>4.0000000000000002E-4</v>
      </c>
      <c r="DK1356" s="129" t="s">
        <v>4850</v>
      </c>
      <c r="DL1356" t="s">
        <v>53</v>
      </c>
      <c r="DO1356" t="s">
        <v>18</v>
      </c>
      <c r="DT1356" t="s">
        <v>2297</v>
      </c>
      <c r="DV1356" t="s">
        <v>4705</v>
      </c>
    </row>
    <row r="1357" spans="1:126">
      <c r="A1357">
        <v>842</v>
      </c>
      <c r="B1357" s="132">
        <v>44767.293055555558</v>
      </c>
      <c r="C1357" t="s">
        <v>52</v>
      </c>
      <c r="D1357">
        <v>0</v>
      </c>
      <c r="E1357">
        <v>0</v>
      </c>
      <c r="F1357">
        <v>0</v>
      </c>
      <c r="G1357" t="s">
        <v>54</v>
      </c>
      <c r="H1357" t="s">
        <v>55</v>
      </c>
      <c r="I1357" t="s">
        <v>55</v>
      </c>
      <c r="J1357" t="s">
        <v>55</v>
      </c>
      <c r="K1357" t="s">
        <v>18</v>
      </c>
      <c r="L1357">
        <v>90</v>
      </c>
      <c r="M1357" t="s">
        <v>173</v>
      </c>
      <c r="N1357">
        <v>0</v>
      </c>
      <c r="O1357" t="s">
        <v>173</v>
      </c>
      <c r="P1357">
        <v>0</v>
      </c>
      <c r="Q1357" t="s">
        <v>173</v>
      </c>
      <c r="R1357">
        <v>0</v>
      </c>
      <c r="S1357">
        <v>2</v>
      </c>
      <c r="T1357" t="s">
        <v>174</v>
      </c>
      <c r="U1357" t="s">
        <v>3363</v>
      </c>
      <c r="V1357">
        <v>0.71950000000000003</v>
      </c>
      <c r="W1357" t="s">
        <v>3364</v>
      </c>
      <c r="X1357">
        <v>0.32279999999999998</v>
      </c>
      <c r="Y1357" t="s">
        <v>3365</v>
      </c>
      <c r="Z1357">
        <v>0.37159999999999999</v>
      </c>
      <c r="AA1357" t="s">
        <v>1123</v>
      </c>
      <c r="AB1357">
        <v>1.54E-2</v>
      </c>
      <c r="AC1357" t="s">
        <v>179</v>
      </c>
      <c r="AD1357">
        <v>9.7000000000000003E-3</v>
      </c>
      <c r="AE1357" t="s">
        <v>179</v>
      </c>
      <c r="AF1357">
        <v>1.6899999999999998E-2</v>
      </c>
      <c r="AG1357" t="s">
        <v>3366</v>
      </c>
      <c r="AH1357">
        <v>6.7999999999999996E-3</v>
      </c>
      <c r="AI1357" t="s">
        <v>3367</v>
      </c>
      <c r="AJ1357">
        <v>3.32E-2</v>
      </c>
      <c r="AK1357" t="s">
        <v>3368</v>
      </c>
      <c r="AL1357">
        <v>7.6E-3</v>
      </c>
      <c r="AM1357" t="s">
        <v>402</v>
      </c>
      <c r="AN1357">
        <v>7.7000000000000002E-3</v>
      </c>
      <c r="AO1357" t="s">
        <v>421</v>
      </c>
      <c r="AP1357">
        <v>4.5999999999999999E-3</v>
      </c>
      <c r="AQ1357" t="s">
        <v>3369</v>
      </c>
      <c r="AR1357">
        <v>4.8999999999999998E-3</v>
      </c>
      <c r="AS1357" t="s">
        <v>3370</v>
      </c>
      <c r="AT1357">
        <v>2.5600000000000001E-2</v>
      </c>
      <c r="AU1357" t="s">
        <v>1118</v>
      </c>
      <c r="AV1357">
        <v>3.5999999999999999E-3</v>
      </c>
      <c r="AW1357" t="s">
        <v>193</v>
      </c>
      <c r="AX1357">
        <v>1.1000000000000001E-3</v>
      </c>
      <c r="AY1357" t="s">
        <v>283</v>
      </c>
      <c r="AZ1357">
        <v>8.9999999999999998E-4</v>
      </c>
      <c r="BA1357" t="s">
        <v>270</v>
      </c>
      <c r="BB1357">
        <v>6.9999999999999999E-4</v>
      </c>
      <c r="BC1357" t="s">
        <v>285</v>
      </c>
      <c r="BD1357">
        <v>5.0000000000000001E-4</v>
      </c>
      <c r="BE1357" t="s">
        <v>179</v>
      </c>
      <c r="BF1357">
        <v>2.9999999999999997E-4</v>
      </c>
      <c r="BG1357" t="s">
        <v>246</v>
      </c>
      <c r="BH1357">
        <v>1E-4</v>
      </c>
      <c r="BI1357" t="s">
        <v>318</v>
      </c>
      <c r="BJ1357">
        <v>2.0000000000000001E-4</v>
      </c>
      <c r="BK1357" t="s">
        <v>268</v>
      </c>
      <c r="BL1357">
        <v>4.0000000000000002E-4</v>
      </c>
      <c r="BM1357" t="s">
        <v>250</v>
      </c>
      <c r="BN1357">
        <v>2.9999999999999997E-4</v>
      </c>
      <c r="BO1357" t="s">
        <v>465</v>
      </c>
      <c r="BP1357">
        <v>5.0000000000000001E-4</v>
      </c>
      <c r="BQ1357" t="s">
        <v>179</v>
      </c>
      <c r="BR1357">
        <v>2.9999999999999997E-4</v>
      </c>
      <c r="BS1357" t="s">
        <v>179</v>
      </c>
      <c r="BT1357">
        <v>2.9999999999999997E-4</v>
      </c>
      <c r="BU1357" t="s">
        <v>179</v>
      </c>
      <c r="BV1357">
        <v>6.9999999999999999E-4</v>
      </c>
      <c r="BW1357" t="s">
        <v>18</v>
      </c>
      <c r="BY1357" t="s">
        <v>179</v>
      </c>
      <c r="BZ1357">
        <v>1.1000000000000001E-3</v>
      </c>
      <c r="CA1357" t="s">
        <v>179</v>
      </c>
      <c r="CB1357">
        <v>8.0000000000000004E-4</v>
      </c>
      <c r="CC1357" t="s">
        <v>179</v>
      </c>
      <c r="CD1357">
        <v>2E-3</v>
      </c>
      <c r="CE1357" t="s">
        <v>179</v>
      </c>
      <c r="CF1357">
        <v>2.3E-3</v>
      </c>
      <c r="CG1357" t="s">
        <v>179</v>
      </c>
      <c r="CH1357">
        <v>1E-4</v>
      </c>
      <c r="CI1357" t="s">
        <v>179</v>
      </c>
      <c r="CJ1357">
        <v>7.0000000000000001E-3</v>
      </c>
      <c r="CK1357" t="s">
        <v>179</v>
      </c>
      <c r="CL1357">
        <v>1.09E-2</v>
      </c>
      <c r="CM1357" t="s">
        <v>179</v>
      </c>
      <c r="CN1357">
        <v>2.3999999999999998E-3</v>
      </c>
      <c r="CO1357" t="s">
        <v>179</v>
      </c>
      <c r="CP1357">
        <v>8.0000000000000004E-4</v>
      </c>
      <c r="CQ1357" t="s">
        <v>179</v>
      </c>
      <c r="CR1357">
        <v>3.3999999999999998E-3</v>
      </c>
      <c r="CS1357" t="s">
        <v>179</v>
      </c>
      <c r="CT1357">
        <v>1.9E-3</v>
      </c>
      <c r="CU1357" t="s">
        <v>18</v>
      </c>
      <c r="CW1357" t="s">
        <v>18</v>
      </c>
      <c r="CY1357" t="s">
        <v>179</v>
      </c>
      <c r="CZ1357">
        <v>5.9999999999999995E-4</v>
      </c>
      <c r="DA1357" t="s">
        <v>179</v>
      </c>
      <c r="DB1357">
        <v>5.9999999999999995E-4</v>
      </c>
      <c r="DC1357" t="s">
        <v>179</v>
      </c>
      <c r="DD1357">
        <v>5.0000000000000001E-4</v>
      </c>
      <c r="DE1357" t="s">
        <v>179</v>
      </c>
      <c r="DF1357">
        <v>5.9999999999999995E-4</v>
      </c>
      <c r="DG1357" t="s">
        <v>179</v>
      </c>
      <c r="DH1357">
        <v>4.0000000000000002E-4</v>
      </c>
      <c r="DI1357" t="s">
        <v>179</v>
      </c>
      <c r="DJ1357">
        <v>2.9999999999999997E-4</v>
      </c>
      <c r="DK1357" s="129" t="s">
        <v>4850</v>
      </c>
      <c r="DL1357" t="s">
        <v>53</v>
      </c>
      <c r="DT1357" t="s">
        <v>2297</v>
      </c>
      <c r="DV1357" t="s">
        <v>4705</v>
      </c>
    </row>
    <row r="1358" spans="1:126">
      <c r="A1358">
        <v>4</v>
      </c>
      <c r="B1358" s="132">
        <v>44768.779166666667</v>
      </c>
      <c r="C1358" t="s">
        <v>52</v>
      </c>
      <c r="D1358">
        <v>0</v>
      </c>
      <c r="E1358">
        <v>0</v>
      </c>
      <c r="F1358">
        <v>0</v>
      </c>
      <c r="G1358" t="s">
        <v>54</v>
      </c>
      <c r="H1358" t="s">
        <v>55</v>
      </c>
      <c r="I1358" t="s">
        <v>55</v>
      </c>
      <c r="J1358" t="s">
        <v>55</v>
      </c>
      <c r="K1358" t="s">
        <v>18</v>
      </c>
      <c r="L1358">
        <v>90</v>
      </c>
      <c r="M1358" t="s">
        <v>173</v>
      </c>
      <c r="N1358">
        <v>0</v>
      </c>
      <c r="O1358" t="s">
        <v>173</v>
      </c>
      <c r="P1358">
        <v>0</v>
      </c>
      <c r="Q1358" t="s">
        <v>173</v>
      </c>
      <c r="R1358">
        <v>0</v>
      </c>
      <c r="S1358">
        <v>2</v>
      </c>
      <c r="T1358" t="s">
        <v>174</v>
      </c>
      <c r="U1358">
        <v>9.3857999999999997</v>
      </c>
      <c r="V1358">
        <v>0.81659999999999999</v>
      </c>
      <c r="W1358">
        <v>15.9495</v>
      </c>
      <c r="X1358">
        <v>0.37640000000000001</v>
      </c>
      <c r="Y1358">
        <v>51.0441</v>
      </c>
      <c r="Z1358">
        <v>0.42</v>
      </c>
      <c r="AA1358" t="s">
        <v>313</v>
      </c>
      <c r="AB1358">
        <v>1.55E-2</v>
      </c>
      <c r="AC1358" t="s">
        <v>179</v>
      </c>
      <c r="AD1358">
        <v>9.9000000000000008E-3</v>
      </c>
      <c r="AE1358" t="s">
        <v>179</v>
      </c>
      <c r="AF1358">
        <v>1.6500000000000001E-2</v>
      </c>
      <c r="AG1358">
        <v>8.5999999999999993E-2</v>
      </c>
      <c r="AH1358">
        <v>7.0000000000000001E-3</v>
      </c>
      <c r="AI1358">
        <v>8.1601999999999997</v>
      </c>
      <c r="AJ1358">
        <v>3.3300000000000003E-2</v>
      </c>
      <c r="AK1358">
        <v>0.56720000000000004</v>
      </c>
      <c r="AL1358">
        <v>7.6E-3</v>
      </c>
      <c r="AM1358" t="s">
        <v>1204</v>
      </c>
      <c r="AN1358">
        <v>7.9000000000000008E-3</v>
      </c>
      <c r="AO1358">
        <v>3.3599999999999998E-2</v>
      </c>
      <c r="AP1358">
        <v>4.7999999999999996E-3</v>
      </c>
      <c r="AQ1358">
        <v>0.10390000000000001</v>
      </c>
      <c r="AR1358">
        <v>4.4999999999999997E-3</v>
      </c>
      <c r="AS1358">
        <v>5.556</v>
      </c>
      <c r="AT1358">
        <v>2.5000000000000001E-2</v>
      </c>
      <c r="AU1358" t="s">
        <v>330</v>
      </c>
      <c r="AV1358">
        <v>3.5000000000000001E-3</v>
      </c>
      <c r="AW1358">
        <v>1.01E-2</v>
      </c>
      <c r="AX1358">
        <v>1.1000000000000001E-3</v>
      </c>
      <c r="AY1358">
        <v>9.1999999999999998E-3</v>
      </c>
      <c r="AZ1358">
        <v>8.0000000000000004E-4</v>
      </c>
      <c r="BA1358">
        <v>6.1999999999999998E-3</v>
      </c>
      <c r="BB1358">
        <v>6.9999999999999999E-4</v>
      </c>
      <c r="BC1358" t="s">
        <v>304</v>
      </c>
      <c r="BD1358">
        <v>4.0000000000000002E-4</v>
      </c>
      <c r="BE1358" t="s">
        <v>179</v>
      </c>
      <c r="BF1358">
        <v>2.9999999999999997E-4</v>
      </c>
      <c r="BG1358" t="s">
        <v>179</v>
      </c>
      <c r="BH1358">
        <v>1E-4</v>
      </c>
      <c r="BI1358" t="s">
        <v>179</v>
      </c>
      <c r="BJ1358">
        <v>2.0000000000000001E-4</v>
      </c>
      <c r="BK1358">
        <v>8.0000000000000002E-3</v>
      </c>
      <c r="BL1358">
        <v>4.0000000000000002E-4</v>
      </c>
      <c r="BM1358">
        <v>1.8E-3</v>
      </c>
      <c r="BN1358">
        <v>2.0000000000000001E-4</v>
      </c>
      <c r="BO1358">
        <v>4.3E-3</v>
      </c>
      <c r="BP1358">
        <v>2.9999999999999997E-4</v>
      </c>
      <c r="BQ1358" t="s">
        <v>179</v>
      </c>
      <c r="BR1358">
        <v>2.9999999999999997E-4</v>
      </c>
      <c r="BS1358" t="s">
        <v>179</v>
      </c>
      <c r="BT1358">
        <v>1E-4</v>
      </c>
      <c r="BU1358" t="s">
        <v>179</v>
      </c>
      <c r="BV1358">
        <v>6.9999999999999999E-4</v>
      </c>
      <c r="BW1358" t="s">
        <v>179</v>
      </c>
      <c r="BX1358">
        <v>8.0000000000000004E-4</v>
      </c>
      <c r="BY1358" t="s">
        <v>179</v>
      </c>
      <c r="BZ1358">
        <v>1.1000000000000001E-3</v>
      </c>
      <c r="CA1358" t="s">
        <v>179</v>
      </c>
      <c r="CB1358">
        <v>8.0000000000000004E-4</v>
      </c>
      <c r="CC1358" t="s">
        <v>179</v>
      </c>
      <c r="CD1358">
        <v>2E-3</v>
      </c>
      <c r="CE1358" t="s">
        <v>179</v>
      </c>
      <c r="CF1358">
        <v>2.2000000000000001E-3</v>
      </c>
      <c r="CG1358" t="s">
        <v>216</v>
      </c>
      <c r="CH1358">
        <v>1E-4</v>
      </c>
      <c r="CI1358" t="s">
        <v>179</v>
      </c>
      <c r="CJ1358">
        <v>5.7999999999999996E-3</v>
      </c>
      <c r="CK1358" t="s">
        <v>179</v>
      </c>
      <c r="CL1358">
        <v>1.09E-2</v>
      </c>
      <c r="CM1358" t="s">
        <v>2095</v>
      </c>
      <c r="CN1358">
        <v>-1.5E-3</v>
      </c>
      <c r="CO1358" t="s">
        <v>179</v>
      </c>
      <c r="CP1358">
        <v>8.0000000000000004E-4</v>
      </c>
      <c r="CQ1358" t="s">
        <v>179</v>
      </c>
      <c r="CR1358">
        <v>3.0000000000000001E-3</v>
      </c>
      <c r="CS1358" t="s">
        <v>179</v>
      </c>
      <c r="CT1358">
        <v>1.6999999999999999E-3</v>
      </c>
      <c r="CU1358" t="s">
        <v>18</v>
      </c>
      <c r="CW1358" t="s">
        <v>18</v>
      </c>
      <c r="CY1358" t="s">
        <v>179</v>
      </c>
      <c r="CZ1358">
        <v>5.9999999999999995E-4</v>
      </c>
      <c r="DA1358" t="s">
        <v>179</v>
      </c>
      <c r="DB1358">
        <v>5.9999999999999995E-4</v>
      </c>
      <c r="DC1358" t="s">
        <v>179</v>
      </c>
      <c r="DD1358">
        <v>5.9999999999999995E-4</v>
      </c>
      <c r="DE1358" t="s">
        <v>179</v>
      </c>
      <c r="DF1358">
        <v>5.9999999999999995E-4</v>
      </c>
      <c r="DG1358" t="s">
        <v>179</v>
      </c>
      <c r="DH1358">
        <v>4.0000000000000002E-4</v>
      </c>
      <c r="DI1358" t="s">
        <v>179</v>
      </c>
      <c r="DJ1358">
        <v>1E-4</v>
      </c>
      <c r="DK1358" s="129" t="s">
        <v>4850</v>
      </c>
      <c r="DL1358" t="s">
        <v>53</v>
      </c>
      <c r="DO1358" t="s">
        <v>18</v>
      </c>
      <c r="DT1358" t="s">
        <v>2297</v>
      </c>
      <c r="DV1358" t="s">
        <v>4705</v>
      </c>
    </row>
    <row r="1359" spans="1:126">
      <c r="A1359">
        <v>107</v>
      </c>
      <c r="B1359" s="132">
        <v>44769.804166666669</v>
      </c>
      <c r="C1359" t="s">
        <v>52</v>
      </c>
      <c r="D1359">
        <v>0</v>
      </c>
      <c r="E1359">
        <v>0</v>
      </c>
      <c r="F1359">
        <v>0</v>
      </c>
      <c r="G1359" t="s">
        <v>54</v>
      </c>
      <c r="H1359" t="s">
        <v>55</v>
      </c>
      <c r="I1359" t="s">
        <v>55</v>
      </c>
      <c r="J1359" t="s">
        <v>55</v>
      </c>
      <c r="K1359" t="s">
        <v>18</v>
      </c>
      <c r="L1359">
        <v>90</v>
      </c>
      <c r="M1359" t="s">
        <v>173</v>
      </c>
      <c r="N1359">
        <v>0</v>
      </c>
      <c r="O1359" t="s">
        <v>173</v>
      </c>
      <c r="P1359">
        <v>0</v>
      </c>
      <c r="Q1359" t="s">
        <v>173</v>
      </c>
      <c r="R1359">
        <v>0</v>
      </c>
      <c r="S1359">
        <v>2</v>
      </c>
      <c r="T1359" t="s">
        <v>174</v>
      </c>
      <c r="U1359" t="s">
        <v>4148</v>
      </c>
      <c r="V1359">
        <v>0.69679999999999997</v>
      </c>
      <c r="W1359">
        <v>11.234500000000001</v>
      </c>
      <c r="X1359">
        <v>0.32019999999999998</v>
      </c>
      <c r="Y1359">
        <v>41.5443</v>
      </c>
      <c r="Z1359">
        <v>0.36880000000000002</v>
      </c>
      <c r="AA1359" t="s">
        <v>1215</v>
      </c>
      <c r="AB1359">
        <v>1.52E-2</v>
      </c>
      <c r="AC1359" t="s">
        <v>179</v>
      </c>
      <c r="AD1359">
        <v>9.4000000000000004E-3</v>
      </c>
      <c r="AE1359" t="s">
        <v>179</v>
      </c>
      <c r="AF1359">
        <v>1.66E-2</v>
      </c>
      <c r="AG1359">
        <v>7.8700000000000006E-2</v>
      </c>
      <c r="AH1359">
        <v>6.7000000000000002E-3</v>
      </c>
      <c r="AI1359">
        <v>8.0389999999999997</v>
      </c>
      <c r="AJ1359">
        <v>3.3300000000000003E-2</v>
      </c>
      <c r="AK1359">
        <v>0.55930000000000002</v>
      </c>
      <c r="AL1359">
        <v>7.6E-3</v>
      </c>
      <c r="AM1359" t="s">
        <v>707</v>
      </c>
      <c r="AN1359">
        <v>7.9000000000000008E-3</v>
      </c>
      <c r="AO1359" t="s">
        <v>1136</v>
      </c>
      <c r="AP1359">
        <v>4.4999999999999997E-3</v>
      </c>
      <c r="AQ1359">
        <v>0.11459999999999999</v>
      </c>
      <c r="AR1359">
        <v>5.1000000000000004E-3</v>
      </c>
      <c r="AS1359">
        <v>5.6292</v>
      </c>
      <c r="AT1359">
        <v>2.5499999999999998E-2</v>
      </c>
      <c r="AU1359" t="s">
        <v>179</v>
      </c>
      <c r="AV1359">
        <v>3.5999999999999999E-3</v>
      </c>
      <c r="AW1359">
        <v>1.12E-2</v>
      </c>
      <c r="AX1359">
        <v>1.1999999999999999E-3</v>
      </c>
      <c r="AY1359">
        <v>8.2000000000000007E-3</v>
      </c>
      <c r="AZ1359">
        <v>8.0000000000000004E-4</v>
      </c>
      <c r="BA1359">
        <v>5.7999999999999996E-3</v>
      </c>
      <c r="BB1359">
        <v>6.9999999999999999E-4</v>
      </c>
      <c r="BC1359" t="s">
        <v>267</v>
      </c>
      <c r="BD1359">
        <v>5.0000000000000001E-4</v>
      </c>
      <c r="BE1359" t="s">
        <v>179</v>
      </c>
      <c r="BF1359">
        <v>2.9999999999999997E-4</v>
      </c>
      <c r="BG1359" t="s">
        <v>216</v>
      </c>
      <c r="BH1359">
        <v>1E-4</v>
      </c>
      <c r="BI1359" t="s">
        <v>179</v>
      </c>
      <c r="BJ1359">
        <v>2.0000000000000001E-4</v>
      </c>
      <c r="BK1359">
        <v>9.5999999999999992E-3</v>
      </c>
      <c r="BL1359">
        <v>5.0000000000000001E-4</v>
      </c>
      <c r="BM1359">
        <v>2.5000000000000001E-3</v>
      </c>
      <c r="BN1359">
        <v>2.9999999999999997E-4</v>
      </c>
      <c r="BO1359" t="s">
        <v>215</v>
      </c>
      <c r="BP1359">
        <v>5.0000000000000001E-4</v>
      </c>
      <c r="BQ1359" t="s">
        <v>179</v>
      </c>
      <c r="BR1359">
        <v>2.9999999999999997E-4</v>
      </c>
      <c r="BS1359" t="s">
        <v>179</v>
      </c>
      <c r="BT1359">
        <v>2.9999999999999997E-4</v>
      </c>
      <c r="BU1359" t="s">
        <v>179</v>
      </c>
      <c r="BV1359">
        <v>6.9999999999999999E-4</v>
      </c>
      <c r="BW1359" t="s">
        <v>18</v>
      </c>
      <c r="BY1359" t="s">
        <v>179</v>
      </c>
      <c r="BZ1359">
        <v>1.1000000000000001E-3</v>
      </c>
      <c r="CA1359" t="s">
        <v>179</v>
      </c>
      <c r="CB1359">
        <v>8.0000000000000004E-4</v>
      </c>
      <c r="CC1359" t="s">
        <v>179</v>
      </c>
      <c r="CD1359">
        <v>2.0999999999999999E-3</v>
      </c>
      <c r="CE1359" t="s">
        <v>179</v>
      </c>
      <c r="CF1359">
        <v>2.3E-3</v>
      </c>
      <c r="CG1359" t="s">
        <v>216</v>
      </c>
      <c r="CH1359">
        <v>1E-4</v>
      </c>
      <c r="CI1359" t="s">
        <v>179</v>
      </c>
      <c r="CJ1359">
        <v>7.0000000000000001E-3</v>
      </c>
      <c r="CK1359" t="s">
        <v>179</v>
      </c>
      <c r="CL1359">
        <v>1.09E-2</v>
      </c>
      <c r="CM1359" t="s">
        <v>179</v>
      </c>
      <c r="CN1359">
        <v>2.7000000000000001E-3</v>
      </c>
      <c r="CO1359" t="s">
        <v>179</v>
      </c>
      <c r="CP1359">
        <v>8.0000000000000004E-4</v>
      </c>
      <c r="CQ1359" t="s">
        <v>179</v>
      </c>
      <c r="CR1359">
        <v>3.3E-3</v>
      </c>
      <c r="CS1359" t="s">
        <v>179</v>
      </c>
      <c r="CT1359">
        <v>1.8E-3</v>
      </c>
      <c r="CU1359" t="s">
        <v>179</v>
      </c>
      <c r="CV1359">
        <v>8.0000000000000004E-4</v>
      </c>
      <c r="CW1359" t="s">
        <v>18</v>
      </c>
      <c r="CY1359" t="s">
        <v>179</v>
      </c>
      <c r="CZ1359">
        <v>5.9999999999999995E-4</v>
      </c>
      <c r="DA1359" t="s">
        <v>212</v>
      </c>
      <c r="DB1359">
        <v>5.9999999999999995E-4</v>
      </c>
      <c r="DC1359" t="s">
        <v>179</v>
      </c>
      <c r="DD1359">
        <v>5.0000000000000001E-4</v>
      </c>
      <c r="DE1359" t="s">
        <v>179</v>
      </c>
      <c r="DF1359">
        <v>5.9999999999999995E-4</v>
      </c>
      <c r="DG1359" t="s">
        <v>179</v>
      </c>
      <c r="DH1359">
        <v>4.0000000000000002E-4</v>
      </c>
      <c r="DI1359" t="s">
        <v>179</v>
      </c>
      <c r="DJ1359">
        <v>2.9999999999999997E-4</v>
      </c>
      <c r="DK1359" s="129" t="s">
        <v>4850</v>
      </c>
      <c r="DL1359" t="s">
        <v>53</v>
      </c>
      <c r="DO1359" t="s">
        <v>18</v>
      </c>
      <c r="DT1359" t="s">
        <v>2297</v>
      </c>
      <c r="DV1359" t="s">
        <v>4705</v>
      </c>
    </row>
    <row r="1360" spans="1:126">
      <c r="B1360" s="132"/>
    </row>
    <row r="1361" spans="1:126">
      <c r="A1361">
        <v>420</v>
      </c>
      <c r="B1361" s="14">
        <v>44741.90347222222</v>
      </c>
      <c r="C1361" t="s">
        <v>52</v>
      </c>
      <c r="D1361">
        <v>0</v>
      </c>
      <c r="E1361">
        <v>0</v>
      </c>
      <c r="F1361">
        <v>0</v>
      </c>
      <c r="G1361" t="s">
        <v>54</v>
      </c>
      <c r="H1361" t="s">
        <v>55</v>
      </c>
      <c r="I1361" t="s">
        <v>55</v>
      </c>
      <c r="J1361" t="s">
        <v>55</v>
      </c>
      <c r="K1361" t="s">
        <v>18</v>
      </c>
      <c r="L1361">
        <v>90</v>
      </c>
      <c r="M1361" t="s">
        <v>173</v>
      </c>
      <c r="N1361">
        <v>0</v>
      </c>
      <c r="O1361" t="s">
        <v>173</v>
      </c>
      <c r="P1361">
        <v>0</v>
      </c>
      <c r="Q1361" t="s">
        <v>173</v>
      </c>
      <c r="R1361">
        <v>0</v>
      </c>
      <c r="S1361">
        <v>2</v>
      </c>
      <c r="T1361" t="s">
        <v>174</v>
      </c>
      <c r="U1361">
        <v>5.0250000000000004</v>
      </c>
      <c r="V1361">
        <v>0.67700000000000005</v>
      </c>
      <c r="W1361" t="s">
        <v>1579</v>
      </c>
      <c r="X1361">
        <v>0.314</v>
      </c>
      <c r="Y1361" t="s">
        <v>1580</v>
      </c>
      <c r="Z1361">
        <v>0.3543</v>
      </c>
      <c r="AA1361" t="s">
        <v>179</v>
      </c>
      <c r="AB1361">
        <v>1.47E-2</v>
      </c>
      <c r="AC1361" t="s">
        <v>776</v>
      </c>
      <c r="AD1361">
        <v>9.9000000000000008E-3</v>
      </c>
      <c r="AE1361" t="s">
        <v>179</v>
      </c>
      <c r="AF1361">
        <v>1.6400000000000001E-2</v>
      </c>
      <c r="AG1361" t="s">
        <v>1581</v>
      </c>
      <c r="AH1361">
        <v>6.0000000000000001E-3</v>
      </c>
      <c r="AI1361" t="s">
        <v>1582</v>
      </c>
      <c r="AJ1361">
        <v>3.1800000000000002E-2</v>
      </c>
      <c r="AK1361" t="s">
        <v>1583</v>
      </c>
      <c r="AL1361">
        <v>7.1999999999999998E-3</v>
      </c>
      <c r="AM1361" t="s">
        <v>401</v>
      </c>
      <c r="AN1361">
        <v>7.7999999999999996E-3</v>
      </c>
      <c r="AO1361" t="s">
        <v>341</v>
      </c>
      <c r="AP1361">
        <v>4.1000000000000003E-3</v>
      </c>
      <c r="AQ1361" t="s">
        <v>1584</v>
      </c>
      <c r="AR1361">
        <v>4.7000000000000002E-3</v>
      </c>
      <c r="AS1361" t="s">
        <v>1585</v>
      </c>
      <c r="AT1361">
        <v>2.4799999999999999E-2</v>
      </c>
      <c r="AU1361" t="s">
        <v>288</v>
      </c>
      <c r="AV1361">
        <v>3.5000000000000001E-3</v>
      </c>
      <c r="AW1361" t="s">
        <v>266</v>
      </c>
      <c r="AX1361">
        <v>1E-3</v>
      </c>
      <c r="AY1361" t="s">
        <v>301</v>
      </c>
      <c r="AZ1361">
        <v>6.9999999999999999E-4</v>
      </c>
      <c r="BA1361" t="s">
        <v>227</v>
      </c>
      <c r="BB1361">
        <v>5.9999999999999995E-4</v>
      </c>
      <c r="BC1361" t="s">
        <v>192</v>
      </c>
      <c r="BD1361">
        <v>4.0000000000000002E-4</v>
      </c>
      <c r="BE1361" t="s">
        <v>179</v>
      </c>
      <c r="BF1361">
        <v>2.9999999999999997E-4</v>
      </c>
      <c r="BG1361" t="s">
        <v>179</v>
      </c>
      <c r="BH1361">
        <v>1E-4</v>
      </c>
      <c r="BI1361" t="s">
        <v>179</v>
      </c>
      <c r="BJ1361">
        <v>2.0000000000000001E-4</v>
      </c>
      <c r="BK1361" t="s">
        <v>248</v>
      </c>
      <c r="BL1361">
        <v>4.0000000000000002E-4</v>
      </c>
      <c r="BM1361" t="s">
        <v>451</v>
      </c>
      <c r="BN1361">
        <v>2.9999999999999997E-4</v>
      </c>
      <c r="BO1361" t="s">
        <v>422</v>
      </c>
      <c r="BP1361">
        <v>5.0000000000000001E-4</v>
      </c>
      <c r="BQ1361" t="s">
        <v>179</v>
      </c>
      <c r="BR1361">
        <v>2.9999999999999997E-4</v>
      </c>
      <c r="BS1361" t="s">
        <v>179</v>
      </c>
      <c r="BT1361">
        <v>4.0000000000000002E-4</v>
      </c>
      <c r="BU1361" t="s">
        <v>179</v>
      </c>
      <c r="BV1361">
        <v>6.9999999999999999E-4</v>
      </c>
      <c r="BW1361" t="s">
        <v>179</v>
      </c>
      <c r="BX1361">
        <v>8.9999999999999998E-4</v>
      </c>
      <c r="BY1361" t="s">
        <v>179</v>
      </c>
      <c r="BZ1361">
        <v>1.1000000000000001E-3</v>
      </c>
      <c r="CA1361" t="s">
        <v>179</v>
      </c>
      <c r="CB1361">
        <v>8.0000000000000004E-4</v>
      </c>
      <c r="CC1361" t="s">
        <v>179</v>
      </c>
      <c r="CD1361">
        <v>2E-3</v>
      </c>
      <c r="CE1361" t="s">
        <v>179</v>
      </c>
      <c r="CF1361">
        <v>2.3E-3</v>
      </c>
      <c r="CG1361" t="s">
        <v>179</v>
      </c>
      <c r="CH1361">
        <v>1E-4</v>
      </c>
      <c r="CI1361" t="s">
        <v>179</v>
      </c>
      <c r="CJ1361">
        <v>7.4000000000000003E-3</v>
      </c>
      <c r="CK1361" t="s">
        <v>179</v>
      </c>
      <c r="CL1361">
        <v>1.0800000000000001E-2</v>
      </c>
      <c r="CM1361" t="s">
        <v>179</v>
      </c>
      <c r="CN1361">
        <v>4.0000000000000001E-3</v>
      </c>
      <c r="CO1361" t="s">
        <v>179</v>
      </c>
      <c r="CP1361">
        <v>8.9999999999999998E-4</v>
      </c>
      <c r="CQ1361" t="s">
        <v>179</v>
      </c>
      <c r="CR1361">
        <v>3.3E-3</v>
      </c>
      <c r="CS1361" t="s">
        <v>179</v>
      </c>
      <c r="CT1361">
        <v>1.8E-3</v>
      </c>
      <c r="CU1361" t="s">
        <v>18</v>
      </c>
      <c r="CW1361" t="s">
        <v>18</v>
      </c>
      <c r="CY1361" t="s">
        <v>179</v>
      </c>
      <c r="CZ1361">
        <v>5.0000000000000001E-4</v>
      </c>
      <c r="DA1361" t="s">
        <v>179</v>
      </c>
      <c r="DB1361">
        <v>5.9999999999999995E-4</v>
      </c>
      <c r="DC1361" t="s">
        <v>179</v>
      </c>
      <c r="DD1361">
        <v>5.0000000000000001E-4</v>
      </c>
      <c r="DE1361" t="s">
        <v>179</v>
      </c>
      <c r="DF1361">
        <v>5.9999999999999995E-4</v>
      </c>
      <c r="DG1361" t="s">
        <v>179</v>
      </c>
      <c r="DH1361">
        <v>4.0000000000000002E-4</v>
      </c>
      <c r="DI1361" t="s">
        <v>179</v>
      </c>
      <c r="DJ1361">
        <v>4.0000000000000002E-4</v>
      </c>
      <c r="DK1361" t="s">
        <v>4851</v>
      </c>
      <c r="DL1361" t="s">
        <v>53</v>
      </c>
      <c r="DT1361" t="s">
        <v>1586</v>
      </c>
      <c r="DV1361" t="s">
        <v>4705</v>
      </c>
    </row>
    <row r="1362" spans="1:126">
      <c r="A1362">
        <v>528</v>
      </c>
      <c r="B1362" s="14">
        <v>44742.801388888889</v>
      </c>
      <c r="C1362" t="s">
        <v>52</v>
      </c>
      <c r="D1362">
        <v>0</v>
      </c>
      <c r="E1362">
        <v>0</v>
      </c>
      <c r="F1362">
        <v>0</v>
      </c>
      <c r="G1362" t="s">
        <v>54</v>
      </c>
      <c r="H1362" t="s">
        <v>55</v>
      </c>
      <c r="I1362" t="s">
        <v>55</v>
      </c>
      <c r="J1362" t="s">
        <v>55</v>
      </c>
      <c r="K1362" t="s">
        <v>18</v>
      </c>
      <c r="L1362">
        <v>90</v>
      </c>
      <c r="M1362" t="s">
        <v>173</v>
      </c>
      <c r="N1362">
        <v>0</v>
      </c>
      <c r="O1362" t="s">
        <v>173</v>
      </c>
      <c r="P1362">
        <v>0</v>
      </c>
      <c r="Q1362" t="s">
        <v>173</v>
      </c>
      <c r="R1362">
        <v>0</v>
      </c>
      <c r="S1362">
        <v>2</v>
      </c>
      <c r="T1362" t="s">
        <v>174</v>
      </c>
      <c r="U1362">
        <v>6.3628</v>
      </c>
      <c r="V1362">
        <v>0.71830000000000005</v>
      </c>
      <c r="W1362">
        <v>11.8931</v>
      </c>
      <c r="X1362">
        <v>0.32519999999999999</v>
      </c>
      <c r="Y1362">
        <v>40.104999999999997</v>
      </c>
      <c r="Z1362">
        <v>0.3609</v>
      </c>
      <c r="AA1362">
        <v>2.4299999999999999E-2</v>
      </c>
      <c r="AB1362">
        <v>1.49E-2</v>
      </c>
      <c r="AC1362">
        <v>3.44E-2</v>
      </c>
      <c r="AD1362">
        <v>0.01</v>
      </c>
      <c r="AE1362" t="s">
        <v>179</v>
      </c>
      <c r="AF1362">
        <v>1.6500000000000001E-2</v>
      </c>
      <c r="AG1362">
        <v>5.1999999999999998E-2</v>
      </c>
      <c r="AH1362">
        <v>6.1000000000000004E-3</v>
      </c>
      <c r="AI1362">
        <v>7.3623000000000003</v>
      </c>
      <c r="AJ1362">
        <v>3.1600000000000003E-2</v>
      </c>
      <c r="AK1362">
        <v>0.4995</v>
      </c>
      <c r="AL1362">
        <v>7.1000000000000004E-3</v>
      </c>
      <c r="AM1362">
        <v>1.5800000000000002E-2</v>
      </c>
      <c r="AN1362">
        <v>7.4999999999999997E-3</v>
      </c>
      <c r="AO1362">
        <v>2.0500000000000001E-2</v>
      </c>
      <c r="AP1362">
        <v>4.3E-3</v>
      </c>
      <c r="AQ1362" t="s">
        <v>989</v>
      </c>
      <c r="AR1362">
        <v>4.5999999999999999E-3</v>
      </c>
      <c r="AS1362" t="s">
        <v>2299</v>
      </c>
      <c r="AT1362">
        <v>2.4500000000000001E-2</v>
      </c>
      <c r="AU1362" t="s">
        <v>1287</v>
      </c>
      <c r="AV1362">
        <v>3.5000000000000001E-3</v>
      </c>
      <c r="AW1362" t="s">
        <v>390</v>
      </c>
      <c r="AX1362">
        <v>1E-3</v>
      </c>
      <c r="AY1362" t="s">
        <v>465</v>
      </c>
      <c r="AZ1362">
        <v>6.9999999999999999E-4</v>
      </c>
      <c r="BA1362" t="s">
        <v>613</v>
      </c>
      <c r="BB1362">
        <v>5.9999999999999995E-4</v>
      </c>
      <c r="BC1362" t="s">
        <v>211</v>
      </c>
      <c r="BD1362">
        <v>4.0000000000000002E-4</v>
      </c>
      <c r="BE1362" t="s">
        <v>179</v>
      </c>
      <c r="BF1362">
        <v>2.9999999999999997E-4</v>
      </c>
      <c r="BG1362" t="s">
        <v>179</v>
      </c>
      <c r="BH1362">
        <v>1E-4</v>
      </c>
      <c r="BI1362" t="s">
        <v>246</v>
      </c>
      <c r="BJ1362">
        <v>2.0000000000000001E-4</v>
      </c>
      <c r="BK1362" t="s">
        <v>248</v>
      </c>
      <c r="BL1362">
        <v>4.0000000000000002E-4</v>
      </c>
      <c r="BM1362" t="s">
        <v>214</v>
      </c>
      <c r="BN1362">
        <v>2.9999999999999997E-4</v>
      </c>
      <c r="BO1362" t="s">
        <v>302</v>
      </c>
      <c r="BP1362">
        <v>5.0000000000000001E-4</v>
      </c>
      <c r="BQ1362" t="s">
        <v>179</v>
      </c>
      <c r="BR1362">
        <v>2.9999999999999997E-4</v>
      </c>
      <c r="BS1362" t="s">
        <v>179</v>
      </c>
      <c r="BT1362">
        <v>4.0000000000000002E-4</v>
      </c>
      <c r="BU1362" t="s">
        <v>179</v>
      </c>
      <c r="BV1362">
        <v>6.9999999999999999E-4</v>
      </c>
      <c r="BW1362" t="s">
        <v>18</v>
      </c>
      <c r="BY1362" t="s">
        <v>179</v>
      </c>
      <c r="BZ1362">
        <v>1.1000000000000001E-3</v>
      </c>
      <c r="CA1362" t="s">
        <v>179</v>
      </c>
      <c r="CB1362">
        <v>8.0000000000000004E-4</v>
      </c>
      <c r="CC1362" t="s">
        <v>179</v>
      </c>
      <c r="CD1362">
        <v>2E-3</v>
      </c>
      <c r="CE1362" t="s">
        <v>179</v>
      </c>
      <c r="CF1362">
        <v>2.3E-3</v>
      </c>
      <c r="CG1362" t="s">
        <v>179</v>
      </c>
      <c r="CH1362">
        <v>1E-4</v>
      </c>
      <c r="CI1362" t="s">
        <v>179</v>
      </c>
      <c r="CJ1362">
        <v>7.1999999999999998E-3</v>
      </c>
      <c r="CK1362" t="s">
        <v>179</v>
      </c>
      <c r="CL1362">
        <v>1.0800000000000001E-2</v>
      </c>
      <c r="CM1362" t="s">
        <v>179</v>
      </c>
      <c r="CN1362">
        <v>3.5999999999999999E-3</v>
      </c>
      <c r="CO1362" t="s">
        <v>179</v>
      </c>
      <c r="CP1362">
        <v>8.0000000000000004E-4</v>
      </c>
      <c r="CQ1362" t="s">
        <v>179</v>
      </c>
      <c r="CR1362">
        <v>3.2000000000000002E-3</v>
      </c>
      <c r="CS1362" t="s">
        <v>179</v>
      </c>
      <c r="CT1362">
        <v>1.8E-3</v>
      </c>
      <c r="CU1362" t="s">
        <v>179</v>
      </c>
      <c r="CV1362">
        <v>8.0000000000000004E-4</v>
      </c>
      <c r="CW1362" t="s">
        <v>18</v>
      </c>
      <c r="CY1362" t="s">
        <v>179</v>
      </c>
      <c r="CZ1362">
        <v>5.9999999999999995E-4</v>
      </c>
      <c r="DA1362" t="s">
        <v>179</v>
      </c>
      <c r="DB1362">
        <v>5.9999999999999995E-4</v>
      </c>
      <c r="DC1362" t="s">
        <v>179</v>
      </c>
      <c r="DD1362">
        <v>5.9999999999999995E-4</v>
      </c>
      <c r="DE1362" t="s">
        <v>179</v>
      </c>
      <c r="DF1362">
        <v>5.9999999999999995E-4</v>
      </c>
      <c r="DG1362" t="s">
        <v>179</v>
      </c>
      <c r="DH1362">
        <v>4.0000000000000002E-4</v>
      </c>
      <c r="DI1362" t="s">
        <v>179</v>
      </c>
      <c r="DJ1362">
        <v>2.9999999999999997E-4</v>
      </c>
      <c r="DK1362" t="s">
        <v>4851</v>
      </c>
      <c r="DL1362" t="s">
        <v>53</v>
      </c>
      <c r="DT1362" t="s">
        <v>2297</v>
      </c>
      <c r="DV1362" t="s">
        <v>4705</v>
      </c>
    </row>
    <row r="1363" spans="1:126">
      <c r="A1363">
        <v>673</v>
      </c>
      <c r="B1363" s="14">
        <v>44743.787499999999</v>
      </c>
      <c r="C1363" t="s">
        <v>52</v>
      </c>
      <c r="D1363">
        <v>0</v>
      </c>
      <c r="E1363">
        <v>0</v>
      </c>
      <c r="F1363">
        <v>0</v>
      </c>
      <c r="G1363" t="s">
        <v>54</v>
      </c>
      <c r="H1363" t="s">
        <v>55</v>
      </c>
      <c r="I1363" t="s">
        <v>55</v>
      </c>
      <c r="J1363" t="s">
        <v>55</v>
      </c>
      <c r="K1363" t="s">
        <v>18</v>
      </c>
      <c r="L1363">
        <v>90</v>
      </c>
      <c r="M1363" t="s">
        <v>173</v>
      </c>
      <c r="N1363">
        <v>0</v>
      </c>
      <c r="O1363" t="s">
        <v>173</v>
      </c>
      <c r="P1363">
        <v>0</v>
      </c>
      <c r="Q1363" t="s">
        <v>173</v>
      </c>
      <c r="R1363">
        <v>0</v>
      </c>
      <c r="S1363">
        <v>2</v>
      </c>
      <c r="T1363" t="s">
        <v>174</v>
      </c>
      <c r="U1363">
        <v>5.2270000000000003</v>
      </c>
      <c r="V1363">
        <v>0.69110000000000005</v>
      </c>
      <c r="W1363">
        <v>10.9275</v>
      </c>
      <c r="X1363">
        <v>0.31369999999999998</v>
      </c>
      <c r="Y1363">
        <v>38.791800000000002</v>
      </c>
      <c r="Z1363">
        <v>0.35370000000000001</v>
      </c>
      <c r="AA1363">
        <v>2.9100000000000001E-2</v>
      </c>
      <c r="AB1363">
        <v>1.5100000000000001E-2</v>
      </c>
      <c r="AC1363">
        <v>3.7999999999999999E-2</v>
      </c>
      <c r="AD1363">
        <v>1.01E-2</v>
      </c>
      <c r="AE1363" t="s">
        <v>179</v>
      </c>
      <c r="AF1363">
        <v>1.6400000000000001E-2</v>
      </c>
      <c r="AG1363">
        <v>0.05</v>
      </c>
      <c r="AH1363">
        <v>6.0000000000000001E-3</v>
      </c>
      <c r="AI1363">
        <v>7.2374000000000001</v>
      </c>
      <c r="AJ1363">
        <v>3.1399999999999997E-2</v>
      </c>
      <c r="AK1363">
        <v>0.49380000000000002</v>
      </c>
      <c r="AL1363">
        <v>7.1000000000000004E-3</v>
      </c>
      <c r="AM1363">
        <v>1.95E-2</v>
      </c>
      <c r="AN1363">
        <v>7.7999999999999996E-3</v>
      </c>
      <c r="AO1363">
        <v>1.9400000000000001E-2</v>
      </c>
      <c r="AP1363">
        <v>4.1999999999999997E-3</v>
      </c>
      <c r="AQ1363" t="s">
        <v>1450</v>
      </c>
      <c r="AR1363">
        <v>4.7000000000000002E-3</v>
      </c>
      <c r="AS1363" t="s">
        <v>2456</v>
      </c>
      <c r="AT1363">
        <v>2.46E-2</v>
      </c>
      <c r="AU1363" t="s">
        <v>179</v>
      </c>
      <c r="AV1363">
        <v>3.5000000000000001E-3</v>
      </c>
      <c r="AW1363" t="s">
        <v>287</v>
      </c>
      <c r="AX1363">
        <v>1E-3</v>
      </c>
      <c r="AY1363" t="s">
        <v>228</v>
      </c>
      <c r="AZ1363">
        <v>8.0000000000000004E-4</v>
      </c>
      <c r="BA1363" t="s">
        <v>600</v>
      </c>
      <c r="BB1363">
        <v>5.9999999999999995E-4</v>
      </c>
      <c r="BC1363" t="s">
        <v>285</v>
      </c>
      <c r="BD1363">
        <v>5.0000000000000001E-4</v>
      </c>
      <c r="BE1363" t="s">
        <v>179</v>
      </c>
      <c r="BF1363">
        <v>2.9999999999999997E-4</v>
      </c>
      <c r="BG1363" t="s">
        <v>179</v>
      </c>
      <c r="BH1363">
        <v>1E-4</v>
      </c>
      <c r="BI1363" t="s">
        <v>179</v>
      </c>
      <c r="BJ1363">
        <v>2.0000000000000001E-4</v>
      </c>
      <c r="BK1363" t="s">
        <v>559</v>
      </c>
      <c r="BL1363">
        <v>4.0000000000000002E-4</v>
      </c>
      <c r="BM1363" t="s">
        <v>451</v>
      </c>
      <c r="BN1363">
        <v>2.9999999999999997E-4</v>
      </c>
      <c r="BO1363" t="s">
        <v>215</v>
      </c>
      <c r="BP1363">
        <v>5.0000000000000001E-4</v>
      </c>
      <c r="BQ1363" t="s">
        <v>179</v>
      </c>
      <c r="BR1363">
        <v>2.9999999999999997E-4</v>
      </c>
      <c r="BS1363" t="s">
        <v>179</v>
      </c>
      <c r="BT1363">
        <v>4.0000000000000002E-4</v>
      </c>
      <c r="BU1363" t="s">
        <v>179</v>
      </c>
      <c r="BV1363">
        <v>6.9999999999999999E-4</v>
      </c>
      <c r="BW1363" t="s">
        <v>18</v>
      </c>
      <c r="BY1363" t="s">
        <v>179</v>
      </c>
      <c r="BZ1363">
        <v>1.1000000000000001E-3</v>
      </c>
      <c r="CA1363" t="s">
        <v>179</v>
      </c>
      <c r="CB1363">
        <v>8.0000000000000004E-4</v>
      </c>
      <c r="CC1363" t="s">
        <v>179</v>
      </c>
      <c r="CD1363">
        <v>2E-3</v>
      </c>
      <c r="CE1363" t="s">
        <v>179</v>
      </c>
      <c r="CF1363">
        <v>2.3E-3</v>
      </c>
      <c r="CG1363" t="s">
        <v>216</v>
      </c>
      <c r="CH1363">
        <v>1E-4</v>
      </c>
      <c r="CI1363" t="s">
        <v>179</v>
      </c>
      <c r="CJ1363">
        <v>7.4000000000000003E-3</v>
      </c>
      <c r="CK1363" t="s">
        <v>179</v>
      </c>
      <c r="CL1363">
        <v>1.0699999999999999E-2</v>
      </c>
      <c r="CM1363" t="s">
        <v>179</v>
      </c>
      <c r="CN1363">
        <v>4.0000000000000001E-3</v>
      </c>
      <c r="CO1363" t="s">
        <v>179</v>
      </c>
      <c r="CP1363">
        <v>8.0000000000000004E-4</v>
      </c>
      <c r="CQ1363" t="s">
        <v>179</v>
      </c>
      <c r="CR1363">
        <v>3.0000000000000001E-3</v>
      </c>
      <c r="CS1363" t="s">
        <v>179</v>
      </c>
      <c r="CT1363">
        <v>1.9E-3</v>
      </c>
      <c r="CU1363" t="s">
        <v>179</v>
      </c>
      <c r="CV1363">
        <v>8.0000000000000004E-4</v>
      </c>
      <c r="CW1363" t="s">
        <v>18</v>
      </c>
      <c r="CY1363" t="s">
        <v>179</v>
      </c>
      <c r="CZ1363">
        <v>5.9999999999999995E-4</v>
      </c>
      <c r="DA1363" t="s">
        <v>179</v>
      </c>
      <c r="DB1363">
        <v>5.0000000000000001E-4</v>
      </c>
      <c r="DC1363" t="s">
        <v>179</v>
      </c>
      <c r="DD1363">
        <v>5.0000000000000001E-4</v>
      </c>
      <c r="DE1363" t="s">
        <v>179</v>
      </c>
      <c r="DF1363">
        <v>5.9999999999999995E-4</v>
      </c>
      <c r="DG1363" t="s">
        <v>179</v>
      </c>
      <c r="DH1363">
        <v>4.0000000000000002E-4</v>
      </c>
      <c r="DI1363" t="s">
        <v>179</v>
      </c>
      <c r="DJ1363">
        <v>4.0000000000000002E-4</v>
      </c>
      <c r="DK1363" t="s">
        <v>4851</v>
      </c>
      <c r="DL1363" t="s">
        <v>53</v>
      </c>
      <c r="DT1363" t="s">
        <v>2297</v>
      </c>
      <c r="DV1363" t="s">
        <v>4705</v>
      </c>
    </row>
    <row r="1364" spans="1:126">
      <c r="A1364">
        <v>754</v>
      </c>
      <c r="B1364" s="14">
        <v>44744.879166666666</v>
      </c>
      <c r="C1364" t="s">
        <v>52</v>
      </c>
      <c r="D1364">
        <v>0</v>
      </c>
      <c r="E1364">
        <v>0</v>
      </c>
      <c r="F1364">
        <v>0</v>
      </c>
      <c r="G1364" t="s">
        <v>54</v>
      </c>
      <c r="H1364" t="s">
        <v>55</v>
      </c>
      <c r="I1364" t="s">
        <v>55</v>
      </c>
      <c r="J1364" t="s">
        <v>55</v>
      </c>
      <c r="K1364" t="s">
        <v>18</v>
      </c>
      <c r="L1364">
        <v>90</v>
      </c>
      <c r="M1364" t="s">
        <v>173</v>
      </c>
      <c r="N1364">
        <v>0</v>
      </c>
      <c r="O1364" t="s">
        <v>173</v>
      </c>
      <c r="P1364">
        <v>0</v>
      </c>
      <c r="Q1364" t="s">
        <v>173</v>
      </c>
      <c r="R1364">
        <v>0</v>
      </c>
      <c r="S1364">
        <v>2</v>
      </c>
      <c r="T1364" t="s">
        <v>174</v>
      </c>
      <c r="U1364">
        <v>5.9638999999999998</v>
      </c>
      <c r="V1364">
        <v>0.68689999999999996</v>
      </c>
      <c r="W1364">
        <v>10.663399999999999</v>
      </c>
      <c r="X1364">
        <v>0.30869999999999997</v>
      </c>
      <c r="Y1364">
        <v>38.016100000000002</v>
      </c>
      <c r="Z1364">
        <v>0.34899999999999998</v>
      </c>
      <c r="AA1364">
        <v>2.2800000000000001E-2</v>
      </c>
      <c r="AB1364">
        <v>1.46E-2</v>
      </c>
      <c r="AC1364">
        <v>4.2999999999999997E-2</v>
      </c>
      <c r="AD1364">
        <v>9.9000000000000008E-3</v>
      </c>
      <c r="AE1364" t="s">
        <v>179</v>
      </c>
      <c r="AF1364">
        <v>1.61E-2</v>
      </c>
      <c r="AG1364">
        <v>6.0199999999999997E-2</v>
      </c>
      <c r="AH1364">
        <v>6.0000000000000001E-3</v>
      </c>
      <c r="AI1364">
        <v>7.0457000000000001</v>
      </c>
      <c r="AJ1364">
        <v>3.0800000000000001E-2</v>
      </c>
      <c r="AK1364">
        <v>0.48549999999999999</v>
      </c>
      <c r="AL1364">
        <v>7.0000000000000001E-3</v>
      </c>
      <c r="AM1364">
        <v>1.4999999999999999E-2</v>
      </c>
      <c r="AN1364">
        <v>7.4000000000000003E-3</v>
      </c>
      <c r="AO1364">
        <v>2.0500000000000001E-2</v>
      </c>
      <c r="AP1364">
        <v>4.1000000000000003E-3</v>
      </c>
      <c r="AQ1364">
        <v>9.5600000000000004E-2</v>
      </c>
      <c r="AR1364">
        <v>4.5999999999999999E-3</v>
      </c>
      <c r="AS1364">
        <v>5.1798000000000002</v>
      </c>
      <c r="AT1364">
        <v>2.41E-2</v>
      </c>
      <c r="AU1364">
        <v>3.5000000000000001E-3</v>
      </c>
      <c r="AV1364">
        <v>3.5000000000000001E-3</v>
      </c>
      <c r="AW1364">
        <v>8.6999999999999994E-3</v>
      </c>
      <c r="AX1364">
        <v>1E-3</v>
      </c>
      <c r="AY1364" t="s">
        <v>215</v>
      </c>
      <c r="AZ1364">
        <v>6.9999999999999999E-4</v>
      </c>
      <c r="BA1364" t="s">
        <v>614</v>
      </c>
      <c r="BB1364">
        <v>5.9999999999999995E-4</v>
      </c>
      <c r="BC1364" t="s">
        <v>247</v>
      </c>
      <c r="BD1364">
        <v>4.0000000000000002E-4</v>
      </c>
      <c r="BE1364" t="s">
        <v>179</v>
      </c>
      <c r="BF1364">
        <v>2.9999999999999997E-4</v>
      </c>
      <c r="BG1364" t="s">
        <v>179</v>
      </c>
      <c r="BH1364">
        <v>1E-4</v>
      </c>
      <c r="BI1364" t="s">
        <v>179</v>
      </c>
      <c r="BJ1364">
        <v>2.0000000000000001E-4</v>
      </c>
      <c r="BK1364" t="s">
        <v>559</v>
      </c>
      <c r="BL1364">
        <v>4.0000000000000002E-4</v>
      </c>
      <c r="BM1364" t="s">
        <v>411</v>
      </c>
      <c r="BN1364">
        <v>2.9999999999999997E-4</v>
      </c>
      <c r="BO1364" t="s">
        <v>210</v>
      </c>
      <c r="BP1364">
        <v>5.0000000000000001E-4</v>
      </c>
      <c r="BQ1364" t="s">
        <v>179</v>
      </c>
      <c r="BR1364">
        <v>2.9999999999999997E-4</v>
      </c>
      <c r="BS1364" t="s">
        <v>179</v>
      </c>
      <c r="BT1364">
        <v>4.0000000000000002E-4</v>
      </c>
      <c r="BU1364" t="s">
        <v>179</v>
      </c>
      <c r="BV1364">
        <v>6.9999999999999999E-4</v>
      </c>
      <c r="BW1364" t="s">
        <v>285</v>
      </c>
      <c r="BX1364">
        <v>8.9999999999999998E-4</v>
      </c>
      <c r="BY1364" t="s">
        <v>179</v>
      </c>
      <c r="BZ1364">
        <v>1.1000000000000001E-3</v>
      </c>
      <c r="CA1364" t="s">
        <v>179</v>
      </c>
      <c r="CB1364">
        <v>8.0000000000000004E-4</v>
      </c>
      <c r="CC1364" t="s">
        <v>179</v>
      </c>
      <c r="CD1364">
        <v>2.0999999999999999E-3</v>
      </c>
      <c r="CE1364" t="s">
        <v>179</v>
      </c>
      <c r="CF1364">
        <v>2.3E-3</v>
      </c>
      <c r="CG1364" t="s">
        <v>179</v>
      </c>
      <c r="CH1364">
        <v>1E-4</v>
      </c>
      <c r="CI1364" t="s">
        <v>179</v>
      </c>
      <c r="CJ1364">
        <v>7.7999999999999996E-3</v>
      </c>
      <c r="CK1364" t="s">
        <v>179</v>
      </c>
      <c r="CL1364">
        <v>1.0999999999999999E-2</v>
      </c>
      <c r="CM1364" t="s">
        <v>179</v>
      </c>
      <c r="CN1364">
        <v>4.4999999999999997E-3</v>
      </c>
      <c r="CO1364" t="s">
        <v>179</v>
      </c>
      <c r="CP1364">
        <v>8.0000000000000004E-4</v>
      </c>
      <c r="CQ1364" t="s">
        <v>179</v>
      </c>
      <c r="CR1364">
        <v>3.2000000000000002E-3</v>
      </c>
      <c r="CS1364" t="s">
        <v>179</v>
      </c>
      <c r="CT1364">
        <v>1.8E-3</v>
      </c>
      <c r="CU1364" t="s">
        <v>18</v>
      </c>
      <c r="CW1364" t="s">
        <v>18</v>
      </c>
      <c r="CY1364" t="s">
        <v>179</v>
      </c>
      <c r="CZ1364">
        <v>5.0000000000000001E-4</v>
      </c>
      <c r="DA1364" t="s">
        <v>179</v>
      </c>
      <c r="DB1364">
        <v>5.9999999999999995E-4</v>
      </c>
      <c r="DC1364" t="s">
        <v>179</v>
      </c>
      <c r="DD1364">
        <v>5.9999999999999995E-4</v>
      </c>
      <c r="DE1364" t="s">
        <v>179</v>
      </c>
      <c r="DF1364">
        <v>5.0000000000000001E-4</v>
      </c>
      <c r="DG1364" t="s">
        <v>179</v>
      </c>
      <c r="DH1364">
        <v>4.0000000000000002E-4</v>
      </c>
      <c r="DI1364" t="s">
        <v>179</v>
      </c>
      <c r="DJ1364">
        <v>4.0000000000000002E-4</v>
      </c>
      <c r="DK1364" t="s">
        <v>4851</v>
      </c>
      <c r="DL1364" t="s">
        <v>53</v>
      </c>
      <c r="DT1364" t="s">
        <v>2495</v>
      </c>
      <c r="DV1364" t="s">
        <v>4705</v>
      </c>
    </row>
    <row r="1365" spans="1:126">
      <c r="A1365">
        <v>2</v>
      </c>
      <c r="B1365" s="14">
        <v>44745.853472222225</v>
      </c>
      <c r="C1365" t="s">
        <v>52</v>
      </c>
      <c r="D1365">
        <v>0</v>
      </c>
      <c r="E1365">
        <v>0</v>
      </c>
      <c r="F1365">
        <v>0</v>
      </c>
      <c r="G1365" t="s">
        <v>54</v>
      </c>
      <c r="H1365" t="s">
        <v>55</v>
      </c>
      <c r="I1365" t="s">
        <v>55</v>
      </c>
      <c r="J1365" t="s">
        <v>55</v>
      </c>
      <c r="K1365" t="s">
        <v>18</v>
      </c>
      <c r="L1365">
        <v>90</v>
      </c>
      <c r="M1365" t="s">
        <v>173</v>
      </c>
      <c r="N1365">
        <v>0</v>
      </c>
      <c r="O1365" t="s">
        <v>173</v>
      </c>
      <c r="P1365">
        <v>0</v>
      </c>
      <c r="Q1365" t="s">
        <v>173</v>
      </c>
      <c r="R1365">
        <v>0</v>
      </c>
      <c r="S1365">
        <v>2</v>
      </c>
      <c r="T1365" t="s">
        <v>174</v>
      </c>
      <c r="U1365">
        <v>8.6742000000000008</v>
      </c>
      <c r="V1365">
        <v>0.76880000000000004</v>
      </c>
      <c r="W1365">
        <v>14.2888</v>
      </c>
      <c r="X1365">
        <v>0.35139999999999999</v>
      </c>
      <c r="Y1365">
        <v>45.142299999999999</v>
      </c>
      <c r="Z1365">
        <v>0.3871</v>
      </c>
      <c r="AA1365">
        <v>2.92E-2</v>
      </c>
      <c r="AB1365">
        <v>1.4800000000000001E-2</v>
      </c>
      <c r="AC1365">
        <v>4.2799999999999998E-2</v>
      </c>
      <c r="AD1365">
        <v>1.03E-2</v>
      </c>
      <c r="AE1365" t="s">
        <v>179</v>
      </c>
      <c r="AF1365">
        <v>1.6E-2</v>
      </c>
      <c r="AG1365">
        <v>5.1400000000000001E-2</v>
      </c>
      <c r="AH1365">
        <v>6.3E-3</v>
      </c>
      <c r="AI1365">
        <v>7.1523000000000003</v>
      </c>
      <c r="AJ1365">
        <v>3.09E-2</v>
      </c>
      <c r="AK1365">
        <v>0.4587</v>
      </c>
      <c r="AL1365">
        <v>6.7999999999999996E-3</v>
      </c>
      <c r="AM1365">
        <v>1.8700000000000001E-2</v>
      </c>
      <c r="AN1365">
        <v>7.3000000000000001E-3</v>
      </c>
      <c r="AO1365">
        <v>1.8200000000000001E-2</v>
      </c>
      <c r="AP1365">
        <v>4.0000000000000001E-3</v>
      </c>
      <c r="AQ1365">
        <v>8.5500000000000007E-2</v>
      </c>
      <c r="AR1365">
        <v>4.1999999999999997E-3</v>
      </c>
      <c r="AS1365">
        <v>4.9405999999999999</v>
      </c>
      <c r="AT1365">
        <v>2.3300000000000001E-2</v>
      </c>
      <c r="AU1365">
        <v>7.4000000000000003E-3</v>
      </c>
      <c r="AV1365">
        <v>3.3E-3</v>
      </c>
      <c r="AW1365">
        <v>8.2000000000000007E-3</v>
      </c>
      <c r="AX1365">
        <v>1E-3</v>
      </c>
      <c r="AY1365">
        <v>6.8999999999999999E-3</v>
      </c>
      <c r="AZ1365">
        <v>6.9999999999999999E-4</v>
      </c>
      <c r="BA1365">
        <v>5.1000000000000004E-3</v>
      </c>
      <c r="BB1365">
        <v>5.9999999999999995E-4</v>
      </c>
      <c r="BC1365" t="s">
        <v>285</v>
      </c>
      <c r="BD1365">
        <v>5.0000000000000001E-4</v>
      </c>
      <c r="BE1365" t="s">
        <v>179</v>
      </c>
      <c r="BF1365">
        <v>2.9999999999999997E-4</v>
      </c>
      <c r="BG1365" t="s">
        <v>179</v>
      </c>
      <c r="BH1365">
        <v>1E-4</v>
      </c>
      <c r="BI1365" t="s">
        <v>179</v>
      </c>
      <c r="BJ1365">
        <v>2.0000000000000001E-4</v>
      </c>
      <c r="BK1365">
        <v>7.7000000000000002E-3</v>
      </c>
      <c r="BL1365">
        <v>4.0000000000000002E-4</v>
      </c>
      <c r="BM1365">
        <v>1.9E-3</v>
      </c>
      <c r="BN1365">
        <v>2.9999999999999997E-4</v>
      </c>
      <c r="BO1365">
        <v>4.7999999999999996E-3</v>
      </c>
      <c r="BP1365">
        <v>4.0000000000000002E-4</v>
      </c>
      <c r="BQ1365" t="s">
        <v>179</v>
      </c>
      <c r="BR1365">
        <v>2.9999999999999997E-4</v>
      </c>
      <c r="BS1365" t="s">
        <v>179</v>
      </c>
      <c r="BT1365">
        <v>2.0000000000000001E-4</v>
      </c>
      <c r="BU1365" t="s">
        <v>179</v>
      </c>
      <c r="BV1365">
        <v>6.9999999999999999E-4</v>
      </c>
      <c r="BW1365" t="s">
        <v>18</v>
      </c>
      <c r="BY1365" t="s">
        <v>18</v>
      </c>
      <c r="CA1365" t="s">
        <v>179</v>
      </c>
      <c r="CB1365">
        <v>8.0000000000000004E-4</v>
      </c>
      <c r="CC1365" t="s">
        <v>179</v>
      </c>
      <c r="CD1365">
        <v>2.0999999999999999E-3</v>
      </c>
      <c r="CE1365" t="s">
        <v>179</v>
      </c>
      <c r="CF1365">
        <v>2.2000000000000001E-3</v>
      </c>
      <c r="CG1365" t="s">
        <v>216</v>
      </c>
      <c r="CH1365">
        <v>1E-4</v>
      </c>
      <c r="CI1365" t="s">
        <v>179</v>
      </c>
      <c r="CJ1365">
        <v>6.8999999999999999E-3</v>
      </c>
      <c r="CK1365" t="s">
        <v>179</v>
      </c>
      <c r="CL1365">
        <v>1.11E-2</v>
      </c>
      <c r="CM1365" t="s">
        <v>179</v>
      </c>
      <c r="CN1365">
        <v>1.4E-3</v>
      </c>
      <c r="CO1365" t="s">
        <v>179</v>
      </c>
      <c r="CP1365">
        <v>8.0000000000000004E-4</v>
      </c>
      <c r="CQ1365" t="s">
        <v>179</v>
      </c>
      <c r="CR1365">
        <v>3.0999999999999999E-3</v>
      </c>
      <c r="CS1365" t="s">
        <v>179</v>
      </c>
      <c r="CT1365">
        <v>1.8E-3</v>
      </c>
      <c r="CU1365" t="s">
        <v>179</v>
      </c>
      <c r="CV1365">
        <v>8.9999999999999998E-4</v>
      </c>
      <c r="CW1365" t="s">
        <v>18</v>
      </c>
      <c r="CY1365" t="s">
        <v>179</v>
      </c>
      <c r="CZ1365">
        <v>5.9999999999999995E-4</v>
      </c>
      <c r="DA1365" t="s">
        <v>179</v>
      </c>
      <c r="DB1365">
        <v>5.9999999999999995E-4</v>
      </c>
      <c r="DC1365" t="s">
        <v>179</v>
      </c>
      <c r="DD1365">
        <v>5.9999999999999995E-4</v>
      </c>
      <c r="DE1365" t="s">
        <v>179</v>
      </c>
      <c r="DF1365">
        <v>6.9999999999999999E-4</v>
      </c>
      <c r="DG1365" t="s">
        <v>179</v>
      </c>
      <c r="DH1365">
        <v>4.0000000000000002E-4</v>
      </c>
      <c r="DI1365" t="s">
        <v>179</v>
      </c>
      <c r="DJ1365">
        <v>2.9999999999999997E-4</v>
      </c>
      <c r="DK1365" t="s">
        <v>4851</v>
      </c>
      <c r="DL1365" t="s">
        <v>53</v>
      </c>
      <c r="DS1365" t="s">
        <v>18</v>
      </c>
      <c r="DT1365" t="s">
        <v>2495</v>
      </c>
      <c r="DV1365" t="s">
        <v>4705</v>
      </c>
    </row>
    <row r="1366" spans="1:126">
      <c r="A1366">
        <v>89</v>
      </c>
      <c r="B1366" s="14">
        <v>44746.78402777778</v>
      </c>
      <c r="C1366" t="s">
        <v>52</v>
      </c>
      <c r="D1366">
        <v>0</v>
      </c>
      <c r="E1366">
        <v>0</v>
      </c>
      <c r="F1366">
        <v>0</v>
      </c>
      <c r="G1366" t="s">
        <v>54</v>
      </c>
      <c r="H1366" t="s">
        <v>55</v>
      </c>
      <c r="I1366" t="s">
        <v>55</v>
      </c>
      <c r="J1366" t="s">
        <v>55</v>
      </c>
      <c r="K1366" t="s">
        <v>18</v>
      </c>
      <c r="L1366">
        <v>90</v>
      </c>
      <c r="M1366" t="s">
        <v>173</v>
      </c>
      <c r="N1366">
        <v>0</v>
      </c>
      <c r="O1366" t="s">
        <v>173</v>
      </c>
      <c r="P1366">
        <v>0</v>
      </c>
      <c r="Q1366" t="s">
        <v>173</v>
      </c>
      <c r="R1366">
        <v>0</v>
      </c>
      <c r="S1366">
        <v>2</v>
      </c>
      <c r="T1366" t="s">
        <v>174</v>
      </c>
      <c r="U1366">
        <v>5.3155000000000001</v>
      </c>
      <c r="V1366">
        <v>0.6694</v>
      </c>
      <c r="W1366">
        <v>10.4437</v>
      </c>
      <c r="X1366">
        <v>0.30520000000000003</v>
      </c>
      <c r="Y1366">
        <v>36.895400000000002</v>
      </c>
      <c r="Z1366">
        <v>0.3427</v>
      </c>
      <c r="AA1366">
        <v>2.81E-2</v>
      </c>
      <c r="AB1366">
        <v>1.4500000000000001E-2</v>
      </c>
      <c r="AC1366">
        <v>4.2099999999999999E-2</v>
      </c>
      <c r="AD1366">
        <v>9.7999999999999997E-3</v>
      </c>
      <c r="AE1366" t="s">
        <v>179</v>
      </c>
      <c r="AF1366">
        <v>1.6299999999999999E-2</v>
      </c>
      <c r="AG1366">
        <v>5.7700000000000001E-2</v>
      </c>
      <c r="AH1366">
        <v>6.0000000000000001E-3</v>
      </c>
      <c r="AI1366">
        <v>7.2126999999999999</v>
      </c>
      <c r="AJ1366">
        <v>3.1199999999999999E-2</v>
      </c>
      <c r="AK1366">
        <v>0.49149999999999999</v>
      </c>
      <c r="AL1366">
        <v>7.1000000000000004E-3</v>
      </c>
      <c r="AM1366">
        <v>1.2500000000000001E-2</v>
      </c>
      <c r="AN1366">
        <v>7.4000000000000003E-3</v>
      </c>
      <c r="AO1366">
        <v>2.0400000000000001E-2</v>
      </c>
      <c r="AP1366">
        <v>4.1000000000000003E-3</v>
      </c>
      <c r="AQ1366">
        <v>9.8500000000000004E-2</v>
      </c>
      <c r="AR1366">
        <v>4.7000000000000002E-3</v>
      </c>
      <c r="AS1366">
        <v>5.2039</v>
      </c>
      <c r="AT1366">
        <v>2.4199999999999999E-2</v>
      </c>
      <c r="AU1366">
        <v>4.7999999999999996E-3</v>
      </c>
      <c r="AV1366">
        <v>3.5000000000000001E-3</v>
      </c>
      <c r="AW1366">
        <v>8.3000000000000001E-3</v>
      </c>
      <c r="AX1366">
        <v>1E-3</v>
      </c>
      <c r="AY1366">
        <v>7.4999999999999997E-3</v>
      </c>
      <c r="AZ1366">
        <v>8.0000000000000004E-4</v>
      </c>
      <c r="BA1366">
        <v>5.0000000000000001E-3</v>
      </c>
      <c r="BB1366">
        <v>5.9999999999999995E-4</v>
      </c>
      <c r="BC1366" t="s">
        <v>211</v>
      </c>
      <c r="BD1366">
        <v>5.0000000000000001E-4</v>
      </c>
      <c r="BE1366" t="s">
        <v>179</v>
      </c>
      <c r="BF1366">
        <v>2.9999999999999997E-4</v>
      </c>
      <c r="BG1366" t="s">
        <v>179</v>
      </c>
      <c r="BH1366">
        <v>1E-4</v>
      </c>
      <c r="BI1366" t="s">
        <v>179</v>
      </c>
      <c r="BJ1366">
        <v>2.0000000000000001E-4</v>
      </c>
      <c r="BK1366">
        <v>8.6999999999999994E-3</v>
      </c>
      <c r="BL1366">
        <v>4.0000000000000002E-4</v>
      </c>
      <c r="BM1366">
        <v>1.8E-3</v>
      </c>
      <c r="BN1366">
        <v>2.9999999999999997E-4</v>
      </c>
      <c r="BO1366">
        <v>6.6E-3</v>
      </c>
      <c r="BP1366">
        <v>5.0000000000000001E-4</v>
      </c>
      <c r="BQ1366" t="s">
        <v>179</v>
      </c>
      <c r="BR1366">
        <v>2.9999999999999997E-4</v>
      </c>
      <c r="BS1366" t="s">
        <v>179</v>
      </c>
      <c r="BT1366">
        <v>4.0000000000000002E-4</v>
      </c>
      <c r="BU1366" t="s">
        <v>179</v>
      </c>
      <c r="BV1366">
        <v>6.9999999999999999E-4</v>
      </c>
      <c r="BW1366" t="s">
        <v>18</v>
      </c>
      <c r="BY1366" t="s">
        <v>179</v>
      </c>
      <c r="BZ1366">
        <v>1.1000000000000001E-3</v>
      </c>
      <c r="CA1366" t="s">
        <v>179</v>
      </c>
      <c r="CB1366">
        <v>8.0000000000000004E-4</v>
      </c>
      <c r="CC1366" t="s">
        <v>179</v>
      </c>
      <c r="CD1366">
        <v>2.0999999999999999E-3</v>
      </c>
      <c r="CE1366" t="s">
        <v>179</v>
      </c>
      <c r="CF1366">
        <v>2.3E-3</v>
      </c>
      <c r="CG1366" t="s">
        <v>216</v>
      </c>
      <c r="CH1366">
        <v>1E-4</v>
      </c>
      <c r="CI1366" t="s">
        <v>179</v>
      </c>
      <c r="CJ1366">
        <v>7.7999999999999996E-3</v>
      </c>
      <c r="CK1366" t="s">
        <v>179</v>
      </c>
      <c r="CL1366">
        <v>1.0999999999999999E-2</v>
      </c>
      <c r="CM1366" t="s">
        <v>345</v>
      </c>
      <c r="CN1366">
        <v>5.0000000000000001E-3</v>
      </c>
      <c r="CO1366" t="s">
        <v>179</v>
      </c>
      <c r="CP1366">
        <v>8.9999999999999998E-4</v>
      </c>
      <c r="CQ1366" t="s">
        <v>179</v>
      </c>
      <c r="CR1366">
        <v>3.0999999999999999E-3</v>
      </c>
      <c r="CS1366" t="s">
        <v>179</v>
      </c>
      <c r="CT1366">
        <v>1.8E-3</v>
      </c>
      <c r="CU1366" t="s">
        <v>179</v>
      </c>
      <c r="CV1366">
        <v>8.0000000000000004E-4</v>
      </c>
      <c r="CW1366" t="s">
        <v>18</v>
      </c>
      <c r="CY1366" t="s">
        <v>179</v>
      </c>
      <c r="CZ1366">
        <v>5.9999999999999995E-4</v>
      </c>
      <c r="DA1366" t="s">
        <v>179</v>
      </c>
      <c r="DB1366">
        <v>5.9999999999999995E-4</v>
      </c>
      <c r="DC1366" t="s">
        <v>179</v>
      </c>
      <c r="DD1366">
        <v>5.9999999999999995E-4</v>
      </c>
      <c r="DE1366" t="s">
        <v>179</v>
      </c>
      <c r="DF1366">
        <v>5.9999999999999995E-4</v>
      </c>
      <c r="DG1366" t="s">
        <v>179</v>
      </c>
      <c r="DH1366">
        <v>4.0000000000000002E-4</v>
      </c>
      <c r="DI1366" t="s">
        <v>179</v>
      </c>
      <c r="DJ1366">
        <v>4.0000000000000002E-4</v>
      </c>
      <c r="DK1366" t="s">
        <v>4851</v>
      </c>
      <c r="DL1366" t="s">
        <v>53</v>
      </c>
      <c r="DS1366" t="s">
        <v>18</v>
      </c>
      <c r="DT1366" t="s">
        <v>2297</v>
      </c>
      <c r="DV1366" t="s">
        <v>4705</v>
      </c>
    </row>
    <row r="1367" spans="1:126">
      <c r="A1367">
        <v>94</v>
      </c>
      <c r="B1367" s="14">
        <v>44753.909722222219</v>
      </c>
      <c r="C1367" t="s">
        <v>52</v>
      </c>
      <c r="D1367">
        <v>0</v>
      </c>
      <c r="E1367">
        <v>0</v>
      </c>
      <c r="F1367">
        <v>0</v>
      </c>
      <c r="G1367" t="s">
        <v>54</v>
      </c>
      <c r="H1367" t="s">
        <v>55</v>
      </c>
      <c r="I1367" t="s">
        <v>55</v>
      </c>
      <c r="J1367" t="s">
        <v>55</v>
      </c>
      <c r="K1367" t="s">
        <v>18</v>
      </c>
      <c r="L1367">
        <v>90</v>
      </c>
      <c r="M1367" t="s">
        <v>173</v>
      </c>
      <c r="N1367">
        <v>0</v>
      </c>
      <c r="O1367" t="s">
        <v>173</v>
      </c>
      <c r="P1367">
        <v>0</v>
      </c>
      <c r="Q1367" t="s">
        <v>173</v>
      </c>
      <c r="R1367">
        <v>0</v>
      </c>
      <c r="S1367">
        <v>2</v>
      </c>
      <c r="T1367" t="s">
        <v>174</v>
      </c>
      <c r="U1367">
        <v>4.9805999999999999</v>
      </c>
      <c r="V1367">
        <v>0.66400000000000003</v>
      </c>
      <c r="W1367" t="s">
        <v>4259</v>
      </c>
      <c r="X1367">
        <v>0.30209999999999998</v>
      </c>
      <c r="Y1367">
        <v>36.594499999999996</v>
      </c>
      <c r="Z1367">
        <v>0.34089999999999998</v>
      </c>
      <c r="AA1367" t="s">
        <v>433</v>
      </c>
      <c r="AB1367">
        <v>1.46E-2</v>
      </c>
      <c r="AC1367" t="s">
        <v>178</v>
      </c>
      <c r="AD1367">
        <v>9.7000000000000003E-3</v>
      </c>
      <c r="AE1367" t="s">
        <v>179</v>
      </c>
      <c r="AF1367">
        <v>1.66E-2</v>
      </c>
      <c r="AG1367">
        <v>5.3900000000000003E-2</v>
      </c>
      <c r="AH1367">
        <v>6.0000000000000001E-3</v>
      </c>
      <c r="AI1367">
        <v>7.0026000000000002</v>
      </c>
      <c r="AJ1367">
        <v>3.0800000000000001E-2</v>
      </c>
      <c r="AK1367">
        <v>0.45590000000000003</v>
      </c>
      <c r="AL1367">
        <v>6.8999999999999999E-3</v>
      </c>
      <c r="AM1367" t="s">
        <v>387</v>
      </c>
      <c r="AN1367">
        <v>7.3000000000000001E-3</v>
      </c>
      <c r="AO1367" t="s">
        <v>220</v>
      </c>
      <c r="AP1367">
        <v>4.0000000000000001E-3</v>
      </c>
      <c r="AQ1367">
        <v>0.09</v>
      </c>
      <c r="AR1367">
        <v>4.5999999999999999E-3</v>
      </c>
      <c r="AS1367" t="s">
        <v>4260</v>
      </c>
      <c r="AT1367">
        <v>2.3800000000000002E-2</v>
      </c>
      <c r="AU1367" t="s">
        <v>179</v>
      </c>
      <c r="AV1367">
        <v>3.3999999999999998E-3</v>
      </c>
      <c r="AW1367">
        <v>7.1000000000000004E-3</v>
      </c>
      <c r="AX1367">
        <v>1E-3</v>
      </c>
      <c r="AY1367" t="s">
        <v>213</v>
      </c>
      <c r="AZ1367">
        <v>8.0000000000000004E-4</v>
      </c>
      <c r="BA1367">
        <v>4.4000000000000003E-3</v>
      </c>
      <c r="BB1367">
        <v>5.9999999999999995E-4</v>
      </c>
      <c r="BC1367" t="s">
        <v>247</v>
      </c>
      <c r="BD1367">
        <v>4.0000000000000002E-4</v>
      </c>
      <c r="BE1367" t="s">
        <v>179</v>
      </c>
      <c r="BF1367">
        <v>2.9999999999999997E-4</v>
      </c>
      <c r="BG1367" t="s">
        <v>179</v>
      </c>
      <c r="BH1367">
        <v>1E-4</v>
      </c>
      <c r="BI1367" t="s">
        <v>179</v>
      </c>
      <c r="BJ1367">
        <v>2.0000000000000001E-4</v>
      </c>
      <c r="BK1367">
        <v>8.6E-3</v>
      </c>
      <c r="BL1367">
        <v>4.0000000000000002E-4</v>
      </c>
      <c r="BM1367">
        <v>2E-3</v>
      </c>
      <c r="BN1367">
        <v>2.9999999999999997E-4</v>
      </c>
      <c r="BO1367" t="s">
        <v>537</v>
      </c>
      <c r="BP1367">
        <v>5.0000000000000001E-4</v>
      </c>
      <c r="BQ1367" t="s">
        <v>179</v>
      </c>
      <c r="BR1367">
        <v>2.9999999999999997E-4</v>
      </c>
      <c r="BS1367" t="s">
        <v>179</v>
      </c>
      <c r="BT1367">
        <v>4.0000000000000002E-4</v>
      </c>
      <c r="BU1367" t="s">
        <v>179</v>
      </c>
      <c r="BV1367">
        <v>6.9999999999999999E-4</v>
      </c>
      <c r="BW1367" t="s">
        <v>18</v>
      </c>
      <c r="BY1367" t="s">
        <v>179</v>
      </c>
      <c r="BZ1367">
        <v>1.1000000000000001E-3</v>
      </c>
      <c r="CA1367" t="s">
        <v>179</v>
      </c>
      <c r="CB1367">
        <v>8.0000000000000004E-4</v>
      </c>
      <c r="CC1367" t="s">
        <v>179</v>
      </c>
      <c r="CD1367">
        <v>2.0999999999999999E-3</v>
      </c>
      <c r="CE1367" t="s">
        <v>179</v>
      </c>
      <c r="CF1367">
        <v>2.3E-3</v>
      </c>
      <c r="CG1367" t="s">
        <v>179</v>
      </c>
      <c r="CH1367">
        <v>1E-4</v>
      </c>
      <c r="CI1367" t="s">
        <v>179</v>
      </c>
      <c r="CJ1367">
        <v>8.0000000000000002E-3</v>
      </c>
      <c r="CK1367" t="s">
        <v>179</v>
      </c>
      <c r="CL1367">
        <v>1.12E-2</v>
      </c>
      <c r="CM1367" t="s">
        <v>601</v>
      </c>
      <c r="CN1367">
        <v>5.1999999999999998E-3</v>
      </c>
      <c r="CO1367" t="s">
        <v>179</v>
      </c>
      <c r="CP1367">
        <v>8.9999999999999998E-4</v>
      </c>
      <c r="CQ1367" t="s">
        <v>179</v>
      </c>
      <c r="CR1367">
        <v>3.2000000000000002E-3</v>
      </c>
      <c r="CS1367" t="s">
        <v>179</v>
      </c>
      <c r="CT1367">
        <v>1.8E-3</v>
      </c>
      <c r="CU1367" t="s">
        <v>18</v>
      </c>
      <c r="CW1367" t="s">
        <v>18</v>
      </c>
      <c r="CY1367" t="s">
        <v>179</v>
      </c>
      <c r="CZ1367">
        <v>5.0000000000000001E-4</v>
      </c>
      <c r="DA1367" t="s">
        <v>179</v>
      </c>
      <c r="DB1367">
        <v>5.0000000000000001E-4</v>
      </c>
      <c r="DC1367" t="s">
        <v>179</v>
      </c>
      <c r="DD1367">
        <v>5.9999999999999995E-4</v>
      </c>
      <c r="DE1367" t="s">
        <v>179</v>
      </c>
      <c r="DF1367">
        <v>5.9999999999999995E-4</v>
      </c>
      <c r="DG1367" t="s">
        <v>179</v>
      </c>
      <c r="DH1367">
        <v>4.0000000000000002E-4</v>
      </c>
      <c r="DI1367" t="s">
        <v>179</v>
      </c>
      <c r="DJ1367">
        <v>4.0000000000000002E-4</v>
      </c>
      <c r="DK1367" t="s">
        <v>4851</v>
      </c>
      <c r="DL1367" t="s">
        <v>53</v>
      </c>
      <c r="DT1367" t="s">
        <v>2297</v>
      </c>
      <c r="DV1367" t="s">
        <v>4705</v>
      </c>
    </row>
    <row r="1368" spans="1:126">
      <c r="A1368">
        <v>189</v>
      </c>
      <c r="B1368" s="14">
        <v>44754.718055555553</v>
      </c>
      <c r="C1368" t="s">
        <v>52</v>
      </c>
      <c r="D1368">
        <v>0</v>
      </c>
      <c r="E1368">
        <v>0</v>
      </c>
      <c r="F1368">
        <v>0</v>
      </c>
      <c r="G1368" t="s">
        <v>54</v>
      </c>
      <c r="H1368" t="s">
        <v>55</v>
      </c>
      <c r="I1368" t="s">
        <v>55</v>
      </c>
      <c r="J1368" t="s">
        <v>55</v>
      </c>
      <c r="K1368" t="s">
        <v>18</v>
      </c>
      <c r="L1368">
        <v>90</v>
      </c>
      <c r="M1368" t="s">
        <v>173</v>
      </c>
      <c r="N1368">
        <v>0</v>
      </c>
      <c r="O1368" t="s">
        <v>173</v>
      </c>
      <c r="P1368">
        <v>0</v>
      </c>
      <c r="Q1368" t="s">
        <v>173</v>
      </c>
      <c r="R1368">
        <v>0</v>
      </c>
      <c r="S1368">
        <v>2</v>
      </c>
      <c r="T1368" t="s">
        <v>174</v>
      </c>
      <c r="U1368">
        <v>5.1596000000000002</v>
      </c>
      <c r="V1368">
        <v>0.69520000000000004</v>
      </c>
      <c r="W1368" t="s">
        <v>4485</v>
      </c>
      <c r="X1368">
        <v>0.3216</v>
      </c>
      <c r="Y1368">
        <v>39.363199999999999</v>
      </c>
      <c r="Z1368">
        <v>0.3574</v>
      </c>
      <c r="AA1368" t="s">
        <v>618</v>
      </c>
      <c r="AB1368">
        <v>1.4999999999999999E-2</v>
      </c>
      <c r="AC1368" t="s">
        <v>4486</v>
      </c>
      <c r="AD1368">
        <v>1.0200000000000001E-2</v>
      </c>
      <c r="AE1368" t="s">
        <v>179</v>
      </c>
      <c r="AF1368">
        <v>1.6400000000000001E-2</v>
      </c>
      <c r="AG1368">
        <v>5.2499999999999998E-2</v>
      </c>
      <c r="AH1368">
        <v>6.3E-3</v>
      </c>
      <c r="AI1368">
        <v>7.5034000000000001</v>
      </c>
      <c r="AJ1368">
        <v>3.2000000000000001E-2</v>
      </c>
      <c r="AK1368">
        <v>0.50870000000000004</v>
      </c>
      <c r="AL1368">
        <v>7.3000000000000001E-3</v>
      </c>
      <c r="AM1368" t="s">
        <v>2651</v>
      </c>
      <c r="AN1368">
        <v>7.7000000000000002E-3</v>
      </c>
      <c r="AO1368" t="s">
        <v>1658</v>
      </c>
      <c r="AP1368">
        <v>4.1999999999999997E-3</v>
      </c>
      <c r="AQ1368">
        <v>9.9500000000000005E-2</v>
      </c>
      <c r="AR1368">
        <v>4.7000000000000002E-3</v>
      </c>
      <c r="AS1368" t="s">
        <v>4487</v>
      </c>
      <c r="AT1368">
        <v>2.5100000000000001E-2</v>
      </c>
      <c r="AU1368" t="s">
        <v>330</v>
      </c>
      <c r="AV1368">
        <v>3.5999999999999999E-3</v>
      </c>
      <c r="AW1368">
        <v>8.8999999999999999E-3</v>
      </c>
      <c r="AX1368">
        <v>1E-3</v>
      </c>
      <c r="AY1368" t="s">
        <v>422</v>
      </c>
      <c r="AZ1368">
        <v>6.9999999999999999E-4</v>
      </c>
      <c r="BA1368">
        <v>5.3E-3</v>
      </c>
      <c r="BB1368">
        <v>5.9999999999999995E-4</v>
      </c>
      <c r="BC1368" t="s">
        <v>247</v>
      </c>
      <c r="BD1368">
        <v>4.0000000000000002E-4</v>
      </c>
      <c r="BE1368" t="s">
        <v>179</v>
      </c>
      <c r="BF1368">
        <v>2.9999999999999997E-4</v>
      </c>
      <c r="BG1368" t="s">
        <v>179</v>
      </c>
      <c r="BH1368">
        <v>1E-4</v>
      </c>
      <c r="BI1368" t="s">
        <v>179</v>
      </c>
      <c r="BJ1368">
        <v>2.0000000000000001E-4</v>
      </c>
      <c r="BK1368">
        <v>8.3999999999999995E-3</v>
      </c>
      <c r="BL1368">
        <v>4.0000000000000002E-4</v>
      </c>
      <c r="BM1368">
        <v>2.0999999999999999E-3</v>
      </c>
      <c r="BN1368">
        <v>2.9999999999999997E-4</v>
      </c>
      <c r="BO1368" t="s">
        <v>215</v>
      </c>
      <c r="BP1368">
        <v>5.0000000000000001E-4</v>
      </c>
      <c r="BQ1368" t="s">
        <v>179</v>
      </c>
      <c r="BR1368">
        <v>2.9999999999999997E-4</v>
      </c>
      <c r="BS1368" t="s">
        <v>179</v>
      </c>
      <c r="BT1368">
        <v>4.0000000000000002E-4</v>
      </c>
      <c r="BU1368" t="s">
        <v>179</v>
      </c>
      <c r="BV1368">
        <v>6.9999999999999999E-4</v>
      </c>
      <c r="BW1368" t="s">
        <v>18</v>
      </c>
      <c r="BY1368" t="s">
        <v>179</v>
      </c>
      <c r="BZ1368">
        <v>1.1000000000000001E-3</v>
      </c>
      <c r="CA1368" t="s">
        <v>179</v>
      </c>
      <c r="CB1368">
        <v>8.0000000000000004E-4</v>
      </c>
      <c r="CC1368" t="s">
        <v>348</v>
      </c>
      <c r="CD1368">
        <v>2E-3</v>
      </c>
      <c r="CE1368" t="s">
        <v>179</v>
      </c>
      <c r="CF1368">
        <v>2.2000000000000001E-3</v>
      </c>
      <c r="CG1368" t="s">
        <v>216</v>
      </c>
      <c r="CH1368">
        <v>1E-4</v>
      </c>
      <c r="CI1368" t="s">
        <v>179</v>
      </c>
      <c r="CJ1368">
        <v>7.4000000000000003E-3</v>
      </c>
      <c r="CK1368" t="s">
        <v>179</v>
      </c>
      <c r="CL1368">
        <v>1.0999999999999999E-2</v>
      </c>
      <c r="CM1368" t="s">
        <v>344</v>
      </c>
      <c r="CN1368">
        <v>3.8999999999999998E-3</v>
      </c>
      <c r="CO1368" t="s">
        <v>179</v>
      </c>
      <c r="CP1368">
        <v>8.9999999999999998E-4</v>
      </c>
      <c r="CQ1368" t="s">
        <v>179</v>
      </c>
      <c r="CR1368">
        <v>3.0999999999999999E-3</v>
      </c>
      <c r="CS1368" t="s">
        <v>179</v>
      </c>
      <c r="CT1368">
        <v>1.9E-3</v>
      </c>
      <c r="CU1368" t="s">
        <v>18</v>
      </c>
      <c r="CW1368" t="s">
        <v>18</v>
      </c>
      <c r="CY1368" t="s">
        <v>179</v>
      </c>
      <c r="CZ1368">
        <v>5.9999999999999995E-4</v>
      </c>
      <c r="DA1368" t="s">
        <v>179</v>
      </c>
      <c r="DB1368">
        <v>5.9999999999999995E-4</v>
      </c>
      <c r="DC1368" t="s">
        <v>179</v>
      </c>
      <c r="DD1368">
        <v>5.9999999999999995E-4</v>
      </c>
      <c r="DE1368" t="s">
        <v>179</v>
      </c>
      <c r="DF1368">
        <v>5.0000000000000001E-4</v>
      </c>
      <c r="DG1368" t="s">
        <v>179</v>
      </c>
      <c r="DH1368">
        <v>4.0000000000000002E-4</v>
      </c>
      <c r="DI1368" t="s">
        <v>179</v>
      </c>
      <c r="DJ1368">
        <v>4.0000000000000002E-4</v>
      </c>
      <c r="DK1368" t="s">
        <v>4851</v>
      </c>
      <c r="DL1368" t="s">
        <v>53</v>
      </c>
      <c r="DT1368" t="s">
        <v>4480</v>
      </c>
      <c r="DV1368" t="s">
        <v>4705</v>
      </c>
    </row>
    <row r="1369" spans="1:126">
      <c r="A1369">
        <v>190</v>
      </c>
      <c r="B1369" s="14">
        <v>44754.719444444447</v>
      </c>
      <c r="C1369" t="s">
        <v>52</v>
      </c>
      <c r="D1369">
        <v>0</v>
      </c>
      <c r="E1369">
        <v>0</v>
      </c>
      <c r="F1369">
        <v>0</v>
      </c>
      <c r="G1369" t="s">
        <v>54</v>
      </c>
      <c r="H1369" t="s">
        <v>55</v>
      </c>
      <c r="I1369" t="s">
        <v>55</v>
      </c>
      <c r="J1369" t="s">
        <v>55</v>
      </c>
      <c r="K1369" t="s">
        <v>18</v>
      </c>
      <c r="L1369">
        <v>90</v>
      </c>
      <c r="M1369" t="s">
        <v>173</v>
      </c>
      <c r="N1369">
        <v>0</v>
      </c>
      <c r="O1369" t="s">
        <v>173</v>
      </c>
      <c r="P1369">
        <v>0</v>
      </c>
      <c r="Q1369" t="s">
        <v>173</v>
      </c>
      <c r="R1369">
        <v>0</v>
      </c>
      <c r="S1369">
        <v>2</v>
      </c>
      <c r="T1369" t="s">
        <v>174</v>
      </c>
      <c r="U1369">
        <v>5.0579999999999998</v>
      </c>
      <c r="V1369">
        <v>0.69599999999999995</v>
      </c>
      <c r="W1369" t="s">
        <v>4488</v>
      </c>
      <c r="X1369">
        <v>0.32229999999999998</v>
      </c>
      <c r="Y1369">
        <v>39.142600000000002</v>
      </c>
      <c r="Z1369">
        <v>0.35630000000000001</v>
      </c>
      <c r="AA1369" t="s">
        <v>1082</v>
      </c>
      <c r="AB1369">
        <v>1.5100000000000001E-2</v>
      </c>
      <c r="AC1369" t="s">
        <v>944</v>
      </c>
      <c r="AD1369">
        <v>0.01</v>
      </c>
      <c r="AE1369" t="s">
        <v>179</v>
      </c>
      <c r="AF1369">
        <v>1.6500000000000001E-2</v>
      </c>
      <c r="AG1369">
        <v>5.16E-2</v>
      </c>
      <c r="AH1369">
        <v>6.1999999999999998E-3</v>
      </c>
      <c r="AI1369">
        <v>7.4660000000000002</v>
      </c>
      <c r="AJ1369">
        <v>3.1899999999999998E-2</v>
      </c>
      <c r="AK1369">
        <v>0.5181</v>
      </c>
      <c r="AL1369">
        <v>7.3000000000000001E-3</v>
      </c>
      <c r="AM1369" t="s">
        <v>279</v>
      </c>
      <c r="AN1369">
        <v>7.7000000000000002E-3</v>
      </c>
      <c r="AO1369" t="s">
        <v>1362</v>
      </c>
      <c r="AP1369">
        <v>4.1999999999999997E-3</v>
      </c>
      <c r="AQ1369">
        <v>0.1036</v>
      </c>
      <c r="AR1369">
        <v>4.7999999999999996E-3</v>
      </c>
      <c r="AS1369" t="s">
        <v>4489</v>
      </c>
      <c r="AT1369">
        <v>2.5100000000000001E-2</v>
      </c>
      <c r="AU1369" t="s">
        <v>179</v>
      </c>
      <c r="AV1369">
        <v>3.5999999999999999E-3</v>
      </c>
      <c r="AW1369">
        <v>8.2000000000000007E-3</v>
      </c>
      <c r="AX1369">
        <v>1E-3</v>
      </c>
      <c r="AY1369" t="s">
        <v>213</v>
      </c>
      <c r="AZ1369">
        <v>8.0000000000000004E-4</v>
      </c>
      <c r="BA1369">
        <v>5.4999999999999997E-3</v>
      </c>
      <c r="BB1369">
        <v>5.9999999999999995E-4</v>
      </c>
      <c r="BC1369" t="s">
        <v>245</v>
      </c>
      <c r="BD1369">
        <v>5.0000000000000001E-4</v>
      </c>
      <c r="BE1369" t="s">
        <v>179</v>
      </c>
      <c r="BF1369">
        <v>2.9999999999999997E-4</v>
      </c>
      <c r="BG1369" t="s">
        <v>179</v>
      </c>
      <c r="BH1369">
        <v>1E-4</v>
      </c>
      <c r="BI1369" t="s">
        <v>179</v>
      </c>
      <c r="BJ1369">
        <v>2.0000000000000001E-4</v>
      </c>
      <c r="BK1369">
        <v>8.9999999999999993E-3</v>
      </c>
      <c r="BL1369">
        <v>5.0000000000000001E-4</v>
      </c>
      <c r="BM1369">
        <v>2.0999999999999999E-3</v>
      </c>
      <c r="BN1369">
        <v>2.9999999999999997E-4</v>
      </c>
      <c r="BO1369" t="s">
        <v>422</v>
      </c>
      <c r="BP1369">
        <v>5.0000000000000001E-4</v>
      </c>
      <c r="BQ1369" t="s">
        <v>179</v>
      </c>
      <c r="BR1369">
        <v>2.9999999999999997E-4</v>
      </c>
      <c r="BS1369" t="s">
        <v>179</v>
      </c>
      <c r="BT1369">
        <v>4.0000000000000002E-4</v>
      </c>
      <c r="BU1369" t="s">
        <v>179</v>
      </c>
      <c r="BV1369">
        <v>6.9999999999999999E-4</v>
      </c>
      <c r="BW1369" t="s">
        <v>18</v>
      </c>
      <c r="BY1369" t="s">
        <v>18</v>
      </c>
      <c r="CA1369" t="s">
        <v>179</v>
      </c>
      <c r="CB1369">
        <v>8.0000000000000004E-4</v>
      </c>
      <c r="CC1369" t="s">
        <v>179</v>
      </c>
      <c r="CD1369">
        <v>2E-3</v>
      </c>
      <c r="CE1369" t="s">
        <v>179</v>
      </c>
      <c r="CF1369">
        <v>2.3E-3</v>
      </c>
      <c r="CG1369" t="s">
        <v>216</v>
      </c>
      <c r="CH1369">
        <v>1E-4</v>
      </c>
      <c r="CI1369" t="s">
        <v>179</v>
      </c>
      <c r="CJ1369">
        <v>7.3000000000000001E-3</v>
      </c>
      <c r="CK1369" t="s">
        <v>179</v>
      </c>
      <c r="CL1369">
        <v>1.09E-2</v>
      </c>
      <c r="CM1369" t="s">
        <v>179</v>
      </c>
      <c r="CN1369">
        <v>4.0000000000000001E-3</v>
      </c>
      <c r="CO1369" t="s">
        <v>179</v>
      </c>
      <c r="CP1369">
        <v>8.9999999999999998E-4</v>
      </c>
      <c r="CQ1369" t="s">
        <v>179</v>
      </c>
      <c r="CR1369">
        <v>3.0999999999999999E-3</v>
      </c>
      <c r="CS1369" t="s">
        <v>179</v>
      </c>
      <c r="CT1369">
        <v>1.9E-3</v>
      </c>
      <c r="CU1369" t="s">
        <v>179</v>
      </c>
      <c r="CV1369">
        <v>8.0000000000000004E-4</v>
      </c>
      <c r="CW1369" t="s">
        <v>18</v>
      </c>
      <c r="CY1369" t="s">
        <v>179</v>
      </c>
      <c r="CZ1369">
        <v>5.9999999999999995E-4</v>
      </c>
      <c r="DA1369" t="s">
        <v>179</v>
      </c>
      <c r="DB1369">
        <v>5.0000000000000001E-4</v>
      </c>
      <c r="DC1369" t="s">
        <v>179</v>
      </c>
      <c r="DD1369">
        <v>5.0000000000000001E-4</v>
      </c>
      <c r="DE1369" t="s">
        <v>179</v>
      </c>
      <c r="DF1369">
        <v>5.9999999999999995E-4</v>
      </c>
      <c r="DG1369" t="s">
        <v>179</v>
      </c>
      <c r="DH1369">
        <v>4.0000000000000002E-4</v>
      </c>
      <c r="DI1369" t="s">
        <v>179</v>
      </c>
      <c r="DJ1369">
        <v>4.0000000000000002E-4</v>
      </c>
      <c r="DK1369" t="s">
        <v>4851</v>
      </c>
      <c r="DL1369" t="s">
        <v>53</v>
      </c>
      <c r="DT1369" t="s">
        <v>4480</v>
      </c>
      <c r="DV1369" t="s">
        <v>4705</v>
      </c>
    </row>
    <row r="1370" spans="1:126">
      <c r="A1370">
        <v>191</v>
      </c>
      <c r="B1370" s="14">
        <v>44754.720833333333</v>
      </c>
      <c r="C1370" t="s">
        <v>52</v>
      </c>
      <c r="D1370">
        <v>0</v>
      </c>
      <c r="E1370">
        <v>0</v>
      </c>
      <c r="F1370">
        <v>0</v>
      </c>
      <c r="G1370" t="s">
        <v>54</v>
      </c>
      <c r="H1370" t="s">
        <v>55</v>
      </c>
      <c r="I1370" t="s">
        <v>55</v>
      </c>
      <c r="J1370" t="s">
        <v>55</v>
      </c>
      <c r="K1370" t="s">
        <v>18</v>
      </c>
      <c r="L1370">
        <v>90</v>
      </c>
      <c r="M1370" t="s">
        <v>173</v>
      </c>
      <c r="N1370">
        <v>0</v>
      </c>
      <c r="O1370" t="s">
        <v>173</v>
      </c>
      <c r="P1370">
        <v>0</v>
      </c>
      <c r="Q1370" t="s">
        <v>173</v>
      </c>
      <c r="R1370">
        <v>0</v>
      </c>
      <c r="S1370">
        <v>2</v>
      </c>
      <c r="T1370" t="s">
        <v>174</v>
      </c>
      <c r="U1370">
        <v>5.7023000000000001</v>
      </c>
      <c r="V1370">
        <v>0.70740000000000003</v>
      </c>
      <c r="W1370" t="s">
        <v>4490</v>
      </c>
      <c r="X1370">
        <v>0.32200000000000001</v>
      </c>
      <c r="Y1370">
        <v>39.695999999999998</v>
      </c>
      <c r="Z1370">
        <v>0.35899999999999999</v>
      </c>
      <c r="AA1370" t="s">
        <v>1092</v>
      </c>
      <c r="AB1370">
        <v>1.5100000000000001E-2</v>
      </c>
      <c r="AC1370" t="s">
        <v>2778</v>
      </c>
      <c r="AD1370">
        <v>1.0200000000000001E-2</v>
      </c>
      <c r="AE1370" t="s">
        <v>179</v>
      </c>
      <c r="AF1370">
        <v>1.6299999999999999E-2</v>
      </c>
      <c r="AG1370">
        <v>4.82E-2</v>
      </c>
      <c r="AH1370">
        <v>6.1999999999999998E-3</v>
      </c>
      <c r="AI1370">
        <v>7.4733000000000001</v>
      </c>
      <c r="AJ1370">
        <v>3.1899999999999998E-2</v>
      </c>
      <c r="AK1370">
        <v>0.51559999999999995</v>
      </c>
      <c r="AL1370">
        <v>7.3000000000000001E-3</v>
      </c>
      <c r="AM1370" t="s">
        <v>327</v>
      </c>
      <c r="AN1370">
        <v>7.7999999999999996E-3</v>
      </c>
      <c r="AO1370" t="s">
        <v>183</v>
      </c>
      <c r="AP1370">
        <v>4.1999999999999997E-3</v>
      </c>
      <c r="AQ1370">
        <v>9.7000000000000003E-2</v>
      </c>
      <c r="AR1370">
        <v>4.7000000000000002E-3</v>
      </c>
      <c r="AS1370" t="s">
        <v>4491</v>
      </c>
      <c r="AT1370">
        <v>2.5000000000000001E-2</v>
      </c>
      <c r="AU1370" t="s">
        <v>179</v>
      </c>
      <c r="AV1370">
        <v>3.5000000000000001E-3</v>
      </c>
      <c r="AW1370">
        <v>8.6E-3</v>
      </c>
      <c r="AX1370">
        <v>1E-3</v>
      </c>
      <c r="AY1370" t="s">
        <v>209</v>
      </c>
      <c r="AZ1370">
        <v>8.0000000000000004E-4</v>
      </c>
      <c r="BA1370">
        <v>5.5999999999999999E-3</v>
      </c>
      <c r="BB1370">
        <v>5.9999999999999995E-4</v>
      </c>
      <c r="BC1370" t="s">
        <v>211</v>
      </c>
      <c r="BD1370">
        <v>4.0000000000000002E-4</v>
      </c>
      <c r="BE1370" t="s">
        <v>179</v>
      </c>
      <c r="BF1370">
        <v>2.9999999999999997E-4</v>
      </c>
      <c r="BG1370" t="s">
        <v>179</v>
      </c>
      <c r="BH1370">
        <v>1E-4</v>
      </c>
      <c r="BI1370" t="s">
        <v>179</v>
      </c>
      <c r="BJ1370">
        <v>2.0000000000000001E-4</v>
      </c>
      <c r="BK1370">
        <v>8.9999999999999993E-3</v>
      </c>
      <c r="BL1370">
        <v>5.0000000000000001E-4</v>
      </c>
      <c r="BM1370">
        <v>1.9E-3</v>
      </c>
      <c r="BN1370">
        <v>2.9999999999999997E-4</v>
      </c>
      <c r="BO1370" t="s">
        <v>187</v>
      </c>
      <c r="BP1370">
        <v>5.0000000000000001E-4</v>
      </c>
      <c r="BQ1370" t="s">
        <v>179</v>
      </c>
      <c r="BR1370">
        <v>2.9999999999999997E-4</v>
      </c>
      <c r="BS1370" t="s">
        <v>179</v>
      </c>
      <c r="BT1370">
        <v>4.0000000000000002E-4</v>
      </c>
      <c r="BU1370" t="s">
        <v>179</v>
      </c>
      <c r="BV1370">
        <v>6.9999999999999999E-4</v>
      </c>
      <c r="BW1370" t="s">
        <v>18</v>
      </c>
      <c r="BY1370" t="s">
        <v>179</v>
      </c>
      <c r="BZ1370">
        <v>1.1000000000000001E-3</v>
      </c>
      <c r="CA1370" t="s">
        <v>179</v>
      </c>
      <c r="CB1370">
        <v>8.0000000000000004E-4</v>
      </c>
      <c r="CC1370" t="s">
        <v>179</v>
      </c>
      <c r="CD1370">
        <v>2.0999999999999999E-3</v>
      </c>
      <c r="CE1370" t="s">
        <v>179</v>
      </c>
      <c r="CF1370">
        <v>2.3E-3</v>
      </c>
      <c r="CG1370" t="s">
        <v>179</v>
      </c>
      <c r="CH1370">
        <v>1E-4</v>
      </c>
      <c r="CI1370" t="s">
        <v>179</v>
      </c>
      <c r="CJ1370">
        <v>7.4000000000000003E-3</v>
      </c>
      <c r="CK1370" t="s">
        <v>179</v>
      </c>
      <c r="CL1370">
        <v>1.12E-2</v>
      </c>
      <c r="CM1370" t="s">
        <v>179</v>
      </c>
      <c r="CN1370">
        <v>3.8E-3</v>
      </c>
      <c r="CO1370" t="s">
        <v>179</v>
      </c>
      <c r="CP1370">
        <v>8.0000000000000004E-4</v>
      </c>
      <c r="CQ1370" t="s">
        <v>179</v>
      </c>
      <c r="CR1370">
        <v>3.0999999999999999E-3</v>
      </c>
      <c r="CS1370" t="s">
        <v>179</v>
      </c>
      <c r="CT1370">
        <v>1.8E-3</v>
      </c>
      <c r="CU1370" t="s">
        <v>179</v>
      </c>
      <c r="CV1370">
        <v>8.0000000000000004E-4</v>
      </c>
      <c r="CW1370" t="s">
        <v>18</v>
      </c>
      <c r="CY1370" t="s">
        <v>179</v>
      </c>
      <c r="CZ1370">
        <v>5.0000000000000001E-4</v>
      </c>
      <c r="DA1370" t="s">
        <v>179</v>
      </c>
      <c r="DB1370">
        <v>5.9999999999999995E-4</v>
      </c>
      <c r="DC1370" t="s">
        <v>179</v>
      </c>
      <c r="DD1370">
        <v>5.9999999999999995E-4</v>
      </c>
      <c r="DE1370" t="s">
        <v>179</v>
      </c>
      <c r="DF1370">
        <v>5.9999999999999995E-4</v>
      </c>
      <c r="DG1370" t="s">
        <v>179</v>
      </c>
      <c r="DH1370">
        <v>4.0000000000000002E-4</v>
      </c>
      <c r="DI1370" t="s">
        <v>179</v>
      </c>
      <c r="DJ1370">
        <v>4.0000000000000002E-4</v>
      </c>
      <c r="DK1370" t="s">
        <v>4851</v>
      </c>
      <c r="DL1370" t="s">
        <v>53</v>
      </c>
      <c r="DT1370" t="s">
        <v>4480</v>
      </c>
      <c r="DV1370" t="s">
        <v>4705</v>
      </c>
    </row>
    <row r="1371" spans="1:126">
      <c r="A1371">
        <v>194</v>
      </c>
      <c r="B1371" s="14">
        <v>44754.836805555555</v>
      </c>
      <c r="C1371" t="s">
        <v>52</v>
      </c>
      <c r="D1371">
        <v>0</v>
      </c>
      <c r="E1371">
        <v>0</v>
      </c>
      <c r="F1371">
        <v>0</v>
      </c>
      <c r="G1371" t="s">
        <v>54</v>
      </c>
      <c r="H1371" t="s">
        <v>55</v>
      </c>
      <c r="I1371" t="s">
        <v>55</v>
      </c>
      <c r="J1371" t="s">
        <v>55</v>
      </c>
      <c r="K1371" t="s">
        <v>18</v>
      </c>
      <c r="L1371">
        <v>90</v>
      </c>
      <c r="M1371" t="s">
        <v>173</v>
      </c>
      <c r="N1371">
        <v>0</v>
      </c>
      <c r="O1371" t="s">
        <v>173</v>
      </c>
      <c r="P1371">
        <v>0</v>
      </c>
      <c r="Q1371" t="s">
        <v>173</v>
      </c>
      <c r="R1371">
        <v>0</v>
      </c>
      <c r="S1371">
        <v>2</v>
      </c>
      <c r="T1371" t="s">
        <v>174</v>
      </c>
      <c r="U1371">
        <v>5.5590999999999999</v>
      </c>
      <c r="V1371">
        <v>0.67</v>
      </c>
      <c r="W1371" t="s">
        <v>4496</v>
      </c>
      <c r="X1371">
        <v>0.30530000000000002</v>
      </c>
      <c r="Y1371">
        <v>36.5672</v>
      </c>
      <c r="Z1371">
        <v>0.34089999999999998</v>
      </c>
      <c r="AA1371" t="s">
        <v>179</v>
      </c>
      <c r="AB1371">
        <v>1.4500000000000001E-2</v>
      </c>
      <c r="AC1371" t="s">
        <v>1462</v>
      </c>
      <c r="AD1371">
        <v>9.7000000000000003E-3</v>
      </c>
      <c r="AE1371" t="s">
        <v>179</v>
      </c>
      <c r="AF1371">
        <v>1.6199999999999999E-2</v>
      </c>
      <c r="AG1371">
        <v>5.5E-2</v>
      </c>
      <c r="AH1371">
        <v>5.8999999999999999E-3</v>
      </c>
      <c r="AI1371">
        <v>7.0625</v>
      </c>
      <c r="AJ1371">
        <v>3.0800000000000001E-2</v>
      </c>
      <c r="AK1371">
        <v>0.45400000000000001</v>
      </c>
      <c r="AL1371">
        <v>6.7999999999999996E-3</v>
      </c>
      <c r="AM1371" t="s">
        <v>533</v>
      </c>
      <c r="AN1371">
        <v>7.4000000000000003E-3</v>
      </c>
      <c r="AO1371" t="s">
        <v>667</v>
      </c>
      <c r="AP1371">
        <v>3.8E-3</v>
      </c>
      <c r="AQ1371">
        <v>9.3700000000000006E-2</v>
      </c>
      <c r="AR1371">
        <v>4.5999999999999999E-3</v>
      </c>
      <c r="AS1371" t="s">
        <v>4497</v>
      </c>
      <c r="AT1371">
        <v>2.35E-2</v>
      </c>
      <c r="AU1371" t="s">
        <v>422</v>
      </c>
      <c r="AV1371">
        <v>3.3999999999999998E-3</v>
      </c>
      <c r="AW1371">
        <v>7.6E-3</v>
      </c>
      <c r="AX1371">
        <v>1E-3</v>
      </c>
      <c r="AY1371" t="s">
        <v>209</v>
      </c>
      <c r="AZ1371">
        <v>8.0000000000000004E-4</v>
      </c>
      <c r="BA1371">
        <v>4.1999999999999997E-3</v>
      </c>
      <c r="BB1371">
        <v>5.9999999999999995E-4</v>
      </c>
      <c r="BC1371" t="s">
        <v>304</v>
      </c>
      <c r="BD1371">
        <v>4.0000000000000002E-4</v>
      </c>
      <c r="BE1371" t="s">
        <v>179</v>
      </c>
      <c r="BF1371">
        <v>2.9999999999999997E-4</v>
      </c>
      <c r="BG1371" t="s">
        <v>216</v>
      </c>
      <c r="BH1371">
        <v>1E-4</v>
      </c>
      <c r="BI1371" t="s">
        <v>179</v>
      </c>
      <c r="BJ1371">
        <v>2.0000000000000001E-4</v>
      </c>
      <c r="BK1371">
        <v>8.5000000000000006E-3</v>
      </c>
      <c r="BL1371">
        <v>4.0000000000000002E-4</v>
      </c>
      <c r="BM1371">
        <v>2.0999999999999999E-3</v>
      </c>
      <c r="BN1371">
        <v>2.9999999999999997E-4</v>
      </c>
      <c r="BO1371" t="s">
        <v>537</v>
      </c>
      <c r="BP1371">
        <v>5.0000000000000001E-4</v>
      </c>
      <c r="BQ1371" t="s">
        <v>179</v>
      </c>
      <c r="BR1371">
        <v>2.9999999999999997E-4</v>
      </c>
      <c r="BS1371" t="s">
        <v>179</v>
      </c>
      <c r="BT1371">
        <v>4.0000000000000002E-4</v>
      </c>
      <c r="BU1371" t="s">
        <v>179</v>
      </c>
      <c r="BV1371">
        <v>6.9999999999999999E-4</v>
      </c>
      <c r="BW1371" t="s">
        <v>18</v>
      </c>
      <c r="BY1371" t="s">
        <v>179</v>
      </c>
      <c r="BZ1371">
        <v>1.1000000000000001E-3</v>
      </c>
      <c r="CA1371" t="s">
        <v>179</v>
      </c>
      <c r="CB1371">
        <v>8.0000000000000004E-4</v>
      </c>
      <c r="CC1371" t="s">
        <v>179</v>
      </c>
      <c r="CD1371">
        <v>2.0999999999999999E-3</v>
      </c>
      <c r="CE1371" t="s">
        <v>179</v>
      </c>
      <c r="CF1371">
        <v>2.2000000000000001E-3</v>
      </c>
      <c r="CG1371" t="s">
        <v>179</v>
      </c>
      <c r="CH1371">
        <v>1E-4</v>
      </c>
      <c r="CI1371" t="s">
        <v>179</v>
      </c>
      <c r="CJ1371">
        <v>7.9000000000000008E-3</v>
      </c>
      <c r="CK1371" t="s">
        <v>179</v>
      </c>
      <c r="CL1371">
        <v>1.09E-2</v>
      </c>
      <c r="CM1371" t="s">
        <v>179</v>
      </c>
      <c r="CN1371">
        <v>5.1999999999999998E-3</v>
      </c>
      <c r="CO1371" t="s">
        <v>179</v>
      </c>
      <c r="CP1371">
        <v>8.0000000000000004E-4</v>
      </c>
      <c r="CQ1371" t="s">
        <v>179</v>
      </c>
      <c r="CR1371">
        <v>3.2000000000000002E-3</v>
      </c>
      <c r="CS1371" t="s">
        <v>179</v>
      </c>
      <c r="CT1371">
        <v>1.9E-3</v>
      </c>
      <c r="CU1371" t="s">
        <v>179</v>
      </c>
      <c r="CV1371">
        <v>6.9999999999999999E-4</v>
      </c>
      <c r="CW1371" t="s">
        <v>18</v>
      </c>
      <c r="CY1371" t="s">
        <v>179</v>
      </c>
      <c r="CZ1371">
        <v>5.0000000000000001E-4</v>
      </c>
      <c r="DA1371" t="s">
        <v>179</v>
      </c>
      <c r="DB1371">
        <v>5.9999999999999995E-4</v>
      </c>
      <c r="DC1371" t="s">
        <v>179</v>
      </c>
      <c r="DD1371">
        <v>5.0000000000000001E-4</v>
      </c>
      <c r="DE1371" t="s">
        <v>179</v>
      </c>
      <c r="DF1371">
        <v>5.9999999999999995E-4</v>
      </c>
      <c r="DG1371" t="s">
        <v>179</v>
      </c>
      <c r="DH1371">
        <v>4.0000000000000002E-4</v>
      </c>
      <c r="DI1371" t="s">
        <v>179</v>
      </c>
      <c r="DJ1371">
        <v>4.0000000000000002E-4</v>
      </c>
      <c r="DK1371" t="s">
        <v>4851</v>
      </c>
      <c r="DL1371" t="s">
        <v>53</v>
      </c>
      <c r="DT1371" t="s">
        <v>1569</v>
      </c>
      <c r="DV1371" t="s">
        <v>4705</v>
      </c>
    </row>
    <row r="1372" spans="1:126">
      <c r="A1372">
        <v>217</v>
      </c>
      <c r="B1372" s="14">
        <v>44755.8</v>
      </c>
      <c r="C1372" t="s">
        <v>52</v>
      </c>
      <c r="D1372">
        <v>0</v>
      </c>
      <c r="E1372">
        <v>0</v>
      </c>
      <c r="F1372">
        <v>0</v>
      </c>
      <c r="G1372" t="s">
        <v>54</v>
      </c>
      <c r="H1372" t="s">
        <v>55</v>
      </c>
      <c r="I1372" t="s">
        <v>55</v>
      </c>
      <c r="J1372" t="s">
        <v>55</v>
      </c>
      <c r="K1372" t="s">
        <v>18</v>
      </c>
      <c r="L1372">
        <v>90</v>
      </c>
      <c r="M1372" t="s">
        <v>173</v>
      </c>
      <c r="N1372">
        <v>0</v>
      </c>
      <c r="O1372" t="s">
        <v>173</v>
      </c>
      <c r="P1372">
        <v>0</v>
      </c>
      <c r="Q1372" t="s">
        <v>173</v>
      </c>
      <c r="R1372">
        <v>0</v>
      </c>
      <c r="S1372">
        <v>2</v>
      </c>
      <c r="T1372" t="s">
        <v>174</v>
      </c>
      <c r="U1372">
        <v>4.9626999999999999</v>
      </c>
      <c r="V1372">
        <v>0.66510000000000002</v>
      </c>
      <c r="W1372" t="s">
        <v>4550</v>
      </c>
      <c r="X1372">
        <v>0.30809999999999998</v>
      </c>
      <c r="Y1372">
        <v>37.447099999999999</v>
      </c>
      <c r="Z1372">
        <v>0.34599999999999997</v>
      </c>
      <c r="AA1372" t="s">
        <v>629</v>
      </c>
      <c r="AB1372">
        <v>1.46E-2</v>
      </c>
      <c r="AC1372" t="s">
        <v>674</v>
      </c>
      <c r="AD1372">
        <v>9.7000000000000003E-3</v>
      </c>
      <c r="AE1372" t="s">
        <v>179</v>
      </c>
      <c r="AF1372">
        <v>1.6199999999999999E-2</v>
      </c>
      <c r="AG1372">
        <v>5.2400000000000002E-2</v>
      </c>
      <c r="AH1372">
        <v>6.1000000000000004E-3</v>
      </c>
      <c r="AI1372">
        <v>7.2157</v>
      </c>
      <c r="AJ1372">
        <v>3.1300000000000001E-2</v>
      </c>
      <c r="AK1372">
        <v>0.49320000000000003</v>
      </c>
      <c r="AL1372">
        <v>7.1000000000000004E-3</v>
      </c>
      <c r="AM1372" t="s">
        <v>678</v>
      </c>
      <c r="AN1372">
        <v>7.7000000000000002E-3</v>
      </c>
      <c r="AO1372" t="s">
        <v>1427</v>
      </c>
      <c r="AP1372">
        <v>4.1000000000000003E-3</v>
      </c>
      <c r="AQ1372">
        <v>0.1028</v>
      </c>
      <c r="AR1372">
        <v>4.7999999999999996E-3</v>
      </c>
      <c r="AS1372" t="s">
        <v>4551</v>
      </c>
      <c r="AT1372">
        <v>2.47E-2</v>
      </c>
      <c r="AU1372" t="s">
        <v>450</v>
      </c>
      <c r="AV1372">
        <v>3.5999999999999999E-3</v>
      </c>
      <c r="AW1372">
        <v>6.4000000000000003E-3</v>
      </c>
      <c r="AX1372">
        <v>1E-3</v>
      </c>
      <c r="AY1372" t="s">
        <v>390</v>
      </c>
      <c r="AZ1372">
        <v>8.0000000000000004E-4</v>
      </c>
      <c r="BA1372">
        <v>5.0000000000000001E-3</v>
      </c>
      <c r="BB1372">
        <v>5.9999999999999995E-4</v>
      </c>
      <c r="BC1372" t="s">
        <v>191</v>
      </c>
      <c r="BD1372">
        <v>5.0000000000000001E-4</v>
      </c>
      <c r="BE1372" t="s">
        <v>179</v>
      </c>
      <c r="BF1372">
        <v>2.9999999999999997E-4</v>
      </c>
      <c r="BG1372" t="s">
        <v>179</v>
      </c>
      <c r="BH1372">
        <v>1E-4</v>
      </c>
      <c r="BI1372" t="s">
        <v>246</v>
      </c>
      <c r="BJ1372">
        <v>2.0000000000000001E-4</v>
      </c>
      <c r="BK1372">
        <v>8.3999999999999995E-3</v>
      </c>
      <c r="BL1372">
        <v>4.0000000000000002E-4</v>
      </c>
      <c r="BM1372">
        <v>2.3999999999999998E-3</v>
      </c>
      <c r="BN1372">
        <v>2.9999999999999997E-4</v>
      </c>
      <c r="BO1372" t="s">
        <v>215</v>
      </c>
      <c r="BP1372">
        <v>5.0000000000000001E-4</v>
      </c>
      <c r="BQ1372" t="s">
        <v>179</v>
      </c>
      <c r="BR1372">
        <v>2.9999999999999997E-4</v>
      </c>
      <c r="BS1372" t="s">
        <v>179</v>
      </c>
      <c r="BT1372">
        <v>4.0000000000000002E-4</v>
      </c>
      <c r="BU1372" t="s">
        <v>179</v>
      </c>
      <c r="BV1372">
        <v>6.9999999999999999E-4</v>
      </c>
      <c r="BW1372" t="s">
        <v>18</v>
      </c>
      <c r="BY1372" t="s">
        <v>179</v>
      </c>
      <c r="BZ1372">
        <v>1.1000000000000001E-3</v>
      </c>
      <c r="CA1372" t="s">
        <v>179</v>
      </c>
      <c r="CB1372">
        <v>8.0000000000000004E-4</v>
      </c>
      <c r="CC1372" t="s">
        <v>179</v>
      </c>
      <c r="CD1372">
        <v>2E-3</v>
      </c>
      <c r="CE1372" t="s">
        <v>179</v>
      </c>
      <c r="CF1372">
        <v>2.2000000000000001E-3</v>
      </c>
      <c r="CG1372" t="s">
        <v>216</v>
      </c>
      <c r="CH1372">
        <v>1E-4</v>
      </c>
      <c r="CI1372" t="s">
        <v>179</v>
      </c>
      <c r="CJ1372">
        <v>7.6E-3</v>
      </c>
      <c r="CK1372" t="s">
        <v>179</v>
      </c>
      <c r="CL1372">
        <v>1.0800000000000001E-2</v>
      </c>
      <c r="CM1372" t="s">
        <v>215</v>
      </c>
      <c r="CN1372">
        <v>4.5999999999999999E-3</v>
      </c>
      <c r="CO1372" t="s">
        <v>179</v>
      </c>
      <c r="CP1372">
        <v>8.0000000000000004E-4</v>
      </c>
      <c r="CQ1372" t="s">
        <v>179</v>
      </c>
      <c r="CR1372">
        <v>3.0999999999999999E-3</v>
      </c>
      <c r="CS1372" t="s">
        <v>179</v>
      </c>
      <c r="CT1372">
        <v>1.9E-3</v>
      </c>
      <c r="CU1372" t="s">
        <v>18</v>
      </c>
      <c r="CW1372" t="s">
        <v>18</v>
      </c>
      <c r="CY1372" t="s">
        <v>179</v>
      </c>
      <c r="CZ1372">
        <v>5.0000000000000001E-4</v>
      </c>
      <c r="DA1372" t="s">
        <v>179</v>
      </c>
      <c r="DB1372">
        <v>5.0000000000000001E-4</v>
      </c>
      <c r="DC1372" t="s">
        <v>179</v>
      </c>
      <c r="DD1372">
        <v>5.0000000000000001E-4</v>
      </c>
      <c r="DE1372" t="s">
        <v>179</v>
      </c>
      <c r="DF1372">
        <v>5.0000000000000001E-4</v>
      </c>
      <c r="DG1372" t="s">
        <v>179</v>
      </c>
      <c r="DH1372">
        <v>4.0000000000000002E-4</v>
      </c>
      <c r="DI1372" t="s">
        <v>179</v>
      </c>
      <c r="DJ1372">
        <v>4.0000000000000002E-4</v>
      </c>
      <c r="DK1372" t="s">
        <v>4851</v>
      </c>
      <c r="DL1372" t="s">
        <v>53</v>
      </c>
      <c r="DS1372">
        <v>0</v>
      </c>
      <c r="DT1372" t="s">
        <v>2297</v>
      </c>
      <c r="DV1372" t="s">
        <v>4705</v>
      </c>
    </row>
    <row r="1373" spans="1:126">
      <c r="A1373" s="127">
        <v>698</v>
      </c>
      <c r="B1373" s="131">
        <v>44765.05972222222</v>
      </c>
      <c r="C1373" s="129" t="s">
        <v>52</v>
      </c>
      <c r="D1373" s="129">
        <v>0</v>
      </c>
      <c r="E1373" s="129">
        <v>0</v>
      </c>
      <c r="F1373" s="129">
        <v>0</v>
      </c>
      <c r="G1373" s="129" t="s">
        <v>54</v>
      </c>
      <c r="H1373" s="129" t="s">
        <v>55</v>
      </c>
      <c r="I1373" s="129" t="s">
        <v>55</v>
      </c>
      <c r="J1373" s="129" t="s">
        <v>55</v>
      </c>
      <c r="K1373" s="129" t="s">
        <v>18</v>
      </c>
      <c r="L1373" s="129">
        <v>90</v>
      </c>
      <c r="M1373" s="129" t="s">
        <v>173</v>
      </c>
      <c r="N1373" s="129">
        <v>0</v>
      </c>
      <c r="O1373" s="129" t="s">
        <v>173</v>
      </c>
      <c r="P1373" s="129">
        <v>0</v>
      </c>
      <c r="Q1373" s="129" t="s">
        <v>173</v>
      </c>
      <c r="R1373" s="129">
        <v>0</v>
      </c>
      <c r="S1373" s="129">
        <v>2</v>
      </c>
      <c r="T1373" s="129" t="s">
        <v>174</v>
      </c>
      <c r="U1373" s="129">
        <v>5.7824</v>
      </c>
      <c r="V1373" s="129">
        <v>0.68820000000000003</v>
      </c>
      <c r="W1373" s="129" t="s">
        <v>3026</v>
      </c>
      <c r="X1373" s="129">
        <v>0.30630000000000002</v>
      </c>
      <c r="Y1373" s="129">
        <v>37.441899999999997</v>
      </c>
      <c r="Z1373" s="129">
        <v>0.34570000000000001</v>
      </c>
      <c r="AA1373" s="129" t="s">
        <v>552</v>
      </c>
      <c r="AB1373" s="129">
        <v>1.4800000000000001E-2</v>
      </c>
      <c r="AC1373" s="129" t="s">
        <v>3027</v>
      </c>
      <c r="AD1373" s="129">
        <v>9.9000000000000008E-3</v>
      </c>
      <c r="AE1373" s="129" t="s">
        <v>179</v>
      </c>
      <c r="AF1373" s="129">
        <v>1.6500000000000001E-2</v>
      </c>
      <c r="AG1373" s="129">
        <v>5.3199999999999997E-2</v>
      </c>
      <c r="AH1373" s="129">
        <v>6.0000000000000001E-3</v>
      </c>
      <c r="AI1373" s="129">
        <v>7.0461</v>
      </c>
      <c r="AJ1373" s="129">
        <v>3.0800000000000001E-2</v>
      </c>
      <c r="AK1373" s="129">
        <v>0.47049999999999997</v>
      </c>
      <c r="AL1373" s="129">
        <v>7.0000000000000001E-3</v>
      </c>
      <c r="AM1373" s="129" t="s">
        <v>460</v>
      </c>
      <c r="AN1373" s="129">
        <v>7.3000000000000001E-3</v>
      </c>
      <c r="AO1373" s="129" t="s">
        <v>1215</v>
      </c>
      <c r="AP1373" s="129">
        <v>4.1000000000000003E-3</v>
      </c>
      <c r="AQ1373" s="129">
        <v>9.2200000000000004E-2</v>
      </c>
      <c r="AR1373" s="129">
        <v>4.5999999999999999E-3</v>
      </c>
      <c r="AS1373" s="129" t="s">
        <v>700</v>
      </c>
      <c r="AT1373" s="129">
        <v>2.3900000000000001E-2</v>
      </c>
      <c r="AU1373" s="129" t="s">
        <v>464</v>
      </c>
      <c r="AV1373" s="129">
        <v>3.5000000000000001E-3</v>
      </c>
      <c r="AW1373" s="129">
        <v>8.5000000000000006E-3</v>
      </c>
      <c r="AX1373" s="129">
        <v>1E-3</v>
      </c>
      <c r="AY1373" s="129" t="s">
        <v>422</v>
      </c>
      <c r="AZ1373" s="129">
        <v>6.9999999999999999E-4</v>
      </c>
      <c r="BA1373" s="129">
        <v>5.1999999999999998E-3</v>
      </c>
      <c r="BB1373" s="129">
        <v>5.9999999999999995E-4</v>
      </c>
      <c r="BC1373" s="129" t="s">
        <v>211</v>
      </c>
      <c r="BD1373" s="129">
        <v>5.0000000000000001E-4</v>
      </c>
      <c r="BE1373" s="129" t="s">
        <v>179</v>
      </c>
      <c r="BF1373" s="129">
        <v>2.9999999999999997E-4</v>
      </c>
      <c r="BG1373" s="129" t="s">
        <v>179</v>
      </c>
      <c r="BH1373" s="129">
        <v>1E-4</v>
      </c>
      <c r="BI1373" s="129" t="s">
        <v>179</v>
      </c>
      <c r="BJ1373" s="129">
        <v>2.0000000000000001E-4</v>
      </c>
      <c r="BK1373" s="129">
        <v>8.8999999999999999E-3</v>
      </c>
      <c r="BL1373" s="129">
        <v>4.0000000000000002E-4</v>
      </c>
      <c r="BM1373" s="129">
        <v>2.3E-3</v>
      </c>
      <c r="BN1373" s="129">
        <v>2.9999999999999997E-4</v>
      </c>
      <c r="BO1373" s="129" t="s">
        <v>301</v>
      </c>
      <c r="BP1373" s="129">
        <v>5.0000000000000001E-4</v>
      </c>
      <c r="BQ1373" s="129" t="s">
        <v>179</v>
      </c>
      <c r="BR1373" s="129">
        <v>2.9999999999999997E-4</v>
      </c>
      <c r="BS1373" s="129" t="s">
        <v>179</v>
      </c>
      <c r="BT1373" s="129">
        <v>4.0000000000000002E-4</v>
      </c>
      <c r="BU1373" s="129" t="s">
        <v>179</v>
      </c>
      <c r="BV1373" s="129">
        <v>6.9999999999999999E-4</v>
      </c>
      <c r="BW1373" s="129" t="s">
        <v>18</v>
      </c>
      <c r="BX1373" s="129"/>
      <c r="BY1373" s="129" t="s">
        <v>179</v>
      </c>
      <c r="BZ1373" s="129">
        <v>1.1000000000000001E-3</v>
      </c>
      <c r="CA1373" s="129" t="s">
        <v>179</v>
      </c>
      <c r="CB1373" s="129">
        <v>8.0000000000000004E-4</v>
      </c>
      <c r="CC1373" s="129" t="s">
        <v>179</v>
      </c>
      <c r="CD1373" s="129">
        <v>2.0999999999999999E-3</v>
      </c>
      <c r="CE1373" s="129" t="s">
        <v>179</v>
      </c>
      <c r="CF1373" s="129">
        <v>2.3E-3</v>
      </c>
      <c r="CG1373" s="129" t="s">
        <v>216</v>
      </c>
      <c r="CH1373" s="129">
        <v>1E-4</v>
      </c>
      <c r="CI1373" s="129" t="s">
        <v>179</v>
      </c>
      <c r="CJ1373" s="129">
        <v>7.7999999999999996E-3</v>
      </c>
      <c r="CK1373" s="129" t="s">
        <v>179</v>
      </c>
      <c r="CL1373" s="129">
        <v>1.09E-2</v>
      </c>
      <c r="CM1373" s="129" t="s">
        <v>270</v>
      </c>
      <c r="CN1373" s="129">
        <v>4.7000000000000002E-3</v>
      </c>
      <c r="CO1373" s="129" t="s">
        <v>179</v>
      </c>
      <c r="CP1373" s="129">
        <v>8.9999999999999998E-4</v>
      </c>
      <c r="CQ1373" s="129" t="s">
        <v>179</v>
      </c>
      <c r="CR1373" s="129">
        <v>3.3E-3</v>
      </c>
      <c r="CS1373" s="129" t="s">
        <v>179</v>
      </c>
      <c r="CT1373" s="129">
        <v>1.9E-3</v>
      </c>
      <c r="CU1373" s="129" t="s">
        <v>18</v>
      </c>
      <c r="CV1373" s="129"/>
      <c r="CW1373" s="129" t="s">
        <v>18</v>
      </c>
      <c r="CX1373" s="129"/>
      <c r="CY1373" s="129" t="s">
        <v>179</v>
      </c>
      <c r="CZ1373" s="129">
        <v>5.0000000000000001E-4</v>
      </c>
      <c r="DA1373" s="129" t="s">
        <v>179</v>
      </c>
      <c r="DB1373" s="129">
        <v>5.9999999999999995E-4</v>
      </c>
      <c r="DC1373" s="129" t="s">
        <v>179</v>
      </c>
      <c r="DD1373" s="129">
        <v>5.9999999999999995E-4</v>
      </c>
      <c r="DE1373" s="129" t="s">
        <v>179</v>
      </c>
      <c r="DF1373" s="129">
        <v>5.9999999999999995E-4</v>
      </c>
      <c r="DG1373" s="129" t="s">
        <v>179</v>
      </c>
      <c r="DH1373" s="129">
        <v>4.0000000000000002E-4</v>
      </c>
      <c r="DI1373" s="129" t="s">
        <v>179</v>
      </c>
      <c r="DJ1373" s="129">
        <v>4.0000000000000002E-4</v>
      </c>
      <c r="DK1373" t="s">
        <v>4851</v>
      </c>
      <c r="DL1373" s="129" t="s">
        <v>53</v>
      </c>
      <c r="DO1373" t="s">
        <v>18</v>
      </c>
      <c r="DS1373" s="129"/>
      <c r="DT1373" s="129" t="s">
        <v>3028</v>
      </c>
      <c r="DV1373" t="s">
        <v>4705</v>
      </c>
    </row>
    <row r="1374" spans="1:126">
      <c r="A1374" s="127">
        <v>751</v>
      </c>
      <c r="B1374" s="131">
        <v>44766.277083333334</v>
      </c>
      <c r="C1374" s="129" t="s">
        <v>52</v>
      </c>
      <c r="D1374" s="129">
        <v>0</v>
      </c>
      <c r="E1374" s="129">
        <v>0</v>
      </c>
      <c r="F1374" s="129">
        <v>0</v>
      </c>
      <c r="G1374" s="129" t="s">
        <v>54</v>
      </c>
      <c r="H1374" s="129" t="s">
        <v>55</v>
      </c>
      <c r="I1374" s="129" t="s">
        <v>55</v>
      </c>
      <c r="J1374" s="129" t="s">
        <v>55</v>
      </c>
      <c r="K1374" s="129" t="s">
        <v>18</v>
      </c>
      <c r="L1374" s="129">
        <v>90</v>
      </c>
      <c r="M1374" s="129" t="s">
        <v>173</v>
      </c>
      <c r="N1374" s="129">
        <v>0</v>
      </c>
      <c r="O1374" s="129" t="s">
        <v>173</v>
      </c>
      <c r="P1374" s="129">
        <v>0</v>
      </c>
      <c r="Q1374" s="129" t="s">
        <v>173</v>
      </c>
      <c r="R1374" s="129">
        <v>0</v>
      </c>
      <c r="S1374" s="129">
        <v>2</v>
      </c>
      <c r="T1374" s="129" t="s">
        <v>174</v>
      </c>
      <c r="U1374" s="129">
        <v>6.2180999999999997</v>
      </c>
      <c r="V1374" s="129">
        <v>0.7137</v>
      </c>
      <c r="W1374" s="129" t="s">
        <v>3158</v>
      </c>
      <c r="X1374" s="129">
        <v>0.31780000000000003</v>
      </c>
      <c r="Y1374" s="129">
        <v>38.840800000000002</v>
      </c>
      <c r="Z1374" s="129">
        <v>0.35410000000000003</v>
      </c>
      <c r="AA1374" s="129" t="s">
        <v>787</v>
      </c>
      <c r="AB1374" s="129">
        <v>1.5100000000000001E-2</v>
      </c>
      <c r="AC1374" s="129" t="s">
        <v>3027</v>
      </c>
      <c r="AD1374" s="129">
        <v>0.01</v>
      </c>
      <c r="AE1374" s="129" t="s">
        <v>179</v>
      </c>
      <c r="AF1374" s="129">
        <v>1.66E-2</v>
      </c>
      <c r="AG1374" s="129">
        <v>5.7299999999999997E-2</v>
      </c>
      <c r="AH1374" s="129">
        <v>6.1999999999999998E-3</v>
      </c>
      <c r="AI1374" s="129">
        <v>7.2811000000000003</v>
      </c>
      <c r="AJ1374" s="129">
        <v>3.1399999999999997E-2</v>
      </c>
      <c r="AK1374" s="129">
        <v>0.49380000000000002</v>
      </c>
      <c r="AL1374" s="129">
        <v>7.1000000000000004E-3</v>
      </c>
      <c r="AM1374" s="129" t="s">
        <v>609</v>
      </c>
      <c r="AN1374" s="129">
        <v>7.4999999999999997E-3</v>
      </c>
      <c r="AO1374" s="129" t="s">
        <v>260</v>
      </c>
      <c r="AP1374" s="129">
        <v>4.1000000000000003E-3</v>
      </c>
      <c r="AQ1374" s="129">
        <v>9.5500000000000002E-2</v>
      </c>
      <c r="AR1374" s="129">
        <v>4.5999999999999999E-3</v>
      </c>
      <c r="AS1374" s="129" t="s">
        <v>3159</v>
      </c>
      <c r="AT1374" s="129">
        <v>2.4299999999999999E-2</v>
      </c>
      <c r="AU1374" s="129" t="s">
        <v>346</v>
      </c>
      <c r="AV1374" s="129">
        <v>3.5000000000000001E-3</v>
      </c>
      <c r="AW1374" s="129">
        <v>7.6E-3</v>
      </c>
      <c r="AX1374" s="129">
        <v>1E-3</v>
      </c>
      <c r="AY1374" s="129" t="s">
        <v>213</v>
      </c>
      <c r="AZ1374" s="129">
        <v>6.9999999999999999E-4</v>
      </c>
      <c r="BA1374" s="129">
        <v>4.8999999999999998E-3</v>
      </c>
      <c r="BB1374" s="129">
        <v>5.9999999999999995E-4</v>
      </c>
      <c r="BC1374" s="129" t="s">
        <v>285</v>
      </c>
      <c r="BD1374" s="129">
        <v>5.0000000000000001E-4</v>
      </c>
      <c r="BE1374" s="129" t="s">
        <v>179</v>
      </c>
      <c r="BF1374" s="129">
        <v>2.9999999999999997E-4</v>
      </c>
      <c r="BG1374" s="129" t="s">
        <v>179</v>
      </c>
      <c r="BH1374" s="129">
        <v>1E-4</v>
      </c>
      <c r="BI1374" s="129" t="s">
        <v>179</v>
      </c>
      <c r="BJ1374" s="129">
        <v>2.0000000000000001E-4</v>
      </c>
      <c r="BK1374" s="129">
        <v>8.8999999999999999E-3</v>
      </c>
      <c r="BL1374" s="129">
        <v>4.0000000000000002E-4</v>
      </c>
      <c r="BM1374" s="129">
        <v>2.0999999999999999E-3</v>
      </c>
      <c r="BN1374" s="129">
        <v>2.9999999999999997E-4</v>
      </c>
      <c r="BO1374" s="129" t="s">
        <v>302</v>
      </c>
      <c r="BP1374" s="129">
        <v>5.0000000000000001E-4</v>
      </c>
      <c r="BQ1374" s="129" t="s">
        <v>179</v>
      </c>
      <c r="BR1374" s="129">
        <v>2.9999999999999997E-4</v>
      </c>
      <c r="BS1374" s="129" t="s">
        <v>179</v>
      </c>
      <c r="BT1374" s="129">
        <v>4.0000000000000002E-4</v>
      </c>
      <c r="BU1374" s="129" t="s">
        <v>179</v>
      </c>
      <c r="BV1374" s="129">
        <v>6.9999999999999999E-4</v>
      </c>
      <c r="BW1374" s="129" t="s">
        <v>18</v>
      </c>
      <c r="BX1374" s="129"/>
      <c r="BY1374" s="129" t="s">
        <v>18</v>
      </c>
      <c r="BZ1374" s="129"/>
      <c r="CA1374" s="129" t="s">
        <v>211</v>
      </c>
      <c r="CB1374" s="129">
        <v>8.0000000000000004E-4</v>
      </c>
      <c r="CC1374" s="129" t="s">
        <v>179</v>
      </c>
      <c r="CD1374" s="129">
        <v>2E-3</v>
      </c>
      <c r="CE1374" s="129" t="s">
        <v>179</v>
      </c>
      <c r="CF1374" s="129">
        <v>2.3E-3</v>
      </c>
      <c r="CG1374" s="129" t="s">
        <v>179</v>
      </c>
      <c r="CH1374" s="129">
        <v>1E-4</v>
      </c>
      <c r="CI1374" s="129" t="s">
        <v>179</v>
      </c>
      <c r="CJ1374" s="129">
        <v>7.6E-3</v>
      </c>
      <c r="CK1374" s="129" t="s">
        <v>179</v>
      </c>
      <c r="CL1374" s="129">
        <v>1.09E-2</v>
      </c>
      <c r="CM1374" s="129" t="s">
        <v>179</v>
      </c>
      <c r="CN1374" s="129">
        <v>4.1999999999999997E-3</v>
      </c>
      <c r="CO1374" s="129" t="s">
        <v>179</v>
      </c>
      <c r="CP1374" s="129">
        <v>8.0000000000000004E-4</v>
      </c>
      <c r="CQ1374" s="129" t="s">
        <v>179</v>
      </c>
      <c r="CR1374" s="129">
        <v>3.3E-3</v>
      </c>
      <c r="CS1374" s="129" t="s">
        <v>179</v>
      </c>
      <c r="CT1374" s="129">
        <v>1.8E-3</v>
      </c>
      <c r="CU1374" s="129" t="s">
        <v>179</v>
      </c>
      <c r="CV1374" s="129">
        <v>8.0000000000000004E-4</v>
      </c>
      <c r="CW1374" s="129" t="s">
        <v>179</v>
      </c>
      <c r="CX1374" s="129">
        <v>5.9999999999999995E-4</v>
      </c>
      <c r="CY1374" s="129" t="s">
        <v>179</v>
      </c>
      <c r="CZ1374" s="129">
        <v>5.0000000000000001E-4</v>
      </c>
      <c r="DA1374" s="129" t="s">
        <v>179</v>
      </c>
      <c r="DB1374" s="129">
        <v>5.9999999999999995E-4</v>
      </c>
      <c r="DC1374" s="129" t="s">
        <v>179</v>
      </c>
      <c r="DD1374" s="129">
        <v>5.0000000000000001E-4</v>
      </c>
      <c r="DE1374" s="129" t="s">
        <v>179</v>
      </c>
      <c r="DF1374" s="129">
        <v>5.9999999999999995E-4</v>
      </c>
      <c r="DG1374" s="129" t="s">
        <v>286</v>
      </c>
      <c r="DH1374" s="129">
        <v>4.0000000000000002E-4</v>
      </c>
      <c r="DI1374" s="129" t="s">
        <v>179</v>
      </c>
      <c r="DJ1374" s="129">
        <v>4.0000000000000002E-4</v>
      </c>
      <c r="DK1374" t="s">
        <v>4851</v>
      </c>
      <c r="DL1374" s="129" t="s">
        <v>53</v>
      </c>
      <c r="DO1374" t="s">
        <v>18</v>
      </c>
      <c r="DS1374" s="129"/>
      <c r="DT1374" s="129" t="s">
        <v>2297</v>
      </c>
      <c r="DV1374" t="s">
        <v>4705</v>
      </c>
    </row>
    <row r="1375" spans="1:126">
      <c r="A1375" s="127">
        <v>841</v>
      </c>
      <c r="B1375" s="131">
        <v>44767.291666666664</v>
      </c>
      <c r="C1375" s="129" t="s">
        <v>52</v>
      </c>
      <c r="D1375" s="129">
        <v>0</v>
      </c>
      <c r="E1375" s="129">
        <v>0</v>
      </c>
      <c r="F1375" s="129">
        <v>0</v>
      </c>
      <c r="G1375" s="129" t="s">
        <v>54</v>
      </c>
      <c r="H1375" s="129" t="s">
        <v>55</v>
      </c>
      <c r="I1375" s="129" t="s">
        <v>55</v>
      </c>
      <c r="J1375" s="129" t="s">
        <v>55</v>
      </c>
      <c r="K1375" s="129" t="s">
        <v>18</v>
      </c>
      <c r="L1375" s="129">
        <v>90</v>
      </c>
      <c r="M1375" s="129" t="s">
        <v>173</v>
      </c>
      <c r="N1375" s="129">
        <v>0</v>
      </c>
      <c r="O1375" s="129" t="s">
        <v>173</v>
      </c>
      <c r="P1375" s="129">
        <v>0</v>
      </c>
      <c r="Q1375" s="129" t="s">
        <v>173</v>
      </c>
      <c r="R1375" s="129">
        <v>0</v>
      </c>
      <c r="S1375" s="129">
        <v>2</v>
      </c>
      <c r="T1375" s="129" t="s">
        <v>174</v>
      </c>
      <c r="U1375" s="129" t="s">
        <v>3358</v>
      </c>
      <c r="V1375" s="129">
        <v>0.69750000000000001</v>
      </c>
      <c r="W1375" s="129" t="s">
        <v>3359</v>
      </c>
      <c r="X1375" s="129">
        <v>0.31559999999999999</v>
      </c>
      <c r="Y1375" s="129" t="s">
        <v>3360</v>
      </c>
      <c r="Z1375" s="129">
        <v>0.35299999999999998</v>
      </c>
      <c r="AA1375" s="129" t="s">
        <v>437</v>
      </c>
      <c r="AB1375" s="129">
        <v>1.49E-2</v>
      </c>
      <c r="AC1375" s="129" t="s">
        <v>467</v>
      </c>
      <c r="AD1375" s="129">
        <v>0.01</v>
      </c>
      <c r="AE1375" s="129" t="s">
        <v>179</v>
      </c>
      <c r="AF1375" s="129">
        <v>1.66E-2</v>
      </c>
      <c r="AG1375" s="129" t="s">
        <v>1557</v>
      </c>
      <c r="AH1375" s="129">
        <v>6.1000000000000004E-3</v>
      </c>
      <c r="AI1375" s="129" t="s">
        <v>3361</v>
      </c>
      <c r="AJ1375" s="129">
        <v>3.15E-2</v>
      </c>
      <c r="AK1375" s="129" t="s">
        <v>1700</v>
      </c>
      <c r="AL1375" s="129">
        <v>7.1000000000000004E-3</v>
      </c>
      <c r="AM1375" s="129" t="s">
        <v>707</v>
      </c>
      <c r="AN1375" s="129">
        <v>7.4999999999999997E-3</v>
      </c>
      <c r="AO1375" s="129" t="s">
        <v>521</v>
      </c>
      <c r="AP1375" s="129">
        <v>4.1999999999999997E-3</v>
      </c>
      <c r="AQ1375" s="129" t="s">
        <v>1295</v>
      </c>
      <c r="AR1375" s="129">
        <v>4.5999999999999999E-3</v>
      </c>
      <c r="AS1375" s="129" t="s">
        <v>3362</v>
      </c>
      <c r="AT1375" s="129">
        <v>2.4400000000000002E-2</v>
      </c>
      <c r="AU1375" s="129" t="s">
        <v>613</v>
      </c>
      <c r="AV1375" s="129">
        <v>3.5000000000000001E-3</v>
      </c>
      <c r="AW1375" s="129" t="s">
        <v>248</v>
      </c>
      <c r="AX1375" s="129">
        <v>1E-3</v>
      </c>
      <c r="AY1375" s="129" t="s">
        <v>228</v>
      </c>
      <c r="AZ1375" s="129">
        <v>8.0000000000000004E-4</v>
      </c>
      <c r="BA1375" s="129" t="s">
        <v>638</v>
      </c>
      <c r="BB1375" s="129">
        <v>5.9999999999999995E-4</v>
      </c>
      <c r="BC1375" s="129" t="s">
        <v>304</v>
      </c>
      <c r="BD1375" s="129">
        <v>4.0000000000000002E-4</v>
      </c>
      <c r="BE1375" s="129" t="s">
        <v>179</v>
      </c>
      <c r="BF1375" s="129">
        <v>2.9999999999999997E-4</v>
      </c>
      <c r="BG1375" s="129" t="s">
        <v>179</v>
      </c>
      <c r="BH1375" s="129">
        <v>1E-4</v>
      </c>
      <c r="BI1375" s="129" t="s">
        <v>246</v>
      </c>
      <c r="BJ1375" s="129">
        <v>2.0000000000000001E-4</v>
      </c>
      <c r="BK1375" s="129" t="s">
        <v>363</v>
      </c>
      <c r="BL1375" s="129">
        <v>5.0000000000000001E-4</v>
      </c>
      <c r="BM1375" s="129" t="s">
        <v>411</v>
      </c>
      <c r="BN1375" s="129">
        <v>2.9999999999999997E-4</v>
      </c>
      <c r="BO1375" s="129" t="s">
        <v>210</v>
      </c>
      <c r="BP1375" s="129">
        <v>5.0000000000000001E-4</v>
      </c>
      <c r="BQ1375" s="129" t="s">
        <v>179</v>
      </c>
      <c r="BR1375" s="129">
        <v>2.9999999999999997E-4</v>
      </c>
      <c r="BS1375" s="129" t="s">
        <v>179</v>
      </c>
      <c r="BT1375" s="129">
        <v>4.0000000000000002E-4</v>
      </c>
      <c r="BU1375" s="129" t="s">
        <v>179</v>
      </c>
      <c r="BV1375" s="129">
        <v>6.9999999999999999E-4</v>
      </c>
      <c r="BW1375" s="129" t="s">
        <v>18</v>
      </c>
      <c r="BX1375" s="129"/>
      <c r="BY1375" s="129" t="s">
        <v>179</v>
      </c>
      <c r="BZ1375" s="129">
        <v>1.1000000000000001E-3</v>
      </c>
      <c r="CA1375" s="129" t="s">
        <v>179</v>
      </c>
      <c r="CB1375" s="129">
        <v>8.0000000000000004E-4</v>
      </c>
      <c r="CC1375" s="129" t="s">
        <v>179</v>
      </c>
      <c r="CD1375" s="129">
        <v>2E-3</v>
      </c>
      <c r="CE1375" s="129" t="s">
        <v>179</v>
      </c>
      <c r="CF1375" s="129">
        <v>2.2000000000000001E-3</v>
      </c>
      <c r="CG1375" s="129" t="s">
        <v>179</v>
      </c>
      <c r="CH1375" s="129">
        <v>1E-4</v>
      </c>
      <c r="CI1375" s="129" t="s">
        <v>179</v>
      </c>
      <c r="CJ1375" s="129">
        <v>7.4000000000000003E-3</v>
      </c>
      <c r="CK1375" s="129" t="s">
        <v>179</v>
      </c>
      <c r="CL1375" s="129">
        <v>1.09E-2</v>
      </c>
      <c r="CM1375" s="129" t="s">
        <v>179</v>
      </c>
      <c r="CN1375" s="129">
        <v>4.1999999999999997E-3</v>
      </c>
      <c r="CO1375" s="129" t="s">
        <v>179</v>
      </c>
      <c r="CP1375" s="129">
        <v>8.0000000000000004E-4</v>
      </c>
      <c r="CQ1375" s="129" t="s">
        <v>179</v>
      </c>
      <c r="CR1375" s="129">
        <v>3.2000000000000002E-3</v>
      </c>
      <c r="CS1375" s="129" t="s">
        <v>179</v>
      </c>
      <c r="CT1375" s="129">
        <v>1.9E-3</v>
      </c>
      <c r="CU1375" s="129" t="s">
        <v>179</v>
      </c>
      <c r="CV1375" s="129">
        <v>8.0000000000000004E-4</v>
      </c>
      <c r="CW1375" s="129" t="s">
        <v>18</v>
      </c>
      <c r="CX1375" s="129"/>
      <c r="CY1375" s="129" t="s">
        <v>179</v>
      </c>
      <c r="CZ1375" s="129">
        <v>5.0000000000000001E-4</v>
      </c>
      <c r="DA1375" s="129" t="s">
        <v>192</v>
      </c>
      <c r="DB1375" s="129">
        <v>5.9999999999999995E-4</v>
      </c>
      <c r="DC1375" s="129" t="s">
        <v>179</v>
      </c>
      <c r="DD1375" s="129">
        <v>5.0000000000000001E-4</v>
      </c>
      <c r="DE1375" s="129" t="s">
        <v>179</v>
      </c>
      <c r="DF1375" s="129">
        <v>5.9999999999999995E-4</v>
      </c>
      <c r="DG1375" s="129" t="s">
        <v>516</v>
      </c>
      <c r="DH1375" s="129">
        <v>4.0000000000000002E-4</v>
      </c>
      <c r="DI1375" s="129" t="s">
        <v>179</v>
      </c>
      <c r="DJ1375" s="129">
        <v>2.9999999999999997E-4</v>
      </c>
      <c r="DK1375" t="s">
        <v>4851</v>
      </c>
      <c r="DL1375" s="129" t="s">
        <v>53</v>
      </c>
      <c r="DS1375" s="129"/>
      <c r="DT1375" s="129" t="s">
        <v>2297</v>
      </c>
      <c r="DV1375" t="s">
        <v>4705</v>
      </c>
    </row>
    <row r="1376" spans="1:126">
      <c r="A1376" s="127">
        <v>5</v>
      </c>
      <c r="B1376" s="131">
        <v>44768.78125</v>
      </c>
      <c r="C1376" s="129" t="s">
        <v>52</v>
      </c>
      <c r="D1376" s="129">
        <v>0</v>
      </c>
      <c r="E1376" s="129">
        <v>0</v>
      </c>
      <c r="F1376" s="129">
        <v>0</v>
      </c>
      <c r="G1376" s="129" t="s">
        <v>54</v>
      </c>
      <c r="H1376" s="129" t="s">
        <v>55</v>
      </c>
      <c r="I1376" s="129" t="s">
        <v>55</v>
      </c>
      <c r="J1376" s="129" t="s">
        <v>55</v>
      </c>
      <c r="K1376" s="129" t="s">
        <v>18</v>
      </c>
      <c r="L1376" s="129">
        <v>90</v>
      </c>
      <c r="M1376" s="129" t="s">
        <v>173</v>
      </c>
      <c r="N1376" s="129">
        <v>0</v>
      </c>
      <c r="O1376" s="129" t="s">
        <v>173</v>
      </c>
      <c r="P1376" s="129">
        <v>0</v>
      </c>
      <c r="Q1376" s="129" t="s">
        <v>173</v>
      </c>
      <c r="R1376" s="129">
        <v>0</v>
      </c>
      <c r="S1376" s="129">
        <v>2</v>
      </c>
      <c r="T1376" s="129" t="s">
        <v>174</v>
      </c>
      <c r="U1376" s="129">
        <v>8.2758000000000003</v>
      </c>
      <c r="V1376" s="129">
        <v>0.76929999999999998</v>
      </c>
      <c r="W1376" s="129">
        <v>14.1831</v>
      </c>
      <c r="X1376" s="129">
        <v>0.35039999999999999</v>
      </c>
      <c r="Y1376" s="129">
        <v>44.972900000000003</v>
      </c>
      <c r="Z1376" s="129">
        <v>0.38629999999999998</v>
      </c>
      <c r="AA1376" s="129" t="s">
        <v>3095</v>
      </c>
      <c r="AB1376" s="129">
        <v>1.5100000000000001E-2</v>
      </c>
      <c r="AC1376" s="129" t="s">
        <v>823</v>
      </c>
      <c r="AD1376" s="129">
        <v>9.7999999999999997E-3</v>
      </c>
      <c r="AE1376" s="129" t="s">
        <v>179</v>
      </c>
      <c r="AF1376" s="129">
        <v>1.6E-2</v>
      </c>
      <c r="AG1376" s="129">
        <v>0.06</v>
      </c>
      <c r="AH1376" s="129">
        <v>6.3E-3</v>
      </c>
      <c r="AI1376" s="129">
        <v>7.1496000000000004</v>
      </c>
      <c r="AJ1376" s="129">
        <v>3.09E-2</v>
      </c>
      <c r="AK1376" s="129">
        <v>0.4587</v>
      </c>
      <c r="AL1376" s="129">
        <v>6.7999999999999996E-3</v>
      </c>
      <c r="AM1376" s="129" t="s">
        <v>502</v>
      </c>
      <c r="AN1376" s="129">
        <v>7.3000000000000001E-3</v>
      </c>
      <c r="AO1376" s="129">
        <v>2.2700000000000001E-2</v>
      </c>
      <c r="AP1376" s="129">
        <v>4.1999999999999997E-3</v>
      </c>
      <c r="AQ1376" s="129">
        <v>8.5400000000000004E-2</v>
      </c>
      <c r="AR1376" s="129">
        <v>4.3E-3</v>
      </c>
      <c r="AS1376" s="129">
        <v>4.9229000000000003</v>
      </c>
      <c r="AT1376" s="129">
        <v>2.3300000000000001E-2</v>
      </c>
      <c r="AU1376" s="129" t="s">
        <v>179</v>
      </c>
      <c r="AV1376" s="129">
        <v>3.3E-3</v>
      </c>
      <c r="AW1376" s="129">
        <v>7.6E-3</v>
      </c>
      <c r="AX1376" s="129">
        <v>1E-3</v>
      </c>
      <c r="AY1376" s="129">
        <v>6.6E-3</v>
      </c>
      <c r="AZ1376" s="129">
        <v>8.0000000000000004E-4</v>
      </c>
      <c r="BA1376" s="129">
        <v>4.7999999999999996E-3</v>
      </c>
      <c r="BB1376" s="129">
        <v>5.9999999999999995E-4</v>
      </c>
      <c r="BC1376" s="129" t="s">
        <v>245</v>
      </c>
      <c r="BD1376" s="129">
        <v>4.0000000000000002E-4</v>
      </c>
      <c r="BE1376" s="129" t="s">
        <v>179</v>
      </c>
      <c r="BF1376" s="129">
        <v>2.9999999999999997E-4</v>
      </c>
      <c r="BG1376" s="129" t="s">
        <v>179</v>
      </c>
      <c r="BH1376" s="129">
        <v>1E-4</v>
      </c>
      <c r="BI1376" s="129" t="s">
        <v>179</v>
      </c>
      <c r="BJ1376" s="129">
        <v>2.0000000000000001E-4</v>
      </c>
      <c r="BK1376" s="129">
        <v>7.6E-3</v>
      </c>
      <c r="BL1376" s="129">
        <v>4.0000000000000002E-4</v>
      </c>
      <c r="BM1376" s="129">
        <v>1.8E-3</v>
      </c>
      <c r="BN1376" s="129">
        <v>2.9999999999999997E-4</v>
      </c>
      <c r="BO1376" s="129">
        <v>4.7000000000000002E-3</v>
      </c>
      <c r="BP1376" s="129">
        <v>4.0000000000000002E-4</v>
      </c>
      <c r="BQ1376" s="129" t="s">
        <v>179</v>
      </c>
      <c r="BR1376" s="129">
        <v>2.9999999999999997E-4</v>
      </c>
      <c r="BS1376" s="129" t="s">
        <v>179</v>
      </c>
      <c r="BT1376" s="129">
        <v>2.0000000000000001E-4</v>
      </c>
      <c r="BU1376" s="129" t="s">
        <v>179</v>
      </c>
      <c r="BV1376" s="129">
        <v>5.9999999999999995E-4</v>
      </c>
      <c r="BW1376" s="129" t="s">
        <v>18</v>
      </c>
      <c r="BX1376" s="129"/>
      <c r="BY1376" s="129" t="s">
        <v>18</v>
      </c>
      <c r="BZ1376" s="129"/>
      <c r="CA1376" s="129" t="s">
        <v>179</v>
      </c>
      <c r="CB1376" s="129">
        <v>8.0000000000000004E-4</v>
      </c>
      <c r="CC1376" s="129" t="s">
        <v>179</v>
      </c>
      <c r="CD1376" s="129">
        <v>2E-3</v>
      </c>
      <c r="CE1376" s="129" t="s">
        <v>179</v>
      </c>
      <c r="CF1376" s="129">
        <v>2.2000000000000001E-3</v>
      </c>
      <c r="CG1376" s="129" t="s">
        <v>179</v>
      </c>
      <c r="CH1376" s="129">
        <v>1E-4</v>
      </c>
      <c r="CI1376" s="129" t="s">
        <v>179</v>
      </c>
      <c r="CJ1376" s="129">
        <v>6.7999999999999996E-3</v>
      </c>
      <c r="CK1376" s="129" t="s">
        <v>179</v>
      </c>
      <c r="CL1376" s="129">
        <v>1.09E-2</v>
      </c>
      <c r="CM1376" s="129" t="s">
        <v>179</v>
      </c>
      <c r="CN1376" s="129">
        <v>1.5E-3</v>
      </c>
      <c r="CO1376" s="129" t="s">
        <v>179</v>
      </c>
      <c r="CP1376" s="129">
        <v>8.0000000000000004E-4</v>
      </c>
      <c r="CQ1376" s="129" t="s">
        <v>179</v>
      </c>
      <c r="CR1376" s="129">
        <v>3.0999999999999999E-3</v>
      </c>
      <c r="CS1376" s="129" t="s">
        <v>179</v>
      </c>
      <c r="CT1376" s="129">
        <v>1.8E-3</v>
      </c>
      <c r="CU1376" s="129" t="s">
        <v>18</v>
      </c>
      <c r="CV1376" s="129"/>
      <c r="CW1376" s="129" t="s">
        <v>18</v>
      </c>
      <c r="CX1376" s="129"/>
      <c r="CY1376" s="129" t="s">
        <v>179</v>
      </c>
      <c r="CZ1376" s="129">
        <v>5.0000000000000001E-4</v>
      </c>
      <c r="DA1376" s="129" t="s">
        <v>179</v>
      </c>
      <c r="DB1376" s="129">
        <v>5.9999999999999995E-4</v>
      </c>
      <c r="DC1376" s="129" t="s">
        <v>179</v>
      </c>
      <c r="DD1376" s="129">
        <v>5.9999999999999995E-4</v>
      </c>
      <c r="DE1376" s="129" t="s">
        <v>179</v>
      </c>
      <c r="DF1376" s="129">
        <v>5.9999999999999995E-4</v>
      </c>
      <c r="DG1376" s="129" t="s">
        <v>179</v>
      </c>
      <c r="DH1376" s="129">
        <v>4.0000000000000002E-4</v>
      </c>
      <c r="DI1376" s="129" t="s">
        <v>179</v>
      </c>
      <c r="DJ1376" s="129">
        <v>2.9999999999999997E-4</v>
      </c>
      <c r="DK1376" t="s">
        <v>4851</v>
      </c>
      <c r="DL1376" s="129" t="s">
        <v>53</v>
      </c>
      <c r="DO1376" t="s">
        <v>18</v>
      </c>
      <c r="DS1376" s="129"/>
      <c r="DT1376" s="129" t="s">
        <v>2297</v>
      </c>
      <c r="DV1376" t="s">
        <v>4705</v>
      </c>
    </row>
    <row r="1377" spans="1:126">
      <c r="A1377" s="127">
        <v>108</v>
      </c>
      <c r="B1377" s="131">
        <v>44769.805555555555</v>
      </c>
      <c r="C1377" s="129" t="s">
        <v>52</v>
      </c>
      <c r="D1377" s="129">
        <v>0</v>
      </c>
      <c r="E1377" s="129">
        <v>0</v>
      </c>
      <c r="F1377" s="129">
        <v>0</v>
      </c>
      <c r="G1377" s="129" t="s">
        <v>54</v>
      </c>
      <c r="H1377" s="129" t="s">
        <v>55</v>
      </c>
      <c r="I1377" s="129" t="s">
        <v>55</v>
      </c>
      <c r="J1377" s="129" t="s">
        <v>55</v>
      </c>
      <c r="K1377" s="129" t="s">
        <v>18</v>
      </c>
      <c r="L1377" s="129">
        <v>90</v>
      </c>
      <c r="M1377" s="129" t="s">
        <v>173</v>
      </c>
      <c r="N1377" s="129">
        <v>0</v>
      </c>
      <c r="O1377" s="129" t="s">
        <v>173</v>
      </c>
      <c r="P1377" s="129">
        <v>0</v>
      </c>
      <c r="Q1377" s="129" t="s">
        <v>173</v>
      </c>
      <c r="R1377" s="129">
        <v>0</v>
      </c>
      <c r="S1377" s="129">
        <v>2</v>
      </c>
      <c r="T1377" s="129" t="s">
        <v>174</v>
      </c>
      <c r="U1377" s="129" t="s">
        <v>4149</v>
      </c>
      <c r="V1377" s="129">
        <v>0.66969999999999996</v>
      </c>
      <c r="W1377" s="129">
        <v>11.0875</v>
      </c>
      <c r="X1377" s="129">
        <v>0.31459999999999999</v>
      </c>
      <c r="Y1377" s="129">
        <v>38.2074</v>
      </c>
      <c r="Z1377" s="129">
        <v>0.35060000000000002</v>
      </c>
      <c r="AA1377" s="129" t="s">
        <v>179</v>
      </c>
      <c r="AB1377" s="129">
        <v>1.46E-2</v>
      </c>
      <c r="AC1377" s="129" t="s">
        <v>4150</v>
      </c>
      <c r="AD1377" s="129">
        <v>1.0200000000000001E-2</v>
      </c>
      <c r="AE1377" s="129" t="s">
        <v>179</v>
      </c>
      <c r="AF1377" s="129">
        <v>1.67E-2</v>
      </c>
      <c r="AG1377" s="129">
        <v>5.8000000000000003E-2</v>
      </c>
      <c r="AH1377" s="129">
        <v>6.1999999999999998E-3</v>
      </c>
      <c r="AI1377" s="129">
        <v>7.3575999999999997</v>
      </c>
      <c r="AJ1377" s="129">
        <v>3.1699999999999999E-2</v>
      </c>
      <c r="AK1377" s="129">
        <v>0.5111</v>
      </c>
      <c r="AL1377" s="129">
        <v>7.1999999999999998E-3</v>
      </c>
      <c r="AM1377" s="129" t="s">
        <v>1362</v>
      </c>
      <c r="AN1377" s="129">
        <v>7.7999999999999996E-3</v>
      </c>
      <c r="AO1377" s="129" t="s">
        <v>782</v>
      </c>
      <c r="AP1377" s="129">
        <v>4.3E-3</v>
      </c>
      <c r="AQ1377" s="129">
        <v>9.7299999999999998E-2</v>
      </c>
      <c r="AR1377" s="129">
        <v>4.7000000000000002E-3</v>
      </c>
      <c r="AS1377" s="129">
        <v>5.4078999999999997</v>
      </c>
      <c r="AT1377" s="129">
        <v>2.4799999999999999E-2</v>
      </c>
      <c r="AU1377" s="129" t="s">
        <v>179</v>
      </c>
      <c r="AV1377" s="129">
        <v>3.5000000000000001E-3</v>
      </c>
      <c r="AW1377" s="129">
        <v>8.3000000000000001E-3</v>
      </c>
      <c r="AX1377" s="129">
        <v>1.1000000000000001E-3</v>
      </c>
      <c r="AY1377" s="129">
        <v>7.1000000000000004E-3</v>
      </c>
      <c r="AZ1377" s="129">
        <v>8.0000000000000004E-4</v>
      </c>
      <c r="BA1377" s="129">
        <v>5.4999999999999997E-3</v>
      </c>
      <c r="BB1377" s="129">
        <v>5.9999999999999995E-4</v>
      </c>
      <c r="BC1377" s="129" t="s">
        <v>245</v>
      </c>
      <c r="BD1377" s="129">
        <v>4.0000000000000002E-4</v>
      </c>
      <c r="BE1377" s="129" t="s">
        <v>179</v>
      </c>
      <c r="BF1377" s="129">
        <v>2.0000000000000001E-4</v>
      </c>
      <c r="BG1377" s="129" t="s">
        <v>179</v>
      </c>
      <c r="BH1377" s="129">
        <v>1E-4</v>
      </c>
      <c r="BI1377" s="129" t="s">
        <v>179</v>
      </c>
      <c r="BJ1377" s="129">
        <v>2.0000000000000001E-4</v>
      </c>
      <c r="BK1377" s="129">
        <v>9.1999999999999998E-3</v>
      </c>
      <c r="BL1377" s="129">
        <v>5.0000000000000001E-4</v>
      </c>
      <c r="BM1377" s="129">
        <v>2.3E-3</v>
      </c>
      <c r="BN1377" s="129">
        <v>2.9999999999999997E-4</v>
      </c>
      <c r="BO1377" s="129" t="s">
        <v>213</v>
      </c>
      <c r="BP1377" s="129">
        <v>5.0000000000000001E-4</v>
      </c>
      <c r="BQ1377" s="129" t="s">
        <v>179</v>
      </c>
      <c r="BR1377" s="129">
        <v>2.9999999999999997E-4</v>
      </c>
      <c r="BS1377" s="129" t="s">
        <v>179</v>
      </c>
      <c r="BT1377" s="129">
        <v>4.0000000000000002E-4</v>
      </c>
      <c r="BU1377" s="129" t="s">
        <v>179</v>
      </c>
      <c r="BV1377" s="129">
        <v>5.9999999999999995E-4</v>
      </c>
      <c r="BW1377" s="129" t="s">
        <v>267</v>
      </c>
      <c r="BX1377" s="129">
        <v>8.9999999999999998E-4</v>
      </c>
      <c r="BY1377" s="129" t="s">
        <v>18</v>
      </c>
      <c r="BZ1377" s="129"/>
      <c r="CA1377" s="129" t="s">
        <v>179</v>
      </c>
      <c r="CB1377" s="129">
        <v>8.0000000000000004E-4</v>
      </c>
      <c r="CC1377" s="129" t="s">
        <v>214</v>
      </c>
      <c r="CD1377" s="129">
        <v>2E-3</v>
      </c>
      <c r="CE1377" s="129" t="s">
        <v>179</v>
      </c>
      <c r="CF1377" s="129">
        <v>2.3E-3</v>
      </c>
      <c r="CG1377" s="129" t="s">
        <v>216</v>
      </c>
      <c r="CH1377" s="129">
        <v>1E-4</v>
      </c>
      <c r="CI1377" s="129" t="s">
        <v>179</v>
      </c>
      <c r="CJ1377" s="129">
        <v>7.4000000000000003E-3</v>
      </c>
      <c r="CK1377" s="129" t="s">
        <v>179</v>
      </c>
      <c r="CL1377" s="129">
        <v>1.0800000000000001E-2</v>
      </c>
      <c r="CM1377" s="129" t="s">
        <v>179</v>
      </c>
      <c r="CN1377" s="129">
        <v>4.4000000000000003E-3</v>
      </c>
      <c r="CO1377" s="129" t="s">
        <v>179</v>
      </c>
      <c r="CP1377" s="129">
        <v>8.0000000000000004E-4</v>
      </c>
      <c r="CQ1377" s="129" t="s">
        <v>179</v>
      </c>
      <c r="CR1377" s="129">
        <v>3.0999999999999999E-3</v>
      </c>
      <c r="CS1377" s="129" t="s">
        <v>179</v>
      </c>
      <c r="CT1377" s="129">
        <v>1.9E-3</v>
      </c>
      <c r="CU1377" s="129" t="s">
        <v>18</v>
      </c>
      <c r="CV1377" s="129"/>
      <c r="CW1377" s="129" t="s">
        <v>18</v>
      </c>
      <c r="CX1377" s="129"/>
      <c r="CY1377" s="129" t="s">
        <v>179</v>
      </c>
      <c r="CZ1377" s="129">
        <v>5.0000000000000001E-4</v>
      </c>
      <c r="DA1377" s="129" t="s">
        <v>179</v>
      </c>
      <c r="DB1377" s="129">
        <v>5.9999999999999995E-4</v>
      </c>
      <c r="DC1377" s="129" t="s">
        <v>179</v>
      </c>
      <c r="DD1377" s="129">
        <v>5.0000000000000001E-4</v>
      </c>
      <c r="DE1377" s="129" t="s">
        <v>179</v>
      </c>
      <c r="DF1377" s="129">
        <v>5.0000000000000001E-4</v>
      </c>
      <c r="DG1377" s="129" t="s">
        <v>179</v>
      </c>
      <c r="DH1377" s="129">
        <v>4.0000000000000002E-4</v>
      </c>
      <c r="DI1377" s="129" t="s">
        <v>179</v>
      </c>
      <c r="DJ1377" s="129">
        <v>4.0000000000000002E-4</v>
      </c>
      <c r="DK1377" t="s">
        <v>4851</v>
      </c>
      <c r="DL1377" s="129" t="s">
        <v>53</v>
      </c>
      <c r="DO1377" t="s">
        <v>18</v>
      </c>
      <c r="DS1377" s="129"/>
      <c r="DT1377" s="129" t="s">
        <v>2297</v>
      </c>
      <c r="DV1377" t="s">
        <v>4705</v>
      </c>
    </row>
    <row r="1378" spans="1:126">
      <c r="B1378" s="132"/>
    </row>
    <row r="1379" spans="1:126">
      <c r="A1379" s="127">
        <v>696</v>
      </c>
      <c r="B1379" s="131">
        <v>44765.046527777777</v>
      </c>
      <c r="C1379" s="129" t="s">
        <v>52</v>
      </c>
      <c r="D1379" s="129">
        <v>0</v>
      </c>
      <c r="E1379" s="129">
        <v>0</v>
      </c>
      <c r="F1379" s="129">
        <v>0</v>
      </c>
      <c r="G1379" s="129" t="s">
        <v>54</v>
      </c>
      <c r="H1379" s="129" t="s">
        <v>55</v>
      </c>
      <c r="I1379" s="129" t="s">
        <v>55</v>
      </c>
      <c r="J1379" s="129" t="s">
        <v>55</v>
      </c>
      <c r="K1379" s="129" t="s">
        <v>18</v>
      </c>
      <c r="L1379" s="129">
        <v>90</v>
      </c>
      <c r="M1379" s="129" t="s">
        <v>173</v>
      </c>
      <c r="N1379" s="129">
        <v>0</v>
      </c>
      <c r="O1379" s="129" t="s">
        <v>173</v>
      </c>
      <c r="P1379" s="129">
        <v>0</v>
      </c>
      <c r="Q1379" s="129" t="s">
        <v>173</v>
      </c>
      <c r="R1379" s="129">
        <v>0</v>
      </c>
      <c r="S1379" s="129">
        <v>2</v>
      </c>
      <c r="T1379" s="129" t="s">
        <v>174</v>
      </c>
      <c r="U1379" s="129">
        <v>4.2323000000000004</v>
      </c>
      <c r="V1379" s="129">
        <v>0.66400000000000003</v>
      </c>
      <c r="W1379" s="129" t="s">
        <v>3017</v>
      </c>
      <c r="X1379" s="129">
        <v>0.30459999999999998</v>
      </c>
      <c r="Y1379" s="129">
        <v>37.361699999999999</v>
      </c>
      <c r="Z1379" s="129">
        <v>0.34770000000000001</v>
      </c>
      <c r="AA1379" s="129" t="s">
        <v>1431</v>
      </c>
      <c r="AB1379" s="129">
        <v>1.5699999999999999E-2</v>
      </c>
      <c r="AC1379" s="129" t="s">
        <v>3018</v>
      </c>
      <c r="AD1379" s="129">
        <v>1.09E-2</v>
      </c>
      <c r="AE1379" s="129" t="s">
        <v>179</v>
      </c>
      <c r="AF1379" s="129">
        <v>1.72E-2</v>
      </c>
      <c r="AG1379" s="129">
        <v>4.5699999999999998E-2</v>
      </c>
      <c r="AH1379" s="129">
        <v>6.1999999999999998E-3</v>
      </c>
      <c r="AI1379" s="129">
        <v>7.8853999999999997</v>
      </c>
      <c r="AJ1379" s="129">
        <v>3.3099999999999997E-2</v>
      </c>
      <c r="AK1379" s="129">
        <v>0.58830000000000005</v>
      </c>
      <c r="AL1379" s="129">
        <v>7.7999999999999996E-3</v>
      </c>
      <c r="AM1379" s="129" t="s">
        <v>179</v>
      </c>
      <c r="AN1379" s="129">
        <v>7.4999999999999997E-3</v>
      </c>
      <c r="AO1379" s="129" t="s">
        <v>1431</v>
      </c>
      <c r="AP1379" s="129">
        <v>4.4999999999999997E-3</v>
      </c>
      <c r="AQ1379" s="129">
        <v>0.1135</v>
      </c>
      <c r="AR1379" s="129">
        <v>5.1000000000000004E-3</v>
      </c>
      <c r="AS1379" s="129" t="s">
        <v>3019</v>
      </c>
      <c r="AT1379" s="129">
        <v>2.6800000000000001E-2</v>
      </c>
      <c r="AU1379" s="129" t="s">
        <v>215</v>
      </c>
      <c r="AV1379" s="129">
        <v>3.8E-3</v>
      </c>
      <c r="AW1379" s="129">
        <v>9.1000000000000004E-3</v>
      </c>
      <c r="AX1379" s="129">
        <v>1E-3</v>
      </c>
      <c r="AY1379" s="129" t="s">
        <v>429</v>
      </c>
      <c r="AZ1379" s="129">
        <v>8.0000000000000004E-4</v>
      </c>
      <c r="BA1379" s="129">
        <v>5.7999999999999996E-3</v>
      </c>
      <c r="BB1379" s="129">
        <v>5.9999999999999995E-4</v>
      </c>
      <c r="BC1379" s="129" t="s">
        <v>285</v>
      </c>
      <c r="BD1379" s="129">
        <v>5.0000000000000001E-4</v>
      </c>
      <c r="BE1379" s="129" t="s">
        <v>179</v>
      </c>
      <c r="BF1379" s="129">
        <v>2.9999999999999997E-4</v>
      </c>
      <c r="BG1379" s="129" t="s">
        <v>179</v>
      </c>
      <c r="BH1379" s="129">
        <v>1E-4</v>
      </c>
      <c r="BI1379" s="129" t="s">
        <v>179</v>
      </c>
      <c r="BJ1379" s="129">
        <v>2.0000000000000001E-4</v>
      </c>
      <c r="BK1379" s="129">
        <v>1.0200000000000001E-2</v>
      </c>
      <c r="BL1379" s="129">
        <v>5.0000000000000001E-4</v>
      </c>
      <c r="BM1379" s="129">
        <v>2.3999999999999998E-3</v>
      </c>
      <c r="BN1379" s="129">
        <v>2.9999999999999997E-4</v>
      </c>
      <c r="BO1379" s="129" t="s">
        <v>284</v>
      </c>
      <c r="BP1379" s="129">
        <v>5.9999999999999995E-4</v>
      </c>
      <c r="BQ1379" s="129" t="s">
        <v>179</v>
      </c>
      <c r="BR1379" s="129">
        <v>2.9999999999999997E-4</v>
      </c>
      <c r="BS1379" s="129" t="s">
        <v>179</v>
      </c>
      <c r="BT1379" s="129">
        <v>4.0000000000000002E-4</v>
      </c>
      <c r="BU1379" s="129" t="s">
        <v>179</v>
      </c>
      <c r="BV1379" s="129">
        <v>6.9999999999999999E-4</v>
      </c>
      <c r="BW1379" s="129" t="s">
        <v>18</v>
      </c>
      <c r="BX1379" s="129"/>
      <c r="BY1379" s="129" t="s">
        <v>179</v>
      </c>
      <c r="BZ1379" s="129">
        <v>1.1000000000000001E-3</v>
      </c>
      <c r="CA1379" s="129" t="s">
        <v>179</v>
      </c>
      <c r="CB1379" s="129">
        <v>8.0000000000000004E-4</v>
      </c>
      <c r="CC1379" s="129" t="s">
        <v>179</v>
      </c>
      <c r="CD1379" s="129">
        <v>2E-3</v>
      </c>
      <c r="CE1379" s="129" t="s">
        <v>179</v>
      </c>
      <c r="CF1379" s="129">
        <v>2.3E-3</v>
      </c>
      <c r="CG1379" s="129" t="s">
        <v>216</v>
      </c>
      <c r="CH1379" s="129">
        <v>1E-4</v>
      </c>
      <c r="CI1379" s="129" t="s">
        <v>179</v>
      </c>
      <c r="CJ1379" s="129">
        <v>6.7999999999999996E-3</v>
      </c>
      <c r="CK1379" s="129" t="s">
        <v>179</v>
      </c>
      <c r="CL1379" s="129">
        <v>1.01E-2</v>
      </c>
      <c r="CM1379" s="129" t="s">
        <v>179</v>
      </c>
      <c r="CN1379" s="129">
        <v>4.1999999999999997E-3</v>
      </c>
      <c r="CO1379" s="129" t="s">
        <v>179</v>
      </c>
      <c r="CP1379" s="129">
        <v>8.0000000000000004E-4</v>
      </c>
      <c r="CQ1379" s="129" t="s">
        <v>179</v>
      </c>
      <c r="CR1379" s="129">
        <v>3.3999999999999998E-3</v>
      </c>
      <c r="CS1379" s="129" t="s">
        <v>386</v>
      </c>
      <c r="CT1379" s="129">
        <v>2.5000000000000001E-3</v>
      </c>
      <c r="CU1379" s="129" t="s">
        <v>179</v>
      </c>
      <c r="CV1379" s="129">
        <v>8.0000000000000004E-4</v>
      </c>
      <c r="CW1379" s="129" t="s">
        <v>18</v>
      </c>
      <c r="CX1379" s="129"/>
      <c r="CY1379" s="129" t="s">
        <v>179</v>
      </c>
      <c r="CZ1379" s="129">
        <v>8.0000000000000004E-4</v>
      </c>
      <c r="DA1379" s="129" t="s">
        <v>179</v>
      </c>
      <c r="DB1379" s="129">
        <v>5.9999999999999995E-4</v>
      </c>
      <c r="DC1379" s="129" t="s">
        <v>179</v>
      </c>
      <c r="DD1379" s="129">
        <v>5.0000000000000001E-4</v>
      </c>
      <c r="DE1379" s="129" t="s">
        <v>179</v>
      </c>
      <c r="DF1379" s="129">
        <v>5.9999999999999995E-4</v>
      </c>
      <c r="DG1379" s="129" t="s">
        <v>179</v>
      </c>
      <c r="DH1379" s="129">
        <v>4.0000000000000002E-4</v>
      </c>
      <c r="DI1379" s="129" t="s">
        <v>179</v>
      </c>
      <c r="DJ1379" s="129">
        <v>4.0000000000000002E-4</v>
      </c>
      <c r="DK1379" s="129" t="s">
        <v>3020</v>
      </c>
      <c r="DL1379" s="129" t="s">
        <v>53</v>
      </c>
      <c r="DO1379" t="s">
        <v>18</v>
      </c>
      <c r="DS1379" s="129"/>
      <c r="DT1379" s="129" t="s">
        <v>3021</v>
      </c>
      <c r="DV1379" t="s">
        <v>4849</v>
      </c>
    </row>
    <row r="1380" spans="1:126">
      <c r="A1380" s="127">
        <v>748</v>
      </c>
      <c r="B1380" s="131">
        <v>44766.271527777775</v>
      </c>
      <c r="C1380" s="129" t="s">
        <v>52</v>
      </c>
      <c r="D1380" s="129">
        <v>0</v>
      </c>
      <c r="E1380" s="129">
        <v>0</v>
      </c>
      <c r="F1380" s="129">
        <v>0</v>
      </c>
      <c r="G1380" s="129" t="s">
        <v>54</v>
      </c>
      <c r="H1380" s="129" t="s">
        <v>55</v>
      </c>
      <c r="I1380" s="129" t="s">
        <v>55</v>
      </c>
      <c r="J1380" s="129" t="s">
        <v>55</v>
      </c>
      <c r="K1380" s="129" t="s">
        <v>18</v>
      </c>
      <c r="L1380" s="129">
        <v>90</v>
      </c>
      <c r="M1380" s="129" t="s">
        <v>173</v>
      </c>
      <c r="N1380" s="129">
        <v>0</v>
      </c>
      <c r="O1380" s="129" t="s">
        <v>173</v>
      </c>
      <c r="P1380" s="129">
        <v>0</v>
      </c>
      <c r="Q1380" s="129" t="s">
        <v>173</v>
      </c>
      <c r="R1380" s="129">
        <v>0</v>
      </c>
      <c r="S1380" s="129">
        <v>2</v>
      </c>
      <c r="T1380" s="129" t="s">
        <v>174</v>
      </c>
      <c r="U1380" s="129">
        <v>5.1833</v>
      </c>
      <c r="V1380" s="129">
        <v>0.70699999999999996</v>
      </c>
      <c r="W1380" s="129" t="s">
        <v>3149</v>
      </c>
      <c r="X1380" s="129">
        <v>0.31019999999999998</v>
      </c>
      <c r="Y1380" s="129">
        <v>37.927799999999998</v>
      </c>
      <c r="Z1380" s="129">
        <v>0.35120000000000001</v>
      </c>
      <c r="AA1380" s="129" t="s">
        <v>409</v>
      </c>
      <c r="AB1380" s="129">
        <v>1.5800000000000002E-2</v>
      </c>
      <c r="AC1380" s="129" t="s">
        <v>3150</v>
      </c>
      <c r="AD1380" s="129">
        <v>1.09E-2</v>
      </c>
      <c r="AE1380" s="129" t="s">
        <v>179</v>
      </c>
      <c r="AF1380" s="129">
        <v>1.7100000000000001E-2</v>
      </c>
      <c r="AG1380" s="129">
        <v>5.45E-2</v>
      </c>
      <c r="AH1380" s="129">
        <v>6.1999999999999998E-3</v>
      </c>
      <c r="AI1380" s="129">
        <v>7.9598000000000004</v>
      </c>
      <c r="AJ1380" s="129">
        <v>3.32E-2</v>
      </c>
      <c r="AK1380" s="129">
        <v>0.59809999999999997</v>
      </c>
      <c r="AL1380" s="129">
        <v>7.7999999999999996E-3</v>
      </c>
      <c r="AM1380" s="129" t="s">
        <v>1052</v>
      </c>
      <c r="AN1380" s="129">
        <v>8.0999999999999996E-3</v>
      </c>
      <c r="AO1380" s="129" t="s">
        <v>594</v>
      </c>
      <c r="AP1380" s="129">
        <v>4.5999999999999999E-3</v>
      </c>
      <c r="AQ1380" s="129">
        <v>0.1111</v>
      </c>
      <c r="AR1380" s="129">
        <v>5.1000000000000004E-3</v>
      </c>
      <c r="AS1380" s="129" t="s">
        <v>3151</v>
      </c>
      <c r="AT1380" s="129">
        <v>2.69E-2</v>
      </c>
      <c r="AU1380" s="129" t="s">
        <v>187</v>
      </c>
      <c r="AV1380" s="129">
        <v>3.8E-3</v>
      </c>
      <c r="AW1380" s="129">
        <v>8.0000000000000002E-3</v>
      </c>
      <c r="AX1380" s="129">
        <v>1E-3</v>
      </c>
      <c r="AY1380" s="129" t="s">
        <v>650</v>
      </c>
      <c r="AZ1380" s="129">
        <v>8.0000000000000004E-4</v>
      </c>
      <c r="BA1380" s="129">
        <v>5.1000000000000004E-3</v>
      </c>
      <c r="BB1380" s="129">
        <v>5.9999999999999995E-4</v>
      </c>
      <c r="BC1380" s="129" t="s">
        <v>267</v>
      </c>
      <c r="BD1380" s="129">
        <v>5.0000000000000001E-4</v>
      </c>
      <c r="BE1380" s="129" t="s">
        <v>179</v>
      </c>
      <c r="BF1380" s="129">
        <v>2.0000000000000001E-4</v>
      </c>
      <c r="BG1380" s="129" t="s">
        <v>179</v>
      </c>
      <c r="BH1380" s="129">
        <v>2.0000000000000001E-4</v>
      </c>
      <c r="BI1380" s="129" t="s">
        <v>179</v>
      </c>
      <c r="BJ1380" s="129">
        <v>2.0000000000000001E-4</v>
      </c>
      <c r="BK1380" s="129">
        <v>1.01E-2</v>
      </c>
      <c r="BL1380" s="129">
        <v>5.0000000000000001E-4</v>
      </c>
      <c r="BM1380" s="129">
        <v>2.3999999999999998E-3</v>
      </c>
      <c r="BN1380" s="129">
        <v>2.9999999999999997E-4</v>
      </c>
      <c r="BO1380" s="129" t="s">
        <v>213</v>
      </c>
      <c r="BP1380" s="129">
        <v>5.0000000000000001E-4</v>
      </c>
      <c r="BQ1380" s="129" t="s">
        <v>179</v>
      </c>
      <c r="BR1380" s="129">
        <v>2.9999999999999997E-4</v>
      </c>
      <c r="BS1380" s="129" t="s">
        <v>179</v>
      </c>
      <c r="BT1380" s="129">
        <v>4.0000000000000002E-4</v>
      </c>
      <c r="BU1380" s="129" t="s">
        <v>179</v>
      </c>
      <c r="BV1380" s="129">
        <v>6.9999999999999999E-4</v>
      </c>
      <c r="BW1380" s="129" t="s">
        <v>18</v>
      </c>
      <c r="BX1380" s="129"/>
      <c r="BY1380" s="129" t="s">
        <v>18</v>
      </c>
      <c r="BZ1380" s="129"/>
      <c r="CA1380" s="129" t="s">
        <v>179</v>
      </c>
      <c r="CB1380" s="129">
        <v>8.0000000000000004E-4</v>
      </c>
      <c r="CC1380" s="129" t="s">
        <v>179</v>
      </c>
      <c r="CD1380" s="129">
        <v>2E-3</v>
      </c>
      <c r="CE1380" s="129" t="s">
        <v>179</v>
      </c>
      <c r="CF1380" s="129">
        <v>2.3E-3</v>
      </c>
      <c r="CG1380" s="129" t="s">
        <v>216</v>
      </c>
      <c r="CH1380" s="129">
        <v>1E-4</v>
      </c>
      <c r="CI1380" s="129" t="s">
        <v>179</v>
      </c>
      <c r="CJ1380" s="129">
        <v>6.6E-3</v>
      </c>
      <c r="CK1380" s="129" t="s">
        <v>179</v>
      </c>
      <c r="CL1380" s="129">
        <v>9.7999999999999997E-3</v>
      </c>
      <c r="CM1380" s="129" t="s">
        <v>179</v>
      </c>
      <c r="CN1380" s="129">
        <v>3.8E-3</v>
      </c>
      <c r="CO1380" s="129" t="s">
        <v>179</v>
      </c>
      <c r="CP1380" s="129">
        <v>8.0000000000000004E-4</v>
      </c>
      <c r="CQ1380" s="129" t="s">
        <v>179</v>
      </c>
      <c r="CR1380" s="129">
        <v>3.3999999999999998E-3</v>
      </c>
      <c r="CS1380" s="129" t="s">
        <v>279</v>
      </c>
      <c r="CT1380" s="129">
        <v>2.5000000000000001E-3</v>
      </c>
      <c r="CU1380" s="129" t="s">
        <v>18</v>
      </c>
      <c r="CV1380" s="129"/>
      <c r="CW1380" s="129" t="s">
        <v>179</v>
      </c>
      <c r="CX1380" s="129">
        <v>6.9999999999999999E-4</v>
      </c>
      <c r="CY1380" s="129" t="s">
        <v>179</v>
      </c>
      <c r="CZ1380" s="129">
        <v>6.9999999999999999E-4</v>
      </c>
      <c r="DA1380" s="129" t="s">
        <v>179</v>
      </c>
      <c r="DB1380" s="129">
        <v>5.0000000000000001E-4</v>
      </c>
      <c r="DC1380" s="129" t="s">
        <v>179</v>
      </c>
      <c r="DD1380" s="129">
        <v>5.0000000000000001E-4</v>
      </c>
      <c r="DE1380" s="129" t="s">
        <v>179</v>
      </c>
      <c r="DF1380" s="129">
        <v>5.0000000000000001E-4</v>
      </c>
      <c r="DG1380" s="129" t="s">
        <v>179</v>
      </c>
      <c r="DH1380" s="129">
        <v>4.0000000000000002E-4</v>
      </c>
      <c r="DI1380" s="129" t="s">
        <v>179</v>
      </c>
      <c r="DJ1380" s="129">
        <v>4.0000000000000002E-4</v>
      </c>
      <c r="DK1380" s="129" t="s">
        <v>3152</v>
      </c>
      <c r="DL1380" s="129" t="s">
        <v>53</v>
      </c>
      <c r="DO1380" t="s">
        <v>18</v>
      </c>
      <c r="DS1380" s="129"/>
      <c r="DT1380" s="129" t="s">
        <v>2297</v>
      </c>
      <c r="DV1380" t="s">
        <v>4849</v>
      </c>
    </row>
    <row r="1381" spans="1:126">
      <c r="A1381" s="127">
        <v>843</v>
      </c>
      <c r="B1381" s="131">
        <v>44767.295138888891</v>
      </c>
      <c r="C1381" s="129" t="s">
        <v>52</v>
      </c>
      <c r="D1381" s="129">
        <v>0</v>
      </c>
      <c r="E1381" s="129">
        <v>0</v>
      </c>
      <c r="F1381" s="129">
        <v>0</v>
      </c>
      <c r="G1381" s="129" t="s">
        <v>54</v>
      </c>
      <c r="H1381" s="129" t="s">
        <v>55</v>
      </c>
      <c r="I1381" s="129" t="s">
        <v>55</v>
      </c>
      <c r="J1381" s="129" t="s">
        <v>55</v>
      </c>
      <c r="K1381" s="129" t="s">
        <v>18</v>
      </c>
      <c r="L1381" s="129">
        <v>90</v>
      </c>
      <c r="M1381" s="129" t="s">
        <v>173</v>
      </c>
      <c r="N1381" s="129">
        <v>0</v>
      </c>
      <c r="O1381" s="129" t="s">
        <v>173</v>
      </c>
      <c r="P1381" s="129">
        <v>0</v>
      </c>
      <c r="Q1381" s="129" t="s">
        <v>173</v>
      </c>
      <c r="R1381" s="129">
        <v>0</v>
      </c>
      <c r="S1381" s="129">
        <v>2</v>
      </c>
      <c r="T1381" s="129" t="s">
        <v>174</v>
      </c>
      <c r="U1381" s="129" t="s">
        <v>3371</v>
      </c>
      <c r="V1381" s="129">
        <v>0.68020000000000003</v>
      </c>
      <c r="W1381" s="129" t="s">
        <v>3372</v>
      </c>
      <c r="X1381" s="129">
        <v>0.30420000000000003</v>
      </c>
      <c r="Y1381" s="129" t="s">
        <v>3373</v>
      </c>
      <c r="Z1381" s="129">
        <v>0.3483</v>
      </c>
      <c r="AA1381" s="129" t="s">
        <v>3374</v>
      </c>
      <c r="AB1381" s="129">
        <v>1.5699999999999999E-2</v>
      </c>
      <c r="AC1381" s="129" t="s">
        <v>3375</v>
      </c>
      <c r="AD1381" s="129">
        <v>1.09E-2</v>
      </c>
      <c r="AE1381" s="129" t="s">
        <v>179</v>
      </c>
      <c r="AF1381" s="129">
        <v>1.6899999999999998E-2</v>
      </c>
      <c r="AG1381" s="129" t="s">
        <v>3376</v>
      </c>
      <c r="AH1381" s="129">
        <v>6.1999999999999998E-3</v>
      </c>
      <c r="AI1381" s="129" t="s">
        <v>3377</v>
      </c>
      <c r="AJ1381" s="129">
        <v>3.3099999999999997E-2</v>
      </c>
      <c r="AK1381" s="129" t="s">
        <v>3378</v>
      </c>
      <c r="AL1381" s="129">
        <v>7.9000000000000008E-3</v>
      </c>
      <c r="AM1381" s="129" t="s">
        <v>327</v>
      </c>
      <c r="AN1381" s="129">
        <v>8.2000000000000007E-3</v>
      </c>
      <c r="AO1381" s="129" t="s">
        <v>239</v>
      </c>
      <c r="AP1381" s="129">
        <v>4.4999999999999997E-3</v>
      </c>
      <c r="AQ1381" s="129" t="s">
        <v>3379</v>
      </c>
      <c r="AR1381" s="129">
        <v>5.3E-3</v>
      </c>
      <c r="AS1381" s="129" t="s">
        <v>3380</v>
      </c>
      <c r="AT1381" s="129">
        <v>2.6700000000000002E-2</v>
      </c>
      <c r="AU1381" s="129" t="s">
        <v>614</v>
      </c>
      <c r="AV1381" s="129">
        <v>3.8E-3</v>
      </c>
      <c r="AW1381" s="129" t="s">
        <v>268</v>
      </c>
      <c r="AX1381" s="129">
        <v>1.1000000000000001E-3</v>
      </c>
      <c r="AY1381" s="129" t="s">
        <v>1085</v>
      </c>
      <c r="AZ1381" s="129">
        <v>8.0000000000000004E-4</v>
      </c>
      <c r="BA1381" s="129" t="s">
        <v>303</v>
      </c>
      <c r="BB1381" s="129">
        <v>6.9999999999999999E-4</v>
      </c>
      <c r="BC1381" s="129" t="s">
        <v>245</v>
      </c>
      <c r="BD1381" s="129">
        <v>5.0000000000000001E-4</v>
      </c>
      <c r="BE1381" s="129" t="s">
        <v>179</v>
      </c>
      <c r="BF1381" s="129">
        <v>2.9999999999999997E-4</v>
      </c>
      <c r="BG1381" s="129" t="s">
        <v>179</v>
      </c>
      <c r="BH1381" s="129">
        <v>1E-4</v>
      </c>
      <c r="BI1381" s="129" t="s">
        <v>179</v>
      </c>
      <c r="BJ1381" s="129">
        <v>2.0000000000000001E-4</v>
      </c>
      <c r="BK1381" s="129" t="s">
        <v>268</v>
      </c>
      <c r="BL1381" s="129">
        <v>5.0000000000000001E-4</v>
      </c>
      <c r="BM1381" s="129" t="s">
        <v>517</v>
      </c>
      <c r="BN1381" s="129">
        <v>2.9999999999999997E-4</v>
      </c>
      <c r="BO1381" s="129" t="s">
        <v>209</v>
      </c>
      <c r="BP1381" s="129">
        <v>5.0000000000000001E-4</v>
      </c>
      <c r="BQ1381" s="129" t="s">
        <v>179</v>
      </c>
      <c r="BR1381" s="129">
        <v>2.9999999999999997E-4</v>
      </c>
      <c r="BS1381" s="129" t="s">
        <v>179</v>
      </c>
      <c r="BT1381" s="129">
        <v>4.0000000000000002E-4</v>
      </c>
      <c r="BU1381" s="129" t="s">
        <v>179</v>
      </c>
      <c r="BV1381" s="129">
        <v>6.9999999999999999E-4</v>
      </c>
      <c r="BW1381" s="129" t="s">
        <v>179</v>
      </c>
      <c r="BX1381" s="129">
        <v>8.9999999999999998E-4</v>
      </c>
      <c r="BY1381" s="129" t="s">
        <v>18</v>
      </c>
      <c r="BZ1381" s="129"/>
      <c r="CA1381" s="129" t="s">
        <v>211</v>
      </c>
      <c r="CB1381" s="129">
        <v>8.0000000000000004E-4</v>
      </c>
      <c r="CC1381" s="129" t="s">
        <v>179</v>
      </c>
      <c r="CD1381" s="129">
        <v>2E-3</v>
      </c>
      <c r="CE1381" s="129" t="s">
        <v>179</v>
      </c>
      <c r="CF1381" s="129">
        <v>2.3E-3</v>
      </c>
      <c r="CG1381" s="129" t="s">
        <v>216</v>
      </c>
      <c r="CH1381" s="129">
        <v>1E-4</v>
      </c>
      <c r="CI1381" s="129" t="s">
        <v>179</v>
      </c>
      <c r="CJ1381" s="129">
        <v>6.7999999999999996E-3</v>
      </c>
      <c r="CK1381" s="129" t="s">
        <v>179</v>
      </c>
      <c r="CL1381" s="129">
        <v>9.7999999999999997E-3</v>
      </c>
      <c r="CM1381" s="129" t="s">
        <v>179</v>
      </c>
      <c r="CN1381" s="129">
        <v>4.0000000000000001E-3</v>
      </c>
      <c r="CO1381" s="129" t="s">
        <v>179</v>
      </c>
      <c r="CP1381" s="129">
        <v>8.9999999999999998E-4</v>
      </c>
      <c r="CQ1381" s="129" t="s">
        <v>179</v>
      </c>
      <c r="CR1381" s="129">
        <v>3.7000000000000002E-3</v>
      </c>
      <c r="CS1381" s="129" t="s">
        <v>971</v>
      </c>
      <c r="CT1381" s="129">
        <v>2.5000000000000001E-3</v>
      </c>
      <c r="CU1381" s="129" t="s">
        <v>179</v>
      </c>
      <c r="CV1381" s="129">
        <v>8.0000000000000004E-4</v>
      </c>
      <c r="CW1381" s="129" t="s">
        <v>18</v>
      </c>
      <c r="CX1381" s="129"/>
      <c r="CY1381" s="129" t="s">
        <v>179</v>
      </c>
      <c r="CZ1381" s="129">
        <v>8.0000000000000004E-4</v>
      </c>
      <c r="DA1381" s="129" t="s">
        <v>179</v>
      </c>
      <c r="DB1381" s="129">
        <v>5.0000000000000001E-4</v>
      </c>
      <c r="DC1381" s="129" t="s">
        <v>179</v>
      </c>
      <c r="DD1381" s="129">
        <v>5.0000000000000001E-4</v>
      </c>
      <c r="DE1381" s="129" t="s">
        <v>179</v>
      </c>
      <c r="DF1381" s="129">
        <v>5.9999999999999995E-4</v>
      </c>
      <c r="DG1381" s="129" t="s">
        <v>516</v>
      </c>
      <c r="DH1381" s="129">
        <v>4.0000000000000002E-4</v>
      </c>
      <c r="DI1381" s="129" t="s">
        <v>179</v>
      </c>
      <c r="DJ1381" s="129">
        <v>4.0000000000000002E-4</v>
      </c>
      <c r="DK1381" s="129" t="s">
        <v>3152</v>
      </c>
      <c r="DL1381" s="129" t="s">
        <v>53</v>
      </c>
      <c r="DS1381" s="129"/>
      <c r="DT1381" s="129" t="s">
        <v>2297</v>
      </c>
      <c r="DV1381" t="s">
        <v>4849</v>
      </c>
    </row>
    <row r="1382" spans="1:126">
      <c r="A1382" s="127">
        <v>2</v>
      </c>
      <c r="B1382" s="131">
        <v>44768.775694444441</v>
      </c>
      <c r="C1382" s="129" t="s">
        <v>52</v>
      </c>
      <c r="D1382" s="129">
        <v>0</v>
      </c>
      <c r="E1382" s="129">
        <v>0</v>
      </c>
      <c r="F1382" s="129">
        <v>0</v>
      </c>
      <c r="G1382" s="129" t="s">
        <v>54</v>
      </c>
      <c r="H1382" s="129" t="s">
        <v>55</v>
      </c>
      <c r="I1382" s="129" t="s">
        <v>55</v>
      </c>
      <c r="J1382" s="129" t="s">
        <v>55</v>
      </c>
      <c r="K1382" s="129" t="s">
        <v>18</v>
      </c>
      <c r="L1382" s="129">
        <v>90</v>
      </c>
      <c r="M1382" s="129" t="s">
        <v>173</v>
      </c>
      <c r="N1382" s="129">
        <v>0</v>
      </c>
      <c r="O1382" s="129" t="s">
        <v>173</v>
      </c>
      <c r="P1382" s="129">
        <v>0</v>
      </c>
      <c r="Q1382" s="129" t="s">
        <v>173</v>
      </c>
      <c r="R1382" s="129">
        <v>0</v>
      </c>
      <c r="S1382" s="129">
        <v>2</v>
      </c>
      <c r="T1382" s="129" t="s">
        <v>174</v>
      </c>
      <c r="U1382" s="129">
        <v>6.7430000000000003</v>
      </c>
      <c r="V1382" s="129">
        <v>0.7601</v>
      </c>
      <c r="W1382" s="129">
        <v>13.9445</v>
      </c>
      <c r="X1382" s="129">
        <v>0.35470000000000002</v>
      </c>
      <c r="Y1382" s="129">
        <v>46.034500000000001</v>
      </c>
      <c r="Z1382" s="129">
        <v>0.3947</v>
      </c>
      <c r="AA1382" s="129" t="s">
        <v>1001</v>
      </c>
      <c r="AB1382" s="129">
        <v>1.5800000000000002E-2</v>
      </c>
      <c r="AC1382" s="129" t="s">
        <v>4078</v>
      </c>
      <c r="AD1382" s="129">
        <v>1.15E-2</v>
      </c>
      <c r="AE1382" s="129" t="s">
        <v>179</v>
      </c>
      <c r="AF1382" s="129">
        <v>1.67E-2</v>
      </c>
      <c r="AG1382" s="129">
        <v>5.1799999999999999E-2</v>
      </c>
      <c r="AH1382" s="129">
        <v>6.4000000000000003E-3</v>
      </c>
      <c r="AI1382" s="129">
        <v>8.0120000000000005</v>
      </c>
      <c r="AJ1382" s="129">
        <v>3.32E-2</v>
      </c>
      <c r="AK1382" s="129">
        <v>0.58819999999999995</v>
      </c>
      <c r="AL1382" s="129">
        <v>7.7000000000000002E-3</v>
      </c>
      <c r="AM1382" s="129" t="s">
        <v>842</v>
      </c>
      <c r="AN1382" s="129">
        <v>8.0000000000000002E-3</v>
      </c>
      <c r="AO1382" s="129">
        <v>2.9600000000000001E-2</v>
      </c>
      <c r="AP1382" s="129">
        <v>4.4999999999999997E-3</v>
      </c>
      <c r="AQ1382" s="129">
        <v>0.1045</v>
      </c>
      <c r="AR1382" s="129">
        <v>4.7000000000000002E-3</v>
      </c>
      <c r="AS1382" s="129">
        <v>6.0453000000000001</v>
      </c>
      <c r="AT1382" s="129">
        <v>2.63E-2</v>
      </c>
      <c r="AU1382" s="129" t="s">
        <v>422</v>
      </c>
      <c r="AV1382" s="129">
        <v>3.7000000000000002E-3</v>
      </c>
      <c r="AW1382" s="129">
        <v>8.9999999999999993E-3</v>
      </c>
      <c r="AX1382" s="129">
        <v>1E-3</v>
      </c>
      <c r="AY1382" s="129">
        <v>8.8000000000000005E-3</v>
      </c>
      <c r="AZ1382" s="129">
        <v>8.0000000000000004E-4</v>
      </c>
      <c r="BA1382" s="129">
        <v>6.1000000000000004E-3</v>
      </c>
      <c r="BB1382" s="129">
        <v>6.9999999999999999E-4</v>
      </c>
      <c r="BC1382" s="129" t="s">
        <v>212</v>
      </c>
      <c r="BD1382" s="129">
        <v>4.0000000000000002E-4</v>
      </c>
      <c r="BE1382" s="129" t="s">
        <v>179</v>
      </c>
      <c r="BF1382" s="129">
        <v>2.9999999999999997E-4</v>
      </c>
      <c r="BG1382" s="129" t="s">
        <v>179</v>
      </c>
      <c r="BH1382" s="129">
        <v>1E-4</v>
      </c>
      <c r="BI1382" s="129" t="s">
        <v>179</v>
      </c>
      <c r="BJ1382" s="129">
        <v>2.0000000000000001E-4</v>
      </c>
      <c r="BK1382" s="129">
        <v>9.1999999999999998E-3</v>
      </c>
      <c r="BL1382" s="129">
        <v>4.0000000000000002E-4</v>
      </c>
      <c r="BM1382" s="129">
        <v>2.2000000000000001E-3</v>
      </c>
      <c r="BN1382" s="129">
        <v>2.9999999999999997E-4</v>
      </c>
      <c r="BO1382" s="129">
        <v>5.4000000000000003E-3</v>
      </c>
      <c r="BP1382" s="129">
        <v>4.0000000000000002E-4</v>
      </c>
      <c r="BQ1382" s="129" t="s">
        <v>179</v>
      </c>
      <c r="BR1382" s="129">
        <v>2.9999999999999997E-4</v>
      </c>
      <c r="BS1382" s="129" t="s">
        <v>179</v>
      </c>
      <c r="BT1382" s="129">
        <v>2.0000000000000001E-4</v>
      </c>
      <c r="BU1382" s="129" t="s">
        <v>179</v>
      </c>
      <c r="BV1382" s="129">
        <v>6.9999999999999999E-4</v>
      </c>
      <c r="BW1382" s="129" t="s">
        <v>18</v>
      </c>
      <c r="BX1382" s="129"/>
      <c r="BY1382" s="129" t="s">
        <v>18</v>
      </c>
      <c r="BZ1382" s="129"/>
      <c r="CA1382" s="129" t="s">
        <v>179</v>
      </c>
      <c r="CB1382" s="129">
        <v>8.0000000000000004E-4</v>
      </c>
      <c r="CC1382" s="129" t="s">
        <v>179</v>
      </c>
      <c r="CD1382" s="129">
        <v>1.9E-3</v>
      </c>
      <c r="CE1382" s="129" t="s">
        <v>179</v>
      </c>
      <c r="CF1382" s="129">
        <v>2.2000000000000001E-3</v>
      </c>
      <c r="CG1382" s="129" t="s">
        <v>179</v>
      </c>
      <c r="CH1382" s="129">
        <v>1E-4</v>
      </c>
      <c r="CI1382" s="129" t="s">
        <v>179</v>
      </c>
      <c r="CJ1382" s="129">
        <v>5.7999999999999996E-3</v>
      </c>
      <c r="CK1382" s="129" t="s">
        <v>179</v>
      </c>
      <c r="CL1382" s="129">
        <v>9.7999999999999997E-3</v>
      </c>
      <c r="CM1382" s="129" t="s">
        <v>179</v>
      </c>
      <c r="CN1382" s="129">
        <v>6.9999999999999999E-4</v>
      </c>
      <c r="CO1382" s="129" t="s">
        <v>179</v>
      </c>
      <c r="CP1382" s="129">
        <v>8.0000000000000004E-4</v>
      </c>
      <c r="CQ1382" s="129" t="s">
        <v>179</v>
      </c>
      <c r="CR1382" s="129">
        <v>3.3E-3</v>
      </c>
      <c r="CS1382" s="129" t="s">
        <v>1249</v>
      </c>
      <c r="CT1382" s="129">
        <v>2.3999999999999998E-3</v>
      </c>
      <c r="CU1382" s="129" t="s">
        <v>18</v>
      </c>
      <c r="CV1382" s="129"/>
      <c r="CW1382" s="129" t="s">
        <v>18</v>
      </c>
      <c r="CX1382" s="129"/>
      <c r="CY1382" s="129" t="s">
        <v>179</v>
      </c>
      <c r="CZ1382" s="129">
        <v>8.0000000000000004E-4</v>
      </c>
      <c r="DA1382" s="129" t="s">
        <v>179</v>
      </c>
      <c r="DB1382" s="129">
        <v>5.9999999999999995E-4</v>
      </c>
      <c r="DC1382" s="129" t="s">
        <v>179</v>
      </c>
      <c r="DD1382" s="129">
        <v>5.9999999999999995E-4</v>
      </c>
      <c r="DE1382" s="129" t="s">
        <v>179</v>
      </c>
      <c r="DF1382" s="129">
        <v>5.0000000000000001E-4</v>
      </c>
      <c r="DG1382" s="129" t="s">
        <v>179</v>
      </c>
      <c r="DH1382" s="129">
        <v>4.0000000000000002E-4</v>
      </c>
      <c r="DI1382" s="129" t="s">
        <v>179</v>
      </c>
      <c r="DJ1382" s="129">
        <v>2.0000000000000001E-4</v>
      </c>
      <c r="DK1382" s="129" t="s">
        <v>3152</v>
      </c>
      <c r="DL1382" s="129" t="s">
        <v>53</v>
      </c>
      <c r="DO1382" t="s">
        <v>18</v>
      </c>
      <c r="DS1382" s="129"/>
      <c r="DT1382" s="129" t="s">
        <v>2297</v>
      </c>
      <c r="DV1382" t="s">
        <v>4849</v>
      </c>
    </row>
    <row r="1383" spans="1:126">
      <c r="A1383" s="127">
        <v>105</v>
      </c>
      <c r="B1383" s="131">
        <v>44769.790972222225</v>
      </c>
      <c r="C1383" s="129" t="s">
        <v>52</v>
      </c>
      <c r="D1383" s="129">
        <v>0</v>
      </c>
      <c r="E1383" s="129">
        <v>0</v>
      </c>
      <c r="F1383" s="129">
        <v>0</v>
      </c>
      <c r="G1383" s="129" t="s">
        <v>54</v>
      </c>
      <c r="H1383" s="129" t="s">
        <v>55</v>
      </c>
      <c r="I1383" s="129" t="s">
        <v>55</v>
      </c>
      <c r="J1383" s="129" t="s">
        <v>55</v>
      </c>
      <c r="K1383" s="129" t="s">
        <v>18</v>
      </c>
      <c r="L1383" s="129">
        <v>90</v>
      </c>
      <c r="M1383" s="129" t="s">
        <v>173</v>
      </c>
      <c r="N1383" s="129">
        <v>0</v>
      </c>
      <c r="O1383" s="129" t="s">
        <v>173</v>
      </c>
      <c r="P1383" s="129">
        <v>0</v>
      </c>
      <c r="Q1383" s="129" t="s">
        <v>173</v>
      </c>
      <c r="R1383" s="129">
        <v>0</v>
      </c>
      <c r="S1383" s="129">
        <v>2</v>
      </c>
      <c r="T1383" s="129" t="s">
        <v>174</v>
      </c>
      <c r="U1383" s="129" t="s">
        <v>4142</v>
      </c>
      <c r="V1383" s="129">
        <v>0.68030000000000002</v>
      </c>
      <c r="W1383" s="129">
        <v>10.1029</v>
      </c>
      <c r="X1383" s="129">
        <v>0.30809999999999998</v>
      </c>
      <c r="Y1383" s="129">
        <v>37.644599999999997</v>
      </c>
      <c r="Z1383" s="129">
        <v>0.34939999999999999</v>
      </c>
      <c r="AA1383" s="129" t="s">
        <v>1397</v>
      </c>
      <c r="AB1383" s="129">
        <v>1.5699999999999999E-2</v>
      </c>
      <c r="AC1383" s="129" t="s">
        <v>4143</v>
      </c>
      <c r="AD1383" s="129">
        <v>1.09E-2</v>
      </c>
      <c r="AE1383" s="129" t="s">
        <v>179</v>
      </c>
      <c r="AF1383" s="129">
        <v>1.7100000000000001E-2</v>
      </c>
      <c r="AG1383" s="129">
        <v>5.3699999999999998E-2</v>
      </c>
      <c r="AH1383" s="129">
        <v>6.1999999999999998E-3</v>
      </c>
      <c r="AI1383" s="129">
        <v>7.9476000000000004</v>
      </c>
      <c r="AJ1383" s="129">
        <v>3.32E-2</v>
      </c>
      <c r="AK1383" s="129">
        <v>0.59889999999999999</v>
      </c>
      <c r="AL1383" s="129">
        <v>7.9000000000000008E-3</v>
      </c>
      <c r="AM1383" s="129" t="s">
        <v>248</v>
      </c>
      <c r="AN1383" s="129">
        <v>7.9000000000000008E-3</v>
      </c>
      <c r="AO1383" s="129" t="s">
        <v>239</v>
      </c>
      <c r="AP1383" s="129">
        <v>4.4999999999999997E-3</v>
      </c>
      <c r="AQ1383" s="129">
        <v>0.10879999999999999</v>
      </c>
      <c r="AR1383" s="129">
        <v>5.1000000000000004E-3</v>
      </c>
      <c r="AS1383" s="129">
        <v>6.1901999999999999</v>
      </c>
      <c r="AT1383" s="129">
        <v>2.69E-2</v>
      </c>
      <c r="AU1383" s="129" t="s">
        <v>215</v>
      </c>
      <c r="AV1383" s="129">
        <v>3.8E-3</v>
      </c>
      <c r="AW1383" s="129">
        <v>9.7000000000000003E-3</v>
      </c>
      <c r="AX1383" s="129">
        <v>1.1000000000000001E-3</v>
      </c>
      <c r="AY1383" s="129">
        <v>7.9000000000000008E-3</v>
      </c>
      <c r="AZ1383" s="129">
        <v>8.0000000000000004E-4</v>
      </c>
      <c r="BA1383" s="129">
        <v>5.5999999999999999E-3</v>
      </c>
      <c r="BB1383" s="129">
        <v>6.9999999999999999E-4</v>
      </c>
      <c r="BC1383" s="129" t="s">
        <v>516</v>
      </c>
      <c r="BD1383" s="129">
        <v>5.0000000000000001E-4</v>
      </c>
      <c r="BE1383" s="129" t="s">
        <v>179</v>
      </c>
      <c r="BF1383" s="129">
        <v>2.9999999999999997E-4</v>
      </c>
      <c r="BG1383" s="129" t="s">
        <v>179</v>
      </c>
      <c r="BH1383" s="129">
        <v>1E-4</v>
      </c>
      <c r="BI1383" s="129" t="s">
        <v>179</v>
      </c>
      <c r="BJ1383" s="129">
        <v>2.0000000000000001E-4</v>
      </c>
      <c r="BK1383" s="129">
        <v>1.0200000000000001E-2</v>
      </c>
      <c r="BL1383" s="129">
        <v>5.0000000000000001E-4</v>
      </c>
      <c r="BM1383" s="129">
        <v>2.5999999999999999E-3</v>
      </c>
      <c r="BN1383" s="129">
        <v>2.9999999999999997E-4</v>
      </c>
      <c r="BO1383" s="129" t="s">
        <v>284</v>
      </c>
      <c r="BP1383" s="129">
        <v>5.0000000000000001E-4</v>
      </c>
      <c r="BQ1383" s="129" t="s">
        <v>179</v>
      </c>
      <c r="BR1383" s="129">
        <v>2.9999999999999997E-4</v>
      </c>
      <c r="BS1383" s="129" t="s">
        <v>179</v>
      </c>
      <c r="BT1383" s="129">
        <v>4.0000000000000002E-4</v>
      </c>
      <c r="BU1383" s="129" t="s">
        <v>179</v>
      </c>
      <c r="BV1383" s="129">
        <v>6.9999999999999999E-4</v>
      </c>
      <c r="BW1383" s="129" t="s">
        <v>179</v>
      </c>
      <c r="BX1383" s="129">
        <v>8.9999999999999998E-4</v>
      </c>
      <c r="BY1383" s="129" t="s">
        <v>18</v>
      </c>
      <c r="BZ1383" s="129"/>
      <c r="CA1383" s="129" t="s">
        <v>179</v>
      </c>
      <c r="CB1383" s="129">
        <v>8.0000000000000004E-4</v>
      </c>
      <c r="CC1383" s="129" t="s">
        <v>179</v>
      </c>
      <c r="CD1383" s="129">
        <v>1.9E-3</v>
      </c>
      <c r="CE1383" s="129" t="s">
        <v>179</v>
      </c>
      <c r="CF1383" s="129">
        <v>2.3E-3</v>
      </c>
      <c r="CG1383" s="129" t="s">
        <v>179</v>
      </c>
      <c r="CH1383" s="129">
        <v>1E-4</v>
      </c>
      <c r="CI1383" s="129" t="s">
        <v>179</v>
      </c>
      <c r="CJ1383" s="129">
        <v>6.7000000000000002E-3</v>
      </c>
      <c r="CK1383" s="129" t="s">
        <v>179</v>
      </c>
      <c r="CL1383" s="129">
        <v>9.7999999999999997E-3</v>
      </c>
      <c r="CM1383" s="129" t="s">
        <v>179</v>
      </c>
      <c r="CN1383" s="129">
        <v>4.0000000000000001E-3</v>
      </c>
      <c r="CO1383" s="129" t="s">
        <v>179</v>
      </c>
      <c r="CP1383" s="129">
        <v>8.9999999999999998E-4</v>
      </c>
      <c r="CQ1383" s="129" t="s">
        <v>179</v>
      </c>
      <c r="CR1383" s="129">
        <v>3.3999999999999998E-3</v>
      </c>
      <c r="CS1383" s="129" t="s">
        <v>432</v>
      </c>
      <c r="CT1383" s="129">
        <v>2.5000000000000001E-3</v>
      </c>
      <c r="CU1383" s="129" t="s">
        <v>18</v>
      </c>
      <c r="CV1383" s="129"/>
      <c r="CW1383" s="129" t="s">
        <v>18</v>
      </c>
      <c r="CX1383" s="129"/>
      <c r="CY1383" s="129" t="s">
        <v>179</v>
      </c>
      <c r="CZ1383" s="129">
        <v>6.9999999999999999E-4</v>
      </c>
      <c r="DA1383" s="129" t="s">
        <v>179</v>
      </c>
      <c r="DB1383" s="129">
        <v>5.0000000000000001E-4</v>
      </c>
      <c r="DC1383" s="129" t="s">
        <v>179</v>
      </c>
      <c r="DD1383" s="129">
        <v>5.0000000000000001E-4</v>
      </c>
      <c r="DE1383" s="129" t="s">
        <v>179</v>
      </c>
      <c r="DF1383" s="129">
        <v>5.9999999999999995E-4</v>
      </c>
      <c r="DG1383" s="129" t="s">
        <v>179</v>
      </c>
      <c r="DH1383" s="129">
        <v>4.0000000000000002E-4</v>
      </c>
      <c r="DI1383" s="129" t="s">
        <v>179</v>
      </c>
      <c r="DJ1383" s="129">
        <v>4.0000000000000002E-4</v>
      </c>
      <c r="DK1383" s="129" t="s">
        <v>4144</v>
      </c>
      <c r="DL1383" s="129" t="s">
        <v>53</v>
      </c>
      <c r="DO1383" t="s">
        <v>18</v>
      </c>
      <c r="DS1383" s="129"/>
      <c r="DT1383" s="129" t="s">
        <v>2297</v>
      </c>
      <c r="DV1383" t="s">
        <v>4849</v>
      </c>
    </row>
    <row r="1384" spans="1:126">
      <c r="A1384" s="127">
        <v>697</v>
      </c>
      <c r="B1384" s="131">
        <v>44765.05</v>
      </c>
      <c r="C1384" s="129" t="s">
        <v>52</v>
      </c>
      <c r="D1384" s="129">
        <v>0</v>
      </c>
      <c r="E1384" s="129">
        <v>0</v>
      </c>
      <c r="F1384" s="129">
        <v>0</v>
      </c>
      <c r="G1384" s="129" t="s">
        <v>54</v>
      </c>
      <c r="H1384" s="129" t="s">
        <v>55</v>
      </c>
      <c r="I1384" s="129" t="s">
        <v>55</v>
      </c>
      <c r="J1384" s="129" t="s">
        <v>55</v>
      </c>
      <c r="K1384" s="129" t="s">
        <v>18</v>
      </c>
      <c r="L1384" s="129">
        <v>90</v>
      </c>
      <c r="M1384" s="129" t="s">
        <v>173</v>
      </c>
      <c r="N1384" s="129">
        <v>0</v>
      </c>
      <c r="O1384" s="129" t="s">
        <v>173</v>
      </c>
      <c r="P1384" s="129">
        <v>0</v>
      </c>
      <c r="Q1384" s="129" t="s">
        <v>173</v>
      </c>
      <c r="R1384" s="129">
        <v>0</v>
      </c>
      <c r="S1384" s="129">
        <v>2</v>
      </c>
      <c r="T1384" s="129" t="s">
        <v>174</v>
      </c>
      <c r="U1384" s="129">
        <v>4.1795999999999998</v>
      </c>
      <c r="V1384" s="129">
        <v>0.66020000000000001</v>
      </c>
      <c r="W1384" s="129" t="s">
        <v>3022</v>
      </c>
      <c r="X1384" s="129">
        <v>0.30649999999999999</v>
      </c>
      <c r="Y1384" s="129">
        <v>36.921799999999998</v>
      </c>
      <c r="Z1384" s="129">
        <v>0.34589999999999999</v>
      </c>
      <c r="AA1384" s="129" t="s">
        <v>179</v>
      </c>
      <c r="AB1384" s="129">
        <v>1.55E-2</v>
      </c>
      <c r="AC1384" s="129" t="s">
        <v>179</v>
      </c>
      <c r="AD1384" s="129">
        <v>9.4000000000000004E-3</v>
      </c>
      <c r="AE1384" s="129" t="s">
        <v>179</v>
      </c>
      <c r="AF1384" s="129">
        <v>1.7399999999999999E-2</v>
      </c>
      <c r="AG1384" s="129">
        <v>0.1016</v>
      </c>
      <c r="AH1384" s="129">
        <v>7.0000000000000001E-3</v>
      </c>
      <c r="AI1384" s="129">
        <v>8.3748000000000005</v>
      </c>
      <c r="AJ1384" s="129">
        <v>3.4200000000000001E-2</v>
      </c>
      <c r="AK1384" s="129">
        <v>0.60319999999999996</v>
      </c>
      <c r="AL1384" s="129">
        <v>8.0000000000000002E-3</v>
      </c>
      <c r="AM1384" s="129" t="s">
        <v>1179</v>
      </c>
      <c r="AN1384" s="129">
        <v>8.0999999999999996E-3</v>
      </c>
      <c r="AO1384" s="129" t="s">
        <v>3023</v>
      </c>
      <c r="AP1384" s="129">
        <v>4.7999999999999996E-3</v>
      </c>
      <c r="AQ1384" s="129">
        <v>0.13439999999999999</v>
      </c>
      <c r="AR1384" s="129">
        <v>5.5999999999999999E-3</v>
      </c>
      <c r="AS1384" s="129" t="s">
        <v>3024</v>
      </c>
      <c r="AT1384" s="129">
        <v>2.7300000000000001E-2</v>
      </c>
      <c r="AU1384" s="129" t="s">
        <v>228</v>
      </c>
      <c r="AV1384" s="129">
        <v>3.8999999999999998E-3</v>
      </c>
      <c r="AW1384" s="129">
        <v>1.17E-2</v>
      </c>
      <c r="AX1384" s="129">
        <v>1.1999999999999999E-3</v>
      </c>
      <c r="AY1384" s="129" t="s">
        <v>435</v>
      </c>
      <c r="AZ1384" s="129">
        <v>1E-3</v>
      </c>
      <c r="BA1384" s="129">
        <v>6.0000000000000001E-3</v>
      </c>
      <c r="BB1384" s="129">
        <v>6.9999999999999999E-4</v>
      </c>
      <c r="BC1384" s="129" t="s">
        <v>304</v>
      </c>
      <c r="BD1384" s="129">
        <v>5.0000000000000001E-4</v>
      </c>
      <c r="BE1384" s="129" t="s">
        <v>179</v>
      </c>
      <c r="BF1384" s="129">
        <v>2.9999999999999997E-4</v>
      </c>
      <c r="BG1384" s="129" t="s">
        <v>179</v>
      </c>
      <c r="BH1384" s="129">
        <v>1E-4</v>
      </c>
      <c r="BI1384" s="129" t="s">
        <v>179</v>
      </c>
      <c r="BJ1384" s="129">
        <v>2.0000000000000001E-4</v>
      </c>
      <c r="BK1384" s="129">
        <v>1.0800000000000001E-2</v>
      </c>
      <c r="BL1384" s="129">
        <v>5.0000000000000001E-4</v>
      </c>
      <c r="BM1384" s="129">
        <v>2.5999999999999999E-3</v>
      </c>
      <c r="BN1384" s="129">
        <v>2.9999999999999997E-4</v>
      </c>
      <c r="BO1384" s="129" t="s">
        <v>230</v>
      </c>
      <c r="BP1384" s="129">
        <v>5.9999999999999995E-4</v>
      </c>
      <c r="BQ1384" s="129" t="s">
        <v>179</v>
      </c>
      <c r="BR1384" s="129">
        <v>2.9999999999999997E-4</v>
      </c>
      <c r="BS1384" s="129" t="s">
        <v>179</v>
      </c>
      <c r="BT1384" s="129">
        <v>4.0000000000000002E-4</v>
      </c>
      <c r="BU1384" s="129" t="s">
        <v>179</v>
      </c>
      <c r="BV1384" s="129">
        <v>6.9999999999999999E-4</v>
      </c>
      <c r="BW1384" s="129" t="s">
        <v>179</v>
      </c>
      <c r="BX1384" s="129">
        <v>8.9999999999999998E-4</v>
      </c>
      <c r="BY1384" s="129" t="s">
        <v>18</v>
      </c>
      <c r="BZ1384" s="129"/>
      <c r="CA1384" s="129" t="s">
        <v>285</v>
      </c>
      <c r="CB1384" s="129">
        <v>8.0000000000000004E-4</v>
      </c>
      <c r="CC1384" s="129" t="s">
        <v>179</v>
      </c>
      <c r="CD1384" s="129">
        <v>2E-3</v>
      </c>
      <c r="CE1384" s="129" t="s">
        <v>425</v>
      </c>
      <c r="CF1384" s="129">
        <v>2.3E-3</v>
      </c>
      <c r="CG1384" s="129" t="s">
        <v>216</v>
      </c>
      <c r="CH1384" s="129">
        <v>1E-4</v>
      </c>
      <c r="CI1384" s="129" t="s">
        <v>179</v>
      </c>
      <c r="CJ1384" s="129">
        <v>6.6E-3</v>
      </c>
      <c r="CK1384" s="129" t="s">
        <v>179</v>
      </c>
      <c r="CL1384" s="129">
        <v>9.7000000000000003E-3</v>
      </c>
      <c r="CM1384" s="129" t="s">
        <v>179</v>
      </c>
      <c r="CN1384" s="129">
        <v>4.3E-3</v>
      </c>
      <c r="CO1384" s="129" t="s">
        <v>179</v>
      </c>
      <c r="CP1384" s="129">
        <v>8.9999999999999998E-4</v>
      </c>
      <c r="CQ1384" s="129" t="s">
        <v>179</v>
      </c>
      <c r="CR1384" s="129">
        <v>3.3999999999999998E-3</v>
      </c>
      <c r="CS1384" s="129" t="s">
        <v>401</v>
      </c>
      <c r="CT1384" s="129">
        <v>2.5999999999999999E-3</v>
      </c>
      <c r="CU1384" s="129" t="s">
        <v>179</v>
      </c>
      <c r="CV1384" s="129">
        <v>8.9999999999999998E-4</v>
      </c>
      <c r="CW1384" s="129" t="s">
        <v>179</v>
      </c>
      <c r="CX1384" s="129">
        <v>6.9999999999999999E-4</v>
      </c>
      <c r="CY1384" s="129" t="s">
        <v>179</v>
      </c>
      <c r="CZ1384" s="129">
        <v>6.9999999999999999E-4</v>
      </c>
      <c r="DA1384" s="129" t="s">
        <v>179</v>
      </c>
      <c r="DB1384" s="129">
        <v>5.0000000000000001E-4</v>
      </c>
      <c r="DC1384" s="129" t="s">
        <v>179</v>
      </c>
      <c r="DD1384" s="129">
        <v>5.0000000000000001E-4</v>
      </c>
      <c r="DE1384" s="129" t="s">
        <v>179</v>
      </c>
      <c r="DF1384" s="129">
        <v>5.9999999999999995E-4</v>
      </c>
      <c r="DG1384" s="129" t="s">
        <v>179</v>
      </c>
      <c r="DH1384" s="129">
        <v>4.0000000000000002E-4</v>
      </c>
      <c r="DI1384" s="129" t="s">
        <v>179</v>
      </c>
      <c r="DJ1384" s="129">
        <v>4.0000000000000002E-4</v>
      </c>
      <c r="DK1384" s="129" t="s">
        <v>3025</v>
      </c>
      <c r="DL1384" s="129" t="s">
        <v>53</v>
      </c>
      <c r="DO1384" t="s">
        <v>18</v>
      </c>
      <c r="DS1384" s="129"/>
      <c r="DT1384" s="129" t="s">
        <v>3021</v>
      </c>
      <c r="DV1384" t="s">
        <v>4849</v>
      </c>
    </row>
    <row r="1385" spans="1:126">
      <c r="A1385" s="127">
        <v>749</v>
      </c>
      <c r="B1385" s="131">
        <v>44766.273611111108</v>
      </c>
      <c r="C1385" s="129" t="s">
        <v>52</v>
      </c>
      <c r="D1385" s="129">
        <v>0</v>
      </c>
      <c r="E1385" s="129">
        <v>0</v>
      </c>
      <c r="F1385" s="129">
        <v>0</v>
      </c>
      <c r="G1385" s="129" t="s">
        <v>54</v>
      </c>
      <c r="H1385" s="129" t="s">
        <v>55</v>
      </c>
      <c r="I1385" s="129" t="s">
        <v>55</v>
      </c>
      <c r="J1385" s="129" t="s">
        <v>55</v>
      </c>
      <c r="K1385" s="129" t="s">
        <v>18</v>
      </c>
      <c r="L1385" s="129">
        <v>90</v>
      </c>
      <c r="M1385" s="129" t="s">
        <v>173</v>
      </c>
      <c r="N1385" s="129">
        <v>0</v>
      </c>
      <c r="O1385" s="129" t="s">
        <v>173</v>
      </c>
      <c r="P1385" s="129">
        <v>0</v>
      </c>
      <c r="Q1385" s="129" t="s">
        <v>173</v>
      </c>
      <c r="R1385" s="129">
        <v>0</v>
      </c>
      <c r="S1385" s="129">
        <v>2</v>
      </c>
      <c r="T1385" s="129" t="s">
        <v>174</v>
      </c>
      <c r="U1385" s="129">
        <v>3.6046999999999998</v>
      </c>
      <c r="V1385" s="129">
        <v>0.63870000000000005</v>
      </c>
      <c r="W1385" s="129" t="s">
        <v>3153</v>
      </c>
      <c r="X1385" s="129">
        <v>0.309</v>
      </c>
      <c r="Y1385" s="129">
        <v>36.923400000000001</v>
      </c>
      <c r="Z1385" s="129">
        <v>0.3458</v>
      </c>
      <c r="AA1385" s="129" t="s">
        <v>280</v>
      </c>
      <c r="AB1385" s="129">
        <v>1.5599999999999999E-2</v>
      </c>
      <c r="AC1385" s="129" t="s">
        <v>179</v>
      </c>
      <c r="AD1385" s="129">
        <v>9.4999999999999998E-3</v>
      </c>
      <c r="AE1385" s="129" t="s">
        <v>179</v>
      </c>
      <c r="AF1385" s="129">
        <v>1.7100000000000001E-2</v>
      </c>
      <c r="AG1385" s="129">
        <v>9.7900000000000001E-2</v>
      </c>
      <c r="AH1385" s="129">
        <v>6.8999999999999999E-3</v>
      </c>
      <c r="AI1385" s="129">
        <v>8.3187999999999995</v>
      </c>
      <c r="AJ1385" s="129">
        <v>3.4099999999999998E-2</v>
      </c>
      <c r="AK1385" s="129">
        <v>0.5968</v>
      </c>
      <c r="AL1385" s="129">
        <v>7.9000000000000008E-3</v>
      </c>
      <c r="AM1385" s="129" t="s">
        <v>374</v>
      </c>
      <c r="AN1385" s="129">
        <v>8.0999999999999996E-3</v>
      </c>
      <c r="AO1385" s="129" t="s">
        <v>1160</v>
      </c>
      <c r="AP1385" s="129">
        <v>4.7999999999999996E-3</v>
      </c>
      <c r="AQ1385" s="129">
        <v>0.125</v>
      </c>
      <c r="AR1385" s="129">
        <v>5.4000000000000003E-3</v>
      </c>
      <c r="AS1385" s="129" t="s">
        <v>3154</v>
      </c>
      <c r="AT1385" s="129">
        <v>2.69E-2</v>
      </c>
      <c r="AU1385" s="129" t="s">
        <v>1085</v>
      </c>
      <c r="AV1385" s="129">
        <v>3.8E-3</v>
      </c>
      <c r="AW1385" s="129">
        <v>1.18E-2</v>
      </c>
      <c r="AX1385" s="129">
        <v>1.1999999999999999E-3</v>
      </c>
      <c r="AY1385" s="129" t="s">
        <v>188</v>
      </c>
      <c r="AZ1385" s="129">
        <v>1E-3</v>
      </c>
      <c r="BA1385" s="129">
        <v>6.4000000000000003E-3</v>
      </c>
      <c r="BB1385" s="129">
        <v>6.9999999999999999E-4</v>
      </c>
      <c r="BC1385" s="129" t="s">
        <v>192</v>
      </c>
      <c r="BD1385" s="129">
        <v>5.0000000000000001E-4</v>
      </c>
      <c r="BE1385" s="129" t="s">
        <v>179</v>
      </c>
      <c r="BF1385" s="129">
        <v>2.9999999999999997E-4</v>
      </c>
      <c r="BG1385" s="129" t="s">
        <v>246</v>
      </c>
      <c r="BH1385" s="129">
        <v>2.0000000000000001E-4</v>
      </c>
      <c r="BI1385" s="129" t="s">
        <v>246</v>
      </c>
      <c r="BJ1385" s="129">
        <v>2.0000000000000001E-4</v>
      </c>
      <c r="BK1385" s="129">
        <v>1.0999999999999999E-2</v>
      </c>
      <c r="BL1385" s="129">
        <v>5.0000000000000001E-4</v>
      </c>
      <c r="BM1385" s="129">
        <v>2.5000000000000001E-3</v>
      </c>
      <c r="BN1385" s="129">
        <v>2.9999999999999997E-4</v>
      </c>
      <c r="BO1385" s="129" t="s">
        <v>265</v>
      </c>
      <c r="BP1385" s="129">
        <v>5.9999999999999995E-4</v>
      </c>
      <c r="BQ1385" s="129" t="s">
        <v>179</v>
      </c>
      <c r="BR1385" s="129">
        <v>2.9999999999999997E-4</v>
      </c>
      <c r="BS1385" s="129" t="s">
        <v>179</v>
      </c>
      <c r="BT1385" s="129">
        <v>4.0000000000000002E-4</v>
      </c>
      <c r="BU1385" s="129" t="s">
        <v>179</v>
      </c>
      <c r="BV1385" s="129">
        <v>6.9999999999999999E-4</v>
      </c>
      <c r="BW1385" s="129" t="s">
        <v>406</v>
      </c>
      <c r="BX1385" s="129">
        <v>8.9999999999999998E-4</v>
      </c>
      <c r="BY1385" s="129" t="s">
        <v>18</v>
      </c>
      <c r="BZ1385" s="129"/>
      <c r="CA1385" s="129" t="s">
        <v>179</v>
      </c>
      <c r="CB1385" s="129">
        <v>8.0000000000000004E-4</v>
      </c>
      <c r="CC1385" s="129" t="s">
        <v>179</v>
      </c>
      <c r="CD1385" s="129">
        <v>1.9E-3</v>
      </c>
      <c r="CE1385" s="129" t="s">
        <v>179</v>
      </c>
      <c r="CF1385" s="129">
        <v>2.3E-3</v>
      </c>
      <c r="CG1385" s="129" t="s">
        <v>216</v>
      </c>
      <c r="CH1385" s="129">
        <v>1E-4</v>
      </c>
      <c r="CI1385" s="129" t="s">
        <v>331</v>
      </c>
      <c r="CJ1385" s="129">
        <v>6.6E-3</v>
      </c>
      <c r="CK1385" s="129" t="s">
        <v>179</v>
      </c>
      <c r="CL1385" s="129">
        <v>9.5999999999999992E-3</v>
      </c>
      <c r="CM1385" s="129" t="s">
        <v>179</v>
      </c>
      <c r="CN1385" s="129">
        <v>4.3E-3</v>
      </c>
      <c r="CO1385" s="129" t="s">
        <v>179</v>
      </c>
      <c r="CP1385" s="129">
        <v>8.9999999999999998E-4</v>
      </c>
      <c r="CQ1385" s="129" t="s">
        <v>179</v>
      </c>
      <c r="CR1385" s="129">
        <v>3.5000000000000001E-3</v>
      </c>
      <c r="CS1385" s="129" t="s">
        <v>685</v>
      </c>
      <c r="CT1385" s="129">
        <v>2.5999999999999999E-3</v>
      </c>
      <c r="CU1385" s="129" t="s">
        <v>179</v>
      </c>
      <c r="CV1385" s="129">
        <v>8.9999999999999998E-4</v>
      </c>
      <c r="CW1385" s="129" t="s">
        <v>18</v>
      </c>
      <c r="CX1385" s="129"/>
      <c r="CY1385" s="129" t="s">
        <v>179</v>
      </c>
      <c r="CZ1385" s="129">
        <v>8.0000000000000004E-4</v>
      </c>
      <c r="DA1385" s="129" t="s">
        <v>179</v>
      </c>
      <c r="DB1385" s="129">
        <v>5.0000000000000001E-4</v>
      </c>
      <c r="DC1385" s="129" t="s">
        <v>179</v>
      </c>
      <c r="DD1385" s="129">
        <v>5.9999999999999995E-4</v>
      </c>
      <c r="DE1385" s="129" t="s">
        <v>179</v>
      </c>
      <c r="DF1385" s="129">
        <v>5.0000000000000001E-4</v>
      </c>
      <c r="DG1385" s="129" t="s">
        <v>179</v>
      </c>
      <c r="DH1385" s="129">
        <v>4.0000000000000002E-4</v>
      </c>
      <c r="DI1385" s="129" t="s">
        <v>179</v>
      </c>
      <c r="DJ1385" s="129">
        <v>4.0000000000000002E-4</v>
      </c>
      <c r="DK1385" s="129" t="s">
        <v>3155</v>
      </c>
      <c r="DL1385" s="129" t="s">
        <v>53</v>
      </c>
      <c r="DO1385" t="s">
        <v>18</v>
      </c>
      <c r="DS1385" s="129"/>
      <c r="DT1385" s="129" t="s">
        <v>2297</v>
      </c>
      <c r="DV1385" t="s">
        <v>4849</v>
      </c>
    </row>
    <row r="1386" spans="1:126">
      <c r="A1386" s="127">
        <v>844</v>
      </c>
      <c r="B1386" s="131">
        <v>44767.296527777777</v>
      </c>
      <c r="C1386" s="129" t="s">
        <v>52</v>
      </c>
      <c r="D1386" s="129">
        <v>0</v>
      </c>
      <c r="E1386" s="129">
        <v>0</v>
      </c>
      <c r="F1386" s="129">
        <v>0</v>
      </c>
      <c r="G1386" s="129" t="s">
        <v>54</v>
      </c>
      <c r="H1386" s="129" t="s">
        <v>55</v>
      </c>
      <c r="I1386" s="129" t="s">
        <v>55</v>
      </c>
      <c r="J1386" s="129" t="s">
        <v>55</v>
      </c>
      <c r="K1386" s="129" t="s">
        <v>18</v>
      </c>
      <c r="L1386" s="129">
        <v>90</v>
      </c>
      <c r="M1386" s="129" t="s">
        <v>173</v>
      </c>
      <c r="N1386" s="129">
        <v>0</v>
      </c>
      <c r="O1386" s="129" t="s">
        <v>173</v>
      </c>
      <c r="P1386" s="129">
        <v>0</v>
      </c>
      <c r="Q1386" s="129" t="s">
        <v>173</v>
      </c>
      <c r="R1386" s="129">
        <v>0</v>
      </c>
      <c r="S1386" s="129">
        <v>2</v>
      </c>
      <c r="T1386" s="129" t="s">
        <v>174</v>
      </c>
      <c r="U1386" s="129" t="s">
        <v>3381</v>
      </c>
      <c r="V1386" s="129">
        <v>0.65400000000000003</v>
      </c>
      <c r="W1386" s="129" t="s">
        <v>3382</v>
      </c>
      <c r="X1386" s="129">
        <v>0.3054</v>
      </c>
      <c r="Y1386" s="129" t="s">
        <v>3383</v>
      </c>
      <c r="Z1386" s="129">
        <v>0.34549999999999997</v>
      </c>
      <c r="AA1386" s="129" t="s">
        <v>698</v>
      </c>
      <c r="AB1386" s="129">
        <v>1.54E-2</v>
      </c>
      <c r="AC1386" s="129" t="s">
        <v>179</v>
      </c>
      <c r="AD1386" s="129">
        <v>9.4999999999999998E-3</v>
      </c>
      <c r="AE1386" s="129" t="s">
        <v>179</v>
      </c>
      <c r="AF1386" s="129">
        <v>1.72E-2</v>
      </c>
      <c r="AG1386" s="129" t="s">
        <v>3384</v>
      </c>
      <c r="AH1386" s="129">
        <v>6.8999999999999999E-3</v>
      </c>
      <c r="AI1386" s="129" t="s">
        <v>3385</v>
      </c>
      <c r="AJ1386" s="129">
        <v>3.4099999999999998E-2</v>
      </c>
      <c r="AK1386" s="129" t="s">
        <v>3386</v>
      </c>
      <c r="AL1386" s="129">
        <v>8.0000000000000002E-3</v>
      </c>
      <c r="AM1386" s="129" t="s">
        <v>1662</v>
      </c>
      <c r="AN1386" s="129">
        <v>8.0999999999999996E-3</v>
      </c>
      <c r="AO1386" s="129" t="s">
        <v>1300</v>
      </c>
      <c r="AP1386" s="129">
        <v>4.7000000000000002E-3</v>
      </c>
      <c r="AQ1386" s="129" t="s">
        <v>3387</v>
      </c>
      <c r="AR1386" s="129">
        <v>5.4999999999999997E-3</v>
      </c>
      <c r="AS1386" s="129" t="s">
        <v>3388</v>
      </c>
      <c r="AT1386" s="129">
        <v>2.7E-2</v>
      </c>
      <c r="AU1386" s="129" t="s">
        <v>450</v>
      </c>
      <c r="AV1386" s="129">
        <v>3.8E-3</v>
      </c>
      <c r="AW1386" s="129" t="s">
        <v>251</v>
      </c>
      <c r="AX1386" s="129">
        <v>1.1999999999999999E-3</v>
      </c>
      <c r="AY1386" s="129" t="s">
        <v>189</v>
      </c>
      <c r="AZ1386" s="129">
        <v>8.9999999999999998E-4</v>
      </c>
      <c r="BA1386" s="129" t="s">
        <v>210</v>
      </c>
      <c r="BB1386" s="129">
        <v>6.9999999999999999E-4</v>
      </c>
      <c r="BC1386" s="129" t="s">
        <v>211</v>
      </c>
      <c r="BD1386" s="129">
        <v>5.0000000000000001E-4</v>
      </c>
      <c r="BE1386" s="129" t="s">
        <v>179</v>
      </c>
      <c r="BF1386" s="129">
        <v>2.9999999999999997E-4</v>
      </c>
      <c r="BG1386" s="129" t="s">
        <v>179</v>
      </c>
      <c r="BH1386" s="129">
        <v>2.0000000000000001E-4</v>
      </c>
      <c r="BI1386" s="129" t="s">
        <v>179</v>
      </c>
      <c r="BJ1386" s="129">
        <v>2.0000000000000001E-4</v>
      </c>
      <c r="BK1386" s="129" t="s">
        <v>347</v>
      </c>
      <c r="BL1386" s="129">
        <v>5.0000000000000001E-4</v>
      </c>
      <c r="BM1386" s="129" t="s">
        <v>249</v>
      </c>
      <c r="BN1386" s="129">
        <v>2.9999999999999997E-4</v>
      </c>
      <c r="BO1386" s="129" t="s">
        <v>190</v>
      </c>
      <c r="BP1386" s="129">
        <v>5.9999999999999995E-4</v>
      </c>
      <c r="BQ1386" s="129" t="s">
        <v>179</v>
      </c>
      <c r="BR1386" s="129">
        <v>2.9999999999999997E-4</v>
      </c>
      <c r="BS1386" s="129" t="s">
        <v>179</v>
      </c>
      <c r="BT1386" s="129">
        <v>4.0000000000000002E-4</v>
      </c>
      <c r="BU1386" s="129" t="s">
        <v>179</v>
      </c>
      <c r="BV1386" s="129">
        <v>6.9999999999999999E-4</v>
      </c>
      <c r="BW1386" s="129" t="s">
        <v>18</v>
      </c>
      <c r="BX1386" s="129"/>
      <c r="BY1386" s="129" t="s">
        <v>18</v>
      </c>
      <c r="BZ1386" s="129"/>
      <c r="CA1386" s="129" t="s">
        <v>179</v>
      </c>
      <c r="CB1386" s="129">
        <v>8.0000000000000004E-4</v>
      </c>
      <c r="CC1386" s="129" t="s">
        <v>179</v>
      </c>
      <c r="CD1386" s="129">
        <v>2E-3</v>
      </c>
      <c r="CE1386" s="129" t="s">
        <v>179</v>
      </c>
      <c r="CF1386" s="129">
        <v>2.3E-3</v>
      </c>
      <c r="CG1386" s="129" t="s">
        <v>179</v>
      </c>
      <c r="CH1386" s="129">
        <v>1E-4</v>
      </c>
      <c r="CI1386" s="129" t="s">
        <v>179</v>
      </c>
      <c r="CJ1386" s="129">
        <v>6.6E-3</v>
      </c>
      <c r="CK1386" s="129" t="s">
        <v>179</v>
      </c>
      <c r="CL1386" s="129">
        <v>9.7000000000000003E-3</v>
      </c>
      <c r="CM1386" s="129" t="s">
        <v>179</v>
      </c>
      <c r="CN1386" s="129">
        <v>4.1999999999999997E-3</v>
      </c>
      <c r="CO1386" s="129" t="s">
        <v>179</v>
      </c>
      <c r="CP1386" s="129">
        <v>8.9999999999999998E-4</v>
      </c>
      <c r="CQ1386" s="129" t="s">
        <v>179</v>
      </c>
      <c r="CR1386" s="129">
        <v>3.5999999999999999E-3</v>
      </c>
      <c r="CS1386" s="129" t="s">
        <v>386</v>
      </c>
      <c r="CT1386" s="129">
        <v>2.5999999999999999E-3</v>
      </c>
      <c r="CU1386" s="129" t="s">
        <v>179</v>
      </c>
      <c r="CV1386" s="129">
        <v>8.9999999999999998E-4</v>
      </c>
      <c r="CW1386" s="129" t="s">
        <v>18</v>
      </c>
      <c r="CX1386" s="129"/>
      <c r="CY1386" s="129" t="s">
        <v>179</v>
      </c>
      <c r="CZ1386" s="129">
        <v>8.0000000000000004E-4</v>
      </c>
      <c r="DA1386" s="129" t="s">
        <v>179</v>
      </c>
      <c r="DB1386" s="129">
        <v>5.0000000000000001E-4</v>
      </c>
      <c r="DC1386" s="129" t="s">
        <v>179</v>
      </c>
      <c r="DD1386" s="129">
        <v>5.0000000000000001E-4</v>
      </c>
      <c r="DE1386" s="129" t="s">
        <v>179</v>
      </c>
      <c r="DF1386" s="129">
        <v>5.9999999999999995E-4</v>
      </c>
      <c r="DG1386" s="129" t="s">
        <v>179</v>
      </c>
      <c r="DH1386" s="129">
        <v>4.0000000000000002E-4</v>
      </c>
      <c r="DI1386" s="129" t="s">
        <v>179</v>
      </c>
      <c r="DJ1386" s="129">
        <v>4.0000000000000002E-4</v>
      </c>
      <c r="DK1386" s="129" t="s">
        <v>3155</v>
      </c>
      <c r="DL1386" s="129" t="s">
        <v>53</v>
      </c>
      <c r="DS1386" s="129"/>
      <c r="DT1386" s="129" t="s">
        <v>2297</v>
      </c>
      <c r="DV1386" t="s">
        <v>4849</v>
      </c>
    </row>
    <row r="1387" spans="1:126">
      <c r="A1387" s="127">
        <v>3</v>
      </c>
      <c r="B1387" s="131">
        <v>44768.777777777781</v>
      </c>
      <c r="C1387" s="129" t="s">
        <v>52</v>
      </c>
      <c r="D1387" s="129">
        <v>0</v>
      </c>
      <c r="E1387" s="129">
        <v>0</v>
      </c>
      <c r="F1387" s="129">
        <v>0</v>
      </c>
      <c r="G1387" s="129" t="s">
        <v>54</v>
      </c>
      <c r="H1387" s="129" t="s">
        <v>55</v>
      </c>
      <c r="I1387" s="129" t="s">
        <v>55</v>
      </c>
      <c r="J1387" s="129" t="s">
        <v>55</v>
      </c>
      <c r="K1387" s="129" t="s">
        <v>18</v>
      </c>
      <c r="L1387" s="129">
        <v>90</v>
      </c>
      <c r="M1387" s="129" t="s">
        <v>173</v>
      </c>
      <c r="N1387" s="129">
        <v>0</v>
      </c>
      <c r="O1387" s="129" t="s">
        <v>173</v>
      </c>
      <c r="P1387" s="129">
        <v>0</v>
      </c>
      <c r="Q1387" s="129" t="s">
        <v>173</v>
      </c>
      <c r="R1387" s="129">
        <v>0</v>
      </c>
      <c r="S1387" s="129">
        <v>2</v>
      </c>
      <c r="T1387" s="129" t="s">
        <v>174</v>
      </c>
      <c r="U1387" s="129">
        <v>6.7953999999999999</v>
      </c>
      <c r="V1387" s="129">
        <v>0.75060000000000004</v>
      </c>
      <c r="W1387" s="129">
        <v>13.554</v>
      </c>
      <c r="X1387" s="129">
        <v>0.35</v>
      </c>
      <c r="Y1387" s="129">
        <v>44.286099999999998</v>
      </c>
      <c r="Z1387" s="129">
        <v>0.38569999999999999</v>
      </c>
      <c r="AA1387" s="129" t="s">
        <v>224</v>
      </c>
      <c r="AB1387" s="129">
        <v>1.55E-2</v>
      </c>
      <c r="AC1387" s="129" t="s">
        <v>179</v>
      </c>
      <c r="AD1387" s="129">
        <v>9.5999999999999992E-3</v>
      </c>
      <c r="AE1387" s="129" t="s">
        <v>179</v>
      </c>
      <c r="AF1387" s="129">
        <v>1.6799999999999999E-2</v>
      </c>
      <c r="AG1387" s="129">
        <v>9.9400000000000002E-2</v>
      </c>
      <c r="AH1387" s="129">
        <v>7.0000000000000001E-3</v>
      </c>
      <c r="AI1387" s="129">
        <v>8.3356999999999992</v>
      </c>
      <c r="AJ1387" s="129">
        <v>3.39E-2</v>
      </c>
      <c r="AK1387" s="129">
        <v>0.59150000000000003</v>
      </c>
      <c r="AL1387" s="129">
        <v>7.7999999999999996E-3</v>
      </c>
      <c r="AM1387" s="129" t="s">
        <v>933</v>
      </c>
      <c r="AN1387" s="129">
        <v>8.0000000000000002E-3</v>
      </c>
      <c r="AO1387" s="129">
        <v>3.2300000000000002E-2</v>
      </c>
      <c r="AP1387" s="129">
        <v>4.7000000000000002E-3</v>
      </c>
      <c r="AQ1387" s="129">
        <v>0.11799999999999999</v>
      </c>
      <c r="AR1387" s="129">
        <v>5.0000000000000001E-3</v>
      </c>
      <c r="AS1387" s="129">
        <v>5.9707999999999997</v>
      </c>
      <c r="AT1387" s="129">
        <v>2.63E-2</v>
      </c>
      <c r="AU1387" s="129" t="s">
        <v>208</v>
      </c>
      <c r="AV1387" s="129">
        <v>3.7000000000000002E-3</v>
      </c>
      <c r="AW1387" s="129">
        <v>1.06E-2</v>
      </c>
      <c r="AX1387" s="129">
        <v>1.1000000000000001E-3</v>
      </c>
      <c r="AY1387" s="129">
        <v>1.32E-2</v>
      </c>
      <c r="AZ1387" s="129">
        <v>1E-3</v>
      </c>
      <c r="BA1387" s="129">
        <v>6.4999999999999997E-3</v>
      </c>
      <c r="BB1387" s="129">
        <v>6.9999999999999999E-4</v>
      </c>
      <c r="BC1387" s="129" t="s">
        <v>192</v>
      </c>
      <c r="BD1387" s="129">
        <v>5.0000000000000001E-4</v>
      </c>
      <c r="BE1387" s="129" t="s">
        <v>179</v>
      </c>
      <c r="BF1387" s="129">
        <v>2.9999999999999997E-4</v>
      </c>
      <c r="BG1387" s="129" t="s">
        <v>179</v>
      </c>
      <c r="BH1387" s="129">
        <v>2.0000000000000001E-4</v>
      </c>
      <c r="BI1387" s="129" t="s">
        <v>179</v>
      </c>
      <c r="BJ1387" s="129">
        <v>2.0000000000000001E-4</v>
      </c>
      <c r="BK1387" s="129">
        <v>9.1999999999999998E-3</v>
      </c>
      <c r="BL1387" s="129">
        <v>4.0000000000000002E-4</v>
      </c>
      <c r="BM1387" s="129">
        <v>2.0999999999999999E-3</v>
      </c>
      <c r="BN1387" s="129">
        <v>2.9999999999999997E-4</v>
      </c>
      <c r="BO1387" s="129">
        <v>6.0000000000000001E-3</v>
      </c>
      <c r="BP1387" s="129">
        <v>4.0000000000000002E-4</v>
      </c>
      <c r="BQ1387" s="129" t="s">
        <v>179</v>
      </c>
      <c r="BR1387" s="129">
        <v>2.9999999999999997E-4</v>
      </c>
      <c r="BS1387" s="129" t="s">
        <v>179</v>
      </c>
      <c r="BT1387" s="129">
        <v>2.9999999999999997E-4</v>
      </c>
      <c r="BU1387" s="129" t="s">
        <v>179</v>
      </c>
      <c r="BV1387" s="129">
        <v>6.9999999999999999E-4</v>
      </c>
      <c r="BW1387" s="129" t="s">
        <v>179</v>
      </c>
      <c r="BX1387" s="129">
        <v>8.0000000000000004E-4</v>
      </c>
      <c r="BY1387" s="129" t="s">
        <v>18</v>
      </c>
      <c r="BZ1387" s="129"/>
      <c r="CA1387" s="129" t="s">
        <v>179</v>
      </c>
      <c r="CB1387" s="129">
        <v>8.0000000000000004E-4</v>
      </c>
      <c r="CC1387" s="129" t="s">
        <v>179</v>
      </c>
      <c r="CD1387" s="129">
        <v>1.9E-3</v>
      </c>
      <c r="CE1387" s="129" t="s">
        <v>179</v>
      </c>
      <c r="CF1387" s="129">
        <v>2.2000000000000001E-3</v>
      </c>
      <c r="CG1387" s="129" t="s">
        <v>179</v>
      </c>
      <c r="CH1387" s="129">
        <v>1E-4</v>
      </c>
      <c r="CI1387" s="129" t="s">
        <v>179</v>
      </c>
      <c r="CJ1387" s="129">
        <v>5.7999999999999996E-3</v>
      </c>
      <c r="CK1387" s="129" t="s">
        <v>179</v>
      </c>
      <c r="CL1387" s="129">
        <v>9.7000000000000003E-3</v>
      </c>
      <c r="CM1387" s="129" t="s">
        <v>179</v>
      </c>
      <c r="CN1387" s="129">
        <v>1.5E-3</v>
      </c>
      <c r="CO1387" s="129" t="s">
        <v>179</v>
      </c>
      <c r="CP1387" s="129">
        <v>1E-3</v>
      </c>
      <c r="CQ1387" s="129" t="s">
        <v>179</v>
      </c>
      <c r="CR1387" s="129">
        <v>3.3999999999999998E-3</v>
      </c>
      <c r="CS1387" s="129" t="s">
        <v>2009</v>
      </c>
      <c r="CT1387" s="129">
        <v>2.5999999999999999E-3</v>
      </c>
      <c r="CU1387" s="129" t="s">
        <v>179</v>
      </c>
      <c r="CV1387" s="129">
        <v>8.0000000000000004E-4</v>
      </c>
      <c r="CW1387" s="129" t="s">
        <v>18</v>
      </c>
      <c r="CX1387" s="129"/>
      <c r="CY1387" s="129" t="s">
        <v>179</v>
      </c>
      <c r="CZ1387" s="129">
        <v>8.0000000000000004E-4</v>
      </c>
      <c r="DA1387" s="129" t="s">
        <v>179</v>
      </c>
      <c r="DB1387" s="129">
        <v>5.0000000000000001E-4</v>
      </c>
      <c r="DC1387" s="129" t="s">
        <v>179</v>
      </c>
      <c r="DD1387" s="129">
        <v>5.9999999999999995E-4</v>
      </c>
      <c r="DE1387" s="129" t="s">
        <v>179</v>
      </c>
      <c r="DF1387" s="129">
        <v>5.9999999999999995E-4</v>
      </c>
      <c r="DG1387" s="129" t="s">
        <v>179</v>
      </c>
      <c r="DH1387" s="129">
        <v>4.0000000000000002E-4</v>
      </c>
      <c r="DI1387" s="129" t="s">
        <v>179</v>
      </c>
      <c r="DJ1387" s="129">
        <v>2.9999999999999997E-4</v>
      </c>
      <c r="DK1387" s="129" t="s">
        <v>3155</v>
      </c>
      <c r="DL1387" s="129" t="s">
        <v>53</v>
      </c>
      <c r="DO1387" t="s">
        <v>18</v>
      </c>
      <c r="DS1387" s="129"/>
      <c r="DT1387" s="129" t="s">
        <v>2297</v>
      </c>
      <c r="DV1387" t="s">
        <v>4849</v>
      </c>
    </row>
    <row r="1388" spans="1:126">
      <c r="A1388" s="127">
        <v>106</v>
      </c>
      <c r="B1388" s="131">
        <v>44769.795138888891</v>
      </c>
      <c r="C1388" s="129" t="s">
        <v>52</v>
      </c>
      <c r="D1388" s="129">
        <v>0</v>
      </c>
      <c r="E1388" s="129">
        <v>0</v>
      </c>
      <c r="F1388" s="129">
        <v>0</v>
      </c>
      <c r="G1388" s="129" t="s">
        <v>54</v>
      </c>
      <c r="H1388" s="129" t="s">
        <v>55</v>
      </c>
      <c r="I1388" s="129" t="s">
        <v>55</v>
      </c>
      <c r="J1388" s="129" t="s">
        <v>55</v>
      </c>
      <c r="K1388" s="129" t="s">
        <v>18</v>
      </c>
      <c r="L1388" s="129">
        <v>90</v>
      </c>
      <c r="M1388" s="129" t="s">
        <v>173</v>
      </c>
      <c r="N1388" s="129">
        <v>0</v>
      </c>
      <c r="O1388" s="129" t="s">
        <v>173</v>
      </c>
      <c r="P1388" s="129">
        <v>0</v>
      </c>
      <c r="Q1388" s="129" t="s">
        <v>173</v>
      </c>
      <c r="R1388" s="129">
        <v>0</v>
      </c>
      <c r="S1388" s="129">
        <v>2</v>
      </c>
      <c r="T1388" s="129" t="s">
        <v>174</v>
      </c>
      <c r="U1388" s="129" t="s">
        <v>4145</v>
      </c>
      <c r="V1388" s="129">
        <v>0.6603</v>
      </c>
      <c r="W1388" s="129">
        <v>9.8533000000000008</v>
      </c>
      <c r="X1388" s="129">
        <v>0.30499999999999999</v>
      </c>
      <c r="Y1388" s="129">
        <v>36.6387</v>
      </c>
      <c r="Z1388" s="129">
        <v>0.34420000000000001</v>
      </c>
      <c r="AA1388" s="129" t="s">
        <v>2009</v>
      </c>
      <c r="AB1388" s="129">
        <v>1.55E-2</v>
      </c>
      <c r="AC1388" s="129" t="s">
        <v>179</v>
      </c>
      <c r="AD1388" s="129">
        <v>9.4000000000000004E-3</v>
      </c>
      <c r="AE1388" s="129" t="s">
        <v>179</v>
      </c>
      <c r="AF1388" s="129">
        <v>1.72E-2</v>
      </c>
      <c r="AG1388" s="129">
        <v>9.8599999999999993E-2</v>
      </c>
      <c r="AH1388" s="129">
        <v>6.8999999999999999E-3</v>
      </c>
      <c r="AI1388" s="129">
        <v>8.3428000000000004</v>
      </c>
      <c r="AJ1388" s="129">
        <v>3.4099999999999998E-2</v>
      </c>
      <c r="AK1388" s="129">
        <v>0.60009999999999997</v>
      </c>
      <c r="AL1388" s="129">
        <v>7.9000000000000008E-3</v>
      </c>
      <c r="AM1388" s="129" t="s">
        <v>648</v>
      </c>
      <c r="AN1388" s="129">
        <v>8.0000000000000002E-3</v>
      </c>
      <c r="AO1388" s="129" t="s">
        <v>4146</v>
      </c>
      <c r="AP1388" s="129">
        <v>4.7000000000000002E-3</v>
      </c>
      <c r="AQ1388" s="129">
        <v>0.1235</v>
      </c>
      <c r="AR1388" s="129">
        <v>5.4000000000000003E-3</v>
      </c>
      <c r="AS1388" s="129">
        <v>6.2488000000000001</v>
      </c>
      <c r="AT1388" s="129">
        <v>2.7199999999999998E-2</v>
      </c>
      <c r="AU1388" s="129" t="s">
        <v>287</v>
      </c>
      <c r="AV1388" s="129">
        <v>3.8999999999999998E-3</v>
      </c>
      <c r="AW1388" s="129">
        <v>1.03E-2</v>
      </c>
      <c r="AX1388" s="129">
        <v>1.1000000000000001E-3</v>
      </c>
      <c r="AY1388" s="129">
        <v>1.29E-2</v>
      </c>
      <c r="AZ1388" s="129">
        <v>8.9999999999999998E-4</v>
      </c>
      <c r="BA1388" s="129">
        <v>6.7000000000000002E-3</v>
      </c>
      <c r="BB1388" s="129">
        <v>6.9999999999999999E-4</v>
      </c>
      <c r="BC1388" s="129" t="s">
        <v>285</v>
      </c>
      <c r="BD1388" s="129">
        <v>5.0000000000000001E-4</v>
      </c>
      <c r="BE1388" s="129" t="s">
        <v>179</v>
      </c>
      <c r="BF1388" s="129">
        <v>2.9999999999999997E-4</v>
      </c>
      <c r="BG1388" s="129" t="s">
        <v>179</v>
      </c>
      <c r="BH1388" s="129">
        <v>1E-4</v>
      </c>
      <c r="BI1388" s="129" t="s">
        <v>179</v>
      </c>
      <c r="BJ1388" s="129">
        <v>2.0000000000000001E-4</v>
      </c>
      <c r="BK1388" s="129">
        <v>1.0699999999999999E-2</v>
      </c>
      <c r="BL1388" s="129">
        <v>5.0000000000000001E-4</v>
      </c>
      <c r="BM1388" s="129">
        <v>2.5999999999999999E-3</v>
      </c>
      <c r="BN1388" s="129">
        <v>2.9999999999999997E-4</v>
      </c>
      <c r="BO1388" s="129" t="s">
        <v>266</v>
      </c>
      <c r="BP1388" s="129">
        <v>5.9999999999999995E-4</v>
      </c>
      <c r="BQ1388" s="129" t="s">
        <v>179</v>
      </c>
      <c r="BR1388" s="129">
        <v>2.9999999999999997E-4</v>
      </c>
      <c r="BS1388" s="129" t="s">
        <v>179</v>
      </c>
      <c r="BT1388" s="129">
        <v>4.0000000000000002E-4</v>
      </c>
      <c r="BU1388" s="129" t="s">
        <v>179</v>
      </c>
      <c r="BV1388" s="129">
        <v>6.9999999999999999E-4</v>
      </c>
      <c r="BW1388" s="129" t="s">
        <v>179</v>
      </c>
      <c r="BX1388" s="129">
        <v>8.9999999999999998E-4</v>
      </c>
      <c r="BY1388" s="129" t="s">
        <v>18</v>
      </c>
      <c r="BZ1388" s="129"/>
      <c r="CA1388" s="129" t="s">
        <v>179</v>
      </c>
      <c r="CB1388" s="129">
        <v>8.0000000000000004E-4</v>
      </c>
      <c r="CC1388" s="129" t="s">
        <v>179</v>
      </c>
      <c r="CD1388" s="129">
        <v>1.9E-3</v>
      </c>
      <c r="CE1388" s="129" t="s">
        <v>179</v>
      </c>
      <c r="CF1388" s="129">
        <v>2.3E-3</v>
      </c>
      <c r="CG1388" s="129" t="s">
        <v>216</v>
      </c>
      <c r="CH1388" s="129">
        <v>1E-4</v>
      </c>
      <c r="CI1388" s="129" t="s">
        <v>179</v>
      </c>
      <c r="CJ1388" s="129">
        <v>6.4999999999999997E-3</v>
      </c>
      <c r="CK1388" s="129" t="s">
        <v>179</v>
      </c>
      <c r="CL1388" s="129">
        <v>9.5999999999999992E-3</v>
      </c>
      <c r="CM1388" s="129" t="s">
        <v>179</v>
      </c>
      <c r="CN1388" s="129">
        <v>4.3E-3</v>
      </c>
      <c r="CO1388" s="129" t="s">
        <v>179</v>
      </c>
      <c r="CP1388" s="129">
        <v>8.0000000000000004E-4</v>
      </c>
      <c r="CQ1388" s="129" t="s">
        <v>179</v>
      </c>
      <c r="CR1388" s="129">
        <v>3.5999999999999999E-3</v>
      </c>
      <c r="CS1388" s="129" t="s">
        <v>685</v>
      </c>
      <c r="CT1388" s="129">
        <v>2.5000000000000001E-3</v>
      </c>
      <c r="CU1388" s="129" t="s">
        <v>18</v>
      </c>
      <c r="CV1388" s="129"/>
      <c r="CW1388" s="129" t="s">
        <v>18</v>
      </c>
      <c r="CX1388" s="129"/>
      <c r="CY1388" s="129" t="s">
        <v>179</v>
      </c>
      <c r="CZ1388" s="129">
        <v>8.0000000000000004E-4</v>
      </c>
      <c r="DA1388" s="129" t="s">
        <v>179</v>
      </c>
      <c r="DB1388" s="129">
        <v>5.0000000000000001E-4</v>
      </c>
      <c r="DC1388" s="129" t="s">
        <v>179</v>
      </c>
      <c r="DD1388" s="129">
        <v>5.0000000000000001E-4</v>
      </c>
      <c r="DE1388" s="129" t="s">
        <v>179</v>
      </c>
      <c r="DF1388" s="129">
        <v>5.0000000000000001E-4</v>
      </c>
      <c r="DG1388" s="129" t="s">
        <v>179</v>
      </c>
      <c r="DH1388" s="129">
        <v>4.0000000000000002E-4</v>
      </c>
      <c r="DI1388" s="129" t="s">
        <v>179</v>
      </c>
      <c r="DJ1388" s="129">
        <v>4.0000000000000002E-4</v>
      </c>
      <c r="DK1388" s="129" t="s">
        <v>4147</v>
      </c>
      <c r="DL1388" s="129" t="s">
        <v>53</v>
      </c>
      <c r="DO1388" t="s">
        <v>18</v>
      </c>
      <c r="DS1388" s="129"/>
      <c r="DT1388" s="129" t="s">
        <v>2297</v>
      </c>
      <c r="DV1388" t="s">
        <v>4849</v>
      </c>
    </row>
    <row r="1389" spans="1:126">
      <c r="A1389" s="127">
        <v>156</v>
      </c>
      <c r="B1389" s="128">
        <v>44754.668055555558</v>
      </c>
      <c r="C1389" s="129" t="s">
        <v>52</v>
      </c>
      <c r="D1389" s="129">
        <v>0</v>
      </c>
      <c r="E1389" s="129">
        <v>0</v>
      </c>
      <c r="F1389" s="129">
        <v>0</v>
      </c>
      <c r="G1389" s="129" t="s">
        <v>54</v>
      </c>
      <c r="H1389" s="129" t="s">
        <v>55</v>
      </c>
      <c r="I1389" s="129" t="s">
        <v>55</v>
      </c>
      <c r="J1389" s="129" t="s">
        <v>55</v>
      </c>
      <c r="K1389" s="129" t="s">
        <v>18</v>
      </c>
      <c r="L1389" s="129">
        <v>90</v>
      </c>
      <c r="M1389" s="129" t="s">
        <v>173</v>
      </c>
      <c r="N1389" s="129">
        <v>0</v>
      </c>
      <c r="O1389" s="129" t="s">
        <v>173</v>
      </c>
      <c r="P1389" s="129">
        <v>0</v>
      </c>
      <c r="Q1389" s="129" t="s">
        <v>173</v>
      </c>
      <c r="R1389" s="129">
        <v>0</v>
      </c>
      <c r="S1389" s="129">
        <v>2</v>
      </c>
      <c r="T1389" s="129" t="s">
        <v>174</v>
      </c>
      <c r="U1389" s="129">
        <v>4.2906000000000004</v>
      </c>
      <c r="V1389" s="129">
        <v>0.66700000000000004</v>
      </c>
      <c r="W1389" s="129" t="s">
        <v>4403</v>
      </c>
      <c r="X1389" s="129">
        <v>0.29609999999999997</v>
      </c>
      <c r="Y1389" s="129">
        <v>35.863799999999998</v>
      </c>
      <c r="Z1389" s="129">
        <v>0.33929999999999999</v>
      </c>
      <c r="AA1389" s="129" t="s">
        <v>421</v>
      </c>
      <c r="AB1389" s="129">
        <v>1.55E-2</v>
      </c>
      <c r="AC1389" s="129" t="s">
        <v>2004</v>
      </c>
      <c r="AD1389" s="129">
        <v>1.0800000000000001E-2</v>
      </c>
      <c r="AE1389" s="129" t="s">
        <v>179</v>
      </c>
      <c r="AF1389" s="129">
        <v>1.6899999999999998E-2</v>
      </c>
      <c r="AG1389" s="129">
        <v>4.4600000000000001E-2</v>
      </c>
      <c r="AH1389" s="129">
        <v>6.1000000000000004E-3</v>
      </c>
      <c r="AI1389" s="129">
        <v>7.8625999999999996</v>
      </c>
      <c r="AJ1389" s="129">
        <v>3.3000000000000002E-2</v>
      </c>
      <c r="AK1389" s="129">
        <v>0.57689999999999997</v>
      </c>
      <c r="AL1389" s="129">
        <v>7.7999999999999996E-3</v>
      </c>
      <c r="AM1389" s="129" t="s">
        <v>2818</v>
      </c>
      <c r="AN1389" s="129">
        <v>7.9000000000000008E-3</v>
      </c>
      <c r="AO1389" s="129" t="s">
        <v>679</v>
      </c>
      <c r="AP1389" s="129">
        <v>4.4999999999999997E-3</v>
      </c>
      <c r="AQ1389" s="129">
        <v>0.1193</v>
      </c>
      <c r="AR1389" s="129">
        <v>5.3E-3</v>
      </c>
      <c r="AS1389" s="129" t="s">
        <v>4404</v>
      </c>
      <c r="AT1389" s="129">
        <v>2.69E-2</v>
      </c>
      <c r="AU1389" s="129" t="s">
        <v>266</v>
      </c>
      <c r="AV1389" s="129">
        <v>3.8E-3</v>
      </c>
      <c r="AW1389" s="129">
        <v>9.4999999999999998E-3</v>
      </c>
      <c r="AX1389" s="129">
        <v>1E-3</v>
      </c>
      <c r="AY1389" s="129" t="s">
        <v>244</v>
      </c>
      <c r="AZ1389" s="129">
        <v>8.0000000000000004E-4</v>
      </c>
      <c r="BA1389" s="129">
        <v>6.1000000000000004E-3</v>
      </c>
      <c r="BB1389" s="129">
        <v>5.9999999999999995E-4</v>
      </c>
      <c r="BC1389" s="129" t="s">
        <v>285</v>
      </c>
      <c r="BD1389" s="129">
        <v>5.0000000000000001E-4</v>
      </c>
      <c r="BE1389" s="129" t="s">
        <v>179</v>
      </c>
      <c r="BF1389" s="129">
        <v>2.9999999999999997E-4</v>
      </c>
      <c r="BG1389" s="129" t="s">
        <v>179</v>
      </c>
      <c r="BH1389" s="129">
        <v>1E-4</v>
      </c>
      <c r="BI1389" s="129" t="s">
        <v>179</v>
      </c>
      <c r="BJ1389" s="129">
        <v>2.0000000000000001E-4</v>
      </c>
      <c r="BK1389" s="129">
        <v>1.04E-2</v>
      </c>
      <c r="BL1389" s="129">
        <v>5.0000000000000001E-4</v>
      </c>
      <c r="BM1389" s="129">
        <v>2.3E-3</v>
      </c>
      <c r="BN1389" s="129">
        <v>2.9999999999999997E-4</v>
      </c>
      <c r="BO1389" s="129" t="s">
        <v>209</v>
      </c>
      <c r="BP1389" s="129">
        <v>5.9999999999999995E-4</v>
      </c>
      <c r="BQ1389" s="129" t="s">
        <v>179</v>
      </c>
      <c r="BR1389" s="129">
        <v>2.9999999999999997E-4</v>
      </c>
      <c r="BS1389" s="129" t="s">
        <v>179</v>
      </c>
      <c r="BT1389" s="129">
        <v>5.0000000000000001E-4</v>
      </c>
      <c r="BU1389" s="129" t="s">
        <v>179</v>
      </c>
      <c r="BV1389" s="129">
        <v>6.9999999999999999E-4</v>
      </c>
      <c r="BW1389" s="129" t="s">
        <v>18</v>
      </c>
      <c r="BX1389" s="129"/>
      <c r="BY1389" s="129" t="s">
        <v>179</v>
      </c>
      <c r="BZ1389" s="129">
        <v>1.1000000000000001E-3</v>
      </c>
      <c r="CA1389" s="129" t="s">
        <v>179</v>
      </c>
      <c r="CB1389" s="129">
        <v>8.0000000000000004E-4</v>
      </c>
      <c r="CC1389" s="129" t="s">
        <v>179</v>
      </c>
      <c r="CD1389" s="129">
        <v>2E-3</v>
      </c>
      <c r="CE1389" s="129" t="s">
        <v>179</v>
      </c>
      <c r="CF1389" s="129">
        <v>2.3E-3</v>
      </c>
      <c r="CG1389" s="129" t="s">
        <v>216</v>
      </c>
      <c r="CH1389" s="129">
        <v>1E-4</v>
      </c>
      <c r="CI1389" s="129" t="s">
        <v>179</v>
      </c>
      <c r="CJ1389" s="129">
        <v>7.0000000000000001E-3</v>
      </c>
      <c r="CK1389" s="129" t="s">
        <v>179</v>
      </c>
      <c r="CL1389" s="129">
        <v>0.01</v>
      </c>
      <c r="CM1389" s="129" t="s">
        <v>179</v>
      </c>
      <c r="CN1389" s="129">
        <v>4.7000000000000002E-3</v>
      </c>
      <c r="CO1389" s="129" t="s">
        <v>179</v>
      </c>
      <c r="CP1389" s="129">
        <v>8.0000000000000004E-4</v>
      </c>
      <c r="CQ1389" s="129" t="s">
        <v>179</v>
      </c>
      <c r="CR1389" s="129">
        <v>3.3999999999999998E-3</v>
      </c>
      <c r="CS1389" s="129" t="s">
        <v>871</v>
      </c>
      <c r="CT1389" s="129">
        <v>2.5000000000000001E-3</v>
      </c>
      <c r="CU1389" s="129" t="s">
        <v>179</v>
      </c>
      <c r="CV1389" s="129">
        <v>8.0000000000000004E-4</v>
      </c>
      <c r="CW1389" s="129" t="s">
        <v>179</v>
      </c>
      <c r="CX1389" s="129">
        <v>6.9999999999999999E-4</v>
      </c>
      <c r="CY1389" s="129" t="s">
        <v>179</v>
      </c>
      <c r="CZ1389" s="129">
        <v>8.0000000000000004E-4</v>
      </c>
      <c r="DA1389" s="129" t="s">
        <v>179</v>
      </c>
      <c r="DB1389" s="129">
        <v>5.0000000000000001E-4</v>
      </c>
      <c r="DC1389" s="129" t="s">
        <v>179</v>
      </c>
      <c r="DD1389" s="129">
        <v>5.9999999999999995E-4</v>
      </c>
      <c r="DE1389" s="129" t="s">
        <v>179</v>
      </c>
      <c r="DF1389" s="129">
        <v>5.9999999999999995E-4</v>
      </c>
      <c r="DG1389" s="129" t="s">
        <v>179</v>
      </c>
      <c r="DH1389" s="129">
        <v>4.0000000000000002E-4</v>
      </c>
      <c r="DI1389" s="129" t="s">
        <v>179</v>
      </c>
      <c r="DJ1389" s="129">
        <v>4.0000000000000002E-4</v>
      </c>
      <c r="DK1389" s="129" t="s">
        <v>3180</v>
      </c>
      <c r="DL1389" s="129" t="s">
        <v>53</v>
      </c>
      <c r="DS1389" s="129"/>
      <c r="DT1389" s="129" t="s">
        <v>18</v>
      </c>
      <c r="DV1389" t="s">
        <v>4849</v>
      </c>
    </row>
    <row r="1390" spans="1:126">
      <c r="A1390" s="127">
        <v>157</v>
      </c>
      <c r="B1390" s="128">
        <v>44754.669444444444</v>
      </c>
      <c r="C1390" s="129" t="s">
        <v>52</v>
      </c>
      <c r="D1390" s="129">
        <v>0</v>
      </c>
      <c r="E1390" s="129">
        <v>0</v>
      </c>
      <c r="F1390" s="129">
        <v>0</v>
      </c>
      <c r="G1390" s="129" t="s">
        <v>54</v>
      </c>
      <c r="H1390" s="129" t="s">
        <v>55</v>
      </c>
      <c r="I1390" s="129" t="s">
        <v>55</v>
      </c>
      <c r="J1390" s="129" t="s">
        <v>55</v>
      </c>
      <c r="K1390" s="129" t="s">
        <v>18</v>
      </c>
      <c r="L1390" s="129">
        <v>90</v>
      </c>
      <c r="M1390" s="129" t="s">
        <v>173</v>
      </c>
      <c r="N1390" s="129">
        <v>0</v>
      </c>
      <c r="O1390" s="129" t="s">
        <v>173</v>
      </c>
      <c r="P1390" s="129">
        <v>0</v>
      </c>
      <c r="Q1390" s="129" t="s">
        <v>173</v>
      </c>
      <c r="R1390" s="129">
        <v>0</v>
      </c>
      <c r="S1390" s="129">
        <v>2</v>
      </c>
      <c r="T1390" s="129" t="s">
        <v>174</v>
      </c>
      <c r="U1390" s="129">
        <v>4.6082000000000001</v>
      </c>
      <c r="V1390" s="129">
        <v>0.66739999999999999</v>
      </c>
      <c r="W1390" s="129" t="s">
        <v>4405</v>
      </c>
      <c r="X1390" s="129">
        <v>0.29799999999999999</v>
      </c>
      <c r="Y1390" s="129">
        <v>35.8827</v>
      </c>
      <c r="Z1390" s="129">
        <v>0.33960000000000001</v>
      </c>
      <c r="AA1390" s="129" t="s">
        <v>1424</v>
      </c>
      <c r="AB1390" s="129">
        <v>1.54E-2</v>
      </c>
      <c r="AC1390" s="129" t="s">
        <v>4406</v>
      </c>
      <c r="AD1390" s="129">
        <v>1.0800000000000001E-2</v>
      </c>
      <c r="AE1390" s="129" t="s">
        <v>179</v>
      </c>
      <c r="AF1390" s="129">
        <v>1.6799999999999999E-2</v>
      </c>
      <c r="AG1390" s="129">
        <v>5.0500000000000003E-2</v>
      </c>
      <c r="AH1390" s="129">
        <v>6.1000000000000004E-3</v>
      </c>
      <c r="AI1390" s="129">
        <v>7.8640999999999996</v>
      </c>
      <c r="AJ1390" s="129">
        <v>3.3000000000000002E-2</v>
      </c>
      <c r="AK1390" s="129">
        <v>0.59009999999999996</v>
      </c>
      <c r="AL1390" s="129">
        <v>7.7999999999999996E-3</v>
      </c>
      <c r="AM1390" s="129" t="s">
        <v>297</v>
      </c>
      <c r="AN1390" s="129">
        <v>7.7999999999999996E-3</v>
      </c>
      <c r="AO1390" s="129" t="s">
        <v>1575</v>
      </c>
      <c r="AP1390" s="129">
        <v>4.5999999999999999E-3</v>
      </c>
      <c r="AQ1390" s="129">
        <v>0.1152</v>
      </c>
      <c r="AR1390" s="129">
        <v>5.1999999999999998E-3</v>
      </c>
      <c r="AS1390" s="129" t="s">
        <v>4407</v>
      </c>
      <c r="AT1390" s="129">
        <v>2.69E-2</v>
      </c>
      <c r="AU1390" s="129" t="s">
        <v>242</v>
      </c>
      <c r="AV1390" s="129">
        <v>3.8999999999999998E-3</v>
      </c>
      <c r="AW1390" s="129">
        <v>8.8999999999999999E-3</v>
      </c>
      <c r="AX1390" s="129">
        <v>1E-3</v>
      </c>
      <c r="AY1390" s="129" t="s">
        <v>450</v>
      </c>
      <c r="AZ1390" s="129">
        <v>8.0000000000000004E-4</v>
      </c>
      <c r="BA1390" s="129">
        <v>5.8999999999999999E-3</v>
      </c>
      <c r="BB1390" s="129">
        <v>6.9999999999999999E-4</v>
      </c>
      <c r="BC1390" s="129" t="s">
        <v>212</v>
      </c>
      <c r="BD1390" s="129">
        <v>5.0000000000000001E-4</v>
      </c>
      <c r="BE1390" s="129" t="s">
        <v>179</v>
      </c>
      <c r="BF1390" s="129">
        <v>2.9999999999999997E-4</v>
      </c>
      <c r="BG1390" s="129" t="s">
        <v>179</v>
      </c>
      <c r="BH1390" s="129">
        <v>1E-4</v>
      </c>
      <c r="BI1390" s="129" t="s">
        <v>179</v>
      </c>
      <c r="BJ1390" s="129">
        <v>2.0000000000000001E-4</v>
      </c>
      <c r="BK1390" s="129">
        <v>9.9000000000000008E-3</v>
      </c>
      <c r="BL1390" s="129">
        <v>5.0000000000000001E-4</v>
      </c>
      <c r="BM1390" s="129">
        <v>2.3999999999999998E-3</v>
      </c>
      <c r="BN1390" s="129">
        <v>2.9999999999999997E-4</v>
      </c>
      <c r="BO1390" s="129" t="s">
        <v>190</v>
      </c>
      <c r="BP1390" s="129">
        <v>5.9999999999999995E-4</v>
      </c>
      <c r="BQ1390" s="129" t="s">
        <v>179</v>
      </c>
      <c r="BR1390" s="129">
        <v>2.9999999999999997E-4</v>
      </c>
      <c r="BS1390" s="129" t="s">
        <v>179</v>
      </c>
      <c r="BT1390" s="129">
        <v>5.0000000000000001E-4</v>
      </c>
      <c r="BU1390" s="129" t="s">
        <v>179</v>
      </c>
      <c r="BV1390" s="129">
        <v>6.9999999999999999E-4</v>
      </c>
      <c r="BW1390" s="129" t="s">
        <v>179</v>
      </c>
      <c r="BX1390" s="129">
        <v>8.9999999999999998E-4</v>
      </c>
      <c r="BY1390" s="129" t="s">
        <v>18</v>
      </c>
      <c r="BZ1390" s="129"/>
      <c r="CA1390" s="129" t="s">
        <v>179</v>
      </c>
      <c r="CB1390" s="129">
        <v>8.0000000000000004E-4</v>
      </c>
      <c r="CC1390" s="129" t="s">
        <v>179</v>
      </c>
      <c r="CD1390" s="129">
        <v>1.9E-3</v>
      </c>
      <c r="CE1390" s="129" t="s">
        <v>179</v>
      </c>
      <c r="CF1390" s="129">
        <v>2.3E-3</v>
      </c>
      <c r="CG1390" s="129" t="s">
        <v>216</v>
      </c>
      <c r="CH1390" s="129">
        <v>1E-4</v>
      </c>
      <c r="CI1390" s="129" t="s">
        <v>179</v>
      </c>
      <c r="CJ1390" s="129">
        <v>6.7000000000000002E-3</v>
      </c>
      <c r="CK1390" s="129" t="s">
        <v>179</v>
      </c>
      <c r="CL1390" s="129">
        <v>9.7999999999999997E-3</v>
      </c>
      <c r="CM1390" s="129" t="s">
        <v>179</v>
      </c>
      <c r="CN1390" s="129">
        <v>4.7000000000000002E-3</v>
      </c>
      <c r="CO1390" s="129" t="s">
        <v>179</v>
      </c>
      <c r="CP1390" s="129">
        <v>8.9999999999999998E-4</v>
      </c>
      <c r="CQ1390" s="129" t="s">
        <v>179</v>
      </c>
      <c r="CR1390" s="129">
        <v>3.5000000000000001E-3</v>
      </c>
      <c r="CS1390" s="129" t="s">
        <v>578</v>
      </c>
      <c r="CT1390" s="129">
        <v>2.5000000000000001E-3</v>
      </c>
      <c r="CU1390" s="129" t="s">
        <v>285</v>
      </c>
      <c r="CV1390" s="129">
        <v>8.9999999999999998E-4</v>
      </c>
      <c r="CW1390" s="129" t="s">
        <v>18</v>
      </c>
      <c r="CX1390" s="129"/>
      <c r="CY1390" s="129" t="s">
        <v>179</v>
      </c>
      <c r="CZ1390" s="129">
        <v>8.0000000000000004E-4</v>
      </c>
      <c r="DA1390" s="129" t="s">
        <v>179</v>
      </c>
      <c r="DB1390" s="129">
        <v>5.0000000000000001E-4</v>
      </c>
      <c r="DC1390" s="129" t="s">
        <v>179</v>
      </c>
      <c r="DD1390" s="129">
        <v>5.0000000000000001E-4</v>
      </c>
      <c r="DE1390" s="129" t="s">
        <v>179</v>
      </c>
      <c r="DF1390" s="129">
        <v>5.0000000000000001E-4</v>
      </c>
      <c r="DG1390" s="129" t="s">
        <v>179</v>
      </c>
      <c r="DH1390" s="129">
        <v>4.0000000000000002E-4</v>
      </c>
      <c r="DI1390" s="129" t="s">
        <v>179</v>
      </c>
      <c r="DJ1390" s="129">
        <v>4.0000000000000002E-4</v>
      </c>
      <c r="DK1390" s="129" t="s">
        <v>3180</v>
      </c>
      <c r="DL1390" s="129" t="s">
        <v>53</v>
      </c>
      <c r="DS1390" s="129"/>
      <c r="DT1390" s="129" t="s">
        <v>18</v>
      </c>
      <c r="DV1390" t="s">
        <v>4849</v>
      </c>
    </row>
    <row r="1391" spans="1:126">
      <c r="A1391" s="127">
        <v>158</v>
      </c>
      <c r="B1391" s="128">
        <v>44754.67083333333</v>
      </c>
      <c r="C1391" s="129" t="s">
        <v>52</v>
      </c>
      <c r="D1391" s="129">
        <v>0</v>
      </c>
      <c r="E1391" s="129">
        <v>0</v>
      </c>
      <c r="F1391" s="129">
        <v>0</v>
      </c>
      <c r="G1391" s="129" t="s">
        <v>54</v>
      </c>
      <c r="H1391" s="129" t="s">
        <v>55</v>
      </c>
      <c r="I1391" s="129" t="s">
        <v>55</v>
      </c>
      <c r="J1391" s="129" t="s">
        <v>55</v>
      </c>
      <c r="K1391" s="129" t="s">
        <v>18</v>
      </c>
      <c r="L1391" s="129">
        <v>90</v>
      </c>
      <c r="M1391" s="129" t="s">
        <v>173</v>
      </c>
      <c r="N1391" s="129">
        <v>0</v>
      </c>
      <c r="O1391" s="129" t="s">
        <v>173</v>
      </c>
      <c r="P1391" s="129">
        <v>0</v>
      </c>
      <c r="Q1391" s="129" t="s">
        <v>173</v>
      </c>
      <c r="R1391" s="129">
        <v>0</v>
      </c>
      <c r="S1391" s="129">
        <v>2</v>
      </c>
      <c r="T1391" s="129" t="s">
        <v>174</v>
      </c>
      <c r="U1391" s="129">
        <v>4.1719999999999997</v>
      </c>
      <c r="V1391" s="129">
        <v>0.66339999999999999</v>
      </c>
      <c r="W1391" s="129" t="s">
        <v>4408</v>
      </c>
      <c r="X1391" s="129">
        <v>0.29870000000000002</v>
      </c>
      <c r="Y1391" s="129">
        <v>36.169699999999999</v>
      </c>
      <c r="Z1391" s="129">
        <v>0.34110000000000001</v>
      </c>
      <c r="AA1391" s="129" t="s">
        <v>3229</v>
      </c>
      <c r="AB1391" s="129">
        <v>1.5900000000000001E-2</v>
      </c>
      <c r="AC1391" s="129" t="s">
        <v>4409</v>
      </c>
      <c r="AD1391" s="129">
        <v>1.09E-2</v>
      </c>
      <c r="AE1391" s="129" t="s">
        <v>179</v>
      </c>
      <c r="AF1391" s="129">
        <v>1.7100000000000001E-2</v>
      </c>
      <c r="AG1391" s="129">
        <v>4.0800000000000003E-2</v>
      </c>
      <c r="AH1391" s="129">
        <v>6.1000000000000004E-3</v>
      </c>
      <c r="AI1391" s="129">
        <v>7.8734000000000002</v>
      </c>
      <c r="AJ1391" s="129">
        <v>3.3099999999999997E-2</v>
      </c>
      <c r="AK1391" s="129">
        <v>0.5837</v>
      </c>
      <c r="AL1391" s="129">
        <v>7.7999999999999996E-3</v>
      </c>
      <c r="AM1391" s="129" t="s">
        <v>985</v>
      </c>
      <c r="AN1391" s="129">
        <v>8.0000000000000002E-3</v>
      </c>
      <c r="AO1391" s="129" t="s">
        <v>1153</v>
      </c>
      <c r="AP1391" s="129">
        <v>4.5999999999999999E-3</v>
      </c>
      <c r="AQ1391" s="129">
        <v>0.11509999999999999</v>
      </c>
      <c r="AR1391" s="129">
        <v>5.3E-3</v>
      </c>
      <c r="AS1391" s="129" t="s">
        <v>4410</v>
      </c>
      <c r="AT1391" s="129">
        <v>2.69E-2</v>
      </c>
      <c r="AU1391" s="129" t="s">
        <v>464</v>
      </c>
      <c r="AV1391" s="129">
        <v>3.8E-3</v>
      </c>
      <c r="AW1391" s="129">
        <v>8.3999999999999995E-3</v>
      </c>
      <c r="AX1391" s="129">
        <v>1.1000000000000001E-3</v>
      </c>
      <c r="AY1391" s="129" t="s">
        <v>559</v>
      </c>
      <c r="AZ1391" s="129">
        <v>8.0000000000000004E-4</v>
      </c>
      <c r="BA1391" s="129">
        <v>5.8999999999999999E-3</v>
      </c>
      <c r="BB1391" s="129">
        <v>6.9999999999999999E-4</v>
      </c>
      <c r="BC1391" s="129" t="s">
        <v>285</v>
      </c>
      <c r="BD1391" s="129">
        <v>5.0000000000000001E-4</v>
      </c>
      <c r="BE1391" s="129" t="s">
        <v>179</v>
      </c>
      <c r="BF1391" s="129">
        <v>2.9999999999999997E-4</v>
      </c>
      <c r="BG1391" s="129" t="s">
        <v>179</v>
      </c>
      <c r="BH1391" s="129">
        <v>1E-4</v>
      </c>
      <c r="BI1391" s="129" t="s">
        <v>179</v>
      </c>
      <c r="BJ1391" s="129">
        <v>2.0000000000000001E-4</v>
      </c>
      <c r="BK1391" s="129">
        <v>1.01E-2</v>
      </c>
      <c r="BL1391" s="129">
        <v>5.0000000000000001E-4</v>
      </c>
      <c r="BM1391" s="129">
        <v>2.3E-3</v>
      </c>
      <c r="BN1391" s="129">
        <v>2.9999999999999997E-4</v>
      </c>
      <c r="BO1391" s="129" t="s">
        <v>190</v>
      </c>
      <c r="BP1391" s="129">
        <v>5.9999999999999995E-4</v>
      </c>
      <c r="BQ1391" s="129" t="s">
        <v>179</v>
      </c>
      <c r="BR1391" s="129">
        <v>2.9999999999999997E-4</v>
      </c>
      <c r="BS1391" s="129" t="s">
        <v>179</v>
      </c>
      <c r="BT1391" s="129">
        <v>5.0000000000000001E-4</v>
      </c>
      <c r="BU1391" s="129" t="s">
        <v>18</v>
      </c>
      <c r="BV1391" s="129"/>
      <c r="BW1391" s="129" t="s">
        <v>285</v>
      </c>
      <c r="BX1391" s="129">
        <v>8.9999999999999998E-4</v>
      </c>
      <c r="BY1391" s="129" t="s">
        <v>18</v>
      </c>
      <c r="BZ1391" s="129"/>
      <c r="CA1391" s="129" t="s">
        <v>179</v>
      </c>
      <c r="CB1391" s="129">
        <v>8.0000000000000004E-4</v>
      </c>
      <c r="CC1391" s="129" t="s">
        <v>179</v>
      </c>
      <c r="CD1391" s="129">
        <v>2E-3</v>
      </c>
      <c r="CE1391" s="129" t="s">
        <v>179</v>
      </c>
      <c r="CF1391" s="129">
        <v>2.3E-3</v>
      </c>
      <c r="CG1391" s="129" t="s">
        <v>179</v>
      </c>
      <c r="CH1391" s="129">
        <v>1E-4</v>
      </c>
      <c r="CI1391" s="129" t="s">
        <v>179</v>
      </c>
      <c r="CJ1391" s="129">
        <v>6.7999999999999996E-3</v>
      </c>
      <c r="CK1391" s="129" t="s">
        <v>179</v>
      </c>
      <c r="CL1391" s="129">
        <v>9.7999999999999997E-3</v>
      </c>
      <c r="CM1391" s="129" t="s">
        <v>179</v>
      </c>
      <c r="CN1391" s="129">
        <v>4.5999999999999999E-3</v>
      </c>
      <c r="CO1391" s="129" t="s">
        <v>179</v>
      </c>
      <c r="CP1391" s="129">
        <v>8.9999999999999998E-4</v>
      </c>
      <c r="CQ1391" s="129" t="s">
        <v>179</v>
      </c>
      <c r="CR1391" s="129">
        <v>3.2000000000000002E-3</v>
      </c>
      <c r="CS1391" s="129" t="s">
        <v>1473</v>
      </c>
      <c r="CT1391" s="129">
        <v>2.5000000000000001E-3</v>
      </c>
      <c r="CU1391" s="129" t="s">
        <v>18</v>
      </c>
      <c r="CV1391" s="129"/>
      <c r="CW1391" s="129" t="s">
        <v>18</v>
      </c>
      <c r="CX1391" s="129"/>
      <c r="CY1391" s="129" t="s">
        <v>179</v>
      </c>
      <c r="CZ1391" s="129">
        <v>6.9999999999999999E-4</v>
      </c>
      <c r="DA1391" s="129" t="s">
        <v>179</v>
      </c>
      <c r="DB1391" s="129">
        <v>5.0000000000000001E-4</v>
      </c>
      <c r="DC1391" s="129" t="s">
        <v>179</v>
      </c>
      <c r="DD1391" s="129">
        <v>5.0000000000000001E-4</v>
      </c>
      <c r="DE1391" s="129" t="s">
        <v>179</v>
      </c>
      <c r="DF1391" s="129">
        <v>5.0000000000000001E-4</v>
      </c>
      <c r="DG1391" s="129" t="s">
        <v>179</v>
      </c>
      <c r="DH1391" s="129">
        <v>4.0000000000000002E-4</v>
      </c>
      <c r="DI1391" s="129" t="s">
        <v>179</v>
      </c>
      <c r="DJ1391" s="129">
        <v>4.0000000000000002E-4</v>
      </c>
      <c r="DK1391" s="129" t="s">
        <v>3180</v>
      </c>
      <c r="DL1391" s="129" t="s">
        <v>53</v>
      </c>
      <c r="DS1391" s="129"/>
      <c r="DT1391" s="129" t="s">
        <v>18</v>
      </c>
      <c r="DV1391" t="s">
        <v>4849</v>
      </c>
    </row>
    <row r="1392" spans="1:126">
      <c r="A1392">
        <v>755</v>
      </c>
      <c r="B1392" s="132">
        <v>44766.665277777778</v>
      </c>
      <c r="C1392" t="s">
        <v>52</v>
      </c>
      <c r="D1392">
        <v>0</v>
      </c>
      <c r="E1392">
        <v>0</v>
      </c>
      <c r="F1392">
        <v>0</v>
      </c>
      <c r="G1392" t="s">
        <v>54</v>
      </c>
      <c r="H1392" t="s">
        <v>55</v>
      </c>
      <c r="I1392" t="s">
        <v>55</v>
      </c>
      <c r="J1392" t="s">
        <v>55</v>
      </c>
      <c r="K1392" t="s">
        <v>18</v>
      </c>
      <c r="L1392">
        <v>90</v>
      </c>
      <c r="M1392" t="s">
        <v>173</v>
      </c>
      <c r="N1392">
        <v>0</v>
      </c>
      <c r="O1392" t="s">
        <v>173</v>
      </c>
      <c r="P1392">
        <v>0</v>
      </c>
      <c r="Q1392" t="s">
        <v>173</v>
      </c>
      <c r="R1392">
        <v>0</v>
      </c>
      <c r="S1392">
        <v>2</v>
      </c>
      <c r="T1392" t="s">
        <v>174</v>
      </c>
      <c r="U1392">
        <v>3.8456000000000001</v>
      </c>
      <c r="V1392">
        <v>0.65469999999999995</v>
      </c>
      <c r="W1392" t="s">
        <v>3169</v>
      </c>
      <c r="X1392">
        <v>0.30209999999999998</v>
      </c>
      <c r="Y1392">
        <v>36.753500000000003</v>
      </c>
      <c r="Z1392">
        <v>0.34439999999999998</v>
      </c>
      <c r="AA1392" t="s">
        <v>1001</v>
      </c>
      <c r="AB1392">
        <v>1.55E-2</v>
      </c>
      <c r="AC1392" t="s">
        <v>179</v>
      </c>
      <c r="AD1392">
        <v>9.4000000000000004E-3</v>
      </c>
      <c r="AE1392" t="s">
        <v>179</v>
      </c>
      <c r="AF1392">
        <v>1.7299999999999999E-2</v>
      </c>
      <c r="AG1392">
        <v>9.1999999999999998E-2</v>
      </c>
      <c r="AH1392">
        <v>6.7999999999999996E-3</v>
      </c>
      <c r="AI1392">
        <v>8.3286999999999995</v>
      </c>
      <c r="AJ1392">
        <v>3.4099999999999998E-2</v>
      </c>
      <c r="AK1392">
        <v>0.59399999999999997</v>
      </c>
      <c r="AL1392">
        <v>7.9000000000000008E-3</v>
      </c>
      <c r="AM1392" t="s">
        <v>1385</v>
      </c>
      <c r="AN1392">
        <v>8.0000000000000002E-3</v>
      </c>
      <c r="AO1392" t="s">
        <v>423</v>
      </c>
      <c r="AP1392">
        <v>4.7000000000000002E-3</v>
      </c>
      <c r="AQ1392">
        <v>0.12809999999999999</v>
      </c>
      <c r="AR1392">
        <v>5.4999999999999997E-3</v>
      </c>
      <c r="AS1392" t="s">
        <v>3170</v>
      </c>
      <c r="AT1392">
        <v>2.7099999999999999E-2</v>
      </c>
      <c r="AU1392" t="s">
        <v>405</v>
      </c>
      <c r="AV1392">
        <v>3.8E-3</v>
      </c>
      <c r="AW1392">
        <v>1.2200000000000001E-2</v>
      </c>
      <c r="AX1392">
        <v>1.1999999999999999E-3</v>
      </c>
      <c r="AY1392" t="s">
        <v>1554</v>
      </c>
      <c r="AZ1392">
        <v>1E-3</v>
      </c>
      <c r="BA1392">
        <v>5.7999999999999996E-3</v>
      </c>
      <c r="BB1392">
        <v>6.9999999999999999E-4</v>
      </c>
      <c r="BC1392" t="s">
        <v>247</v>
      </c>
      <c r="BD1392">
        <v>5.0000000000000001E-4</v>
      </c>
      <c r="BE1392" t="s">
        <v>179</v>
      </c>
      <c r="BF1392">
        <v>2.9999999999999997E-4</v>
      </c>
      <c r="BG1392" t="s">
        <v>179</v>
      </c>
      <c r="BH1392">
        <v>1E-4</v>
      </c>
      <c r="BI1392" t="s">
        <v>179</v>
      </c>
      <c r="BJ1392">
        <v>2.0000000000000001E-4</v>
      </c>
      <c r="BK1392">
        <v>1.01E-2</v>
      </c>
      <c r="BL1392">
        <v>5.0000000000000001E-4</v>
      </c>
      <c r="BM1392">
        <v>2.3E-3</v>
      </c>
      <c r="BN1392">
        <v>2.9999999999999997E-4</v>
      </c>
      <c r="BO1392" t="s">
        <v>1085</v>
      </c>
      <c r="BP1392">
        <v>5.9999999999999995E-4</v>
      </c>
      <c r="BQ1392" t="s">
        <v>179</v>
      </c>
      <c r="BR1392">
        <v>2.9999999999999997E-4</v>
      </c>
      <c r="BS1392" t="s">
        <v>179</v>
      </c>
      <c r="BT1392">
        <v>4.0000000000000002E-4</v>
      </c>
      <c r="BU1392" t="s">
        <v>179</v>
      </c>
      <c r="BV1392">
        <v>6.9999999999999999E-4</v>
      </c>
      <c r="BW1392" t="s">
        <v>179</v>
      </c>
      <c r="BX1392">
        <v>8.9999999999999998E-4</v>
      </c>
      <c r="BY1392" t="s">
        <v>179</v>
      </c>
      <c r="BZ1392">
        <v>1.1000000000000001E-3</v>
      </c>
      <c r="CA1392" t="s">
        <v>179</v>
      </c>
      <c r="CB1392">
        <v>8.0000000000000004E-4</v>
      </c>
      <c r="CC1392" t="s">
        <v>179</v>
      </c>
      <c r="CD1392">
        <v>2E-3</v>
      </c>
      <c r="CE1392" t="s">
        <v>179</v>
      </c>
      <c r="CF1392">
        <v>2.3E-3</v>
      </c>
      <c r="CG1392" t="s">
        <v>179</v>
      </c>
      <c r="CH1392">
        <v>1E-4</v>
      </c>
      <c r="CI1392" t="s">
        <v>179</v>
      </c>
      <c r="CJ1392">
        <v>6.6E-3</v>
      </c>
      <c r="CK1392" t="s">
        <v>179</v>
      </c>
      <c r="CL1392">
        <v>9.5999999999999992E-3</v>
      </c>
      <c r="CM1392" t="s">
        <v>1357</v>
      </c>
      <c r="CN1392">
        <v>4.3E-3</v>
      </c>
      <c r="CO1392" t="s">
        <v>179</v>
      </c>
      <c r="CP1392">
        <v>8.9999999999999998E-4</v>
      </c>
      <c r="CQ1392" t="s">
        <v>179</v>
      </c>
      <c r="CR1392">
        <v>3.3999999999999998E-3</v>
      </c>
      <c r="CS1392" t="s">
        <v>1672</v>
      </c>
      <c r="CT1392">
        <v>2.5999999999999999E-3</v>
      </c>
      <c r="CU1392" t="s">
        <v>179</v>
      </c>
      <c r="CV1392">
        <v>8.9999999999999998E-4</v>
      </c>
      <c r="CW1392" t="s">
        <v>179</v>
      </c>
      <c r="CX1392">
        <v>6.9999999999999999E-4</v>
      </c>
      <c r="CY1392" t="s">
        <v>179</v>
      </c>
      <c r="CZ1392">
        <v>8.0000000000000004E-4</v>
      </c>
      <c r="DA1392" t="s">
        <v>179</v>
      </c>
      <c r="DB1392">
        <v>5.0000000000000001E-4</v>
      </c>
      <c r="DC1392" t="s">
        <v>179</v>
      </c>
      <c r="DD1392">
        <v>5.0000000000000001E-4</v>
      </c>
      <c r="DE1392" t="s">
        <v>179</v>
      </c>
      <c r="DF1392">
        <v>5.9999999999999995E-4</v>
      </c>
      <c r="DG1392" t="s">
        <v>179</v>
      </c>
      <c r="DH1392">
        <v>4.0000000000000002E-4</v>
      </c>
      <c r="DI1392" t="s">
        <v>179</v>
      </c>
      <c r="DJ1392">
        <v>4.0000000000000002E-4</v>
      </c>
      <c r="DK1392" t="s">
        <v>3171</v>
      </c>
      <c r="DL1392" t="s">
        <v>53</v>
      </c>
      <c r="DO1392" t="s">
        <v>18</v>
      </c>
      <c r="DT1392" t="s">
        <v>2297</v>
      </c>
      <c r="DV1392" t="s">
        <v>4849</v>
      </c>
    </row>
    <row r="1393" spans="1:126">
      <c r="A1393">
        <v>756</v>
      </c>
      <c r="B1393" s="132">
        <v>44766.665972222225</v>
      </c>
      <c r="C1393" t="s">
        <v>52</v>
      </c>
      <c r="D1393">
        <v>0</v>
      </c>
      <c r="E1393">
        <v>0</v>
      </c>
      <c r="F1393">
        <v>0</v>
      </c>
      <c r="G1393" t="s">
        <v>54</v>
      </c>
      <c r="H1393" t="s">
        <v>55</v>
      </c>
      <c r="I1393" t="s">
        <v>55</v>
      </c>
      <c r="J1393" t="s">
        <v>55</v>
      </c>
      <c r="K1393" t="s">
        <v>18</v>
      </c>
      <c r="L1393">
        <v>90</v>
      </c>
      <c r="M1393" t="s">
        <v>173</v>
      </c>
      <c r="N1393">
        <v>0</v>
      </c>
      <c r="O1393" t="s">
        <v>173</v>
      </c>
      <c r="P1393">
        <v>0</v>
      </c>
      <c r="Q1393" t="s">
        <v>173</v>
      </c>
      <c r="R1393">
        <v>0</v>
      </c>
      <c r="S1393">
        <v>2</v>
      </c>
      <c r="T1393" t="s">
        <v>174</v>
      </c>
      <c r="U1393">
        <v>4.7342000000000004</v>
      </c>
      <c r="V1393">
        <v>0.66390000000000005</v>
      </c>
      <c r="W1393" t="s">
        <v>3172</v>
      </c>
      <c r="X1393">
        <v>0.30520000000000003</v>
      </c>
      <c r="Y1393">
        <v>36.966999999999999</v>
      </c>
      <c r="Z1393">
        <v>0.34589999999999999</v>
      </c>
      <c r="AA1393" t="s">
        <v>421</v>
      </c>
      <c r="AB1393">
        <v>1.5599999999999999E-2</v>
      </c>
      <c r="AC1393" t="s">
        <v>179</v>
      </c>
      <c r="AD1393">
        <v>9.2999999999999992E-3</v>
      </c>
      <c r="AE1393" t="s">
        <v>179</v>
      </c>
      <c r="AF1393">
        <v>1.72E-2</v>
      </c>
      <c r="AG1393">
        <v>9.8199999999999996E-2</v>
      </c>
      <c r="AH1393">
        <v>6.7999999999999996E-3</v>
      </c>
      <c r="AI1393">
        <v>8.2994000000000003</v>
      </c>
      <c r="AJ1393">
        <v>3.4000000000000002E-2</v>
      </c>
      <c r="AK1393">
        <v>0.59440000000000004</v>
      </c>
      <c r="AL1393">
        <v>7.9000000000000008E-3</v>
      </c>
      <c r="AM1393" t="s">
        <v>283</v>
      </c>
      <c r="AN1393">
        <v>8.0000000000000002E-3</v>
      </c>
      <c r="AO1393" t="s">
        <v>827</v>
      </c>
      <c r="AP1393">
        <v>4.7000000000000002E-3</v>
      </c>
      <c r="AQ1393">
        <v>0.12609999999999999</v>
      </c>
      <c r="AR1393">
        <v>5.4000000000000003E-3</v>
      </c>
      <c r="AS1393" t="s">
        <v>3173</v>
      </c>
      <c r="AT1393">
        <v>2.7E-2</v>
      </c>
      <c r="AU1393" t="s">
        <v>229</v>
      </c>
      <c r="AV1393">
        <v>3.8E-3</v>
      </c>
      <c r="AW1393">
        <v>1.21E-2</v>
      </c>
      <c r="AX1393">
        <v>1.1999999999999999E-3</v>
      </c>
      <c r="AY1393" t="s">
        <v>2054</v>
      </c>
      <c r="AZ1393">
        <v>1E-3</v>
      </c>
      <c r="BA1393">
        <v>6.3E-3</v>
      </c>
      <c r="BB1393">
        <v>6.9999999999999999E-4</v>
      </c>
      <c r="BC1393" t="s">
        <v>211</v>
      </c>
      <c r="BD1393">
        <v>5.0000000000000001E-4</v>
      </c>
      <c r="BE1393" t="s">
        <v>179</v>
      </c>
      <c r="BF1393">
        <v>2.9999999999999997E-4</v>
      </c>
      <c r="BG1393" t="s">
        <v>179</v>
      </c>
      <c r="BH1393">
        <v>1E-4</v>
      </c>
      <c r="BI1393" t="s">
        <v>179</v>
      </c>
      <c r="BJ1393">
        <v>2.0000000000000001E-4</v>
      </c>
      <c r="BK1393">
        <v>1.0500000000000001E-2</v>
      </c>
      <c r="BL1393">
        <v>5.0000000000000001E-4</v>
      </c>
      <c r="BM1393">
        <v>2.5999999999999999E-3</v>
      </c>
      <c r="BN1393">
        <v>2.9999999999999997E-4</v>
      </c>
      <c r="BO1393" t="s">
        <v>228</v>
      </c>
      <c r="BP1393">
        <v>5.0000000000000001E-4</v>
      </c>
      <c r="BQ1393" t="s">
        <v>179</v>
      </c>
      <c r="BR1393">
        <v>2.9999999999999997E-4</v>
      </c>
      <c r="BS1393" t="s">
        <v>179</v>
      </c>
      <c r="BT1393">
        <v>4.0000000000000002E-4</v>
      </c>
      <c r="BU1393" t="s">
        <v>179</v>
      </c>
      <c r="BV1393">
        <v>6.9999999999999999E-4</v>
      </c>
      <c r="BW1393" t="s">
        <v>179</v>
      </c>
      <c r="BX1393">
        <v>8.9999999999999998E-4</v>
      </c>
      <c r="BY1393" t="s">
        <v>18</v>
      </c>
      <c r="CA1393" t="s">
        <v>179</v>
      </c>
      <c r="CB1393">
        <v>8.0000000000000004E-4</v>
      </c>
      <c r="CC1393" t="s">
        <v>179</v>
      </c>
      <c r="CD1393">
        <v>2E-3</v>
      </c>
      <c r="CE1393" t="s">
        <v>179</v>
      </c>
      <c r="CF1393">
        <v>2.2000000000000001E-3</v>
      </c>
      <c r="CG1393" t="s">
        <v>179</v>
      </c>
      <c r="CH1393">
        <v>1E-4</v>
      </c>
      <c r="CI1393" t="s">
        <v>179</v>
      </c>
      <c r="CJ1393">
        <v>6.6E-3</v>
      </c>
      <c r="CK1393" t="s">
        <v>377</v>
      </c>
      <c r="CL1393">
        <v>9.5999999999999992E-3</v>
      </c>
      <c r="CM1393" t="s">
        <v>179</v>
      </c>
      <c r="CN1393">
        <v>4.1999999999999997E-3</v>
      </c>
      <c r="CO1393" t="s">
        <v>179</v>
      </c>
      <c r="CP1393">
        <v>8.9999999999999998E-4</v>
      </c>
      <c r="CQ1393" t="s">
        <v>179</v>
      </c>
      <c r="CR1393">
        <v>3.3E-3</v>
      </c>
      <c r="CS1393" t="s">
        <v>1362</v>
      </c>
      <c r="CT1393">
        <v>2.7000000000000001E-3</v>
      </c>
      <c r="CU1393" t="s">
        <v>179</v>
      </c>
      <c r="CV1393">
        <v>8.0000000000000004E-4</v>
      </c>
      <c r="CW1393" t="s">
        <v>18</v>
      </c>
      <c r="CY1393" t="s">
        <v>179</v>
      </c>
      <c r="CZ1393">
        <v>6.9999999999999999E-4</v>
      </c>
      <c r="DA1393" t="s">
        <v>179</v>
      </c>
      <c r="DB1393">
        <v>5.9999999999999995E-4</v>
      </c>
      <c r="DC1393" t="s">
        <v>179</v>
      </c>
      <c r="DD1393">
        <v>5.9999999999999995E-4</v>
      </c>
      <c r="DE1393" t="s">
        <v>179</v>
      </c>
      <c r="DF1393">
        <v>5.9999999999999995E-4</v>
      </c>
      <c r="DG1393" t="s">
        <v>179</v>
      </c>
      <c r="DH1393">
        <v>4.0000000000000002E-4</v>
      </c>
      <c r="DI1393" t="s">
        <v>179</v>
      </c>
      <c r="DJ1393">
        <v>4.0000000000000002E-4</v>
      </c>
      <c r="DK1393" t="s">
        <v>3171</v>
      </c>
      <c r="DL1393" t="s">
        <v>53</v>
      </c>
      <c r="DO1393" t="s">
        <v>18</v>
      </c>
      <c r="DT1393" t="s">
        <v>2297</v>
      </c>
      <c r="DV1393" t="s">
        <v>4849</v>
      </c>
    </row>
    <row r="1394" spans="1:126">
      <c r="A1394">
        <v>757</v>
      </c>
      <c r="B1394" s="132">
        <v>44766.667361111111</v>
      </c>
      <c r="C1394" t="s">
        <v>52</v>
      </c>
      <c r="D1394">
        <v>0</v>
      </c>
      <c r="E1394">
        <v>0</v>
      </c>
      <c r="F1394">
        <v>0</v>
      </c>
      <c r="G1394" t="s">
        <v>54</v>
      </c>
      <c r="H1394" t="s">
        <v>55</v>
      </c>
      <c r="I1394" t="s">
        <v>55</v>
      </c>
      <c r="J1394" t="s">
        <v>55</v>
      </c>
      <c r="K1394" t="s">
        <v>18</v>
      </c>
      <c r="L1394">
        <v>90</v>
      </c>
      <c r="M1394" t="s">
        <v>173</v>
      </c>
      <c r="N1394">
        <v>0</v>
      </c>
      <c r="O1394" t="s">
        <v>173</v>
      </c>
      <c r="P1394">
        <v>0</v>
      </c>
      <c r="Q1394" t="s">
        <v>173</v>
      </c>
      <c r="R1394">
        <v>0</v>
      </c>
      <c r="S1394">
        <v>2</v>
      </c>
      <c r="T1394" t="s">
        <v>174</v>
      </c>
      <c r="U1394">
        <v>4.2236000000000002</v>
      </c>
      <c r="V1394">
        <v>0.66769999999999996</v>
      </c>
      <c r="W1394" t="s">
        <v>3174</v>
      </c>
      <c r="X1394">
        <v>0.3054</v>
      </c>
      <c r="Y1394">
        <v>36.7498</v>
      </c>
      <c r="Z1394">
        <v>0.3448</v>
      </c>
      <c r="AA1394" t="s">
        <v>741</v>
      </c>
      <c r="AB1394">
        <v>1.5699999999999999E-2</v>
      </c>
      <c r="AC1394" t="s">
        <v>179</v>
      </c>
      <c r="AD1394">
        <v>9.4999999999999998E-3</v>
      </c>
      <c r="AE1394" t="s">
        <v>179</v>
      </c>
      <c r="AF1394">
        <v>1.7299999999999999E-2</v>
      </c>
      <c r="AG1394">
        <v>8.9599999999999999E-2</v>
      </c>
      <c r="AH1394">
        <v>6.7999999999999996E-3</v>
      </c>
      <c r="AI1394">
        <v>8.3138000000000005</v>
      </c>
      <c r="AJ1394">
        <v>3.4099999999999998E-2</v>
      </c>
      <c r="AK1394">
        <v>0.60680000000000001</v>
      </c>
      <c r="AL1394">
        <v>8.0000000000000002E-3</v>
      </c>
      <c r="AM1394" t="s">
        <v>578</v>
      </c>
      <c r="AN1394">
        <v>8.2000000000000007E-3</v>
      </c>
      <c r="AO1394" t="s">
        <v>3175</v>
      </c>
      <c r="AP1394">
        <v>4.8999999999999998E-3</v>
      </c>
      <c r="AQ1394">
        <v>0.12809999999999999</v>
      </c>
      <c r="AR1394">
        <v>5.4999999999999997E-3</v>
      </c>
      <c r="AS1394" t="s">
        <v>3176</v>
      </c>
      <c r="AT1394">
        <v>2.7099999999999999E-2</v>
      </c>
      <c r="AU1394" t="s">
        <v>288</v>
      </c>
      <c r="AV1394">
        <v>3.8E-3</v>
      </c>
      <c r="AW1394">
        <v>1.2999999999999999E-2</v>
      </c>
      <c r="AX1394">
        <v>1.1999999999999999E-3</v>
      </c>
      <c r="AY1394" t="s">
        <v>981</v>
      </c>
      <c r="AZ1394">
        <v>1E-3</v>
      </c>
      <c r="BA1394">
        <v>6.3E-3</v>
      </c>
      <c r="BB1394">
        <v>6.9999999999999999E-4</v>
      </c>
      <c r="BC1394" t="s">
        <v>247</v>
      </c>
      <c r="BD1394">
        <v>5.0000000000000001E-4</v>
      </c>
      <c r="BE1394" t="s">
        <v>179</v>
      </c>
      <c r="BF1394">
        <v>2.9999999999999997E-4</v>
      </c>
      <c r="BG1394" t="s">
        <v>179</v>
      </c>
      <c r="BH1394">
        <v>2.0000000000000001E-4</v>
      </c>
      <c r="BI1394" t="s">
        <v>179</v>
      </c>
      <c r="BJ1394">
        <v>2.0000000000000001E-4</v>
      </c>
      <c r="BK1394">
        <v>1.01E-2</v>
      </c>
      <c r="BL1394">
        <v>5.0000000000000001E-4</v>
      </c>
      <c r="BM1394">
        <v>2.5000000000000001E-3</v>
      </c>
      <c r="BN1394">
        <v>2.9999999999999997E-4</v>
      </c>
      <c r="BO1394" t="s">
        <v>1085</v>
      </c>
      <c r="BP1394">
        <v>5.9999999999999995E-4</v>
      </c>
      <c r="BQ1394" t="s">
        <v>179</v>
      </c>
      <c r="BR1394">
        <v>2.9999999999999997E-4</v>
      </c>
      <c r="BS1394" t="s">
        <v>179</v>
      </c>
      <c r="BT1394">
        <v>4.0000000000000002E-4</v>
      </c>
      <c r="BU1394" t="s">
        <v>179</v>
      </c>
      <c r="BV1394">
        <v>6.9999999999999999E-4</v>
      </c>
      <c r="BW1394" t="s">
        <v>18</v>
      </c>
      <c r="BY1394" t="s">
        <v>179</v>
      </c>
      <c r="BZ1394">
        <v>1.1000000000000001E-3</v>
      </c>
      <c r="CA1394" t="s">
        <v>179</v>
      </c>
      <c r="CB1394">
        <v>8.0000000000000004E-4</v>
      </c>
      <c r="CC1394" t="s">
        <v>179</v>
      </c>
      <c r="CD1394">
        <v>1.9E-3</v>
      </c>
      <c r="CE1394" t="s">
        <v>179</v>
      </c>
      <c r="CF1394">
        <v>2.2000000000000001E-3</v>
      </c>
      <c r="CG1394" t="s">
        <v>216</v>
      </c>
      <c r="CH1394">
        <v>1E-4</v>
      </c>
      <c r="CI1394" t="s">
        <v>179</v>
      </c>
      <c r="CJ1394">
        <v>6.4000000000000003E-3</v>
      </c>
      <c r="CK1394" t="s">
        <v>179</v>
      </c>
      <c r="CL1394">
        <v>9.4999999999999998E-3</v>
      </c>
      <c r="CM1394" t="s">
        <v>179</v>
      </c>
      <c r="CN1394">
        <v>4.1999999999999997E-3</v>
      </c>
      <c r="CO1394" t="s">
        <v>179</v>
      </c>
      <c r="CP1394">
        <v>8.9999999999999998E-4</v>
      </c>
      <c r="CQ1394" t="s">
        <v>179</v>
      </c>
      <c r="CR1394">
        <v>3.5000000000000001E-3</v>
      </c>
      <c r="CS1394" t="s">
        <v>360</v>
      </c>
      <c r="CT1394">
        <v>2.5999999999999999E-3</v>
      </c>
      <c r="CU1394" t="s">
        <v>179</v>
      </c>
      <c r="CV1394">
        <v>8.9999999999999998E-4</v>
      </c>
      <c r="CW1394" t="s">
        <v>18</v>
      </c>
      <c r="CY1394" t="s">
        <v>179</v>
      </c>
      <c r="CZ1394">
        <v>8.0000000000000004E-4</v>
      </c>
      <c r="DA1394" t="s">
        <v>179</v>
      </c>
      <c r="DB1394">
        <v>5.0000000000000001E-4</v>
      </c>
      <c r="DC1394" t="s">
        <v>179</v>
      </c>
      <c r="DD1394">
        <v>5.0000000000000001E-4</v>
      </c>
      <c r="DE1394" t="s">
        <v>179</v>
      </c>
      <c r="DF1394">
        <v>5.0000000000000001E-4</v>
      </c>
      <c r="DG1394" t="s">
        <v>179</v>
      </c>
      <c r="DH1394">
        <v>4.0000000000000002E-4</v>
      </c>
      <c r="DI1394" t="s">
        <v>179</v>
      </c>
      <c r="DJ1394">
        <v>4.0000000000000002E-4</v>
      </c>
      <c r="DK1394" t="s">
        <v>3171</v>
      </c>
      <c r="DL1394" t="s">
        <v>53</v>
      </c>
      <c r="DO1394" t="s">
        <v>18</v>
      </c>
      <c r="DT1394" t="s">
        <v>2297</v>
      </c>
      <c r="DV1394" t="s">
        <v>4849</v>
      </c>
    </row>
    <row r="1395" spans="1:126">
      <c r="A1395" s="127">
        <v>69</v>
      </c>
      <c r="B1395" s="128">
        <v>44746.686805555553</v>
      </c>
      <c r="C1395" s="129" t="s">
        <v>52</v>
      </c>
      <c r="D1395" s="129">
        <v>0</v>
      </c>
      <c r="E1395" s="129">
        <v>0</v>
      </c>
      <c r="F1395" s="129">
        <v>0</v>
      </c>
      <c r="G1395" s="129" t="s">
        <v>54</v>
      </c>
      <c r="H1395" s="129" t="s">
        <v>55</v>
      </c>
      <c r="I1395" s="129" t="s">
        <v>55</v>
      </c>
      <c r="J1395" s="129" t="s">
        <v>55</v>
      </c>
      <c r="K1395" t="s">
        <v>18</v>
      </c>
      <c r="L1395" s="129">
        <v>90</v>
      </c>
      <c r="M1395" s="129" t="s">
        <v>173</v>
      </c>
      <c r="N1395" s="129">
        <v>0</v>
      </c>
      <c r="O1395" s="129" t="s">
        <v>173</v>
      </c>
      <c r="P1395" s="129">
        <v>0</v>
      </c>
      <c r="Q1395" s="129" t="s">
        <v>173</v>
      </c>
      <c r="R1395" s="129">
        <v>0</v>
      </c>
      <c r="S1395" s="129">
        <v>2</v>
      </c>
      <c r="T1395" s="129" t="s">
        <v>174</v>
      </c>
      <c r="U1395" s="129">
        <v>4.2512999999999996</v>
      </c>
      <c r="V1395" s="129">
        <v>0.67569999999999997</v>
      </c>
      <c r="W1395" s="129">
        <v>9.7536000000000005</v>
      </c>
      <c r="X1395" s="129">
        <v>0.30349999999999999</v>
      </c>
      <c r="Y1395" s="129">
        <v>37.017699999999998</v>
      </c>
      <c r="Z1395" s="129">
        <v>0.34560000000000002</v>
      </c>
      <c r="AA1395" s="129">
        <v>3.5700000000000003E-2</v>
      </c>
      <c r="AB1395" s="129">
        <v>1.5699999999999999E-2</v>
      </c>
      <c r="AC1395" s="129">
        <v>8.1299999999999997E-2</v>
      </c>
      <c r="AD1395" s="129">
        <v>1.0999999999999999E-2</v>
      </c>
      <c r="AE1395" s="129" t="s">
        <v>179</v>
      </c>
      <c r="AF1395" s="129">
        <v>1.7000000000000001E-2</v>
      </c>
      <c r="AG1395" s="129">
        <v>4.2700000000000002E-2</v>
      </c>
      <c r="AH1395" s="129">
        <v>6.1000000000000004E-3</v>
      </c>
      <c r="AI1395" s="129">
        <v>7.8811999999999998</v>
      </c>
      <c r="AJ1395" s="129">
        <v>3.3099999999999997E-2</v>
      </c>
      <c r="AK1395" s="129">
        <v>0.59</v>
      </c>
      <c r="AL1395" s="129">
        <v>7.9000000000000008E-3</v>
      </c>
      <c r="AM1395" s="129">
        <v>1.4200000000000001E-2</v>
      </c>
      <c r="AN1395" s="129">
        <v>8.0000000000000002E-3</v>
      </c>
      <c r="AO1395" s="129">
        <v>2.0899999999999998E-2</v>
      </c>
      <c r="AP1395" s="129">
        <v>4.4999999999999997E-3</v>
      </c>
      <c r="AQ1395" s="129">
        <v>0.1137</v>
      </c>
      <c r="AR1395" s="129">
        <v>5.1999999999999998E-3</v>
      </c>
      <c r="AS1395" s="129">
        <v>6.1524999999999999</v>
      </c>
      <c r="AT1395" s="129">
        <v>2.6800000000000001E-2</v>
      </c>
      <c r="AU1395" s="129">
        <v>1.0500000000000001E-2</v>
      </c>
      <c r="AV1395" s="129">
        <v>3.8999999999999998E-3</v>
      </c>
      <c r="AW1395" s="129">
        <v>7.9000000000000008E-3</v>
      </c>
      <c r="AX1395" s="129">
        <v>1E-3</v>
      </c>
      <c r="AY1395" s="129">
        <v>8.3000000000000001E-3</v>
      </c>
      <c r="AZ1395" s="129">
        <v>8.0000000000000004E-4</v>
      </c>
      <c r="BA1395" s="129">
        <v>6.1000000000000004E-3</v>
      </c>
      <c r="BB1395" s="129">
        <v>6.9999999999999999E-4</v>
      </c>
      <c r="BC1395" s="129" t="s">
        <v>212</v>
      </c>
      <c r="BD1395" s="129">
        <v>5.0000000000000001E-4</v>
      </c>
      <c r="BE1395" s="129" t="s">
        <v>179</v>
      </c>
      <c r="BF1395" s="129">
        <v>2.9999999999999997E-4</v>
      </c>
      <c r="BG1395" s="129" t="s">
        <v>179</v>
      </c>
      <c r="BH1395" s="129">
        <v>1E-4</v>
      </c>
      <c r="BI1395" s="129" t="s">
        <v>179</v>
      </c>
      <c r="BJ1395" s="129">
        <v>2.0000000000000001E-4</v>
      </c>
      <c r="BK1395" s="129">
        <v>9.4000000000000004E-3</v>
      </c>
      <c r="BL1395" s="129">
        <v>5.0000000000000001E-4</v>
      </c>
      <c r="BM1395" s="129">
        <v>2.3E-3</v>
      </c>
      <c r="BN1395" s="129">
        <v>2.9999999999999997E-4</v>
      </c>
      <c r="BO1395" s="129">
        <v>7.0000000000000001E-3</v>
      </c>
      <c r="BP1395" s="129">
        <v>5.0000000000000001E-4</v>
      </c>
      <c r="BQ1395" s="129" t="s">
        <v>179</v>
      </c>
      <c r="BR1395" s="129">
        <v>2.9999999999999997E-4</v>
      </c>
      <c r="BS1395" s="129" t="s">
        <v>179</v>
      </c>
      <c r="BT1395" s="129">
        <v>4.0000000000000002E-4</v>
      </c>
      <c r="BU1395" s="129" t="s">
        <v>179</v>
      </c>
      <c r="BV1395" s="129">
        <v>6.9999999999999999E-4</v>
      </c>
      <c r="BW1395" s="129" t="s">
        <v>18</v>
      </c>
      <c r="BX1395" s="129"/>
      <c r="BY1395" s="129" t="s">
        <v>18</v>
      </c>
      <c r="BZ1395" s="129"/>
      <c r="CA1395" s="129" t="s">
        <v>179</v>
      </c>
      <c r="CB1395" s="129">
        <v>8.0000000000000004E-4</v>
      </c>
      <c r="CC1395" s="129" t="s">
        <v>179</v>
      </c>
      <c r="CD1395" s="129">
        <v>1.9E-3</v>
      </c>
      <c r="CE1395" s="129" t="s">
        <v>179</v>
      </c>
      <c r="CF1395" s="129">
        <v>2.3E-3</v>
      </c>
      <c r="CG1395" s="129" t="s">
        <v>179</v>
      </c>
      <c r="CH1395" s="129">
        <v>1E-4</v>
      </c>
      <c r="CI1395" s="129" t="s">
        <v>179</v>
      </c>
      <c r="CJ1395" s="129">
        <v>6.7000000000000002E-3</v>
      </c>
      <c r="CK1395" s="129" t="s">
        <v>179</v>
      </c>
      <c r="CL1395" s="129">
        <v>9.5999999999999992E-3</v>
      </c>
      <c r="CM1395" s="129" t="s">
        <v>179</v>
      </c>
      <c r="CN1395" s="129">
        <v>4.1999999999999997E-3</v>
      </c>
      <c r="CO1395" s="129" t="s">
        <v>179</v>
      </c>
      <c r="CP1395" s="129">
        <v>8.9999999999999998E-4</v>
      </c>
      <c r="CQ1395" s="129" t="s">
        <v>179</v>
      </c>
      <c r="CR1395" s="129">
        <v>3.5000000000000001E-3</v>
      </c>
      <c r="CS1395" s="129" t="s">
        <v>1554</v>
      </c>
      <c r="CT1395" s="129">
        <v>2.5000000000000001E-3</v>
      </c>
      <c r="CU1395" s="129" t="s">
        <v>18</v>
      </c>
      <c r="CV1395" s="129"/>
      <c r="CW1395" s="129" t="s">
        <v>18</v>
      </c>
      <c r="CX1395" s="129"/>
      <c r="CY1395" s="129" t="s">
        <v>179</v>
      </c>
      <c r="CZ1395" s="129">
        <v>6.9999999999999999E-4</v>
      </c>
      <c r="DA1395" s="129" t="s">
        <v>179</v>
      </c>
      <c r="DB1395" s="129">
        <v>5.0000000000000001E-4</v>
      </c>
      <c r="DC1395" s="129" t="s">
        <v>179</v>
      </c>
      <c r="DD1395" s="129">
        <v>5.0000000000000001E-4</v>
      </c>
      <c r="DE1395" s="129" t="s">
        <v>179</v>
      </c>
      <c r="DF1395" s="129">
        <v>5.0000000000000001E-4</v>
      </c>
      <c r="DG1395" s="129" t="s">
        <v>179</v>
      </c>
      <c r="DH1395" s="129">
        <v>4.0000000000000002E-4</v>
      </c>
      <c r="DI1395" s="129" t="s">
        <v>179</v>
      </c>
      <c r="DJ1395" s="129">
        <v>4.0000000000000002E-4</v>
      </c>
      <c r="DK1395" s="129" t="s">
        <v>2447</v>
      </c>
      <c r="DL1395" t="s">
        <v>53</v>
      </c>
      <c r="DS1395" s="129" t="s">
        <v>18</v>
      </c>
      <c r="DT1395" s="129" t="s">
        <v>2587</v>
      </c>
      <c r="DU1395" s="129"/>
      <c r="DV1395" t="s">
        <v>4849</v>
      </c>
    </row>
    <row r="1396" spans="1:126">
      <c r="A1396" s="127">
        <v>70</v>
      </c>
      <c r="B1396" s="128">
        <v>44746.6875</v>
      </c>
      <c r="C1396" s="129" t="s">
        <v>52</v>
      </c>
      <c r="D1396" s="129">
        <v>0</v>
      </c>
      <c r="E1396" s="129">
        <v>0</v>
      </c>
      <c r="F1396" s="129">
        <v>0</v>
      </c>
      <c r="G1396" s="129" t="s">
        <v>54</v>
      </c>
      <c r="H1396" s="129" t="s">
        <v>55</v>
      </c>
      <c r="I1396" s="129" t="s">
        <v>55</v>
      </c>
      <c r="J1396" s="129" t="s">
        <v>55</v>
      </c>
      <c r="K1396" t="s">
        <v>18</v>
      </c>
      <c r="L1396" s="129">
        <v>90</v>
      </c>
      <c r="M1396" s="129" t="s">
        <v>173</v>
      </c>
      <c r="N1396" s="129">
        <v>0</v>
      </c>
      <c r="O1396" s="129" t="s">
        <v>173</v>
      </c>
      <c r="P1396" s="129">
        <v>0</v>
      </c>
      <c r="Q1396" s="129" t="s">
        <v>173</v>
      </c>
      <c r="R1396" s="129">
        <v>0</v>
      </c>
      <c r="S1396" s="129">
        <v>2</v>
      </c>
      <c r="T1396" s="129" t="s">
        <v>174</v>
      </c>
      <c r="U1396" s="129">
        <v>5.0494000000000003</v>
      </c>
      <c r="V1396" s="129">
        <v>0.69199999999999995</v>
      </c>
      <c r="W1396" s="129">
        <v>9.8430999999999997</v>
      </c>
      <c r="X1396" s="129">
        <v>0.30509999999999998</v>
      </c>
      <c r="Y1396" s="129">
        <v>37.238599999999998</v>
      </c>
      <c r="Z1396" s="129">
        <v>0.34710000000000002</v>
      </c>
      <c r="AA1396" s="129">
        <v>3.6200000000000003E-2</v>
      </c>
      <c r="AB1396" s="129">
        <v>1.5800000000000002E-2</v>
      </c>
      <c r="AC1396" s="129">
        <v>8.1000000000000003E-2</v>
      </c>
      <c r="AD1396" s="129">
        <v>1.0999999999999999E-2</v>
      </c>
      <c r="AE1396" s="129" t="s">
        <v>179</v>
      </c>
      <c r="AF1396" s="129">
        <v>1.7000000000000001E-2</v>
      </c>
      <c r="AG1396" s="129">
        <v>4.7300000000000002E-2</v>
      </c>
      <c r="AH1396" s="129">
        <v>6.1999999999999998E-3</v>
      </c>
      <c r="AI1396" s="129">
        <v>7.8403</v>
      </c>
      <c r="AJ1396" s="129">
        <v>3.2899999999999999E-2</v>
      </c>
      <c r="AK1396" s="129">
        <v>0.58599999999999997</v>
      </c>
      <c r="AL1396" s="129">
        <v>7.7999999999999996E-3</v>
      </c>
      <c r="AM1396" s="129">
        <v>1.14E-2</v>
      </c>
      <c r="AN1396" s="129">
        <v>7.9000000000000008E-3</v>
      </c>
      <c r="AO1396" s="129">
        <v>2.6599999999999999E-2</v>
      </c>
      <c r="AP1396" s="129">
        <v>4.5999999999999999E-3</v>
      </c>
      <c r="AQ1396" s="129">
        <v>0.1149</v>
      </c>
      <c r="AR1396" s="129">
        <v>5.1999999999999998E-3</v>
      </c>
      <c r="AS1396" s="129">
        <v>6.1612999999999998</v>
      </c>
      <c r="AT1396" s="129">
        <v>2.6800000000000001E-2</v>
      </c>
      <c r="AU1396" s="129">
        <v>6.1000000000000004E-3</v>
      </c>
      <c r="AV1396" s="129">
        <v>3.8E-3</v>
      </c>
      <c r="AW1396" s="129">
        <v>8.8999999999999999E-3</v>
      </c>
      <c r="AX1396" s="129">
        <v>1E-3</v>
      </c>
      <c r="AY1396" s="129">
        <v>8.6E-3</v>
      </c>
      <c r="AZ1396" s="129">
        <v>8.0000000000000004E-4</v>
      </c>
      <c r="BA1396" s="129">
        <v>5.1999999999999998E-3</v>
      </c>
      <c r="BB1396" s="129">
        <v>5.9999999999999995E-4</v>
      </c>
      <c r="BC1396" s="129" t="s">
        <v>247</v>
      </c>
      <c r="BD1396" s="129">
        <v>5.0000000000000001E-4</v>
      </c>
      <c r="BE1396" s="129" t="s">
        <v>179</v>
      </c>
      <c r="BF1396" s="129">
        <v>2.9999999999999997E-4</v>
      </c>
      <c r="BG1396" s="129" t="s">
        <v>179</v>
      </c>
      <c r="BH1396" s="129">
        <v>1E-4</v>
      </c>
      <c r="BI1396" s="129" t="s">
        <v>179</v>
      </c>
      <c r="BJ1396" s="129">
        <v>2.0000000000000001E-4</v>
      </c>
      <c r="BK1396" s="129">
        <v>9.7999999999999997E-3</v>
      </c>
      <c r="BL1396" s="129">
        <v>5.0000000000000001E-4</v>
      </c>
      <c r="BM1396" s="129">
        <v>2.5999999999999999E-3</v>
      </c>
      <c r="BN1396" s="129">
        <v>2.9999999999999997E-4</v>
      </c>
      <c r="BO1396" s="129">
        <v>7.4000000000000003E-3</v>
      </c>
      <c r="BP1396" s="129">
        <v>5.0000000000000001E-4</v>
      </c>
      <c r="BQ1396" s="129" t="s">
        <v>179</v>
      </c>
      <c r="BR1396" s="129">
        <v>2.9999999999999997E-4</v>
      </c>
      <c r="BS1396" s="129" t="s">
        <v>179</v>
      </c>
      <c r="BT1396" s="129">
        <v>4.0000000000000002E-4</v>
      </c>
      <c r="BU1396" s="129" t="s">
        <v>179</v>
      </c>
      <c r="BV1396" s="129">
        <v>6.9999999999999999E-4</v>
      </c>
      <c r="BW1396" s="129" t="s">
        <v>18</v>
      </c>
      <c r="BX1396" s="129"/>
      <c r="BY1396" s="129" t="s">
        <v>179</v>
      </c>
      <c r="BZ1396" s="129">
        <v>1.1000000000000001E-3</v>
      </c>
      <c r="CA1396" s="129" t="s">
        <v>179</v>
      </c>
      <c r="CB1396" s="129">
        <v>8.0000000000000004E-4</v>
      </c>
      <c r="CC1396" s="129" t="s">
        <v>179</v>
      </c>
      <c r="CD1396" s="129">
        <v>1.9E-3</v>
      </c>
      <c r="CE1396" s="129" t="s">
        <v>179</v>
      </c>
      <c r="CF1396" s="129">
        <v>2.3E-3</v>
      </c>
      <c r="CG1396" s="129" t="s">
        <v>216</v>
      </c>
      <c r="CH1396" s="129">
        <v>1E-4</v>
      </c>
      <c r="CI1396" s="129" t="s">
        <v>179</v>
      </c>
      <c r="CJ1396" s="129">
        <v>6.7000000000000002E-3</v>
      </c>
      <c r="CK1396" s="129" t="s">
        <v>179</v>
      </c>
      <c r="CL1396" s="129">
        <v>9.5999999999999992E-3</v>
      </c>
      <c r="CM1396" s="129" t="s">
        <v>179</v>
      </c>
      <c r="CN1396" s="129">
        <v>4.1000000000000003E-3</v>
      </c>
      <c r="CO1396" s="129" t="s">
        <v>179</v>
      </c>
      <c r="CP1396" s="129">
        <v>8.9999999999999998E-4</v>
      </c>
      <c r="CQ1396" s="129" t="s">
        <v>179</v>
      </c>
      <c r="CR1396" s="129">
        <v>3.3E-3</v>
      </c>
      <c r="CS1396" s="129" t="s">
        <v>2009</v>
      </c>
      <c r="CT1396" s="129">
        <v>2.5000000000000001E-3</v>
      </c>
      <c r="CU1396" s="129" t="s">
        <v>18</v>
      </c>
      <c r="CV1396" s="129"/>
      <c r="CW1396" s="129" t="s">
        <v>18</v>
      </c>
      <c r="CX1396" s="129"/>
      <c r="CY1396" s="129" t="s">
        <v>179</v>
      </c>
      <c r="CZ1396" s="129">
        <v>6.9999999999999999E-4</v>
      </c>
      <c r="DA1396" s="129" t="s">
        <v>179</v>
      </c>
      <c r="DB1396" s="129">
        <v>5.0000000000000001E-4</v>
      </c>
      <c r="DC1396" s="129" t="s">
        <v>179</v>
      </c>
      <c r="DD1396" s="129">
        <v>5.0000000000000001E-4</v>
      </c>
      <c r="DE1396" s="129" t="s">
        <v>179</v>
      </c>
      <c r="DF1396" s="129">
        <v>5.0000000000000001E-4</v>
      </c>
      <c r="DG1396" s="129" t="s">
        <v>179</v>
      </c>
      <c r="DH1396" s="129">
        <v>4.0000000000000002E-4</v>
      </c>
      <c r="DI1396" s="129" t="s">
        <v>179</v>
      </c>
      <c r="DJ1396" s="129">
        <v>4.0000000000000002E-4</v>
      </c>
      <c r="DK1396" s="129" t="s">
        <v>2447</v>
      </c>
      <c r="DL1396" t="s">
        <v>53</v>
      </c>
      <c r="DS1396" s="129" t="s">
        <v>18</v>
      </c>
      <c r="DT1396" s="129" t="s">
        <v>2587</v>
      </c>
      <c r="DU1396" s="129"/>
      <c r="DV1396" t="s">
        <v>4849</v>
      </c>
    </row>
    <row r="1397" spans="1:126">
      <c r="A1397" s="127">
        <v>71</v>
      </c>
      <c r="B1397" s="128">
        <v>44746.688888888886</v>
      </c>
      <c r="C1397" s="129" t="s">
        <v>52</v>
      </c>
      <c r="D1397" s="129">
        <v>0</v>
      </c>
      <c r="E1397" s="129">
        <v>0</v>
      </c>
      <c r="F1397" s="129">
        <v>0</v>
      </c>
      <c r="G1397" s="129" t="s">
        <v>54</v>
      </c>
      <c r="H1397" s="129" t="s">
        <v>55</v>
      </c>
      <c r="I1397" s="129" t="s">
        <v>55</v>
      </c>
      <c r="J1397" s="129" t="s">
        <v>55</v>
      </c>
      <c r="K1397" t="s">
        <v>18</v>
      </c>
      <c r="L1397" s="129">
        <v>90</v>
      </c>
      <c r="M1397" s="129" t="s">
        <v>173</v>
      </c>
      <c r="N1397" s="129">
        <v>0</v>
      </c>
      <c r="O1397" s="129" t="s">
        <v>173</v>
      </c>
      <c r="P1397" s="129">
        <v>0</v>
      </c>
      <c r="Q1397" s="129" t="s">
        <v>173</v>
      </c>
      <c r="R1397" s="129">
        <v>0</v>
      </c>
      <c r="S1397" s="129">
        <v>2</v>
      </c>
      <c r="T1397" s="129" t="s">
        <v>174</v>
      </c>
      <c r="U1397" s="129">
        <v>4.7796000000000003</v>
      </c>
      <c r="V1397" s="129">
        <v>0.69210000000000005</v>
      </c>
      <c r="W1397" s="129">
        <v>9.7370000000000001</v>
      </c>
      <c r="X1397" s="129">
        <v>0.30430000000000001</v>
      </c>
      <c r="Y1397" s="129">
        <v>37.278700000000001</v>
      </c>
      <c r="Z1397" s="129">
        <v>0.34720000000000001</v>
      </c>
      <c r="AA1397" s="129">
        <v>3.2599999999999997E-2</v>
      </c>
      <c r="AB1397" s="129">
        <v>1.5800000000000002E-2</v>
      </c>
      <c r="AC1397" s="129">
        <v>6.9400000000000003E-2</v>
      </c>
      <c r="AD1397" s="129">
        <v>1.09E-2</v>
      </c>
      <c r="AE1397" s="129" t="s">
        <v>179</v>
      </c>
      <c r="AF1397" s="129">
        <v>1.72E-2</v>
      </c>
      <c r="AG1397" s="129">
        <v>4.6899999999999997E-2</v>
      </c>
      <c r="AH1397" s="129">
        <v>6.3E-3</v>
      </c>
      <c r="AI1397" s="129">
        <v>7.8673999999999999</v>
      </c>
      <c r="AJ1397" s="129">
        <v>3.3000000000000002E-2</v>
      </c>
      <c r="AK1397" s="129">
        <v>0.59030000000000005</v>
      </c>
      <c r="AL1397" s="129">
        <v>7.9000000000000008E-3</v>
      </c>
      <c r="AM1397" s="129">
        <v>1.1599999999999999E-2</v>
      </c>
      <c r="AN1397" s="129">
        <v>7.9000000000000008E-3</v>
      </c>
      <c r="AO1397" s="129">
        <v>3.0099999999999998E-2</v>
      </c>
      <c r="AP1397" s="129">
        <v>4.5999999999999999E-3</v>
      </c>
      <c r="AQ1397" s="129">
        <v>0.1162</v>
      </c>
      <c r="AR1397" s="129">
        <v>5.3E-3</v>
      </c>
      <c r="AS1397" s="129">
        <v>6.1783000000000001</v>
      </c>
      <c r="AT1397" s="129">
        <v>2.6800000000000001E-2</v>
      </c>
      <c r="AU1397" s="129" t="s">
        <v>179</v>
      </c>
      <c r="AV1397" s="129">
        <v>3.8E-3</v>
      </c>
      <c r="AW1397" s="129">
        <v>7.4000000000000003E-3</v>
      </c>
      <c r="AX1397" s="129">
        <v>1E-3</v>
      </c>
      <c r="AY1397" s="129">
        <v>8.5000000000000006E-3</v>
      </c>
      <c r="AZ1397" s="129">
        <v>8.0000000000000004E-4</v>
      </c>
      <c r="BA1397" s="129">
        <v>5.7000000000000002E-3</v>
      </c>
      <c r="BB1397" s="129">
        <v>6.9999999999999999E-4</v>
      </c>
      <c r="BC1397" s="129" t="s">
        <v>211</v>
      </c>
      <c r="BD1397" s="129">
        <v>5.0000000000000001E-4</v>
      </c>
      <c r="BE1397" s="129" t="s">
        <v>179</v>
      </c>
      <c r="BF1397" s="129">
        <v>2.9999999999999997E-4</v>
      </c>
      <c r="BG1397" s="129" t="s">
        <v>179</v>
      </c>
      <c r="BH1397" s="129">
        <v>1E-4</v>
      </c>
      <c r="BI1397" s="129" t="s">
        <v>179</v>
      </c>
      <c r="BJ1397" s="129">
        <v>2.0000000000000001E-4</v>
      </c>
      <c r="BK1397" s="129">
        <v>9.7000000000000003E-3</v>
      </c>
      <c r="BL1397" s="129">
        <v>5.0000000000000001E-4</v>
      </c>
      <c r="BM1397" s="129">
        <v>2.3E-3</v>
      </c>
      <c r="BN1397" s="129">
        <v>2.9999999999999997E-4</v>
      </c>
      <c r="BO1397" s="129">
        <v>7.0000000000000001E-3</v>
      </c>
      <c r="BP1397" s="129">
        <v>5.0000000000000001E-4</v>
      </c>
      <c r="BQ1397" s="129" t="s">
        <v>179</v>
      </c>
      <c r="BR1397" s="129">
        <v>2.9999999999999997E-4</v>
      </c>
      <c r="BS1397" s="129" t="s">
        <v>179</v>
      </c>
      <c r="BT1397" s="129">
        <v>4.0000000000000002E-4</v>
      </c>
      <c r="BU1397" s="129" t="s">
        <v>179</v>
      </c>
      <c r="BV1397" s="129">
        <v>6.9999999999999999E-4</v>
      </c>
      <c r="BW1397" s="129" t="s">
        <v>179</v>
      </c>
      <c r="BX1397" s="129">
        <v>8.9999999999999998E-4</v>
      </c>
      <c r="BY1397" s="129" t="s">
        <v>18</v>
      </c>
      <c r="BZ1397" s="129"/>
      <c r="CA1397" s="129" t="s">
        <v>179</v>
      </c>
      <c r="CB1397" s="129">
        <v>8.0000000000000004E-4</v>
      </c>
      <c r="CC1397" s="129" t="s">
        <v>179</v>
      </c>
      <c r="CD1397" s="129">
        <v>1.9E-3</v>
      </c>
      <c r="CE1397" s="129" t="s">
        <v>179</v>
      </c>
      <c r="CF1397" s="129">
        <v>2.3E-3</v>
      </c>
      <c r="CG1397" s="129" t="s">
        <v>216</v>
      </c>
      <c r="CH1397" s="129">
        <v>1E-4</v>
      </c>
      <c r="CI1397" s="129" t="s">
        <v>317</v>
      </c>
      <c r="CJ1397" s="129">
        <v>6.6E-3</v>
      </c>
      <c r="CK1397" s="129" t="s">
        <v>179</v>
      </c>
      <c r="CL1397" s="129">
        <v>9.7000000000000003E-3</v>
      </c>
      <c r="CM1397" s="129" t="s">
        <v>179</v>
      </c>
      <c r="CN1397" s="129">
        <v>4.0000000000000001E-3</v>
      </c>
      <c r="CO1397" s="129" t="s">
        <v>179</v>
      </c>
      <c r="CP1397" s="129">
        <v>8.9999999999999998E-4</v>
      </c>
      <c r="CQ1397" s="129" t="s">
        <v>179</v>
      </c>
      <c r="CR1397" s="129">
        <v>3.3E-3</v>
      </c>
      <c r="CS1397" s="129" t="s">
        <v>981</v>
      </c>
      <c r="CT1397" s="129">
        <v>2.5000000000000001E-3</v>
      </c>
      <c r="CU1397" s="129" t="s">
        <v>18</v>
      </c>
      <c r="CV1397" s="129"/>
      <c r="CW1397" s="129" t="s">
        <v>18</v>
      </c>
      <c r="CX1397" s="129"/>
      <c r="CY1397" s="129" t="s">
        <v>179</v>
      </c>
      <c r="CZ1397" s="129">
        <v>6.9999999999999999E-4</v>
      </c>
      <c r="DA1397" s="129" t="s">
        <v>179</v>
      </c>
      <c r="DB1397" s="129">
        <v>5.0000000000000001E-4</v>
      </c>
      <c r="DC1397" s="129" t="s">
        <v>179</v>
      </c>
      <c r="DD1397" s="129">
        <v>5.0000000000000001E-4</v>
      </c>
      <c r="DE1397" s="129" t="s">
        <v>179</v>
      </c>
      <c r="DF1397" s="129">
        <v>5.0000000000000001E-4</v>
      </c>
      <c r="DG1397" s="129" t="s">
        <v>286</v>
      </c>
      <c r="DH1397" s="129">
        <v>4.0000000000000002E-4</v>
      </c>
      <c r="DI1397" s="129" t="s">
        <v>179</v>
      </c>
      <c r="DJ1397" s="129">
        <v>4.0000000000000002E-4</v>
      </c>
      <c r="DK1397" s="129" t="s">
        <v>2447</v>
      </c>
      <c r="DL1397" t="s">
        <v>53</v>
      </c>
      <c r="DS1397" s="129" t="s">
        <v>18</v>
      </c>
      <c r="DT1397" s="129" t="s">
        <v>2587</v>
      </c>
      <c r="DU1397" s="129"/>
      <c r="DV1397" t="s">
        <v>4849</v>
      </c>
    </row>
    <row r="1398" spans="1:126">
      <c r="A1398" s="127">
        <v>758</v>
      </c>
      <c r="B1398" s="131">
        <v>44766.669444444444</v>
      </c>
      <c r="C1398" s="129" t="s">
        <v>52</v>
      </c>
      <c r="D1398" s="129">
        <v>0</v>
      </c>
      <c r="E1398" s="129">
        <v>0</v>
      </c>
      <c r="F1398" s="129">
        <v>0</v>
      </c>
      <c r="G1398" s="129" t="s">
        <v>54</v>
      </c>
      <c r="H1398" s="129" t="s">
        <v>55</v>
      </c>
      <c r="I1398" s="129" t="s">
        <v>55</v>
      </c>
      <c r="J1398" s="129" t="s">
        <v>55</v>
      </c>
      <c r="K1398" s="129" t="s">
        <v>18</v>
      </c>
      <c r="L1398" s="129">
        <v>90</v>
      </c>
      <c r="M1398" s="129" t="s">
        <v>173</v>
      </c>
      <c r="N1398" s="129">
        <v>0</v>
      </c>
      <c r="O1398" s="129" t="s">
        <v>173</v>
      </c>
      <c r="P1398" s="129">
        <v>0</v>
      </c>
      <c r="Q1398" s="129" t="s">
        <v>173</v>
      </c>
      <c r="R1398" s="129">
        <v>0</v>
      </c>
      <c r="S1398" s="129">
        <v>2</v>
      </c>
      <c r="T1398" s="129" t="s">
        <v>174</v>
      </c>
      <c r="U1398" s="129">
        <v>4.9958999999999998</v>
      </c>
      <c r="V1398" s="129">
        <v>0.70420000000000005</v>
      </c>
      <c r="W1398" s="129" t="s">
        <v>3177</v>
      </c>
      <c r="X1398" s="129">
        <v>0.31080000000000002</v>
      </c>
      <c r="Y1398" s="129">
        <v>38.308</v>
      </c>
      <c r="Z1398" s="129">
        <v>0.35320000000000001</v>
      </c>
      <c r="AA1398" s="129" t="s">
        <v>313</v>
      </c>
      <c r="AB1398" s="129">
        <v>1.5599999999999999E-2</v>
      </c>
      <c r="AC1398" s="129" t="s">
        <v>3178</v>
      </c>
      <c r="AD1398" s="129">
        <v>1.09E-2</v>
      </c>
      <c r="AE1398" s="129" t="s">
        <v>179</v>
      </c>
      <c r="AF1398" s="129">
        <v>1.7399999999999999E-2</v>
      </c>
      <c r="AG1398" s="129">
        <v>4.58E-2</v>
      </c>
      <c r="AH1398" s="129">
        <v>6.3E-3</v>
      </c>
      <c r="AI1398" s="129">
        <v>8.0327999999999999</v>
      </c>
      <c r="AJ1398" s="129">
        <v>3.3399999999999999E-2</v>
      </c>
      <c r="AK1398" s="129">
        <v>0.6018</v>
      </c>
      <c r="AL1398" s="129">
        <v>7.9000000000000008E-3</v>
      </c>
      <c r="AM1398" s="129" t="s">
        <v>509</v>
      </c>
      <c r="AN1398" s="129">
        <v>8.3000000000000001E-3</v>
      </c>
      <c r="AO1398" s="129" t="s">
        <v>668</v>
      </c>
      <c r="AP1398" s="129">
        <v>4.7000000000000002E-3</v>
      </c>
      <c r="AQ1398" s="129">
        <v>0.1143</v>
      </c>
      <c r="AR1398" s="129">
        <v>5.1999999999999998E-3</v>
      </c>
      <c r="AS1398" s="129" t="s">
        <v>3179</v>
      </c>
      <c r="AT1398" s="129">
        <v>2.7199999999999998E-2</v>
      </c>
      <c r="AU1398" s="129" t="s">
        <v>638</v>
      </c>
      <c r="AV1398" s="129">
        <v>3.8E-3</v>
      </c>
      <c r="AW1398" s="129">
        <v>8.8000000000000005E-3</v>
      </c>
      <c r="AX1398" s="129">
        <v>1E-3</v>
      </c>
      <c r="AY1398" s="129" t="s">
        <v>268</v>
      </c>
      <c r="AZ1398" s="129">
        <v>8.0000000000000004E-4</v>
      </c>
      <c r="BA1398" s="129">
        <v>5.7999999999999996E-3</v>
      </c>
      <c r="BB1398" s="129">
        <v>6.9999999999999999E-4</v>
      </c>
      <c r="BC1398" s="129" t="s">
        <v>192</v>
      </c>
      <c r="BD1398" s="129">
        <v>5.0000000000000001E-4</v>
      </c>
      <c r="BE1398" s="129" t="s">
        <v>179</v>
      </c>
      <c r="BF1398" s="129">
        <v>2.0000000000000001E-4</v>
      </c>
      <c r="BG1398" s="129" t="s">
        <v>179</v>
      </c>
      <c r="BH1398" s="129">
        <v>1E-4</v>
      </c>
      <c r="BI1398" s="129" t="s">
        <v>179</v>
      </c>
      <c r="BJ1398" s="129">
        <v>1E-4</v>
      </c>
      <c r="BK1398" s="129">
        <v>1.01E-2</v>
      </c>
      <c r="BL1398" s="129">
        <v>5.0000000000000001E-4</v>
      </c>
      <c r="BM1398" s="129">
        <v>2.5000000000000001E-3</v>
      </c>
      <c r="BN1398" s="129">
        <v>2.9999999999999997E-4</v>
      </c>
      <c r="BO1398" s="129" t="s">
        <v>405</v>
      </c>
      <c r="BP1398" s="129">
        <v>5.0000000000000001E-4</v>
      </c>
      <c r="BQ1398" s="129" t="s">
        <v>179</v>
      </c>
      <c r="BR1398" s="129">
        <v>2.9999999999999997E-4</v>
      </c>
      <c r="BS1398" s="129" t="s">
        <v>179</v>
      </c>
      <c r="BT1398" s="129">
        <v>4.0000000000000002E-4</v>
      </c>
      <c r="BU1398" s="129" t="s">
        <v>179</v>
      </c>
      <c r="BV1398" s="129">
        <v>6.9999999999999999E-4</v>
      </c>
      <c r="BW1398" s="129" t="s">
        <v>18</v>
      </c>
      <c r="BX1398" s="129"/>
      <c r="BY1398" s="129" t="s">
        <v>18</v>
      </c>
      <c r="BZ1398" s="129"/>
      <c r="CA1398" s="129" t="s">
        <v>179</v>
      </c>
      <c r="CB1398" s="129">
        <v>6.9999999999999999E-4</v>
      </c>
      <c r="CC1398" s="129" t="s">
        <v>179</v>
      </c>
      <c r="CD1398" s="129">
        <v>1.9E-3</v>
      </c>
      <c r="CE1398" s="129" t="s">
        <v>179</v>
      </c>
      <c r="CF1398" s="129">
        <v>2.3E-3</v>
      </c>
      <c r="CG1398" s="129" t="s">
        <v>179</v>
      </c>
      <c r="CH1398" s="129">
        <v>1E-4</v>
      </c>
      <c r="CI1398" s="129" t="s">
        <v>179</v>
      </c>
      <c r="CJ1398" s="129">
        <v>6.4000000000000003E-3</v>
      </c>
      <c r="CK1398" s="129" t="s">
        <v>179</v>
      </c>
      <c r="CL1398" s="129">
        <v>9.4000000000000004E-3</v>
      </c>
      <c r="CM1398" s="129" t="s">
        <v>179</v>
      </c>
      <c r="CN1398" s="129">
        <v>3.5000000000000001E-3</v>
      </c>
      <c r="CO1398" s="129" t="s">
        <v>179</v>
      </c>
      <c r="CP1398" s="129">
        <v>8.9999999999999998E-4</v>
      </c>
      <c r="CQ1398" s="129" t="s">
        <v>179</v>
      </c>
      <c r="CR1398" s="129">
        <v>3.3E-3</v>
      </c>
      <c r="CS1398" s="129" t="s">
        <v>1662</v>
      </c>
      <c r="CT1398" s="129">
        <v>2.5000000000000001E-3</v>
      </c>
      <c r="CU1398" s="129" t="s">
        <v>18</v>
      </c>
      <c r="CV1398" s="129"/>
      <c r="CW1398" s="129" t="s">
        <v>18</v>
      </c>
      <c r="CX1398" s="129"/>
      <c r="CY1398" s="129" t="s">
        <v>179</v>
      </c>
      <c r="CZ1398" s="129">
        <v>6.9999999999999999E-4</v>
      </c>
      <c r="DA1398" s="129" t="s">
        <v>179</v>
      </c>
      <c r="DB1398" s="129">
        <v>5.0000000000000001E-4</v>
      </c>
      <c r="DC1398" s="129" t="s">
        <v>179</v>
      </c>
      <c r="DD1398" s="129">
        <v>5.0000000000000001E-4</v>
      </c>
      <c r="DE1398" s="129" t="s">
        <v>179</v>
      </c>
      <c r="DF1398" s="129">
        <v>5.0000000000000001E-4</v>
      </c>
      <c r="DG1398" s="129" t="s">
        <v>179</v>
      </c>
      <c r="DH1398" s="129">
        <v>4.0000000000000002E-4</v>
      </c>
      <c r="DI1398" s="129" t="s">
        <v>179</v>
      </c>
      <c r="DJ1398" s="129">
        <v>4.0000000000000002E-4</v>
      </c>
      <c r="DK1398" s="129" t="s">
        <v>3180</v>
      </c>
      <c r="DL1398" t="s">
        <v>53</v>
      </c>
      <c r="DO1398" t="s">
        <v>18</v>
      </c>
      <c r="DS1398" s="129"/>
      <c r="DT1398" s="129" t="s">
        <v>2297</v>
      </c>
      <c r="DV1398" t="s">
        <v>4849</v>
      </c>
    </row>
    <row r="1399" spans="1:126">
      <c r="A1399" s="127">
        <v>759</v>
      </c>
      <c r="B1399" s="131">
        <v>44766.67083333333</v>
      </c>
      <c r="C1399" s="129" t="s">
        <v>52</v>
      </c>
      <c r="D1399" s="129">
        <v>0</v>
      </c>
      <c r="E1399" s="129">
        <v>0</v>
      </c>
      <c r="F1399" s="129">
        <v>0</v>
      </c>
      <c r="G1399" s="129" t="s">
        <v>54</v>
      </c>
      <c r="H1399" s="129" t="s">
        <v>55</v>
      </c>
      <c r="I1399" s="129" t="s">
        <v>55</v>
      </c>
      <c r="J1399" s="129" t="s">
        <v>55</v>
      </c>
      <c r="K1399" s="129" t="s">
        <v>18</v>
      </c>
      <c r="L1399" s="129">
        <v>90</v>
      </c>
      <c r="M1399" s="129" t="s">
        <v>173</v>
      </c>
      <c r="N1399" s="129">
        <v>0</v>
      </c>
      <c r="O1399" s="129" t="s">
        <v>173</v>
      </c>
      <c r="P1399" s="129">
        <v>0</v>
      </c>
      <c r="Q1399" s="129" t="s">
        <v>173</v>
      </c>
      <c r="R1399" s="129">
        <v>0</v>
      </c>
      <c r="S1399" s="129">
        <v>2</v>
      </c>
      <c r="T1399" s="129" t="s">
        <v>174</v>
      </c>
      <c r="U1399" s="129">
        <v>4.0911999999999997</v>
      </c>
      <c r="V1399" s="129">
        <v>0.68720000000000003</v>
      </c>
      <c r="W1399" s="129" t="s">
        <v>3181</v>
      </c>
      <c r="X1399" s="129">
        <v>0.30990000000000001</v>
      </c>
      <c r="Y1399" s="129">
        <v>37.966799999999999</v>
      </c>
      <c r="Z1399" s="129">
        <v>0.3513</v>
      </c>
      <c r="AA1399" s="129" t="s">
        <v>239</v>
      </c>
      <c r="AB1399" s="129">
        <v>1.5699999999999999E-2</v>
      </c>
      <c r="AC1399" s="129" t="s">
        <v>3182</v>
      </c>
      <c r="AD1399" s="129">
        <v>1.0999999999999999E-2</v>
      </c>
      <c r="AE1399" s="129" t="s">
        <v>179</v>
      </c>
      <c r="AF1399" s="129">
        <v>1.72E-2</v>
      </c>
      <c r="AG1399" s="129">
        <v>5.0999999999999997E-2</v>
      </c>
      <c r="AH1399" s="129">
        <v>6.1999999999999998E-3</v>
      </c>
      <c r="AI1399" s="129">
        <v>8.0752000000000006</v>
      </c>
      <c r="AJ1399" s="129">
        <v>3.3500000000000002E-2</v>
      </c>
      <c r="AK1399" s="129">
        <v>0.6048</v>
      </c>
      <c r="AL1399" s="129">
        <v>7.9000000000000008E-3</v>
      </c>
      <c r="AM1399" s="129" t="s">
        <v>244</v>
      </c>
      <c r="AN1399" s="129">
        <v>7.7999999999999996E-3</v>
      </c>
      <c r="AO1399" s="129" t="s">
        <v>741</v>
      </c>
      <c r="AP1399" s="129">
        <v>4.5999999999999999E-3</v>
      </c>
      <c r="AQ1399" s="129">
        <v>0.11650000000000001</v>
      </c>
      <c r="AR1399" s="129">
        <v>5.3E-3</v>
      </c>
      <c r="AS1399" s="129" t="s">
        <v>3183</v>
      </c>
      <c r="AT1399" s="129">
        <v>2.7300000000000001E-2</v>
      </c>
      <c r="AU1399" s="129" t="s">
        <v>346</v>
      </c>
      <c r="AV1399" s="129">
        <v>3.8999999999999998E-3</v>
      </c>
      <c r="AW1399" s="129">
        <v>8.5000000000000006E-3</v>
      </c>
      <c r="AX1399" s="129">
        <v>1E-3</v>
      </c>
      <c r="AY1399" s="129" t="s">
        <v>429</v>
      </c>
      <c r="AZ1399" s="129">
        <v>8.0000000000000004E-4</v>
      </c>
      <c r="BA1399" s="129">
        <v>5.7999999999999996E-3</v>
      </c>
      <c r="BB1399" s="129">
        <v>6.9999999999999999E-4</v>
      </c>
      <c r="BC1399" s="129" t="s">
        <v>304</v>
      </c>
      <c r="BD1399" s="129">
        <v>5.0000000000000001E-4</v>
      </c>
      <c r="BE1399" s="129" t="s">
        <v>179</v>
      </c>
      <c r="BF1399" s="129">
        <v>2.9999999999999997E-4</v>
      </c>
      <c r="BG1399" s="129" t="s">
        <v>179</v>
      </c>
      <c r="BH1399" s="129">
        <v>2.0000000000000001E-4</v>
      </c>
      <c r="BI1399" s="129" t="s">
        <v>179</v>
      </c>
      <c r="BJ1399" s="129">
        <v>2.0000000000000001E-4</v>
      </c>
      <c r="BK1399" s="129">
        <v>1.03E-2</v>
      </c>
      <c r="BL1399" s="129">
        <v>5.0000000000000001E-4</v>
      </c>
      <c r="BM1399" s="129">
        <v>2.5000000000000001E-3</v>
      </c>
      <c r="BN1399" s="129">
        <v>2.9999999999999997E-4</v>
      </c>
      <c r="BO1399" s="129" t="s">
        <v>405</v>
      </c>
      <c r="BP1399" s="129">
        <v>5.0000000000000001E-4</v>
      </c>
      <c r="BQ1399" s="129" t="s">
        <v>179</v>
      </c>
      <c r="BR1399" s="129">
        <v>2.9999999999999997E-4</v>
      </c>
      <c r="BS1399" s="129" t="s">
        <v>179</v>
      </c>
      <c r="BT1399" s="129">
        <v>4.0000000000000002E-4</v>
      </c>
      <c r="BU1399" s="129" t="s">
        <v>179</v>
      </c>
      <c r="BV1399" s="129">
        <v>6.9999999999999999E-4</v>
      </c>
      <c r="BW1399" s="129" t="s">
        <v>179</v>
      </c>
      <c r="BX1399" s="129">
        <v>8.9999999999999998E-4</v>
      </c>
      <c r="BY1399" s="129" t="s">
        <v>18</v>
      </c>
      <c r="BZ1399" s="129"/>
      <c r="CA1399" s="129" t="s">
        <v>179</v>
      </c>
      <c r="CB1399" s="129">
        <v>8.0000000000000004E-4</v>
      </c>
      <c r="CC1399" s="129" t="s">
        <v>179</v>
      </c>
      <c r="CD1399" s="129">
        <v>2E-3</v>
      </c>
      <c r="CE1399" s="129" t="s">
        <v>179</v>
      </c>
      <c r="CF1399" s="129">
        <v>2.3E-3</v>
      </c>
      <c r="CG1399" s="129" t="s">
        <v>179</v>
      </c>
      <c r="CH1399" s="129">
        <v>1E-4</v>
      </c>
      <c r="CI1399" s="129" t="s">
        <v>215</v>
      </c>
      <c r="CJ1399" s="129">
        <v>6.4999999999999997E-3</v>
      </c>
      <c r="CK1399" s="129" t="s">
        <v>179</v>
      </c>
      <c r="CL1399" s="129">
        <v>9.7999999999999997E-3</v>
      </c>
      <c r="CM1399" s="129" t="s">
        <v>179</v>
      </c>
      <c r="CN1399" s="129">
        <v>3.8999999999999998E-3</v>
      </c>
      <c r="CO1399" s="129" t="s">
        <v>179</v>
      </c>
      <c r="CP1399" s="129">
        <v>8.0000000000000004E-4</v>
      </c>
      <c r="CQ1399" s="129" t="s">
        <v>179</v>
      </c>
      <c r="CR1399" s="129">
        <v>3.3999999999999998E-3</v>
      </c>
      <c r="CS1399" s="129" t="s">
        <v>1662</v>
      </c>
      <c r="CT1399" s="129">
        <v>2.5000000000000001E-3</v>
      </c>
      <c r="CU1399" s="129" t="s">
        <v>179</v>
      </c>
      <c r="CV1399" s="129">
        <v>8.9999999999999998E-4</v>
      </c>
      <c r="CW1399" s="129" t="s">
        <v>18</v>
      </c>
      <c r="CX1399" s="129"/>
      <c r="CY1399" s="129" t="s">
        <v>179</v>
      </c>
      <c r="CZ1399" s="129">
        <v>8.0000000000000004E-4</v>
      </c>
      <c r="DA1399" s="129" t="s">
        <v>179</v>
      </c>
      <c r="DB1399" s="129">
        <v>5.0000000000000001E-4</v>
      </c>
      <c r="DC1399" s="129" t="s">
        <v>179</v>
      </c>
      <c r="DD1399" s="129">
        <v>5.0000000000000001E-4</v>
      </c>
      <c r="DE1399" s="129" t="s">
        <v>179</v>
      </c>
      <c r="DF1399" s="129">
        <v>5.9999999999999995E-4</v>
      </c>
      <c r="DG1399" s="129" t="s">
        <v>179</v>
      </c>
      <c r="DH1399" s="129">
        <v>4.0000000000000002E-4</v>
      </c>
      <c r="DI1399" s="129" t="s">
        <v>179</v>
      </c>
      <c r="DJ1399" s="129">
        <v>4.0000000000000002E-4</v>
      </c>
      <c r="DK1399" s="129" t="s">
        <v>3180</v>
      </c>
      <c r="DL1399" t="s">
        <v>53</v>
      </c>
      <c r="DO1399" t="s">
        <v>18</v>
      </c>
      <c r="DS1399" s="129"/>
      <c r="DT1399" s="129" t="s">
        <v>2297</v>
      </c>
      <c r="DV1399" t="s">
        <v>4849</v>
      </c>
    </row>
    <row r="1400" spans="1:126">
      <c r="A1400" s="127">
        <v>760</v>
      </c>
      <c r="B1400" s="131">
        <v>44766.671527777777</v>
      </c>
      <c r="C1400" s="129" t="s">
        <v>52</v>
      </c>
      <c r="D1400" s="129">
        <v>0</v>
      </c>
      <c r="E1400" s="129">
        <v>0</v>
      </c>
      <c r="F1400" s="129">
        <v>0</v>
      </c>
      <c r="G1400" s="129" t="s">
        <v>54</v>
      </c>
      <c r="H1400" s="129" t="s">
        <v>55</v>
      </c>
      <c r="I1400" s="129" t="s">
        <v>55</v>
      </c>
      <c r="J1400" s="129" t="s">
        <v>55</v>
      </c>
      <c r="K1400" s="129" t="s">
        <v>18</v>
      </c>
      <c r="L1400" s="129">
        <v>90</v>
      </c>
      <c r="M1400" s="129" t="s">
        <v>173</v>
      </c>
      <c r="N1400" s="129">
        <v>0</v>
      </c>
      <c r="O1400" s="129" t="s">
        <v>173</v>
      </c>
      <c r="P1400" s="129">
        <v>0</v>
      </c>
      <c r="Q1400" s="129" t="s">
        <v>173</v>
      </c>
      <c r="R1400" s="129">
        <v>0</v>
      </c>
      <c r="S1400" s="129">
        <v>2</v>
      </c>
      <c r="T1400" s="129" t="s">
        <v>174</v>
      </c>
      <c r="U1400" s="129">
        <v>4.2196999999999996</v>
      </c>
      <c r="V1400" s="129">
        <v>0.68169999999999997</v>
      </c>
      <c r="W1400" s="129" t="s">
        <v>3184</v>
      </c>
      <c r="X1400" s="129">
        <v>0.31180000000000002</v>
      </c>
      <c r="Y1400" s="129">
        <v>37.956899999999997</v>
      </c>
      <c r="Z1400" s="129">
        <v>0.35139999999999999</v>
      </c>
      <c r="AA1400" s="129" t="s">
        <v>1575</v>
      </c>
      <c r="AB1400" s="129">
        <v>1.5800000000000002E-2</v>
      </c>
      <c r="AC1400" s="129" t="s">
        <v>3185</v>
      </c>
      <c r="AD1400" s="129">
        <v>1.11E-2</v>
      </c>
      <c r="AE1400" s="129" t="s">
        <v>179</v>
      </c>
      <c r="AF1400" s="129">
        <v>1.72E-2</v>
      </c>
      <c r="AG1400" s="129">
        <v>4.7300000000000002E-2</v>
      </c>
      <c r="AH1400" s="129">
        <v>6.3E-3</v>
      </c>
      <c r="AI1400" s="129">
        <v>8.0397999999999996</v>
      </c>
      <c r="AJ1400" s="129">
        <v>3.3500000000000002E-2</v>
      </c>
      <c r="AK1400" s="129">
        <v>0.60609999999999997</v>
      </c>
      <c r="AL1400" s="129">
        <v>7.9000000000000008E-3</v>
      </c>
      <c r="AM1400" s="129" t="s">
        <v>327</v>
      </c>
      <c r="AN1400" s="129">
        <v>8.2000000000000007E-3</v>
      </c>
      <c r="AO1400" s="129" t="s">
        <v>1851</v>
      </c>
      <c r="AP1400" s="129">
        <v>4.7999999999999996E-3</v>
      </c>
      <c r="AQ1400" s="129">
        <v>0.1158</v>
      </c>
      <c r="AR1400" s="129">
        <v>5.1999999999999998E-3</v>
      </c>
      <c r="AS1400" s="129" t="s">
        <v>2001</v>
      </c>
      <c r="AT1400" s="129">
        <v>2.7199999999999998E-2</v>
      </c>
      <c r="AU1400" s="129" t="s">
        <v>344</v>
      </c>
      <c r="AV1400" s="129">
        <v>3.8E-3</v>
      </c>
      <c r="AW1400" s="129">
        <v>8.6999999999999994E-3</v>
      </c>
      <c r="AX1400" s="129">
        <v>1E-3</v>
      </c>
      <c r="AY1400" s="129" t="s">
        <v>248</v>
      </c>
      <c r="AZ1400" s="129">
        <v>8.0000000000000004E-4</v>
      </c>
      <c r="BA1400" s="129">
        <v>5.8999999999999999E-3</v>
      </c>
      <c r="BB1400" s="129">
        <v>6.9999999999999999E-4</v>
      </c>
      <c r="BC1400" s="129" t="s">
        <v>211</v>
      </c>
      <c r="BD1400" s="129">
        <v>5.0000000000000001E-4</v>
      </c>
      <c r="BE1400" s="129" t="s">
        <v>179</v>
      </c>
      <c r="BF1400" s="129">
        <v>2.9999999999999997E-4</v>
      </c>
      <c r="BG1400" s="129" t="s">
        <v>179</v>
      </c>
      <c r="BH1400" s="129">
        <v>1E-4</v>
      </c>
      <c r="BI1400" s="129" t="s">
        <v>179</v>
      </c>
      <c r="BJ1400" s="129">
        <v>2.0000000000000001E-4</v>
      </c>
      <c r="BK1400" s="129">
        <v>1.0500000000000001E-2</v>
      </c>
      <c r="BL1400" s="129">
        <v>5.0000000000000001E-4</v>
      </c>
      <c r="BM1400" s="129">
        <v>2.5999999999999999E-3</v>
      </c>
      <c r="BN1400" s="129">
        <v>2.9999999999999997E-4</v>
      </c>
      <c r="BO1400" s="129" t="s">
        <v>195</v>
      </c>
      <c r="BP1400" s="129">
        <v>5.0000000000000001E-4</v>
      </c>
      <c r="BQ1400" s="129" t="s">
        <v>179</v>
      </c>
      <c r="BR1400" s="129">
        <v>2.9999999999999997E-4</v>
      </c>
      <c r="BS1400" s="129" t="s">
        <v>179</v>
      </c>
      <c r="BT1400" s="129">
        <v>4.0000000000000002E-4</v>
      </c>
      <c r="BU1400" s="129" t="s">
        <v>18</v>
      </c>
      <c r="BV1400" s="129"/>
      <c r="BW1400" s="129" t="s">
        <v>18</v>
      </c>
      <c r="BX1400" s="129"/>
      <c r="BY1400" s="129" t="s">
        <v>18</v>
      </c>
      <c r="BZ1400" s="129"/>
      <c r="CA1400" s="129" t="s">
        <v>179</v>
      </c>
      <c r="CB1400" s="129">
        <v>8.0000000000000004E-4</v>
      </c>
      <c r="CC1400" s="129" t="s">
        <v>179</v>
      </c>
      <c r="CD1400" s="129">
        <v>2E-3</v>
      </c>
      <c r="CE1400" s="129" t="s">
        <v>179</v>
      </c>
      <c r="CF1400" s="129">
        <v>2.3E-3</v>
      </c>
      <c r="CG1400" s="129" t="s">
        <v>216</v>
      </c>
      <c r="CH1400" s="129">
        <v>1E-4</v>
      </c>
      <c r="CI1400" s="129" t="s">
        <v>179</v>
      </c>
      <c r="CJ1400" s="129">
        <v>6.7000000000000002E-3</v>
      </c>
      <c r="CK1400" s="129" t="s">
        <v>179</v>
      </c>
      <c r="CL1400" s="129">
        <v>9.9000000000000008E-3</v>
      </c>
      <c r="CM1400" s="129" t="s">
        <v>179</v>
      </c>
      <c r="CN1400" s="129">
        <v>4.0000000000000001E-3</v>
      </c>
      <c r="CO1400" s="129" t="s">
        <v>179</v>
      </c>
      <c r="CP1400" s="129">
        <v>8.9999999999999998E-4</v>
      </c>
      <c r="CQ1400" s="129" t="s">
        <v>179</v>
      </c>
      <c r="CR1400" s="129">
        <v>3.5999999999999999E-3</v>
      </c>
      <c r="CS1400" s="129" t="s">
        <v>1554</v>
      </c>
      <c r="CT1400" s="129">
        <v>2.5000000000000001E-3</v>
      </c>
      <c r="CU1400" s="129" t="s">
        <v>18</v>
      </c>
      <c r="CV1400" s="129"/>
      <c r="CW1400" s="129" t="s">
        <v>18</v>
      </c>
      <c r="CX1400" s="129"/>
      <c r="CY1400" s="129" t="s">
        <v>179</v>
      </c>
      <c r="CZ1400" s="129">
        <v>8.0000000000000004E-4</v>
      </c>
      <c r="DA1400" s="129" t="s">
        <v>179</v>
      </c>
      <c r="DB1400" s="129">
        <v>5.0000000000000001E-4</v>
      </c>
      <c r="DC1400" s="129" t="s">
        <v>179</v>
      </c>
      <c r="DD1400" s="129">
        <v>5.9999999999999995E-4</v>
      </c>
      <c r="DE1400" s="129" t="s">
        <v>179</v>
      </c>
      <c r="DF1400" s="129">
        <v>5.9999999999999995E-4</v>
      </c>
      <c r="DG1400" s="129" t="s">
        <v>179</v>
      </c>
      <c r="DH1400" s="129">
        <v>4.0000000000000002E-4</v>
      </c>
      <c r="DI1400" s="129" t="s">
        <v>179</v>
      </c>
      <c r="DJ1400" s="129">
        <v>4.0000000000000002E-4</v>
      </c>
      <c r="DK1400" s="129" t="s">
        <v>3180</v>
      </c>
      <c r="DL1400" t="s">
        <v>53</v>
      </c>
      <c r="DO1400" t="s">
        <v>18</v>
      </c>
      <c r="DS1400" s="129"/>
      <c r="DT1400" s="129" t="s">
        <v>2297</v>
      </c>
      <c r="DV1400" t="s">
        <v>4849</v>
      </c>
    </row>
    <row r="1401" spans="1:126">
      <c r="A1401" s="127">
        <v>153</v>
      </c>
      <c r="B1401" s="128">
        <v>44754.663888888892</v>
      </c>
      <c r="C1401" s="129" t="s">
        <v>52</v>
      </c>
      <c r="D1401" s="129">
        <v>0</v>
      </c>
      <c r="E1401" s="129">
        <v>0</v>
      </c>
      <c r="F1401" s="129">
        <v>0</v>
      </c>
      <c r="G1401" s="129" t="s">
        <v>54</v>
      </c>
      <c r="H1401" s="129" t="s">
        <v>55</v>
      </c>
      <c r="I1401" s="129" t="s">
        <v>55</v>
      </c>
      <c r="J1401" s="129" t="s">
        <v>55</v>
      </c>
      <c r="K1401" s="129" t="s">
        <v>18</v>
      </c>
      <c r="L1401" s="129">
        <v>90</v>
      </c>
      <c r="M1401" s="129" t="s">
        <v>173</v>
      </c>
      <c r="N1401" s="129">
        <v>0</v>
      </c>
      <c r="O1401" s="129" t="s">
        <v>173</v>
      </c>
      <c r="P1401" s="129">
        <v>0</v>
      </c>
      <c r="Q1401" s="129" t="s">
        <v>173</v>
      </c>
      <c r="R1401" s="129">
        <v>0</v>
      </c>
      <c r="S1401" s="129">
        <v>2</v>
      </c>
      <c r="T1401" s="129" t="s">
        <v>174</v>
      </c>
      <c r="U1401" s="129">
        <v>3.4478</v>
      </c>
      <c r="V1401" s="129">
        <v>0.65249999999999997</v>
      </c>
      <c r="W1401" s="129" t="s">
        <v>4397</v>
      </c>
      <c r="X1401" s="129">
        <v>0.29430000000000001</v>
      </c>
      <c r="Y1401" s="129">
        <v>34.932400000000001</v>
      </c>
      <c r="Z1401" s="129">
        <v>0.33450000000000002</v>
      </c>
      <c r="AA1401" s="129" t="s">
        <v>179</v>
      </c>
      <c r="AB1401" s="129">
        <v>1.54E-2</v>
      </c>
      <c r="AC1401" s="129" t="s">
        <v>179</v>
      </c>
      <c r="AD1401" s="129">
        <v>9.1999999999999998E-3</v>
      </c>
      <c r="AE1401" s="129" t="s">
        <v>179</v>
      </c>
      <c r="AF1401" s="129">
        <v>1.7100000000000001E-2</v>
      </c>
      <c r="AG1401" s="129">
        <v>8.5699999999999998E-2</v>
      </c>
      <c r="AH1401" s="129">
        <v>6.7000000000000002E-3</v>
      </c>
      <c r="AI1401" s="129">
        <v>8.2851999999999997</v>
      </c>
      <c r="AJ1401" s="129">
        <v>3.4000000000000002E-2</v>
      </c>
      <c r="AK1401" s="129">
        <v>0.5948</v>
      </c>
      <c r="AL1401" s="129">
        <v>8.0000000000000002E-3</v>
      </c>
      <c r="AM1401" s="129" t="s">
        <v>981</v>
      </c>
      <c r="AN1401" s="129">
        <v>8.0000000000000002E-3</v>
      </c>
      <c r="AO1401" s="129" t="s">
        <v>1575</v>
      </c>
      <c r="AP1401" s="129">
        <v>4.7999999999999996E-3</v>
      </c>
      <c r="AQ1401" s="129">
        <v>0.12790000000000001</v>
      </c>
      <c r="AR1401" s="129">
        <v>5.4999999999999997E-3</v>
      </c>
      <c r="AS1401" s="129" t="s">
        <v>4398</v>
      </c>
      <c r="AT1401" s="129">
        <v>2.7199999999999998E-2</v>
      </c>
      <c r="AU1401" s="129" t="s">
        <v>365</v>
      </c>
      <c r="AV1401" s="129">
        <v>3.8999999999999998E-3</v>
      </c>
      <c r="AW1401" s="129">
        <v>1.1900000000000001E-2</v>
      </c>
      <c r="AX1401" s="129">
        <v>1.1999999999999999E-3</v>
      </c>
      <c r="AY1401" s="129" t="s">
        <v>1052</v>
      </c>
      <c r="AZ1401" s="129">
        <v>1E-3</v>
      </c>
      <c r="BA1401" s="129">
        <v>6.7999999999999996E-3</v>
      </c>
      <c r="BB1401" s="129">
        <v>6.9999999999999999E-4</v>
      </c>
      <c r="BC1401" s="129" t="s">
        <v>247</v>
      </c>
      <c r="BD1401" s="129">
        <v>5.0000000000000001E-4</v>
      </c>
      <c r="BE1401" s="129" t="s">
        <v>179</v>
      </c>
      <c r="BF1401" s="129">
        <v>2.9999999999999997E-4</v>
      </c>
      <c r="BG1401" s="129" t="s">
        <v>318</v>
      </c>
      <c r="BH1401" s="129">
        <v>2.0000000000000001E-4</v>
      </c>
      <c r="BI1401" s="129" t="s">
        <v>246</v>
      </c>
      <c r="BJ1401" s="129">
        <v>2.0000000000000001E-4</v>
      </c>
      <c r="BK1401" s="129">
        <v>1.09E-2</v>
      </c>
      <c r="BL1401" s="129">
        <v>5.0000000000000001E-4</v>
      </c>
      <c r="BM1401" s="129">
        <v>2.7000000000000001E-3</v>
      </c>
      <c r="BN1401" s="129">
        <v>2.9999999999999997E-4</v>
      </c>
      <c r="BO1401" s="129" t="s">
        <v>244</v>
      </c>
      <c r="BP1401" s="129">
        <v>5.9999999999999995E-4</v>
      </c>
      <c r="BQ1401" s="129" t="s">
        <v>179</v>
      </c>
      <c r="BR1401" s="129">
        <v>2.9999999999999997E-4</v>
      </c>
      <c r="BS1401" s="129" t="s">
        <v>179</v>
      </c>
      <c r="BT1401" s="129">
        <v>5.0000000000000001E-4</v>
      </c>
      <c r="BU1401" s="129" t="s">
        <v>179</v>
      </c>
      <c r="BV1401" s="129">
        <v>6.9999999999999999E-4</v>
      </c>
      <c r="BW1401" s="129" t="s">
        <v>179</v>
      </c>
      <c r="BX1401" s="129">
        <v>8.9999999999999998E-4</v>
      </c>
      <c r="BY1401" s="129" t="s">
        <v>179</v>
      </c>
      <c r="BZ1401" s="129">
        <v>1.1000000000000001E-3</v>
      </c>
      <c r="CA1401" s="129" t="s">
        <v>179</v>
      </c>
      <c r="CB1401" s="129">
        <v>8.0000000000000004E-4</v>
      </c>
      <c r="CC1401" s="129" t="s">
        <v>179</v>
      </c>
      <c r="CD1401" s="129">
        <v>2E-3</v>
      </c>
      <c r="CE1401" s="129" t="s">
        <v>179</v>
      </c>
      <c r="CF1401" s="129">
        <v>2.3E-3</v>
      </c>
      <c r="CG1401" s="129" t="s">
        <v>179</v>
      </c>
      <c r="CH1401" s="129">
        <v>1E-4</v>
      </c>
      <c r="CI1401" s="129" t="s">
        <v>179</v>
      </c>
      <c r="CJ1401" s="129">
        <v>6.7000000000000002E-3</v>
      </c>
      <c r="CK1401" s="129" t="s">
        <v>179</v>
      </c>
      <c r="CL1401" s="129">
        <v>9.7000000000000003E-3</v>
      </c>
      <c r="CM1401" s="129" t="s">
        <v>179</v>
      </c>
      <c r="CN1401" s="129">
        <v>4.8999999999999998E-3</v>
      </c>
      <c r="CO1401" s="129" t="s">
        <v>179</v>
      </c>
      <c r="CP1401" s="129">
        <v>8.9999999999999998E-4</v>
      </c>
      <c r="CQ1401" s="129" t="s">
        <v>179</v>
      </c>
      <c r="CR1401" s="129">
        <v>3.5000000000000001E-3</v>
      </c>
      <c r="CS1401" s="129" t="s">
        <v>740</v>
      </c>
      <c r="CT1401" s="129">
        <v>2.5999999999999999E-3</v>
      </c>
      <c r="CU1401" s="129" t="s">
        <v>179</v>
      </c>
      <c r="CV1401" s="129">
        <v>8.9999999999999998E-4</v>
      </c>
      <c r="CW1401" s="129" t="s">
        <v>18</v>
      </c>
      <c r="CX1401" s="129"/>
      <c r="CY1401" s="129" t="s">
        <v>179</v>
      </c>
      <c r="CZ1401" s="129">
        <v>8.0000000000000004E-4</v>
      </c>
      <c r="DA1401" s="129" t="s">
        <v>179</v>
      </c>
      <c r="DB1401" s="129">
        <v>5.0000000000000001E-4</v>
      </c>
      <c r="DC1401" s="129" t="s">
        <v>179</v>
      </c>
      <c r="DD1401" s="129">
        <v>5.0000000000000001E-4</v>
      </c>
      <c r="DE1401" s="129" t="s">
        <v>179</v>
      </c>
      <c r="DF1401" s="129">
        <v>5.0000000000000001E-4</v>
      </c>
      <c r="DG1401" s="129" t="s">
        <v>179</v>
      </c>
      <c r="DH1401" s="129">
        <v>4.0000000000000002E-4</v>
      </c>
      <c r="DI1401" s="129" t="s">
        <v>179</v>
      </c>
      <c r="DJ1401" s="129">
        <v>4.0000000000000002E-4</v>
      </c>
      <c r="DK1401" s="129" t="s">
        <v>3171</v>
      </c>
      <c r="DL1401" t="s">
        <v>53</v>
      </c>
      <c r="DS1401" s="129"/>
      <c r="DT1401" s="129" t="s">
        <v>18</v>
      </c>
      <c r="DV1401" t="s">
        <v>4849</v>
      </c>
    </row>
    <row r="1402" spans="1:126">
      <c r="A1402" s="127">
        <v>154</v>
      </c>
      <c r="B1402" s="128">
        <v>44754.664583333331</v>
      </c>
      <c r="C1402" s="129" t="s">
        <v>52</v>
      </c>
      <c r="D1402" s="129">
        <v>0</v>
      </c>
      <c r="E1402" s="129">
        <v>0</v>
      </c>
      <c r="F1402" s="129">
        <v>0</v>
      </c>
      <c r="G1402" s="129" t="s">
        <v>54</v>
      </c>
      <c r="H1402" s="129" t="s">
        <v>55</v>
      </c>
      <c r="I1402" s="129" t="s">
        <v>55</v>
      </c>
      <c r="J1402" s="129" t="s">
        <v>55</v>
      </c>
      <c r="K1402" s="129" t="s">
        <v>18</v>
      </c>
      <c r="L1402" s="129">
        <v>90</v>
      </c>
      <c r="M1402" s="129" t="s">
        <v>173</v>
      </c>
      <c r="N1402" s="129">
        <v>0</v>
      </c>
      <c r="O1402" s="129" t="s">
        <v>173</v>
      </c>
      <c r="P1402" s="129">
        <v>0</v>
      </c>
      <c r="Q1402" s="129" t="s">
        <v>173</v>
      </c>
      <c r="R1402" s="129">
        <v>0</v>
      </c>
      <c r="S1402" s="129">
        <v>2</v>
      </c>
      <c r="T1402" s="129" t="s">
        <v>174</v>
      </c>
      <c r="U1402" s="129">
        <v>3.2997000000000001</v>
      </c>
      <c r="V1402" s="129">
        <v>0.62560000000000004</v>
      </c>
      <c r="W1402" s="129" t="s">
        <v>4399</v>
      </c>
      <c r="X1402" s="129">
        <v>0.2949</v>
      </c>
      <c r="Y1402" s="129">
        <v>34.841299999999997</v>
      </c>
      <c r="Z1402" s="129">
        <v>0.33400000000000002</v>
      </c>
      <c r="AA1402" s="129" t="s">
        <v>564</v>
      </c>
      <c r="AB1402" s="129">
        <v>1.5599999999999999E-2</v>
      </c>
      <c r="AC1402" s="129" t="s">
        <v>179</v>
      </c>
      <c r="AD1402" s="129">
        <v>9.4000000000000004E-3</v>
      </c>
      <c r="AE1402" s="129" t="s">
        <v>179</v>
      </c>
      <c r="AF1402" s="129">
        <v>1.72E-2</v>
      </c>
      <c r="AG1402" s="129">
        <v>8.8999999999999996E-2</v>
      </c>
      <c r="AH1402" s="129">
        <v>6.7000000000000002E-3</v>
      </c>
      <c r="AI1402" s="129">
        <v>8.2934000000000001</v>
      </c>
      <c r="AJ1402" s="129">
        <v>3.4099999999999998E-2</v>
      </c>
      <c r="AK1402" s="129">
        <v>0.59460000000000002</v>
      </c>
      <c r="AL1402" s="129">
        <v>7.9000000000000008E-3</v>
      </c>
      <c r="AM1402" s="129" t="s">
        <v>992</v>
      </c>
      <c r="AN1402" s="129">
        <v>8.0000000000000002E-3</v>
      </c>
      <c r="AO1402" s="129" t="s">
        <v>2705</v>
      </c>
      <c r="AP1402" s="129">
        <v>4.7999999999999996E-3</v>
      </c>
      <c r="AQ1402" s="129">
        <v>0.1348</v>
      </c>
      <c r="AR1402" s="129">
        <v>5.5999999999999999E-3</v>
      </c>
      <c r="AS1402" s="129" t="s">
        <v>4400</v>
      </c>
      <c r="AT1402" s="129">
        <v>2.7199999999999998E-2</v>
      </c>
      <c r="AU1402" s="129" t="s">
        <v>179</v>
      </c>
      <c r="AV1402" s="129">
        <v>3.8E-3</v>
      </c>
      <c r="AW1402" s="129">
        <v>1.2200000000000001E-2</v>
      </c>
      <c r="AX1402" s="129">
        <v>1.1999999999999999E-3</v>
      </c>
      <c r="AY1402" s="129" t="s">
        <v>992</v>
      </c>
      <c r="AZ1402" s="129">
        <v>1E-3</v>
      </c>
      <c r="BA1402" s="129">
        <v>5.7000000000000002E-3</v>
      </c>
      <c r="BB1402" s="129">
        <v>6.9999999999999999E-4</v>
      </c>
      <c r="BC1402" s="129" t="s">
        <v>212</v>
      </c>
      <c r="BD1402" s="129">
        <v>5.0000000000000001E-4</v>
      </c>
      <c r="BE1402" s="129" t="s">
        <v>179</v>
      </c>
      <c r="BF1402" s="129">
        <v>2.9999999999999997E-4</v>
      </c>
      <c r="BG1402" s="129" t="s">
        <v>179</v>
      </c>
      <c r="BH1402" s="129">
        <v>1E-4</v>
      </c>
      <c r="BI1402" s="129" t="s">
        <v>179</v>
      </c>
      <c r="BJ1402" s="129">
        <v>1E-4</v>
      </c>
      <c r="BK1402" s="129">
        <v>1.09E-2</v>
      </c>
      <c r="BL1402" s="129">
        <v>5.0000000000000001E-4</v>
      </c>
      <c r="BM1402" s="129">
        <v>2.3999999999999998E-3</v>
      </c>
      <c r="BN1402" s="129">
        <v>2.9999999999999997E-4</v>
      </c>
      <c r="BO1402" s="129" t="s">
        <v>650</v>
      </c>
      <c r="BP1402" s="129">
        <v>5.9999999999999995E-4</v>
      </c>
      <c r="BQ1402" s="129" t="s">
        <v>179</v>
      </c>
      <c r="BR1402" s="129">
        <v>2.9999999999999997E-4</v>
      </c>
      <c r="BS1402" s="129" t="s">
        <v>179</v>
      </c>
      <c r="BT1402" s="129">
        <v>5.0000000000000001E-4</v>
      </c>
      <c r="BU1402" s="129" t="s">
        <v>179</v>
      </c>
      <c r="BV1402" s="129">
        <v>6.9999999999999999E-4</v>
      </c>
      <c r="BW1402" s="129" t="s">
        <v>18</v>
      </c>
      <c r="BX1402" s="129"/>
      <c r="BY1402" s="129" t="s">
        <v>18</v>
      </c>
      <c r="BZ1402" s="129"/>
      <c r="CA1402" s="129" t="s">
        <v>179</v>
      </c>
      <c r="CB1402" s="129">
        <v>8.0000000000000004E-4</v>
      </c>
      <c r="CC1402" s="129" t="s">
        <v>179</v>
      </c>
      <c r="CD1402" s="129">
        <v>1.9E-3</v>
      </c>
      <c r="CE1402" s="129" t="s">
        <v>179</v>
      </c>
      <c r="CF1402" s="129">
        <v>2.3E-3</v>
      </c>
      <c r="CG1402" s="129" t="s">
        <v>179</v>
      </c>
      <c r="CH1402" s="129">
        <v>1E-4</v>
      </c>
      <c r="CI1402" s="129" t="s">
        <v>179</v>
      </c>
      <c r="CJ1402" s="129">
        <v>6.6E-3</v>
      </c>
      <c r="CK1402" s="129" t="s">
        <v>179</v>
      </c>
      <c r="CL1402" s="129">
        <v>9.4000000000000004E-3</v>
      </c>
      <c r="CM1402" s="129" t="s">
        <v>179</v>
      </c>
      <c r="CN1402" s="129">
        <v>5.0000000000000001E-3</v>
      </c>
      <c r="CO1402" s="129" t="s">
        <v>179</v>
      </c>
      <c r="CP1402" s="129">
        <v>8.9999999999999998E-4</v>
      </c>
      <c r="CQ1402" s="129" t="s">
        <v>179</v>
      </c>
      <c r="CR1402" s="129">
        <v>3.3E-3</v>
      </c>
      <c r="CS1402" s="129" t="s">
        <v>279</v>
      </c>
      <c r="CT1402" s="129">
        <v>2.5999999999999999E-3</v>
      </c>
      <c r="CU1402" s="129" t="s">
        <v>18</v>
      </c>
      <c r="CV1402" s="129"/>
      <c r="CW1402" s="129" t="s">
        <v>18</v>
      </c>
      <c r="CX1402" s="129"/>
      <c r="CY1402" s="129" t="s">
        <v>179</v>
      </c>
      <c r="CZ1402" s="129">
        <v>6.9999999999999999E-4</v>
      </c>
      <c r="DA1402" s="129" t="s">
        <v>179</v>
      </c>
      <c r="DB1402" s="129">
        <v>5.0000000000000001E-4</v>
      </c>
      <c r="DC1402" s="129" t="s">
        <v>179</v>
      </c>
      <c r="DD1402" s="129">
        <v>5.0000000000000001E-4</v>
      </c>
      <c r="DE1402" s="129" t="s">
        <v>179</v>
      </c>
      <c r="DF1402" s="129">
        <v>5.0000000000000001E-4</v>
      </c>
      <c r="DG1402" s="129" t="s">
        <v>179</v>
      </c>
      <c r="DH1402" s="129">
        <v>4.0000000000000002E-4</v>
      </c>
      <c r="DI1402" s="129" t="s">
        <v>179</v>
      </c>
      <c r="DJ1402" s="129">
        <v>4.0000000000000002E-4</v>
      </c>
      <c r="DK1402" s="129" t="s">
        <v>3171</v>
      </c>
      <c r="DL1402" t="s">
        <v>53</v>
      </c>
      <c r="DS1402" s="129"/>
      <c r="DT1402" s="129" t="s">
        <v>18</v>
      </c>
      <c r="DV1402" t="s">
        <v>4849</v>
      </c>
    </row>
    <row r="1403" spans="1:126">
      <c r="A1403" s="127">
        <v>155</v>
      </c>
      <c r="B1403" s="128">
        <v>44754.665972222225</v>
      </c>
      <c r="C1403" s="129" t="s">
        <v>52</v>
      </c>
      <c r="D1403" s="129">
        <v>0</v>
      </c>
      <c r="E1403" s="129">
        <v>0</v>
      </c>
      <c r="F1403" s="129">
        <v>0</v>
      </c>
      <c r="G1403" s="129" t="s">
        <v>54</v>
      </c>
      <c r="H1403" s="129" t="s">
        <v>55</v>
      </c>
      <c r="I1403" s="129" t="s">
        <v>55</v>
      </c>
      <c r="J1403" s="129" t="s">
        <v>55</v>
      </c>
      <c r="K1403" s="129" t="s">
        <v>18</v>
      </c>
      <c r="L1403" s="129">
        <v>90</v>
      </c>
      <c r="M1403" s="129" t="s">
        <v>173</v>
      </c>
      <c r="N1403" s="129">
        <v>0</v>
      </c>
      <c r="O1403" s="129" t="s">
        <v>173</v>
      </c>
      <c r="P1403" s="129">
        <v>0</v>
      </c>
      <c r="Q1403" s="129" t="s">
        <v>173</v>
      </c>
      <c r="R1403" s="129">
        <v>0</v>
      </c>
      <c r="S1403" s="129">
        <v>2</v>
      </c>
      <c r="T1403" s="129" t="s">
        <v>174</v>
      </c>
      <c r="U1403" s="129">
        <v>3.1408</v>
      </c>
      <c r="V1403" s="129">
        <v>0.64129999999999998</v>
      </c>
      <c r="W1403" s="129" t="s">
        <v>4401</v>
      </c>
      <c r="X1403" s="129">
        <v>0.29270000000000002</v>
      </c>
      <c r="Y1403" s="129">
        <v>35.012700000000002</v>
      </c>
      <c r="Z1403" s="129">
        <v>0.33479999999999999</v>
      </c>
      <c r="AA1403" s="129" t="s">
        <v>179</v>
      </c>
      <c r="AB1403" s="129">
        <v>1.54E-2</v>
      </c>
      <c r="AC1403" s="129" t="s">
        <v>179</v>
      </c>
      <c r="AD1403" s="129">
        <v>9.4000000000000004E-3</v>
      </c>
      <c r="AE1403" s="129" t="s">
        <v>179</v>
      </c>
      <c r="AF1403" s="129">
        <v>1.72E-2</v>
      </c>
      <c r="AG1403" s="129">
        <v>8.6499999999999994E-2</v>
      </c>
      <c r="AH1403" s="129">
        <v>6.7000000000000002E-3</v>
      </c>
      <c r="AI1403" s="129">
        <v>8.3140000000000001</v>
      </c>
      <c r="AJ1403" s="129">
        <v>3.4099999999999998E-2</v>
      </c>
      <c r="AK1403" s="129">
        <v>0.59699999999999998</v>
      </c>
      <c r="AL1403" s="129">
        <v>8.0000000000000002E-3</v>
      </c>
      <c r="AM1403" s="129" t="s">
        <v>992</v>
      </c>
      <c r="AN1403" s="129">
        <v>8.0999999999999996E-3</v>
      </c>
      <c r="AO1403" s="129" t="s">
        <v>2215</v>
      </c>
      <c r="AP1403" s="129">
        <v>4.7999999999999996E-3</v>
      </c>
      <c r="AQ1403" s="129">
        <v>0.13220000000000001</v>
      </c>
      <c r="AR1403" s="129">
        <v>5.5999999999999999E-3</v>
      </c>
      <c r="AS1403" s="129" t="s">
        <v>4402</v>
      </c>
      <c r="AT1403" s="129">
        <v>2.7300000000000001E-2</v>
      </c>
      <c r="AU1403" s="129" t="s">
        <v>210</v>
      </c>
      <c r="AV1403" s="129">
        <v>3.8999999999999998E-3</v>
      </c>
      <c r="AW1403" s="129">
        <v>1.2999999999999999E-2</v>
      </c>
      <c r="AX1403" s="129">
        <v>1.1999999999999999E-3</v>
      </c>
      <c r="AY1403" s="129" t="s">
        <v>374</v>
      </c>
      <c r="AZ1403" s="129">
        <v>1E-3</v>
      </c>
      <c r="BA1403" s="129">
        <v>6.8999999999999999E-3</v>
      </c>
      <c r="BB1403" s="129">
        <v>6.9999999999999999E-4</v>
      </c>
      <c r="BC1403" s="129" t="s">
        <v>516</v>
      </c>
      <c r="BD1403" s="129">
        <v>5.0000000000000001E-4</v>
      </c>
      <c r="BE1403" s="129" t="s">
        <v>179</v>
      </c>
      <c r="BF1403" s="129">
        <v>2.9999999999999997E-4</v>
      </c>
      <c r="BG1403" s="129" t="s">
        <v>179</v>
      </c>
      <c r="BH1403" s="129">
        <v>1E-4</v>
      </c>
      <c r="BI1403" s="129" t="s">
        <v>179</v>
      </c>
      <c r="BJ1403" s="129">
        <v>2.0000000000000001E-4</v>
      </c>
      <c r="BK1403" s="129">
        <v>1.11E-2</v>
      </c>
      <c r="BL1403" s="129">
        <v>5.0000000000000001E-4</v>
      </c>
      <c r="BM1403" s="129">
        <v>2.5000000000000001E-3</v>
      </c>
      <c r="BN1403" s="129">
        <v>2.9999999999999997E-4</v>
      </c>
      <c r="BO1403" s="129" t="s">
        <v>244</v>
      </c>
      <c r="BP1403" s="129">
        <v>5.9999999999999995E-4</v>
      </c>
      <c r="BQ1403" s="129" t="s">
        <v>179</v>
      </c>
      <c r="BR1403" s="129">
        <v>2.9999999999999997E-4</v>
      </c>
      <c r="BS1403" s="129" t="s">
        <v>179</v>
      </c>
      <c r="BT1403" s="129">
        <v>5.0000000000000001E-4</v>
      </c>
      <c r="BU1403" s="129" t="s">
        <v>179</v>
      </c>
      <c r="BV1403" s="129">
        <v>6.9999999999999999E-4</v>
      </c>
      <c r="BW1403" s="129" t="s">
        <v>18</v>
      </c>
      <c r="BX1403" s="129"/>
      <c r="BY1403" s="129" t="s">
        <v>179</v>
      </c>
      <c r="BZ1403" s="129">
        <v>1.1000000000000001E-3</v>
      </c>
      <c r="CA1403" s="129" t="s">
        <v>179</v>
      </c>
      <c r="CB1403" s="129">
        <v>8.0000000000000004E-4</v>
      </c>
      <c r="CC1403" s="129" t="s">
        <v>179</v>
      </c>
      <c r="CD1403" s="129">
        <v>2E-3</v>
      </c>
      <c r="CE1403" s="129" t="s">
        <v>179</v>
      </c>
      <c r="CF1403" s="129">
        <v>2.3E-3</v>
      </c>
      <c r="CG1403" s="129" t="s">
        <v>179</v>
      </c>
      <c r="CH1403" s="129">
        <v>1E-4</v>
      </c>
      <c r="CI1403" s="129" t="s">
        <v>179</v>
      </c>
      <c r="CJ1403" s="129">
        <v>6.7999999999999996E-3</v>
      </c>
      <c r="CK1403" s="129" t="s">
        <v>179</v>
      </c>
      <c r="CL1403" s="129">
        <v>9.7000000000000003E-3</v>
      </c>
      <c r="CM1403" s="129" t="s">
        <v>179</v>
      </c>
      <c r="CN1403" s="129">
        <v>4.7999999999999996E-3</v>
      </c>
      <c r="CO1403" s="129" t="s">
        <v>179</v>
      </c>
      <c r="CP1403" s="129">
        <v>8.9999999999999998E-4</v>
      </c>
      <c r="CQ1403" s="129" t="s">
        <v>179</v>
      </c>
      <c r="CR1403" s="129">
        <v>3.3E-3</v>
      </c>
      <c r="CS1403" s="129" t="s">
        <v>740</v>
      </c>
      <c r="CT1403" s="129">
        <v>2.5999999999999999E-3</v>
      </c>
      <c r="CU1403" s="129" t="s">
        <v>18</v>
      </c>
      <c r="CV1403" s="129"/>
      <c r="CW1403" s="129" t="s">
        <v>18</v>
      </c>
      <c r="CX1403" s="129"/>
      <c r="CY1403" s="129" t="s">
        <v>179</v>
      </c>
      <c r="CZ1403" s="129">
        <v>6.9999999999999999E-4</v>
      </c>
      <c r="DA1403" s="129" t="s">
        <v>179</v>
      </c>
      <c r="DB1403" s="129">
        <v>5.0000000000000001E-4</v>
      </c>
      <c r="DC1403" s="129" t="s">
        <v>192</v>
      </c>
      <c r="DD1403" s="129">
        <v>5.9999999999999995E-4</v>
      </c>
      <c r="DE1403" s="129" t="s">
        <v>179</v>
      </c>
      <c r="DF1403" s="129">
        <v>5.0000000000000001E-4</v>
      </c>
      <c r="DG1403" s="129" t="s">
        <v>179</v>
      </c>
      <c r="DH1403" s="129">
        <v>4.0000000000000002E-4</v>
      </c>
      <c r="DI1403" s="129" t="s">
        <v>179</v>
      </c>
      <c r="DJ1403" s="129">
        <v>4.0000000000000002E-4</v>
      </c>
      <c r="DK1403" s="129" t="s">
        <v>3171</v>
      </c>
      <c r="DL1403" t="s">
        <v>53</v>
      </c>
      <c r="DS1403" s="129"/>
      <c r="DT1403" s="129" t="s">
        <v>18</v>
      </c>
      <c r="DV1403" t="s">
        <v>4849</v>
      </c>
    </row>
    <row r="1404" spans="1:126">
      <c r="A1404" s="127">
        <v>617</v>
      </c>
      <c r="B1404" s="128">
        <v>44743.486111111109</v>
      </c>
      <c r="C1404" s="129" t="s">
        <v>52</v>
      </c>
      <c r="D1404" s="129">
        <v>0</v>
      </c>
      <c r="E1404" s="129">
        <v>0</v>
      </c>
      <c r="F1404" s="129">
        <v>0</v>
      </c>
      <c r="G1404" s="129" t="s">
        <v>54</v>
      </c>
      <c r="H1404" s="129" t="s">
        <v>55</v>
      </c>
      <c r="I1404" s="129" t="s">
        <v>55</v>
      </c>
      <c r="J1404" s="129" t="s">
        <v>55</v>
      </c>
      <c r="K1404" t="s">
        <v>18</v>
      </c>
      <c r="L1404" s="129">
        <v>90</v>
      </c>
      <c r="M1404" s="129" t="s">
        <v>173</v>
      </c>
      <c r="N1404" s="129">
        <v>0</v>
      </c>
      <c r="O1404" s="129" t="s">
        <v>173</v>
      </c>
      <c r="P1404" s="129">
        <v>0</v>
      </c>
      <c r="Q1404" s="129" t="s">
        <v>173</v>
      </c>
      <c r="R1404" s="129">
        <v>0</v>
      </c>
      <c r="S1404" s="129">
        <v>2</v>
      </c>
      <c r="T1404" s="129" t="s">
        <v>174</v>
      </c>
      <c r="U1404" s="129">
        <v>5.1684999999999999</v>
      </c>
      <c r="V1404" s="129">
        <v>0.68459999999999999</v>
      </c>
      <c r="W1404" s="129">
        <v>11.1378</v>
      </c>
      <c r="X1404" s="129">
        <v>0.316</v>
      </c>
      <c r="Y1404" s="129">
        <v>37.997799999999998</v>
      </c>
      <c r="Z1404" s="129">
        <v>0.3498</v>
      </c>
      <c r="AA1404" s="129">
        <v>2.0500000000000001E-2</v>
      </c>
      <c r="AB1404" s="129">
        <v>1.49E-2</v>
      </c>
      <c r="AC1404" s="129">
        <v>3.2399999999999998E-2</v>
      </c>
      <c r="AD1404" s="129">
        <v>0.01</v>
      </c>
      <c r="AE1404" s="129" t="s">
        <v>179</v>
      </c>
      <c r="AF1404" s="129">
        <v>1.6500000000000001E-2</v>
      </c>
      <c r="AG1404" s="129">
        <v>5.0500000000000003E-2</v>
      </c>
      <c r="AH1404" s="129">
        <v>6.0000000000000001E-3</v>
      </c>
      <c r="AI1404" s="129">
        <v>7.3997000000000002</v>
      </c>
      <c r="AJ1404" s="129">
        <v>3.1699999999999999E-2</v>
      </c>
      <c r="AK1404" s="129">
        <v>0.52210000000000001</v>
      </c>
      <c r="AL1404" s="129">
        <v>7.3000000000000001E-3</v>
      </c>
      <c r="AM1404" s="129">
        <v>1.54E-2</v>
      </c>
      <c r="AN1404" s="129">
        <v>7.7000000000000002E-3</v>
      </c>
      <c r="AO1404" s="129">
        <v>2.4500000000000001E-2</v>
      </c>
      <c r="AP1404" s="129">
        <v>4.1999999999999997E-3</v>
      </c>
      <c r="AQ1404" s="129" t="s">
        <v>2445</v>
      </c>
      <c r="AR1404" s="129">
        <v>4.7999999999999996E-3</v>
      </c>
      <c r="AS1404" s="129" t="s">
        <v>2446</v>
      </c>
      <c r="AT1404" s="129">
        <v>2.4899999999999999E-2</v>
      </c>
      <c r="AU1404" s="129" t="s">
        <v>1357</v>
      </c>
      <c r="AV1404" s="129">
        <v>3.5999999999999999E-3</v>
      </c>
      <c r="AW1404" s="129" t="s">
        <v>429</v>
      </c>
      <c r="AX1404" s="129">
        <v>1E-3</v>
      </c>
      <c r="AY1404" s="129" t="s">
        <v>228</v>
      </c>
      <c r="AZ1404" s="129">
        <v>8.0000000000000004E-4</v>
      </c>
      <c r="BA1404" s="129" t="s">
        <v>600</v>
      </c>
      <c r="BB1404" s="129">
        <v>5.9999999999999995E-4</v>
      </c>
      <c r="BC1404" s="129" t="s">
        <v>245</v>
      </c>
      <c r="BD1404" s="129">
        <v>5.0000000000000001E-4</v>
      </c>
      <c r="BE1404" s="129" t="s">
        <v>179</v>
      </c>
      <c r="BF1404" s="129">
        <v>2.9999999999999997E-4</v>
      </c>
      <c r="BG1404" s="129" t="s">
        <v>246</v>
      </c>
      <c r="BH1404" s="129">
        <v>1E-4</v>
      </c>
      <c r="BI1404" s="129" t="s">
        <v>179</v>
      </c>
      <c r="BJ1404" s="129">
        <v>2.0000000000000001E-4</v>
      </c>
      <c r="BK1404" s="129" t="s">
        <v>248</v>
      </c>
      <c r="BL1404" s="129">
        <v>4.0000000000000002E-4</v>
      </c>
      <c r="BM1404" s="129" t="s">
        <v>451</v>
      </c>
      <c r="BN1404" s="129">
        <v>2.9999999999999997E-4</v>
      </c>
      <c r="BO1404" s="129" t="s">
        <v>301</v>
      </c>
      <c r="BP1404" s="129">
        <v>5.0000000000000001E-4</v>
      </c>
      <c r="BQ1404" s="129" t="s">
        <v>179</v>
      </c>
      <c r="BR1404" s="129">
        <v>2.9999999999999997E-4</v>
      </c>
      <c r="BS1404" s="129" t="s">
        <v>516</v>
      </c>
      <c r="BT1404" s="129">
        <v>4.0000000000000002E-4</v>
      </c>
      <c r="BU1404" s="129" t="s">
        <v>179</v>
      </c>
      <c r="BV1404" s="129">
        <v>6.9999999999999999E-4</v>
      </c>
      <c r="BW1404" s="129" t="s">
        <v>18</v>
      </c>
      <c r="BX1404" s="129"/>
      <c r="BY1404" s="129" t="s">
        <v>179</v>
      </c>
      <c r="BZ1404" s="129">
        <v>1.1000000000000001E-3</v>
      </c>
      <c r="CA1404" s="129" t="s">
        <v>179</v>
      </c>
      <c r="CB1404" s="129">
        <v>8.0000000000000004E-4</v>
      </c>
      <c r="CC1404" s="129" t="s">
        <v>179</v>
      </c>
      <c r="CD1404" s="129">
        <v>2E-3</v>
      </c>
      <c r="CE1404" s="129" t="s">
        <v>179</v>
      </c>
      <c r="CF1404" s="129">
        <v>2.3E-3</v>
      </c>
      <c r="CG1404" s="129" t="s">
        <v>216</v>
      </c>
      <c r="CH1404" s="129">
        <v>1E-4</v>
      </c>
      <c r="CI1404" s="129" t="s">
        <v>405</v>
      </c>
      <c r="CJ1404" s="129">
        <v>7.6E-3</v>
      </c>
      <c r="CK1404" s="129" t="s">
        <v>179</v>
      </c>
      <c r="CL1404" s="129">
        <v>1.0999999999999999E-2</v>
      </c>
      <c r="CM1404" s="129" t="s">
        <v>179</v>
      </c>
      <c r="CN1404" s="129">
        <v>4.5999999999999999E-3</v>
      </c>
      <c r="CO1404" s="129" t="s">
        <v>179</v>
      </c>
      <c r="CP1404" s="129">
        <v>8.9999999999999998E-4</v>
      </c>
      <c r="CQ1404" s="129" t="s">
        <v>179</v>
      </c>
      <c r="CR1404" s="129">
        <v>3.2000000000000002E-3</v>
      </c>
      <c r="CS1404" s="129" t="s">
        <v>179</v>
      </c>
      <c r="CT1404" s="129">
        <v>1.9E-3</v>
      </c>
      <c r="CU1404" s="129" t="s">
        <v>179</v>
      </c>
      <c r="CV1404" s="129">
        <v>8.0000000000000004E-4</v>
      </c>
      <c r="CW1404" s="129" t="s">
        <v>18</v>
      </c>
      <c r="CX1404" s="129"/>
      <c r="CY1404" s="129" t="s">
        <v>179</v>
      </c>
      <c r="CZ1404" s="129">
        <v>5.9999999999999995E-4</v>
      </c>
      <c r="DA1404" s="129" t="s">
        <v>179</v>
      </c>
      <c r="DB1404" s="129">
        <v>5.9999999999999995E-4</v>
      </c>
      <c r="DC1404" s="129" t="s">
        <v>179</v>
      </c>
      <c r="DD1404" s="129">
        <v>5.9999999999999995E-4</v>
      </c>
      <c r="DE1404" s="129" t="s">
        <v>179</v>
      </c>
      <c r="DF1404" s="129">
        <v>5.9999999999999995E-4</v>
      </c>
      <c r="DG1404" s="129" t="s">
        <v>179</v>
      </c>
      <c r="DH1404" s="129">
        <v>4.0000000000000002E-4</v>
      </c>
      <c r="DI1404" s="129" t="s">
        <v>179</v>
      </c>
      <c r="DJ1404" s="129">
        <v>4.0000000000000002E-4</v>
      </c>
      <c r="DK1404" s="129" t="s">
        <v>2447</v>
      </c>
      <c r="DL1404" t="s">
        <v>53</v>
      </c>
      <c r="DS1404" s="129"/>
      <c r="DT1404" s="129" t="s">
        <v>2443</v>
      </c>
      <c r="DU1404" s="129"/>
      <c r="DV1404" t="s">
        <v>4849</v>
      </c>
    </row>
    <row r="1405" spans="1:126">
      <c r="A1405" s="127">
        <v>618</v>
      </c>
      <c r="B1405" s="128">
        <v>44743.487500000003</v>
      </c>
      <c r="C1405" s="129" t="s">
        <v>52</v>
      </c>
      <c r="D1405" s="129">
        <v>0</v>
      </c>
      <c r="E1405" s="129">
        <v>0</v>
      </c>
      <c r="F1405" s="129">
        <v>0</v>
      </c>
      <c r="G1405" s="129" t="s">
        <v>54</v>
      </c>
      <c r="H1405" s="129" t="s">
        <v>55</v>
      </c>
      <c r="I1405" s="129" t="s">
        <v>55</v>
      </c>
      <c r="J1405" s="129" t="s">
        <v>55</v>
      </c>
      <c r="K1405" t="s">
        <v>18</v>
      </c>
      <c r="L1405" s="129">
        <v>90</v>
      </c>
      <c r="M1405" s="129" t="s">
        <v>173</v>
      </c>
      <c r="N1405" s="129">
        <v>0</v>
      </c>
      <c r="O1405" s="129" t="s">
        <v>173</v>
      </c>
      <c r="P1405" s="129">
        <v>0</v>
      </c>
      <c r="Q1405" s="129" t="s">
        <v>173</v>
      </c>
      <c r="R1405" s="129">
        <v>0</v>
      </c>
      <c r="S1405" s="129">
        <v>2</v>
      </c>
      <c r="T1405" s="129" t="s">
        <v>174</v>
      </c>
      <c r="U1405" s="129">
        <v>5.3563000000000001</v>
      </c>
      <c r="V1405" s="129">
        <v>0.68469999999999998</v>
      </c>
      <c r="W1405" s="129">
        <v>11.0793</v>
      </c>
      <c r="X1405" s="129">
        <v>0.31509999999999999</v>
      </c>
      <c r="Y1405" s="129">
        <v>38.2607</v>
      </c>
      <c r="Z1405" s="129">
        <v>0.35099999999999998</v>
      </c>
      <c r="AA1405" s="129">
        <v>3.4299999999999997E-2</v>
      </c>
      <c r="AB1405" s="129">
        <v>1.5100000000000001E-2</v>
      </c>
      <c r="AC1405" s="129">
        <v>4.3299999999999998E-2</v>
      </c>
      <c r="AD1405" s="129">
        <v>1.01E-2</v>
      </c>
      <c r="AE1405" s="129" t="s">
        <v>179</v>
      </c>
      <c r="AF1405" s="129">
        <v>1.66E-2</v>
      </c>
      <c r="AG1405" s="129">
        <v>4.8300000000000003E-2</v>
      </c>
      <c r="AH1405" s="129">
        <v>6.1000000000000004E-3</v>
      </c>
      <c r="AI1405" s="129">
        <v>7.3760000000000003</v>
      </c>
      <c r="AJ1405" s="129">
        <v>3.1699999999999999E-2</v>
      </c>
      <c r="AK1405" s="129">
        <v>0.51529999999999998</v>
      </c>
      <c r="AL1405" s="129">
        <v>7.3000000000000001E-3</v>
      </c>
      <c r="AM1405" s="129">
        <v>2.12E-2</v>
      </c>
      <c r="AN1405" s="129">
        <v>7.9000000000000008E-3</v>
      </c>
      <c r="AO1405" s="129">
        <v>1.47E-2</v>
      </c>
      <c r="AP1405" s="129">
        <v>4.1000000000000003E-3</v>
      </c>
      <c r="AQ1405" s="129" t="s">
        <v>1774</v>
      </c>
      <c r="AR1405" s="129">
        <v>4.7000000000000002E-3</v>
      </c>
      <c r="AS1405" s="129" t="s">
        <v>2448</v>
      </c>
      <c r="AT1405" s="129">
        <v>2.4899999999999999E-2</v>
      </c>
      <c r="AU1405" s="129" t="s">
        <v>179</v>
      </c>
      <c r="AV1405" s="129">
        <v>3.5000000000000001E-3</v>
      </c>
      <c r="AW1405" s="129" t="s">
        <v>431</v>
      </c>
      <c r="AX1405" s="129">
        <v>1E-3</v>
      </c>
      <c r="AY1405" s="129" t="s">
        <v>405</v>
      </c>
      <c r="AZ1405" s="129">
        <v>8.0000000000000004E-4</v>
      </c>
      <c r="BA1405" s="129" t="s">
        <v>638</v>
      </c>
      <c r="BB1405" s="129">
        <v>5.9999999999999995E-4</v>
      </c>
      <c r="BC1405" s="129" t="s">
        <v>211</v>
      </c>
      <c r="BD1405" s="129">
        <v>5.0000000000000001E-4</v>
      </c>
      <c r="BE1405" s="129" t="s">
        <v>179</v>
      </c>
      <c r="BF1405" s="129">
        <v>2.9999999999999997E-4</v>
      </c>
      <c r="BG1405" s="129" t="s">
        <v>179</v>
      </c>
      <c r="BH1405" s="129">
        <v>1E-4</v>
      </c>
      <c r="BI1405" s="129" t="s">
        <v>318</v>
      </c>
      <c r="BJ1405" s="129">
        <v>2.0000000000000001E-4</v>
      </c>
      <c r="BK1405" s="129" t="s">
        <v>349</v>
      </c>
      <c r="BL1405" s="129">
        <v>4.0000000000000002E-4</v>
      </c>
      <c r="BM1405" s="129" t="s">
        <v>451</v>
      </c>
      <c r="BN1405" s="129">
        <v>2.9999999999999997E-4</v>
      </c>
      <c r="BO1405" s="129" t="s">
        <v>215</v>
      </c>
      <c r="BP1405" s="129">
        <v>5.0000000000000001E-4</v>
      </c>
      <c r="BQ1405" s="129" t="s">
        <v>179</v>
      </c>
      <c r="BR1405" s="129">
        <v>2.9999999999999997E-4</v>
      </c>
      <c r="BS1405" s="129" t="s">
        <v>179</v>
      </c>
      <c r="BT1405" s="129">
        <v>4.0000000000000002E-4</v>
      </c>
      <c r="BU1405" s="129" t="s">
        <v>179</v>
      </c>
      <c r="BV1405" s="129">
        <v>6.9999999999999999E-4</v>
      </c>
      <c r="BW1405" s="129" t="s">
        <v>18</v>
      </c>
      <c r="BX1405" s="129"/>
      <c r="BY1405" s="129" t="s">
        <v>18</v>
      </c>
      <c r="BZ1405" s="129"/>
      <c r="CA1405" s="129" t="s">
        <v>179</v>
      </c>
      <c r="CB1405" s="129">
        <v>8.0000000000000004E-4</v>
      </c>
      <c r="CC1405" s="129" t="s">
        <v>179</v>
      </c>
      <c r="CD1405" s="129">
        <v>2.0999999999999999E-3</v>
      </c>
      <c r="CE1405" s="129" t="s">
        <v>179</v>
      </c>
      <c r="CF1405" s="129">
        <v>2.3E-3</v>
      </c>
      <c r="CG1405" s="129" t="s">
        <v>216</v>
      </c>
      <c r="CH1405" s="129">
        <v>1E-4</v>
      </c>
      <c r="CI1405" s="129" t="s">
        <v>179</v>
      </c>
      <c r="CJ1405" s="129">
        <v>7.6E-3</v>
      </c>
      <c r="CK1405" s="129" t="s">
        <v>179</v>
      </c>
      <c r="CL1405" s="129">
        <v>1.12E-2</v>
      </c>
      <c r="CM1405" s="129" t="s">
        <v>179</v>
      </c>
      <c r="CN1405" s="129">
        <v>4.4999999999999997E-3</v>
      </c>
      <c r="CO1405" s="129" t="s">
        <v>179</v>
      </c>
      <c r="CP1405" s="129">
        <v>8.9999999999999998E-4</v>
      </c>
      <c r="CQ1405" s="129" t="s">
        <v>179</v>
      </c>
      <c r="CR1405" s="129">
        <v>3.2000000000000002E-3</v>
      </c>
      <c r="CS1405" s="129" t="s">
        <v>179</v>
      </c>
      <c r="CT1405" s="129">
        <v>1.8E-3</v>
      </c>
      <c r="CU1405" s="129" t="s">
        <v>18</v>
      </c>
      <c r="CV1405" s="129"/>
      <c r="CW1405" s="129" t="s">
        <v>18</v>
      </c>
      <c r="CX1405" s="129"/>
      <c r="CY1405" s="129" t="s">
        <v>179</v>
      </c>
      <c r="CZ1405" s="129">
        <v>5.9999999999999995E-4</v>
      </c>
      <c r="DA1405" s="129" t="s">
        <v>179</v>
      </c>
      <c r="DB1405" s="129">
        <v>5.9999999999999995E-4</v>
      </c>
      <c r="DC1405" s="129" t="s">
        <v>179</v>
      </c>
      <c r="DD1405" s="129">
        <v>5.9999999999999995E-4</v>
      </c>
      <c r="DE1405" s="129" t="s">
        <v>179</v>
      </c>
      <c r="DF1405" s="129">
        <v>5.9999999999999995E-4</v>
      </c>
      <c r="DG1405" s="129" t="s">
        <v>179</v>
      </c>
      <c r="DH1405" s="129">
        <v>4.0000000000000002E-4</v>
      </c>
      <c r="DI1405" s="129" t="s">
        <v>179</v>
      </c>
      <c r="DJ1405" s="129">
        <v>4.0000000000000002E-4</v>
      </c>
      <c r="DK1405" s="129" t="s">
        <v>2447</v>
      </c>
      <c r="DL1405" t="s">
        <v>53</v>
      </c>
      <c r="DS1405" s="129"/>
      <c r="DT1405" s="129" t="s">
        <v>2443</v>
      </c>
      <c r="DU1405" s="129"/>
      <c r="DV1405" t="s">
        <v>4849</v>
      </c>
    </row>
    <row r="1406" spans="1:126">
      <c r="A1406" s="127">
        <v>619</v>
      </c>
      <c r="B1406" s="128">
        <v>44743.488888888889</v>
      </c>
      <c r="C1406" s="129" t="s">
        <v>52</v>
      </c>
      <c r="D1406" s="129">
        <v>0</v>
      </c>
      <c r="E1406" s="129">
        <v>0</v>
      </c>
      <c r="F1406" s="129">
        <v>0</v>
      </c>
      <c r="G1406" s="129" t="s">
        <v>54</v>
      </c>
      <c r="H1406" s="129" t="s">
        <v>55</v>
      </c>
      <c r="I1406" s="129" t="s">
        <v>55</v>
      </c>
      <c r="J1406" s="129" t="s">
        <v>55</v>
      </c>
      <c r="K1406" t="s">
        <v>18</v>
      </c>
      <c r="L1406" s="129">
        <v>90</v>
      </c>
      <c r="M1406" s="129" t="s">
        <v>173</v>
      </c>
      <c r="N1406" s="129">
        <v>0</v>
      </c>
      <c r="O1406" s="129" t="s">
        <v>173</v>
      </c>
      <c r="P1406" s="129">
        <v>0</v>
      </c>
      <c r="Q1406" s="129" t="s">
        <v>173</v>
      </c>
      <c r="R1406" s="129">
        <v>0</v>
      </c>
      <c r="S1406" s="129">
        <v>2</v>
      </c>
      <c r="T1406" s="129" t="s">
        <v>174</v>
      </c>
      <c r="U1406" s="129">
        <v>5.0716000000000001</v>
      </c>
      <c r="V1406" s="129">
        <v>0.6804</v>
      </c>
      <c r="W1406" s="129">
        <v>10.7743</v>
      </c>
      <c r="X1406" s="129">
        <v>0.31159999999999999</v>
      </c>
      <c r="Y1406" s="129">
        <v>38.398400000000002</v>
      </c>
      <c r="Z1406" s="129">
        <v>0.35149999999999998</v>
      </c>
      <c r="AA1406" s="129">
        <v>3.8399999999999997E-2</v>
      </c>
      <c r="AB1406" s="129">
        <v>1.5100000000000001E-2</v>
      </c>
      <c r="AC1406" s="129">
        <v>3.8399999999999997E-2</v>
      </c>
      <c r="AD1406" s="129">
        <v>9.9000000000000008E-3</v>
      </c>
      <c r="AE1406" s="129" t="s">
        <v>179</v>
      </c>
      <c r="AF1406" s="129">
        <v>1.67E-2</v>
      </c>
      <c r="AG1406" s="129">
        <v>5.5500000000000001E-2</v>
      </c>
      <c r="AH1406" s="129">
        <v>6.0000000000000001E-3</v>
      </c>
      <c r="AI1406" s="129">
        <v>7.3818999999999999</v>
      </c>
      <c r="AJ1406" s="129">
        <v>3.1699999999999999E-2</v>
      </c>
      <c r="AK1406" s="129">
        <v>0.52059999999999995</v>
      </c>
      <c r="AL1406" s="129">
        <v>7.3000000000000001E-3</v>
      </c>
      <c r="AM1406" s="129">
        <v>1.72E-2</v>
      </c>
      <c r="AN1406" s="129">
        <v>7.7000000000000002E-3</v>
      </c>
      <c r="AO1406" s="129">
        <v>1.9E-2</v>
      </c>
      <c r="AP1406" s="129">
        <v>4.1000000000000003E-3</v>
      </c>
      <c r="AQ1406" s="129" t="s">
        <v>2449</v>
      </c>
      <c r="AR1406" s="129">
        <v>4.7000000000000002E-3</v>
      </c>
      <c r="AS1406" s="129" t="s">
        <v>2450</v>
      </c>
      <c r="AT1406" s="129">
        <v>2.4899999999999999E-2</v>
      </c>
      <c r="AU1406" s="129" t="s">
        <v>179</v>
      </c>
      <c r="AV1406" s="129">
        <v>3.5000000000000001E-3</v>
      </c>
      <c r="AW1406" s="129" t="s">
        <v>559</v>
      </c>
      <c r="AX1406" s="129">
        <v>1E-3</v>
      </c>
      <c r="AY1406" s="129" t="s">
        <v>317</v>
      </c>
      <c r="AZ1406" s="129">
        <v>8.0000000000000004E-4</v>
      </c>
      <c r="BA1406" s="129" t="s">
        <v>614</v>
      </c>
      <c r="BB1406" s="129">
        <v>5.9999999999999995E-4</v>
      </c>
      <c r="BC1406" s="129" t="s">
        <v>211</v>
      </c>
      <c r="BD1406" s="129">
        <v>5.0000000000000001E-4</v>
      </c>
      <c r="BE1406" s="129" t="s">
        <v>179</v>
      </c>
      <c r="BF1406" s="129">
        <v>2.9999999999999997E-4</v>
      </c>
      <c r="BG1406" s="129" t="s">
        <v>179</v>
      </c>
      <c r="BH1406" s="129">
        <v>1E-4</v>
      </c>
      <c r="BI1406" s="129" t="s">
        <v>179</v>
      </c>
      <c r="BJ1406" s="129">
        <v>2.0000000000000001E-4</v>
      </c>
      <c r="BK1406" s="129" t="s">
        <v>559</v>
      </c>
      <c r="BL1406" s="129">
        <v>4.0000000000000002E-4</v>
      </c>
      <c r="BM1406" s="129" t="s">
        <v>392</v>
      </c>
      <c r="BN1406" s="129">
        <v>2.9999999999999997E-4</v>
      </c>
      <c r="BO1406" s="129" t="s">
        <v>465</v>
      </c>
      <c r="BP1406" s="129">
        <v>5.0000000000000001E-4</v>
      </c>
      <c r="BQ1406" s="129" t="s">
        <v>179</v>
      </c>
      <c r="BR1406" s="129">
        <v>2.9999999999999997E-4</v>
      </c>
      <c r="BS1406" s="129" t="s">
        <v>179</v>
      </c>
      <c r="BT1406" s="129">
        <v>4.0000000000000002E-4</v>
      </c>
      <c r="BU1406" s="129" t="s">
        <v>179</v>
      </c>
      <c r="BV1406" s="129">
        <v>6.9999999999999999E-4</v>
      </c>
      <c r="BW1406" s="129" t="s">
        <v>18</v>
      </c>
      <c r="BX1406" s="129"/>
      <c r="BY1406" s="129" t="s">
        <v>179</v>
      </c>
      <c r="BZ1406" s="129">
        <v>1.1000000000000001E-3</v>
      </c>
      <c r="CA1406" s="129" t="s">
        <v>179</v>
      </c>
      <c r="CB1406" s="129">
        <v>8.0000000000000004E-4</v>
      </c>
      <c r="CC1406" s="129" t="s">
        <v>179</v>
      </c>
      <c r="CD1406" s="129">
        <v>2.0999999999999999E-3</v>
      </c>
      <c r="CE1406" s="129" t="s">
        <v>179</v>
      </c>
      <c r="CF1406" s="129">
        <v>2.3E-3</v>
      </c>
      <c r="CG1406" s="129" t="s">
        <v>179</v>
      </c>
      <c r="CH1406" s="129">
        <v>1E-4</v>
      </c>
      <c r="CI1406" s="129" t="s">
        <v>179</v>
      </c>
      <c r="CJ1406" s="129">
        <v>7.6E-3</v>
      </c>
      <c r="CK1406" s="129" t="s">
        <v>179</v>
      </c>
      <c r="CL1406" s="129">
        <v>1.09E-2</v>
      </c>
      <c r="CM1406" s="129" t="s">
        <v>412</v>
      </c>
      <c r="CN1406" s="129">
        <v>4.1999999999999997E-3</v>
      </c>
      <c r="CO1406" s="129" t="s">
        <v>179</v>
      </c>
      <c r="CP1406" s="129">
        <v>8.0000000000000004E-4</v>
      </c>
      <c r="CQ1406" s="129" t="s">
        <v>179</v>
      </c>
      <c r="CR1406" s="129">
        <v>3.3E-3</v>
      </c>
      <c r="CS1406" s="129" t="s">
        <v>179</v>
      </c>
      <c r="CT1406" s="129">
        <v>1.9E-3</v>
      </c>
      <c r="CU1406" s="129" t="s">
        <v>18</v>
      </c>
      <c r="CV1406" s="129"/>
      <c r="CW1406" s="129" t="s">
        <v>18</v>
      </c>
      <c r="CX1406" s="129"/>
      <c r="CY1406" s="129" t="s">
        <v>179</v>
      </c>
      <c r="CZ1406" s="129">
        <v>5.0000000000000001E-4</v>
      </c>
      <c r="DA1406" s="129" t="s">
        <v>179</v>
      </c>
      <c r="DB1406" s="129">
        <v>5.0000000000000001E-4</v>
      </c>
      <c r="DC1406" s="129" t="s">
        <v>179</v>
      </c>
      <c r="DD1406" s="129">
        <v>5.0000000000000001E-4</v>
      </c>
      <c r="DE1406" s="129" t="s">
        <v>179</v>
      </c>
      <c r="DF1406" s="129">
        <v>5.9999999999999995E-4</v>
      </c>
      <c r="DG1406" s="129" t="s">
        <v>179</v>
      </c>
      <c r="DH1406" s="129">
        <v>4.0000000000000002E-4</v>
      </c>
      <c r="DI1406" s="129" t="s">
        <v>179</v>
      </c>
      <c r="DJ1406" s="129">
        <v>4.0000000000000002E-4</v>
      </c>
      <c r="DK1406" s="129" t="s">
        <v>2447</v>
      </c>
      <c r="DL1406" t="s">
        <v>53</v>
      </c>
      <c r="DS1406" s="129"/>
      <c r="DT1406" s="129" t="s">
        <v>2443</v>
      </c>
      <c r="DU1406" s="129"/>
      <c r="DV1406" t="s">
        <v>4849</v>
      </c>
    </row>
    <row r="1407" spans="1:126">
      <c r="A1407" s="127">
        <v>614</v>
      </c>
      <c r="B1407" s="128">
        <v>44743.481249999997</v>
      </c>
      <c r="C1407" s="129" t="s">
        <v>52</v>
      </c>
      <c r="D1407" s="129">
        <v>0</v>
      </c>
      <c r="E1407" s="129">
        <v>0</v>
      </c>
      <c r="F1407" s="129">
        <v>0</v>
      </c>
      <c r="G1407" s="129" t="s">
        <v>54</v>
      </c>
      <c r="H1407" s="129" t="s">
        <v>55</v>
      </c>
      <c r="I1407" s="129" t="s">
        <v>55</v>
      </c>
      <c r="J1407" s="129" t="s">
        <v>55</v>
      </c>
      <c r="K1407" t="s">
        <v>18</v>
      </c>
      <c r="L1407" s="129">
        <v>90</v>
      </c>
      <c r="M1407" s="129" t="s">
        <v>173</v>
      </c>
      <c r="N1407" s="129">
        <v>0</v>
      </c>
      <c r="O1407" s="129" t="s">
        <v>173</v>
      </c>
      <c r="P1407" s="129">
        <v>0</v>
      </c>
      <c r="Q1407" s="129" t="s">
        <v>173</v>
      </c>
      <c r="R1407" s="129">
        <v>0</v>
      </c>
      <c r="S1407" s="129">
        <v>2</v>
      </c>
      <c r="T1407" s="129" t="s">
        <v>174</v>
      </c>
      <c r="U1407" s="129">
        <v>5.8391999999999999</v>
      </c>
      <c r="V1407" s="129">
        <v>0.69279999999999997</v>
      </c>
      <c r="W1407" s="129">
        <v>10.9719</v>
      </c>
      <c r="X1407" s="129">
        <v>0.31609999999999999</v>
      </c>
      <c r="Y1407" s="129">
        <v>39.980699999999999</v>
      </c>
      <c r="Z1407" s="129">
        <v>0.36049999999999999</v>
      </c>
      <c r="AA1407" s="129">
        <v>2.06E-2</v>
      </c>
      <c r="AB1407" s="129">
        <v>1.5100000000000001E-2</v>
      </c>
      <c r="AC1407" s="129" t="s">
        <v>179</v>
      </c>
      <c r="AD1407" s="129">
        <v>9.4999999999999998E-3</v>
      </c>
      <c r="AE1407" s="129" t="s">
        <v>179</v>
      </c>
      <c r="AF1407" s="129">
        <v>1.6899999999999998E-2</v>
      </c>
      <c r="AG1407" s="129">
        <v>7.22E-2</v>
      </c>
      <c r="AH1407" s="129">
        <v>6.6E-3</v>
      </c>
      <c r="AI1407" s="129">
        <v>7.8964999999999996</v>
      </c>
      <c r="AJ1407" s="129">
        <v>3.2899999999999999E-2</v>
      </c>
      <c r="AK1407" s="129">
        <v>0.55889999999999995</v>
      </c>
      <c r="AL1407" s="129">
        <v>7.6E-3</v>
      </c>
      <c r="AM1407" s="129">
        <v>8.0999999999999996E-3</v>
      </c>
      <c r="AN1407" s="129">
        <v>7.4000000000000003E-3</v>
      </c>
      <c r="AO1407" s="129">
        <v>3.1600000000000003E-2</v>
      </c>
      <c r="AP1407" s="129">
        <v>4.5999999999999999E-3</v>
      </c>
      <c r="AQ1407" s="129" t="s">
        <v>2440</v>
      </c>
      <c r="AR1407" s="129">
        <v>5.0000000000000001E-3</v>
      </c>
      <c r="AS1407" s="129" t="s">
        <v>2441</v>
      </c>
      <c r="AT1407" s="129">
        <v>2.53E-2</v>
      </c>
      <c r="AU1407" s="129" t="s">
        <v>301</v>
      </c>
      <c r="AV1407" s="129">
        <v>3.5999999999999999E-3</v>
      </c>
      <c r="AW1407" s="129" t="s">
        <v>419</v>
      </c>
      <c r="AX1407" s="129">
        <v>1.1000000000000001E-3</v>
      </c>
      <c r="AY1407" s="129" t="s">
        <v>244</v>
      </c>
      <c r="AZ1407" s="129">
        <v>8.0000000000000004E-4</v>
      </c>
      <c r="BA1407" s="129" t="s">
        <v>345</v>
      </c>
      <c r="BB1407" s="129">
        <v>6.9999999999999999E-4</v>
      </c>
      <c r="BC1407" s="129" t="s">
        <v>245</v>
      </c>
      <c r="BD1407" s="129">
        <v>5.0000000000000001E-4</v>
      </c>
      <c r="BE1407" s="129" t="s">
        <v>179</v>
      </c>
      <c r="BF1407" s="129">
        <v>2.9999999999999997E-4</v>
      </c>
      <c r="BG1407" s="129" t="s">
        <v>179</v>
      </c>
      <c r="BH1407" s="129">
        <v>1E-4</v>
      </c>
      <c r="BI1407" s="129" t="s">
        <v>179</v>
      </c>
      <c r="BJ1407" s="129">
        <v>2.0000000000000001E-4</v>
      </c>
      <c r="BK1407" s="129" t="s">
        <v>559</v>
      </c>
      <c r="BL1407" s="129">
        <v>4.0000000000000002E-4</v>
      </c>
      <c r="BM1407" s="129" t="s">
        <v>250</v>
      </c>
      <c r="BN1407" s="129">
        <v>2.9999999999999997E-4</v>
      </c>
      <c r="BO1407" s="129" t="s">
        <v>208</v>
      </c>
      <c r="BP1407" s="129">
        <v>5.0000000000000001E-4</v>
      </c>
      <c r="BQ1407" s="129" t="s">
        <v>179</v>
      </c>
      <c r="BR1407" s="129">
        <v>2.9999999999999997E-4</v>
      </c>
      <c r="BS1407" s="129" t="s">
        <v>179</v>
      </c>
      <c r="BT1407" s="129">
        <v>4.0000000000000002E-4</v>
      </c>
      <c r="BU1407" s="129" t="s">
        <v>179</v>
      </c>
      <c r="BV1407" s="129">
        <v>6.9999999999999999E-4</v>
      </c>
      <c r="BW1407" s="129" t="s">
        <v>18</v>
      </c>
      <c r="BX1407" s="129"/>
      <c r="BY1407" s="129" t="s">
        <v>18</v>
      </c>
      <c r="BZ1407" s="129"/>
      <c r="CA1407" s="129" t="s">
        <v>179</v>
      </c>
      <c r="CB1407" s="129">
        <v>8.0000000000000004E-4</v>
      </c>
      <c r="CC1407" s="129" t="s">
        <v>179</v>
      </c>
      <c r="CD1407" s="129">
        <v>2.0999999999999999E-3</v>
      </c>
      <c r="CE1407" s="129" t="s">
        <v>179</v>
      </c>
      <c r="CF1407" s="129">
        <v>2.3E-3</v>
      </c>
      <c r="CG1407" s="129" t="s">
        <v>179</v>
      </c>
      <c r="CH1407" s="129">
        <v>1E-4</v>
      </c>
      <c r="CI1407" s="129" t="s">
        <v>179</v>
      </c>
      <c r="CJ1407" s="129">
        <v>7.3000000000000001E-3</v>
      </c>
      <c r="CK1407" s="129" t="s">
        <v>179</v>
      </c>
      <c r="CL1407" s="129">
        <v>1.11E-2</v>
      </c>
      <c r="CM1407" s="129" t="s">
        <v>179</v>
      </c>
      <c r="CN1407" s="129">
        <v>3.5000000000000001E-3</v>
      </c>
      <c r="CO1407" s="129" t="s">
        <v>179</v>
      </c>
      <c r="CP1407" s="129">
        <v>8.9999999999999998E-4</v>
      </c>
      <c r="CQ1407" s="129" t="s">
        <v>179</v>
      </c>
      <c r="CR1407" s="129">
        <v>3.0999999999999999E-3</v>
      </c>
      <c r="CS1407" s="129" t="s">
        <v>179</v>
      </c>
      <c r="CT1407" s="129">
        <v>1.8E-3</v>
      </c>
      <c r="CU1407" s="129" t="s">
        <v>179</v>
      </c>
      <c r="CV1407" s="129">
        <v>8.0000000000000004E-4</v>
      </c>
      <c r="CW1407" s="129" t="s">
        <v>18</v>
      </c>
      <c r="CX1407" s="129"/>
      <c r="CY1407" s="129" t="s">
        <v>179</v>
      </c>
      <c r="CZ1407" s="129">
        <v>5.9999999999999995E-4</v>
      </c>
      <c r="DA1407" s="129" t="s">
        <v>179</v>
      </c>
      <c r="DB1407" s="129">
        <v>5.9999999999999995E-4</v>
      </c>
      <c r="DC1407" s="129" t="s">
        <v>179</v>
      </c>
      <c r="DD1407" s="129">
        <v>5.9999999999999995E-4</v>
      </c>
      <c r="DE1407" s="129" t="s">
        <v>179</v>
      </c>
      <c r="DF1407" s="129">
        <v>5.9999999999999995E-4</v>
      </c>
      <c r="DG1407" s="129" t="s">
        <v>179</v>
      </c>
      <c r="DH1407" s="129">
        <v>4.0000000000000002E-4</v>
      </c>
      <c r="DI1407" s="129" t="s">
        <v>179</v>
      </c>
      <c r="DJ1407" s="129">
        <v>4.0000000000000002E-4</v>
      </c>
      <c r="DK1407" s="129" t="s">
        <v>2442</v>
      </c>
      <c r="DL1407" t="s">
        <v>53</v>
      </c>
      <c r="DS1407" s="129"/>
      <c r="DT1407" s="129" t="s">
        <v>2443</v>
      </c>
      <c r="DU1407" s="129"/>
      <c r="DV1407" t="s">
        <v>4849</v>
      </c>
    </row>
    <row r="1408" spans="1:126">
      <c r="A1408" s="127">
        <v>615</v>
      </c>
      <c r="B1408" s="128">
        <v>44743.482638888891</v>
      </c>
      <c r="C1408" s="129" t="s">
        <v>52</v>
      </c>
      <c r="D1408" s="129">
        <v>0</v>
      </c>
      <c r="E1408" s="129">
        <v>0</v>
      </c>
      <c r="F1408" s="129">
        <v>0</v>
      </c>
      <c r="G1408" s="129" t="s">
        <v>54</v>
      </c>
      <c r="H1408" s="129" t="s">
        <v>55</v>
      </c>
      <c r="I1408" s="129" t="s">
        <v>55</v>
      </c>
      <c r="J1408" s="129" t="s">
        <v>55</v>
      </c>
      <c r="K1408" t="s">
        <v>18</v>
      </c>
      <c r="L1408" s="129">
        <v>90</v>
      </c>
      <c r="M1408" s="129" t="s">
        <v>173</v>
      </c>
      <c r="N1408" s="129">
        <v>0</v>
      </c>
      <c r="O1408" s="129" t="s">
        <v>173</v>
      </c>
      <c r="P1408" s="129">
        <v>0</v>
      </c>
      <c r="Q1408" s="129" t="s">
        <v>173</v>
      </c>
      <c r="R1408" s="129">
        <v>0</v>
      </c>
      <c r="S1408" s="129">
        <v>2</v>
      </c>
      <c r="T1408" s="129" t="s">
        <v>174</v>
      </c>
      <c r="U1408" s="129">
        <v>5.4211</v>
      </c>
      <c r="V1408" s="129">
        <v>0.68930000000000002</v>
      </c>
      <c r="W1408" s="129">
        <v>10.6584</v>
      </c>
      <c r="X1408" s="129">
        <v>0.313</v>
      </c>
      <c r="Y1408" s="129">
        <v>40.0139</v>
      </c>
      <c r="Z1408" s="129">
        <v>0.36059999999999998</v>
      </c>
      <c r="AA1408" s="129">
        <v>2.1899999999999999E-2</v>
      </c>
      <c r="AB1408" s="129">
        <v>1.5299999999999999E-2</v>
      </c>
      <c r="AC1408" s="129" t="s">
        <v>179</v>
      </c>
      <c r="AD1408" s="129">
        <v>9.7000000000000003E-3</v>
      </c>
      <c r="AE1408" s="129" t="s">
        <v>179</v>
      </c>
      <c r="AF1408" s="129">
        <v>1.6899999999999998E-2</v>
      </c>
      <c r="AG1408" s="129">
        <v>7.4800000000000005E-2</v>
      </c>
      <c r="AH1408" s="129">
        <v>6.6E-3</v>
      </c>
      <c r="AI1408" s="129">
        <v>7.9288999999999996</v>
      </c>
      <c r="AJ1408" s="129">
        <v>3.3000000000000002E-2</v>
      </c>
      <c r="AK1408" s="129">
        <v>0.55359999999999998</v>
      </c>
      <c r="AL1408" s="129">
        <v>7.6E-3</v>
      </c>
      <c r="AM1408" s="129">
        <v>1.34E-2</v>
      </c>
      <c r="AN1408" s="129">
        <v>7.6E-3</v>
      </c>
      <c r="AO1408" s="129">
        <v>2.47E-2</v>
      </c>
      <c r="AP1408" s="129">
        <v>4.4999999999999997E-3</v>
      </c>
      <c r="AQ1408" s="129" t="s">
        <v>491</v>
      </c>
      <c r="AR1408" s="129">
        <v>5.1000000000000004E-3</v>
      </c>
      <c r="AS1408" s="129" t="s">
        <v>2444</v>
      </c>
      <c r="AT1408" s="129">
        <v>2.5399999999999999E-2</v>
      </c>
      <c r="AU1408" s="129" t="s">
        <v>227</v>
      </c>
      <c r="AV1408" s="129">
        <v>3.5999999999999999E-3</v>
      </c>
      <c r="AW1408" s="129" t="s">
        <v>331</v>
      </c>
      <c r="AX1408" s="129">
        <v>1.1999999999999999E-3</v>
      </c>
      <c r="AY1408" s="129" t="s">
        <v>230</v>
      </c>
      <c r="AZ1408" s="129">
        <v>8.0000000000000004E-4</v>
      </c>
      <c r="BA1408" s="129" t="s">
        <v>465</v>
      </c>
      <c r="BB1408" s="129">
        <v>6.9999999999999999E-4</v>
      </c>
      <c r="BC1408" s="129" t="s">
        <v>247</v>
      </c>
      <c r="BD1408" s="129">
        <v>5.0000000000000001E-4</v>
      </c>
      <c r="BE1408" s="129" t="s">
        <v>179</v>
      </c>
      <c r="BF1408" s="129">
        <v>2.9999999999999997E-4</v>
      </c>
      <c r="BG1408" s="129" t="s">
        <v>179</v>
      </c>
      <c r="BH1408" s="129">
        <v>1E-4</v>
      </c>
      <c r="BI1408" s="129" t="s">
        <v>179</v>
      </c>
      <c r="BJ1408" s="129">
        <v>2.0000000000000001E-4</v>
      </c>
      <c r="BK1408" s="129" t="s">
        <v>243</v>
      </c>
      <c r="BL1408" s="129">
        <v>5.0000000000000001E-4</v>
      </c>
      <c r="BM1408" s="129" t="s">
        <v>214</v>
      </c>
      <c r="BN1408" s="129">
        <v>2.9999999999999997E-4</v>
      </c>
      <c r="BO1408" s="129" t="s">
        <v>213</v>
      </c>
      <c r="BP1408" s="129">
        <v>5.0000000000000001E-4</v>
      </c>
      <c r="BQ1408" s="129" t="s">
        <v>179</v>
      </c>
      <c r="BR1408" s="129">
        <v>2.9999999999999997E-4</v>
      </c>
      <c r="BS1408" s="129" t="s">
        <v>179</v>
      </c>
      <c r="BT1408" s="129">
        <v>4.0000000000000002E-4</v>
      </c>
      <c r="BU1408" s="129" t="s">
        <v>179</v>
      </c>
      <c r="BV1408" s="129">
        <v>6.9999999999999999E-4</v>
      </c>
      <c r="BW1408" s="129" t="s">
        <v>18</v>
      </c>
      <c r="BX1408" s="129"/>
      <c r="BY1408" s="129" t="s">
        <v>18</v>
      </c>
      <c r="BZ1408" s="129"/>
      <c r="CA1408" s="129" t="s">
        <v>179</v>
      </c>
      <c r="CB1408" s="129">
        <v>8.0000000000000004E-4</v>
      </c>
      <c r="CC1408" s="129" t="s">
        <v>179</v>
      </c>
      <c r="CD1408" s="129">
        <v>2.0999999999999999E-3</v>
      </c>
      <c r="CE1408" s="129" t="s">
        <v>179</v>
      </c>
      <c r="CF1408" s="129">
        <v>2.3E-3</v>
      </c>
      <c r="CG1408" s="129" t="s">
        <v>216</v>
      </c>
      <c r="CH1408" s="129">
        <v>1E-4</v>
      </c>
      <c r="CI1408" s="129" t="s">
        <v>179</v>
      </c>
      <c r="CJ1408" s="129">
        <v>7.4999999999999997E-3</v>
      </c>
      <c r="CK1408" s="129" t="s">
        <v>179</v>
      </c>
      <c r="CL1408" s="129">
        <v>1.1299999999999999E-2</v>
      </c>
      <c r="CM1408" s="129" t="s">
        <v>179</v>
      </c>
      <c r="CN1408" s="129">
        <v>3.3999999999999998E-3</v>
      </c>
      <c r="CO1408" s="129" t="s">
        <v>179</v>
      </c>
      <c r="CP1408" s="129">
        <v>8.9999999999999998E-4</v>
      </c>
      <c r="CQ1408" s="129" t="s">
        <v>179</v>
      </c>
      <c r="CR1408" s="129">
        <v>3.0999999999999999E-3</v>
      </c>
      <c r="CS1408" s="129" t="s">
        <v>179</v>
      </c>
      <c r="CT1408" s="129">
        <v>1.9E-3</v>
      </c>
      <c r="CU1408" s="129" t="s">
        <v>179</v>
      </c>
      <c r="CV1408" s="129">
        <v>8.0000000000000004E-4</v>
      </c>
      <c r="CW1408" s="129" t="s">
        <v>18</v>
      </c>
      <c r="CX1408" s="129"/>
      <c r="CY1408" s="129" t="s">
        <v>179</v>
      </c>
      <c r="CZ1408" s="129">
        <v>5.0000000000000001E-4</v>
      </c>
      <c r="DA1408" s="129" t="s">
        <v>179</v>
      </c>
      <c r="DB1408" s="129">
        <v>5.0000000000000001E-4</v>
      </c>
      <c r="DC1408" s="129" t="s">
        <v>179</v>
      </c>
      <c r="DD1408" s="129">
        <v>5.9999999999999995E-4</v>
      </c>
      <c r="DE1408" s="129" t="s">
        <v>179</v>
      </c>
      <c r="DF1408" s="129">
        <v>5.9999999999999995E-4</v>
      </c>
      <c r="DG1408" s="129" t="s">
        <v>179</v>
      </c>
      <c r="DH1408" s="129">
        <v>4.0000000000000002E-4</v>
      </c>
      <c r="DI1408" s="129" t="s">
        <v>179</v>
      </c>
      <c r="DJ1408" s="129">
        <v>4.0000000000000002E-4</v>
      </c>
      <c r="DK1408" s="129" t="s">
        <v>2442</v>
      </c>
      <c r="DL1408" t="s">
        <v>53</v>
      </c>
      <c r="DS1408" s="129"/>
      <c r="DT1408" s="129" t="s">
        <v>2443</v>
      </c>
      <c r="DU1408" s="129"/>
      <c r="DV1408" t="s">
        <v>4849</v>
      </c>
    </row>
    <row r="1409" spans="1:126">
      <c r="A1409" s="127">
        <v>616</v>
      </c>
      <c r="B1409" s="128">
        <v>44743.484027777777</v>
      </c>
      <c r="C1409" s="129" t="s">
        <v>52</v>
      </c>
      <c r="D1409" s="129">
        <v>0</v>
      </c>
      <c r="E1409" s="129">
        <v>0</v>
      </c>
      <c r="F1409" s="129">
        <v>0</v>
      </c>
      <c r="G1409" s="129" t="s">
        <v>54</v>
      </c>
      <c r="H1409" s="129" t="s">
        <v>55</v>
      </c>
      <c r="I1409" s="129" t="s">
        <v>55</v>
      </c>
      <c r="J1409" s="129" t="s">
        <v>55</v>
      </c>
      <c r="K1409" t="s">
        <v>18</v>
      </c>
      <c r="L1409" s="129">
        <v>90</v>
      </c>
      <c r="M1409" s="129" t="s">
        <v>173</v>
      </c>
      <c r="N1409" s="129">
        <v>0</v>
      </c>
      <c r="O1409" s="129" t="s">
        <v>173</v>
      </c>
      <c r="P1409" s="129">
        <v>0</v>
      </c>
      <c r="Q1409" s="129" t="s">
        <v>173</v>
      </c>
      <c r="R1409" s="129">
        <v>0</v>
      </c>
      <c r="S1409" s="129">
        <v>2</v>
      </c>
      <c r="T1409" s="129" t="s">
        <v>174</v>
      </c>
      <c r="U1409" s="129">
        <v>4.9050000000000002</v>
      </c>
      <c r="V1409" s="129">
        <v>0.68400000000000005</v>
      </c>
      <c r="W1409" s="129">
        <v>10.776199999999999</v>
      </c>
      <c r="X1409" s="129">
        <v>0.3145</v>
      </c>
      <c r="Y1409" s="129">
        <v>40.348599999999998</v>
      </c>
      <c r="Z1409" s="129">
        <v>0.36220000000000002</v>
      </c>
      <c r="AA1409" s="129" t="s">
        <v>179</v>
      </c>
      <c r="AB1409" s="129">
        <v>1.5100000000000001E-2</v>
      </c>
      <c r="AC1409" s="129" t="s">
        <v>179</v>
      </c>
      <c r="AD1409" s="129">
        <v>9.5999999999999992E-3</v>
      </c>
      <c r="AE1409" s="129" t="s">
        <v>179</v>
      </c>
      <c r="AF1409" s="129">
        <v>1.7100000000000001E-2</v>
      </c>
      <c r="AG1409" s="129">
        <v>6.9400000000000003E-2</v>
      </c>
      <c r="AH1409" s="129">
        <v>6.6E-3</v>
      </c>
      <c r="AI1409" s="129">
        <v>7.9249999999999998</v>
      </c>
      <c r="AJ1409" s="129">
        <v>3.3000000000000002E-2</v>
      </c>
      <c r="AK1409" s="129">
        <v>0.56189999999999996</v>
      </c>
      <c r="AL1409" s="129">
        <v>7.7000000000000002E-3</v>
      </c>
      <c r="AM1409" s="129">
        <v>1.17E-2</v>
      </c>
      <c r="AN1409" s="129">
        <v>7.7000000000000002E-3</v>
      </c>
      <c r="AO1409" s="129">
        <v>3.2599999999999997E-2</v>
      </c>
      <c r="AP1409" s="129">
        <v>4.5999999999999999E-3</v>
      </c>
      <c r="AQ1409" s="129" t="s">
        <v>935</v>
      </c>
      <c r="AR1409" s="129">
        <v>5.1999999999999998E-3</v>
      </c>
      <c r="AS1409" s="129" t="s">
        <v>1296</v>
      </c>
      <c r="AT1409" s="129">
        <v>2.5499999999999998E-2</v>
      </c>
      <c r="AU1409" s="129" t="s">
        <v>412</v>
      </c>
      <c r="AV1409" s="129">
        <v>3.5999999999999999E-3</v>
      </c>
      <c r="AW1409" s="129" t="s">
        <v>264</v>
      </c>
      <c r="AX1409" s="129">
        <v>1.1000000000000001E-3</v>
      </c>
      <c r="AY1409" s="129" t="s">
        <v>349</v>
      </c>
      <c r="AZ1409" s="129">
        <v>8.0000000000000004E-4</v>
      </c>
      <c r="BA1409" s="129" t="s">
        <v>537</v>
      </c>
      <c r="BB1409" s="129">
        <v>6.9999999999999999E-4</v>
      </c>
      <c r="BC1409" s="129" t="s">
        <v>391</v>
      </c>
      <c r="BD1409" s="129">
        <v>5.0000000000000001E-4</v>
      </c>
      <c r="BE1409" s="129" t="s">
        <v>179</v>
      </c>
      <c r="BF1409" s="129">
        <v>2.9999999999999997E-4</v>
      </c>
      <c r="BG1409" s="129" t="s">
        <v>246</v>
      </c>
      <c r="BH1409" s="129">
        <v>1E-4</v>
      </c>
      <c r="BI1409" s="129" t="s">
        <v>246</v>
      </c>
      <c r="BJ1409" s="129">
        <v>2.0000000000000001E-4</v>
      </c>
      <c r="BK1409" s="129" t="s">
        <v>349</v>
      </c>
      <c r="BL1409" s="129">
        <v>5.0000000000000001E-4</v>
      </c>
      <c r="BM1409" s="129" t="s">
        <v>392</v>
      </c>
      <c r="BN1409" s="129">
        <v>2.9999999999999997E-4</v>
      </c>
      <c r="BO1409" s="129" t="s">
        <v>213</v>
      </c>
      <c r="BP1409" s="129">
        <v>5.0000000000000001E-4</v>
      </c>
      <c r="BQ1409" s="129" t="s">
        <v>179</v>
      </c>
      <c r="BR1409" s="129">
        <v>2.9999999999999997E-4</v>
      </c>
      <c r="BS1409" s="129" t="s">
        <v>179</v>
      </c>
      <c r="BT1409" s="129">
        <v>4.0000000000000002E-4</v>
      </c>
      <c r="BU1409" s="129" t="s">
        <v>179</v>
      </c>
      <c r="BV1409" s="129">
        <v>6.9999999999999999E-4</v>
      </c>
      <c r="BW1409" s="129" t="s">
        <v>18</v>
      </c>
      <c r="BX1409" s="129"/>
      <c r="BY1409" s="129" t="s">
        <v>179</v>
      </c>
      <c r="BZ1409" s="129">
        <v>1.1000000000000001E-3</v>
      </c>
      <c r="CA1409" s="129" t="s">
        <v>179</v>
      </c>
      <c r="CB1409" s="129">
        <v>8.0000000000000004E-4</v>
      </c>
      <c r="CC1409" s="129" t="s">
        <v>179</v>
      </c>
      <c r="CD1409" s="129">
        <v>2.0999999999999999E-3</v>
      </c>
      <c r="CE1409" s="129" t="s">
        <v>179</v>
      </c>
      <c r="CF1409" s="129">
        <v>2.3E-3</v>
      </c>
      <c r="CG1409" s="129" t="s">
        <v>216</v>
      </c>
      <c r="CH1409" s="129">
        <v>1E-4</v>
      </c>
      <c r="CI1409" s="129" t="s">
        <v>179</v>
      </c>
      <c r="CJ1409" s="129">
        <v>7.4000000000000003E-3</v>
      </c>
      <c r="CK1409" s="129" t="s">
        <v>179</v>
      </c>
      <c r="CL1409" s="129">
        <v>1.12E-2</v>
      </c>
      <c r="CM1409" s="129" t="s">
        <v>179</v>
      </c>
      <c r="CN1409" s="129">
        <v>3.3E-3</v>
      </c>
      <c r="CO1409" s="129" t="s">
        <v>179</v>
      </c>
      <c r="CP1409" s="129">
        <v>8.9999999999999998E-4</v>
      </c>
      <c r="CQ1409" s="129" t="s">
        <v>179</v>
      </c>
      <c r="CR1409" s="129">
        <v>3.3E-3</v>
      </c>
      <c r="CS1409" s="129" t="s">
        <v>179</v>
      </c>
      <c r="CT1409" s="129">
        <v>1.9E-3</v>
      </c>
      <c r="CU1409" s="129" t="s">
        <v>179</v>
      </c>
      <c r="CV1409" s="129">
        <v>6.9999999999999999E-4</v>
      </c>
      <c r="CW1409" s="129" t="s">
        <v>18</v>
      </c>
      <c r="CX1409" s="129"/>
      <c r="CY1409" s="129" t="s">
        <v>179</v>
      </c>
      <c r="CZ1409" s="129">
        <v>5.9999999999999995E-4</v>
      </c>
      <c r="DA1409" s="129" t="s">
        <v>179</v>
      </c>
      <c r="DB1409" s="129">
        <v>5.9999999999999995E-4</v>
      </c>
      <c r="DC1409" s="129" t="s">
        <v>179</v>
      </c>
      <c r="DD1409" s="129">
        <v>5.9999999999999995E-4</v>
      </c>
      <c r="DE1409" s="129" t="s">
        <v>179</v>
      </c>
      <c r="DF1409" s="129">
        <v>5.9999999999999995E-4</v>
      </c>
      <c r="DG1409" s="129" t="s">
        <v>179</v>
      </c>
      <c r="DH1409" s="129">
        <v>4.0000000000000002E-4</v>
      </c>
      <c r="DI1409" s="129" t="s">
        <v>179</v>
      </c>
      <c r="DJ1409" s="129">
        <v>4.0000000000000002E-4</v>
      </c>
      <c r="DK1409" s="129" t="s">
        <v>2442</v>
      </c>
      <c r="DL1409" t="s">
        <v>53</v>
      </c>
      <c r="DS1409" s="129"/>
      <c r="DT1409" s="129" t="s">
        <v>2443</v>
      </c>
      <c r="DU1409" s="129"/>
      <c r="DV1409" t="s">
        <v>4849</v>
      </c>
    </row>
    <row r="1410" spans="1:126">
      <c r="A1410" s="127">
        <v>72</v>
      </c>
      <c r="B1410" s="128">
        <v>44746.690972222219</v>
      </c>
      <c r="C1410" s="129" t="s">
        <v>52</v>
      </c>
      <c r="D1410" s="129">
        <v>0</v>
      </c>
      <c r="E1410" s="129">
        <v>0</v>
      </c>
      <c r="F1410" s="129">
        <v>0</v>
      </c>
      <c r="G1410" s="129" t="s">
        <v>54</v>
      </c>
      <c r="H1410" s="129" t="s">
        <v>55</v>
      </c>
      <c r="I1410" s="129" t="s">
        <v>55</v>
      </c>
      <c r="J1410" s="129" t="s">
        <v>55</v>
      </c>
      <c r="K1410" t="s">
        <v>18</v>
      </c>
      <c r="L1410" s="129">
        <v>90</v>
      </c>
      <c r="M1410" s="129" t="s">
        <v>173</v>
      </c>
      <c r="N1410" s="129">
        <v>0</v>
      </c>
      <c r="O1410" s="129" t="s">
        <v>173</v>
      </c>
      <c r="P1410" s="129">
        <v>0</v>
      </c>
      <c r="Q1410" s="129" t="s">
        <v>173</v>
      </c>
      <c r="R1410" s="129">
        <v>0</v>
      </c>
      <c r="S1410" s="129">
        <v>2</v>
      </c>
      <c r="T1410" s="129" t="s">
        <v>174</v>
      </c>
      <c r="U1410" s="129">
        <v>3.7130000000000001</v>
      </c>
      <c r="V1410" s="129">
        <v>0.64410000000000001</v>
      </c>
      <c r="W1410" s="129">
        <v>9.5937999999999999</v>
      </c>
      <c r="X1410" s="129">
        <v>0.30020000000000002</v>
      </c>
      <c r="Y1410" s="129">
        <v>36.323300000000003</v>
      </c>
      <c r="Z1410" s="129">
        <v>0.3417</v>
      </c>
      <c r="AA1410" s="129">
        <v>2.0199999999999999E-2</v>
      </c>
      <c r="AB1410" s="129">
        <v>1.52E-2</v>
      </c>
      <c r="AC1410" s="129" t="s">
        <v>179</v>
      </c>
      <c r="AD1410" s="129">
        <v>9.4000000000000004E-3</v>
      </c>
      <c r="AE1410" s="129" t="s">
        <v>179</v>
      </c>
      <c r="AF1410" s="129">
        <v>1.72E-2</v>
      </c>
      <c r="AG1410" s="129">
        <v>9.4E-2</v>
      </c>
      <c r="AH1410" s="129">
        <v>6.7999999999999996E-3</v>
      </c>
      <c r="AI1410" s="129">
        <v>8.2331000000000003</v>
      </c>
      <c r="AJ1410" s="129">
        <v>3.39E-2</v>
      </c>
      <c r="AK1410" s="129">
        <v>0.59440000000000004</v>
      </c>
      <c r="AL1410" s="129">
        <v>7.9000000000000008E-3</v>
      </c>
      <c r="AM1410" s="129">
        <v>1.12E-2</v>
      </c>
      <c r="AN1410" s="129">
        <v>7.9000000000000008E-3</v>
      </c>
      <c r="AO1410" s="129">
        <v>3.0200000000000001E-2</v>
      </c>
      <c r="AP1410" s="129">
        <v>4.5999999999999999E-3</v>
      </c>
      <c r="AQ1410" s="129">
        <v>0.1229</v>
      </c>
      <c r="AR1410" s="129">
        <v>5.4000000000000003E-3</v>
      </c>
      <c r="AS1410" s="129">
        <v>6.1120000000000001</v>
      </c>
      <c r="AT1410" s="129">
        <v>2.69E-2</v>
      </c>
      <c r="AU1410" s="129">
        <v>7.1999999999999998E-3</v>
      </c>
      <c r="AV1410" s="129">
        <v>3.8E-3</v>
      </c>
      <c r="AW1410" s="129">
        <v>1.1599999999999999E-2</v>
      </c>
      <c r="AX1410" s="129">
        <v>1.1000000000000001E-3</v>
      </c>
      <c r="AY1410" s="129">
        <v>1.37E-2</v>
      </c>
      <c r="AZ1410" s="129">
        <v>1E-3</v>
      </c>
      <c r="BA1410" s="129">
        <v>5.1999999999999998E-3</v>
      </c>
      <c r="BB1410" s="129">
        <v>5.9999999999999995E-4</v>
      </c>
      <c r="BC1410" s="129" t="s">
        <v>285</v>
      </c>
      <c r="BD1410" s="129">
        <v>5.0000000000000001E-4</v>
      </c>
      <c r="BE1410" s="129" t="s">
        <v>179</v>
      </c>
      <c r="BF1410" s="129">
        <v>2.0000000000000001E-4</v>
      </c>
      <c r="BG1410" s="129" t="s">
        <v>179</v>
      </c>
      <c r="BH1410" s="129">
        <v>1E-4</v>
      </c>
      <c r="BI1410" s="129" t="s">
        <v>179</v>
      </c>
      <c r="BJ1410" s="129">
        <v>2.0000000000000001E-4</v>
      </c>
      <c r="BK1410" s="129">
        <v>1.03E-2</v>
      </c>
      <c r="BL1410" s="129">
        <v>5.0000000000000001E-4</v>
      </c>
      <c r="BM1410" s="129">
        <v>2.3E-3</v>
      </c>
      <c r="BN1410" s="129">
        <v>2.9999999999999997E-4</v>
      </c>
      <c r="BO1410" s="129">
        <v>8.3000000000000001E-3</v>
      </c>
      <c r="BP1410" s="129">
        <v>5.9999999999999995E-4</v>
      </c>
      <c r="BQ1410" s="129" t="s">
        <v>179</v>
      </c>
      <c r="BR1410" s="129">
        <v>2.9999999999999997E-4</v>
      </c>
      <c r="BS1410" s="129" t="s">
        <v>179</v>
      </c>
      <c r="BT1410" s="129">
        <v>4.0000000000000002E-4</v>
      </c>
      <c r="BU1410" s="129" t="s">
        <v>179</v>
      </c>
      <c r="BV1410" s="129">
        <v>6.9999999999999999E-4</v>
      </c>
      <c r="BW1410" s="129" t="s">
        <v>18</v>
      </c>
      <c r="BX1410" s="129"/>
      <c r="BY1410" s="129" t="s">
        <v>18</v>
      </c>
      <c r="BZ1410" s="129"/>
      <c r="CA1410" s="129" t="s">
        <v>179</v>
      </c>
      <c r="CB1410" s="129">
        <v>8.0000000000000004E-4</v>
      </c>
      <c r="CC1410" s="129" t="s">
        <v>179</v>
      </c>
      <c r="CD1410" s="129">
        <v>2E-3</v>
      </c>
      <c r="CE1410" s="129" t="s">
        <v>179</v>
      </c>
      <c r="CF1410" s="129">
        <v>2.2000000000000001E-3</v>
      </c>
      <c r="CG1410" s="129" t="s">
        <v>216</v>
      </c>
      <c r="CH1410" s="129">
        <v>1E-4</v>
      </c>
      <c r="CI1410" s="129" t="s">
        <v>179</v>
      </c>
      <c r="CJ1410" s="129">
        <v>6.6E-3</v>
      </c>
      <c r="CK1410" s="129" t="s">
        <v>179</v>
      </c>
      <c r="CL1410" s="129">
        <v>9.4999999999999998E-3</v>
      </c>
      <c r="CM1410" s="129" t="s">
        <v>179</v>
      </c>
      <c r="CN1410" s="129">
        <v>4.4999999999999997E-3</v>
      </c>
      <c r="CO1410" s="129" t="s">
        <v>179</v>
      </c>
      <c r="CP1410" s="129">
        <v>8.9999999999999998E-4</v>
      </c>
      <c r="CQ1410" s="129" t="s">
        <v>179</v>
      </c>
      <c r="CR1410" s="129">
        <v>3.5000000000000001E-3</v>
      </c>
      <c r="CS1410" s="129" t="s">
        <v>578</v>
      </c>
      <c r="CT1410" s="129">
        <v>2.5999999999999999E-3</v>
      </c>
      <c r="CU1410" s="129" t="s">
        <v>18</v>
      </c>
      <c r="CV1410" s="129"/>
      <c r="CW1410" s="129" t="s">
        <v>18</v>
      </c>
      <c r="CX1410" s="129"/>
      <c r="CY1410" s="129" t="s">
        <v>179</v>
      </c>
      <c r="CZ1410" s="129">
        <v>6.9999999999999999E-4</v>
      </c>
      <c r="DA1410" s="129" t="s">
        <v>179</v>
      </c>
      <c r="DB1410" s="129">
        <v>5.0000000000000001E-4</v>
      </c>
      <c r="DC1410" s="129" t="s">
        <v>179</v>
      </c>
      <c r="DD1410" s="129">
        <v>5.0000000000000001E-4</v>
      </c>
      <c r="DE1410" s="129" t="s">
        <v>179</v>
      </c>
      <c r="DF1410" s="129">
        <v>5.0000000000000001E-4</v>
      </c>
      <c r="DG1410" s="129" t="s">
        <v>179</v>
      </c>
      <c r="DH1410" s="129">
        <v>4.0000000000000002E-4</v>
      </c>
      <c r="DI1410" s="129" t="s">
        <v>179</v>
      </c>
      <c r="DJ1410" s="129">
        <v>4.0000000000000002E-4</v>
      </c>
      <c r="DK1410" s="129" t="s">
        <v>2442</v>
      </c>
      <c r="DL1410" t="s">
        <v>53</v>
      </c>
      <c r="DS1410" s="129" t="s">
        <v>18</v>
      </c>
      <c r="DT1410" s="129" t="s">
        <v>2587</v>
      </c>
      <c r="DU1410" s="129"/>
      <c r="DV1410" t="s">
        <v>4849</v>
      </c>
    </row>
    <row r="1411" spans="1:126">
      <c r="A1411" s="127">
        <v>73</v>
      </c>
      <c r="B1411" s="128">
        <v>44746.692361111112</v>
      </c>
      <c r="C1411" s="129" t="s">
        <v>52</v>
      </c>
      <c r="D1411" s="129">
        <v>0</v>
      </c>
      <c r="E1411" s="129">
        <v>0</v>
      </c>
      <c r="F1411" s="129">
        <v>0</v>
      </c>
      <c r="G1411" s="129" t="s">
        <v>54</v>
      </c>
      <c r="H1411" s="129" t="s">
        <v>55</v>
      </c>
      <c r="I1411" s="129" t="s">
        <v>55</v>
      </c>
      <c r="J1411" s="129" t="s">
        <v>55</v>
      </c>
      <c r="K1411" t="s">
        <v>18</v>
      </c>
      <c r="L1411" s="129">
        <v>90</v>
      </c>
      <c r="M1411" s="129" t="s">
        <v>173</v>
      </c>
      <c r="N1411" s="129">
        <v>0</v>
      </c>
      <c r="O1411" s="129" t="s">
        <v>173</v>
      </c>
      <c r="P1411" s="129">
        <v>0</v>
      </c>
      <c r="Q1411" s="129" t="s">
        <v>173</v>
      </c>
      <c r="R1411" s="129">
        <v>0</v>
      </c>
      <c r="S1411" s="129">
        <v>2</v>
      </c>
      <c r="T1411" s="129" t="s">
        <v>174</v>
      </c>
      <c r="U1411" s="129">
        <v>4.1647999999999996</v>
      </c>
      <c r="V1411" s="129">
        <v>0.66649999999999998</v>
      </c>
      <c r="W1411" s="129">
        <v>9.6471</v>
      </c>
      <c r="X1411" s="129">
        <v>0.30220000000000002</v>
      </c>
      <c r="Y1411" s="129">
        <v>36.540700000000001</v>
      </c>
      <c r="Z1411" s="129">
        <v>0.34320000000000001</v>
      </c>
      <c r="AA1411" s="129" t="s">
        <v>179</v>
      </c>
      <c r="AB1411" s="129">
        <v>1.54E-2</v>
      </c>
      <c r="AC1411" s="129" t="s">
        <v>179</v>
      </c>
      <c r="AD1411" s="129">
        <v>9.4000000000000004E-3</v>
      </c>
      <c r="AE1411" s="129" t="s">
        <v>179</v>
      </c>
      <c r="AF1411" s="129">
        <v>1.7399999999999999E-2</v>
      </c>
      <c r="AG1411" s="129">
        <v>8.7499999999999994E-2</v>
      </c>
      <c r="AH1411" s="129">
        <v>6.7999999999999996E-3</v>
      </c>
      <c r="AI1411" s="129">
        <v>8.2670999999999992</v>
      </c>
      <c r="AJ1411" s="129">
        <v>3.39E-2</v>
      </c>
      <c r="AK1411" s="129">
        <v>0.58889999999999998</v>
      </c>
      <c r="AL1411" s="129">
        <v>7.9000000000000008E-3</v>
      </c>
      <c r="AM1411" s="129">
        <v>1.4200000000000001E-2</v>
      </c>
      <c r="AN1411" s="129">
        <v>8.0000000000000002E-3</v>
      </c>
      <c r="AO1411" s="129">
        <v>3.2899999999999999E-2</v>
      </c>
      <c r="AP1411" s="129">
        <v>4.7000000000000002E-3</v>
      </c>
      <c r="AQ1411" s="129">
        <v>0.12540000000000001</v>
      </c>
      <c r="AR1411" s="129">
        <v>5.4000000000000003E-3</v>
      </c>
      <c r="AS1411" s="129">
        <v>6.1337000000000002</v>
      </c>
      <c r="AT1411" s="129">
        <v>2.69E-2</v>
      </c>
      <c r="AU1411" s="129" t="s">
        <v>179</v>
      </c>
      <c r="AV1411" s="129">
        <v>3.8E-3</v>
      </c>
      <c r="AW1411" s="129">
        <v>1.1900000000000001E-2</v>
      </c>
      <c r="AX1411" s="129">
        <v>1.1000000000000001E-3</v>
      </c>
      <c r="AY1411" s="129">
        <v>1.41E-2</v>
      </c>
      <c r="AZ1411" s="129">
        <v>1E-3</v>
      </c>
      <c r="BA1411" s="129">
        <v>5.8999999999999999E-3</v>
      </c>
      <c r="BB1411" s="129">
        <v>6.9999999999999999E-4</v>
      </c>
      <c r="BC1411" s="129" t="s">
        <v>192</v>
      </c>
      <c r="BD1411" s="129">
        <v>5.0000000000000001E-4</v>
      </c>
      <c r="BE1411" s="129" t="s">
        <v>179</v>
      </c>
      <c r="BF1411" s="129">
        <v>2.9999999999999997E-4</v>
      </c>
      <c r="BG1411" s="129" t="s">
        <v>179</v>
      </c>
      <c r="BH1411" s="129">
        <v>1E-4</v>
      </c>
      <c r="BI1411" s="129" t="s">
        <v>318</v>
      </c>
      <c r="BJ1411" s="129">
        <v>2.0000000000000001E-4</v>
      </c>
      <c r="BK1411" s="129">
        <v>1.0500000000000001E-2</v>
      </c>
      <c r="BL1411" s="129">
        <v>5.0000000000000001E-4</v>
      </c>
      <c r="BM1411" s="129">
        <v>2.5000000000000001E-3</v>
      </c>
      <c r="BN1411" s="129">
        <v>2.9999999999999997E-4</v>
      </c>
      <c r="BO1411" s="129">
        <v>8.0999999999999996E-3</v>
      </c>
      <c r="BP1411" s="129">
        <v>5.9999999999999995E-4</v>
      </c>
      <c r="BQ1411" s="129" t="s">
        <v>179</v>
      </c>
      <c r="BR1411" s="129">
        <v>2.9999999999999997E-4</v>
      </c>
      <c r="BS1411" s="129" t="s">
        <v>179</v>
      </c>
      <c r="BT1411" s="129">
        <v>4.0000000000000002E-4</v>
      </c>
      <c r="BU1411" s="129" t="s">
        <v>179</v>
      </c>
      <c r="BV1411" s="129">
        <v>6.9999999999999999E-4</v>
      </c>
      <c r="BW1411" s="129" t="s">
        <v>18</v>
      </c>
      <c r="BX1411" s="129"/>
      <c r="BY1411" s="129" t="s">
        <v>18</v>
      </c>
      <c r="BZ1411" s="129"/>
      <c r="CA1411" s="129" t="s">
        <v>247</v>
      </c>
      <c r="CB1411" s="129">
        <v>8.0000000000000004E-4</v>
      </c>
      <c r="CC1411" s="129" t="s">
        <v>179</v>
      </c>
      <c r="CD1411" s="129">
        <v>1.9E-3</v>
      </c>
      <c r="CE1411" s="129" t="s">
        <v>179</v>
      </c>
      <c r="CF1411" s="129">
        <v>2.2000000000000001E-3</v>
      </c>
      <c r="CG1411" s="129" t="s">
        <v>179</v>
      </c>
      <c r="CH1411" s="129">
        <v>1E-4</v>
      </c>
      <c r="CI1411" s="129" t="s">
        <v>179</v>
      </c>
      <c r="CJ1411" s="129">
        <v>6.4000000000000003E-3</v>
      </c>
      <c r="CK1411" s="129" t="s">
        <v>179</v>
      </c>
      <c r="CL1411" s="129">
        <v>9.2999999999999992E-3</v>
      </c>
      <c r="CM1411" s="129" t="s">
        <v>179</v>
      </c>
      <c r="CN1411" s="129">
        <v>4.1999999999999997E-3</v>
      </c>
      <c r="CO1411" s="129" t="s">
        <v>179</v>
      </c>
      <c r="CP1411" s="129">
        <v>1E-3</v>
      </c>
      <c r="CQ1411" s="129" t="s">
        <v>179</v>
      </c>
      <c r="CR1411" s="129">
        <v>3.2000000000000002E-3</v>
      </c>
      <c r="CS1411" s="129" t="s">
        <v>1145</v>
      </c>
      <c r="CT1411" s="129">
        <v>2.5999999999999999E-3</v>
      </c>
      <c r="CU1411" s="129" t="s">
        <v>179</v>
      </c>
      <c r="CV1411" s="129">
        <v>8.9999999999999998E-4</v>
      </c>
      <c r="CW1411" s="129" t="s">
        <v>18</v>
      </c>
      <c r="CX1411" s="129"/>
      <c r="CY1411" s="129" t="s">
        <v>179</v>
      </c>
      <c r="CZ1411" s="129">
        <v>6.9999999999999999E-4</v>
      </c>
      <c r="DA1411" s="129" t="s">
        <v>179</v>
      </c>
      <c r="DB1411" s="129">
        <v>5.0000000000000001E-4</v>
      </c>
      <c r="DC1411" s="129" t="s">
        <v>179</v>
      </c>
      <c r="DD1411" s="129">
        <v>5.0000000000000001E-4</v>
      </c>
      <c r="DE1411" s="129" t="s">
        <v>179</v>
      </c>
      <c r="DF1411" s="129">
        <v>5.0000000000000001E-4</v>
      </c>
      <c r="DG1411" s="129" t="s">
        <v>179</v>
      </c>
      <c r="DH1411" s="129">
        <v>4.0000000000000002E-4</v>
      </c>
      <c r="DI1411" s="129" t="s">
        <v>179</v>
      </c>
      <c r="DJ1411" s="129">
        <v>4.0000000000000002E-4</v>
      </c>
      <c r="DK1411" s="129" t="s">
        <v>2442</v>
      </c>
      <c r="DL1411" t="s">
        <v>53</v>
      </c>
      <c r="DS1411" s="129" t="s">
        <v>18</v>
      </c>
      <c r="DT1411" s="129" t="s">
        <v>2587</v>
      </c>
      <c r="DU1411" s="129"/>
      <c r="DV1411" t="s">
        <v>4849</v>
      </c>
    </row>
    <row r="1412" spans="1:126">
      <c r="A1412" s="127">
        <v>74</v>
      </c>
      <c r="B1412" s="128">
        <v>44746.693749999999</v>
      </c>
      <c r="C1412" s="129" t="s">
        <v>52</v>
      </c>
      <c r="D1412" s="129">
        <v>0</v>
      </c>
      <c r="E1412" s="129">
        <v>0</v>
      </c>
      <c r="F1412" s="129">
        <v>0</v>
      </c>
      <c r="G1412" s="129" t="s">
        <v>54</v>
      </c>
      <c r="H1412" s="129" t="s">
        <v>55</v>
      </c>
      <c r="I1412" s="129" t="s">
        <v>55</v>
      </c>
      <c r="J1412" s="129" t="s">
        <v>55</v>
      </c>
      <c r="K1412" t="s">
        <v>18</v>
      </c>
      <c r="L1412" s="129">
        <v>90</v>
      </c>
      <c r="M1412" s="129" t="s">
        <v>173</v>
      </c>
      <c r="N1412" s="129">
        <v>0</v>
      </c>
      <c r="O1412" s="129" t="s">
        <v>173</v>
      </c>
      <c r="P1412" s="129">
        <v>0</v>
      </c>
      <c r="Q1412" s="129" t="s">
        <v>173</v>
      </c>
      <c r="R1412" s="129">
        <v>0</v>
      </c>
      <c r="S1412" s="129">
        <v>2</v>
      </c>
      <c r="T1412" s="129" t="s">
        <v>174</v>
      </c>
      <c r="U1412" s="129">
        <v>3.8599000000000001</v>
      </c>
      <c r="V1412" s="129">
        <v>0.65559999999999996</v>
      </c>
      <c r="W1412" s="129">
        <v>9.8896999999999995</v>
      </c>
      <c r="X1412" s="129">
        <v>0.30499999999999999</v>
      </c>
      <c r="Y1412" s="129">
        <v>36.392099999999999</v>
      </c>
      <c r="Z1412" s="129">
        <v>0.34260000000000002</v>
      </c>
      <c r="AA1412" s="129" t="s">
        <v>179</v>
      </c>
      <c r="AB1412" s="129">
        <v>1.55E-2</v>
      </c>
      <c r="AC1412" s="129" t="s">
        <v>179</v>
      </c>
      <c r="AD1412" s="129">
        <v>9.4999999999999998E-3</v>
      </c>
      <c r="AE1412" s="129" t="s">
        <v>179</v>
      </c>
      <c r="AF1412" s="129">
        <v>1.7000000000000001E-2</v>
      </c>
      <c r="AG1412" s="129">
        <v>9.0300000000000005E-2</v>
      </c>
      <c r="AH1412" s="129">
        <v>6.7999999999999996E-3</v>
      </c>
      <c r="AI1412" s="129">
        <v>8.2251999999999992</v>
      </c>
      <c r="AJ1412" s="129">
        <v>3.39E-2</v>
      </c>
      <c r="AK1412" s="129">
        <v>0.58699999999999997</v>
      </c>
      <c r="AL1412" s="129">
        <v>7.9000000000000008E-3</v>
      </c>
      <c r="AM1412" s="129">
        <v>1.0999999999999999E-2</v>
      </c>
      <c r="AN1412" s="129">
        <v>8.0000000000000002E-3</v>
      </c>
      <c r="AO1412" s="129">
        <v>3.1E-2</v>
      </c>
      <c r="AP1412" s="129">
        <v>4.7000000000000002E-3</v>
      </c>
      <c r="AQ1412" s="129">
        <v>0.12690000000000001</v>
      </c>
      <c r="AR1412" s="129">
        <v>5.4999999999999997E-3</v>
      </c>
      <c r="AS1412" s="129">
        <v>6.1254999999999997</v>
      </c>
      <c r="AT1412" s="129">
        <v>2.69E-2</v>
      </c>
      <c r="AU1412" s="129" t="s">
        <v>179</v>
      </c>
      <c r="AV1412" s="129">
        <v>3.8E-3</v>
      </c>
      <c r="AW1412" s="129">
        <v>1.17E-2</v>
      </c>
      <c r="AX1412" s="129">
        <v>1.1000000000000001E-3</v>
      </c>
      <c r="AY1412" s="129">
        <v>1.23E-2</v>
      </c>
      <c r="AZ1412" s="129">
        <v>8.9999999999999998E-4</v>
      </c>
      <c r="BA1412" s="129">
        <v>5.4000000000000003E-3</v>
      </c>
      <c r="BB1412" s="129">
        <v>5.9999999999999995E-4</v>
      </c>
      <c r="BC1412" s="129" t="s">
        <v>285</v>
      </c>
      <c r="BD1412" s="129">
        <v>5.0000000000000001E-4</v>
      </c>
      <c r="BE1412" s="129" t="s">
        <v>179</v>
      </c>
      <c r="BF1412" s="129">
        <v>2.0000000000000001E-4</v>
      </c>
      <c r="BG1412" s="129" t="s">
        <v>179</v>
      </c>
      <c r="BH1412" s="129">
        <v>1E-4</v>
      </c>
      <c r="BI1412" s="129" t="s">
        <v>179</v>
      </c>
      <c r="BJ1412" s="129">
        <v>2.0000000000000001E-4</v>
      </c>
      <c r="BK1412" s="129">
        <v>1.06E-2</v>
      </c>
      <c r="BL1412" s="129">
        <v>5.0000000000000001E-4</v>
      </c>
      <c r="BM1412" s="129">
        <v>2.7000000000000001E-3</v>
      </c>
      <c r="BN1412" s="129">
        <v>2.9999999999999997E-4</v>
      </c>
      <c r="BO1412" s="129">
        <v>7.6E-3</v>
      </c>
      <c r="BP1412" s="129">
        <v>5.9999999999999995E-4</v>
      </c>
      <c r="BQ1412" s="129" t="s">
        <v>179</v>
      </c>
      <c r="BR1412" s="129">
        <v>2.9999999999999997E-4</v>
      </c>
      <c r="BS1412" s="129" t="s">
        <v>179</v>
      </c>
      <c r="BT1412" s="129">
        <v>5.0000000000000001E-4</v>
      </c>
      <c r="BU1412" s="129" t="s">
        <v>179</v>
      </c>
      <c r="BV1412" s="129">
        <v>6.9999999999999999E-4</v>
      </c>
      <c r="BW1412" s="129" t="s">
        <v>18</v>
      </c>
      <c r="BX1412" s="129"/>
      <c r="BY1412" s="129" t="s">
        <v>18</v>
      </c>
      <c r="BZ1412" s="129"/>
      <c r="CA1412" s="129" t="s">
        <v>179</v>
      </c>
      <c r="CB1412" s="129">
        <v>8.0000000000000004E-4</v>
      </c>
      <c r="CC1412" s="129" t="s">
        <v>179</v>
      </c>
      <c r="CD1412" s="129">
        <v>1.9E-3</v>
      </c>
      <c r="CE1412" s="129" t="s">
        <v>179</v>
      </c>
      <c r="CF1412" s="129">
        <v>2.2000000000000001E-3</v>
      </c>
      <c r="CG1412" s="129" t="s">
        <v>179</v>
      </c>
      <c r="CH1412" s="129">
        <v>1E-4</v>
      </c>
      <c r="CI1412" s="129" t="s">
        <v>179</v>
      </c>
      <c r="CJ1412" s="129">
        <v>6.4999999999999997E-3</v>
      </c>
      <c r="CK1412" s="129" t="s">
        <v>179</v>
      </c>
      <c r="CL1412" s="129">
        <v>9.4000000000000004E-3</v>
      </c>
      <c r="CM1412" s="129" t="s">
        <v>179</v>
      </c>
      <c r="CN1412" s="129">
        <v>4.3E-3</v>
      </c>
      <c r="CO1412" s="129" t="s">
        <v>179</v>
      </c>
      <c r="CP1412" s="129">
        <v>8.9999999999999998E-4</v>
      </c>
      <c r="CQ1412" s="129" t="s">
        <v>179</v>
      </c>
      <c r="CR1412" s="129">
        <v>3.3E-3</v>
      </c>
      <c r="CS1412" s="129" t="s">
        <v>1461</v>
      </c>
      <c r="CT1412" s="129">
        <v>2.5999999999999999E-3</v>
      </c>
      <c r="CU1412" s="129" t="s">
        <v>179</v>
      </c>
      <c r="CV1412" s="129">
        <v>8.0000000000000004E-4</v>
      </c>
      <c r="CW1412" s="129" t="s">
        <v>18</v>
      </c>
      <c r="CX1412" s="129"/>
      <c r="CY1412" s="129" t="s">
        <v>179</v>
      </c>
      <c r="CZ1412" s="129">
        <v>6.9999999999999999E-4</v>
      </c>
      <c r="DA1412" s="129" t="s">
        <v>179</v>
      </c>
      <c r="DB1412" s="129">
        <v>5.0000000000000001E-4</v>
      </c>
      <c r="DC1412" s="129" t="s">
        <v>179</v>
      </c>
      <c r="DD1412" s="129">
        <v>5.0000000000000001E-4</v>
      </c>
      <c r="DE1412" s="129" t="s">
        <v>179</v>
      </c>
      <c r="DF1412" s="129">
        <v>5.9999999999999995E-4</v>
      </c>
      <c r="DG1412" s="129" t="s">
        <v>179</v>
      </c>
      <c r="DH1412" s="129">
        <v>4.0000000000000002E-4</v>
      </c>
      <c r="DI1412" s="129" t="s">
        <v>179</v>
      </c>
      <c r="DJ1412" s="129">
        <v>4.0000000000000002E-4</v>
      </c>
      <c r="DK1412" s="129" t="s">
        <v>2442</v>
      </c>
      <c r="DL1412" t="s">
        <v>53</v>
      </c>
      <c r="DS1412" s="129" t="s">
        <v>18</v>
      </c>
      <c r="DT1412" s="129" t="s">
        <v>2587</v>
      </c>
      <c r="DU1412" s="129"/>
      <c r="DV1412" t="s">
        <v>4849</v>
      </c>
    </row>
    <row r="1413" spans="1:126">
      <c r="A1413">
        <v>525</v>
      </c>
      <c r="B1413" s="14">
        <v>44762.713888888888</v>
      </c>
      <c r="C1413" t="s">
        <v>18</v>
      </c>
      <c r="D1413">
        <v>0</v>
      </c>
      <c r="E1413">
        <v>0</v>
      </c>
      <c r="F1413">
        <v>0</v>
      </c>
      <c r="G1413" t="s">
        <v>54</v>
      </c>
      <c r="H1413" t="s">
        <v>55</v>
      </c>
      <c r="I1413" t="s">
        <v>55</v>
      </c>
      <c r="J1413" t="s">
        <v>55</v>
      </c>
      <c r="K1413" t="s">
        <v>18</v>
      </c>
      <c r="L1413">
        <v>90</v>
      </c>
      <c r="M1413" t="s">
        <v>173</v>
      </c>
      <c r="N1413">
        <v>0</v>
      </c>
      <c r="O1413" t="s">
        <v>173</v>
      </c>
      <c r="P1413">
        <v>0</v>
      </c>
      <c r="Q1413" t="s">
        <v>173</v>
      </c>
      <c r="R1413">
        <v>0</v>
      </c>
      <c r="S1413">
        <v>2</v>
      </c>
      <c r="T1413" t="s">
        <v>174</v>
      </c>
      <c r="U1413">
        <v>3.5110999999999999</v>
      </c>
      <c r="V1413">
        <v>0.65229999999999999</v>
      </c>
      <c r="W1413" t="s">
        <v>4833</v>
      </c>
      <c r="X1413">
        <v>0.30059999999999998</v>
      </c>
      <c r="Y1413">
        <v>36.1952</v>
      </c>
      <c r="Z1413">
        <v>0.34139999999999998</v>
      </c>
      <c r="AA1413" t="s">
        <v>1022</v>
      </c>
      <c r="AB1413">
        <v>1.55E-2</v>
      </c>
      <c r="AC1413" t="s">
        <v>179</v>
      </c>
      <c r="AD1413">
        <v>9.4000000000000004E-3</v>
      </c>
      <c r="AE1413" t="s">
        <v>179</v>
      </c>
      <c r="AF1413">
        <v>1.7100000000000001E-2</v>
      </c>
      <c r="AG1413">
        <v>9.0999999999999998E-2</v>
      </c>
      <c r="AH1413">
        <v>6.7000000000000002E-3</v>
      </c>
      <c r="AI1413">
        <v>8.2853999999999992</v>
      </c>
      <c r="AJ1413">
        <v>3.4000000000000002E-2</v>
      </c>
      <c r="AK1413">
        <v>0.59330000000000005</v>
      </c>
      <c r="AL1413">
        <v>7.9000000000000008E-3</v>
      </c>
      <c r="AM1413" t="s">
        <v>1567</v>
      </c>
      <c r="AN1413">
        <v>8.0000000000000002E-3</v>
      </c>
      <c r="AO1413" t="s">
        <v>564</v>
      </c>
      <c r="AP1413">
        <v>4.7000000000000002E-3</v>
      </c>
      <c r="AQ1413">
        <v>0.13009999999999999</v>
      </c>
      <c r="AR1413">
        <v>5.4999999999999997E-3</v>
      </c>
      <c r="AS1413" t="s">
        <v>4834</v>
      </c>
      <c r="AT1413">
        <v>2.69E-2</v>
      </c>
      <c r="AU1413" t="s">
        <v>390</v>
      </c>
      <c r="AV1413">
        <v>3.8E-3</v>
      </c>
      <c r="AW1413">
        <v>1.18E-2</v>
      </c>
      <c r="AX1413">
        <v>1.1999999999999999E-3</v>
      </c>
      <c r="AY1413" t="s">
        <v>435</v>
      </c>
      <c r="AZ1413">
        <v>1E-3</v>
      </c>
      <c r="BA1413">
        <v>5.7000000000000002E-3</v>
      </c>
      <c r="BB1413">
        <v>6.9999999999999999E-4</v>
      </c>
      <c r="BC1413" t="s">
        <v>285</v>
      </c>
      <c r="BD1413">
        <v>5.0000000000000001E-4</v>
      </c>
      <c r="BE1413" t="s">
        <v>179</v>
      </c>
      <c r="BF1413">
        <v>2.9999999999999997E-4</v>
      </c>
      <c r="BG1413" t="s">
        <v>179</v>
      </c>
      <c r="BH1413">
        <v>1E-4</v>
      </c>
      <c r="BI1413" t="s">
        <v>179</v>
      </c>
      <c r="BJ1413">
        <v>2.0000000000000001E-4</v>
      </c>
      <c r="BK1413">
        <v>1.0699999999999999E-2</v>
      </c>
      <c r="BL1413">
        <v>5.0000000000000001E-4</v>
      </c>
      <c r="BM1413">
        <v>2.5000000000000001E-3</v>
      </c>
      <c r="BN1413">
        <v>2.9999999999999997E-4</v>
      </c>
      <c r="BO1413" t="s">
        <v>317</v>
      </c>
      <c r="BP1413">
        <v>5.9999999999999995E-4</v>
      </c>
      <c r="BQ1413" t="s">
        <v>179</v>
      </c>
      <c r="BR1413">
        <v>2.9999999999999997E-4</v>
      </c>
      <c r="BS1413" t="s">
        <v>179</v>
      </c>
      <c r="BT1413">
        <v>5.0000000000000001E-4</v>
      </c>
      <c r="BU1413" t="s">
        <v>179</v>
      </c>
      <c r="BV1413">
        <v>6.9999999999999999E-4</v>
      </c>
      <c r="BW1413" t="s">
        <v>18</v>
      </c>
      <c r="BY1413" t="s">
        <v>18</v>
      </c>
      <c r="CA1413" t="s">
        <v>247</v>
      </c>
      <c r="CB1413">
        <v>8.0000000000000004E-4</v>
      </c>
      <c r="CC1413" t="s">
        <v>179</v>
      </c>
      <c r="CD1413">
        <v>1.9E-3</v>
      </c>
      <c r="CE1413" t="s">
        <v>179</v>
      </c>
      <c r="CF1413">
        <v>2.2000000000000001E-3</v>
      </c>
      <c r="CG1413" t="s">
        <v>179</v>
      </c>
      <c r="CH1413">
        <v>1E-4</v>
      </c>
      <c r="CI1413" t="s">
        <v>179</v>
      </c>
      <c r="CJ1413">
        <v>6.6E-3</v>
      </c>
      <c r="CK1413" t="s">
        <v>179</v>
      </c>
      <c r="CL1413">
        <v>9.4999999999999998E-3</v>
      </c>
      <c r="CM1413" t="s">
        <v>537</v>
      </c>
      <c r="CN1413">
        <v>4.4000000000000003E-3</v>
      </c>
      <c r="CO1413" t="s">
        <v>179</v>
      </c>
      <c r="CP1413">
        <v>8.9999999999999998E-4</v>
      </c>
      <c r="CQ1413" t="s">
        <v>179</v>
      </c>
      <c r="CR1413">
        <v>3.0999999999999999E-3</v>
      </c>
      <c r="CS1413" t="s">
        <v>1720</v>
      </c>
      <c r="CT1413">
        <v>2.5999999999999999E-3</v>
      </c>
      <c r="CU1413" t="s">
        <v>18</v>
      </c>
      <c r="CW1413" t="s">
        <v>18</v>
      </c>
      <c r="CY1413" t="s">
        <v>179</v>
      </c>
      <c r="CZ1413">
        <v>6.9999999999999999E-4</v>
      </c>
      <c r="DA1413" t="s">
        <v>179</v>
      </c>
      <c r="DB1413">
        <v>5.0000000000000001E-4</v>
      </c>
      <c r="DC1413" t="s">
        <v>179</v>
      </c>
      <c r="DD1413">
        <v>5.0000000000000001E-4</v>
      </c>
      <c r="DE1413" t="s">
        <v>179</v>
      </c>
      <c r="DF1413">
        <v>5.9999999999999995E-4</v>
      </c>
      <c r="DG1413" t="s">
        <v>179</v>
      </c>
      <c r="DH1413">
        <v>4.0000000000000002E-4</v>
      </c>
      <c r="DI1413" t="s">
        <v>179</v>
      </c>
      <c r="DJ1413">
        <v>4.0000000000000002E-4</v>
      </c>
      <c r="DK1413" t="s">
        <v>3171</v>
      </c>
      <c r="DL1413" t="s">
        <v>53</v>
      </c>
      <c r="DT1413" t="s">
        <v>18</v>
      </c>
      <c r="DV1413" t="s">
        <v>4848</v>
      </c>
    </row>
    <row r="1414" spans="1:126">
      <c r="A1414">
        <v>526</v>
      </c>
      <c r="B1414" s="14">
        <v>44762.714583333334</v>
      </c>
      <c r="C1414" t="s">
        <v>18</v>
      </c>
      <c r="D1414">
        <v>0</v>
      </c>
      <c r="E1414">
        <v>0</v>
      </c>
      <c r="F1414">
        <v>0</v>
      </c>
      <c r="G1414" t="s">
        <v>54</v>
      </c>
      <c r="H1414" t="s">
        <v>55</v>
      </c>
      <c r="I1414" t="s">
        <v>55</v>
      </c>
      <c r="J1414" t="s">
        <v>55</v>
      </c>
      <c r="K1414" t="s">
        <v>18</v>
      </c>
      <c r="L1414">
        <v>90</v>
      </c>
      <c r="M1414" t="s">
        <v>173</v>
      </c>
      <c r="N1414">
        <v>0</v>
      </c>
      <c r="O1414" t="s">
        <v>173</v>
      </c>
      <c r="P1414">
        <v>0</v>
      </c>
      <c r="Q1414" t="s">
        <v>173</v>
      </c>
      <c r="R1414">
        <v>0</v>
      </c>
      <c r="S1414">
        <v>2</v>
      </c>
      <c r="T1414" t="s">
        <v>174</v>
      </c>
      <c r="U1414">
        <v>4.0190000000000001</v>
      </c>
      <c r="V1414">
        <v>0.64549999999999996</v>
      </c>
      <c r="W1414" t="s">
        <v>4835</v>
      </c>
      <c r="X1414">
        <v>0.30380000000000001</v>
      </c>
      <c r="Y1414">
        <v>36.624699999999997</v>
      </c>
      <c r="Z1414">
        <v>0.34379999999999999</v>
      </c>
      <c r="AA1414" t="s">
        <v>179</v>
      </c>
      <c r="AB1414">
        <v>1.52E-2</v>
      </c>
      <c r="AC1414" t="s">
        <v>179</v>
      </c>
      <c r="AD1414">
        <v>9.2999999999999992E-3</v>
      </c>
      <c r="AE1414" t="s">
        <v>179</v>
      </c>
      <c r="AF1414">
        <v>1.72E-2</v>
      </c>
      <c r="AG1414">
        <v>9.2399999999999996E-2</v>
      </c>
      <c r="AH1414">
        <v>6.7999999999999996E-3</v>
      </c>
      <c r="AI1414">
        <v>8.2606000000000002</v>
      </c>
      <c r="AJ1414">
        <v>3.39E-2</v>
      </c>
      <c r="AK1414">
        <v>0.59009999999999996</v>
      </c>
      <c r="AL1414">
        <v>7.9000000000000008E-3</v>
      </c>
      <c r="AM1414" t="s">
        <v>2818</v>
      </c>
      <c r="AN1414">
        <v>8.0000000000000002E-3</v>
      </c>
      <c r="AO1414" t="s">
        <v>1082</v>
      </c>
      <c r="AP1414">
        <v>4.5999999999999999E-3</v>
      </c>
      <c r="AQ1414">
        <v>0.125</v>
      </c>
      <c r="AR1414">
        <v>5.4000000000000003E-3</v>
      </c>
      <c r="AS1414" t="s">
        <v>4836</v>
      </c>
      <c r="AT1414">
        <v>2.69E-2</v>
      </c>
      <c r="AU1414" t="s">
        <v>330</v>
      </c>
      <c r="AV1414">
        <v>3.8E-3</v>
      </c>
      <c r="AW1414">
        <v>1.1299999999999999E-2</v>
      </c>
      <c r="AX1414">
        <v>1.1000000000000001E-3</v>
      </c>
      <c r="AY1414" t="s">
        <v>2054</v>
      </c>
      <c r="AZ1414">
        <v>1E-3</v>
      </c>
      <c r="BA1414">
        <v>5.7999999999999996E-3</v>
      </c>
      <c r="BB1414">
        <v>6.9999999999999999E-4</v>
      </c>
      <c r="BC1414" t="s">
        <v>211</v>
      </c>
      <c r="BD1414">
        <v>5.0000000000000001E-4</v>
      </c>
      <c r="BE1414" t="s">
        <v>179</v>
      </c>
      <c r="BF1414">
        <v>2.9999999999999997E-4</v>
      </c>
      <c r="BG1414" t="s">
        <v>179</v>
      </c>
      <c r="BH1414">
        <v>1E-4</v>
      </c>
      <c r="BI1414" t="s">
        <v>179</v>
      </c>
      <c r="BJ1414">
        <v>2.0000000000000001E-4</v>
      </c>
      <c r="BK1414">
        <v>1.01E-2</v>
      </c>
      <c r="BL1414">
        <v>5.0000000000000001E-4</v>
      </c>
      <c r="BM1414">
        <v>2.7000000000000001E-3</v>
      </c>
      <c r="BN1414">
        <v>2.9999999999999997E-4</v>
      </c>
      <c r="BO1414" t="s">
        <v>1085</v>
      </c>
      <c r="BP1414">
        <v>5.9999999999999995E-4</v>
      </c>
      <c r="BQ1414" t="s">
        <v>179</v>
      </c>
      <c r="BR1414">
        <v>2.9999999999999997E-4</v>
      </c>
      <c r="BS1414" t="s">
        <v>179</v>
      </c>
      <c r="BT1414">
        <v>4.0000000000000002E-4</v>
      </c>
      <c r="BU1414" t="s">
        <v>179</v>
      </c>
      <c r="BV1414">
        <v>6.9999999999999999E-4</v>
      </c>
      <c r="BW1414" t="s">
        <v>18</v>
      </c>
      <c r="BY1414" t="s">
        <v>18</v>
      </c>
      <c r="CA1414" t="s">
        <v>179</v>
      </c>
      <c r="CB1414">
        <v>8.0000000000000004E-4</v>
      </c>
      <c r="CC1414" t="s">
        <v>179</v>
      </c>
      <c r="CD1414">
        <v>2E-3</v>
      </c>
      <c r="CE1414" t="s">
        <v>179</v>
      </c>
      <c r="CF1414">
        <v>2.2000000000000001E-3</v>
      </c>
      <c r="CG1414" t="s">
        <v>179</v>
      </c>
      <c r="CH1414">
        <v>1E-4</v>
      </c>
      <c r="CI1414" t="s">
        <v>244</v>
      </c>
      <c r="CJ1414">
        <v>6.6E-3</v>
      </c>
      <c r="CK1414" t="s">
        <v>179</v>
      </c>
      <c r="CL1414">
        <v>9.5999999999999992E-3</v>
      </c>
      <c r="CM1414" t="s">
        <v>270</v>
      </c>
      <c r="CN1414">
        <v>4.3E-3</v>
      </c>
      <c r="CO1414" t="s">
        <v>179</v>
      </c>
      <c r="CP1414">
        <v>8.9999999999999998E-4</v>
      </c>
      <c r="CQ1414" t="s">
        <v>179</v>
      </c>
      <c r="CR1414">
        <v>3.5000000000000001E-3</v>
      </c>
      <c r="CS1414" t="s">
        <v>678</v>
      </c>
      <c r="CT1414">
        <v>2.5999999999999999E-3</v>
      </c>
      <c r="CU1414" t="s">
        <v>179</v>
      </c>
      <c r="CV1414">
        <v>8.0000000000000004E-4</v>
      </c>
      <c r="CW1414" t="s">
        <v>18</v>
      </c>
      <c r="CY1414" t="s">
        <v>179</v>
      </c>
      <c r="CZ1414">
        <v>6.9999999999999999E-4</v>
      </c>
      <c r="DA1414" t="s">
        <v>179</v>
      </c>
      <c r="DB1414">
        <v>5.0000000000000001E-4</v>
      </c>
      <c r="DC1414" t="s">
        <v>179</v>
      </c>
      <c r="DD1414">
        <v>5.0000000000000001E-4</v>
      </c>
      <c r="DE1414" t="s">
        <v>179</v>
      </c>
      <c r="DF1414">
        <v>5.0000000000000001E-4</v>
      </c>
      <c r="DG1414" t="s">
        <v>179</v>
      </c>
      <c r="DH1414">
        <v>4.0000000000000002E-4</v>
      </c>
      <c r="DI1414" t="s">
        <v>179</v>
      </c>
      <c r="DJ1414">
        <v>4.0000000000000002E-4</v>
      </c>
      <c r="DK1414" t="s">
        <v>3171</v>
      </c>
      <c r="DL1414" t="s">
        <v>53</v>
      </c>
      <c r="DT1414" t="s">
        <v>18</v>
      </c>
      <c r="DV1414" t="s">
        <v>4848</v>
      </c>
    </row>
    <row r="1415" spans="1:126">
      <c r="A1415">
        <v>527</v>
      </c>
      <c r="B1415" s="14">
        <v>44762.71597222222</v>
      </c>
      <c r="C1415" t="s">
        <v>18</v>
      </c>
      <c r="D1415">
        <v>0</v>
      </c>
      <c r="E1415">
        <v>0</v>
      </c>
      <c r="F1415">
        <v>0</v>
      </c>
      <c r="G1415" t="s">
        <v>54</v>
      </c>
      <c r="H1415" t="s">
        <v>55</v>
      </c>
      <c r="I1415" t="s">
        <v>55</v>
      </c>
      <c r="J1415" t="s">
        <v>55</v>
      </c>
      <c r="K1415" t="s">
        <v>18</v>
      </c>
      <c r="L1415">
        <v>90</v>
      </c>
      <c r="M1415" t="s">
        <v>173</v>
      </c>
      <c r="N1415">
        <v>0</v>
      </c>
      <c r="O1415" t="s">
        <v>173</v>
      </c>
      <c r="P1415">
        <v>0</v>
      </c>
      <c r="Q1415" t="s">
        <v>173</v>
      </c>
      <c r="R1415">
        <v>0</v>
      </c>
      <c r="S1415">
        <v>2</v>
      </c>
      <c r="T1415" t="s">
        <v>174</v>
      </c>
      <c r="U1415">
        <v>3.8725000000000001</v>
      </c>
      <c r="V1415">
        <v>0.65300000000000002</v>
      </c>
      <c r="W1415" t="s">
        <v>4837</v>
      </c>
      <c r="X1415">
        <v>0.30509999999999998</v>
      </c>
      <c r="Y1415">
        <v>36.507899999999999</v>
      </c>
      <c r="Z1415">
        <v>0.34320000000000001</v>
      </c>
      <c r="AA1415" t="s">
        <v>220</v>
      </c>
      <c r="AB1415">
        <v>1.54E-2</v>
      </c>
      <c r="AC1415" t="s">
        <v>179</v>
      </c>
      <c r="AD1415">
        <v>9.4000000000000004E-3</v>
      </c>
      <c r="AE1415" t="s">
        <v>179</v>
      </c>
      <c r="AF1415">
        <v>1.7100000000000001E-2</v>
      </c>
      <c r="AG1415">
        <v>8.9700000000000002E-2</v>
      </c>
      <c r="AH1415">
        <v>6.6E-3</v>
      </c>
      <c r="AI1415">
        <v>8.282</v>
      </c>
      <c r="AJ1415">
        <v>3.4000000000000002E-2</v>
      </c>
      <c r="AK1415">
        <v>0.59970000000000001</v>
      </c>
      <c r="AL1415">
        <v>7.9000000000000008E-3</v>
      </c>
      <c r="AM1415" t="s">
        <v>808</v>
      </c>
      <c r="AN1415">
        <v>7.9000000000000008E-3</v>
      </c>
      <c r="AO1415" t="s">
        <v>882</v>
      </c>
      <c r="AP1415">
        <v>4.5999999999999999E-3</v>
      </c>
      <c r="AQ1415">
        <v>0.1225</v>
      </c>
      <c r="AR1415">
        <v>5.3E-3</v>
      </c>
      <c r="AS1415" t="s">
        <v>4838</v>
      </c>
      <c r="AT1415">
        <v>2.69E-2</v>
      </c>
      <c r="AU1415" t="s">
        <v>227</v>
      </c>
      <c r="AV1415">
        <v>3.8E-3</v>
      </c>
      <c r="AW1415">
        <v>1.21E-2</v>
      </c>
      <c r="AX1415">
        <v>1.1000000000000001E-3</v>
      </c>
      <c r="AY1415" t="s">
        <v>609</v>
      </c>
      <c r="AZ1415">
        <v>1E-3</v>
      </c>
      <c r="BA1415">
        <v>5.8999999999999999E-3</v>
      </c>
      <c r="BB1415">
        <v>6.9999999999999999E-4</v>
      </c>
      <c r="BC1415" t="s">
        <v>304</v>
      </c>
      <c r="BD1415">
        <v>5.0000000000000001E-4</v>
      </c>
      <c r="BE1415" t="s">
        <v>179</v>
      </c>
      <c r="BF1415">
        <v>2.9999999999999997E-4</v>
      </c>
      <c r="BG1415" t="s">
        <v>246</v>
      </c>
      <c r="BH1415">
        <v>1E-4</v>
      </c>
      <c r="BI1415" t="s">
        <v>179</v>
      </c>
      <c r="BJ1415">
        <v>1E-4</v>
      </c>
      <c r="BK1415">
        <v>1.0699999999999999E-2</v>
      </c>
      <c r="BL1415">
        <v>5.0000000000000001E-4</v>
      </c>
      <c r="BM1415">
        <v>2.5999999999999999E-3</v>
      </c>
      <c r="BN1415">
        <v>2.9999999999999997E-4</v>
      </c>
      <c r="BO1415" t="s">
        <v>450</v>
      </c>
      <c r="BP1415">
        <v>5.9999999999999995E-4</v>
      </c>
      <c r="BQ1415" t="s">
        <v>179</v>
      </c>
      <c r="BR1415">
        <v>2.9999999999999997E-4</v>
      </c>
      <c r="BS1415" t="s">
        <v>179</v>
      </c>
      <c r="BT1415">
        <v>4.0000000000000002E-4</v>
      </c>
      <c r="BU1415" t="s">
        <v>179</v>
      </c>
      <c r="BV1415">
        <v>6.9999999999999999E-4</v>
      </c>
      <c r="BW1415" t="s">
        <v>179</v>
      </c>
      <c r="BX1415">
        <v>8.9999999999999998E-4</v>
      </c>
      <c r="BY1415" t="s">
        <v>179</v>
      </c>
      <c r="BZ1415">
        <v>1.1000000000000001E-3</v>
      </c>
      <c r="CA1415" t="s">
        <v>179</v>
      </c>
      <c r="CB1415">
        <v>8.0000000000000004E-4</v>
      </c>
      <c r="CC1415" t="s">
        <v>179</v>
      </c>
      <c r="CD1415">
        <v>1.9E-3</v>
      </c>
      <c r="CE1415" t="s">
        <v>179</v>
      </c>
      <c r="CF1415">
        <v>2.3E-3</v>
      </c>
      <c r="CG1415" t="s">
        <v>216</v>
      </c>
      <c r="CH1415">
        <v>1E-4</v>
      </c>
      <c r="CI1415" t="s">
        <v>215</v>
      </c>
      <c r="CJ1415">
        <v>6.4000000000000003E-3</v>
      </c>
      <c r="CK1415" t="s">
        <v>179</v>
      </c>
      <c r="CL1415">
        <v>9.4999999999999998E-3</v>
      </c>
      <c r="CM1415" t="s">
        <v>179</v>
      </c>
      <c r="CN1415">
        <v>4.3E-3</v>
      </c>
      <c r="CO1415" t="s">
        <v>179</v>
      </c>
      <c r="CP1415">
        <v>8.0000000000000004E-4</v>
      </c>
      <c r="CQ1415" t="s">
        <v>179</v>
      </c>
      <c r="CR1415">
        <v>3.5000000000000001E-3</v>
      </c>
      <c r="CS1415" t="s">
        <v>1701</v>
      </c>
      <c r="CT1415">
        <v>2.5000000000000001E-3</v>
      </c>
      <c r="CU1415" t="s">
        <v>179</v>
      </c>
      <c r="CV1415">
        <v>8.0000000000000004E-4</v>
      </c>
      <c r="CW1415" t="s">
        <v>18</v>
      </c>
      <c r="CY1415" t="s">
        <v>179</v>
      </c>
      <c r="CZ1415">
        <v>8.0000000000000004E-4</v>
      </c>
      <c r="DA1415" t="s">
        <v>179</v>
      </c>
      <c r="DB1415">
        <v>5.0000000000000001E-4</v>
      </c>
      <c r="DC1415" t="s">
        <v>179</v>
      </c>
      <c r="DD1415">
        <v>5.0000000000000001E-4</v>
      </c>
      <c r="DE1415" t="s">
        <v>179</v>
      </c>
      <c r="DF1415">
        <v>5.0000000000000001E-4</v>
      </c>
      <c r="DG1415" t="s">
        <v>286</v>
      </c>
      <c r="DH1415">
        <v>4.0000000000000002E-4</v>
      </c>
      <c r="DI1415" t="s">
        <v>179</v>
      </c>
      <c r="DJ1415">
        <v>4.0000000000000002E-4</v>
      </c>
      <c r="DK1415" t="s">
        <v>3171</v>
      </c>
      <c r="DL1415" t="s">
        <v>53</v>
      </c>
      <c r="DT1415" t="s">
        <v>18</v>
      </c>
      <c r="DV1415" t="s">
        <v>4848</v>
      </c>
    </row>
    <row r="1416" spans="1:126">
      <c r="A1416">
        <v>528</v>
      </c>
      <c r="B1416" s="14">
        <v>44762.718055555553</v>
      </c>
      <c r="C1416" t="s">
        <v>18</v>
      </c>
      <c r="D1416">
        <v>0</v>
      </c>
      <c r="E1416">
        <v>0</v>
      </c>
      <c r="F1416">
        <v>0</v>
      </c>
      <c r="G1416" t="s">
        <v>54</v>
      </c>
      <c r="H1416" t="s">
        <v>55</v>
      </c>
      <c r="I1416" t="s">
        <v>55</v>
      </c>
      <c r="J1416" t="s">
        <v>55</v>
      </c>
      <c r="K1416" t="s">
        <v>18</v>
      </c>
      <c r="L1416">
        <v>90</v>
      </c>
      <c r="M1416" t="s">
        <v>173</v>
      </c>
      <c r="N1416">
        <v>0</v>
      </c>
      <c r="O1416" t="s">
        <v>173</v>
      </c>
      <c r="P1416">
        <v>0</v>
      </c>
      <c r="Q1416" t="s">
        <v>173</v>
      </c>
      <c r="R1416">
        <v>0</v>
      </c>
      <c r="S1416">
        <v>2</v>
      </c>
      <c r="T1416" t="s">
        <v>174</v>
      </c>
      <c r="U1416">
        <v>4.5132000000000003</v>
      </c>
      <c r="V1416">
        <v>0.67689999999999995</v>
      </c>
      <c r="W1416" t="s">
        <v>4839</v>
      </c>
      <c r="X1416">
        <v>0.30509999999999998</v>
      </c>
      <c r="Y1416">
        <v>37.319600000000001</v>
      </c>
      <c r="Z1416">
        <v>0.3473</v>
      </c>
      <c r="AA1416" t="s">
        <v>521</v>
      </c>
      <c r="AB1416">
        <v>1.54E-2</v>
      </c>
      <c r="AC1416" t="s">
        <v>4840</v>
      </c>
      <c r="AD1416">
        <v>1.09E-2</v>
      </c>
      <c r="AE1416" t="s">
        <v>179</v>
      </c>
      <c r="AF1416">
        <v>1.7100000000000001E-2</v>
      </c>
      <c r="AG1416">
        <v>0.05</v>
      </c>
      <c r="AH1416">
        <v>6.1999999999999998E-3</v>
      </c>
      <c r="AI1416">
        <v>7.8192000000000004</v>
      </c>
      <c r="AJ1416">
        <v>3.2899999999999999E-2</v>
      </c>
      <c r="AK1416">
        <v>0.57899999999999996</v>
      </c>
      <c r="AL1416">
        <v>7.7999999999999996E-3</v>
      </c>
      <c r="AM1416" t="s">
        <v>377</v>
      </c>
      <c r="AN1416">
        <v>7.7000000000000002E-3</v>
      </c>
      <c r="AO1416" t="s">
        <v>3122</v>
      </c>
      <c r="AP1416">
        <v>4.4999999999999997E-3</v>
      </c>
      <c r="AQ1416">
        <v>0.1119</v>
      </c>
      <c r="AR1416">
        <v>5.1000000000000004E-3</v>
      </c>
      <c r="AS1416" t="s">
        <v>4841</v>
      </c>
      <c r="AT1416">
        <v>2.6499999999999999E-2</v>
      </c>
      <c r="AU1416" t="s">
        <v>187</v>
      </c>
      <c r="AV1416">
        <v>3.8E-3</v>
      </c>
      <c r="AW1416">
        <v>8.5000000000000006E-3</v>
      </c>
      <c r="AX1416">
        <v>1E-3</v>
      </c>
      <c r="AY1416" t="s">
        <v>431</v>
      </c>
      <c r="AZ1416">
        <v>8.0000000000000004E-4</v>
      </c>
      <c r="BA1416">
        <v>5.1000000000000004E-3</v>
      </c>
      <c r="BB1416">
        <v>5.9999999999999995E-4</v>
      </c>
      <c r="BC1416" t="s">
        <v>267</v>
      </c>
      <c r="BD1416">
        <v>4.0000000000000002E-4</v>
      </c>
      <c r="BE1416" t="s">
        <v>179</v>
      </c>
      <c r="BF1416">
        <v>2.0000000000000001E-4</v>
      </c>
      <c r="BG1416" t="s">
        <v>246</v>
      </c>
      <c r="BH1416">
        <v>1E-4</v>
      </c>
      <c r="BI1416" t="s">
        <v>246</v>
      </c>
      <c r="BJ1416">
        <v>2.0000000000000001E-4</v>
      </c>
      <c r="BK1416">
        <v>9.5999999999999992E-3</v>
      </c>
      <c r="BL1416">
        <v>5.0000000000000001E-4</v>
      </c>
      <c r="BM1416">
        <v>2.5000000000000001E-3</v>
      </c>
      <c r="BN1416">
        <v>2.9999999999999997E-4</v>
      </c>
      <c r="BO1416" t="s">
        <v>228</v>
      </c>
      <c r="BP1416">
        <v>5.9999999999999995E-4</v>
      </c>
      <c r="BQ1416" t="s">
        <v>179</v>
      </c>
      <c r="BR1416">
        <v>2.9999999999999997E-4</v>
      </c>
      <c r="BS1416" t="s">
        <v>179</v>
      </c>
      <c r="BT1416">
        <v>4.0000000000000002E-4</v>
      </c>
      <c r="BU1416" t="s">
        <v>179</v>
      </c>
      <c r="BV1416">
        <v>6.9999999999999999E-4</v>
      </c>
      <c r="BW1416" t="s">
        <v>18</v>
      </c>
      <c r="BY1416" t="s">
        <v>18</v>
      </c>
      <c r="CA1416" t="s">
        <v>179</v>
      </c>
      <c r="CB1416">
        <v>6.9999999999999999E-4</v>
      </c>
      <c r="CC1416" t="s">
        <v>179</v>
      </c>
      <c r="CD1416">
        <v>1.9E-3</v>
      </c>
      <c r="CE1416" t="s">
        <v>179</v>
      </c>
      <c r="CF1416">
        <v>2.3E-3</v>
      </c>
      <c r="CG1416" t="s">
        <v>216</v>
      </c>
      <c r="CH1416">
        <v>1E-4</v>
      </c>
      <c r="CI1416" t="s">
        <v>179</v>
      </c>
      <c r="CJ1416">
        <v>6.6E-3</v>
      </c>
      <c r="CK1416" t="s">
        <v>179</v>
      </c>
      <c r="CL1416">
        <v>9.4999999999999998E-3</v>
      </c>
      <c r="CM1416" t="s">
        <v>179</v>
      </c>
      <c r="CN1416">
        <v>4.1000000000000003E-3</v>
      </c>
      <c r="CO1416" t="s">
        <v>179</v>
      </c>
      <c r="CP1416">
        <v>8.0000000000000004E-4</v>
      </c>
      <c r="CQ1416" t="s">
        <v>179</v>
      </c>
      <c r="CR1416">
        <v>3.3999999999999998E-3</v>
      </c>
      <c r="CS1416" t="s">
        <v>698</v>
      </c>
      <c r="CT1416">
        <v>2.3999999999999998E-3</v>
      </c>
      <c r="CU1416" t="s">
        <v>179</v>
      </c>
      <c r="CV1416">
        <v>8.9999999999999998E-4</v>
      </c>
      <c r="CW1416" t="s">
        <v>179</v>
      </c>
      <c r="CX1416">
        <v>6.9999999999999999E-4</v>
      </c>
      <c r="CY1416" t="s">
        <v>179</v>
      </c>
      <c r="CZ1416">
        <v>6.9999999999999999E-4</v>
      </c>
      <c r="DA1416" t="s">
        <v>179</v>
      </c>
      <c r="DB1416">
        <v>5.0000000000000001E-4</v>
      </c>
      <c r="DC1416" t="s">
        <v>179</v>
      </c>
      <c r="DD1416">
        <v>5.0000000000000001E-4</v>
      </c>
      <c r="DE1416" t="s">
        <v>179</v>
      </c>
      <c r="DF1416">
        <v>5.0000000000000001E-4</v>
      </c>
      <c r="DG1416" t="s">
        <v>179</v>
      </c>
      <c r="DH1416">
        <v>4.0000000000000002E-4</v>
      </c>
      <c r="DI1416" t="s">
        <v>179</v>
      </c>
      <c r="DJ1416">
        <v>4.0000000000000002E-4</v>
      </c>
      <c r="DK1416" t="s">
        <v>3180</v>
      </c>
      <c r="DL1416" t="s">
        <v>53</v>
      </c>
      <c r="DT1416" t="s">
        <v>18</v>
      </c>
      <c r="DV1416" t="s">
        <v>4848</v>
      </c>
    </row>
    <row r="1417" spans="1:126">
      <c r="A1417">
        <v>529</v>
      </c>
      <c r="B1417" s="14">
        <v>44762.719444444447</v>
      </c>
      <c r="C1417" t="s">
        <v>18</v>
      </c>
      <c r="D1417">
        <v>0</v>
      </c>
      <c r="E1417">
        <v>0</v>
      </c>
      <c r="F1417">
        <v>0</v>
      </c>
      <c r="G1417" t="s">
        <v>54</v>
      </c>
      <c r="H1417" t="s">
        <v>55</v>
      </c>
      <c r="I1417" t="s">
        <v>55</v>
      </c>
      <c r="J1417" t="s">
        <v>55</v>
      </c>
      <c r="K1417" t="s">
        <v>18</v>
      </c>
      <c r="L1417">
        <v>90</v>
      </c>
      <c r="M1417" t="s">
        <v>173</v>
      </c>
      <c r="N1417">
        <v>0</v>
      </c>
      <c r="O1417" t="s">
        <v>173</v>
      </c>
      <c r="P1417">
        <v>0</v>
      </c>
      <c r="Q1417" t="s">
        <v>173</v>
      </c>
      <c r="R1417">
        <v>0</v>
      </c>
      <c r="S1417">
        <v>2</v>
      </c>
      <c r="T1417" t="s">
        <v>174</v>
      </c>
      <c r="U1417">
        <v>4.8292999999999999</v>
      </c>
      <c r="V1417">
        <v>0.68300000000000005</v>
      </c>
      <c r="W1417" t="s">
        <v>4842</v>
      </c>
      <c r="X1417">
        <v>0.30420000000000003</v>
      </c>
      <c r="Y1417">
        <v>37.318300000000001</v>
      </c>
      <c r="Z1417">
        <v>0.34739999999999999</v>
      </c>
      <c r="AA1417" t="s">
        <v>322</v>
      </c>
      <c r="AB1417">
        <v>1.55E-2</v>
      </c>
      <c r="AC1417" t="s">
        <v>4843</v>
      </c>
      <c r="AD1417">
        <v>1.0999999999999999E-2</v>
      </c>
      <c r="AE1417" t="s">
        <v>179</v>
      </c>
      <c r="AF1417">
        <v>1.7000000000000001E-2</v>
      </c>
      <c r="AG1417">
        <v>4.5600000000000002E-2</v>
      </c>
      <c r="AH1417">
        <v>6.0000000000000001E-3</v>
      </c>
      <c r="AI1417">
        <v>7.8076999999999996</v>
      </c>
      <c r="AJ1417">
        <v>3.2899999999999999E-2</v>
      </c>
      <c r="AK1417">
        <v>0.58140000000000003</v>
      </c>
      <c r="AL1417">
        <v>7.7000000000000002E-3</v>
      </c>
      <c r="AM1417" t="s">
        <v>266</v>
      </c>
      <c r="AN1417">
        <v>7.6E-3</v>
      </c>
      <c r="AO1417" t="s">
        <v>944</v>
      </c>
      <c r="AP1417">
        <v>4.4000000000000003E-3</v>
      </c>
      <c r="AQ1417">
        <v>0.1134</v>
      </c>
      <c r="AR1417">
        <v>5.1000000000000004E-3</v>
      </c>
      <c r="AS1417" t="s">
        <v>4844</v>
      </c>
      <c r="AT1417">
        <v>2.6499999999999999E-2</v>
      </c>
      <c r="AU1417" t="s">
        <v>464</v>
      </c>
      <c r="AV1417">
        <v>3.7000000000000002E-3</v>
      </c>
      <c r="AW1417">
        <v>8.3000000000000001E-3</v>
      </c>
      <c r="AX1417">
        <v>1E-3</v>
      </c>
      <c r="AY1417" t="s">
        <v>450</v>
      </c>
      <c r="AZ1417">
        <v>8.0000000000000004E-4</v>
      </c>
      <c r="BA1417">
        <v>5.3E-3</v>
      </c>
      <c r="BB1417">
        <v>5.9999999999999995E-4</v>
      </c>
      <c r="BC1417" t="s">
        <v>406</v>
      </c>
      <c r="BD1417">
        <v>4.0000000000000002E-4</v>
      </c>
      <c r="BE1417" t="s">
        <v>179</v>
      </c>
      <c r="BF1417">
        <v>2.9999999999999997E-4</v>
      </c>
      <c r="BG1417" t="s">
        <v>179</v>
      </c>
      <c r="BH1417">
        <v>1E-4</v>
      </c>
      <c r="BI1417" t="s">
        <v>179</v>
      </c>
      <c r="BJ1417">
        <v>2.0000000000000001E-4</v>
      </c>
      <c r="BK1417">
        <v>1.01E-2</v>
      </c>
      <c r="BL1417">
        <v>5.0000000000000001E-4</v>
      </c>
      <c r="BM1417">
        <v>2.5999999999999999E-3</v>
      </c>
      <c r="BN1417">
        <v>2.9999999999999997E-4</v>
      </c>
      <c r="BO1417" t="s">
        <v>209</v>
      </c>
      <c r="BP1417">
        <v>5.0000000000000001E-4</v>
      </c>
      <c r="BQ1417" t="s">
        <v>179</v>
      </c>
      <c r="BR1417">
        <v>2.9999999999999997E-4</v>
      </c>
      <c r="BS1417" t="s">
        <v>179</v>
      </c>
      <c r="BT1417">
        <v>4.0000000000000002E-4</v>
      </c>
      <c r="BU1417" t="s">
        <v>179</v>
      </c>
      <c r="BV1417">
        <v>6.9999999999999999E-4</v>
      </c>
      <c r="BW1417" t="s">
        <v>179</v>
      </c>
      <c r="BX1417">
        <v>8.9999999999999998E-4</v>
      </c>
      <c r="BY1417" t="s">
        <v>179</v>
      </c>
      <c r="BZ1417">
        <v>1.1000000000000001E-3</v>
      </c>
      <c r="CA1417" t="s">
        <v>179</v>
      </c>
      <c r="CB1417">
        <v>8.0000000000000004E-4</v>
      </c>
      <c r="CC1417" t="s">
        <v>179</v>
      </c>
      <c r="CD1417">
        <v>1.9E-3</v>
      </c>
      <c r="CE1417" t="s">
        <v>179</v>
      </c>
      <c r="CF1417">
        <v>2.3E-3</v>
      </c>
      <c r="CG1417" t="s">
        <v>179</v>
      </c>
      <c r="CH1417">
        <v>1E-4</v>
      </c>
      <c r="CI1417" t="s">
        <v>179</v>
      </c>
      <c r="CJ1417">
        <v>6.6E-3</v>
      </c>
      <c r="CK1417" t="s">
        <v>179</v>
      </c>
      <c r="CL1417">
        <v>9.7999999999999997E-3</v>
      </c>
      <c r="CM1417" t="s">
        <v>179</v>
      </c>
      <c r="CN1417">
        <v>4.1000000000000003E-3</v>
      </c>
      <c r="CO1417" t="s">
        <v>179</v>
      </c>
      <c r="CP1417">
        <v>8.0000000000000004E-4</v>
      </c>
      <c r="CQ1417" t="s">
        <v>179</v>
      </c>
      <c r="CR1417">
        <v>3.3E-3</v>
      </c>
      <c r="CS1417" t="s">
        <v>1572</v>
      </c>
      <c r="CT1417">
        <v>2.5000000000000001E-3</v>
      </c>
      <c r="CU1417" t="s">
        <v>179</v>
      </c>
      <c r="CV1417">
        <v>8.0000000000000004E-4</v>
      </c>
      <c r="CW1417" t="s">
        <v>18</v>
      </c>
      <c r="CY1417" t="s">
        <v>179</v>
      </c>
      <c r="CZ1417">
        <v>6.9999999999999999E-4</v>
      </c>
      <c r="DA1417" t="s">
        <v>179</v>
      </c>
      <c r="DB1417">
        <v>5.0000000000000001E-4</v>
      </c>
      <c r="DC1417" t="s">
        <v>179</v>
      </c>
      <c r="DD1417">
        <v>5.0000000000000001E-4</v>
      </c>
      <c r="DE1417" t="s">
        <v>179</v>
      </c>
      <c r="DF1417">
        <v>5.0000000000000001E-4</v>
      </c>
      <c r="DG1417" t="s">
        <v>179</v>
      </c>
      <c r="DH1417">
        <v>4.0000000000000002E-4</v>
      </c>
      <c r="DI1417" t="s">
        <v>179</v>
      </c>
      <c r="DJ1417">
        <v>4.0000000000000002E-4</v>
      </c>
      <c r="DK1417" t="s">
        <v>3180</v>
      </c>
      <c r="DL1417" t="s">
        <v>53</v>
      </c>
      <c r="DT1417" t="s">
        <v>18</v>
      </c>
      <c r="DV1417" t="s">
        <v>4848</v>
      </c>
    </row>
    <row r="1418" spans="1:126">
      <c r="A1418" s="127">
        <v>530</v>
      </c>
      <c r="B1418" s="128">
        <v>44762.720138888886</v>
      </c>
      <c r="C1418" s="129" t="s">
        <v>18</v>
      </c>
      <c r="D1418" s="129">
        <v>0</v>
      </c>
      <c r="E1418" s="129">
        <v>0</v>
      </c>
      <c r="F1418" s="129">
        <v>0</v>
      </c>
      <c r="G1418" s="129" t="s">
        <v>54</v>
      </c>
      <c r="H1418" s="129" t="s">
        <v>55</v>
      </c>
      <c r="I1418" s="129" t="s">
        <v>55</v>
      </c>
      <c r="J1418" s="129" t="s">
        <v>55</v>
      </c>
      <c r="K1418" s="129" t="s">
        <v>18</v>
      </c>
      <c r="L1418" s="129">
        <v>90</v>
      </c>
      <c r="M1418" s="129" t="s">
        <v>173</v>
      </c>
      <c r="N1418" s="129">
        <v>0</v>
      </c>
      <c r="O1418" s="129" t="s">
        <v>173</v>
      </c>
      <c r="P1418" s="129">
        <v>0</v>
      </c>
      <c r="Q1418" s="129" t="s">
        <v>173</v>
      </c>
      <c r="R1418" s="129">
        <v>0</v>
      </c>
      <c r="S1418" s="129">
        <v>2</v>
      </c>
      <c r="T1418" s="129" t="s">
        <v>174</v>
      </c>
      <c r="U1418" s="129">
        <v>5.27</v>
      </c>
      <c r="V1418" s="129">
        <v>0.6855</v>
      </c>
      <c r="W1418" s="129" t="s">
        <v>4845</v>
      </c>
      <c r="X1418" s="129">
        <v>0.30819999999999997</v>
      </c>
      <c r="Y1418" s="129">
        <v>37.3185</v>
      </c>
      <c r="Z1418" s="129">
        <v>0.34749999999999998</v>
      </c>
      <c r="AA1418" s="129" t="s">
        <v>2793</v>
      </c>
      <c r="AB1418" s="129">
        <v>1.54E-2</v>
      </c>
      <c r="AC1418" s="129" t="s">
        <v>445</v>
      </c>
      <c r="AD1418" s="129">
        <v>1.0999999999999999E-2</v>
      </c>
      <c r="AE1418" s="129" t="s">
        <v>179</v>
      </c>
      <c r="AF1418" s="129">
        <v>1.7100000000000001E-2</v>
      </c>
      <c r="AG1418" s="129">
        <v>4.6699999999999998E-2</v>
      </c>
      <c r="AH1418" s="129">
        <v>6.1000000000000004E-3</v>
      </c>
      <c r="AI1418" s="129">
        <v>7.8048000000000002</v>
      </c>
      <c r="AJ1418" s="129">
        <v>3.2800000000000003E-2</v>
      </c>
      <c r="AK1418" s="129">
        <v>0.57379999999999998</v>
      </c>
      <c r="AL1418" s="129">
        <v>7.7000000000000002E-3</v>
      </c>
      <c r="AM1418" s="129" t="s">
        <v>578</v>
      </c>
      <c r="AN1418" s="129">
        <v>8.0999999999999996E-3</v>
      </c>
      <c r="AO1418" s="129" t="s">
        <v>293</v>
      </c>
      <c r="AP1418" s="129">
        <v>4.4000000000000003E-3</v>
      </c>
      <c r="AQ1418" s="129">
        <v>0.108</v>
      </c>
      <c r="AR1418" s="129">
        <v>5.0000000000000001E-3</v>
      </c>
      <c r="AS1418" s="129" t="s">
        <v>4846</v>
      </c>
      <c r="AT1418" s="129">
        <v>2.64E-2</v>
      </c>
      <c r="AU1418" s="129" t="s">
        <v>179</v>
      </c>
      <c r="AV1418" s="129">
        <v>3.7000000000000002E-3</v>
      </c>
      <c r="AW1418" s="129">
        <v>9.1000000000000004E-3</v>
      </c>
      <c r="AX1418" s="129">
        <v>1E-3</v>
      </c>
      <c r="AY1418" s="129" t="s">
        <v>1085</v>
      </c>
      <c r="AZ1418" s="129">
        <v>8.0000000000000004E-4</v>
      </c>
      <c r="BA1418" s="129">
        <v>5.5999999999999999E-3</v>
      </c>
      <c r="BB1418" s="129">
        <v>5.9999999999999995E-4</v>
      </c>
      <c r="BC1418" s="129" t="s">
        <v>212</v>
      </c>
      <c r="BD1418" s="129">
        <v>5.0000000000000001E-4</v>
      </c>
      <c r="BE1418" s="129" t="s">
        <v>179</v>
      </c>
      <c r="BF1418" s="129">
        <v>2.9999999999999997E-4</v>
      </c>
      <c r="BG1418" s="129" t="s">
        <v>179</v>
      </c>
      <c r="BH1418" s="129">
        <v>2.0000000000000001E-4</v>
      </c>
      <c r="BI1418" s="129" t="s">
        <v>179</v>
      </c>
      <c r="BJ1418" s="129">
        <v>2.0000000000000001E-4</v>
      </c>
      <c r="BK1418" s="129">
        <v>9.5999999999999992E-3</v>
      </c>
      <c r="BL1418" s="129">
        <v>5.0000000000000001E-4</v>
      </c>
      <c r="BM1418" s="129">
        <v>2.2000000000000001E-3</v>
      </c>
      <c r="BN1418" s="129">
        <v>2.9999999999999997E-4</v>
      </c>
      <c r="BO1418" s="129" t="s">
        <v>209</v>
      </c>
      <c r="BP1418" s="129">
        <v>5.0000000000000001E-4</v>
      </c>
      <c r="BQ1418" s="129" t="s">
        <v>179</v>
      </c>
      <c r="BR1418" s="129">
        <v>2.9999999999999997E-4</v>
      </c>
      <c r="BS1418" s="129" t="s">
        <v>179</v>
      </c>
      <c r="BT1418" s="129">
        <v>4.0000000000000002E-4</v>
      </c>
      <c r="BU1418" s="129" t="s">
        <v>179</v>
      </c>
      <c r="BV1418" s="129">
        <v>6.9999999999999999E-4</v>
      </c>
      <c r="BW1418" s="129" t="s">
        <v>179</v>
      </c>
      <c r="BX1418" s="129">
        <v>8.9999999999999998E-4</v>
      </c>
      <c r="BY1418" s="129" t="s">
        <v>179</v>
      </c>
      <c r="BZ1418" s="129">
        <v>1.1000000000000001E-3</v>
      </c>
      <c r="CA1418" s="129" t="s">
        <v>179</v>
      </c>
      <c r="CB1418" s="129">
        <v>8.0000000000000004E-4</v>
      </c>
      <c r="CC1418" s="129" t="s">
        <v>179</v>
      </c>
      <c r="CD1418" s="129">
        <v>2E-3</v>
      </c>
      <c r="CE1418" s="129" t="s">
        <v>179</v>
      </c>
      <c r="CF1418" s="129">
        <v>2.3E-3</v>
      </c>
      <c r="CG1418" s="129" t="s">
        <v>179</v>
      </c>
      <c r="CH1418" s="129">
        <v>1E-4</v>
      </c>
      <c r="CI1418" s="129" t="s">
        <v>179</v>
      </c>
      <c r="CJ1418" s="129">
        <v>6.7999999999999996E-3</v>
      </c>
      <c r="CK1418" s="129" t="s">
        <v>179</v>
      </c>
      <c r="CL1418" s="129">
        <v>9.9000000000000008E-3</v>
      </c>
      <c r="CM1418" s="129" t="s">
        <v>418</v>
      </c>
      <c r="CN1418" s="129">
        <v>4.1999999999999997E-3</v>
      </c>
      <c r="CO1418" s="129" t="s">
        <v>179</v>
      </c>
      <c r="CP1418" s="129">
        <v>8.9999999999999998E-4</v>
      </c>
      <c r="CQ1418" s="129" t="s">
        <v>179</v>
      </c>
      <c r="CR1418" s="129">
        <v>3.3999999999999998E-3</v>
      </c>
      <c r="CS1418" s="129" t="s">
        <v>1243</v>
      </c>
      <c r="CT1418" s="129">
        <v>2.5999999999999999E-3</v>
      </c>
      <c r="CU1418" s="129" t="s">
        <v>18</v>
      </c>
      <c r="CV1418" s="129"/>
      <c r="CW1418" s="129" t="s">
        <v>18</v>
      </c>
      <c r="CX1418" s="129"/>
      <c r="CY1418" s="129" t="s">
        <v>179</v>
      </c>
      <c r="CZ1418" s="129">
        <v>6.9999999999999999E-4</v>
      </c>
      <c r="DA1418" s="129" t="s">
        <v>179</v>
      </c>
      <c r="DB1418" s="129">
        <v>5.9999999999999995E-4</v>
      </c>
      <c r="DC1418" s="129" t="s">
        <v>179</v>
      </c>
      <c r="DD1418" s="129">
        <v>5.9999999999999995E-4</v>
      </c>
      <c r="DE1418" s="129" t="s">
        <v>179</v>
      </c>
      <c r="DF1418" s="129">
        <v>5.9999999999999995E-4</v>
      </c>
      <c r="DG1418" s="129" t="s">
        <v>179</v>
      </c>
      <c r="DH1418" s="129">
        <v>4.0000000000000002E-4</v>
      </c>
      <c r="DI1418" s="129" t="s">
        <v>179</v>
      </c>
      <c r="DJ1418" s="129">
        <v>4.0000000000000002E-4</v>
      </c>
      <c r="DK1418" s="129" t="s">
        <v>3180</v>
      </c>
      <c r="DL1418" s="129" t="s">
        <v>53</v>
      </c>
      <c r="DS1418" s="129"/>
      <c r="DT1418" s="129" t="s">
        <v>18</v>
      </c>
      <c r="DV1418" t="s">
        <v>4848</v>
      </c>
    </row>
    <row r="1419" spans="1:126">
      <c r="DV1419" t="s">
        <v>4848</v>
      </c>
    </row>
  </sheetData>
  <autoFilter ref="A1:DV1" xr:uid="{1858A043-8743-4368-9135-C10EF03767AA}"/>
  <sortState xmlns:xlrd2="http://schemas.microsoft.com/office/spreadsheetml/2017/richdata2" ref="DZ8:DZ12">
    <sortCondition ref="DZ8:DZ12"/>
  </sortState>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1424"/>
  <sheetViews>
    <sheetView topLeftCell="G1" zoomScale="90" zoomScaleNormal="90" workbookViewId="0">
      <pane xSplit="7" topLeftCell="N1" activePane="topRight" state="frozen"/>
      <selection activeCell="G1" sqref="G1"/>
      <selection pane="topRight" activeCell="G451" sqref="A451:XFD459"/>
    </sheetView>
  </sheetViews>
  <sheetFormatPr baseColWidth="10" defaultColWidth="10.83203125" defaultRowHeight="19"/>
  <cols>
    <col min="1" max="1" width="7.33203125" style="4" hidden="1" customWidth="1"/>
    <col min="2" max="2" width="13.33203125" style="2" hidden="1" customWidth="1"/>
    <col min="3" max="3" width="14.6640625" style="2" hidden="1" customWidth="1"/>
    <col min="4" max="4" width="12.1640625" style="2" hidden="1" customWidth="1"/>
    <col min="5" max="5" width="8.83203125" style="4" hidden="1" customWidth="1"/>
    <col min="6" max="6" width="3.83203125" style="4" hidden="1" customWidth="1"/>
    <col min="7" max="7" width="27.5" style="4" bestFit="1" customWidth="1"/>
    <col min="8" max="8" width="8.33203125" style="4" hidden="1" customWidth="1"/>
    <col min="9" max="9" width="10.33203125" style="4" hidden="1" customWidth="1"/>
    <col min="10" max="10" width="7.5" style="4" hidden="1" customWidth="1"/>
    <col min="11" max="11" width="5.1640625" style="4" hidden="1" customWidth="1"/>
    <col min="12" max="12" width="5.33203125" style="4" hidden="1" customWidth="1"/>
    <col min="13" max="13" width="5.6640625" style="4" hidden="1" customWidth="1"/>
    <col min="14" max="14" width="9" style="4" customWidth="1"/>
    <col min="15" max="15" width="9.33203125" style="4" customWidth="1"/>
    <col min="16" max="16" width="22.1640625" style="2" customWidth="1"/>
    <col min="17" max="17" width="17" style="2" customWidth="1"/>
    <col min="18" max="18" width="9.83203125" style="2" customWidth="1"/>
    <col min="19" max="19" width="10.83203125" style="16"/>
    <col min="20" max="20" width="10.83203125" style="3"/>
    <col min="21" max="21" width="10.83203125" style="16"/>
    <col min="22" max="27" width="10.83203125" style="3"/>
    <col min="28" max="28" width="11.83203125" style="15" bestFit="1" customWidth="1"/>
    <col min="29" max="36" width="10.83203125" style="15"/>
    <col min="37" max="37" width="10.83203125" style="2"/>
    <col min="38" max="38" width="14.6640625" style="2" customWidth="1"/>
    <col min="39" max="16384" width="10.83203125" style="2"/>
  </cols>
  <sheetData>
    <row r="1" spans="1:36" s="17" customFormat="1" ht="60">
      <c r="A1" s="17" t="s">
        <v>32</v>
      </c>
      <c r="B1" s="17" t="s">
        <v>75</v>
      </c>
      <c r="C1" s="17" t="s">
        <v>39</v>
      </c>
      <c r="D1" s="17" t="s">
        <v>40</v>
      </c>
      <c r="E1" s="25" t="s">
        <v>82</v>
      </c>
      <c r="F1" s="25"/>
      <c r="G1" s="25" t="s">
        <v>35</v>
      </c>
      <c r="H1" s="25" t="s">
        <v>36</v>
      </c>
      <c r="I1" s="25" t="s">
        <v>42</v>
      </c>
      <c r="J1" s="25" t="s">
        <v>168</v>
      </c>
      <c r="K1" s="25" t="s">
        <v>169</v>
      </c>
      <c r="L1" s="25" t="s">
        <v>37</v>
      </c>
      <c r="M1" s="25" t="s">
        <v>170</v>
      </c>
      <c r="N1" s="25" t="s">
        <v>38</v>
      </c>
      <c r="O1" s="25" t="s">
        <v>171</v>
      </c>
      <c r="P1" s="17" t="s">
        <v>47</v>
      </c>
      <c r="Q1" s="17" t="s">
        <v>4696</v>
      </c>
      <c r="R1" s="17" t="s">
        <v>4697</v>
      </c>
      <c r="S1" s="18" t="s">
        <v>41</v>
      </c>
      <c r="T1" s="19" t="s">
        <v>10</v>
      </c>
      <c r="U1" s="18" t="s">
        <v>20</v>
      </c>
      <c r="V1" s="19" t="s">
        <v>11</v>
      </c>
      <c r="W1" s="19" t="s">
        <v>21</v>
      </c>
      <c r="X1" s="19" t="s">
        <v>9</v>
      </c>
      <c r="Y1" s="19" t="s">
        <v>8</v>
      </c>
      <c r="Z1" s="19" t="s">
        <v>7</v>
      </c>
      <c r="AA1" s="19" t="s">
        <v>22</v>
      </c>
      <c r="AB1" s="20" t="s">
        <v>6</v>
      </c>
      <c r="AC1" s="20" t="s">
        <v>5</v>
      </c>
      <c r="AD1" s="20" t="s">
        <v>4</v>
      </c>
      <c r="AE1" s="20" t="s">
        <v>3</v>
      </c>
      <c r="AF1" s="20" t="s">
        <v>2</v>
      </c>
      <c r="AG1" s="20" t="s">
        <v>12</v>
      </c>
      <c r="AH1" s="20" t="s">
        <v>1</v>
      </c>
      <c r="AI1" s="20" t="s">
        <v>23</v>
      </c>
      <c r="AJ1" s="20" t="s">
        <v>0</v>
      </c>
    </row>
    <row r="2" spans="1:36" s="21" customFormat="1" ht="16">
      <c r="A2" s="21">
        <f>'Bruker data input page'!A679</f>
        <v>112</v>
      </c>
      <c r="B2" s="27">
        <f>'Bruker data input page'!B679</f>
        <v>44730</v>
      </c>
      <c r="C2" s="21" t="str">
        <f>'Bruker data input page'!G679</f>
        <v>GeoExploration</v>
      </c>
      <c r="D2" s="21" t="str">
        <f>'Bruker data input page'!H679</f>
        <v>Oxide3phase</v>
      </c>
      <c r="E2" s="26">
        <f>'Bruker data input page'!L679</f>
        <v>90</v>
      </c>
      <c r="F2" s="26"/>
      <c r="G2" s="26" t="str">
        <f>'Bruker data input page'!DK2</f>
        <v>390-U1559A-8X-CCA</v>
      </c>
      <c r="H2" s="26" t="str">
        <f>'Bruker data input page'!DL2</f>
        <v>SHLF</v>
      </c>
      <c r="I2" s="26">
        <f>'Bruker data input page'!DM2</f>
        <v>0</v>
      </c>
      <c r="J2" s="26">
        <f>'Bruker data input page'!DN2</f>
        <v>0</v>
      </c>
      <c r="K2" s="26" t="str">
        <f>'Bruker data input page'!DO2</f>
        <v/>
      </c>
      <c r="L2" s="26">
        <f>'Bruker data input page'!DP2</f>
        <v>0</v>
      </c>
      <c r="M2" s="26" t="str">
        <f>'Bruker data input page'!DQ2</f>
        <v/>
      </c>
      <c r="N2" s="26" t="str">
        <f>'Bruker data input page'!DR2</f>
        <v/>
      </c>
      <c r="O2" s="26">
        <f>'Bruker data input page'!DS2</f>
        <v>19</v>
      </c>
      <c r="P2" s="21" t="str">
        <f>'Bruker data input page'!DT2</f>
        <v>1 BKGD</v>
      </c>
      <c r="Q2" s="21">
        <f>'Bruker data input page'!A2</f>
        <v>127</v>
      </c>
      <c r="R2" s="27">
        <f>'Bruker data input page'!B2</f>
        <v>44731.168749999997</v>
      </c>
      <c r="S2" s="22">
        <f>'Bruker data input page'!Y2*Calibrations!H$97+Calibrations!I$97</f>
        <v>51.072756087126493</v>
      </c>
      <c r="T2" s="23">
        <f>Calibrations!O$97*('Bruker data input page'!AK2/0.5993)^2+Calibrations!P$97*('Bruker data input page'!AK2/0.5993)+Calibrations!Q$97</f>
        <v>0.98579653247487409</v>
      </c>
      <c r="U2" s="22">
        <f>Calibrations!$V$97*'Bruker data input page'!W2^2+Calibrations!$W$97*'Bruker data input page'!W2+Calibrations!$X$97</f>
        <v>15.205002559649419</v>
      </c>
      <c r="V2" s="23">
        <f>('Bruker data input page'!AS2/0.69943)*Calibrations!AC$97+Calibrations!AD$97</f>
        <v>8.496924692299908</v>
      </c>
      <c r="W2" s="23">
        <f>'Bruker data input page'!U2*Calibrations!AQ$97+Calibrations!AR$97</f>
        <v>12.389802910929323</v>
      </c>
      <c r="X2" s="23">
        <f>Calibrations!AJ$97*('Bruker data input page'!AQ2/0.77446)^2+('Bruker data input page'!AQ2/0.77446)*Calibrations!AK$97+Calibrations!AL$97</f>
        <v>0.14340457482974833</v>
      </c>
      <c r="Y2" s="23">
        <f>('Bruker data input page'!AI2/0.7147)*Calibrations!AX$97+Calibrations!AY$97</f>
        <v>11.622284411618619</v>
      </c>
      <c r="Z2" s="23">
        <f>('Bruker data input page'!AG2/0.8302)*Calibrations!BE$97+Calibrations!BF$97</f>
        <v>8.9244959952394828E-2</v>
      </c>
      <c r="AA2" s="23">
        <f>((('Bruker data input page'!AA2/0.436)^2)*Calibrations!BK$97)+(('Bruker data input page'!AA2/0.436)*Calibrations!BL$97)+Calibrations!BM$97</f>
        <v>5.0368222536564505E-2</v>
      </c>
      <c r="AB2" s="24" t="e">
        <f>'Bruker data input page'!AM2*Calibrations!BS$97*10000+Calibrations!BT$97</f>
        <v>#VALUE!</v>
      </c>
      <c r="AC2" s="24">
        <f>Calibrations!CA$97*('Bruker data input page'!AO2*10000)^2+('Bruker data input page'!AO2*10000)*Calibrations!CB$97+Calibrations!CC$97</f>
        <v>361.10479373120347</v>
      </c>
      <c r="AD2" s="24">
        <f>'Bruker data input page'!AW2*10000*Calibrations!CI$97+Calibrations!CJ$97</f>
        <v>71.550979930153957</v>
      </c>
      <c r="AE2" s="24">
        <f>'Bruker data input page'!AY2*10000*Calibrations!CP$97+Calibrations!CQ$97</f>
        <v>75.157966481694558</v>
      </c>
      <c r="AF2" s="24">
        <f>Calibrations!$CW$97*('Bruker data input page'!BA2*10000)^2+('Bruker data input page'!BA2*10000)*Calibrations!$CX$97+Calibrations!$CY$97</f>
        <v>65.895924321780186</v>
      </c>
      <c r="AG2" s="24" t="e">
        <f>'Bruker data input page'!BI2*10000*Calibrations!DD$97+Calibrations!DE$97</f>
        <v>#VALUE!</v>
      </c>
      <c r="AH2" s="24">
        <f>('Bruker data input page'!BK2*10000)*Calibrations!DK$97+Calibrations!DL$97</f>
        <v>80.615052445087514</v>
      </c>
      <c r="AI2" s="24">
        <f>Calibrations!DR$97*('Bruker data input page'!BM2*10000)^2+('Bruker data input page'!BM2*10000)*Calibrations!DS$97+Calibrations!DT$97</f>
        <v>22.294128390038448</v>
      </c>
      <c r="AJ2" s="24">
        <f>Calibrations!DY$97*('Bruker data input page'!BO2*10000)^2+Calibrations!DZ$97*('Bruker data input page'!BO2*10000)+Calibrations!EA$97</f>
        <v>62.406651253910326</v>
      </c>
    </row>
    <row r="3" spans="1:36" s="21" customFormat="1" ht="16">
      <c r="A3" s="21">
        <f>'Bruker data input page'!A680</f>
        <v>113</v>
      </c>
      <c r="B3" s="27">
        <f>'Bruker data input page'!B680</f>
        <v>44730</v>
      </c>
      <c r="C3" s="21" t="str">
        <f>'Bruker data input page'!G680</f>
        <v>GeoExploration</v>
      </c>
      <c r="D3" s="21" t="str">
        <f>'Bruker data input page'!H680</f>
        <v>Oxide3phase</v>
      </c>
      <c r="E3" s="26">
        <f>'Bruker data input page'!L680</f>
        <v>90</v>
      </c>
      <c r="F3" s="26"/>
      <c r="G3" s="26" t="str">
        <f>'Bruker data input page'!DK3</f>
        <v>390C-U1559A-8X-CC-A</v>
      </c>
      <c r="H3" s="26" t="str">
        <f>'Bruker data input page'!DL3</f>
        <v>SHLF</v>
      </c>
      <c r="I3" s="26">
        <f>'Bruker data input page'!DM3</f>
        <v>0</v>
      </c>
      <c r="J3" s="26">
        <f>'Bruker data input page'!DN3</f>
        <v>0</v>
      </c>
      <c r="K3" s="26" t="str">
        <f>'Bruker data input page'!DO3</f>
        <v/>
      </c>
      <c r="L3" s="26">
        <f>'Bruker data input page'!DP3</f>
        <v>0</v>
      </c>
      <c r="M3" s="26" t="str">
        <f>'Bruker data input page'!DQ3</f>
        <v/>
      </c>
      <c r="N3" s="26" t="str">
        <f>'Bruker data input page'!DR3</f>
        <v/>
      </c>
      <c r="O3" s="26">
        <f>'Bruker data input page'!DS3</f>
        <v>20</v>
      </c>
      <c r="P3" s="21" t="str">
        <f>'Bruker data input page'!DT3</f>
        <v>1 BKGD</v>
      </c>
      <c r="Q3" s="21">
        <f>'Bruker data input page'!A3</f>
        <v>123</v>
      </c>
      <c r="R3" s="27">
        <f>'Bruker data input page'!B3</f>
        <v>44731.168749999997</v>
      </c>
      <c r="S3" s="22">
        <f>'Bruker data input page'!Y3*Calibrations!H$97+Calibrations!I$97</f>
        <v>54.172640240459323</v>
      </c>
      <c r="T3" s="23">
        <f>Calibrations!O$97*('Bruker data input page'!AK3/0.5993)^2+Calibrations!P$97*('Bruker data input page'!AK3/0.5993)+Calibrations!Q$97</f>
        <v>1.0623868416348416</v>
      </c>
      <c r="U3" s="22">
        <f>Calibrations!$V$97*'Bruker data input page'!W3^2+Calibrations!$W$97*'Bruker data input page'!W3+Calibrations!$X$97</f>
        <v>17.771638904399907</v>
      </c>
      <c r="V3" s="23">
        <f>('Bruker data input page'!AS3/0.69943)*Calibrations!AC$97+Calibrations!AD$97</f>
        <v>8.6794126086569694</v>
      </c>
      <c r="W3" s="23">
        <f>'Bruker data input page'!U3*Calibrations!AQ$97+Calibrations!AR$97</f>
        <v>12.021111959695048</v>
      </c>
      <c r="X3" s="23">
        <f>Calibrations!AJ$97*('Bruker data input page'!AQ3/0.77446)^2+('Bruker data input page'!AQ3/0.77446)*Calibrations!AK$97+Calibrations!AL$97</f>
        <v>0.14882896545985697</v>
      </c>
      <c r="Y3" s="23">
        <f>('Bruker data input page'!AI3/0.7147)*Calibrations!AX$97+Calibrations!AY$97</f>
        <v>12.288071400677591</v>
      </c>
      <c r="Z3" s="23">
        <f>('Bruker data input page'!AG3/0.8302)*Calibrations!BE$97+Calibrations!BF$97</f>
        <v>0.13859610448808146</v>
      </c>
      <c r="AA3" s="23">
        <f>((('Bruker data input page'!AA3/0.436)^2)*Calibrations!BK$97)+(('Bruker data input page'!AA3/0.436)*Calibrations!BL$97)+Calibrations!BM$97</f>
        <v>0.11476685404729432</v>
      </c>
      <c r="AB3" s="24">
        <f>'Bruker data input page'!AM3*Calibrations!BS$97*10000+Calibrations!BT$97</f>
        <v>280.08695278013096</v>
      </c>
      <c r="AC3" s="24">
        <f>Calibrations!CA$97*('Bruker data input page'!AO3*10000)^2+('Bruker data input page'!AO3*10000)*Calibrations!CB$97+Calibrations!CC$97</f>
        <v>380.73616492351277</v>
      </c>
      <c r="AD3" s="24">
        <f>'Bruker data input page'!AW3*10000*Calibrations!CI$97+Calibrations!CJ$97</f>
        <v>76.493620608344116</v>
      </c>
      <c r="AE3" s="24">
        <f>'Bruker data input page'!AY3*10000*Calibrations!CP$97+Calibrations!CQ$97</f>
        <v>88.521462970931793</v>
      </c>
      <c r="AF3" s="24">
        <f>Calibrations!$CW$97*('Bruker data input page'!BA3*10000)^2+('Bruker data input page'!BA3*10000)*Calibrations!$CX$97+Calibrations!$CY$97</f>
        <v>75.467237794190723</v>
      </c>
      <c r="AG3" s="24" t="e">
        <f>'Bruker data input page'!BI3*10000*Calibrations!DD$97+Calibrations!DE$97</f>
        <v>#VALUE!</v>
      </c>
      <c r="AH3" s="24">
        <f>('Bruker data input page'!BK3*10000)*Calibrations!DK$97+Calibrations!DL$97</f>
        <v>88.560473333730641</v>
      </c>
      <c r="AI3" s="24">
        <f>Calibrations!DR$97*('Bruker data input page'!BM3*10000)^2+('Bruker data input page'!BM3*10000)*Calibrations!DS$97+Calibrations!DT$97</f>
        <v>24.418714597367938</v>
      </c>
      <c r="AJ3" s="24">
        <f>Calibrations!DY$97*('Bruker data input page'!BO3*10000)^2+Calibrations!DZ$97*('Bruker data input page'!BO3*10000)+Calibrations!EA$97</f>
        <v>66.692926819219608</v>
      </c>
    </row>
    <row r="4" spans="1:36" s="21" customFormat="1" ht="16">
      <c r="A4" s="21">
        <f>'Bruker data input page'!A681</f>
        <v>114</v>
      </c>
      <c r="B4" s="27">
        <f>'Bruker data input page'!B681</f>
        <v>44730</v>
      </c>
      <c r="C4" s="21" t="str">
        <f>'Bruker data input page'!G681</f>
        <v>GeoExploration</v>
      </c>
      <c r="D4" s="21" t="str">
        <f>'Bruker data input page'!H681</f>
        <v>Oxide3phase</v>
      </c>
      <c r="E4" s="26">
        <f>'Bruker data input page'!L681</f>
        <v>90</v>
      </c>
      <c r="F4" s="26"/>
      <c r="G4" s="26" t="str">
        <f>'Bruker data input page'!DK4</f>
        <v>390C-U1559A-9X-1A</v>
      </c>
      <c r="H4" s="26" t="str">
        <f>'Bruker data input page'!DL4</f>
        <v>SHLF</v>
      </c>
      <c r="I4" s="26">
        <f>'Bruker data input page'!DM4</f>
        <v>0</v>
      </c>
      <c r="J4" s="26">
        <f>'Bruker data input page'!DN4</f>
        <v>0</v>
      </c>
      <c r="K4" s="26" t="str">
        <f>'Bruker data input page'!DO4</f>
        <v/>
      </c>
      <c r="L4" s="26">
        <f>'Bruker data input page'!DP4</f>
        <v>0</v>
      </c>
      <c r="M4" s="26" t="str">
        <f>'Bruker data input page'!DQ4</f>
        <v/>
      </c>
      <c r="N4" s="26" t="str">
        <f>'Bruker data input page'!DR4</f>
        <v/>
      </c>
      <c r="O4" s="26">
        <f>'Bruker data input page'!DS4</f>
        <v>44</v>
      </c>
      <c r="P4" s="21" t="str">
        <f>'Bruker data input page'!DT4</f>
        <v>7A BKGD</v>
      </c>
      <c r="Q4" s="21">
        <f>'Bruker data input page'!A4</f>
        <v>124</v>
      </c>
      <c r="R4" s="27">
        <f>'Bruker data input page'!B4</f>
        <v>44731.168749999997</v>
      </c>
      <c r="S4" s="22">
        <f>'Bruker data input page'!Y4*Calibrations!H$97+Calibrations!I$97</f>
        <v>51.688217946623006</v>
      </c>
      <c r="T4" s="23">
        <f>Calibrations!O$97*('Bruker data input page'!AK4/0.5993)^2+Calibrations!P$97*('Bruker data input page'!AK4/0.5993)+Calibrations!Q$97</f>
        <v>0.98799120425895226</v>
      </c>
      <c r="U4" s="22">
        <f>Calibrations!$V$97*'Bruker data input page'!W4^2+Calibrations!$W$97*'Bruker data input page'!W4+Calibrations!$X$97</f>
        <v>16.549498028142928</v>
      </c>
      <c r="V4" s="23">
        <f>('Bruker data input page'!AS4/0.69943)*Calibrations!AC$97+Calibrations!AD$97</f>
        <v>9.1716118783266474</v>
      </c>
      <c r="W4" s="23">
        <f>'Bruker data input page'!U4*Calibrations!AQ$97+Calibrations!AR$97</f>
        <v>12.45476366584003</v>
      </c>
      <c r="X4" s="23">
        <f>Calibrations!AJ$97*('Bruker data input page'!AQ4/0.77446)^2+('Bruker data input page'!AQ4/0.77446)*Calibrations!AK$97+Calibrations!AL$97</f>
        <v>0.14302696824456868</v>
      </c>
      <c r="Y4" s="23">
        <f>('Bruker data input page'!AI4/0.7147)*Calibrations!AX$97+Calibrations!AY$97</f>
        <v>12.233870584737733</v>
      </c>
      <c r="Z4" s="23">
        <f>('Bruker data input page'!AG4/0.8302)*Calibrations!BE$97+Calibrations!BF$97</f>
        <v>8.1547992456003346E-2</v>
      </c>
      <c r="AA4" s="23">
        <f>((('Bruker data input page'!AA4/0.436)^2)*Calibrations!BK$97)+(('Bruker data input page'!AA4/0.436)*Calibrations!BL$97)+Calibrations!BM$97</f>
        <v>8.0723406963038161E-2</v>
      </c>
      <c r="AB4" s="24">
        <f>'Bruker data input page'!AM4*Calibrations!BS$97*10000+Calibrations!BT$97</f>
        <v>278.3720178802335</v>
      </c>
      <c r="AC4" s="24">
        <f>Calibrations!CA$97*('Bruker data input page'!AO4*10000)^2+('Bruker data input page'!AO4*10000)*Calibrations!CB$97+Calibrations!CC$97</f>
        <v>336.07098481310538</v>
      </c>
      <c r="AD4" s="24">
        <f>'Bruker data input page'!AW4*10000*Calibrations!CI$97+Calibrations!CJ$97</f>
        <v>89.344486371638524</v>
      </c>
      <c r="AE4" s="24">
        <f>'Bruker data input page'!AY4*10000*Calibrations!CP$97+Calibrations!CQ$97</f>
        <v>60.766508724054461</v>
      </c>
      <c r="AF4" s="24">
        <f>Calibrations!$CW$97*('Bruker data input page'!BA4*10000)^2+('Bruker data input page'!BA4*10000)*Calibrations!$CX$97+Calibrations!$CY$97</f>
        <v>68.660243886509832</v>
      </c>
      <c r="AG4" s="24" t="e">
        <f>'Bruker data input page'!BI4*10000*Calibrations!DD$97+Calibrations!DE$97</f>
        <v>#VALUE!</v>
      </c>
      <c r="AH4" s="24">
        <f>('Bruker data input page'!BK4*10000)*Calibrations!DK$97+Calibrations!DL$97</f>
        <v>90.546828555891409</v>
      </c>
      <c r="AI4" s="24">
        <f>Calibrations!DR$97*('Bruker data input page'!BM4*10000)^2+('Bruker data input page'!BM4*10000)*Calibrations!DS$97+Calibrations!DT$97</f>
        <v>23.356566416034262</v>
      </c>
      <c r="AJ4" s="24">
        <f>Calibrations!DY$97*('Bruker data input page'!BO4*10000)^2+Calibrations!DZ$97*('Bruker data input page'!BO4*10000)+Calibrations!EA$97</f>
        <v>58.112638922336302</v>
      </c>
    </row>
    <row r="5" spans="1:36" s="21" customFormat="1" ht="16">
      <c r="A5" s="21">
        <f>'Bruker data input page'!A682</f>
        <v>115</v>
      </c>
      <c r="B5" s="27">
        <f>'Bruker data input page'!B682</f>
        <v>44730</v>
      </c>
      <c r="C5" s="21" t="str">
        <f>'Bruker data input page'!G682</f>
        <v>GeoExploration</v>
      </c>
      <c r="D5" s="21" t="str">
        <f>'Bruker data input page'!H682</f>
        <v>Oxide3phase</v>
      </c>
      <c r="E5" s="26">
        <f>'Bruker data input page'!L682</f>
        <v>90</v>
      </c>
      <c r="F5" s="26"/>
      <c r="G5" s="26" t="str">
        <f>'Bruker data input page'!DK5</f>
        <v>393-U1559B-3R-1A</v>
      </c>
      <c r="H5" s="26" t="str">
        <f>'Bruker data input page'!DL5</f>
        <v>SHLF</v>
      </c>
      <c r="I5" s="26">
        <f>'Bruker data input page'!DM5</f>
        <v>0</v>
      </c>
      <c r="J5" s="26" t="str">
        <f>'Bruker data input page'!DN5</f>
        <v>U1559</v>
      </c>
      <c r="K5" s="26">
        <f>'Bruker data input page'!DO5</f>
        <v>0</v>
      </c>
      <c r="L5" s="26">
        <f>'Bruker data input page'!DP5</f>
        <v>0</v>
      </c>
      <c r="M5" s="26">
        <f>'Bruker data input page'!DQ5</f>
        <v>0</v>
      </c>
      <c r="N5" s="26" t="str">
        <f>'Bruker data input page'!DR5</f>
        <v>2A</v>
      </c>
      <c r="O5" s="26">
        <f>'Bruker data input page'!DS5</f>
        <v>11</v>
      </c>
      <c r="P5" s="21" t="str">
        <f>'Bruker data input page'!DT5</f>
        <v>2A BKGD</v>
      </c>
      <c r="Q5" s="21">
        <f>'Bruker data input page'!A5</f>
        <v>132</v>
      </c>
      <c r="R5" s="27">
        <f>'Bruker data input page'!B5</f>
        <v>44732.883333333331</v>
      </c>
      <c r="S5" s="22">
        <f>'Bruker data input page'!Y5*Calibrations!H$97+Calibrations!I$97</f>
        <v>53.134196871347442</v>
      </c>
      <c r="T5" s="23">
        <f>Calibrations!O$97*('Bruker data input page'!AK5/0.5993)^2+Calibrations!P$97*('Bruker data input page'!AK5/0.5993)+Calibrations!Q$97</f>
        <v>1.1969330829513682</v>
      </c>
      <c r="U5" s="22">
        <f>Calibrations!$V$97*'Bruker data input page'!W5^2+Calibrations!$W$97*'Bruker data input page'!W5+Calibrations!$X$97</f>
        <v>16.539750507556995</v>
      </c>
      <c r="V5" s="23">
        <f>('Bruker data input page'!AS5/0.69943)*Calibrations!AC$97+Calibrations!AD$97</f>
        <v>9.0112873208962334</v>
      </c>
      <c r="W5" s="23">
        <f>'Bruker data input page'!U5*Calibrations!AQ$97+Calibrations!AR$97</f>
        <v>10.42493341046055</v>
      </c>
      <c r="X5" s="23">
        <f>Calibrations!AJ$97*('Bruker data input page'!AQ5/0.77446)^2+('Bruker data input page'!AQ5/0.77446)*Calibrations!AK$97+Calibrations!AL$97</f>
        <v>0.15039083575201118</v>
      </c>
      <c r="Y5" s="23">
        <f>('Bruker data input page'!AI5/0.7147)*Calibrations!AX$97+Calibrations!AY$97</f>
        <v>11.75519821025765</v>
      </c>
      <c r="Z5" s="23">
        <f>('Bruker data input page'!AG5/0.8302)*Calibrations!BE$97+Calibrations!BF$97</f>
        <v>0.13210650444210431</v>
      </c>
      <c r="AA5" s="23">
        <f>((('Bruker data input page'!AA5/0.436)^2)*Calibrations!BK$97)+(('Bruker data input page'!AA5/0.436)*Calibrations!BL$97)+Calibrations!BM$97</f>
        <v>5.8865954540250884E-2</v>
      </c>
      <c r="AB5" s="24">
        <f>'Bruker data input page'!AM5*Calibrations!BS$97*10000+Calibrations!BT$97</f>
        <v>243.21585243233588</v>
      </c>
      <c r="AC5" s="24">
        <f>Calibrations!CA$97*('Bruker data input page'!AO5*10000)^2+('Bruker data input page'!AO5*10000)*Calibrations!CB$97+Calibrations!CC$97</f>
        <v>392.23596353884864</v>
      </c>
      <c r="AD5" s="24">
        <f>'Bruker data input page'!AW5*10000*Calibrations!CI$97+Calibrations!CJ$97</f>
        <v>69.573923658877888</v>
      </c>
      <c r="AE5" s="24">
        <f>'Bruker data input page'!AY5*10000*Calibrations!CP$97+Calibrations!CQ$97</f>
        <v>76.18592775009742</v>
      </c>
      <c r="AF5" s="24">
        <f>Calibrations!$CW$97*('Bruker data input page'!BA5*10000)^2+('Bruker data input page'!BA5*10000)*Calibrations!$CX$97+Calibrations!$CY$97</f>
        <v>82.125938838809802</v>
      </c>
      <c r="AG5" s="24" t="e">
        <f>'Bruker data input page'!BI5*10000*Calibrations!DD$97+Calibrations!DE$97</f>
        <v>#VALUE!</v>
      </c>
      <c r="AH5" s="24">
        <f>('Bruker data input page'!BK5*10000)*Calibrations!DK$97+Calibrations!DL$97</f>
        <v>91.540006166971807</v>
      </c>
      <c r="AI5" s="24">
        <f>Calibrations!DR$97*('Bruker data input page'!BM5*10000)^2+('Bruker data input page'!BM5*10000)*Calibrations!DS$97+Calibrations!DT$97</f>
        <v>23.356566416034262</v>
      </c>
      <c r="AJ5" s="24">
        <f>Calibrations!DY$97*('Bruker data input page'!BO5*10000)^2+Calibrations!DZ$97*('Bruker data input page'!BO5*10000)+Calibrations!EA$97</f>
        <v>78.653338805557269</v>
      </c>
    </row>
    <row r="6" spans="1:36" s="21" customFormat="1" ht="16">
      <c r="A6" s="21">
        <f>'Bruker data input page'!A683</f>
        <v>116</v>
      </c>
      <c r="B6" s="27">
        <f>'Bruker data input page'!B683</f>
        <v>44730</v>
      </c>
      <c r="C6" s="21" t="str">
        <f>'Bruker data input page'!G683</f>
        <v>GeoExploration</v>
      </c>
      <c r="D6" s="21" t="str">
        <f>'Bruker data input page'!H683</f>
        <v>Oxide3phase</v>
      </c>
      <c r="E6" s="26">
        <f>'Bruker data input page'!L683</f>
        <v>90</v>
      </c>
      <c r="F6" s="26"/>
      <c r="G6" s="26" t="str">
        <f>'Bruker data input page'!DK6</f>
        <v>393-U1559B-3R-1A</v>
      </c>
      <c r="H6" s="26" t="str">
        <f>'Bruker data input page'!DL6</f>
        <v>SHLF</v>
      </c>
      <c r="I6" s="26">
        <f>'Bruker data input page'!DM6</f>
        <v>0</v>
      </c>
      <c r="J6" s="26" t="str">
        <f>'Bruker data input page'!DN6</f>
        <v>U1559</v>
      </c>
      <c r="K6" s="26">
        <f>'Bruker data input page'!DO6</f>
        <v>0</v>
      </c>
      <c r="L6" s="26">
        <f>'Bruker data input page'!DP6</f>
        <v>0</v>
      </c>
      <c r="M6" s="26">
        <f>'Bruker data input page'!DQ6</f>
        <v>0</v>
      </c>
      <c r="N6" s="26" t="str">
        <f>'Bruker data input page'!DR6</f>
        <v>4A</v>
      </c>
      <c r="O6" s="26">
        <f>'Bruker data input page'!DS6</f>
        <v>23</v>
      </c>
      <c r="P6" s="21" t="str">
        <f>'Bruker data input page'!DT6</f>
        <v>4A ALT</v>
      </c>
      <c r="Q6" s="21">
        <f>'Bruker data input page'!A6</f>
        <v>133</v>
      </c>
      <c r="R6" s="27">
        <f>'Bruker data input page'!B6</f>
        <v>44732.886111111111</v>
      </c>
      <c r="S6" s="22">
        <f>'Bruker data input page'!Y6*Calibrations!H$97+Calibrations!I$97</f>
        <v>53.299349764146704</v>
      </c>
      <c r="T6" s="23">
        <f>Calibrations!O$97*('Bruker data input page'!AK6/0.5993)^2+Calibrations!P$97*('Bruker data input page'!AK6/0.5993)+Calibrations!Q$97</f>
        <v>1.1870361479899607</v>
      </c>
      <c r="U6" s="22">
        <f>Calibrations!$V$97*'Bruker data input page'!W6^2+Calibrations!$W$97*'Bruker data input page'!W6+Calibrations!$X$97</f>
        <v>17.875687996886217</v>
      </c>
      <c r="V6" s="23">
        <f>('Bruker data input page'!AS6/0.69943)*Calibrations!AC$97+Calibrations!AD$97</f>
        <v>8.826208882067224</v>
      </c>
      <c r="W6" s="23">
        <f>'Bruker data input page'!U6*Calibrations!AQ$97+Calibrations!AR$97</f>
        <v>10.882945399697046</v>
      </c>
      <c r="X6" s="23">
        <f>Calibrations!AJ$97*('Bruker data input page'!AQ6/0.77446)^2+('Bruker data input page'!AQ6/0.77446)*Calibrations!AK$97+Calibrations!AL$97</f>
        <v>0.14822329179576943</v>
      </c>
      <c r="Y6" s="23">
        <f>('Bruker data input page'!AI6/0.7147)*Calibrations!AX$97+Calibrations!AY$97</f>
        <v>11.860402602994842</v>
      </c>
      <c r="Z6" s="23">
        <f>('Bruker data input page'!AG6/0.8302)*Calibrations!BE$97+Calibrations!BF$97</f>
        <v>0.14508570453405858</v>
      </c>
      <c r="AA6" s="23">
        <f>((('Bruker data input page'!AA6/0.436)^2)*Calibrations!BK$97)+(('Bruker data input page'!AA6/0.436)*Calibrations!BL$97)+Calibrations!BM$97</f>
        <v>8.2629753868861483E-2</v>
      </c>
      <c r="AB6" s="24">
        <f>'Bruker data input page'!AM6*Calibrations!BS$97*10000+Calibrations!BT$97</f>
        <v>352.97168602577244</v>
      </c>
      <c r="AC6" s="24">
        <f>Calibrations!CA$97*('Bruker data input page'!AO6*10000)^2+('Bruker data input page'!AO6*10000)*Calibrations!CB$97+Calibrations!CC$97</f>
        <v>267.56656842994937</v>
      </c>
      <c r="AD6" s="24">
        <f>'Bruker data input page'!AW6*10000*Calibrations!CI$97+Calibrations!CJ$97</f>
        <v>81.436261286534275</v>
      </c>
      <c r="AE6" s="24">
        <f>'Bruker data input page'!AY6*10000*Calibrations!CP$97+Calibrations!CQ$97</f>
        <v>87.493501702528931</v>
      </c>
      <c r="AF6" s="24">
        <f>Calibrations!$CW$97*('Bruker data input page'!BA6*10000)^2+('Bruker data input page'!BA6*10000)*Calibrations!$CX$97+Calibrations!$CY$97</f>
        <v>84.74789725500014</v>
      </c>
      <c r="AG6" s="24" t="e">
        <f>'Bruker data input page'!BI6*10000*Calibrations!DD$97+Calibrations!DE$97</f>
        <v>#VALUE!</v>
      </c>
      <c r="AH6" s="24">
        <f>('Bruker data input page'!BK6*10000)*Calibrations!DK$97+Calibrations!DL$97</f>
        <v>99.485427055614949</v>
      </c>
      <c r="AI6" s="24">
        <f>Calibrations!DR$97*('Bruker data input page'!BM6*10000)^2+('Bruker data input page'!BM6*10000)*Calibrations!DS$97+Calibrations!DT$97</f>
        <v>28.664408876081268</v>
      </c>
      <c r="AJ6" s="24">
        <f>Calibrations!DY$97*('Bruker data input page'!BO6*10000)^2+Calibrations!DZ$97*('Bruker data input page'!BO6*10000)+Calibrations!EA$97</f>
        <v>80.357017558910371</v>
      </c>
    </row>
    <row r="7" spans="1:36" s="21" customFormat="1" ht="16">
      <c r="A7" s="21">
        <f>'Bruker data input page'!A684</f>
        <v>117</v>
      </c>
      <c r="B7" s="27">
        <f>'Bruker data input page'!B684</f>
        <v>44730</v>
      </c>
      <c r="C7" s="21" t="str">
        <f>'Bruker data input page'!G684</f>
        <v>GeoExploration</v>
      </c>
      <c r="D7" s="21" t="str">
        <f>'Bruker data input page'!H684</f>
        <v>Oxide3phase</v>
      </c>
      <c r="E7" s="26">
        <f>'Bruker data input page'!L684</f>
        <v>90</v>
      </c>
      <c r="F7" s="26"/>
      <c r="G7" s="26" t="str">
        <f>'Bruker data input page'!DK7</f>
        <v>393-U1559B-3R-1A</v>
      </c>
      <c r="H7" s="26" t="str">
        <f>'Bruker data input page'!DL7</f>
        <v>SHLF</v>
      </c>
      <c r="I7" s="26">
        <f>'Bruker data input page'!DM7</f>
        <v>0</v>
      </c>
      <c r="J7" s="26" t="str">
        <f>'Bruker data input page'!DN7</f>
        <v>U1559</v>
      </c>
      <c r="K7" s="26">
        <f>'Bruker data input page'!DO7</f>
        <v>0</v>
      </c>
      <c r="L7" s="26">
        <f>'Bruker data input page'!DP7</f>
        <v>0</v>
      </c>
      <c r="M7" s="26">
        <f>'Bruker data input page'!DQ7</f>
        <v>0</v>
      </c>
      <c r="N7" s="26" t="str">
        <f>'Bruker data input page'!DR7</f>
        <v>7A</v>
      </c>
      <c r="O7" s="26">
        <f>'Bruker data input page'!DS7</f>
        <v>38</v>
      </c>
      <c r="P7" s="21" t="str">
        <f>'Bruker data input page'!DT7</f>
        <v>7A BKGD</v>
      </c>
      <c r="Q7" s="21">
        <f>'Bruker data input page'!A7</f>
        <v>134</v>
      </c>
      <c r="R7" s="27">
        <f>'Bruker data input page'!B7</f>
        <v>44732.905555555553</v>
      </c>
      <c r="S7" s="22">
        <f>'Bruker data input page'!Y7*Calibrations!H$97+Calibrations!I$97</f>
        <v>52.934587619618846</v>
      </c>
      <c r="T7" s="23">
        <f>Calibrations!O$97*('Bruker data input page'!AK7/0.5993)^2+Calibrations!P$97*('Bruker data input page'!AK7/0.5993)+Calibrations!Q$97</f>
        <v>1.1529666126348517</v>
      </c>
      <c r="U7" s="22">
        <f>Calibrations!$V$97*'Bruker data input page'!W7^2+Calibrations!$W$97*'Bruker data input page'!W7+Calibrations!$X$97</f>
        <v>17.946115745851017</v>
      </c>
      <c r="V7" s="23">
        <f>('Bruker data input page'!AS7/0.69943)*Calibrations!AC$97+Calibrations!AD$97</f>
        <v>8.9188920193968357</v>
      </c>
      <c r="W7" s="23">
        <f>'Bruker data input page'!U7*Calibrations!AQ$97+Calibrations!AR$97</f>
        <v>9.1726988582086335</v>
      </c>
      <c r="X7" s="23">
        <f>Calibrations!AJ$97*('Bruker data input page'!AQ7/0.77446)^2+('Bruker data input page'!AQ7/0.77446)*Calibrations!AK$97+Calibrations!AL$97</f>
        <v>0.14415681540753678</v>
      </c>
      <c r="Y7" s="23">
        <f>('Bruker data input page'!AI7/0.7147)*Calibrations!AX$97+Calibrations!AY$97</f>
        <v>11.930741864130276</v>
      </c>
      <c r="Z7" s="23">
        <f>('Bruker data input page'!AG7/0.8302)*Calibrations!BE$97+Calibrations!BF$97</f>
        <v>0.27457586359099773</v>
      </c>
      <c r="AA7" s="23">
        <f>((('Bruker data input page'!AA7/0.436)^2)*Calibrations!BK$97)+(('Bruker data input page'!AA7/0.436)*Calibrations!BL$97)+Calibrations!BM$97</f>
        <v>7.7669570487454376E-2</v>
      </c>
      <c r="AB7" s="24">
        <f>'Bruker data input page'!AM7*Calibrations!BS$97*10000+Calibrations!BT$97</f>
        <v>308.38337862843883</v>
      </c>
      <c r="AC7" s="24">
        <f>Calibrations!CA$97*('Bruker data input page'!AO7*10000)^2+('Bruker data input page'!AO7*10000)*Calibrations!CB$97+Calibrations!CC$97</f>
        <v>326.82559568083332</v>
      </c>
      <c r="AD7" s="24">
        <f>'Bruker data input page'!AW7*10000*Calibrations!CI$97+Calibrations!CJ$97</f>
        <v>62.654226709411674</v>
      </c>
      <c r="AE7" s="24">
        <f>'Bruker data input page'!AY7*10000*Calibrations!CP$97+Calibrations!CQ$97</f>
        <v>77.213889018500282</v>
      </c>
      <c r="AF7" s="24">
        <f>Calibrations!$CW$97*('Bruker data input page'!BA7*10000)^2+('Bruker data input page'!BA7*10000)*Calibrations!$CX$97+Calibrations!$CY$97</f>
        <v>71.400836593149606</v>
      </c>
      <c r="AG7" s="24">
        <f>'Bruker data input page'!BI7*10000*Calibrations!DD$97+Calibrations!DE$97</f>
        <v>5.2911678308829933</v>
      </c>
      <c r="AH7" s="24">
        <f>('Bruker data input page'!BK7*10000)*Calibrations!DK$97+Calibrations!DL$97</f>
        <v>96.505894222373783</v>
      </c>
      <c r="AI7" s="24">
        <f>Calibrations!DR$97*('Bruker data input page'!BM7*10000)^2+('Bruker data input page'!BM7*10000)*Calibrations!DS$97+Calibrations!DT$97</f>
        <v>25.480572934039472</v>
      </c>
      <c r="AJ7" s="24">
        <f>Calibrations!DY$97*('Bruker data input page'!BO7*10000)^2+Calibrations!DZ$97*('Bruker data input page'!BO7*10000)+Calibrations!EA$97</f>
        <v>71.826244966121322</v>
      </c>
    </row>
    <row r="8" spans="1:36" s="21" customFormat="1" ht="16">
      <c r="A8" s="21" t="e">
        <f>'Bruker data input page'!#REF!</f>
        <v>#REF!</v>
      </c>
      <c r="B8" s="27">
        <f>'Bruker data input page'!B685</f>
        <v>44761.811805555553</v>
      </c>
      <c r="C8" s="21" t="str">
        <f>'Bruker data input page'!G685</f>
        <v>GeoExploration</v>
      </c>
      <c r="D8" s="21" t="str">
        <f>'Bruker data input page'!H685</f>
        <v>Oxide3phase</v>
      </c>
      <c r="E8" s="26">
        <f>'Bruker data input page'!L685</f>
        <v>90</v>
      </c>
      <c r="F8" s="26"/>
      <c r="G8" s="26" t="str">
        <f>'Bruker data input page'!DK8</f>
        <v>393-U1559B-3R-1A</v>
      </c>
      <c r="H8" s="26" t="str">
        <f>'Bruker data input page'!DL8</f>
        <v>SHLF</v>
      </c>
      <c r="I8" s="26">
        <f>'Bruker data input page'!DM8</f>
        <v>0</v>
      </c>
      <c r="J8" s="26" t="str">
        <f>'Bruker data input page'!DN8</f>
        <v>U1559</v>
      </c>
      <c r="K8" s="26">
        <f>'Bruker data input page'!DO8</f>
        <v>0</v>
      </c>
      <c r="L8" s="26">
        <f>'Bruker data input page'!DP8</f>
        <v>0</v>
      </c>
      <c r="M8" s="26">
        <f>'Bruker data input page'!DQ8</f>
        <v>0</v>
      </c>
      <c r="N8" s="26" t="str">
        <f>'Bruker data input page'!DR8</f>
        <v>10A</v>
      </c>
      <c r="O8" s="26">
        <f>'Bruker data input page'!DS8</f>
        <v>54</v>
      </c>
      <c r="P8" s="21" t="str">
        <f>'Bruker data input page'!DT8</f>
        <v>10A ALT</v>
      </c>
      <c r="Q8" s="21">
        <f>'Bruker data input page'!A8</f>
        <v>135</v>
      </c>
      <c r="R8" s="27">
        <f>'Bruker data input page'!B8</f>
        <v>44732.908333333333</v>
      </c>
      <c r="S8" s="22">
        <f>'Bruker data input page'!Y8*Calibrations!H$97+Calibrations!I$97</f>
        <v>54.631503889373512</v>
      </c>
      <c r="T8" s="23">
        <f>Calibrations!O$97*('Bruker data input page'!AK8/0.5993)^2+Calibrations!P$97*('Bruker data input page'!AK8/0.5993)+Calibrations!Q$97</f>
        <v>1.184335616242403</v>
      </c>
      <c r="U8" s="22">
        <f>Calibrations!$V$97*'Bruker data input page'!W8^2+Calibrations!$W$97*'Bruker data input page'!W8+Calibrations!$X$97</f>
        <v>18.541474293150149</v>
      </c>
      <c r="V8" s="23">
        <f>('Bruker data input page'!AS8/0.69943)*Calibrations!AC$97+Calibrations!AD$97</f>
        <v>8.8770119061003818</v>
      </c>
      <c r="W8" s="23">
        <f>'Bruker data input page'!U8*Calibrations!AQ$97+Calibrations!AR$97</f>
        <v>10.17572384772275</v>
      </c>
      <c r="X8" s="23">
        <f>Calibrations!AJ$97*('Bruker data input page'!AQ8/0.77446)^2+('Bruker data input page'!AQ8/0.77446)*Calibrations!AK$97+Calibrations!AL$97</f>
        <v>0.14810182677488848</v>
      </c>
      <c r="Y8" s="23">
        <f>('Bruker data input page'!AI8/0.7147)*Calibrations!AX$97+Calibrations!AY$97</f>
        <v>11.877606794571257</v>
      </c>
      <c r="Z8" s="23">
        <f>('Bruker data input page'!AG8/0.8302)*Calibrations!BE$97+Calibrations!BF$97</f>
        <v>0.16651647677891329</v>
      </c>
      <c r="AA8" s="23">
        <f>((('Bruker data input page'!AA8/0.436)^2)*Calibrations!BK$97)+(('Bruker data input page'!AA8/0.436)*Calibrations!BL$97)+Calibrations!BM$97</f>
        <v>7.3080320175002184E-2</v>
      </c>
      <c r="AB8" s="24">
        <f>'Bruker data input page'!AM8*Calibrations!BS$97*10000+Calibrations!BT$97</f>
        <v>293.80643197931056</v>
      </c>
      <c r="AC8" s="24">
        <f>Calibrations!CA$97*('Bruker data input page'!AO8*10000)^2+('Bruker data input page'!AO8*10000)*Calibrations!CB$97+Calibrations!CC$97</f>
        <v>336.07098481310538</v>
      </c>
      <c r="AD8" s="24">
        <f>'Bruker data input page'!AW8*10000*Calibrations!CI$97+Calibrations!CJ$97</f>
        <v>75.505092472706082</v>
      </c>
      <c r="AE8" s="24">
        <f>'Bruker data input page'!AY8*10000*Calibrations!CP$97+Calibrations!CQ$97</f>
        <v>66.934276334471647</v>
      </c>
      <c r="AF8" s="24">
        <f>Calibrations!$CW$97*('Bruker data input page'!BA8*10000)^2+('Bruker data input page'!BA8*10000)*Calibrations!$CX$97+Calibrations!$CY$97</f>
        <v>72.762235374685773</v>
      </c>
      <c r="AG8" s="24">
        <f>'Bruker data input page'!BI8*10000*Calibrations!DD$97+Calibrations!DE$97</f>
        <v>1.9009381417320252</v>
      </c>
      <c r="AH8" s="24">
        <f>('Bruker data input page'!BK8*10000)*Calibrations!DK$97+Calibrations!DL$97</f>
        <v>93.526361389132575</v>
      </c>
      <c r="AI8" s="24">
        <f>Calibrations!DR$97*('Bruker data input page'!BM8*10000)^2+('Bruker data input page'!BM8*10000)*Calibrations!DS$97+Calibrations!DT$97</f>
        <v>25.480572934039472</v>
      </c>
      <c r="AJ8" s="24">
        <f>Calibrations!DY$97*('Bruker data input page'!BO8*10000)^2+Calibrations!DZ$97*('Bruker data input page'!BO8*10000)+Calibrations!EA$97</f>
        <v>78.653338805557269</v>
      </c>
    </row>
    <row r="9" spans="1:36" s="21" customFormat="1" ht="16">
      <c r="A9" s="21" t="e">
        <f>'Bruker data input page'!#REF!</f>
        <v>#REF!</v>
      </c>
      <c r="B9" s="27">
        <f>'Bruker data input page'!B686</f>
        <v>44761.813888888886</v>
      </c>
      <c r="C9" s="21" t="str">
        <f>'Bruker data input page'!G686</f>
        <v>GeoExploration</v>
      </c>
      <c r="D9" s="21" t="str">
        <f>'Bruker data input page'!H686</f>
        <v>Oxide3phase</v>
      </c>
      <c r="E9" s="26">
        <f>'Bruker data input page'!L686</f>
        <v>90</v>
      </c>
      <c r="F9" s="26"/>
      <c r="G9" s="26" t="str">
        <f>'Bruker data input page'!DK9</f>
        <v>393-U1559B-3R-1A</v>
      </c>
      <c r="H9" s="26" t="str">
        <f>'Bruker data input page'!DL9</f>
        <v>SHLF</v>
      </c>
      <c r="I9" s="26">
        <f>'Bruker data input page'!DM9</f>
        <v>0</v>
      </c>
      <c r="J9" s="26" t="str">
        <f>'Bruker data input page'!DN9</f>
        <v>U1559</v>
      </c>
      <c r="K9" s="26">
        <f>'Bruker data input page'!DO9</f>
        <v>0</v>
      </c>
      <c r="L9" s="26">
        <f>'Bruker data input page'!DP9</f>
        <v>0</v>
      </c>
      <c r="M9" s="26">
        <f>'Bruker data input page'!DQ9</f>
        <v>0</v>
      </c>
      <c r="N9" s="26" t="str">
        <f>'Bruker data input page'!DR9</f>
        <v>13A</v>
      </c>
      <c r="O9" s="26">
        <f>'Bruker data input page'!DS9</f>
        <v>70</v>
      </c>
      <c r="P9" s="21" t="str">
        <f>'Bruker data input page'!DT9</f>
        <v>13A BKGD</v>
      </c>
      <c r="Q9" s="21">
        <f>'Bruker data input page'!A9</f>
        <v>136</v>
      </c>
      <c r="R9" s="27">
        <f>'Bruker data input page'!B9</f>
        <v>44732.911111111112</v>
      </c>
      <c r="S9" s="22">
        <f>'Bruker data input page'!Y9*Calibrations!H$97+Calibrations!I$97</f>
        <v>56.214595359630572</v>
      </c>
      <c r="T9" s="23">
        <f>Calibrations!O$97*('Bruker data input page'!AK9/0.5993)^2+Calibrations!P$97*('Bruker data input page'!AK9/0.5993)+Calibrations!Q$97</f>
        <v>1.210056843873929</v>
      </c>
      <c r="U9" s="22">
        <f>Calibrations!$V$97*'Bruker data input page'!W9^2+Calibrations!$W$97*'Bruker data input page'!W9+Calibrations!$X$97</f>
        <v>18.473352400924338</v>
      </c>
      <c r="V9" s="23">
        <f>('Bruker data input page'!AS9/0.69943)*Calibrations!AC$97+Calibrations!AD$97</f>
        <v>9.4581524473068601</v>
      </c>
      <c r="W9" s="23">
        <f>'Bruker data input page'!U9*Calibrations!AQ$97+Calibrations!AR$97</f>
        <v>12.669559495321561</v>
      </c>
      <c r="X9" s="23">
        <f>Calibrations!AJ$97*('Bruker data input page'!AQ9/0.77446)^2+('Bruker data input page'!AQ9/0.77446)*Calibrations!AK$97+Calibrations!AL$97</f>
        <v>0.1511054234905696</v>
      </c>
      <c r="Y9" s="23">
        <f>('Bruker data input page'!AI9/0.7147)*Calibrations!AX$97+Calibrations!AY$97</f>
        <v>12.061524170007626</v>
      </c>
      <c r="Z9" s="23">
        <f>('Bruker data input page'!AG9/0.8302)*Calibrations!BE$97+Calibrations!BF$97</f>
        <v>0.19624790024536667</v>
      </c>
      <c r="AA9" s="23">
        <f>((('Bruker data input page'!AA9/0.436)^2)*Calibrations!BK$97)+(('Bruker data input page'!AA9/0.436)*Calibrations!BL$97)+Calibrations!BM$97</f>
        <v>0.14934263853151336</v>
      </c>
      <c r="AB9" s="24">
        <f>'Bruker data input page'!AM9*Calibrations!BS$97*10000+Calibrations!BT$97</f>
        <v>305.81097627859265</v>
      </c>
      <c r="AC9" s="24">
        <f>Calibrations!CA$97*('Bruker data input page'!AO9*10000)^2+('Bruker data input page'!AO9*10000)*Calibrations!CB$97+Calibrations!CC$97</f>
        <v>328.53093136175414</v>
      </c>
      <c r="AD9" s="24">
        <f>'Bruker data input page'!AW9*10000*Calibrations!CI$97+Calibrations!CJ$97</f>
        <v>70.562451794515923</v>
      </c>
      <c r="AE9" s="24">
        <f>'Bruker data input page'!AY9*10000*Calibrations!CP$97+Calibrations!CQ$97</f>
        <v>78.241850286903144</v>
      </c>
      <c r="AF9" s="24">
        <f>Calibrations!$CW$97*('Bruker data input page'!BA9*10000)^2+('Bruker data input page'!BA9*10000)*Calibrations!$CX$97+Calibrations!$CY$97</f>
        <v>67.281049961406254</v>
      </c>
      <c r="AG9" s="24">
        <f>'Bruker data input page'!BI9*10000*Calibrations!DD$97+Calibrations!DE$97</f>
        <v>1.9009381417320252</v>
      </c>
      <c r="AH9" s="24">
        <f>('Bruker data input page'!BK9*10000)*Calibrations!DK$97+Calibrations!DL$97</f>
        <v>93.526361389132575</v>
      </c>
      <c r="AI9" s="24">
        <f>Calibrations!DR$97*('Bruker data input page'!BM9*10000)^2+('Bruker data input page'!BM9*10000)*Calibrations!DS$97+Calibrations!DT$97</f>
        <v>27.603420073396141</v>
      </c>
      <c r="AJ9" s="24">
        <f>Calibrations!DY$97*('Bruker data input page'!BO9*10000)^2+Calibrations!DZ$97*('Bruker data input page'!BO9*10000)+Calibrations!EA$97</f>
        <v>69.260978510598108</v>
      </c>
    </row>
    <row r="10" spans="1:36" s="21" customFormat="1" ht="16">
      <c r="A10" s="21" t="e">
        <f>'Bruker data input page'!#REF!</f>
        <v>#REF!</v>
      </c>
      <c r="B10" s="27">
        <f>'Bruker data input page'!B687</f>
        <v>44761.81527777778</v>
      </c>
      <c r="C10" s="21" t="str">
        <f>'Bruker data input page'!G687</f>
        <v>GeoExploration</v>
      </c>
      <c r="D10" s="21" t="str">
        <f>'Bruker data input page'!H687</f>
        <v>Oxide3phase</v>
      </c>
      <c r="E10" s="26">
        <f>'Bruker data input page'!L687</f>
        <v>90</v>
      </c>
      <c r="F10" s="26"/>
      <c r="G10" s="26" t="str">
        <f>'Bruker data input page'!DK10</f>
        <v>393-U1559B-3R-1A</v>
      </c>
      <c r="H10" s="26" t="str">
        <f>'Bruker data input page'!DL10</f>
        <v>SHLF</v>
      </c>
      <c r="I10" s="26">
        <f>'Bruker data input page'!DM10</f>
        <v>0</v>
      </c>
      <c r="J10" s="26" t="str">
        <f>'Bruker data input page'!DN10</f>
        <v>U1559</v>
      </c>
      <c r="K10" s="26">
        <f>'Bruker data input page'!DO10</f>
        <v>0</v>
      </c>
      <c r="L10" s="26">
        <f>'Bruker data input page'!DP10</f>
        <v>0</v>
      </c>
      <c r="M10" s="26">
        <f>'Bruker data input page'!DQ10</f>
        <v>0</v>
      </c>
      <c r="N10" s="26" t="str">
        <f>'Bruker data input page'!DR10</f>
        <v>15A</v>
      </c>
      <c r="O10" s="26">
        <f>'Bruker data input page'!DS10</f>
        <v>86</v>
      </c>
      <c r="P10" s="21" t="str">
        <f>'Bruker data input page'!DT10</f>
        <v>15A BKGD</v>
      </c>
      <c r="Q10" s="21">
        <f>'Bruker data input page'!A10</f>
        <v>137</v>
      </c>
      <c r="R10" s="27">
        <f>'Bruker data input page'!B10</f>
        <v>44732.913888888892</v>
      </c>
      <c r="S10" s="22">
        <f>'Bruker data input page'!Y10*Calibrations!H$97+Calibrations!I$97</f>
        <v>55.117219735246437</v>
      </c>
      <c r="T10" s="23">
        <f>Calibrations!O$97*('Bruker data input page'!AK10/0.5993)^2+Calibrations!P$97*('Bruker data input page'!AK10/0.5993)+Calibrations!Q$97</f>
        <v>1.1697426162532651</v>
      </c>
      <c r="U10" s="22">
        <f>Calibrations!$V$97*'Bruker data input page'!W10^2+Calibrations!$W$97*'Bruker data input page'!W10+Calibrations!$X$97</f>
        <v>17.841886628092553</v>
      </c>
      <c r="V10" s="23">
        <f>('Bruker data input page'!AS10/0.69943)*Calibrations!AC$97+Calibrations!AD$97</f>
        <v>8.5318967456711761</v>
      </c>
      <c r="W10" s="23">
        <f>'Bruker data input page'!U10*Calibrations!AQ$97+Calibrations!AR$97</f>
        <v>12.535384602738137</v>
      </c>
      <c r="X10" s="23">
        <f>Calibrations!AJ$97*('Bruker data input page'!AQ10/0.77446)^2+('Bruker data input page'!AQ10/0.77446)*Calibrations!AK$97+Calibrations!AL$97</f>
        <v>0.14675844520780296</v>
      </c>
      <c r="Y10" s="23">
        <f>('Bruker data input page'!AI10/0.7147)*Calibrations!AX$97+Calibrations!AY$97</f>
        <v>12.057870182416178</v>
      </c>
      <c r="Z10" s="23">
        <f>('Bruker data input page'!AG10/0.8302)*Calibrations!BE$97+Calibrations!BF$97</f>
        <v>0.15927227207642719</v>
      </c>
      <c r="AA10" s="23">
        <f>((('Bruker data input page'!AA10/0.436)^2)*Calibrations!BK$97)+(('Bruker data input page'!AA10/0.436)*Calibrations!BL$97)+Calibrations!BM$97</f>
        <v>0.11589175948284312</v>
      </c>
      <c r="AB10" s="24">
        <f>'Bruker data input page'!AM10*Calibrations!BS$97*10000+Calibrations!BT$97</f>
        <v>272.36974573059246</v>
      </c>
      <c r="AC10" s="24">
        <f>Calibrations!CA$97*('Bruker data input page'!AO10*10000)^2+('Bruker data input page'!AO10*10000)*Calibrations!CB$97+Calibrations!CC$97</f>
        <v>344.19173257288355</v>
      </c>
      <c r="AD10" s="24">
        <f>'Bruker data input page'!AW10*10000*Calibrations!CI$97+Calibrations!CJ$97</f>
        <v>72.539508065791992</v>
      </c>
      <c r="AE10" s="24">
        <f>'Bruker data input page'!AY10*10000*Calibrations!CP$97+Calibrations!CQ$97</f>
        <v>44.319128429608618</v>
      </c>
      <c r="AF10" s="24">
        <f>Calibrations!$CW$97*('Bruker data input page'!BA10*10000)^2+('Bruker data input page'!BA10*10000)*Calibrations!$CX$97+Calibrations!$CY$97</f>
        <v>78.148513355605772</v>
      </c>
      <c r="AG10" s="24">
        <f>'Bruker data input page'!BI10*10000*Calibrations!DD$97+Calibrations!DE$97</f>
        <v>3.0310147047823475</v>
      </c>
      <c r="AH10" s="24">
        <f>('Bruker data input page'!BK10*10000)*Calibrations!DK$97+Calibrations!DL$97</f>
        <v>96.505894222373783</v>
      </c>
      <c r="AI10" s="24">
        <f>Calibrations!DR$97*('Bruker data input page'!BM10*10000)^2+('Bruker data input page'!BM10*10000)*Calibrations!DS$97+Calibrations!DT$97</f>
        <v>26.542141426048879</v>
      </c>
      <c r="AJ10" s="24">
        <f>Calibrations!DY$97*('Bruker data input page'!BO10*10000)^2+Calibrations!DZ$97*('Bruker data input page'!BO10*10000)+Calibrations!EA$97</f>
        <v>69.260978510598108</v>
      </c>
    </row>
    <row r="11" spans="1:36" s="21" customFormat="1" ht="16">
      <c r="A11" s="21" t="e">
        <f>'Bruker data input page'!#REF!</f>
        <v>#REF!</v>
      </c>
      <c r="B11" s="27">
        <f>'Bruker data input page'!B688</f>
        <v>44761.818055555559</v>
      </c>
      <c r="C11" s="21" t="str">
        <f>'Bruker data input page'!G688</f>
        <v>GeoExploration</v>
      </c>
      <c r="D11" s="21" t="str">
        <f>'Bruker data input page'!H688</f>
        <v>Oxide3phase</v>
      </c>
      <c r="E11" s="26">
        <f>'Bruker data input page'!L688</f>
        <v>90</v>
      </c>
      <c r="F11" s="26"/>
      <c r="G11" s="26" t="str">
        <f>'Bruker data input page'!DK11</f>
        <v>393-U1559B-4R-1A</v>
      </c>
      <c r="H11" s="26" t="str">
        <f>'Bruker data input page'!DL11</f>
        <v>SHLF</v>
      </c>
      <c r="I11" s="26">
        <f>'Bruker data input page'!DM11</f>
        <v>0</v>
      </c>
      <c r="J11" s="26" t="str">
        <f>'Bruker data input page'!DN11</f>
        <v>U1559</v>
      </c>
      <c r="K11" s="26">
        <f>'Bruker data input page'!DO11</f>
        <v>0</v>
      </c>
      <c r="L11" s="26">
        <f>'Bruker data input page'!DP11</f>
        <v>0</v>
      </c>
      <c r="M11" s="26">
        <f>'Bruker data input page'!DQ11</f>
        <v>0</v>
      </c>
      <c r="N11" s="26" t="str">
        <f>'Bruker data input page'!DR11</f>
        <v>1A</v>
      </c>
      <c r="O11" s="26">
        <f>'Bruker data input page'!DS11</f>
        <v>3</v>
      </c>
      <c r="P11" s="21" t="str">
        <f>'Bruker data input page'!DT11</f>
        <v>1A BKGD</v>
      </c>
      <c r="Q11" s="21">
        <f>'Bruker data input page'!A11</f>
        <v>138</v>
      </c>
      <c r="R11" s="27">
        <f>'Bruker data input page'!B11</f>
        <v>44733.013888888891</v>
      </c>
      <c r="S11" s="22">
        <f>'Bruker data input page'!Y11*Calibrations!H$97+Calibrations!I$97</f>
        <v>53.385609476500839</v>
      </c>
      <c r="T11" s="23">
        <f>Calibrations!O$97*('Bruker data input page'!AK11/0.5993)^2+Calibrations!P$97*('Bruker data input page'!AK11/0.5993)+Calibrations!Q$97</f>
        <v>1.1789327943180645</v>
      </c>
      <c r="U11" s="22">
        <f>Calibrations!$V$97*'Bruker data input page'!W11^2+Calibrations!$W$97*'Bruker data input page'!W11+Calibrations!$X$97</f>
        <v>17.402473714236876</v>
      </c>
      <c r="V11" s="23">
        <f>('Bruker data input page'!AS11/0.69943)*Calibrations!AC$97+Calibrations!AD$97</f>
        <v>8.9794814616573451</v>
      </c>
      <c r="W11" s="23">
        <f>'Bruker data input page'!U11*Calibrations!AQ$97+Calibrations!AR$97</f>
        <v>11.219155973475971</v>
      </c>
      <c r="X11" s="23">
        <f>Calibrations!AJ$97*('Bruker data input page'!AQ11/0.77446)^2+('Bruker data input page'!AQ11/0.77446)*Calibrations!AK$97+Calibrations!AL$97</f>
        <v>0.15228759537314257</v>
      </c>
      <c r="Y11" s="23">
        <f>('Bruker data input page'!AI11/0.7147)*Calibrations!AX$97+Calibrations!AY$97</f>
        <v>11.708609868466649</v>
      </c>
      <c r="Z11" s="23">
        <f>('Bruker data input page'!AG11/0.8302)*Calibrations!BE$97+Calibrations!BF$97</f>
        <v>0.23594010517773853</v>
      </c>
      <c r="AA11" s="23">
        <f>((('Bruker data input page'!AA11/0.436)^2)*Calibrations!BK$97)+(('Bruker data input page'!AA11/0.436)*Calibrations!BL$97)+Calibrations!BM$97</f>
        <v>9.2134939650863987E-2</v>
      </c>
      <c r="AB11" s="24">
        <f>'Bruker data input page'!AM11*Calibrations!BS$97*10000+Calibrations!BT$97</f>
        <v>338.39473937664411</v>
      </c>
      <c r="AC11" s="24">
        <f>Calibrations!CA$97*('Bruker data input page'!AO11*10000)^2+('Bruker data input page'!AO11*10000)*Calibrations!CB$97+Calibrations!CC$97</f>
        <v>332.7469119888267</v>
      </c>
      <c r="AD11" s="24">
        <f>'Bruker data input page'!AW11*10000*Calibrations!CI$97+Calibrations!CJ$97</f>
        <v>84.401845693448365</v>
      </c>
      <c r="AE11" s="24">
        <f>'Bruker data input page'!AY11*10000*Calibrations!CP$97+Calibrations!CQ$97</f>
        <v>104.96884326537763</v>
      </c>
      <c r="AF11" s="24">
        <f>Calibrations!$CW$97*('Bruker data input page'!BA11*10000)^2+('Bruker data input page'!BA11*10000)*Calibrations!$CX$97+Calibrations!$CY$97</f>
        <v>63.107877898960666</v>
      </c>
      <c r="AG11" s="24" t="e">
        <f>'Bruker data input page'!BI11*10000*Calibrations!DD$97+Calibrations!DE$97</f>
        <v>#VALUE!</v>
      </c>
      <c r="AH11" s="24">
        <f>('Bruker data input page'!BK11*10000)*Calibrations!DK$97+Calibrations!DL$97</f>
        <v>93.526361389132575</v>
      </c>
      <c r="AI11" s="24">
        <f>Calibrations!DR$97*('Bruker data input page'!BM11*10000)^2+('Bruker data input page'!BM11*10000)*Calibrations!DS$97+Calibrations!DT$97</f>
        <v>25.480572934039472</v>
      </c>
      <c r="AJ11" s="24">
        <f>Calibrations!DY$97*('Bruker data input page'!BO11*10000)^2+Calibrations!DZ$97*('Bruker data input page'!BO11*10000)+Calibrations!EA$97</f>
        <v>73.534875249883854</v>
      </c>
    </row>
    <row r="12" spans="1:36" s="21" customFormat="1" ht="16">
      <c r="A12" s="21" t="e">
        <f>'Bruker data input page'!#REF!</f>
        <v>#REF!</v>
      </c>
      <c r="B12" s="27">
        <f>'Bruker data input page'!B689</f>
        <v>44761.820138888892</v>
      </c>
      <c r="C12" s="21" t="str">
        <f>'Bruker data input page'!G689</f>
        <v>GeoExploration</v>
      </c>
      <c r="D12" s="21" t="str">
        <f>'Bruker data input page'!H689</f>
        <v>Oxide3phase</v>
      </c>
      <c r="E12" s="26">
        <f>'Bruker data input page'!L689</f>
        <v>90</v>
      </c>
      <c r="F12" s="26"/>
      <c r="G12" s="26" t="str">
        <f>'Bruker data input page'!DK12</f>
        <v>393-U1559B-4R-1A</v>
      </c>
      <c r="H12" s="26" t="str">
        <f>'Bruker data input page'!DL12</f>
        <v>SHLF</v>
      </c>
      <c r="I12" s="26">
        <f>'Bruker data input page'!DM12</f>
        <v>0</v>
      </c>
      <c r="J12" s="26" t="str">
        <f>'Bruker data input page'!DN12</f>
        <v>U1559</v>
      </c>
      <c r="K12" s="26">
        <f>'Bruker data input page'!DO12</f>
        <v>0</v>
      </c>
      <c r="L12" s="26">
        <f>'Bruker data input page'!DP12</f>
        <v>0</v>
      </c>
      <c r="M12" s="26">
        <f>'Bruker data input page'!DQ12</f>
        <v>0</v>
      </c>
      <c r="N12" s="26" t="str">
        <f>'Bruker data input page'!DR12</f>
        <v>3A</v>
      </c>
      <c r="O12" s="26">
        <f>'Bruker data input page'!DS12</f>
        <v>24</v>
      </c>
      <c r="P12" s="21" t="str">
        <f>'Bruker data input page'!DT12</f>
        <v>3A BKGD</v>
      </c>
      <c r="Q12" s="21">
        <f>'Bruker data input page'!A12</f>
        <v>139</v>
      </c>
      <c r="R12" s="27">
        <f>'Bruker data input page'!B12</f>
        <v>44733.015972222223</v>
      </c>
      <c r="S12" s="22">
        <f>'Bruker data input page'!Y12*Calibrations!H$97+Calibrations!I$97</f>
        <v>53.352697712971782</v>
      </c>
      <c r="T12" s="23">
        <f>Calibrations!O$97*('Bruker data input page'!AK12/0.5993)^2+Calibrations!P$97*('Bruker data input page'!AK12/0.5993)+Calibrations!Q$97</f>
        <v>1.2077207517457609</v>
      </c>
      <c r="U12" s="22">
        <f>Calibrations!$V$97*'Bruker data input page'!W12^2+Calibrations!$W$97*'Bruker data input page'!W12+Calibrations!$X$97</f>
        <v>17.117844998132167</v>
      </c>
      <c r="V12" s="23">
        <f>('Bruker data input page'!AS12/0.69943)*Calibrations!AC$97+Calibrations!AD$97</f>
        <v>9.0770578081006317</v>
      </c>
      <c r="W12" s="23">
        <f>'Bruker data input page'!U12*Calibrations!AQ$97+Calibrations!AR$97</f>
        <v>11.337284012911809</v>
      </c>
      <c r="X12" s="23">
        <f>Calibrations!AJ$97*('Bruker data input page'!AQ12/0.77446)^2+('Bruker data input page'!AQ12/0.77446)*Calibrations!AK$97+Calibrations!AL$97</f>
        <v>0.15926043092305853</v>
      </c>
      <c r="Y12" s="23">
        <f>('Bruker data input page'!AI12/0.7147)*Calibrations!AX$97+Calibrations!AY$97</f>
        <v>12.282742668773391</v>
      </c>
      <c r="Z12" s="23">
        <f>('Bruker data input page'!AG12/0.8302)*Calibrations!BE$97+Calibrations!BF$97</f>
        <v>0.14131268125151372</v>
      </c>
      <c r="AA12" s="23">
        <f>((('Bruker data input page'!AA12/0.436)^2)*Calibrations!BK$97)+(('Bruker data input page'!AA12/0.436)*Calibrations!BL$97)+Calibrations!BM$97</f>
        <v>9.251422672557745E-2</v>
      </c>
      <c r="AB12" s="24">
        <f>'Bruker data input page'!AM12*Calibrations!BS$97*10000+Calibrations!BT$97</f>
        <v>294.66389942925923</v>
      </c>
      <c r="AC12" s="24">
        <f>Calibrations!CA$97*('Bruker data input page'!AO12*10000)^2+('Bruker data input page'!AO12*10000)*Calibrations!CB$97+Calibrations!CC$97</f>
        <v>328.53093136175414</v>
      </c>
      <c r="AD12" s="24">
        <f>'Bruker data input page'!AW12*10000*Calibrations!CI$97+Calibrations!CJ$97</f>
        <v>73.528036201430027</v>
      </c>
      <c r="AE12" s="24">
        <f>'Bruker data input page'!AY12*10000*Calibrations!CP$97+Calibrations!CQ$97</f>
        <v>66.934276334471647</v>
      </c>
      <c r="AF12" s="24">
        <f>Calibrations!$CW$97*('Bruker data input page'!BA12*10000)^2+('Bruker data input page'!BA12*10000)*Calibrations!$CX$97+Calibrations!$CY$97</f>
        <v>76.810841432159478</v>
      </c>
      <c r="AG12" s="24" t="e">
        <f>'Bruker data input page'!BI12*10000*Calibrations!DD$97+Calibrations!DE$97</f>
        <v>#VALUE!</v>
      </c>
      <c r="AH12" s="24">
        <f>('Bruker data input page'!BK12*10000)*Calibrations!DK$97+Calibrations!DL$97</f>
        <v>97.499071833454153</v>
      </c>
      <c r="AI12" s="24">
        <f>Calibrations!DR$97*('Bruker data input page'!BM12*10000)^2+('Bruker data input page'!BM12*10000)*Calibrations!DS$97+Calibrations!DT$97</f>
        <v>27.603420073396141</v>
      </c>
      <c r="AJ12" s="24">
        <f>Calibrations!DY$97*('Bruker data input page'!BO12*10000)^2+Calibrations!DZ$97*('Bruker data input page'!BO12*10000)+Calibrations!EA$97</f>
        <v>78.653338805557269</v>
      </c>
    </row>
    <row r="13" spans="1:36" s="21" customFormat="1" ht="16">
      <c r="A13" s="21">
        <f>'Bruker data input page'!A104</f>
        <v>104</v>
      </c>
      <c r="B13" s="27">
        <f>'Bruker data input page'!B690</f>
        <v>44761.821527777778</v>
      </c>
      <c r="C13" s="21" t="str">
        <f>'Bruker data input page'!G690</f>
        <v>GeoExploration</v>
      </c>
      <c r="D13" s="21" t="str">
        <f>'Bruker data input page'!H690</f>
        <v>Oxide3phase</v>
      </c>
      <c r="E13" s="26">
        <f>'Bruker data input page'!L690</f>
        <v>90</v>
      </c>
      <c r="F13" s="26"/>
      <c r="G13" s="26" t="str">
        <f>'Bruker data input page'!DK13</f>
        <v>393-U1559B-4R-1A</v>
      </c>
      <c r="H13" s="26" t="str">
        <f>'Bruker data input page'!DL13</f>
        <v>SHLF</v>
      </c>
      <c r="I13" s="26">
        <f>'Bruker data input page'!DM13</f>
        <v>0</v>
      </c>
      <c r="J13" s="26" t="str">
        <f>'Bruker data input page'!DN13</f>
        <v>U1559</v>
      </c>
      <c r="K13" s="26">
        <f>'Bruker data input page'!DO13</f>
        <v>0</v>
      </c>
      <c r="L13" s="26">
        <f>'Bruker data input page'!DP13</f>
        <v>0</v>
      </c>
      <c r="M13" s="26">
        <f>'Bruker data input page'!DQ13</f>
        <v>0</v>
      </c>
      <c r="N13" s="26" t="str">
        <f>'Bruker data input page'!DR13</f>
        <v>4A</v>
      </c>
      <c r="O13" s="26">
        <f>'Bruker data input page'!DS13</f>
        <v>32</v>
      </c>
      <c r="P13" s="21" t="str">
        <f>'Bruker data input page'!DT13</f>
        <v>4A alt</v>
      </c>
      <c r="Q13" s="21">
        <f>'Bruker data input page'!A13</f>
        <v>140</v>
      </c>
      <c r="R13" s="27">
        <f>'Bruker data input page'!B13</f>
        <v>44733.018055555556</v>
      </c>
      <c r="S13" s="22">
        <f>'Bruker data input page'!Y13*Calibrations!H$97+Calibrations!I$97</f>
        <v>50.157880350037075</v>
      </c>
      <c r="T13" s="23">
        <f>Calibrations!O$97*('Bruker data input page'!AK13/0.5993)^2+Calibrations!P$97*('Bruker data input page'!AK13/0.5993)+Calibrations!Q$97</f>
        <v>1.1954940185302656</v>
      </c>
      <c r="U13" s="22">
        <f>Calibrations!$V$97*'Bruker data input page'!W13^2+Calibrations!$W$97*'Bruker data input page'!W13+Calibrations!$X$97</f>
        <v>17.51611318374195</v>
      </c>
      <c r="V13" s="23">
        <f>('Bruker data input page'!AS13/0.69943)*Calibrations!AC$97+Calibrations!AD$97</f>
        <v>9.7140385003690497</v>
      </c>
      <c r="W13" s="23">
        <f>'Bruker data input page'!U13*Calibrations!AQ$97+Calibrations!AR$97</f>
        <v>8.5331447592663228</v>
      </c>
      <c r="X13" s="23">
        <f>Calibrations!AJ$97*('Bruker data input page'!AQ13/0.77446)^2+('Bruker data input page'!AQ13/0.77446)*Calibrations!AK$97+Calibrations!AL$97</f>
        <v>0.14858702628228537</v>
      </c>
      <c r="Y13" s="23">
        <f>('Bruker data input page'!AI13/0.7147)*Calibrations!AX$97+Calibrations!AY$97</f>
        <v>11.740277760925892</v>
      </c>
      <c r="Z13" s="23">
        <f>('Bruker data input page'!AG13/0.8302)*Calibrations!BE$97+Calibrations!BF$97</f>
        <v>9.935666234961503E-2</v>
      </c>
      <c r="AA13" s="23">
        <f>((('Bruker data input page'!AA13/0.436)^2)*Calibrations!BK$97)+(('Bruker data input page'!AA13/0.436)*Calibrations!BL$97)+Calibrations!BM$97</f>
        <v>0.13008541106912264</v>
      </c>
      <c r="AB13" s="24">
        <f>'Bruker data input page'!AM13*Calibrations!BS$97*10000+Calibrations!BT$97</f>
        <v>296.37883432915669</v>
      </c>
      <c r="AC13" s="24">
        <f>Calibrations!CA$97*('Bruker data input page'!AO13*10000)^2+('Bruker data input page'!AO13*10000)*Calibrations!CB$97+Calibrations!CC$97</f>
        <v>319.0176280038969</v>
      </c>
      <c r="AD13" s="24">
        <f>'Bruker data input page'!AW13*10000*Calibrations!CI$97+Calibrations!CJ$97</f>
        <v>68.585395523239868</v>
      </c>
      <c r="AE13" s="24">
        <f>'Bruker data input page'!AY13*10000*Calibrations!CP$97+Calibrations!CQ$97</f>
        <v>67.962237602874509</v>
      </c>
      <c r="AF13" s="24">
        <f>Calibrations!$CW$97*('Bruker data input page'!BA13*10000)^2+('Bruker data input page'!BA13*10000)*Calibrations!$CX$97+Calibrations!$CY$97</f>
        <v>75.467237794190723</v>
      </c>
      <c r="AG13" s="24">
        <f>'Bruker data input page'!BI13*10000*Calibrations!DD$97+Calibrations!DE$97</f>
        <v>1.9009381417320252</v>
      </c>
      <c r="AH13" s="24">
        <f>('Bruker data input page'!BK13*10000)*Calibrations!DK$97+Calibrations!DL$97</f>
        <v>100.47860466669533</v>
      </c>
      <c r="AI13" s="24">
        <f>Calibrations!DR$97*('Bruker data input page'!BM13*10000)^2+('Bruker data input page'!BM13*10000)*Calibrations!DS$97+Calibrations!DT$97</f>
        <v>26.542141426048879</v>
      </c>
      <c r="AJ13" s="24">
        <f>Calibrations!DY$97*('Bruker data input page'!BO13*10000)^2+Calibrations!DZ$97*('Bruker data input page'!BO13*10000)+Calibrations!EA$97</f>
        <v>77.801035222904844</v>
      </c>
    </row>
    <row r="14" spans="1:36" s="21" customFormat="1" ht="16">
      <c r="A14" s="21">
        <f>'Bruker data input page'!A105</f>
        <v>105</v>
      </c>
      <c r="B14" s="27">
        <f>'Bruker data input page'!B691</f>
        <v>44761.829861111109</v>
      </c>
      <c r="C14" s="21" t="str">
        <f>'Bruker data input page'!G691</f>
        <v>GeoExploration</v>
      </c>
      <c r="D14" s="21" t="str">
        <f>'Bruker data input page'!H691</f>
        <v>Oxide3phase</v>
      </c>
      <c r="E14" s="26">
        <f>'Bruker data input page'!L691</f>
        <v>90</v>
      </c>
      <c r="F14" s="26"/>
      <c r="G14" s="26" t="str">
        <f>'Bruker data input page'!DK14</f>
        <v>393-U1559B-4R-1A</v>
      </c>
      <c r="H14" s="26" t="str">
        <f>'Bruker data input page'!DL14</f>
        <v>SHLF</v>
      </c>
      <c r="I14" s="26">
        <f>'Bruker data input page'!DM14</f>
        <v>0</v>
      </c>
      <c r="J14" s="26" t="str">
        <f>'Bruker data input page'!DN14</f>
        <v>U1559</v>
      </c>
      <c r="K14" s="26">
        <f>'Bruker data input page'!DO14</f>
        <v>0</v>
      </c>
      <c r="L14" s="26">
        <f>'Bruker data input page'!DP14</f>
        <v>0</v>
      </c>
      <c r="M14" s="26">
        <f>'Bruker data input page'!DQ14</f>
        <v>0</v>
      </c>
      <c r="N14" s="26" t="str">
        <f>'Bruker data input page'!DR14</f>
        <v>7A</v>
      </c>
      <c r="O14" s="26">
        <f>'Bruker data input page'!DS14</f>
        <v>55</v>
      </c>
      <c r="P14" s="21" t="str">
        <f>'Bruker data input page'!DT14</f>
        <v>7A BKGD</v>
      </c>
      <c r="Q14" s="21">
        <f>'Bruker data input page'!A14</f>
        <v>141</v>
      </c>
      <c r="R14" s="27">
        <f>'Bruker data input page'!B14</f>
        <v>44733.020833333336</v>
      </c>
      <c r="S14" s="22">
        <f>'Bruker data input page'!Y14*Calibrations!H$97+Calibrations!I$97</f>
        <v>50.929346344961957</v>
      </c>
      <c r="T14" s="23">
        <f>Calibrations!O$97*('Bruker data input page'!AK14/0.5993)^2+Calibrations!P$97*('Bruker data input page'!AK14/0.5993)+Calibrations!Q$97</f>
        <v>0.99658339013604547</v>
      </c>
      <c r="U14" s="22">
        <f>Calibrations!$V$97*'Bruker data input page'!W14^2+Calibrations!$W$97*'Bruker data input page'!W14+Calibrations!$X$97</f>
        <v>14.926846151745298</v>
      </c>
      <c r="V14" s="23">
        <f>('Bruker data input page'!AS14/0.69943)*Calibrations!AC$97+Calibrations!AD$97</f>
        <v>8.7602944769477169</v>
      </c>
      <c r="W14" s="23">
        <f>'Bruker data input page'!U14*Calibrations!AQ$97+Calibrations!AR$97</f>
        <v>11.786982572204376</v>
      </c>
      <c r="X14" s="23">
        <f>Calibrations!AJ$97*('Bruker data input page'!AQ14/0.77446)^2+('Bruker data input page'!AQ14/0.77446)*Calibrations!AK$97+Calibrations!AL$97</f>
        <v>0.15146123106356346</v>
      </c>
      <c r="Y14" s="23">
        <f>('Bruker data input page'!AI14/0.7147)*Calibrations!AX$97+Calibrations!AY$97</f>
        <v>11.899530720119966</v>
      </c>
      <c r="Z14" s="23">
        <f>('Bruker data input page'!AG14/0.8302)*Calibrations!BE$97+Calibrations!BF$97</f>
        <v>6.645589932582395E-2</v>
      </c>
      <c r="AA14" s="23">
        <f>((('Bruker data input page'!AA14/0.436)^2)*Calibrations!BK$97)+(('Bruker data input page'!AA14/0.436)*Calibrations!BL$97)+Calibrations!BM$97</f>
        <v>7.9578749259636497E-2</v>
      </c>
      <c r="AB14" s="24">
        <f>'Bruker data input page'!AM14*Calibrations!BS$97*10000+Calibrations!BT$97</f>
        <v>249.21812458197695</v>
      </c>
      <c r="AC14" s="24">
        <f>Calibrations!CA$97*('Bruker data input page'!AO14*10000)^2+('Bruker data input page'!AO14*10000)*Calibrations!CB$97+Calibrations!CC$97</f>
        <v>371.18568734864459</v>
      </c>
      <c r="AD14" s="24">
        <f>'Bruker data input page'!AW14*10000*Calibrations!CI$97+Calibrations!CJ$97</f>
        <v>65.619811116325764</v>
      </c>
      <c r="AE14" s="24">
        <f>'Bruker data input page'!AY14*10000*Calibrations!CP$97+Calibrations!CQ$97</f>
        <v>75.157966481694558</v>
      </c>
      <c r="AF14" s="24">
        <f>Calibrations!$CW$97*('Bruker data input page'!BA14*10000)^2+('Bruker data input page'!BA14*10000)*Calibrations!$CX$97+Calibrations!$CY$97</f>
        <v>63.107877898960666</v>
      </c>
      <c r="AG14" s="24" t="e">
        <f>'Bruker data input page'!BI14*10000*Calibrations!DD$97+Calibrations!DE$97</f>
        <v>#VALUE!</v>
      </c>
      <c r="AH14" s="24">
        <f>('Bruker data input page'!BK14*10000)*Calibrations!DK$97+Calibrations!DL$97</f>
        <v>85.580940500489461</v>
      </c>
      <c r="AI14" s="24">
        <f>Calibrations!DR$97*('Bruker data input page'!BM14*10000)^2+('Bruker data input page'!BM14*10000)*Calibrations!DS$97+Calibrations!DT$97</f>
        <v>21.2314005193805</v>
      </c>
      <c r="AJ14" s="24">
        <f>Calibrations!DY$97*('Bruker data input page'!BO14*10000)^2+Calibrations!DZ$97*('Bruker data input page'!BO14*10000)+Calibrations!EA$97</f>
        <v>64.979345005047662</v>
      </c>
    </row>
    <row r="15" spans="1:36" s="21" customFormat="1" ht="16">
      <c r="A15" s="21">
        <f>'Bruker data input page'!A106</f>
        <v>106</v>
      </c>
      <c r="B15" s="27">
        <f>'Bruker data input page'!B692</f>
        <v>44761.832638888889</v>
      </c>
      <c r="C15" s="21" t="str">
        <f>'Bruker data input page'!G692</f>
        <v>GeoExploration</v>
      </c>
      <c r="D15" s="21" t="str">
        <f>'Bruker data input page'!H692</f>
        <v>Oxide3phase</v>
      </c>
      <c r="E15" s="26">
        <f>'Bruker data input page'!L692</f>
        <v>90</v>
      </c>
      <c r="F15" s="26"/>
      <c r="G15" s="26" t="str">
        <f>'Bruker data input page'!DK15</f>
        <v>393-U1559B-4R-1A</v>
      </c>
      <c r="H15" s="26" t="str">
        <f>'Bruker data input page'!DL15</f>
        <v>SHLF</v>
      </c>
      <c r="I15" s="26">
        <f>'Bruker data input page'!DM15</f>
        <v>0</v>
      </c>
      <c r="J15" s="26" t="str">
        <f>'Bruker data input page'!DN15</f>
        <v>U1559</v>
      </c>
      <c r="K15" s="26">
        <f>'Bruker data input page'!DO15</f>
        <v>0</v>
      </c>
      <c r="L15" s="26">
        <f>'Bruker data input page'!DP15</f>
        <v>0</v>
      </c>
      <c r="M15" s="26">
        <f>'Bruker data input page'!DQ15</f>
        <v>0</v>
      </c>
      <c r="N15" s="26" t="str">
        <f>'Bruker data input page'!DR15</f>
        <v>9A</v>
      </c>
      <c r="O15" s="26">
        <f>'Bruker data input page'!DS15</f>
        <v>74</v>
      </c>
      <c r="P15" s="21" t="str">
        <f>'Bruker data input page'!DT15</f>
        <v>9A ALT</v>
      </c>
      <c r="Q15" s="21">
        <f>'Bruker data input page'!A15</f>
        <v>142</v>
      </c>
      <c r="R15" s="27">
        <f>'Bruker data input page'!B15</f>
        <v>44733.022916666669</v>
      </c>
      <c r="S15" s="22">
        <f>'Bruker data input page'!Y15*Calibrations!H$97+Calibrations!I$97</f>
        <v>46.578577547463233</v>
      </c>
      <c r="T15" s="23">
        <f>Calibrations!O$97*('Bruker data input page'!AK15/0.5993)^2+Calibrations!P$97*('Bruker data input page'!AK15/0.5993)+Calibrations!Q$97</f>
        <v>0.93264455455862483</v>
      </c>
      <c r="U15" s="22">
        <f>Calibrations!$V$97*'Bruker data input page'!W15^2+Calibrations!$W$97*'Bruker data input page'!W15+Calibrations!$X$97</f>
        <v>16.247707269280486</v>
      </c>
      <c r="V15" s="23">
        <f>('Bruker data input page'!AS15/0.69943)*Calibrations!AC$97+Calibrations!AD$97</f>
        <v>8.4510148773804268</v>
      </c>
      <c r="W15" s="23">
        <f>'Bruker data input page'!U15*Calibrations!AQ$97+Calibrations!AR$97</f>
        <v>7.8241831870712044</v>
      </c>
      <c r="X15" s="23">
        <f>Calibrations!AJ$97*('Bruker data input page'!AQ15/0.77446)^2+('Bruker data input page'!AQ15/0.77446)*Calibrations!AK$97+Calibrations!AL$97</f>
        <v>0.14403171721795816</v>
      </c>
      <c r="Y15" s="23">
        <f>('Bruker data input page'!AI15/0.7147)*Calibrations!AX$97+Calibrations!AY$97</f>
        <v>12.433621906403722</v>
      </c>
      <c r="Z15" s="23">
        <f>('Bruker data input page'!AG15/0.8302)*Calibrations!BE$97+Calibrations!BF$97</f>
        <v>0.24273154708631928</v>
      </c>
      <c r="AA15" s="23">
        <f>((('Bruker data input page'!AA15/0.436)^2)*Calibrations!BK$97)+(('Bruker data input page'!AA15/0.436)*Calibrations!BL$97)+Calibrations!BM$97</f>
        <v>8.4153557053658651E-2</v>
      </c>
      <c r="AB15" s="24">
        <f>'Bruker data input page'!AM15*Calibrations!BS$97*10000+Calibrations!BT$97</f>
        <v>223.49410108351523</v>
      </c>
      <c r="AC15" s="24">
        <f>Calibrations!CA$97*('Bruker data input page'!AO15*10000)^2+('Bruker data input page'!AO15*10000)*Calibrations!CB$97+Calibrations!CC$97</f>
        <v>319.0176280038969</v>
      </c>
      <c r="AD15" s="24">
        <f>'Bruker data input page'!AW15*10000*Calibrations!CI$97+Calibrations!CJ$97</f>
        <v>70.562451794515923</v>
      </c>
      <c r="AE15" s="24">
        <f>'Bruker data input page'!AY15*10000*Calibrations!CP$97+Calibrations!CQ$97</f>
        <v>62.822431260860185</v>
      </c>
      <c r="AF15" s="24">
        <f>Calibrations!$CW$97*('Bruker data input page'!BA15*10000)^2+('Bruker data input page'!BA15*10000)*Calibrations!$CX$97+Calibrations!$CY$97</f>
        <v>58.881320405812829</v>
      </c>
      <c r="AG15" s="24">
        <f>'Bruker data input page'!BI15*10000*Calibrations!DD$97+Calibrations!DE$97</f>
        <v>3.0310147047823475</v>
      </c>
      <c r="AH15" s="24">
        <f>('Bruker data input page'!BK15*10000)*Calibrations!DK$97+Calibrations!DL$97</f>
        <v>99.485427055614949</v>
      </c>
      <c r="AI15" s="24">
        <f>Calibrations!DR$97*('Bruker data input page'!BM15*10000)^2+('Bruker data input page'!BM15*10000)*Calibrations!DS$97+Calibrations!DT$97</f>
        <v>21.2314005193805</v>
      </c>
      <c r="AJ15" s="24">
        <f>Calibrations!DY$97*('Bruker data input page'!BO15*10000)^2+Calibrations!DZ$97*('Bruker data input page'!BO15*10000)+Calibrations!EA$97</f>
        <v>68.405270750789199</v>
      </c>
    </row>
    <row r="16" spans="1:36" s="21" customFormat="1" ht="16">
      <c r="A16" s="21">
        <f>'Bruker data input page'!A107</f>
        <v>107</v>
      </c>
      <c r="B16" s="27">
        <f>'Bruker data input page'!B693</f>
        <v>44761.834722222222</v>
      </c>
      <c r="C16" s="21" t="str">
        <f>'Bruker data input page'!G693</f>
        <v>GeoExploration</v>
      </c>
      <c r="D16" s="21" t="str">
        <f>'Bruker data input page'!H693</f>
        <v>Oxide3phase</v>
      </c>
      <c r="E16" s="26">
        <f>'Bruker data input page'!L693</f>
        <v>90</v>
      </c>
      <c r="F16" s="26"/>
      <c r="G16" s="26" t="str">
        <f>'Bruker data input page'!DK16</f>
        <v>393-U1559B-4R-1A</v>
      </c>
      <c r="H16" s="26" t="str">
        <f>'Bruker data input page'!DL16</f>
        <v>SHLF</v>
      </c>
      <c r="I16" s="26">
        <f>'Bruker data input page'!DM16</f>
        <v>0</v>
      </c>
      <c r="J16" s="26" t="str">
        <f>'Bruker data input page'!DN16</f>
        <v>U1559</v>
      </c>
      <c r="K16" s="26">
        <f>'Bruker data input page'!DO16</f>
        <v>0</v>
      </c>
      <c r="L16" s="26">
        <f>'Bruker data input page'!DP16</f>
        <v>0</v>
      </c>
      <c r="M16" s="26">
        <f>'Bruker data input page'!DQ16</f>
        <v>0</v>
      </c>
      <c r="N16" s="26" t="str">
        <f>'Bruker data input page'!DR16</f>
        <v>9A</v>
      </c>
      <c r="O16" s="26">
        <f>'Bruker data input page'!DS16</f>
        <v>80</v>
      </c>
      <c r="P16" s="21" t="str">
        <f>'Bruker data input page'!DT16</f>
        <v>9A BKGD</v>
      </c>
      <c r="Q16" s="21">
        <f>'Bruker data input page'!A16</f>
        <v>143</v>
      </c>
      <c r="R16" s="27">
        <f>'Bruker data input page'!B16</f>
        <v>44733.027777777781</v>
      </c>
      <c r="S16" s="22">
        <f>'Bruker data input page'!Y16*Calibrations!H$97+Calibrations!I$97</f>
        <v>50.164890436853739</v>
      </c>
      <c r="T16" s="23">
        <f>Calibrations!O$97*('Bruker data input page'!AK16/0.5993)^2+Calibrations!P$97*('Bruker data input page'!AK16/0.5993)+Calibrations!Q$97</f>
        <v>0.94476046835544047</v>
      </c>
      <c r="U16" s="22">
        <f>Calibrations!$V$97*'Bruker data input page'!W16^2+Calibrations!$W$97*'Bruker data input page'!W16+Calibrations!$X$97</f>
        <v>16.292617066434236</v>
      </c>
      <c r="V16" s="23">
        <f>('Bruker data input page'!AS16/0.69943)*Calibrations!AC$97+Calibrations!AD$97</f>
        <v>7.7887046320529816</v>
      </c>
      <c r="W16" s="23">
        <f>'Bruker data input page'!U16*Calibrations!AQ$97+Calibrations!AR$97</f>
        <v>9.7660457535091005</v>
      </c>
      <c r="X16" s="23">
        <f>Calibrations!AJ$97*('Bruker data input page'!AQ16/0.77446)^2+('Bruker data input page'!AQ16/0.77446)*Calibrations!AK$97+Calibrations!AL$97</f>
        <v>0.14048426892517579</v>
      </c>
      <c r="Y16" s="23">
        <f>('Bruker data input page'!AI16/0.7147)*Calibrations!AX$97+Calibrations!AY$97</f>
        <v>11.55072715461937</v>
      </c>
      <c r="Z16" s="23">
        <f>('Bruker data input page'!AG16/0.8302)*Calibrations!BE$97+Calibrations!BF$97</f>
        <v>0.10584626239559215</v>
      </c>
      <c r="AA16" s="23">
        <f>((('Bruker data input page'!AA16/0.436)^2)*Calibrations!BK$97)+(('Bruker data input page'!AA16/0.436)*Calibrations!BL$97)+Calibrations!BM$97</f>
        <v>7.2314453969701223E-2</v>
      </c>
      <c r="AB16" s="24">
        <f>'Bruker data input page'!AM16*Calibrations!BS$97*10000+Calibrations!BT$97</f>
        <v>274.08468063048991</v>
      </c>
      <c r="AC16" s="24">
        <f>Calibrations!CA$97*('Bruker data input page'!AO16*10000)^2+('Bruker data input page'!AO16*10000)*Calibrations!CB$97+Calibrations!CC$97</f>
        <v>361.84244788896319</v>
      </c>
      <c r="AD16" s="24">
        <f>'Bruker data input page'!AW16*10000*Calibrations!CI$97+Calibrations!CJ$97</f>
        <v>94.287127049828698</v>
      </c>
      <c r="AE16" s="24">
        <f>'Bruker data input page'!AY16*10000*Calibrations!CP$97+Calibrations!CQ$97</f>
        <v>85.437579165723207</v>
      </c>
      <c r="AF16" s="24">
        <f>Calibrations!$CW$97*('Bruker data input page'!BA16*10000)^2+('Bruker data input page'!BA16*10000)*Calibrations!$CX$97+Calibrations!$CY$97</f>
        <v>63.107877898960666</v>
      </c>
      <c r="AG16" s="24" t="e">
        <f>'Bruker data input page'!BI16*10000*Calibrations!DD$97+Calibrations!DE$97</f>
        <v>#VALUE!</v>
      </c>
      <c r="AH16" s="24">
        <f>('Bruker data input page'!BK16*10000)*Calibrations!DK$97+Calibrations!DL$97</f>
        <v>88.560473333730641</v>
      </c>
      <c r="AI16" s="24">
        <f>Calibrations!DR$97*('Bruker data input page'!BM16*10000)^2+('Bruker data input page'!BM16*10000)*Calibrations!DS$97+Calibrations!DT$97</f>
        <v>22.294128390038448</v>
      </c>
      <c r="AJ16" s="24">
        <f>Calibrations!DY$97*('Bruker data input page'!BO16*10000)^2+Calibrations!DZ$97*('Bruker data input page'!BO16*10000)+Calibrations!EA$97</f>
        <v>63.264525308273349</v>
      </c>
    </row>
    <row r="17" spans="1:36" s="21" customFormat="1" ht="16">
      <c r="A17" s="21">
        <f>'Bruker data input page'!A108</f>
        <v>108</v>
      </c>
      <c r="B17" s="27">
        <f>'Bruker data input page'!B694</f>
        <v>44761.837500000001</v>
      </c>
      <c r="C17" s="21" t="str">
        <f>'Bruker data input page'!G694</f>
        <v>GeoExploration</v>
      </c>
      <c r="D17" s="21" t="str">
        <f>'Bruker data input page'!H694</f>
        <v>Oxide3phase</v>
      </c>
      <c r="E17" s="26">
        <f>'Bruker data input page'!L694</f>
        <v>90</v>
      </c>
      <c r="F17" s="26"/>
      <c r="G17" s="26" t="str">
        <f>'Bruker data input page'!DK17</f>
        <v>393-U1559B-4R-1A</v>
      </c>
      <c r="H17" s="26" t="str">
        <f>'Bruker data input page'!DL17</f>
        <v>SHLF</v>
      </c>
      <c r="I17" s="26">
        <f>'Bruker data input page'!DM17</f>
        <v>0</v>
      </c>
      <c r="J17" s="26" t="str">
        <f>'Bruker data input page'!DN17</f>
        <v>U1559</v>
      </c>
      <c r="K17" s="26">
        <f>'Bruker data input page'!DO17</f>
        <v>0</v>
      </c>
      <c r="L17" s="26">
        <f>'Bruker data input page'!DP17</f>
        <v>0</v>
      </c>
      <c r="M17" s="26">
        <f>'Bruker data input page'!DQ17</f>
        <v>0</v>
      </c>
      <c r="N17" s="26" t="str">
        <f>'Bruker data input page'!DR17</f>
        <v>10A</v>
      </c>
      <c r="O17" s="26">
        <f>'Bruker data input page'!DS17</f>
        <v>88</v>
      </c>
      <c r="P17" s="21" t="str">
        <f>'Bruker data input page'!DT17</f>
        <v>10A BKGD</v>
      </c>
      <c r="Q17" s="21">
        <f>'Bruker data input page'!A17</f>
        <v>144</v>
      </c>
      <c r="R17" s="27">
        <f>'Bruker data input page'!B17</f>
        <v>44733.03125</v>
      </c>
      <c r="S17" s="22">
        <f>'Bruker data input page'!Y17*Calibrations!H$97+Calibrations!I$97</f>
        <v>55.173775689902875</v>
      </c>
      <c r="T17" s="23">
        <f>Calibrations!O$97*('Bruker data input page'!AK17/0.5993)^2+Calibrations!P$97*('Bruker data input page'!AK17/0.5993)+Calibrations!Q$97</f>
        <v>1.1798334274563083</v>
      </c>
      <c r="U17" s="22">
        <f>Calibrations!$V$97*'Bruker data input page'!W17^2+Calibrations!$W$97*'Bruker data input page'!W17+Calibrations!$X$97</f>
        <v>16.964949283411897</v>
      </c>
      <c r="V17" s="23">
        <f>('Bruker data input page'!AS17/0.69943)*Calibrations!AC$97+Calibrations!AD$97</f>
        <v>9.6910116339517547</v>
      </c>
      <c r="W17" s="23">
        <f>'Bruker data input page'!U17*Calibrations!AQ$97+Calibrations!AR$97</f>
        <v>13.391474551382803</v>
      </c>
      <c r="X17" s="23">
        <f>Calibrations!AJ$97*('Bruker data input page'!AQ17/0.77446)^2+('Bruker data input page'!AQ17/0.77446)*Calibrations!AK$97+Calibrations!AL$97</f>
        <v>0.15345875765360151</v>
      </c>
      <c r="Y17" s="23">
        <f>('Bruker data input page'!AI17/0.7147)*Calibrations!AX$97+Calibrations!AY$97</f>
        <v>12.088015580045649</v>
      </c>
      <c r="Z17" s="23">
        <f>('Bruker data input page'!AG17/0.8302)*Calibrations!BE$97+Calibrations!BF$97</f>
        <v>0.10312968563215988</v>
      </c>
      <c r="AA17" s="23">
        <f>((('Bruker data input page'!AA17/0.436)^2)*Calibrations!BK$97)+(('Bruker data input page'!AA17/0.436)*Calibrations!BL$97)+Calibrations!BM$97</f>
        <v>7.001515623398305E-2</v>
      </c>
      <c r="AB17" s="24">
        <f>'Bruker data input page'!AM17*Calibrations!BS$97*10000+Calibrations!BT$97</f>
        <v>258.65026653141285</v>
      </c>
      <c r="AC17" s="24">
        <f>Calibrations!CA$97*('Bruker data input page'!AO17*10000)^2+('Bruker data input page'!AO17*10000)*Calibrations!CB$97+Calibrations!CC$97</f>
        <v>363.30963759158601</v>
      </c>
      <c r="AD17" s="24">
        <f>'Bruker data input page'!AW17*10000*Calibrations!CI$97+Calibrations!CJ$97</f>
        <v>71.550979930153957</v>
      </c>
      <c r="AE17" s="24">
        <f>'Bruker data input page'!AY17*10000*Calibrations!CP$97+Calibrations!CQ$97</f>
        <v>71.046121408083096</v>
      </c>
      <c r="AF17" s="24">
        <f>Calibrations!$CW$97*('Bruker data input page'!BA17*10000)^2+('Bruker data input page'!BA17*10000)*Calibrations!$CX$97+Calibrations!$CY$97</f>
        <v>71.400836593149606</v>
      </c>
      <c r="AG17" s="24" t="e">
        <f>'Bruker data input page'!BI17*10000*Calibrations!DD$97+Calibrations!DE$97</f>
        <v>#VALUE!</v>
      </c>
      <c r="AH17" s="24">
        <f>('Bruker data input page'!BK17*10000)*Calibrations!DK$97+Calibrations!DL$97</f>
        <v>92.533183778052205</v>
      </c>
      <c r="AI17" s="24">
        <f>Calibrations!DR$97*('Bruker data input page'!BM17*10000)^2+('Bruker data input page'!BM17*10000)*Calibrations!DS$97+Calibrations!DT$97</f>
        <v>23.356566416034262</v>
      </c>
      <c r="AJ17" s="24">
        <f>Calibrations!DY$97*('Bruker data input page'!BO17*10000)^2+Calibrations!DZ$97*('Bruker data input page'!BO17*10000)+Calibrations!EA$97</f>
        <v>71.826244966121322</v>
      </c>
    </row>
    <row r="18" spans="1:36" s="21" customFormat="1" ht="16">
      <c r="A18" s="21">
        <f>'Bruker data input page'!A109</f>
        <v>109</v>
      </c>
      <c r="B18" s="27">
        <f>'Bruker data input page'!B695</f>
        <v>44761.839583333334</v>
      </c>
      <c r="C18" s="21" t="str">
        <f>'Bruker data input page'!G695</f>
        <v>GeoExploration</v>
      </c>
      <c r="D18" s="21" t="str">
        <f>'Bruker data input page'!H695</f>
        <v>Oxide3phase</v>
      </c>
      <c r="E18" s="26">
        <f>'Bruker data input page'!L695</f>
        <v>90</v>
      </c>
      <c r="F18" s="26"/>
      <c r="G18" s="26" t="str">
        <f>'Bruker data input page'!DK18</f>
        <v>U1559B-5R-1A</v>
      </c>
      <c r="H18" s="26" t="str">
        <f>'Bruker data input page'!DL18</f>
        <v>SHLF</v>
      </c>
      <c r="I18" s="26">
        <f>'Bruker data input page'!DM18</f>
        <v>0</v>
      </c>
      <c r="J18" s="26" t="str">
        <f>'Bruker data input page'!DN18</f>
        <v>U1559</v>
      </c>
      <c r="K18" s="26">
        <f>'Bruker data input page'!DO18</f>
        <v>0</v>
      </c>
      <c r="L18" s="26">
        <f>'Bruker data input page'!DP18</f>
        <v>0</v>
      </c>
      <c r="M18" s="26">
        <f>'Bruker data input page'!DQ18</f>
        <v>0</v>
      </c>
      <c r="N18" s="26" t="str">
        <f>'Bruker data input page'!DR18</f>
        <v>1A</v>
      </c>
      <c r="O18" s="26">
        <f>'Bruker data input page'!DS18</f>
        <v>3</v>
      </c>
      <c r="P18" s="21" t="str">
        <f>'Bruker data input page'!DT18</f>
        <v>1A BKGD</v>
      </c>
      <c r="Q18" s="21">
        <f>'Bruker data input page'!A18</f>
        <v>166</v>
      </c>
      <c r="R18" s="27">
        <f>'Bruker data input page'!B18</f>
        <v>44733.847916666666</v>
      </c>
      <c r="S18" s="22">
        <f>'Bruker data input page'!Y18*Calibrations!H$97+Calibrations!I$97</f>
        <v>54.649088513930558</v>
      </c>
      <c r="T18" s="23">
        <f>Calibrations!O$97*('Bruker data input page'!AK18/0.5993)^2+Calibrations!P$97*('Bruker data input page'!AK18/0.5993)+Calibrations!Q$97</f>
        <v>1.0580226318817196</v>
      </c>
      <c r="U18" s="22">
        <f>Calibrations!$V$97*'Bruker data input page'!W18^2+Calibrations!$W$97*'Bruker data input page'!W18+Calibrations!$X$97</f>
        <v>16.857091794829952</v>
      </c>
      <c r="V18" s="23">
        <f>('Bruker data input page'!AS18/0.69943)*Calibrations!AC$97+Calibrations!AD$97</f>
        <v>9.3882083405643275</v>
      </c>
      <c r="W18" s="23">
        <f>'Bruker data input page'!U18*Calibrations!AQ$97+Calibrations!AR$97</f>
        <v>12.618712237757528</v>
      </c>
      <c r="X18" s="23">
        <f>Calibrations!AJ$97*('Bruker data input page'!AQ18/0.77446)^2+('Bruker data input page'!AQ18/0.77446)*Calibrations!AK$97+Calibrations!AL$97</f>
        <v>0.16047422947326201</v>
      </c>
      <c r="Y18" s="23">
        <f>('Bruker data input page'!AI18/0.7147)*Calibrations!AX$97+Calibrations!AY$97</f>
        <v>12.340749721787674</v>
      </c>
      <c r="Z18" s="23">
        <f>('Bruker data input page'!AG18/0.8302)*Calibrations!BE$97+Calibrations!BF$97</f>
        <v>7.5662076135233375E-2</v>
      </c>
      <c r="AA18" s="23">
        <f>((('Bruker data input page'!AA18/0.436)^2)*Calibrations!BK$97)+(('Bruker data input page'!AA18/0.436)*Calibrations!BL$97)+Calibrations!BM$97</f>
        <v>5.6165847545492087E-2</v>
      </c>
      <c r="AB18" s="24">
        <f>'Bruker data input page'!AM18*Calibrations!BS$97*10000+Calibrations!BT$97</f>
        <v>283.51682257992587</v>
      </c>
      <c r="AC18" s="24">
        <f>Calibrations!CA$97*('Bruker data input page'!AO18*10000)^2+('Bruker data input page'!AO18*10000)*Calibrations!CB$97+Calibrations!CC$97</f>
        <v>415.65900955809275</v>
      </c>
      <c r="AD18" s="24">
        <f>'Bruker data input page'!AW18*10000*Calibrations!CI$97+Calibrations!CJ$97</f>
        <v>84.401845693448365</v>
      </c>
      <c r="AE18" s="24">
        <f>'Bruker data input page'!AY18*10000*Calibrations!CP$97+Calibrations!CQ$97</f>
        <v>91.605346776140394</v>
      </c>
      <c r="AF18" s="24">
        <f>Calibrations!$CW$97*('Bruker data input page'!BA18*10000)^2+('Bruker data input page'!BA18*10000)*Calibrations!$CX$97+Calibrations!$CY$97</f>
        <v>63.107877898960666</v>
      </c>
      <c r="AG18" s="24">
        <f>'Bruker data input page'!BI18*10000*Calibrations!DD$97+Calibrations!DE$97</f>
        <v>1.9009381417320252</v>
      </c>
      <c r="AH18" s="24">
        <f>('Bruker data input page'!BK18*10000)*Calibrations!DK$97+Calibrations!DL$97</f>
        <v>89.553650944811025</v>
      </c>
      <c r="AI18" s="24">
        <f>Calibrations!DR$97*('Bruker data input page'!BM18*10000)^2+('Bruker data input page'!BM18*10000)*Calibrations!DS$97+Calibrations!DT$97</f>
        <v>24.418714597367938</v>
      </c>
      <c r="AJ18" s="24">
        <f>Calibrations!DY$97*('Bruker data input page'!BO18*10000)^2+Calibrations!DZ$97*('Bruker data input page'!BO18*10000)+Calibrations!EA$97</f>
        <v>62.406651253910326</v>
      </c>
    </row>
    <row r="19" spans="1:36" s="21" customFormat="1" ht="16">
      <c r="A19" s="21">
        <f>'Bruker data input page'!A110</f>
        <v>110</v>
      </c>
      <c r="B19" s="27">
        <f>'Bruker data input page'!B696</f>
        <v>44762.009722222225</v>
      </c>
      <c r="C19" s="21" t="str">
        <f>'Bruker data input page'!G696</f>
        <v>GeoExploration</v>
      </c>
      <c r="D19" s="21" t="str">
        <f>'Bruker data input page'!H696</f>
        <v>Oxide3phase</v>
      </c>
      <c r="E19" s="26">
        <f>'Bruker data input page'!L696</f>
        <v>90</v>
      </c>
      <c r="F19" s="26"/>
      <c r="G19" s="26" t="str">
        <f>'Bruker data input page'!DK19</f>
        <v>U1559B-5R-1A</v>
      </c>
      <c r="H19" s="26" t="str">
        <f>'Bruker data input page'!DL19</f>
        <v>SHLF</v>
      </c>
      <c r="I19" s="26">
        <f>'Bruker data input page'!DM19</f>
        <v>0</v>
      </c>
      <c r="J19" s="26" t="str">
        <f>'Bruker data input page'!DN19</f>
        <v>U1559</v>
      </c>
      <c r="K19" s="26">
        <f>'Bruker data input page'!DO19</f>
        <v>0</v>
      </c>
      <c r="L19" s="26">
        <f>'Bruker data input page'!DP19</f>
        <v>0</v>
      </c>
      <c r="M19" s="26">
        <f>'Bruker data input page'!DQ19</f>
        <v>0</v>
      </c>
      <c r="N19" s="26" t="str">
        <f>'Bruker data input page'!DR19</f>
        <v>2A</v>
      </c>
      <c r="O19" s="26">
        <f>'Bruker data input page'!DS19</f>
        <v>8</v>
      </c>
      <c r="P19" s="21" t="str">
        <f>'Bruker data input page'!DT19</f>
        <v>2A BL HALO</v>
      </c>
      <c r="Q19" s="21">
        <f>'Bruker data input page'!A19</f>
        <v>167</v>
      </c>
      <c r="R19" s="27">
        <f>'Bruker data input page'!B19</f>
        <v>44733.850694444445</v>
      </c>
      <c r="S19" s="22">
        <f>'Bruker data input page'!Y19*Calibrations!H$97+Calibrations!I$97</f>
        <v>52.660124898492015</v>
      </c>
      <c r="T19" s="23">
        <f>Calibrations!O$97*('Bruker data input page'!AK19/0.5993)^2+Calibrations!P$97*('Bruker data input page'!AK19/0.5993)+Calibrations!Q$97</f>
        <v>1.0000551935946094</v>
      </c>
      <c r="U19" s="22">
        <f>Calibrations!$V$97*'Bruker data input page'!W19^2+Calibrations!$W$97*'Bruker data input page'!W19+Calibrations!$X$97</f>
        <v>16.234500626040628</v>
      </c>
      <c r="V19" s="23">
        <f>('Bruker data input page'!AS19/0.69943)*Calibrations!AC$97+Calibrations!AD$97</f>
        <v>9.0780652335063863</v>
      </c>
      <c r="W19" s="23">
        <f>'Bruker data input page'!U19*Calibrations!AQ$97+Calibrations!AR$97</f>
        <v>12.809534455307727</v>
      </c>
      <c r="X19" s="23">
        <f>Calibrations!AJ$97*('Bruker data input page'!AQ19/0.77446)^2+('Bruker data input page'!AQ19/0.77446)*Calibrations!AK$97+Calibrations!AL$97</f>
        <v>0.15039083575201118</v>
      </c>
      <c r="Y19" s="23">
        <f>('Bruker data input page'!AI19/0.7147)*Calibrations!AX$97+Calibrations!AY$97</f>
        <v>11.827212215705831</v>
      </c>
      <c r="Z19" s="23">
        <f>('Bruker data input page'!AG19/0.8302)*Calibrations!BE$97+Calibrations!BF$97</f>
        <v>0.10086587166263296</v>
      </c>
      <c r="AA19" s="23">
        <f>((('Bruker data input page'!AA19/0.436)^2)*Calibrations!BK$97)+(('Bruker data input page'!AA19/0.436)*Calibrations!BL$97)+Calibrations!BM$97</f>
        <v>6.0792478493880878E-2</v>
      </c>
      <c r="AB19" s="24">
        <f>'Bruker data input page'!AM19*Calibrations!BS$97*10000+Calibrations!BT$97</f>
        <v>261.22266888125904</v>
      </c>
      <c r="AC19" s="24">
        <f>Calibrations!CA$97*('Bruker data input page'!AO19*10000)^2+('Bruker data input page'!AO19*10000)*Calibrations!CB$97+Calibrations!CC$97</f>
        <v>359.62136680278752</v>
      </c>
      <c r="AD19" s="24">
        <f>'Bruker data input page'!AW19*10000*Calibrations!CI$97+Calibrations!CJ$97</f>
        <v>78.470676879620171</v>
      </c>
      <c r="AE19" s="24">
        <f>'Bruker data input page'!AY19*10000*Calibrations!CP$97+Calibrations!CQ$97</f>
        <v>82.353695360514607</v>
      </c>
      <c r="AF19" s="24">
        <f>Calibrations!$CW$97*('Bruker data input page'!BA19*10000)^2+('Bruker data input page'!BA19*10000)*Calibrations!$CX$97+Calibrations!$CY$97</f>
        <v>75.467237794190723</v>
      </c>
      <c r="AG19" s="24" t="e">
        <f>'Bruker data input page'!BI19*10000*Calibrations!DD$97+Calibrations!DE$97</f>
        <v>#VALUE!</v>
      </c>
      <c r="AH19" s="24">
        <f>('Bruker data input page'!BK19*10000)*Calibrations!DK$97+Calibrations!DL$97</f>
        <v>89.553650944811025</v>
      </c>
      <c r="AI19" s="24">
        <f>Calibrations!DR$97*('Bruker data input page'!BM19*10000)^2+('Bruker data input page'!BM19*10000)*Calibrations!DS$97+Calibrations!DT$97</f>
        <v>23.356566416034262</v>
      </c>
      <c r="AJ19" s="24">
        <f>Calibrations!DY$97*('Bruker data input page'!BO19*10000)^2+Calibrations!DZ$97*('Bruker data input page'!BO19*10000)+Calibrations!EA$97</f>
        <v>62.406651253910326</v>
      </c>
    </row>
    <row r="20" spans="1:36" s="21" customFormat="1" ht="16">
      <c r="A20" s="21">
        <f>'Bruker data input page'!A111</f>
        <v>111</v>
      </c>
      <c r="B20" s="27">
        <f>'Bruker data input page'!B697</f>
        <v>44762.01666666667</v>
      </c>
      <c r="C20" s="21" t="str">
        <f>'Bruker data input page'!G697</f>
        <v>GeoExploration</v>
      </c>
      <c r="D20" s="21" t="str">
        <f>'Bruker data input page'!H697</f>
        <v>Oxide3phase</v>
      </c>
      <c r="E20" s="26">
        <f>'Bruker data input page'!L697</f>
        <v>90</v>
      </c>
      <c r="F20" s="26"/>
      <c r="G20" s="26" t="str">
        <f>'Bruker data input page'!DK20</f>
        <v>U1559B-5R-1A</v>
      </c>
      <c r="H20" s="26" t="str">
        <f>'Bruker data input page'!DL20</f>
        <v>SHLF</v>
      </c>
      <c r="I20" s="26">
        <f>'Bruker data input page'!DM20</f>
        <v>0</v>
      </c>
      <c r="J20" s="26" t="str">
        <f>'Bruker data input page'!DN20</f>
        <v>U1559</v>
      </c>
      <c r="K20" s="26">
        <f>'Bruker data input page'!DO20</f>
        <v>0</v>
      </c>
      <c r="L20" s="26">
        <f>'Bruker data input page'!DP20</f>
        <v>0</v>
      </c>
      <c r="M20" s="26">
        <f>'Bruker data input page'!DQ20</f>
        <v>0</v>
      </c>
      <c r="N20" s="26" t="str">
        <f>'Bruker data input page'!DR20</f>
        <v>2A</v>
      </c>
      <c r="O20" s="26">
        <f>'Bruker data input page'!DS20</f>
        <v>10.5</v>
      </c>
      <c r="P20" s="21" t="str">
        <f>'Bruker data input page'!DT20</f>
        <v>2A BL HALO</v>
      </c>
      <c r="Q20" s="21">
        <f>'Bruker data input page'!A20</f>
        <v>168</v>
      </c>
      <c r="R20" s="27">
        <f>'Bruker data input page'!B20</f>
        <v>44733.852777777778</v>
      </c>
      <c r="S20" s="22">
        <f>'Bruker data input page'!Y20*Calibrations!H$97+Calibrations!I$97</f>
        <v>54.172046165305368</v>
      </c>
      <c r="T20" s="23">
        <f>Calibrations!O$97*('Bruker data input page'!AK20/0.5993)^2+Calibrations!P$97*('Bruker data input page'!AK20/0.5993)+Calibrations!Q$97</f>
        <v>1.0292541284953323</v>
      </c>
      <c r="U20" s="22">
        <f>Calibrations!$V$97*'Bruker data input page'!W20^2+Calibrations!$W$97*'Bruker data input page'!W20+Calibrations!$X$97</f>
        <v>18.014885921046382</v>
      </c>
      <c r="V20" s="23">
        <f>('Bruker data input page'!AS20/0.69943)*Calibrations!AC$97+Calibrations!AD$97</f>
        <v>8.5435540967949297</v>
      </c>
      <c r="W20" s="23">
        <f>'Bruker data input page'!U20*Calibrations!AQ$97+Calibrations!AR$97</f>
        <v>13.260586363660934</v>
      </c>
      <c r="X20" s="23">
        <f>Calibrations!AJ$97*('Bruker data input page'!AQ20/0.77446)^2+('Bruker data input page'!AQ20/0.77446)*Calibrations!AK$97+Calibrations!AL$97</f>
        <v>0.14870805091908168</v>
      </c>
      <c r="Y20" s="23">
        <f>('Bruker data input page'!AI20/0.7147)*Calibrations!AX$97+Calibrations!AY$97</f>
        <v>12.332832748672864</v>
      </c>
      <c r="Z20" s="23">
        <f>('Bruker data input page'!AG20/0.8302)*Calibrations!BE$97+Calibrations!BF$97</f>
        <v>0.12561690439612716</v>
      </c>
      <c r="AA20" s="23">
        <f>((('Bruker data input page'!AA20/0.436)^2)*Calibrations!BK$97)+(('Bruker data input page'!AA20/0.436)*Calibrations!BL$97)+Calibrations!BM$97</f>
        <v>9.2134939650863987E-2</v>
      </c>
      <c r="AB20" s="24">
        <f>'Bruker data input page'!AM20*Calibrations!BS$97*10000+Calibrations!BT$97</f>
        <v>325.53272762741335</v>
      </c>
      <c r="AC20" s="24">
        <f>Calibrations!CA$97*('Bruker data input page'!AO20*10000)^2+('Bruker data input page'!AO20*10000)*Calibrations!CB$97+Calibrations!CC$97</f>
        <v>397.06553989858514</v>
      </c>
      <c r="AD20" s="24">
        <f>'Bruker data input page'!AW20*10000*Calibrations!CI$97+Calibrations!CJ$97</f>
        <v>76.493620608344116</v>
      </c>
      <c r="AE20" s="24">
        <f>'Bruker data input page'!AY20*10000*Calibrations!CP$97+Calibrations!CQ$97</f>
        <v>64.878353797665909</v>
      </c>
      <c r="AF20" s="24">
        <f>Calibrations!$CW$97*('Bruker data input page'!BA20*10000)^2+('Bruker data input page'!BA20*10000)*Calibrations!$CX$97+Calibrations!$CY$97</f>
        <v>68.660243886509832</v>
      </c>
      <c r="AG20" s="24" t="e">
        <f>'Bruker data input page'!BI20*10000*Calibrations!DD$97+Calibrations!DE$97</f>
        <v>#VALUE!</v>
      </c>
      <c r="AH20" s="24">
        <f>('Bruker data input page'!BK20*10000)*Calibrations!DK$97+Calibrations!DL$97</f>
        <v>91.540006166971807</v>
      </c>
      <c r="AI20" s="24">
        <f>Calibrations!DR$97*('Bruker data input page'!BM20*10000)^2+('Bruker data input page'!BM20*10000)*Calibrations!DS$97+Calibrations!DT$97</f>
        <v>23.356566416034262</v>
      </c>
      <c r="AJ20" s="24">
        <f>Calibrations!DY$97*('Bruker data input page'!BO20*10000)^2+Calibrations!DZ$97*('Bruker data input page'!BO20*10000)+Calibrations!EA$97</f>
        <v>64.979345005047662</v>
      </c>
    </row>
    <row r="21" spans="1:36" s="21" customFormat="1" ht="16">
      <c r="A21" s="21">
        <f>'Bruker data input page'!A2</f>
        <v>127</v>
      </c>
      <c r="B21" s="27">
        <f>'Bruker data input page'!B698</f>
        <v>44762.018750000003</v>
      </c>
      <c r="C21" s="21" t="str">
        <f>'Bruker data input page'!G698</f>
        <v>GeoExploration</v>
      </c>
      <c r="D21" s="21" t="str">
        <f>'Bruker data input page'!H698</f>
        <v>Oxide3phase</v>
      </c>
      <c r="E21" s="26">
        <f>'Bruker data input page'!L698</f>
        <v>90</v>
      </c>
      <c r="F21" s="26"/>
      <c r="G21" s="26" t="str">
        <f>'Bruker data input page'!DK21</f>
        <v>U1559B-5R-1A</v>
      </c>
      <c r="H21" s="26" t="str">
        <f>'Bruker data input page'!DL21</f>
        <v>SHLF</v>
      </c>
      <c r="I21" s="26">
        <f>'Bruker data input page'!DM21</f>
        <v>0</v>
      </c>
      <c r="J21" s="26" t="str">
        <f>'Bruker data input page'!DN21</f>
        <v>U1559</v>
      </c>
      <c r="K21" s="26">
        <f>'Bruker data input page'!DO21</f>
        <v>0</v>
      </c>
      <c r="L21" s="26">
        <f>'Bruker data input page'!DP21</f>
        <v>0</v>
      </c>
      <c r="M21" s="26">
        <f>'Bruker data input page'!DQ21</f>
        <v>0</v>
      </c>
      <c r="N21" s="26" t="str">
        <f>'Bruker data input page'!DR21</f>
        <v>4A</v>
      </c>
      <c r="O21" s="26">
        <f>'Bruker data input page'!DS21</f>
        <v>21.5</v>
      </c>
      <c r="P21" s="21" t="str">
        <f>'Bruker data input page'!DT21</f>
        <v>4A FINE GRAINED</v>
      </c>
      <c r="Q21" s="21">
        <f>'Bruker data input page'!A21</f>
        <v>169</v>
      </c>
      <c r="R21" s="27">
        <f>'Bruker data input page'!B21</f>
        <v>44733.856249999997</v>
      </c>
      <c r="S21" s="22">
        <f>'Bruker data input page'!Y21*Calibrations!H$97+Calibrations!I$97</f>
        <v>54.045270527451542</v>
      </c>
      <c r="T21" s="23">
        <f>Calibrations!O$97*('Bruker data input page'!AK21/0.5993)^2+Calibrations!P$97*('Bruker data input page'!AK21/0.5993)+Calibrations!Q$97</f>
        <v>1.0552942388000213</v>
      </c>
      <c r="U21" s="22">
        <f>Calibrations!$V$97*'Bruker data input page'!W21^2+Calibrations!$W$97*'Bruker data input page'!W21+Calibrations!$X$97</f>
        <v>16.594343363565013</v>
      </c>
      <c r="V21" s="23">
        <f>('Bruker data input page'!AS21/0.69943)*Calibrations!AC$97+Calibrations!AD$97</f>
        <v>9.4685145371946433</v>
      </c>
      <c r="W21" s="23">
        <f>'Bruker data input page'!U21*Calibrations!AQ$97+Calibrations!AR$97</f>
        <v>13.085810999258317</v>
      </c>
      <c r="X21" s="23">
        <f>Calibrations!AJ$97*('Bruker data input page'!AQ21/0.77446)^2+('Bruker data input page'!AQ21/0.77446)*Calibrations!AK$97+Calibrations!AL$97</f>
        <v>0.15599656087116975</v>
      </c>
      <c r="Y21" s="23">
        <f>('Bruker data input page'!AI21/0.7147)*Calibrations!AX$97+Calibrations!AY$97</f>
        <v>12.391601049102036</v>
      </c>
      <c r="Z21" s="23">
        <f>('Bruker data input page'!AG21/0.8302)*Calibrations!BE$97+Calibrations!BF$97</f>
        <v>0.11656164851801953</v>
      </c>
      <c r="AA21" s="23">
        <f>((('Bruker data input page'!AA21/0.436)^2)*Calibrations!BK$97)+(('Bruker data input page'!AA21/0.436)*Calibrations!BL$97)+Calibrations!BM$97</f>
        <v>9.6303203656468855E-2</v>
      </c>
      <c r="AB21" s="24">
        <f>'Bruker data input page'!AM21*Calibrations!BS$97*10000+Calibrations!BT$97</f>
        <v>279.22948533018223</v>
      </c>
      <c r="AC21" s="24">
        <f>Calibrations!CA$97*('Bruker data input page'!AO21*10000)^2+('Bruker data input page'!AO21*10000)*Calibrations!CB$97+Calibrations!CC$97</f>
        <v>355.1061371143677</v>
      </c>
      <c r="AD21" s="24">
        <f>'Bruker data input page'!AW21*10000*Calibrations!CI$97+Calibrations!CJ$97</f>
        <v>66.608339251963798</v>
      </c>
      <c r="AE21" s="24">
        <f>'Bruker data input page'!AY21*10000*Calibrations!CP$97+Calibrations!CQ$97</f>
        <v>75.157966481694558</v>
      </c>
      <c r="AF21" s="24">
        <f>Calibrations!$CW$97*('Bruker data input page'!BA21*10000)^2+('Bruker data input page'!BA21*10000)*Calibrations!$CX$97+Calibrations!$CY$97</f>
        <v>88.636347020367126</v>
      </c>
      <c r="AG21" s="24" t="e">
        <f>'Bruker data input page'!BI21*10000*Calibrations!DD$97+Calibrations!DE$97</f>
        <v>#VALUE!</v>
      </c>
      <c r="AH21" s="24">
        <f>('Bruker data input page'!BK21*10000)*Calibrations!DK$97+Calibrations!DL$97</f>
        <v>86.574118111569859</v>
      </c>
      <c r="AI21" s="24">
        <f>Calibrations!DR$97*('Bruker data input page'!BM21*10000)^2+('Bruker data input page'!BM21*10000)*Calibrations!DS$97+Calibrations!DT$97</f>
        <v>25.480572934039472</v>
      </c>
      <c r="AJ21" s="24">
        <f>Calibrations!DY$97*('Bruker data input page'!BO21*10000)^2+Calibrations!DZ$97*('Bruker data input page'!BO21*10000)+Calibrations!EA$97</f>
        <v>64.122089891985809</v>
      </c>
    </row>
    <row r="22" spans="1:36" s="21" customFormat="1" ht="16">
      <c r="A22" s="21">
        <f>'Bruker data input page'!A3</f>
        <v>123</v>
      </c>
      <c r="B22" s="27">
        <f>'Bruker data input page'!B699</f>
        <v>44762.022222222222</v>
      </c>
      <c r="C22" s="21" t="str">
        <f>'Bruker data input page'!G699</f>
        <v>GeoExploration</v>
      </c>
      <c r="D22" s="21" t="str">
        <f>'Bruker data input page'!H699</f>
        <v>Oxide3phase</v>
      </c>
      <c r="E22" s="26">
        <f>'Bruker data input page'!L699</f>
        <v>90</v>
      </c>
      <c r="F22" s="26"/>
      <c r="G22" s="26" t="str">
        <f>'Bruker data input page'!DK22</f>
        <v>U1559B-5R-1A</v>
      </c>
      <c r="H22" s="26" t="str">
        <f>'Bruker data input page'!DL22</f>
        <v>SHLF</v>
      </c>
      <c r="I22" s="26">
        <f>'Bruker data input page'!DM22</f>
        <v>0</v>
      </c>
      <c r="J22" s="26" t="str">
        <f>'Bruker data input page'!DN22</f>
        <v>U1559</v>
      </c>
      <c r="K22" s="26">
        <f>'Bruker data input page'!DO22</f>
        <v>0</v>
      </c>
      <c r="L22" s="26">
        <f>'Bruker data input page'!DP22</f>
        <v>0</v>
      </c>
      <c r="M22" s="26">
        <f>'Bruker data input page'!DQ22</f>
        <v>0</v>
      </c>
      <c r="N22" s="26" t="str">
        <f>'Bruker data input page'!DR22</f>
        <v>4A</v>
      </c>
      <c r="O22" s="26">
        <f>'Bruker data input page'!DS22</f>
        <v>24</v>
      </c>
      <c r="P22" s="21" t="str">
        <f>'Bruker data input page'!DT22</f>
        <v>4A C GRAINED</v>
      </c>
      <c r="Q22" s="21">
        <f>'Bruker data input page'!A22</f>
        <v>170</v>
      </c>
      <c r="R22" s="27">
        <f>'Bruker data input page'!B22</f>
        <v>44733.859722222223</v>
      </c>
      <c r="S22" s="22">
        <f>'Bruker data input page'!Y22*Calibrations!H$97+Calibrations!I$97</f>
        <v>54.498668684949372</v>
      </c>
      <c r="T22" s="23">
        <f>Calibrations!O$97*('Bruker data input page'!AK22/0.5993)^2+Calibrations!P$97*('Bruker data input page'!AK22/0.5993)+Calibrations!Q$97</f>
        <v>1.0698388953602174</v>
      </c>
      <c r="U22" s="22">
        <f>Calibrations!$V$97*'Bruker data input page'!W22^2+Calibrations!$W$97*'Bruker data input page'!W22+Calibrations!$X$97</f>
        <v>17.204472871041826</v>
      </c>
      <c r="V22" s="23">
        <f>('Bruker data input page'!AS22/0.69943)*Calibrations!AC$97+Calibrations!AD$97</f>
        <v>8.8709673536658418</v>
      </c>
      <c r="W22" s="23">
        <f>'Bruker data input page'!U22*Calibrations!AQ$97+Calibrations!AR$97</f>
        <v>11.722988495194127</v>
      </c>
      <c r="X22" s="23">
        <f>Calibrations!AJ$97*('Bruker data input page'!AQ22/0.77446)^2+('Bruker data input page'!AQ22/0.77446)*Calibrations!AK$97+Calibrations!AL$97</f>
        <v>0.15205204176479709</v>
      </c>
      <c r="Y22" s="23">
        <f>('Bruker data input page'!AI22/0.7147)*Calibrations!AX$97+Calibrations!AY$97</f>
        <v>12.506092660300837</v>
      </c>
      <c r="Z22" s="23">
        <f>('Bruker data input page'!AG22/0.8302)*Calibrations!BE$97+Calibrations!BF$97</f>
        <v>0.10328060656346166</v>
      </c>
      <c r="AA22" s="23" t="e">
        <f>((('Bruker data input page'!AA22/0.436)^2)*Calibrations!BK$97)+(('Bruker data input page'!AA22/0.436)*Calibrations!BL$97)+Calibrations!BM$97</f>
        <v>#VALUE!</v>
      </c>
      <c r="AB22" s="24">
        <f>'Bruker data input page'!AM22*Calibrations!BS$97*10000+Calibrations!BT$97</f>
        <v>299.8087041289516</v>
      </c>
      <c r="AC22" s="24">
        <f>Calibrations!CA$97*('Bruker data input page'!AO22*10000)^2+('Bruker data input page'!AO22*10000)*Calibrations!CB$97+Calibrations!CC$97</f>
        <v>373.96851931315518</v>
      </c>
      <c r="AD22" s="24">
        <f>'Bruker data input page'!AW22*10000*Calibrations!CI$97+Calibrations!CJ$97</f>
        <v>99.229767728018842</v>
      </c>
      <c r="AE22" s="24">
        <f>'Bruker data input page'!AY22*10000*Calibrations!CP$97+Calibrations!CQ$97</f>
        <v>98.801075654960442</v>
      </c>
      <c r="AF22" s="24">
        <f>Calibrations!$CW$97*('Bruker data input page'!BA22*10000)^2+('Bruker data input page'!BA22*10000)*Calibrations!$CX$97+Calibrations!$CY$97</f>
        <v>76.810841432159478</v>
      </c>
      <c r="AG22" s="24" t="e">
        <f>'Bruker data input page'!BI22*10000*Calibrations!DD$97+Calibrations!DE$97</f>
        <v>#VALUE!</v>
      </c>
      <c r="AH22" s="24">
        <f>('Bruker data input page'!BK22*10000)*Calibrations!DK$97+Calibrations!DL$97</f>
        <v>87.567295722650243</v>
      </c>
      <c r="AI22" s="24">
        <f>Calibrations!DR$97*('Bruker data input page'!BM22*10000)^2+('Bruker data input page'!BM22*10000)*Calibrations!DS$97+Calibrations!DT$97</f>
        <v>22.294128390038448</v>
      </c>
      <c r="AJ22" s="24">
        <f>Calibrations!DY$97*('Bruker data input page'!BO22*10000)^2+Calibrations!DZ$97*('Bruker data input page'!BO22*10000)+Calibrations!EA$97</f>
        <v>65.836290647458924</v>
      </c>
    </row>
    <row r="23" spans="1:36" s="21" customFormat="1" ht="16">
      <c r="A23" s="21">
        <f>'Bruker data input page'!A4</f>
        <v>124</v>
      </c>
      <c r="B23" s="27">
        <f>'Bruker data input page'!B700</f>
        <v>44762.030555555553</v>
      </c>
      <c r="C23" s="21" t="str">
        <f>'Bruker data input page'!G700</f>
        <v>GeoExploration</v>
      </c>
      <c r="D23" s="21" t="str">
        <f>'Bruker data input page'!H700</f>
        <v>Oxide3phase</v>
      </c>
      <c r="E23" s="26">
        <f>'Bruker data input page'!L700</f>
        <v>90</v>
      </c>
      <c r="F23" s="26"/>
      <c r="G23" s="26" t="str">
        <f>'Bruker data input page'!DK23</f>
        <v>U1559B-5R-1A</v>
      </c>
      <c r="H23" s="26" t="str">
        <f>'Bruker data input page'!DL23</f>
        <v>SHLF</v>
      </c>
      <c r="I23" s="26">
        <f>'Bruker data input page'!DM23</f>
        <v>0</v>
      </c>
      <c r="J23" s="26" t="str">
        <f>'Bruker data input page'!DN23</f>
        <v>U1559</v>
      </c>
      <c r="K23" s="26">
        <f>'Bruker data input page'!DO23</f>
        <v>0</v>
      </c>
      <c r="L23" s="26">
        <f>'Bruker data input page'!DP23</f>
        <v>0</v>
      </c>
      <c r="M23" s="26">
        <f>'Bruker data input page'!DQ23</f>
        <v>0</v>
      </c>
      <c r="N23" s="26" t="str">
        <f>'Bruker data input page'!DR23</f>
        <v>10A</v>
      </c>
      <c r="O23" s="26">
        <f>'Bruker data input page'!DS23</f>
        <v>55</v>
      </c>
      <c r="P23" s="21" t="str">
        <f>'Bruker data input page'!DT23</f>
        <v>10A BKGD</v>
      </c>
      <c r="Q23" s="21">
        <f>'Bruker data input page'!A23</f>
        <v>171</v>
      </c>
      <c r="R23" s="27">
        <f>'Bruker data input page'!B23</f>
        <v>44733.863888888889</v>
      </c>
      <c r="S23" s="22">
        <f>'Bruker data input page'!Y23*Calibrations!H$97+Calibrations!I$97</f>
        <v>54.048953793406064</v>
      </c>
      <c r="T23" s="23">
        <f>Calibrations!O$97*('Bruker data input page'!AK23/0.5993)^2+Calibrations!P$97*('Bruker data input page'!AK23/0.5993)+Calibrations!Q$97</f>
        <v>1.1039532110929784</v>
      </c>
      <c r="U23" s="22">
        <f>Calibrations!$V$97*'Bruker data input page'!W23^2+Calibrations!$W$97*'Bruker data input page'!W23+Calibrations!$X$97</f>
        <v>18.623985936601521</v>
      </c>
      <c r="V23" s="23">
        <f>('Bruker data input page'!AS23/0.69943)*Calibrations!AC$97+Calibrations!AD$97</f>
        <v>8.5176488720754726</v>
      </c>
      <c r="W23" s="23">
        <f>'Bruker data input page'!U23*Calibrations!AQ$97+Calibrations!AR$97</f>
        <v>10.256151449040772</v>
      </c>
      <c r="X23" s="23">
        <f>Calibrations!AJ$97*('Bruker data input page'!AQ23/0.77446)^2+('Bruker data input page'!AQ23/0.77446)*Calibrations!AK$97+Calibrations!AL$97</f>
        <v>0.14602007672867823</v>
      </c>
      <c r="Y23" s="23">
        <f>('Bruker data input page'!AI23/0.7147)*Calibrations!AX$97+Calibrations!AY$97</f>
        <v>12.35155943507905</v>
      </c>
      <c r="Z23" s="23">
        <f>('Bruker data input page'!AG23/0.8302)*Calibrations!BE$97+Calibrations!BF$97</f>
        <v>0.15082069992352676</v>
      </c>
      <c r="AA23" s="23">
        <f>((('Bruker data input page'!AA23/0.436)^2)*Calibrations!BK$97)+(('Bruker data input page'!AA23/0.436)*Calibrations!BL$97)+Calibrations!BM$97</f>
        <v>4.765721285632421E-2</v>
      </c>
      <c r="AB23" s="24">
        <f>'Bruker data input page'!AM23*Calibrations!BS$97*10000+Calibrations!BT$97</f>
        <v>336.67980447674677</v>
      </c>
      <c r="AC23" s="24">
        <f>Calibrations!CA$97*('Bruker data input page'!AO23*10000)^2+('Bruker data input page'!AO23*10000)*Calibrations!CB$97+Calibrations!CC$97</f>
        <v>333.58198950134465</v>
      </c>
      <c r="AD23" s="24">
        <f>'Bruker data input page'!AW23*10000*Calibrations!CI$97+Calibrations!CJ$97</f>
        <v>139.75942128917814</v>
      </c>
      <c r="AE23" s="24">
        <f>'Bruker data input page'!AY23*10000*Calibrations!CP$97+Calibrations!CQ$97</f>
        <v>96.74515311815469</v>
      </c>
      <c r="AF23" s="24">
        <f>Calibrations!$CW$97*('Bruker data input page'!BA23*10000)^2+('Bruker data input page'!BA23*10000)*Calibrations!$CX$97+Calibrations!$CY$97</f>
        <v>75.467237794190723</v>
      </c>
      <c r="AG23" s="24">
        <f>'Bruker data input page'!BI23*10000*Calibrations!DD$97+Calibrations!DE$97</f>
        <v>1.9009381417320252</v>
      </c>
      <c r="AH23" s="24">
        <f>('Bruker data input page'!BK23*10000)*Calibrations!DK$97+Calibrations!DL$97</f>
        <v>96.505894222373783</v>
      </c>
      <c r="AI23" s="24">
        <f>Calibrations!DR$97*('Bruker data input page'!BM23*10000)^2+('Bruker data input page'!BM23*10000)*Calibrations!DS$97+Calibrations!DT$97</f>
        <v>24.418714597367938</v>
      </c>
      <c r="AJ23" s="24">
        <f>Calibrations!DY$97*('Bruker data input page'!BO23*10000)^2+Calibrations!DZ$97*('Bruker data input page'!BO23*10000)+Calibrations!EA$97</f>
        <v>67.5492535203297</v>
      </c>
    </row>
    <row r="24" spans="1:36" s="21" customFormat="1" ht="16">
      <c r="A24" s="21">
        <f>'Bruker data input page'!A5</f>
        <v>132</v>
      </c>
      <c r="B24" s="27">
        <f>'Bruker data input page'!B701</f>
        <v>44762.031944444447</v>
      </c>
      <c r="C24" s="21" t="str">
        <f>'Bruker data input page'!G701</f>
        <v>GeoExploration</v>
      </c>
      <c r="D24" s="21" t="str">
        <f>'Bruker data input page'!H701</f>
        <v>Oxide3phase</v>
      </c>
      <c r="E24" s="26">
        <f>'Bruker data input page'!L701</f>
        <v>90</v>
      </c>
      <c r="F24" s="26"/>
      <c r="G24" s="26" t="str">
        <f>'Bruker data input page'!DK24</f>
        <v>U1559B-5R-1A</v>
      </c>
      <c r="H24" s="26" t="str">
        <f>'Bruker data input page'!DL24</f>
        <v>SHLF</v>
      </c>
      <c r="I24" s="26">
        <f>'Bruker data input page'!DM24</f>
        <v>0</v>
      </c>
      <c r="J24" s="26" t="str">
        <f>'Bruker data input page'!DN24</f>
        <v>U1559</v>
      </c>
      <c r="K24" s="26">
        <f>'Bruker data input page'!DO24</f>
        <v>0</v>
      </c>
      <c r="L24" s="26">
        <f>'Bruker data input page'!DP24</f>
        <v>0</v>
      </c>
      <c r="M24" s="26">
        <f>'Bruker data input page'!DQ24</f>
        <v>0</v>
      </c>
      <c r="N24" s="26" t="str">
        <f>'Bruker data input page'!DR24</f>
        <v>14A</v>
      </c>
      <c r="O24" s="26">
        <f>'Bruker data input page'!DS24</f>
        <v>78</v>
      </c>
      <c r="P24" s="21" t="str">
        <f>'Bruker data input page'!DT24</f>
        <v>14A BKGD</v>
      </c>
      <c r="Q24" s="21">
        <f>'Bruker data input page'!A24</f>
        <v>172</v>
      </c>
      <c r="R24" s="27">
        <f>'Bruker data input page'!B24</f>
        <v>44733.865972222222</v>
      </c>
      <c r="S24" s="22">
        <f>'Bruker data input page'!Y24*Calibrations!H$97+Calibrations!I$97</f>
        <v>53.00290626232357</v>
      </c>
      <c r="T24" s="23">
        <f>Calibrations!O$97*('Bruker data input page'!AK24/0.5993)^2+Calibrations!P$97*('Bruker data input page'!AK24/0.5993)+Calibrations!Q$97</f>
        <v>1.0108300626760973</v>
      </c>
      <c r="U24" s="22">
        <f>Calibrations!$V$97*'Bruker data input page'!W24^2+Calibrations!$W$97*'Bruker data input page'!W24+Calibrations!$X$97</f>
        <v>18.730488584957037</v>
      </c>
      <c r="V24" s="23">
        <f>('Bruker data input page'!AS24/0.69943)*Calibrations!AC$97+Calibrations!AD$97</f>
        <v>8.0264570278115528</v>
      </c>
      <c r="W24" s="23">
        <f>'Bruker data input page'!U24*Calibrations!AQ$97+Calibrations!AR$97</f>
        <v>9.8625202079747041</v>
      </c>
      <c r="X24" s="23">
        <f>Calibrations!AJ$97*('Bruker data input page'!AQ24/0.77446)^2+('Bruker data input page'!AQ24/0.77446)*Calibrations!AK$97+Calibrations!AL$97</f>
        <v>0.14201517312582623</v>
      </c>
      <c r="Y24" s="23">
        <f>('Bruker data input page'!AI24/0.7147)*Calibrations!AX$97+Calibrations!AY$97</f>
        <v>12.428445423982499</v>
      </c>
      <c r="Z24" s="23">
        <f>('Bruker data input page'!AG24/0.8302)*Calibrations!BE$97+Calibrations!BF$97</f>
        <v>0.10524257867038499</v>
      </c>
      <c r="AA24" s="23">
        <f>((('Bruker data input page'!AA24/0.436)^2)*Calibrations!BK$97)+(('Bruker data input page'!AA24/0.436)*Calibrations!BL$97)+Calibrations!BM$97</f>
        <v>0.1211328933796532</v>
      </c>
      <c r="AB24" s="24">
        <f>'Bruker data input page'!AM24*Calibrations!BS$97*10000+Calibrations!BT$97</f>
        <v>310.09831352833629</v>
      </c>
      <c r="AC24" s="24">
        <f>Calibrations!CA$97*('Bruker data input page'!AO24*10000)^2+('Bruker data input page'!AO24*10000)*Calibrations!CB$97+Calibrations!CC$97</f>
        <v>299.00866912770289</v>
      </c>
      <c r="AD24" s="24">
        <f>'Bruker data input page'!AW24*10000*Calibrations!CI$97+Calibrations!CJ$97</f>
        <v>144.70206196736831</v>
      </c>
      <c r="AE24" s="24">
        <f>'Bruker data input page'!AY24*10000*Calibrations!CP$97+Calibrations!CQ$97</f>
        <v>102.91292072857192</v>
      </c>
      <c r="AF24" s="24">
        <f>Calibrations!$CW$97*('Bruker data input page'!BA24*10000)^2+('Bruker data input page'!BA24*10000)*Calibrations!$CX$97+Calibrations!$CY$97</f>
        <v>79.48025356452959</v>
      </c>
      <c r="AG24" s="24" t="e">
        <f>'Bruker data input page'!BI24*10000*Calibrations!DD$97+Calibrations!DE$97</f>
        <v>#VALUE!</v>
      </c>
      <c r="AH24" s="24">
        <f>('Bruker data input page'!BK24*10000)*Calibrations!DK$97+Calibrations!DL$97</f>
        <v>86.574118111569859</v>
      </c>
      <c r="AI24" s="24">
        <f>Calibrations!DR$97*('Bruker data input page'!BM24*10000)^2+('Bruker data input page'!BM24*10000)*Calibrations!DS$97+Calibrations!DT$97</f>
        <v>25.480572934039472</v>
      </c>
      <c r="AJ24" s="24">
        <f>Calibrations!DY$97*('Bruker data input page'!BO24*10000)^2+Calibrations!DZ$97*('Bruker data input page'!BO24*10000)+Calibrations!EA$97</f>
        <v>68.405270750789199</v>
      </c>
    </row>
    <row r="25" spans="1:36" s="21" customFormat="1" ht="16">
      <c r="A25" s="21">
        <f>'Bruker data input page'!A6</f>
        <v>133</v>
      </c>
      <c r="B25" s="27">
        <f>'Bruker data input page'!B702</f>
        <v>44762.034722222219</v>
      </c>
      <c r="C25" s="21" t="str">
        <f>'Bruker data input page'!G702</f>
        <v>GeoExploration</v>
      </c>
      <c r="D25" s="21" t="str">
        <f>'Bruker data input page'!H702</f>
        <v>Oxide3phase</v>
      </c>
      <c r="E25" s="26">
        <f>'Bruker data input page'!L702</f>
        <v>90</v>
      </c>
      <c r="F25" s="26"/>
      <c r="G25" s="26" t="str">
        <f>'Bruker data input page'!DK25</f>
        <v>U1559B-5R-1A</v>
      </c>
      <c r="H25" s="26" t="str">
        <f>'Bruker data input page'!DL25</f>
        <v>SHLF</v>
      </c>
      <c r="I25" s="26">
        <f>'Bruker data input page'!DM25</f>
        <v>0</v>
      </c>
      <c r="J25" s="26" t="str">
        <f>'Bruker data input page'!DN25</f>
        <v>U1559</v>
      </c>
      <c r="K25" s="26">
        <f>'Bruker data input page'!DO25</f>
        <v>0</v>
      </c>
      <c r="L25" s="26">
        <f>'Bruker data input page'!DP25</f>
        <v>0</v>
      </c>
      <c r="M25" s="26">
        <f>'Bruker data input page'!DQ25</f>
        <v>0</v>
      </c>
      <c r="N25" s="26" t="str">
        <f>'Bruker data input page'!DR25</f>
        <v>22A</v>
      </c>
      <c r="O25" s="26">
        <f>'Bruker data input page'!DS25</f>
        <v>126</v>
      </c>
      <c r="P25" s="21" t="str">
        <f>'Bruker data input page'!DT25</f>
        <v>22A BKGD</v>
      </c>
      <c r="Q25" s="21">
        <f>'Bruker data input page'!A25</f>
        <v>173</v>
      </c>
      <c r="R25" s="27">
        <f>'Bruker data input page'!B25</f>
        <v>44733.870138888888</v>
      </c>
      <c r="S25" s="22">
        <f>'Bruker data input page'!Y25*Calibrations!H$97+Calibrations!I$97</f>
        <v>54.549521518127847</v>
      </c>
      <c r="T25" s="23">
        <f>Calibrations!O$97*('Bruker data input page'!AK25/0.5993)^2+Calibrations!P$97*('Bruker data input page'!AK25/0.5993)+Calibrations!Q$97</f>
        <v>1.0645683838140509</v>
      </c>
      <c r="U25" s="22">
        <f>Calibrations!$V$97*'Bruker data input page'!W25^2+Calibrations!$W$97*'Bruker data input page'!W25+Calibrations!$X$97</f>
        <v>17.896168192031904</v>
      </c>
      <c r="V25" s="23">
        <f>('Bruker data input page'!AS25/0.69943)*Calibrations!AC$97+Calibrations!AD$97</f>
        <v>8.6268825696425164</v>
      </c>
      <c r="W25" s="23">
        <f>'Bruker data input page'!U25*Calibrations!AQ$97+Calibrations!AR$97</f>
        <v>10.746837151312711</v>
      </c>
      <c r="X25" s="23">
        <f>Calibrations!AJ$97*('Bruker data input page'!AQ25/0.77446)^2+('Bruker data input page'!AQ25/0.77446)*Calibrations!AK$97+Calibrations!AL$97</f>
        <v>0.14651276276551262</v>
      </c>
      <c r="Y25" s="23">
        <f>('Bruker data input page'!AI25/0.7147)*Calibrations!AX$97+Calibrations!AY$97</f>
        <v>12.329331010564392</v>
      </c>
      <c r="Z25" s="23">
        <f>('Bruker data input page'!AG25/0.8302)*Calibrations!BE$97+Calibrations!BF$97</f>
        <v>0.138897946350685</v>
      </c>
      <c r="AA25" s="23">
        <f>((('Bruker data input page'!AA25/0.436)^2)*Calibrations!BK$97)+(('Bruker data input page'!AA25/0.436)*Calibrations!BL$97)+Calibrations!BM$97</f>
        <v>4.9981147829364234E-2</v>
      </c>
      <c r="AB25" s="24">
        <f>'Bruker data input page'!AM25*Calibrations!BS$97*10000+Calibrations!BT$97</f>
        <v>322.96032527756711</v>
      </c>
      <c r="AC25" s="24">
        <f>Calibrations!CA$97*('Bruker data input page'!AO25*10000)^2+('Bruker data input page'!AO25*10000)*Calibrations!CB$97+Calibrations!CC$97</f>
        <v>338.5356242861767</v>
      </c>
      <c r="AD25" s="24">
        <f>'Bruker data input page'!AW25*10000*Calibrations!CI$97+Calibrations!CJ$97</f>
        <v>89.344486371638524</v>
      </c>
      <c r="AE25" s="24">
        <f>'Bruker data input page'!AY25*10000*Calibrations!CP$97+Calibrations!CQ$97</f>
        <v>73.102043944888834</v>
      </c>
      <c r="AF25" s="24">
        <f>Calibrations!$CW$97*('Bruker data input page'!BA25*10000)^2+('Bruker data input page'!BA25*10000)*Calibrations!$CX$97+Calibrations!$CY$97</f>
        <v>71.400836593149606</v>
      </c>
      <c r="AG25" s="24">
        <f>'Bruker data input page'!BI25*10000*Calibrations!DD$97+Calibrations!DE$97</f>
        <v>1.9009381417320252</v>
      </c>
      <c r="AH25" s="24">
        <f>('Bruker data input page'!BK25*10000)*Calibrations!DK$97+Calibrations!DL$97</f>
        <v>88.560473333730641</v>
      </c>
      <c r="AI25" s="24">
        <f>Calibrations!DR$97*('Bruker data input page'!BM25*10000)^2+('Bruker data input page'!BM25*10000)*Calibrations!DS$97+Calibrations!DT$97</f>
        <v>23.356566416034262</v>
      </c>
      <c r="AJ25" s="24">
        <f>Calibrations!DY$97*('Bruker data input page'!BO25*10000)^2+Calibrations!DZ$97*('Bruker data input page'!BO25*10000)+Calibrations!EA$97</f>
        <v>66.692926819219608</v>
      </c>
    </row>
    <row r="26" spans="1:36" s="21" customFormat="1" ht="16">
      <c r="A26" s="21">
        <f>'Bruker data input page'!A7</f>
        <v>134</v>
      </c>
      <c r="B26" s="27">
        <f>'Bruker data input page'!B703</f>
        <v>44762.036111111112</v>
      </c>
      <c r="C26" s="21" t="str">
        <f>'Bruker data input page'!G703</f>
        <v>GeoExploration</v>
      </c>
      <c r="D26" s="21" t="str">
        <f>'Bruker data input page'!H703</f>
        <v>Oxide3phase</v>
      </c>
      <c r="E26" s="26">
        <f>'Bruker data input page'!L703</f>
        <v>90</v>
      </c>
      <c r="F26" s="26"/>
      <c r="G26" s="26" t="str">
        <f>'Bruker data input page'!DK26</f>
        <v>U1559B-5R-1A</v>
      </c>
      <c r="H26" s="26" t="str">
        <f>'Bruker data input page'!DL26</f>
        <v>SHLF</v>
      </c>
      <c r="I26" s="26">
        <f>'Bruker data input page'!DM26</f>
        <v>0</v>
      </c>
      <c r="J26" s="26" t="str">
        <f>'Bruker data input page'!DN26</f>
        <v>U1559</v>
      </c>
      <c r="K26" s="26">
        <f>'Bruker data input page'!DO26</f>
        <v>0</v>
      </c>
      <c r="L26" s="26">
        <f>'Bruker data input page'!DP26</f>
        <v>0</v>
      </c>
      <c r="M26" s="26">
        <f>'Bruker data input page'!DQ26</f>
        <v>0</v>
      </c>
      <c r="N26" s="26" t="str">
        <f>'Bruker data input page'!DR26</f>
        <v>25A</v>
      </c>
      <c r="O26" s="26">
        <f>'Bruker data input page'!DS26</f>
        <v>142</v>
      </c>
      <c r="P26" s="21" t="str">
        <f>'Bruker data input page'!DT26</f>
        <v>25A BKGD</v>
      </c>
      <c r="Q26" s="21">
        <f>'Bruker data input page'!A26</f>
        <v>174</v>
      </c>
      <c r="R26" s="27">
        <f>'Bruker data input page'!B26</f>
        <v>44733.872916666667</v>
      </c>
      <c r="S26" s="22">
        <f>'Bruker data input page'!Y26*Calibrations!H$97+Calibrations!I$97</f>
        <v>54.38840833637547</v>
      </c>
      <c r="T26" s="23">
        <f>Calibrations!O$97*('Bruker data input page'!AK26/0.5993)^2+Calibrations!P$97*('Bruker data input page'!AK26/0.5993)+Calibrations!Q$97</f>
        <v>1.0783761062270847</v>
      </c>
      <c r="U26" s="22">
        <f>Calibrations!$V$97*'Bruker data input page'!W26^2+Calibrations!$W$97*'Bruker data input page'!W26+Calibrations!$X$97</f>
        <v>18.254659031608568</v>
      </c>
      <c r="V26" s="23">
        <f>('Bruker data input page'!AS26/0.69943)*Calibrations!AC$97+Calibrations!AD$97</f>
        <v>8.7021516392440486</v>
      </c>
      <c r="W26" s="23">
        <f>'Bruker data input page'!U26*Calibrations!AQ$97+Calibrations!AR$97</f>
        <v>11.091747826195746</v>
      </c>
      <c r="X26" s="23">
        <f>Calibrations!AJ$97*('Bruker data input page'!AQ26/0.77446)^2+('Bruker data input page'!AQ26/0.77446)*Calibrations!AK$97+Calibrations!AL$97</f>
        <v>0.14749285023016667</v>
      </c>
      <c r="Y26" s="23">
        <f>('Bruker data input page'!AI26/0.7147)*Calibrations!AX$97+Calibrations!AY$97</f>
        <v>12.16094308239169</v>
      </c>
      <c r="Z26" s="23">
        <f>('Bruker data input page'!AG26/0.8302)*Calibrations!BE$97+Calibrations!BF$97</f>
        <v>0.13135189978559533</v>
      </c>
      <c r="AA26" s="23">
        <f>((('Bruker data input page'!AA26/0.436)^2)*Calibrations!BK$97)+(('Bruker data input page'!AA26/0.436)*Calibrations!BL$97)+Calibrations!BM$97</f>
        <v>0.11364131144181484</v>
      </c>
      <c r="AB26" s="24">
        <f>'Bruker data input page'!AM26*Calibrations!BS$97*10000+Calibrations!BT$97</f>
        <v>274.08468063048991</v>
      </c>
      <c r="AC26" s="24">
        <f>Calibrations!CA$97*('Bruker data input page'!AO26*10000)^2+('Bruker data input page'!AO26*10000)*Calibrations!CB$97+Calibrations!CC$97</f>
        <v>382.0572195939983</v>
      </c>
      <c r="AD26" s="24">
        <f>'Bruker data input page'!AW26*10000*Calibrations!CI$97+Calibrations!CJ$97</f>
        <v>91.321542642914579</v>
      </c>
      <c r="AE26" s="24">
        <f>'Bruker data input page'!AY26*10000*Calibrations!CP$97+Calibrations!CQ$97</f>
        <v>104.96884326537763</v>
      </c>
      <c r="AF26" s="24">
        <f>Calibrations!$CW$97*('Bruker data input page'!BA26*10000)^2+('Bruker data input page'!BA26*10000)*Calibrations!$CX$97+Calibrations!$CY$97</f>
        <v>75.467237794190723</v>
      </c>
      <c r="AG26" s="24" t="e">
        <f>'Bruker data input page'!BI26*10000*Calibrations!DD$97+Calibrations!DE$97</f>
        <v>#VALUE!</v>
      </c>
      <c r="AH26" s="24">
        <f>('Bruker data input page'!BK26*10000)*Calibrations!DK$97+Calibrations!DL$97</f>
        <v>90.546828555891409</v>
      </c>
      <c r="AI26" s="24">
        <f>Calibrations!DR$97*('Bruker data input page'!BM26*10000)^2+('Bruker data input page'!BM26*10000)*Calibrations!DS$97+Calibrations!DT$97</f>
        <v>25.480572934039472</v>
      </c>
      <c r="AJ26" s="24">
        <f>Calibrations!DY$97*('Bruker data input page'!BO26*10000)^2+Calibrations!DZ$97*('Bruker data input page'!BO26*10000)+Calibrations!EA$97</f>
        <v>64.122089891985809</v>
      </c>
    </row>
    <row r="27" spans="1:36" s="21" customFormat="1" ht="16">
      <c r="A27" s="21">
        <f>'Bruker data input page'!A8</f>
        <v>135</v>
      </c>
      <c r="B27" s="27">
        <f>'Bruker data input page'!B704</f>
        <v>44762.041666666664</v>
      </c>
      <c r="C27" s="21" t="str">
        <f>'Bruker data input page'!G704</f>
        <v>GeoExploration</v>
      </c>
      <c r="D27" s="21" t="str">
        <f>'Bruker data input page'!H704</f>
        <v>Oxide3phase</v>
      </c>
      <c r="E27" s="26">
        <f>'Bruker data input page'!L704</f>
        <v>90</v>
      </c>
      <c r="F27" s="26"/>
      <c r="G27" s="26" t="str">
        <f>'Bruker data input page'!DK27</f>
        <v>U1559B-5R-1A</v>
      </c>
      <c r="H27" s="26" t="str">
        <f>'Bruker data input page'!DL27</f>
        <v>SHLF</v>
      </c>
      <c r="I27" s="26">
        <f>'Bruker data input page'!DM27</f>
        <v>0</v>
      </c>
      <c r="J27" s="26" t="str">
        <f>'Bruker data input page'!DN27</f>
        <v>U1559</v>
      </c>
      <c r="K27" s="26">
        <f>'Bruker data input page'!DO27</f>
        <v>0</v>
      </c>
      <c r="L27" s="26">
        <f>'Bruker data input page'!DP27</f>
        <v>0</v>
      </c>
      <c r="M27" s="26">
        <f>'Bruker data input page'!DQ27</f>
        <v>0</v>
      </c>
      <c r="N27" s="26" t="str">
        <f>'Bruker data input page'!DR27</f>
        <v>25A</v>
      </c>
      <c r="O27" s="26">
        <f>'Bruker data input page'!DS27</f>
        <v>144.5</v>
      </c>
      <c r="P27" s="21" t="str">
        <f>'Bruker data input page'!DT27</f>
        <v>25A ALT</v>
      </c>
      <c r="Q27" s="21">
        <f>'Bruker data input page'!A27</f>
        <v>175</v>
      </c>
      <c r="R27" s="27">
        <f>'Bruker data input page'!B27</f>
        <v>44733.875694444447</v>
      </c>
      <c r="S27" s="22">
        <f>'Bruker data input page'!Y27*Calibrations!H$97+Calibrations!I$97</f>
        <v>33.6529279777901</v>
      </c>
      <c r="T27" s="23">
        <f>Calibrations!O$97*('Bruker data input page'!AK27/0.5993)^2+Calibrations!P$97*('Bruker data input page'!AK27/0.5993)+Calibrations!Q$97</f>
        <v>0.77057254557732047</v>
      </c>
      <c r="U27" s="22">
        <f>Calibrations!$V$97*'Bruker data input page'!W27^2+Calibrations!$W$97*'Bruker data input page'!W27+Calibrations!$X$97</f>
        <v>12.934698264222854</v>
      </c>
      <c r="V27" s="23">
        <f>('Bruker data input page'!AS27/0.69943)*Calibrations!AC$97+Calibrations!AD$97</f>
        <v>7.883114784363892</v>
      </c>
      <c r="W27" s="23">
        <f>'Bruker data input page'!U27*Calibrations!AQ$97+Calibrations!AR$97</f>
        <v>4.8566753682484958</v>
      </c>
      <c r="X27" s="23">
        <f>Calibrations!AJ$97*('Bruker data input page'!AQ27/0.77446)^2+('Bruker data input page'!AQ27/0.77446)*Calibrations!AK$97+Calibrations!AL$97</f>
        <v>0.11532192005810139</v>
      </c>
      <c r="Y27" s="23">
        <f>('Bruker data input page'!AI27/0.7147)*Calibrations!AX$97+Calibrations!AY$97</f>
        <v>22.3172015928298</v>
      </c>
      <c r="Z27" s="23">
        <f>('Bruker data input page'!AG27/0.8302)*Calibrations!BE$97+Calibrations!BF$97</f>
        <v>0.13391755561772584</v>
      </c>
      <c r="AA27" s="23">
        <f>((('Bruker data input page'!AA27/0.436)^2)*Calibrations!BK$97)+(('Bruker data input page'!AA27/0.436)*Calibrations!BL$97)+Calibrations!BM$97</f>
        <v>0.16694862882295936</v>
      </c>
      <c r="AB27" s="24">
        <f>'Bruker data input page'!AM27*Calibrations!BS$97*10000+Calibrations!BT$97</f>
        <v>257.79279908146418</v>
      </c>
      <c r="AC27" s="24">
        <f>Calibrations!CA$97*('Bruker data input page'!AO27*10000)^2+('Bruker data input page'!AO27*10000)*Calibrations!CB$97+Calibrations!CC$97</f>
        <v>351.26902508913292</v>
      </c>
      <c r="AD27" s="24">
        <f>'Bruker data input page'!AW27*10000*Calibrations!CI$97+Calibrations!CJ$97</f>
        <v>64.631282980687729</v>
      </c>
      <c r="AE27" s="24">
        <f>'Bruker data input page'!AY27*10000*Calibrations!CP$97+Calibrations!CQ$97</f>
        <v>77.213889018500282</v>
      </c>
      <c r="AF27" s="24">
        <f>Calibrations!$CW$97*('Bruker data input page'!BA27*10000)^2+('Bruker data input page'!BA27*10000)*Calibrations!$CX$97+Calibrations!$CY$97</f>
        <v>39.949339625168548</v>
      </c>
      <c r="AG27" s="24">
        <f>'Bruker data input page'!BI27*10000*Calibrations!DD$97+Calibrations!DE$97</f>
        <v>3.0310147047823475</v>
      </c>
      <c r="AH27" s="24">
        <f>('Bruker data input page'!BK27*10000)*Calibrations!DK$97+Calibrations!DL$97</f>
        <v>134.24664344342861</v>
      </c>
      <c r="AI27" s="24">
        <f>Calibrations!DR$97*('Bruker data input page'!BM27*10000)^2+('Bruker data input page'!BM27*10000)*Calibrations!DS$97+Calibrations!DT$97</f>
        <v>19.105075244078186</v>
      </c>
      <c r="AJ27" s="24">
        <f>Calibrations!DY$97*('Bruker data input page'!BO27*10000)^2+Calibrations!DZ$97*('Bruker data input page'!BO27*10000)+Calibrations!EA$97</f>
        <v>58.972060329952285</v>
      </c>
    </row>
    <row r="28" spans="1:36" s="21" customFormat="1" ht="16">
      <c r="A28" s="21">
        <f>'Bruker data input page'!A9</f>
        <v>136</v>
      </c>
      <c r="B28" s="27">
        <f>'Bruker data input page'!B705</f>
        <v>44762.043749999997</v>
      </c>
      <c r="C28" s="21" t="str">
        <f>'Bruker data input page'!G705</f>
        <v>GeoExploration</v>
      </c>
      <c r="D28" s="21" t="str">
        <f>'Bruker data input page'!H705</f>
        <v>Oxide3phase</v>
      </c>
      <c r="E28" s="26">
        <f>'Bruker data input page'!L705</f>
        <v>90</v>
      </c>
      <c r="F28" s="26"/>
      <c r="G28" s="26" t="str">
        <f>'Bruker data input page'!DK28</f>
        <v>U1559B-6R-1A</v>
      </c>
      <c r="H28" s="26" t="str">
        <f>'Bruker data input page'!DL28</f>
        <v>SHLF</v>
      </c>
      <c r="I28" s="26">
        <f>'Bruker data input page'!DM28</f>
        <v>0</v>
      </c>
      <c r="J28" s="26" t="str">
        <f>'Bruker data input page'!DN28</f>
        <v>U1559</v>
      </c>
      <c r="K28" s="26">
        <f>'Bruker data input page'!DO28</f>
        <v>0</v>
      </c>
      <c r="L28" s="26">
        <f>'Bruker data input page'!DP28</f>
        <v>0</v>
      </c>
      <c r="M28" s="26">
        <f>'Bruker data input page'!DQ28</f>
        <v>0</v>
      </c>
      <c r="N28" s="26" t="str">
        <f>'Bruker data input page'!DR28</f>
        <v>2A</v>
      </c>
      <c r="O28" s="26">
        <f>'Bruker data input page'!DS28</f>
        <v>8</v>
      </c>
      <c r="P28" s="21" t="str">
        <f>'Bruker data input page'!DT28</f>
        <v>2A BKGD</v>
      </c>
      <c r="Q28" s="21">
        <f>'Bruker data input page'!A28</f>
        <v>176</v>
      </c>
      <c r="R28" s="27">
        <f>'Bruker data input page'!B28</f>
        <v>44733.919444444444</v>
      </c>
      <c r="S28" s="22">
        <f>'Bruker data input page'!Y28*Calibrations!H$97+Calibrations!I$97</f>
        <v>54.405280070747772</v>
      </c>
      <c r="T28" s="23">
        <f>Calibrations!O$97*('Bruker data input page'!AK28/0.5993)^2+Calibrations!P$97*('Bruker data input page'!AK28/0.5993)+Calibrations!Q$97</f>
        <v>1.0543846441854385</v>
      </c>
      <c r="U28" s="22">
        <f>Calibrations!$V$97*'Bruker data input page'!W28^2+Calibrations!$W$97*'Bruker data input page'!W28+Calibrations!$X$97</f>
        <v>18.537110364165798</v>
      </c>
      <c r="V28" s="23">
        <f>('Bruker data input page'!AS28/0.69943)*Calibrations!AC$97+Calibrations!AD$97</f>
        <v>8.8846395556011117</v>
      </c>
      <c r="W28" s="23">
        <f>'Bruker data input page'!U28*Calibrations!AQ$97+Calibrations!AR$97</f>
        <v>10.968593061677534</v>
      </c>
      <c r="X28" s="23">
        <f>Calibrations!AJ$97*('Bruker data input page'!AQ28/0.77446)^2+('Bruker data input page'!AQ28/0.77446)*Calibrations!AK$97+Calibrations!AL$97</f>
        <v>0.14785856644506323</v>
      </c>
      <c r="Y28" s="23">
        <f>('Bruker data input page'!AI28/0.7147)*Calibrations!AX$97+Calibrations!AY$97</f>
        <v>12.188347989327575</v>
      </c>
      <c r="Z28" s="23">
        <f>('Bruker data input page'!AG28/0.8302)*Calibrations!BE$97+Calibrations!BF$97</f>
        <v>0.14267096963322987</v>
      </c>
      <c r="AA28" s="23" t="e">
        <f>((('Bruker data input page'!AA28/0.436)^2)*Calibrations!BK$97)+(('Bruker data input page'!AA28/0.436)*Calibrations!BL$97)+Calibrations!BM$97</f>
        <v>#VALUE!</v>
      </c>
      <c r="AB28" s="24">
        <f>'Bruker data input page'!AM28*Calibrations!BS$97*10000+Calibrations!BT$97</f>
        <v>295.52136687920802</v>
      </c>
      <c r="AC28" s="24">
        <f>Calibrations!CA$97*('Bruker data input page'!AO28*10000)^2+('Bruker data input page'!AO28*10000)*Calibrations!CB$97+Calibrations!CC$97</f>
        <v>360.36443336914488</v>
      </c>
      <c r="AD28" s="24">
        <f>'Bruker data input page'!AW28*10000*Calibrations!CI$97+Calibrations!CJ$97</f>
        <v>88.355958236000475</v>
      </c>
      <c r="AE28" s="24">
        <f>'Bruker data input page'!AY28*10000*Calibrations!CP$97+Calibrations!CQ$97</f>
        <v>94.68923058134898</v>
      </c>
      <c r="AF28" s="24">
        <f>Calibrations!$CW$97*('Bruker data input page'!BA28*10000)^2+('Bruker data input page'!BA28*10000)*Calibrations!$CX$97+Calibrations!$CY$97</f>
        <v>86.049978891311611</v>
      </c>
      <c r="AG28" s="24">
        <f>'Bruker data input page'!BI28*10000*Calibrations!DD$97+Calibrations!DE$97</f>
        <v>1.9009381417320252</v>
      </c>
      <c r="AH28" s="24">
        <f>('Bruker data input page'!BK28*10000)*Calibrations!DK$97+Calibrations!DL$97</f>
        <v>89.553650944811025</v>
      </c>
      <c r="AI28" s="24">
        <f>Calibrations!DR$97*('Bruker data input page'!BM28*10000)^2+('Bruker data input page'!BM28*10000)*Calibrations!DS$97+Calibrations!DT$97</f>
        <v>24.418714597367938</v>
      </c>
      <c r="AJ28" s="24">
        <f>Calibrations!DY$97*('Bruker data input page'!BO28*10000)^2+Calibrations!DZ$97*('Bruker data input page'!BO28*10000)+Calibrations!EA$97</f>
        <v>66.692926819219608</v>
      </c>
    </row>
    <row r="29" spans="1:36" s="21" customFormat="1" ht="16">
      <c r="A29" s="21">
        <f>'Bruker data input page'!A10</f>
        <v>137</v>
      </c>
      <c r="B29" s="27">
        <f>'Bruker data input page'!B706</f>
        <v>44762.047222222223</v>
      </c>
      <c r="C29" s="21" t="str">
        <f>'Bruker data input page'!G706</f>
        <v>GeoExploration</v>
      </c>
      <c r="D29" s="21" t="str">
        <f>'Bruker data input page'!H706</f>
        <v>Oxide3phase</v>
      </c>
      <c r="E29" s="26">
        <f>'Bruker data input page'!L706</f>
        <v>90</v>
      </c>
      <c r="F29" s="26"/>
      <c r="G29" s="26" t="str">
        <f>'Bruker data input page'!DK29</f>
        <v>U1559B-6R-1A</v>
      </c>
      <c r="H29" s="26" t="str">
        <f>'Bruker data input page'!DL29</f>
        <v>SHLF</v>
      </c>
      <c r="I29" s="26">
        <f>'Bruker data input page'!DM29</f>
        <v>0</v>
      </c>
      <c r="J29" s="26" t="str">
        <f>'Bruker data input page'!DN29</f>
        <v>U1559</v>
      </c>
      <c r="K29" s="26">
        <f>'Bruker data input page'!DO29</f>
        <v>0</v>
      </c>
      <c r="L29" s="26">
        <f>'Bruker data input page'!DP29</f>
        <v>0</v>
      </c>
      <c r="M29" s="26">
        <f>'Bruker data input page'!DQ29</f>
        <v>0</v>
      </c>
      <c r="N29" s="26" t="str">
        <f>'Bruker data input page'!DR29</f>
        <v>7A</v>
      </c>
      <c r="O29" s="26">
        <f>'Bruker data input page'!DS29</f>
        <v>33</v>
      </c>
      <c r="P29" s="21" t="str">
        <f>'Bruker data input page'!DT29</f>
        <v>7A BKGD</v>
      </c>
      <c r="Q29" s="21">
        <f>'Bruker data input page'!A29</f>
        <v>178</v>
      </c>
      <c r="R29" s="27">
        <f>'Bruker data input page'!B29</f>
        <v>44733.923611111109</v>
      </c>
      <c r="S29" s="22">
        <f>'Bruker data input page'!Y29*Calibrations!H$97+Calibrations!I$97</f>
        <v>53.054471985686789</v>
      </c>
      <c r="T29" s="23">
        <f>Calibrations!O$97*('Bruker data input page'!AK29/0.5993)^2+Calibrations!P$97*('Bruker data input page'!AK29/0.5993)+Calibrations!Q$97</f>
        <v>1.0086392985125161</v>
      </c>
      <c r="U29" s="22">
        <f>Calibrations!$V$97*'Bruker data input page'!W29^2+Calibrations!$W$97*'Bruker data input page'!W29+Calibrations!$X$97</f>
        <v>16.996076565001744</v>
      </c>
      <c r="V29" s="23">
        <f>('Bruker data input page'!AS29/0.69943)*Calibrations!AC$97+Calibrations!AD$97</f>
        <v>8.5762234635244674</v>
      </c>
      <c r="W29" s="23">
        <f>'Bruker data input page'!U29*Calibrations!AQ$97+Calibrations!AR$97</f>
        <v>11.606407140399021</v>
      </c>
      <c r="X29" s="23">
        <f>Calibrations!AJ$97*('Bruker data input page'!AQ29/0.77446)^2+('Bruker data input page'!AQ29/0.77446)*Calibrations!AK$97+Calibrations!AL$97</f>
        <v>0.14428180350109415</v>
      </c>
      <c r="Y29" s="23">
        <f>('Bruker data input page'!AI29/0.7147)*Calibrations!AX$97+Calibrations!AY$97</f>
        <v>11.968347486425625</v>
      </c>
      <c r="Z29" s="23">
        <f>('Bruker data input page'!AG29/0.8302)*Calibrations!BE$97+Calibrations!BF$97</f>
        <v>0.10086587166263296</v>
      </c>
      <c r="AA29" s="23">
        <f>((('Bruker data input page'!AA29/0.436)^2)*Calibrations!BK$97)+(('Bruker data input page'!AA29/0.436)*Calibrations!BL$97)+Calibrations!BM$97</f>
        <v>7.1931414672062294E-2</v>
      </c>
      <c r="AB29" s="24">
        <f>'Bruker data input page'!AM29*Calibrations!BS$97*10000+Calibrations!BT$97</f>
        <v>257.79279908146418</v>
      </c>
      <c r="AC29" s="24">
        <f>Calibrations!CA$97*('Bruker data input page'!AO29*10000)^2+('Bruker data input page'!AO29*10000)*Calibrations!CB$97+Calibrations!CC$97</f>
        <v>389.12952667430102</v>
      </c>
      <c r="AD29" s="24">
        <f>'Bruker data input page'!AW29*10000*Calibrations!CI$97+Calibrations!CJ$97</f>
        <v>75.505092472706082</v>
      </c>
      <c r="AE29" s="24">
        <f>'Bruker data input page'!AY29*10000*Calibrations!CP$97+Calibrations!CQ$97</f>
        <v>80.297772823708883</v>
      </c>
      <c r="AF29" s="24">
        <f>Calibrations!$CW$97*('Bruker data input page'!BA29*10000)^2+('Bruker data input page'!BA29*10000)*Calibrations!$CX$97+Calibrations!$CY$97</f>
        <v>79.48025356452959</v>
      </c>
      <c r="AG29" s="24">
        <f>'Bruker data input page'!BI29*10000*Calibrations!DD$97+Calibrations!DE$97</f>
        <v>1.9009381417320252</v>
      </c>
      <c r="AH29" s="24">
        <f>('Bruker data input page'!BK29*10000)*Calibrations!DK$97+Calibrations!DL$97</f>
        <v>87.567295722650243</v>
      </c>
      <c r="AI29" s="24">
        <f>Calibrations!DR$97*('Bruker data input page'!BM29*10000)^2+('Bruker data input page'!BM29*10000)*Calibrations!DS$97+Calibrations!DT$97</f>
        <v>21.2314005193805</v>
      </c>
      <c r="AJ29" s="24">
        <f>Calibrations!DY$97*('Bruker data input page'!BO29*10000)^2+Calibrations!DZ$97*('Bruker data input page'!BO29*10000)+Calibrations!EA$97</f>
        <v>61.548467728896696</v>
      </c>
    </row>
    <row r="30" spans="1:36" s="21" customFormat="1" ht="16">
      <c r="A30" s="21">
        <f>'Bruker data input page'!A11</f>
        <v>138</v>
      </c>
      <c r="B30" s="27">
        <f>'Bruker data input page'!B707</f>
        <v>44762.050694444442</v>
      </c>
      <c r="C30" s="21" t="str">
        <f>'Bruker data input page'!G707</f>
        <v>GeoExploration</v>
      </c>
      <c r="D30" s="21" t="str">
        <f>'Bruker data input page'!H707</f>
        <v>Oxide3phase</v>
      </c>
      <c r="E30" s="26">
        <f>'Bruker data input page'!L707</f>
        <v>90</v>
      </c>
      <c r="F30" s="26"/>
      <c r="G30" s="26" t="str">
        <f>'Bruker data input page'!DK30</f>
        <v>U1559B-6R-1A</v>
      </c>
      <c r="H30" s="26" t="str">
        <f>'Bruker data input page'!DL30</f>
        <v>SHLF</v>
      </c>
      <c r="I30" s="26">
        <f>'Bruker data input page'!DM30</f>
        <v>0</v>
      </c>
      <c r="J30" s="26" t="str">
        <f>'Bruker data input page'!DN30</f>
        <v>U1559</v>
      </c>
      <c r="K30" s="26">
        <f>'Bruker data input page'!DO30</f>
        <v>0</v>
      </c>
      <c r="L30" s="26">
        <f>'Bruker data input page'!DP30</f>
        <v>0</v>
      </c>
      <c r="M30" s="26">
        <f>'Bruker data input page'!DQ30</f>
        <v>0</v>
      </c>
      <c r="N30" s="26" t="str">
        <f>'Bruker data input page'!DR30</f>
        <v>10A</v>
      </c>
      <c r="O30" s="26">
        <f>'Bruker data input page'!DS30</f>
        <v>49</v>
      </c>
      <c r="P30" s="21" t="str">
        <f>'Bruker data input page'!DT30</f>
        <v>10A BKGD</v>
      </c>
      <c r="Q30" s="21">
        <f>'Bruker data input page'!A30</f>
        <v>179</v>
      </c>
      <c r="R30" s="27">
        <f>'Bruker data input page'!B30</f>
        <v>44733.925694444442</v>
      </c>
      <c r="S30" s="22">
        <f>'Bruker data input page'!Y30*Calibrations!H$97+Calibrations!I$97</f>
        <v>53.732549366410076</v>
      </c>
      <c r="T30" s="23">
        <f>Calibrations!O$97*('Bruker data input page'!AK30/0.5993)^2+Calibrations!P$97*('Bruker data input page'!AK30/0.5993)+Calibrations!Q$97</f>
        <v>0.99713163215143119</v>
      </c>
      <c r="U30" s="22">
        <f>Calibrations!$V$97*'Bruker data input page'!W30^2+Calibrations!$W$97*'Bruker data input page'!W30+Calibrations!$X$97</f>
        <v>18.006884807119498</v>
      </c>
      <c r="V30" s="23">
        <f>('Bruker data input page'!AS30/0.69943)*Calibrations!AC$97+Calibrations!AD$97</f>
        <v>8.4098543536595116</v>
      </c>
      <c r="W30" s="23">
        <f>'Bruker data input page'!U30*Calibrations!AQ$97+Calibrations!AR$97</f>
        <v>12.915095682037624</v>
      </c>
      <c r="X30" s="23">
        <f>Calibrations!AJ$97*('Bruker data input page'!AQ30/0.77446)^2+('Bruker data input page'!AQ30/0.77446)*Calibrations!AK$97+Calibrations!AL$97</f>
        <v>0.1444066814986304</v>
      </c>
      <c r="Y30" s="23">
        <f>('Bruker data input page'!AI30/0.7147)*Calibrations!AX$97+Calibrations!AY$97</f>
        <v>12.195960463476428</v>
      </c>
      <c r="Z30" s="23">
        <f>('Bruker data input page'!AG30/0.8302)*Calibrations!BE$97+Calibrations!BF$97</f>
        <v>0.134521239342933</v>
      </c>
      <c r="AA30" s="23">
        <f>((('Bruker data input page'!AA30/0.436)^2)*Calibrations!BK$97)+(('Bruker data input page'!AA30/0.436)*Calibrations!BL$97)+Calibrations!BM$97</f>
        <v>4.3390045918137068E-2</v>
      </c>
      <c r="AB30" s="24">
        <f>'Bruker data input page'!AM30*Calibrations!BS$97*10000+Calibrations!BT$97</f>
        <v>276.6570829803361</v>
      </c>
      <c r="AC30" s="24">
        <f>Calibrations!CA$97*('Bruker data input page'!AO30*10000)^2+('Bruker data input page'!AO30*10000)*Calibrations!CB$97+Calibrations!CC$97</f>
        <v>366.21154254524561</v>
      </c>
      <c r="AD30" s="24">
        <f>'Bruker data input page'!AW30*10000*Calibrations!CI$97+Calibrations!CJ$97</f>
        <v>136.79383688226403</v>
      </c>
      <c r="AE30" s="24">
        <f>'Bruker data input page'!AY30*10000*Calibrations!CP$97+Calibrations!CQ$97</f>
        <v>70.018160139680234</v>
      </c>
      <c r="AF30" s="24">
        <f>Calibrations!$CW$97*('Bruker data input page'!BA30*10000)^2+('Bruker data input page'!BA30*10000)*Calibrations!$CX$97+Calibrations!$CY$97</f>
        <v>61.704957115767186</v>
      </c>
      <c r="AG30" s="24">
        <f>'Bruker data input page'!BI30*10000*Calibrations!DD$97+Calibrations!DE$97</f>
        <v>1.9009381417320252</v>
      </c>
      <c r="AH30" s="24">
        <f>('Bruker data input page'!BK30*10000)*Calibrations!DK$97+Calibrations!DL$97</f>
        <v>96.505894222373783</v>
      </c>
      <c r="AI30" s="24">
        <f>Calibrations!DR$97*('Bruker data input page'!BM30*10000)^2+('Bruker data input page'!BM30*10000)*Calibrations!DS$97+Calibrations!DT$97</f>
        <v>22.294128390038448</v>
      </c>
      <c r="AJ30" s="24">
        <f>Calibrations!DY$97*('Bruker data input page'!BO30*10000)^2+Calibrations!DZ$97*('Bruker data input page'!BO30*10000)+Calibrations!EA$97</f>
        <v>63.264525308273349</v>
      </c>
    </row>
    <row r="31" spans="1:36" s="21" customFormat="1" ht="16">
      <c r="A31" s="21">
        <f>'Bruker data input page'!A12</f>
        <v>139</v>
      </c>
      <c r="B31" s="27">
        <f>'Bruker data input page'!B708</f>
        <v>44762.053472222222</v>
      </c>
      <c r="C31" s="21" t="str">
        <f>'Bruker data input page'!G708</f>
        <v>GeoExploration</v>
      </c>
      <c r="D31" s="21" t="str">
        <f>'Bruker data input page'!H708</f>
        <v>Oxide3phase</v>
      </c>
      <c r="E31" s="26">
        <f>'Bruker data input page'!L708</f>
        <v>90</v>
      </c>
      <c r="F31" s="26"/>
      <c r="G31" s="26" t="str">
        <f>'Bruker data input page'!DK31</f>
        <v>U1559B-6R-1A</v>
      </c>
      <c r="H31" s="26" t="str">
        <f>'Bruker data input page'!DL31</f>
        <v>SHLF</v>
      </c>
      <c r="I31" s="26">
        <f>'Bruker data input page'!DM31</f>
        <v>0</v>
      </c>
      <c r="J31" s="26" t="str">
        <f>'Bruker data input page'!DN31</f>
        <v>U1559</v>
      </c>
      <c r="K31" s="26">
        <f>'Bruker data input page'!DO31</f>
        <v>0</v>
      </c>
      <c r="L31" s="26">
        <f>'Bruker data input page'!DP31</f>
        <v>0</v>
      </c>
      <c r="M31" s="26">
        <f>'Bruker data input page'!DQ31</f>
        <v>0</v>
      </c>
      <c r="N31" s="26" t="str">
        <f>'Bruker data input page'!DR31</f>
        <v>12A</v>
      </c>
      <c r="O31" s="26">
        <f>'Bruker data input page'!DS31</f>
        <v>63</v>
      </c>
      <c r="P31" s="21" t="str">
        <f>'Bruker data input page'!DT31</f>
        <v>12A GREY HALO</v>
      </c>
      <c r="Q31" s="21">
        <f>'Bruker data input page'!A31</f>
        <v>180</v>
      </c>
      <c r="R31" s="27">
        <f>'Bruker data input page'!B31</f>
        <v>44733.928472222222</v>
      </c>
      <c r="S31" s="22">
        <f>'Bruker data input page'!Y31*Calibrations!H$97+Calibrations!I$97</f>
        <v>48.593442839614177</v>
      </c>
      <c r="T31" s="23">
        <f>Calibrations!O$97*('Bruker data input page'!AK31/0.5993)^2+Calibrations!P$97*('Bruker data input page'!AK31/0.5993)+Calibrations!Q$97</f>
        <v>0.92235548632206754</v>
      </c>
      <c r="U31" s="22">
        <f>Calibrations!$V$97*'Bruker data input page'!W31^2+Calibrations!$W$97*'Bruker data input page'!W31+Calibrations!$X$97</f>
        <v>15.178328286213448</v>
      </c>
      <c r="V31" s="23">
        <f>('Bruker data input page'!AS31/0.69943)*Calibrations!AC$97+Calibrations!AD$97</f>
        <v>7.701778211327694</v>
      </c>
      <c r="W31" s="23">
        <f>'Bruker data input page'!U31*Calibrations!AQ$97+Calibrations!AR$97</f>
        <v>10.013708631606171</v>
      </c>
      <c r="X31" s="23">
        <f>Calibrations!AJ$97*('Bruker data input page'!AQ31/0.77446)^2+('Bruker data input page'!AQ31/0.77446)*Calibrations!AK$97+Calibrations!AL$97</f>
        <v>0.12932403236338513</v>
      </c>
      <c r="Y31" s="23">
        <f>('Bruker data input page'!AI31/0.7147)*Calibrations!AX$97+Calibrations!AY$97</f>
        <v>11.234961726924812</v>
      </c>
      <c r="Z31" s="23">
        <f>('Bruker data input page'!AG31/0.8302)*Calibrations!BE$97+Calibrations!BF$97</f>
        <v>0.11701441131192492</v>
      </c>
      <c r="AA31" s="23" t="e">
        <f>((('Bruker data input page'!AA31/0.436)^2)*Calibrations!BK$97)+(('Bruker data input page'!AA31/0.436)*Calibrations!BL$97)+Calibrations!BM$97</f>
        <v>#VALUE!</v>
      </c>
      <c r="AB31" s="24" t="e">
        <f>'Bruker data input page'!AM31*Calibrations!BS$97*10000+Calibrations!BT$97</f>
        <v>#VALUE!</v>
      </c>
      <c r="AC31" s="24">
        <f>Calibrations!CA$97*('Bruker data input page'!AO31*10000)^2+('Bruker data input page'!AO31*10000)*Calibrations!CB$97+Calibrations!CC$97</f>
        <v>341.78392339008792</v>
      </c>
      <c r="AD31" s="24">
        <f>'Bruker data input page'!AW31*10000*Calibrations!CI$97+Calibrations!CJ$97</f>
        <v>84.401845693448365</v>
      </c>
      <c r="AE31" s="24">
        <f>'Bruker data input page'!AY31*10000*Calibrations!CP$97+Calibrations!CQ$97</f>
        <v>85.437579165723207</v>
      </c>
      <c r="AF31" s="24">
        <f>Calibrations!$CW$97*('Bruker data input page'!BA31*10000)^2+('Bruker data input page'!BA31*10000)*Calibrations!$CX$97+Calibrations!$CY$97</f>
        <v>78.148513355605772</v>
      </c>
      <c r="AG31" s="24" t="e">
        <f>'Bruker data input page'!BI31*10000*Calibrations!DD$97+Calibrations!DE$97</f>
        <v>#VALUE!</v>
      </c>
      <c r="AH31" s="24">
        <f>('Bruker data input page'!BK31*10000)*Calibrations!DK$97+Calibrations!DL$97</f>
        <v>84.587762889409078</v>
      </c>
      <c r="AI31" s="24">
        <f>Calibrations!DR$97*('Bruker data input page'!BM31*10000)^2+('Bruker data input page'!BM31*10000)*Calibrations!DS$97+Calibrations!DT$97</f>
        <v>24.418714597367938</v>
      </c>
      <c r="AJ31" s="24">
        <f>Calibrations!DY$97*('Bruker data input page'!BO31*10000)^2+Calibrations!DZ$97*('Bruker data input page'!BO31*10000)+Calibrations!EA$97</f>
        <v>74.388726185789224</v>
      </c>
    </row>
    <row r="32" spans="1:36" s="21" customFormat="1" ht="16">
      <c r="A32" s="21">
        <f>'Bruker data input page'!A13</f>
        <v>140</v>
      </c>
      <c r="B32" s="27">
        <f>'Bruker data input page'!B709</f>
        <v>44762.055555555555</v>
      </c>
      <c r="C32" s="21" t="str">
        <f>'Bruker data input page'!G709</f>
        <v>GeoExploration</v>
      </c>
      <c r="D32" s="21" t="str">
        <f>'Bruker data input page'!H709</f>
        <v>Oxide3phase</v>
      </c>
      <c r="E32" s="26">
        <f>'Bruker data input page'!L709</f>
        <v>90</v>
      </c>
      <c r="F32" s="26"/>
      <c r="G32" s="26" t="str">
        <f>'Bruker data input page'!DK32</f>
        <v>U1559B-6R-1A</v>
      </c>
      <c r="H32" s="26" t="str">
        <f>'Bruker data input page'!DL32</f>
        <v>SHLF</v>
      </c>
      <c r="I32" s="26">
        <f>'Bruker data input page'!DM32</f>
        <v>0</v>
      </c>
      <c r="J32" s="26" t="str">
        <f>'Bruker data input page'!DN32</f>
        <v>U1559</v>
      </c>
      <c r="K32" s="26">
        <f>'Bruker data input page'!DO32</f>
        <v>0</v>
      </c>
      <c r="L32" s="26">
        <f>'Bruker data input page'!DP32</f>
        <v>0</v>
      </c>
      <c r="M32" s="26">
        <f>'Bruker data input page'!DQ32</f>
        <v>0</v>
      </c>
      <c r="N32" s="26" t="str">
        <f>'Bruker data input page'!DR32</f>
        <v>15A</v>
      </c>
      <c r="O32" s="26">
        <f>'Bruker data input page'!DS32</f>
        <v>92</v>
      </c>
      <c r="P32" s="21" t="str">
        <f>'Bruker data input page'!DT32</f>
        <v>15A GREY HALO</v>
      </c>
      <c r="Q32" s="21">
        <f>'Bruker data input page'!A32</f>
        <v>181</v>
      </c>
      <c r="R32" s="27">
        <f>'Bruker data input page'!B32</f>
        <v>44733.930555555555</v>
      </c>
      <c r="S32" s="22">
        <f>'Bruker data input page'!Y32*Calibrations!H$97+Calibrations!I$97</f>
        <v>54.977255628974845</v>
      </c>
      <c r="T32" s="23">
        <f>Calibrations!O$97*('Bruker data input page'!AK32/0.5993)^2+Calibrations!P$97*('Bruker data input page'!AK32/0.5993)+Calibrations!Q$97</f>
        <v>1.0175825573418202</v>
      </c>
      <c r="U32" s="22">
        <f>Calibrations!$V$97*'Bruker data input page'!W32^2+Calibrations!$W$97*'Bruker data input page'!W32+Calibrations!$X$97</f>
        <v>19.336711758782275</v>
      </c>
      <c r="V32" s="23">
        <f>('Bruker data input page'!AS32/0.69943)*Calibrations!AC$97+Calibrations!AD$97</f>
        <v>9.7385045459374258</v>
      </c>
      <c r="W32" s="23">
        <f>'Bruker data input page'!U32*Calibrations!AQ$97+Calibrations!AR$97</f>
        <v>10.371186119195144</v>
      </c>
      <c r="X32" s="23">
        <f>Calibrations!AJ$97*('Bruker data input page'!AQ32/0.77446)^2+('Bruker data input page'!AQ32/0.77446)*Calibrations!AK$97+Calibrations!AL$97</f>
        <v>0.18297095770638211</v>
      </c>
      <c r="Y32" s="23">
        <f>('Bruker data input page'!AI32/0.7147)*Calibrations!AX$97+Calibrations!AY$97</f>
        <v>12.008389100448611</v>
      </c>
      <c r="Z32" s="23">
        <f>('Bruker data input page'!AG32/0.8302)*Calibrations!BE$97+Calibrations!BF$97</f>
        <v>0.49039279535256297</v>
      </c>
      <c r="AA32" s="23">
        <f>((('Bruker data input page'!AA32/0.436)^2)*Calibrations!BK$97)+(('Bruker data input page'!AA32/0.436)*Calibrations!BL$97)+Calibrations!BM$97</f>
        <v>9.251422672557745E-2</v>
      </c>
      <c r="AB32" s="24">
        <f>'Bruker data input page'!AM32*Calibrations!BS$97*10000+Calibrations!BT$97</f>
        <v>321.24539037766965</v>
      </c>
      <c r="AC32" s="24">
        <f>Calibrations!CA$97*('Bruker data input page'!AO32*10000)^2+('Bruker data input page'!AO32*10000)*Calibrations!CB$97+Calibrations!CC$97</f>
        <v>324.24729562721075</v>
      </c>
      <c r="AD32" s="24">
        <f>'Bruker data input page'!AW32*10000*Calibrations!CI$97+Calibrations!CJ$97</f>
        <v>77.482148743982151</v>
      </c>
      <c r="AE32" s="24">
        <f>'Bruker data input page'!AY32*10000*Calibrations!CP$97+Calibrations!CQ$97</f>
        <v>73.102043944888834</v>
      </c>
      <c r="AF32" s="24">
        <f>Calibrations!$CW$97*('Bruker data input page'!BA32*10000)^2+('Bruker data input page'!BA32*10000)*Calibrations!$CX$97+Calibrations!$CY$97</f>
        <v>78.148513355605772</v>
      </c>
      <c r="AG32" s="24">
        <f>'Bruker data input page'!BI32*10000*Calibrations!DD$97+Calibrations!DE$97</f>
        <v>9.8114740830842848</v>
      </c>
      <c r="AH32" s="24">
        <f>('Bruker data input page'!BK32*10000)*Calibrations!DK$97+Calibrations!DL$97</f>
        <v>86.574118111569859</v>
      </c>
      <c r="AI32" s="24">
        <f>Calibrations!DR$97*('Bruker data input page'!BM32*10000)^2+('Bruker data input page'!BM32*10000)*Calibrations!DS$97+Calibrations!DT$97</f>
        <v>25.480572934039472</v>
      </c>
      <c r="AJ32" s="24">
        <f>Calibrations!DY$97*('Bruker data input page'!BO32*10000)^2+Calibrations!DZ$97*('Bruker data input page'!BO32*10000)+Calibrations!EA$97</f>
        <v>58.112638922336302</v>
      </c>
    </row>
    <row r="33" spans="1:36" s="21" customFormat="1" ht="16">
      <c r="A33" s="21">
        <f>'Bruker data input page'!A14</f>
        <v>141</v>
      </c>
      <c r="B33" s="27">
        <f>'Bruker data input page'!B710</f>
        <v>44762.065972222219</v>
      </c>
      <c r="C33" s="21" t="str">
        <f>'Bruker data input page'!G710</f>
        <v>GeoExploration</v>
      </c>
      <c r="D33" s="21" t="str">
        <f>'Bruker data input page'!H710</f>
        <v>Oxide3phase</v>
      </c>
      <c r="E33" s="26">
        <f>'Bruker data input page'!L710</f>
        <v>90</v>
      </c>
      <c r="F33" s="26"/>
      <c r="G33" s="26" t="str">
        <f>'Bruker data input page'!DK33</f>
        <v>U1559B-6R-1A</v>
      </c>
      <c r="H33" s="26" t="str">
        <f>'Bruker data input page'!DL33</f>
        <v>SHLF</v>
      </c>
      <c r="I33" s="26">
        <f>'Bruker data input page'!DM33</f>
        <v>0</v>
      </c>
      <c r="J33" s="26" t="str">
        <f>'Bruker data input page'!DN33</f>
        <v>U1559</v>
      </c>
      <c r="K33" s="26">
        <f>'Bruker data input page'!DO33</f>
        <v>0</v>
      </c>
      <c r="L33" s="26">
        <f>'Bruker data input page'!DP33</f>
        <v>0</v>
      </c>
      <c r="M33" s="26">
        <f>'Bruker data input page'!DQ33</f>
        <v>0</v>
      </c>
      <c r="N33" s="26" t="str">
        <f>'Bruker data input page'!DR33</f>
        <v>19A</v>
      </c>
      <c r="O33" s="26">
        <f>'Bruker data input page'!DS33</f>
        <v>118</v>
      </c>
      <c r="P33" s="21" t="str">
        <f>'Bruker data input page'!DT33</f>
        <v>19A BKGD</v>
      </c>
      <c r="Q33" s="21">
        <f>'Bruker data input page'!A33</f>
        <v>182</v>
      </c>
      <c r="R33" s="27">
        <f>'Bruker data input page'!B33</f>
        <v>44733.94027777778</v>
      </c>
      <c r="S33" s="22">
        <f>'Bruker data input page'!Y33*Calibrations!H$97+Calibrations!I$97</f>
        <v>54.449954522325122</v>
      </c>
      <c r="T33" s="23">
        <f>Calibrations!O$97*('Bruker data input page'!AK33/0.5993)^2+Calibrations!P$97*('Bruker data input page'!AK33/0.5993)+Calibrations!Q$97</f>
        <v>1.072382496115394</v>
      </c>
      <c r="U33" s="22">
        <f>Calibrations!$V$97*'Bruker data input page'!W33^2+Calibrations!$W$97*'Bruker data input page'!W33+Calibrations!$X$97</f>
        <v>18.373888736310601</v>
      </c>
      <c r="V33" s="23">
        <f>('Bruker data input page'!AS33/0.69943)*Calibrations!AC$97+Calibrations!AD$97</f>
        <v>8.1577101663901317</v>
      </c>
      <c r="W33" s="23">
        <f>'Bruker data input page'!U33*Calibrations!AQ$97+Calibrations!AR$97</f>
        <v>11.013640251838826</v>
      </c>
      <c r="X33" s="23">
        <f>Calibrations!AJ$97*('Bruker data input page'!AQ33/0.77446)^2+('Bruker data input page'!AQ33/0.77446)*Calibrations!AK$97+Calibrations!AL$97</f>
        <v>0.14428180350109415</v>
      </c>
      <c r="Y33" s="23">
        <f>('Bruker data input page'!AI33/0.7147)*Calibrations!AX$97+Calibrations!AY$97</f>
        <v>12.319587043653854</v>
      </c>
      <c r="Z33" s="23">
        <f>('Bruker data input page'!AG33/0.8302)*Calibrations!BE$97+Calibrations!BF$97</f>
        <v>0.11067573219724958</v>
      </c>
      <c r="AA33" s="23">
        <f>((('Bruker data input page'!AA33/0.436)^2)*Calibrations!BK$97)+(('Bruker data input page'!AA33/0.436)*Calibrations!BL$97)+Calibrations!BM$97</f>
        <v>6.7713309818541942E-2</v>
      </c>
      <c r="AB33" s="24">
        <f>'Bruker data input page'!AM33*Calibrations!BS$97*10000+Calibrations!BT$97</f>
        <v>341.82460917643903</v>
      </c>
      <c r="AC33" s="24">
        <f>Calibrations!CA$97*('Bruker data input page'!AO33*10000)^2+('Bruker data input page'!AO33*10000)*Calibrations!CB$97+Calibrations!CC$97</f>
        <v>383.36744944728832</v>
      </c>
      <c r="AD33" s="24">
        <f>'Bruker data input page'!AW33*10000*Calibrations!CI$97+Calibrations!CJ$97</f>
        <v>92.310070778552628</v>
      </c>
      <c r="AE33" s="24">
        <f>'Bruker data input page'!AY33*10000*Calibrations!CP$97+Calibrations!CQ$97</f>
        <v>117.30437848621199</v>
      </c>
      <c r="AF33" s="24">
        <f>Calibrations!$CW$97*('Bruker data input page'!BA33*10000)^2+('Bruker data input page'!BA33*10000)*Calibrations!$CX$97+Calibrations!$CY$97</f>
        <v>63.107877898960666</v>
      </c>
      <c r="AG33" s="24" t="e">
        <f>'Bruker data input page'!BI33*10000*Calibrations!DD$97+Calibrations!DE$97</f>
        <v>#VALUE!</v>
      </c>
      <c r="AH33" s="24">
        <f>('Bruker data input page'!BK33*10000)*Calibrations!DK$97+Calibrations!DL$97</f>
        <v>97.499071833454153</v>
      </c>
      <c r="AI33" s="24">
        <f>Calibrations!DR$97*('Bruker data input page'!BM33*10000)^2+('Bruker data input page'!BM33*10000)*Calibrations!DS$97+Calibrations!DT$97</f>
        <v>27.603420073396141</v>
      </c>
      <c r="AJ33" s="24">
        <f>Calibrations!DY$97*('Bruker data input page'!BO33*10000)^2+Calibrations!DZ$97*('Bruker data input page'!BO33*10000)+Calibrations!EA$97</f>
        <v>70.971465618264176</v>
      </c>
    </row>
    <row r="34" spans="1:36" s="21" customFormat="1" ht="16">
      <c r="A34" s="21">
        <f>'Bruker data input page'!A15</f>
        <v>142</v>
      </c>
      <c r="B34" s="27">
        <f>'Bruker data input page'!B711</f>
        <v>44762.068055555559</v>
      </c>
      <c r="C34" s="21" t="str">
        <f>'Bruker data input page'!G711</f>
        <v>GeoExploration</v>
      </c>
      <c r="D34" s="21" t="str">
        <f>'Bruker data input page'!H711</f>
        <v>Oxide3phase</v>
      </c>
      <c r="E34" s="26">
        <f>'Bruker data input page'!L711</f>
        <v>90</v>
      </c>
      <c r="F34" s="26"/>
      <c r="G34" s="26" t="str">
        <f>'Bruker data input page'!DK34</f>
        <v>U1559B-7R-1A</v>
      </c>
      <c r="H34" s="26" t="str">
        <f>'Bruker data input page'!DL34</f>
        <v>SHLF</v>
      </c>
      <c r="I34" s="26">
        <f>'Bruker data input page'!DM34</f>
        <v>0</v>
      </c>
      <c r="J34" s="26" t="str">
        <f>'Bruker data input page'!DN34</f>
        <v>U1559</v>
      </c>
      <c r="K34" s="26">
        <f>'Bruker data input page'!DO34</f>
        <v>0</v>
      </c>
      <c r="L34" s="26">
        <f>'Bruker data input page'!DP34</f>
        <v>0</v>
      </c>
      <c r="M34" s="26">
        <f>'Bruker data input page'!DQ34</f>
        <v>0</v>
      </c>
      <c r="N34" s="26" t="str">
        <f>'Bruker data input page'!DR34</f>
        <v>3A</v>
      </c>
      <c r="O34" s="26">
        <f>'Bruker data input page'!DS34</f>
        <v>13</v>
      </c>
      <c r="P34" s="21" t="str">
        <f>'Bruker data input page'!DT34</f>
        <v>3A ALT</v>
      </c>
      <c r="Q34" s="21">
        <f>'Bruker data input page'!A34</f>
        <v>183</v>
      </c>
      <c r="R34" s="27">
        <f>'Bruker data input page'!B34</f>
        <v>44734.113194444442</v>
      </c>
      <c r="S34" s="22">
        <f>'Bruker data input page'!Y34*Calibrations!H$97+Calibrations!I$97</f>
        <v>50.212178819108487</v>
      </c>
      <c r="T34" s="23">
        <f>Calibrations!O$97*('Bruker data input page'!AK34/0.5993)^2+Calibrations!P$97*('Bruker data input page'!AK34/0.5993)+Calibrations!Q$97</f>
        <v>1.0896291562935345</v>
      </c>
      <c r="U34" s="22">
        <f>Calibrations!$V$97*'Bruker data input page'!W34^2+Calibrations!$W$97*'Bruker data input page'!W34+Calibrations!$X$97</f>
        <v>16.871180804611317</v>
      </c>
      <c r="V34" s="23">
        <f>('Bruker data input page'!AS34/0.69943)*Calibrations!AC$97+Calibrations!AD$97</f>
        <v>9.9946784348298312</v>
      </c>
      <c r="W34" s="23">
        <f>'Bruker data input page'!U34*Calibrations!AQ$97+Calibrations!AR$97</f>
        <v>9.8331331998008125</v>
      </c>
      <c r="X34" s="23">
        <f>Calibrations!AJ$97*('Bruker data input page'!AQ34/0.77446)^2+('Bruker data input page'!AQ34/0.77446)*Calibrations!AK$97+Calibrations!AL$97</f>
        <v>0.14614341338191855</v>
      </c>
      <c r="Y34" s="23">
        <f>('Bruker data input page'!AI34/0.7147)*Calibrations!AX$97+Calibrations!AY$97</f>
        <v>12.814550112812491</v>
      </c>
      <c r="Z34" s="23">
        <f>('Bruker data input page'!AG34/0.8302)*Calibrations!BE$97+Calibrations!BF$97</f>
        <v>9.2716141372336081E-2</v>
      </c>
      <c r="AA34" s="23">
        <f>((('Bruker data input page'!AA34/0.436)^2)*Calibrations!BK$97)+(('Bruker data input page'!AA34/0.436)*Calibrations!BL$97)+Calibrations!BM$97</f>
        <v>0.123374845821605</v>
      </c>
      <c r="AB34" s="24">
        <f>'Bruker data input page'!AM34*Calibrations!BS$97*10000+Calibrations!BT$97</f>
        <v>350.39928367592631</v>
      </c>
      <c r="AC34" s="24">
        <f>Calibrations!CA$97*('Bruker data input page'!AO34*10000)^2+('Bruker data input page'!AO34*10000)*Calibrations!CB$97+Calibrations!CC$97</f>
        <v>379.40428543583198</v>
      </c>
      <c r="AD34" s="24">
        <f>'Bruker data input page'!AW34*10000*Calibrations!CI$97+Calibrations!CJ$97</f>
        <v>60.677170438135605</v>
      </c>
      <c r="AE34" s="24">
        <f>'Bruker data input page'!AY34*10000*Calibrations!CP$97+Calibrations!CQ$97</f>
        <v>53.570779845234405</v>
      </c>
      <c r="AF34" s="24">
        <f>Calibrations!$CW$97*('Bruker data input page'!BA34*10000)^2+('Bruker data input page'!BA34*10000)*Calibrations!$CX$97+Calibrations!$CY$97</f>
        <v>65.895924321780186</v>
      </c>
      <c r="AG34" s="24" t="e">
        <f>'Bruker data input page'!BI34*10000*Calibrations!DD$97+Calibrations!DE$97</f>
        <v>#VALUE!</v>
      </c>
      <c r="AH34" s="24">
        <f>('Bruker data input page'!BK34*10000)*Calibrations!DK$97+Calibrations!DL$97</f>
        <v>98.492249444534551</v>
      </c>
      <c r="AI34" s="24">
        <f>Calibrations!DR$97*('Bruker data input page'!BM34*10000)^2+('Bruker data input page'!BM34*10000)*Calibrations!DS$97+Calibrations!DT$97</f>
        <v>26.542141426048879</v>
      </c>
      <c r="AJ34" s="24">
        <f>Calibrations!DY$97*('Bruker data input page'!BO34*10000)^2+Calibrations!DZ$97*('Bruker data input page'!BO34*10000)+Calibrations!EA$97</f>
        <v>64.979345005047662</v>
      </c>
    </row>
    <row r="35" spans="1:36" s="21" customFormat="1" ht="16">
      <c r="A35" s="21">
        <f>'Bruker data input page'!A16</f>
        <v>143</v>
      </c>
      <c r="B35" s="27">
        <f>'Bruker data input page'!B712</f>
        <v>44762.070138888892</v>
      </c>
      <c r="C35" s="21" t="str">
        <f>'Bruker data input page'!G712</f>
        <v>GeoExploration</v>
      </c>
      <c r="D35" s="21" t="str">
        <f>'Bruker data input page'!H712</f>
        <v>Oxide3phase</v>
      </c>
      <c r="E35" s="26">
        <f>'Bruker data input page'!L712</f>
        <v>90</v>
      </c>
      <c r="F35" s="26"/>
      <c r="G35" s="26" t="str">
        <f>'Bruker data input page'!DK35</f>
        <v>U1559B-7R-1A</v>
      </c>
      <c r="H35" s="26" t="str">
        <f>'Bruker data input page'!DL35</f>
        <v>SHLF</v>
      </c>
      <c r="I35" s="26">
        <f>'Bruker data input page'!DM35</f>
        <v>0</v>
      </c>
      <c r="J35" s="26" t="str">
        <f>'Bruker data input page'!DN35</f>
        <v>U1559</v>
      </c>
      <c r="K35" s="26">
        <f>'Bruker data input page'!DO35</f>
        <v>0</v>
      </c>
      <c r="L35" s="26">
        <f>'Bruker data input page'!DP35</f>
        <v>0</v>
      </c>
      <c r="M35" s="26">
        <f>'Bruker data input page'!DQ35</f>
        <v>0</v>
      </c>
      <c r="N35" s="26" t="str">
        <f>'Bruker data input page'!DR35</f>
        <v>5A</v>
      </c>
      <c r="O35" s="26">
        <f>'Bruker data input page'!DS35</f>
        <v>27</v>
      </c>
      <c r="P35" s="21" t="str">
        <f>'Bruker data input page'!DT35</f>
        <v>5A BKGD</v>
      </c>
      <c r="Q35" s="21">
        <f>'Bruker data input page'!A35</f>
        <v>184</v>
      </c>
      <c r="R35" s="27">
        <f>'Bruker data input page'!B35</f>
        <v>44734.115277777775</v>
      </c>
      <c r="S35" s="22">
        <f>'Bruker data input page'!Y35*Calibrations!H$97+Calibrations!I$97</f>
        <v>52.384830472149659</v>
      </c>
      <c r="T35" s="23">
        <f>Calibrations!O$97*('Bruker data input page'!AK35/0.5993)^2+Calibrations!P$97*('Bruker data input page'!AK35/0.5993)+Calibrations!Q$97</f>
        <v>1.016670266469095</v>
      </c>
      <c r="U35" s="22">
        <f>Calibrations!$V$97*'Bruker data input page'!W35^2+Calibrations!$W$97*'Bruker data input page'!W35+Calibrations!$X$97</f>
        <v>16.672919021807019</v>
      </c>
      <c r="V35" s="23">
        <f>('Bruker data input page'!AS35/0.69943)*Calibrations!AC$97+Calibrations!AD$97</f>
        <v>8.4623843926739664</v>
      </c>
      <c r="W35" s="23">
        <f>'Bruker data input page'!U35*Calibrations!AQ$97+Calibrations!AR$97</f>
        <v>10.73949039926924</v>
      </c>
      <c r="X35" s="23">
        <f>Calibrations!AJ$97*('Bruker data input page'!AQ35/0.77446)^2+('Bruker data input page'!AQ35/0.77446)*Calibrations!AK$97+Calibrations!AL$97</f>
        <v>0.15074862505338554</v>
      </c>
      <c r="Y35" s="23">
        <f>('Bruker data input page'!AI35/0.7147)*Calibrations!AX$97+Calibrations!AY$97</f>
        <v>12.456154829884337</v>
      </c>
      <c r="Z35" s="23">
        <f>('Bruker data input page'!AG35/0.8302)*Calibrations!BE$97+Calibrations!BF$97</f>
        <v>0.12712611370914512</v>
      </c>
      <c r="AA35" s="23">
        <f>((('Bruker data input page'!AA35/0.436)^2)*Calibrations!BK$97)+(('Bruker data input page'!AA35/0.436)*Calibrations!BL$97)+Calibrations!BM$97</f>
        <v>7.4611203025696432E-2</v>
      </c>
      <c r="AB35" s="24">
        <f>'Bruker data input page'!AM35*Calibrations!BS$97*10000+Calibrations!BT$97</f>
        <v>286.08922492977206</v>
      </c>
      <c r="AC35" s="24">
        <f>Calibrations!CA$97*('Bruker data input page'!AO35*10000)^2+('Bruker data input page'!AO35*10000)*Calibrations!CB$97+Calibrations!CC$97</f>
        <v>373.27687062847576</v>
      </c>
      <c r="AD35" s="24">
        <f>'Bruker data input page'!AW35*10000*Calibrations!CI$97+Calibrations!CJ$97</f>
        <v>93.298598914190649</v>
      </c>
      <c r="AE35" s="24">
        <f>'Bruker data input page'!AY35*10000*Calibrations!CP$97+Calibrations!CQ$97</f>
        <v>115.24845594940628</v>
      </c>
      <c r="AF35" s="24">
        <f>Calibrations!$CW$97*('Bruker data input page'!BA35*10000)^2+('Bruker data input page'!BA35*10000)*Calibrations!$CX$97+Calibrations!$CY$97</f>
        <v>71.400836593149606</v>
      </c>
      <c r="AG35" s="24" t="e">
        <f>'Bruker data input page'!BI35*10000*Calibrations!DD$97+Calibrations!DE$97</f>
        <v>#VALUE!</v>
      </c>
      <c r="AH35" s="24">
        <f>('Bruker data input page'!BK35*10000)*Calibrations!DK$97+Calibrations!DL$97</f>
        <v>93.526361389132575</v>
      </c>
      <c r="AI35" s="24">
        <f>Calibrations!DR$97*('Bruker data input page'!BM35*10000)^2+('Bruker data input page'!BM35*10000)*Calibrations!DS$97+Calibrations!DT$97</f>
        <v>24.418714597367938</v>
      </c>
      <c r="AJ35" s="24">
        <f>Calibrations!DY$97*('Bruker data input page'!BO35*10000)^2+Calibrations!DZ$97*('Bruker data input page'!BO35*10000)+Calibrations!EA$97</f>
        <v>71.826244966121322</v>
      </c>
    </row>
    <row r="36" spans="1:36" s="21" customFormat="1" ht="16">
      <c r="A36" s="21">
        <f>'Bruker data input page'!A17</f>
        <v>144</v>
      </c>
      <c r="B36" s="27">
        <f>'Bruker data input page'!B713</f>
        <v>44762.154166666667</v>
      </c>
      <c r="C36" s="21" t="str">
        <f>'Bruker data input page'!G713</f>
        <v>GeoExploration</v>
      </c>
      <c r="D36" s="21" t="str">
        <f>'Bruker data input page'!H713</f>
        <v>Oxide3phase</v>
      </c>
      <c r="E36" s="26">
        <f>'Bruker data input page'!L713</f>
        <v>90</v>
      </c>
      <c r="F36" s="26"/>
      <c r="G36" s="26" t="str">
        <f>'Bruker data input page'!DK36</f>
        <v>U1559B-7R-1A</v>
      </c>
      <c r="H36" s="26" t="str">
        <f>'Bruker data input page'!DL36</f>
        <v>SHLF</v>
      </c>
      <c r="I36" s="26">
        <f>'Bruker data input page'!DM36</f>
        <v>0</v>
      </c>
      <c r="J36" s="26" t="str">
        <f>'Bruker data input page'!DN36</f>
        <v>U1559</v>
      </c>
      <c r="K36" s="26">
        <f>'Bruker data input page'!DO36</f>
        <v>0</v>
      </c>
      <c r="L36" s="26">
        <f>'Bruker data input page'!DP36</f>
        <v>0</v>
      </c>
      <c r="M36" s="26">
        <f>'Bruker data input page'!DQ36</f>
        <v>0</v>
      </c>
      <c r="N36" s="26" t="str">
        <f>'Bruker data input page'!DR36</f>
        <v>8A</v>
      </c>
      <c r="O36" s="26">
        <f>'Bruker data input page'!DS36</f>
        <v>42</v>
      </c>
      <c r="P36" s="21" t="str">
        <f>'Bruker data input page'!DT36</f>
        <v>8A BKGD</v>
      </c>
      <c r="Q36" s="21">
        <f>'Bruker data input page'!A36</f>
        <v>185</v>
      </c>
      <c r="R36" s="27">
        <f>'Bruker data input page'!B36</f>
        <v>44734.117361111108</v>
      </c>
      <c r="S36" s="22">
        <f>'Bruker data input page'!Y36*Calibrations!H$97+Calibrations!I$97</f>
        <v>52.760048339387104</v>
      </c>
      <c r="T36" s="23">
        <f>Calibrations!O$97*('Bruker data input page'!AK36/0.5993)^2+Calibrations!P$97*('Bruker data input page'!AK36/0.5993)+Calibrations!Q$97</f>
        <v>1.0663860490712227</v>
      </c>
      <c r="U36" s="22">
        <f>Calibrations!$V$97*'Bruker data input page'!W36^2+Calibrations!$W$97*'Bruker data input page'!W36+Calibrations!$X$97</f>
        <v>16.411549728112995</v>
      </c>
      <c r="V36" s="23">
        <f>('Bruker data input page'!AS36/0.69943)*Calibrations!AC$97+Calibrations!AD$97</f>
        <v>8.5696032394294939</v>
      </c>
      <c r="W36" s="23">
        <f>'Bruker data input page'!U36*Calibrations!AQ$97+Calibrations!AR$97</f>
        <v>11.030653782886869</v>
      </c>
      <c r="X36" s="23">
        <f>Calibrations!AJ$97*('Bruker data input page'!AQ36/0.77446)^2+('Bruker data input page'!AQ36/0.77446)*Calibrations!AK$97+Calibrations!AL$97</f>
        <v>0.14761486573115334</v>
      </c>
      <c r="Y36" s="23">
        <f>('Bruker data input page'!AI36/0.7147)*Calibrations!AX$97+Calibrations!AY$97</f>
        <v>12.033510265139835</v>
      </c>
      <c r="Z36" s="23">
        <f>('Bruker data input page'!AG36/0.8302)*Calibrations!BE$97+Calibrations!BF$97</f>
        <v>0.12154203925097873</v>
      </c>
      <c r="AA36" s="23" t="e">
        <f>((('Bruker data input page'!AA36/0.436)^2)*Calibrations!BK$97)+(('Bruker data input page'!AA36/0.436)*Calibrations!BL$97)+Calibrations!BM$97</f>
        <v>#VALUE!</v>
      </c>
      <c r="AB36" s="24">
        <f>'Bruker data input page'!AM36*Calibrations!BS$97*10000+Calibrations!BT$97</f>
        <v>280.08695278013096</v>
      </c>
      <c r="AC36" s="24">
        <f>Calibrations!CA$97*('Bruker data input page'!AO36*10000)^2+('Bruker data input page'!AO36*10000)*Calibrations!CB$97+Calibrations!CC$97</f>
        <v>360.36443336914488</v>
      </c>
      <c r="AD36" s="24">
        <f>'Bruker data input page'!AW36*10000*Calibrations!CI$97+Calibrations!CJ$97</f>
        <v>83.413317557810331</v>
      </c>
      <c r="AE36" s="24">
        <f>'Bruker data input page'!AY36*10000*Calibrations!CP$97+Calibrations!CQ$97</f>
        <v>86.465540434126069</v>
      </c>
      <c r="AF36" s="24">
        <f>Calibrations!$CW$97*('Bruker data input page'!BA36*10000)^2+('Bruker data input page'!BA36*10000)*Calibrations!$CX$97+Calibrations!$CY$97</f>
        <v>75.467237794190723</v>
      </c>
      <c r="AG36" s="24" t="e">
        <f>'Bruker data input page'!BI36*10000*Calibrations!DD$97+Calibrations!DE$97</f>
        <v>#VALUE!</v>
      </c>
      <c r="AH36" s="24">
        <f>('Bruker data input page'!BK36*10000)*Calibrations!DK$97+Calibrations!DL$97</f>
        <v>89.553650944811025</v>
      </c>
      <c r="AI36" s="24">
        <f>Calibrations!DR$97*('Bruker data input page'!BM36*10000)^2+('Bruker data input page'!BM36*10000)*Calibrations!DS$97+Calibrations!DT$97</f>
        <v>22.294128390038448</v>
      </c>
      <c r="AJ36" s="24">
        <f>Calibrations!DY$97*('Bruker data input page'!BO36*10000)^2+Calibrations!DZ$97*('Bruker data input page'!BO36*10000)+Calibrations!EA$97</f>
        <v>62.406651253910326</v>
      </c>
    </row>
    <row r="37" spans="1:36" s="21" customFormat="1" ht="16">
      <c r="A37" s="21">
        <f>'Bruker data input page'!A18</f>
        <v>166</v>
      </c>
      <c r="B37" s="27">
        <f>'Bruker data input page'!B714</f>
        <v>44762.157638888886</v>
      </c>
      <c r="C37" s="21" t="str">
        <f>'Bruker data input page'!G714</f>
        <v>GeoExploration</v>
      </c>
      <c r="D37" s="21" t="str">
        <f>'Bruker data input page'!H714</f>
        <v>Oxide3phase</v>
      </c>
      <c r="E37" s="26">
        <f>'Bruker data input page'!L714</f>
        <v>90</v>
      </c>
      <c r="F37" s="26"/>
      <c r="G37" s="26" t="str">
        <f>'Bruker data input page'!DK37</f>
        <v>U1559B-7R-1A</v>
      </c>
      <c r="H37" s="26" t="str">
        <f>'Bruker data input page'!DL37</f>
        <v>SHLF</v>
      </c>
      <c r="I37" s="26">
        <f>'Bruker data input page'!DM37</f>
        <v>0</v>
      </c>
      <c r="J37" s="26" t="str">
        <f>'Bruker data input page'!DN37</f>
        <v>U1559</v>
      </c>
      <c r="K37" s="26">
        <f>'Bruker data input page'!DO37</f>
        <v>0</v>
      </c>
      <c r="L37" s="26">
        <f>'Bruker data input page'!DP37</f>
        <v>0</v>
      </c>
      <c r="M37" s="26">
        <f>'Bruker data input page'!DQ37</f>
        <v>0</v>
      </c>
      <c r="N37" s="26" t="str">
        <f>'Bruker data input page'!DR37</f>
        <v>12A</v>
      </c>
      <c r="O37" s="26">
        <f>'Bruker data input page'!DS37</f>
        <v>61</v>
      </c>
      <c r="P37" s="21" t="str">
        <f>'Bruker data input page'!DT37</f>
        <v>12A BKGD</v>
      </c>
      <c r="Q37" s="21">
        <f>'Bruker data input page'!A37</f>
        <v>186</v>
      </c>
      <c r="R37" s="27">
        <f>'Bruker data input page'!B37</f>
        <v>44734.119444444441</v>
      </c>
      <c r="S37" s="22">
        <f>'Bruker data input page'!Y37*Calibrations!H$97+Calibrations!I$97</f>
        <v>53.098671177140986</v>
      </c>
      <c r="T37" s="23">
        <f>Calibrations!O$97*('Bruker data input page'!AK37/0.5993)^2+Calibrations!P$97*('Bruker data input page'!AK37/0.5993)+Calibrations!Q$97</f>
        <v>1.0547484898465127</v>
      </c>
      <c r="U37" s="22">
        <f>Calibrations!$V$97*'Bruker data input page'!W37^2+Calibrations!$W$97*'Bruker data input page'!W37+Calibrations!$X$97</f>
        <v>18.019799057695643</v>
      </c>
      <c r="V37" s="23">
        <f>('Bruker data input page'!AS37/0.69943)*Calibrations!AC$97+Calibrations!AD$97</f>
        <v>8.412300958216349</v>
      </c>
      <c r="W37" s="23">
        <f>'Bruker data input page'!U37*Calibrations!AQ$97+Calibrations!AR$97</f>
        <v>11.187835609501168</v>
      </c>
      <c r="X37" s="23">
        <f>Calibrations!AJ$97*('Bruker data input page'!AQ37/0.77446)^2+('Bruker data input page'!AQ37/0.77446)*Calibrations!AK$97+Calibrations!AL$97</f>
        <v>0.14163393337194902</v>
      </c>
      <c r="Y37" s="23">
        <f>('Bruker data input page'!AI37/0.7147)*Calibrations!AX$97+Calibrations!AY$97</f>
        <v>12.527255338434657</v>
      </c>
      <c r="Z37" s="23">
        <f>('Bruker data input page'!AG37/0.8302)*Calibrations!BE$97+Calibrations!BF$97</f>
        <v>0.13769057890027067</v>
      </c>
      <c r="AA37" s="23">
        <f>((('Bruker data input page'!AA37/0.436)^2)*Calibrations!BK$97)+(('Bruker data input page'!AA37/0.436)*Calibrations!BL$97)+Calibrations!BM$97</f>
        <v>7.0781871999191656E-2</v>
      </c>
      <c r="AB37" s="24">
        <f>'Bruker data input page'!AM37*Calibrations!BS$97*10000+Calibrations!BT$97</f>
        <v>257.79279908146418</v>
      </c>
      <c r="AC37" s="24">
        <f>Calibrations!CA$97*('Bruker data input page'!AO37*10000)^2+('Bruker data input page'!AO37*10000)*Calibrations!CB$97+Calibrations!CC$97</f>
        <v>376.70805200888435</v>
      </c>
      <c r="AD37" s="24">
        <f>'Bruker data input page'!AW37*10000*Calibrations!CI$97+Calibrations!CJ$97</f>
        <v>105.16093654184704</v>
      </c>
      <c r="AE37" s="24">
        <f>'Bruker data input page'!AY37*10000*Calibrations!CP$97+Calibrations!CQ$97</f>
        <v>92.633308044543256</v>
      </c>
      <c r="AF37" s="24">
        <f>Calibrations!$CW$97*('Bruker data input page'!BA37*10000)^2+('Bruker data input page'!BA37*10000)*Calibrations!$CX$97+Calibrations!$CY$97</f>
        <v>70.033506097090964</v>
      </c>
      <c r="AG37" s="24" t="e">
        <f>'Bruker data input page'!BI37*10000*Calibrations!DD$97+Calibrations!DE$97</f>
        <v>#VALUE!</v>
      </c>
      <c r="AH37" s="24">
        <f>('Bruker data input page'!BK37*10000)*Calibrations!DK$97+Calibrations!DL$97</f>
        <v>95.512716611293371</v>
      </c>
      <c r="AI37" s="24">
        <f>Calibrations!DR$97*('Bruker data input page'!BM37*10000)^2+('Bruker data input page'!BM37*10000)*Calibrations!DS$97+Calibrations!DT$97</f>
        <v>23.356566416034262</v>
      </c>
      <c r="AJ37" s="24">
        <f>Calibrations!DY$97*('Bruker data input page'!BO37*10000)^2+Calibrations!DZ$97*('Bruker data input page'!BO37*10000)+Calibrations!EA$97</f>
        <v>70.116376799756438</v>
      </c>
    </row>
    <row r="38" spans="1:36" s="21" customFormat="1" ht="16">
      <c r="A38" s="21">
        <f>'Bruker data input page'!A19</f>
        <v>167</v>
      </c>
      <c r="B38" s="27">
        <f>'Bruker data input page'!B715</f>
        <v>44762.15902777778</v>
      </c>
      <c r="C38" s="21" t="str">
        <f>'Bruker data input page'!G715</f>
        <v>GeoExploration</v>
      </c>
      <c r="D38" s="21" t="str">
        <f>'Bruker data input page'!H715</f>
        <v>Oxide3phase</v>
      </c>
      <c r="E38" s="26">
        <f>'Bruker data input page'!L715</f>
        <v>90</v>
      </c>
      <c r="F38" s="26"/>
      <c r="G38" s="26" t="str">
        <f>'Bruker data input page'!DK38</f>
        <v>U1559B-7R-1A</v>
      </c>
      <c r="H38" s="26" t="str">
        <f>'Bruker data input page'!DL38</f>
        <v>SHLF</v>
      </c>
      <c r="I38" s="26">
        <f>'Bruker data input page'!DM38</f>
        <v>0</v>
      </c>
      <c r="J38" s="26" t="str">
        <f>'Bruker data input page'!DN38</f>
        <v>U1559</v>
      </c>
      <c r="K38" s="26">
        <f>'Bruker data input page'!DO38</f>
        <v>0</v>
      </c>
      <c r="L38" s="26">
        <f>'Bruker data input page'!DP38</f>
        <v>0</v>
      </c>
      <c r="M38" s="26">
        <f>'Bruker data input page'!DQ38</f>
        <v>0</v>
      </c>
      <c r="N38" s="26" t="str">
        <f>'Bruker data input page'!DR38</f>
        <v>16A</v>
      </c>
      <c r="O38" s="26">
        <f>'Bruker data input page'!DS38</f>
        <v>85</v>
      </c>
      <c r="P38" s="21" t="str">
        <f>'Bruker data input page'!DT38</f>
        <v>16A BKGD</v>
      </c>
      <c r="Q38" s="21">
        <f>'Bruker data input page'!A38</f>
        <v>187</v>
      </c>
      <c r="R38" s="27">
        <f>'Bruker data input page'!B38</f>
        <v>44734.121527777781</v>
      </c>
      <c r="S38" s="22">
        <f>'Bruker data input page'!Y38*Calibrations!H$97+Calibrations!I$97</f>
        <v>50.345251653594225</v>
      </c>
      <c r="T38" s="23">
        <f>Calibrations!O$97*('Bruker data input page'!AK38/0.5993)^2+Calibrations!P$97*('Bruker data input page'!AK38/0.5993)+Calibrations!Q$97</f>
        <v>0.77168816913328353</v>
      </c>
      <c r="U38" s="22">
        <f>Calibrations!$V$97*'Bruker data input page'!W38^2+Calibrations!$W$97*'Bruker data input page'!W38+Calibrations!$X$97</f>
        <v>21.817399393054281</v>
      </c>
      <c r="V38" s="23">
        <f>('Bruker data input page'!AS38/0.69943)*Calibrations!AC$97+Calibrations!AD$97</f>
        <v>6.8490645643122425</v>
      </c>
      <c r="W38" s="23">
        <f>'Bruker data input page'!U38*Calibrations!AQ$97+Calibrations!AR$97</f>
        <v>9.0570841813139822</v>
      </c>
      <c r="X38" s="23">
        <f>Calibrations!AJ$97*('Bruker data input page'!AQ38/0.77446)^2+('Bruker data input page'!AQ38/0.77446)*Calibrations!AK$97+Calibrations!AL$97</f>
        <v>0.10058035099794584</v>
      </c>
      <c r="Y38" s="23">
        <f>('Bruker data input page'!AI38/0.7147)*Calibrations!AX$97+Calibrations!AY$97</f>
        <v>12.730508398209118</v>
      </c>
      <c r="Z38" s="23">
        <f>('Bruker data input page'!AG38/0.8302)*Calibrations!BE$97+Calibrations!BF$97</f>
        <v>9.7243769311389908E-2</v>
      </c>
      <c r="AA38" s="23">
        <f>((('Bruker data input page'!AA38/0.436)^2)*Calibrations!BK$97)+(('Bruker data input page'!AA38/0.436)*Calibrations!BL$97)+Calibrations!BM$97</f>
        <v>7.039854951491685E-2</v>
      </c>
      <c r="AB38" s="24">
        <f>'Bruker data input page'!AM38*Calibrations!BS$97*10000+Calibrations!BT$97</f>
        <v>258.65026653141285</v>
      </c>
      <c r="AC38" s="24">
        <f>Calibrations!CA$97*('Bruker data input page'!AO38*10000)^2+('Bruker data input page'!AO38*10000)*Calibrations!CB$97+Calibrations!CC$97</f>
        <v>432.0000142354487</v>
      </c>
      <c r="AD38" s="24">
        <f>'Bruker data input page'!AW38*10000*Calibrations!CI$97+Calibrations!CJ$97</f>
        <v>60.677170438135605</v>
      </c>
      <c r="AE38" s="24">
        <f>'Bruker data input page'!AY38*10000*Calibrations!CP$97+Calibrations!CQ$97</f>
        <v>62.822431260860185</v>
      </c>
      <c r="AF38" s="24">
        <f>Calibrations!$CW$97*('Bruker data input page'!BA38*10000)^2+('Bruker data input page'!BA38*10000)*Calibrations!$CX$97+Calibrations!$CY$97</f>
        <v>57.460604479051938</v>
      </c>
      <c r="AG38" s="24" t="e">
        <f>'Bruker data input page'!BI38*10000*Calibrations!DD$97+Calibrations!DE$97</f>
        <v>#VALUE!</v>
      </c>
      <c r="AH38" s="24">
        <f>('Bruker data input page'!BK38*10000)*Calibrations!DK$97+Calibrations!DL$97</f>
        <v>99.485427055614949</v>
      </c>
      <c r="AI38" s="24">
        <f>Calibrations!DR$97*('Bruker data input page'!BM38*10000)^2+('Bruker data input page'!BM38*10000)*Calibrations!DS$97+Calibrations!DT$97</f>
        <v>19.105075244078186</v>
      </c>
      <c r="AJ38" s="24">
        <f>Calibrations!DY$97*('Bruker data input page'!BO38*10000)^2+Calibrations!DZ$97*('Bruker data input page'!BO38*10000)+Calibrations!EA$97</f>
        <v>60.689974733232489</v>
      </c>
    </row>
    <row r="39" spans="1:36" s="21" customFormat="1" ht="16">
      <c r="A39" s="21">
        <f>'Bruker data input page'!A20</f>
        <v>168</v>
      </c>
      <c r="B39" s="27">
        <f>'Bruker data input page'!B716</f>
        <v>44762.168055555558</v>
      </c>
      <c r="C39" s="21" t="str">
        <f>'Bruker data input page'!G716</f>
        <v>GeoExploration</v>
      </c>
      <c r="D39" s="21" t="str">
        <f>'Bruker data input page'!H716</f>
        <v>Oxide3phase</v>
      </c>
      <c r="E39" s="26">
        <f>'Bruker data input page'!L716</f>
        <v>90</v>
      </c>
      <c r="F39" s="26"/>
      <c r="G39" s="26" t="str">
        <f>'Bruker data input page'!DK39</f>
        <v>U1559B-7R-1A</v>
      </c>
      <c r="H39" s="26" t="str">
        <f>'Bruker data input page'!DL39</f>
        <v>SHLF</v>
      </c>
      <c r="I39" s="26">
        <f>'Bruker data input page'!DM39</f>
        <v>0</v>
      </c>
      <c r="J39" s="26" t="str">
        <f>'Bruker data input page'!DN39</f>
        <v>U1559</v>
      </c>
      <c r="K39" s="26">
        <f>'Bruker data input page'!DO39</f>
        <v>0</v>
      </c>
      <c r="L39" s="26">
        <f>'Bruker data input page'!DP39</f>
        <v>0</v>
      </c>
      <c r="M39" s="26">
        <f>'Bruker data input page'!DQ39</f>
        <v>0</v>
      </c>
      <c r="N39" s="26" t="str">
        <f>'Bruker data input page'!DR39</f>
        <v>19A</v>
      </c>
      <c r="O39" s="26">
        <f>'Bruker data input page'!DS39</f>
        <v>100</v>
      </c>
      <c r="P39" s="21" t="str">
        <f>'Bruker data input page'!DT39</f>
        <v>19A BKGD</v>
      </c>
      <c r="Q39" s="21">
        <f>'Bruker data input page'!A39</f>
        <v>188</v>
      </c>
      <c r="R39" s="27">
        <f>'Bruker data input page'!B39</f>
        <v>44734.123611111114</v>
      </c>
      <c r="S39" s="22">
        <f>'Bruker data input page'!Y39*Calibrations!H$97+Calibrations!I$97</f>
        <v>47.852037047479378</v>
      </c>
      <c r="T39" s="23">
        <f>Calibrations!O$97*('Bruker data input page'!AK39/0.5993)^2+Calibrations!P$97*('Bruker data input page'!AK39/0.5993)+Calibrations!Q$97</f>
        <v>0.91113845504951319</v>
      </c>
      <c r="U39" s="22">
        <f>Calibrations!$V$97*'Bruker data input page'!W39^2+Calibrations!$W$97*'Bruker data input page'!W39+Calibrations!$X$97</f>
        <v>15.944198347085974</v>
      </c>
      <c r="V39" s="23">
        <f>('Bruker data input page'!AS39/0.69943)*Calibrations!AC$97+Calibrations!AD$97</f>
        <v>7.5138214141965243</v>
      </c>
      <c r="W39" s="23">
        <f>'Bruker data input page'!U39*Calibrations!AQ$97+Calibrations!AR$97</f>
        <v>9.382274627027698</v>
      </c>
      <c r="X39" s="23">
        <f>Calibrations!AJ$97*('Bruker data input page'!AQ39/0.77446)^2+('Bruker data input page'!AQ39/0.77446)*Calibrations!AK$97+Calibrations!AL$97</f>
        <v>0.12724938668165453</v>
      </c>
      <c r="Y39" s="23">
        <f>('Bruker data input page'!AI39/0.7147)*Calibrations!AX$97+Calibrations!AY$97</f>
        <v>11.062310813228752</v>
      </c>
      <c r="Z39" s="23">
        <f>('Bruker data input page'!AG39/0.8302)*Calibrations!BE$97+Calibrations!BF$97</f>
        <v>0.1417654440454191</v>
      </c>
      <c r="AA39" s="23">
        <f>((('Bruker data input page'!AA39/0.436)^2)*Calibrations!BK$97)+(('Bruker data input page'!AA39/0.436)*Calibrations!BL$97)+Calibrations!BM$97</f>
        <v>6.1177570894629982E-2</v>
      </c>
      <c r="AB39" s="24">
        <f>'Bruker data input page'!AM39*Calibrations!BS$97*10000+Calibrations!BT$97</f>
        <v>219.20676383377162</v>
      </c>
      <c r="AC39" s="24">
        <f>Calibrations!CA$97*('Bruker data input page'!AO39*10000)^2+('Bruker data input page'!AO39*10000)*Calibrations!CB$97+Calibrations!CC$97</f>
        <v>339.35175836860276</v>
      </c>
      <c r="AD39" s="24">
        <f>'Bruker data input page'!AW39*10000*Calibrations!CI$97+Calibrations!CJ$97</f>
        <v>86.378901964724434</v>
      </c>
      <c r="AE39" s="24">
        <f>'Bruker data input page'!AY39*10000*Calibrations!CP$97+Calibrations!CQ$97</f>
        <v>102.91292072857192</v>
      </c>
      <c r="AF39" s="24">
        <f>Calibrations!$CW$97*('Bruker data input page'!BA39*10000)^2+('Bruker data input page'!BA39*10000)*Calibrations!$CX$97+Calibrations!$CY$97</f>
        <v>57.460604479051938</v>
      </c>
      <c r="AG39" s="24" t="e">
        <f>'Bruker data input page'!BI39*10000*Calibrations!DD$97+Calibrations!DE$97</f>
        <v>#VALUE!</v>
      </c>
      <c r="AH39" s="24">
        <f>('Bruker data input page'!BK39*10000)*Calibrations!DK$97+Calibrations!DL$97</f>
        <v>86.574118111569859</v>
      </c>
      <c r="AI39" s="24">
        <f>Calibrations!DR$97*('Bruker data input page'!BM39*10000)^2+('Bruker data input page'!BM39*10000)*Calibrations!DS$97+Calibrations!DT$97</f>
        <v>19.105075244078186</v>
      </c>
      <c r="AJ39" s="24">
        <f>Calibrations!DY$97*('Bruker data input page'!BO39*10000)^2+Calibrations!DZ$97*('Bruker data input page'!BO39*10000)+Calibrations!EA$97</f>
        <v>63.264525308273349</v>
      </c>
    </row>
    <row r="40" spans="1:36" s="21" customFormat="1" ht="16">
      <c r="A40" s="21">
        <f>'Bruker data input page'!A21</f>
        <v>169</v>
      </c>
      <c r="B40" s="27">
        <f>'Bruker data input page'!B717</f>
        <v>44762.170138888891</v>
      </c>
      <c r="C40" s="21" t="str">
        <f>'Bruker data input page'!G717</f>
        <v>GeoExploration</v>
      </c>
      <c r="D40" s="21" t="str">
        <f>'Bruker data input page'!H717</f>
        <v>Oxide3phase</v>
      </c>
      <c r="E40" s="26">
        <f>'Bruker data input page'!L717</f>
        <v>90</v>
      </c>
      <c r="F40" s="26"/>
      <c r="G40" s="26" t="str">
        <f>'Bruker data input page'!DK40</f>
        <v>U1559B-7R-1A</v>
      </c>
      <c r="H40" s="26" t="str">
        <f>'Bruker data input page'!DL40</f>
        <v>SHLF</v>
      </c>
      <c r="I40" s="26">
        <f>'Bruker data input page'!DM40</f>
        <v>0</v>
      </c>
      <c r="J40" s="26" t="str">
        <f>'Bruker data input page'!DN40</f>
        <v>U1559</v>
      </c>
      <c r="K40" s="26">
        <f>'Bruker data input page'!DO40</f>
        <v>0</v>
      </c>
      <c r="L40" s="26">
        <f>'Bruker data input page'!DP40</f>
        <v>0</v>
      </c>
      <c r="M40" s="26">
        <f>'Bruker data input page'!DQ40</f>
        <v>0</v>
      </c>
      <c r="N40" s="26" t="str">
        <f>'Bruker data input page'!DR40</f>
        <v>21A</v>
      </c>
      <c r="O40" s="26">
        <f>'Bruker data input page'!DS40</f>
        <v>112</v>
      </c>
      <c r="P40" s="21" t="str">
        <f>'Bruker data input page'!DT40</f>
        <v>21A GREY HALO</v>
      </c>
      <c r="Q40" s="21">
        <f>'Bruker data input page'!A40</f>
        <v>189</v>
      </c>
      <c r="R40" s="27">
        <f>'Bruker data input page'!B40</f>
        <v>44734.126388888886</v>
      </c>
      <c r="S40" s="22">
        <f>'Bruker data input page'!Y40*Calibrations!H$97+Calibrations!I$97</f>
        <v>39.401080352419804</v>
      </c>
      <c r="T40" s="23">
        <f>Calibrations!O$97*('Bruker data input page'!AK40/0.5993)^2+Calibrations!P$97*('Bruker data input page'!AK40/0.5993)+Calibrations!Q$97</f>
        <v>0.67540176685050746</v>
      </c>
      <c r="U40" s="22">
        <f>Calibrations!$V$97*'Bruker data input page'!W40^2+Calibrations!$W$97*'Bruker data input page'!W40+Calibrations!$X$97</f>
        <v>11.874017864128591</v>
      </c>
      <c r="V40" s="23">
        <f>('Bruker data input page'!AS40/0.69943)*Calibrations!AC$97+Calibrations!AD$97</f>
        <v>6.6844224694285845</v>
      </c>
      <c r="W40" s="23">
        <f>'Bruker data input page'!U40*Calibrations!AQ$97+Calibrations!AR$97</f>
        <v>7.2202028348657095</v>
      </c>
      <c r="X40" s="23">
        <f>Calibrations!AJ$97*('Bruker data input page'!AQ40/0.77446)^2+('Bruker data input page'!AQ40/0.77446)*Calibrations!AK$97+Calibrations!AL$97</f>
        <v>9.898641999630868E-2</v>
      </c>
      <c r="Y40" s="23">
        <f>('Bruker data input page'!AI40/0.7147)*Calibrations!AX$97+Calibrations!AY$97</f>
        <v>9.1363548535681076</v>
      </c>
      <c r="Z40" s="23">
        <f>('Bruker data input page'!AG40/0.8302)*Calibrations!BE$97+Calibrations!BF$97</f>
        <v>0.28846058927076279</v>
      </c>
      <c r="AA40" s="23">
        <f>((('Bruker data input page'!AA40/0.436)^2)*Calibrations!BK$97)+(('Bruker data input page'!AA40/0.436)*Calibrations!BL$97)+Calibrations!BM$97</f>
        <v>4.765721285632421E-2</v>
      </c>
      <c r="AB40" s="24" t="e">
        <f>'Bruker data input page'!AM40*Calibrations!BS$97*10000+Calibrations!BT$97</f>
        <v>#VALUE!</v>
      </c>
      <c r="AC40" s="24">
        <f>Calibrations!CA$97*('Bruker data input page'!AO40*10000)^2+('Bruker data input page'!AO40*10000)*Calibrations!CB$97+Calibrations!CC$97</f>
        <v>340.97590792055837</v>
      </c>
      <c r="AD40" s="24">
        <f>'Bruker data input page'!AW40*10000*Calibrations!CI$97+Calibrations!CJ$97</f>
        <v>67.596867387601833</v>
      </c>
      <c r="AE40" s="24">
        <f>'Bruker data input page'!AY40*10000*Calibrations!CP$97+Calibrations!CQ$97</f>
        <v>90.577385507737517</v>
      </c>
      <c r="AF40" s="24">
        <f>Calibrations!$CW$97*('Bruker data input page'!BA40*10000)^2+('Bruker data input page'!BA40*10000)*Calibrations!$CX$97+Calibrations!$CY$97</f>
        <v>51.718423626783675</v>
      </c>
      <c r="AG40" s="24">
        <f>'Bruker data input page'!BI40*10000*Calibrations!DD$97+Calibrations!DE$97</f>
        <v>4.1610912678326706</v>
      </c>
      <c r="AH40" s="24">
        <f>('Bruker data input page'!BK40*10000)*Calibrations!DK$97+Calibrations!DL$97</f>
        <v>71.676453945363988</v>
      </c>
      <c r="AI40" s="24">
        <f>Calibrations!DR$97*('Bruker data input page'!BM40*10000)^2+('Bruker data input page'!BM40*10000)*Calibrations!DS$97+Calibrations!DT$97</f>
        <v>16.977590590127324</v>
      </c>
      <c r="AJ40" s="24">
        <f>Calibrations!DY$97*('Bruker data input page'!BO40*10000)^2+Calibrations!DZ$97*('Bruker data input page'!BO40*10000)+Calibrations!EA$97</f>
        <v>58.112638922336302</v>
      </c>
    </row>
    <row r="41" spans="1:36" s="21" customFormat="1" ht="16">
      <c r="A41" s="21">
        <f>'Bruker data input page'!A22</f>
        <v>170</v>
      </c>
      <c r="B41" s="27">
        <f>'Bruker data input page'!B718</f>
        <v>44762.171527777777</v>
      </c>
      <c r="C41" s="21" t="str">
        <f>'Bruker data input page'!G718</f>
        <v>GeoExploration</v>
      </c>
      <c r="D41" s="21" t="str">
        <f>'Bruker data input page'!H718</f>
        <v>Oxide3phase</v>
      </c>
      <c r="E41" s="26">
        <f>'Bruker data input page'!L718</f>
        <v>90</v>
      </c>
      <c r="F41" s="26"/>
      <c r="G41" s="26" t="str">
        <f>'Bruker data input page'!DK41</f>
        <v>U1559B-7R-1A</v>
      </c>
      <c r="H41" s="26" t="str">
        <f>'Bruker data input page'!DL41</f>
        <v>SHLF</v>
      </c>
      <c r="I41" s="26">
        <f>'Bruker data input page'!DM41</f>
        <v>0</v>
      </c>
      <c r="J41" s="26" t="str">
        <f>'Bruker data input page'!DN41</f>
        <v>U1559</v>
      </c>
      <c r="K41" s="26">
        <f>'Bruker data input page'!DO41</f>
        <v>0</v>
      </c>
      <c r="L41" s="26">
        <f>'Bruker data input page'!DP41</f>
        <v>0</v>
      </c>
      <c r="M41" s="26">
        <f>'Bruker data input page'!DQ41</f>
        <v>0</v>
      </c>
      <c r="N41" s="26" t="str">
        <f>'Bruker data input page'!DR41</f>
        <v>21A</v>
      </c>
      <c r="O41" s="26">
        <f>'Bruker data input page'!DS41</f>
        <v>117</v>
      </c>
      <c r="P41" s="21" t="str">
        <f>'Bruker data input page'!DT41</f>
        <v>21A BKGD</v>
      </c>
      <c r="Q41" s="21">
        <f>'Bruker data input page'!A41</f>
        <v>190</v>
      </c>
      <c r="R41" s="27">
        <f>'Bruker data input page'!B41</f>
        <v>44734.129861111112</v>
      </c>
      <c r="S41" s="22">
        <f>'Bruker data input page'!Y41*Calibrations!H$97+Calibrations!I$97</f>
        <v>47.561059037072624</v>
      </c>
      <c r="T41" s="23">
        <f>Calibrations!O$97*('Bruker data input page'!AK41/0.5993)^2+Calibrations!P$97*('Bruker data input page'!AK41/0.5993)+Calibrations!Q$97</f>
        <v>0.89862279758466168</v>
      </c>
      <c r="U41" s="22">
        <f>Calibrations!$V$97*'Bruker data input page'!W41^2+Calibrations!$W$97*'Bruker data input page'!W41+Calibrations!$X$97</f>
        <v>15.323772066225796</v>
      </c>
      <c r="V41" s="23">
        <f>('Bruker data input page'!AS41/0.69943)*Calibrations!AC$97+Calibrations!AD$97</f>
        <v>7.3261524528955713</v>
      </c>
      <c r="W41" s="23">
        <f>'Bruker data input page'!U41*Calibrations!AQ$97+Calibrations!AR$97</f>
        <v>11.71370838734974</v>
      </c>
      <c r="X41" s="23">
        <f>Calibrations!AJ$97*('Bruker data input page'!AQ41/0.77446)^2+('Bruker data input page'!AQ41/0.77446)*Calibrations!AK$97+Calibrations!AL$97</f>
        <v>0.12932403236338513</v>
      </c>
      <c r="Y41" s="23">
        <f>('Bruker data input page'!AI41/0.7147)*Calibrations!AX$97+Calibrations!AY$97</f>
        <v>10.978573597591332</v>
      </c>
      <c r="Z41" s="23">
        <f>('Bruker data input page'!AG41/0.8302)*Calibrations!BE$97+Calibrations!BF$97</f>
        <v>5.3476699233869676E-2</v>
      </c>
      <c r="AA41" s="23" t="e">
        <f>((('Bruker data input page'!AA41/0.436)^2)*Calibrations!BK$97)+(('Bruker data input page'!AA41/0.436)*Calibrations!BL$97)+Calibrations!BM$97</f>
        <v>#VALUE!</v>
      </c>
      <c r="AB41" s="24">
        <f>'Bruker data input page'!AM41*Calibrations!BS$97*10000+Calibrations!BT$97</f>
        <v>247.50318968207949</v>
      </c>
      <c r="AC41" s="24">
        <f>Calibrations!CA$97*('Bruker data input page'!AO41*10000)^2+('Bruker data input page'!AO41*10000)*Calibrations!CB$97+Calibrations!CC$97</f>
        <v>319.0176280038969</v>
      </c>
      <c r="AD41" s="24">
        <f>'Bruker data input page'!AW41*10000*Calibrations!CI$97+Calibrations!CJ$97</f>
        <v>73.528036201430027</v>
      </c>
      <c r="AE41" s="24">
        <f>'Bruker data input page'!AY41*10000*Calibrations!CP$97+Calibrations!CQ$97</f>
        <v>74.130005213291696</v>
      </c>
      <c r="AF41" s="24">
        <f>Calibrations!$CW$97*('Bruker data input page'!BA41*10000)^2+('Bruker data input page'!BA41*10000)*Calibrations!$CX$97+Calibrations!$CY$97</f>
        <v>54.601377481962757</v>
      </c>
      <c r="AG41" s="24" t="e">
        <f>'Bruker data input page'!BI41*10000*Calibrations!DD$97+Calibrations!DE$97</f>
        <v>#VALUE!</v>
      </c>
      <c r="AH41" s="24">
        <f>('Bruker data input page'!BK41*10000)*Calibrations!DK$97+Calibrations!DL$97</f>
        <v>84.587762889409078</v>
      </c>
      <c r="AI41" s="24">
        <f>Calibrations!DR$97*('Bruker data input page'!BM41*10000)^2+('Bruker data input page'!BM41*10000)*Calibrations!DS$97+Calibrations!DT$97</f>
        <v>24.418714597367938</v>
      </c>
      <c r="AJ41" s="24">
        <f>Calibrations!DY$97*('Bruker data input page'!BO41*10000)^2+Calibrations!DZ$97*('Bruker data input page'!BO41*10000)+Calibrations!EA$97</f>
        <v>71.826244966121322</v>
      </c>
    </row>
    <row r="42" spans="1:36" s="21" customFormat="1" ht="16">
      <c r="A42" s="21">
        <f>'Bruker data input page'!A23</f>
        <v>171</v>
      </c>
      <c r="B42" s="27">
        <f>'Bruker data input page'!B719</f>
        <v>44762.175694444442</v>
      </c>
      <c r="C42" s="21" t="str">
        <f>'Bruker data input page'!G719</f>
        <v>GeoExploration</v>
      </c>
      <c r="D42" s="21" t="str">
        <f>'Bruker data input page'!H719</f>
        <v>Oxide3phase</v>
      </c>
      <c r="E42" s="26">
        <f>'Bruker data input page'!L719</f>
        <v>90</v>
      </c>
      <c r="F42" s="26"/>
      <c r="G42" s="26" t="str">
        <f>'Bruker data input page'!DK42</f>
        <v>U1559B-7R-2A</v>
      </c>
      <c r="H42" s="26" t="str">
        <f>'Bruker data input page'!DL42</f>
        <v>SHLF</v>
      </c>
      <c r="I42" s="26">
        <f>'Bruker data input page'!DM42</f>
        <v>0</v>
      </c>
      <c r="J42" s="26" t="str">
        <f>'Bruker data input page'!DN42</f>
        <v>U1559</v>
      </c>
      <c r="K42" s="26">
        <f>'Bruker data input page'!DO42</f>
        <v>0</v>
      </c>
      <c r="L42" s="26">
        <f>'Bruker data input page'!DP42</f>
        <v>0</v>
      </c>
      <c r="M42" s="26">
        <f>'Bruker data input page'!DQ42</f>
        <v>0</v>
      </c>
      <c r="N42" s="26" t="str">
        <f>'Bruker data input page'!DR42</f>
        <v>4A</v>
      </c>
      <c r="O42" s="26">
        <f>'Bruker data input page'!DS42</f>
        <v>25</v>
      </c>
      <c r="P42" s="21" t="str">
        <f>'Bruker data input page'!DT42</f>
        <v>4A BKGD</v>
      </c>
      <c r="Q42" s="21">
        <f>'Bruker data input page'!A42</f>
        <v>191</v>
      </c>
      <c r="R42" s="27">
        <f>'Bruker data input page'!B42</f>
        <v>44734.14166666667</v>
      </c>
      <c r="S42" s="22">
        <f>'Bruker data input page'!Y42*Calibrations!H$97+Calibrations!I$97</f>
        <v>54.771349180614322</v>
      </c>
      <c r="T42" s="23">
        <f>Calibrations!O$97*('Bruker data input page'!AK42/0.5993)^2+Calibrations!P$97*('Bruker data input page'!AK42/0.5993)+Calibrations!Q$97</f>
        <v>1.0328993062133267</v>
      </c>
      <c r="U42" s="22">
        <f>Calibrations!$V$97*'Bruker data input page'!W42^2+Calibrations!$W$97*'Bruker data input page'!W42+Calibrations!$X$97</f>
        <v>18.771922767012875</v>
      </c>
      <c r="V42" s="23">
        <f>('Bruker data input page'!AS42/0.69943)*Calibrations!AC$97+Calibrations!AD$97</f>
        <v>8.52772312613304</v>
      </c>
      <c r="W42" s="23">
        <f>'Bruker data input page'!U42*Calibrations!AQ$97+Calibrations!AR$97</f>
        <v>11.320657153023948</v>
      </c>
      <c r="X42" s="23">
        <f>Calibrations!AJ$97*('Bruker data input page'!AQ42/0.77446)^2+('Bruker data input page'!AQ42/0.77446)*Calibrations!AK$97+Calibrations!AL$97</f>
        <v>0.13042038122636324</v>
      </c>
      <c r="Y42" s="23">
        <f>('Bruker data input page'!AI42/0.7147)*Calibrations!AX$97+Calibrations!AY$97</f>
        <v>12.316998802443244</v>
      </c>
      <c r="Z42" s="23">
        <f>('Bruker data input page'!AG42/0.8302)*Calibrations!BE$97+Calibrations!BF$97</f>
        <v>0.18311777922211064</v>
      </c>
      <c r="AA42" s="23">
        <f>((('Bruker data input page'!AA42/0.436)^2)*Calibrations!BK$97)+(('Bruker data input page'!AA42/0.436)*Calibrations!BL$97)+Calibrations!BM$97</f>
        <v>9.9707229779929116E-2</v>
      </c>
      <c r="AB42" s="24">
        <f>'Bruker data input page'!AM42*Calibrations!BS$97*10000+Calibrations!BT$97</f>
        <v>312.67071587818248</v>
      </c>
      <c r="AC42" s="24">
        <f>Calibrations!CA$97*('Bruker data input page'!AO42*10000)^2+('Bruker data input page'!AO42*10000)*Calibrations!CB$97+Calibrations!CC$97</f>
        <v>361.84244788896319</v>
      </c>
      <c r="AD42" s="24">
        <f>'Bruker data input page'!AW42*10000*Calibrations!CI$97+Calibrations!CJ$97</f>
        <v>61.665698573773639</v>
      </c>
      <c r="AE42" s="24">
        <f>'Bruker data input page'!AY42*10000*Calibrations!CP$97+Calibrations!CQ$97</f>
        <v>85.437579165723207</v>
      </c>
      <c r="AF42" s="24">
        <f>Calibrations!$CW$97*('Bruker data input page'!BA42*10000)^2+('Bruker data input page'!BA42*10000)*Calibrations!$CX$97+Calibrations!$CY$97</f>
        <v>78.148513355605772</v>
      </c>
      <c r="AG42" s="24">
        <f>'Bruker data input page'!BI42*10000*Calibrations!DD$97+Calibrations!DE$97</f>
        <v>3.0310147047823475</v>
      </c>
      <c r="AH42" s="24">
        <f>('Bruker data input page'!BK42*10000)*Calibrations!DK$97+Calibrations!DL$97</f>
        <v>90.546828555891409</v>
      </c>
      <c r="AI42" s="24">
        <f>Calibrations!DR$97*('Bruker data input page'!BM42*10000)^2+('Bruker data input page'!BM42*10000)*Calibrations!DS$97+Calibrations!DT$97</f>
        <v>24.418714597367938</v>
      </c>
      <c r="AJ42" s="24">
        <f>Calibrations!DY$97*('Bruker data input page'!BO42*10000)^2+Calibrations!DZ$97*('Bruker data input page'!BO42*10000)+Calibrations!EA$97</f>
        <v>65.836290647458924</v>
      </c>
    </row>
    <row r="43" spans="1:36" s="21" customFormat="1" ht="16">
      <c r="A43" s="21">
        <f>'Bruker data input page'!A24</f>
        <v>172</v>
      </c>
      <c r="B43" s="27">
        <f>'Bruker data input page'!B720</f>
        <v>44762.177777777775</v>
      </c>
      <c r="C43" s="21" t="str">
        <f>'Bruker data input page'!G720</f>
        <v>GeoExploration</v>
      </c>
      <c r="D43" s="21" t="str">
        <f>'Bruker data input page'!H720</f>
        <v>Oxide3phase</v>
      </c>
      <c r="E43" s="26">
        <f>'Bruker data input page'!L720</f>
        <v>90</v>
      </c>
      <c r="F43" s="26"/>
      <c r="G43" s="26" t="str">
        <f>'Bruker data input page'!DK43</f>
        <v>U1559B-7R-2A</v>
      </c>
      <c r="H43" s="26" t="str">
        <f>'Bruker data input page'!DL43</f>
        <v>SHLF</v>
      </c>
      <c r="I43" s="26">
        <f>'Bruker data input page'!DM43</f>
        <v>0</v>
      </c>
      <c r="J43" s="26" t="str">
        <f>'Bruker data input page'!DN43</f>
        <v>U1559</v>
      </c>
      <c r="K43" s="26">
        <f>'Bruker data input page'!DO43</f>
        <v>0</v>
      </c>
      <c r="L43" s="26">
        <f>'Bruker data input page'!DP43</f>
        <v>0</v>
      </c>
      <c r="M43" s="26">
        <f>'Bruker data input page'!DQ43</f>
        <v>0</v>
      </c>
      <c r="N43" s="26" t="str">
        <f>'Bruker data input page'!DR43</f>
        <v>10A</v>
      </c>
      <c r="O43" s="26">
        <f>'Bruker data input page'!DS43</f>
        <v>64</v>
      </c>
      <c r="P43" s="21" t="str">
        <f>'Bruker data input page'!DT43</f>
        <v>10A BKGD</v>
      </c>
      <c r="Q43" s="21">
        <f>'Bruker data input page'!A43</f>
        <v>192</v>
      </c>
      <c r="R43" s="27">
        <f>'Bruker data input page'!B43</f>
        <v>44734.144444444442</v>
      </c>
      <c r="S43" s="22">
        <f>'Bruker data input page'!Y43*Calibrations!H$97+Calibrations!I$97</f>
        <v>54.683663687890693</v>
      </c>
      <c r="T43" s="23">
        <f>Calibrations!O$97*('Bruker data input page'!AK43/0.5993)^2+Calibrations!P$97*('Bruker data input page'!AK43/0.5993)+Calibrations!Q$97</f>
        <v>1.0318058623113022</v>
      </c>
      <c r="U43" s="22">
        <f>Calibrations!$V$97*'Bruker data input page'!W43^2+Calibrations!$W$97*'Bruker data input page'!W43+Calibrations!$X$97</f>
        <v>17.642991083323679</v>
      </c>
      <c r="V43" s="23">
        <f>('Bruker data input page'!AS43/0.69943)*Calibrations!AC$97+Calibrations!AD$97</f>
        <v>8.8427594423046543</v>
      </c>
      <c r="W43" s="23">
        <f>'Bruker data input page'!U43*Calibrations!AQ$97+Calibrations!AR$97</f>
        <v>13.58191009777282</v>
      </c>
      <c r="X43" s="23">
        <f>Calibrations!AJ$97*('Bruker data input page'!AQ43/0.77446)^2+('Bruker data input page'!AQ43/0.77446)*Calibrations!AK$97+Calibrations!AL$97</f>
        <v>0.14515363746740412</v>
      </c>
      <c r="Y43" s="23">
        <f>('Bruker data input page'!AI43/0.7147)*Calibrations!AX$97+Calibrations!AY$97</f>
        <v>12.243005553716362</v>
      </c>
      <c r="Z43" s="23">
        <f>('Bruker data input page'!AG43/0.8302)*Calibrations!BE$97+Calibrations!BF$97</f>
        <v>0.11912730435015002</v>
      </c>
      <c r="AA43" s="23">
        <f>((('Bruker data input page'!AA43/0.436)^2)*Calibrations!BK$97)+(('Bruker data input page'!AA43/0.436)*Calibrations!BL$97)+Calibrations!BM$97</f>
        <v>6.540891472337787E-2</v>
      </c>
      <c r="AB43" s="24">
        <f>'Bruker data input page'!AM43*Calibrations!BS$97*10000+Calibrations!BT$97</f>
        <v>300.66617157890033</v>
      </c>
      <c r="AC43" s="24">
        <f>Calibrations!CA$97*('Bruker data input page'!AO43*10000)^2+('Bruker data input page'!AO43*10000)*Calibrations!CB$97+Calibrations!CC$97</f>
        <v>378.73428638554333</v>
      </c>
      <c r="AD43" s="24">
        <f>'Bruker data input page'!AW43*10000*Calibrations!CI$97+Calibrations!CJ$97</f>
        <v>91.321542642914579</v>
      </c>
      <c r="AE43" s="24">
        <f>'Bruker data input page'!AY43*10000*Calibrations!CP$97+Calibrations!CQ$97</f>
        <v>88.521462970931793</v>
      </c>
      <c r="AF43" s="24">
        <f>Calibrations!$CW$97*('Bruker data input page'!BA43*10000)^2+('Bruker data input page'!BA43*10000)*Calibrations!$CX$97+Calibrations!$CY$97</f>
        <v>89.920633513111184</v>
      </c>
      <c r="AG43" s="24" t="e">
        <f>'Bruker data input page'!BI43*10000*Calibrations!DD$97+Calibrations!DE$97</f>
        <v>#VALUE!</v>
      </c>
      <c r="AH43" s="24">
        <f>('Bruker data input page'!BK43*10000)*Calibrations!DK$97+Calibrations!DL$97</f>
        <v>88.560473333730641</v>
      </c>
      <c r="AI43" s="24">
        <f>Calibrations!DR$97*('Bruker data input page'!BM43*10000)^2+('Bruker data input page'!BM43*10000)*Calibrations!DS$97+Calibrations!DT$97</f>
        <v>21.2314005193805</v>
      </c>
      <c r="AJ43" s="24">
        <f>Calibrations!DY$97*('Bruker data input page'!BO43*10000)^2+Calibrations!DZ$97*('Bruker data input page'!BO43*10000)+Calibrations!EA$97</f>
        <v>64.979345005047662</v>
      </c>
    </row>
    <row r="44" spans="1:36" s="21" customFormat="1" ht="16">
      <c r="A44" s="21">
        <f>'Bruker data input page'!A25</f>
        <v>173</v>
      </c>
      <c r="B44" s="27">
        <f>'Bruker data input page'!B721</f>
        <v>44762.179166666669</v>
      </c>
      <c r="C44" s="21" t="str">
        <f>'Bruker data input page'!G721</f>
        <v>GeoExploration</v>
      </c>
      <c r="D44" s="21" t="str">
        <f>'Bruker data input page'!H721</f>
        <v>Oxide3phase</v>
      </c>
      <c r="E44" s="26">
        <f>'Bruker data input page'!L721</f>
        <v>90</v>
      </c>
      <c r="F44" s="26"/>
      <c r="G44" s="26" t="str">
        <f>'Bruker data input page'!DK44</f>
        <v>U1559B-7R-2A</v>
      </c>
      <c r="H44" s="26" t="str">
        <f>'Bruker data input page'!DL44</f>
        <v>SHLF</v>
      </c>
      <c r="I44" s="26">
        <f>'Bruker data input page'!DM44</f>
        <v>0</v>
      </c>
      <c r="J44" s="26" t="str">
        <f>'Bruker data input page'!DN44</f>
        <v>U1559</v>
      </c>
      <c r="K44" s="26">
        <f>'Bruker data input page'!DO44</f>
        <v>0</v>
      </c>
      <c r="L44" s="26">
        <f>'Bruker data input page'!DP44</f>
        <v>0</v>
      </c>
      <c r="M44" s="26">
        <f>'Bruker data input page'!DQ44</f>
        <v>0</v>
      </c>
      <c r="N44" s="26" t="str">
        <f>'Bruker data input page'!DR44</f>
        <v>15W</v>
      </c>
      <c r="O44" s="26">
        <f>'Bruker data input page'!DS44</f>
        <v>96</v>
      </c>
      <c r="P44" s="21" t="str">
        <f>'Bruker data input page'!DT44</f>
        <v>15W ALT</v>
      </c>
      <c r="Q44" s="21">
        <f>'Bruker data input page'!A44</f>
        <v>193</v>
      </c>
      <c r="R44" s="27">
        <f>'Bruker data input page'!B44</f>
        <v>44734.146527777775</v>
      </c>
      <c r="S44" s="22">
        <f>'Bruker data input page'!Y44*Calibrations!H$97+Calibrations!I$97</f>
        <v>48.4363693689087</v>
      </c>
      <c r="T44" s="23">
        <f>Calibrations!O$97*('Bruker data input page'!AK44/0.5993)^2+Calibrations!P$97*('Bruker data input page'!AK44/0.5993)+Calibrations!Q$97</f>
        <v>0.94916344170388878</v>
      </c>
      <c r="U44" s="22">
        <f>Calibrations!$V$97*'Bruker data input page'!W44^2+Calibrations!$W$97*'Bruker data input page'!W44+Calibrations!$X$97</f>
        <v>15.84915294013169</v>
      </c>
      <c r="V44" s="23">
        <f>('Bruker data input page'!AS44/0.69943)*Calibrations!AC$97+Calibrations!AD$97</f>
        <v>8.47404174379772</v>
      </c>
      <c r="W44" s="23">
        <f>'Bruker data input page'!U44*Calibrations!AQ$97+Calibrations!AR$97</f>
        <v>8.154593693447385</v>
      </c>
      <c r="X44" s="23">
        <f>Calibrations!AJ$97*('Bruker data input page'!AQ44/0.77446)^2+('Bruker data input page'!AQ44/0.77446)*Calibrations!AK$97+Calibrations!AL$97</f>
        <v>0.16757968519398952</v>
      </c>
      <c r="Y44" s="23">
        <f>('Bruker data input page'!AI44/0.7147)*Calibrations!AX$97+Calibrations!AY$97</f>
        <v>12.189718234674366</v>
      </c>
      <c r="Z44" s="23">
        <f>('Bruker data input page'!AG44/0.8302)*Calibrations!BE$97+Calibrations!BF$97</f>
        <v>0.22779037488744161</v>
      </c>
      <c r="AA44" s="23">
        <f>((('Bruker data input page'!AA44/0.436)^2)*Calibrations!BK$97)+(('Bruker data input page'!AA44/0.436)*Calibrations!BL$97)+Calibrations!BM$97</f>
        <v>0.14934263853151336</v>
      </c>
      <c r="AB44" s="24">
        <f>'Bruker data input page'!AM44*Calibrations!BS$97*10000+Calibrations!BT$97</f>
        <v>251.79052693182311</v>
      </c>
      <c r="AC44" s="24">
        <f>Calibrations!CA$97*('Bruker data input page'!AO44*10000)^2+('Bruker data input page'!AO44*10000)*Calibrations!CB$97+Calibrations!CC$97</f>
        <v>336.07098481310538</v>
      </c>
      <c r="AD44" s="24">
        <f>'Bruker data input page'!AW44*10000*Calibrations!CI$97+Calibrations!CJ$97</f>
        <v>89.344486371638524</v>
      </c>
      <c r="AE44" s="24">
        <f>'Bruker data input page'!AY44*10000*Calibrations!CP$97+Calibrations!CQ$97</f>
        <v>78.241850286903144</v>
      </c>
      <c r="AF44" s="24">
        <f>Calibrations!$CW$97*('Bruker data input page'!BA44*10000)^2+('Bruker data input page'!BA44*10000)*Calibrations!$CX$97+Calibrations!$CY$97</f>
        <v>71.400836593149606</v>
      </c>
      <c r="AG44" s="24">
        <f>'Bruker data input page'!BI44*10000*Calibrations!DD$97+Calibrations!DE$97</f>
        <v>4.1610912678326706</v>
      </c>
      <c r="AH44" s="24">
        <f>('Bruker data input page'!BK44*10000)*Calibrations!DK$97+Calibrations!DL$97</f>
        <v>92.533183778052205</v>
      </c>
      <c r="AI44" s="24">
        <f>Calibrations!DR$97*('Bruker data input page'!BM44*10000)^2+('Bruker data input page'!BM44*10000)*Calibrations!DS$97+Calibrations!DT$97</f>
        <v>25.480572934039472</v>
      </c>
      <c r="AJ44" s="24">
        <f>Calibrations!DY$97*('Bruker data input page'!BO44*10000)^2+Calibrations!DZ$97*('Bruker data input page'!BO44*10000)+Calibrations!EA$97</f>
        <v>62.406651253910326</v>
      </c>
    </row>
    <row r="45" spans="1:36" s="21" customFormat="1" ht="16">
      <c r="A45" s="21">
        <f>'Bruker data input page'!A26</f>
        <v>174</v>
      </c>
      <c r="B45" s="27">
        <f>'Bruker data input page'!B722</f>
        <v>44762.181250000001</v>
      </c>
      <c r="C45" s="21" t="str">
        <f>'Bruker data input page'!G722</f>
        <v>GeoExploration</v>
      </c>
      <c r="D45" s="21" t="str">
        <f>'Bruker data input page'!H722</f>
        <v>Oxide3phase</v>
      </c>
      <c r="E45" s="26">
        <f>'Bruker data input page'!L722</f>
        <v>90</v>
      </c>
      <c r="F45" s="26"/>
      <c r="G45" s="26" t="str">
        <f>'Bruker data input page'!DK45</f>
        <v>393-U1559B-8R-1A</v>
      </c>
      <c r="H45" s="26" t="str">
        <f>'Bruker data input page'!DL45</f>
        <v>SHLF</v>
      </c>
      <c r="I45" s="26">
        <f>'Bruker data input page'!DM45</f>
        <v>0</v>
      </c>
      <c r="J45" s="26" t="str">
        <f>'Bruker data input page'!DN45</f>
        <v>U1559</v>
      </c>
      <c r="K45" s="26">
        <f>'Bruker data input page'!DO45</f>
        <v>0</v>
      </c>
      <c r="L45" s="26">
        <f>'Bruker data input page'!DP45</f>
        <v>0</v>
      </c>
      <c r="M45" s="26">
        <f>'Bruker data input page'!DQ45</f>
        <v>0</v>
      </c>
      <c r="N45" s="26" t="str">
        <f>'Bruker data input page'!DR45</f>
        <v>3A</v>
      </c>
      <c r="O45" s="26">
        <f>'Bruker data input page'!DS45</f>
        <v>13</v>
      </c>
      <c r="P45" s="21" t="str">
        <f>'Bruker data input page'!DT45</f>
        <v>3A BKGD</v>
      </c>
      <c r="Q45" s="21">
        <f>'Bruker data input page'!A45</f>
        <v>229</v>
      </c>
      <c r="R45" s="27">
        <f>'Bruker data input page'!B45</f>
        <v>44734.883333333331</v>
      </c>
      <c r="S45" s="22">
        <f>'Bruker data input page'!Y45*Calibrations!H$97+Calibrations!I$97</f>
        <v>51.422547537774697</v>
      </c>
      <c r="T45" s="23">
        <f>Calibrations!O$97*('Bruker data input page'!AK45/0.5993)^2+Calibrations!P$97*('Bruker data input page'!AK45/0.5993)+Calibrations!Q$97</f>
        <v>0.97957625858050101</v>
      </c>
      <c r="U45" s="22">
        <f>Calibrations!$V$97*'Bruker data input page'!W45^2+Calibrations!$W$97*'Bruker data input page'!W45+Calibrations!$X$97</f>
        <v>16.981698730037255</v>
      </c>
      <c r="V45" s="23">
        <f>('Bruker data input page'!AS45/0.69943)*Calibrations!AC$97+Calibrations!AD$97</f>
        <v>8.5949327924885175</v>
      </c>
      <c r="W45" s="23">
        <f>'Bruker data input page'!U45*Calibrations!AQ$97+Calibrations!AR$97</f>
        <v>10.742390432970609</v>
      </c>
      <c r="X45" s="23">
        <f>Calibrations!AJ$97*('Bruker data input page'!AQ45/0.77446)^2+('Bruker data input page'!AQ45/0.77446)*Calibrations!AK$97+Calibrations!AL$97</f>
        <v>0.12946146130733138</v>
      </c>
      <c r="Y45" s="23">
        <f>('Bruker data input page'!AI45/0.7147)*Calibrations!AX$97+Calibrations!AY$97</f>
        <v>11.717897086928254</v>
      </c>
      <c r="Z45" s="23">
        <f>('Bruker data input page'!AG45/0.8302)*Calibrations!BE$97+Calibrations!BF$97</f>
        <v>0.25208864482703047</v>
      </c>
      <c r="AA45" s="23">
        <f>((('Bruker data input page'!AA45/0.436)^2)*Calibrations!BK$97)+(('Bruker data input page'!AA45/0.436)*Calibrations!BL$97)+Calibrations!BM$97</f>
        <v>9.8951275106884076E-2</v>
      </c>
      <c r="AB45" s="24">
        <f>'Bruker data input page'!AM45*Calibrations!BS$97*10000+Calibrations!BT$97</f>
        <v>279.22948533018223</v>
      </c>
      <c r="AC45" s="24">
        <f>Calibrations!CA$97*('Bruker data input page'!AO45*10000)^2+('Bruker data input page'!AO45*10000)*Calibrations!CB$97+Calibrations!CC$97</f>
        <v>325.10943518271711</v>
      </c>
      <c r="AD45" s="24">
        <f>'Bruker data input page'!AW45*10000*Calibrations!CI$97+Calibrations!CJ$97</f>
        <v>67.596867387601833</v>
      </c>
      <c r="AE45" s="24">
        <f>'Bruker data input page'!AY45*10000*Calibrations!CP$97+Calibrations!CQ$97</f>
        <v>59.738547455651592</v>
      </c>
      <c r="AF45" s="24">
        <f>Calibrations!$CW$97*('Bruker data input page'!BA45*10000)^2+('Bruker data input page'!BA45*10000)*Calibrations!$CX$97+Calibrations!$CY$97</f>
        <v>76.810841432159478</v>
      </c>
      <c r="AG45" s="24">
        <f>'Bruker data input page'!BI45*10000*Calibrations!DD$97+Calibrations!DE$97</f>
        <v>4.1610912678326706</v>
      </c>
      <c r="AH45" s="24">
        <f>('Bruker data input page'!BK45*10000)*Calibrations!DK$97+Calibrations!DL$97</f>
        <v>82.601407667248296</v>
      </c>
      <c r="AI45" s="24">
        <f>Calibrations!DR$97*('Bruker data input page'!BM45*10000)^2+('Bruker data input page'!BM45*10000)*Calibrations!DS$97+Calibrations!DT$97</f>
        <v>24.418714597367938</v>
      </c>
      <c r="AJ45" s="24">
        <f>Calibrations!DY$97*('Bruker data input page'!BO45*10000)^2+Calibrations!DZ$97*('Bruker data input page'!BO45*10000)+Calibrations!EA$97</f>
        <v>66.692926819219608</v>
      </c>
    </row>
    <row r="46" spans="1:36" s="21" customFormat="1" ht="16">
      <c r="A46" s="21">
        <f>'Bruker data input page'!A27</f>
        <v>175</v>
      </c>
      <c r="B46" s="27">
        <f>'Bruker data input page'!B723</f>
        <v>44762.19027777778</v>
      </c>
      <c r="C46" s="21" t="str">
        <f>'Bruker data input page'!G723</f>
        <v>GeoExploration</v>
      </c>
      <c r="D46" s="21" t="str">
        <f>'Bruker data input page'!H723</f>
        <v>Oxide3phase</v>
      </c>
      <c r="E46" s="26">
        <f>'Bruker data input page'!L723</f>
        <v>90</v>
      </c>
      <c r="F46" s="26"/>
      <c r="G46" s="26" t="str">
        <f>'Bruker data input page'!DK46</f>
        <v>393-U1559B-8R-1A</v>
      </c>
      <c r="H46" s="26" t="str">
        <f>'Bruker data input page'!DL46</f>
        <v>SHLF</v>
      </c>
      <c r="I46" s="26">
        <f>'Bruker data input page'!DM46</f>
        <v>0</v>
      </c>
      <c r="J46" s="26" t="str">
        <f>'Bruker data input page'!DN46</f>
        <v>U1559</v>
      </c>
      <c r="K46" s="26">
        <f>'Bruker data input page'!DO46</f>
        <v>0</v>
      </c>
      <c r="L46" s="26">
        <f>'Bruker data input page'!DP46</f>
        <v>0</v>
      </c>
      <c r="M46" s="26">
        <f>'Bruker data input page'!DQ46</f>
        <v>0</v>
      </c>
      <c r="N46" s="26" t="str">
        <f>'Bruker data input page'!DR46</f>
        <v>5A</v>
      </c>
      <c r="O46" s="26">
        <f>'Bruker data input page'!DS46</f>
        <v>30</v>
      </c>
      <c r="P46" s="21" t="str">
        <f>'Bruker data input page'!DT46</f>
        <v>5A GREY HALO</v>
      </c>
      <c r="Q46" s="21">
        <f>'Bruker data input page'!A46</f>
        <v>230</v>
      </c>
      <c r="R46" s="27">
        <f>'Bruker data input page'!B46</f>
        <v>44734.885416666664</v>
      </c>
      <c r="S46" s="22">
        <f>'Bruker data input page'!Y46*Calibrations!H$97+Calibrations!I$97</f>
        <v>54.712892185465236</v>
      </c>
      <c r="T46" s="23">
        <f>Calibrations!O$97*('Bruker data input page'!AK46/0.5993)^2+Calibrations!P$97*('Bruker data input page'!AK46/0.5993)+Calibrations!Q$97</f>
        <v>0.98415028245672453</v>
      </c>
      <c r="U46" s="22">
        <f>Calibrations!$V$97*'Bruker data input page'!W46^2+Calibrations!$W$97*'Bruker data input page'!W46+Calibrations!$X$97</f>
        <v>18.30357891077438</v>
      </c>
      <c r="V46" s="23">
        <f>('Bruker data input page'!AS46/0.69943)*Calibrations!AC$97+Calibrations!AD$97</f>
        <v>9.9889217182255088</v>
      </c>
      <c r="W46" s="23">
        <f>'Bruker data input page'!U46*Calibrations!AQ$97+Calibrations!AR$97</f>
        <v>12.72234010868651</v>
      </c>
      <c r="X46" s="23">
        <f>Calibrations!AJ$97*('Bruker data input page'!AQ46/0.77446)^2+('Bruker data input page'!AQ46/0.77446)*Calibrations!AK$97+Calibrations!AL$97</f>
        <v>0.15427202053666489</v>
      </c>
      <c r="Y46" s="23">
        <f>('Bruker data input page'!AI46/0.7147)*Calibrations!AX$97+Calibrations!AY$97</f>
        <v>11.771336655453226</v>
      </c>
      <c r="Z46" s="23">
        <f>('Bruker data input page'!AG46/0.8302)*Calibrations!BE$97+Calibrations!BF$97</f>
        <v>0.41191391107563019</v>
      </c>
      <c r="AA46" s="23" t="e">
        <f>((('Bruker data input page'!AA46/0.436)^2)*Calibrations!BK$97)+(('Bruker data input page'!AA46/0.436)*Calibrations!BL$97)+Calibrations!BM$97</f>
        <v>#VALUE!</v>
      </c>
      <c r="AB46" s="24">
        <f>'Bruker data input page'!AM46*Calibrations!BS$97*10000+Calibrations!BT$97</f>
        <v>262.9376037811565</v>
      </c>
      <c r="AC46" s="24">
        <f>Calibrations!CA$97*('Bruker data input page'!AO46*10000)^2+('Bruker data input page'!AO46*10000)*Calibrations!CB$97+Calibrations!CC$97</f>
        <v>378.0615811309558</v>
      </c>
      <c r="AD46" s="24">
        <f>'Bruker data input page'!AW46*10000*Calibrations!CI$97+Calibrations!CJ$97</f>
        <v>90.333014507276559</v>
      </c>
      <c r="AE46" s="24">
        <f>'Bruker data input page'!AY46*10000*Calibrations!CP$97+Calibrations!CQ$97</f>
        <v>73.102043944888834</v>
      </c>
      <c r="AF46" s="24">
        <f>Calibrations!$CW$97*('Bruker data input page'!BA46*10000)^2+('Bruker data input page'!BA46*10000)*Calibrations!$CX$97+Calibrations!$CY$97</f>
        <v>70.033506097090964</v>
      </c>
      <c r="AG46" s="24">
        <f>'Bruker data input page'!BI46*10000*Calibrations!DD$97+Calibrations!DE$97</f>
        <v>8.6813975200339613</v>
      </c>
      <c r="AH46" s="24">
        <f>('Bruker data input page'!BK46*10000)*Calibrations!DK$97+Calibrations!DL$97</f>
        <v>84.587762889409078</v>
      </c>
      <c r="AI46" s="24">
        <f>Calibrations!DR$97*('Bruker data input page'!BM46*10000)^2+('Bruker data input page'!BM46*10000)*Calibrations!DS$97+Calibrations!DT$97</f>
        <v>21.2314005193805</v>
      </c>
      <c r="AJ46" s="24">
        <f>Calibrations!DY$97*('Bruker data input page'!BO46*10000)^2+Calibrations!DZ$97*('Bruker data input page'!BO46*10000)+Calibrations!EA$97</f>
        <v>58.972060329952285</v>
      </c>
    </row>
    <row r="47" spans="1:36" s="21" customFormat="1" ht="16">
      <c r="A47" s="21">
        <f>'Bruker data input page'!A28</f>
        <v>176</v>
      </c>
      <c r="B47" s="27">
        <f>'Bruker data input page'!B724</f>
        <v>44762.192361111112</v>
      </c>
      <c r="C47" s="21" t="str">
        <f>'Bruker data input page'!G724</f>
        <v>GeoExploration</v>
      </c>
      <c r="D47" s="21" t="str">
        <f>'Bruker data input page'!H724</f>
        <v>Oxide3phase</v>
      </c>
      <c r="E47" s="26">
        <f>'Bruker data input page'!L724</f>
        <v>90</v>
      </c>
      <c r="F47" s="26"/>
      <c r="G47" s="26" t="str">
        <f>'Bruker data input page'!DK47</f>
        <v>393-U1559B-8R-1A</v>
      </c>
      <c r="H47" s="26" t="str">
        <f>'Bruker data input page'!DL47</f>
        <v>SHLF</v>
      </c>
      <c r="I47" s="26">
        <f>'Bruker data input page'!DM47</f>
        <v>0</v>
      </c>
      <c r="J47" s="26" t="str">
        <f>'Bruker data input page'!DN47</f>
        <v>U1559</v>
      </c>
      <c r="K47" s="26">
        <f>'Bruker data input page'!DO47</f>
        <v>0</v>
      </c>
      <c r="L47" s="26">
        <f>'Bruker data input page'!DP47</f>
        <v>0</v>
      </c>
      <c r="M47" s="26">
        <f>'Bruker data input page'!DQ47</f>
        <v>0</v>
      </c>
      <c r="N47" s="26" t="str">
        <f>'Bruker data input page'!DR47</f>
        <v>9A</v>
      </c>
      <c r="O47" s="26">
        <f>'Bruker data input page'!DS47</f>
        <v>53</v>
      </c>
      <c r="P47" s="21" t="str">
        <f>'Bruker data input page'!DT47</f>
        <v>9A BKGD</v>
      </c>
      <c r="Q47" s="21">
        <f>'Bruker data input page'!A47</f>
        <v>231</v>
      </c>
      <c r="R47" s="27">
        <f>'Bruker data input page'!B47</f>
        <v>44734.887499999997</v>
      </c>
      <c r="S47" s="22">
        <f>'Bruker data input page'!Y47*Calibrations!H$97+Calibrations!I$97</f>
        <v>51.099727099116009</v>
      </c>
      <c r="T47" s="23">
        <f>Calibrations!O$97*('Bruker data input page'!AK47/0.5993)^2+Calibrations!P$97*('Bruker data input page'!AK47/0.5993)+Calibrations!Q$97</f>
        <v>0.92750104163183611</v>
      </c>
      <c r="U47" s="22">
        <f>Calibrations!$V$97*'Bruker data input page'!W47^2+Calibrations!$W$97*'Bruker data input page'!W47+Calibrations!$X$97</f>
        <v>16.625685962430349</v>
      </c>
      <c r="V47" s="23">
        <f>('Bruker data input page'!AS47/0.69943)*Calibrations!AC$97+Calibrations!AD$97</f>
        <v>7.8363414619537606</v>
      </c>
      <c r="W47" s="23">
        <f>'Bruker data input page'!U47*Calibrations!AQ$97+Calibrations!AR$97</f>
        <v>10.839444894176484</v>
      </c>
      <c r="X47" s="23">
        <f>Calibrations!AJ$97*('Bruker data input page'!AQ47/0.77446)^2+('Bruker data input page'!AQ47/0.77446)*Calibrations!AK$97+Calibrations!AL$97</f>
        <v>0.13205169299829356</v>
      </c>
      <c r="Y47" s="23">
        <f>('Bruker data input page'!AI47/0.7147)*Calibrations!AX$97+Calibrations!AY$97</f>
        <v>11.771793403902159</v>
      </c>
      <c r="Z47" s="23">
        <f>('Bruker data input page'!AG47/0.8302)*Calibrations!BE$97+Calibrations!BF$97</f>
        <v>8.0340625005588986E-2</v>
      </c>
      <c r="AA47" s="23" t="e">
        <f>((('Bruker data input page'!AA47/0.436)^2)*Calibrations!BK$97)+(('Bruker data input page'!AA47/0.436)*Calibrations!BL$97)+Calibrations!BM$97</f>
        <v>#VALUE!</v>
      </c>
      <c r="AB47" s="24">
        <f>'Bruker data input page'!AM47*Calibrations!BS$97*10000+Calibrations!BT$97</f>
        <v>274.94214808043864</v>
      </c>
      <c r="AC47" s="24">
        <f>Calibrations!CA$97*('Bruker data input page'!AO47*10000)^2+('Bruker data input page'!AO47*10000)*Calibrations!CB$97+Calibrations!CC$97</f>
        <v>349.71523684894726</v>
      </c>
      <c r="AD47" s="24">
        <f>'Bruker data input page'!AW47*10000*Calibrations!CI$97+Calibrations!CJ$97</f>
        <v>118.01180230514144</v>
      </c>
      <c r="AE47" s="24">
        <f>'Bruker data input page'!AY47*10000*Calibrations!CP$97+Calibrations!CQ$97</f>
        <v>85.437579165723207</v>
      </c>
      <c r="AF47" s="24">
        <f>Calibrations!$CW$97*('Bruker data input page'!BA47*10000)^2+('Bruker data input page'!BA47*10000)*Calibrations!$CX$97+Calibrations!$CY$97</f>
        <v>71.400836593149606</v>
      </c>
      <c r="AG47" s="24">
        <f>'Bruker data input page'!BI47*10000*Calibrations!DD$97+Calibrations!DE$97</f>
        <v>1.9009381417320252</v>
      </c>
      <c r="AH47" s="24">
        <f>('Bruker data input page'!BK47*10000)*Calibrations!DK$97+Calibrations!DL$97</f>
        <v>87.567295722650243</v>
      </c>
      <c r="AI47" s="24">
        <f>Calibrations!DR$97*('Bruker data input page'!BM47*10000)^2+('Bruker data input page'!BM47*10000)*Calibrations!DS$97+Calibrations!DT$97</f>
        <v>21.2314005193805</v>
      </c>
      <c r="AJ47" s="24">
        <f>Calibrations!DY$97*('Bruker data input page'!BO47*10000)^2+Calibrations!DZ$97*('Bruker data input page'!BO47*10000)+Calibrations!EA$97</f>
        <v>64.979345005047662</v>
      </c>
    </row>
    <row r="48" spans="1:36" s="21" customFormat="1" ht="16">
      <c r="A48" s="21">
        <f>'Bruker data input page'!A29</f>
        <v>178</v>
      </c>
      <c r="B48" s="27">
        <f>'Bruker data input page'!B725</f>
        <v>44762.198611111111</v>
      </c>
      <c r="C48" s="21" t="str">
        <f>'Bruker data input page'!G725</f>
        <v>GeoExploration</v>
      </c>
      <c r="D48" s="21" t="str">
        <f>'Bruker data input page'!H725</f>
        <v>Oxide3phase</v>
      </c>
      <c r="E48" s="26">
        <f>'Bruker data input page'!L725</f>
        <v>90</v>
      </c>
      <c r="F48" s="26"/>
      <c r="G48" s="26" t="str">
        <f>'Bruker data input page'!DK48</f>
        <v>393-U1559B-8R-1A</v>
      </c>
      <c r="H48" s="26" t="str">
        <f>'Bruker data input page'!DL48</f>
        <v>SHLF</v>
      </c>
      <c r="I48" s="26">
        <f>'Bruker data input page'!DM48</f>
        <v>0</v>
      </c>
      <c r="J48" s="26" t="str">
        <f>'Bruker data input page'!DN48</f>
        <v>U1559</v>
      </c>
      <c r="K48" s="26">
        <f>'Bruker data input page'!DO48</f>
        <v>0</v>
      </c>
      <c r="L48" s="26">
        <f>'Bruker data input page'!DP48</f>
        <v>0</v>
      </c>
      <c r="M48" s="26">
        <f>'Bruker data input page'!DQ48</f>
        <v>0</v>
      </c>
      <c r="N48" s="26" t="str">
        <f>'Bruker data input page'!DR48</f>
        <v>13A</v>
      </c>
      <c r="O48" s="26">
        <f>'Bruker data input page'!DS48</f>
        <v>93</v>
      </c>
      <c r="P48" s="21" t="str">
        <f>'Bruker data input page'!DT48</f>
        <v>13A BKGD</v>
      </c>
      <c r="Q48" s="21">
        <f>'Bruker data input page'!A48</f>
        <v>232</v>
      </c>
      <c r="R48" s="27">
        <f>'Bruker data input page'!B48</f>
        <v>44734.88958333333</v>
      </c>
      <c r="S48" s="22">
        <f>'Bruker data input page'!Y48*Calibrations!H$97+Calibrations!I$97</f>
        <v>54.432726342860455</v>
      </c>
      <c r="T48" s="23">
        <f>Calibrations!O$97*('Bruker data input page'!AK48/0.5993)^2+Calibrations!P$97*('Bruker data input page'!AK48/0.5993)+Calibrations!Q$97</f>
        <v>1.0500176834674868</v>
      </c>
      <c r="U48" s="22">
        <f>Calibrations!$V$97*'Bruker data input page'!W48^2+Calibrations!$W$97*'Bruker data input page'!W48+Calibrations!$X$97</f>
        <v>17.903463057947377</v>
      </c>
      <c r="V48" s="23">
        <f>('Bruker data input page'!AS48/0.69943)*Calibrations!AC$97+Calibrations!AD$97</f>
        <v>8.7089157812541291</v>
      </c>
      <c r="W48" s="23">
        <f>'Bruker data input page'!U48*Calibrations!AQ$97+Calibrations!AR$97</f>
        <v>10.552728228900957</v>
      </c>
      <c r="X48" s="23">
        <f>Calibrations!AJ$97*('Bruker data input page'!AQ48/0.77446)^2+('Bruker data input page'!AQ48/0.77446)*Calibrations!AK$97+Calibrations!AL$97</f>
        <v>0.14785856644506323</v>
      </c>
      <c r="Y48" s="23">
        <f>('Bruker data input page'!AI48/0.7147)*Calibrations!AX$97+Calibrations!AY$97</f>
        <v>12.181192263627647</v>
      </c>
      <c r="Z48" s="23">
        <f>('Bruker data input page'!AG48/0.8302)*Calibrations!BE$97+Calibrations!BF$97</f>
        <v>0.14101083938891013</v>
      </c>
      <c r="AA48" s="23">
        <f>((('Bruker data input page'!AA48/0.436)^2)*Calibrations!BK$97)+(('Bruker data input page'!AA48/0.436)*Calibrations!BL$97)+Calibrations!BM$97</f>
        <v>9.9707229779929116E-2</v>
      </c>
      <c r="AB48" s="24">
        <f>'Bruker data input page'!AM48*Calibrations!BS$97*10000+Calibrations!BT$97</f>
        <v>269.79734338074633</v>
      </c>
      <c r="AC48" s="24">
        <f>Calibrations!CA$97*('Bruker data input page'!AO48*10000)^2+('Bruker data input page'!AO48*10000)*Calibrations!CB$97+Calibrations!CC$97</f>
        <v>364.76600247701344</v>
      </c>
      <c r="AD48" s="24">
        <f>'Bruker data input page'!AW48*10000*Calibrations!CI$97+Calibrations!CJ$97</f>
        <v>85.3903738290864</v>
      </c>
      <c r="AE48" s="24">
        <f>'Bruker data input page'!AY48*10000*Calibrations!CP$97+Calibrations!CQ$97</f>
        <v>105.99680453378049</v>
      </c>
      <c r="AF48" s="24">
        <f>Calibrations!$CW$97*('Bruker data input page'!BA48*10000)^2+('Bruker data input page'!BA48*10000)*Calibrations!$CX$97+Calibrations!$CY$97</f>
        <v>78.148513355605772</v>
      </c>
      <c r="AG48" s="24">
        <f>'Bruker data input page'!BI48*10000*Calibrations!DD$97+Calibrations!DE$97</f>
        <v>1.9009381417320252</v>
      </c>
      <c r="AH48" s="24">
        <f>('Bruker data input page'!BK48*10000)*Calibrations!DK$97+Calibrations!DL$97</f>
        <v>88.560473333730641</v>
      </c>
      <c r="AI48" s="24">
        <f>Calibrations!DR$97*('Bruker data input page'!BM48*10000)^2+('Bruker data input page'!BM48*10000)*Calibrations!DS$97+Calibrations!DT$97</f>
        <v>24.418714597367938</v>
      </c>
      <c r="AJ48" s="24">
        <f>Calibrations!DY$97*('Bruker data input page'!BO48*10000)^2+Calibrations!DZ$97*('Bruker data input page'!BO48*10000)+Calibrations!EA$97</f>
        <v>67.5492535203297</v>
      </c>
    </row>
    <row r="49" spans="1:36" s="21" customFormat="1" ht="16">
      <c r="A49" s="21">
        <f>'Bruker data input page'!A30</f>
        <v>179</v>
      </c>
      <c r="B49" s="27">
        <f>'Bruker data input page'!B726</f>
        <v>44762.20208333333</v>
      </c>
      <c r="C49" s="21" t="str">
        <f>'Bruker data input page'!G726</f>
        <v>GeoExploration</v>
      </c>
      <c r="D49" s="21" t="str">
        <f>'Bruker data input page'!H726</f>
        <v>Oxide3phase</v>
      </c>
      <c r="E49" s="26">
        <f>'Bruker data input page'!L726</f>
        <v>90</v>
      </c>
      <c r="F49" s="26"/>
      <c r="G49" s="26" t="str">
        <f>'Bruker data input page'!DK49</f>
        <v>393-U1559B-8R-1A</v>
      </c>
      <c r="H49" s="26" t="str">
        <f>'Bruker data input page'!DL49</f>
        <v>SHLF</v>
      </c>
      <c r="I49" s="26">
        <f>'Bruker data input page'!DM49</f>
        <v>0</v>
      </c>
      <c r="J49" s="26" t="str">
        <f>'Bruker data input page'!DN49</f>
        <v>U1559</v>
      </c>
      <c r="K49" s="26">
        <f>'Bruker data input page'!DO49</f>
        <v>0</v>
      </c>
      <c r="L49" s="26">
        <f>'Bruker data input page'!DP49</f>
        <v>0</v>
      </c>
      <c r="M49" s="26">
        <f>'Bruker data input page'!DQ49</f>
        <v>0</v>
      </c>
      <c r="N49" s="26" t="str">
        <f>'Bruker data input page'!DR49</f>
        <v>18A</v>
      </c>
      <c r="O49" s="26">
        <f>'Bruker data input page'!DS49</f>
        <v>127</v>
      </c>
      <c r="P49" s="21" t="str">
        <f>'Bruker data input page'!DT49</f>
        <v>18A BKGD</v>
      </c>
      <c r="Q49" s="21">
        <f>'Bruker data input page'!A49</f>
        <v>233</v>
      </c>
      <c r="R49" s="27">
        <f>'Bruker data input page'!B49</f>
        <v>44734.89166666667</v>
      </c>
      <c r="S49" s="22">
        <f>'Bruker data input page'!Y49*Calibrations!H$97+Calibrations!I$97</f>
        <v>54.450073337355917</v>
      </c>
      <c r="T49" s="23">
        <f>Calibrations!O$97*('Bruker data input page'!AK49/0.5993)^2+Calibrations!P$97*('Bruker data input page'!AK49/0.5993)+Calibrations!Q$97</f>
        <v>1.0091870247219958</v>
      </c>
      <c r="U49" s="22">
        <f>Calibrations!$V$97*'Bruker data input page'!W49^2+Calibrations!$W$97*'Bruker data input page'!W49+Calibrations!$X$97</f>
        <v>18.307937343532963</v>
      </c>
      <c r="V49" s="23">
        <f>('Bruker data input page'!AS49/0.69943)*Calibrations!AC$97+Calibrations!AD$97</f>
        <v>8.3783363302508391</v>
      </c>
      <c r="W49" s="23">
        <f>'Bruker data input page'!U49*Calibrations!AQ$97+Calibrations!AR$97</f>
        <v>11.772095732537341</v>
      </c>
      <c r="X49" s="23">
        <f>Calibrations!AJ$97*('Bruker data input page'!AQ49/0.77446)^2+('Bruker data input page'!AQ49/0.77446)*Calibrations!AK$97+Calibrations!AL$97</f>
        <v>0.14061244980334625</v>
      </c>
      <c r="Y49" s="23">
        <f>('Bruker data input page'!AI49/0.7147)*Calibrations!AX$97+Calibrations!AY$97</f>
        <v>12.157441344283214</v>
      </c>
      <c r="Z49" s="23">
        <f>('Bruker data input page'!AG49/0.8302)*Calibrations!BE$97+Calibrations!BF$97</f>
        <v>0.12305124856399666</v>
      </c>
      <c r="AA49" s="23">
        <f>((('Bruker data input page'!AA49/0.436)^2)*Calibrations!BK$97)+(('Bruker data input page'!AA49/0.436)*Calibrations!BL$97)+Calibrations!BM$97</f>
        <v>5.2302534122681307E-2</v>
      </c>
      <c r="AB49" s="24">
        <f>'Bruker data input page'!AM49*Calibrations!BS$97*10000+Calibrations!BT$97</f>
        <v>296.37883432915669</v>
      </c>
      <c r="AC49" s="24">
        <f>Calibrations!CA$97*('Bruker data input page'!AO49*10000)^2+('Bruker data input page'!AO49*10000)*Calibrations!CB$97+Calibrations!CC$97</f>
        <v>364.03917313644911</v>
      </c>
      <c r="AD49" s="24">
        <f>'Bruker data input page'!AW49*10000*Calibrations!CI$97+Calibrations!CJ$97</f>
        <v>316.70595756838583</v>
      </c>
      <c r="AE49" s="24">
        <f>'Bruker data input page'!AY49*10000*Calibrations!CP$97+Calibrations!CQ$97</f>
        <v>108.05272707058622</v>
      </c>
      <c r="AF49" s="24">
        <f>Calibrations!$CW$97*('Bruker data input page'!BA49*10000)^2+('Bruker data input page'!BA49*10000)*Calibrations!$CX$97+Calibrations!$CY$97</f>
        <v>72.762235374685773</v>
      </c>
      <c r="AG49" s="24">
        <f>'Bruker data input page'!BI49*10000*Calibrations!DD$97+Calibrations!DE$97</f>
        <v>1.9009381417320252</v>
      </c>
      <c r="AH49" s="24">
        <f>('Bruker data input page'!BK49*10000)*Calibrations!DK$97+Calibrations!DL$97</f>
        <v>89.553650944811025</v>
      </c>
      <c r="AI49" s="24">
        <f>Calibrations!DR$97*('Bruker data input page'!BM49*10000)^2+('Bruker data input page'!BM49*10000)*Calibrations!DS$97+Calibrations!DT$97</f>
        <v>23.356566416034262</v>
      </c>
      <c r="AJ49" s="24">
        <f>Calibrations!DY$97*('Bruker data input page'!BO49*10000)^2+Calibrations!DZ$97*('Bruker data input page'!BO49*10000)+Calibrations!EA$97</f>
        <v>64.122089891985809</v>
      </c>
    </row>
    <row r="50" spans="1:36" s="21" customFormat="1" ht="16">
      <c r="A50" s="21">
        <f>'Bruker data input page'!A31</f>
        <v>180</v>
      </c>
      <c r="B50" s="27">
        <f>'Bruker data input page'!B727</f>
        <v>44762.204861111109</v>
      </c>
      <c r="C50" s="21" t="str">
        <f>'Bruker data input page'!G727</f>
        <v>GeoExploration</v>
      </c>
      <c r="D50" s="21" t="str">
        <f>'Bruker data input page'!H727</f>
        <v>Oxide3phase</v>
      </c>
      <c r="E50" s="26">
        <f>'Bruker data input page'!L727</f>
        <v>90</v>
      </c>
      <c r="F50" s="26"/>
      <c r="G50" s="26" t="str">
        <f>'Bruker data input page'!DK50</f>
        <v>393-U1559B-8R-2A</v>
      </c>
      <c r="H50" s="26" t="str">
        <f>'Bruker data input page'!DL50</f>
        <v>SHLF</v>
      </c>
      <c r="I50" s="26">
        <f>'Bruker data input page'!DM50</f>
        <v>0</v>
      </c>
      <c r="J50" s="26" t="str">
        <f>'Bruker data input page'!DN50</f>
        <v>U1559</v>
      </c>
      <c r="K50" s="26">
        <f>'Bruker data input page'!DO50</f>
        <v>0</v>
      </c>
      <c r="L50" s="26">
        <f>'Bruker data input page'!DP50</f>
        <v>0</v>
      </c>
      <c r="M50" s="26">
        <f>'Bruker data input page'!DQ50</f>
        <v>0</v>
      </c>
      <c r="N50" s="26" t="str">
        <f>'Bruker data input page'!DR50</f>
        <v>1A</v>
      </c>
      <c r="O50" s="26">
        <f>'Bruker data input page'!DS50</f>
        <v>4.5</v>
      </c>
      <c r="P50" s="21" t="str">
        <f>'Bruker data input page'!DT50</f>
        <v>1A BKGD</v>
      </c>
      <c r="Q50" s="21">
        <f>'Bruker data input page'!A50</f>
        <v>234</v>
      </c>
      <c r="R50" s="27">
        <f>'Bruker data input page'!B50</f>
        <v>44734.895833333336</v>
      </c>
      <c r="S50" s="22">
        <f>'Bruker data input page'!Y50*Calibrations!H$97+Calibrations!I$97</f>
        <v>55.286174709031009</v>
      </c>
      <c r="T50" s="23">
        <f>Calibrations!O$97*('Bruker data input page'!AK50/0.5993)^2+Calibrations!P$97*('Bruker data input page'!AK50/0.5993)+Calibrations!Q$97</f>
        <v>1.0732908012152127</v>
      </c>
      <c r="U50" s="22">
        <f>Calibrations!$V$97*'Bruker data input page'!W50^2+Calibrations!$W$97*'Bruker data input page'!W50+Calibrations!$X$97</f>
        <v>18.819992344489446</v>
      </c>
      <c r="V50" s="23">
        <f>('Bruker data input page'!AS50/0.69943)*Calibrations!AC$97+Calibrations!AD$97</f>
        <v>8.6320636145864071</v>
      </c>
      <c r="W50" s="23">
        <f>'Bruker data input page'!U50*Calibrations!AQ$97+Calibrations!AR$97</f>
        <v>11.516506095656524</v>
      </c>
      <c r="X50" s="23">
        <f>Calibrations!AJ$97*('Bruker data input page'!AQ50/0.77446)^2+('Bruker data input page'!AQ50/0.77446)*Calibrations!AK$97+Calibrations!AL$97</f>
        <v>0.13893751089748108</v>
      </c>
      <c r="Y50" s="23">
        <f>('Bruker data input page'!AI50/0.7147)*Calibrations!AX$97+Calibrations!AY$97</f>
        <v>12.255642260803462</v>
      </c>
      <c r="Z50" s="23">
        <f>('Bruker data input page'!AG50/0.8302)*Calibrations!BE$97+Calibrations!BF$97</f>
        <v>0.14236912777062627</v>
      </c>
      <c r="AA50" s="23">
        <f>((('Bruker data input page'!AA50/0.436)^2)*Calibrations!BK$97)+(('Bruker data input page'!AA50/0.436)*Calibrations!BL$97)+Calibrations!BM$97</f>
        <v>9.9707229779929116E-2</v>
      </c>
      <c r="AB50" s="24">
        <f>'Bruker data input page'!AM50*Calibrations!BS$97*10000+Calibrations!BT$97</f>
        <v>305.81097627859265</v>
      </c>
      <c r="AC50" s="24">
        <f>Calibrations!CA$97*('Bruker data input page'!AO50*10000)^2+('Bruker data input page'!AO50*10000)*Calibrations!CB$97+Calibrations!CC$97</f>
        <v>341.78392339008792</v>
      </c>
      <c r="AD50" s="24">
        <f>'Bruker data input page'!AW50*10000*Calibrations!CI$97+Calibrations!CJ$97</f>
        <v>80.447733150896241</v>
      </c>
      <c r="AE50" s="24">
        <f>'Bruker data input page'!AY50*10000*Calibrations!CP$97+Calibrations!CQ$97</f>
        <v>94.68923058134898</v>
      </c>
      <c r="AF50" s="24">
        <f>Calibrations!$CW$97*('Bruker data input page'!BA50*10000)^2+('Bruker data input page'!BA50*10000)*Calibrations!$CX$97+Calibrations!$CY$97</f>
        <v>67.281049961406254</v>
      </c>
      <c r="AG50" s="24" t="e">
        <f>'Bruker data input page'!BI50*10000*Calibrations!DD$97+Calibrations!DE$97</f>
        <v>#VALUE!</v>
      </c>
      <c r="AH50" s="24">
        <f>('Bruker data input page'!BK50*10000)*Calibrations!DK$97+Calibrations!DL$97</f>
        <v>87.567295722650243</v>
      </c>
      <c r="AI50" s="24">
        <f>Calibrations!DR$97*('Bruker data input page'!BM50*10000)^2+('Bruker data input page'!BM50*10000)*Calibrations!DS$97+Calibrations!DT$97</f>
        <v>21.2314005193805</v>
      </c>
      <c r="AJ50" s="24">
        <f>Calibrations!DY$97*('Bruker data input page'!BO50*10000)^2+Calibrations!DZ$97*('Bruker data input page'!BO50*10000)+Calibrations!EA$97</f>
        <v>64.979345005047662</v>
      </c>
    </row>
    <row r="51" spans="1:36" s="21" customFormat="1" ht="16">
      <c r="A51" s="21">
        <f>'Bruker data input page'!A32</f>
        <v>181</v>
      </c>
      <c r="B51" s="27">
        <f>'Bruker data input page'!B728</f>
        <v>44762.207638888889</v>
      </c>
      <c r="C51" s="21" t="str">
        <f>'Bruker data input page'!G728</f>
        <v>GeoExploration</v>
      </c>
      <c r="D51" s="21" t="str">
        <f>'Bruker data input page'!H728</f>
        <v>Oxide3phase</v>
      </c>
      <c r="E51" s="26">
        <f>'Bruker data input page'!L728</f>
        <v>90</v>
      </c>
      <c r="F51" s="26"/>
      <c r="G51" s="26" t="str">
        <f>'Bruker data input page'!DK51</f>
        <v>393-U1559B-8R-2A</v>
      </c>
      <c r="H51" s="26" t="str">
        <f>'Bruker data input page'!DL51</f>
        <v>SHLF</v>
      </c>
      <c r="I51" s="26">
        <f>'Bruker data input page'!DM51</f>
        <v>0</v>
      </c>
      <c r="J51" s="26" t="str">
        <f>'Bruker data input page'!DN51</f>
        <v>U1559</v>
      </c>
      <c r="K51" s="26">
        <f>'Bruker data input page'!DO51</f>
        <v>0</v>
      </c>
      <c r="L51" s="26">
        <f>'Bruker data input page'!DP51</f>
        <v>0</v>
      </c>
      <c r="M51" s="26">
        <f>'Bruker data input page'!DQ51</f>
        <v>0</v>
      </c>
      <c r="N51" s="26" t="str">
        <f>'Bruker data input page'!DR51</f>
        <v>4A</v>
      </c>
      <c r="O51" s="26">
        <f>'Bruker data input page'!DS51</f>
        <v>23</v>
      </c>
      <c r="P51" s="21" t="str">
        <f>'Bruker data input page'!DT51</f>
        <v>4A BKGD</v>
      </c>
      <c r="Q51" s="21">
        <f>'Bruker data input page'!A51</f>
        <v>235</v>
      </c>
      <c r="R51" s="27">
        <f>'Bruker data input page'!B51</f>
        <v>44734.897916666669</v>
      </c>
      <c r="S51" s="22">
        <f>'Bruker data input page'!Y51*Calibrations!H$97+Calibrations!I$97</f>
        <v>55.842110238101313</v>
      </c>
      <c r="T51" s="23">
        <f>Calibrations!O$97*('Bruker data input page'!AK51/0.5993)^2+Calibrations!P$97*('Bruker data input page'!AK51/0.5993)+Calibrations!Q$97</f>
        <v>1.0412792604527714</v>
      </c>
      <c r="U51" s="22">
        <f>Calibrations!$V$97*'Bruker data input page'!W51^2+Calibrations!$W$97*'Bruker data input page'!W51+Calibrations!$X$97</f>
        <v>18.703998096812601</v>
      </c>
      <c r="V51" s="23">
        <f>('Bruker data input page'!AS51/0.69943)*Calibrations!AC$97+Calibrations!AD$97</f>
        <v>8.8298068299449266</v>
      </c>
      <c r="W51" s="23">
        <f>'Bruker data input page'!U51*Calibrations!AQ$97+Calibrations!AR$97</f>
        <v>12.982763135069607</v>
      </c>
      <c r="X51" s="23">
        <f>Calibrations!AJ$97*('Bruker data input page'!AQ51/0.77446)^2+('Bruker data input page'!AQ51/0.77446)*Calibrations!AK$97+Calibrations!AL$97</f>
        <v>0.14651276276551262</v>
      </c>
      <c r="Y51" s="23">
        <f>('Bruker data input page'!AI51/0.7147)*Calibrations!AX$97+Calibrations!AY$97</f>
        <v>12.261884489605524</v>
      </c>
      <c r="Z51" s="23">
        <f>('Bruker data input page'!AG51/0.8302)*Calibrations!BE$97+Calibrations!BF$97</f>
        <v>0.12425861601441102</v>
      </c>
      <c r="AA51" s="23">
        <f>((('Bruker data input page'!AA51/0.436)^2)*Calibrations!BK$97)+(('Bruker data input page'!AA51/0.436)*Calibrations!BL$97)+Calibrations!BM$97</f>
        <v>7.3845903193667253E-2</v>
      </c>
      <c r="AB51" s="24">
        <f>'Bruker data input page'!AM51*Calibrations!BS$97*10000+Calibrations!BT$97</f>
        <v>292.0914970794131</v>
      </c>
      <c r="AC51" s="24">
        <f>Calibrations!CA$97*('Bruker data input page'!AO51*10000)^2+('Bruker data input page'!AO51*10000)*Calibrations!CB$97+Calibrations!CC$97</f>
        <v>407.84164235030653</v>
      </c>
      <c r="AD51" s="24">
        <f>'Bruker data input page'!AW51*10000*Calibrations!CI$97+Calibrations!CJ$97</f>
        <v>84.401845693448365</v>
      </c>
      <c r="AE51" s="24">
        <f>'Bruker data input page'!AY51*10000*Calibrations!CP$97+Calibrations!CQ$97</f>
        <v>82.353695360514607</v>
      </c>
      <c r="AF51" s="24">
        <f>Calibrations!$CW$97*('Bruker data input page'!BA51*10000)^2+('Bruker data input page'!BA51*10000)*Calibrations!$CX$97+Calibrations!$CY$97</f>
        <v>61.704957115767186</v>
      </c>
      <c r="AG51" s="24" t="e">
        <f>'Bruker data input page'!BI51*10000*Calibrations!DD$97+Calibrations!DE$97</f>
        <v>#VALUE!</v>
      </c>
      <c r="AH51" s="24">
        <f>('Bruker data input page'!BK51*10000)*Calibrations!DK$97+Calibrations!DL$97</f>
        <v>84.587762889409078</v>
      </c>
      <c r="AI51" s="24">
        <f>Calibrations!DR$97*('Bruker data input page'!BM51*10000)^2+('Bruker data input page'!BM51*10000)*Calibrations!DS$97+Calibrations!DT$97</f>
        <v>22.294128390038448</v>
      </c>
      <c r="AJ51" s="24">
        <f>Calibrations!DY$97*('Bruker data input page'!BO51*10000)^2+Calibrations!DZ$97*('Bruker data input page'!BO51*10000)+Calibrations!EA$97</f>
        <v>64.979345005047662</v>
      </c>
    </row>
    <row r="52" spans="1:36" s="21" customFormat="1" ht="16">
      <c r="A52" s="21">
        <f>'Bruker data input page'!A33</f>
        <v>182</v>
      </c>
      <c r="B52" s="27">
        <f>'Bruker data input page'!B729</f>
        <v>44762.210416666669</v>
      </c>
      <c r="C52" s="21" t="str">
        <f>'Bruker data input page'!G729</f>
        <v>GeoExploration</v>
      </c>
      <c r="D52" s="21" t="str">
        <f>'Bruker data input page'!H729</f>
        <v>Oxide3phase</v>
      </c>
      <c r="E52" s="26">
        <f>'Bruker data input page'!L729</f>
        <v>90</v>
      </c>
      <c r="F52" s="26"/>
      <c r="G52" s="26" t="str">
        <f>'Bruker data input page'!DK52</f>
        <v>393-U1559B-8R-2A</v>
      </c>
      <c r="H52" s="26" t="str">
        <f>'Bruker data input page'!DL52</f>
        <v>SHLF</v>
      </c>
      <c r="I52" s="26">
        <f>'Bruker data input page'!DM52</f>
        <v>0</v>
      </c>
      <c r="J52" s="26" t="str">
        <f>'Bruker data input page'!DN52</f>
        <v>U1559</v>
      </c>
      <c r="K52" s="26">
        <f>'Bruker data input page'!DO52</f>
        <v>0</v>
      </c>
      <c r="L52" s="26">
        <f>'Bruker data input page'!DP52</f>
        <v>0</v>
      </c>
      <c r="M52" s="26">
        <f>'Bruker data input page'!DQ52</f>
        <v>0</v>
      </c>
      <c r="N52" s="26" t="str">
        <f>'Bruker data input page'!DR52</f>
        <v>7A</v>
      </c>
      <c r="O52" s="26">
        <f>'Bruker data input page'!DS52</f>
        <v>43.5</v>
      </c>
      <c r="P52" s="21" t="str">
        <f>'Bruker data input page'!DT52</f>
        <v>7A BKGD</v>
      </c>
      <c r="Q52" s="21">
        <f>'Bruker data input page'!A52</f>
        <v>236</v>
      </c>
      <c r="R52" s="27">
        <f>'Bruker data input page'!B52</f>
        <v>44734.9</v>
      </c>
      <c r="S52" s="22">
        <f>'Bruker data input page'!Y52*Calibrations!H$97+Calibrations!I$97</f>
        <v>50.76348056197795</v>
      </c>
      <c r="T52" s="23">
        <f>Calibrations!O$97*('Bruker data input page'!AK52/0.5993)^2+Calibrations!P$97*('Bruker data input page'!AK52/0.5993)+Calibrations!Q$97</f>
        <v>0.99292784419833358</v>
      </c>
      <c r="U52" s="22">
        <f>Calibrations!$V$97*'Bruker data input page'!W52^2+Calibrations!$W$97*'Bruker data input page'!W52+Calibrations!$X$97</f>
        <v>16.797260519261577</v>
      </c>
      <c r="V52" s="23">
        <f>('Bruker data input page'!AS52/0.69943)*Calibrations!AC$97+Calibrations!AD$97</f>
        <v>8.0775478876749247</v>
      </c>
      <c r="W52" s="23">
        <f>'Bruker data input page'!U52*Calibrations!AQ$97+Calibrations!AR$97</f>
        <v>9.4992426529829856</v>
      </c>
      <c r="X52" s="23">
        <f>Calibrations!AJ$97*('Bruker data input page'!AQ52/0.77446)^2+('Bruker data input page'!AQ52/0.77446)*Calibrations!AK$97+Calibrations!AL$97</f>
        <v>0.13566417893000648</v>
      </c>
      <c r="Y52" s="23">
        <f>('Bruker data input page'!AI52/0.7147)*Calibrations!AX$97+Calibrations!AY$97</f>
        <v>11.788236348063684</v>
      </c>
      <c r="Z52" s="23">
        <f>('Bruker data input page'!AG52/0.8302)*Calibrations!BE$97+Calibrations!BF$97</f>
        <v>0.13301203002991505</v>
      </c>
      <c r="AA52" s="23">
        <f>((('Bruker data input page'!AA52/0.436)^2)*Calibrations!BK$97)+(('Bruker data input page'!AA52/0.436)*Calibrations!BL$97)+Calibrations!BM$97</f>
        <v>8.034192519189659E-2</v>
      </c>
      <c r="AB52" s="24">
        <f>'Bruker data input page'!AM52*Calibrations!BS$97*10000+Calibrations!BT$97</f>
        <v>272.36974573059246</v>
      </c>
      <c r="AC52" s="24">
        <f>Calibrations!CA$97*('Bruker data input page'!AO52*10000)^2+('Bruker data input page'!AO52*10000)*Calibrations!CB$97+Calibrations!CC$97</f>
        <v>353.57941091717032</v>
      </c>
      <c r="AD52" s="24">
        <f>'Bruker data input page'!AW52*10000*Calibrations!CI$97+Calibrations!CJ$97</f>
        <v>86.378901964724434</v>
      </c>
      <c r="AE52" s="24">
        <f>'Bruker data input page'!AY52*10000*Calibrations!CP$97+Calibrations!CQ$97</f>
        <v>68.990198871277371</v>
      </c>
      <c r="AF52" s="24">
        <f>Calibrations!$CW$97*('Bruker data input page'!BA52*10000)^2+('Bruker data input page'!BA52*10000)*Calibrations!$CX$97+Calibrations!$CY$97</f>
        <v>67.281049961406254</v>
      </c>
      <c r="AG52" s="24" t="e">
        <f>'Bruker data input page'!BI52*10000*Calibrations!DD$97+Calibrations!DE$97</f>
        <v>#VALUE!</v>
      </c>
      <c r="AH52" s="24">
        <f>('Bruker data input page'!BK52*10000)*Calibrations!DK$97+Calibrations!DL$97</f>
        <v>80.615052445087514</v>
      </c>
      <c r="AI52" s="24">
        <f>Calibrations!DR$97*('Bruker data input page'!BM52*10000)^2+('Bruker data input page'!BM52*10000)*Calibrations!DS$97+Calibrations!DT$97</f>
        <v>21.2314005193805</v>
      </c>
      <c r="AJ52" s="24">
        <f>Calibrations!DY$97*('Bruker data input page'!BO52*10000)^2+Calibrations!DZ$97*('Bruker data input page'!BO52*10000)+Calibrations!EA$97</f>
        <v>66.692926819219608</v>
      </c>
    </row>
    <row r="53" spans="1:36" s="21" customFormat="1" ht="16">
      <c r="A53" s="21">
        <f>'Bruker data input page'!A34</f>
        <v>183</v>
      </c>
      <c r="B53" s="27">
        <f>'Bruker data input page'!B730</f>
        <v>44762.213194444441</v>
      </c>
      <c r="C53" s="21" t="str">
        <f>'Bruker data input page'!G730</f>
        <v>GeoExploration</v>
      </c>
      <c r="D53" s="21" t="str">
        <f>'Bruker data input page'!H730</f>
        <v>Oxide3phase</v>
      </c>
      <c r="E53" s="26">
        <f>'Bruker data input page'!L730</f>
        <v>90</v>
      </c>
      <c r="F53" s="26"/>
      <c r="G53" s="26" t="str">
        <f>'Bruker data input page'!DK53</f>
        <v>393-U1559B-9R-1A</v>
      </c>
      <c r="H53" s="26" t="str">
        <f>'Bruker data input page'!DL53</f>
        <v>SHLF</v>
      </c>
      <c r="I53" s="26">
        <f>'Bruker data input page'!DM53</f>
        <v>0</v>
      </c>
      <c r="J53" s="26" t="str">
        <f>'Bruker data input page'!DN53</f>
        <v>U1559</v>
      </c>
      <c r="K53" s="26">
        <f>'Bruker data input page'!DO53</f>
        <v>0</v>
      </c>
      <c r="L53" s="26">
        <f>'Bruker data input page'!DP53</f>
        <v>0</v>
      </c>
      <c r="M53" s="26">
        <f>'Bruker data input page'!DQ53</f>
        <v>0</v>
      </c>
      <c r="N53" s="26" t="str">
        <f>'Bruker data input page'!DR53</f>
        <v>4A</v>
      </c>
      <c r="O53" s="26">
        <f>'Bruker data input page'!DS53</f>
        <v>16.5</v>
      </c>
      <c r="P53" s="21" t="str">
        <f>'Bruker data input page'!DT53</f>
        <v>4A BKGD</v>
      </c>
      <c r="Q53" s="21">
        <f>'Bruker data input page'!A53</f>
        <v>237</v>
      </c>
      <c r="R53" s="27">
        <f>'Bruker data input page'!B53</f>
        <v>44734.907638888886</v>
      </c>
      <c r="S53" s="22">
        <f>'Bruker data input page'!Y53*Calibrations!H$97+Calibrations!I$97</f>
        <v>55.318373582375315</v>
      </c>
      <c r="T53" s="23">
        <f>Calibrations!O$97*('Bruker data input page'!AK53/0.5993)^2+Calibrations!P$97*('Bruker data input page'!AK53/0.5993)+Calibrations!Q$97</f>
        <v>1.0394580001847431</v>
      </c>
      <c r="U53" s="22">
        <f>Calibrations!$V$97*'Bruker data input page'!W53^2+Calibrations!$W$97*'Bruker data input page'!W53+Calibrations!$X$97</f>
        <v>19.303632787262771</v>
      </c>
      <c r="V53" s="23">
        <f>('Bruker data input page'!AS53/0.69943)*Calibrations!AC$97+Calibrations!AD$97</f>
        <v>8.1669209129570497</v>
      </c>
      <c r="W53" s="23">
        <f>'Bruker data input page'!U53*Calibrations!AQ$97+Calibrations!AR$97</f>
        <v>11.349077483297386</v>
      </c>
      <c r="X53" s="23">
        <f>Calibrations!AJ$97*('Bruker data input page'!AQ53/0.77446)^2+('Bruker data input page'!AQ53/0.77446)*Calibrations!AK$97+Calibrations!AL$97</f>
        <v>0.14290087919079991</v>
      </c>
      <c r="Y53" s="23">
        <f>('Bruker data input page'!AI53/0.7147)*Calibrations!AX$97+Calibrations!AY$97</f>
        <v>12.414133972582651</v>
      </c>
      <c r="Z53" s="23">
        <f>('Bruker data input page'!AG53/0.8302)*Calibrations!BE$97+Calibrations!BF$97</f>
        <v>0.13693597424376172</v>
      </c>
      <c r="AA53" s="23">
        <f>((('Bruker data input page'!AA53/0.436)^2)*Calibrations!BK$97)+(('Bruker data input page'!AA53/0.436)*Calibrations!BL$97)+Calibrations!BM$97</f>
        <v>0.1113883147210636</v>
      </c>
      <c r="AB53" s="24">
        <f>'Bruker data input page'!AM53*Calibrations!BS$97*10000+Calibrations!BT$97</f>
        <v>293.80643197931056</v>
      </c>
      <c r="AC53" s="24">
        <f>Calibrations!CA$97*('Bruker data input page'!AO53*10000)^2+('Bruker data input page'!AO53*10000)*Calibrations!CB$97+Calibrations!CC$97</f>
        <v>377.38616967206951</v>
      </c>
      <c r="AD53" s="24">
        <f>'Bruker data input page'!AW53*10000*Calibrations!CI$97+Calibrations!CJ$97</f>
        <v>69.573923658877888</v>
      </c>
      <c r="AE53" s="24">
        <f>'Bruker data input page'!AY53*10000*Calibrations!CP$97+Calibrations!CQ$97</f>
        <v>81.325734092111745</v>
      </c>
      <c r="AF53" s="24">
        <f>Calibrations!$CW$97*('Bruker data input page'!BA53*10000)^2+('Bruker data input page'!BA53*10000)*Calibrations!$CX$97+Calibrations!$CY$97</f>
        <v>61.704957115767186</v>
      </c>
      <c r="AG53" s="24" t="e">
        <f>'Bruker data input page'!BI53*10000*Calibrations!DD$97+Calibrations!DE$97</f>
        <v>#VALUE!</v>
      </c>
      <c r="AH53" s="24">
        <f>('Bruker data input page'!BK53*10000)*Calibrations!DK$97+Calibrations!DL$97</f>
        <v>89.553650944811025</v>
      </c>
      <c r="AI53" s="24">
        <f>Calibrations!DR$97*('Bruker data input page'!BM53*10000)^2+('Bruker data input page'!BM53*10000)*Calibrations!DS$97+Calibrations!DT$97</f>
        <v>23.356566416034262</v>
      </c>
      <c r="AJ53" s="24">
        <f>Calibrations!DY$97*('Bruker data input page'!BO53*10000)^2+Calibrations!DZ$97*('Bruker data input page'!BO53*10000)+Calibrations!EA$97</f>
        <v>64.979345005047662</v>
      </c>
    </row>
    <row r="54" spans="1:36" s="21" customFormat="1" ht="16">
      <c r="A54" s="21">
        <f>'Bruker data input page'!A35</f>
        <v>184</v>
      </c>
      <c r="B54" s="27">
        <f>'Bruker data input page'!B731</f>
        <v>44762.215277777781</v>
      </c>
      <c r="C54" s="21" t="str">
        <f>'Bruker data input page'!G731</f>
        <v>GeoExploration</v>
      </c>
      <c r="D54" s="21" t="str">
        <f>'Bruker data input page'!H731</f>
        <v>Oxide3phase</v>
      </c>
      <c r="E54" s="26">
        <f>'Bruker data input page'!L731</f>
        <v>90</v>
      </c>
      <c r="F54" s="26"/>
      <c r="G54" s="26" t="str">
        <f>'Bruker data input page'!DK54</f>
        <v>393-U1559B-9R-1A</v>
      </c>
      <c r="H54" s="26" t="str">
        <f>'Bruker data input page'!DL54</f>
        <v>SHLF</v>
      </c>
      <c r="I54" s="26">
        <f>'Bruker data input page'!DM54</f>
        <v>0</v>
      </c>
      <c r="J54" s="26" t="str">
        <f>'Bruker data input page'!DN54</f>
        <v>U1559</v>
      </c>
      <c r="K54" s="26">
        <f>'Bruker data input page'!DO54</f>
        <v>0</v>
      </c>
      <c r="L54" s="26">
        <f>'Bruker data input page'!DP54</f>
        <v>0</v>
      </c>
      <c r="M54" s="26">
        <f>'Bruker data input page'!DQ54</f>
        <v>0</v>
      </c>
      <c r="N54" s="26" t="str">
        <f>'Bruker data input page'!DR54</f>
        <v>7A</v>
      </c>
      <c r="O54" s="26">
        <f>'Bruker data input page'!DS54</f>
        <v>36</v>
      </c>
      <c r="P54" s="21" t="str">
        <f>'Bruker data input page'!DT54</f>
        <v>7A GRAY HALO</v>
      </c>
      <c r="Q54" s="21">
        <f>'Bruker data input page'!A54</f>
        <v>238</v>
      </c>
      <c r="R54" s="27">
        <f>'Bruker data input page'!B54</f>
        <v>44734.914583333331</v>
      </c>
      <c r="S54" s="22">
        <f>'Bruker data input page'!Y54*Calibrations!H$97+Calibrations!I$97</f>
        <v>54.264127814168262</v>
      </c>
      <c r="T54" s="23">
        <f>Calibrations!O$97*('Bruker data input page'!AK54/0.5993)^2+Calibrations!P$97*('Bruker data input page'!AK54/0.5993)+Calibrations!Q$97</f>
        <v>0.96254659568517309</v>
      </c>
      <c r="U54" s="22">
        <f>Calibrations!$V$97*'Bruker data input page'!W54^2+Calibrations!$W$97*'Bruker data input page'!W54+Calibrations!$X$97</f>
        <v>18.114437551454078</v>
      </c>
      <c r="V54" s="23">
        <f>('Bruker data input page'!AS54/0.69943)*Calibrations!AC$97+Calibrations!AD$97</f>
        <v>9.3435937868808168</v>
      </c>
      <c r="W54" s="23">
        <f>'Bruker data input page'!U54*Calibrations!AQ$97+Calibrations!AR$97</f>
        <v>11.809796170655162</v>
      </c>
      <c r="X54" s="23">
        <f>Calibrations!AJ$97*('Bruker data input page'!AQ54/0.77446)^2+('Bruker data input page'!AQ54/0.77446)*Calibrations!AK$97+Calibrations!AL$97</f>
        <v>0.15027135245951073</v>
      </c>
      <c r="Y54" s="23">
        <f>('Bruker data input page'!AI54/0.7147)*Calibrations!AX$97+Calibrations!AY$97</f>
        <v>12.185911997599941</v>
      </c>
      <c r="Z54" s="23">
        <f>('Bruker data input page'!AG54/0.8302)*Calibrations!BE$97+Calibrations!BF$97</f>
        <v>0.33750989194384579</v>
      </c>
      <c r="AA54" s="23">
        <f>((('Bruker data input page'!AA54/0.436)^2)*Calibrations!BK$97)+(('Bruker data input page'!AA54/0.436)*Calibrations!BL$97)+Calibrations!BM$97</f>
        <v>4.8819498927809582E-2</v>
      </c>
      <c r="AB54" s="24">
        <f>'Bruker data input page'!AM54*Calibrations!BS$97*10000+Calibrations!BT$97</f>
        <v>296.37883432915669</v>
      </c>
      <c r="AC54" s="24">
        <f>Calibrations!CA$97*('Bruker data input page'!AO54*10000)^2+('Bruker data input page'!AO54*10000)*Calibrations!CB$97+Calibrations!CC$97</f>
        <v>363.30963759158601</v>
      </c>
      <c r="AD54" s="24">
        <f>'Bruker data input page'!AW54*10000*Calibrations!CI$97+Calibrations!CJ$97</f>
        <v>72.539508065791992</v>
      </c>
      <c r="AE54" s="24">
        <f>'Bruker data input page'!AY54*10000*Calibrations!CP$97+Calibrations!CQ$97</f>
        <v>73.102043944888834</v>
      </c>
      <c r="AF54" s="24">
        <f>Calibrations!$CW$97*('Bruker data input page'!BA54*10000)^2+('Bruker data input page'!BA54*10000)*Calibrations!$CX$97+Calibrations!$CY$97</f>
        <v>53.162866411634454</v>
      </c>
      <c r="AG54" s="24">
        <f>'Bruker data input page'!BI54*10000*Calibrations!DD$97+Calibrations!DE$97</f>
        <v>8.6813975200339613</v>
      </c>
      <c r="AH54" s="24">
        <f>('Bruker data input page'!BK54*10000)*Calibrations!DK$97+Calibrations!DL$97</f>
        <v>86.574118111569859</v>
      </c>
      <c r="AI54" s="24">
        <f>Calibrations!DR$97*('Bruker data input page'!BM54*10000)^2+('Bruker data input page'!BM54*10000)*Calibrations!DS$97+Calibrations!DT$97</f>
        <v>20.168382804060411</v>
      </c>
      <c r="AJ54" s="24">
        <f>Calibrations!DY$97*('Bruker data input page'!BO54*10000)^2+Calibrations!DZ$97*('Bruker data input page'!BO54*10000)+Calibrations!EA$97</f>
        <v>60.689974733232489</v>
      </c>
    </row>
    <row r="55" spans="1:36" s="21" customFormat="1" ht="16">
      <c r="A55" s="21">
        <f>'Bruker data input page'!A36</f>
        <v>185</v>
      </c>
      <c r="B55" s="27">
        <f>'Bruker data input page'!B732</f>
        <v>44762.883333333331</v>
      </c>
      <c r="C55" s="21" t="str">
        <f>'Bruker data input page'!G732</f>
        <v>GeoExploration</v>
      </c>
      <c r="D55" s="21" t="str">
        <f>'Bruker data input page'!H732</f>
        <v>Oxide3phase</v>
      </c>
      <c r="E55" s="26">
        <f>'Bruker data input page'!L732</f>
        <v>90</v>
      </c>
      <c r="F55" s="26"/>
      <c r="G55" s="26" t="str">
        <f>'Bruker data input page'!DK55</f>
        <v>393-U1559B-9R-1A</v>
      </c>
      <c r="H55" s="26" t="str">
        <f>'Bruker data input page'!DL55</f>
        <v>SHLF</v>
      </c>
      <c r="I55" s="26">
        <f>'Bruker data input page'!DM55</f>
        <v>0</v>
      </c>
      <c r="J55" s="26" t="str">
        <f>'Bruker data input page'!DN55</f>
        <v>U1559</v>
      </c>
      <c r="K55" s="26">
        <f>'Bruker data input page'!DO55</f>
        <v>0</v>
      </c>
      <c r="L55" s="26">
        <f>'Bruker data input page'!DP55</f>
        <v>0</v>
      </c>
      <c r="M55" s="26">
        <f>'Bruker data input page'!DQ55</f>
        <v>0</v>
      </c>
      <c r="N55" s="26" t="str">
        <f>'Bruker data input page'!DR55</f>
        <v>7A</v>
      </c>
      <c r="O55" s="26">
        <f>'Bruker data input page'!DS55</f>
        <v>36</v>
      </c>
      <c r="P55" s="21" t="str">
        <f>'Bruker data input page'!DT55</f>
        <v>7A GH 2</v>
      </c>
      <c r="Q55" s="21">
        <f>'Bruker data input page'!A55</f>
        <v>239</v>
      </c>
      <c r="R55" s="27">
        <f>'Bruker data input page'!B55</f>
        <v>44734.916666666664</v>
      </c>
      <c r="S55" s="22">
        <f>'Bruker data input page'!Y55*Calibrations!H$97+Calibrations!I$97</f>
        <v>54.355140127754041</v>
      </c>
      <c r="T55" s="23">
        <f>Calibrations!O$97*('Bruker data input page'!AK55/0.5993)^2+Calibrations!P$97*('Bruker data input page'!AK55/0.5993)+Calibrations!Q$97</f>
        <v>0.96566122769847107</v>
      </c>
      <c r="U55" s="22">
        <f>Calibrations!$V$97*'Bruker data input page'!W55^2+Calibrations!$W$97*'Bruker data input page'!W55+Calibrations!$X$97</f>
        <v>17.613574493285547</v>
      </c>
      <c r="V55" s="23">
        <f>('Bruker data input page'!AS55/0.69943)*Calibrations!AC$97+Calibrations!AD$97</f>
        <v>9.6276877513041939</v>
      </c>
      <c r="W55" s="23">
        <f>'Bruker data input page'!U55*Calibrations!AQ$97+Calibrations!AR$97</f>
        <v>12.342822364967116</v>
      </c>
      <c r="X55" s="23">
        <f>Calibrations!AJ$97*('Bruker data input page'!AQ55/0.77446)^2+('Bruker data input page'!AQ55/0.77446)*Calibrations!AK$97+Calibrations!AL$97</f>
        <v>0.14761486573115334</v>
      </c>
      <c r="Y55" s="23">
        <f>('Bruker data input page'!AI55/0.7147)*Calibrations!AX$97+Calibrations!AY$97</f>
        <v>12.009607096312426</v>
      </c>
      <c r="Z55" s="23">
        <f>('Bruker data input page'!AG55/0.8302)*Calibrations!BE$97+Calibrations!BF$97</f>
        <v>0.32302148253887364</v>
      </c>
      <c r="AA55" s="23" t="e">
        <f>((('Bruker data input page'!AA55/0.436)^2)*Calibrations!BK$97)+(('Bruker data input page'!AA55/0.436)*Calibrations!BL$97)+Calibrations!BM$97</f>
        <v>#VALUE!</v>
      </c>
      <c r="AB55" s="24">
        <f>'Bruker data input page'!AM55*Calibrations!BS$97*10000+Calibrations!BT$97</f>
        <v>310.95578097828502</v>
      </c>
      <c r="AC55" s="24">
        <f>Calibrations!CA$97*('Bruker data input page'!AO55*10000)^2+('Bruker data input page'!AO55*10000)*Calibrations!CB$97+Calibrations!CC$97</f>
        <v>380.73616492351277</v>
      </c>
      <c r="AD55" s="24">
        <f>'Bruker data input page'!AW55*10000*Calibrations!CI$97+Calibrations!CJ$97</f>
        <v>64.631282980687729</v>
      </c>
      <c r="AE55" s="24">
        <f>'Bruker data input page'!AY55*10000*Calibrations!CP$97+Calibrations!CQ$97</f>
        <v>77.213889018500282</v>
      </c>
      <c r="AF55" s="24">
        <f>Calibrations!$CW$97*('Bruker data input page'!BA55*10000)^2+('Bruker data input page'!BA55*10000)*Calibrations!$CX$97+Calibrations!$CY$97</f>
        <v>56.033956837768585</v>
      </c>
      <c r="AG55" s="24">
        <f>'Bruker data input page'!BI55*10000*Calibrations!DD$97+Calibrations!DE$97</f>
        <v>7.5513209569836386</v>
      </c>
      <c r="AH55" s="24">
        <f>('Bruker data input page'!BK55*10000)*Calibrations!DK$97+Calibrations!DL$97</f>
        <v>81.608230056167898</v>
      </c>
      <c r="AI55" s="24">
        <f>Calibrations!DR$97*('Bruker data input page'!BM55*10000)^2+('Bruker data input page'!BM55*10000)*Calibrations!DS$97+Calibrations!DT$97</f>
        <v>23.356566416034262</v>
      </c>
      <c r="AJ55" s="24">
        <f>Calibrations!DY$97*('Bruker data input page'!BO55*10000)^2+Calibrations!DZ$97*('Bruker data input page'!BO55*10000)+Calibrations!EA$97</f>
        <v>60.689974733232489</v>
      </c>
    </row>
    <row r="56" spans="1:36" s="21" customFormat="1" ht="16">
      <c r="A56" s="21">
        <f>'Bruker data input page'!A37</f>
        <v>186</v>
      </c>
      <c r="B56" s="27">
        <f>'Bruker data input page'!B733</f>
        <v>44762.9</v>
      </c>
      <c r="C56" s="21" t="str">
        <f>'Bruker data input page'!G733</f>
        <v>GeoExploration</v>
      </c>
      <c r="D56" s="21" t="str">
        <f>'Bruker data input page'!H733</f>
        <v>Oxide3phase</v>
      </c>
      <c r="E56" s="26">
        <f>'Bruker data input page'!L733</f>
        <v>90</v>
      </c>
      <c r="F56" s="26"/>
      <c r="G56" s="26" t="str">
        <f>'Bruker data input page'!DK56</f>
        <v>393-U1559B-9R-1A</v>
      </c>
      <c r="H56" s="26" t="str">
        <f>'Bruker data input page'!DL56</f>
        <v>SHLF</v>
      </c>
      <c r="I56" s="26">
        <f>'Bruker data input page'!DM56</f>
        <v>0</v>
      </c>
      <c r="J56" s="26" t="str">
        <f>'Bruker data input page'!DN56</f>
        <v>U1559</v>
      </c>
      <c r="K56" s="26">
        <f>'Bruker data input page'!DO56</f>
        <v>0</v>
      </c>
      <c r="L56" s="26">
        <f>'Bruker data input page'!DP56</f>
        <v>0</v>
      </c>
      <c r="M56" s="26">
        <f>'Bruker data input page'!DQ56</f>
        <v>0</v>
      </c>
      <c r="N56" s="26" t="str">
        <f>'Bruker data input page'!DR56</f>
        <v>8A</v>
      </c>
      <c r="O56" s="26">
        <f>'Bruker data input page'!DS56</f>
        <v>44</v>
      </c>
      <c r="P56" s="21" t="str">
        <f>'Bruker data input page'!DT56</f>
        <v>8A F</v>
      </c>
      <c r="Q56" s="21">
        <f>'Bruker data input page'!A56</f>
        <v>240</v>
      </c>
      <c r="R56" s="27">
        <f>'Bruker data input page'!B56</f>
        <v>44734.918749999997</v>
      </c>
      <c r="S56" s="22">
        <f>'Bruker data input page'!Y56*Calibrations!H$97+Calibrations!I$97</f>
        <v>51.604928610038627</v>
      </c>
      <c r="T56" s="23">
        <f>Calibrations!O$97*('Bruker data input page'!AK56/0.5993)^2+Calibrations!P$97*('Bruker data input page'!AK56/0.5993)+Calibrations!Q$97</f>
        <v>0.95319818243598542</v>
      </c>
      <c r="U56" s="22">
        <f>Calibrations!$V$97*'Bruker data input page'!W56^2+Calibrations!$W$97*'Bruker data input page'!W56+Calibrations!$X$97</f>
        <v>17.219147785781445</v>
      </c>
      <c r="V56" s="23">
        <f>('Bruker data input page'!AS56/0.69943)*Calibrations!AC$97+Calibrations!AD$97</f>
        <v>8.0053010942906617</v>
      </c>
      <c r="W56" s="23">
        <f>'Bruker data input page'!U56*Calibrations!AQ$97+Calibrations!AR$97</f>
        <v>10.034202203095855</v>
      </c>
      <c r="X56" s="23">
        <f>Calibrations!AJ$97*('Bruker data input page'!AQ56/0.77446)^2+('Bruker data input page'!AQ56/0.77446)*Calibrations!AK$97+Calibrations!AL$97</f>
        <v>0.12373659586820006</v>
      </c>
      <c r="Y56" s="23">
        <f>('Bruker data input page'!AI56/0.7147)*Calibrations!AX$97+Calibrations!AY$97</f>
        <v>11.850354137118352</v>
      </c>
      <c r="Z56" s="23">
        <f>('Bruker data input page'!AG56/0.8302)*Calibrations!BE$97+Calibrations!BF$97</f>
        <v>0.13467216027423479</v>
      </c>
      <c r="AA56" s="23">
        <f>((('Bruker data input page'!AA56/0.436)^2)*Calibrations!BK$97)+(('Bruker data input page'!AA56/0.436)*Calibrations!BL$97)+Calibrations!BM$97</f>
        <v>6.3486638569286116E-2</v>
      </c>
      <c r="AB56" s="24">
        <f>'Bruker data input page'!AM56*Calibrations!BS$97*10000+Calibrations!BT$97</f>
        <v>274.94214808043864</v>
      </c>
      <c r="AC56" s="24">
        <f>Calibrations!CA$97*('Bruker data input page'!AO56*10000)^2+('Bruker data input page'!AO56*10000)*Calibrations!CB$97+Calibrations!CC$97</f>
        <v>343.39183571625063</v>
      </c>
      <c r="AD56" s="24">
        <f>'Bruker data input page'!AW56*10000*Calibrations!CI$97+Calibrations!CJ$97</f>
        <v>117.02327416950342</v>
      </c>
      <c r="AE56" s="24">
        <f>'Bruker data input page'!AY56*10000*Calibrations!CP$97+Calibrations!CQ$97</f>
        <v>91.605346776140394</v>
      </c>
      <c r="AF56" s="24">
        <f>Calibrations!$CW$97*('Bruker data input page'!BA56*10000)^2+('Bruker data input page'!BA56*10000)*Calibrations!$CX$97+Calibrations!$CY$97</f>
        <v>67.281049961406254</v>
      </c>
      <c r="AG56" s="24">
        <f>'Bruker data input page'!BI56*10000*Calibrations!DD$97+Calibrations!DE$97</f>
        <v>3.0310147047823475</v>
      </c>
      <c r="AH56" s="24">
        <f>('Bruker data input page'!BK56*10000)*Calibrations!DK$97+Calibrations!DL$97</f>
        <v>89.553650944811025</v>
      </c>
      <c r="AI56" s="24">
        <f>Calibrations!DR$97*('Bruker data input page'!BM56*10000)^2+('Bruker data input page'!BM56*10000)*Calibrations!DS$97+Calibrations!DT$97</f>
        <v>22.294128390038448</v>
      </c>
      <c r="AJ56" s="24">
        <f>Calibrations!DY$97*('Bruker data input page'!BO56*10000)^2+Calibrations!DZ$97*('Bruker data input page'!BO56*10000)+Calibrations!EA$97</f>
        <v>66.692926819219608</v>
      </c>
    </row>
    <row r="57" spans="1:36" s="21" customFormat="1" ht="16">
      <c r="A57" s="21">
        <f>'Bruker data input page'!A38</f>
        <v>187</v>
      </c>
      <c r="B57" s="27">
        <f>'Bruker data input page'!B734</f>
        <v>44762.90347222222</v>
      </c>
      <c r="C57" s="21" t="str">
        <f>'Bruker data input page'!G734</f>
        <v>GeoExploration</v>
      </c>
      <c r="D57" s="21" t="str">
        <f>'Bruker data input page'!H734</f>
        <v>Oxide3phase</v>
      </c>
      <c r="E57" s="26">
        <f>'Bruker data input page'!L734</f>
        <v>90</v>
      </c>
      <c r="F57" s="26"/>
      <c r="G57" s="26" t="str">
        <f>'Bruker data input page'!DK57</f>
        <v>393-U1559B-9R-1A</v>
      </c>
      <c r="H57" s="26" t="str">
        <f>'Bruker data input page'!DL57</f>
        <v>SHLF</v>
      </c>
      <c r="I57" s="26">
        <f>'Bruker data input page'!DM57</f>
        <v>0</v>
      </c>
      <c r="J57" s="26" t="str">
        <f>'Bruker data input page'!DN57</f>
        <v>U1559</v>
      </c>
      <c r="K57" s="26">
        <f>'Bruker data input page'!DO57</f>
        <v>0</v>
      </c>
      <c r="L57" s="26">
        <f>'Bruker data input page'!DP57</f>
        <v>0</v>
      </c>
      <c r="M57" s="26">
        <f>'Bruker data input page'!DQ57</f>
        <v>0</v>
      </c>
      <c r="N57" s="26" t="str">
        <f>'Bruker data input page'!DR57</f>
        <v>12A</v>
      </c>
      <c r="O57" s="26">
        <f>'Bruker data input page'!DS57</f>
        <v>73</v>
      </c>
      <c r="P57" s="21" t="str">
        <f>'Bruker data input page'!DT57</f>
        <v>12A F</v>
      </c>
      <c r="Q57" s="21">
        <f>'Bruker data input page'!A57</f>
        <v>241</v>
      </c>
      <c r="R57" s="27">
        <f>'Bruker data input page'!B57</f>
        <v>44734.920138888891</v>
      </c>
      <c r="S57" s="22">
        <f>'Bruker data input page'!Y57*Calibrations!H$97+Calibrations!I$97</f>
        <v>51.487895804709666</v>
      </c>
      <c r="T57" s="23">
        <f>Calibrations!O$97*('Bruker data input page'!AK57/0.5993)^2+Calibrations!P$97*('Bruker data input page'!AK57/0.5993)+Calibrations!Q$97</f>
        <v>0.88443611318263193</v>
      </c>
      <c r="U57" s="22">
        <f>Calibrations!$V$97*'Bruker data input page'!W57^2+Calibrations!$W$97*'Bruker data input page'!W57+Calibrations!$X$97</f>
        <v>18.703998096812601</v>
      </c>
      <c r="V57" s="23">
        <f>('Bruker data input page'!AS57/0.69943)*Calibrations!AC$97+Calibrations!AD$97</f>
        <v>7.7176091819895847</v>
      </c>
      <c r="W57" s="23">
        <f>'Bruker data input page'!U57*Calibrations!AQ$97+Calibrations!AR$97</f>
        <v>10.910012380909844</v>
      </c>
      <c r="X57" s="23">
        <f>Calibrations!AJ$97*('Bruker data input page'!AQ57/0.77446)^2+('Bruker data input page'!AQ57/0.77446)*Calibrations!AK$97+Calibrations!AL$97</f>
        <v>0.11855729166561378</v>
      </c>
      <c r="Y57" s="23">
        <f>('Bruker data input page'!AI57/0.7147)*Calibrations!AX$97+Calibrations!AY$97</f>
        <v>11.80178655204865</v>
      </c>
      <c r="Z57" s="23">
        <f>('Bruker data input page'!AG57/0.8302)*Calibrations!BE$97+Calibrations!BF$97</f>
        <v>0.13089913699168992</v>
      </c>
      <c r="AA57" s="23">
        <f>((('Bruker data input page'!AA57/0.436)^2)*Calibrations!BK$97)+(('Bruker data input page'!AA57/0.436)*Calibrations!BL$97)+Calibrations!BM$97</f>
        <v>7.9197055098518016E-2</v>
      </c>
      <c r="AB57" s="24">
        <f>'Bruker data input page'!AM57*Calibrations!BS$97*10000+Calibrations!BT$97</f>
        <v>243.21585243233588</v>
      </c>
      <c r="AC57" s="24">
        <f>Calibrations!CA$97*('Bruker data input page'!AO57*10000)^2+('Bruker data input page'!AO57*10000)*Calibrations!CB$97+Calibrations!CC$97</f>
        <v>340.16518624673006</v>
      </c>
      <c r="AD57" s="24">
        <f>'Bruker data input page'!AW57*10000*Calibrations!CI$97+Calibrations!CJ$97</f>
        <v>74.516564337068061</v>
      </c>
      <c r="AE57" s="24">
        <f>'Bruker data input page'!AY57*10000*Calibrations!CP$97+Calibrations!CQ$97</f>
        <v>75.157966481694558</v>
      </c>
      <c r="AF57" s="24">
        <f>Calibrations!$CW$97*('Bruker data input page'!BA57*10000)^2+('Bruker data input page'!BA57*10000)*Calibrations!$CX$97+Calibrations!$CY$97</f>
        <v>61.704957115767186</v>
      </c>
      <c r="AG57" s="24">
        <f>'Bruker data input page'!BI57*10000*Calibrations!DD$97+Calibrations!DE$97</f>
        <v>1.9009381417320252</v>
      </c>
      <c r="AH57" s="24">
        <f>('Bruker data input page'!BK57*10000)*Calibrations!DK$97+Calibrations!DL$97</f>
        <v>92.533183778052205</v>
      </c>
      <c r="AI57" s="24">
        <f>Calibrations!DR$97*('Bruker data input page'!BM57*10000)^2+('Bruker data input page'!BM57*10000)*Calibrations!DS$97+Calibrations!DT$97</f>
        <v>22.294128390038448</v>
      </c>
      <c r="AJ57" s="24">
        <f>Calibrations!DY$97*('Bruker data input page'!BO57*10000)^2+Calibrations!DZ$97*('Bruker data input page'!BO57*10000)+Calibrations!EA$97</f>
        <v>64.122089891985809</v>
      </c>
    </row>
    <row r="58" spans="1:36" s="21" customFormat="1" ht="16">
      <c r="A58" s="21">
        <f>'Bruker data input page'!A39</f>
        <v>188</v>
      </c>
      <c r="B58" s="27">
        <f>'Bruker data input page'!B735</f>
        <v>44762.910416666666</v>
      </c>
      <c r="C58" s="21" t="str">
        <f>'Bruker data input page'!G735</f>
        <v>GeoExploration</v>
      </c>
      <c r="D58" s="21" t="str">
        <f>'Bruker data input page'!H735</f>
        <v>Oxide3phase</v>
      </c>
      <c r="E58" s="26">
        <f>'Bruker data input page'!L735</f>
        <v>90</v>
      </c>
      <c r="F58" s="26"/>
      <c r="G58" s="26" t="str">
        <f>'Bruker data input page'!DK58</f>
        <v>393-U1559B-9R-1A</v>
      </c>
      <c r="H58" s="26" t="str">
        <f>'Bruker data input page'!DL58</f>
        <v>SHLF</v>
      </c>
      <c r="I58" s="26">
        <f>'Bruker data input page'!DM58</f>
        <v>0</v>
      </c>
      <c r="J58" s="26" t="str">
        <f>'Bruker data input page'!DN58</f>
        <v>U1559</v>
      </c>
      <c r="K58" s="26">
        <f>'Bruker data input page'!DO58</f>
        <v>0</v>
      </c>
      <c r="L58" s="26">
        <f>'Bruker data input page'!DP58</f>
        <v>0</v>
      </c>
      <c r="M58" s="26">
        <f>'Bruker data input page'!DQ58</f>
        <v>0</v>
      </c>
      <c r="N58" s="26" t="str">
        <f>'Bruker data input page'!DR58</f>
        <v>14A</v>
      </c>
      <c r="O58" s="26">
        <f>'Bruker data input page'!DS58</f>
        <v>87</v>
      </c>
      <c r="P58" s="21" t="str">
        <f>'Bruker data input page'!DT58</f>
        <v>14A F</v>
      </c>
      <c r="Q58" s="21">
        <f>'Bruker data input page'!A58</f>
        <v>242</v>
      </c>
      <c r="R58" s="27">
        <f>'Bruker data input page'!B58</f>
        <v>44734.922222222223</v>
      </c>
      <c r="S58" s="22">
        <f>'Bruker data input page'!Y58*Calibrations!H$97+Calibrations!I$97</f>
        <v>54.005467492136617</v>
      </c>
      <c r="T58" s="23">
        <f>Calibrations!O$97*('Bruker data input page'!AK58/0.5993)^2+Calibrations!P$97*('Bruker data input page'!AK58/0.5993)+Calibrations!Q$97</f>
        <v>1.0170351906334258</v>
      </c>
      <c r="U58" s="22">
        <f>Calibrations!$V$97*'Bruker data input page'!W58^2+Calibrations!$W$97*'Bruker data input page'!W58+Calibrations!$X$97</f>
        <v>18.778829361564604</v>
      </c>
      <c r="V58" s="23">
        <f>('Bruker data input page'!AS58/0.69943)*Calibrations!AC$97+Calibrations!AD$97</f>
        <v>8.5179367079056902</v>
      </c>
      <c r="W58" s="23">
        <f>'Bruker data input page'!U58*Calibrations!AQ$97+Calibrations!AR$97</f>
        <v>11.018086970180928</v>
      </c>
      <c r="X58" s="23">
        <f>Calibrations!AJ$97*('Bruker data input page'!AQ58/0.77446)^2+('Bruker data input page'!AQ58/0.77446)*Calibrations!AK$97+Calibrations!AL$97</f>
        <v>0.13685050535181942</v>
      </c>
      <c r="Y58" s="23">
        <f>('Bruker data input page'!AI58/0.7147)*Calibrations!AX$97+Calibrations!AY$97</f>
        <v>12.542175787766414</v>
      </c>
      <c r="Z58" s="23">
        <f>('Bruker data input page'!AG58/0.8302)*Calibrations!BE$97+Calibrations!BF$97</f>
        <v>0.11248678337287109</v>
      </c>
      <c r="AA58" s="23" t="e">
        <f>((('Bruker data input page'!AA58/0.436)^2)*Calibrations!BK$97)+(('Bruker data input page'!AA58/0.436)*Calibrations!BL$97)+Calibrations!BM$97</f>
        <v>#VALUE!</v>
      </c>
      <c r="AB58" s="24">
        <f>'Bruker data input page'!AM58*Calibrations!BS$97*10000+Calibrations!BT$97</f>
        <v>324.67526017746457</v>
      </c>
      <c r="AC58" s="24">
        <f>Calibrations!CA$97*('Bruker data input page'!AO58*10000)^2+('Bruker data input page'!AO58*10000)*Calibrations!CB$97+Calibrations!CC$97</f>
        <v>354.34412711791845</v>
      </c>
      <c r="AD58" s="24">
        <f>'Bruker data input page'!AW58*10000*Calibrations!CI$97+Calibrations!CJ$97</f>
        <v>87.367430100362469</v>
      </c>
      <c r="AE58" s="24">
        <f>'Bruker data input page'!AY58*10000*Calibrations!CP$97+Calibrations!CQ$97</f>
        <v>90.577385507737517</v>
      </c>
      <c r="AF58" s="24">
        <f>Calibrations!$CW$97*('Bruker data input page'!BA58*10000)^2+('Bruker data input page'!BA58*10000)*Calibrations!$CX$97+Calibrations!$CY$97</f>
        <v>70.033506097090964</v>
      </c>
      <c r="AG58" s="24">
        <f>'Bruker data input page'!BI58*10000*Calibrations!DD$97+Calibrations!DE$97</f>
        <v>1.9009381417320252</v>
      </c>
      <c r="AH58" s="24">
        <f>('Bruker data input page'!BK58*10000)*Calibrations!DK$97+Calibrations!DL$97</f>
        <v>95.512716611293371</v>
      </c>
      <c r="AI58" s="24">
        <f>Calibrations!DR$97*('Bruker data input page'!BM58*10000)^2+('Bruker data input page'!BM58*10000)*Calibrations!DS$97+Calibrations!DT$97</f>
        <v>21.2314005193805</v>
      </c>
      <c r="AJ58" s="24">
        <f>Calibrations!DY$97*('Bruker data input page'!BO58*10000)^2+Calibrations!DZ$97*('Bruker data input page'!BO58*10000)+Calibrations!EA$97</f>
        <v>67.5492535203297</v>
      </c>
    </row>
    <row r="59" spans="1:36" s="21" customFormat="1" ht="16">
      <c r="A59" s="21">
        <f>'Bruker data input page'!A40</f>
        <v>189</v>
      </c>
      <c r="B59" s="27">
        <f>'Bruker data input page'!B736</f>
        <v>44762.918055555558</v>
      </c>
      <c r="C59" s="21" t="str">
        <f>'Bruker data input page'!G736</f>
        <v>GeoExploration</v>
      </c>
      <c r="D59" s="21" t="str">
        <f>'Bruker data input page'!H736</f>
        <v>Oxide3phase</v>
      </c>
      <c r="E59" s="26">
        <f>'Bruker data input page'!L736</f>
        <v>90</v>
      </c>
      <c r="F59" s="26"/>
      <c r="G59" s="26" t="str">
        <f>'Bruker data input page'!DK59</f>
        <v>393-U1559B-9R-1A</v>
      </c>
      <c r="H59" s="26" t="str">
        <f>'Bruker data input page'!DL59</f>
        <v>SHLF</v>
      </c>
      <c r="I59" s="26">
        <f>'Bruker data input page'!DM59</f>
        <v>0</v>
      </c>
      <c r="J59" s="26" t="str">
        <f>'Bruker data input page'!DN59</f>
        <v>U1559</v>
      </c>
      <c r="K59" s="26">
        <f>'Bruker data input page'!DO59</f>
        <v>0</v>
      </c>
      <c r="L59" s="26">
        <f>'Bruker data input page'!DP59</f>
        <v>0</v>
      </c>
      <c r="M59" s="26">
        <f>'Bruker data input page'!DQ59</f>
        <v>0</v>
      </c>
      <c r="N59" s="26" t="str">
        <f>'Bruker data input page'!DR59</f>
        <v>16A</v>
      </c>
      <c r="O59" s="26">
        <f>'Bruker data input page'!DS59</f>
        <v>100.5</v>
      </c>
      <c r="P59" s="21" t="str">
        <f>'Bruker data input page'!DT59</f>
        <v>16A GREY HALO</v>
      </c>
      <c r="Q59" s="21">
        <f>'Bruker data input page'!A59</f>
        <v>243</v>
      </c>
      <c r="R59" s="27">
        <f>'Bruker data input page'!B59</f>
        <v>44734.924305555556</v>
      </c>
      <c r="S59" s="22">
        <f>'Bruker data input page'!Y59*Calibrations!H$97+Calibrations!I$97</f>
        <v>54.551897818743655</v>
      </c>
      <c r="T59" s="23">
        <f>Calibrations!O$97*('Bruker data input page'!AK59/0.5993)^2+Calibrations!P$97*('Bruker data input page'!AK59/0.5993)+Calibrations!Q$97</f>
        <v>0.98104012336635504</v>
      </c>
      <c r="U59" s="22">
        <f>Calibrations!$V$97*'Bruker data input page'!W59^2+Calibrations!$W$97*'Bruker data input page'!W59+Calibrations!$X$97</f>
        <v>18.805612459341599</v>
      </c>
      <c r="V59" s="23">
        <f>('Bruker data input page'!AS59/0.69943)*Calibrations!AC$97+Calibrations!AD$97</f>
        <v>9.2961008748951492</v>
      </c>
      <c r="W59" s="23">
        <f>'Bruker data input page'!U59*Calibrations!AQ$97+Calibrations!AR$97</f>
        <v>12.402563059215357</v>
      </c>
      <c r="X59" s="23">
        <f>Calibrations!AJ$97*('Bruker data input page'!AQ59/0.77446)^2+('Bruker data input page'!AQ59/0.77446)*Calibrations!AK$97+Calibrations!AL$97</f>
        <v>0.14626663993913774</v>
      </c>
      <c r="Y59" s="23">
        <f>('Bruker data input page'!AI59/0.7147)*Calibrations!AX$97+Calibrations!AY$97</f>
        <v>11.840762419690794</v>
      </c>
      <c r="Z59" s="23">
        <f>('Bruker data input page'!AG59/0.8302)*Calibrations!BE$97+Calibrations!BF$97</f>
        <v>0.27472678452229954</v>
      </c>
      <c r="AA59" s="23" t="e">
        <f>((('Bruker data input page'!AA59/0.436)^2)*Calibrations!BK$97)+(('Bruker data input page'!AA59/0.436)*Calibrations!BL$97)+Calibrations!BM$97</f>
        <v>#VALUE!</v>
      </c>
      <c r="AB59" s="24">
        <f>'Bruker data input page'!AM59*Calibrations!BS$97*10000+Calibrations!BT$97</f>
        <v>274.94214808043864</v>
      </c>
      <c r="AC59" s="24">
        <f>Calibrations!CA$97*('Bruker data input page'!AO59*10000)^2+('Bruker data input page'!AO59*10000)*Calibrations!CB$97+Calibrations!CC$97</f>
        <v>367.64625779628238</v>
      </c>
      <c r="AD59" s="24">
        <f>'Bruker data input page'!AW59*10000*Calibrations!CI$97+Calibrations!CJ$97</f>
        <v>79.459205015258206</v>
      </c>
      <c r="AE59" s="24">
        <f>'Bruker data input page'!AY59*10000*Calibrations!CP$97+Calibrations!CQ$97</f>
        <v>82.353695360514607</v>
      </c>
      <c r="AF59" s="24">
        <f>Calibrations!$CW$97*('Bruker data input page'!BA59*10000)^2+('Bruker data input page'!BA59*10000)*Calibrations!$CX$97+Calibrations!$CY$97</f>
        <v>61.704957115767186</v>
      </c>
      <c r="AG59" s="24">
        <f>'Bruker data input page'!BI59*10000*Calibrations!DD$97+Calibrations!DE$97</f>
        <v>4.1610912678326706</v>
      </c>
      <c r="AH59" s="24">
        <f>('Bruker data input page'!BK59*10000)*Calibrations!DK$97+Calibrations!DL$97</f>
        <v>82.601407667248296</v>
      </c>
      <c r="AI59" s="24">
        <f>Calibrations!DR$97*('Bruker data input page'!BM59*10000)^2+('Bruker data input page'!BM59*10000)*Calibrations!DS$97+Calibrations!DT$97</f>
        <v>21.2314005193805</v>
      </c>
      <c r="AJ59" s="24">
        <f>Calibrations!DY$97*('Bruker data input page'!BO59*10000)^2+Calibrations!DZ$97*('Bruker data input page'!BO59*10000)+Calibrations!EA$97</f>
        <v>56.392867695152574</v>
      </c>
    </row>
    <row r="60" spans="1:36" s="21" customFormat="1" ht="16">
      <c r="A60" s="21">
        <f>'Bruker data input page'!A41</f>
        <v>190</v>
      </c>
      <c r="B60" s="27">
        <f>'Bruker data input page'!B737</f>
        <v>44762.921527777777</v>
      </c>
      <c r="C60" s="21" t="str">
        <f>'Bruker data input page'!G737</f>
        <v>GeoExploration</v>
      </c>
      <c r="D60" s="21" t="str">
        <f>'Bruker data input page'!H737</f>
        <v>Oxide3phase</v>
      </c>
      <c r="E60" s="26">
        <f>'Bruker data input page'!L737</f>
        <v>90</v>
      </c>
      <c r="F60" s="26"/>
      <c r="G60" s="26" t="str">
        <f>'Bruker data input page'!DK60</f>
        <v>393-U1559B-9R-1A</v>
      </c>
      <c r="H60" s="26" t="str">
        <f>'Bruker data input page'!DL60</f>
        <v>SHLF</v>
      </c>
      <c r="I60" s="26">
        <f>'Bruker data input page'!DM60</f>
        <v>0</v>
      </c>
      <c r="J60" s="26" t="str">
        <f>'Bruker data input page'!DN60</f>
        <v>U1559</v>
      </c>
      <c r="K60" s="26">
        <f>'Bruker data input page'!DO60</f>
        <v>0</v>
      </c>
      <c r="L60" s="26">
        <f>'Bruker data input page'!DP60</f>
        <v>0</v>
      </c>
      <c r="M60" s="26">
        <f>'Bruker data input page'!DQ60</f>
        <v>0</v>
      </c>
      <c r="N60" s="26" t="str">
        <f>'Bruker data input page'!DR60</f>
        <v>16A</v>
      </c>
      <c r="O60" s="26">
        <f>'Bruker data input page'!DS60</f>
        <v>100</v>
      </c>
      <c r="P60" s="21" t="str">
        <f>'Bruker data input page'!DT60</f>
        <v>16A GREY HALO 2</v>
      </c>
      <c r="Q60" s="21">
        <f>'Bruker data input page'!A60</f>
        <v>244</v>
      </c>
      <c r="R60" s="27">
        <f>'Bruker data input page'!B60</f>
        <v>44734.925694444442</v>
      </c>
      <c r="S60" s="22">
        <f>'Bruker data input page'!Y60*Calibrations!H$97+Calibrations!I$97</f>
        <v>55.258847251949121</v>
      </c>
      <c r="T60" s="23">
        <f>Calibrations!O$97*('Bruker data input page'!AK60/0.5993)^2+Calibrations!P$97*('Bruker data input page'!AK60/0.5993)+Calibrations!Q$97</f>
        <v>0.97316988981944053</v>
      </c>
      <c r="U60" s="22">
        <f>Calibrations!$V$97*'Bruker data input page'!W60^2+Calibrations!$W$97*'Bruker data input page'!W60+Calibrations!$X$97</f>
        <v>18.607368014908026</v>
      </c>
      <c r="V60" s="23">
        <f>('Bruker data input page'!AS60/0.69943)*Calibrations!AC$97+Calibrations!AD$97</f>
        <v>9.3602882650333576</v>
      </c>
      <c r="W60" s="23">
        <f>'Bruker data input page'!U60*Calibrations!AQ$97+Calibrations!AR$97</f>
        <v>13.307180238462958</v>
      </c>
      <c r="X60" s="23">
        <f>Calibrations!AJ$97*('Bruker data input page'!AQ60/0.77446)^2+('Bruker data input page'!AQ60/0.77446)*Calibrations!AK$97+Calibrations!AL$97</f>
        <v>0.14226878248163871</v>
      </c>
      <c r="Y60" s="23">
        <f>('Bruker data input page'!AI60/0.7147)*Calibrations!AX$97+Calibrations!AY$97</f>
        <v>11.871516815252171</v>
      </c>
      <c r="Z60" s="23">
        <f>('Bruker data input page'!AG60/0.8302)*Calibrations!BE$97+Calibrations!BF$97</f>
        <v>0.28031085898046587</v>
      </c>
      <c r="AA60" s="23">
        <f>((('Bruker data input page'!AA60/0.436)^2)*Calibrations!BK$97)+(('Bruker data input page'!AA60/0.436)*Calibrations!BL$97)+Calibrations!BM$97</f>
        <v>7.3463147082664201E-2</v>
      </c>
      <c r="AB60" s="24">
        <f>'Bruker data input page'!AM60*Calibrations!BS$97*10000+Calibrations!BT$97</f>
        <v>313.52818332813115</v>
      </c>
      <c r="AC60" s="24">
        <f>Calibrations!CA$97*('Bruker data input page'!AO60*10000)^2+('Bruker data input page'!AO60*10000)*Calibrations!CB$97+Calibrations!CC$97</f>
        <v>358.87559403213129</v>
      </c>
      <c r="AD60" s="24">
        <f>'Bruker data input page'!AW60*10000*Calibrations!CI$97+Calibrations!CJ$97</f>
        <v>91.321542642914579</v>
      </c>
      <c r="AE60" s="24">
        <f>'Bruker data input page'!AY60*10000*Calibrations!CP$97+Calibrations!CQ$97</f>
        <v>81.325734092111745</v>
      </c>
      <c r="AF60" s="24">
        <f>Calibrations!$CW$97*('Bruker data input page'!BA60*10000)^2+('Bruker data input page'!BA60*10000)*Calibrations!$CX$97+Calibrations!$CY$97</f>
        <v>65.895924321780186</v>
      </c>
      <c r="AG60" s="24">
        <f>'Bruker data input page'!BI60*10000*Calibrations!DD$97+Calibrations!DE$97</f>
        <v>4.1610912678326706</v>
      </c>
      <c r="AH60" s="24">
        <f>('Bruker data input page'!BK60*10000)*Calibrations!DK$97+Calibrations!DL$97</f>
        <v>82.601407667248296</v>
      </c>
      <c r="AI60" s="24">
        <f>Calibrations!DR$97*('Bruker data input page'!BM60*10000)^2+('Bruker data input page'!BM60*10000)*Calibrations!DS$97+Calibrations!DT$97</f>
        <v>21.2314005193805</v>
      </c>
      <c r="AJ60" s="24">
        <f>Calibrations!DY$97*('Bruker data input page'!BO60*10000)^2+Calibrations!DZ$97*('Bruker data input page'!BO60*10000)+Calibrations!EA$97</f>
        <v>57.252908044069727</v>
      </c>
    </row>
    <row r="61" spans="1:36" s="21" customFormat="1" ht="16">
      <c r="A61" s="21">
        <f>'Bruker data input page'!A42</f>
        <v>191</v>
      </c>
      <c r="B61" s="27">
        <f>'Bruker data input page'!B738</f>
        <v>44763.136111111111</v>
      </c>
      <c r="C61" s="21" t="str">
        <f>'Bruker data input page'!G738</f>
        <v>GeoExploration</v>
      </c>
      <c r="D61" s="21" t="str">
        <f>'Bruker data input page'!H738</f>
        <v>Oxide3phase</v>
      </c>
      <c r="E61" s="26">
        <f>'Bruker data input page'!L738</f>
        <v>90</v>
      </c>
      <c r="F61" s="26"/>
      <c r="G61" s="26" t="str">
        <f>'Bruker data input page'!DK61</f>
        <v>393-U1559B-9R-2A</v>
      </c>
      <c r="H61" s="26" t="str">
        <f>'Bruker data input page'!DL61</f>
        <v>SHLF</v>
      </c>
      <c r="I61" s="26">
        <f>'Bruker data input page'!DM61</f>
        <v>0</v>
      </c>
      <c r="J61" s="26" t="str">
        <f>'Bruker data input page'!DN61</f>
        <v>U1559</v>
      </c>
      <c r="K61" s="26">
        <f>'Bruker data input page'!DO61</f>
        <v>0</v>
      </c>
      <c r="L61" s="26">
        <f>'Bruker data input page'!DP61</f>
        <v>0</v>
      </c>
      <c r="M61" s="26">
        <f>'Bruker data input page'!DQ61</f>
        <v>0</v>
      </c>
      <c r="N61" s="26" t="str">
        <f>'Bruker data input page'!DR61</f>
        <v>5A</v>
      </c>
      <c r="O61" s="26">
        <f>'Bruker data input page'!DS61</f>
        <v>30</v>
      </c>
      <c r="P61" s="21" t="str">
        <f>'Bruker data input page'!DT61</f>
        <v>5A F</v>
      </c>
      <c r="Q61" s="21">
        <f>'Bruker data input page'!A61</f>
        <v>246</v>
      </c>
      <c r="R61" s="27">
        <f>'Bruker data input page'!B61</f>
        <v>44734.936111111114</v>
      </c>
      <c r="S61" s="22">
        <f>'Bruker data input page'!Y61*Calibrations!H$97+Calibrations!I$97</f>
        <v>55.016702219197398</v>
      </c>
      <c r="T61" s="23">
        <f>Calibrations!O$97*('Bruker data input page'!AK61/0.5993)^2+Calibrations!P$97*('Bruker data input page'!AK61/0.5993)+Calibrations!Q$97</f>
        <v>1.0325348353329735</v>
      </c>
      <c r="U61" s="22">
        <f>Calibrations!$V$97*'Bruker data input page'!W61^2+Calibrations!$W$97*'Bruker data input page'!W61+Calibrations!$X$97</f>
        <v>18.937751813885765</v>
      </c>
      <c r="V61" s="23">
        <f>('Bruker data input page'!AS61/0.69943)*Calibrations!AC$97+Calibrations!AD$97</f>
        <v>8.3771849869299722</v>
      </c>
      <c r="W61" s="23">
        <f>'Bruker data input page'!U61*Calibrations!AQ$97+Calibrations!AR$97</f>
        <v>11.78176251154191</v>
      </c>
      <c r="X61" s="23">
        <f>Calibrations!AJ$97*('Bruker data input page'!AQ61/0.77446)^2+('Bruker data input page'!AQ61/0.77446)*Calibrations!AK$97+Calibrations!AL$97</f>
        <v>0.13750572222542007</v>
      </c>
      <c r="Y61" s="23">
        <f>('Bruker data input page'!AI61/0.7147)*Calibrations!AX$97+Calibrations!AY$97</f>
        <v>12.121053717851684</v>
      </c>
      <c r="Z61" s="23">
        <f>('Bruker data input page'!AG61/0.8302)*Calibrations!BE$97+Calibrations!BF$97</f>
        <v>0.13421939748032941</v>
      </c>
      <c r="AA61" s="23">
        <f>((('Bruker data input page'!AA61/0.436)^2)*Calibrations!BK$97)+(('Bruker data input page'!AA61/0.436)*Calibrations!BL$97)+Calibrations!BM$97</f>
        <v>4.0670115858866443E-2</v>
      </c>
      <c r="AB61" s="24">
        <f>'Bruker data input page'!AM61*Calibrations!BS$97*10000+Calibrations!BT$97</f>
        <v>282.65935512997714</v>
      </c>
      <c r="AC61" s="24">
        <f>Calibrations!CA$97*('Bruker data input page'!AO61*10000)^2+('Bruker data input page'!AO61*10000)*Calibrations!CB$97+Calibrations!CC$97</f>
        <v>323.38244986740551</v>
      </c>
      <c r="AD61" s="24">
        <f>'Bruker data input page'!AW61*10000*Calibrations!CI$97+Calibrations!CJ$97</f>
        <v>82.42478942217231</v>
      </c>
      <c r="AE61" s="24">
        <f>'Bruker data input page'!AY61*10000*Calibrations!CP$97+Calibrations!CQ$97</f>
        <v>101.88495946016903</v>
      </c>
      <c r="AF61" s="24">
        <f>Calibrations!$CW$97*('Bruker data input page'!BA61*10000)^2+('Bruker data input page'!BA61*10000)*Calibrations!$CX$97+Calibrations!$CY$97</f>
        <v>64.504866967631671</v>
      </c>
      <c r="AG61" s="24">
        <f>'Bruker data input page'!BI61*10000*Calibrations!DD$97+Calibrations!DE$97</f>
        <v>1.9009381417320252</v>
      </c>
      <c r="AH61" s="24">
        <f>('Bruker data input page'!BK61*10000)*Calibrations!DK$97+Calibrations!DL$97</f>
        <v>89.553650944811025</v>
      </c>
      <c r="AI61" s="24">
        <f>Calibrations!DR$97*('Bruker data input page'!BM61*10000)^2+('Bruker data input page'!BM61*10000)*Calibrations!DS$97+Calibrations!DT$97</f>
        <v>24.418714597367938</v>
      </c>
      <c r="AJ61" s="24">
        <f>Calibrations!DY$97*('Bruker data input page'!BO61*10000)^2+Calibrations!DZ$97*('Bruker data input page'!BO61*10000)+Calibrations!EA$97</f>
        <v>65.836290647458924</v>
      </c>
    </row>
    <row r="62" spans="1:36" s="21" customFormat="1" ht="16">
      <c r="A62" s="21">
        <f>'Bruker data input page'!A43</f>
        <v>192</v>
      </c>
      <c r="B62" s="27">
        <f>'Bruker data input page'!B739</f>
        <v>44763.138194444444</v>
      </c>
      <c r="C62" s="21" t="str">
        <f>'Bruker data input page'!G739</f>
        <v>GeoExploration</v>
      </c>
      <c r="D62" s="21" t="str">
        <f>'Bruker data input page'!H739</f>
        <v>Oxide3phase</v>
      </c>
      <c r="E62" s="26">
        <f>'Bruker data input page'!L739</f>
        <v>90</v>
      </c>
      <c r="F62" s="26"/>
      <c r="G62" s="26" t="str">
        <f>'Bruker data input page'!DK62</f>
        <v>393-U1559B-9R-2A</v>
      </c>
      <c r="H62" s="26" t="str">
        <f>'Bruker data input page'!DL62</f>
        <v>SHLF</v>
      </c>
      <c r="I62" s="26">
        <f>'Bruker data input page'!DM62</f>
        <v>0</v>
      </c>
      <c r="J62" s="26" t="str">
        <f>'Bruker data input page'!DN62</f>
        <v>U1559</v>
      </c>
      <c r="K62" s="26">
        <f>'Bruker data input page'!DO62</f>
        <v>0</v>
      </c>
      <c r="L62" s="26">
        <f>'Bruker data input page'!DP62</f>
        <v>0</v>
      </c>
      <c r="M62" s="26">
        <f>'Bruker data input page'!DQ62</f>
        <v>0</v>
      </c>
      <c r="N62" s="26" t="str">
        <f>'Bruker data input page'!DR62</f>
        <v>8A</v>
      </c>
      <c r="O62" s="26">
        <f>'Bruker data input page'!DS62</f>
        <v>46</v>
      </c>
      <c r="P62" s="21" t="str">
        <f>'Bruker data input page'!DT62</f>
        <v>8A GREY HALO AV</v>
      </c>
      <c r="Q62" s="21">
        <f>'Bruker data input page'!A62</f>
        <v>247</v>
      </c>
      <c r="R62" s="27">
        <f>'Bruker data input page'!B62</f>
        <v>44734.938888888886</v>
      </c>
      <c r="S62" s="22">
        <f>'Bruker data input page'!Y62*Calibrations!H$97+Calibrations!I$97</f>
        <v>55.020860745275073</v>
      </c>
      <c r="T62" s="23">
        <f>Calibrations!O$97*('Bruker data input page'!AK62/0.5993)^2+Calibrations!P$97*('Bruker data input page'!AK62/0.5993)+Calibrations!Q$97</f>
        <v>0.99968978488533677</v>
      </c>
      <c r="U62" s="22">
        <f>Calibrations!$V$97*'Bruker data input page'!W62^2+Calibrations!$W$97*'Bruker data input page'!W62+Calibrations!$X$97</f>
        <v>18.930275047402141</v>
      </c>
      <c r="V62" s="23">
        <f>('Bruker data input page'!AS62/0.69943)*Calibrations!AC$97+Calibrations!AD$97</f>
        <v>10.072969780648634</v>
      </c>
      <c r="W62" s="23">
        <f>'Bruker data input page'!U62*Calibrations!AQ$97+Calibrations!AR$97</f>
        <v>13.028970338711449</v>
      </c>
      <c r="X62" s="23">
        <f>Calibrations!AJ$97*('Bruker data input page'!AQ62/0.77446)^2+('Bruker data input page'!AQ62/0.77446)*Calibrations!AK$97+Calibrations!AL$97</f>
        <v>0.14589662997941677</v>
      </c>
      <c r="Y62" s="23">
        <f>('Bruker data input page'!AI62/0.7147)*Calibrations!AX$97+Calibrations!AY$97</f>
        <v>11.864665588518204</v>
      </c>
      <c r="Z62" s="23">
        <f>('Bruker data input page'!AG62/0.8302)*Calibrations!BE$97+Calibrations!BF$97</f>
        <v>0.37735301780751945</v>
      </c>
      <c r="AA62" s="23">
        <f>((('Bruker data input page'!AA62/0.436)^2)*Calibrations!BK$97)+(('Bruker data input page'!AA62/0.436)*Calibrations!BL$97)+Calibrations!BM$97</f>
        <v>4.4554668279368478E-2</v>
      </c>
      <c r="AB62" s="24">
        <f>'Bruker data input page'!AM62*Calibrations!BS$97*10000+Calibrations!BT$97</f>
        <v>267.22494103090014</v>
      </c>
      <c r="AC62" s="24">
        <f>Calibrations!CA$97*('Bruker data input page'!AO62*10000)^2+('Bruker data input page'!AO62*10000)*Calibrations!CB$97+Calibrations!CC$97</f>
        <v>347.36425795642731</v>
      </c>
      <c r="AD62" s="24">
        <f>'Bruker data input page'!AW62*10000*Calibrations!CI$97+Calibrations!CJ$97</f>
        <v>68.585395523239868</v>
      </c>
      <c r="AE62" s="24">
        <f>'Bruker data input page'!AY62*10000*Calibrations!CP$97+Calibrations!CQ$97</f>
        <v>79.269811555306035</v>
      </c>
      <c r="AF62" s="24">
        <f>Calibrations!$CW$97*('Bruker data input page'!BA62*10000)^2+('Bruker data input page'!BA62*10000)*Calibrations!$CX$97+Calibrations!$CY$97</f>
        <v>63.107877898960666</v>
      </c>
      <c r="AG62" s="24">
        <f>'Bruker data input page'!BI62*10000*Calibrations!DD$97+Calibrations!DE$97</f>
        <v>7.5513209569836386</v>
      </c>
      <c r="AH62" s="24">
        <f>('Bruker data input page'!BK62*10000)*Calibrations!DK$97+Calibrations!DL$97</f>
        <v>86.574118111569859</v>
      </c>
      <c r="AI62" s="24">
        <f>Calibrations!DR$97*('Bruker data input page'!BM62*10000)^2+('Bruker data input page'!BM62*10000)*Calibrations!DS$97+Calibrations!DT$97</f>
        <v>22.294128390038448</v>
      </c>
      <c r="AJ62" s="24">
        <f>Calibrations!DY$97*('Bruker data input page'!BO62*10000)^2+Calibrations!DZ$97*('Bruker data input page'!BO62*10000)+Calibrations!EA$97</f>
        <v>56.392867695152574</v>
      </c>
    </row>
    <row r="63" spans="1:36" s="21" customFormat="1" ht="16">
      <c r="A63" s="21">
        <f>'Bruker data input page'!A44</f>
        <v>193</v>
      </c>
      <c r="B63" s="27">
        <f>'Bruker data input page'!B740</f>
        <v>44763.13958333333</v>
      </c>
      <c r="C63" s="21" t="str">
        <f>'Bruker data input page'!G740</f>
        <v>GeoExploration</v>
      </c>
      <c r="D63" s="21" t="str">
        <f>'Bruker data input page'!H740</f>
        <v>Oxide3phase</v>
      </c>
      <c r="E63" s="26">
        <f>'Bruker data input page'!L740</f>
        <v>90</v>
      </c>
      <c r="F63" s="26"/>
      <c r="G63" s="26" t="str">
        <f>'Bruker data input page'!DK63</f>
        <v>393-U1559B-9R-2A</v>
      </c>
      <c r="H63" s="26" t="str">
        <f>'Bruker data input page'!DL63</f>
        <v>SHLF</v>
      </c>
      <c r="I63" s="26">
        <f>'Bruker data input page'!DM63</f>
        <v>0</v>
      </c>
      <c r="J63" s="26" t="str">
        <f>'Bruker data input page'!DN63</f>
        <v>U1559</v>
      </c>
      <c r="K63" s="26">
        <f>'Bruker data input page'!DO63</f>
        <v>0</v>
      </c>
      <c r="L63" s="26">
        <f>'Bruker data input page'!DP63</f>
        <v>0</v>
      </c>
      <c r="M63" s="26">
        <f>'Bruker data input page'!DQ63</f>
        <v>0</v>
      </c>
      <c r="N63" s="26" t="str">
        <f>'Bruker data input page'!DR63</f>
        <v>8A</v>
      </c>
      <c r="O63" s="26">
        <f>'Bruker data input page'!DS63</f>
        <v>46</v>
      </c>
      <c r="P63" s="21" t="str">
        <f>'Bruker data input page'!DT63</f>
        <v>8A GREY HALO AV</v>
      </c>
      <c r="Q63" s="21">
        <f>'Bruker data input page'!A63</f>
        <v>248</v>
      </c>
      <c r="R63" s="27">
        <f>'Bruker data input page'!B63</f>
        <v>44734.94027777778</v>
      </c>
      <c r="S63" s="22">
        <f>'Bruker data input page'!Y63*Calibrations!H$97+Calibrations!I$97</f>
        <v>55.162725892039326</v>
      </c>
      <c r="T63" s="23">
        <f>Calibrations!O$97*('Bruker data input page'!AK63/0.5993)^2+Calibrations!P$97*('Bruker data input page'!AK63/0.5993)+Calibrations!Q$97</f>
        <v>1.0256079087452052</v>
      </c>
      <c r="U63" s="22">
        <f>Calibrations!$V$97*'Bruker data input page'!W63^2+Calibrations!$W$97*'Bruker data input page'!W63+Calibrations!$X$97</f>
        <v>18.510506695043834</v>
      </c>
      <c r="V63" s="23">
        <f>('Bruker data input page'!AS63/0.69943)*Calibrations!AC$97+Calibrations!AD$97</f>
        <v>10.174000157054516</v>
      </c>
      <c r="W63" s="23">
        <f>'Bruker data input page'!U63*Calibrations!AQ$97+Calibrations!AR$97</f>
        <v>11.655514377742232</v>
      </c>
      <c r="X63" s="23">
        <f>Calibrations!AJ$97*('Bruker data input page'!AQ63/0.77446)^2+('Bruker data input page'!AQ63/0.77446)*Calibrations!AK$97+Calibrations!AL$97</f>
        <v>0.14870805091908168</v>
      </c>
      <c r="Y63" s="23">
        <f>('Bruker data input page'!AI63/0.7147)*Calibrations!AX$97+Calibrations!AY$97</f>
        <v>11.834063442439803</v>
      </c>
      <c r="Z63" s="23">
        <f>('Bruker data input page'!AG63/0.8302)*Calibrations!BE$97+Calibrations!BF$97</f>
        <v>0.41674338087728768</v>
      </c>
      <c r="AA63" s="23">
        <f>((('Bruker data input page'!AA63/0.436)^2)*Calibrations!BK$97)+(('Bruker data input page'!AA63/0.436)*Calibrations!BL$97)+Calibrations!BM$97</f>
        <v>8.6056718109828276E-2</v>
      </c>
      <c r="AB63" s="24">
        <f>'Bruker data input page'!AM63*Calibrations!BS$97*10000+Calibrations!BT$97</f>
        <v>319.53045547777225</v>
      </c>
      <c r="AC63" s="24">
        <f>Calibrations!CA$97*('Bruker data input page'!AO63*10000)^2+('Bruker data input page'!AO63*10000)*Calibrations!CB$97+Calibrations!CC$97</f>
        <v>366.93025327291343</v>
      </c>
      <c r="AD63" s="24">
        <f>'Bruker data input page'!AW63*10000*Calibrations!CI$97+Calibrations!CJ$97</f>
        <v>87.367430100362469</v>
      </c>
      <c r="AE63" s="24">
        <f>'Bruker data input page'!AY63*10000*Calibrations!CP$97+Calibrations!CQ$97</f>
        <v>74.130005213291696</v>
      </c>
      <c r="AF63" s="24">
        <f>Calibrations!$CW$97*('Bruker data input page'!BA63*10000)^2+('Bruker data input page'!BA63*10000)*Calibrations!$CX$97+Calibrations!$CY$97</f>
        <v>76.810841432159478</v>
      </c>
      <c r="AG63" s="24">
        <f>'Bruker data input page'!BI63*10000*Calibrations!DD$97+Calibrations!DE$97</f>
        <v>8.6813975200339613</v>
      </c>
      <c r="AH63" s="24">
        <f>('Bruker data input page'!BK63*10000)*Calibrations!DK$97+Calibrations!DL$97</f>
        <v>85.580940500489461</v>
      </c>
      <c r="AI63" s="24">
        <f>Calibrations!DR$97*('Bruker data input page'!BM63*10000)^2+('Bruker data input page'!BM63*10000)*Calibrations!DS$97+Calibrations!DT$97</f>
        <v>20.168382804060411</v>
      </c>
      <c r="AJ63" s="24">
        <f>Calibrations!DY$97*('Bruker data input page'!BO63*10000)^2+Calibrations!DZ$97*('Bruker data input page'!BO63*10000)+Calibrations!EA$97</f>
        <v>58.972060329952285</v>
      </c>
    </row>
    <row r="64" spans="1:36" s="21" customFormat="1" ht="16">
      <c r="A64" s="21">
        <f>'Bruker data input page'!A97</f>
        <v>226</v>
      </c>
      <c r="B64" s="27">
        <f>'Bruker data input page'!B741</f>
        <v>44763.143055555556</v>
      </c>
      <c r="C64" s="21" t="str">
        <f>'Bruker data input page'!G741</f>
        <v>GeoExploration</v>
      </c>
      <c r="D64" s="21" t="str">
        <f>'Bruker data input page'!H741</f>
        <v>Oxide3phase</v>
      </c>
      <c r="E64" s="26">
        <f>'Bruker data input page'!L741</f>
        <v>90</v>
      </c>
      <c r="F64" s="26"/>
      <c r="G64" s="26" t="str">
        <f>'Bruker data input page'!DK64</f>
        <v>393-U1559B-9R-2A</v>
      </c>
      <c r="H64" s="26" t="str">
        <f>'Bruker data input page'!DL64</f>
        <v>SHLF</v>
      </c>
      <c r="I64" s="26">
        <f>'Bruker data input page'!DM64</f>
        <v>0</v>
      </c>
      <c r="J64" s="26" t="str">
        <f>'Bruker data input page'!DN64</f>
        <v>U1559</v>
      </c>
      <c r="K64" s="26">
        <f>'Bruker data input page'!DO64</f>
        <v>0</v>
      </c>
      <c r="L64" s="26">
        <f>'Bruker data input page'!DP64</f>
        <v>0</v>
      </c>
      <c r="M64" s="26">
        <f>'Bruker data input page'!DQ64</f>
        <v>0</v>
      </c>
      <c r="N64" s="26" t="str">
        <f>'Bruker data input page'!DR64</f>
        <v>8A</v>
      </c>
      <c r="O64" s="26">
        <f>'Bruker data input page'!DS64</f>
        <v>46</v>
      </c>
      <c r="P64" s="21" t="str">
        <f>'Bruker data input page'!DT64</f>
        <v>8A GREY HALO BV</v>
      </c>
      <c r="Q64" s="21">
        <f>'Bruker data input page'!A64</f>
        <v>249</v>
      </c>
      <c r="R64" s="27">
        <f>'Bruker data input page'!B64</f>
        <v>44734.941666666666</v>
      </c>
      <c r="S64" s="22">
        <f>'Bruker data input page'!Y64*Calibrations!H$97+Calibrations!I$97</f>
        <v>56.003104604822894</v>
      </c>
      <c r="T64" s="23">
        <f>Calibrations!O$97*('Bruker data input page'!AK64/0.5993)^2+Calibrations!P$97*('Bruker data input page'!AK64/0.5993)+Calibrations!Q$97</f>
        <v>1.0183123431485543</v>
      </c>
      <c r="U64" s="22">
        <f>Calibrations!$V$97*'Bruker data input page'!W64^2+Calibrations!$W$97*'Bruker data input page'!W64+Calibrations!$X$97</f>
        <v>19.458758693757627</v>
      </c>
      <c r="V64" s="23">
        <f>('Bruker data input page'!AS64/0.69943)*Calibrations!AC$97+Calibrations!AD$97</f>
        <v>10.087937243819876</v>
      </c>
      <c r="W64" s="23">
        <f>'Bruker data input page'!U64*Calibrations!AQ$97+Calibrations!AR$97</f>
        <v>12.228754372713198</v>
      </c>
      <c r="X64" s="23">
        <f>Calibrations!AJ$97*('Bruker data input page'!AQ64/0.77446)^2+('Bruker data input page'!AQ64/0.77446)*Calibrations!AK$97+Calibrations!AL$97</f>
        <v>0.15027135245951073</v>
      </c>
      <c r="Y64" s="23">
        <f>('Bruker data input page'!AI64/0.7147)*Calibrations!AX$97+Calibrations!AY$97</f>
        <v>12.006866605618839</v>
      </c>
      <c r="Z64" s="23">
        <f>('Bruker data input page'!AG64/0.8302)*Calibrations!BE$97+Calibrations!BF$97</f>
        <v>0.3752401247692943</v>
      </c>
      <c r="AA64" s="23">
        <f>((('Bruker data input page'!AA64/0.436)^2)*Calibrations!BK$97)+(('Bruker data input page'!AA64/0.436)*Calibrations!BL$97)+Calibrations!BM$97</f>
        <v>7.7669570487454376E-2</v>
      </c>
      <c r="AB64" s="24">
        <f>'Bruker data input page'!AM64*Calibrations!BS$97*10000+Calibrations!BT$97</f>
        <v>316.95805312792606</v>
      </c>
      <c r="AC64" s="24">
        <f>Calibrations!CA$97*('Bruker data input page'!AO64*10000)^2+('Bruker data input page'!AO64*10000)*Calibrations!CB$97+Calibrations!CC$97</f>
        <v>348.93428342240611</v>
      </c>
      <c r="AD64" s="24">
        <f>'Bruker data input page'!AW64*10000*Calibrations!CI$97+Calibrations!CJ$97</f>
        <v>86.378901964724434</v>
      </c>
      <c r="AE64" s="24">
        <f>'Bruker data input page'!AY64*10000*Calibrations!CP$97+Calibrations!CQ$97</f>
        <v>75.157966481694558</v>
      </c>
      <c r="AF64" s="24">
        <f>Calibrations!$CW$97*('Bruker data input page'!BA64*10000)^2+('Bruker data input page'!BA64*10000)*Calibrations!$CX$97+Calibrations!$CY$97</f>
        <v>63.107877898960666</v>
      </c>
      <c r="AG64" s="24">
        <f>'Bruker data input page'!BI64*10000*Calibrations!DD$97+Calibrations!DE$97</f>
        <v>9.8114740830842848</v>
      </c>
      <c r="AH64" s="24">
        <f>('Bruker data input page'!BK64*10000)*Calibrations!DK$97+Calibrations!DL$97</f>
        <v>83.59458527832868</v>
      </c>
      <c r="AI64" s="24">
        <f>Calibrations!DR$97*('Bruker data input page'!BM64*10000)^2+('Bruker data input page'!BM64*10000)*Calibrations!DS$97+Calibrations!DT$97</f>
        <v>20.168382804060411</v>
      </c>
      <c r="AJ64" s="24">
        <f>Calibrations!DY$97*('Bruker data input page'!BO64*10000)^2+Calibrations!DZ$97*('Bruker data input page'!BO64*10000)+Calibrations!EA$97</f>
        <v>55.53251787558483</v>
      </c>
    </row>
    <row r="65" spans="1:36" s="21" customFormat="1" ht="16">
      <c r="A65" s="21">
        <f>'Bruker data input page'!A98</f>
        <v>227</v>
      </c>
      <c r="B65" s="27">
        <f>'Bruker data input page'!B742</f>
        <v>44763.145138888889</v>
      </c>
      <c r="C65" s="21" t="str">
        <f>'Bruker data input page'!G742</f>
        <v>GeoExploration</v>
      </c>
      <c r="D65" s="21" t="str">
        <f>'Bruker data input page'!H742</f>
        <v>Oxide3phase</v>
      </c>
      <c r="E65" s="26">
        <f>'Bruker data input page'!L742</f>
        <v>90</v>
      </c>
      <c r="F65" s="26"/>
      <c r="G65" s="26" t="str">
        <f>'Bruker data input page'!DK65</f>
        <v>393-U1559B-9R-2A</v>
      </c>
      <c r="H65" s="26" t="str">
        <f>'Bruker data input page'!DL65</f>
        <v>SHLF</v>
      </c>
      <c r="I65" s="26">
        <f>'Bruker data input page'!DM65</f>
        <v>0</v>
      </c>
      <c r="J65" s="26" t="str">
        <f>'Bruker data input page'!DN65</f>
        <v>U1559</v>
      </c>
      <c r="K65" s="26">
        <f>'Bruker data input page'!DO65</f>
        <v>0</v>
      </c>
      <c r="L65" s="26">
        <f>'Bruker data input page'!DP65</f>
        <v>0</v>
      </c>
      <c r="M65" s="26">
        <f>'Bruker data input page'!DQ65</f>
        <v>0</v>
      </c>
      <c r="N65" s="26" t="str">
        <f>'Bruker data input page'!DR65</f>
        <v>8A</v>
      </c>
      <c r="O65" s="26">
        <f>'Bruker data input page'!DS65</f>
        <v>46</v>
      </c>
      <c r="P65" s="21" t="str">
        <f>'Bruker data input page'!DT65</f>
        <v>8A GREY HALO BV</v>
      </c>
      <c r="Q65" s="21">
        <f>'Bruker data input page'!A65</f>
        <v>250</v>
      </c>
      <c r="R65" s="27">
        <f>'Bruker data input page'!B65</f>
        <v>44734.943749999999</v>
      </c>
      <c r="S65" s="22">
        <f>'Bruker data input page'!Y65*Calibrations!H$97+Calibrations!I$97</f>
        <v>56.694489268994744</v>
      </c>
      <c r="T65" s="23">
        <f>Calibrations!O$97*('Bruker data input page'!AK65/0.5993)^2+Calibrations!P$97*('Bruker data input page'!AK65/0.5993)+Calibrations!Q$97</f>
        <v>1.0086392985125161</v>
      </c>
      <c r="U65" s="22">
        <f>Calibrations!$V$97*'Bruker data input page'!W65^2+Calibrations!$W$97*'Bruker data input page'!W65+Calibrations!$X$97</f>
        <v>19.306742526967014</v>
      </c>
      <c r="V65" s="23">
        <f>('Bruker data input page'!AS65/0.69943)*Calibrations!AC$97+Calibrations!AD$97</f>
        <v>10.013675599624099</v>
      </c>
      <c r="W65" s="23">
        <f>'Bruker data input page'!U65*Calibrations!AQ$97+Calibrations!AR$97</f>
        <v>13.265226417583126</v>
      </c>
      <c r="X65" s="23">
        <f>Calibrations!AJ$97*('Bruker data input page'!AQ65/0.77446)^2+('Bruker data input page'!AQ65/0.77446)*Calibrations!AK$97+Calibrations!AL$97</f>
        <v>0.14150663326194762</v>
      </c>
      <c r="Y65" s="23">
        <f>('Bruker data input page'!AI65/0.7147)*Calibrations!AX$97+Calibrations!AY$97</f>
        <v>11.986465174899905</v>
      </c>
      <c r="Z65" s="23">
        <f>('Bruker data input page'!AG65/0.8302)*Calibrations!BE$97+Calibrations!BF$97</f>
        <v>0.36090263629562386</v>
      </c>
      <c r="AA65" s="23">
        <f>((('Bruker data input page'!AA65/0.436)^2)*Calibrations!BK$97)+(('Bruker data input page'!AA65/0.436)*Calibrations!BL$97)+Calibrations!BM$97</f>
        <v>7.6905403401968706E-2</v>
      </c>
      <c r="AB65" s="24">
        <f>'Bruker data input page'!AM65*Calibrations!BS$97*10000+Calibrations!BT$97</f>
        <v>305.81097627859265</v>
      </c>
      <c r="AC65" s="24">
        <f>Calibrations!CA$97*('Bruker data input page'!AO65*10000)^2+('Bruker data input page'!AO65*10000)*Calibrations!CB$97+Calibrations!CC$97</f>
        <v>355.86544090651807</v>
      </c>
      <c r="AD65" s="24">
        <f>'Bruker data input page'!AW65*10000*Calibrations!CI$97+Calibrations!CJ$97</f>
        <v>82.42478942217231</v>
      </c>
      <c r="AE65" s="24">
        <f>'Bruker data input page'!AY65*10000*Calibrations!CP$97+Calibrations!CQ$97</f>
        <v>71.046121408083096</v>
      </c>
      <c r="AF65" s="24">
        <f>Calibrations!$CW$97*('Bruker data input page'!BA65*10000)^2+('Bruker data input page'!BA65*10000)*Calibrations!$CX$97+Calibrations!$CY$97</f>
        <v>63.107877898960666</v>
      </c>
      <c r="AG65" s="24">
        <f>'Bruker data input page'!BI65*10000*Calibrations!DD$97+Calibrations!DE$97</f>
        <v>9.8114740830842848</v>
      </c>
      <c r="AH65" s="24">
        <f>('Bruker data input page'!BK65*10000)*Calibrations!DK$97+Calibrations!DL$97</f>
        <v>85.580940500489461</v>
      </c>
      <c r="AI65" s="24">
        <f>Calibrations!DR$97*('Bruker data input page'!BM65*10000)^2+('Bruker data input page'!BM65*10000)*Calibrations!DS$97+Calibrations!DT$97</f>
        <v>20.168382804060411</v>
      </c>
      <c r="AJ65" s="24">
        <f>Calibrations!DY$97*('Bruker data input page'!BO65*10000)^2+Calibrations!DZ$97*('Bruker data input page'!BO65*10000)+Calibrations!EA$97</f>
        <v>56.392867695152574</v>
      </c>
    </row>
    <row r="66" spans="1:36" s="21" customFormat="1" ht="16">
      <c r="A66" s="21">
        <f>'Bruker data input page'!A99</f>
        <v>228</v>
      </c>
      <c r="B66" s="27">
        <f>'Bruker data input page'!B743</f>
        <v>44763.165972222225</v>
      </c>
      <c r="C66" s="21" t="str">
        <f>'Bruker data input page'!G743</f>
        <v>GeoExploration</v>
      </c>
      <c r="D66" s="21" t="str">
        <f>'Bruker data input page'!H743</f>
        <v>Oxide3phase</v>
      </c>
      <c r="E66" s="26">
        <f>'Bruker data input page'!L743</f>
        <v>90</v>
      </c>
      <c r="F66" s="26"/>
      <c r="G66" s="26" t="str">
        <f>'Bruker data input page'!DK66</f>
        <v>393-U1559B-10R-1A</v>
      </c>
      <c r="H66" s="26" t="str">
        <f>'Bruker data input page'!DL66</f>
        <v>SHLF</v>
      </c>
      <c r="I66" s="26">
        <f>'Bruker data input page'!DM66</f>
        <v>0</v>
      </c>
      <c r="J66" s="26" t="str">
        <f>'Bruker data input page'!DN66</f>
        <v>U1559</v>
      </c>
      <c r="K66" s="26">
        <f>'Bruker data input page'!DO66</f>
        <v>0</v>
      </c>
      <c r="L66" s="26">
        <f>'Bruker data input page'!DP66</f>
        <v>0</v>
      </c>
      <c r="M66" s="26">
        <f>'Bruker data input page'!DQ66</f>
        <v>0</v>
      </c>
      <c r="N66" s="26" t="str">
        <f>'Bruker data input page'!DR66</f>
        <v>4A</v>
      </c>
      <c r="O66" s="26">
        <f>'Bruker data input page'!DS66</f>
        <v>18</v>
      </c>
      <c r="P66" s="21" t="str">
        <f>'Bruker data input page'!DT66</f>
        <v>4A BKGD</v>
      </c>
      <c r="Q66" s="21">
        <f>'Bruker data input page'!A66</f>
        <v>251</v>
      </c>
      <c r="R66" s="27">
        <f>'Bruker data input page'!B66</f>
        <v>44734.948611111111</v>
      </c>
      <c r="S66" s="22">
        <f>'Bruker data input page'!Y66*Calibrations!H$97+Calibrations!I$97</f>
        <v>56.463869294229738</v>
      </c>
      <c r="T66" s="23">
        <f>Calibrations!O$97*('Bruker data input page'!AK66/0.5993)^2+Calibrations!P$97*('Bruker data input page'!AK66/0.5993)+Calibrations!Q$97</f>
        <v>1.0618413974757319</v>
      </c>
      <c r="U66" s="22">
        <f>Calibrations!$V$97*'Bruker data input page'!W66^2+Calibrations!$W$97*'Bruker data input page'!W66+Calibrations!$X$97</f>
        <v>18.968226267004884</v>
      </c>
      <c r="V66" s="23">
        <f>('Bruker data input page'!AS66/0.69943)*Calibrations!AC$97+Calibrations!AD$97</f>
        <v>8.8788828389967858</v>
      </c>
      <c r="W66" s="23">
        <f>'Bruker data input page'!U66*Calibrations!AQ$97+Calibrations!AR$97</f>
        <v>12.802961045584617</v>
      </c>
      <c r="X66" s="23">
        <f>Calibrations!AJ$97*('Bruker data input page'!AQ66/0.77446)^2+('Bruker data input page'!AQ66/0.77446)*Calibrations!AK$97+Calibrations!AL$97</f>
        <v>0.14390650893235846</v>
      </c>
      <c r="Y66" s="23">
        <f>('Bruker data input page'!AI66/0.7147)*Calibrations!AX$97+Calibrations!AY$97</f>
        <v>12.39875677480196</v>
      </c>
      <c r="Z66" s="23">
        <f>('Bruker data input page'!AG66/0.8302)*Calibrations!BE$97+Calibrations!BF$97</f>
        <v>0.12652242998393792</v>
      </c>
      <c r="AA66" s="23">
        <f>((('Bruker data input page'!AA66/0.436)^2)*Calibrations!BK$97)+(('Bruker data input page'!AA66/0.436)*Calibrations!BL$97)+Calibrations!BM$97</f>
        <v>7.1931414672062294E-2</v>
      </c>
      <c r="AB66" s="24">
        <f>'Bruker data input page'!AM66*Calibrations!BS$97*10000+Calibrations!BT$97</f>
        <v>292.94896452936183</v>
      </c>
      <c r="AC66" s="24">
        <f>Calibrations!CA$97*('Bruker data input page'!AO66*10000)^2+('Bruker data input page'!AO66*10000)*Calibrations!CB$97+Calibrations!CC$97</f>
        <v>376.70805200888435</v>
      </c>
      <c r="AD66" s="24">
        <f>'Bruker data input page'!AW66*10000*Calibrations!CI$97+Calibrations!CJ$97</f>
        <v>89.344486371638524</v>
      </c>
      <c r="AE66" s="24">
        <f>'Bruker data input page'!AY66*10000*Calibrations!CP$97+Calibrations!CQ$97</f>
        <v>95.717191849751842</v>
      </c>
      <c r="AF66" s="24">
        <f>Calibrations!$CW$97*('Bruker data input page'!BA66*10000)^2+('Bruker data input page'!BA66*10000)*Calibrations!$CX$97+Calibrations!$CY$97</f>
        <v>71.400836593149606</v>
      </c>
      <c r="AG66" s="24" t="e">
        <f>'Bruker data input page'!BI66*10000*Calibrations!DD$97+Calibrations!DE$97</f>
        <v>#VALUE!</v>
      </c>
      <c r="AH66" s="24">
        <f>('Bruker data input page'!BK66*10000)*Calibrations!DK$97+Calibrations!DL$97</f>
        <v>87.567295722650243</v>
      </c>
      <c r="AI66" s="24">
        <f>Calibrations!DR$97*('Bruker data input page'!BM66*10000)^2+('Bruker data input page'!BM66*10000)*Calibrations!DS$97+Calibrations!DT$97</f>
        <v>23.356566416034262</v>
      </c>
      <c r="AJ66" s="24">
        <f>Calibrations!DY$97*('Bruker data input page'!BO66*10000)^2+Calibrations!DZ$97*('Bruker data input page'!BO66*10000)+Calibrations!EA$97</f>
        <v>60.689974733232489</v>
      </c>
    </row>
    <row r="67" spans="1:36" s="21" customFormat="1" ht="16">
      <c r="A67" s="21">
        <f>'Bruker data input page'!A45</f>
        <v>229</v>
      </c>
      <c r="B67" s="27">
        <f>'Bruker data input page'!B744</f>
        <v>44763.168055555558</v>
      </c>
      <c r="C67" s="21" t="str">
        <f>'Bruker data input page'!G744</f>
        <v>GeoExploration</v>
      </c>
      <c r="D67" s="21" t="str">
        <f>'Bruker data input page'!H744</f>
        <v>Oxide3phase</v>
      </c>
      <c r="E67" s="26">
        <f>'Bruker data input page'!L744</f>
        <v>90</v>
      </c>
      <c r="F67" s="26"/>
      <c r="G67" s="26" t="str">
        <f>'Bruker data input page'!DK67</f>
        <v>393-U1559B-10R-1A</v>
      </c>
      <c r="H67" s="26" t="str">
        <f>'Bruker data input page'!DL67</f>
        <v>SHLF</v>
      </c>
      <c r="I67" s="26">
        <f>'Bruker data input page'!DM67</f>
        <v>0</v>
      </c>
      <c r="J67" s="26" t="str">
        <f>'Bruker data input page'!DN67</f>
        <v>U1559</v>
      </c>
      <c r="K67" s="26">
        <f>'Bruker data input page'!DO67</f>
        <v>0</v>
      </c>
      <c r="L67" s="26">
        <f>'Bruker data input page'!DP67</f>
        <v>0</v>
      </c>
      <c r="M67" s="26">
        <f>'Bruker data input page'!DQ67</f>
        <v>0</v>
      </c>
      <c r="N67" s="26" t="str">
        <f>'Bruker data input page'!DR67</f>
        <v>10A</v>
      </c>
      <c r="O67" s="26">
        <f>'Bruker data input page'!DS67</f>
        <v>51.5</v>
      </c>
      <c r="P67" s="21" t="str">
        <f>'Bruker data input page'!DT67</f>
        <v>10A ALT PATCH</v>
      </c>
      <c r="Q67" s="21">
        <f>'Bruker data input page'!A67</f>
        <v>252</v>
      </c>
      <c r="R67" s="27">
        <f>'Bruker data input page'!B67</f>
        <v>44734.950694444444</v>
      </c>
      <c r="S67" s="22">
        <f>'Bruker data input page'!Y67*Calibrations!H$97+Calibrations!I$97</f>
        <v>52.509110994356867</v>
      </c>
      <c r="T67" s="23">
        <f>Calibrations!O$97*('Bruker data input page'!AK67/0.5993)^2+Calibrations!P$97*('Bruker data input page'!AK67/0.5993)+Calibrations!Q$97</f>
        <v>0.97371913218567308</v>
      </c>
      <c r="U67" s="22">
        <f>Calibrations!$V$97*'Bruker data input page'!W67^2+Calibrations!$W$97*'Bruker data input page'!W67+Calibrations!$X$97</f>
        <v>17.360226754615027</v>
      </c>
      <c r="V67" s="23">
        <f>('Bruker data input page'!AS67/0.69943)*Calibrations!AC$97+Calibrations!AD$97</f>
        <v>9.1252703096618415</v>
      </c>
      <c r="W67" s="23">
        <f>'Bruker data input page'!U67*Calibrations!AQ$97+Calibrations!AR$97</f>
        <v>12.76004054680433</v>
      </c>
      <c r="X67" s="23">
        <f>Calibrations!AJ$97*('Bruker data input page'!AQ67/0.77446)^2+('Bruker data input page'!AQ67/0.77446)*Calibrations!AK$97+Calibrations!AL$97</f>
        <v>0.16210794059032624</v>
      </c>
      <c r="Y67" s="23">
        <f>('Bruker data input page'!AI67/0.7147)*Calibrations!AX$97+Calibrations!AY$97</f>
        <v>11.671917743069159</v>
      </c>
      <c r="Z67" s="23">
        <f>('Bruker data input page'!AG67/0.8302)*Calibrations!BE$97+Calibrations!BF$97</f>
        <v>0.15897043021382362</v>
      </c>
      <c r="AA67" s="23">
        <f>((('Bruker data input page'!AA67/0.436)^2)*Calibrations!BK$97)+(('Bruker data input page'!AA67/0.436)*Calibrations!BL$97)+Calibrations!BM$97</f>
        <v>7.728752234304101E-2</v>
      </c>
      <c r="AB67" s="24">
        <f>'Bruker data input page'!AM67*Calibrations!BS$97*10000+Calibrations!BT$97</f>
        <v>256.93533163151545</v>
      </c>
      <c r="AC67" s="24">
        <f>Calibrations!CA$97*('Bruker data input page'!AO67*10000)^2+('Bruker data input page'!AO67*10000)*Calibrations!CB$97+Calibrations!CC$97</f>
        <v>357.37592987792243</v>
      </c>
      <c r="AD67" s="24">
        <f>'Bruker data input page'!AW67*10000*Calibrations!CI$97+Calibrations!CJ$97</f>
        <v>97.252711456742787</v>
      </c>
      <c r="AE67" s="24">
        <f>'Bruker data input page'!AY67*10000*Calibrations!CP$97+Calibrations!CQ$97</f>
        <v>68.990198871277371</v>
      </c>
      <c r="AF67" s="24">
        <f>Calibrations!$CW$97*('Bruker data input page'!BA67*10000)^2+('Bruker data input page'!BA67*10000)*Calibrations!$CX$97+Calibrations!$CY$97</f>
        <v>63.107877898960666</v>
      </c>
      <c r="AG67" s="24">
        <f>'Bruker data input page'!BI67*10000*Calibrations!DD$97+Calibrations!DE$97</f>
        <v>1.9009381417320252</v>
      </c>
      <c r="AH67" s="24">
        <f>('Bruker data input page'!BK67*10000)*Calibrations!DK$97+Calibrations!DL$97</f>
        <v>84.587762889409078</v>
      </c>
      <c r="AI67" s="24">
        <f>Calibrations!DR$97*('Bruker data input page'!BM67*10000)^2+('Bruker data input page'!BM67*10000)*Calibrations!DS$97+Calibrations!DT$97</f>
        <v>23.356566416034262</v>
      </c>
      <c r="AJ67" s="24">
        <f>Calibrations!DY$97*('Bruker data input page'!BO67*10000)^2+Calibrations!DZ$97*('Bruker data input page'!BO67*10000)+Calibrations!EA$97</f>
        <v>64.122089891985809</v>
      </c>
    </row>
    <row r="68" spans="1:36" s="21" customFormat="1" ht="16">
      <c r="A68" s="21">
        <f>'Bruker data input page'!A46</f>
        <v>230</v>
      </c>
      <c r="B68" s="27">
        <f>'Bruker data input page'!B745</f>
        <v>44763.170138888891</v>
      </c>
      <c r="C68" s="21" t="str">
        <f>'Bruker data input page'!G745</f>
        <v>GeoExploration</v>
      </c>
      <c r="D68" s="21" t="str">
        <f>'Bruker data input page'!H745</f>
        <v>Oxide3phase</v>
      </c>
      <c r="E68" s="26">
        <f>'Bruker data input page'!L745</f>
        <v>90</v>
      </c>
      <c r="F68" s="26"/>
      <c r="G68" s="26" t="str">
        <f>'Bruker data input page'!DK68</f>
        <v>393-U1559B-10R-1A</v>
      </c>
      <c r="H68" s="26" t="str">
        <f>'Bruker data input page'!DL68</f>
        <v>SHLF</v>
      </c>
      <c r="I68" s="26">
        <f>'Bruker data input page'!DM68</f>
        <v>0</v>
      </c>
      <c r="J68" s="26" t="str">
        <f>'Bruker data input page'!DN68</f>
        <v>U1559</v>
      </c>
      <c r="K68" s="26">
        <f>'Bruker data input page'!DO68</f>
        <v>0</v>
      </c>
      <c r="L68" s="26">
        <f>'Bruker data input page'!DP68</f>
        <v>0</v>
      </c>
      <c r="M68" s="26">
        <f>'Bruker data input page'!DQ68</f>
        <v>0</v>
      </c>
      <c r="N68" s="26" t="str">
        <f>'Bruker data input page'!DR68</f>
        <v>11A</v>
      </c>
      <c r="O68" s="26">
        <f>'Bruker data input page'!DS68</f>
        <v>58</v>
      </c>
      <c r="P68" s="21" t="str">
        <f>'Bruker data input page'!DT68</f>
        <v>11A BKGD</v>
      </c>
      <c r="Q68" s="21">
        <f>'Bruker data input page'!A68</f>
        <v>253</v>
      </c>
      <c r="R68" s="27">
        <f>'Bruker data input page'!B68</f>
        <v>44734.953472222223</v>
      </c>
      <c r="S68" s="22">
        <f>'Bruker data input page'!Y68*Calibrations!H$97+Calibrations!I$97</f>
        <v>54.428092556659607</v>
      </c>
      <c r="T68" s="23">
        <f>Calibrations!O$97*('Bruker data input page'!AK68/0.5993)^2+Calibrations!P$97*('Bruker data input page'!AK68/0.5993)+Calibrations!Q$97</f>
        <v>0.99292784419833358</v>
      </c>
      <c r="U68" s="22">
        <f>Calibrations!$V$97*'Bruker data input page'!W68^2+Calibrations!$W$97*'Bruker data input page'!W68+Calibrations!$X$97</f>
        <v>18.172873655784688</v>
      </c>
      <c r="V68" s="23">
        <f>('Bruker data input page'!AS68/0.69943)*Calibrations!AC$97+Calibrations!AD$97</f>
        <v>8.211103712895234</v>
      </c>
      <c r="W68" s="23">
        <f>'Bruker data input page'!U68*Calibrations!AQ$97+Calibrations!AR$97</f>
        <v>11.898343866337015</v>
      </c>
      <c r="X68" s="23">
        <f>Calibrations!AJ$97*('Bruker data input page'!AQ68/0.77446)^2+('Bruker data input page'!AQ68/0.77446)*Calibrations!AK$97+Calibrations!AL$97</f>
        <v>0.14112407235581675</v>
      </c>
      <c r="Y68" s="23">
        <f>('Bruker data input page'!AI68/0.7147)*Calibrations!AX$97+Calibrations!AY$97</f>
        <v>12.174493286376656</v>
      </c>
      <c r="Z68" s="23">
        <f>('Bruker data input page'!AG68/0.8302)*Calibrations!BE$97+Calibrations!BF$97</f>
        <v>0.13618136958725274</v>
      </c>
      <c r="AA68" s="23">
        <f>((('Bruker data input page'!AA68/0.436)^2)*Calibrations!BK$97)+(('Bruker data input page'!AA68/0.436)*Calibrations!BL$97)+Calibrations!BM$97</f>
        <v>7.6523213664237422E-2</v>
      </c>
      <c r="AB68" s="24">
        <f>'Bruker data input page'!AM68*Calibrations!BS$97*10000+Calibrations!BT$97</f>
        <v>315.24311822802866</v>
      </c>
      <c r="AC68" s="24">
        <f>Calibrations!CA$97*('Bruker data input page'!AO68*10000)^2+('Bruker data input page'!AO68*10000)*Calibrations!CB$97+Calibrations!CC$97</f>
        <v>348.15062379156609</v>
      </c>
      <c r="AD68" s="24">
        <f>'Bruker data input page'!AW68*10000*Calibrations!CI$97+Calibrations!CJ$97</f>
        <v>97.252711456742787</v>
      </c>
      <c r="AE68" s="24">
        <f>'Bruker data input page'!AY68*10000*Calibrations!CP$97+Calibrations!CQ$97</f>
        <v>93.661269312946104</v>
      </c>
      <c r="AF68" s="24">
        <f>Calibrations!$CW$97*('Bruker data input page'!BA68*10000)^2+('Bruker data input page'!BA68*10000)*Calibrations!$CX$97+Calibrations!$CY$97</f>
        <v>74.117702441699478</v>
      </c>
      <c r="AG68" s="24" t="e">
        <f>'Bruker data input page'!BI68*10000*Calibrations!DD$97+Calibrations!DE$97</f>
        <v>#VALUE!</v>
      </c>
      <c r="AH68" s="24">
        <f>('Bruker data input page'!BK68*10000)*Calibrations!DK$97+Calibrations!DL$97</f>
        <v>94.519539000212987</v>
      </c>
      <c r="AI68" s="24">
        <f>Calibrations!DR$97*('Bruker data input page'!BM68*10000)^2+('Bruker data input page'!BM68*10000)*Calibrations!DS$97+Calibrations!DT$97</f>
        <v>20.168382804060411</v>
      </c>
      <c r="AJ68" s="24">
        <f>Calibrations!DY$97*('Bruker data input page'!BO68*10000)^2+Calibrations!DZ$97*('Bruker data input page'!BO68*10000)+Calibrations!EA$97</f>
        <v>65.836290647458924</v>
      </c>
    </row>
    <row r="69" spans="1:36" s="21" customFormat="1" ht="16">
      <c r="A69" s="21">
        <f>'Bruker data input page'!A47</f>
        <v>231</v>
      </c>
      <c r="B69" s="27">
        <f>'Bruker data input page'!B746</f>
        <v>44763.173611111109</v>
      </c>
      <c r="C69" s="21" t="str">
        <f>'Bruker data input page'!G746</f>
        <v>GeoExploration</v>
      </c>
      <c r="D69" s="21" t="str">
        <f>'Bruker data input page'!H746</f>
        <v>Oxide3phase</v>
      </c>
      <c r="E69" s="26">
        <f>'Bruker data input page'!L746</f>
        <v>90</v>
      </c>
      <c r="F69" s="26"/>
      <c r="G69" s="26" t="str">
        <f>'Bruker data input page'!DK69</f>
        <v>393-U1559B-10R-1A</v>
      </c>
      <c r="H69" s="26" t="str">
        <f>'Bruker data input page'!DL69</f>
        <v>SHLF</v>
      </c>
      <c r="I69" s="26">
        <f>'Bruker data input page'!DM69</f>
        <v>0</v>
      </c>
      <c r="J69" s="26" t="str">
        <f>'Bruker data input page'!DN69</f>
        <v>U1559</v>
      </c>
      <c r="K69" s="26">
        <f>'Bruker data input page'!DO69</f>
        <v>0</v>
      </c>
      <c r="L69" s="26">
        <f>'Bruker data input page'!DP69</f>
        <v>0</v>
      </c>
      <c r="M69" s="26">
        <f>'Bruker data input page'!DQ69</f>
        <v>0</v>
      </c>
      <c r="N69" s="26" t="str">
        <f>'Bruker data input page'!DR69</f>
        <v>14A</v>
      </c>
      <c r="O69" s="26">
        <f>'Bruker data input page'!DS69</f>
        <v>75</v>
      </c>
      <c r="P69" s="21" t="str">
        <f>'Bruker data input page'!DT69</f>
        <v>14A BKGD</v>
      </c>
      <c r="Q69" s="21">
        <f>'Bruker data input page'!A69</f>
        <v>254</v>
      </c>
      <c r="R69" s="27">
        <f>'Bruker data input page'!B69</f>
        <v>44734.955555555556</v>
      </c>
      <c r="S69" s="22">
        <f>'Bruker data input page'!Y69*Calibrations!H$97+Calibrations!I$97</f>
        <v>55.088822942887433</v>
      </c>
      <c r="T69" s="23">
        <f>Calibrations!O$97*('Bruker data input page'!AK69/0.5993)^2+Calibrations!P$97*('Bruker data input page'!AK69/0.5993)+Calibrations!Q$97</f>
        <v>1.0124728896186921</v>
      </c>
      <c r="U69" s="22">
        <f>Calibrations!$V$97*'Bruker data input page'!W69^2+Calibrations!$W$97*'Bruker data input page'!W69+Calibrations!$X$97</f>
        <v>18.65285959087042</v>
      </c>
      <c r="V69" s="23">
        <f>('Bruker data input page'!AS69/0.69943)*Calibrations!AC$97+Calibrations!AD$97</f>
        <v>8.4433872278796969</v>
      </c>
      <c r="W69" s="23">
        <f>'Bruker data input page'!U69*Calibrations!AQ$97+Calibrations!AR$97</f>
        <v>11.565226661839553</v>
      </c>
      <c r="X69" s="23">
        <f>Calibrations!AJ$97*('Bruker data input page'!AQ69/0.77446)^2+('Bruker data input page'!AQ69/0.77446)*Calibrations!AK$97+Calibrations!AL$97</f>
        <v>0.13406853826892562</v>
      </c>
      <c r="Y69" s="23">
        <f>('Bruker data input page'!AI69/0.7147)*Calibrations!AX$97+Calibrations!AY$97</f>
        <v>12.224887865242081</v>
      </c>
      <c r="Z69" s="23">
        <f>('Bruker data input page'!AG69/0.8302)*Calibrations!BE$97+Calibrations!BF$97</f>
        <v>0.11022296940334417</v>
      </c>
      <c r="AA69" s="23">
        <f>((('Bruker data input page'!AA69/0.436)^2)*Calibrations!BK$97)+(('Bruker data input page'!AA69/0.436)*Calibrations!BL$97)+Calibrations!BM$97</f>
        <v>8.9477947821418435E-2</v>
      </c>
      <c r="AB69" s="24">
        <f>'Bruker data input page'!AM69*Calibrations!BS$97*10000+Calibrations!BT$97</f>
        <v>292.0914970794131</v>
      </c>
      <c r="AC69" s="24">
        <f>Calibrations!CA$97*('Bruker data input page'!AO69*10000)^2+('Bruker data input page'!AO69*10000)*Calibrations!CB$97+Calibrations!CC$97</f>
        <v>377.38616967206951</v>
      </c>
      <c r="AD69" s="24">
        <f>'Bruker data input page'!AW69*10000*Calibrations!CI$97+Calibrations!CJ$97</f>
        <v>168.42673722268108</v>
      </c>
      <c r="AE69" s="24">
        <f>'Bruker data input page'!AY69*10000*Calibrations!CP$97+Calibrations!CQ$97</f>
        <v>92.633308044543256</v>
      </c>
      <c r="AF69" s="24">
        <f>Calibrations!$CW$97*('Bruker data input page'!BA69*10000)^2+('Bruker data input page'!BA69*10000)*Calibrations!$CX$97+Calibrations!$CY$97</f>
        <v>78.148513355605772</v>
      </c>
      <c r="AG69" s="24">
        <f>'Bruker data input page'!BI69*10000*Calibrations!DD$97+Calibrations!DE$97</f>
        <v>1.9009381417320252</v>
      </c>
      <c r="AH69" s="24">
        <f>('Bruker data input page'!BK69*10000)*Calibrations!DK$97+Calibrations!DL$97</f>
        <v>90.546828555891409</v>
      </c>
      <c r="AI69" s="24">
        <f>Calibrations!DR$97*('Bruker data input page'!BM69*10000)^2+('Bruker data input page'!BM69*10000)*Calibrations!DS$97+Calibrations!DT$97</f>
        <v>23.356566416034262</v>
      </c>
      <c r="AJ69" s="24">
        <f>Calibrations!DY$97*('Bruker data input page'!BO69*10000)^2+Calibrations!DZ$97*('Bruker data input page'!BO69*10000)+Calibrations!EA$97</f>
        <v>63.264525308273349</v>
      </c>
    </row>
    <row r="70" spans="1:36" s="21" customFormat="1" ht="16">
      <c r="A70" s="21">
        <f>'Bruker data input page'!A48</f>
        <v>232</v>
      </c>
      <c r="B70" s="27">
        <f>'Bruker data input page'!B747</f>
        <v>44763.175000000003</v>
      </c>
      <c r="C70" s="21" t="str">
        <f>'Bruker data input page'!G747</f>
        <v>GeoExploration</v>
      </c>
      <c r="D70" s="21" t="str">
        <f>'Bruker data input page'!H747</f>
        <v>Oxide3phase</v>
      </c>
      <c r="E70" s="26">
        <f>'Bruker data input page'!L747</f>
        <v>90</v>
      </c>
      <c r="F70" s="26"/>
      <c r="G70" s="26" t="str">
        <f>'Bruker data input page'!DK70</f>
        <v>393-U1559B-10R-2A</v>
      </c>
      <c r="H70" s="26" t="str">
        <f>'Bruker data input page'!DL70</f>
        <v>SHLF</v>
      </c>
      <c r="I70" s="26">
        <f>'Bruker data input page'!DM70</f>
        <v>0</v>
      </c>
      <c r="J70" s="26" t="str">
        <f>'Bruker data input page'!DN70</f>
        <v>U1559</v>
      </c>
      <c r="K70" s="26">
        <f>'Bruker data input page'!DO70</f>
        <v>0</v>
      </c>
      <c r="L70" s="26">
        <f>'Bruker data input page'!DP70</f>
        <v>0</v>
      </c>
      <c r="M70" s="26">
        <f>'Bruker data input page'!DQ70</f>
        <v>0</v>
      </c>
      <c r="N70" s="26" t="str">
        <f>'Bruker data input page'!DR70</f>
        <v>1A</v>
      </c>
      <c r="O70" s="26">
        <f>'Bruker data input page'!DS70</f>
        <v>1.5</v>
      </c>
      <c r="P70" s="21" t="str">
        <f>'Bruker data input page'!DT70</f>
        <v>1A GH (1-5)</v>
      </c>
      <c r="Q70" s="21">
        <f>'Bruker data input page'!A70</f>
        <v>255</v>
      </c>
      <c r="R70" s="27">
        <f>'Bruker data input page'!B70</f>
        <v>44734.963194444441</v>
      </c>
      <c r="S70" s="22">
        <f>'Bruker data input page'!Y70*Calibrations!H$97+Calibrations!I$97</f>
        <v>51.281395281195188</v>
      </c>
      <c r="T70" s="23">
        <f>Calibrations!O$97*('Bruker data input page'!AK70/0.5993)^2+Calibrations!P$97*('Bruker data input page'!AK70/0.5993)+Calibrations!Q$97</f>
        <v>0.93778602510243436</v>
      </c>
      <c r="U70" s="22">
        <f>Calibrations!$V$97*'Bruker data input page'!W70^2+Calibrations!$W$97*'Bruker data input page'!W70+Calibrations!$X$97</f>
        <v>16.942479525189832</v>
      </c>
      <c r="V70" s="23">
        <f>('Bruker data input page'!AS70/0.69943)*Calibrations!AC$97+Calibrations!AD$97</f>
        <v>8.3222083433586818</v>
      </c>
      <c r="W70" s="23">
        <f>'Bruker data input page'!U70*Calibrations!AQ$97+Calibrations!AR$97</f>
        <v>10.420873363278631</v>
      </c>
      <c r="X70" s="23">
        <f>Calibrations!AJ$97*('Bruker data input page'!AQ70/0.77446)^2+('Bruker data input page'!AQ70/0.77446)*Calibrations!AK$97+Calibrations!AL$97</f>
        <v>0.21342706265682426</v>
      </c>
      <c r="Y70" s="23">
        <f>('Bruker data input page'!AI70/0.7147)*Calibrations!AX$97+Calibrations!AY$97</f>
        <v>11.551640651517232</v>
      </c>
      <c r="Z70" s="23">
        <f>('Bruker data input page'!AG70/0.8302)*Calibrations!BE$97+Calibrations!BF$97</f>
        <v>0.22099893297886092</v>
      </c>
      <c r="AA70" s="23">
        <f>((('Bruker data input page'!AA70/0.436)^2)*Calibrations!BK$97)+(('Bruker data input page'!AA70/0.436)*Calibrations!BL$97)+Calibrations!BM$97</f>
        <v>6.809712787942955E-2</v>
      </c>
      <c r="AB70" s="24">
        <f>'Bruker data input page'!AM70*Calibrations!BS$97*10000+Calibrations!BT$97</f>
        <v>334.96486957684931</v>
      </c>
      <c r="AC70" s="24">
        <f>Calibrations!CA$97*('Bruker data input page'!AO70*10000)^2+('Bruker data input page'!AO70*10000)*Calibrations!CB$97+Calibrations!CC$97</f>
        <v>318.13654501829865</v>
      </c>
      <c r="AD70" s="24">
        <f>'Bruker data input page'!AW70*10000*Calibrations!CI$97+Calibrations!CJ$97</f>
        <v>66.608339251963798</v>
      </c>
      <c r="AE70" s="24">
        <f>'Bruker data input page'!AY70*10000*Calibrations!CP$97+Calibrations!CQ$97</f>
        <v>90.577385507737517</v>
      </c>
      <c r="AF70" s="24">
        <f>Calibrations!$CW$97*('Bruker data input page'!BA70*10000)^2+('Bruker data input page'!BA70*10000)*Calibrations!$CX$97+Calibrations!$CY$97</f>
        <v>68.660243886509832</v>
      </c>
      <c r="AG70" s="24">
        <f>'Bruker data input page'!BI70*10000*Calibrations!DD$97+Calibrations!DE$97</f>
        <v>4.1610912678326706</v>
      </c>
      <c r="AH70" s="24">
        <f>('Bruker data input page'!BK70*10000)*Calibrations!DK$97+Calibrations!DL$97</f>
        <v>87.567295722650243</v>
      </c>
      <c r="AI70" s="24">
        <f>Calibrations!DR$97*('Bruker data input page'!BM70*10000)^2+('Bruker data input page'!BM70*10000)*Calibrations!DS$97+Calibrations!DT$97</f>
        <v>22.294128390038448</v>
      </c>
      <c r="AJ70" s="24">
        <f>Calibrations!DY$97*('Bruker data input page'!BO70*10000)^2+Calibrations!DZ$97*('Bruker data input page'!BO70*10000)+Calibrations!EA$97</f>
        <v>66.692926819219608</v>
      </c>
    </row>
    <row r="71" spans="1:36" s="21" customFormat="1" ht="16">
      <c r="A71" s="21">
        <f>'Bruker data input page'!A49</f>
        <v>233</v>
      </c>
      <c r="B71" s="27">
        <f>'Bruker data input page'!B748</f>
        <v>44763.176388888889</v>
      </c>
      <c r="C71" s="21" t="str">
        <f>'Bruker data input page'!G748</f>
        <v>GeoExploration</v>
      </c>
      <c r="D71" s="21" t="str">
        <f>'Bruker data input page'!H748</f>
        <v>Oxide3phase</v>
      </c>
      <c r="E71" s="26">
        <f>'Bruker data input page'!L748</f>
        <v>90</v>
      </c>
      <c r="F71" s="26"/>
      <c r="G71" s="26" t="str">
        <f>'Bruker data input page'!DK71</f>
        <v>393-U1559B-10R-2A</v>
      </c>
      <c r="H71" s="26" t="str">
        <f>'Bruker data input page'!DL71</f>
        <v>SHLF</v>
      </c>
      <c r="I71" s="26">
        <f>'Bruker data input page'!DM71</f>
        <v>0</v>
      </c>
      <c r="J71" s="26" t="str">
        <f>'Bruker data input page'!DN71</f>
        <v>U1559</v>
      </c>
      <c r="K71" s="26">
        <f>'Bruker data input page'!DO71</f>
        <v>0</v>
      </c>
      <c r="L71" s="26">
        <f>'Bruker data input page'!DP71</f>
        <v>0</v>
      </c>
      <c r="M71" s="26">
        <f>'Bruker data input page'!DQ71</f>
        <v>0</v>
      </c>
      <c r="N71" s="26" t="str">
        <f>'Bruker data input page'!DR71</f>
        <v>1A</v>
      </c>
      <c r="O71" s="26">
        <f>'Bruker data input page'!DS71</f>
        <v>1.5</v>
      </c>
      <c r="P71" s="21" t="str">
        <f>'Bruker data input page'!DT71</f>
        <v>1A GH (1-5)</v>
      </c>
      <c r="Q71" s="21">
        <f>'Bruker data input page'!A71</f>
        <v>256</v>
      </c>
      <c r="R71" s="27">
        <f>'Bruker data input page'!B71</f>
        <v>44734.965277777781</v>
      </c>
      <c r="S71" s="22">
        <f>'Bruker data input page'!Y71*Calibrations!H$97+Calibrations!I$97</f>
        <v>51.543857684212135</v>
      </c>
      <c r="T71" s="23">
        <f>Calibrations!O$97*('Bruker data input page'!AK71/0.5993)^2+Calibrations!P$97*('Bruker data input page'!AK71/0.5993)+Calibrations!Q$97</f>
        <v>0.93154254515247215</v>
      </c>
      <c r="U71" s="22">
        <f>Calibrations!$V$97*'Bruker data input page'!W71^2+Calibrations!$W$97*'Bruker data input page'!W71+Calibrations!$X$97</f>
        <v>17.191615818382097</v>
      </c>
      <c r="V71" s="23">
        <f>('Bruker data input page'!AS71/0.69943)*Calibrations!AC$97+Calibrations!AD$97</f>
        <v>8.3102631564047105</v>
      </c>
      <c r="W71" s="23">
        <f>'Bruker data input page'!U71*Calibrations!AQ$97+Calibrations!AR$97</f>
        <v>11.385811243514748</v>
      </c>
      <c r="X71" s="23">
        <f>Calibrations!AJ$97*('Bruker data input page'!AQ71/0.77446)^2+('Bruker data input page'!AQ71/0.77446)*Calibrations!AK$97+Calibrations!AL$97</f>
        <v>0.21510578352784737</v>
      </c>
      <c r="Y71" s="23">
        <f>('Bruker data input page'!AI71/0.7147)*Calibrations!AX$97+Calibrations!AY$97</f>
        <v>11.497896584026307</v>
      </c>
      <c r="Z71" s="23">
        <f>('Bruker data input page'!AG71/0.8302)*Calibrations!BE$97+Calibrations!BF$97</f>
        <v>0.22069709111625732</v>
      </c>
      <c r="AA71" s="23">
        <f>((('Bruker data input page'!AA71/0.436)^2)*Calibrations!BK$97)+(('Bruker data input page'!AA71/0.436)*Calibrations!BL$97)+Calibrations!BM$97</f>
        <v>9.4788462444019936E-2</v>
      </c>
      <c r="AB71" s="24">
        <f>'Bruker data input page'!AM71*Calibrations!BS$97*10000+Calibrations!BT$97</f>
        <v>267.22494103090014</v>
      </c>
      <c r="AC71" s="24">
        <f>Calibrations!CA$97*('Bruker data input page'!AO71*10000)^2+('Bruker data input page'!AO71*10000)*Calibrations!CB$97+Calibrations!CC$97</f>
        <v>311.89319039874329</v>
      </c>
      <c r="AD71" s="24">
        <f>'Bruker data input page'!AW71*10000*Calibrations!CI$97+Calibrations!CJ$97</f>
        <v>75.505092472706082</v>
      </c>
      <c r="AE71" s="24">
        <f>'Bruker data input page'!AY71*10000*Calibrations!CP$97+Calibrations!CQ$97</f>
        <v>97.77311438655758</v>
      </c>
      <c r="AF71" s="24">
        <f>Calibrations!$CW$97*('Bruker data input page'!BA71*10000)^2+('Bruker data input page'!BA71*10000)*Calibrations!$CX$97+Calibrations!$CY$97</f>
        <v>61.704957115767186</v>
      </c>
      <c r="AG71" s="24">
        <f>'Bruker data input page'!BI71*10000*Calibrations!DD$97+Calibrations!DE$97</f>
        <v>3.0310147047823475</v>
      </c>
      <c r="AH71" s="24">
        <f>('Bruker data input page'!BK71*10000)*Calibrations!DK$97+Calibrations!DL$97</f>
        <v>90.546828555891409</v>
      </c>
      <c r="AI71" s="24">
        <f>Calibrations!DR$97*('Bruker data input page'!BM71*10000)^2+('Bruker data input page'!BM71*10000)*Calibrations!DS$97+Calibrations!DT$97</f>
        <v>24.418714597367938</v>
      </c>
      <c r="AJ71" s="24">
        <f>Calibrations!DY$97*('Bruker data input page'!BO71*10000)^2+Calibrations!DZ$97*('Bruker data input page'!BO71*10000)+Calibrations!EA$97</f>
        <v>66.692926819219608</v>
      </c>
    </row>
    <row r="72" spans="1:36" s="21" customFormat="1" ht="16">
      <c r="A72" s="21">
        <f>'Bruker data input page'!A50</f>
        <v>234</v>
      </c>
      <c r="B72" s="27">
        <f>'Bruker data input page'!B749</f>
        <v>44763.180555555555</v>
      </c>
      <c r="C72" s="21" t="str">
        <f>'Bruker data input page'!G749</f>
        <v>GeoExploration</v>
      </c>
      <c r="D72" s="21" t="str">
        <f>'Bruker data input page'!H749</f>
        <v>Oxide3phase</v>
      </c>
      <c r="E72" s="26">
        <f>'Bruker data input page'!L749</f>
        <v>90</v>
      </c>
      <c r="F72" s="26"/>
      <c r="G72" s="26" t="str">
        <f>'Bruker data input page'!DK72</f>
        <v>393-U1559B-10R-2A</v>
      </c>
      <c r="H72" s="26" t="str">
        <f>'Bruker data input page'!DL72</f>
        <v>SHLF</v>
      </c>
      <c r="I72" s="26">
        <f>'Bruker data input page'!DM72</f>
        <v>0</v>
      </c>
      <c r="J72" s="26" t="str">
        <f>'Bruker data input page'!DN72</f>
        <v>U1559</v>
      </c>
      <c r="K72" s="26">
        <f>'Bruker data input page'!DO72</f>
        <v>0</v>
      </c>
      <c r="L72" s="26">
        <f>'Bruker data input page'!DP72</f>
        <v>0</v>
      </c>
      <c r="M72" s="26">
        <f>'Bruker data input page'!DQ72</f>
        <v>0</v>
      </c>
      <c r="N72" s="26" t="str">
        <f>'Bruker data input page'!DR72</f>
        <v>1A</v>
      </c>
      <c r="O72" s="26">
        <f>'Bruker data input page'!DS72</f>
        <v>1.5</v>
      </c>
      <c r="P72" s="21" t="str">
        <f>'Bruker data input page'!DT72</f>
        <v>1A GH (1-5)</v>
      </c>
      <c r="Q72" s="21">
        <f>'Bruker data input page'!A72</f>
        <v>257</v>
      </c>
      <c r="R72" s="27">
        <f>'Bruker data input page'!B72</f>
        <v>44734.966666666667</v>
      </c>
      <c r="S72" s="22">
        <f>'Bruker data input page'!Y72*Calibrations!H$97+Calibrations!I$97</f>
        <v>52.080307548232753</v>
      </c>
      <c r="T72" s="23">
        <f>Calibrations!O$97*('Bruker data input page'!AK72/0.5993)^2+Calibrations!P$97*('Bruker data input page'!AK72/0.5993)+Calibrations!Q$97</f>
        <v>0.93668445334977712</v>
      </c>
      <c r="U72" s="22">
        <f>Calibrations!$V$97*'Bruker data input page'!W72^2+Calibrations!$W$97*'Bruker data input page'!W72+Calibrations!$X$97</f>
        <v>17.856051591847677</v>
      </c>
      <c r="V72" s="23">
        <f>('Bruker data input page'!AS72/0.69943)*Calibrations!AC$97+Calibrations!AD$97</f>
        <v>8.1174131501598659</v>
      </c>
      <c r="W72" s="23">
        <f>'Bruker data input page'!U72*Calibrations!AQ$97+Calibrations!AR$97</f>
        <v>10.820691342907622</v>
      </c>
      <c r="X72" s="23">
        <f>Calibrations!AJ$97*('Bruker data input page'!AQ72/0.77446)^2+('Bruker data input page'!AQ72/0.77446)*Calibrations!AK$97+Calibrations!AL$97</f>
        <v>0.18397340100555981</v>
      </c>
      <c r="Y72" s="23">
        <f>('Bruker data input page'!AI72/0.7147)*Calibrations!AX$97+Calibrations!AY$97</f>
        <v>11.890091252175381</v>
      </c>
      <c r="Z72" s="23">
        <f>('Bruker data input page'!AG72/0.8302)*Calibrations!BE$97+Calibrations!BF$97</f>
        <v>0.20243565842874026</v>
      </c>
      <c r="AA72" s="23">
        <f>((('Bruker data input page'!AA72/0.436)^2)*Calibrations!BK$97)+(('Bruker data input page'!AA72/0.436)*Calibrations!BL$97)+Calibrations!BM$97</f>
        <v>7.2697422470681172E-2</v>
      </c>
      <c r="AB72" s="24">
        <f>'Bruker data input page'!AM72*Calibrations!BS$97*10000+Calibrations!BT$97</f>
        <v>306.66844372854143</v>
      </c>
      <c r="AC72" s="24">
        <f>Calibrations!CA$97*('Bruker data input page'!AO72*10000)^2+('Bruker data input page'!AO72*10000)*Calibrations!CB$97+Calibrations!CC$97</f>
        <v>300.88178947515189</v>
      </c>
      <c r="AD72" s="24">
        <f>'Bruker data input page'!AW72*10000*Calibrations!CI$97+Calibrations!CJ$97</f>
        <v>56.723057895583487</v>
      </c>
      <c r="AE72" s="24">
        <f>'Bruker data input page'!AY72*10000*Calibrations!CP$97+Calibrations!CQ$97</f>
        <v>84.409617897320331</v>
      </c>
      <c r="AF72" s="24">
        <f>Calibrations!$CW$97*('Bruker data input page'!BA72*10000)^2+('Bruker data input page'!BA72*10000)*Calibrations!$CX$97+Calibrations!$CY$97</f>
        <v>72.762235374685773</v>
      </c>
      <c r="AG72" s="24">
        <f>'Bruker data input page'!BI72*10000*Calibrations!DD$97+Calibrations!DE$97</f>
        <v>4.1610912678326706</v>
      </c>
      <c r="AH72" s="24">
        <f>('Bruker data input page'!BK72*10000)*Calibrations!DK$97+Calibrations!DL$97</f>
        <v>86.574118111569859</v>
      </c>
      <c r="AI72" s="24">
        <f>Calibrations!DR$97*('Bruker data input page'!BM72*10000)^2+('Bruker data input page'!BM72*10000)*Calibrations!DS$97+Calibrations!DT$97</f>
        <v>21.2314005193805</v>
      </c>
      <c r="AJ72" s="24">
        <f>Calibrations!DY$97*('Bruker data input page'!BO72*10000)^2+Calibrations!DZ$97*('Bruker data input page'!BO72*10000)+Calibrations!EA$97</f>
        <v>64.122089891985809</v>
      </c>
    </row>
    <row r="73" spans="1:36" s="21" customFormat="1" ht="16">
      <c r="A73" s="21">
        <f>'Bruker data input page'!A51</f>
        <v>235</v>
      </c>
      <c r="B73" s="27">
        <f>'Bruker data input page'!B750</f>
        <v>44763.183333333334</v>
      </c>
      <c r="C73" s="21" t="str">
        <f>'Bruker data input page'!G750</f>
        <v>GeoExploration</v>
      </c>
      <c r="D73" s="21" t="str">
        <f>'Bruker data input page'!H750</f>
        <v>Oxide3phase</v>
      </c>
      <c r="E73" s="26">
        <f>'Bruker data input page'!L750</f>
        <v>90</v>
      </c>
      <c r="F73" s="26"/>
      <c r="G73" s="26" t="str">
        <f>'Bruker data input page'!DK73</f>
        <v>393-U1559B-10R-2A</v>
      </c>
      <c r="H73" s="26" t="str">
        <f>'Bruker data input page'!DL73</f>
        <v>SHLF</v>
      </c>
      <c r="I73" s="26">
        <f>'Bruker data input page'!DM73</f>
        <v>0</v>
      </c>
      <c r="J73" s="26" t="str">
        <f>'Bruker data input page'!DN73</f>
        <v>U1559</v>
      </c>
      <c r="K73" s="26">
        <f>'Bruker data input page'!DO73</f>
        <v>0</v>
      </c>
      <c r="L73" s="26">
        <f>'Bruker data input page'!DP73</f>
        <v>0</v>
      </c>
      <c r="M73" s="26">
        <f>'Bruker data input page'!DQ73</f>
        <v>0</v>
      </c>
      <c r="N73" s="26" t="str">
        <f>'Bruker data input page'!DR73</f>
        <v>1A</v>
      </c>
      <c r="O73" s="26">
        <f>'Bruker data input page'!DS73</f>
        <v>1.5</v>
      </c>
      <c r="P73" s="21" t="str">
        <f>'Bruker data input page'!DT73</f>
        <v>1A GH (1-5)</v>
      </c>
      <c r="Q73" s="21">
        <f>'Bruker data input page'!A73</f>
        <v>258</v>
      </c>
      <c r="R73" s="27">
        <f>'Bruker data input page'!B73</f>
        <v>44734.968055555553</v>
      </c>
      <c r="S73" s="22">
        <f>'Bruker data input page'!Y73*Calibrations!H$97+Calibrations!I$97</f>
        <v>51.274385194378532</v>
      </c>
      <c r="T73" s="23">
        <f>Calibrations!O$97*('Bruker data input page'!AK73/0.5993)^2+Calibrations!P$97*('Bruker data input page'!AK73/0.5993)+Calibrations!Q$97</f>
        <v>0.90285738279743288</v>
      </c>
      <c r="U73" s="22">
        <f>Calibrations!$V$97*'Bruker data input page'!W73^2+Calibrations!$W$97*'Bruker data input page'!W73+Calibrations!$X$97</f>
        <v>17.780050392400387</v>
      </c>
      <c r="V73" s="23">
        <f>('Bruker data input page'!AS73/0.69943)*Calibrations!AC$97+Calibrations!AD$97</f>
        <v>7.7917269082702516</v>
      </c>
      <c r="W73" s="23">
        <f>'Bruker data input page'!U73*Calibrations!AQ$97+Calibrations!AR$97</f>
        <v>10.275678342629998</v>
      </c>
      <c r="X73" s="23">
        <f>Calibrations!AJ$97*('Bruker data input page'!AQ73/0.77446)^2+('Bruker data input page'!AQ73/0.77446)*Calibrations!AK$97+Calibrations!AL$97</f>
        <v>0.21515543423178413</v>
      </c>
      <c r="Y73" s="23">
        <f>('Bruker data input page'!AI73/0.7147)*Calibrations!AX$97+Calibrations!AY$97</f>
        <v>11.888568757345613</v>
      </c>
      <c r="Z73" s="23">
        <f>('Bruker data input page'!AG73/0.8302)*Calibrations!BE$97+Calibrations!BF$97</f>
        <v>0.20032276539051516</v>
      </c>
      <c r="AA73" s="23">
        <f>((('Bruker data input page'!AA73/0.436)^2)*Calibrations!BK$97)+(('Bruker data input page'!AA73/0.436)*Calibrations!BL$97)+Calibrations!BM$97</f>
        <v>7.0781871999191656E-2</v>
      </c>
      <c r="AB73" s="24">
        <f>'Bruker data input page'!AM73*Calibrations!BS$97*10000+Calibrations!BT$97</f>
        <v>266.36747358095141</v>
      </c>
      <c r="AC73" s="24">
        <f>Calibrations!CA$97*('Bruker data input page'!AO73*10000)^2+('Bruker data input page'!AO73*10000)*Calibrations!CB$97+Calibrations!CC$97</f>
        <v>310.08501895446648</v>
      </c>
      <c r="AD73" s="24">
        <f>'Bruker data input page'!AW73*10000*Calibrations!CI$97+Calibrations!CJ$97</f>
        <v>68.585395523239868</v>
      </c>
      <c r="AE73" s="24">
        <f>'Bruker data input page'!AY73*10000*Calibrations!CP$97+Calibrations!CQ$97</f>
        <v>78.241850286903144</v>
      </c>
      <c r="AF73" s="24">
        <f>Calibrations!$CW$97*('Bruker data input page'!BA73*10000)^2+('Bruker data input page'!BA73*10000)*Calibrations!$CX$97+Calibrations!$CY$97</f>
        <v>56.033956837768585</v>
      </c>
      <c r="AG73" s="24">
        <f>'Bruker data input page'!BI73*10000*Calibrations!DD$97+Calibrations!DE$97</f>
        <v>3.0310147047823475</v>
      </c>
      <c r="AH73" s="24">
        <f>('Bruker data input page'!BK73*10000)*Calibrations!DK$97+Calibrations!DL$97</f>
        <v>91.540006166971807</v>
      </c>
      <c r="AI73" s="24">
        <f>Calibrations!DR$97*('Bruker data input page'!BM73*10000)^2+('Bruker data input page'!BM73*10000)*Calibrations!DS$97+Calibrations!DT$97</f>
        <v>23.356566416034262</v>
      </c>
      <c r="AJ73" s="24">
        <f>Calibrations!DY$97*('Bruker data input page'!BO73*10000)^2+Calibrations!DZ$97*('Bruker data input page'!BO73*10000)+Calibrations!EA$97</f>
        <v>68.405270750789199</v>
      </c>
    </row>
    <row r="74" spans="1:36" s="21" customFormat="1" ht="16">
      <c r="A74" s="21">
        <f>'Bruker data input page'!A52</f>
        <v>236</v>
      </c>
      <c r="B74" s="27">
        <f>'Bruker data input page'!B751</f>
        <v>44763.185416666667</v>
      </c>
      <c r="C74" s="21" t="str">
        <f>'Bruker data input page'!G751</f>
        <v>GeoExploration</v>
      </c>
      <c r="D74" s="21" t="str">
        <f>'Bruker data input page'!H751</f>
        <v>Oxide3phase</v>
      </c>
      <c r="E74" s="26">
        <f>'Bruker data input page'!L751</f>
        <v>90</v>
      </c>
      <c r="F74" s="26"/>
      <c r="G74" s="26" t="str">
        <f>'Bruker data input page'!DK74</f>
        <v>393-U1559B-10R-2A</v>
      </c>
      <c r="H74" s="26" t="str">
        <f>'Bruker data input page'!DL74</f>
        <v>SHLF</v>
      </c>
      <c r="I74" s="26">
        <f>'Bruker data input page'!DM74</f>
        <v>0</v>
      </c>
      <c r="J74" s="26" t="str">
        <f>'Bruker data input page'!DN74</f>
        <v>U1559</v>
      </c>
      <c r="K74" s="26">
        <f>'Bruker data input page'!DO74</f>
        <v>0</v>
      </c>
      <c r="L74" s="26">
        <f>'Bruker data input page'!DP74</f>
        <v>0</v>
      </c>
      <c r="M74" s="26">
        <f>'Bruker data input page'!DQ74</f>
        <v>0</v>
      </c>
      <c r="N74" s="26" t="str">
        <f>'Bruker data input page'!DR74</f>
        <v>1A</v>
      </c>
      <c r="O74" s="26">
        <f>'Bruker data input page'!DS74</f>
        <v>1.5</v>
      </c>
      <c r="P74" s="21" t="str">
        <f>'Bruker data input page'!DT74</f>
        <v>1A GH (1-5)</v>
      </c>
      <c r="Q74" s="21">
        <f>'Bruker data input page'!A74</f>
        <v>259</v>
      </c>
      <c r="R74" s="27">
        <f>'Bruker data input page'!B74</f>
        <v>44734.969444444447</v>
      </c>
      <c r="S74" s="22">
        <f>'Bruker data input page'!Y74*Calibrations!H$97+Calibrations!I$97</f>
        <v>52.381028391164357</v>
      </c>
      <c r="T74" s="23">
        <f>Calibrations!O$97*('Bruker data input page'!AK74/0.5993)^2+Calibrations!P$97*('Bruker data input page'!AK74/0.5993)+Calibrations!Q$97</f>
        <v>0.95044735961263682</v>
      </c>
      <c r="U74" s="22">
        <f>Calibrations!$V$97*'Bruker data input page'!W74^2+Calibrations!$W$97*'Bruker data input page'!W74+Calibrations!$X$97</f>
        <v>17.443750844745846</v>
      </c>
      <c r="V74" s="23">
        <f>('Bruker data input page'!AS74/0.69943)*Calibrations!AC$97+Calibrations!AD$97</f>
        <v>8.1804491969772108</v>
      </c>
      <c r="W74" s="23">
        <f>'Bruker data input page'!U74*Calibrations!AQ$97+Calibrations!AR$97</f>
        <v>10.121976556457348</v>
      </c>
      <c r="X74" s="23">
        <f>Calibrations!AJ$97*('Bruker data input page'!AQ74/0.77446)^2+('Bruker data input page'!AQ74/0.77446)*Calibrations!AK$97+Calibrations!AL$97</f>
        <v>0.18254859391749301</v>
      </c>
      <c r="Y74" s="23">
        <f>('Bruker data input page'!AI74/0.7147)*Calibrations!AX$97+Calibrations!AY$97</f>
        <v>11.889634503726452</v>
      </c>
      <c r="Z74" s="23">
        <f>('Bruker data input page'!AG74/0.8302)*Calibrations!BE$97+Calibrations!BF$97</f>
        <v>0.2066614445051905</v>
      </c>
      <c r="AA74" s="23">
        <f>((('Bruker data input page'!AA74/0.436)^2)*Calibrations!BK$97)+(('Bruker data input page'!AA74/0.436)*Calibrations!BL$97)+Calibrations!BM$97</f>
        <v>8.034192519189659E-2</v>
      </c>
      <c r="AB74" s="24">
        <f>'Bruker data input page'!AM74*Calibrations!BS$97*10000+Calibrations!BT$97</f>
        <v>297.23630177910547</v>
      </c>
      <c r="AC74" s="24">
        <f>Calibrations!CA$97*('Bruker data input page'!AO74*10000)^2+('Bruker data input page'!AO74*10000)*Calibrations!CB$97+Calibrations!CC$97</f>
        <v>373.27687062847576</v>
      </c>
      <c r="AD74" s="24">
        <f>'Bruker data input page'!AW74*10000*Calibrations!CI$97+Calibrations!CJ$97</f>
        <v>63.642754845049708</v>
      </c>
      <c r="AE74" s="24">
        <f>'Bruker data input page'!AY74*10000*Calibrations!CP$97+Calibrations!CQ$97</f>
        <v>83.381656628917469</v>
      </c>
      <c r="AF74" s="24">
        <f>Calibrations!$CW$97*('Bruker data input page'!BA74*10000)^2+('Bruker data input page'!BA74*10000)*Calibrations!$CX$97+Calibrations!$CY$97</f>
        <v>61.704957115767186</v>
      </c>
      <c r="AG74" s="24">
        <f>'Bruker data input page'!BI74*10000*Calibrations!DD$97+Calibrations!DE$97</f>
        <v>3.0310147047823475</v>
      </c>
      <c r="AH74" s="24">
        <f>('Bruker data input page'!BK74*10000)*Calibrations!DK$97+Calibrations!DL$97</f>
        <v>89.553650944811025</v>
      </c>
      <c r="AI74" s="24">
        <f>Calibrations!DR$97*('Bruker data input page'!BM74*10000)^2+('Bruker data input page'!BM74*10000)*Calibrations!DS$97+Calibrations!DT$97</f>
        <v>25.480572934039472</v>
      </c>
      <c r="AJ74" s="24">
        <f>Calibrations!DY$97*('Bruker data input page'!BO74*10000)^2+Calibrations!DZ$97*('Bruker data input page'!BO74*10000)+Calibrations!EA$97</f>
        <v>68.405270750789199</v>
      </c>
    </row>
    <row r="75" spans="1:36" s="21" customFormat="1" ht="16">
      <c r="A75" s="21">
        <f>'Bruker data input page'!A53</f>
        <v>237</v>
      </c>
      <c r="B75" s="27">
        <f>'Bruker data input page'!B752</f>
        <v>44763.1875</v>
      </c>
      <c r="C75" s="21" t="str">
        <f>'Bruker data input page'!G752</f>
        <v>GeoExploration</v>
      </c>
      <c r="D75" s="21" t="str">
        <f>'Bruker data input page'!H752</f>
        <v>Oxide3phase</v>
      </c>
      <c r="E75" s="26">
        <f>'Bruker data input page'!L752</f>
        <v>90</v>
      </c>
      <c r="F75" s="26"/>
      <c r="G75" s="26" t="str">
        <f>'Bruker data input page'!DK75</f>
        <v>393-U1559B-10R-2A</v>
      </c>
      <c r="H75" s="26" t="str">
        <f>'Bruker data input page'!DL75</f>
        <v>SHLF</v>
      </c>
      <c r="I75" s="26">
        <f>'Bruker data input page'!DM75</f>
        <v>0</v>
      </c>
      <c r="J75" s="26" t="str">
        <f>'Bruker data input page'!DN75</f>
        <v>U1559</v>
      </c>
      <c r="K75" s="26">
        <f>'Bruker data input page'!DO75</f>
        <v>0</v>
      </c>
      <c r="L75" s="26">
        <f>'Bruker data input page'!DP75</f>
        <v>0</v>
      </c>
      <c r="M75" s="26">
        <f>'Bruker data input page'!DQ75</f>
        <v>0</v>
      </c>
      <c r="N75" s="26" t="str">
        <f>'Bruker data input page'!DR75</f>
        <v>1A</v>
      </c>
      <c r="O75" s="26">
        <f>'Bruker data input page'!DS75</f>
        <v>4</v>
      </c>
      <c r="P75" s="21" t="str">
        <f>'Bruker data input page'!DT75</f>
        <v>1A F (1-5)</v>
      </c>
      <c r="Q75" s="21">
        <f>'Bruker data input page'!A75</f>
        <v>260</v>
      </c>
      <c r="R75" s="27">
        <f>'Bruker data input page'!B75</f>
        <v>44734.97152777778</v>
      </c>
      <c r="S75" s="22">
        <f>'Bruker data input page'!Y75*Calibrations!H$97+Calibrations!I$97</f>
        <v>55.604717806581228</v>
      </c>
      <c r="T75" s="23">
        <f>Calibrations!O$97*('Bruker data input page'!AK75/0.5993)^2+Calibrations!P$97*('Bruker data input page'!AK75/0.5993)+Calibrations!Q$97</f>
        <v>0.97957625858050101</v>
      </c>
      <c r="U75" s="22">
        <f>Calibrations!$V$97*'Bruker data input page'!W75^2+Calibrations!$W$97*'Bruker data input page'!W75+Calibrations!$X$97</f>
        <v>18.654831613919615</v>
      </c>
      <c r="V75" s="23">
        <f>('Bruker data input page'!AS75/0.69943)*Calibrations!AC$97+Calibrations!AD$97</f>
        <v>8.0568237078993583</v>
      </c>
      <c r="W75" s="23">
        <f>'Bruker data input page'!U75*Calibrations!AQ$97+Calibrations!AR$97</f>
        <v>11.921350800367893</v>
      </c>
      <c r="X75" s="23">
        <f>Calibrations!AJ$97*('Bruker data input page'!AQ75/0.77446)^2+('Bruker data input page'!AQ75/0.77446)*Calibrations!AK$97+Calibrations!AL$97</f>
        <v>0.11913981605569858</v>
      </c>
      <c r="Y75" s="23">
        <f>('Bruker data input page'!AI75/0.7147)*Calibrations!AX$97+Calibrations!AY$97</f>
        <v>11.734187781606806</v>
      </c>
      <c r="Z75" s="23">
        <f>('Bruker data input page'!AG75/0.8302)*Calibrations!BE$97+Calibrations!BF$97</f>
        <v>8.1095229662097965E-2</v>
      </c>
      <c r="AA75" s="23">
        <f>((('Bruker data input page'!AA75/0.436)^2)*Calibrations!BK$97)+(('Bruker data input page'!AA75/0.436)*Calibrations!BL$97)+Calibrations!BM$97</f>
        <v>4.1058889685882012E-2</v>
      </c>
      <c r="AB75" s="24">
        <f>'Bruker data input page'!AM75*Calibrations!BS$97*10000+Calibrations!BT$97</f>
        <v>313.52818332813115</v>
      </c>
      <c r="AC75" s="24">
        <f>Calibrations!CA$97*('Bruker data input page'!AO75*10000)^2+('Bruker data input page'!AO75*10000)*Calibrations!CB$97+Calibrations!CC$97</f>
        <v>367.64625779628238</v>
      </c>
      <c r="AD75" s="24">
        <f>'Bruker data input page'!AW75*10000*Calibrations!CI$97+Calibrations!CJ$97</f>
        <v>77.482148743982151</v>
      </c>
      <c r="AE75" s="24">
        <f>'Bruker data input page'!AY75*10000*Calibrations!CP$97+Calibrations!CQ$97</f>
        <v>72.074082676485958</v>
      </c>
      <c r="AF75" s="24">
        <f>Calibrations!$CW$97*('Bruker data input page'!BA75*10000)^2+('Bruker data input page'!BA75*10000)*Calibrations!$CX$97+Calibrations!$CY$97</f>
        <v>53.162866411634454</v>
      </c>
      <c r="AG75" s="24">
        <f>'Bruker data input page'!BI75*10000*Calibrations!DD$97+Calibrations!DE$97</f>
        <v>1.9009381417320252</v>
      </c>
      <c r="AH75" s="24">
        <f>('Bruker data input page'!BK75*10000)*Calibrations!DK$97+Calibrations!DL$97</f>
        <v>91.540006166971807</v>
      </c>
      <c r="AI75" s="24">
        <f>Calibrations!DR$97*('Bruker data input page'!BM75*10000)^2+('Bruker data input page'!BM75*10000)*Calibrations!DS$97+Calibrations!DT$97</f>
        <v>24.418714597367938</v>
      </c>
      <c r="AJ75" s="24">
        <f>Calibrations!DY$97*('Bruker data input page'!BO75*10000)^2+Calibrations!DZ$97*('Bruker data input page'!BO75*10000)+Calibrations!EA$97</f>
        <v>65.836290647458924</v>
      </c>
    </row>
    <row r="76" spans="1:36" s="21" customFormat="1" ht="16">
      <c r="A76" s="21">
        <f>'Bruker data input page'!A54</f>
        <v>238</v>
      </c>
      <c r="B76" s="27">
        <f>'Bruker data input page'!B753</f>
        <v>44763.188888888886</v>
      </c>
      <c r="C76" s="21" t="str">
        <f>'Bruker data input page'!G753</f>
        <v>GeoExploration</v>
      </c>
      <c r="D76" s="21" t="str">
        <f>'Bruker data input page'!H753</f>
        <v>Oxide3phase</v>
      </c>
      <c r="E76" s="26">
        <f>'Bruker data input page'!L753</f>
        <v>90</v>
      </c>
      <c r="F76" s="26"/>
      <c r="G76" s="26" t="str">
        <f>'Bruker data input page'!DK76</f>
        <v>393-U1559B-10R-2A</v>
      </c>
      <c r="H76" s="26" t="str">
        <f>'Bruker data input page'!DL76</f>
        <v>SHLF</v>
      </c>
      <c r="I76" s="26">
        <f>'Bruker data input page'!DM76</f>
        <v>0</v>
      </c>
      <c r="J76" s="26" t="str">
        <f>'Bruker data input page'!DN76</f>
        <v>U1559</v>
      </c>
      <c r="K76" s="26">
        <f>'Bruker data input page'!DO76</f>
        <v>0</v>
      </c>
      <c r="L76" s="26">
        <f>'Bruker data input page'!DP76</f>
        <v>0</v>
      </c>
      <c r="M76" s="26">
        <f>'Bruker data input page'!DQ76</f>
        <v>0</v>
      </c>
      <c r="N76" s="26" t="str">
        <f>'Bruker data input page'!DR76</f>
        <v>1A</v>
      </c>
      <c r="O76" s="26">
        <f>'Bruker data input page'!DS76</f>
        <v>4</v>
      </c>
      <c r="P76" s="21" t="str">
        <f>'Bruker data input page'!DT76</f>
        <v>1A F (1-5)</v>
      </c>
      <c r="Q76" s="21">
        <f>'Bruker data input page'!A76</f>
        <v>261</v>
      </c>
      <c r="R76" s="27">
        <f>'Bruker data input page'!B76</f>
        <v>44734.972916666666</v>
      </c>
      <c r="S76" s="22">
        <f>'Bruker data input page'!Y76*Calibrations!H$97+Calibrations!I$97</f>
        <v>55.946667465197251</v>
      </c>
      <c r="T76" s="23">
        <f>Calibrations!O$97*('Bruker data input page'!AK76/0.5993)^2+Calibrations!P$97*('Bruker data input page'!AK76/0.5993)+Calibrations!Q$97</f>
        <v>0.95906464543871994</v>
      </c>
      <c r="U76" s="22">
        <f>Calibrations!$V$97*'Bruker data input page'!W76^2+Calibrations!$W$97*'Bruker data input page'!W76+Calibrations!$X$97</f>
        <v>18.90079411890046</v>
      </c>
      <c r="V76" s="23">
        <f>('Bruker data input page'!AS76/0.69943)*Calibrations!AC$97+Calibrations!AD$97</f>
        <v>7.932622547161075</v>
      </c>
      <c r="W76" s="23">
        <f>'Bruker data input page'!U76*Calibrations!AQ$97+Calibrations!AR$97</f>
        <v>14.038375402368587</v>
      </c>
      <c r="X76" s="23">
        <f>Calibrations!AJ$97*('Bruker data input page'!AQ76/0.77446)^2+('Bruker data input page'!AQ76/0.77446)*Calibrations!AK$97+Calibrations!AL$97</f>
        <v>0.11709327396892201</v>
      </c>
      <c r="Y76" s="23">
        <f>('Bruker data input page'!AI76/0.7147)*Calibrations!AX$97+Calibrations!AY$97</f>
        <v>11.643903838201371</v>
      </c>
      <c r="Z76" s="23">
        <f>('Bruker data input page'!AG76/0.8302)*Calibrations!BE$97+Calibrations!BF$97</f>
        <v>7.686944358564772E-2</v>
      </c>
      <c r="AA76" s="23">
        <f>((('Bruker data input page'!AA76/0.436)^2)*Calibrations!BK$97)+(('Bruker data input page'!AA76/0.436)*Calibrations!BL$97)+Calibrations!BM$97</f>
        <v>0.11476685404729432</v>
      </c>
      <c r="AB76" s="24">
        <f>'Bruker data input page'!AM76*Calibrations!BS$97*10000+Calibrations!BT$97</f>
        <v>311.81324842823375</v>
      </c>
      <c r="AC76" s="24">
        <f>Calibrations!CA$97*('Bruker data input page'!AO76*10000)^2+('Bruker data input page'!AO76*10000)*Calibrations!CB$97+Calibrations!CC$97</f>
        <v>336.89523750842795</v>
      </c>
      <c r="AD76" s="24">
        <f>'Bruker data input page'!AW76*10000*Calibrations!CI$97+Calibrations!CJ$97</f>
        <v>74.516564337068061</v>
      </c>
      <c r="AE76" s="24">
        <f>'Bruker data input page'!AY76*10000*Calibrations!CP$97+Calibrations!CQ$97</f>
        <v>68.990198871277371</v>
      </c>
      <c r="AF76" s="24">
        <f>Calibrations!$CW$97*('Bruker data input page'!BA76*10000)^2+('Bruker data input page'!BA76*10000)*Calibrations!$CX$97+Calibrations!$CY$97</f>
        <v>64.504866967631671</v>
      </c>
      <c r="AG76" s="24" t="e">
        <f>'Bruker data input page'!BI76*10000*Calibrations!DD$97+Calibrations!DE$97</f>
        <v>#VALUE!</v>
      </c>
      <c r="AH76" s="24">
        <f>('Bruker data input page'!BK76*10000)*Calibrations!DK$97+Calibrations!DL$97</f>
        <v>88.560473333730641</v>
      </c>
      <c r="AI76" s="24">
        <f>Calibrations!DR$97*('Bruker data input page'!BM76*10000)^2+('Bruker data input page'!BM76*10000)*Calibrations!DS$97+Calibrations!DT$97</f>
        <v>22.294128390038448</v>
      </c>
      <c r="AJ76" s="24">
        <f>Calibrations!DY$97*('Bruker data input page'!BO76*10000)^2+Calibrations!DZ$97*('Bruker data input page'!BO76*10000)+Calibrations!EA$97</f>
        <v>66.692926819219608</v>
      </c>
    </row>
    <row r="77" spans="1:36" s="21" customFormat="1" ht="16">
      <c r="A77" s="21">
        <f>'Bruker data input page'!A55</f>
        <v>239</v>
      </c>
      <c r="B77" s="27">
        <f>'Bruker data input page'!B754</f>
        <v>44763.190972222219</v>
      </c>
      <c r="C77" s="21" t="str">
        <f>'Bruker data input page'!G754</f>
        <v>GeoExploration</v>
      </c>
      <c r="D77" s="21" t="str">
        <f>'Bruker data input page'!H754</f>
        <v>Oxide3phase</v>
      </c>
      <c r="E77" s="26">
        <f>'Bruker data input page'!L754</f>
        <v>84</v>
      </c>
      <c r="F77" s="26"/>
      <c r="G77" s="26" t="str">
        <f>'Bruker data input page'!DK77</f>
        <v>393-U1559B-10R-2A</v>
      </c>
      <c r="H77" s="26" t="str">
        <f>'Bruker data input page'!DL77</f>
        <v>SHLF</v>
      </c>
      <c r="I77" s="26">
        <f>'Bruker data input page'!DM77</f>
        <v>0</v>
      </c>
      <c r="J77" s="26" t="str">
        <f>'Bruker data input page'!DN77</f>
        <v>U1559</v>
      </c>
      <c r="K77" s="26">
        <f>'Bruker data input page'!DO77</f>
        <v>0</v>
      </c>
      <c r="L77" s="26">
        <f>'Bruker data input page'!DP77</f>
        <v>0</v>
      </c>
      <c r="M77" s="26">
        <f>'Bruker data input page'!DQ77</f>
        <v>0</v>
      </c>
      <c r="N77" s="26" t="str">
        <f>'Bruker data input page'!DR77</f>
        <v>1A</v>
      </c>
      <c r="O77" s="26">
        <f>'Bruker data input page'!DS77</f>
        <v>4</v>
      </c>
      <c r="P77" s="21" t="str">
        <f>'Bruker data input page'!DT77</f>
        <v>1A F (1-5)</v>
      </c>
      <c r="Q77" s="21">
        <f>'Bruker data input page'!A77</f>
        <v>262</v>
      </c>
      <c r="R77" s="27">
        <f>'Bruker data input page'!B77</f>
        <v>44734.974999999999</v>
      </c>
      <c r="S77" s="22">
        <f>'Bruker data input page'!Y77*Calibrations!H$97+Calibrations!I$97</f>
        <v>55.684086247149502</v>
      </c>
      <c r="T77" s="23">
        <f>Calibrations!O$97*('Bruker data input page'!AK77/0.5993)^2+Calibrations!P$97*('Bruker data input page'!AK77/0.5993)+Calibrations!Q$97</f>
        <v>0.94127371694593709</v>
      </c>
      <c r="U77" s="22">
        <f>Calibrations!$V$97*'Bruker data input page'!W77^2+Calibrations!$W$97*'Bruker data input page'!W77+Calibrations!$X$97</f>
        <v>18.778829361564604</v>
      </c>
      <c r="V77" s="23">
        <f>('Bruker data input page'!AS77/0.69943)*Calibrations!AC$97+Calibrations!AD$97</f>
        <v>7.8292894841134633</v>
      </c>
      <c r="W77" s="23">
        <f>'Bruker data input page'!U77*Calibrations!AQ$97+Calibrations!AR$97</f>
        <v>12.941389320930053</v>
      </c>
      <c r="X77" s="23">
        <f>Calibrations!AJ$97*('Bruker data input page'!AQ77/0.77446)^2+('Bruker data input page'!AQ77/0.77446)*Calibrations!AK$97+Calibrations!AL$97</f>
        <v>0.11308543322529473</v>
      </c>
      <c r="Y77" s="23">
        <f>('Bruker data input page'!AI77/0.7147)*Calibrations!AX$97+Calibrations!AY$97</f>
        <v>11.796914568593383</v>
      </c>
      <c r="Z77" s="23">
        <f>('Bruker data input page'!AG77/0.8302)*Calibrations!BE$97+Calibrations!BF$97</f>
        <v>7.0983527264877763E-2</v>
      </c>
      <c r="AA77" s="23">
        <f>((('Bruker data input page'!AA77/0.436)^2)*Calibrations!BK$97)+(('Bruker data input page'!AA77/0.436)*Calibrations!BL$97)+Calibrations!BM$97</f>
        <v>0.10310552137401273</v>
      </c>
      <c r="AB77" s="24">
        <f>'Bruker data input page'!AM77*Calibrations!BS$97*10000+Calibrations!BT$97</f>
        <v>305.81097627859265</v>
      </c>
      <c r="AC77" s="24">
        <f>Calibrations!CA$97*('Bruker data input page'!AO77*10000)^2+('Bruker data input page'!AO77*10000)*Calibrations!CB$97+Calibrations!CC$97</f>
        <v>356.62203849436969</v>
      </c>
      <c r="AD77" s="24">
        <f>'Bruker data input page'!AW77*10000*Calibrations!CI$97+Calibrations!CJ$97</f>
        <v>76.493620608344116</v>
      </c>
      <c r="AE77" s="24">
        <f>'Bruker data input page'!AY77*10000*Calibrations!CP$97+Calibrations!CQ$97</f>
        <v>64.878353797665909</v>
      </c>
      <c r="AF77" s="24">
        <f>Calibrations!$CW$97*('Bruker data input page'!BA77*10000)^2+('Bruker data input page'!BA77*10000)*Calibrations!$CX$97+Calibrations!$CY$97</f>
        <v>48.81174291351472</v>
      </c>
      <c r="AG77" s="24" t="e">
        <f>'Bruker data input page'!BI77*10000*Calibrations!DD$97+Calibrations!DE$97</f>
        <v>#VALUE!</v>
      </c>
      <c r="AH77" s="24">
        <f>('Bruker data input page'!BK77*10000)*Calibrations!DK$97+Calibrations!DL$97</f>
        <v>92.533183778052205</v>
      </c>
      <c r="AI77" s="24">
        <f>Calibrations!DR$97*('Bruker data input page'!BM77*10000)^2+('Bruker data input page'!BM77*10000)*Calibrations!DS$97+Calibrations!DT$97</f>
        <v>24.418714597367938</v>
      </c>
      <c r="AJ77" s="24">
        <f>Calibrations!DY$97*('Bruker data input page'!BO77*10000)^2+Calibrations!DZ$97*('Bruker data input page'!BO77*10000)+Calibrations!EA$97</f>
        <v>62.406651253910326</v>
      </c>
    </row>
    <row r="78" spans="1:36" s="21" customFormat="1" ht="16">
      <c r="A78" s="21">
        <f>'Bruker data input page'!A56</f>
        <v>240</v>
      </c>
      <c r="B78" s="27">
        <f>'Bruker data input page'!B755</f>
        <v>44763.192361111112</v>
      </c>
      <c r="C78" s="21" t="str">
        <f>'Bruker data input page'!G755</f>
        <v>GeoExploration</v>
      </c>
      <c r="D78" s="21" t="str">
        <f>'Bruker data input page'!H755</f>
        <v>Oxide3phase</v>
      </c>
      <c r="E78" s="26">
        <f>'Bruker data input page'!L755</f>
        <v>90</v>
      </c>
      <c r="F78" s="26"/>
      <c r="G78" s="26" t="str">
        <f>'Bruker data input page'!DK78</f>
        <v>393-U1559B-10R-2A</v>
      </c>
      <c r="H78" s="26" t="str">
        <f>'Bruker data input page'!DL78</f>
        <v>SHLF</v>
      </c>
      <c r="I78" s="26">
        <f>'Bruker data input page'!DM78</f>
        <v>0</v>
      </c>
      <c r="J78" s="26" t="str">
        <f>'Bruker data input page'!DN78</f>
        <v>U1559</v>
      </c>
      <c r="K78" s="26">
        <f>'Bruker data input page'!DO78</f>
        <v>0</v>
      </c>
      <c r="L78" s="26">
        <f>'Bruker data input page'!DP78</f>
        <v>0</v>
      </c>
      <c r="M78" s="26">
        <f>'Bruker data input page'!DQ78</f>
        <v>0</v>
      </c>
      <c r="N78" s="26" t="str">
        <f>'Bruker data input page'!DR78</f>
        <v>1A</v>
      </c>
      <c r="O78" s="26">
        <f>'Bruker data input page'!DS78</f>
        <v>4</v>
      </c>
      <c r="P78" s="21" t="str">
        <f>'Bruker data input page'!DT78</f>
        <v>1A F (1-5)</v>
      </c>
      <c r="Q78" s="21">
        <f>'Bruker data input page'!A78</f>
        <v>263</v>
      </c>
      <c r="R78" s="27">
        <f>'Bruker data input page'!B78</f>
        <v>44734.976388888892</v>
      </c>
      <c r="S78" s="22">
        <f>'Bruker data input page'!Y78*Calibrations!H$97+Calibrations!I$97</f>
        <v>55.567409886912905</v>
      </c>
      <c r="T78" s="23">
        <f>Calibrations!O$97*('Bruker data input page'!AK78/0.5993)^2+Calibrations!P$97*('Bruker data input page'!AK78/0.5993)+Calibrations!Q$97</f>
        <v>0.95613174738763473</v>
      </c>
      <c r="U78" s="22">
        <f>Calibrations!$V$97*'Bruker data input page'!W78^2+Calibrations!$W$97*'Bruker data input page'!W78+Calibrations!$X$97</f>
        <v>19.189456343150493</v>
      </c>
      <c r="V78" s="23">
        <f>('Bruker data input page'!AS78/0.69943)*Calibrations!AC$97+Calibrations!AD$97</f>
        <v>7.8479988130775169</v>
      </c>
      <c r="W78" s="23">
        <f>'Bruker data input page'!U78*Calibrations!AQ$97+Calibrations!AR$97</f>
        <v>13.324387105091091</v>
      </c>
      <c r="X78" s="23">
        <f>Calibrations!AJ$97*('Bruker data input page'!AQ78/0.77446)^2+('Bruker data input page'!AQ78/0.77446)*Calibrations!AK$97+Calibrations!AL$97</f>
        <v>0.11173165075532761</v>
      </c>
      <c r="Y78" s="23">
        <f>('Bruker data input page'!AI78/0.7147)*Calibrations!AX$97+Calibrations!AY$97</f>
        <v>11.729011299185583</v>
      </c>
      <c r="Z78" s="23">
        <f>('Bruker data input page'!AG78/0.8302)*Calibrations!BE$97+Calibrations!BF$97</f>
        <v>7.2945499371801087E-2</v>
      </c>
      <c r="AA78" s="23">
        <f>((('Bruker data input page'!AA78/0.436)^2)*Calibrations!BK$97)+(('Bruker data input page'!AA78/0.436)*Calibrations!BL$97)+Calibrations!BM$97</f>
        <v>7.3463147082664201E-2</v>
      </c>
      <c r="AB78" s="24">
        <f>'Bruker data input page'!AM78*Calibrations!BS$97*10000+Calibrations!BT$97</f>
        <v>311.81324842823375</v>
      </c>
      <c r="AC78" s="24">
        <f>Calibrations!CA$97*('Bruker data input page'!AO78*10000)^2+('Bruker data input page'!AO78*10000)*Calibrations!CB$97+Calibrations!CC$97</f>
        <v>380.07157828182187</v>
      </c>
      <c r="AD78" s="24">
        <f>'Bruker data input page'!AW78*10000*Calibrations!CI$97+Calibrations!CJ$97</f>
        <v>88.355958236000475</v>
      </c>
      <c r="AE78" s="24">
        <f>'Bruker data input page'!AY78*10000*Calibrations!CP$97+Calibrations!CQ$97</f>
        <v>74.130005213291696</v>
      </c>
      <c r="AF78" s="24">
        <f>Calibrations!$CW$97*('Bruker data input page'!BA78*10000)^2+('Bruker data input page'!BA78*10000)*Calibrations!$CX$97+Calibrations!$CY$97</f>
        <v>63.107877898960666</v>
      </c>
      <c r="AG78" s="24" t="e">
        <f>'Bruker data input page'!BI78*10000*Calibrations!DD$97+Calibrations!DE$97</f>
        <v>#VALUE!</v>
      </c>
      <c r="AH78" s="24">
        <f>('Bruker data input page'!BK78*10000)*Calibrations!DK$97+Calibrations!DL$97</f>
        <v>88.560473333730641</v>
      </c>
      <c r="AI78" s="24">
        <f>Calibrations!DR$97*('Bruker data input page'!BM78*10000)^2+('Bruker data input page'!BM78*10000)*Calibrations!DS$97+Calibrations!DT$97</f>
        <v>25.480572934039472</v>
      </c>
      <c r="AJ78" s="24">
        <f>Calibrations!DY$97*('Bruker data input page'!BO78*10000)^2+Calibrations!DZ$97*('Bruker data input page'!BO78*10000)+Calibrations!EA$97</f>
        <v>66.692926819219608</v>
      </c>
    </row>
    <row r="79" spans="1:36" s="21" customFormat="1" ht="16">
      <c r="A79" s="21">
        <f>'Bruker data input page'!A57</f>
        <v>241</v>
      </c>
      <c r="B79" s="27">
        <f>'Bruker data input page'!B756</f>
        <v>44763.210416666669</v>
      </c>
      <c r="C79" s="21" t="str">
        <f>'Bruker data input page'!G756</f>
        <v>GeoExploration</v>
      </c>
      <c r="D79" s="21" t="str">
        <f>'Bruker data input page'!H756</f>
        <v>Oxide3phase</v>
      </c>
      <c r="E79" s="26">
        <f>'Bruker data input page'!L756</f>
        <v>90</v>
      </c>
      <c r="F79" s="26"/>
      <c r="G79" s="26" t="str">
        <f>'Bruker data input page'!DK79</f>
        <v>393-U1559B-10R-2A</v>
      </c>
      <c r="H79" s="26" t="str">
        <f>'Bruker data input page'!DL79</f>
        <v>SHLF</v>
      </c>
      <c r="I79" s="26">
        <f>'Bruker data input page'!DM79</f>
        <v>0</v>
      </c>
      <c r="J79" s="26" t="str">
        <f>'Bruker data input page'!DN79</f>
        <v>U1559</v>
      </c>
      <c r="K79" s="26">
        <f>'Bruker data input page'!DO79</f>
        <v>0</v>
      </c>
      <c r="L79" s="26">
        <f>'Bruker data input page'!DP79</f>
        <v>0</v>
      </c>
      <c r="M79" s="26">
        <f>'Bruker data input page'!DQ79</f>
        <v>0</v>
      </c>
      <c r="N79" s="26" t="str">
        <f>'Bruker data input page'!DR79</f>
        <v>1A</v>
      </c>
      <c r="O79" s="26">
        <f>'Bruker data input page'!DS79</f>
        <v>4</v>
      </c>
      <c r="P79" s="21" t="str">
        <f>'Bruker data input page'!DT79</f>
        <v>1A F (1-5)</v>
      </c>
      <c r="Q79" s="21">
        <f>'Bruker data input page'!A79</f>
        <v>264</v>
      </c>
      <c r="R79" s="27">
        <f>'Bruker data input page'!B79</f>
        <v>44734.977777777778</v>
      </c>
      <c r="S79" s="22">
        <f>'Bruker data input page'!Y79*Calibrations!H$97+Calibrations!I$97</f>
        <v>55.873833851322466</v>
      </c>
      <c r="T79" s="23">
        <f>Calibrations!O$97*('Bruker data input page'!AK79/0.5993)^2+Calibrations!P$97*('Bruker data input page'!AK79/0.5993)+Calibrations!Q$97</f>
        <v>0.95154775907914524</v>
      </c>
      <c r="U79" s="22">
        <f>Calibrations!$V$97*'Bruker data input page'!W79^2+Calibrations!$W$97*'Bruker data input page'!W79+Calibrations!$X$97</f>
        <v>18.722033763712894</v>
      </c>
      <c r="V79" s="23">
        <f>('Bruker data input page'!AS79/0.69943)*Calibrations!AC$97+Calibrations!AD$97</f>
        <v>7.8291455661983562</v>
      </c>
      <c r="W79" s="23">
        <f>'Bruker data input page'!U79*Calibrations!AQ$97+Calibrations!AR$97</f>
        <v>13.202779025213609</v>
      </c>
      <c r="X79" s="23">
        <f>Calibrations!AJ$97*('Bruker data input page'!AQ79/0.77446)^2+('Bruker data input page'!AQ79/0.77446)*Calibrations!AK$97+Calibrations!AL$97</f>
        <v>0.11173165075532761</v>
      </c>
      <c r="Y79" s="23">
        <f>('Bruker data input page'!AI79/0.7147)*Calibrations!AX$97+Calibrations!AY$97</f>
        <v>11.720333078655887</v>
      </c>
      <c r="Z79" s="23">
        <f>('Bruker data input page'!AG79/0.8302)*Calibrations!BE$97+Calibrations!BF$97</f>
        <v>7.4454708684819029E-2</v>
      </c>
      <c r="AA79" s="23">
        <f>((('Bruker data input page'!AA79/0.436)^2)*Calibrations!BK$97)+(('Bruker data input page'!AA79/0.436)*Calibrations!BL$97)+Calibrations!BM$97</f>
        <v>4.4554668279368478E-2</v>
      </c>
      <c r="AB79" s="24">
        <f>'Bruker data input page'!AM79*Calibrations!BS$97*10000+Calibrations!BT$97</f>
        <v>313.52818332813115</v>
      </c>
      <c r="AC79" s="24">
        <f>Calibrations!CA$97*('Bruker data input page'!AO79*10000)^2+('Bruker data input page'!AO79*10000)*Calibrations!CB$97+Calibrations!CC$97</f>
        <v>329.37953989576636</v>
      </c>
      <c r="AD79" s="24">
        <f>'Bruker data input page'!AW79*10000*Calibrations!CI$97+Calibrations!CJ$97</f>
        <v>87.367430100362469</v>
      </c>
      <c r="AE79" s="24">
        <f>'Bruker data input page'!AY79*10000*Calibrations!CP$97+Calibrations!CQ$97</f>
        <v>81.325734092111745</v>
      </c>
      <c r="AF79" s="24">
        <f>Calibrations!$CW$97*('Bruker data input page'!BA79*10000)^2+('Bruker data input page'!BA79*10000)*Calibrations!$CX$97+Calibrations!$CY$97</f>
        <v>61.704957115767186</v>
      </c>
      <c r="AG79" s="24">
        <f>'Bruker data input page'!BI79*10000*Calibrations!DD$97+Calibrations!DE$97</f>
        <v>1.9009381417320252</v>
      </c>
      <c r="AH79" s="24">
        <f>('Bruker data input page'!BK79*10000)*Calibrations!DK$97+Calibrations!DL$97</f>
        <v>86.574118111569859</v>
      </c>
      <c r="AI79" s="24">
        <f>Calibrations!DR$97*('Bruker data input page'!BM79*10000)^2+('Bruker data input page'!BM79*10000)*Calibrations!DS$97+Calibrations!DT$97</f>
        <v>25.480572934039472</v>
      </c>
      <c r="AJ79" s="24">
        <f>Calibrations!DY$97*('Bruker data input page'!BO79*10000)^2+Calibrations!DZ$97*('Bruker data input page'!BO79*10000)+Calibrations!EA$97</f>
        <v>68.405270750789199</v>
      </c>
    </row>
    <row r="80" spans="1:36" s="21" customFormat="1" ht="16">
      <c r="A80" s="21">
        <f>'Bruker data input page'!A58</f>
        <v>242</v>
      </c>
      <c r="B80" s="27">
        <f>'Bruker data input page'!B757</f>
        <v>44763.211805555555</v>
      </c>
      <c r="C80" s="21" t="str">
        <f>'Bruker data input page'!G757</f>
        <v>GeoExploration</v>
      </c>
      <c r="D80" s="21" t="str">
        <f>'Bruker data input page'!H757</f>
        <v>Oxide3phase</v>
      </c>
      <c r="E80" s="26">
        <f>'Bruker data input page'!L757</f>
        <v>90</v>
      </c>
      <c r="F80" s="26"/>
      <c r="G80" s="26" t="str">
        <f>'Bruker data input page'!DK80</f>
        <v>393-U1559B-10R-2A</v>
      </c>
      <c r="H80" s="26" t="str">
        <f>'Bruker data input page'!DL80</f>
        <v>SHLF</v>
      </c>
      <c r="I80" s="26">
        <f>'Bruker data input page'!DM80</f>
        <v>0</v>
      </c>
      <c r="J80" s="26" t="str">
        <f>'Bruker data input page'!DN80</f>
        <v>U1559</v>
      </c>
      <c r="K80" s="26">
        <f>'Bruker data input page'!DO80</f>
        <v>0</v>
      </c>
      <c r="L80" s="26">
        <f>'Bruker data input page'!DP80</f>
        <v>0</v>
      </c>
      <c r="M80" s="26">
        <f>'Bruker data input page'!DQ80</f>
        <v>0</v>
      </c>
      <c r="N80" s="26" t="str">
        <f>'Bruker data input page'!DR80</f>
        <v>7A</v>
      </c>
      <c r="O80" s="26">
        <f>'Bruker data input page'!DS80</f>
        <v>42</v>
      </c>
      <c r="P80" s="21" t="str">
        <f>'Bruker data input page'!DT80</f>
        <v>7A F</v>
      </c>
      <c r="Q80" s="21">
        <f>'Bruker data input page'!A80</f>
        <v>265</v>
      </c>
      <c r="R80" s="27">
        <f>'Bruker data input page'!B80</f>
        <v>44735.009722222225</v>
      </c>
      <c r="S80" s="22">
        <f>'Bruker data input page'!Y80*Calibrations!H$97+Calibrations!I$97</f>
        <v>54.979750744621448</v>
      </c>
      <c r="T80" s="23">
        <f>Calibrations!O$97*('Bruker data input page'!AK80/0.5993)^2+Calibrations!P$97*('Bruker data input page'!AK80/0.5993)+Calibrations!Q$97</f>
        <v>0.94384299337285649</v>
      </c>
      <c r="U80" s="22">
        <f>Calibrations!$V$97*'Bruker data input page'!W80^2+Calibrations!$W$97*'Bruker data input page'!W80+Calibrations!$X$97</f>
        <v>18.586668108023293</v>
      </c>
      <c r="V80" s="23">
        <f>('Bruker data input page'!AS80/0.69943)*Calibrations!AC$97+Calibrations!AD$97</f>
        <v>8.7474857825030981</v>
      </c>
      <c r="W80" s="23">
        <f>'Bruker data input page'!U80*Calibrations!AQ$97+Calibrations!AR$97</f>
        <v>13.184605480685018</v>
      </c>
      <c r="X80" s="23">
        <f>Calibrations!AJ$97*('Bruker data input page'!AQ80/0.77446)^2+('Bruker data input page'!AQ80/0.77446)*Calibrations!AK$97+Calibrations!AL$97</f>
        <v>0.12245514648412205</v>
      </c>
      <c r="Y80" s="23">
        <f>('Bruker data input page'!AI80/0.7147)*Calibrations!AX$97+Calibrations!AY$97</f>
        <v>11.781537370812693</v>
      </c>
      <c r="Z80" s="23">
        <f>('Bruker data input page'!AG80/0.8302)*Calibrations!BE$97+Calibrations!BF$97</f>
        <v>6.1777350455468338E-2</v>
      </c>
      <c r="AA80" s="23">
        <f>((('Bruker data input page'!AA80/0.436)^2)*Calibrations!BK$97)+(('Bruker data input page'!AA80/0.436)*Calibrations!BL$97)+Calibrations!BM$97</f>
        <v>9.8951275106884076E-2</v>
      </c>
      <c r="AB80" s="24">
        <f>'Bruker data input page'!AM80*Calibrations!BS$97*10000+Calibrations!BT$97</f>
        <v>334.10740212690052</v>
      </c>
      <c r="AC80" s="24">
        <f>Calibrations!CA$97*('Bruker data input page'!AO80*10000)^2+('Bruker data input page'!AO80*10000)*Calibrations!CB$97+Calibrations!CC$97</f>
        <v>382.0572195939983</v>
      </c>
      <c r="AD80" s="24">
        <f>'Bruker data input page'!AW80*10000*Calibrations!CI$97+Calibrations!CJ$97</f>
        <v>83.413317557810331</v>
      </c>
      <c r="AE80" s="24">
        <f>'Bruker data input page'!AY80*10000*Calibrations!CP$97+Calibrations!CQ$97</f>
        <v>74.130005213291696</v>
      </c>
      <c r="AF80" s="24">
        <f>Calibrations!$CW$97*('Bruker data input page'!BA80*10000)^2+('Bruker data input page'!BA80*10000)*Calibrations!$CX$97+Calibrations!$CY$97</f>
        <v>61.704957115767186</v>
      </c>
      <c r="AG80" s="24" t="e">
        <f>'Bruker data input page'!BI80*10000*Calibrations!DD$97+Calibrations!DE$97</f>
        <v>#VALUE!</v>
      </c>
      <c r="AH80" s="24">
        <f>('Bruker data input page'!BK80*10000)*Calibrations!DK$97+Calibrations!DL$97</f>
        <v>83.59458527832868</v>
      </c>
      <c r="AI80" s="24">
        <f>Calibrations!DR$97*('Bruker data input page'!BM80*10000)^2+('Bruker data input page'!BM80*10000)*Calibrations!DS$97+Calibrations!DT$97</f>
        <v>24.418714597367938</v>
      </c>
      <c r="AJ80" s="24">
        <f>Calibrations!DY$97*('Bruker data input page'!BO80*10000)^2+Calibrations!DZ$97*('Bruker data input page'!BO80*10000)+Calibrations!EA$97</f>
        <v>61.548467728896696</v>
      </c>
    </row>
    <row r="81" spans="1:36" s="21" customFormat="1" ht="16">
      <c r="A81" s="21">
        <f>'Bruker data input page'!A1404</f>
        <v>617</v>
      </c>
      <c r="B81" s="27">
        <f>'Bruker data input page'!B758</f>
        <v>44763.213888888888</v>
      </c>
      <c r="C81" s="21" t="str">
        <f>'Bruker data input page'!G758</f>
        <v>GeoExploration</v>
      </c>
      <c r="D81" s="21" t="str">
        <f>'Bruker data input page'!H758</f>
        <v>Oxide3phase</v>
      </c>
      <c r="E81" s="26">
        <f>'Bruker data input page'!L758</f>
        <v>90</v>
      </c>
      <c r="F81" s="26"/>
      <c r="G81" s="26" t="str">
        <f>'Bruker data input page'!DK81</f>
        <v>393-U1559B-10R-2A</v>
      </c>
      <c r="H81" s="26" t="str">
        <f>'Bruker data input page'!DL81</f>
        <v>SHLF</v>
      </c>
      <c r="I81" s="26">
        <f>'Bruker data input page'!DM81</f>
        <v>0</v>
      </c>
      <c r="J81" s="26" t="str">
        <f>'Bruker data input page'!DN81</f>
        <v>U1559</v>
      </c>
      <c r="K81" s="26">
        <f>'Bruker data input page'!DO81</f>
        <v>0</v>
      </c>
      <c r="L81" s="26">
        <f>'Bruker data input page'!DP81</f>
        <v>0</v>
      </c>
      <c r="M81" s="26">
        <f>'Bruker data input page'!DQ81</f>
        <v>0</v>
      </c>
      <c r="N81" s="26" t="str">
        <f>'Bruker data input page'!DR81</f>
        <v>7A</v>
      </c>
      <c r="O81" s="26">
        <f>'Bruker data input page'!DS81</f>
        <v>42</v>
      </c>
      <c r="P81" s="21" t="str">
        <f>'Bruker data input page'!DT81</f>
        <v>7A F 2</v>
      </c>
      <c r="Q81" s="21">
        <f>'Bruker data input page'!A81</f>
        <v>266</v>
      </c>
      <c r="R81" s="27">
        <f>'Bruker data input page'!B81</f>
        <v>44735.011111111111</v>
      </c>
      <c r="S81" s="22">
        <f>'Bruker data input page'!Y81*Calibrations!H$97+Calibrations!I$97</f>
        <v>54.564135766915115</v>
      </c>
      <c r="T81" s="23">
        <f>Calibrations!O$97*('Bruker data input page'!AK81/0.5993)^2+Calibrations!P$97*('Bruker data input page'!AK81/0.5993)+Calibrations!Q$97</f>
        <v>0.95448169916236236</v>
      </c>
      <c r="U81" s="22">
        <f>Calibrations!$V$97*'Bruker data input page'!W81^2+Calibrations!$W$97*'Bruker data input page'!W81+Calibrations!$X$97</f>
        <v>18.776151263849798</v>
      </c>
      <c r="V81" s="23">
        <f>('Bruker data input page'!AS81/0.69943)*Calibrations!AC$97+Calibrations!AD$97</f>
        <v>8.6985536913663442</v>
      </c>
      <c r="W81" s="23">
        <f>'Bruker data input page'!U81*Calibrations!AQ$97+Calibrations!AR$97</f>
        <v>12.503677567603152</v>
      </c>
      <c r="X81" s="23">
        <f>Calibrations!AJ$97*('Bruker data input page'!AQ81/0.77446)^2+('Bruker data input page'!AQ81/0.77446)*Calibrations!AK$97+Calibrations!AL$97</f>
        <v>0.13539933978003776</v>
      </c>
      <c r="Y81" s="23">
        <f>('Bruker data input page'!AI81/0.7147)*Calibrations!AX$97+Calibrations!AY$97</f>
        <v>12.023918547712277</v>
      </c>
      <c r="Z81" s="23">
        <f>('Bruker data input page'!AG81/0.8302)*Calibrations!BE$97+Calibrations!BF$97</f>
        <v>5.936261555463964E-2</v>
      </c>
      <c r="AA81" s="23">
        <f>((('Bruker data input page'!AA81/0.436)^2)*Calibrations!BK$97)+(('Bruker data input page'!AA81/0.436)*Calibrations!BL$97)+Calibrations!BM$97</f>
        <v>8.034192519189659E-2</v>
      </c>
      <c r="AB81" s="24">
        <f>'Bruker data input page'!AM81*Calibrations!BS$97*10000+Calibrations!BT$97</f>
        <v>312.67071587818248</v>
      </c>
      <c r="AC81" s="24">
        <f>Calibrations!CA$97*('Bruker data input page'!AO81*10000)^2+('Bruker data input page'!AO81*10000)*Calibrations!CB$97+Calibrations!CC$97</f>
        <v>345.78340767325312</v>
      </c>
      <c r="AD81" s="24">
        <f>'Bruker data input page'!AW81*10000*Calibrations!CI$97+Calibrations!CJ$97</f>
        <v>73.528036201430027</v>
      </c>
      <c r="AE81" s="24">
        <f>'Bruker data input page'!AY81*10000*Calibrations!CP$97+Calibrations!CQ$97</f>
        <v>75.157966481694558</v>
      </c>
      <c r="AF81" s="24">
        <f>Calibrations!$CW$97*('Bruker data input page'!BA81*10000)^2+('Bruker data input page'!BA81*10000)*Calibrations!$CX$97+Calibrations!$CY$97</f>
        <v>67.281049961406254</v>
      </c>
      <c r="AG81" s="24">
        <f>'Bruker data input page'!BI81*10000*Calibrations!DD$97+Calibrations!DE$97</f>
        <v>1.9009381417320252</v>
      </c>
      <c r="AH81" s="24">
        <f>('Bruker data input page'!BK81*10000)*Calibrations!DK$97+Calibrations!DL$97</f>
        <v>87.567295722650243</v>
      </c>
      <c r="AI81" s="24">
        <f>Calibrations!DR$97*('Bruker data input page'!BM81*10000)^2+('Bruker data input page'!BM81*10000)*Calibrations!DS$97+Calibrations!DT$97</f>
        <v>25.480572934039472</v>
      </c>
      <c r="AJ81" s="24">
        <f>Calibrations!DY$97*('Bruker data input page'!BO81*10000)^2+Calibrations!DZ$97*('Bruker data input page'!BO81*10000)+Calibrations!EA$97</f>
        <v>66.692926819219608</v>
      </c>
    </row>
    <row r="82" spans="1:36" s="21" customFormat="1" ht="16">
      <c r="A82" s="21">
        <f>'Bruker data input page'!A1405</f>
        <v>618</v>
      </c>
      <c r="B82" s="27">
        <f>'Bruker data input page'!B759</f>
        <v>44763.215277777781</v>
      </c>
      <c r="C82" s="21" t="str">
        <f>'Bruker data input page'!G759</f>
        <v>GeoExploration</v>
      </c>
      <c r="D82" s="21" t="str">
        <f>'Bruker data input page'!H759</f>
        <v>Oxide3phase</v>
      </c>
      <c r="E82" s="26">
        <f>'Bruker data input page'!L759</f>
        <v>90</v>
      </c>
      <c r="F82" s="26"/>
      <c r="G82" s="26" t="str">
        <f>'Bruker data input page'!DK82</f>
        <v>393-U1559B-10R-2A</v>
      </c>
      <c r="H82" s="26" t="str">
        <f>'Bruker data input page'!DL82</f>
        <v>SHLF</v>
      </c>
      <c r="I82" s="26">
        <f>'Bruker data input page'!DM82</f>
        <v>0</v>
      </c>
      <c r="J82" s="26" t="str">
        <f>'Bruker data input page'!DN82</f>
        <v>U1559</v>
      </c>
      <c r="K82" s="26">
        <f>'Bruker data input page'!DO82</f>
        <v>0</v>
      </c>
      <c r="L82" s="26">
        <f>'Bruker data input page'!DP82</f>
        <v>0</v>
      </c>
      <c r="M82" s="26">
        <f>'Bruker data input page'!DQ82</f>
        <v>0</v>
      </c>
      <c r="N82" s="26" t="str">
        <f>'Bruker data input page'!DR82</f>
        <v>7A</v>
      </c>
      <c r="O82" s="26">
        <f>'Bruker data input page'!DS82</f>
        <v>42</v>
      </c>
      <c r="P82" s="21" t="str">
        <f>'Bruker data input page'!DT82</f>
        <v>7A F 3</v>
      </c>
      <c r="Q82" s="21">
        <f>'Bruker data input page'!A82</f>
        <v>267</v>
      </c>
      <c r="R82" s="27">
        <f>'Bruker data input page'!B82</f>
        <v>44735.012499999997</v>
      </c>
      <c r="S82" s="22">
        <f>'Bruker data input page'!Y82*Calibrations!H$97+Calibrations!I$97</f>
        <v>54.896461408037069</v>
      </c>
      <c r="T82" s="23">
        <f>Calibrations!O$97*('Bruker data input page'!AK82/0.5993)^2+Calibrations!P$97*('Bruker data input page'!AK82/0.5993)+Calibrations!Q$97</f>
        <v>0.94953028841750409</v>
      </c>
      <c r="U82" s="22">
        <f>Calibrations!$V$97*'Bruker data input page'!W82^2+Calibrations!$W$97*'Bruker data input page'!W82+Calibrations!$X$97</f>
        <v>19.137478301449768</v>
      </c>
      <c r="V82" s="23">
        <f>('Bruker data input page'!AS82/0.69943)*Calibrations!AC$97+Calibrations!AD$97</f>
        <v>8.6116272706410584</v>
      </c>
      <c r="W82" s="23">
        <f>'Bruker data input page'!U82*Calibrations!AQ$97+Calibrations!AR$97</f>
        <v>13.968967929115777</v>
      </c>
      <c r="X82" s="23">
        <f>Calibrations!AJ$97*('Bruker data input page'!AQ82/0.77446)^2+('Bruker data input page'!AQ82/0.77446)*Calibrations!AK$97+Calibrations!AL$97</f>
        <v>0.12891108495541953</v>
      </c>
      <c r="Y82" s="23">
        <f>('Bruker data input page'!AI82/0.7147)*Calibrations!AX$97+Calibrations!AY$97</f>
        <v>11.938963336211042</v>
      </c>
      <c r="Z82" s="23">
        <f>('Bruker data input page'!AG82/0.8302)*Calibrations!BE$97+Calibrations!BF$97</f>
        <v>5.7249722516414525E-2</v>
      </c>
      <c r="AA82" s="23" t="e">
        <f>((('Bruker data input page'!AA82/0.436)^2)*Calibrations!BK$97)+(('Bruker data input page'!AA82/0.436)*Calibrations!BL$97)+Calibrations!BM$97</f>
        <v>#VALUE!</v>
      </c>
      <c r="AB82" s="24">
        <f>'Bruker data input page'!AM82*Calibrations!BS$97*10000+Calibrations!BT$97</f>
        <v>331.5349997770544</v>
      </c>
      <c r="AC82" s="24">
        <f>Calibrations!CA$97*('Bruker data input page'!AO82*10000)^2+('Bruker data input page'!AO82*10000)*Calibrations!CB$97+Calibrations!CC$97</f>
        <v>358.1271150571763</v>
      </c>
      <c r="AD82" s="24">
        <f>'Bruker data input page'!AW82*10000*Calibrations!CI$97+Calibrations!CJ$97</f>
        <v>81.436261286534275</v>
      </c>
      <c r="AE82" s="24">
        <f>'Bruker data input page'!AY82*10000*Calibrations!CP$97+Calibrations!CQ$97</f>
        <v>75.157966481694558</v>
      </c>
      <c r="AF82" s="24">
        <f>Calibrations!$CW$97*('Bruker data input page'!BA82*10000)^2+('Bruker data input page'!BA82*10000)*Calibrations!$CX$97+Calibrations!$CY$97</f>
        <v>67.281049961406254</v>
      </c>
      <c r="AG82" s="24" t="e">
        <f>'Bruker data input page'!BI82*10000*Calibrations!DD$97+Calibrations!DE$97</f>
        <v>#VALUE!</v>
      </c>
      <c r="AH82" s="24">
        <f>('Bruker data input page'!BK82*10000)*Calibrations!DK$97+Calibrations!DL$97</f>
        <v>84.587762889409078</v>
      </c>
      <c r="AI82" s="24">
        <f>Calibrations!DR$97*('Bruker data input page'!BM82*10000)^2+('Bruker data input page'!BM82*10000)*Calibrations!DS$97+Calibrations!DT$97</f>
        <v>23.356566416034262</v>
      </c>
      <c r="AJ82" s="24">
        <f>Calibrations!DY$97*('Bruker data input page'!BO82*10000)^2+Calibrations!DZ$97*('Bruker data input page'!BO82*10000)+Calibrations!EA$97</f>
        <v>60.689974733232489</v>
      </c>
    </row>
    <row r="83" spans="1:36" s="21" customFormat="1" ht="16">
      <c r="A83" s="21">
        <f>'Bruker data input page'!A1406</f>
        <v>619</v>
      </c>
      <c r="B83" s="27">
        <f>'Bruker data input page'!B760</f>
        <v>44763.217361111114</v>
      </c>
      <c r="C83" s="21" t="str">
        <f>'Bruker data input page'!G760</f>
        <v>GeoExploration</v>
      </c>
      <c r="D83" s="21" t="str">
        <f>'Bruker data input page'!H760</f>
        <v>Oxide3phase</v>
      </c>
      <c r="E83" s="26">
        <f>'Bruker data input page'!L760</f>
        <v>90</v>
      </c>
      <c r="F83" s="26"/>
      <c r="G83" s="26" t="str">
        <f>'Bruker data input page'!DK83</f>
        <v>393-U1559B-10R-2A</v>
      </c>
      <c r="H83" s="26" t="str">
        <f>'Bruker data input page'!DL83</f>
        <v>SHLF</v>
      </c>
      <c r="I83" s="26">
        <f>'Bruker data input page'!DM83</f>
        <v>0</v>
      </c>
      <c r="J83" s="26" t="str">
        <f>'Bruker data input page'!DN83</f>
        <v>U1559</v>
      </c>
      <c r="K83" s="26">
        <f>'Bruker data input page'!DO83</f>
        <v>0</v>
      </c>
      <c r="L83" s="26">
        <f>'Bruker data input page'!DP83</f>
        <v>0</v>
      </c>
      <c r="M83" s="26">
        <f>'Bruker data input page'!DQ83</f>
        <v>0</v>
      </c>
      <c r="N83" s="26" t="str">
        <f>'Bruker data input page'!DR83</f>
        <v>7A</v>
      </c>
      <c r="O83" s="26">
        <f>'Bruker data input page'!DS83</f>
        <v>46.5</v>
      </c>
      <c r="P83" s="21" t="str">
        <f>'Bruker data input page'!DT83</f>
        <v>7A A 3</v>
      </c>
      <c r="Q83" s="21">
        <f>'Bruker data input page'!A83</f>
        <v>268</v>
      </c>
      <c r="R83" s="27">
        <f>'Bruker data input page'!B83</f>
        <v>44735.01458333333</v>
      </c>
      <c r="S83" s="22">
        <f>'Bruker data input page'!Y83*Calibrations!H$97+Calibrations!I$97</f>
        <v>54.447459406678519</v>
      </c>
      <c r="T83" s="23">
        <f>Calibrations!O$97*('Bruker data input page'!AK83/0.5993)^2+Calibrations!P$97*('Bruker data input page'!AK83/0.5993)+Calibrations!Q$97</f>
        <v>1.019954208816507</v>
      </c>
      <c r="U83" s="22">
        <f>Calibrations!$V$97*'Bruker data input page'!W83^2+Calibrations!$W$97*'Bruker data input page'!W83+Calibrations!$X$97</f>
        <v>18.600749426339039</v>
      </c>
      <c r="V83" s="23">
        <f>('Bruker data input page'!AS83/0.69943)*Calibrations!AC$97+Calibrations!AD$97</f>
        <v>8.7569843649002319</v>
      </c>
      <c r="W83" s="23">
        <f>'Bruker data input page'!U83*Calibrations!AQ$97+Calibrations!AR$97</f>
        <v>12.455537008160395</v>
      </c>
      <c r="X83" s="23">
        <f>Calibrations!AJ$97*('Bruker data input page'!AQ83/0.77446)^2+('Bruker data input page'!AQ83/0.77446)*Calibrations!AK$97+Calibrations!AL$97</f>
        <v>0.13984171309400623</v>
      </c>
      <c r="Y83" s="23">
        <f>('Bruker data input page'!AI83/0.7147)*Calibrations!AX$97+Calibrations!AY$97</f>
        <v>11.818686244659112</v>
      </c>
      <c r="Z83" s="23">
        <f>('Bruker data input page'!AG83/0.8302)*Calibrations!BE$97+Calibrations!BF$97</f>
        <v>0.1073554717086101</v>
      </c>
      <c r="AA83" s="23">
        <f>((('Bruker data input page'!AA83/0.436)^2)*Calibrations!BK$97)+(('Bruker data input page'!AA83/0.436)*Calibrations!BL$97)+Calibrations!BM$97</f>
        <v>9.4030667057841674E-2</v>
      </c>
      <c r="AB83" s="24">
        <f>'Bruker data input page'!AM83*Calibrations!BS$97*10000+Calibrations!BT$97</f>
        <v>313.52818332813115</v>
      </c>
      <c r="AC83" s="24">
        <f>Calibrations!CA$97*('Bruker data input page'!AO83*10000)^2+('Bruker data input page'!AO83*10000)*Calibrations!CB$97+Calibrations!CC$97</f>
        <v>326.82559568083332</v>
      </c>
      <c r="AD83" s="24">
        <f>'Bruker data input page'!AW83*10000*Calibrations!CI$97+Calibrations!CJ$97</f>
        <v>84.401845693448365</v>
      </c>
      <c r="AE83" s="24">
        <f>'Bruker data input page'!AY83*10000*Calibrations!CP$97+Calibrations!CQ$97</f>
        <v>86.465540434126069</v>
      </c>
      <c r="AF83" s="24">
        <f>Calibrations!$CW$97*('Bruker data input page'!BA83*10000)^2+('Bruker data input page'!BA83*10000)*Calibrations!$CX$97+Calibrations!$CY$97</f>
        <v>56.033956837768585</v>
      </c>
      <c r="AG83" s="24">
        <f>'Bruker data input page'!BI83*10000*Calibrations!DD$97+Calibrations!DE$97</f>
        <v>1.9009381417320252</v>
      </c>
      <c r="AH83" s="24">
        <f>('Bruker data input page'!BK83*10000)*Calibrations!DK$97+Calibrations!DL$97</f>
        <v>89.553650944811025</v>
      </c>
      <c r="AI83" s="24">
        <f>Calibrations!DR$97*('Bruker data input page'!BM83*10000)^2+('Bruker data input page'!BM83*10000)*Calibrations!DS$97+Calibrations!DT$97</f>
        <v>23.356566416034262</v>
      </c>
      <c r="AJ83" s="24">
        <f>Calibrations!DY$97*('Bruker data input page'!BO83*10000)^2+Calibrations!DZ$97*('Bruker data input page'!BO83*10000)+Calibrations!EA$97</f>
        <v>63.264525308273349</v>
      </c>
    </row>
    <row r="84" spans="1:36" s="21" customFormat="1" ht="16">
      <c r="A84" s="21">
        <f>'Bruker data input page'!A1395</f>
        <v>69</v>
      </c>
      <c r="B84" s="27">
        <f>'Bruker data input page'!B761</f>
        <v>44763.21875</v>
      </c>
      <c r="C84" s="21" t="str">
        <f>'Bruker data input page'!G761</f>
        <v>GeoExploration</v>
      </c>
      <c r="D84" s="21" t="str">
        <f>'Bruker data input page'!H761</f>
        <v>Oxide3phase</v>
      </c>
      <c r="E84" s="26">
        <f>'Bruker data input page'!L761</f>
        <v>90</v>
      </c>
      <c r="F84" s="26"/>
      <c r="G84" s="26" t="str">
        <f>'Bruker data input page'!DK84</f>
        <v>393-U1559B-10R-2A</v>
      </c>
      <c r="H84" s="26" t="str">
        <f>'Bruker data input page'!DL84</f>
        <v>SHLF</v>
      </c>
      <c r="I84" s="26">
        <f>'Bruker data input page'!DM84</f>
        <v>0</v>
      </c>
      <c r="J84" s="26" t="str">
        <f>'Bruker data input page'!DN84</f>
        <v>U1559</v>
      </c>
      <c r="K84" s="26">
        <f>'Bruker data input page'!DO84</f>
        <v>0</v>
      </c>
      <c r="L84" s="26">
        <f>'Bruker data input page'!DP84</f>
        <v>0</v>
      </c>
      <c r="M84" s="26">
        <f>'Bruker data input page'!DQ84</f>
        <v>0</v>
      </c>
      <c r="N84" s="26" t="str">
        <f>'Bruker data input page'!DR84</f>
        <v>7A</v>
      </c>
      <c r="O84" s="26">
        <f>'Bruker data input page'!DS84</f>
        <v>46.5</v>
      </c>
      <c r="P84" s="21" t="str">
        <f>'Bruker data input page'!DT84</f>
        <v>7A A 2</v>
      </c>
      <c r="Q84" s="21">
        <f>'Bruker data input page'!A84</f>
        <v>269</v>
      </c>
      <c r="R84" s="27">
        <f>'Bruker data input page'!B84</f>
        <v>44735.015972222223</v>
      </c>
      <c r="S84" s="22">
        <f>'Bruker data input page'!Y84*Calibrations!H$97+Calibrations!I$97</f>
        <v>54.435459088568642</v>
      </c>
      <c r="T84" s="23">
        <f>Calibrations!O$97*('Bruker data input page'!AK84/0.5993)^2+Calibrations!P$97*('Bruker data input page'!AK84/0.5993)+Calibrations!Q$97</f>
        <v>0.96895825275930547</v>
      </c>
      <c r="U84" s="22">
        <f>Calibrations!$V$97*'Bruker data input page'!W84^2+Calibrations!$W$97*'Bruker data input page'!W84+Calibrations!$X$97</f>
        <v>19.099351437427821</v>
      </c>
      <c r="V84" s="23">
        <f>('Bruker data input page'!AS84/0.69943)*Calibrations!AC$97+Calibrations!AD$97</f>
        <v>8.5012422297531511</v>
      </c>
      <c r="W84" s="23">
        <f>'Bruker data input page'!U84*Calibrations!AQ$97+Calibrations!AR$97</f>
        <v>11.640434202495104</v>
      </c>
      <c r="X84" s="23">
        <f>Calibrations!AJ$97*('Bruker data input page'!AQ84/0.77446)^2+('Bruker data input page'!AQ84/0.77446)*Calibrations!AK$97+Calibrations!AL$97</f>
        <v>0.15334213685765069</v>
      </c>
      <c r="Y84" s="23">
        <f>('Bruker data input page'!AI84/0.7147)*Calibrations!AX$97+Calibrations!AY$97</f>
        <v>11.803004547912465</v>
      </c>
      <c r="Z84" s="23">
        <f>('Bruker data input page'!AG84/0.8302)*Calibrations!BE$97+Calibrations!BF$97</f>
        <v>0.12818256022825766</v>
      </c>
      <c r="AA84" s="23" t="e">
        <f>((('Bruker data input page'!AA84/0.436)^2)*Calibrations!BK$97)+(('Bruker data input page'!AA84/0.436)*Calibrations!BL$97)+Calibrations!BM$97</f>
        <v>#VALUE!</v>
      </c>
      <c r="AB84" s="24">
        <f>'Bruker data input page'!AM84*Calibrations!BS$97*10000+Calibrations!BT$97</f>
        <v>322.10285782761844</v>
      </c>
      <c r="AC84" s="24">
        <f>Calibrations!CA$97*('Bruker data input page'!AO84*10000)^2+('Bruker data input page'!AO84*10000)*Calibrations!CB$97+Calibrations!CC$97</f>
        <v>327.67961662344317</v>
      </c>
      <c r="AD84" s="24">
        <f>'Bruker data input page'!AW84*10000*Calibrations!CI$97+Calibrations!CJ$97</f>
        <v>73.528036201430027</v>
      </c>
      <c r="AE84" s="24">
        <f>'Bruker data input page'!AY84*10000*Calibrations!CP$97+Calibrations!CQ$97</f>
        <v>86.465540434126069</v>
      </c>
      <c r="AF84" s="24">
        <f>Calibrations!$CW$97*('Bruker data input page'!BA84*10000)^2+('Bruker data input page'!BA84*10000)*Calibrations!$CX$97+Calibrations!$CY$97</f>
        <v>67.281049961406254</v>
      </c>
      <c r="AG84" s="24">
        <f>'Bruker data input page'!BI84*10000*Calibrations!DD$97+Calibrations!DE$97</f>
        <v>1.9009381417320252</v>
      </c>
      <c r="AH84" s="24">
        <f>('Bruker data input page'!BK84*10000)*Calibrations!DK$97+Calibrations!DL$97</f>
        <v>93.526361389132575</v>
      </c>
      <c r="AI84" s="24">
        <f>Calibrations!DR$97*('Bruker data input page'!BM84*10000)^2+('Bruker data input page'!BM84*10000)*Calibrations!DS$97+Calibrations!DT$97</f>
        <v>23.356566416034262</v>
      </c>
      <c r="AJ84" s="24">
        <f>Calibrations!DY$97*('Bruker data input page'!BO84*10000)^2+Calibrations!DZ$97*('Bruker data input page'!BO84*10000)+Calibrations!EA$97</f>
        <v>60.689974733232489</v>
      </c>
    </row>
    <row r="85" spans="1:36" s="21" customFormat="1" ht="16">
      <c r="A85" s="21">
        <f>'Bruker data input page'!A1396</f>
        <v>70</v>
      </c>
      <c r="B85" s="27">
        <f>'Bruker data input page'!B762</f>
        <v>44764.84097222222</v>
      </c>
      <c r="C85" s="21" t="str">
        <f>'Bruker data input page'!G762</f>
        <v>GeoExploration</v>
      </c>
      <c r="D85" s="21" t="str">
        <f>'Bruker data input page'!H762</f>
        <v>Oxide3phase</v>
      </c>
      <c r="E85" s="26">
        <f>'Bruker data input page'!L762</f>
        <v>90</v>
      </c>
      <c r="F85" s="26"/>
      <c r="G85" s="26" t="str">
        <f>'Bruker data input page'!DK85</f>
        <v>393-U1559B-10R-2A</v>
      </c>
      <c r="H85" s="26" t="str">
        <f>'Bruker data input page'!DL85</f>
        <v>SHLF</v>
      </c>
      <c r="I85" s="26">
        <f>'Bruker data input page'!DM85</f>
        <v>0</v>
      </c>
      <c r="J85" s="26" t="str">
        <f>'Bruker data input page'!DN85</f>
        <v>U1559</v>
      </c>
      <c r="K85" s="26">
        <f>'Bruker data input page'!DO85</f>
        <v>0</v>
      </c>
      <c r="L85" s="26">
        <f>'Bruker data input page'!DP85</f>
        <v>0</v>
      </c>
      <c r="M85" s="26">
        <f>'Bruker data input page'!DQ85</f>
        <v>0</v>
      </c>
      <c r="N85" s="26" t="str">
        <f>'Bruker data input page'!DR85</f>
        <v>7A</v>
      </c>
      <c r="O85" s="26">
        <f>'Bruker data input page'!DS85</f>
        <v>46.5</v>
      </c>
      <c r="P85" s="21" t="str">
        <f>'Bruker data input page'!DT85</f>
        <v>7A A 1</v>
      </c>
      <c r="Q85" s="21">
        <f>'Bruker data input page'!A85</f>
        <v>270</v>
      </c>
      <c r="R85" s="27">
        <f>'Bruker data input page'!B85</f>
        <v>44735.018055555556</v>
      </c>
      <c r="S85" s="22">
        <f>'Bruker data input page'!Y85*Calibrations!H$97+Calibrations!I$97</f>
        <v>54.621166981694714</v>
      </c>
      <c r="T85" s="23">
        <f>Calibrations!O$97*('Bruker data input page'!AK85/0.5993)^2+Calibrations!P$97*('Bruker data input page'!AK85/0.5993)+Calibrations!Q$97</f>
        <v>0.99274503954810456</v>
      </c>
      <c r="U85" s="22">
        <f>Calibrations!$V$97*'Bruker data input page'!W85^2+Calibrations!$W$97*'Bruker data input page'!W85+Calibrations!$X$97</f>
        <v>19.037658901259743</v>
      </c>
      <c r="V85" s="23">
        <f>('Bruker data input page'!AS85/0.69943)*Calibrations!AC$97+Calibrations!AD$97</f>
        <v>8.5949327924885175</v>
      </c>
      <c r="W85" s="23">
        <f>'Bruker data input page'!U85*Calibrations!AQ$97+Calibrations!AR$97</f>
        <v>12.941969327670325</v>
      </c>
      <c r="X85" s="23">
        <f>Calibrations!AJ$97*('Bruker data input page'!AQ85/0.77446)^2+('Bruker data input page'!AQ85/0.77446)*Calibrations!AK$97+Calibrations!AL$97</f>
        <v>0.1491910485060558</v>
      </c>
      <c r="Y85" s="23">
        <f>('Bruker data input page'!AI85/0.7147)*Calibrations!AX$97+Calibrations!AY$97</f>
        <v>11.715613344683597</v>
      </c>
      <c r="Z85" s="23">
        <f>('Bruker data input page'!AG85/0.8302)*Calibrations!BE$97+Calibrations!BF$97</f>
        <v>0.12667335091523974</v>
      </c>
      <c r="AA85" s="23">
        <f>((('Bruker data input page'!AA85/0.436)^2)*Calibrations!BK$97)+(('Bruker data input page'!AA85/0.436)*Calibrations!BL$97)+Calibrations!BM$97</f>
        <v>6.9248157282138567E-2</v>
      </c>
      <c r="AB85" s="24">
        <f>'Bruker data input page'!AM85*Calibrations!BS$97*10000+Calibrations!BT$97</f>
        <v>290.37656217951564</v>
      </c>
      <c r="AC85" s="24">
        <f>Calibrations!CA$97*('Bruker data input page'!AO85*10000)^2+('Bruker data input page'!AO85*10000)*Calibrations!CB$97+Calibrations!CC$97</f>
        <v>350.49348407118953</v>
      </c>
      <c r="AD85" s="24">
        <f>'Bruker data input page'!AW85*10000*Calibrations!CI$97+Calibrations!CJ$97</f>
        <v>76.493620608344116</v>
      </c>
      <c r="AE85" s="24">
        <f>'Bruker data input page'!AY85*10000*Calibrations!CP$97+Calibrations!CQ$97</f>
        <v>86.465540434126069</v>
      </c>
      <c r="AF85" s="24">
        <f>Calibrations!$CW$97*('Bruker data input page'!BA85*10000)^2+('Bruker data input page'!BA85*10000)*Calibrations!$CX$97+Calibrations!$CY$97</f>
        <v>65.895924321780186</v>
      </c>
      <c r="AG85" s="24" t="e">
        <f>'Bruker data input page'!BI85*10000*Calibrations!DD$97+Calibrations!DE$97</f>
        <v>#VALUE!</v>
      </c>
      <c r="AH85" s="24">
        <f>('Bruker data input page'!BK85*10000)*Calibrations!DK$97+Calibrations!DL$97</f>
        <v>86.574118111569859</v>
      </c>
      <c r="AI85" s="24">
        <f>Calibrations!DR$97*('Bruker data input page'!BM85*10000)^2+('Bruker data input page'!BM85*10000)*Calibrations!DS$97+Calibrations!DT$97</f>
        <v>22.294128390038448</v>
      </c>
      <c r="AJ85" s="24">
        <f>Calibrations!DY$97*('Bruker data input page'!BO85*10000)^2+Calibrations!DZ$97*('Bruker data input page'!BO85*10000)+Calibrations!EA$97</f>
        <v>62.406651253910326</v>
      </c>
    </row>
    <row r="86" spans="1:36" s="21" customFormat="1" ht="16">
      <c r="A86" s="21">
        <f>'Bruker data input page'!A1397</f>
        <v>71</v>
      </c>
      <c r="B86" s="27">
        <f>'Bruker data input page'!B763</f>
        <v>44764.842361111114</v>
      </c>
      <c r="C86" s="21" t="str">
        <f>'Bruker data input page'!G763</f>
        <v>GeoExploration</v>
      </c>
      <c r="D86" s="21" t="str">
        <f>'Bruker data input page'!H763</f>
        <v>Oxide3phase</v>
      </c>
      <c r="E86" s="26">
        <f>'Bruker data input page'!L763</f>
        <v>90</v>
      </c>
      <c r="F86" s="26"/>
      <c r="G86" s="26" t="str">
        <f>'Bruker data input page'!DK86</f>
        <v>393-U1559B-10R-2A</v>
      </c>
      <c r="H86" s="26" t="str">
        <f>'Bruker data input page'!DL86</f>
        <v>SHLF</v>
      </c>
      <c r="I86" s="26">
        <f>'Bruker data input page'!DM86</f>
        <v>0</v>
      </c>
      <c r="J86" s="26" t="str">
        <f>'Bruker data input page'!DN86</f>
        <v>U1559</v>
      </c>
      <c r="K86" s="26">
        <f>'Bruker data input page'!DO86</f>
        <v>0</v>
      </c>
      <c r="L86" s="26">
        <f>'Bruker data input page'!DP86</f>
        <v>0</v>
      </c>
      <c r="M86" s="26">
        <f>'Bruker data input page'!DQ86</f>
        <v>0</v>
      </c>
      <c r="N86" s="26" t="str">
        <f>'Bruker data input page'!DR86</f>
        <v>9A</v>
      </c>
      <c r="O86" s="26">
        <f>'Bruker data input page'!DS86</f>
        <v>61</v>
      </c>
      <c r="P86" s="21" t="str">
        <f>'Bruker data input page'!DT86</f>
        <v>9A F</v>
      </c>
      <c r="Q86" s="21">
        <f>'Bruker data input page'!A86</f>
        <v>271</v>
      </c>
      <c r="R86" s="27">
        <f>'Bruker data input page'!B86</f>
        <v>44735.020138888889</v>
      </c>
      <c r="S86" s="22">
        <f>'Bruker data input page'!Y86*Calibrations!H$97+Calibrations!I$97</f>
        <v>52.947300827913459</v>
      </c>
      <c r="T86" s="23">
        <f>Calibrations!O$97*('Bruker data input page'!AK86/0.5993)^2+Calibrations!P$97*('Bruker data input page'!AK86/0.5993)+Calibrations!Q$97</f>
        <v>0.95741497234501494</v>
      </c>
      <c r="U86" s="22">
        <f>Calibrations!$V$97*'Bruker data input page'!W86^2+Calibrations!$W$97*'Bruker data input page'!W86+Calibrations!$X$97</f>
        <v>18.483766111310125</v>
      </c>
      <c r="V86" s="23">
        <f>('Bruker data input page'!AS86/0.69943)*Calibrations!AC$97+Calibrations!AD$97</f>
        <v>8.6860328327519429</v>
      </c>
      <c r="W86" s="23">
        <f>'Bruker data input page'!U86*Calibrations!AQ$97+Calibrations!AR$97</f>
        <v>11.76088226889204</v>
      </c>
      <c r="X86" s="23">
        <f>Calibrations!AJ$97*('Bruker data input page'!AQ86/0.77446)^2+('Bruker data input page'!AQ86/0.77446)*Calibrations!AK$97+Calibrations!AL$97</f>
        <v>0.13014695458674552</v>
      </c>
      <c r="Y86" s="23">
        <f>('Bruker data input page'!AI86/0.7147)*Calibrations!AX$97+Calibrations!AY$97</f>
        <v>12.268735716339496</v>
      </c>
      <c r="Z86" s="23">
        <f>('Bruker data input page'!AG86/0.8302)*Calibrations!BE$97+Calibrations!BF$97</f>
        <v>5.3476699233869676E-2</v>
      </c>
      <c r="AA86" s="23">
        <f>((('Bruker data input page'!AA86/0.436)^2)*Calibrations!BK$97)+(('Bruker data input page'!AA86/0.436)*Calibrations!BL$97)+Calibrations!BM$97</f>
        <v>5.2302534122681307E-2</v>
      </c>
      <c r="AB86" s="24">
        <f>'Bruker data input page'!AM86*Calibrations!BS$97*10000+Calibrations!BT$97</f>
        <v>314.38565077807988</v>
      </c>
      <c r="AC86" s="24">
        <f>Calibrations!CA$97*('Bruker data input page'!AO86*10000)^2+('Bruker data input page'!AO86*10000)*Calibrations!CB$97+Calibrations!CC$97</f>
        <v>316.36626043420551</v>
      </c>
      <c r="AD86" s="24">
        <f>'Bruker data input page'!AW86*10000*Calibrations!CI$97+Calibrations!CJ$97</f>
        <v>86.378901964724434</v>
      </c>
      <c r="AE86" s="24">
        <f>'Bruker data input page'!AY86*10000*Calibrations!CP$97+Calibrations!CQ$97</f>
        <v>71.046121408083096</v>
      </c>
      <c r="AF86" s="24">
        <f>Calibrations!$CW$97*('Bruker data input page'!BA86*10000)^2+('Bruker data input page'!BA86*10000)*Calibrations!$CX$97+Calibrations!$CY$97</f>
        <v>42.92720091270715</v>
      </c>
      <c r="AG86" s="24">
        <f>'Bruker data input page'!BI86*10000*Calibrations!DD$97+Calibrations!DE$97</f>
        <v>1.9009381417320252</v>
      </c>
      <c r="AH86" s="24">
        <f>('Bruker data input page'!BK86*10000)*Calibrations!DK$97+Calibrations!DL$97</f>
        <v>187.87823444176973</v>
      </c>
      <c r="AI86" s="24">
        <f>Calibrations!DR$97*('Bruker data input page'!BM86*10000)^2+('Bruker data input page'!BM86*10000)*Calibrations!DS$97+Calibrations!DT$97</f>
        <v>24.418714597367938</v>
      </c>
      <c r="AJ86" s="24">
        <f>Calibrations!DY$97*('Bruker data input page'!BO86*10000)^2+Calibrations!DZ$97*('Bruker data input page'!BO86*10000)+Calibrations!EA$97</f>
        <v>58.112638922336302</v>
      </c>
    </row>
    <row r="87" spans="1:36" s="21" customFormat="1" ht="16">
      <c r="A87" s="21">
        <f>'Bruker data input page'!A1407</f>
        <v>614</v>
      </c>
      <c r="B87" s="27">
        <f>'Bruker data input page'!B764</f>
        <v>44764.844444444447</v>
      </c>
      <c r="C87" s="21" t="str">
        <f>'Bruker data input page'!G764</f>
        <v>GeoExploration</v>
      </c>
      <c r="D87" s="21" t="str">
        <f>'Bruker data input page'!H764</f>
        <v>Oxide3phase</v>
      </c>
      <c r="E87" s="26">
        <f>'Bruker data input page'!L764</f>
        <v>90</v>
      </c>
      <c r="F87" s="26"/>
      <c r="G87" s="26" t="str">
        <f>'Bruker data input page'!DK87</f>
        <v>393-U1559B-11R-1A</v>
      </c>
      <c r="H87" s="26" t="str">
        <f>'Bruker data input page'!DL87</f>
        <v>SHLF</v>
      </c>
      <c r="I87" s="26">
        <f>'Bruker data input page'!DM87</f>
        <v>0</v>
      </c>
      <c r="J87" s="26" t="str">
        <f>'Bruker data input page'!DN87</f>
        <v>U1559</v>
      </c>
      <c r="K87" s="26">
        <f>'Bruker data input page'!DO87</f>
        <v>0</v>
      </c>
      <c r="L87" s="26">
        <f>'Bruker data input page'!DP87</f>
        <v>0</v>
      </c>
      <c r="M87" s="26">
        <f>'Bruker data input page'!DQ87</f>
        <v>0</v>
      </c>
      <c r="N87" s="26" t="str">
        <f>'Bruker data input page'!DR87</f>
        <v>3A</v>
      </c>
      <c r="O87" s="26">
        <f>'Bruker data input page'!DS87</f>
        <v>17</v>
      </c>
      <c r="P87" s="21" t="str">
        <f>'Bruker data input page'!DT87</f>
        <v>3A F</v>
      </c>
      <c r="Q87" s="21">
        <f>'Bruker data input page'!A87</f>
        <v>272</v>
      </c>
      <c r="R87" s="27">
        <f>'Bruker data input page'!B87</f>
        <v>44735.029861111114</v>
      </c>
      <c r="S87" s="22">
        <f>'Bruker data input page'!Y87*Calibrations!H$97+Calibrations!I$97</f>
        <v>52.695412962636894</v>
      </c>
      <c r="T87" s="23">
        <f>Calibrations!O$97*('Bruker data input page'!AK87/0.5993)^2+Calibrations!P$97*('Bruker data input page'!AK87/0.5993)+Calibrations!Q$97</f>
        <v>0.92051729303188723</v>
      </c>
      <c r="U87" s="22">
        <f>Calibrations!$V$97*'Bruker data input page'!W87^2+Calibrations!$W$97*'Bruker data input page'!W87+Calibrations!$X$97</f>
        <v>18.466597874482524</v>
      </c>
      <c r="V87" s="23">
        <f>('Bruker data input page'!AS87/0.69943)*Calibrations!AC$97+Calibrations!AD$97</f>
        <v>8.2193070340563956</v>
      </c>
      <c r="W87" s="23">
        <f>'Bruker data input page'!U87*Calibrations!AQ$97+Calibrations!AR$97</f>
        <v>11.753148845688383</v>
      </c>
      <c r="X87" s="23">
        <f>Calibrations!AJ$97*('Bruker data input page'!AQ87/0.77446)^2+('Bruker data input page'!AQ87/0.77446)*Calibrations!AK$97+Calibrations!AL$97</f>
        <v>0.12274068368606512</v>
      </c>
      <c r="Y87" s="23">
        <f>('Bruker data input page'!AI87/0.7147)*Calibrations!AX$97+Calibrations!AY$97</f>
        <v>11.481910388313707</v>
      </c>
      <c r="Z87" s="23">
        <f>('Bruker data input page'!AG87/0.8302)*Calibrations!BE$97+Calibrations!BF$97</f>
        <v>4.9854596882626619E-2</v>
      </c>
      <c r="AA87" s="23">
        <f>((('Bruker data input page'!AA87/0.436)^2)*Calibrations!BK$97)+(('Bruker data input page'!AA87/0.436)*Calibrations!BL$97)+Calibrations!BM$97</f>
        <v>6.0792478493880878E-2</v>
      </c>
      <c r="AB87" s="24">
        <f>'Bruker data input page'!AM87*Calibrations!BS$97*10000+Calibrations!BT$97</f>
        <v>335.82233702679798</v>
      </c>
      <c r="AC87" s="24">
        <f>Calibrations!CA$97*('Bruker data input page'!AO87*10000)^2+('Bruker data input page'!AO87*10000)*Calibrations!CB$97+Calibrations!CC$97</f>
        <v>327.67961662344317</v>
      </c>
      <c r="AD87" s="24">
        <f>'Bruker data input page'!AW87*10000*Calibrations!CI$97+Calibrations!CJ$97</f>
        <v>71.550979930153957</v>
      </c>
      <c r="AE87" s="24">
        <f>'Bruker data input page'!AY87*10000*Calibrations!CP$97+Calibrations!CQ$97</f>
        <v>66.934276334471647</v>
      </c>
      <c r="AF87" s="24">
        <f>Calibrations!$CW$97*('Bruker data input page'!BA87*10000)^2+('Bruker data input page'!BA87*10000)*Calibrations!$CX$97+Calibrations!$CY$97</f>
        <v>54.601377481962757</v>
      </c>
      <c r="AG87" s="24">
        <f>'Bruker data input page'!BI87*10000*Calibrations!DD$97+Calibrations!DE$97</f>
        <v>1.9009381417320252</v>
      </c>
      <c r="AH87" s="24">
        <f>('Bruker data input page'!BK87*10000)*Calibrations!DK$97+Calibrations!DL$97</f>
        <v>84.587762889409078</v>
      </c>
      <c r="AI87" s="24">
        <f>Calibrations!DR$97*('Bruker data input page'!BM87*10000)^2+('Bruker data input page'!BM87*10000)*Calibrations!DS$97+Calibrations!DT$97</f>
        <v>23.356566416034262</v>
      </c>
      <c r="AJ87" s="24">
        <f>Calibrations!DY$97*('Bruker data input page'!BO87*10000)^2+Calibrations!DZ$97*('Bruker data input page'!BO87*10000)+Calibrations!EA$97</f>
        <v>56.392867695152574</v>
      </c>
    </row>
    <row r="88" spans="1:36" s="21" customFormat="1" ht="16">
      <c r="A88" s="21">
        <f>'Bruker data input page'!A1408</f>
        <v>615</v>
      </c>
      <c r="B88" s="27">
        <f>'Bruker data input page'!B765</f>
        <v>44764.845833333333</v>
      </c>
      <c r="C88" s="21" t="str">
        <f>'Bruker data input page'!G765</f>
        <v>GeoExploration</v>
      </c>
      <c r="D88" s="21" t="str">
        <f>'Bruker data input page'!H765</f>
        <v>Oxide3phase</v>
      </c>
      <c r="E88" s="26">
        <f>'Bruker data input page'!L765</f>
        <v>90</v>
      </c>
      <c r="F88" s="26"/>
      <c r="G88" s="26" t="str">
        <f>'Bruker data input page'!DK88</f>
        <v>393-U1559B-11R-1A</v>
      </c>
      <c r="H88" s="26" t="str">
        <f>'Bruker data input page'!DL88</f>
        <v>SHLF</v>
      </c>
      <c r="I88" s="26">
        <f>'Bruker data input page'!DM88</f>
        <v>0</v>
      </c>
      <c r="J88" s="26" t="str">
        <f>'Bruker data input page'!DN88</f>
        <v>U1559</v>
      </c>
      <c r="K88" s="26">
        <f>'Bruker data input page'!DO88</f>
        <v>0</v>
      </c>
      <c r="L88" s="26">
        <f>'Bruker data input page'!DP88</f>
        <v>0</v>
      </c>
      <c r="M88" s="26">
        <f>'Bruker data input page'!DQ88</f>
        <v>0</v>
      </c>
      <c r="N88" s="26" t="str">
        <f>'Bruker data input page'!DR88</f>
        <v>5A</v>
      </c>
      <c r="O88" s="26">
        <f>'Bruker data input page'!DS88</f>
        <v>31</v>
      </c>
      <c r="P88" s="21" t="str">
        <f>'Bruker data input page'!DT88</f>
        <v>5A GH</v>
      </c>
      <c r="Q88" s="21">
        <f>'Bruker data input page'!A88</f>
        <v>273</v>
      </c>
      <c r="R88" s="27">
        <f>'Bruker data input page'!B88</f>
        <v>44735.032638888886</v>
      </c>
      <c r="S88" s="22">
        <f>'Bruker data input page'!Y88*Calibrations!H$97+Calibrations!I$97</f>
        <v>52.892645913749682</v>
      </c>
      <c r="T88" s="23">
        <f>Calibrations!O$97*('Bruker data input page'!AK88/0.5993)^2+Calibrations!P$97*('Bruker data input page'!AK88/0.5993)+Calibrations!Q$97</f>
        <v>1.0420076916177337</v>
      </c>
      <c r="U88" s="22">
        <f>Calibrations!$V$97*'Bruker data input page'!W88^2+Calibrations!$W$97*'Bruker data input page'!W88+Calibrations!$X$97</f>
        <v>17.928436131434022</v>
      </c>
      <c r="V88" s="23">
        <f>('Bruker data input page'!AS88/0.69943)*Calibrations!AC$97+Calibrations!AD$97</f>
        <v>8.8323973524168728</v>
      </c>
      <c r="W88" s="23">
        <f>'Bruker data input page'!U88*Calibrations!AQ$97+Calibrations!AR$97</f>
        <v>12.570378342734681</v>
      </c>
      <c r="X88" s="23">
        <f>Calibrations!AJ$97*('Bruker data input page'!AQ88/0.77446)^2+('Bruker data input page'!AQ88/0.77446)*Calibrations!AK$97+Calibrations!AL$97</f>
        <v>0.13737489904274219</v>
      </c>
      <c r="Y88" s="23">
        <f>('Bruker data input page'!AI88/0.7147)*Calibrations!AX$97+Calibrations!AY$97</f>
        <v>11.490436359360427</v>
      </c>
      <c r="Z88" s="23">
        <f>('Bruker data input page'!AG88/0.8302)*Calibrations!BE$97+Calibrations!BF$97</f>
        <v>0.15806490462601283</v>
      </c>
      <c r="AA88" s="23">
        <f>((('Bruker data input page'!AA88/0.436)^2)*Calibrations!BK$97)+(('Bruker data input page'!AA88/0.436)*Calibrations!BL$97)+Calibrations!BM$97</f>
        <v>5.9251400924294803E-2</v>
      </c>
      <c r="AB88" s="24">
        <f>'Bruker data input page'!AM88*Calibrations!BS$97*10000+Calibrations!BT$97</f>
        <v>298.95123667900288</v>
      </c>
      <c r="AC88" s="24">
        <f>Calibrations!CA$97*('Bruker data input page'!AO88*10000)^2+('Bruker data input page'!AO88*10000)*Calibrations!CB$97+Calibrations!CC$97</f>
        <v>296.17869207428805</v>
      </c>
      <c r="AD88" s="24">
        <f>'Bruker data input page'!AW88*10000*Calibrations!CI$97+Calibrations!CJ$97</f>
        <v>66.608339251963798</v>
      </c>
      <c r="AE88" s="24">
        <f>'Bruker data input page'!AY88*10000*Calibrations!CP$97+Calibrations!CQ$97</f>
        <v>71.046121408083096</v>
      </c>
      <c r="AF88" s="24">
        <f>Calibrations!$CW$97*('Bruker data input page'!BA88*10000)^2+('Bruker data input page'!BA88*10000)*Calibrations!$CX$97+Calibrations!$CY$97</f>
        <v>54.601377481962757</v>
      </c>
      <c r="AG88" s="24" t="e">
        <f>'Bruker data input page'!BI88*10000*Calibrations!DD$97+Calibrations!DE$97</f>
        <v>#VALUE!</v>
      </c>
      <c r="AH88" s="24">
        <f>('Bruker data input page'!BK88*10000)*Calibrations!DK$97+Calibrations!DL$97</f>
        <v>87.567295722650243</v>
      </c>
      <c r="AI88" s="24">
        <f>Calibrations!DR$97*('Bruker data input page'!BM88*10000)^2+('Bruker data input page'!BM88*10000)*Calibrations!DS$97+Calibrations!DT$97</f>
        <v>23.356566416034262</v>
      </c>
      <c r="AJ88" s="24">
        <f>Calibrations!DY$97*('Bruker data input page'!BO88*10000)^2+Calibrations!DZ$97*('Bruker data input page'!BO88*10000)+Calibrations!EA$97</f>
        <v>64.979345005047662</v>
      </c>
    </row>
    <row r="89" spans="1:36" s="21" customFormat="1" ht="16">
      <c r="A89" s="21">
        <f>'Bruker data input page'!A1409</f>
        <v>616</v>
      </c>
      <c r="B89" s="27">
        <f>'Bruker data input page'!B766</f>
        <v>44764.847222222219</v>
      </c>
      <c r="C89" s="21" t="str">
        <f>'Bruker data input page'!G766</f>
        <v>GeoExploration</v>
      </c>
      <c r="D89" s="21" t="str">
        <f>'Bruker data input page'!H766</f>
        <v>Oxide3phase</v>
      </c>
      <c r="E89" s="26">
        <f>'Bruker data input page'!L766</f>
        <v>90</v>
      </c>
      <c r="F89" s="26"/>
      <c r="G89" s="26" t="str">
        <f>'Bruker data input page'!DK89</f>
        <v>393-U1559B-11R-1A</v>
      </c>
      <c r="H89" s="26" t="str">
        <f>'Bruker data input page'!DL89</f>
        <v>SHLF</v>
      </c>
      <c r="I89" s="26">
        <f>'Bruker data input page'!DM89</f>
        <v>0</v>
      </c>
      <c r="J89" s="26" t="str">
        <f>'Bruker data input page'!DN89</f>
        <v>U1559</v>
      </c>
      <c r="K89" s="26">
        <f>'Bruker data input page'!DO89</f>
        <v>0</v>
      </c>
      <c r="L89" s="26">
        <f>'Bruker data input page'!DP89</f>
        <v>0</v>
      </c>
      <c r="M89" s="26">
        <f>'Bruker data input page'!DQ89</f>
        <v>0</v>
      </c>
      <c r="N89" s="26" t="str">
        <f>'Bruker data input page'!DR89</f>
        <v>9A</v>
      </c>
      <c r="O89" s="26">
        <f>'Bruker data input page'!DS89</f>
        <v>77</v>
      </c>
      <c r="P89" s="21" t="str">
        <f>'Bruker data input page'!DT89</f>
        <v>9A GH NEAR VEIN</v>
      </c>
      <c r="Q89" s="21">
        <f>'Bruker data input page'!A89</f>
        <v>274</v>
      </c>
      <c r="R89" s="27">
        <f>'Bruker data input page'!B89</f>
        <v>44735.034722222219</v>
      </c>
      <c r="S89" s="22">
        <f>'Bruker data input page'!Y89*Calibrations!H$97+Calibrations!I$97</f>
        <v>54.215057206451647</v>
      </c>
      <c r="T89" s="23">
        <f>Calibrations!O$97*('Bruker data input page'!AK89/0.5993)^2+Calibrations!P$97*('Bruker data input page'!AK89/0.5993)+Calibrations!Q$97</f>
        <v>0.99786258503415359</v>
      </c>
      <c r="U89" s="22">
        <f>Calibrations!$V$97*'Bruker data input page'!W89^2+Calibrations!$W$97*'Bruker data input page'!W89+Calibrations!$X$97</f>
        <v>17.715992580963569</v>
      </c>
      <c r="V89" s="23">
        <f>('Bruker data input page'!AS89/0.69943)*Calibrations!AC$97+Calibrations!AD$97</f>
        <v>9.248895798739694</v>
      </c>
      <c r="W89" s="23">
        <f>'Bruker data input page'!U89*Calibrations!AQ$97+Calibrations!AR$97</f>
        <v>11.751215489887471</v>
      </c>
      <c r="X89" s="23">
        <f>Calibrations!AJ$97*('Bruker data input page'!AQ89/0.77446)^2+('Bruker data input page'!AQ89/0.77446)*Calibrations!AK$97+Calibrations!AL$97</f>
        <v>0.1371129223893231</v>
      </c>
      <c r="Y89" s="23">
        <f>('Bruker data input page'!AI89/0.7147)*Calibrations!AX$97+Calibrations!AY$97</f>
        <v>11.773924896663836</v>
      </c>
      <c r="Z89" s="23">
        <f>('Bruker data input page'!AG89/0.8302)*Calibrations!BE$97+Calibrations!BF$97</f>
        <v>0.29766676608017223</v>
      </c>
      <c r="AA89" s="23">
        <f>((('Bruker data input page'!AA89/0.436)^2)*Calibrations!BK$97)+(('Bruker data input page'!AA89/0.436)*Calibrations!BL$97)+Calibrations!BM$97</f>
        <v>0.11851406094939294</v>
      </c>
      <c r="AB89" s="24">
        <f>'Bruker data input page'!AM89*Calibrations!BS$97*10000+Calibrations!BT$97</f>
        <v>255.220396731618</v>
      </c>
      <c r="AC89" s="24">
        <f>Calibrations!CA$97*('Bruker data input page'!AO89*10000)^2+('Bruker data input page'!AO89*10000)*Calibrations!CB$97+Calibrations!CC$97</f>
        <v>335.24402591348405</v>
      </c>
      <c r="AD89" s="24">
        <f>'Bruker data input page'!AW89*10000*Calibrations!CI$97+Calibrations!CJ$97</f>
        <v>65.619811116325764</v>
      </c>
      <c r="AE89" s="24">
        <f>'Bruker data input page'!AY89*10000*Calibrations!CP$97+Calibrations!CQ$97</f>
        <v>82.353695360514607</v>
      </c>
      <c r="AF89" s="24">
        <f>Calibrations!$CW$97*('Bruker data input page'!BA89*10000)^2+('Bruker data input page'!BA89*10000)*Calibrations!$CX$97+Calibrations!$CY$97</f>
        <v>53.162866411634454</v>
      </c>
      <c r="AG89" s="24">
        <f>'Bruker data input page'!BI89*10000*Calibrations!DD$97+Calibrations!DE$97</f>
        <v>5.2911678308829933</v>
      </c>
      <c r="AH89" s="24">
        <f>('Bruker data input page'!BK89*10000)*Calibrations!DK$97+Calibrations!DL$97</f>
        <v>86.574118111569859</v>
      </c>
      <c r="AI89" s="24">
        <f>Calibrations!DR$97*('Bruker data input page'!BM89*10000)^2+('Bruker data input page'!BM89*10000)*Calibrations!DS$97+Calibrations!DT$97</f>
        <v>23.356566416034262</v>
      </c>
      <c r="AJ89" s="24">
        <f>Calibrations!DY$97*('Bruker data input page'!BO89*10000)^2+Calibrations!DZ$97*('Bruker data input page'!BO89*10000)+Calibrations!EA$97</f>
        <v>59.831172266917676</v>
      </c>
    </row>
    <row r="90" spans="1:36" s="21" customFormat="1" ht="16">
      <c r="A90" s="21">
        <f>'Bruker data input page'!A1410</f>
        <v>72</v>
      </c>
      <c r="B90" s="27">
        <f>'Bruker data input page'!B767</f>
        <v>44763.222222222219</v>
      </c>
      <c r="C90" s="21" t="str">
        <f>'Bruker data input page'!G767</f>
        <v>GeoExploration</v>
      </c>
      <c r="D90" s="21" t="str">
        <f>'Bruker data input page'!H767</f>
        <v>Oxide3phase</v>
      </c>
      <c r="E90" s="26">
        <f>'Bruker data input page'!L767</f>
        <v>90</v>
      </c>
      <c r="F90" s="26"/>
      <c r="G90" s="26" t="str">
        <f>'Bruker data input page'!DK90</f>
        <v>393-U1559B-11R-1A</v>
      </c>
      <c r="H90" s="26" t="str">
        <f>'Bruker data input page'!DL90</f>
        <v>SHLF</v>
      </c>
      <c r="I90" s="26">
        <f>'Bruker data input page'!DM90</f>
        <v>0</v>
      </c>
      <c r="J90" s="26" t="str">
        <f>'Bruker data input page'!DN90</f>
        <v>U1559</v>
      </c>
      <c r="K90" s="26">
        <f>'Bruker data input page'!DO90</f>
        <v>0</v>
      </c>
      <c r="L90" s="26">
        <f>'Bruker data input page'!DP90</f>
        <v>0</v>
      </c>
      <c r="M90" s="26">
        <f>'Bruker data input page'!DQ90</f>
        <v>0</v>
      </c>
      <c r="N90" s="26" t="str">
        <f>'Bruker data input page'!DR90</f>
        <v>10A</v>
      </c>
      <c r="O90" s="26">
        <f>'Bruker data input page'!DS90</f>
        <v>86.5</v>
      </c>
      <c r="P90" s="21" t="str">
        <f>'Bruker data input page'!DT90</f>
        <v>10A F</v>
      </c>
      <c r="Q90" s="21">
        <f>'Bruker data input page'!A90</f>
        <v>276</v>
      </c>
      <c r="R90" s="27">
        <f>'Bruker data input page'!B90</f>
        <v>44735.038194444445</v>
      </c>
      <c r="S90" s="22">
        <f>'Bruker data input page'!Y90*Calibrations!H$97+Calibrations!I$97</f>
        <v>51.54350123911977</v>
      </c>
      <c r="T90" s="23">
        <f>Calibrations!O$97*('Bruker data input page'!AK90/0.5993)^2+Calibrations!P$97*('Bruker data input page'!AK90/0.5993)+Calibrations!Q$97</f>
        <v>0.92713356969894112</v>
      </c>
      <c r="U90" s="22">
        <f>Calibrations!$V$97*'Bruker data input page'!W90^2+Calibrations!$W$97*'Bruker data input page'!W90+Calibrations!$X$97</f>
        <v>17.370297993086865</v>
      </c>
      <c r="V90" s="23">
        <f>('Bruker data input page'!AS90/0.69943)*Calibrations!AC$97+Calibrations!AD$97</f>
        <v>7.6991876888557478</v>
      </c>
      <c r="W90" s="23">
        <f>'Bruker data input page'!U90*Calibrations!AQ$97+Calibrations!AR$97</f>
        <v>11.700561567903527</v>
      </c>
      <c r="X90" s="23">
        <f>Calibrations!AJ$97*('Bruker data input page'!AQ90/0.77446)^2+('Bruker data input page'!AQ90/0.77446)*Calibrations!AK$97+Calibrations!AL$97</f>
        <v>0.12058842030943069</v>
      </c>
      <c r="Y90" s="23">
        <f>('Bruker data input page'!AI90/0.7147)*Calibrations!AX$97+Calibrations!AY$97</f>
        <v>11.584222040874337</v>
      </c>
      <c r="Z90" s="23">
        <f>('Bruker data input page'!AG90/0.8302)*Calibrations!BE$97+Calibrations!BF$97</f>
        <v>0.11701441131192492</v>
      </c>
      <c r="AA90" s="23" t="e">
        <f>((('Bruker data input page'!AA90/0.436)^2)*Calibrations!BK$97)+(('Bruker data input page'!AA90/0.436)*Calibrations!BL$97)+Calibrations!BM$97</f>
        <v>#VALUE!</v>
      </c>
      <c r="AB90" s="24">
        <f>'Bruker data input page'!AM90*Calibrations!BS$97*10000+Calibrations!BT$97</f>
        <v>257.79279908146418</v>
      </c>
      <c r="AC90" s="24">
        <f>Calibrations!CA$97*('Bruker data input page'!AO90*10000)^2+('Bruker data input page'!AO90*10000)*Calibrations!CB$97+Calibrations!CC$97</f>
        <v>338.5356242861767</v>
      </c>
      <c r="AD90" s="24">
        <f>'Bruker data input page'!AW90*10000*Calibrations!CI$97+Calibrations!CJ$97</f>
        <v>122.9544429833316</v>
      </c>
      <c r="AE90" s="24">
        <f>'Bruker data input page'!AY90*10000*Calibrations!CP$97+Calibrations!CQ$97</f>
        <v>99.829036923363319</v>
      </c>
      <c r="AF90" s="24">
        <f>Calibrations!$CW$97*('Bruker data input page'!BA90*10000)^2+('Bruker data input page'!BA90*10000)*Calibrations!$CX$97+Calibrations!$CY$97</f>
        <v>54.601377481962757</v>
      </c>
      <c r="AG90" s="24" t="e">
        <f>'Bruker data input page'!BI90*10000*Calibrations!DD$97+Calibrations!DE$97</f>
        <v>#VALUE!</v>
      </c>
      <c r="AH90" s="24">
        <f>('Bruker data input page'!BK90*10000)*Calibrations!DK$97+Calibrations!DL$97</f>
        <v>88.560473333730641</v>
      </c>
      <c r="AI90" s="24">
        <f>Calibrations!DR$97*('Bruker data input page'!BM90*10000)^2+('Bruker data input page'!BM90*10000)*Calibrations!DS$97+Calibrations!DT$97</f>
        <v>24.418714597367938</v>
      </c>
      <c r="AJ90" s="24">
        <f>Calibrations!DY$97*('Bruker data input page'!BO90*10000)^2+Calibrations!DZ$97*('Bruker data input page'!BO90*10000)+Calibrations!EA$97</f>
        <v>61.548467728896696</v>
      </c>
    </row>
    <row r="91" spans="1:36" s="21" customFormat="1" ht="16">
      <c r="A91" s="21">
        <f>'Bruker data input page'!A1411</f>
        <v>73</v>
      </c>
      <c r="B91" s="27">
        <f>'Bruker data input page'!B768</f>
        <v>44763.224305555559</v>
      </c>
      <c r="C91" s="21" t="str">
        <f>'Bruker data input page'!G768</f>
        <v>GeoExploration</v>
      </c>
      <c r="D91" s="21" t="str">
        <f>'Bruker data input page'!H768</f>
        <v>Oxide3phase</v>
      </c>
      <c r="E91" s="26">
        <f>'Bruker data input page'!L768</f>
        <v>90</v>
      </c>
      <c r="F91" s="26"/>
      <c r="G91" s="26" t="str">
        <f>'Bruker data input page'!DK91</f>
        <v>393-U1559B-11R-2A</v>
      </c>
      <c r="H91" s="26" t="str">
        <f>'Bruker data input page'!DL91</f>
        <v>SHLF</v>
      </c>
      <c r="I91" s="26">
        <f>'Bruker data input page'!DM91</f>
        <v>0</v>
      </c>
      <c r="J91" s="26" t="str">
        <f>'Bruker data input page'!DN91</f>
        <v>U1559</v>
      </c>
      <c r="K91" s="26">
        <f>'Bruker data input page'!DO91</f>
        <v>0</v>
      </c>
      <c r="L91" s="26">
        <f>'Bruker data input page'!DP91</f>
        <v>0</v>
      </c>
      <c r="M91" s="26">
        <f>'Bruker data input page'!DQ91</f>
        <v>0</v>
      </c>
      <c r="N91" s="26" t="str">
        <f>'Bruker data input page'!DR91</f>
        <v>2A</v>
      </c>
      <c r="O91" s="26">
        <f>'Bruker data input page'!DS91</f>
        <v>10</v>
      </c>
      <c r="P91" s="21" t="str">
        <f>'Bruker data input page'!DT91</f>
        <v>2A F</v>
      </c>
      <c r="Q91" s="21">
        <f>'Bruker data input page'!A91</f>
        <v>277</v>
      </c>
      <c r="R91" s="27">
        <f>'Bruker data input page'!B91</f>
        <v>44735.059027777781</v>
      </c>
      <c r="S91" s="22">
        <f>'Bruker data input page'!Y91*Calibrations!H$97+Calibrations!I$97</f>
        <v>54.782755423570251</v>
      </c>
      <c r="T91" s="23">
        <f>Calibrations!O$97*('Bruker data input page'!AK91/0.5993)^2+Calibrations!P$97*('Bruker data input page'!AK91/0.5993)+Calibrations!Q$97</f>
        <v>0.99987249054251337</v>
      </c>
      <c r="U91" s="22">
        <f>Calibrations!$V$97*'Bruker data input page'!W91^2+Calibrations!$W$97*'Bruker data input page'!W91+Calibrations!$X$97</f>
        <v>18.546119878726856</v>
      </c>
      <c r="V91" s="23">
        <f>('Bruker data input page'!AS91/0.69943)*Calibrations!AC$97+Calibrations!AD$97</f>
        <v>8.4062564057818072</v>
      </c>
      <c r="W91" s="23">
        <f>'Bruker data input page'!U91*Calibrations!AQ$97+Calibrations!AR$97</f>
        <v>13.224045939023661</v>
      </c>
      <c r="X91" s="23">
        <f>Calibrations!AJ$97*('Bruker data input page'!AQ91/0.77446)^2+('Bruker data input page'!AQ91/0.77446)*Calibrations!AK$97+Calibrations!AL$97</f>
        <v>0.14302696824456868</v>
      </c>
      <c r="Y91" s="23">
        <f>('Bruker data input page'!AI91/0.7147)*Calibrations!AX$97+Calibrations!AY$97</f>
        <v>12.182410259491466</v>
      </c>
      <c r="Z91" s="23">
        <f>('Bruker data input page'!AG91/0.8302)*Calibrations!BE$97+Calibrations!BF$97</f>
        <v>0.109619285678137</v>
      </c>
      <c r="AA91" s="23">
        <f>((('Bruker data input page'!AA91/0.436)^2)*Calibrations!BK$97)+(('Bruker data input page'!AA91/0.436)*Calibrations!BL$97)+Calibrations!BM$97</f>
        <v>9.0996653646769704E-2</v>
      </c>
      <c r="AB91" s="24">
        <f>'Bruker data input page'!AM91*Calibrations!BS$97*10000+Calibrations!BT$97</f>
        <v>334.10740212690052</v>
      </c>
      <c r="AC91" s="24">
        <f>Calibrations!CA$97*('Bruker data input page'!AO91*10000)^2+('Bruker data input page'!AO91*10000)*Calibrations!CB$97+Calibrations!CC$97</f>
        <v>358.87559403213129</v>
      </c>
      <c r="AD91" s="24">
        <f>'Bruker data input page'!AW91*10000*Calibrations!CI$97+Calibrations!CJ$97</f>
        <v>105.16093654184704</v>
      </c>
      <c r="AE91" s="24">
        <f>'Bruker data input page'!AY91*10000*Calibrations!CP$97+Calibrations!CQ$97</f>
        <v>98.801075654960442</v>
      </c>
      <c r="AF91" s="24">
        <f>Calibrations!$CW$97*('Bruker data input page'!BA91*10000)^2+('Bruker data input page'!BA91*10000)*Calibrations!$CX$97+Calibrations!$CY$97</f>
        <v>51.718423626783675</v>
      </c>
      <c r="AG91" s="24" t="e">
        <f>'Bruker data input page'!BI91*10000*Calibrations!DD$97+Calibrations!DE$97</f>
        <v>#VALUE!</v>
      </c>
      <c r="AH91" s="24">
        <f>('Bruker data input page'!BK91*10000)*Calibrations!DK$97+Calibrations!DL$97</f>
        <v>87.567295722650243</v>
      </c>
      <c r="AI91" s="24">
        <f>Calibrations!DR$97*('Bruker data input page'!BM91*10000)^2+('Bruker data input page'!BM91*10000)*Calibrations!DS$97+Calibrations!DT$97</f>
        <v>24.418714597367938</v>
      </c>
      <c r="AJ91" s="24">
        <f>Calibrations!DY$97*('Bruker data input page'!BO91*10000)^2+Calibrations!DZ$97*('Bruker data input page'!BO91*10000)+Calibrations!EA$97</f>
        <v>60.689974733232489</v>
      </c>
    </row>
    <row r="92" spans="1:36" s="21" customFormat="1" ht="16">
      <c r="A92" s="21">
        <f>'Bruker data input page'!A1412</f>
        <v>74</v>
      </c>
      <c r="B92" s="27">
        <f>'Bruker data input page'!B769</f>
        <v>44763.225694444445</v>
      </c>
      <c r="C92" s="21" t="str">
        <f>'Bruker data input page'!G769</f>
        <v>GeoExploration</v>
      </c>
      <c r="D92" s="21" t="str">
        <f>'Bruker data input page'!H769</f>
        <v>Oxide3phase</v>
      </c>
      <c r="E92" s="26">
        <f>'Bruker data input page'!L769</f>
        <v>83</v>
      </c>
      <c r="F92" s="26"/>
      <c r="G92" s="26" t="str">
        <f>'Bruker data input page'!DK92</f>
        <v>393-U1559B-11R-2A</v>
      </c>
      <c r="H92" s="26" t="str">
        <f>'Bruker data input page'!DL92</f>
        <v>SHLF</v>
      </c>
      <c r="I92" s="26">
        <f>'Bruker data input page'!DM92</f>
        <v>0</v>
      </c>
      <c r="J92" s="26" t="str">
        <f>'Bruker data input page'!DN92</f>
        <v>U1559</v>
      </c>
      <c r="K92" s="26">
        <f>'Bruker data input page'!DO92</f>
        <v>0</v>
      </c>
      <c r="L92" s="26">
        <f>'Bruker data input page'!DP92</f>
        <v>0</v>
      </c>
      <c r="M92" s="26">
        <f>'Bruker data input page'!DQ92</f>
        <v>0</v>
      </c>
      <c r="N92" s="26" t="str">
        <f>'Bruker data input page'!DR92</f>
        <v>4A</v>
      </c>
      <c r="O92" s="26">
        <f>'Bruker data input page'!DS92</f>
        <v>24</v>
      </c>
      <c r="P92" s="21" t="str">
        <f>'Bruker data input page'!DT92</f>
        <v>4A BET GREY HALOS</v>
      </c>
      <c r="Q92" s="21">
        <f>'Bruker data input page'!A92</f>
        <v>278</v>
      </c>
      <c r="R92" s="27">
        <f>'Bruker data input page'!B92</f>
        <v>44735.061111111114</v>
      </c>
      <c r="S92" s="22">
        <f>'Bruker data input page'!Y92*Calibrations!H$97+Calibrations!I$97</f>
        <v>53.953307693619443</v>
      </c>
      <c r="T92" s="23">
        <f>Calibrations!O$97*('Bruker data input page'!AK92/0.5993)^2+Calibrations!P$97*('Bruker data input page'!AK92/0.5993)+Calibrations!Q$97</f>
        <v>1.0051698213906879</v>
      </c>
      <c r="U92" s="22">
        <f>Calibrations!$V$97*'Bruker data input page'!W92^2+Calibrations!$W$97*'Bruker data input page'!W92+Calibrations!$X$97</f>
        <v>18.654549895059489</v>
      </c>
      <c r="V92" s="23">
        <f>('Bruker data input page'!AS92/0.69943)*Calibrations!AC$97+Calibrations!AD$97</f>
        <v>8.4727464825617496</v>
      </c>
      <c r="W92" s="23">
        <f>'Bruker data input page'!U92*Calibrations!AQ$97+Calibrations!AR$97</f>
        <v>10.767910729542674</v>
      </c>
      <c r="X92" s="23">
        <f>Calibrations!AJ$97*('Bruker data input page'!AQ92/0.77446)^2+('Bruker data input page'!AQ92/0.77446)*Calibrations!AK$97+Calibrations!AL$97</f>
        <v>0.13272672715569939</v>
      </c>
      <c r="Y92" s="23">
        <f>('Bruker data input page'!AI92/0.7147)*Calibrations!AX$97+Calibrations!AY$97</f>
        <v>11.941399327938676</v>
      </c>
      <c r="Z92" s="23">
        <f>('Bruker data input page'!AG92/0.8302)*Calibrations!BE$97+Calibrations!BF$97</f>
        <v>0.15625385345039131</v>
      </c>
      <c r="AA92" s="23">
        <f>((('Bruker data input page'!AA92/0.436)^2)*Calibrations!BK$97)+(('Bruker data input page'!AA92/0.436)*Calibrations!BL$97)+Calibrations!BM$97</f>
        <v>8.4534330858210507E-2</v>
      </c>
      <c r="AB92" s="24">
        <f>'Bruker data input page'!AM92*Calibrations!BS$97*10000+Calibrations!BT$97</f>
        <v>310.09831352833629</v>
      </c>
      <c r="AC92" s="24">
        <f>Calibrations!CA$97*('Bruker data input page'!AO92*10000)^2+('Bruker data input page'!AO92*10000)*Calibrations!CB$97+Calibrations!CC$97</f>
        <v>345.78340767325312</v>
      </c>
      <c r="AD92" s="24">
        <f>'Bruker data input page'!AW92*10000*Calibrations!CI$97+Calibrations!CJ$97</f>
        <v>61.665698573773639</v>
      </c>
      <c r="AE92" s="24">
        <f>'Bruker data input page'!AY92*10000*Calibrations!CP$97+Calibrations!CQ$97</f>
        <v>100.85699819176617</v>
      </c>
      <c r="AF92" s="24">
        <f>Calibrations!$CW$97*('Bruker data input page'!BA92*10000)^2+('Bruker data input page'!BA92*10000)*Calibrations!$CX$97+Calibrations!$CY$97</f>
        <v>58.881320405812829</v>
      </c>
      <c r="AG92" s="24">
        <f>'Bruker data input page'!BI92*10000*Calibrations!DD$97+Calibrations!DE$97</f>
        <v>3.0310147047823475</v>
      </c>
      <c r="AH92" s="24">
        <f>('Bruker data input page'!BK92*10000)*Calibrations!DK$97+Calibrations!DL$97</f>
        <v>86.574118111569859</v>
      </c>
      <c r="AI92" s="24">
        <f>Calibrations!DR$97*('Bruker data input page'!BM92*10000)^2+('Bruker data input page'!BM92*10000)*Calibrations!DS$97+Calibrations!DT$97</f>
        <v>25.480572934039472</v>
      </c>
      <c r="AJ92" s="24">
        <f>Calibrations!DY$97*('Bruker data input page'!BO92*10000)^2+Calibrations!DZ$97*('Bruker data input page'!BO92*10000)+Calibrations!EA$97</f>
        <v>66.692926819219608</v>
      </c>
    </row>
    <row r="93" spans="1:36" s="21" customFormat="1" ht="16">
      <c r="A93" s="21">
        <f>'Bruker data input page'!A59</f>
        <v>243</v>
      </c>
      <c r="B93" s="27">
        <f>'Bruker data input page'!B770</f>
        <v>44763.227083333331</v>
      </c>
      <c r="C93" s="21" t="str">
        <f>'Bruker data input page'!G770</f>
        <v>GeoExploration</v>
      </c>
      <c r="D93" s="21" t="str">
        <f>'Bruker data input page'!H770</f>
        <v>Oxide3phase</v>
      </c>
      <c r="E93" s="26">
        <f>'Bruker data input page'!L770</f>
        <v>90</v>
      </c>
      <c r="F93" s="26"/>
      <c r="G93" s="26" t="str">
        <f>'Bruker data input page'!DK93</f>
        <v>393-U1559B-11R-2A</v>
      </c>
      <c r="H93" s="26" t="str">
        <f>'Bruker data input page'!DL93</f>
        <v>SHLF</v>
      </c>
      <c r="I93" s="26">
        <f>'Bruker data input page'!DM93</f>
        <v>0</v>
      </c>
      <c r="J93" s="26" t="str">
        <f>'Bruker data input page'!DN93</f>
        <v>U1559</v>
      </c>
      <c r="K93" s="26">
        <f>'Bruker data input page'!DO93</f>
        <v>0</v>
      </c>
      <c r="L93" s="26">
        <f>'Bruker data input page'!DP93</f>
        <v>0</v>
      </c>
      <c r="M93" s="26">
        <f>'Bruker data input page'!DQ93</f>
        <v>0</v>
      </c>
      <c r="N93" s="26" t="str">
        <f>'Bruker data input page'!DR93</f>
        <v>7A</v>
      </c>
      <c r="O93" s="26">
        <f>'Bruker data input page'!DS93</f>
        <v>40</v>
      </c>
      <c r="P93" s="21" t="str">
        <f>'Bruker data input page'!DT93</f>
        <v>7A GREY HALO</v>
      </c>
      <c r="Q93" s="21">
        <f>'Bruker data input page'!A93</f>
        <v>279</v>
      </c>
      <c r="R93" s="27">
        <f>'Bruker data input page'!B93</f>
        <v>44735.063194444447</v>
      </c>
      <c r="S93" s="22">
        <f>'Bruker data input page'!Y93*Calibrations!H$97+Calibrations!I$97</f>
        <v>54.764220278766871</v>
      </c>
      <c r="T93" s="23">
        <f>Calibrations!O$97*('Bruker data input page'!AK93/0.5993)^2+Calibrations!P$97*('Bruker data input page'!AK93/0.5993)+Calibrations!Q$97</f>
        <v>0.96730984573464163</v>
      </c>
      <c r="U93" s="22">
        <f>Calibrations!$V$97*'Bruker data input page'!W93^2+Calibrations!$W$97*'Bruker data input page'!W93+Calibrations!$X$97</f>
        <v>18.291207144759312</v>
      </c>
      <c r="V93" s="23">
        <f>('Bruker data input page'!AS93/0.69943)*Calibrations!AC$97+Calibrations!AD$97</f>
        <v>9.039926986002742</v>
      </c>
      <c r="W93" s="23">
        <f>'Bruker data input page'!U93*Calibrations!AQ$97+Calibrations!AR$97</f>
        <v>11.601187079736555</v>
      </c>
      <c r="X93" s="23">
        <f>Calibrations!AJ$97*('Bruker data input page'!AQ93/0.77446)^2+('Bruker data input page'!AQ93/0.77446)*Calibrations!AK$97+Calibrations!AL$97</f>
        <v>0.13619253607769033</v>
      </c>
      <c r="Y93" s="23">
        <f>('Bruker data input page'!AI93/0.7147)*Calibrations!AX$97+Calibrations!AY$97</f>
        <v>11.94063808052379</v>
      </c>
      <c r="Z93" s="23">
        <f>('Bruker data input page'!AG93/0.8302)*Calibrations!BE$97+Calibrations!BF$97</f>
        <v>0.23835484007856722</v>
      </c>
      <c r="AA93" s="23">
        <f>((('Bruker data input page'!AA93/0.436)^2)*Calibrations!BK$97)+(('Bruker data input page'!AA93/0.436)*Calibrations!BL$97)+Calibrations!BM$97</f>
        <v>7.5376219671089761E-2</v>
      </c>
      <c r="AB93" s="24">
        <f>'Bruker data input page'!AM93*Calibrations!BS$97*10000+Calibrations!BT$97</f>
        <v>273.22721318054118</v>
      </c>
      <c r="AC93" s="24">
        <f>Calibrations!CA$97*('Bruker data input page'!AO93*10000)^2+('Bruker data input page'!AO93*10000)*Calibrations!CB$97+Calibrations!CC$97</f>
        <v>329.37953989576636</v>
      </c>
      <c r="AD93" s="24">
        <f>'Bruker data input page'!AW93*10000*Calibrations!CI$97+Calibrations!CJ$97</f>
        <v>71.550979930153957</v>
      </c>
      <c r="AE93" s="24">
        <f>'Bruker data input page'!AY93*10000*Calibrations!CP$97+Calibrations!CQ$97</f>
        <v>78.241850286903144</v>
      </c>
      <c r="AF93" s="24">
        <f>Calibrations!$CW$97*('Bruker data input page'!BA93*10000)^2+('Bruker data input page'!BA93*10000)*Calibrations!$CX$97+Calibrations!$CY$97</f>
        <v>53.162866411634454</v>
      </c>
      <c r="AG93" s="24">
        <f>'Bruker data input page'!BI93*10000*Calibrations!DD$97+Calibrations!DE$97</f>
        <v>1.9009381417320252</v>
      </c>
      <c r="AH93" s="24">
        <f>('Bruker data input page'!BK93*10000)*Calibrations!DK$97+Calibrations!DL$97</f>
        <v>86.574118111569859</v>
      </c>
      <c r="AI93" s="24">
        <f>Calibrations!DR$97*('Bruker data input page'!BM93*10000)^2+('Bruker data input page'!BM93*10000)*Calibrations!DS$97+Calibrations!DT$97</f>
        <v>21.2314005193805</v>
      </c>
      <c r="AJ93" s="24">
        <f>Calibrations!DY$97*('Bruker data input page'!BO93*10000)^2+Calibrations!DZ$97*('Bruker data input page'!BO93*10000)+Calibrations!EA$97</f>
        <v>56.392867695152574</v>
      </c>
    </row>
    <row r="94" spans="1:36" s="21" customFormat="1" ht="16">
      <c r="A94" s="21">
        <f>'Bruker data input page'!A60</f>
        <v>244</v>
      </c>
      <c r="B94" s="27">
        <f>'Bruker data input page'!B771</f>
        <v>44763.228472222225</v>
      </c>
      <c r="C94" s="21" t="str">
        <f>'Bruker data input page'!G771</f>
        <v>GeoExploration</v>
      </c>
      <c r="D94" s="21" t="str">
        <f>'Bruker data input page'!H771</f>
        <v>Oxide3phase</v>
      </c>
      <c r="E94" s="26">
        <f>'Bruker data input page'!L771</f>
        <v>90</v>
      </c>
      <c r="F94" s="26"/>
      <c r="G94" s="26" t="str">
        <f>'Bruker data input page'!DK94</f>
        <v>393-U1559B-11R-2A</v>
      </c>
      <c r="H94" s="26" t="str">
        <f>'Bruker data input page'!DL94</f>
        <v>SHLF</v>
      </c>
      <c r="I94" s="26">
        <f>'Bruker data input page'!DM94</f>
        <v>0</v>
      </c>
      <c r="J94" s="26" t="str">
        <f>'Bruker data input page'!DN94</f>
        <v>U1559</v>
      </c>
      <c r="K94" s="26">
        <f>'Bruker data input page'!DO94</f>
        <v>0</v>
      </c>
      <c r="L94" s="26">
        <f>'Bruker data input page'!DP94</f>
        <v>0</v>
      </c>
      <c r="M94" s="26">
        <f>'Bruker data input page'!DQ94</f>
        <v>0</v>
      </c>
      <c r="N94" s="26" t="str">
        <f>'Bruker data input page'!DR94</f>
        <v>7A</v>
      </c>
      <c r="O94" s="26">
        <f>'Bruker data input page'!DS94</f>
        <v>40</v>
      </c>
      <c r="P94" s="21" t="str">
        <f>'Bruker data input page'!DT94</f>
        <v>7A F</v>
      </c>
      <c r="Q94" s="21">
        <f>'Bruker data input page'!A94</f>
        <v>280</v>
      </c>
      <c r="R94" s="27">
        <f>'Bruker data input page'!B94</f>
        <v>44735.064583333333</v>
      </c>
      <c r="S94" s="22">
        <f>'Bruker data input page'!Y94*Calibrations!H$97+Calibrations!I$97</f>
        <v>54.105272118000919</v>
      </c>
      <c r="T94" s="23">
        <f>Calibrations!O$97*('Bruker data input page'!AK94/0.5993)^2+Calibrations!P$97*('Bruker data input page'!AK94/0.5993)+Calibrations!Q$97</f>
        <v>0.97902726630198034</v>
      </c>
      <c r="U94" s="22">
        <f>Calibrations!$V$97*'Bruker data input page'!W94^2+Calibrations!$W$97*'Bruker data input page'!W94+Calibrations!$X$97</f>
        <v>18.796026486580484</v>
      </c>
      <c r="V94" s="23">
        <f>('Bruker data input page'!AS94/0.69943)*Calibrations!AC$97+Calibrations!AD$97</f>
        <v>7.9690337796834223</v>
      </c>
      <c r="W94" s="23">
        <f>'Bruker data input page'!U94*Calibrations!AQ$97+Calibrations!AR$97</f>
        <v>13.131051524999705</v>
      </c>
      <c r="X94" s="23">
        <f>Calibrations!AJ$97*('Bruker data input page'!AQ94/0.77446)^2+('Bruker data input page'!AQ94/0.77446)*Calibrations!AK$97+Calibrations!AL$97</f>
        <v>0.13178090866318326</v>
      </c>
      <c r="Y94" s="23">
        <f>('Bruker data input page'!AI94/0.7147)*Calibrations!AX$97+Calibrations!AY$97</f>
        <v>12.040361491873806</v>
      </c>
      <c r="Z94" s="23">
        <f>('Bruker data input page'!AG94/0.8302)*Calibrations!BE$97+Calibrations!BF$97</f>
        <v>0.10162047631914192</v>
      </c>
      <c r="AA94" s="23">
        <f>((('Bruker data input page'!AA94/0.436)^2)*Calibrations!BK$97)+(('Bruker data input page'!AA94/0.436)*Calibrations!BL$97)+Calibrations!BM$97</f>
        <v>7.9960372624096041E-2</v>
      </c>
      <c r="AB94" s="24">
        <f>'Bruker data input page'!AM94*Calibrations!BS$97*10000+Calibrations!BT$97</f>
        <v>332.39246722700312</v>
      </c>
      <c r="AC94" s="24">
        <f>Calibrations!CA$97*('Bruker data input page'!AO94*10000)^2+('Bruker data input page'!AO94*10000)*Calibrations!CB$97+Calibrations!CC$97</f>
        <v>341.78392339008792</v>
      </c>
      <c r="AD94" s="24">
        <f>'Bruker data input page'!AW94*10000*Calibrations!CI$97+Calibrations!CJ$97</f>
        <v>97.252711456742787</v>
      </c>
      <c r="AE94" s="24">
        <f>'Bruker data input page'!AY94*10000*Calibrations!CP$97+Calibrations!CQ$97</f>
        <v>100.85699819176617</v>
      </c>
      <c r="AF94" s="24">
        <f>Calibrations!$CW$97*('Bruker data input page'!BA94*10000)^2+('Bruker data input page'!BA94*10000)*Calibrations!$CX$97+Calibrations!$CY$97</f>
        <v>64.504866967631671</v>
      </c>
      <c r="AG94" s="24" t="e">
        <f>'Bruker data input page'!BI94*10000*Calibrations!DD$97+Calibrations!DE$97</f>
        <v>#VALUE!</v>
      </c>
      <c r="AH94" s="24">
        <f>('Bruker data input page'!BK94*10000)*Calibrations!DK$97+Calibrations!DL$97</f>
        <v>88.560473333730641</v>
      </c>
      <c r="AI94" s="24">
        <f>Calibrations!DR$97*('Bruker data input page'!BM94*10000)^2+('Bruker data input page'!BM94*10000)*Calibrations!DS$97+Calibrations!DT$97</f>
        <v>23.356566416034262</v>
      </c>
      <c r="AJ94" s="24">
        <f>Calibrations!DY$97*('Bruker data input page'!BO94*10000)^2+Calibrations!DZ$97*('Bruker data input page'!BO94*10000)+Calibrations!EA$97</f>
        <v>66.692926819219608</v>
      </c>
    </row>
    <row r="95" spans="1:36" s="21" customFormat="1" ht="16">
      <c r="A95" s="21">
        <f>'Bruker data input page'!A1305</f>
        <v>245</v>
      </c>
      <c r="B95" s="27">
        <f>'Bruker data input page'!B772</f>
        <v>44763.230555555558</v>
      </c>
      <c r="C95" s="21" t="str">
        <f>'Bruker data input page'!G772</f>
        <v>GeoExploration</v>
      </c>
      <c r="D95" s="21" t="str">
        <f>'Bruker data input page'!H772</f>
        <v>Oxide3phase</v>
      </c>
      <c r="E95" s="26">
        <f>'Bruker data input page'!L772</f>
        <v>90</v>
      </c>
      <c r="F95" s="26"/>
      <c r="G95" s="26" t="str">
        <f>'Bruker data input page'!DK95</f>
        <v>393-U1559B-11R-2A</v>
      </c>
      <c r="H95" s="26" t="str">
        <f>'Bruker data input page'!DL95</f>
        <v>SHLF</v>
      </c>
      <c r="I95" s="26">
        <f>'Bruker data input page'!DM95</f>
        <v>0</v>
      </c>
      <c r="J95" s="26" t="str">
        <f>'Bruker data input page'!DN95</f>
        <v>U1559</v>
      </c>
      <c r="K95" s="26">
        <f>'Bruker data input page'!DO95</f>
        <v>0</v>
      </c>
      <c r="L95" s="26">
        <f>'Bruker data input page'!DP95</f>
        <v>0</v>
      </c>
      <c r="M95" s="26">
        <f>'Bruker data input page'!DQ95</f>
        <v>0</v>
      </c>
      <c r="N95" s="26" t="str">
        <f>'Bruker data input page'!DR95</f>
        <v>14A</v>
      </c>
      <c r="O95" s="26">
        <f>'Bruker data input page'!DS95</f>
        <v>91</v>
      </c>
      <c r="P95" s="21" t="str">
        <f>'Bruker data input page'!DT95</f>
        <v>14A ALT PATCH</v>
      </c>
      <c r="Q95" s="21">
        <f>'Bruker data input page'!A95</f>
        <v>281</v>
      </c>
      <c r="R95" s="27">
        <f>'Bruker data input page'!B95</f>
        <v>44735.067361111112</v>
      </c>
      <c r="S95" s="22">
        <f>'Bruker data input page'!Y95*Calibrations!H$97+Calibrations!I$97</f>
        <v>47.137127007210935</v>
      </c>
      <c r="T95" s="23">
        <f>Calibrations!O$97*('Bruker data input page'!AK95/0.5993)^2+Calibrations!P$97*('Bruker data input page'!AK95/0.5993)+Calibrations!Q$97</f>
        <v>0.94347598514426045</v>
      </c>
      <c r="U95" s="22">
        <f>Calibrations!$V$97*'Bruker data input page'!W95^2+Calibrations!$W$97*'Bruker data input page'!W95+Calibrations!$X$97</f>
        <v>15.351989676251252</v>
      </c>
      <c r="V95" s="23">
        <f>('Bruker data input page'!AS95/0.69943)*Calibrations!AC$97+Calibrations!AD$97</f>
        <v>8.3065212906119008</v>
      </c>
      <c r="W95" s="23">
        <f>'Bruker data input page'!U95*Calibrations!AQ$97+Calibrations!AR$97</f>
        <v>10.044642324420792</v>
      </c>
      <c r="X95" s="23">
        <f>Calibrations!AJ$97*('Bruker data input page'!AQ95/0.77446)^2+('Bruker data input page'!AQ95/0.77446)*Calibrations!AK$97+Calibrations!AL$97</f>
        <v>0.13763643531207675</v>
      </c>
      <c r="Y95" s="23">
        <f>('Bruker data input page'!AI95/0.7147)*Calibrations!AX$97+Calibrations!AY$97</f>
        <v>12.371808616315008</v>
      </c>
      <c r="Z95" s="23">
        <f>('Bruker data input page'!AG95/0.8302)*Calibrations!BE$97+Calibrations!BF$97</f>
        <v>8.9094039021093044E-2</v>
      </c>
      <c r="AA95" s="23">
        <f>((('Bruker data input page'!AA95/0.436)^2)*Calibrations!BK$97)+(('Bruker data input page'!AA95/0.436)*Calibrations!BL$97)+Calibrations!BM$97</f>
        <v>6.540891472337787E-2</v>
      </c>
      <c r="AB95" s="24">
        <f>'Bruker data input page'!AM95*Calibrations!BS$97*10000+Calibrations!BT$97</f>
        <v>232.06877558300246</v>
      </c>
      <c r="AC95" s="24">
        <f>Calibrations!CA$97*('Bruker data input page'!AO95*10000)^2+('Bruker data input page'!AO95*10000)*Calibrations!CB$97+Calibrations!CC$97</f>
        <v>389.75622645580825</v>
      </c>
      <c r="AD95" s="24">
        <f>'Bruker data input page'!AW95*10000*Calibrations!CI$97+Calibrations!CJ$97</f>
        <v>69.573923658877888</v>
      </c>
      <c r="AE95" s="24">
        <f>'Bruker data input page'!AY95*10000*Calibrations!CP$97+Calibrations!CQ$97</f>
        <v>95.717191849751842</v>
      </c>
      <c r="AF95" s="24">
        <f>Calibrations!$CW$97*('Bruker data input page'!BA95*10000)^2+('Bruker data input page'!BA95*10000)*Calibrations!$CX$97+Calibrations!$CY$97</f>
        <v>54.601377481962757</v>
      </c>
      <c r="AG95" s="24">
        <f>'Bruker data input page'!BI95*10000*Calibrations!DD$97+Calibrations!DE$97</f>
        <v>1.9009381417320252</v>
      </c>
      <c r="AH95" s="24">
        <f>('Bruker data input page'!BK95*10000)*Calibrations!DK$97+Calibrations!DL$97</f>
        <v>96.505894222373783</v>
      </c>
      <c r="AI95" s="24">
        <f>Calibrations!DR$97*('Bruker data input page'!BM95*10000)^2+('Bruker data input page'!BM95*10000)*Calibrations!DS$97+Calibrations!DT$97</f>
        <v>26.542141426048879</v>
      </c>
      <c r="AJ95" s="24">
        <f>Calibrations!DY$97*('Bruker data input page'!BO95*10000)^2+Calibrations!DZ$97*('Bruker data input page'!BO95*10000)+Calibrations!EA$97</f>
        <v>70.116376799756438</v>
      </c>
    </row>
    <row r="96" spans="1:36" s="21" customFormat="1" ht="16">
      <c r="A96" s="21">
        <f>'Bruker data input page'!A61</f>
        <v>246</v>
      </c>
      <c r="B96" s="27">
        <f>'Bruker data input page'!B773</f>
        <v>44763.23333333333</v>
      </c>
      <c r="C96" s="21" t="str">
        <f>'Bruker data input page'!G773</f>
        <v>GeoExploration</v>
      </c>
      <c r="D96" s="21" t="str">
        <f>'Bruker data input page'!H773</f>
        <v>Oxide3phase</v>
      </c>
      <c r="E96" s="26">
        <f>'Bruker data input page'!L773</f>
        <v>90</v>
      </c>
      <c r="F96" s="26"/>
      <c r="G96" s="26" t="str">
        <f>'Bruker data input page'!DK96</f>
        <v>393-U1559B-12R-1A</v>
      </c>
      <c r="H96" s="26" t="str">
        <f>'Bruker data input page'!DL96</f>
        <v>SHLF</v>
      </c>
      <c r="I96" s="26">
        <f>'Bruker data input page'!DM96</f>
        <v>0</v>
      </c>
      <c r="J96" s="26" t="str">
        <f>'Bruker data input page'!DN96</f>
        <v>U1559</v>
      </c>
      <c r="K96" s="26">
        <f>'Bruker data input page'!DO96</f>
        <v>0</v>
      </c>
      <c r="L96" s="26">
        <f>'Bruker data input page'!DP96</f>
        <v>0</v>
      </c>
      <c r="M96" s="26">
        <f>'Bruker data input page'!DQ96</f>
        <v>0</v>
      </c>
      <c r="N96" s="26" t="str">
        <f>'Bruker data input page'!DR96</f>
        <v>2A</v>
      </c>
      <c r="O96" s="26">
        <f>'Bruker data input page'!DS96</f>
        <v>15</v>
      </c>
      <c r="P96" s="21" t="str">
        <f>'Bruker data input page'!DT96</f>
        <v>2A GH</v>
      </c>
      <c r="Q96" s="21">
        <f>'Bruker data input page'!A96</f>
        <v>282</v>
      </c>
      <c r="R96" s="27">
        <f>'Bruker data input page'!B96</f>
        <v>44735.107638888891</v>
      </c>
      <c r="S96" s="22">
        <f>'Bruker data input page'!Y96*Calibrations!H$97+Calibrations!I$97</f>
        <v>51.522233348608204</v>
      </c>
      <c r="T96" s="23">
        <f>Calibrations!O$97*('Bruker data input page'!AK96/0.5993)^2+Calibrations!P$97*('Bruker data input page'!AK96/0.5993)+Calibrations!Q$97</f>
        <v>0.90929867266033115</v>
      </c>
      <c r="U96" s="22">
        <f>Calibrations!$V$97*'Bruker data input page'!W96^2+Calibrations!$W$97*'Bruker data input page'!W96+Calibrations!$X$97</f>
        <v>16.802420017890235</v>
      </c>
      <c r="V96" s="23">
        <f>('Bruker data input page'!AS96/0.69943)*Calibrations!AC$97+Calibrations!AD$97</f>
        <v>8.9478195203335638</v>
      </c>
      <c r="W96" s="23">
        <f>'Bruker data input page'!U96*Calibrations!AQ$97+Calibrations!AR$97</f>
        <v>11.476098959417424</v>
      </c>
      <c r="X96" s="23">
        <f>Calibrations!AJ$97*('Bruker data input page'!AQ96/0.77446)^2+('Bruker data input page'!AQ96/0.77446)*Calibrations!AK$97+Calibrations!AL$97</f>
        <v>0.13526675506102165</v>
      </c>
      <c r="Y96" s="23">
        <f>('Bruker data input page'!AI96/0.7147)*Calibrations!AX$97+Calibrations!AY$97</f>
        <v>11.216691788967555</v>
      </c>
      <c r="Z96" s="23">
        <f>('Bruker data input page'!AG96/0.8302)*Calibrations!BE$97+Calibrations!BF$97</f>
        <v>0.34037738963857989</v>
      </c>
      <c r="AA96" s="23">
        <f>((('Bruker data input page'!AA96/0.436)^2)*Calibrations!BK$97)+(('Bruker data input page'!AA96/0.436)*Calibrations!BL$97)+Calibrations!BM$97</f>
        <v>0.10913276932058942</v>
      </c>
      <c r="AB96" s="24">
        <f>'Bruker data input page'!AM96*Calibrations!BS$97*10000+Calibrations!BT$97</f>
        <v>239.78598263254099</v>
      </c>
      <c r="AC96" s="24">
        <f>Calibrations!CA$97*('Bruker data input page'!AO96*10000)^2+('Bruker data input page'!AO96*10000)*Calibrations!CB$97+Calibrations!CC$97</f>
        <v>317.25275582840152</v>
      </c>
      <c r="AD96" s="24">
        <f>'Bruker data input page'!AW96*10000*Calibrations!CI$97+Calibrations!CJ$97</f>
        <v>75.505092472706082</v>
      </c>
      <c r="AE96" s="24">
        <f>'Bruker data input page'!AY96*10000*Calibrations!CP$97+Calibrations!CQ$97</f>
        <v>79.269811555306035</v>
      </c>
      <c r="AF96" s="24">
        <f>Calibrations!$CW$97*('Bruker data input page'!BA96*10000)^2+('Bruker data input page'!BA96*10000)*Calibrations!$CX$97+Calibrations!$CY$97</f>
        <v>53.162866411634454</v>
      </c>
      <c r="AG96" s="24">
        <f>'Bruker data input page'!BI96*10000*Calibrations!DD$97+Calibrations!DE$97</f>
        <v>7.5513209569836386</v>
      </c>
      <c r="AH96" s="24">
        <f>('Bruker data input page'!BK96*10000)*Calibrations!DK$97+Calibrations!DL$97</f>
        <v>85.580940500489461</v>
      </c>
      <c r="AI96" s="24">
        <f>Calibrations!DR$97*('Bruker data input page'!BM96*10000)^2+('Bruker data input page'!BM96*10000)*Calibrations!DS$97+Calibrations!DT$97</f>
        <v>19.105075244078186</v>
      </c>
      <c r="AJ96" s="24">
        <f>Calibrations!DY$97*('Bruker data input page'!BO96*10000)^2+Calibrations!DZ$97*('Bruker data input page'!BO96*10000)+Calibrations!EA$97</f>
        <v>57.252908044069727</v>
      </c>
    </row>
    <row r="97" spans="1:38" s="21" customFormat="1" ht="16">
      <c r="A97" s="21">
        <f>'Bruker data input page'!A62</f>
        <v>247</v>
      </c>
      <c r="B97" s="27">
        <f>'Bruker data input page'!B774</f>
        <v>44763.238888888889</v>
      </c>
      <c r="C97" s="21" t="str">
        <f>'Bruker data input page'!G774</f>
        <v>GeoExploration</v>
      </c>
      <c r="D97" s="21" t="str">
        <f>'Bruker data input page'!H774</f>
        <v>Oxide3phase</v>
      </c>
      <c r="E97" s="26">
        <f>'Bruker data input page'!L774</f>
        <v>90</v>
      </c>
      <c r="F97" s="26"/>
      <c r="G97" s="26" t="str">
        <f>'Bruker data input page'!DK97</f>
        <v>393-U1559B-12R-1A</v>
      </c>
      <c r="H97" s="26" t="str">
        <f>'Bruker data input page'!DL97</f>
        <v>SHLF</v>
      </c>
      <c r="I97" s="26">
        <f>'Bruker data input page'!DM97</f>
        <v>0</v>
      </c>
      <c r="J97" s="26" t="str">
        <f>'Bruker data input page'!DN97</f>
        <v>U1559</v>
      </c>
      <c r="K97" s="26">
        <f>'Bruker data input page'!DO97</f>
        <v>0</v>
      </c>
      <c r="L97" s="26">
        <f>'Bruker data input page'!DP97</f>
        <v>0</v>
      </c>
      <c r="M97" s="26">
        <f>'Bruker data input page'!DQ97</f>
        <v>0</v>
      </c>
      <c r="N97" s="26" t="str">
        <f>'Bruker data input page'!DR97</f>
        <v>3A</v>
      </c>
      <c r="O97" s="26">
        <f>'Bruker data input page'!DS97</f>
        <v>22</v>
      </c>
      <c r="P97" s="21" t="str">
        <f>'Bruker data input page'!DT97</f>
        <v>3A</v>
      </c>
      <c r="Q97" s="21">
        <f>'Bruker data input page'!A97</f>
        <v>226</v>
      </c>
      <c r="R97" s="27">
        <f>'Bruker data input page'!B97</f>
        <v>44734.818749999999</v>
      </c>
      <c r="S97" s="22">
        <f>'Bruker data input page'!Y97*Calibrations!H$97+Calibrations!I$97</f>
        <v>53.93512899390845</v>
      </c>
      <c r="T97" s="23">
        <f>Calibrations!O$97*('Bruker data input page'!AK97/0.5993)^2+Calibrations!P$97*('Bruker data input page'!AK97/0.5993)+Calibrations!Q$97</f>
        <v>1.0414613721516326</v>
      </c>
      <c r="U97" s="22">
        <f>Calibrations!$V$97*'Bruker data input page'!W97^2+Calibrations!$W$97*'Bruker data input page'!W97+Calibrations!$X$97</f>
        <v>17.641169919556507</v>
      </c>
      <c r="V97" s="23">
        <f>('Bruker data input page'!AS97/0.69943)*Calibrations!AC$97+Calibrations!AD$97</f>
        <v>9.0348898589739601</v>
      </c>
      <c r="W97" s="23">
        <f>'Bruker data input page'!U97*Calibrations!AQ$97+Calibrations!AR$97</f>
        <v>12.464043773684416</v>
      </c>
      <c r="X97" s="23">
        <f>Calibrations!AJ$97*('Bruker data input page'!AQ97/0.77446)^2+('Bruker data input page'!AQ97/0.77446)*Calibrations!AK$97+Calibrations!AL$97</f>
        <v>0.15287455271363631</v>
      </c>
      <c r="Y97" s="23">
        <f>('Bruker data input page'!AI97/0.7147)*Calibrations!AX$97+Calibrations!AY$97</f>
        <v>12.361151152506611</v>
      </c>
      <c r="Z97" s="23">
        <f>('Bruker data input page'!AG97/0.8302)*Calibrations!BE$97+Calibrations!BF$97</f>
        <v>8.0491545936890785E-2</v>
      </c>
      <c r="AA97" s="23">
        <f>((('Bruker data input page'!AA97/0.436)^2)*Calibrations!BK$97)+(('Bruker data input page'!AA97/0.436)*Calibrations!BL$97)+Calibrations!BM$97</f>
        <v>7.5758621798797957E-2</v>
      </c>
      <c r="AB97" s="24">
        <f>'Bruker data input page'!AM97*Calibrations!BS$97*10000+Calibrations!BT$97</f>
        <v>330.67753232710567</v>
      </c>
      <c r="AC97" s="24">
        <f>Calibrations!CA$97*('Bruker data input page'!AO97*10000)^2+('Bruker data input page'!AO97*10000)*Calibrations!CB$97+Calibrations!CC$97</f>
        <v>344.98892322521783</v>
      </c>
      <c r="AD97" s="24">
        <f>'Bruker data input page'!AW97*10000*Calibrations!CI$97+Calibrations!CJ$97</f>
        <v>80.447733150896241</v>
      </c>
      <c r="AE97" s="24">
        <f>'Bruker data input page'!AY97*10000*Calibrations!CP$97+Calibrations!CQ$97</f>
        <v>85.437579165723207</v>
      </c>
      <c r="AF97" s="24">
        <f>Calibrations!$CW$97*('Bruker data input page'!BA97*10000)^2+('Bruker data input page'!BA97*10000)*Calibrations!$CX$97+Calibrations!$CY$97</f>
        <v>60.296104618051245</v>
      </c>
      <c r="AG97" s="24" t="e">
        <f>'Bruker data input page'!BI97*10000*Calibrations!DD$97+Calibrations!DE$97</f>
        <v>#VALUE!</v>
      </c>
      <c r="AH97" s="24">
        <f>('Bruker data input page'!BK97*10000)*Calibrations!DK$97+Calibrations!DL$97</f>
        <v>89.553650944811025</v>
      </c>
      <c r="AI97" s="24">
        <f>Calibrations!DR$97*('Bruker data input page'!BM97*10000)^2+('Bruker data input page'!BM97*10000)*Calibrations!DS$97+Calibrations!DT$97</f>
        <v>25.480572934039472</v>
      </c>
      <c r="AJ97" s="24">
        <f>Calibrations!DY$97*('Bruker data input page'!BO97*10000)^2+Calibrations!DZ$97*('Bruker data input page'!BO97*10000)+Calibrations!EA$97</f>
        <v>65.836290647458924</v>
      </c>
    </row>
    <row r="98" spans="1:38" s="21" customFormat="1" ht="16">
      <c r="A98" s="21">
        <f>'Bruker data input page'!A63</f>
        <v>248</v>
      </c>
      <c r="B98" s="27">
        <f>'Bruker data input page'!B775</f>
        <v>44763.240972222222</v>
      </c>
      <c r="C98" s="21" t="str">
        <f>'Bruker data input page'!G775</f>
        <v>GeoExploration</v>
      </c>
      <c r="D98" s="21" t="str">
        <f>'Bruker data input page'!H775</f>
        <v>Oxide3phase</v>
      </c>
      <c r="E98" s="26">
        <f>'Bruker data input page'!L775</f>
        <v>90</v>
      </c>
      <c r="F98" s="26"/>
      <c r="G98" s="26" t="str">
        <f>'Bruker data input page'!DK98</f>
        <v>393-U1559B-12R-1A</v>
      </c>
      <c r="H98" s="26" t="str">
        <f>'Bruker data input page'!DL98</f>
        <v>SHLF</v>
      </c>
      <c r="I98" s="26">
        <f>'Bruker data input page'!DM98</f>
        <v>0</v>
      </c>
      <c r="J98" s="26" t="str">
        <f>'Bruker data input page'!DN98</f>
        <v>U1559</v>
      </c>
      <c r="K98" s="26">
        <f>'Bruker data input page'!DO98</f>
        <v>0</v>
      </c>
      <c r="L98" s="26">
        <f>'Bruker data input page'!DP98</f>
        <v>0</v>
      </c>
      <c r="M98" s="26">
        <f>'Bruker data input page'!DQ98</f>
        <v>0</v>
      </c>
      <c r="N98" s="26" t="str">
        <f>'Bruker data input page'!DR98</f>
        <v>3A</v>
      </c>
      <c r="O98" s="26">
        <f>'Bruker data input page'!DS98</f>
        <v>22</v>
      </c>
      <c r="P98" s="21" t="str">
        <f>'Bruker data input page'!DT98</f>
        <v>3A (2)</v>
      </c>
      <c r="Q98" s="21">
        <f>'Bruker data input page'!A98</f>
        <v>227</v>
      </c>
      <c r="R98" s="27">
        <f>'Bruker data input page'!B98</f>
        <v>44734.820833333331</v>
      </c>
      <c r="S98" s="22">
        <f>'Bruker data input page'!Y98*Calibrations!H$97+Calibrations!I$97</f>
        <v>52.258054834295834</v>
      </c>
      <c r="T98" s="23">
        <f>Calibrations!O$97*('Bruker data input page'!AK98/0.5993)^2+Calibrations!P$97*('Bruker data input page'!AK98/0.5993)+Calibrations!Q$97</f>
        <v>1.0027954267664123</v>
      </c>
      <c r="U98" s="22">
        <f>Calibrations!$V$97*'Bruker data input page'!W98^2+Calibrations!$W$97*'Bruker data input page'!W98+Calibrations!$X$97</f>
        <v>16.237975965017107</v>
      </c>
      <c r="V98" s="23">
        <f>('Bruker data input page'!AS98/0.69943)*Calibrations!AC$97+Calibrations!AD$97</f>
        <v>8.9016218695838649</v>
      </c>
      <c r="W98" s="23">
        <f>'Bruker data input page'!U98*Calibrations!AQ$97+Calibrations!AR$97</f>
        <v>11.21045587237186</v>
      </c>
      <c r="X98" s="23">
        <f>Calibrations!AJ$97*('Bruker data input page'!AQ98/0.77446)^2+('Bruker data input page'!AQ98/0.77446)*Calibrations!AK$97+Calibrations!AL$97</f>
        <v>0.15051020894849043</v>
      </c>
      <c r="Y98" s="23">
        <f>('Bruker data input page'!AI98/0.7147)*Calibrations!AX$97+Calibrations!AY$97</f>
        <v>11.996209141810439</v>
      </c>
      <c r="Z98" s="23">
        <f>('Bruker data input page'!AG98/0.8302)*Calibrations!BE$97+Calibrations!BF$97</f>
        <v>8.2755359906417691E-2</v>
      </c>
      <c r="AA98" s="23" t="e">
        <f>((('Bruker data input page'!AA98/0.436)^2)*Calibrations!BK$97)+(('Bruker data input page'!AA98/0.436)*Calibrations!BL$97)+Calibrations!BM$97</f>
        <v>#VALUE!</v>
      </c>
      <c r="AB98" s="24">
        <f>'Bruker data input page'!AM98*Calibrations!BS$97*10000+Calibrations!BT$97</f>
        <v>278.3720178802335</v>
      </c>
      <c r="AC98" s="24">
        <f>Calibrations!CA$97*('Bruker data input page'!AO98*10000)^2+('Bruker data input page'!AO98*10000)*Calibrations!CB$97+Calibrations!CC$97</f>
        <v>370.48321384676979</v>
      </c>
      <c r="AD98" s="24">
        <f>'Bruker data input page'!AW98*10000*Calibrations!CI$97+Calibrations!CJ$97</f>
        <v>80.447733150896241</v>
      </c>
      <c r="AE98" s="24">
        <f>'Bruker data input page'!AY98*10000*Calibrations!CP$97+Calibrations!CQ$97</f>
        <v>80.297772823708883</v>
      </c>
      <c r="AF98" s="24">
        <f>Calibrations!$CW$97*('Bruker data input page'!BA98*10000)^2+('Bruker data input page'!BA98*10000)*Calibrations!$CX$97+Calibrations!$CY$97</f>
        <v>57.460604479051938</v>
      </c>
      <c r="AG98" s="24" t="e">
        <f>'Bruker data input page'!BI98*10000*Calibrations!DD$97+Calibrations!DE$97</f>
        <v>#VALUE!</v>
      </c>
      <c r="AH98" s="24">
        <f>('Bruker data input page'!BK98*10000)*Calibrations!DK$97+Calibrations!DL$97</f>
        <v>88.560473333730641</v>
      </c>
      <c r="AI98" s="24">
        <f>Calibrations!DR$97*('Bruker data input page'!BM98*10000)^2+('Bruker data input page'!BM98*10000)*Calibrations!DS$97+Calibrations!DT$97</f>
        <v>25.480572934039472</v>
      </c>
      <c r="AJ98" s="24">
        <f>Calibrations!DY$97*('Bruker data input page'!BO98*10000)^2+Calibrations!DZ$97*('Bruker data input page'!BO98*10000)+Calibrations!EA$97</f>
        <v>69.260978510598108</v>
      </c>
    </row>
    <row r="99" spans="1:38" s="21" customFormat="1" ht="16">
      <c r="A99" s="21">
        <f>'Bruker data input page'!A64</f>
        <v>249</v>
      </c>
      <c r="B99" s="27">
        <f>'Bruker data input page'!B776</f>
        <v>44763.247916666667</v>
      </c>
      <c r="C99" s="21" t="str">
        <f>'Bruker data input page'!G776</f>
        <v>GeoExploration</v>
      </c>
      <c r="D99" s="21" t="str">
        <f>'Bruker data input page'!H776</f>
        <v>Oxide3phase</v>
      </c>
      <c r="E99" s="26">
        <f>'Bruker data input page'!L776</f>
        <v>90</v>
      </c>
      <c r="F99" s="26"/>
      <c r="G99" s="26" t="str">
        <f>'Bruker data input page'!DK99</f>
        <v>393-U1559B-12R-1A</v>
      </c>
      <c r="H99" s="26" t="str">
        <f>'Bruker data input page'!DL99</f>
        <v>SHLF</v>
      </c>
      <c r="I99" s="26">
        <f>'Bruker data input page'!DM99</f>
        <v>0</v>
      </c>
      <c r="J99" s="26" t="str">
        <f>'Bruker data input page'!DN99</f>
        <v>U1559</v>
      </c>
      <c r="K99" s="26">
        <f>'Bruker data input page'!DO99</f>
        <v>0</v>
      </c>
      <c r="L99" s="26">
        <f>'Bruker data input page'!DP99</f>
        <v>0</v>
      </c>
      <c r="M99" s="26">
        <f>'Bruker data input page'!DQ99</f>
        <v>0</v>
      </c>
      <c r="N99" s="26" t="str">
        <f>'Bruker data input page'!DR99</f>
        <v>3A</v>
      </c>
      <c r="O99" s="26">
        <f>'Bruker data input page'!DS99</f>
        <v>22</v>
      </c>
      <c r="P99" s="21" t="str">
        <f>'Bruker data input page'!DT99</f>
        <v>3A (3)</v>
      </c>
      <c r="Q99" s="21">
        <f>'Bruker data input page'!A99</f>
        <v>228</v>
      </c>
      <c r="R99" s="27">
        <f>'Bruker data input page'!B99</f>
        <v>44734.822222222225</v>
      </c>
      <c r="S99" s="22">
        <f>'Bruker data input page'!Y99*Calibrations!H$97+Calibrations!I$97</f>
        <v>52.938508515634936</v>
      </c>
      <c r="T99" s="23">
        <f>Calibrations!O$97*('Bruker data input page'!AK99/0.5993)^2+Calibrations!P$97*('Bruker data input page'!AK99/0.5993)+Calibrations!Q$97</f>
        <v>1.000785979752191</v>
      </c>
      <c r="U99" s="22">
        <f>Calibrations!$V$97*'Bruker data input page'!W99^2+Calibrations!$W$97*'Bruker data input page'!W99+Calibrations!$X$97</f>
        <v>16.854999460555735</v>
      </c>
      <c r="V99" s="23">
        <f>('Bruker data input page'!AS99/0.69943)*Calibrations!AC$97+Calibrations!AD$97</f>
        <v>8.9404797066630497</v>
      </c>
      <c r="W99" s="23">
        <f>'Bruker data input page'!U99*Calibrations!AQ$97+Calibrations!AR$97</f>
        <v>12.397342998552887</v>
      </c>
      <c r="X99" s="23">
        <f>Calibrations!AJ$97*('Bruker data input page'!AQ99/0.77446)^2+('Bruker data input page'!AQ99/0.77446)*Calibrations!AK$97+Calibrations!AL$97</f>
        <v>0.14453144940014556</v>
      </c>
      <c r="Y99" s="23">
        <f>('Bruker data input page'!AI99/0.7147)*Calibrations!AX$97+Calibrations!AY$97</f>
        <v>12.088624577977555</v>
      </c>
      <c r="Z99" s="23">
        <f>('Bruker data input page'!AG99/0.8302)*Calibrations!BE$97+Calibrations!BF$97</f>
        <v>8.4717332013341015E-2</v>
      </c>
      <c r="AA99" s="23">
        <f>((('Bruker data input page'!AA99/0.436)^2)*Calibrations!BK$97)+(('Bruker data input page'!AA99/0.436)*Calibrations!BL$97)+Calibrations!BM$97</f>
        <v>5.4235075792323839E-2</v>
      </c>
      <c r="AB99" s="24" t="e">
        <f>'Bruker data input page'!AM99*Calibrations!BS$97*10000+Calibrations!BT$97</f>
        <v>#VALUE!</v>
      </c>
      <c r="AC99" s="24">
        <f>Calibrations!CA$97*('Bruker data input page'!AO99*10000)^2+('Bruker data input page'!AO99*10000)*Calibrations!CB$97+Calibrations!CC$97</f>
        <v>382.0572195939983</v>
      </c>
      <c r="AD99" s="24">
        <f>'Bruker data input page'!AW99*10000*Calibrations!CI$97+Calibrations!CJ$97</f>
        <v>82.42478942217231</v>
      </c>
      <c r="AE99" s="24">
        <f>'Bruker data input page'!AY99*10000*Calibrations!CP$97+Calibrations!CQ$97</f>
        <v>93.661269312946104</v>
      </c>
      <c r="AF99" s="24">
        <f>Calibrations!$CW$97*('Bruker data input page'!BA99*10000)^2+('Bruker data input page'!BA99*10000)*Calibrations!$CX$97+Calibrations!$CY$97</f>
        <v>64.504866967631671</v>
      </c>
      <c r="AG99" s="24" t="e">
        <f>'Bruker data input page'!BI99*10000*Calibrations!DD$97+Calibrations!DE$97</f>
        <v>#VALUE!</v>
      </c>
      <c r="AH99" s="24">
        <f>('Bruker data input page'!BK99*10000)*Calibrations!DK$97+Calibrations!DL$97</f>
        <v>84.587762889409078</v>
      </c>
      <c r="AI99" s="24">
        <f>Calibrations!DR$97*('Bruker data input page'!BM99*10000)^2+('Bruker data input page'!BM99*10000)*Calibrations!DS$97+Calibrations!DT$97</f>
        <v>21.2314005193805</v>
      </c>
      <c r="AJ99" s="24">
        <f>Calibrations!DY$97*('Bruker data input page'!BO99*10000)^2+Calibrations!DZ$97*('Bruker data input page'!BO99*10000)+Calibrations!EA$97</f>
        <v>65.836290647458924</v>
      </c>
    </row>
    <row r="100" spans="1:38">
      <c r="A100" s="21">
        <f>'Bruker data input page'!A65</f>
        <v>250</v>
      </c>
      <c r="B100" s="27">
        <f>'Bruker data input page'!B777</f>
        <v>44763.249305555553</v>
      </c>
      <c r="C100" s="21" t="str">
        <f>'Bruker data input page'!G777</f>
        <v>GeoExploration</v>
      </c>
      <c r="D100" s="21" t="str">
        <f>'Bruker data input page'!H777</f>
        <v>Oxide3phase</v>
      </c>
      <c r="E100" s="26">
        <f>'Bruker data input page'!L777</f>
        <v>90</v>
      </c>
      <c r="F100" s="26"/>
      <c r="G100" s="26" t="str">
        <f>'Bruker data input page'!DK100</f>
        <v>393-U1559B-12R-1A</v>
      </c>
      <c r="H100" s="26" t="str">
        <f>'Bruker data input page'!DL100</f>
        <v>SHLF</v>
      </c>
      <c r="I100" s="26">
        <f>'Bruker data input page'!DM100</f>
        <v>0</v>
      </c>
      <c r="J100" s="26" t="str">
        <f>'Bruker data input page'!DN100</f>
        <v>U1559</v>
      </c>
      <c r="K100" s="26">
        <f>'Bruker data input page'!DO100</f>
        <v>0</v>
      </c>
      <c r="L100" s="26">
        <f>'Bruker data input page'!DP100</f>
        <v>0</v>
      </c>
      <c r="M100" s="26">
        <f>'Bruker data input page'!DQ100</f>
        <v>0</v>
      </c>
      <c r="N100" s="26" t="str">
        <f>'Bruker data input page'!DR100</f>
        <v>6A</v>
      </c>
      <c r="O100" s="26">
        <f>'Bruker data input page'!DS100</f>
        <v>49</v>
      </c>
      <c r="P100" s="21" t="str">
        <f>'Bruker data input page'!DT100</f>
        <v>6A F</v>
      </c>
      <c r="Q100" s="21">
        <f>'Bruker data input page'!A100</f>
        <v>283</v>
      </c>
      <c r="R100" s="27">
        <f>'Bruker data input page'!B100</f>
        <v>44735.109722222223</v>
      </c>
      <c r="S100" s="22">
        <f>'Bruker data input page'!Y100*Calibrations!H$97+Calibrations!I$97</f>
        <v>54.488212962239771</v>
      </c>
      <c r="T100" s="23">
        <f>Calibrations!O$97*('Bruker data input page'!AK100/0.5993)^2+Calibrations!P$97*('Bruker data input page'!AK100/0.5993)+Calibrations!Q$97</f>
        <v>0.96327951800862577</v>
      </c>
      <c r="U100" s="22">
        <f>Calibrations!$V$97*'Bruker data input page'!W100^2+Calibrations!$W$97*'Bruker data input page'!W100+Calibrations!$X$97</f>
        <v>19.103728570597937</v>
      </c>
      <c r="V100" s="23">
        <f>('Bruker data input page'!AS100/0.69943)*Calibrations!AC$97+Calibrations!AD$97</f>
        <v>8.6127786139619218</v>
      </c>
      <c r="W100" s="23">
        <f>'Bruker data input page'!U100*Calibrations!AQ$97+Calibrations!AR$97</f>
        <v>11.828163050763841</v>
      </c>
      <c r="X100" s="23">
        <f>Calibrations!AJ$97*('Bruker data input page'!AQ100/0.77446)^2+('Bruker data input page'!AQ100/0.77446)*Calibrations!AK$97+Calibrations!AL$97</f>
        <v>0.1309659133533449</v>
      </c>
      <c r="Y100" s="23">
        <f>('Bruker data input page'!AI100/0.7147)*Calibrations!AX$97+Calibrations!AY$97</f>
        <v>11.858880108165071</v>
      </c>
      <c r="Z100" s="23">
        <f>('Bruker data input page'!AG100/0.8302)*Calibrations!BE$97+Calibrations!BF$97</f>
        <v>6.0117220211148605E-2</v>
      </c>
      <c r="AA100" s="23">
        <f>((('Bruker data input page'!AA100/0.436)^2)*Calibrations!BK$97)+(('Bruker data input page'!AA100/0.436)*Calibrations!BL$97)+Calibrations!BM$97</f>
        <v>6.540891472337787E-2</v>
      </c>
      <c r="AB100" s="24">
        <f>'Bruker data input page'!AM100*Calibrations!BS$97*10000+Calibrations!BT$97</f>
        <v>304.09604137869519</v>
      </c>
      <c r="AC100" s="24">
        <f>Calibrations!CA$97*('Bruker data input page'!AO100*10000)^2+('Bruker data input page'!AO100*10000)*Calibrations!CB$97+Calibrations!CC$97</f>
        <v>346.57518591698965</v>
      </c>
      <c r="AD100" s="24">
        <f>'Bruker data input page'!AW100*10000*Calibrations!CI$97+Calibrations!CJ$97</f>
        <v>87.367430100362469</v>
      </c>
      <c r="AE100" s="24">
        <f>'Bruker data input page'!AY100*10000*Calibrations!CP$97+Calibrations!CQ$97</f>
        <v>73.102043944888834</v>
      </c>
      <c r="AF100" s="24">
        <f>Calibrations!$CW$97*('Bruker data input page'!BA100*10000)^2+('Bruker data input page'!BA100*10000)*Calibrations!$CX$97+Calibrations!$CY$97</f>
        <v>58.881320405812829</v>
      </c>
      <c r="AG100" s="24">
        <f>'Bruker data input page'!BI100*10000*Calibrations!DD$97+Calibrations!DE$97</f>
        <v>1.9009381417320252</v>
      </c>
      <c r="AH100" s="24">
        <f>('Bruker data input page'!BK100*10000)*Calibrations!DK$97+Calibrations!DL$97</f>
        <v>86.574118111569859</v>
      </c>
      <c r="AI100" s="24">
        <f>Calibrations!DR$97*('Bruker data input page'!BM100*10000)^2+('Bruker data input page'!BM100*10000)*Calibrations!DS$97+Calibrations!DT$97</f>
        <v>22.294128390038448</v>
      </c>
      <c r="AJ100" s="24">
        <f>Calibrations!DY$97*('Bruker data input page'!BO100*10000)^2+Calibrations!DZ$97*('Bruker data input page'!BO100*10000)+Calibrations!EA$97</f>
        <v>59.831172266917676</v>
      </c>
      <c r="AK100" s="21"/>
      <c r="AL100" s="21"/>
    </row>
    <row r="101" spans="1:38">
      <c r="A101" s="21">
        <f>'Bruker data input page'!A66</f>
        <v>251</v>
      </c>
      <c r="B101" s="27">
        <f>'Bruker data input page'!B778</f>
        <v>44763.251388888886</v>
      </c>
      <c r="C101" s="21" t="str">
        <f>'Bruker data input page'!G778</f>
        <v>GeoExploration</v>
      </c>
      <c r="D101" s="21" t="str">
        <f>'Bruker data input page'!H778</f>
        <v>Oxide3phase</v>
      </c>
      <c r="E101" s="26">
        <f>'Bruker data input page'!L778</f>
        <v>90</v>
      </c>
      <c r="F101" s="26"/>
      <c r="G101" s="26" t="str">
        <f>'Bruker data input page'!DK101</f>
        <v>393-U1559B-12R-1A</v>
      </c>
      <c r="H101" s="26" t="str">
        <f>'Bruker data input page'!DL101</f>
        <v>SHLF</v>
      </c>
      <c r="I101" s="26">
        <f>'Bruker data input page'!DM101</f>
        <v>0</v>
      </c>
      <c r="J101" s="26" t="str">
        <f>'Bruker data input page'!DN101</f>
        <v>U1559</v>
      </c>
      <c r="K101" s="26">
        <f>'Bruker data input page'!DO101</f>
        <v>0</v>
      </c>
      <c r="L101" s="26">
        <f>'Bruker data input page'!DP101</f>
        <v>0</v>
      </c>
      <c r="M101" s="26">
        <f>'Bruker data input page'!DQ101</f>
        <v>0</v>
      </c>
      <c r="N101" s="26" t="str">
        <f>'Bruker data input page'!DR101</f>
        <v>8A</v>
      </c>
      <c r="O101" s="26">
        <f>'Bruker data input page'!DS101</f>
        <v>79</v>
      </c>
      <c r="P101" s="21" t="str">
        <f>'Bruker data input page'!DT101</f>
        <v>8A F</v>
      </c>
      <c r="Q101" s="21">
        <f>'Bruker data input page'!A101</f>
        <v>284</v>
      </c>
      <c r="R101" s="27">
        <f>'Bruker data input page'!B101</f>
        <v>44735.111111111109</v>
      </c>
      <c r="S101" s="22">
        <f>'Bruker data input page'!Y101*Calibrations!H$97+Calibrations!I$97</f>
        <v>52.365225992069171</v>
      </c>
      <c r="T101" s="23">
        <f>Calibrations!O$97*('Bruker data input page'!AK101/0.5993)^2+Calibrations!P$97*('Bruker data input page'!AK101/0.5993)+Calibrations!Q$97</f>
        <v>0.86765011838254602</v>
      </c>
      <c r="U101" s="22">
        <f>Calibrations!$V$97*'Bruker data input page'!W101^2+Calibrations!$W$97*'Bruker data input page'!W101+Calibrations!$X$97</f>
        <v>17.56917837166192</v>
      </c>
      <c r="V101" s="23">
        <f>('Bruker data input page'!AS101/0.69943)*Calibrations!AC$97+Calibrations!AD$97</f>
        <v>7.8233888495940329</v>
      </c>
      <c r="W101" s="23">
        <f>'Bruker data input page'!U101*Calibrations!AQ$97+Calibrations!AR$97</f>
        <v>11.257243082753973</v>
      </c>
      <c r="X101" s="23">
        <f>Calibrations!AJ$97*('Bruker data input page'!AQ101/0.77446)^2+('Bruker data input page'!AQ101/0.77446)*Calibrations!AK$97+Calibrations!AL$97</f>
        <v>0.11428130889138356</v>
      </c>
      <c r="Y101" s="23">
        <f>('Bruker data input page'!AI101/0.7147)*Calibrations!AX$97+Calibrations!AY$97</f>
        <v>11.850963135050261</v>
      </c>
      <c r="Z101" s="23">
        <f>('Bruker data input page'!AG101/0.8302)*Calibrations!BE$97+Calibrations!BF$97</f>
        <v>0.14357649522104066</v>
      </c>
      <c r="AA101" s="23">
        <f>((('Bruker data input page'!AA101/0.436)^2)*Calibrations!BK$97)+(('Bruker data input page'!AA101/0.436)*Calibrations!BL$97)+Calibrations!BM$97</f>
        <v>5.3848709051713267E-2</v>
      </c>
      <c r="AB101" s="24">
        <f>'Bruker data input page'!AM101*Calibrations!BS$97*10000+Calibrations!BT$97</f>
        <v>279.22948533018223</v>
      </c>
      <c r="AC101" s="24">
        <f>Calibrations!CA$97*('Bruker data input page'!AO101*10000)^2+('Bruker data input page'!AO101*10000)*Calibrations!CB$97+Calibrations!CC$97</f>
        <v>366.21154254524561</v>
      </c>
      <c r="AD101" s="24">
        <f>'Bruker data input page'!AW101*10000*Calibrations!CI$97+Calibrations!CJ$97</f>
        <v>88.355958236000475</v>
      </c>
      <c r="AE101" s="24">
        <f>'Bruker data input page'!AY101*10000*Calibrations!CP$97+Calibrations!CQ$97</f>
        <v>96.74515311815469</v>
      </c>
      <c r="AF101" s="24">
        <f>Calibrations!$CW$97*('Bruker data input page'!BA101*10000)^2+('Bruker data input page'!BA101*10000)*Calibrations!$CX$97+Calibrations!$CY$97</f>
        <v>50.268049127410436</v>
      </c>
      <c r="AG101" s="24">
        <f>'Bruker data input page'!BI101*10000*Calibrations!DD$97+Calibrations!DE$97</f>
        <v>3.0310147047823475</v>
      </c>
      <c r="AH101" s="24">
        <f>('Bruker data input page'!BK101*10000)*Calibrations!DK$97+Calibrations!DL$97</f>
        <v>151.13066283179526</v>
      </c>
      <c r="AI101" s="24">
        <f>Calibrations!DR$97*('Bruker data input page'!BM101*10000)^2+('Bruker data input page'!BM101*10000)*Calibrations!DS$97+Calibrations!DT$97</f>
        <v>21.2314005193805</v>
      </c>
      <c r="AJ101" s="24">
        <f>Calibrations!DY$97*('Bruker data input page'!BO101*10000)^2+Calibrations!DZ$97*('Bruker data input page'!BO101*10000)+Calibrations!EA$97</f>
        <v>59.831172266917676</v>
      </c>
      <c r="AK101" s="21"/>
      <c r="AL101" s="21"/>
    </row>
    <row r="102" spans="1:38">
      <c r="A102" s="21">
        <f>'Bruker data input page'!A67</f>
        <v>252</v>
      </c>
      <c r="B102" s="27">
        <f>'Bruker data input page'!B779</f>
        <v>44763.794444444444</v>
      </c>
      <c r="C102" s="21" t="str">
        <f>'Bruker data input page'!G779</f>
        <v>GeoExploration</v>
      </c>
      <c r="D102" s="21" t="str">
        <f>'Bruker data input page'!H779</f>
        <v>Oxide3phase</v>
      </c>
      <c r="E102" s="26">
        <f>'Bruker data input page'!L779</f>
        <v>90</v>
      </c>
      <c r="F102" s="26"/>
      <c r="G102" s="26" t="str">
        <f>'Bruker data input page'!DK102</f>
        <v>393-U1559B-13R-1A</v>
      </c>
      <c r="H102" s="26" t="str">
        <f>'Bruker data input page'!DL102</f>
        <v>SHLF</v>
      </c>
      <c r="I102" s="26">
        <f>'Bruker data input page'!DM102</f>
        <v>0</v>
      </c>
      <c r="J102" s="26" t="str">
        <f>'Bruker data input page'!DN102</f>
        <v>U1559</v>
      </c>
      <c r="K102" s="26">
        <f>'Bruker data input page'!DO102</f>
        <v>0</v>
      </c>
      <c r="L102" s="26">
        <f>'Bruker data input page'!DP102</f>
        <v>0</v>
      </c>
      <c r="M102" s="26">
        <f>'Bruker data input page'!DQ102</f>
        <v>0</v>
      </c>
      <c r="N102" s="26" t="str">
        <f>'Bruker data input page'!DR102</f>
        <v>3A</v>
      </c>
      <c r="O102" s="26">
        <f>'Bruker data input page'!DS102</f>
        <v>19</v>
      </c>
      <c r="P102" s="21" t="str">
        <f>'Bruker data input page'!DT102</f>
        <v>3A F</v>
      </c>
      <c r="Q102" s="21">
        <f>'Bruker data input page'!A102</f>
        <v>285</v>
      </c>
      <c r="R102" s="27">
        <f>'Bruker data input page'!B102</f>
        <v>44735.12222222222</v>
      </c>
      <c r="S102" s="22">
        <f>'Bruker data input page'!Y102*Calibrations!H$97+Calibrations!I$97</f>
        <v>54.153986280625162</v>
      </c>
      <c r="T102" s="23">
        <f>Calibrations!O$97*('Bruker data input page'!AK102/0.5993)^2+Calibrations!P$97*('Bruker data input page'!AK102/0.5993)+Calibrations!Q$97</f>
        <v>1.0011513572004995</v>
      </c>
      <c r="U102" s="22">
        <f>Calibrations!$V$97*'Bruker data input page'!W102^2+Calibrations!$W$97*'Bruker data input page'!W102+Calibrations!$X$97</f>
        <v>17.98695371657114</v>
      </c>
      <c r="V102" s="23">
        <f>('Bruker data input page'!AS102/0.69943)*Calibrations!AC$97+Calibrations!AD$97</f>
        <v>8.8087948143391444</v>
      </c>
      <c r="W102" s="23">
        <f>'Bruker data input page'!U102*Calibrations!AQ$97+Calibrations!AR$97</f>
        <v>12.630505708143101</v>
      </c>
      <c r="X102" s="23">
        <f>Calibrations!AJ$97*('Bruker data input page'!AQ102/0.77446)^2+('Bruker data input page'!AQ102/0.77446)*Calibrations!AK$97+Calibrations!AL$97</f>
        <v>0.14022757688077137</v>
      </c>
      <c r="Y102" s="23">
        <f>('Bruker data input page'!AI102/0.7147)*Calibrations!AX$97+Calibrations!AY$97</f>
        <v>11.808028780850712</v>
      </c>
      <c r="Z102" s="23">
        <f>('Bruker data input page'!AG102/0.8302)*Calibrations!BE$97+Calibrations!BF$97</f>
        <v>5.9513536485941432E-2</v>
      </c>
      <c r="AA102" s="23">
        <f>((('Bruker data input page'!AA102/0.436)^2)*Calibrations!BK$97)+(('Bruker data input page'!AA102/0.436)*Calibrations!BL$97)+Calibrations!BM$97</f>
        <v>5.2302534122681307E-2</v>
      </c>
      <c r="AB102" s="24">
        <f>'Bruker data input page'!AM102*Calibrations!BS$97*10000+Calibrations!BT$97</f>
        <v>289.51909472956692</v>
      </c>
      <c r="AC102" s="24">
        <f>Calibrations!CA$97*('Bruker data input page'!AO102*10000)^2+('Bruker data input page'!AO102*10000)*Calibrations!CB$97+Calibrations!CC$97</f>
        <v>368.35955611535246</v>
      </c>
      <c r="AD102" s="24">
        <f>'Bruker data input page'!AW102*10000*Calibrations!CI$97+Calibrations!CJ$97</f>
        <v>72.539508065791992</v>
      </c>
      <c r="AE102" s="24">
        <f>'Bruker data input page'!AY102*10000*Calibrations!CP$97+Calibrations!CQ$97</f>
        <v>68.990198871277371</v>
      </c>
      <c r="AF102" s="24">
        <f>Calibrations!$CW$97*('Bruker data input page'!BA102*10000)^2+('Bruker data input page'!BA102*10000)*Calibrations!$CX$97+Calibrations!$CY$97</f>
        <v>65.895924321780186</v>
      </c>
      <c r="AG102" s="24" t="e">
        <f>'Bruker data input page'!BI102*10000*Calibrations!DD$97+Calibrations!DE$97</f>
        <v>#VALUE!</v>
      </c>
      <c r="AH102" s="24">
        <f>('Bruker data input page'!BK102*10000)*Calibrations!DK$97+Calibrations!DL$97</f>
        <v>89.553650944811025</v>
      </c>
      <c r="AI102" s="24">
        <f>Calibrations!DR$97*('Bruker data input page'!BM102*10000)^2+('Bruker data input page'!BM102*10000)*Calibrations!DS$97+Calibrations!DT$97</f>
        <v>23.356566416034262</v>
      </c>
      <c r="AJ102" s="24">
        <f>Calibrations!DY$97*('Bruker data input page'!BO102*10000)^2+Calibrations!DZ$97*('Bruker data input page'!BO102*10000)+Calibrations!EA$97</f>
        <v>61.548467728896696</v>
      </c>
      <c r="AK102" s="21"/>
      <c r="AL102" s="21"/>
    </row>
    <row r="103" spans="1:38">
      <c r="A103" s="21">
        <f>'Bruker data input page'!A68</f>
        <v>253</v>
      </c>
      <c r="B103" s="27">
        <f>'Bruker data input page'!B780</f>
        <v>44763.796527777777</v>
      </c>
      <c r="C103" s="21" t="str">
        <f>'Bruker data input page'!G780</f>
        <v>GeoExploration</v>
      </c>
      <c r="D103" s="21" t="str">
        <f>'Bruker data input page'!H780</f>
        <v>Oxide3phase</v>
      </c>
      <c r="E103" s="26">
        <f>'Bruker data input page'!L780</f>
        <v>90</v>
      </c>
      <c r="F103" s="26"/>
      <c r="G103" s="26" t="str">
        <f>'Bruker data input page'!DK103</f>
        <v>393-U1559B-13R-1A</v>
      </c>
      <c r="H103" s="26" t="str">
        <f>'Bruker data input page'!DL103</f>
        <v>SHLF</v>
      </c>
      <c r="I103" s="26">
        <f>'Bruker data input page'!DM103</f>
        <v>0</v>
      </c>
      <c r="J103" s="26" t="str">
        <f>'Bruker data input page'!DN103</f>
        <v>U1559</v>
      </c>
      <c r="K103" s="26">
        <f>'Bruker data input page'!DO103</f>
        <v>0</v>
      </c>
      <c r="L103" s="26">
        <f>'Bruker data input page'!DP103</f>
        <v>0</v>
      </c>
      <c r="M103" s="26">
        <f>'Bruker data input page'!DQ103</f>
        <v>0</v>
      </c>
      <c r="N103" s="26" t="str">
        <f>'Bruker data input page'!DR103</f>
        <v>4A</v>
      </c>
      <c r="O103" s="26">
        <f>'Bruker data input page'!DS103</f>
        <v>27</v>
      </c>
      <c r="P103" s="21" t="str">
        <f>'Bruker data input page'!DT103</f>
        <v>4A F</v>
      </c>
      <c r="Q103" s="21">
        <f>'Bruker data input page'!A103</f>
        <v>286</v>
      </c>
      <c r="R103" s="27">
        <f>'Bruker data input page'!B103</f>
        <v>44735.124305555553</v>
      </c>
      <c r="S103" s="22">
        <f>'Bruker data input page'!Y103*Calibrations!H$97+Calibrations!I$97</f>
        <v>53.722925348916014</v>
      </c>
      <c r="T103" s="23">
        <f>Calibrations!O$97*('Bruker data input page'!AK103/0.5993)^2+Calibrations!P$97*('Bruker data input page'!AK103/0.5993)+Calibrations!Q$97</f>
        <v>1.1825349361089901</v>
      </c>
      <c r="U103" s="22">
        <f>Calibrations!$V$97*'Bruker data input page'!W103^2+Calibrations!$W$97*'Bruker data input page'!W103+Calibrations!$X$97</f>
        <v>17.22809307332367</v>
      </c>
      <c r="V103" s="23">
        <f>('Bruker data input page'!AS103/0.69943)*Calibrations!AC$97+Calibrations!AD$97</f>
        <v>9.402744049990245</v>
      </c>
      <c r="W103" s="23">
        <f>'Bruker data input page'!U103*Calibrations!AQ$97+Calibrations!AR$97</f>
        <v>11.04457394465345</v>
      </c>
      <c r="X103" s="23">
        <f>Calibrations!AJ$97*('Bruker data input page'!AQ103/0.77446)^2+('Bruker data input page'!AQ103/0.77446)*Calibrations!AK$97+Calibrations!AL$97</f>
        <v>0.14822329179576943</v>
      </c>
      <c r="Y103" s="23">
        <f>('Bruker data input page'!AI103/0.7147)*Calibrations!AX$97+Calibrations!AY$97</f>
        <v>12.284112914120183</v>
      </c>
      <c r="Z103" s="23">
        <f>('Bruker data input page'!AG103/0.8302)*Calibrations!BE$97+Calibrations!BF$97</f>
        <v>0.23820391914726544</v>
      </c>
      <c r="AA103" s="23">
        <f>((('Bruker data input page'!AA103/0.436)^2)*Calibrations!BK$97)+(('Bruker data input page'!AA103/0.436)*Calibrations!BL$97)+Calibrations!BM$97</f>
        <v>9.251422672557745E-2</v>
      </c>
      <c r="AB103" s="24">
        <f>'Bruker data input page'!AM103*Calibrations!BS$97*10000+Calibrations!BT$97</f>
        <v>275.79961553038737</v>
      </c>
      <c r="AC103" s="24">
        <f>Calibrations!CA$97*('Bruker data input page'!AO103*10000)^2+('Bruker data input page'!AO103*10000)*Calibrations!CB$97+Calibrations!CC$97</f>
        <v>367.64625779628238</v>
      </c>
      <c r="AD103" s="24">
        <f>'Bruker data input page'!AW103*10000*Calibrations!CI$97+Calibrations!CJ$97</f>
        <v>87.367430100362469</v>
      </c>
      <c r="AE103" s="24">
        <f>'Bruker data input page'!AY103*10000*Calibrations!CP$97+Calibrations!CQ$97</f>
        <v>78.241850286903144</v>
      </c>
      <c r="AF103" s="24">
        <f>Calibrations!$CW$97*('Bruker data input page'!BA103*10000)^2+('Bruker data input page'!BA103*10000)*Calibrations!$CX$97+Calibrations!$CY$97</f>
        <v>61.704957115767186</v>
      </c>
      <c r="AG103" s="24">
        <f>'Bruker data input page'!BI103*10000*Calibrations!DD$97+Calibrations!DE$97</f>
        <v>3.0310147047823475</v>
      </c>
      <c r="AH103" s="24">
        <f>('Bruker data input page'!BK103*10000)*Calibrations!DK$97+Calibrations!DL$97</f>
        <v>103.4581374999365</v>
      </c>
      <c r="AI103" s="24">
        <f>Calibrations!DR$97*('Bruker data input page'!BM103*10000)^2+('Bruker data input page'!BM103*10000)*Calibrations!DS$97+Calibrations!DT$97</f>
        <v>23.356566416034262</v>
      </c>
      <c r="AJ103" s="24">
        <f>Calibrations!DY$97*('Bruker data input page'!BO103*10000)^2+Calibrations!DZ$97*('Bruker data input page'!BO103*10000)+Calibrations!EA$97</f>
        <v>72.680714843327877</v>
      </c>
      <c r="AK103" s="21"/>
      <c r="AL103" s="21"/>
    </row>
    <row r="104" spans="1:38">
      <c r="A104" s="21">
        <f>'Bruker data input page'!A69</f>
        <v>254</v>
      </c>
      <c r="B104" s="27">
        <f>'Bruker data input page'!B781</f>
        <v>44763.79791666667</v>
      </c>
      <c r="C104" s="21" t="str">
        <f>'Bruker data input page'!G781</f>
        <v>GeoExploration</v>
      </c>
      <c r="D104" s="21" t="str">
        <f>'Bruker data input page'!H781</f>
        <v>Oxide3phase</v>
      </c>
      <c r="E104" s="26">
        <f>'Bruker data input page'!L781</f>
        <v>90</v>
      </c>
      <c r="F104" s="26"/>
      <c r="G104" s="26" t="str">
        <f>'Bruker data input page'!DK104</f>
        <v>390C-U1558A-19X-1A</v>
      </c>
      <c r="H104" s="26" t="str">
        <f>'Bruker data input page'!DL104</f>
        <v>SHLF</v>
      </c>
      <c r="I104" s="26">
        <f>'Bruker data input page'!DM104</f>
        <v>103</v>
      </c>
      <c r="J104" s="26" t="str">
        <f>'Bruker data input page'!DN104</f>
        <v>U1558</v>
      </c>
      <c r="K104" s="26" t="str">
        <f>'Bruker data input page'!DO104</f>
        <v>A</v>
      </c>
      <c r="L104" s="26">
        <f>'Bruker data input page'!DP104</f>
        <v>19</v>
      </c>
      <c r="M104" s="26" t="str">
        <f>'Bruker data input page'!DQ104</f>
        <v>X</v>
      </c>
      <c r="N104" s="26" t="str">
        <f>'Bruker data input page'!DR104</f>
        <v>1A</v>
      </c>
      <c r="O104" s="26">
        <f>'Bruker data input page'!DS104</f>
        <v>129</v>
      </c>
      <c r="P104" s="21" t="str">
        <f>'Bruker data input page'!DT104</f>
        <v>2D BKGD 2</v>
      </c>
      <c r="Q104" s="21">
        <f>'Bruker data input page'!A104</f>
        <v>104</v>
      </c>
      <c r="R104" s="27">
        <f>'Bruker data input page'!B104</f>
        <v>44730.789583333331</v>
      </c>
      <c r="S104" s="22">
        <f>'Bruker data input page'!Y104*Calibrations!H$97+Calibrations!I$97</f>
        <v>51.21105678296702</v>
      </c>
      <c r="T104" s="23">
        <f>Calibrations!O$97*('Bruker data input page'!AK104/0.5993)^2+Calibrations!P$97*('Bruker data input page'!AK104/0.5993)+Calibrations!Q$97</f>
        <v>1.1151834875471744</v>
      </c>
      <c r="U104" s="22">
        <f>Calibrations!$V$97*'Bruker data input page'!W104^2+Calibrations!$W$97*'Bruker data input page'!W104+Calibrations!$X$97</f>
        <v>19.753667821681596</v>
      </c>
      <c r="V104" s="23">
        <f>('Bruker data input page'!AS104/0.69943)*Calibrations!AC$97+Calibrations!AD$97</f>
        <v>8.8823368689593813</v>
      </c>
      <c r="W104" s="23">
        <f>'Bruker data input page'!U104*Calibrations!AQ$97+Calibrations!AR$97</f>
        <v>8.4726307226977191</v>
      </c>
      <c r="X104" s="23">
        <f>Calibrations!AJ$97*('Bruker data input page'!AQ104/0.77446)^2+('Bruker data input page'!AQ104/0.77446)*Calibrations!AK$97+Calibrations!AL$97</f>
        <v>0.14810182677488848</v>
      </c>
      <c r="Y104" s="23">
        <f>('Bruker data input page'!AI104/0.7147)*Calibrations!AX$97+Calibrations!AY$97</f>
        <v>13.158481694857819</v>
      </c>
      <c r="Z104" s="23">
        <f>('Bruker data input page'!AG104/0.8302)*Calibrations!BE$97+Calibrations!BF$97</f>
        <v>0.46307610678693828</v>
      </c>
      <c r="AA104" s="23">
        <f>((('Bruker data input page'!AA104/0.436)^2)*Calibrations!BK$97)+(('Bruker data input page'!AA104/0.436)*Calibrations!BL$97)+Calibrations!BM$97</f>
        <v>0.11851406094939294</v>
      </c>
      <c r="AB104" s="24">
        <f>'Bruker data input page'!AM104*Calibrations!BS$97*10000+Calibrations!BT$97</f>
        <v>352.11421857582377</v>
      </c>
      <c r="AC104" s="24">
        <f>Calibrations!CA$97*('Bruker data input page'!AO104*10000)^2+('Bruker data input page'!AO104*10000)*Calibrations!CB$97+Calibrations!CC$97</f>
        <v>282.65009418012357</v>
      </c>
      <c r="AD104" s="24">
        <f>'Bruker data input page'!AW104*10000*Calibrations!CI$97+Calibrations!CJ$97</f>
        <v>137.78236501790207</v>
      </c>
      <c r="AE104" s="24">
        <f>'Bruker data input page'!AY104*10000*Calibrations!CP$97+Calibrations!CQ$97</f>
        <v>126.55602990183779</v>
      </c>
      <c r="AF104" s="24">
        <f>Calibrations!$CW$97*('Bruker data input page'!BA104*10000)^2+('Bruker data input page'!BA104*10000)*Calibrations!$CX$97+Calibrations!$CY$97</f>
        <v>94.998462338862666</v>
      </c>
      <c r="AG104" s="24">
        <f>'Bruker data input page'!BI104*10000*Calibrations!DD$97+Calibrations!DE$97</f>
        <v>6.421244393933315</v>
      </c>
      <c r="AH104" s="24">
        <f>('Bruker data input page'!BK104*10000)*Calibrations!DK$97+Calibrations!DL$97</f>
        <v>94.519539000212987</v>
      </c>
      <c r="AI104" s="24">
        <f>Calibrations!DR$97*('Bruker data input page'!BM104*10000)^2+('Bruker data input page'!BM104*10000)*Calibrations!DS$97+Calibrations!DT$97</f>
        <v>29.725107834104254</v>
      </c>
      <c r="AJ104" s="24">
        <f>Calibrations!DY$97*('Bruker data input page'!BO104*10000)^2+Calibrations!DZ$97*('Bruker data input page'!BO104*10000)+Calibrations!EA$97</f>
        <v>69.260978510598108</v>
      </c>
      <c r="AK104" s="21"/>
      <c r="AL104" s="21"/>
    </row>
    <row r="105" spans="1:38">
      <c r="A105" s="21">
        <f>'Bruker data input page'!A70</f>
        <v>255</v>
      </c>
      <c r="B105" s="27">
        <f>'Bruker data input page'!B782</f>
        <v>44763.8</v>
      </c>
      <c r="C105" s="21" t="str">
        <f>'Bruker data input page'!G782</f>
        <v>GeoExploration</v>
      </c>
      <c r="D105" s="21" t="str">
        <f>'Bruker data input page'!H782</f>
        <v>Oxide3phase</v>
      </c>
      <c r="E105" s="26">
        <f>'Bruker data input page'!L782</f>
        <v>90</v>
      </c>
      <c r="F105" s="26"/>
      <c r="G105" s="26" t="str">
        <f>'Bruker data input page'!DK105</f>
        <v>390C-U1558A-19X-1A</v>
      </c>
      <c r="H105" s="26" t="str">
        <f>'Bruker data input page'!DL105</f>
        <v>SHLF</v>
      </c>
      <c r="I105" s="26">
        <f>'Bruker data input page'!DM105</f>
        <v>104</v>
      </c>
      <c r="J105" s="26" t="str">
        <f>'Bruker data input page'!DN105</f>
        <v>U1558</v>
      </c>
      <c r="K105" s="26" t="str">
        <f>'Bruker data input page'!DO105</f>
        <v>A</v>
      </c>
      <c r="L105" s="26">
        <f>'Bruker data input page'!DP105</f>
        <v>19</v>
      </c>
      <c r="M105" s="26" t="str">
        <f>'Bruker data input page'!DQ105</f>
        <v>X</v>
      </c>
      <c r="N105" s="26" t="str">
        <f>'Bruker data input page'!DR105</f>
        <v>1A</v>
      </c>
      <c r="O105" s="26">
        <f>'Bruker data input page'!DS105</f>
        <v>104</v>
      </c>
      <c r="P105" s="21" t="str">
        <f>'Bruker data input page'!DT105</f>
        <v>2C BKGD 1</v>
      </c>
      <c r="Q105" s="21">
        <f>'Bruker data input page'!A105</f>
        <v>105</v>
      </c>
      <c r="R105" s="27">
        <f>'Bruker data input page'!B105</f>
        <v>44730.793055555558</v>
      </c>
      <c r="S105" s="22">
        <f>'Bruker data input page'!Y105*Calibrations!H$97+Calibrations!I$97</f>
        <v>38.656466554453658</v>
      </c>
      <c r="T105" s="23">
        <f>Calibrations!O$97*('Bruker data input page'!AK105/0.5993)^2+Calibrations!P$97*('Bruker data input page'!AK105/0.5993)+Calibrations!Q$97</f>
        <v>0.79416656137714692</v>
      </c>
      <c r="U105" s="22">
        <f>Calibrations!$V$97*'Bruker data input page'!W105^2+Calibrations!$W$97*'Bruker data input page'!W105+Calibrations!$X$97</f>
        <v>12.759580178915916</v>
      </c>
      <c r="V105" s="23">
        <f>('Bruker data input page'!AS105/0.69943)*Calibrations!AC$97+Calibrations!AD$97</f>
        <v>7.1803636048910731</v>
      </c>
      <c r="W105" s="23">
        <f>'Bruker data input page'!U105*Calibrations!AQ$97+Calibrations!AR$97</f>
        <v>6.8836055899266038</v>
      </c>
      <c r="X105" s="23">
        <f>Calibrations!AJ$97*('Bruker data input page'!AQ105/0.77446)^2+('Bruker data input page'!AQ105/0.77446)*Calibrations!AK$97+Calibrations!AL$97</f>
        <v>0.10545157108158647</v>
      </c>
      <c r="Y105" s="23">
        <f>('Bruker data input page'!AI105/0.7147)*Calibrations!AX$97+Calibrations!AY$97</f>
        <v>9.8511661761457141</v>
      </c>
      <c r="Z105" s="23">
        <f>('Bruker data input page'!AG105/0.8302)*Calibrations!BE$97+Calibrations!BF$97</f>
        <v>0.3174374080807072</v>
      </c>
      <c r="AA105" s="23">
        <f>((('Bruker data input page'!AA105/0.436)^2)*Calibrations!BK$97)+(('Bruker data input page'!AA105/0.436)*Calibrations!BL$97)+Calibrations!BM$97</f>
        <v>8.8338175087485774E-2</v>
      </c>
      <c r="AB105" s="24">
        <f>'Bruker data input page'!AM105*Calibrations!BS$97*10000+Calibrations!BT$97</f>
        <v>154.89670508761736</v>
      </c>
      <c r="AC105" s="24">
        <f>Calibrations!CA$97*('Bruker data input page'!AO105*10000)^2+('Bruker data input page'!AO105*10000)*Calibrations!CB$97+Calibrations!CC$97</f>
        <v>294.27850968385064</v>
      </c>
      <c r="AD105" s="24">
        <f>'Bruker data input page'!AW105*10000*Calibrations!CI$97+Calibrations!CJ$97</f>
        <v>66.608339251963798</v>
      </c>
      <c r="AE105" s="24">
        <f>'Bruker data input page'!AY105*10000*Calibrations!CP$97+Calibrations!CQ$97</f>
        <v>72.074082676485958</v>
      </c>
      <c r="AF105" s="24">
        <f>Calibrations!$CW$97*('Bruker data input page'!BA105*10000)^2+('Bruker data input page'!BA105*10000)*Calibrations!$CX$97+Calibrations!$CY$97</f>
        <v>71.400836593149606</v>
      </c>
      <c r="AG105" s="24">
        <f>'Bruker data input page'!BI105*10000*Calibrations!DD$97+Calibrations!DE$97</f>
        <v>7.5513209569836386</v>
      </c>
      <c r="AH105" s="24">
        <f>('Bruker data input page'!BK105*10000)*Calibrations!DK$97+Calibrations!DL$97</f>
        <v>66.710565889962041</v>
      </c>
      <c r="AI105" s="24">
        <f>Calibrations!DR$97*('Bruker data input page'!BM105*10000)^2+('Bruker data input page'!BM105*10000)*Calibrations!DS$97+Calibrations!DT$97</f>
        <v>22.294128390038448</v>
      </c>
      <c r="AJ105" s="24">
        <f>Calibrations!DY$97*('Bruker data input page'!BO105*10000)^2+Calibrations!DZ$97*('Bruker data input page'!BO105*10000)+Calibrations!EA$97</f>
        <v>65.836290647458924</v>
      </c>
      <c r="AK105" s="21"/>
      <c r="AL105" s="21"/>
    </row>
    <row r="106" spans="1:38">
      <c r="A106" s="21">
        <f>'Bruker data input page'!A71</f>
        <v>256</v>
      </c>
      <c r="B106" s="27">
        <f>'Bruker data input page'!B783</f>
        <v>44763.801388888889</v>
      </c>
      <c r="C106" s="21" t="str">
        <f>'Bruker data input page'!G783</f>
        <v>GeoExploration</v>
      </c>
      <c r="D106" s="21" t="str">
        <f>'Bruker data input page'!H783</f>
        <v>Oxide3phase</v>
      </c>
      <c r="E106" s="26">
        <f>'Bruker data input page'!L783</f>
        <v>90</v>
      </c>
      <c r="F106" s="26"/>
      <c r="G106" s="26" t="str">
        <f>'Bruker data input page'!DK106</f>
        <v>390C-U1558A-19X-1A</v>
      </c>
      <c r="H106" s="26" t="str">
        <f>'Bruker data input page'!DL106</f>
        <v>SHLF</v>
      </c>
      <c r="I106" s="26">
        <f>'Bruker data input page'!DM106</f>
        <v>105</v>
      </c>
      <c r="J106" s="26" t="str">
        <f>'Bruker data input page'!DN106</f>
        <v>U1558</v>
      </c>
      <c r="K106" s="26" t="str">
        <f>'Bruker data input page'!DO106</f>
        <v>A</v>
      </c>
      <c r="L106" s="26">
        <f>'Bruker data input page'!DP106</f>
        <v>19</v>
      </c>
      <c r="M106" s="26" t="str">
        <f>'Bruker data input page'!DQ106</f>
        <v>X</v>
      </c>
      <c r="N106" s="26" t="str">
        <f>'Bruker data input page'!DR106</f>
        <v>1A</v>
      </c>
      <c r="O106" s="26">
        <f>'Bruker data input page'!DS106</f>
        <v>104</v>
      </c>
      <c r="P106" s="21" t="str">
        <f>'Bruker data input page'!DT106</f>
        <v>2C ALT 2</v>
      </c>
      <c r="Q106" s="21">
        <f>'Bruker data input page'!A106</f>
        <v>106</v>
      </c>
      <c r="R106" s="27">
        <f>'Bruker data input page'!B106</f>
        <v>44730.793055555558</v>
      </c>
      <c r="S106" s="22">
        <f>'Bruker data input page'!Y106*Calibrations!H$97+Calibrations!I$97</f>
        <v>38.522086754629221</v>
      </c>
      <c r="T106" s="23">
        <f>Calibrations!O$97*('Bruker data input page'!AK106/0.5993)^2+Calibrations!P$97*('Bruker data input page'!AK106/0.5993)+Calibrations!Q$97</f>
        <v>0.80121802122506014</v>
      </c>
      <c r="U106" s="22">
        <f>Calibrations!$V$97*'Bruker data input page'!W106^2+Calibrations!$W$97*'Bruker data input page'!W106+Calibrations!$X$97</f>
        <v>12.997887622900203</v>
      </c>
      <c r="V106" s="23">
        <f>('Bruker data input page'!AS106/0.69943)*Calibrations!AC$97+Calibrations!AD$97</f>
        <v>6.8656151245496728</v>
      </c>
      <c r="W106" s="23">
        <f>'Bruker data input page'!U106*Calibrations!AQ$97+Calibrations!AR$97</f>
        <v>5.2356131052276158</v>
      </c>
      <c r="X106" s="23">
        <f>Calibrations!AJ$97*('Bruker data input page'!AQ106/0.77446)^2+('Bruker data input page'!AQ106/0.77446)*Calibrations!AK$97+Calibrations!AL$97</f>
        <v>9.7703348281476851E-2</v>
      </c>
      <c r="Y106" s="23">
        <f>('Bruker data input page'!AI106/0.7147)*Calibrations!AX$97+Calibrations!AY$97</f>
        <v>10.675901625432804</v>
      </c>
      <c r="Z106" s="23">
        <f>('Bruker data input page'!AG106/0.8302)*Calibrations!BE$97+Calibrations!BF$97</f>
        <v>0.32105951043195025</v>
      </c>
      <c r="AA106" s="23">
        <f>((('Bruker data input page'!AA106/0.436)^2)*Calibrations!BK$97)+(('Bruker data input page'!AA106/0.436)*Calibrations!BL$97)+Calibrations!BM$97</f>
        <v>6.3871235393422404E-2</v>
      </c>
      <c r="AB106" s="24">
        <f>'Bruker data input page'!AM106*Calibrations!BS$97*10000+Calibrations!BT$97</f>
        <v>154.89670508761736</v>
      </c>
      <c r="AC106" s="24">
        <f>Calibrations!CA$97*('Bruker data input page'!AO106*10000)^2+('Bruker data input page'!AO106*10000)*Calibrations!CB$97+Calibrations!CC$97</f>
        <v>283.63401292907781</v>
      </c>
      <c r="AD106" s="24">
        <f>'Bruker data input page'!AW106*10000*Calibrations!CI$97+Calibrations!CJ$97</f>
        <v>70.562451794515923</v>
      </c>
      <c r="AE106" s="24">
        <f>'Bruker data input page'!AY106*10000*Calibrations!CP$97+Calibrations!CQ$97</f>
        <v>67.962237602874509</v>
      </c>
      <c r="AF106" s="24">
        <f>Calibrations!$CW$97*('Bruker data input page'!BA106*10000)^2+('Bruker data input page'!BA106*10000)*Calibrations!$CX$97+Calibrations!$CY$97</f>
        <v>76.810841432159478</v>
      </c>
      <c r="AG106" s="24">
        <f>'Bruker data input page'!BI106*10000*Calibrations!DD$97+Calibrations!DE$97</f>
        <v>6.421244393933315</v>
      </c>
      <c r="AH106" s="24">
        <f>('Bruker data input page'!BK106*10000)*Calibrations!DK$97+Calibrations!DL$97</f>
        <v>75.649164389685552</v>
      </c>
      <c r="AI106" s="24">
        <f>Calibrations!DR$97*('Bruker data input page'!BM106*10000)^2+('Bruker data input page'!BM106*10000)*Calibrations!DS$97+Calibrations!DT$97</f>
        <v>22.294128390038448</v>
      </c>
      <c r="AJ106" s="24">
        <f>Calibrations!DY$97*('Bruker data input page'!BO106*10000)^2+Calibrations!DZ$97*('Bruker data input page'!BO106*10000)+Calibrations!EA$97</f>
        <v>62.406651253910326</v>
      </c>
      <c r="AK106" s="21"/>
      <c r="AL106" s="21"/>
    </row>
    <row r="107" spans="1:38">
      <c r="A107" s="21">
        <f>'Bruker data input page'!A72</f>
        <v>257</v>
      </c>
      <c r="B107" s="27">
        <f>'Bruker data input page'!B784</f>
        <v>44763.803472222222</v>
      </c>
      <c r="C107" s="21" t="str">
        <f>'Bruker data input page'!G784</f>
        <v>GeoExploration</v>
      </c>
      <c r="D107" s="21" t="str">
        <f>'Bruker data input page'!H784</f>
        <v>Oxide3phase</v>
      </c>
      <c r="E107" s="26">
        <f>'Bruker data input page'!L784</f>
        <v>90</v>
      </c>
      <c r="F107" s="26"/>
      <c r="G107" s="26" t="str">
        <f>'Bruker data input page'!DK107</f>
        <v>390C-U1558A-19X-1A</v>
      </c>
      <c r="H107" s="26" t="str">
        <f>'Bruker data input page'!DL107</f>
        <v>SHLF</v>
      </c>
      <c r="I107" s="26">
        <f>'Bruker data input page'!DM107</f>
        <v>106</v>
      </c>
      <c r="J107" s="26" t="str">
        <f>'Bruker data input page'!DN107</f>
        <v>U1558</v>
      </c>
      <c r="K107" s="26" t="str">
        <f>'Bruker data input page'!DO107</f>
        <v>A</v>
      </c>
      <c r="L107" s="26">
        <f>'Bruker data input page'!DP107</f>
        <v>19</v>
      </c>
      <c r="M107" s="26" t="str">
        <f>'Bruker data input page'!DQ107</f>
        <v>X</v>
      </c>
      <c r="N107" s="26" t="str">
        <f>'Bruker data input page'!DR107</f>
        <v>1A</v>
      </c>
      <c r="O107" s="26">
        <f>'Bruker data input page'!DS107</f>
        <v>85</v>
      </c>
      <c r="P107" s="21" t="str">
        <f>'Bruker data input page'!DT107</f>
        <v>2B ALT 1</v>
      </c>
      <c r="Q107" s="21">
        <f>'Bruker data input page'!A107</f>
        <v>107</v>
      </c>
      <c r="R107" s="27">
        <f>'Bruker data input page'!B107</f>
        <v>44730.793055555558</v>
      </c>
      <c r="S107" s="22">
        <f>'Bruker data input page'!Y107*Calibrations!H$97+Calibrations!I$97</f>
        <v>51.350307999053875</v>
      </c>
      <c r="T107" s="23">
        <f>Calibrations!O$97*('Bruker data input page'!AK107/0.5993)^2+Calibrations!P$97*('Bruker data input page'!AK107/0.5993)+Calibrations!Q$97</f>
        <v>1.1549520460185816</v>
      </c>
      <c r="U107" s="22">
        <f>Calibrations!$V$97*'Bruker data input page'!W107^2+Calibrations!$W$97*'Bruker data input page'!W107+Calibrations!$X$97</f>
        <v>16.16945460173007</v>
      </c>
      <c r="V107" s="23">
        <f>('Bruker data input page'!AS107/0.69943)*Calibrations!AC$97+Calibrations!AD$97</f>
        <v>11.452998668620136</v>
      </c>
      <c r="W107" s="23">
        <f>'Bruker data input page'!U107*Calibrations!AQ$97+Calibrations!AR$97</f>
        <v>9.0449040397682268</v>
      </c>
      <c r="X107" s="23">
        <f>Calibrations!AJ$97*('Bruker data input page'!AQ107/0.77446)^2+('Bruker data input page'!AQ107/0.77446)*Calibrations!AK$97+Calibrations!AL$97</f>
        <v>0.18950501133675751</v>
      </c>
      <c r="Y107" s="23">
        <f>('Bruker data input page'!AI107/0.7147)*Calibrations!AX$97+Calibrations!AY$97</f>
        <v>12.228085104384604</v>
      </c>
      <c r="Z107" s="23">
        <f>('Bruker data input page'!AG107/0.8302)*Calibrations!BE$97+Calibrations!BF$97</f>
        <v>0.48556332555090564</v>
      </c>
      <c r="AA107" s="23">
        <f>((('Bruker data input page'!AA107/0.436)^2)*Calibrations!BK$97)+(('Bruker data input page'!AA107/0.436)*Calibrations!BL$97)+Calibrations!BM$97</f>
        <v>0.12710576949214025</v>
      </c>
      <c r="AB107" s="24">
        <f>'Bruker data input page'!AM107*Calibrations!BS$97*10000+Calibrations!BT$97</f>
        <v>154.89670508761736</v>
      </c>
      <c r="AC107" s="24">
        <f>Calibrations!CA$97*('Bruker data input page'!AO107*10000)^2+('Bruker data input page'!AO107*10000)*Calibrations!CB$97+Calibrations!CC$97</f>
        <v>333.58198950134465</v>
      </c>
      <c r="AD107" s="24">
        <f>'Bruker data input page'!AW107*10000*Calibrations!CI$97+Calibrations!CJ$97</f>
        <v>87.367430100362469</v>
      </c>
      <c r="AE107" s="24">
        <f>'Bruker data input page'!AY107*10000*Calibrations!CP$97+Calibrations!CQ$97</f>
        <v>75.157966481694558</v>
      </c>
      <c r="AF107" s="24">
        <f>Calibrations!$CW$97*('Bruker data input page'!BA107*10000)^2+('Bruker data input page'!BA107*10000)*Calibrations!$CX$97+Calibrations!$CY$97</f>
        <v>101.21228479429639</v>
      </c>
      <c r="AG107" s="24">
        <f>'Bruker data input page'!BI107*10000*Calibrations!DD$97+Calibrations!DE$97</f>
        <v>8.6813975200339613</v>
      </c>
      <c r="AH107" s="24">
        <f>('Bruker data input page'!BK107*10000)*Calibrations!DK$97+Calibrations!DL$97</f>
        <v>85.580940500489461</v>
      </c>
      <c r="AI107" s="24">
        <f>Calibrations!DR$97*('Bruker data input page'!BM107*10000)^2+('Bruker data input page'!BM107*10000)*Calibrations!DS$97+Calibrations!DT$97</f>
        <v>27.603420073396141</v>
      </c>
      <c r="AJ107" s="24">
        <f>Calibrations!DY$97*('Bruker data input page'!BO107*10000)^2+Calibrations!DZ$97*('Bruker data input page'!BO107*10000)+Calibrations!EA$97</f>
        <v>69.260978510598108</v>
      </c>
      <c r="AK107" s="21"/>
      <c r="AL107" s="21"/>
    </row>
    <row r="108" spans="1:38">
      <c r="A108" s="21">
        <f>'Bruker data input page'!A73</f>
        <v>258</v>
      </c>
      <c r="B108" s="27">
        <f>'Bruker data input page'!B785</f>
        <v>44763.808333333334</v>
      </c>
      <c r="C108" s="21" t="str">
        <f>'Bruker data input page'!G785</f>
        <v>GeoExploration</v>
      </c>
      <c r="D108" s="21" t="str">
        <f>'Bruker data input page'!H785</f>
        <v>Oxide3phase</v>
      </c>
      <c r="E108" s="26">
        <f>'Bruker data input page'!L785</f>
        <v>90</v>
      </c>
      <c r="F108" s="26"/>
      <c r="G108" s="26" t="str">
        <f>'Bruker data input page'!DK108</f>
        <v>390C-U1558A-19X-1A</v>
      </c>
      <c r="H108" s="26" t="str">
        <f>'Bruker data input page'!DL108</f>
        <v>SHLF</v>
      </c>
      <c r="I108" s="26">
        <f>'Bruker data input page'!DM108</f>
        <v>107</v>
      </c>
      <c r="J108" s="26" t="str">
        <f>'Bruker data input page'!DN108</f>
        <v>U1558</v>
      </c>
      <c r="K108" s="26" t="str">
        <f>'Bruker data input page'!DO108</f>
        <v>A</v>
      </c>
      <c r="L108" s="26">
        <f>'Bruker data input page'!DP108</f>
        <v>19</v>
      </c>
      <c r="M108" s="26" t="str">
        <f>'Bruker data input page'!DQ108</f>
        <v>X</v>
      </c>
      <c r="N108" s="26" t="str">
        <f>'Bruker data input page'!DR108</f>
        <v>1A</v>
      </c>
      <c r="O108" s="26">
        <f>'Bruker data input page'!DS108</f>
        <v>85</v>
      </c>
      <c r="P108" s="21" t="str">
        <f>'Bruker data input page'!DT108</f>
        <v>2B ALT 1 BIG PIECE</v>
      </c>
      <c r="Q108" s="21">
        <f>'Bruker data input page'!A108</f>
        <v>108</v>
      </c>
      <c r="R108" s="27">
        <f>'Bruker data input page'!B108</f>
        <v>44730.793055555558</v>
      </c>
      <c r="S108" s="22">
        <f>'Bruker data input page'!Y108*Calibrations!H$97+Calibrations!I$97</f>
        <v>50.798887441153617</v>
      </c>
      <c r="T108" s="23">
        <f>Calibrations!O$97*('Bruker data input page'!AK108/0.5993)^2+Calibrations!P$97*('Bruker data input page'!AK108/0.5993)+Calibrations!Q$97</f>
        <v>1.1567567119249009</v>
      </c>
      <c r="U108" s="22">
        <f>Calibrations!$V$97*'Bruker data input page'!W108^2+Calibrations!$W$97*'Bruker data input page'!W108+Calibrations!$X$97</f>
        <v>17.20209704322253</v>
      </c>
      <c r="V108" s="23">
        <f>('Bruker data input page'!AS108/0.69943)*Calibrations!AC$97+Calibrations!AD$97</f>
        <v>11.177683697018356</v>
      </c>
      <c r="W108" s="23">
        <f>'Bruker data input page'!U108*Calibrations!AQ$97+Calibrations!AR$97</f>
        <v>8.0047586188765614</v>
      </c>
      <c r="X108" s="23">
        <f>Calibrations!AJ$97*('Bruker data input page'!AQ108/0.77446)^2+('Bruker data input page'!AQ108/0.77446)*Calibrations!AK$97+Calibrations!AL$97</f>
        <v>0.19436200512730273</v>
      </c>
      <c r="Y108" s="23">
        <f>('Bruker data input page'!AI108/0.7147)*Calibrations!AX$97+Calibrations!AY$97</f>
        <v>11.96971773177242</v>
      </c>
      <c r="Z108" s="23">
        <f>('Bruker data input page'!AG108/0.8302)*Calibrations!BE$97+Calibrations!BF$97</f>
        <v>0.48767621858913074</v>
      </c>
      <c r="AA108" s="23">
        <f>((('Bruker data input page'!AA108/0.436)^2)*Calibrations!BK$97)+(('Bruker data input page'!AA108/0.436)*Calibrations!BL$97)+Calibrations!BM$97</f>
        <v>0.13306052165993082</v>
      </c>
      <c r="AB108" s="24">
        <f>'Bruker data input page'!AM108*Calibrations!BS$97*10000+Calibrations!BT$97</f>
        <v>358.11649072546481</v>
      </c>
      <c r="AC108" s="24">
        <f>Calibrations!CA$97*('Bruker data input page'!AO108*10000)^2+('Bruker data input page'!AO108*10000)*Calibrations!CB$97+Calibrations!CC$97</f>
        <v>271.64837845790368</v>
      </c>
      <c r="AD108" s="24">
        <f>'Bruker data input page'!AW108*10000*Calibrations!CI$97+Calibrations!CJ$97</f>
        <v>105.16093654184704</v>
      </c>
      <c r="AE108" s="24">
        <f>'Bruker data input page'!AY108*10000*Calibrations!CP$97+Calibrations!CQ$97</f>
        <v>84.409617897320331</v>
      </c>
      <c r="AF108" s="24">
        <f>Calibrations!$CW$97*('Bruker data input page'!BA108*10000)^2+('Bruker data input page'!BA108*10000)*Calibrations!$CX$97+Calibrations!$CY$97</f>
        <v>98.744550955690315</v>
      </c>
      <c r="AG108" s="24">
        <f>'Bruker data input page'!BI108*10000*Calibrations!DD$97+Calibrations!DE$97</f>
        <v>7.5513209569836386</v>
      </c>
      <c r="AH108" s="24">
        <f>('Bruker data input page'!BK108*10000)*Calibrations!DK$97+Calibrations!DL$97</f>
        <v>90.546828555891409</v>
      </c>
      <c r="AI108" s="24">
        <f>Calibrations!DR$97*('Bruker data input page'!BM108*10000)^2+('Bruker data input page'!BM108*10000)*Calibrations!DS$97+Calibrations!DT$97</f>
        <v>26.542141426048879</v>
      </c>
      <c r="AJ108" s="24">
        <f>Calibrations!DY$97*('Bruker data input page'!BO108*10000)^2+Calibrations!DZ$97*('Bruker data input page'!BO108*10000)+Calibrations!EA$97</f>
        <v>70.971465618264176</v>
      </c>
      <c r="AK108" s="21"/>
      <c r="AL108" s="21"/>
    </row>
    <row r="109" spans="1:38">
      <c r="A109" s="21">
        <f>'Bruker data input page'!A74</f>
        <v>259</v>
      </c>
      <c r="B109" s="27">
        <f>'Bruker data input page'!B786</f>
        <v>44763.818055555559</v>
      </c>
      <c r="C109" s="21" t="str">
        <f>'Bruker data input page'!G786</f>
        <v>GeoExploration</v>
      </c>
      <c r="D109" s="21" t="str">
        <f>'Bruker data input page'!H786</f>
        <v>Oxide3phase</v>
      </c>
      <c r="E109" s="26">
        <f>'Bruker data input page'!L786</f>
        <v>90</v>
      </c>
      <c r="F109" s="26"/>
      <c r="G109" s="26" t="str">
        <f>'Bruker data input page'!DK109</f>
        <v>390C-U1558A-19X-1A</v>
      </c>
      <c r="H109" s="26" t="str">
        <f>'Bruker data input page'!DL109</f>
        <v>SHLF</v>
      </c>
      <c r="I109" s="26">
        <f>'Bruker data input page'!DM109</f>
        <v>108</v>
      </c>
      <c r="J109" s="26" t="str">
        <f>'Bruker data input page'!DN109</f>
        <v>U1558</v>
      </c>
      <c r="K109" s="26" t="str">
        <f>'Bruker data input page'!DO109</f>
        <v>A</v>
      </c>
      <c r="L109" s="26">
        <f>'Bruker data input page'!DP109</f>
        <v>19</v>
      </c>
      <c r="M109" s="26" t="str">
        <f>'Bruker data input page'!DQ109</f>
        <v>X</v>
      </c>
      <c r="N109" s="26" t="str">
        <f>'Bruker data input page'!DR109</f>
        <v>1A</v>
      </c>
      <c r="O109" s="26">
        <f>'Bruker data input page'!DS109</f>
        <v>85</v>
      </c>
      <c r="P109" s="21" t="str">
        <f>'Bruker data input page'!DT109</f>
        <v>2B BKGD 1 BIG PIECE</v>
      </c>
      <c r="Q109" s="21">
        <f>'Bruker data input page'!A109</f>
        <v>109</v>
      </c>
      <c r="R109" s="27">
        <f>'Bruker data input page'!B109</f>
        <v>44730.793055555558</v>
      </c>
      <c r="S109" s="22">
        <f>'Bruker data input page'!Y109*Calibrations!H$97+Calibrations!I$97</f>
        <v>50.907009119173281</v>
      </c>
      <c r="T109" s="23">
        <f>Calibrations!O$97*('Bruker data input page'!AK109/0.5993)^2+Calibrations!P$97*('Bruker data input page'!AK109/0.5993)+Calibrations!Q$97</f>
        <v>1.0652954811778836</v>
      </c>
      <c r="U109" s="22">
        <f>Calibrations!$V$97*'Bruker data input page'!W109^2+Calibrations!$W$97*'Bruker data input page'!W109+Calibrations!$X$97</f>
        <v>17.859978705383913</v>
      </c>
      <c r="V109" s="23">
        <f>('Bruker data input page'!AS109/0.69943)*Calibrations!AC$97+Calibrations!AD$97</f>
        <v>9.3712260265815726</v>
      </c>
      <c r="W109" s="23">
        <f>'Bruker data input page'!U109*Calibrations!AQ$97+Calibrations!AR$97</f>
        <v>9.814379648531947</v>
      </c>
      <c r="X109" s="23">
        <f>Calibrations!AJ$97*('Bruker data input page'!AQ109/0.77446)^2+('Bruker data input page'!AQ109/0.77446)*Calibrations!AK$97+Calibrations!AL$97</f>
        <v>0.14099633186173083</v>
      </c>
      <c r="Y109" s="23">
        <f>('Bruker data input page'!AI109/0.7147)*Calibrations!AX$97+Calibrations!AY$97</f>
        <v>12.353995426806684</v>
      </c>
      <c r="Z109" s="23">
        <f>('Bruker data input page'!AG109/0.8302)*Calibrations!BE$97+Calibrations!BF$97</f>
        <v>0.32437977092058973</v>
      </c>
      <c r="AA109" s="23">
        <f>((('Bruker data input page'!AA109/0.436)^2)*Calibrations!BK$97)+(('Bruker data input page'!AA109/0.436)*Calibrations!BL$97)+Calibrations!BM$97</f>
        <v>9.1376153111460107E-2</v>
      </c>
      <c r="AB109" s="24">
        <f>'Bruker data input page'!AM109*Calibrations!BS$97*10000+Calibrations!BT$97</f>
        <v>310.95578097828502</v>
      </c>
      <c r="AC109" s="24">
        <f>Calibrations!CA$97*('Bruker data input page'!AO109*10000)^2+('Bruker data input page'!AO109*10000)*Calibrations!CB$97+Calibrations!CC$97</f>
        <v>276.68975139612257</v>
      </c>
      <c r="AD109" s="24">
        <f>'Bruker data input page'!AW109*10000*Calibrations!CI$97+Calibrations!CJ$97</f>
        <v>97.252711456742787</v>
      </c>
      <c r="AE109" s="24">
        <f>'Bruker data input page'!AY109*10000*Calibrations!CP$97+Calibrations!CQ$97</f>
        <v>61.794469992457316</v>
      </c>
      <c r="AF109" s="24">
        <f>Calibrations!$CW$97*('Bruker data input page'!BA109*10000)^2+('Bruker data input page'!BA109*10000)*Calibrations!$CX$97+Calibrations!$CY$97</f>
        <v>87.346128813100606</v>
      </c>
      <c r="AG109" s="24">
        <f>'Bruker data input page'!BI109*10000*Calibrations!DD$97+Calibrations!DE$97</f>
        <v>4.1610912678326706</v>
      </c>
      <c r="AH109" s="24">
        <f>('Bruker data input page'!BK109*10000)*Calibrations!DK$97+Calibrations!DL$97</f>
        <v>87.567295722650243</v>
      </c>
      <c r="AI109" s="24">
        <f>Calibrations!DR$97*('Bruker data input page'!BM109*10000)^2+('Bruker data input page'!BM109*10000)*Calibrations!DS$97+Calibrations!DT$97</f>
        <v>22.294128390038448</v>
      </c>
      <c r="AJ109" s="24">
        <f>Calibrations!DY$97*('Bruker data input page'!BO109*10000)^2+Calibrations!DZ$97*('Bruker data input page'!BO109*10000)+Calibrations!EA$97</f>
        <v>63.264525308273349</v>
      </c>
      <c r="AK109" s="21"/>
      <c r="AL109" s="21"/>
    </row>
    <row r="110" spans="1:38">
      <c r="A110" s="21">
        <f>'Bruker data input page'!A75</f>
        <v>260</v>
      </c>
      <c r="B110" s="27">
        <f>'Bruker data input page'!B787</f>
        <v>44763.820138888892</v>
      </c>
      <c r="C110" s="21" t="str">
        <f>'Bruker data input page'!G787</f>
        <v>GeoExploration</v>
      </c>
      <c r="D110" s="21" t="str">
        <f>'Bruker data input page'!H787</f>
        <v>Oxide3phase</v>
      </c>
      <c r="E110" s="26">
        <f>'Bruker data input page'!L787</f>
        <v>90</v>
      </c>
      <c r="F110" s="26"/>
      <c r="G110" s="26" t="str">
        <f>'Bruker data input page'!DK110</f>
        <v>390C-U1558A-19X-1A</v>
      </c>
      <c r="H110" s="26" t="str">
        <f>'Bruker data input page'!DL110</f>
        <v>SHLF</v>
      </c>
      <c r="I110" s="26">
        <f>'Bruker data input page'!DM110</f>
        <v>109</v>
      </c>
      <c r="J110" s="26" t="str">
        <f>'Bruker data input page'!DN110</f>
        <v>U1558</v>
      </c>
      <c r="K110" s="26" t="str">
        <f>'Bruker data input page'!DO110</f>
        <v>A</v>
      </c>
      <c r="L110" s="26">
        <f>'Bruker data input page'!DP110</f>
        <v>19</v>
      </c>
      <c r="M110" s="26" t="str">
        <f>'Bruker data input page'!DQ110</f>
        <v>X</v>
      </c>
      <c r="N110" s="26" t="str">
        <f>'Bruker data input page'!DR110</f>
        <v>1A</v>
      </c>
      <c r="O110" s="26">
        <f>'Bruker data input page'!DS110</f>
        <v>65</v>
      </c>
      <c r="P110" s="21" t="str">
        <f>'Bruker data input page'!DT110</f>
        <v>2A BKGD 1</v>
      </c>
      <c r="Q110" s="21">
        <f>'Bruker data input page'!A110</f>
        <v>110</v>
      </c>
      <c r="R110" s="27">
        <f>'Bruker data input page'!B110</f>
        <v>44730.793055555558</v>
      </c>
      <c r="S110" s="22">
        <f>'Bruker data input page'!Y110*Calibrations!H$97+Calibrations!I$97</f>
        <v>43.834663226379732</v>
      </c>
      <c r="T110" s="23">
        <f>Calibrations!O$97*('Bruker data input page'!AK110/0.5993)^2+Calibrations!P$97*('Bruker data input page'!AK110/0.5993)+Calibrations!Q$97</f>
        <v>0.86266550849394874</v>
      </c>
      <c r="U110" s="22">
        <f>Calibrations!$V$97*'Bruker data input page'!W110^2+Calibrations!$W$97*'Bruker data input page'!W110+Calibrations!$X$97</f>
        <v>15.542297845044057</v>
      </c>
      <c r="V110" s="23">
        <f>('Bruker data input page'!AS110/0.69943)*Calibrations!AC$97+Calibrations!AD$97</f>
        <v>8.0851755371756546</v>
      </c>
      <c r="W110" s="23">
        <f>'Bruker data input page'!U110*Calibrations!AQ$97+Calibrations!AR$97</f>
        <v>6.8580852933545406</v>
      </c>
      <c r="X110" s="23">
        <f>Calibrations!AJ$97*('Bruker data input page'!AQ110/0.77446)^2+('Bruker data input page'!AQ110/0.77446)*Calibrations!AK$97+Calibrations!AL$97</f>
        <v>0.11248485308774296</v>
      </c>
      <c r="Y110" s="23">
        <f>('Bruker data input page'!AI110/0.7147)*Calibrations!AX$97+Calibrations!AY$97</f>
        <v>10.529742121774763</v>
      </c>
      <c r="Z110" s="23">
        <f>('Bruker data input page'!AG110/0.8302)*Calibrations!BE$97+Calibrations!BF$97</f>
        <v>0.37025973403633511</v>
      </c>
      <c r="AA110" s="23">
        <f>((('Bruker data input page'!AA110/0.436)^2)*Calibrations!BK$97)+(('Bruker data input page'!AA110/0.436)*Calibrations!BL$97)+Calibrations!BM$97</f>
        <v>9.4409600149260309E-2</v>
      </c>
      <c r="AB110" s="24">
        <f>'Bruker data input page'!AM110*Calibrations!BS$97*10000+Calibrations!BT$97</f>
        <v>256.07786418156672</v>
      </c>
      <c r="AC110" s="24">
        <f>Calibrations!CA$97*('Bruker data input page'!AO110*10000)^2+('Bruker data input page'!AO110*10000)*Calibrations!CB$97+Calibrations!CC$97</f>
        <v>323.38244986740551</v>
      </c>
      <c r="AD110" s="24">
        <f>'Bruker data input page'!AW110*10000*Calibrations!CI$97+Calibrations!CJ$97</f>
        <v>60.677170438135605</v>
      </c>
      <c r="AE110" s="24">
        <f>'Bruker data input page'!AY110*10000*Calibrations!CP$97+Calibrations!CQ$97</f>
        <v>60.766508724054461</v>
      </c>
      <c r="AF110" s="24">
        <f>Calibrations!$CW$97*('Bruker data input page'!BA110*10000)^2+('Bruker data input page'!BA110*10000)*Calibrations!$CX$97+Calibrations!$CY$97</f>
        <v>65.895924321780186</v>
      </c>
      <c r="AG110" s="24">
        <f>'Bruker data input page'!BI110*10000*Calibrations!DD$97+Calibrations!DE$97</f>
        <v>7.5513209569836386</v>
      </c>
      <c r="AH110" s="24">
        <f>('Bruker data input page'!BK110*10000)*Calibrations!DK$97+Calibrations!DL$97</f>
        <v>81.608230056167898</v>
      </c>
      <c r="AI110" s="24">
        <f>Calibrations!DR$97*('Bruker data input page'!BM110*10000)^2+('Bruker data input page'!BM110*10000)*Calibrations!DS$97+Calibrations!DT$97</f>
        <v>22.294128390038448</v>
      </c>
      <c r="AJ110" s="24">
        <f>Calibrations!DY$97*('Bruker data input page'!BO110*10000)^2+Calibrations!DZ$97*('Bruker data input page'!BO110*10000)+Calibrations!EA$97</f>
        <v>69.260978510598108</v>
      </c>
      <c r="AK110" s="21"/>
      <c r="AL110" s="21"/>
    </row>
    <row r="111" spans="1:38">
      <c r="A111" s="21">
        <f>'Bruker data input page'!A76</f>
        <v>261</v>
      </c>
      <c r="B111" s="27">
        <f>'Bruker data input page'!B788</f>
        <v>44763.823611111111</v>
      </c>
      <c r="C111" s="21" t="str">
        <f>'Bruker data input page'!G788</f>
        <v>GeoExploration</v>
      </c>
      <c r="D111" s="21" t="str">
        <f>'Bruker data input page'!H788</f>
        <v>Oxide3phase</v>
      </c>
      <c r="E111" s="26">
        <f>'Bruker data input page'!L788</f>
        <v>90</v>
      </c>
      <c r="F111" s="26"/>
      <c r="G111" s="26" t="str">
        <f>'Bruker data input page'!DK111</f>
        <v>390C-U1558A-19X-1A</v>
      </c>
      <c r="H111" s="26" t="str">
        <f>'Bruker data input page'!DL111</f>
        <v>SHLF</v>
      </c>
      <c r="I111" s="26">
        <f>'Bruker data input page'!DM111</f>
        <v>110</v>
      </c>
      <c r="J111" s="26" t="str">
        <f>'Bruker data input page'!DN111</f>
        <v>U1558</v>
      </c>
      <c r="K111" s="26" t="str">
        <f>'Bruker data input page'!DO111</f>
        <v>A</v>
      </c>
      <c r="L111" s="26">
        <f>'Bruker data input page'!DP111</f>
        <v>19</v>
      </c>
      <c r="M111" s="26" t="str">
        <f>'Bruker data input page'!DQ111</f>
        <v>X</v>
      </c>
      <c r="N111" s="26" t="str">
        <f>'Bruker data input page'!DR111</f>
        <v>1A</v>
      </c>
      <c r="O111" s="26">
        <f>'Bruker data input page'!DS111</f>
        <v>65</v>
      </c>
      <c r="P111" s="21" t="str">
        <f>'Bruker data input page'!DT111</f>
        <v>2A BKGD 1</v>
      </c>
      <c r="Q111" s="21">
        <f>'Bruker data input page'!A111</f>
        <v>111</v>
      </c>
      <c r="R111" s="27">
        <f>'Bruker data input page'!B111</f>
        <v>44730.80972222222</v>
      </c>
      <c r="S111" s="22">
        <f>'Bruker data input page'!Y111*Calibrations!H$97+Calibrations!I$97</f>
        <v>44.284972193076996</v>
      </c>
      <c r="T111" s="23">
        <f>Calibrations!O$97*('Bruker data input page'!AK111/0.5993)^2+Calibrations!P$97*('Bruker data input page'!AK111/0.5993)+Calibrations!Q$97</f>
        <v>0.92180405568835688</v>
      </c>
      <c r="U111" s="22">
        <f>Calibrations!$V$97*'Bruker data input page'!W111^2+Calibrations!$W$97*'Bruker data input page'!W111+Calibrations!$X$97</f>
        <v>15.321282490503865</v>
      </c>
      <c r="V111" s="23">
        <f>('Bruker data input page'!AS111/0.69943)*Calibrations!AC$97+Calibrations!AD$97</f>
        <v>8.243341325879447</v>
      </c>
      <c r="W111" s="23">
        <f>'Bruker data input page'!U111*Calibrations!AQ$97+Calibrations!AR$97</f>
        <v>7.0179738180901179</v>
      </c>
      <c r="X111" s="23">
        <f>Calibrations!AJ$97*('Bruker data input page'!AQ111/0.77446)^2+('Bruker data input page'!AQ111/0.77446)*Calibrations!AK$97+Calibrations!AL$97</f>
        <v>0.14882896545985697</v>
      </c>
      <c r="Y111" s="23">
        <f>('Bruker data input page'!AI111/0.7147)*Calibrations!AX$97+Calibrations!AY$97</f>
        <v>11.687599439815806</v>
      </c>
      <c r="Z111" s="23">
        <f>('Bruker data input page'!AG111/0.8302)*Calibrations!BE$97+Calibrations!BF$97</f>
        <v>0.30143978936271709</v>
      </c>
      <c r="AA111" s="23">
        <f>((('Bruker data input page'!AA111/0.436)^2)*Calibrations!BK$97)+(('Bruker data input page'!AA111/0.436)*Calibrations!BL$97)+Calibrations!BM$97</f>
        <v>0.12934092545483084</v>
      </c>
      <c r="AB111" s="24">
        <f>'Bruker data input page'!AM111*Calibrations!BS$97*10000+Calibrations!BT$97</f>
        <v>239.78598263254099</v>
      </c>
      <c r="AC111" s="24">
        <f>Calibrations!CA$97*('Bruker data input page'!AO111*10000)^2+('Bruker data input page'!AO111*10000)*Calibrations!CB$97+Calibrations!CC$97</f>
        <v>291.40793956595326</v>
      </c>
      <c r="AD111" s="24">
        <f>'Bruker data input page'!AW111*10000*Calibrations!CI$97+Calibrations!CJ$97</f>
        <v>85.3903738290864</v>
      </c>
      <c r="AE111" s="24">
        <f>'Bruker data input page'!AY111*10000*Calibrations!CP$97+Calibrations!CQ$97</f>
        <v>73.102043944888834</v>
      </c>
      <c r="AF111" s="24">
        <f>Calibrations!$CW$97*('Bruker data input page'!BA111*10000)^2+('Bruker data input page'!BA111*10000)*Calibrations!$CX$97+Calibrations!$CY$97</f>
        <v>79.48025356452959</v>
      </c>
      <c r="AG111" s="24">
        <f>'Bruker data input page'!BI111*10000*Calibrations!DD$97+Calibrations!DE$97</f>
        <v>3.0310147047823475</v>
      </c>
      <c r="AH111" s="24">
        <f>('Bruker data input page'!BK111*10000)*Calibrations!DK$97+Calibrations!DL$97</f>
        <v>81.608230056167898</v>
      </c>
      <c r="AI111" s="24">
        <f>Calibrations!DR$97*('Bruker data input page'!BM111*10000)^2+('Bruker data input page'!BM111*10000)*Calibrations!DS$97+Calibrations!DT$97</f>
        <v>23.356566416034262</v>
      </c>
      <c r="AJ111" s="24">
        <f>Calibrations!DY$97*('Bruker data input page'!BO111*10000)^2+Calibrations!DZ$97*('Bruker data input page'!BO111*10000)+Calibrations!EA$97</f>
        <v>65.836290647458924</v>
      </c>
      <c r="AK111" s="21"/>
      <c r="AL111" s="21"/>
    </row>
    <row r="112" spans="1:38">
      <c r="A112" s="21">
        <f>'Bruker data input page'!A77</f>
        <v>262</v>
      </c>
      <c r="B112" s="27">
        <f>'Bruker data input page'!B789</f>
        <v>44763.824999999997</v>
      </c>
      <c r="C112" s="21" t="str">
        <f>'Bruker data input page'!G789</f>
        <v>GeoExploration</v>
      </c>
      <c r="D112" s="21" t="str">
        <f>'Bruker data input page'!H789</f>
        <v>Oxide3phase</v>
      </c>
      <c r="E112" s="26">
        <f>'Bruker data input page'!L789</f>
        <v>90</v>
      </c>
      <c r="F112" s="26"/>
      <c r="G112" s="26" t="str">
        <f>'Bruker data input page'!DK112</f>
        <v>393-U1558D-4R-1A</v>
      </c>
      <c r="H112" s="26" t="str">
        <f>'Bruker data input page'!DL112</f>
        <v>SHLF</v>
      </c>
      <c r="I112" s="26">
        <f>'Bruker data input page'!DM112</f>
        <v>0</v>
      </c>
      <c r="J112" s="26">
        <f>'Bruker data input page'!DN112</f>
        <v>0</v>
      </c>
      <c r="K112" s="26">
        <f>'Bruker data input page'!DO112</f>
        <v>0</v>
      </c>
      <c r="L112" s="26">
        <f>'Bruker data input page'!DP112</f>
        <v>0</v>
      </c>
      <c r="M112" s="26">
        <f>'Bruker data input page'!DQ112</f>
        <v>0</v>
      </c>
      <c r="N112" s="26">
        <f>'Bruker data input page'!DR112</f>
        <v>0</v>
      </c>
      <c r="O112" s="26">
        <f>'Bruker data input page'!DS112</f>
        <v>8.5</v>
      </c>
      <c r="P112" s="21" t="str">
        <f>'Bruker data input page'!DT112</f>
        <v>2A ALT</v>
      </c>
      <c r="Q112" s="21">
        <f>'Bruker data input page'!A112</f>
        <v>421</v>
      </c>
      <c r="R112" s="27">
        <f>'Bruker data input page'!B112</f>
        <v>44741.910416666666</v>
      </c>
      <c r="S112" s="22">
        <f>'Bruker data input page'!Y112*Calibrations!H$97+Calibrations!I$97</f>
        <v>50.552702697355016</v>
      </c>
      <c r="T112" s="23">
        <f>Calibrations!O$97*('Bruker data input page'!AK112/0.5993)^2+Calibrations!P$97*('Bruker data input page'!AK112/0.5993)+Calibrations!Q$97</f>
        <v>1.13363731475735</v>
      </c>
      <c r="U112" s="22">
        <f>Calibrations!$V$97*'Bruker data input page'!W112^2+Calibrations!$W$97*'Bruker data input page'!W112+Calibrations!$X$97</f>
        <v>18.564562593020916</v>
      </c>
      <c r="V112" s="23">
        <f>('Bruker data input page'!AS112/0.69943)*Calibrations!AC$97+Calibrations!AD$97</f>
        <v>10.79471812491572</v>
      </c>
      <c r="W112" s="23">
        <f>'Bruker data input page'!U112*Calibrations!AQ$97+Calibrations!AR$97</f>
        <v>7.2609966422649928</v>
      </c>
      <c r="X112" s="23">
        <f>Calibrations!AJ$97*('Bruker data input page'!AQ112/0.77446)^2+('Bruker data input page'!AQ112/0.77446)*Calibrations!AK$97+Calibrations!AL$97</f>
        <v>0.11413220976919645</v>
      </c>
      <c r="Y112" s="23">
        <f>('Bruker data input page'!AI112/0.7147)*Calibrations!AX$97+Calibrations!AY$97</f>
        <v>11.605080220042204</v>
      </c>
      <c r="Z112" s="23">
        <f>('Bruker data input page'!AG112/0.8302)*Calibrations!BE$97+Calibrations!BF$97</f>
        <v>0.82936120705639205</v>
      </c>
      <c r="AA112" s="23">
        <f>((('Bruker data input page'!AA112/0.436)^2)*Calibrations!BK$97)+(('Bruker data input page'!AA112/0.436)*Calibrations!BL$97)+Calibrations!BM$97</f>
        <v>0.11551686180098585</v>
      </c>
      <c r="AB112" s="24">
        <f>'Bruker data input page'!AM112*Calibrations!BS$97*10000+Calibrations!BT$97</f>
        <v>299.8087041289516</v>
      </c>
      <c r="AC112" s="24">
        <f>Calibrations!CA$97*('Bruker data input page'!AO112*10000)^2+('Bruker data input page'!AO112*10000)*Calibrations!CB$97+Calibrations!CC$97</f>
        <v>326.82559568083332</v>
      </c>
      <c r="AD112" s="24">
        <f>'Bruker data input page'!AW112*10000*Calibrations!CI$97+Calibrations!CJ$97</f>
        <v>53.757473488669383</v>
      </c>
      <c r="AE112" s="24">
        <f>'Bruker data input page'!AY112*10000*Calibrations!CP$97+Calibrations!CQ$97</f>
        <v>82.353695360514607</v>
      </c>
      <c r="AF112" s="24">
        <f>Calibrations!$CW$97*('Bruker data input page'!BA112*10000)^2+('Bruker data input page'!BA112*10000)*Calibrations!$CX$97+Calibrations!$CY$97</f>
        <v>94.998462338862666</v>
      </c>
      <c r="AG112" s="24">
        <f>'Bruker data input page'!BI112*10000*Calibrations!DD$97+Calibrations!DE$97</f>
        <v>5.2911678308829933</v>
      </c>
      <c r="AH112" s="24">
        <f>('Bruker data input page'!BK112*10000)*Calibrations!DK$97+Calibrations!DL$97</f>
        <v>97.499071833454153</v>
      </c>
      <c r="AI112" s="24">
        <f>Calibrations!DR$97*('Bruker data input page'!BM112*10000)^2+('Bruker data input page'!BM112*10000)*Calibrations!DS$97+Calibrations!DT$97</f>
        <v>29.725107834104254</v>
      </c>
      <c r="AJ112" s="24">
        <f>Calibrations!DY$97*('Bruker data input page'!BO112*10000)^2+Calibrations!DZ$97*('Bruker data input page'!BO112*10000)+Calibrations!EA$97</f>
        <v>67.5492535203297</v>
      </c>
      <c r="AK112" s="21"/>
      <c r="AL112" s="21"/>
    </row>
    <row r="113" spans="1:38">
      <c r="A113" s="21">
        <f>'Bruker data input page'!A78</f>
        <v>263</v>
      </c>
      <c r="B113" s="27">
        <f>'Bruker data input page'!B790</f>
        <v>44763.828472222223</v>
      </c>
      <c r="C113" s="21" t="str">
        <f>'Bruker data input page'!G790</f>
        <v>GeoExploration</v>
      </c>
      <c r="D113" s="21" t="str">
        <f>'Bruker data input page'!H790</f>
        <v>Oxide3phase</v>
      </c>
      <c r="E113" s="26">
        <f>'Bruker data input page'!L790</f>
        <v>90</v>
      </c>
      <c r="F113" s="26"/>
      <c r="G113" s="26" t="str">
        <f>'Bruker data input page'!DK113</f>
        <v>393-U1558D-4R-1A</v>
      </c>
      <c r="H113" s="26" t="str">
        <f>'Bruker data input page'!DL113</f>
        <v>SHLF</v>
      </c>
      <c r="I113" s="26">
        <f>'Bruker data input page'!DM113</f>
        <v>0</v>
      </c>
      <c r="J113" s="26">
        <f>'Bruker data input page'!DN113</f>
        <v>0</v>
      </c>
      <c r="K113" s="26">
        <f>'Bruker data input page'!DO113</f>
        <v>0</v>
      </c>
      <c r="L113" s="26">
        <f>'Bruker data input page'!DP113</f>
        <v>0</v>
      </c>
      <c r="M113" s="26">
        <f>'Bruker data input page'!DQ113</f>
        <v>0</v>
      </c>
      <c r="N113" s="26">
        <f>'Bruker data input page'!DR113</f>
        <v>0</v>
      </c>
      <c r="O113" s="26">
        <f>'Bruker data input page'!DS113</f>
        <v>22.5</v>
      </c>
      <c r="P113" s="21" t="str">
        <f>'Bruker data input page'!DT113</f>
        <v>4A ALT</v>
      </c>
      <c r="Q113" s="21">
        <f>'Bruker data input page'!A113</f>
        <v>422</v>
      </c>
      <c r="R113" s="27">
        <f>'Bruker data input page'!B113</f>
        <v>44741.915277777778</v>
      </c>
      <c r="S113" s="22">
        <f>'Bruker data input page'!Y113*Calibrations!H$97+Calibrations!I$97</f>
        <v>51.394982450631225</v>
      </c>
      <c r="T113" s="23">
        <f>Calibrations!O$97*('Bruker data input page'!AK113/0.5993)^2+Calibrations!P$97*('Bruker data input page'!AK113/0.5993)+Calibrations!Q$97</f>
        <v>1.0600230809484774</v>
      </c>
      <c r="U113" s="22">
        <f>Calibrations!$V$97*'Bruker data input page'!W113^2+Calibrations!$W$97*'Bruker data input page'!W113+Calibrations!$X$97</f>
        <v>19.445036820030676</v>
      </c>
      <c r="V113" s="23">
        <f>('Bruker data input page'!AS113/0.69943)*Calibrations!AC$97+Calibrations!AD$97</f>
        <v>9.4342620733989175</v>
      </c>
      <c r="W113" s="23">
        <f>'Bruker data input page'!U113*Calibrations!AQ$97+Calibrations!AR$97</f>
        <v>7.5780669936148684</v>
      </c>
      <c r="X113" s="23">
        <f>Calibrations!AJ$97*('Bruker data input page'!AQ113/0.77446)^2+('Bruker data input page'!AQ113/0.77446)*Calibrations!AK$97+Calibrations!AL$97</f>
        <v>0.2129478057329714</v>
      </c>
      <c r="Y113" s="23">
        <f>('Bruker data input page'!AI113/0.7147)*Calibrations!AX$97+Calibrations!AY$97</f>
        <v>12.426313931220822</v>
      </c>
      <c r="Z113" s="23">
        <f>('Bruker data input page'!AG113/0.8302)*Calibrations!BE$97+Calibrations!BF$97</f>
        <v>0.53597091660570473</v>
      </c>
      <c r="AA113" s="23">
        <f>((('Bruker data input page'!AA113/0.436)^2)*Calibrations!BK$97)+(('Bruker data input page'!AA113/0.436)*Calibrations!BL$97)+Calibrations!BM$97</f>
        <v>0.21452403781586221</v>
      </c>
      <c r="AB113" s="24">
        <f>'Bruker data input page'!AM113*Calibrations!BS$97*10000+Calibrations!BT$97</f>
        <v>289.51909472956692</v>
      </c>
      <c r="AC113" s="24">
        <f>Calibrations!CA$97*('Bruker data input page'!AO113*10000)^2+('Bruker data input page'!AO113*10000)*Calibrations!CB$97+Calibrations!CC$97</f>
        <v>343.39183571625063</v>
      </c>
      <c r="AD113" s="24">
        <f>'Bruker data input page'!AW113*10000*Calibrations!CI$97+Calibrations!CJ$97</f>
        <v>104.172408406209</v>
      </c>
      <c r="AE113" s="24">
        <f>'Bruker data input page'!AY113*10000*Calibrations!CP$97+Calibrations!CQ$97</f>
        <v>93.661269312946104</v>
      </c>
      <c r="AF113" s="24">
        <f>Calibrations!$CW$97*('Bruker data input page'!BA113*10000)^2+('Bruker data input page'!BA113*10000)*Calibrations!$CX$97+Calibrations!$CY$97</f>
        <v>93.737902704208523</v>
      </c>
      <c r="AG113" s="24">
        <f>'Bruker data input page'!BI113*10000*Calibrations!DD$97+Calibrations!DE$97</f>
        <v>9.8114740830842848</v>
      </c>
      <c r="AH113" s="24">
        <f>('Bruker data input page'!BK113*10000)*Calibrations!DK$97+Calibrations!DL$97</f>
        <v>98.492249444534551</v>
      </c>
      <c r="AI113" s="24">
        <f>Calibrations!DR$97*('Bruker data input page'!BM113*10000)^2+('Bruker data input page'!BM113*10000)*Calibrations!DS$97+Calibrations!DT$97</f>
        <v>24.418714597367938</v>
      </c>
      <c r="AJ113" s="24">
        <f>Calibrations!DY$97*('Bruker data input page'!BO113*10000)^2+Calibrations!DZ$97*('Bruker data input page'!BO113*10000)+Calibrations!EA$97</f>
        <v>65.836290647458924</v>
      </c>
      <c r="AK113" s="21"/>
      <c r="AL113" s="21"/>
    </row>
    <row r="114" spans="1:38">
      <c r="A114" s="21">
        <f>'Bruker data input page'!A79</f>
        <v>264</v>
      </c>
      <c r="B114" s="27">
        <f>'Bruker data input page'!B791</f>
        <v>44763.830555555556</v>
      </c>
      <c r="C114" s="21" t="str">
        <f>'Bruker data input page'!G791</f>
        <v>GeoExploration</v>
      </c>
      <c r="D114" s="21" t="str">
        <f>'Bruker data input page'!H791</f>
        <v>Oxide3phase</v>
      </c>
      <c r="E114" s="26">
        <f>'Bruker data input page'!L791</f>
        <v>90</v>
      </c>
      <c r="F114" s="26"/>
      <c r="G114" s="26" t="str">
        <f>'Bruker data input page'!DK114</f>
        <v>393-U1558D-4R-1A</v>
      </c>
      <c r="H114" s="26" t="str">
        <f>'Bruker data input page'!DL114</f>
        <v>SHLF</v>
      </c>
      <c r="I114" s="26">
        <f>'Bruker data input page'!DM114</f>
        <v>0</v>
      </c>
      <c r="J114" s="26">
        <f>'Bruker data input page'!DN114</f>
        <v>0</v>
      </c>
      <c r="K114" s="26">
        <f>'Bruker data input page'!DO114</f>
        <v>0</v>
      </c>
      <c r="L114" s="26">
        <f>'Bruker data input page'!DP114</f>
        <v>0</v>
      </c>
      <c r="M114" s="26">
        <f>'Bruker data input page'!DQ114</f>
        <v>0</v>
      </c>
      <c r="N114" s="26">
        <f>'Bruker data input page'!DR114</f>
        <v>0</v>
      </c>
      <c r="O114" s="26">
        <f>'Bruker data input page'!DS114</f>
        <v>29.5</v>
      </c>
      <c r="P114" s="21" t="str">
        <f>'Bruker data input page'!DT114</f>
        <v>5A ALT</v>
      </c>
      <c r="Q114" s="21">
        <f>'Bruker data input page'!A114</f>
        <v>423</v>
      </c>
      <c r="R114" s="27">
        <f>'Bruker data input page'!B114</f>
        <v>44741.919444444444</v>
      </c>
      <c r="S114" s="22">
        <f>'Bruker data input page'!Y114*Calibrations!H$97+Calibrations!I$97</f>
        <v>51.058854728523961</v>
      </c>
      <c r="T114" s="23">
        <f>Calibrations!O$97*('Bruker data input page'!AK114/0.5993)^2+Calibrations!P$97*('Bruker data input page'!AK114/0.5993)+Calibrations!Q$97</f>
        <v>1.0203190391979462</v>
      </c>
      <c r="U114" s="22">
        <f>Calibrations!$V$97*'Bruker data input page'!W114^2+Calibrations!$W$97*'Bruker data input page'!W114+Calibrations!$X$97</f>
        <v>20.078702465233459</v>
      </c>
      <c r="V114" s="23">
        <f>('Bruker data input page'!AS114/0.69943)*Calibrations!AC$97+Calibrations!AD$97</f>
        <v>9.0282696348789884</v>
      </c>
      <c r="W114" s="23">
        <f>'Bruker data input page'!U114*Calibrations!AQ$97+Calibrations!AR$97</f>
        <v>7.8703903907130464</v>
      </c>
      <c r="X114" s="23">
        <f>Calibrations!AJ$97*('Bruker data input page'!AQ114/0.77446)^2+('Bruker data input page'!AQ114/0.77446)*Calibrations!AK$97+Calibrations!AL$97</f>
        <v>0.11635713651978337</v>
      </c>
      <c r="Y114" s="23">
        <f>('Bruker data input page'!AI114/0.7147)*Calibrations!AX$97+Calibrations!AY$97</f>
        <v>12.783947966734086</v>
      </c>
      <c r="Z114" s="23">
        <f>('Bruker data input page'!AG114/0.8302)*Calibrations!BE$97+Calibrations!BF$97</f>
        <v>0.52736842352150259</v>
      </c>
      <c r="AA114" s="23">
        <f>((('Bruker data input page'!AA114/0.436)^2)*Calibrations!BK$97)+(('Bruker data input page'!AA114/0.436)*Calibrations!BL$97)+Calibrations!BM$97</f>
        <v>0.15926607892326994</v>
      </c>
      <c r="AB114" s="24">
        <f>'Bruker data input page'!AM114*Calibrations!BS$97*10000+Calibrations!BT$97</f>
        <v>297.23630177910547</v>
      </c>
      <c r="AC114" s="24">
        <f>Calibrations!CA$97*('Bruker data input page'!AO114*10000)^2+('Bruker data input page'!AO114*10000)*Calibrations!CB$97+Calibrations!CC$97</f>
        <v>269.61288585252419</v>
      </c>
      <c r="AD114" s="24">
        <f>'Bruker data input page'!AW114*10000*Calibrations!CI$97+Calibrations!CJ$97</f>
        <v>54.746001624307418</v>
      </c>
      <c r="AE114" s="24">
        <f>'Bruker data input page'!AY114*10000*Calibrations!CP$97+Calibrations!CQ$97</f>
        <v>74.130005213291696</v>
      </c>
      <c r="AF114" s="24">
        <f>Calibrations!$CW$97*('Bruker data input page'!BA114*10000)^2+('Bruker data input page'!BA114*10000)*Calibrations!$CX$97+Calibrations!$CY$97</f>
        <v>75.467237794190723</v>
      </c>
      <c r="AG114" s="24">
        <f>'Bruker data input page'!BI114*10000*Calibrations!DD$97+Calibrations!DE$97</f>
        <v>8.6813975200339613</v>
      </c>
      <c r="AH114" s="24">
        <f>('Bruker data input page'!BK114*10000)*Calibrations!DK$97+Calibrations!DL$97</f>
        <v>96.505894222373783</v>
      </c>
      <c r="AI114" s="24">
        <f>Calibrations!DR$97*('Bruker data input page'!BM114*10000)^2+('Bruker data input page'!BM114*10000)*Calibrations!DS$97+Calibrations!DT$97</f>
        <v>26.542141426048879</v>
      </c>
      <c r="AJ114" s="24">
        <f>Calibrations!DY$97*('Bruker data input page'!BO114*10000)^2+Calibrations!DZ$97*('Bruker data input page'!BO114*10000)+Calibrations!EA$97</f>
        <v>65.836290647458924</v>
      </c>
      <c r="AK114" s="21"/>
      <c r="AL114" s="21"/>
    </row>
    <row r="115" spans="1:38">
      <c r="A115" s="21">
        <f>'Bruker data input page'!A80</f>
        <v>265</v>
      </c>
      <c r="B115" s="27">
        <f>'Bruker data input page'!B792</f>
        <v>44763.832638888889</v>
      </c>
      <c r="C115" s="21" t="str">
        <f>'Bruker data input page'!G792</f>
        <v>GeoExploration</v>
      </c>
      <c r="D115" s="21" t="str">
        <f>'Bruker data input page'!H792</f>
        <v>Oxide3phase</v>
      </c>
      <c r="E115" s="26">
        <f>'Bruker data input page'!L792</f>
        <v>90</v>
      </c>
      <c r="F115" s="26"/>
      <c r="G115" s="26" t="str">
        <f>'Bruker data input page'!DK115</f>
        <v>393-U1558D-4R-1A</v>
      </c>
      <c r="H115" s="26" t="str">
        <f>'Bruker data input page'!DL115</f>
        <v>SHLF</v>
      </c>
      <c r="I115" s="26">
        <f>'Bruker data input page'!DM115</f>
        <v>0</v>
      </c>
      <c r="J115" s="26">
        <f>'Bruker data input page'!DN115</f>
        <v>0</v>
      </c>
      <c r="K115" s="26">
        <f>'Bruker data input page'!DO115</f>
        <v>0</v>
      </c>
      <c r="L115" s="26">
        <f>'Bruker data input page'!DP115</f>
        <v>0</v>
      </c>
      <c r="M115" s="26">
        <f>'Bruker data input page'!DQ115</f>
        <v>0</v>
      </c>
      <c r="N115" s="26">
        <f>'Bruker data input page'!DR115</f>
        <v>0</v>
      </c>
      <c r="O115" s="26">
        <f>'Bruker data input page'!DS115</f>
        <v>47</v>
      </c>
      <c r="P115" s="21" t="str">
        <f>'Bruker data input page'!DT115</f>
        <v>6A BKGD NEAR ORNGE HALO</v>
      </c>
      <c r="Q115" s="21">
        <f>'Bruker data input page'!A115</f>
        <v>424</v>
      </c>
      <c r="R115" s="27">
        <f>'Bruker data input page'!B115</f>
        <v>44741.921527777777</v>
      </c>
      <c r="S115" s="22">
        <f>'Bruker data input page'!Y115*Calibrations!H$97+Calibrations!I$97</f>
        <v>49.762345112534398</v>
      </c>
      <c r="T115" s="23">
        <f>Calibrations!O$97*('Bruker data input page'!AK115/0.5993)^2+Calibrations!P$97*('Bruker data input page'!AK115/0.5993)+Calibrations!Q$97</f>
        <v>1.1041344240391253</v>
      </c>
      <c r="U115" s="22">
        <f>Calibrations!$V$97*'Bruker data input page'!W115^2+Calibrations!$W$97*'Bruker data input page'!W115+Calibrations!$X$97</f>
        <v>17.023299841234891</v>
      </c>
      <c r="V115" s="23">
        <f>('Bruker data input page'!AS115/0.69943)*Calibrations!AC$97+Calibrations!AD$97</f>
        <v>9.5154317775198827</v>
      </c>
      <c r="W115" s="23">
        <f>'Bruker data input page'!U115*Calibrations!AQ$97+Calibrations!AR$97</f>
        <v>10.031302169394486</v>
      </c>
      <c r="X115" s="23">
        <f>Calibrations!AJ$97*('Bruker data input page'!AQ115/0.77446)^2+('Bruker data input page'!AQ115/0.77446)*Calibrations!AK$97+Calibrations!AL$97</f>
        <v>0.15611064945863434</v>
      </c>
      <c r="Y115" s="23">
        <f>('Bruker data input page'!AI115/0.7147)*Calibrations!AX$97+Calibrations!AY$97</f>
        <v>11.820056490005907</v>
      </c>
      <c r="Z115" s="23">
        <f>('Bruker data input page'!AG115/0.8302)*Calibrations!BE$97+Calibrations!BF$97</f>
        <v>0.3824843294717804</v>
      </c>
      <c r="AA115" s="23">
        <f>((('Bruker data input page'!AA115/0.436)^2)*Calibrations!BK$97)+(('Bruker data input page'!AA115/0.436)*Calibrations!BL$97)+Calibrations!BM$97</f>
        <v>0.15706533013683921</v>
      </c>
      <c r="AB115" s="24">
        <f>'Bruker data input page'!AM115*Calibrations!BS$97*10000+Calibrations!BT$97</f>
        <v>314.38565077807988</v>
      </c>
      <c r="AC115" s="24">
        <f>Calibrations!CA$97*('Bruker data input page'!AO115*10000)^2+('Bruker data input page'!AO115*10000)*Calibrations!CB$97+Calibrations!CC$97</f>
        <v>311.89319039874329</v>
      </c>
      <c r="AD115" s="24">
        <f>'Bruker data input page'!AW115*10000*Calibrations!CI$97+Calibrations!CJ$97</f>
        <v>97.252711456742787</v>
      </c>
      <c r="AE115" s="24">
        <f>'Bruker data input page'!AY115*10000*Calibrations!CP$97+Calibrations!CQ$97</f>
        <v>85.437579165723207</v>
      </c>
      <c r="AF115" s="24">
        <f>Calibrations!$CW$97*('Bruker data input page'!BA115*10000)^2+('Bruker data input page'!BA115*10000)*Calibrations!$CX$97+Calibrations!$CY$97</f>
        <v>87.346128813100606</v>
      </c>
      <c r="AG115" s="24">
        <f>'Bruker data input page'!BI115*10000*Calibrations!DD$97+Calibrations!DE$97</f>
        <v>5.2911678308829933</v>
      </c>
      <c r="AH115" s="24">
        <f>('Bruker data input page'!BK115*10000)*Calibrations!DK$97+Calibrations!DL$97</f>
        <v>89.553650944811025</v>
      </c>
      <c r="AI115" s="24">
        <f>Calibrations!DR$97*('Bruker data input page'!BM115*10000)^2+('Bruker data input page'!BM115*10000)*Calibrations!DS$97+Calibrations!DT$97</f>
        <v>25.480572934039472</v>
      </c>
      <c r="AJ115" s="24">
        <f>Calibrations!DY$97*('Bruker data input page'!BO115*10000)^2+Calibrations!DZ$97*('Bruker data input page'!BO115*10000)+Calibrations!EA$97</f>
        <v>67.5492535203297</v>
      </c>
      <c r="AK115" s="21"/>
      <c r="AL115" s="21"/>
    </row>
    <row r="116" spans="1:38">
      <c r="A116" s="21">
        <f>'Bruker data input page'!A81</f>
        <v>266</v>
      </c>
      <c r="B116" s="27">
        <f>'Bruker data input page'!B793</f>
        <v>44763.842361111114</v>
      </c>
      <c r="C116" s="21" t="str">
        <f>'Bruker data input page'!G793</f>
        <v>GeoExploration</v>
      </c>
      <c r="D116" s="21" t="str">
        <f>'Bruker data input page'!H793</f>
        <v>Oxide3phase</v>
      </c>
      <c r="E116" s="26">
        <f>'Bruker data input page'!L793</f>
        <v>90</v>
      </c>
      <c r="F116" s="26"/>
      <c r="G116" s="26" t="str">
        <f>'Bruker data input page'!DK116</f>
        <v>393-U1558D-4R-2A</v>
      </c>
      <c r="H116" s="26" t="str">
        <f>'Bruker data input page'!DL116</f>
        <v>SHLF</v>
      </c>
      <c r="I116" s="26">
        <f>'Bruker data input page'!DM116</f>
        <v>0</v>
      </c>
      <c r="J116" s="26">
        <f>'Bruker data input page'!DN116</f>
        <v>0</v>
      </c>
      <c r="K116" s="26">
        <f>'Bruker data input page'!DO116</f>
        <v>0</v>
      </c>
      <c r="L116" s="26">
        <f>'Bruker data input page'!DP116</f>
        <v>0</v>
      </c>
      <c r="M116" s="26">
        <f>'Bruker data input page'!DQ116</f>
        <v>0</v>
      </c>
      <c r="N116" s="26">
        <f>'Bruker data input page'!DR116</f>
        <v>0</v>
      </c>
      <c r="O116" s="26">
        <f>'Bruker data input page'!DS116</f>
        <v>2.5</v>
      </c>
      <c r="P116" s="21" t="str">
        <f>'Bruker data input page'!DT116</f>
        <v>1A ALT</v>
      </c>
      <c r="Q116" s="21">
        <f>'Bruker data input page'!A116</f>
        <v>425</v>
      </c>
      <c r="R116" s="27">
        <f>'Bruker data input page'!B116</f>
        <v>44741.930555555555</v>
      </c>
      <c r="S116" s="22">
        <f>'Bruker data input page'!Y116*Calibrations!H$97+Calibrations!I$97</f>
        <v>50.548781801338912</v>
      </c>
      <c r="T116" s="23">
        <f>Calibrations!O$97*('Bruker data input page'!AK116/0.5993)^2+Calibrations!P$97*('Bruker data input page'!AK116/0.5993)+Calibrations!Q$97</f>
        <v>1.1744286517217215</v>
      </c>
      <c r="U116" s="22">
        <f>Calibrations!$V$97*'Bruker data input page'!W116^2+Calibrations!$W$97*'Bruker data input page'!W116+Calibrations!$X$97</f>
        <v>18.020079812313128</v>
      </c>
      <c r="V116" s="23">
        <f>('Bruker data input page'!AS116/0.69943)*Calibrations!AC$97+Calibrations!AD$97</f>
        <v>10.557973154562907</v>
      </c>
      <c r="W116" s="23">
        <f>'Bruker data input page'!U116*Calibrations!AQ$97+Calibrations!AR$97</f>
        <v>8.3755762614918421</v>
      </c>
      <c r="X116" s="23">
        <f>Calibrations!AJ$97*('Bruker data input page'!AQ116/0.77446)^2+('Bruker data input page'!AQ116/0.77446)*Calibrations!AK$97+Calibrations!AL$97</f>
        <v>0.12387842865299194</v>
      </c>
      <c r="Y116" s="23">
        <f>('Bruker data input page'!AI116/0.7147)*Calibrations!AX$97+Calibrations!AY$97</f>
        <v>12.560597975206644</v>
      </c>
      <c r="Z116" s="23">
        <f>('Bruker data input page'!AG116/0.8302)*Calibrations!BE$97+Calibrations!BF$97</f>
        <v>0.53370710263617782</v>
      </c>
      <c r="AA116" s="23">
        <f>((('Bruker data input page'!AA116/0.436)^2)*Calibrations!BK$97)+(('Bruker data input page'!AA116/0.436)*Calibrations!BL$97)+Calibrations!BM$97</f>
        <v>0.17350882196682293</v>
      </c>
      <c r="AB116" s="24">
        <f>'Bruker data input page'!AM116*Calibrations!BS$97*10000+Calibrations!BT$97</f>
        <v>276.6570829803361</v>
      </c>
      <c r="AC116" s="24">
        <f>Calibrations!CA$97*('Bruker data input page'!AO116*10000)^2+('Bruker data input page'!AO116*10000)*Calibrations!CB$97+Calibrations!CC$97</f>
        <v>267.56656842994937</v>
      </c>
      <c r="AD116" s="24">
        <f>'Bruker data input page'!AW116*10000*Calibrations!CI$97+Calibrations!CJ$97</f>
        <v>68.585395523239868</v>
      </c>
      <c r="AE116" s="24">
        <f>'Bruker data input page'!AY116*10000*Calibrations!CP$97+Calibrations!CQ$97</f>
        <v>77.213889018500282</v>
      </c>
      <c r="AF116" s="24">
        <f>Calibrations!$CW$97*('Bruker data input page'!BA116*10000)^2+('Bruker data input page'!BA116*10000)*Calibrations!$CX$97+Calibrations!$CY$97</f>
        <v>80.80606205893092</v>
      </c>
      <c r="AG116" s="24">
        <f>'Bruker data input page'!BI116*10000*Calibrations!DD$97+Calibrations!DE$97</f>
        <v>6.421244393933315</v>
      </c>
      <c r="AH116" s="24">
        <f>('Bruker data input page'!BK116*10000)*Calibrations!DK$97+Calibrations!DL$97</f>
        <v>86.574118111569859</v>
      </c>
      <c r="AI116" s="24">
        <f>Calibrations!DR$97*('Bruker data input page'!BM116*10000)^2+('Bruker data input page'!BM116*10000)*Calibrations!DS$97+Calibrations!DT$97</f>
        <v>29.725107834104254</v>
      </c>
      <c r="AJ116" s="24">
        <f>Calibrations!DY$97*('Bruker data input page'!BO116*10000)^2+Calibrations!DZ$97*('Bruker data input page'!BO116*10000)+Calibrations!EA$97</f>
        <v>69.260978510598108</v>
      </c>
      <c r="AK116" s="21"/>
      <c r="AL116" s="21"/>
    </row>
    <row r="117" spans="1:38">
      <c r="A117" s="21">
        <f>'Bruker data input page'!A82</f>
        <v>267</v>
      </c>
      <c r="B117" s="27">
        <f>'Bruker data input page'!B794</f>
        <v>44763.84375</v>
      </c>
      <c r="C117" s="21" t="str">
        <f>'Bruker data input page'!G794</f>
        <v>GeoExploration</v>
      </c>
      <c r="D117" s="21" t="str">
        <f>'Bruker data input page'!H794</f>
        <v>Oxide3phase</v>
      </c>
      <c r="E117" s="26">
        <f>'Bruker data input page'!L794</f>
        <v>90</v>
      </c>
      <c r="F117" s="26"/>
      <c r="G117" s="26" t="str">
        <f>'Bruker data input page'!DK117</f>
        <v>393-U1558D-4R-2A</v>
      </c>
      <c r="H117" s="26" t="str">
        <f>'Bruker data input page'!DL117</f>
        <v>SHLF</v>
      </c>
      <c r="I117" s="26">
        <f>'Bruker data input page'!DM117</f>
        <v>0</v>
      </c>
      <c r="J117" s="26">
        <f>'Bruker data input page'!DN117</f>
        <v>0</v>
      </c>
      <c r="K117" s="26">
        <f>'Bruker data input page'!DO117</f>
        <v>0</v>
      </c>
      <c r="L117" s="26">
        <f>'Bruker data input page'!DP117</f>
        <v>0</v>
      </c>
      <c r="M117" s="26">
        <f>'Bruker data input page'!DQ117</f>
        <v>0</v>
      </c>
      <c r="N117" s="26">
        <f>'Bruker data input page'!DR117</f>
        <v>0</v>
      </c>
      <c r="O117" s="26">
        <f>'Bruker data input page'!DS117</f>
        <v>30</v>
      </c>
      <c r="P117" s="21" t="str">
        <f>'Bruker data input page'!DT117</f>
        <v>4A5 ALT</v>
      </c>
      <c r="Q117" s="21">
        <f>'Bruker data input page'!A117</f>
        <v>426</v>
      </c>
      <c r="R117" s="27">
        <f>'Bruker data input page'!B117</f>
        <v>44741.932638888888</v>
      </c>
      <c r="S117" s="22">
        <f>'Bruker data input page'!Y117*Calibrations!H$97+Calibrations!I$97</f>
        <v>46.135397482613421</v>
      </c>
      <c r="T117" s="23">
        <f>Calibrations!O$97*('Bruker data input page'!AK117/0.5993)^2+Calibrations!P$97*('Bruker data input page'!AK117/0.5993)+Calibrations!Q$97</f>
        <v>0.96236335859160893</v>
      </c>
      <c r="U117" s="22">
        <f>Calibrations!$V$97*'Bruker data input page'!W117^2+Calibrations!$W$97*'Bruker data input page'!W117+Calibrations!$X$97</f>
        <v>17.562456866151479</v>
      </c>
      <c r="V117" s="23">
        <f>('Bruker data input page'!AS117/0.69943)*Calibrations!AC$97+Calibrations!AD$97</f>
        <v>11.797538157388912</v>
      </c>
      <c r="W117" s="23">
        <f>'Bruker data input page'!U117*Calibrations!AQ$97+Calibrations!AR$97</f>
        <v>7.4216585093209355</v>
      </c>
      <c r="X117" s="23">
        <f>Calibrations!AJ$97*('Bruker data input page'!AQ117/0.77446)^2+('Bruker data input page'!AQ117/0.77446)*Calibrations!AK$97+Calibrations!AL$97</f>
        <v>0.20881185583027861</v>
      </c>
      <c r="Y117" s="23">
        <f>('Bruker data input page'!AI117/0.7147)*Calibrations!AX$97+Calibrations!AY$97</f>
        <v>15.223593681959553</v>
      </c>
      <c r="Z117" s="23">
        <f>('Bruker data input page'!AG117/0.8302)*Calibrations!BE$97+Calibrations!BF$97</f>
        <v>0.75269337395508085</v>
      </c>
      <c r="AA117" s="23">
        <f>((('Bruker data input page'!AA117/0.436)^2)*Calibrations!BK$97)+(('Bruker data input page'!AA117/0.436)*Calibrations!BL$97)+Calibrations!BM$97</f>
        <v>0.15926607892326994</v>
      </c>
      <c r="AB117" s="24">
        <f>'Bruker data input page'!AM117*Calibrations!BS$97*10000+Calibrations!BT$97</f>
        <v>363.26129542515713</v>
      </c>
      <c r="AC117" s="24">
        <f>Calibrations!CA$97*('Bruker data input page'!AO117*10000)^2+('Bruker data input page'!AO117*10000)*Calibrations!CB$97+Calibrations!CC$97</f>
        <v>380.07157828182187</v>
      </c>
      <c r="AD117" s="24">
        <f>'Bruker data input page'!AW117*10000*Calibrations!CI$97+Calibrations!CJ$97</f>
        <v>118.01180230514144</v>
      </c>
      <c r="AE117" s="24">
        <f>'Bruker data input page'!AY117*10000*Calibrations!CP$97+Calibrations!CQ$97</f>
        <v>109.08068833898909</v>
      </c>
      <c r="AF117" s="24">
        <f>Calibrations!$CW$97*('Bruker data input page'!BA117*10000)^2+('Bruker data input page'!BA117*10000)*Calibrations!$CX$97+Calibrations!$CY$97</f>
        <v>91.198988291332753</v>
      </c>
      <c r="AG117" s="24">
        <f>'Bruker data input page'!BI117*10000*Calibrations!DD$97+Calibrations!DE$97</f>
        <v>10.941550646134607</v>
      </c>
      <c r="AH117" s="24">
        <f>('Bruker data input page'!BK117*10000)*Calibrations!DK$97+Calibrations!DL$97</f>
        <v>102.46495988885611</v>
      </c>
      <c r="AI117" s="24">
        <f>Calibrations!DR$97*('Bruker data input page'!BM117*10000)^2+('Bruker data input page'!BM117*10000)*Calibrations!DS$97+Calibrations!DT$97</f>
        <v>21.2314005193805</v>
      </c>
      <c r="AJ117" s="24">
        <f>Calibrations!DY$97*('Bruker data input page'!BO117*10000)^2+Calibrations!DZ$97*('Bruker data input page'!BO117*10000)+Calibrations!EA$97</f>
        <v>55.53251787558483</v>
      </c>
      <c r="AK117" s="21"/>
      <c r="AL117" s="21"/>
    </row>
    <row r="118" spans="1:38">
      <c r="A118" s="21">
        <f>'Bruker data input page'!A83</f>
        <v>268</v>
      </c>
      <c r="B118" s="27">
        <f>'Bruker data input page'!B795</f>
        <v>44763.845833333333</v>
      </c>
      <c r="C118" s="21" t="str">
        <f>'Bruker data input page'!G795</f>
        <v>GeoExploration</v>
      </c>
      <c r="D118" s="21" t="str">
        <f>'Bruker data input page'!H795</f>
        <v>Oxide3phase</v>
      </c>
      <c r="E118" s="26">
        <f>'Bruker data input page'!L795</f>
        <v>90</v>
      </c>
      <c r="F118" s="26"/>
      <c r="G118" s="26" t="str">
        <f>'Bruker data input page'!DK118</f>
        <v>393-U1558D-4R-2A</v>
      </c>
      <c r="H118" s="26" t="str">
        <f>'Bruker data input page'!DL118</f>
        <v>SHLF</v>
      </c>
      <c r="I118" s="26">
        <f>'Bruker data input page'!DM118</f>
        <v>0</v>
      </c>
      <c r="J118" s="26">
        <f>'Bruker data input page'!DN118</f>
        <v>0</v>
      </c>
      <c r="K118" s="26">
        <f>'Bruker data input page'!DO118</f>
        <v>0</v>
      </c>
      <c r="L118" s="26">
        <f>'Bruker data input page'!DP118</f>
        <v>0</v>
      </c>
      <c r="M118" s="26">
        <f>'Bruker data input page'!DQ118</f>
        <v>0</v>
      </c>
      <c r="N118" s="26">
        <f>'Bruker data input page'!DR118</f>
        <v>0</v>
      </c>
      <c r="O118" s="26">
        <f>'Bruker data input page'!DS118</f>
        <v>55</v>
      </c>
      <c r="P118" s="21" t="str">
        <f>'Bruker data input page'!DT118</f>
        <v>6A ALT</v>
      </c>
      <c r="Q118" s="21">
        <f>'Bruker data input page'!A118</f>
        <v>427</v>
      </c>
      <c r="R118" s="27">
        <f>'Bruker data input page'!B118</f>
        <v>44741.935416666667</v>
      </c>
      <c r="S118" s="22">
        <f>'Bruker data input page'!Y118*Calibrations!H$97+Calibrations!I$97</f>
        <v>53.20774337540697</v>
      </c>
      <c r="T118" s="23">
        <f>Calibrations!O$97*('Bruker data input page'!AK118/0.5993)^2+Calibrations!P$97*('Bruker data input page'!AK118/0.5993)+Calibrations!Q$97</f>
        <v>1.0970651887748746</v>
      </c>
      <c r="U118" s="22">
        <f>Calibrations!$V$97*'Bruker data input page'!W118^2+Calibrations!$W$97*'Bruker data input page'!W118+Calibrations!$X$97</f>
        <v>19.70337450512341</v>
      </c>
      <c r="V118" s="23">
        <f>('Bruker data input page'!AS118/0.69943)*Calibrations!AC$97+Calibrations!AD$97</f>
        <v>9.9346646642297571</v>
      </c>
      <c r="W118" s="23">
        <f>'Bruker data input page'!U118*Calibrations!AQ$97+Calibrations!AR$97</f>
        <v>8.8774754274090846</v>
      </c>
      <c r="X118" s="23">
        <f>Calibrations!AJ$97*('Bruker data input page'!AQ118/0.77446)^2+('Bruker data input page'!AQ118/0.77446)*Calibrations!AK$97+Calibrations!AL$97</f>
        <v>0.12202601496104885</v>
      </c>
      <c r="Y118" s="23">
        <f>('Bruker data input page'!AI118/0.7147)*Calibrations!AX$97+Calibrations!AY$97</f>
        <v>12.918841008651821</v>
      </c>
      <c r="Z118" s="23">
        <f>('Bruker data input page'!AG118/0.8302)*Calibrations!BE$97+Calibrations!BF$97</f>
        <v>0.41402680411385534</v>
      </c>
      <c r="AA118" s="23">
        <f>((('Bruker data input page'!AA118/0.436)^2)*Calibrations!BK$97)+(('Bruker data input page'!AA118/0.436)*Calibrations!BL$97)+Calibrations!BM$97</f>
        <v>0.11589175948284312</v>
      </c>
      <c r="AB118" s="24">
        <f>'Bruker data input page'!AM118*Calibrations!BS$97*10000+Calibrations!BT$97</f>
        <v>266.36747358095141</v>
      </c>
      <c r="AC118" s="24">
        <f>Calibrations!CA$97*('Bruker data input page'!AO118*10000)^2+('Bruker data input page'!AO118*10000)*Calibrations!CB$97+Calibrations!CC$97</f>
        <v>387.86800849839017</v>
      </c>
      <c r="AD118" s="24">
        <f>'Bruker data input page'!AW118*10000*Calibrations!CI$97+Calibrations!CJ$97</f>
        <v>75.505092472706082</v>
      </c>
      <c r="AE118" s="24">
        <f>'Bruker data input page'!AY118*10000*Calibrations!CP$97+Calibrations!CQ$97</f>
        <v>66.934276334471647</v>
      </c>
      <c r="AF118" s="24">
        <f>Calibrations!$CW$97*('Bruker data input page'!BA118*10000)^2+('Bruker data input page'!BA118*10000)*Calibrations!$CX$97+Calibrations!$CY$97</f>
        <v>79.48025356452959</v>
      </c>
      <c r="AG118" s="24">
        <f>'Bruker data input page'!BI118*10000*Calibrations!DD$97+Calibrations!DE$97</f>
        <v>6.421244393933315</v>
      </c>
      <c r="AH118" s="24">
        <f>('Bruker data input page'!BK118*10000)*Calibrations!DK$97+Calibrations!DL$97</f>
        <v>84.587762889409078</v>
      </c>
      <c r="AI118" s="24">
        <f>Calibrations!DR$97*('Bruker data input page'!BM118*10000)^2+('Bruker data input page'!BM118*10000)*Calibrations!DS$97+Calibrations!DT$97</f>
        <v>25.480572934039472</v>
      </c>
      <c r="AJ118" s="24">
        <f>Calibrations!DY$97*('Bruker data input page'!BO118*10000)^2+Calibrations!DZ$97*('Bruker data input page'!BO118*10000)+Calibrations!EA$97</f>
        <v>64.979345005047662</v>
      </c>
      <c r="AK118" s="21"/>
      <c r="AL118" s="21"/>
    </row>
    <row r="119" spans="1:38">
      <c r="A119" s="21">
        <f>'Bruker data input page'!A84</f>
        <v>269</v>
      </c>
      <c r="B119" s="27">
        <f>'Bruker data input page'!B796</f>
        <v>44763.849305555559</v>
      </c>
      <c r="C119" s="21" t="str">
        <f>'Bruker data input page'!G796</f>
        <v>GeoExploration</v>
      </c>
      <c r="D119" s="21" t="str">
        <f>'Bruker data input page'!H796</f>
        <v>Oxide3phase</v>
      </c>
      <c r="E119" s="26">
        <f>'Bruker data input page'!L796</f>
        <v>90</v>
      </c>
      <c r="F119" s="26"/>
      <c r="G119" s="26" t="str">
        <f>'Bruker data input page'!DK119</f>
        <v>393-U1558D-5R-1A</v>
      </c>
      <c r="H119" s="26" t="str">
        <f>'Bruker data input page'!DL119</f>
        <v>SHLF</v>
      </c>
      <c r="I119" s="26">
        <f>'Bruker data input page'!DM119</f>
        <v>0</v>
      </c>
      <c r="J119" s="26">
        <f>'Bruker data input page'!DN119</f>
        <v>0</v>
      </c>
      <c r="K119" s="26">
        <f>'Bruker data input page'!DO119</f>
        <v>0</v>
      </c>
      <c r="L119" s="26">
        <f>'Bruker data input page'!DP119</f>
        <v>0</v>
      </c>
      <c r="M119" s="26">
        <f>'Bruker data input page'!DQ119</f>
        <v>0</v>
      </c>
      <c r="N119" s="26">
        <f>'Bruker data input page'!DR119</f>
        <v>0</v>
      </c>
      <c r="O119" s="26">
        <f>'Bruker data input page'!DS119</f>
        <v>5</v>
      </c>
      <c r="P119" s="21" t="str">
        <f>'Bruker data input page'!DT119</f>
        <v>1A ALT</v>
      </c>
      <c r="Q119" s="21">
        <f>'Bruker data input page'!A119</f>
        <v>428</v>
      </c>
      <c r="R119" s="27">
        <f>'Bruker data input page'!B119</f>
        <v>44741.958333333336</v>
      </c>
      <c r="S119" s="22">
        <f>'Bruker data input page'!Y119*Calibrations!H$97+Calibrations!I$97</f>
        <v>52.298808389857093</v>
      </c>
      <c r="T119" s="23">
        <f>Calibrations!O$97*('Bruker data input page'!AK119/0.5993)^2+Calibrations!P$97*('Bruker data input page'!AK119/0.5993)+Calibrations!Q$97</f>
        <v>1.1720858541167811</v>
      </c>
      <c r="U119" s="22">
        <f>Calibrations!$V$97*'Bruker data input page'!W119^2+Calibrations!$W$97*'Bruker data input page'!W119+Calibrations!$X$97</f>
        <v>18.346183477377231</v>
      </c>
      <c r="V119" s="23">
        <f>('Bruker data input page'!AS119/0.69943)*Calibrations!AC$97+Calibrations!AD$97</f>
        <v>10.605466066548578</v>
      </c>
      <c r="W119" s="23">
        <f>'Bruker data input page'!U119*Calibrations!AQ$97+Calibrations!AR$97</f>
        <v>7.4036783003724365</v>
      </c>
      <c r="X119" s="23">
        <f>Calibrations!AJ$97*('Bruker data input page'!AQ119/0.77446)^2+('Bruker data input page'!AQ119/0.77446)*Calibrations!AK$97+Calibrations!AL$97</f>
        <v>0.15334213685765069</v>
      </c>
      <c r="Y119" s="23">
        <f>('Bruker data input page'!AI119/0.7147)*Calibrations!AX$97+Calibrations!AY$97</f>
        <v>11.630201384733429</v>
      </c>
      <c r="Z119" s="23">
        <f>('Bruker data input page'!AG119/0.8302)*Calibrations!BE$97+Calibrations!BF$97</f>
        <v>0.70771893642714623</v>
      </c>
      <c r="AA119" s="23">
        <f>((('Bruker data input page'!AA119/0.436)^2)*Calibrations!BK$97)+(('Bruker data input page'!AA119/0.436)*Calibrations!BL$97)+Calibrations!BM$97</f>
        <v>8.2629753868861483E-2</v>
      </c>
      <c r="AB119" s="24">
        <f>'Bruker data input page'!AM119*Calibrations!BS$97*10000+Calibrations!BT$97</f>
        <v>328.10512997725948</v>
      </c>
      <c r="AC119" s="24">
        <f>Calibrations!CA$97*('Bruker data input page'!AO119*10000)^2+('Bruker data input page'!AO119*10000)*Calibrations!CB$97+Calibrations!CC$97</f>
        <v>325.96886853392459</v>
      </c>
      <c r="AD119" s="24">
        <f>'Bruker data input page'!AW119*10000*Calibrations!CI$97+Calibrations!CJ$97</f>
        <v>83.413317557810331</v>
      </c>
      <c r="AE119" s="24">
        <f>'Bruker data input page'!AY119*10000*Calibrations!CP$97+Calibrations!CQ$97</f>
        <v>93.661269312946104</v>
      </c>
      <c r="AF119" s="24">
        <f>Calibrations!$CW$97*('Bruker data input page'!BA119*10000)^2+('Bruker data input page'!BA119*10000)*Calibrations!$CX$97+Calibrations!$CY$97</f>
        <v>94.998462338862666</v>
      </c>
      <c r="AG119" s="24">
        <f>'Bruker data input page'!BI119*10000*Calibrations!DD$97+Calibrations!DE$97</f>
        <v>8.6813975200339613</v>
      </c>
      <c r="AH119" s="24">
        <f>('Bruker data input page'!BK119*10000)*Calibrations!DK$97+Calibrations!DL$97</f>
        <v>92.533183778052205</v>
      </c>
      <c r="AI119" s="24">
        <f>Calibrations!DR$97*('Bruker data input page'!BM119*10000)^2+('Bruker data input page'!BM119*10000)*Calibrations!DS$97+Calibrations!DT$97</f>
        <v>27.603420073396141</v>
      </c>
      <c r="AJ119" s="24">
        <f>Calibrations!DY$97*('Bruker data input page'!BO119*10000)^2+Calibrations!DZ$97*('Bruker data input page'!BO119*10000)+Calibrations!EA$97</f>
        <v>67.5492535203297</v>
      </c>
      <c r="AK119" s="21"/>
      <c r="AL119" s="21"/>
    </row>
    <row r="120" spans="1:38">
      <c r="A120" s="21">
        <f>'Bruker data input page'!A85</f>
        <v>270</v>
      </c>
      <c r="B120" s="27">
        <f>'Bruker data input page'!B797</f>
        <v>44763.851388888892</v>
      </c>
      <c r="C120" s="21" t="str">
        <f>'Bruker data input page'!G797</f>
        <v>GeoExploration</v>
      </c>
      <c r="D120" s="21" t="str">
        <f>'Bruker data input page'!H797</f>
        <v>Oxide3phase</v>
      </c>
      <c r="E120" s="26">
        <f>'Bruker data input page'!L797</f>
        <v>90</v>
      </c>
      <c r="F120" s="26"/>
      <c r="G120" s="26" t="str">
        <f>'Bruker data input page'!DK120</f>
        <v>393-U1558D-5R-1A</v>
      </c>
      <c r="H120" s="26" t="str">
        <f>'Bruker data input page'!DL120</f>
        <v>SHLF</v>
      </c>
      <c r="I120" s="26">
        <f>'Bruker data input page'!DM120</f>
        <v>0</v>
      </c>
      <c r="J120" s="26">
        <f>'Bruker data input page'!DN120</f>
        <v>0</v>
      </c>
      <c r="K120" s="26">
        <f>'Bruker data input page'!DO120</f>
        <v>0</v>
      </c>
      <c r="L120" s="26">
        <f>'Bruker data input page'!DP120</f>
        <v>0</v>
      </c>
      <c r="M120" s="26">
        <f>'Bruker data input page'!DQ120</f>
        <v>0</v>
      </c>
      <c r="N120" s="26">
        <f>'Bruker data input page'!DR120</f>
        <v>0</v>
      </c>
      <c r="O120" s="26">
        <f>'Bruker data input page'!DS120</f>
        <v>24</v>
      </c>
      <c r="P120" s="21" t="str">
        <f>'Bruker data input page'!DT120</f>
        <v>3A BKGD</v>
      </c>
      <c r="Q120" s="21">
        <f>'Bruker data input page'!A120</f>
        <v>429</v>
      </c>
      <c r="R120" s="27">
        <f>'Bruker data input page'!B120</f>
        <v>44741.960416666669</v>
      </c>
      <c r="S120" s="22">
        <f>'Bruker data input page'!Y120*Calibrations!H$97+Calibrations!I$97</f>
        <v>53.10912689985058</v>
      </c>
      <c r="T120" s="23">
        <f>Calibrations!O$97*('Bruker data input page'!AK120/0.5993)^2+Calibrations!P$97*('Bruker data input page'!AK120/0.5993)+Calibrations!Q$97</f>
        <v>1.0071785806637017</v>
      </c>
      <c r="U120" s="22">
        <f>Calibrations!$V$97*'Bruker data input page'!W120^2+Calibrations!$W$97*'Bruker data input page'!W120+Calibrations!$X$97</f>
        <v>19.486205456018464</v>
      </c>
      <c r="V120" s="23">
        <f>('Bruker data input page'!AS120/0.69943)*Calibrations!AC$97+Calibrations!AD$97</f>
        <v>8.6016969344985981</v>
      </c>
      <c r="W120" s="23">
        <f>'Bruker data input page'!U120*Calibrations!AQ$97+Calibrations!AR$97</f>
        <v>11.027753749185496</v>
      </c>
      <c r="X120" s="23">
        <f>Calibrations!AJ$97*('Bruker data input page'!AQ120/0.77446)^2+('Bruker data input page'!AQ120/0.77446)*Calibrations!AK$97+Calibrations!AL$97</f>
        <v>0.14907046425334392</v>
      </c>
      <c r="Y120" s="23">
        <f>('Bruker data input page'!AI120/0.7147)*Calibrations!AX$97+Calibrations!AY$97</f>
        <v>12.331462503326073</v>
      </c>
      <c r="Z120" s="23">
        <f>('Bruker data input page'!AG120/0.8302)*Calibrations!BE$97+Calibrations!BF$97</f>
        <v>0.28408388226301073</v>
      </c>
      <c r="AA120" s="23">
        <f>((('Bruker data input page'!AA120/0.436)^2)*Calibrations!BK$97)+(('Bruker data input page'!AA120/0.436)*Calibrations!BL$97)+Calibrations!BM$97</f>
        <v>6.9631692156390299E-2</v>
      </c>
      <c r="AB120" s="24">
        <f>'Bruker data input page'!AM120*Calibrations!BS$97*10000+Calibrations!BT$97</f>
        <v>284.3742900298746</v>
      </c>
      <c r="AC120" s="24">
        <f>Calibrations!CA$97*('Bruker data input page'!AO120*10000)^2+('Bruker data input page'!AO120*10000)*Calibrations!CB$97+Calibrations!CC$97</f>
        <v>298.06804964753007</v>
      </c>
      <c r="AD120" s="24">
        <f>'Bruker data input page'!AW120*10000*Calibrations!CI$97+Calibrations!CJ$97</f>
        <v>257.39426943010392</v>
      </c>
      <c r="AE120" s="24">
        <f>'Bruker data input page'!AY120*10000*Calibrations!CP$97+Calibrations!CQ$97</f>
        <v>110.10864960739195</v>
      </c>
      <c r="AF120" s="24">
        <f>Calibrations!$CW$97*('Bruker data input page'!BA120*10000)^2+('Bruker data input page'!BA120*10000)*Calibrations!$CX$97+Calibrations!$CY$97</f>
        <v>67.281049961406254</v>
      </c>
      <c r="AG120" s="24">
        <f>'Bruker data input page'!BI120*10000*Calibrations!DD$97+Calibrations!DE$97</f>
        <v>3.0310147047823475</v>
      </c>
      <c r="AH120" s="24">
        <f>('Bruker data input page'!BK120*10000)*Calibrations!DK$97+Calibrations!DL$97</f>
        <v>79.621874834007116</v>
      </c>
      <c r="AI120" s="24">
        <f>Calibrations!DR$97*('Bruker data input page'!BM120*10000)^2+('Bruker data input page'!BM120*10000)*Calibrations!DS$97+Calibrations!DT$97</f>
        <v>25.480572934039472</v>
      </c>
      <c r="AJ120" s="24">
        <f>Calibrations!DY$97*('Bruker data input page'!BO120*10000)^2+Calibrations!DZ$97*('Bruker data input page'!BO120*10000)+Calibrations!EA$97</f>
        <v>67.5492535203297</v>
      </c>
      <c r="AK120" s="21"/>
      <c r="AL120" s="21"/>
    </row>
    <row r="121" spans="1:38">
      <c r="A121" s="21">
        <f>'Bruker data input page'!A86</f>
        <v>271</v>
      </c>
      <c r="B121" s="27">
        <f>'Bruker data input page'!B798</f>
        <v>44763.852777777778</v>
      </c>
      <c r="C121" s="21" t="str">
        <f>'Bruker data input page'!G798</f>
        <v>GeoExploration</v>
      </c>
      <c r="D121" s="21" t="str">
        <f>'Bruker data input page'!H798</f>
        <v>Oxide3phase</v>
      </c>
      <c r="E121" s="26">
        <f>'Bruker data input page'!L798</f>
        <v>90</v>
      </c>
      <c r="F121" s="26"/>
      <c r="G121" s="26" t="str">
        <f>'Bruker data input page'!DK121</f>
        <v>393-U1558D-5R-1A</v>
      </c>
      <c r="H121" s="26" t="str">
        <f>'Bruker data input page'!DL121</f>
        <v>SHLF</v>
      </c>
      <c r="I121" s="26">
        <f>'Bruker data input page'!DM121</f>
        <v>0</v>
      </c>
      <c r="J121" s="26">
        <f>'Bruker data input page'!DN121</f>
        <v>0</v>
      </c>
      <c r="K121" s="26">
        <f>'Bruker data input page'!DO121</f>
        <v>0</v>
      </c>
      <c r="L121" s="26">
        <f>'Bruker data input page'!DP121</f>
        <v>0</v>
      </c>
      <c r="M121" s="26">
        <f>'Bruker data input page'!DQ121</f>
        <v>0</v>
      </c>
      <c r="N121" s="26">
        <f>'Bruker data input page'!DR121</f>
        <v>0</v>
      </c>
      <c r="O121" s="26">
        <f>'Bruker data input page'!DS121</f>
        <v>51</v>
      </c>
      <c r="P121" s="21" t="str">
        <f>'Bruker data input page'!DT121</f>
        <v>4A ALT</v>
      </c>
      <c r="Q121" s="21">
        <f>'Bruker data input page'!A121</f>
        <v>430</v>
      </c>
      <c r="R121" s="27">
        <f>'Bruker data input page'!B121</f>
        <v>44741.964583333334</v>
      </c>
      <c r="S121" s="22">
        <f>'Bruker data input page'!Y121*Calibrations!H$97+Calibrations!I$97</f>
        <v>45.665840480928054</v>
      </c>
      <c r="T121" s="23">
        <f>Calibrations!O$97*('Bruker data input page'!AK121/0.5993)^2+Calibrations!P$97*('Bruker data input page'!AK121/0.5993)+Calibrations!Q$97</f>
        <v>1.1209758412246513</v>
      </c>
      <c r="U121" s="22">
        <f>Calibrations!$V$97*'Bruker data input page'!W121^2+Calibrations!$W$97*'Bruker data input page'!W121+Calibrations!$X$97</f>
        <v>16.083874126628984</v>
      </c>
      <c r="V121" s="23">
        <f>('Bruker data input page'!AS121/0.69943)*Calibrations!AC$97+Calibrations!AD$97</f>
        <v>11.773791701396076</v>
      </c>
      <c r="W121" s="23">
        <f>'Bruker data input page'!U121*Calibrations!AQ$97+Calibrations!AR$97</f>
        <v>5.2920670946142998</v>
      </c>
      <c r="X121" s="23">
        <f>Calibrations!AJ$97*('Bruker data input page'!AQ121/0.77446)^2+('Bruker data input page'!AQ121/0.77446)*Calibrations!AK$97+Calibrations!AL$97</f>
        <v>0.2104483700857287</v>
      </c>
      <c r="Y121" s="23">
        <f>('Bruker data input page'!AI121/0.7147)*Calibrations!AX$97+Calibrations!AY$97</f>
        <v>10.619569316731269</v>
      </c>
      <c r="Z121" s="23">
        <f>('Bruker data input page'!AG121/0.8302)*Calibrations!BE$97+Calibrations!BF$97</f>
        <v>0.80113899290295665</v>
      </c>
      <c r="AA121" s="23">
        <f>((('Bruker data input page'!AA121/0.436)^2)*Calibrations!BK$97)+(('Bruker data input page'!AA121/0.436)*Calibrations!BL$97)+Calibrations!BM$97</f>
        <v>0.15926607892326994</v>
      </c>
      <c r="AB121" s="24">
        <f>'Bruker data input page'!AM121*Calibrations!BS$97*10000+Calibrations!BT$97</f>
        <v>339.2522068265929</v>
      </c>
      <c r="AC121" s="24">
        <f>Calibrations!CA$97*('Bruker data input page'!AO121*10000)^2+('Bruker data input page'!AO121*10000)*Calibrations!CB$97+Calibrations!CC$97</f>
        <v>336.89523750842795</v>
      </c>
      <c r="AD121" s="24">
        <f>'Bruker data input page'!AW121*10000*Calibrations!CI$97+Calibrations!CJ$97</f>
        <v>115.04621789822735</v>
      </c>
      <c r="AE121" s="24">
        <f>'Bruker data input page'!AY121*10000*Calibrations!CP$97+Calibrations!CQ$97</f>
        <v>107.02476580218335</v>
      </c>
      <c r="AF121" s="24">
        <f>Calibrations!$CW$97*('Bruker data input page'!BA121*10000)^2+('Bruker data input page'!BA121*10000)*Calibrations!$CX$97+Calibrations!$CY$97</f>
        <v>107.2778143866684</v>
      </c>
      <c r="AG121" s="24">
        <f>'Bruker data input page'!BI121*10000*Calibrations!DD$97+Calibrations!DE$97</f>
        <v>9.8114740830842848</v>
      </c>
      <c r="AH121" s="24">
        <f>('Bruker data input page'!BK121*10000)*Calibrations!DK$97+Calibrations!DL$97</f>
        <v>108.42402555533846</v>
      </c>
      <c r="AI121" s="24">
        <f>Calibrations!DR$97*('Bruker data input page'!BM121*10000)^2+('Bruker data input page'!BM121*10000)*Calibrations!DS$97+Calibrations!DT$97</f>
        <v>26.542141426048879</v>
      </c>
      <c r="AJ121" s="24">
        <f>Calibrations!DY$97*('Bruker data input page'!BO121*10000)^2+Calibrations!DZ$97*('Bruker data input page'!BO121*10000)+Calibrations!EA$97</f>
        <v>79.50533291755913</v>
      </c>
      <c r="AK121" s="21"/>
      <c r="AL121" s="21"/>
    </row>
    <row r="122" spans="1:38">
      <c r="A122" s="21">
        <f>'Bruker data input page'!A87</f>
        <v>272</v>
      </c>
      <c r="B122" s="27">
        <f>'Bruker data input page'!B799</f>
        <v>44763.855555555558</v>
      </c>
      <c r="C122" s="21" t="str">
        <f>'Bruker data input page'!G799</f>
        <v>GeoExploration</v>
      </c>
      <c r="D122" s="21" t="str">
        <f>'Bruker data input page'!H799</f>
        <v>Oxide3phase</v>
      </c>
      <c r="E122" s="26">
        <f>'Bruker data input page'!L799</f>
        <v>90</v>
      </c>
      <c r="F122" s="26"/>
      <c r="G122" s="26" t="str">
        <f>'Bruker data input page'!DK122</f>
        <v>393-U1558D-5R-1A</v>
      </c>
      <c r="H122" s="26" t="str">
        <f>'Bruker data input page'!DL122</f>
        <v>SHLF</v>
      </c>
      <c r="I122" s="26">
        <f>'Bruker data input page'!DM122</f>
        <v>0</v>
      </c>
      <c r="J122" s="26">
        <f>'Bruker data input page'!DN122</f>
        <v>0</v>
      </c>
      <c r="K122" s="26">
        <f>'Bruker data input page'!DO122</f>
        <v>0</v>
      </c>
      <c r="L122" s="26">
        <f>'Bruker data input page'!DP122</f>
        <v>0</v>
      </c>
      <c r="M122" s="26">
        <f>'Bruker data input page'!DQ122</f>
        <v>0</v>
      </c>
      <c r="N122" s="26">
        <f>'Bruker data input page'!DR122</f>
        <v>0</v>
      </c>
      <c r="O122" s="26">
        <f>'Bruker data input page'!DS122</f>
        <v>72</v>
      </c>
      <c r="P122" s="21" t="str">
        <f>'Bruker data input page'!DT122</f>
        <v>4B BKGD</v>
      </c>
      <c r="Q122" s="21">
        <f>'Bruker data input page'!A122</f>
        <v>431</v>
      </c>
      <c r="R122" s="27">
        <f>'Bruker data input page'!B122</f>
        <v>44741.967361111114</v>
      </c>
      <c r="S122" s="22">
        <f>'Bruker data input page'!Y122*Calibrations!H$97+Calibrations!I$97</f>
        <v>52.294412233717829</v>
      </c>
      <c r="T122" s="23">
        <f>Calibrations!O$97*('Bruker data input page'!AK122/0.5993)^2+Calibrations!P$97*('Bruker data input page'!AK122/0.5993)+Calibrations!Q$97</f>
        <v>1.1455635839162259</v>
      </c>
      <c r="U122" s="22">
        <f>Calibrations!$V$97*'Bruker data input page'!W122^2+Calibrations!$W$97*'Bruker data input page'!W122+Calibrations!$X$97</f>
        <v>18.055458312328767</v>
      </c>
      <c r="V122" s="23">
        <f>('Bruker data input page'!AS122/0.69943)*Calibrations!AC$97+Calibrations!AD$97</f>
        <v>9.1238311305107604</v>
      </c>
      <c r="W122" s="23">
        <f>'Bruker data input page'!U122*Calibrations!AQ$97+Calibrations!AR$97</f>
        <v>10.270071610807349</v>
      </c>
      <c r="X122" s="23">
        <f>Calibrations!AJ$97*('Bruker data input page'!AQ122/0.77446)^2+('Bruker data input page'!AQ122/0.77446)*Calibrations!AK$97+Calibrations!AL$97</f>
        <v>0.14112407235581675</v>
      </c>
      <c r="Y122" s="23">
        <f>('Bruker data input page'!AI122/0.7147)*Calibrations!AX$97+Calibrations!AY$97</f>
        <v>11.391474195425296</v>
      </c>
      <c r="Z122" s="23">
        <f>('Bruker data input page'!AG122/0.8302)*Calibrations!BE$97+Calibrations!BF$97</f>
        <v>0.34249028267680504</v>
      </c>
      <c r="AA122" s="23">
        <f>((('Bruker data input page'!AA122/0.436)^2)*Calibrations!BK$97)+(('Bruker data input page'!AA122/0.436)*Calibrations!BL$97)+Calibrations!BM$97</f>
        <v>5.5779834788176386E-2</v>
      </c>
      <c r="AB122" s="24">
        <f>'Bruker data input page'!AM122*Calibrations!BS$97*10000+Calibrations!BT$97</f>
        <v>328.96259742720821</v>
      </c>
      <c r="AC122" s="24">
        <f>Calibrations!CA$97*('Bruker data input page'!AO122*10000)^2+('Bruker data input page'!AO122*10000)*Calibrations!CB$97+Calibrations!CC$97</f>
        <v>293.32435918218368</v>
      </c>
      <c r="AD122" s="24">
        <f>'Bruker data input page'!AW122*10000*Calibrations!CI$97+Calibrations!CJ$97</f>
        <v>280.13041654977866</v>
      </c>
      <c r="AE122" s="24">
        <f>'Bruker data input page'!AY122*10000*Calibrations!CP$97+Calibrations!CQ$97</f>
        <v>104.96884326537763</v>
      </c>
      <c r="AF122" s="24">
        <f>Calibrations!$CW$97*('Bruker data input page'!BA122*10000)^2+('Bruker data input page'!BA122*10000)*Calibrations!$CX$97+Calibrations!$CY$97</f>
        <v>82.125938838809802</v>
      </c>
      <c r="AG122" s="24">
        <f>'Bruker data input page'!BI122*10000*Calibrations!DD$97+Calibrations!DE$97</f>
        <v>4.1610912678326706</v>
      </c>
      <c r="AH122" s="24">
        <f>('Bruker data input page'!BK122*10000)*Calibrations!DK$97+Calibrations!DL$97</f>
        <v>80.615052445087514</v>
      </c>
      <c r="AI122" s="24">
        <f>Calibrations!DR$97*('Bruker data input page'!BM122*10000)^2+('Bruker data input page'!BM122*10000)*Calibrations!DS$97+Calibrations!DT$97</f>
        <v>26.542141426048879</v>
      </c>
      <c r="AJ122" s="24">
        <f>Calibrations!DY$97*('Bruker data input page'!BO122*10000)^2+Calibrations!DZ$97*('Bruker data input page'!BO122*10000)+Calibrations!EA$97</f>
        <v>70.971465618264176</v>
      </c>
      <c r="AK122" s="21"/>
      <c r="AL122" s="21"/>
    </row>
    <row r="123" spans="1:38">
      <c r="A123" s="21">
        <f>'Bruker data input page'!A88</f>
        <v>273</v>
      </c>
      <c r="B123" s="27">
        <f>'Bruker data input page'!B800</f>
        <v>44763.857638888891</v>
      </c>
      <c r="C123" s="21" t="str">
        <f>'Bruker data input page'!G800</f>
        <v>GeoExploration</v>
      </c>
      <c r="D123" s="21" t="str">
        <f>'Bruker data input page'!H800</f>
        <v>Oxide3phase</v>
      </c>
      <c r="E123" s="26">
        <f>'Bruker data input page'!L800</f>
        <v>90</v>
      </c>
      <c r="F123" s="26"/>
      <c r="G123" s="26" t="str">
        <f>'Bruker data input page'!DK123</f>
        <v>393-U1558D-5R-1A</v>
      </c>
      <c r="H123" s="26" t="str">
        <f>'Bruker data input page'!DL123</f>
        <v>SHLF</v>
      </c>
      <c r="I123" s="26">
        <f>'Bruker data input page'!DM123</f>
        <v>0</v>
      </c>
      <c r="J123" s="26">
        <f>'Bruker data input page'!DN123</f>
        <v>0</v>
      </c>
      <c r="K123" s="26">
        <f>'Bruker data input page'!DO123</f>
        <v>0</v>
      </c>
      <c r="L123" s="26">
        <f>'Bruker data input page'!DP123</f>
        <v>0</v>
      </c>
      <c r="M123" s="26">
        <f>'Bruker data input page'!DQ123</f>
        <v>0</v>
      </c>
      <c r="N123" s="26">
        <f>'Bruker data input page'!DR123</f>
        <v>0</v>
      </c>
      <c r="O123" s="26">
        <f>'Bruker data input page'!DS123</f>
        <v>98</v>
      </c>
      <c r="P123" s="21" t="str">
        <f>'Bruker data input page'!DT123</f>
        <v>5B BKGD</v>
      </c>
      <c r="Q123" s="21">
        <f>'Bruker data input page'!A123</f>
        <v>432</v>
      </c>
      <c r="R123" s="27">
        <f>'Bruker data input page'!B123</f>
        <v>44741.969444444447</v>
      </c>
      <c r="S123" s="22">
        <f>'Bruker data input page'!Y123*Calibrations!H$97+Calibrations!I$97</f>
        <v>52.692323771836328</v>
      </c>
      <c r="T123" s="23">
        <f>Calibrations!O$97*('Bruker data input page'!AK123/0.5993)^2+Calibrations!P$97*('Bruker data input page'!AK123/0.5993)+Calibrations!Q$97</f>
        <v>0.88019553628509928</v>
      </c>
      <c r="U123" s="22">
        <f>Calibrations!$V$97*'Bruker data input page'!W123^2+Calibrations!$W$97*'Bruker data input page'!W123+Calibrations!$X$97</f>
        <v>22.419364012533972</v>
      </c>
      <c r="V123" s="23">
        <f>('Bruker data input page'!AS123/0.69943)*Calibrations!AC$97+Calibrations!AD$97</f>
        <v>8.0175341170748506</v>
      </c>
      <c r="W123" s="23">
        <f>'Bruker data input page'!U123*Calibrations!AQ$97+Calibrations!AR$97</f>
        <v>9.7279586442310979</v>
      </c>
      <c r="X123" s="23">
        <f>Calibrations!AJ$97*('Bruker data input page'!AQ123/0.77446)^2+('Bruker data input page'!AQ123/0.77446)*Calibrations!AK$97+Calibrations!AL$97</f>
        <v>0.10899733248225628</v>
      </c>
      <c r="Y123" s="23">
        <f>('Bruker data input page'!AI123/0.7147)*Calibrations!AX$97+Calibrations!AY$97</f>
        <v>12.262188988571477</v>
      </c>
      <c r="Z123" s="23">
        <f>('Bruker data input page'!AG123/0.8302)*Calibrations!BE$97+Calibrations!BF$97</f>
        <v>0.32724726861532383</v>
      </c>
      <c r="AA123" s="23">
        <f>((('Bruker data input page'!AA123/0.436)^2)*Calibrations!BK$97)+(('Bruker data input page'!AA123/0.436)*Calibrations!BL$97)+Calibrations!BM$97</f>
        <v>7.9960372624096041E-2</v>
      </c>
      <c r="AB123" s="24">
        <f>'Bruker data input page'!AM123*Calibrations!BS$97*10000+Calibrations!BT$97</f>
        <v>286.08922492977206</v>
      </c>
      <c r="AC123" s="24">
        <f>Calibrations!CA$97*('Bruker data input page'!AO123*10000)^2+('Bruker data input page'!AO123*10000)*Calibrations!CB$97+Calibrations!CC$97</f>
        <v>211.72803904440789</v>
      </c>
      <c r="AD123" s="24">
        <f>'Bruker data input page'!AW123*10000*Calibrations!CI$97+Calibrations!CJ$97</f>
        <v>104.172408406209</v>
      </c>
      <c r="AE123" s="24">
        <f>'Bruker data input page'!AY123*10000*Calibrations!CP$97+Calibrations!CQ$97</f>
        <v>81.325734092111745</v>
      </c>
      <c r="AF123" s="24">
        <f>Calibrations!$CW$97*('Bruker data input page'!BA123*10000)^2+('Bruker data input page'!BA123*10000)*Calibrations!$CX$97+Calibrations!$CY$97</f>
        <v>67.281049961406254</v>
      </c>
      <c r="AG123" s="24">
        <f>'Bruker data input page'!BI123*10000*Calibrations!DD$97+Calibrations!DE$97</f>
        <v>3.0310147047823475</v>
      </c>
      <c r="AH123" s="24">
        <f>('Bruker data input page'!BK123*10000)*Calibrations!DK$97+Calibrations!DL$97</f>
        <v>91.540006166971807</v>
      </c>
      <c r="AI123" s="24">
        <f>Calibrations!DR$97*('Bruker data input page'!BM123*10000)^2+('Bruker data input page'!BM123*10000)*Calibrations!DS$97+Calibrations!DT$97</f>
        <v>22.294128390038448</v>
      </c>
      <c r="AJ123" s="24">
        <f>Calibrations!DY$97*('Bruker data input page'!BO123*10000)^2+Calibrations!DZ$97*('Bruker data input page'!BO123*10000)+Calibrations!EA$97</f>
        <v>57.252908044069727</v>
      </c>
      <c r="AK123" s="21"/>
      <c r="AL123" s="21"/>
    </row>
    <row r="124" spans="1:38">
      <c r="A124" s="21">
        <f>'Bruker data input page'!A89</f>
        <v>274</v>
      </c>
      <c r="B124" s="27">
        <f>'Bruker data input page'!B801</f>
        <v>44763.859722222223</v>
      </c>
      <c r="C124" s="21" t="str">
        <f>'Bruker data input page'!G801</f>
        <v>GeoExploration</v>
      </c>
      <c r="D124" s="21" t="str">
        <f>'Bruker data input page'!H801</f>
        <v>Oxide3phase</v>
      </c>
      <c r="E124" s="26">
        <f>'Bruker data input page'!L801</f>
        <v>90</v>
      </c>
      <c r="F124" s="26"/>
      <c r="G124" s="26" t="str">
        <f>'Bruker data input page'!DK124</f>
        <v>393-U1558D-5R-2A</v>
      </c>
      <c r="H124" s="26" t="str">
        <f>'Bruker data input page'!DL124</f>
        <v>SHLF</v>
      </c>
      <c r="I124" s="26">
        <f>'Bruker data input page'!DM124</f>
        <v>0</v>
      </c>
      <c r="J124" s="26">
        <f>'Bruker data input page'!DN124</f>
        <v>0</v>
      </c>
      <c r="K124" s="26">
        <f>'Bruker data input page'!DO124</f>
        <v>0</v>
      </c>
      <c r="L124" s="26">
        <f>'Bruker data input page'!DP124</f>
        <v>0</v>
      </c>
      <c r="M124" s="26">
        <f>'Bruker data input page'!DQ124</f>
        <v>0</v>
      </c>
      <c r="N124" s="26">
        <f>'Bruker data input page'!DR124</f>
        <v>0</v>
      </c>
      <c r="O124" s="26">
        <f>'Bruker data input page'!DS124</f>
        <v>7</v>
      </c>
      <c r="P124" s="21" t="str">
        <f>'Bruker data input page'!DT124</f>
        <v>1A ALT</v>
      </c>
      <c r="Q124" s="21">
        <f>'Bruker data input page'!A124</f>
        <v>433</v>
      </c>
      <c r="R124" s="27">
        <f>'Bruker data input page'!B124</f>
        <v>44742.044444444444</v>
      </c>
      <c r="S124" s="22">
        <f>'Bruker data input page'!Y124*Calibrations!H$97+Calibrations!I$97</f>
        <v>52.177854688512021</v>
      </c>
      <c r="T124" s="23">
        <f>Calibrations!O$97*('Bruker data input page'!AK124/0.5993)^2+Calibrations!P$97*('Bruker data input page'!AK124/0.5993)+Calibrations!Q$97</f>
        <v>1.2256793590937676</v>
      </c>
      <c r="U124" s="22">
        <f>Calibrations!$V$97*'Bruker data input page'!W124^2+Calibrations!$W$97*'Bruker data input page'!W124+Calibrations!$X$97</f>
        <v>18.264076508675373</v>
      </c>
      <c r="V124" s="23">
        <f>('Bruker data input page'!AS124/0.69943)*Calibrations!AC$97+Calibrations!AD$97</f>
        <v>10.773993945140154</v>
      </c>
      <c r="W124" s="23">
        <f>'Bruker data input page'!U124*Calibrations!AQ$97+Calibrations!AR$97</f>
        <v>8.8258548275246831</v>
      </c>
      <c r="X124" s="23">
        <f>Calibrations!AJ$97*('Bruker data input page'!AQ124/0.77446)^2+('Bruker data input page'!AQ124/0.77446)*Calibrations!AK$97+Calibrations!AL$97</f>
        <v>0.17735683992068824</v>
      </c>
      <c r="Y124" s="23">
        <f>('Bruker data input page'!AI124/0.7147)*Calibrations!AX$97+Calibrations!AY$97</f>
        <v>12.195655964510475</v>
      </c>
      <c r="Z124" s="23">
        <f>('Bruker data input page'!AG124/0.8302)*Calibrations!BE$97+Calibrations!BF$97</f>
        <v>0.5605710284078973</v>
      </c>
      <c r="AA124" s="23">
        <f>((('Bruker data input page'!AA124/0.436)^2)*Calibrations!BK$97)+(('Bruker data input page'!AA124/0.436)*Calibrations!BL$97)+Calibrations!BM$97</f>
        <v>9.0617083385420363E-2</v>
      </c>
      <c r="AB124" s="24">
        <f>'Bruker data input page'!AM124*Calibrations!BS$97*10000+Calibrations!BT$97</f>
        <v>352.97168602577244</v>
      </c>
      <c r="AC124" s="24">
        <f>Calibrations!CA$97*('Bruker data input page'!AO124*10000)^2+('Bruker data input page'!AO124*10000)*Calibrations!CB$97+Calibrations!CC$97</f>
        <v>331.06863835089416</v>
      </c>
      <c r="AD124" s="24">
        <f>'Bruker data input page'!AW124*10000*Calibrations!CI$97+Calibrations!CJ$97</f>
        <v>75.505092472706082</v>
      </c>
      <c r="AE124" s="24">
        <f>'Bruker data input page'!AY124*10000*Calibrations!CP$97+Calibrations!CQ$97</f>
        <v>82.353695360514607</v>
      </c>
      <c r="AF124" s="24">
        <f>Calibrations!$CW$97*('Bruker data input page'!BA124*10000)^2+('Bruker data input page'!BA124*10000)*Calibrations!$CX$97+Calibrations!$CY$97</f>
        <v>97.501786464603583</v>
      </c>
      <c r="AG124" s="24">
        <f>'Bruker data input page'!BI124*10000*Calibrations!DD$97+Calibrations!DE$97</f>
        <v>4.1610912678326706</v>
      </c>
      <c r="AH124" s="24">
        <f>('Bruker data input page'!BK124*10000)*Calibrations!DK$97+Calibrations!DL$97</f>
        <v>85.580940500489461</v>
      </c>
      <c r="AI124" s="24">
        <f>Calibrations!DR$97*('Bruker data input page'!BM124*10000)^2+('Bruker data input page'!BM124*10000)*Calibrations!DS$97+Calibrations!DT$97</f>
        <v>25.480572934039472</v>
      </c>
      <c r="AJ124" s="24">
        <f>Calibrations!DY$97*('Bruker data input page'!BO124*10000)^2+Calibrations!DZ$97*('Bruker data input page'!BO124*10000)+Calibrations!EA$97</f>
        <v>69.260978510598108</v>
      </c>
      <c r="AK124" s="21"/>
      <c r="AL124" s="21"/>
    </row>
    <row r="125" spans="1:38">
      <c r="B125" s="27">
        <f>'Bruker data input page'!B802</f>
        <v>44763.861805555556</v>
      </c>
      <c r="C125" s="21" t="str">
        <f>'Bruker data input page'!G802</f>
        <v>GeoExploration</v>
      </c>
      <c r="D125" s="21" t="str">
        <f>'Bruker data input page'!H802</f>
        <v>Oxide3phase</v>
      </c>
      <c r="E125" s="26">
        <f>'Bruker data input page'!L802</f>
        <v>90</v>
      </c>
      <c r="F125" s="26"/>
      <c r="G125" s="26" t="str">
        <f>'Bruker data input page'!DK125</f>
        <v>393-U1558D-5R-2A</v>
      </c>
      <c r="H125" s="26" t="str">
        <f>'Bruker data input page'!DL125</f>
        <v>SHLF</v>
      </c>
      <c r="I125" s="26">
        <f>'Bruker data input page'!DM125</f>
        <v>0</v>
      </c>
      <c r="J125" s="26">
        <f>'Bruker data input page'!DN125</f>
        <v>0</v>
      </c>
      <c r="K125" s="26">
        <f>'Bruker data input page'!DO125</f>
        <v>0</v>
      </c>
      <c r="L125" s="26">
        <f>'Bruker data input page'!DP125</f>
        <v>0</v>
      </c>
      <c r="M125" s="26">
        <f>'Bruker data input page'!DQ125</f>
        <v>0</v>
      </c>
      <c r="N125" s="26">
        <f>'Bruker data input page'!DR125</f>
        <v>0</v>
      </c>
      <c r="O125" s="26">
        <f>'Bruker data input page'!DS125</f>
        <v>45</v>
      </c>
      <c r="P125" s="21" t="str">
        <f>'Bruker data input page'!DT125</f>
        <v>4A BKGD</v>
      </c>
      <c r="Q125" s="21">
        <f>'Bruker data input page'!A125</f>
        <v>434</v>
      </c>
      <c r="R125" s="27">
        <f>'Bruker data input page'!B125</f>
        <v>44742.046527777777</v>
      </c>
      <c r="S125" s="22">
        <f>'Bruker data input page'!Y125*Calibrations!H$97+Calibrations!I$97</f>
        <v>50.245328212699121</v>
      </c>
      <c r="T125" s="23">
        <f>Calibrations!O$97*('Bruker data input page'!AK125/0.5993)^2+Calibrations!P$97*('Bruker data input page'!AK125/0.5993)+Calibrations!Q$97</f>
        <v>0.91996578424576692</v>
      </c>
      <c r="U125" s="22">
        <f>Calibrations!$V$97*'Bruker data input page'!W125^2+Calibrations!$W$97*'Bruker data input page'!W125+Calibrations!$X$97</f>
        <v>20.13761471706901</v>
      </c>
      <c r="V125" s="23">
        <f>('Bruker data input page'!AS125/0.69943)*Calibrations!AC$97+Calibrations!AD$97</f>
        <v>7.75416433242704</v>
      </c>
      <c r="W125" s="23">
        <f>'Bruker data input page'!U125*Calibrations!AQ$97+Calibrations!AR$97</f>
        <v>8.2591882422768279</v>
      </c>
      <c r="X125" s="23">
        <f>Calibrations!AJ$97*('Bruker data input page'!AQ125/0.77446)^2+('Bruker data input page'!AQ125/0.77446)*Calibrations!AK$97+Calibrations!AL$97</f>
        <v>0.12058842030943069</v>
      </c>
      <c r="Y125" s="23">
        <f>('Bruker data input page'!AI125/0.7147)*Calibrations!AX$97+Calibrations!AY$97</f>
        <v>12.393884791346693</v>
      </c>
      <c r="Z125" s="23">
        <f>('Bruker data input page'!AG125/0.8302)*Calibrations!BE$97+Calibrations!BF$97</f>
        <v>0.28695137995774483</v>
      </c>
      <c r="AA125" s="23" t="e">
        <f>((('Bruker data input page'!AA125/0.436)^2)*Calibrations!BK$97)+(('Bruker data input page'!AA125/0.436)*Calibrations!BL$97)+Calibrations!BM$97</f>
        <v>#VALUE!</v>
      </c>
      <c r="AB125" s="24">
        <f>'Bruker data input page'!AM125*Calibrations!BS$97*10000+Calibrations!BT$97</f>
        <v>301.52363902884906</v>
      </c>
      <c r="AC125" s="24">
        <f>Calibrations!CA$97*('Bruker data input page'!AO125*10000)^2+('Bruker data input page'!AO125*10000)*Calibrations!CB$97+Calibrations!CC$97</f>
        <v>256.11832899842079</v>
      </c>
      <c r="AD125" s="24">
        <f>'Bruker data input page'!AW125*10000*Calibrations!CI$97+Calibrations!CJ$97</f>
        <v>132.83972433971189</v>
      </c>
      <c r="AE125" s="24">
        <f>'Bruker data input page'!AY125*10000*Calibrations!CP$97+Calibrations!CQ$97</f>
        <v>72.074082676485958</v>
      </c>
      <c r="AF125" s="24">
        <f>Calibrations!$CW$97*('Bruker data input page'!BA125*10000)^2+('Bruker data input page'!BA125*10000)*Calibrations!$CX$97+Calibrations!$CY$97</f>
        <v>63.107877898960666</v>
      </c>
      <c r="AG125" s="24">
        <f>'Bruker data input page'!BI125*10000*Calibrations!DD$97+Calibrations!DE$97</f>
        <v>5.2911678308829933</v>
      </c>
      <c r="AH125" s="24">
        <f>('Bruker data input page'!BK125*10000)*Calibrations!DK$97+Calibrations!DL$97</f>
        <v>85.580940500489461</v>
      </c>
      <c r="AI125" s="24">
        <f>Calibrations!DR$97*('Bruker data input page'!BM125*10000)^2+('Bruker data input page'!BM125*10000)*Calibrations!DS$97+Calibrations!DT$97</f>
        <v>23.356566416034262</v>
      </c>
      <c r="AJ125" s="24">
        <f>Calibrations!DY$97*('Bruker data input page'!BO125*10000)^2+Calibrations!DZ$97*('Bruker data input page'!BO125*10000)+Calibrations!EA$97</f>
        <v>66.692926819219608</v>
      </c>
      <c r="AK125" s="21"/>
      <c r="AL125" s="21"/>
    </row>
    <row r="126" spans="1:38">
      <c r="B126" s="27">
        <f>'Bruker data input page'!B803</f>
        <v>44763.865277777775</v>
      </c>
      <c r="C126" s="21" t="str">
        <f>'Bruker data input page'!G803</f>
        <v>GeoExploration</v>
      </c>
      <c r="D126" s="21" t="str">
        <f>'Bruker data input page'!H803</f>
        <v>Oxide3phase</v>
      </c>
      <c r="E126" s="26">
        <f>'Bruker data input page'!L803</f>
        <v>90</v>
      </c>
      <c r="F126" s="26"/>
      <c r="G126" s="26" t="str">
        <f>'Bruker data input page'!DK126</f>
        <v>393-U1558D-5R-2A</v>
      </c>
      <c r="H126" s="26" t="str">
        <f>'Bruker data input page'!DL126</f>
        <v>SHLF</v>
      </c>
      <c r="I126" s="26">
        <f>'Bruker data input page'!DM126</f>
        <v>0</v>
      </c>
      <c r="J126" s="26">
        <f>'Bruker data input page'!DN126</f>
        <v>0</v>
      </c>
      <c r="K126" s="26">
        <f>'Bruker data input page'!DO126</f>
        <v>0</v>
      </c>
      <c r="L126" s="26">
        <f>'Bruker data input page'!DP126</f>
        <v>0</v>
      </c>
      <c r="M126" s="26">
        <f>'Bruker data input page'!DQ126</f>
        <v>0</v>
      </c>
      <c r="N126" s="26">
        <f>'Bruker data input page'!DR126</f>
        <v>0</v>
      </c>
      <c r="O126" s="26">
        <f>'Bruker data input page'!DS126</f>
        <v>100</v>
      </c>
      <c r="P126" s="21" t="str">
        <f>'Bruker data input page'!DT126</f>
        <v>6A BKGD</v>
      </c>
      <c r="Q126" s="21">
        <f>'Bruker data input page'!A126</f>
        <v>435</v>
      </c>
      <c r="R126" s="27">
        <f>'Bruker data input page'!B126</f>
        <v>44742.048611111109</v>
      </c>
      <c r="S126" s="22">
        <f>'Bruker data input page'!Y126*Calibrations!H$97+Calibrations!I$97</f>
        <v>50.384698243816771</v>
      </c>
      <c r="T126" s="23">
        <f>Calibrations!O$97*('Bruker data input page'!AK126/0.5993)^2+Calibrations!P$97*('Bruker data input page'!AK126/0.5993)+Calibrations!Q$97</f>
        <v>1.1929752546109653</v>
      </c>
      <c r="U126" s="22">
        <f>Calibrations!$V$97*'Bruker data input page'!W126^2+Calibrations!$W$97*'Bruker data input page'!W126+Calibrations!$X$97</f>
        <v>16.865042884237454</v>
      </c>
      <c r="V126" s="23">
        <f>('Bruker data input page'!AS126/0.69943)*Calibrations!AC$97+Calibrations!AD$97</f>
        <v>10.08692981841412</v>
      </c>
      <c r="W126" s="23">
        <f>'Bruker data input page'!U126*Calibrations!AQ$97+Calibrations!AR$97</f>
        <v>7.2049293240384902</v>
      </c>
      <c r="X126" s="23">
        <f>Calibrations!AJ$97*('Bruker data input page'!AQ126/0.77446)^2+('Bruker data input page'!AQ126/0.77446)*Calibrations!AK$97+Calibrations!AL$97</f>
        <v>0.14353022349943256</v>
      </c>
      <c r="Y126" s="23">
        <f>('Bruker data input page'!AI126/0.7147)*Calibrations!AX$97+Calibrations!AY$97</f>
        <v>12.243614551648268</v>
      </c>
      <c r="Z126" s="23">
        <f>('Bruker data input page'!AG126/0.8302)*Calibrations!BE$97+Calibrations!BF$97</f>
        <v>0.49537318608552222</v>
      </c>
      <c r="AA126" s="23">
        <f>((('Bruker data input page'!AA126/0.436)^2)*Calibrations!BK$97)+(('Bruker data input page'!AA126/0.436)*Calibrations!BL$97)+Calibrations!BM$97</f>
        <v>0.18004607699317993</v>
      </c>
      <c r="AB126" s="24">
        <f>'Bruker data input page'!AM126*Calibrations!BS$97*10000+Calibrations!BT$97</f>
        <v>338.39473937664411</v>
      </c>
      <c r="AC126" s="24">
        <f>Calibrations!CA$97*('Bruker data input page'!AO126*10000)^2+('Bruker data input page'!AO126*10000)*Calibrations!CB$97+Calibrations!CC$97</f>
        <v>297.1247239630585</v>
      </c>
      <c r="AD126" s="24">
        <f>'Bruker data input page'!AW126*10000*Calibrations!CI$97+Calibrations!CJ$97</f>
        <v>90.333014507276559</v>
      </c>
      <c r="AE126" s="24">
        <f>'Bruker data input page'!AY126*10000*Calibrations!CP$97+Calibrations!CQ$97</f>
        <v>94.68923058134898</v>
      </c>
      <c r="AF126" s="24">
        <f>Calibrations!$CW$97*('Bruker data input page'!BA126*10000)^2+('Bruker data input page'!BA126*10000)*Calibrations!$CX$97+Calibrations!$CY$97</f>
        <v>71.400836593149606</v>
      </c>
      <c r="AG126" s="24">
        <f>'Bruker data input page'!BI126*10000*Calibrations!DD$97+Calibrations!DE$97</f>
        <v>7.5513209569836386</v>
      </c>
      <c r="AH126" s="24">
        <f>('Bruker data input page'!BK126*10000)*Calibrations!DK$97+Calibrations!DL$97</f>
        <v>85.580940500489461</v>
      </c>
      <c r="AI126" s="24">
        <f>Calibrations!DR$97*('Bruker data input page'!BM126*10000)^2+('Bruker data input page'!BM126*10000)*Calibrations!DS$97+Calibrations!DT$97</f>
        <v>28.664408876081268</v>
      </c>
      <c r="AJ126" s="24">
        <f>Calibrations!DY$97*('Bruker data input page'!BO126*10000)^2+Calibrations!DZ$97*('Bruker data input page'!BO126*10000)+Calibrations!EA$97</f>
        <v>71.826244966121322</v>
      </c>
      <c r="AK126" s="21"/>
      <c r="AL126" s="21"/>
    </row>
    <row r="127" spans="1:38">
      <c r="B127" s="27">
        <f>'Bruker data input page'!B804</f>
        <v>44763.867361111108</v>
      </c>
      <c r="C127" s="21" t="str">
        <f>'Bruker data input page'!G804</f>
        <v>GeoExploration</v>
      </c>
      <c r="D127" s="21" t="str">
        <f>'Bruker data input page'!H804</f>
        <v>Oxide3phase</v>
      </c>
      <c r="E127" s="26">
        <f>'Bruker data input page'!L804</f>
        <v>90</v>
      </c>
      <c r="F127" s="26"/>
      <c r="G127" s="26" t="str">
        <f>'Bruker data input page'!DK127</f>
        <v>393-U1558D-5R-2A</v>
      </c>
      <c r="H127" s="26" t="str">
        <f>'Bruker data input page'!DL127</f>
        <v>SHLF</v>
      </c>
      <c r="I127" s="26">
        <f>'Bruker data input page'!DM127</f>
        <v>0</v>
      </c>
      <c r="J127" s="26">
        <f>'Bruker data input page'!DN127</f>
        <v>0</v>
      </c>
      <c r="K127" s="26">
        <f>'Bruker data input page'!DO127</f>
        <v>0</v>
      </c>
      <c r="L127" s="26">
        <f>'Bruker data input page'!DP127</f>
        <v>0</v>
      </c>
      <c r="M127" s="26">
        <f>'Bruker data input page'!DQ127</f>
        <v>0</v>
      </c>
      <c r="N127" s="26">
        <f>'Bruker data input page'!DR127</f>
        <v>0</v>
      </c>
      <c r="O127" s="26">
        <f>'Bruker data input page'!DS127</f>
        <v>114</v>
      </c>
      <c r="P127" s="21" t="str">
        <f>'Bruker data input page'!DT127</f>
        <v>7A BKGD</v>
      </c>
      <c r="Q127" s="21">
        <f>'Bruker data input page'!A127</f>
        <v>436</v>
      </c>
      <c r="R127" s="27">
        <f>'Bruker data input page'!B127</f>
        <v>44742.052777777775</v>
      </c>
      <c r="S127" s="22">
        <f>'Bruker data input page'!Y127*Calibrations!H$97+Calibrations!I$97</f>
        <v>49.501308489886931</v>
      </c>
      <c r="T127" s="23">
        <f>Calibrations!O$97*('Bruker data input page'!AK127/0.5993)^2+Calibrations!P$97*('Bruker data input page'!AK127/0.5993)+Calibrations!Q$97</f>
        <v>1.1291168252819297</v>
      </c>
      <c r="U127" s="22">
        <f>Calibrations!$V$97*'Bruker data input page'!W127^2+Calibrations!$W$97*'Bruker data input page'!W127+Calibrations!$X$97</f>
        <v>17.77037721436303</v>
      </c>
      <c r="V127" s="23">
        <f>('Bruker data input page'!AS127/0.69943)*Calibrations!AC$97+Calibrations!AD$97</f>
        <v>8.9964637756400982</v>
      </c>
      <c r="W127" s="23">
        <f>'Bruker data input page'!U127*Calibrations!AQ$97+Calibrations!AR$97</f>
        <v>7.5614401337270092</v>
      </c>
      <c r="X127" s="23">
        <f>Calibrations!AJ$97*('Bruker data input page'!AQ127/0.77446)^2+('Bruker data input page'!AQ127/0.77446)*Calibrations!AK$97+Calibrations!AL$97</f>
        <v>0.13971287163970891</v>
      </c>
      <c r="Y127" s="23">
        <f>('Bruker data input page'!AI127/0.7147)*Calibrations!AX$97+Calibrations!AY$97</f>
        <v>15.210804725389476</v>
      </c>
      <c r="Z127" s="23">
        <f>('Bruker data input page'!AG127/0.8302)*Calibrations!BE$97+Calibrations!BF$97</f>
        <v>0.41840351112160734</v>
      </c>
      <c r="AA127" s="23">
        <f>((('Bruker data input page'!AA127/0.436)^2)*Calibrations!BK$97)+(('Bruker data input page'!AA127/0.436)*Calibrations!BL$97)+Calibrations!BM$97</f>
        <v>0.20596571592354246</v>
      </c>
      <c r="AB127" s="24">
        <f>'Bruker data input page'!AM127*Calibrations!BS$97*10000+Calibrations!BT$97</f>
        <v>346.11194642618267</v>
      </c>
      <c r="AC127" s="24">
        <f>Calibrations!CA$97*('Bruker data input page'!AO127*10000)^2+('Bruker data input page'!AO127*10000)*Calibrations!CB$97+Calibrations!CC$97</f>
        <v>270.6319852573634</v>
      </c>
      <c r="AD127" s="24">
        <f>'Bruker data input page'!AW127*10000*Calibrations!CI$97+Calibrations!CJ$97</f>
        <v>100.21829586365688</v>
      </c>
      <c r="AE127" s="24">
        <f>'Bruker data input page'!AY127*10000*Calibrations!CP$97+Calibrations!CQ$97</f>
        <v>136.83564258586642</v>
      </c>
      <c r="AF127" s="24">
        <f>Calibrations!$CW$97*('Bruker data input page'!BA127*10000)^2+('Bruker data input page'!BA127*10000)*Calibrations!$CX$97+Calibrations!$CY$97</f>
        <v>91.198988291332753</v>
      </c>
      <c r="AG127" s="24">
        <f>'Bruker data input page'!BI127*10000*Calibrations!DD$97+Calibrations!DE$97</f>
        <v>4.1610912678326706</v>
      </c>
      <c r="AH127" s="24">
        <f>('Bruker data input page'!BK127*10000)*Calibrations!DK$97+Calibrations!DL$97</f>
        <v>88.560473333730641</v>
      </c>
      <c r="AI127" s="24">
        <f>Calibrations!DR$97*('Bruker data input page'!BM127*10000)^2+('Bruker data input page'!BM127*10000)*Calibrations!DS$97+Calibrations!DT$97</f>
        <v>30.785516947465101</v>
      </c>
      <c r="AJ127" s="24">
        <f>Calibrations!DY$97*('Bruker data input page'!BO127*10000)^2+Calibrations!DZ$97*('Bruker data input page'!BO127*10000)+Calibrations!EA$97</f>
        <v>76.095499645648218</v>
      </c>
      <c r="AK127" s="21"/>
      <c r="AL127" s="21"/>
    </row>
    <row r="128" spans="1:38">
      <c r="B128" s="27">
        <f>'Bruker data input page'!B805</f>
        <v>44763.868750000001</v>
      </c>
      <c r="C128" s="21" t="str">
        <f>'Bruker data input page'!G805</f>
        <v>GeoExploration</v>
      </c>
      <c r="D128" s="21" t="str">
        <f>'Bruker data input page'!H805</f>
        <v>Oxide3phase</v>
      </c>
      <c r="E128" s="26">
        <f>'Bruker data input page'!L805</f>
        <v>90</v>
      </c>
      <c r="F128" s="26"/>
      <c r="G128" s="26" t="str">
        <f>'Bruker data input page'!DK128</f>
        <v>393-U1558D-5R-2A</v>
      </c>
      <c r="H128" s="26" t="str">
        <f>'Bruker data input page'!DL128</f>
        <v>SHLF</v>
      </c>
      <c r="I128" s="26">
        <f>'Bruker data input page'!DM128</f>
        <v>0</v>
      </c>
      <c r="J128" s="26">
        <f>'Bruker data input page'!DN128</f>
        <v>0</v>
      </c>
      <c r="K128" s="26">
        <f>'Bruker data input page'!DO128</f>
        <v>0</v>
      </c>
      <c r="L128" s="26">
        <f>'Bruker data input page'!DP128</f>
        <v>0</v>
      </c>
      <c r="M128" s="26">
        <f>'Bruker data input page'!DQ128</f>
        <v>0</v>
      </c>
      <c r="N128" s="26">
        <f>'Bruker data input page'!DR128</f>
        <v>0</v>
      </c>
      <c r="O128" s="26">
        <f>'Bruker data input page'!DS128</f>
        <v>127</v>
      </c>
      <c r="P128" s="21" t="str">
        <f>'Bruker data input page'!DT128</f>
        <v>8B BKGD</v>
      </c>
      <c r="Q128" s="21">
        <f>'Bruker data input page'!A128</f>
        <v>437</v>
      </c>
      <c r="R128" s="27">
        <f>'Bruker data input page'!B128</f>
        <v>44742.055555555555</v>
      </c>
      <c r="S128" s="22">
        <f>'Bruker data input page'!Y128*Calibrations!H$97+Calibrations!I$97</f>
        <v>48.71689165660586</v>
      </c>
      <c r="T128" s="23">
        <f>Calibrations!O$97*('Bruker data input page'!AK128/0.5993)^2+Calibrations!P$97*('Bruker data input page'!AK128/0.5993)+Calibrations!Q$97</f>
        <v>1.1338181004703225</v>
      </c>
      <c r="U128" s="22">
        <f>Calibrations!$V$97*'Bruker data input page'!W128^2+Calibrations!$W$97*'Bruker data input page'!W128+Calibrations!$X$97</f>
        <v>17.057090272642515</v>
      </c>
      <c r="V128" s="23">
        <f>('Bruker data input page'!AS128/0.69943)*Calibrations!AC$97+Calibrations!AD$97</f>
        <v>8.1798735253167791</v>
      </c>
      <c r="W128" s="23">
        <f>'Bruker data input page'!U128*Calibrations!AQ$97+Calibrations!AR$97</f>
        <v>7.5496466633414343</v>
      </c>
      <c r="X128" s="23">
        <f>Calibrations!AJ$97*('Bruker data input page'!AQ128/0.77446)^2+('Bruker data input page'!AQ128/0.77446)*Calibrations!AK$97+Calibrations!AL$97</f>
        <v>0.13299597014651376</v>
      </c>
      <c r="Y128" s="23">
        <f>('Bruker data input page'!AI128/0.7147)*Calibrations!AX$97+Calibrations!AY$97</f>
        <v>13.321540891126318</v>
      </c>
      <c r="Z128" s="23">
        <f>('Bruker data input page'!AG128/0.8302)*Calibrations!BE$97+Calibrations!BF$97</f>
        <v>0.38444630157870369</v>
      </c>
      <c r="AA128" s="23">
        <f>((('Bruker data input page'!AA128/0.436)^2)*Calibrations!BK$97)+(('Bruker data input page'!AA128/0.436)*Calibrations!BL$97)+Calibrations!BM$97</f>
        <v>0.17968349792998362</v>
      </c>
      <c r="AB128" s="24">
        <f>'Bruker data input page'!AM128*Calibrations!BS$97*10000+Calibrations!BT$97</f>
        <v>328.96259742720821</v>
      </c>
      <c r="AC128" s="24">
        <f>Calibrations!CA$97*('Bruker data input page'!AO128*10000)^2+('Bruker data input page'!AO128*10000)*Calibrations!CB$97+Calibrations!CC$97</f>
        <v>317.25275582840152</v>
      </c>
      <c r="AD128" s="24">
        <f>'Bruker data input page'!AW128*10000*Calibrations!CI$97+Calibrations!CJ$97</f>
        <v>137.78236501790207</v>
      </c>
      <c r="AE128" s="24">
        <f>'Bruker data input page'!AY128*10000*Calibrations!CP$97+Calibrations!CQ$97</f>
        <v>111.13661087579482</v>
      </c>
      <c r="AF128" s="24">
        <f>Calibrations!$CW$97*('Bruker data input page'!BA128*10000)^2+('Bruker data input page'!BA128*10000)*Calibrations!$CX$97+Calibrations!$CY$97</f>
        <v>89.920633513111184</v>
      </c>
      <c r="AG128" s="24">
        <f>'Bruker data input page'!BI128*10000*Calibrations!DD$97+Calibrations!DE$97</f>
        <v>4.1610912678326706</v>
      </c>
      <c r="AH128" s="24">
        <f>('Bruker data input page'!BK128*10000)*Calibrations!DK$97+Calibrations!DL$97</f>
        <v>82.601407667248296</v>
      </c>
      <c r="AI128" s="24">
        <f>Calibrations!DR$97*('Bruker data input page'!BM128*10000)^2+('Bruker data input page'!BM128*10000)*Calibrations!DS$97+Calibrations!DT$97</f>
        <v>25.480572934039472</v>
      </c>
      <c r="AJ128" s="24">
        <f>Calibrations!DY$97*('Bruker data input page'!BO128*10000)^2+Calibrations!DZ$97*('Bruker data input page'!BO128*10000)+Calibrations!EA$97</f>
        <v>76.948422169601841</v>
      </c>
      <c r="AK128" s="21"/>
      <c r="AL128" s="21"/>
    </row>
    <row r="129" spans="2:38">
      <c r="B129" s="27">
        <f>'Bruker data input page'!B806</f>
        <v>44763.870833333334</v>
      </c>
      <c r="C129" s="21" t="str">
        <f>'Bruker data input page'!G806</f>
        <v>GeoExploration</v>
      </c>
      <c r="D129" s="21" t="str">
        <f>'Bruker data input page'!H806</f>
        <v>Oxide3phase</v>
      </c>
      <c r="E129" s="26">
        <f>'Bruker data input page'!L806</f>
        <v>90</v>
      </c>
      <c r="F129" s="26"/>
      <c r="G129" s="26" t="str">
        <f>'Bruker data input page'!DK129</f>
        <v>393-U1558D-5R-3A</v>
      </c>
      <c r="H129" s="26" t="str">
        <f>'Bruker data input page'!DL129</f>
        <v>SHLF</v>
      </c>
      <c r="I129" s="26">
        <f>'Bruker data input page'!DM129</f>
        <v>0</v>
      </c>
      <c r="J129" s="26">
        <f>'Bruker data input page'!DN129</f>
        <v>0</v>
      </c>
      <c r="K129" s="26">
        <f>'Bruker data input page'!DO129</f>
        <v>0</v>
      </c>
      <c r="L129" s="26">
        <f>'Bruker data input page'!DP129</f>
        <v>0</v>
      </c>
      <c r="M129" s="26">
        <f>'Bruker data input page'!DQ129</f>
        <v>0</v>
      </c>
      <c r="N129" s="26">
        <f>'Bruker data input page'!DR129</f>
        <v>0</v>
      </c>
      <c r="O129" s="26">
        <f>'Bruker data input page'!DS129</f>
        <v>9</v>
      </c>
      <c r="P129" s="21" t="str">
        <f>'Bruker data input page'!DT129</f>
        <v>1A BKGD</v>
      </c>
      <c r="Q129" s="21">
        <f>'Bruker data input page'!A129</f>
        <v>438</v>
      </c>
      <c r="R129" s="27">
        <f>'Bruker data input page'!B129</f>
        <v>44742.090277777781</v>
      </c>
      <c r="S129" s="22">
        <f>'Bruker data input page'!Y129*Calibrations!H$97+Calibrations!I$97</f>
        <v>44.430877050888135</v>
      </c>
      <c r="T129" s="23">
        <f>Calibrations!O$97*('Bruker data input page'!AK129/0.5993)^2+Calibrations!P$97*('Bruker data input page'!AK129/0.5993)+Calibrations!Q$97</f>
        <v>1.0069959792097387</v>
      </c>
      <c r="U129" s="22">
        <f>Calibrations!$V$97*'Bruker data input page'!W129^2+Calibrations!$W$97*'Bruker data input page'!W129+Calibrations!$X$97</f>
        <v>13.868617243512544</v>
      </c>
      <c r="V129" s="23">
        <f>('Bruker data input page'!AS129/0.69943)*Calibrations!AC$97+Calibrations!AD$97</f>
        <v>7.6548609710024547</v>
      </c>
      <c r="W129" s="23">
        <f>'Bruker data input page'!U129*Calibrations!AQ$97+Calibrations!AR$97</f>
        <v>8.1002663954417056</v>
      </c>
      <c r="X129" s="23">
        <f>Calibrations!AJ$97*('Bruker data input page'!AQ129/0.77446)^2+('Bruker data input page'!AQ129/0.77446)*Calibrations!AK$97+Calibrations!AL$97</f>
        <v>0.14365576207309566</v>
      </c>
      <c r="Y129" s="23">
        <f>('Bruker data input page'!AI129/0.7147)*Calibrations!AX$97+Calibrations!AY$97</f>
        <v>10.249450823613873</v>
      </c>
      <c r="Z129" s="23">
        <f>('Bruker data input page'!AG129/0.8302)*Calibrations!BE$97+Calibrations!BF$97</f>
        <v>0.28740414275165022</v>
      </c>
      <c r="AA129" s="23">
        <f>((('Bruker data input page'!AA129/0.436)^2)*Calibrations!BK$97)+(('Bruker data input page'!AA129/0.436)*Calibrations!BL$97)+Calibrations!BM$97</f>
        <v>9.819503724720316E-2</v>
      </c>
      <c r="AB129" s="24">
        <f>'Bruker data input page'!AM129*Calibrations!BS$97*10000+Calibrations!BT$97</f>
        <v>249.21812458197695</v>
      </c>
      <c r="AC129" s="24">
        <f>Calibrations!CA$97*('Bruker data input page'!AO129*10000)^2+('Bruker data input page'!AO129*10000)*Calibrations!CB$97+Calibrations!CC$97</f>
        <v>278.68735714131827</v>
      </c>
      <c r="AD129" s="24">
        <f>'Bruker data input page'!AW129*10000*Calibrations!CI$97+Calibrations!CJ$97</f>
        <v>151.62175891683449</v>
      </c>
      <c r="AE129" s="24">
        <f>'Bruker data input page'!AY129*10000*Calibrations!CP$97+Calibrations!CQ$97</f>
        <v>90.577385507737517</v>
      </c>
      <c r="AF129" s="24">
        <f>Calibrations!$CW$97*('Bruker data input page'!BA129*10000)^2+('Bruker data input page'!BA129*10000)*Calibrations!$CX$97+Calibrations!$CY$97</f>
        <v>87.346128813100606</v>
      </c>
      <c r="AG129" s="24">
        <f>'Bruker data input page'!BI129*10000*Calibrations!DD$97+Calibrations!DE$97</f>
        <v>4.1610912678326706</v>
      </c>
      <c r="AH129" s="24">
        <f>('Bruker data input page'!BK129*10000)*Calibrations!DK$97+Calibrations!DL$97</f>
        <v>77.635519611846334</v>
      </c>
      <c r="AI129" s="24">
        <f>Calibrations!DR$97*('Bruker data input page'!BM129*10000)^2+('Bruker data input page'!BM129*10000)*Calibrations!DS$97+Calibrations!DT$97</f>
        <v>24.418714597367938</v>
      </c>
      <c r="AJ129" s="24">
        <f>Calibrations!DY$97*('Bruker data input page'!BO129*10000)^2+Calibrations!DZ$97*('Bruker data input page'!BO129*10000)+Calibrations!EA$97</f>
        <v>72.680714843327877</v>
      </c>
      <c r="AK129" s="21"/>
      <c r="AL129" s="21"/>
    </row>
    <row r="130" spans="2:38">
      <c r="B130" s="27">
        <f>'Bruker data input page'!B807</f>
        <v>44763.87222222222</v>
      </c>
      <c r="C130" s="21" t="str">
        <f>'Bruker data input page'!G807</f>
        <v>GeoExploration</v>
      </c>
      <c r="D130" s="21" t="str">
        <f>'Bruker data input page'!H807</f>
        <v>Oxide3phase</v>
      </c>
      <c r="E130" s="26">
        <f>'Bruker data input page'!L807</f>
        <v>90</v>
      </c>
      <c r="F130" s="26"/>
      <c r="G130" s="26" t="str">
        <f>'Bruker data input page'!DK130</f>
        <v>393-U1558D-5R-3A</v>
      </c>
      <c r="H130" s="26" t="str">
        <f>'Bruker data input page'!DL130</f>
        <v>SHLF</v>
      </c>
      <c r="I130" s="26">
        <f>'Bruker data input page'!DM130</f>
        <v>0</v>
      </c>
      <c r="J130" s="26">
        <f>'Bruker data input page'!DN130</f>
        <v>0</v>
      </c>
      <c r="K130" s="26">
        <f>'Bruker data input page'!DO130</f>
        <v>0</v>
      </c>
      <c r="L130" s="26">
        <f>'Bruker data input page'!DP130</f>
        <v>0</v>
      </c>
      <c r="M130" s="26">
        <f>'Bruker data input page'!DQ130</f>
        <v>0</v>
      </c>
      <c r="N130" s="26">
        <f>'Bruker data input page'!DR130</f>
        <v>0</v>
      </c>
      <c r="O130" s="26">
        <f>'Bruker data input page'!DS130</f>
        <v>47</v>
      </c>
      <c r="P130" s="21" t="str">
        <f>'Bruker data input page'!DT130</f>
        <v>4A ALT</v>
      </c>
      <c r="Q130" s="21">
        <f>'Bruker data input page'!A130</f>
        <v>439</v>
      </c>
      <c r="R130" s="27">
        <f>'Bruker data input page'!B130</f>
        <v>44742.092361111114</v>
      </c>
      <c r="S130" s="22">
        <f>'Bruker data input page'!Y130*Calibrations!H$97+Calibrations!I$97</f>
        <v>51.47553904150741</v>
      </c>
      <c r="T130" s="23">
        <f>Calibrations!O$97*('Bruker data input page'!AK130/0.5993)^2+Calibrations!P$97*('Bruker data input page'!AK130/0.5993)+Calibrations!Q$97</f>
        <v>1.206103199292538</v>
      </c>
      <c r="U130" s="22">
        <f>Calibrations!$V$97*'Bruker data input page'!W130^2+Calibrations!$W$97*'Bruker data input page'!W130+Calibrations!$X$97</f>
        <v>17.494695436192039</v>
      </c>
      <c r="V130" s="23">
        <f>('Bruker data input page'!AS130/0.69943)*Calibrations!AC$97+Calibrations!AD$97</f>
        <v>10.433340240079298</v>
      </c>
      <c r="W130" s="23">
        <f>'Bruker data input page'!U130*Calibrations!AQ$97+Calibrations!AR$97</f>
        <v>8.8399683248713554</v>
      </c>
      <c r="X130" s="23">
        <f>Calibrations!AJ$97*('Bruker data input page'!AQ130/0.77446)^2+('Bruker data input page'!AQ130/0.77446)*Calibrations!AK$97+Calibrations!AL$97</f>
        <v>0.13313042649788925</v>
      </c>
      <c r="Y130" s="23">
        <f>('Bruker data input page'!AI130/0.7147)*Calibrations!AX$97+Calibrations!AY$97</f>
        <v>13.643853046588895</v>
      </c>
      <c r="Z130" s="23">
        <f>('Bruker data input page'!AG130/0.8302)*Calibrations!BE$97+Calibrations!BF$97</f>
        <v>0.56253300051482058</v>
      </c>
      <c r="AA130" s="23">
        <f>((('Bruker data input page'!AA130/0.436)^2)*Calibrations!BK$97)+(('Bruker data input page'!AA130/0.436)*Calibrations!BL$97)+Calibrations!BM$97</f>
        <v>0.13380359134104319</v>
      </c>
      <c r="AB130" s="24">
        <f>'Bruker data input page'!AM130*Calibrations!BS$97*10000+Calibrations!BT$97</f>
        <v>351.25675112587498</v>
      </c>
      <c r="AC130" s="24">
        <f>Calibrations!CA$97*('Bruker data input page'!AO130*10000)^2+('Bruker data input page'!AO130*10000)*Calibrations!CB$97+Calibrations!CC$97</f>
        <v>373.27687062847576</v>
      </c>
      <c r="AD130" s="24">
        <f>'Bruker data input page'!AW130*10000*Calibrations!CI$97+Calibrations!CJ$97</f>
        <v>88.355958236000475</v>
      </c>
      <c r="AE130" s="24">
        <f>'Bruker data input page'!AY130*10000*Calibrations!CP$97+Calibrations!CQ$97</f>
        <v>99.829036923363319</v>
      </c>
      <c r="AF130" s="24">
        <f>Calibrations!$CW$97*('Bruker data input page'!BA130*10000)^2+('Bruker data input page'!BA130*10000)*Calibrations!$CX$97+Calibrations!$CY$97</f>
        <v>97.501786464603583</v>
      </c>
      <c r="AG130" s="24">
        <f>'Bruker data input page'!BI130*10000*Calibrations!DD$97+Calibrations!DE$97</f>
        <v>8.6813975200339613</v>
      </c>
      <c r="AH130" s="24">
        <f>('Bruker data input page'!BK130*10000)*Calibrations!DK$97+Calibrations!DL$97</f>
        <v>89.553650944811025</v>
      </c>
      <c r="AI130" s="24">
        <f>Calibrations!DR$97*('Bruker data input page'!BM130*10000)^2+('Bruker data input page'!BM130*10000)*Calibrations!DS$97+Calibrations!DT$97</f>
        <v>25.480572934039472</v>
      </c>
      <c r="AJ130" s="24">
        <f>Calibrations!DY$97*('Bruker data input page'!BO130*10000)^2+Calibrations!DZ$97*('Bruker data input page'!BO130*10000)+Calibrations!EA$97</f>
        <v>74.388726185789224</v>
      </c>
      <c r="AK130" s="21"/>
      <c r="AL130" s="21"/>
    </row>
    <row r="131" spans="2:38">
      <c r="B131" s="27">
        <f>'Bruker data input page'!B808</f>
        <v>44763.875</v>
      </c>
      <c r="C131" s="21" t="str">
        <f>'Bruker data input page'!G808</f>
        <v>GeoExploration</v>
      </c>
      <c r="D131" s="21" t="str">
        <f>'Bruker data input page'!H808</f>
        <v>Oxide3phase</v>
      </c>
      <c r="E131" s="26">
        <f>'Bruker data input page'!L808</f>
        <v>90</v>
      </c>
      <c r="F131" s="26"/>
      <c r="G131" s="26" t="str">
        <f>'Bruker data input page'!DK131</f>
        <v>393-U1558D-5R-3A</v>
      </c>
      <c r="H131" s="26" t="str">
        <f>'Bruker data input page'!DL131</f>
        <v>SHLF</v>
      </c>
      <c r="I131" s="26">
        <f>'Bruker data input page'!DM131</f>
        <v>0</v>
      </c>
      <c r="J131" s="26">
        <f>'Bruker data input page'!DN131</f>
        <v>0</v>
      </c>
      <c r="K131" s="26">
        <f>'Bruker data input page'!DO131</f>
        <v>0</v>
      </c>
      <c r="L131" s="26">
        <f>'Bruker data input page'!DP131</f>
        <v>0</v>
      </c>
      <c r="M131" s="26">
        <f>'Bruker data input page'!DQ131</f>
        <v>0</v>
      </c>
      <c r="N131" s="26">
        <f>'Bruker data input page'!DR131</f>
        <v>0</v>
      </c>
      <c r="O131" s="26">
        <f>'Bruker data input page'!DS131</f>
        <v>87</v>
      </c>
      <c r="P131" s="21" t="str">
        <f>'Bruker data input page'!DT131</f>
        <v>7A ALT</v>
      </c>
      <c r="Q131" s="21">
        <f>'Bruker data input page'!A131</f>
        <v>440</v>
      </c>
      <c r="R131" s="27">
        <f>'Bruker data input page'!B131</f>
        <v>44742.095138888886</v>
      </c>
      <c r="S131" s="22">
        <f>'Bruker data input page'!Y131*Calibrations!H$97+Calibrations!I$97</f>
        <v>51.692851732823847</v>
      </c>
      <c r="T131" s="23">
        <f>Calibrations!O$97*('Bruker data input page'!AK131/0.5993)^2+Calibrations!P$97*('Bruker data input page'!AK131/0.5993)+Calibrations!Q$97</f>
        <v>1.2584761532879876</v>
      </c>
      <c r="U131" s="22">
        <f>Calibrations!$V$97*'Bruker data input page'!W131^2+Calibrations!$W$97*'Bruker data input page'!W131+Calibrations!$X$97</f>
        <v>18.369810036999382</v>
      </c>
      <c r="V131" s="23">
        <f>('Bruker data input page'!AS131/0.69943)*Calibrations!AC$97+Calibrations!AD$97</f>
        <v>11.33743258278834</v>
      </c>
      <c r="W131" s="23">
        <f>'Bruker data input page'!U131*Calibrations!AQ$97+Calibrations!AR$97</f>
        <v>6.8381717286051273</v>
      </c>
      <c r="X131" s="23">
        <f>Calibrations!AJ$97*('Bruker data input page'!AQ131/0.77446)^2+('Bruker data input page'!AQ131/0.77446)*Calibrations!AK$97+Calibrations!AL$97</f>
        <v>0.13486834032784661</v>
      </c>
      <c r="Y131" s="23">
        <f>('Bruker data input page'!AI131/0.7147)*Calibrations!AX$97+Calibrations!AY$97</f>
        <v>11.172996187353121</v>
      </c>
      <c r="Z131" s="23">
        <f>('Bruker data input page'!AG131/0.8302)*Calibrations!BE$97+Calibrations!BF$97</f>
        <v>0.97681095693824482</v>
      </c>
      <c r="AA131" s="23">
        <f>((('Bruker data input page'!AA131/0.436)^2)*Calibrations!BK$97)+(('Bruker data input page'!AA131/0.436)*Calibrations!BL$97)+Calibrations!BM$97</f>
        <v>0.14786810982135989</v>
      </c>
      <c r="AB131" s="24">
        <f>'Bruker data input page'!AM131*Calibrations!BS$97*10000+Calibrations!BT$97</f>
        <v>311.81324842823375</v>
      </c>
      <c r="AC131" s="24">
        <f>Calibrations!CA$97*('Bruker data input page'!AO131*10000)^2+('Bruker data input page'!AO131*10000)*Calibrations!CB$97+Calibrations!CC$97</f>
        <v>325.10943518271711</v>
      </c>
      <c r="AD131" s="24">
        <f>'Bruker data input page'!AW131*10000*Calibrations!CI$97+Calibrations!CJ$97</f>
        <v>78.470676879620171</v>
      </c>
      <c r="AE131" s="24">
        <f>'Bruker data input page'!AY131*10000*Calibrations!CP$97+Calibrations!CQ$97</f>
        <v>65.906315066068771</v>
      </c>
      <c r="AF131" s="24">
        <f>Calibrations!$CW$97*('Bruker data input page'!BA131*10000)^2+('Bruker data input page'!BA131*10000)*Calibrations!$CX$97+Calibrations!$CY$97</f>
        <v>103.6562917748126</v>
      </c>
      <c r="AG131" s="24">
        <f>'Bruker data input page'!BI131*10000*Calibrations!DD$97+Calibrations!DE$97</f>
        <v>10.941550646134607</v>
      </c>
      <c r="AH131" s="24">
        <f>('Bruker data input page'!BK131*10000)*Calibrations!DK$97+Calibrations!DL$97</f>
        <v>102.46495988885611</v>
      </c>
      <c r="AI131" s="24">
        <f>Calibrations!DR$97*('Bruker data input page'!BM131*10000)^2+('Bruker data input page'!BM131*10000)*Calibrations!DS$97+Calibrations!DT$97</f>
        <v>25.480572934039472</v>
      </c>
      <c r="AJ131" s="24">
        <f>Calibrations!DY$97*('Bruker data input page'!BO131*10000)^2+Calibrations!DZ$97*('Bruker data input page'!BO131*10000)+Calibrations!EA$97</f>
        <v>69.260978510598108</v>
      </c>
      <c r="AK131" s="21"/>
      <c r="AL131" s="21"/>
    </row>
    <row r="132" spans="2:38">
      <c r="B132" s="27">
        <f>'Bruker data input page'!B809</f>
        <v>44763.877083333333</v>
      </c>
      <c r="C132" s="21" t="str">
        <f>'Bruker data input page'!G809</f>
        <v>GeoExploration</v>
      </c>
      <c r="D132" s="21" t="str">
        <f>'Bruker data input page'!H809</f>
        <v>Oxide3phase</v>
      </c>
      <c r="E132" s="26">
        <f>'Bruker data input page'!L809</f>
        <v>90</v>
      </c>
      <c r="F132" s="26"/>
      <c r="G132" s="26" t="str">
        <f>'Bruker data input page'!DK132</f>
        <v>393-U1558D-5R-4A</v>
      </c>
      <c r="H132" s="26" t="str">
        <f>'Bruker data input page'!DL132</f>
        <v>SHLF</v>
      </c>
      <c r="I132" s="26">
        <f>'Bruker data input page'!DM132</f>
        <v>0</v>
      </c>
      <c r="J132" s="26">
        <f>'Bruker data input page'!DN132</f>
        <v>0</v>
      </c>
      <c r="K132" s="26">
        <f>'Bruker data input page'!DO132</f>
        <v>0</v>
      </c>
      <c r="L132" s="26">
        <f>'Bruker data input page'!DP132</f>
        <v>0</v>
      </c>
      <c r="M132" s="26">
        <f>'Bruker data input page'!DQ132</f>
        <v>0</v>
      </c>
      <c r="N132" s="26">
        <f>'Bruker data input page'!DR132</f>
        <v>0</v>
      </c>
      <c r="O132" s="26">
        <f>'Bruker data input page'!DS132</f>
        <v>8</v>
      </c>
      <c r="P132" s="21" t="str">
        <f>'Bruker data input page'!DT132</f>
        <v>1A BKGD</v>
      </c>
      <c r="Q132" s="21">
        <f>'Bruker data input page'!A132</f>
        <v>441</v>
      </c>
      <c r="R132" s="27">
        <f>'Bruker data input page'!B132</f>
        <v>44742.102777777778</v>
      </c>
      <c r="S132" s="22">
        <f>'Bruker data input page'!Y132*Calibrations!H$97+Calibrations!I$97</f>
        <v>52.591449810694911</v>
      </c>
      <c r="T132" s="23">
        <f>Calibrations!O$97*('Bruker data input page'!AK132/0.5993)^2+Calibrations!P$97*('Bruker data input page'!AK132/0.5993)+Calibrations!Q$97</f>
        <v>1.13544505465846</v>
      </c>
      <c r="U132" s="22">
        <f>Calibrations!$V$97*'Bruker data input page'!W132^2+Calibrations!$W$97*'Bruker data input page'!W132+Calibrations!$X$97</f>
        <v>18.409475681763713</v>
      </c>
      <c r="V132" s="23">
        <f>('Bruker data input page'!AS132/0.69943)*Calibrations!AC$97+Calibrations!AD$97</f>
        <v>9.1893137818849429</v>
      </c>
      <c r="W132" s="23">
        <f>'Bruker data input page'!U132*Calibrations!AQ$97+Calibrations!AR$97</f>
        <v>11.322783844404956</v>
      </c>
      <c r="X132" s="23">
        <f>Calibrations!AJ$97*('Bruker data input page'!AQ132/0.77446)^2+('Bruker data input page'!AQ132/0.77446)*Calibrations!AK$97+Calibrations!AL$97</f>
        <v>0.14022757688077137</v>
      </c>
      <c r="Y132" s="23">
        <f>('Bruker data input page'!AI132/0.7147)*Calibrations!AX$97+Calibrations!AY$97</f>
        <v>13.005014216016875</v>
      </c>
      <c r="Z132" s="23">
        <f>('Bruker data input page'!AG132/0.8302)*Calibrations!BE$97+Calibrations!BF$97</f>
        <v>0.32679450582141845</v>
      </c>
      <c r="AA132" s="23">
        <f>((('Bruker data input page'!AA132/0.436)^2)*Calibrations!BK$97)+(('Bruker data input page'!AA132/0.436)*Calibrations!BL$97)+Calibrations!BM$97</f>
        <v>0.12225418818559448</v>
      </c>
      <c r="AB132" s="24">
        <f>'Bruker data input page'!AM132*Calibrations!BS$97*10000+Calibrations!BT$97</f>
        <v>299.8087041289516</v>
      </c>
      <c r="AC132" s="24">
        <f>Calibrations!CA$97*('Bruker data input page'!AO132*10000)^2+('Bruker data input page'!AO132*10000)*Calibrations!CB$97+Calibrations!CC$97</f>
        <v>292.36750247621791</v>
      </c>
      <c r="AD132" s="24">
        <f>'Bruker data input page'!AW132*10000*Calibrations!CI$97+Calibrations!CJ$97</f>
        <v>126.90855552588373</v>
      </c>
      <c r="AE132" s="24">
        <f>'Bruker data input page'!AY132*10000*Calibrations!CP$97+Calibrations!CQ$97</f>
        <v>76.18592775009742</v>
      </c>
      <c r="AF132" s="24">
        <f>Calibrations!$CW$97*('Bruker data input page'!BA132*10000)^2+('Bruker data input page'!BA132*10000)*Calibrations!$CX$97+Calibrations!$CY$97</f>
        <v>82.125938838809802</v>
      </c>
      <c r="AG132" s="24">
        <f>'Bruker data input page'!BI132*10000*Calibrations!DD$97+Calibrations!DE$97</f>
        <v>3.0310147047823475</v>
      </c>
      <c r="AH132" s="24">
        <f>('Bruker data input page'!BK132*10000)*Calibrations!DK$97+Calibrations!DL$97</f>
        <v>86.574118111569859</v>
      </c>
      <c r="AI132" s="24">
        <f>Calibrations!DR$97*('Bruker data input page'!BM132*10000)^2+('Bruker data input page'!BM132*10000)*Calibrations!DS$97+Calibrations!DT$97</f>
        <v>25.480572934039472</v>
      </c>
      <c r="AJ132" s="24">
        <f>Calibrations!DY$97*('Bruker data input page'!BO132*10000)^2+Calibrations!DZ$97*('Bruker data input page'!BO132*10000)+Calibrations!EA$97</f>
        <v>70.971465618264176</v>
      </c>
      <c r="AK132" s="21"/>
      <c r="AL132" s="21"/>
    </row>
    <row r="133" spans="2:38">
      <c r="B133" s="27">
        <f>'Bruker data input page'!B810</f>
        <v>44763.881249999999</v>
      </c>
      <c r="C133" s="21" t="str">
        <f>'Bruker data input page'!G810</f>
        <v>GeoExploration</v>
      </c>
      <c r="D133" s="21" t="str">
        <f>'Bruker data input page'!H810</f>
        <v>Oxide3phase</v>
      </c>
      <c r="E133" s="26">
        <f>'Bruker data input page'!L810</f>
        <v>90</v>
      </c>
      <c r="F133" s="26"/>
      <c r="G133" s="26" t="str">
        <f>'Bruker data input page'!DK133</f>
        <v>393-U1558D-5R-4A</v>
      </c>
      <c r="H133" s="26" t="str">
        <f>'Bruker data input page'!DL133</f>
        <v>SHLF</v>
      </c>
      <c r="I133" s="26">
        <f>'Bruker data input page'!DM133</f>
        <v>0</v>
      </c>
      <c r="J133" s="26">
        <f>'Bruker data input page'!DN133</f>
        <v>0</v>
      </c>
      <c r="K133" s="26">
        <f>'Bruker data input page'!DO133</f>
        <v>0</v>
      </c>
      <c r="L133" s="26">
        <f>'Bruker data input page'!DP133</f>
        <v>0</v>
      </c>
      <c r="M133" s="26">
        <f>'Bruker data input page'!DQ133</f>
        <v>0</v>
      </c>
      <c r="N133" s="26">
        <f>'Bruker data input page'!DR133</f>
        <v>0</v>
      </c>
      <c r="O133" s="26">
        <f>'Bruker data input page'!DS133</f>
        <v>42</v>
      </c>
      <c r="P133" s="21" t="str">
        <f>'Bruker data input page'!DT133</f>
        <v>2A ALT</v>
      </c>
      <c r="Q133" s="21">
        <f>'Bruker data input page'!A133</f>
        <v>442</v>
      </c>
      <c r="R133" s="27">
        <f>'Bruker data input page'!B133</f>
        <v>44742.105555555558</v>
      </c>
      <c r="S133" s="22">
        <f>'Bruker data input page'!Y133*Calibrations!H$97+Calibrations!I$97</f>
        <v>51.178857909622707</v>
      </c>
      <c r="T133" s="23">
        <f>Calibrations!O$97*('Bruker data input page'!AK133/0.5993)^2+Calibrations!P$97*('Bruker data input page'!AK133/0.5993)+Calibrations!Q$97</f>
        <v>1.161447624103737</v>
      </c>
      <c r="U133" s="22">
        <f>Calibrations!$V$97*'Bruker data input page'!W133^2+Calibrations!$W$97*'Bruker data input page'!W133+Calibrations!$X$97</f>
        <v>18.133258701687428</v>
      </c>
      <c r="V133" s="23">
        <f>('Bruker data input page'!AS133/0.69943)*Calibrations!AC$97+Calibrations!AD$97</f>
        <v>10.158744858053058</v>
      </c>
      <c r="W133" s="23">
        <f>'Bruker data input page'!U133*Calibrations!AQ$97+Calibrations!AR$97</f>
        <v>7.446212127992542</v>
      </c>
      <c r="X133" s="23">
        <f>Calibrations!AJ$97*('Bruker data input page'!AQ133/0.77446)^2+('Bruker data input page'!AQ133/0.77446)*Calibrations!AK$97+Calibrations!AL$97</f>
        <v>0.14201517312582623</v>
      </c>
      <c r="Y133" s="23">
        <f>('Bruker data input page'!AI133/0.7147)*Calibrations!AX$97+Calibrations!AY$97</f>
        <v>11.735253527987648</v>
      </c>
      <c r="Z133" s="23">
        <f>('Bruker data input page'!AG133/0.8302)*Calibrations!BE$97+Calibrations!BF$97</f>
        <v>0.519671456025111</v>
      </c>
      <c r="AA133" s="23">
        <f>((('Bruker data input page'!AA133/0.436)^2)*Calibrations!BK$97)+(('Bruker data input page'!AA133/0.436)*Calibrations!BL$97)+Calibrations!BM$97</f>
        <v>0.19844373284639893</v>
      </c>
      <c r="AB133" s="24">
        <f>'Bruker data input page'!AM133*Calibrations!BS$97*10000+Calibrations!BT$97</f>
        <v>398.41746087305478</v>
      </c>
      <c r="AC133" s="24">
        <f>Calibrations!CA$97*('Bruker data input page'!AO133*10000)^2+('Bruker data input page'!AO133*10000)*Calibrations!CB$97+Calibrations!CC$97</f>
        <v>289.48069513252744</v>
      </c>
      <c r="AD133" s="24">
        <f>'Bruker data input page'!AW133*10000*Calibrations!CI$97+Calibrations!CJ$97</f>
        <v>59.688642302497577</v>
      </c>
      <c r="AE133" s="24">
        <f>'Bruker data input page'!AY133*10000*Calibrations!CP$97+Calibrations!CQ$97</f>
        <v>83.381656628917469</v>
      </c>
      <c r="AF133" s="24">
        <f>Calibrations!$CW$97*('Bruker data input page'!BA133*10000)^2+('Bruker data input page'!BA133*10000)*Calibrations!$CX$97+Calibrations!$CY$97</f>
        <v>84.74789725500014</v>
      </c>
      <c r="AG133" s="24">
        <f>'Bruker data input page'!BI133*10000*Calibrations!DD$97+Calibrations!DE$97</f>
        <v>8.6813975200339613</v>
      </c>
      <c r="AH133" s="24">
        <f>('Bruker data input page'!BK133*10000)*Calibrations!DK$97+Calibrations!DL$97</f>
        <v>83.59458527832868</v>
      </c>
      <c r="AI133" s="24">
        <f>Calibrations!DR$97*('Bruker data input page'!BM133*10000)^2+('Bruker data input page'!BM133*10000)*Calibrations!DS$97+Calibrations!DT$97</f>
        <v>27.603420073396141</v>
      </c>
      <c r="AJ133" s="24">
        <f>Calibrations!DY$97*('Bruker data input page'!BO133*10000)^2+Calibrations!DZ$97*('Bruker data input page'!BO133*10000)+Calibrations!EA$97</f>
        <v>70.116376799756438</v>
      </c>
      <c r="AK133" s="21"/>
      <c r="AL133" s="21"/>
    </row>
    <row r="134" spans="2:38">
      <c r="B134" s="27">
        <f>'Bruker data input page'!B811</f>
        <v>44763.883333333331</v>
      </c>
      <c r="C134" s="21" t="str">
        <f>'Bruker data input page'!G811</f>
        <v>GeoExploration</v>
      </c>
      <c r="D134" s="21" t="str">
        <f>'Bruker data input page'!H811</f>
        <v>Oxide3phase</v>
      </c>
      <c r="E134" s="26">
        <f>'Bruker data input page'!L811</f>
        <v>90</v>
      </c>
      <c r="F134" s="26"/>
      <c r="G134" s="26" t="str">
        <f>'Bruker data input page'!DK134</f>
        <v>393-U1558D-5R-4A</v>
      </c>
      <c r="H134" s="26" t="str">
        <f>'Bruker data input page'!DL134</f>
        <v>SHLF</v>
      </c>
      <c r="I134" s="26">
        <f>'Bruker data input page'!DM134</f>
        <v>0</v>
      </c>
      <c r="J134" s="26">
        <f>'Bruker data input page'!DN134</f>
        <v>0</v>
      </c>
      <c r="K134" s="26">
        <f>'Bruker data input page'!DO134</f>
        <v>0</v>
      </c>
      <c r="L134" s="26">
        <f>'Bruker data input page'!DP134</f>
        <v>0</v>
      </c>
      <c r="M134" s="26">
        <f>'Bruker data input page'!DQ134</f>
        <v>0</v>
      </c>
      <c r="N134" s="26">
        <f>'Bruker data input page'!DR134</f>
        <v>0</v>
      </c>
      <c r="O134" s="26">
        <f>'Bruker data input page'!DS134</f>
        <v>74</v>
      </c>
      <c r="P134" s="21" t="str">
        <f>'Bruker data input page'!DT134</f>
        <v>5A ALT</v>
      </c>
      <c r="Q134" s="21">
        <f>'Bruker data input page'!A134</f>
        <v>443</v>
      </c>
      <c r="R134" s="27">
        <f>'Bruker data input page'!B134</f>
        <v>44742.107638888891</v>
      </c>
      <c r="S134" s="22">
        <f>'Bruker data input page'!Y134*Calibrations!H$97+Calibrations!I$97</f>
        <v>51.341396871744564</v>
      </c>
      <c r="T134" s="23">
        <f>Calibrations!O$97*('Bruker data input page'!AK134/0.5993)^2+Calibrations!P$97*('Bruker data input page'!AK134/0.5993)+Calibrations!Q$97</f>
        <v>1.1818145911133757</v>
      </c>
      <c r="U134" s="22">
        <f>Calibrations!$V$97*'Bruker data input page'!W134^2+Calibrations!$W$97*'Bruker data input page'!W134+Calibrations!$X$97</f>
        <v>18.592159695120952</v>
      </c>
      <c r="V134" s="23">
        <f>('Bruker data input page'!AS134/0.69943)*Calibrations!AC$97+Calibrations!AD$97</f>
        <v>10.172129224158111</v>
      </c>
      <c r="W134" s="23">
        <f>'Bruker data input page'!U134*Calibrations!AQ$97+Calibrations!AR$97</f>
        <v>7.0678543977536963</v>
      </c>
      <c r="X134" s="23">
        <f>Calibrations!AJ$97*('Bruker data input page'!AQ134/0.77446)^2+('Bruker data input page'!AQ134/0.77446)*Calibrations!AK$97+Calibrations!AL$97</f>
        <v>0.12627274130321908</v>
      </c>
      <c r="Y134" s="23">
        <f>('Bruker data input page'!AI134/0.7147)*Calibrations!AX$97+Calibrations!AY$97</f>
        <v>11.833758943473846</v>
      </c>
      <c r="Z134" s="23">
        <f>('Bruker data input page'!AG134/0.8302)*Calibrations!BE$97+Calibrations!BF$97</f>
        <v>0.56841891683559043</v>
      </c>
      <c r="AA134" s="23">
        <f>((('Bruker data input page'!AA134/0.436)^2)*Calibrations!BK$97)+(('Bruker data input page'!AA134/0.436)*Calibrations!BL$97)+Calibrations!BM$97</f>
        <v>0.15228829771218971</v>
      </c>
      <c r="AB134" s="24">
        <f>'Bruker data input page'!AM134*Calibrations!BS$97*10000+Calibrations!BT$97</f>
        <v>321.24539037766965</v>
      </c>
      <c r="AC134" s="24">
        <f>Calibrations!CA$97*('Bruker data input page'!AO134*10000)^2+('Bruker data input page'!AO134*10000)*Calibrations!CB$97+Calibrations!CC$97</f>
        <v>350.49348407118953</v>
      </c>
      <c r="AD134" s="24">
        <f>'Bruker data input page'!AW134*10000*Calibrations!CI$97+Calibrations!CJ$97</f>
        <v>75.505092472706082</v>
      </c>
      <c r="AE134" s="24">
        <f>'Bruker data input page'!AY134*10000*Calibrations!CP$97+Calibrations!CQ$97</f>
        <v>92.633308044543256</v>
      </c>
      <c r="AF134" s="24">
        <f>Calibrations!$CW$97*('Bruker data input page'!BA134*10000)^2+('Bruker data input page'!BA134*10000)*Calibrations!$CX$97+Calibrations!$CY$97</f>
        <v>86.049978891311611</v>
      </c>
      <c r="AG134" s="24">
        <f>'Bruker data input page'!BI134*10000*Calibrations!DD$97+Calibrations!DE$97</f>
        <v>8.6813975200339613</v>
      </c>
      <c r="AH134" s="24">
        <f>('Bruker data input page'!BK134*10000)*Calibrations!DK$97+Calibrations!DL$97</f>
        <v>90.546828555891409</v>
      </c>
      <c r="AI134" s="24">
        <f>Calibrations!DR$97*('Bruker data input page'!BM134*10000)^2+('Bruker data input page'!BM134*10000)*Calibrations!DS$97+Calibrations!DT$97</f>
        <v>28.664408876081268</v>
      </c>
      <c r="AJ134" s="24">
        <f>Calibrations!DY$97*('Bruker data input page'!BO134*10000)^2+Calibrations!DZ$97*('Bruker data input page'!BO134*10000)+Calibrations!EA$97</f>
        <v>76.095499645648218</v>
      </c>
      <c r="AK134" s="21"/>
      <c r="AL134" s="21"/>
    </row>
    <row r="135" spans="2:38">
      <c r="B135" s="27">
        <f>'Bruker data input page'!B812</f>
        <v>44763.913888888892</v>
      </c>
      <c r="C135" s="21" t="str">
        <f>'Bruker data input page'!G812</f>
        <v>GeoExploration</v>
      </c>
      <c r="D135" s="21" t="str">
        <f>'Bruker data input page'!H812</f>
        <v>Oxide3phase</v>
      </c>
      <c r="E135" s="26">
        <f>'Bruker data input page'!L812</f>
        <v>90</v>
      </c>
      <c r="F135" s="26"/>
      <c r="G135" s="26" t="str">
        <f>'Bruker data input page'!DK135</f>
        <v>393-U1558D-5R-4A</v>
      </c>
      <c r="H135" s="26" t="str">
        <f>'Bruker data input page'!DL135</f>
        <v>SHLF</v>
      </c>
      <c r="I135" s="26">
        <f>'Bruker data input page'!DM135</f>
        <v>0</v>
      </c>
      <c r="J135" s="26">
        <f>'Bruker data input page'!DN135</f>
        <v>0</v>
      </c>
      <c r="K135" s="26">
        <f>'Bruker data input page'!DO135</f>
        <v>0</v>
      </c>
      <c r="L135" s="26">
        <f>'Bruker data input page'!DP135</f>
        <v>0</v>
      </c>
      <c r="M135" s="26">
        <f>'Bruker data input page'!DQ135</f>
        <v>0</v>
      </c>
      <c r="N135" s="26">
        <f>'Bruker data input page'!DR135</f>
        <v>0</v>
      </c>
      <c r="O135" s="26">
        <f>'Bruker data input page'!DS135</f>
        <v>81</v>
      </c>
      <c r="P135" s="21" t="str">
        <f>'Bruker data input page'!DT135</f>
        <v>6A ALT</v>
      </c>
      <c r="Q135" s="21">
        <f>'Bruker data input page'!A135</f>
        <v>444</v>
      </c>
      <c r="R135" s="27">
        <f>'Bruker data input page'!B135</f>
        <v>44742.109722222223</v>
      </c>
      <c r="S135" s="22">
        <f>'Bruker data input page'!Y135*Calibrations!H$97+Calibrations!I$97</f>
        <v>51.570115806016915</v>
      </c>
      <c r="T135" s="23">
        <f>Calibrations!O$97*('Bruker data input page'!AK135/0.5993)^2+Calibrations!P$97*('Bruker data input page'!AK135/0.5993)+Calibrations!Q$97</f>
        <v>1.193515032720355</v>
      </c>
      <c r="U135" s="22">
        <f>Calibrations!$V$97*'Bruker data input page'!W135^2+Calibrations!$W$97*'Bruker data input page'!W135+Calibrations!$X$97</f>
        <v>19.120673279562027</v>
      </c>
      <c r="V135" s="23">
        <f>('Bruker data input page'!AS135/0.69943)*Calibrations!AC$97+Calibrations!AD$97</f>
        <v>10.091103437952254</v>
      </c>
      <c r="W135" s="23">
        <f>'Bruker data input page'!U135*Calibrations!AQ$97+Calibrations!AR$97</f>
        <v>8.2526148325537196</v>
      </c>
      <c r="X135" s="23">
        <f>Calibrations!AJ$97*('Bruker data input page'!AQ135/0.77446)^2+('Bruker data input page'!AQ135/0.77446)*Calibrations!AK$97+Calibrations!AL$97</f>
        <v>0.16313289499095107</v>
      </c>
      <c r="Y135" s="23">
        <f>('Bruker data input page'!AI135/0.7147)*Calibrations!AX$97+Calibrations!AY$97</f>
        <v>11.427100574441944</v>
      </c>
      <c r="Z135" s="23">
        <f>('Bruker data input page'!AG135/0.8302)*Calibrations!BE$97+Calibrations!BF$97</f>
        <v>0.63301307543275831</v>
      </c>
      <c r="AA135" s="23">
        <f>((('Bruker data input page'!AA135/0.436)^2)*Calibrations!BK$97)+(('Bruker data input page'!AA135/0.436)*Calibrations!BL$97)+Calibrations!BM$97</f>
        <v>0.18040858525971731</v>
      </c>
      <c r="AB135" s="24">
        <f>'Bruker data input page'!AM135*Calibrations!BS$97*10000+Calibrations!BT$97</f>
        <v>349.54181622597758</v>
      </c>
      <c r="AC135" s="24">
        <f>Calibrations!CA$97*('Bruker data input page'!AO135*10000)^2+('Bruker data input page'!AO135*10000)*Calibrations!CB$97+Calibrations!CC$97</f>
        <v>321.64463973489853</v>
      </c>
      <c r="AD135" s="24">
        <f>'Bruker data input page'!AW135*10000*Calibrations!CI$97+Calibrations!CJ$97</f>
        <v>143.71353383173027</v>
      </c>
      <c r="AE135" s="24">
        <f>'Bruker data input page'!AY135*10000*Calibrations!CP$97+Calibrations!CQ$97</f>
        <v>72.074082676485958</v>
      </c>
      <c r="AF135" s="24">
        <f>Calibrations!$CW$97*('Bruker data input page'!BA135*10000)^2+('Bruker data input page'!BA135*10000)*Calibrations!$CX$97+Calibrations!$CY$97</f>
        <v>104.86939769328701</v>
      </c>
      <c r="AG135" s="24">
        <f>'Bruker data input page'!BI135*10000*Calibrations!DD$97+Calibrations!DE$97</f>
        <v>9.8114740830842848</v>
      </c>
      <c r="AH135" s="24">
        <f>('Bruker data input page'!BK135*10000)*Calibrations!DK$97+Calibrations!DL$97</f>
        <v>92.533183778052205</v>
      </c>
      <c r="AI135" s="24">
        <f>Calibrations!DR$97*('Bruker data input page'!BM135*10000)^2+('Bruker data input page'!BM135*10000)*Calibrations!DS$97+Calibrations!DT$97</f>
        <v>28.664408876081268</v>
      </c>
      <c r="AJ135" s="24">
        <f>Calibrations!DY$97*('Bruker data input page'!BO135*10000)^2+Calibrations!DZ$97*('Bruker data input page'!BO135*10000)+Calibrations!EA$97</f>
        <v>71.826244966121322</v>
      </c>
      <c r="AK135" s="21"/>
      <c r="AL135" s="21"/>
    </row>
    <row r="136" spans="2:38">
      <c r="B136" s="27">
        <f>'Bruker data input page'!B813</f>
        <v>44763.916666666664</v>
      </c>
      <c r="C136" s="21" t="str">
        <f>'Bruker data input page'!G813</f>
        <v>GeoExploration</v>
      </c>
      <c r="D136" s="21" t="str">
        <f>'Bruker data input page'!H813</f>
        <v>Oxide3phase</v>
      </c>
      <c r="E136" s="26">
        <f>'Bruker data input page'!L813</f>
        <v>90</v>
      </c>
      <c r="F136" s="26"/>
      <c r="G136" s="26" t="str">
        <f>'Bruker data input page'!DK136</f>
        <v>393-U1558D-6R-1A</v>
      </c>
      <c r="H136" s="26" t="str">
        <f>'Bruker data input page'!DL136</f>
        <v>SHLF</v>
      </c>
      <c r="I136" s="26">
        <f>'Bruker data input page'!DM136</f>
        <v>0</v>
      </c>
      <c r="J136" s="26">
        <f>'Bruker data input page'!DN136</f>
        <v>0</v>
      </c>
      <c r="K136" s="26">
        <f>'Bruker data input page'!DO136</f>
        <v>0</v>
      </c>
      <c r="L136" s="26">
        <f>'Bruker data input page'!DP136</f>
        <v>0</v>
      </c>
      <c r="M136" s="26">
        <f>'Bruker data input page'!DQ136</f>
        <v>0</v>
      </c>
      <c r="N136" s="26">
        <f>'Bruker data input page'!DR136</f>
        <v>0</v>
      </c>
      <c r="O136" s="26">
        <f>'Bruker data input page'!DS136</f>
        <v>11</v>
      </c>
      <c r="P136" s="21" t="str">
        <f>'Bruker data input page'!DT136</f>
        <v>3A APHYRIC B</v>
      </c>
      <c r="Q136" s="21">
        <f>'Bruker data input page'!A136</f>
        <v>445</v>
      </c>
      <c r="R136" s="27">
        <f>'Bruker data input page'!B136</f>
        <v>44742.20208333333</v>
      </c>
      <c r="S136" s="22">
        <f>'Bruker data input page'!Y136*Calibrations!H$97+Calibrations!I$97</f>
        <v>52.484278652921589</v>
      </c>
      <c r="T136" s="23">
        <f>Calibrations!O$97*('Bruker data input page'!AK136/0.5993)^2+Calibrations!P$97*('Bruker data input page'!AK136/0.5993)+Calibrations!Q$97</f>
        <v>1.2743949748562373</v>
      </c>
      <c r="U136" s="22">
        <f>Calibrations!$V$97*'Bruker data input page'!W136^2+Calibrations!$W$97*'Bruker data input page'!W136+Calibrations!$X$97</f>
        <v>17.6815199309845</v>
      </c>
      <c r="V136" s="23">
        <f>('Bruker data input page'!AS136/0.69943)*Calibrations!AC$97+Calibrations!AD$97</f>
        <v>10.209547882086214</v>
      </c>
      <c r="W136" s="23">
        <f>'Bruker data input page'!U136*Calibrations!AQ$97+Calibrations!AR$97</f>
        <v>7.5258663869901934</v>
      </c>
      <c r="X136" s="23">
        <f>Calibrations!AJ$97*('Bruker data input page'!AQ136/0.77446)^2+('Bruker data input page'!AQ136/0.77446)*Calibrations!AK$97+Calibrations!AL$97</f>
        <v>0.21073400095859396</v>
      </c>
      <c r="Y136" s="23">
        <f>('Bruker data input page'!AI136/0.7147)*Calibrations!AX$97+Calibrations!AY$97</f>
        <v>11.527889732172799</v>
      </c>
      <c r="Z136" s="23">
        <f>('Bruker data input page'!AG136/0.8302)*Calibrations!BE$97+Calibrations!BF$97</f>
        <v>0.81502371858272182</v>
      </c>
      <c r="AA136" s="23">
        <f>((('Bruker data input page'!AA136/0.436)^2)*Calibrations!BK$97)+(('Bruker data input page'!AA136/0.436)*Calibrations!BL$97)+Calibrations!BM$97</f>
        <v>0.26881440671885426</v>
      </c>
      <c r="AB136" s="24">
        <f>'Bruker data input page'!AM136*Calibrations!BS$97*10000+Calibrations!BT$97</f>
        <v>416.42427732197802</v>
      </c>
      <c r="AC136" s="24">
        <f>Calibrations!CA$97*('Bruker data input page'!AO136*10000)^2+('Bruker data input page'!AO136*10000)*Calibrations!CB$97+Calibrations!CC$97</f>
        <v>341.78392339008792</v>
      </c>
      <c r="AD136" s="24">
        <f>'Bruker data input page'!AW136*10000*Calibrations!CI$97+Calibrations!CJ$97</f>
        <v>116.03474603386537</v>
      </c>
      <c r="AE136" s="24">
        <f>'Bruker data input page'!AY136*10000*Calibrations!CP$97+Calibrations!CQ$97</f>
        <v>124.50010736503205</v>
      </c>
      <c r="AF136" s="24">
        <f>Calibrations!$CW$97*('Bruker data input page'!BA136*10000)^2+('Bruker data input page'!BA136*10000)*Calibrations!$CX$97+Calibrations!$CY$97</f>
        <v>89.920633513111184</v>
      </c>
      <c r="AG136" s="24">
        <f>'Bruker data input page'!BI136*10000*Calibrations!DD$97+Calibrations!DE$97</f>
        <v>13.20170377223525</v>
      </c>
      <c r="AH136" s="24">
        <f>('Bruker data input page'!BK136*10000)*Calibrations!DK$97+Calibrations!DL$97</f>
        <v>98.492249444534551</v>
      </c>
      <c r="AI136" s="24">
        <f>Calibrations!DR$97*('Bruker data input page'!BM136*10000)^2+('Bruker data input page'!BM136*10000)*Calibrations!DS$97+Calibrations!DT$97</f>
        <v>30.785516947465101</v>
      </c>
      <c r="AJ136" s="24">
        <f>Calibrations!DY$97*('Bruker data input page'!BO136*10000)^2+Calibrations!DZ$97*('Bruker data input page'!BO136*10000)+Calibrations!EA$97</f>
        <v>75.242267651044003</v>
      </c>
      <c r="AK136" s="21"/>
      <c r="AL136" s="21"/>
    </row>
    <row r="137" spans="2:38">
      <c r="B137" s="27">
        <f>'Bruker data input page'!B814</f>
        <v>44763.918055555558</v>
      </c>
      <c r="C137" s="21" t="str">
        <f>'Bruker data input page'!G814</f>
        <v>GeoExploration</v>
      </c>
      <c r="D137" s="21" t="str">
        <f>'Bruker data input page'!H814</f>
        <v>Oxide3phase</v>
      </c>
      <c r="E137" s="26">
        <f>'Bruker data input page'!L814</f>
        <v>90</v>
      </c>
      <c r="F137" s="26"/>
      <c r="G137" s="26" t="str">
        <f>'Bruker data input page'!DK137</f>
        <v>393-U1558D-6R-1A</v>
      </c>
      <c r="H137" s="26" t="str">
        <f>'Bruker data input page'!DL137</f>
        <v>SHLF</v>
      </c>
      <c r="I137" s="26">
        <f>'Bruker data input page'!DM137</f>
        <v>0</v>
      </c>
      <c r="J137" s="26">
        <f>'Bruker data input page'!DN137</f>
        <v>0</v>
      </c>
      <c r="K137" s="26">
        <f>'Bruker data input page'!DO137</f>
        <v>0</v>
      </c>
      <c r="L137" s="26">
        <f>'Bruker data input page'!DP137</f>
        <v>0</v>
      </c>
      <c r="M137" s="26">
        <f>'Bruker data input page'!DQ137</f>
        <v>0</v>
      </c>
      <c r="N137" s="26">
        <f>'Bruker data input page'!DR137</f>
        <v>0</v>
      </c>
      <c r="O137" s="26">
        <f>'Bruker data input page'!DS137</f>
        <v>15</v>
      </c>
      <c r="P137" s="21" t="str">
        <f>'Bruker data input page'!DT137</f>
        <v>4A APHYRIC B</v>
      </c>
      <c r="Q137" s="21">
        <f>'Bruker data input page'!A137</f>
        <v>446</v>
      </c>
      <c r="R137" s="27">
        <f>'Bruker data input page'!B137</f>
        <v>44742.20416666667</v>
      </c>
      <c r="S137" s="22">
        <f>'Bruker data input page'!Y137*Calibrations!H$97+Calibrations!I$97</f>
        <v>52.776325998605451</v>
      </c>
      <c r="T137" s="23">
        <f>Calibrations!O$97*('Bruker data input page'!AK137/0.5993)^2+Calibrations!P$97*('Bruker data input page'!AK137/0.5993)+Calibrations!Q$97</f>
        <v>1.3335954865567041</v>
      </c>
      <c r="U137" s="22">
        <f>Calibrations!$V$97*'Bruker data input page'!W137^2+Calibrations!$W$97*'Bruker data input page'!W137+Calibrations!$X$97</f>
        <v>18.649197317889495</v>
      </c>
      <c r="V137" s="23">
        <f>('Bruker data input page'!AS137/0.69943)*Calibrations!AC$97+Calibrations!AD$97</f>
        <v>10.236604450126535</v>
      </c>
      <c r="W137" s="23">
        <f>'Bruker data input page'!U137*Calibrations!AQ$97+Calibrations!AR$97</f>
        <v>8.809614638797008</v>
      </c>
      <c r="X137" s="23">
        <f>Calibrations!AJ$97*('Bruker data input page'!AQ137/0.77446)^2+('Bruker data input page'!AQ137/0.77446)*Calibrations!AK$97+Calibrations!AL$97</f>
        <v>0.12486817545794303</v>
      </c>
      <c r="Y137" s="23">
        <f>('Bruker data input page'!AI137/0.7147)*Calibrations!AX$97+Calibrations!AY$97</f>
        <v>11.463488200873474</v>
      </c>
      <c r="Z137" s="23">
        <f>('Bruker data input page'!AG137/0.8302)*Calibrations!BE$97+Calibrations!BF$97</f>
        <v>0.78272663928413788</v>
      </c>
      <c r="AA137" s="23">
        <f>((('Bruker data input page'!AA137/0.436)^2)*Calibrations!BK$97)+(('Bruker data input page'!AA137/0.436)*Calibrations!BL$97)+Calibrations!BM$97</f>
        <v>0.18258214812910323</v>
      </c>
      <c r="AB137" s="24">
        <f>'Bruker data input page'!AM137*Calibrations!BS$97*10000+Calibrations!BT$97</f>
        <v>330.67753232710567</v>
      </c>
      <c r="AC137" s="24">
        <f>Calibrations!CA$97*('Bruker data input page'!AO137*10000)^2+('Bruker data input page'!AO137*10000)*Calibrations!CB$97+Calibrations!CC$97</f>
        <v>331.06863835089416</v>
      </c>
      <c r="AD137" s="24">
        <f>'Bruker data input page'!AW137*10000*Calibrations!CI$97+Calibrations!CJ$97</f>
        <v>78.470676879620171</v>
      </c>
      <c r="AE137" s="24">
        <f>'Bruker data input page'!AY137*10000*Calibrations!CP$97+Calibrations!CQ$97</f>
        <v>120.3882622914206</v>
      </c>
      <c r="AF137" s="24">
        <f>Calibrations!$CW$97*('Bruker data input page'!BA137*10000)^2+('Bruker data input page'!BA137*10000)*Calibrations!$CX$97+Calibrations!$CY$97</f>
        <v>101.21228479429639</v>
      </c>
      <c r="AG137" s="24">
        <f>'Bruker data input page'!BI137*10000*Calibrations!DD$97+Calibrations!DE$97</f>
        <v>8.6813975200339613</v>
      </c>
      <c r="AH137" s="24">
        <f>('Bruker data input page'!BK137*10000)*Calibrations!DK$97+Calibrations!DL$97</f>
        <v>91.540006166971807</v>
      </c>
      <c r="AI137" s="24">
        <f>Calibrations!DR$97*('Bruker data input page'!BM137*10000)^2+('Bruker data input page'!BM137*10000)*Calibrations!DS$97+Calibrations!DT$97</f>
        <v>33.965005219574827</v>
      </c>
      <c r="AJ137" s="24">
        <f>Calibrations!DY$97*('Bruker data input page'!BO137*10000)^2+Calibrations!DZ$97*('Bruker data input page'!BO137*10000)+Calibrations!EA$97</f>
        <v>81.208392729611035</v>
      </c>
      <c r="AK137" s="21"/>
      <c r="AL137" s="21"/>
    </row>
    <row r="138" spans="2:38">
      <c r="B138" s="27">
        <f>'Bruker data input page'!B815</f>
        <v>44763.92083333333</v>
      </c>
      <c r="C138" s="21" t="str">
        <f>'Bruker data input page'!G815</f>
        <v>GeoExploration</v>
      </c>
      <c r="D138" s="21" t="str">
        <f>'Bruker data input page'!H815</f>
        <v>Oxide3phase</v>
      </c>
      <c r="E138" s="26">
        <f>'Bruker data input page'!L815</f>
        <v>90</v>
      </c>
      <c r="F138" s="26"/>
      <c r="G138" s="26" t="str">
        <f>'Bruker data input page'!DK138</f>
        <v>393-U1558D-6R-1A</v>
      </c>
      <c r="H138" s="26" t="str">
        <f>'Bruker data input page'!DL138</f>
        <v>SHLF</v>
      </c>
      <c r="I138" s="26">
        <f>'Bruker data input page'!DM138</f>
        <v>0</v>
      </c>
      <c r="J138" s="26">
        <f>'Bruker data input page'!DN138</f>
        <v>0</v>
      </c>
      <c r="K138" s="26">
        <f>'Bruker data input page'!DO138</f>
        <v>0</v>
      </c>
      <c r="L138" s="26">
        <f>'Bruker data input page'!DP138</f>
        <v>0</v>
      </c>
      <c r="M138" s="26">
        <f>'Bruker data input page'!DQ138</f>
        <v>0</v>
      </c>
      <c r="N138" s="26">
        <f>'Bruker data input page'!DR138</f>
        <v>0</v>
      </c>
      <c r="O138" s="26">
        <f>'Bruker data input page'!DS138</f>
        <v>19</v>
      </c>
      <c r="P138" s="21" t="str">
        <f>'Bruker data input page'!DT138</f>
        <v>5A APHYRIC B</v>
      </c>
      <c r="Q138" s="21">
        <f>'Bruker data input page'!A138</f>
        <v>447</v>
      </c>
      <c r="R138" s="27">
        <f>'Bruker data input page'!B138</f>
        <v>44742.206250000003</v>
      </c>
      <c r="S138" s="22">
        <f>'Bruker data input page'!Y138*Calibrations!H$97+Calibrations!I$97</f>
        <v>52.057138617228539</v>
      </c>
      <c r="T138" s="23">
        <f>Calibrations!O$97*('Bruker data input page'!AK138/0.5993)^2+Calibrations!P$97*('Bruker data input page'!AK138/0.5993)+Calibrations!Q$97</f>
        <v>1.3339512460484306</v>
      </c>
      <c r="U138" s="22">
        <f>Calibrations!$V$97*'Bruker data input page'!W138^2+Calibrations!$W$97*'Bruker data input page'!W138+Calibrations!$X$97</f>
        <v>18.187204560653328</v>
      </c>
      <c r="V138" s="23">
        <f>('Bruker data input page'!AS138/0.69943)*Calibrations!AC$97+Calibrations!AD$97</f>
        <v>11.069601342772177</v>
      </c>
      <c r="W138" s="23">
        <f>'Bruker data input page'!U138*Calibrations!AQ$97+Calibrations!AR$97</f>
        <v>7.7079885034362805</v>
      </c>
      <c r="X138" s="23">
        <f>Calibrations!AJ$97*('Bruker data input page'!AQ138/0.77446)^2+('Bruker data input page'!AQ138/0.77446)*Calibrations!AK$97+Calibrations!AL$97</f>
        <v>1.4296396985162288E-2</v>
      </c>
      <c r="Y138" s="23">
        <f>('Bruker data input page'!AI138/0.7147)*Calibrations!AX$97+Calibrations!AY$97</f>
        <v>11.908970188064547</v>
      </c>
      <c r="Z138" s="23">
        <f>('Bruker data input page'!AG138/0.8302)*Calibrations!BE$97+Calibrations!BF$97</f>
        <v>0.57928522388931969</v>
      </c>
      <c r="AA138" s="23">
        <f>((('Bruker data input page'!AA138/0.436)^2)*Calibrations!BK$97)+(('Bruker data input page'!AA138/0.436)*Calibrations!BL$97)+Calibrations!BM$97</f>
        <v>0.18980895056239067</v>
      </c>
      <c r="AB138" s="24">
        <f>'Bruker data input page'!AM138*Calibrations!BS$97*10000+Calibrations!BT$97</f>
        <v>357.25902327551603</v>
      </c>
      <c r="AC138" s="24">
        <f>Calibrations!CA$97*('Bruker data input page'!AO138*10000)^2+('Bruker data input page'!AO138*10000)*Calibrations!CB$97+Calibrations!CC$97</f>
        <v>313.69053702582471</v>
      </c>
      <c r="AD138" s="24">
        <f>'Bruker data input page'!AW138*10000*Calibrations!CI$97+Calibrations!CJ$97</f>
        <v>188.19729993544172</v>
      </c>
      <c r="AE138" s="24">
        <f>'Bruker data input page'!AY138*10000*Calibrations!CP$97+Calibrations!CQ$97</f>
        <v>168.7024419063552</v>
      </c>
      <c r="AF138" s="24">
        <f>Calibrations!$CW$97*('Bruker data input page'!BA138*10000)^2+('Bruker data input page'!BA138*10000)*Calibrations!$CX$97+Calibrations!$CY$97</f>
        <v>108.47312516157537</v>
      </c>
      <c r="AG138" s="24">
        <f>'Bruker data input page'!BI138*10000*Calibrations!DD$97+Calibrations!DE$97</f>
        <v>9.8114740830842848</v>
      </c>
      <c r="AH138" s="24">
        <f>('Bruker data input page'!BK138*10000)*Calibrations!DK$97+Calibrations!DL$97</f>
        <v>103.4581374999365</v>
      </c>
      <c r="AI138" s="24">
        <f>Calibrations!DR$97*('Bruker data input page'!BM138*10000)^2+('Bruker data input page'!BM138*10000)*Calibrations!DS$97+Calibrations!DT$97</f>
        <v>28.664408876081268</v>
      </c>
      <c r="AJ138" s="24">
        <f>Calibrations!DY$97*('Bruker data input page'!BO138*10000)^2+Calibrations!DZ$97*('Bruker data input page'!BO138*10000)+Calibrations!EA$97</f>
        <v>75.242267651044003</v>
      </c>
      <c r="AK138" s="21"/>
      <c r="AL138" s="21"/>
    </row>
    <row r="139" spans="2:38">
      <c r="B139" s="27">
        <f>'Bruker data input page'!B816</f>
        <v>44764.777083333334</v>
      </c>
      <c r="C139" s="21" t="str">
        <f>'Bruker data input page'!G816</f>
        <v>GeoExploration</v>
      </c>
      <c r="D139" s="21" t="str">
        <f>'Bruker data input page'!H816</f>
        <v>Oxide3phase</v>
      </c>
      <c r="E139" s="26">
        <f>'Bruker data input page'!L816</f>
        <v>90</v>
      </c>
      <c r="F139" s="26"/>
      <c r="G139" s="26" t="str">
        <f>'Bruker data input page'!DK139</f>
        <v>393-U1558D-6R-1A</v>
      </c>
      <c r="H139" s="26" t="str">
        <f>'Bruker data input page'!DL139</f>
        <v>SHLF</v>
      </c>
      <c r="I139" s="26">
        <f>'Bruker data input page'!DM139</f>
        <v>0</v>
      </c>
      <c r="J139" s="26">
        <f>'Bruker data input page'!DN139</f>
        <v>0</v>
      </c>
      <c r="K139" s="26">
        <f>'Bruker data input page'!DO139</f>
        <v>0</v>
      </c>
      <c r="L139" s="26">
        <f>'Bruker data input page'!DP139</f>
        <v>0</v>
      </c>
      <c r="M139" s="26">
        <f>'Bruker data input page'!DQ139</f>
        <v>0</v>
      </c>
      <c r="N139" s="26">
        <f>'Bruker data input page'!DR139</f>
        <v>0</v>
      </c>
      <c r="O139" s="26">
        <f>'Bruker data input page'!DS139</f>
        <v>34</v>
      </c>
      <c r="P139" s="21" t="str">
        <f>'Bruker data input page'!DT139</f>
        <v>7A ALTD</v>
      </c>
      <c r="Q139" s="21">
        <f>'Bruker data input page'!A139</f>
        <v>448</v>
      </c>
      <c r="R139" s="27">
        <f>'Bruker data input page'!B139</f>
        <v>44742.210416666669</v>
      </c>
      <c r="S139" s="22">
        <f>'Bruker data input page'!Y139*Calibrations!H$97+Calibrations!I$97</f>
        <v>50.973189091323768</v>
      </c>
      <c r="T139" s="23">
        <f>Calibrations!O$97*('Bruker data input page'!AK139/0.5993)^2+Calibrations!P$97*('Bruker data input page'!AK139/0.5993)+Calibrations!Q$97</f>
        <v>1.124232867882083</v>
      </c>
      <c r="U139" s="22">
        <f>Calibrations!$V$97*'Bruker data input page'!W139^2+Calibrations!$W$97*'Bruker data input page'!W139+Calibrations!$X$97</f>
        <v>18.737534563043074</v>
      </c>
      <c r="V139" s="23">
        <f>('Bruker data input page'!AS139/0.69943)*Calibrations!AC$97+Calibrations!AD$97</f>
        <v>10.230415979776888</v>
      </c>
      <c r="W139" s="23">
        <f>'Bruker data input page'!U139*Calibrations!AQ$97+Calibrations!AR$97</f>
        <v>7.242049755416037</v>
      </c>
      <c r="X139" s="23">
        <f>Calibrations!AJ$97*('Bruker data input page'!AQ139/0.77446)^2+('Bruker data input page'!AQ139/0.77446)*Calibrations!AK$97+Calibrations!AL$97</f>
        <v>0.19054659694256659</v>
      </c>
      <c r="Y139" s="23">
        <f>('Bruker data input page'!AI139/0.7147)*Calibrations!AX$97+Calibrations!AY$97</f>
        <v>11.68957868309451</v>
      </c>
      <c r="Z139" s="23">
        <f>('Bruker data input page'!AG139/0.8302)*Calibrations!BE$97+Calibrations!BF$97</f>
        <v>0.73533746685537449</v>
      </c>
      <c r="AA139" s="23">
        <f>((('Bruker data input page'!AA139/0.436)^2)*Calibrations!BK$97)+(('Bruker data input page'!AA139/0.436)*Calibrations!BL$97)+Calibrations!BM$97</f>
        <v>0.13454637783551965</v>
      </c>
      <c r="AB139" s="24">
        <f>'Bruker data input page'!AM139*Calibrations!BS$97*10000+Calibrations!BT$97</f>
        <v>316.10058567797739</v>
      </c>
      <c r="AC139" s="24">
        <f>Calibrations!CA$97*('Bruker data input page'!AO139*10000)^2+('Bruker data input page'!AO139*10000)*Calibrations!CB$97+Calibrations!CC$97</f>
        <v>287.54262588190625</v>
      </c>
      <c r="AD139" s="24">
        <f>'Bruker data input page'!AW139*10000*Calibrations!CI$97+Calibrations!CJ$97</f>
        <v>109.11504908439916</v>
      </c>
      <c r="AE139" s="24">
        <f>'Bruker data input page'!AY139*10000*Calibrations!CP$97+Calibrations!CQ$97</f>
        <v>84.409617897320331</v>
      </c>
      <c r="AF139" s="24">
        <f>Calibrations!$CW$97*('Bruker data input page'!BA139*10000)^2+('Bruker data input page'!BA139*10000)*Calibrations!$CX$97+Calibrations!$CY$97</f>
        <v>83.439883904166209</v>
      </c>
      <c r="AG139" s="24">
        <f>'Bruker data input page'!BI139*10000*Calibrations!DD$97+Calibrations!DE$97</f>
        <v>9.8114740830842848</v>
      </c>
      <c r="AH139" s="24">
        <f>('Bruker data input page'!BK139*10000)*Calibrations!DK$97+Calibrations!DL$97</f>
        <v>93.526361389132575</v>
      </c>
      <c r="AI139" s="24">
        <f>Calibrations!DR$97*('Bruker data input page'!BM139*10000)^2+('Bruker data input page'!BM139*10000)*Calibrations!DS$97+Calibrations!DT$97</f>
        <v>24.418714597367938</v>
      </c>
      <c r="AJ139" s="24">
        <f>Calibrations!DY$97*('Bruker data input page'!BO139*10000)^2+Calibrations!DZ$97*('Bruker data input page'!BO139*10000)+Calibrations!EA$97</f>
        <v>68.405270750789199</v>
      </c>
      <c r="AK139" s="21"/>
      <c r="AL139" s="21"/>
    </row>
    <row r="140" spans="2:38">
      <c r="B140" s="27">
        <f>'Bruker data input page'!B817</f>
        <v>44764.780555555553</v>
      </c>
      <c r="C140" s="21" t="str">
        <f>'Bruker data input page'!G817</f>
        <v>GeoExploration</v>
      </c>
      <c r="D140" s="21" t="str">
        <f>'Bruker data input page'!H817</f>
        <v>Oxide3phase</v>
      </c>
      <c r="E140" s="26">
        <f>'Bruker data input page'!L817</f>
        <v>90</v>
      </c>
      <c r="F140" s="26"/>
      <c r="G140" s="26" t="str">
        <f>'Bruker data input page'!DK140</f>
        <v>393-U1558D-6R-1A</v>
      </c>
      <c r="H140" s="26" t="str">
        <f>'Bruker data input page'!DL140</f>
        <v>SHLF</v>
      </c>
      <c r="I140" s="26">
        <f>'Bruker data input page'!DM140</f>
        <v>0</v>
      </c>
      <c r="J140" s="26">
        <f>'Bruker data input page'!DN140</f>
        <v>0</v>
      </c>
      <c r="K140" s="26">
        <f>'Bruker data input page'!DO140</f>
        <v>0</v>
      </c>
      <c r="L140" s="26">
        <f>'Bruker data input page'!DP140</f>
        <v>0</v>
      </c>
      <c r="M140" s="26">
        <f>'Bruker data input page'!DQ140</f>
        <v>0</v>
      </c>
      <c r="N140" s="26">
        <f>'Bruker data input page'!DR140</f>
        <v>0</v>
      </c>
      <c r="O140" s="26">
        <f>'Bruker data input page'!DS140</f>
        <v>53</v>
      </c>
      <c r="P140" s="21" t="str">
        <f>'Bruker data input page'!DT140</f>
        <v>7B BKGD</v>
      </c>
      <c r="Q140" s="21">
        <f>'Bruker data input page'!A140</f>
        <v>449</v>
      </c>
      <c r="R140" s="27">
        <f>'Bruker data input page'!B140</f>
        <v>44742.213888888888</v>
      </c>
      <c r="S140" s="22">
        <f>'Bruker data input page'!Y140*Calibrations!H$97+Calibrations!I$97</f>
        <v>51.201908025596126</v>
      </c>
      <c r="T140" s="23">
        <f>Calibrations!O$97*('Bruker data input page'!AK140/0.5993)^2+Calibrations!P$97*('Bruker data input page'!AK140/0.5993)+Calibrations!Q$97</f>
        <v>1.052019393393125</v>
      </c>
      <c r="U140" s="22">
        <f>Calibrations!$V$97*'Bruker data input page'!W140^2+Calibrations!$W$97*'Bruker data input page'!W140+Calibrations!$X$97</f>
        <v>16.197110202074924</v>
      </c>
      <c r="V140" s="23">
        <f>('Bruker data input page'!AS140/0.69943)*Calibrations!AC$97+Calibrations!AD$97</f>
        <v>9.7320282397575628</v>
      </c>
      <c r="W140" s="23">
        <f>'Bruker data input page'!U140*Calibrations!AQ$97+Calibrations!AR$97</f>
        <v>9.9897350196748356</v>
      </c>
      <c r="X140" s="23">
        <f>Calibrations!AJ$97*('Bruker data input page'!AQ140/0.77446)^2+('Bruker data input page'!AQ140/0.77446)*Calibrations!AK$97+Calibrations!AL$97</f>
        <v>0.15345875765360151</v>
      </c>
      <c r="Y140" s="23">
        <f>('Bruker data input page'!AI140/0.7147)*Calibrations!AX$97+Calibrations!AY$97</f>
        <v>13.458565425805734</v>
      </c>
      <c r="Z140" s="23">
        <f>('Bruker data input page'!AG140/0.8302)*Calibrations!BE$97+Calibrations!BF$97</f>
        <v>0.26733165888851163</v>
      </c>
      <c r="AA140" s="23">
        <f>((('Bruker data input page'!AA140/0.436)^2)*Calibrations!BK$97)+(('Bruker data input page'!AA140/0.436)*Calibrations!BL$97)+Calibrations!BM$97</f>
        <v>5.5779834788176386E-2</v>
      </c>
      <c r="AB140" s="24">
        <f>'Bruker data input page'!AM140*Calibrations!BS$97*10000+Calibrations!BT$97</f>
        <v>329.82006487715694</v>
      </c>
      <c r="AC140" s="24">
        <f>Calibrations!CA$97*('Bruker data input page'!AO140*10000)^2+('Bruker data input page'!AO140*10000)*Calibrations!CB$97+Calibrations!CC$97</f>
        <v>461.94361799118735</v>
      </c>
      <c r="AD140" s="24">
        <f>'Bruker data input page'!AW140*10000*Calibrations!CI$97+Calibrations!CJ$97</f>
        <v>106.14946467748507</v>
      </c>
      <c r="AE140" s="24">
        <f>'Bruker data input page'!AY140*10000*Calibrations!CP$97+Calibrations!CQ$97</f>
        <v>86.465540434126069</v>
      </c>
      <c r="AF140" s="24">
        <f>Calibrations!$CW$97*('Bruker data input page'!BA140*10000)^2+('Bruker data input page'!BA140*10000)*Calibrations!$CX$97+Calibrations!$CY$97</f>
        <v>79.48025356452959</v>
      </c>
      <c r="AG140" s="24">
        <f>'Bruker data input page'!BI140*10000*Calibrations!DD$97+Calibrations!DE$97</f>
        <v>3.0310147047823475</v>
      </c>
      <c r="AH140" s="24">
        <f>('Bruker data input page'!BK140*10000)*Calibrations!DK$97+Calibrations!DL$97</f>
        <v>81.608230056167898</v>
      </c>
      <c r="AI140" s="24">
        <f>Calibrations!DR$97*('Bruker data input page'!BM140*10000)^2+('Bruker data input page'!BM140*10000)*Calibrations!DS$97+Calibrations!DT$97</f>
        <v>27.603420073396141</v>
      </c>
      <c r="AJ140" s="24">
        <f>Calibrations!DY$97*('Bruker data input page'!BO140*10000)^2+Calibrations!DZ$97*('Bruker data input page'!BO140*10000)+Calibrations!EA$97</f>
        <v>70.116376799756438</v>
      </c>
      <c r="AK140" s="21"/>
      <c r="AL140" s="21"/>
    </row>
    <row r="141" spans="2:38">
      <c r="B141" s="27">
        <f>'Bruker data input page'!B818</f>
        <v>44764.782638888886</v>
      </c>
      <c r="C141" s="21" t="str">
        <f>'Bruker data input page'!G818</f>
        <v>GeoExploration</v>
      </c>
      <c r="D141" s="21" t="str">
        <f>'Bruker data input page'!H818</f>
        <v>Oxide3phase</v>
      </c>
      <c r="E141" s="26">
        <f>'Bruker data input page'!L818</f>
        <v>90</v>
      </c>
      <c r="F141" s="26"/>
      <c r="G141" s="26" t="str">
        <f>'Bruker data input page'!DK141</f>
        <v>393-U1558D-6R-1A</v>
      </c>
      <c r="H141" s="26" t="str">
        <f>'Bruker data input page'!DL141</f>
        <v>SHLF</v>
      </c>
      <c r="I141" s="26">
        <f>'Bruker data input page'!DM141</f>
        <v>0</v>
      </c>
      <c r="J141" s="26">
        <f>'Bruker data input page'!DN141</f>
        <v>0</v>
      </c>
      <c r="K141" s="26">
        <f>'Bruker data input page'!DO141</f>
        <v>0</v>
      </c>
      <c r="L141" s="26">
        <f>'Bruker data input page'!DP141</f>
        <v>0</v>
      </c>
      <c r="M141" s="26">
        <f>'Bruker data input page'!DQ141</f>
        <v>0</v>
      </c>
      <c r="N141" s="26">
        <f>'Bruker data input page'!DR141</f>
        <v>0</v>
      </c>
      <c r="O141" s="26">
        <f>'Bruker data input page'!DS141</f>
        <v>76</v>
      </c>
      <c r="P141" s="21" t="str">
        <f>'Bruker data input page'!DT141</f>
        <v>8A ALT</v>
      </c>
      <c r="Q141" s="21">
        <f>'Bruker data input page'!A141</f>
        <v>450</v>
      </c>
      <c r="R141" s="27">
        <f>'Bruker data input page'!B141</f>
        <v>44742.21597222222</v>
      </c>
      <c r="S141" s="22">
        <f>'Bruker data input page'!Y141*Calibrations!H$97+Calibrations!I$97</f>
        <v>50.327072953883217</v>
      </c>
      <c r="T141" s="23">
        <f>Calibrations!O$97*('Bruker data input page'!AK141/0.5993)^2+Calibrations!P$97*('Bruker data input page'!AK141/0.5993)+Calibrations!Q$97</f>
        <v>1.0729274869905261</v>
      </c>
      <c r="U141" s="22">
        <f>Calibrations!$V$97*'Bruker data input page'!W141^2+Calibrations!$W$97*'Bruker data input page'!W141+Calibrations!$X$97</f>
        <v>17.745145230391948</v>
      </c>
      <c r="V141" s="23">
        <f>('Bruker data input page'!AS141/0.69943)*Calibrations!AC$97+Calibrations!AD$97</f>
        <v>10.040156496003988</v>
      </c>
      <c r="W141" s="23">
        <f>'Bruker data input page'!U141*Calibrations!AQ$97+Calibrations!AR$97</f>
        <v>6.9572664459414231</v>
      </c>
      <c r="X141" s="23">
        <f>Calibrations!AJ$97*('Bruker data input page'!AQ141/0.77446)^2+('Bruker data input page'!AQ141/0.77446)*Calibrations!AK$97+Calibrations!AL$97</f>
        <v>0.14931152266274644</v>
      </c>
      <c r="Y141" s="23">
        <f>('Bruker data input page'!AI141/0.7147)*Calibrations!AX$97+Calibrations!AY$97</f>
        <v>11.92206364360058</v>
      </c>
      <c r="Z141" s="23">
        <f>('Bruker data input page'!AG141/0.8302)*Calibrations!BE$97+Calibrations!BF$97</f>
        <v>0.60237612637849414</v>
      </c>
      <c r="AA141" s="23">
        <f>((('Bruker data input page'!AA141/0.436)^2)*Calibrations!BK$97)+(('Bruker data input page'!AA141/0.436)*Calibrations!BL$97)+Calibrations!BM$97</f>
        <v>0.16439124789268583</v>
      </c>
      <c r="AB141" s="24">
        <f>'Bruker data input page'!AM141*Calibrations!BS$97*10000+Calibrations!BT$97</f>
        <v>281.80188768002841</v>
      </c>
      <c r="AC141" s="24">
        <f>Calibrations!CA$97*('Bruker data input page'!AO141*10000)^2+('Bruker data input page'!AO141*10000)*Calibrations!CB$97+Calibrations!CC$97</f>
        <v>418.12948841241268</v>
      </c>
      <c r="AD141" s="24">
        <f>'Bruker data input page'!AW141*10000*Calibrations!CI$97+Calibrations!CJ$97</f>
        <v>96.264183321104753</v>
      </c>
      <c r="AE141" s="24">
        <f>'Bruker data input page'!AY141*10000*Calibrations!CP$97+Calibrations!CQ$97</f>
        <v>70.018160139680234</v>
      </c>
      <c r="AF141" s="24">
        <f>Calibrations!$CW$97*('Bruker data input page'!BA141*10000)^2+('Bruker data input page'!BA141*10000)*Calibrations!$CX$97+Calibrations!$CY$97</f>
        <v>87.346128813100606</v>
      </c>
      <c r="AG141" s="24">
        <f>'Bruker data input page'!BI141*10000*Calibrations!DD$97+Calibrations!DE$97</f>
        <v>9.8114740830842848</v>
      </c>
      <c r="AH141" s="24">
        <f>('Bruker data input page'!BK141*10000)*Calibrations!DK$97+Calibrations!DL$97</f>
        <v>85.580940500489461</v>
      </c>
      <c r="AI141" s="24">
        <f>Calibrations!DR$97*('Bruker data input page'!BM141*10000)^2+('Bruker data input page'!BM141*10000)*Calibrations!DS$97+Calibrations!DT$97</f>
        <v>28.664408876081268</v>
      </c>
      <c r="AJ141" s="24">
        <f>Calibrations!DY$97*('Bruker data input page'!BO141*10000)^2+Calibrations!DZ$97*('Bruker data input page'!BO141*10000)+Calibrations!EA$97</f>
        <v>67.5492535203297</v>
      </c>
      <c r="AK141" s="21"/>
      <c r="AL141" s="21"/>
    </row>
    <row r="142" spans="2:38">
      <c r="B142" s="27">
        <f>'Bruker data input page'!B819</f>
        <v>44764.785416666666</v>
      </c>
      <c r="C142" s="21" t="str">
        <f>'Bruker data input page'!G819</f>
        <v>GeoExploration</v>
      </c>
      <c r="D142" s="21" t="str">
        <f>'Bruker data input page'!H819</f>
        <v>Oxide3phase</v>
      </c>
      <c r="E142" s="26">
        <f>'Bruker data input page'!L819</f>
        <v>90</v>
      </c>
      <c r="F142" s="26"/>
      <c r="G142" s="26" t="str">
        <f>'Bruker data input page'!DK142</f>
        <v>393-U1558D-6R-1A</v>
      </c>
      <c r="H142" s="26" t="str">
        <f>'Bruker data input page'!DL142</f>
        <v>SHLF</v>
      </c>
      <c r="I142" s="26">
        <f>'Bruker data input page'!DM142</f>
        <v>0</v>
      </c>
      <c r="J142" s="26">
        <f>'Bruker data input page'!DN142</f>
        <v>0</v>
      </c>
      <c r="K142" s="26">
        <f>'Bruker data input page'!DO142</f>
        <v>0</v>
      </c>
      <c r="L142" s="26">
        <f>'Bruker data input page'!DP142</f>
        <v>0</v>
      </c>
      <c r="M142" s="26">
        <f>'Bruker data input page'!DQ142</f>
        <v>0</v>
      </c>
      <c r="N142" s="26">
        <f>'Bruker data input page'!DR142</f>
        <v>0</v>
      </c>
      <c r="O142" s="26">
        <f>'Bruker data input page'!DS142</f>
        <v>90</v>
      </c>
      <c r="P142" s="21" t="str">
        <f>'Bruker data input page'!DT142</f>
        <v>8C BKGD</v>
      </c>
      <c r="Q142" s="21">
        <f>'Bruker data input page'!A142</f>
        <v>451</v>
      </c>
      <c r="R142" s="27">
        <f>'Bruker data input page'!B142</f>
        <v>44742.230555555558</v>
      </c>
      <c r="S142" s="22">
        <f>'Bruker data input page'!Y142*Calibrations!H$97+Calibrations!I$97</f>
        <v>52.912250393830163</v>
      </c>
      <c r="T142" s="23">
        <f>Calibrations!O$97*('Bruker data input page'!AK142/0.5993)^2+Calibrations!P$97*('Bruker data input page'!AK142/0.5993)+Calibrations!Q$97</f>
        <v>1.0667495508616929</v>
      </c>
      <c r="U142" s="22">
        <f>Calibrations!$V$97*'Bruker data input page'!W142^2+Calibrations!$W$97*'Bruker data input page'!W142+Calibrations!$X$97</f>
        <v>16.976254991184273</v>
      </c>
      <c r="V142" s="23">
        <f>('Bruker data input page'!AS142/0.69943)*Calibrations!AC$97+Calibrations!AD$97</f>
        <v>9.8850129835174645</v>
      </c>
      <c r="W142" s="23">
        <f>'Bruker data input page'!U142*Calibrations!AQ$97+Calibrations!AR$97</f>
        <v>10.638375890881441</v>
      </c>
      <c r="X142" s="23">
        <f>Calibrations!AJ$97*('Bruker data input page'!AQ142/0.77446)^2+('Bruker data input page'!AQ142/0.77446)*Calibrations!AK$97+Calibrations!AL$97</f>
        <v>0.13473531522474591</v>
      </c>
      <c r="Y142" s="23">
        <f>('Bruker data input page'!AI142/0.7147)*Calibrations!AX$97+Calibrations!AY$97</f>
        <v>12.368459127689512</v>
      </c>
      <c r="Z142" s="23">
        <f>('Bruker data input page'!AG142/0.8302)*Calibrations!BE$97+Calibrations!BF$97</f>
        <v>0.40270773426622081</v>
      </c>
      <c r="AA142" s="23">
        <f>((('Bruker data input page'!AA142/0.436)^2)*Calibrations!BK$97)+(('Bruker data input page'!AA142/0.436)*Calibrations!BL$97)+Calibrations!BM$97</f>
        <v>6.809712787942955E-2</v>
      </c>
      <c r="AB142" s="24">
        <f>'Bruker data input page'!AM142*Calibrations!BS$97*10000+Calibrations!BT$97</f>
        <v>352.97168602577244</v>
      </c>
      <c r="AC142" s="24">
        <f>Calibrations!CA$97*('Bruker data input page'!AO142*10000)^2+('Bruker data input page'!AO142*10000)*Calibrations!CB$97+Calibrations!CC$97</f>
        <v>319.89600478519628</v>
      </c>
      <c r="AD142" s="24">
        <f>'Bruker data input page'!AW142*10000*Calibrations!CI$97+Calibrations!CJ$97</f>
        <v>182.26613112161351</v>
      </c>
      <c r="AE142" s="24">
        <f>'Bruker data input page'!AY142*10000*Calibrations!CP$97+Calibrations!CQ$97</f>
        <v>97.77311438655758</v>
      </c>
      <c r="AF142" s="24">
        <f>Calibrations!$CW$97*('Bruker data input page'!BA142*10000)^2+('Bruker data input page'!BA142*10000)*Calibrations!$CX$97+Calibrations!$CY$97</f>
        <v>114.3607033182732</v>
      </c>
      <c r="AG142" s="24">
        <f>'Bruker data input page'!BI142*10000*Calibrations!DD$97+Calibrations!DE$97</f>
        <v>3.0310147047823475</v>
      </c>
      <c r="AH142" s="24">
        <f>('Bruker data input page'!BK142*10000)*Calibrations!DK$97+Calibrations!DL$97</f>
        <v>79.621874834007116</v>
      </c>
      <c r="AI142" s="24">
        <f>Calibrations!DR$97*('Bruker data input page'!BM142*10000)^2+('Bruker data input page'!BM142*10000)*Calibrations!DS$97+Calibrations!DT$97</f>
        <v>26.542141426048879</v>
      </c>
      <c r="AJ142" s="24">
        <f>Calibrations!DY$97*('Bruker data input page'!BO142*10000)^2+Calibrations!DZ$97*('Bruker data input page'!BO142*10000)+Calibrations!EA$97</f>
        <v>64.122089891985809</v>
      </c>
      <c r="AK142" s="21"/>
      <c r="AL142" s="21"/>
    </row>
    <row r="143" spans="2:38">
      <c r="B143" s="27">
        <f>'Bruker data input page'!B820</f>
        <v>44764.788194444445</v>
      </c>
      <c r="C143" s="21" t="str">
        <f>'Bruker data input page'!G820</f>
        <v>GeoExploration</v>
      </c>
      <c r="D143" s="21" t="str">
        <f>'Bruker data input page'!H820</f>
        <v>Oxide3phase</v>
      </c>
      <c r="E143" s="26">
        <f>'Bruker data input page'!L820</f>
        <v>90</v>
      </c>
      <c r="F143" s="26"/>
      <c r="G143" s="26" t="str">
        <f>'Bruker data input page'!DK143</f>
        <v>393-U1558D-6R-1A</v>
      </c>
      <c r="H143" s="26" t="str">
        <f>'Bruker data input page'!DL143</f>
        <v>SHLF</v>
      </c>
      <c r="I143" s="26">
        <f>'Bruker data input page'!DM143</f>
        <v>0</v>
      </c>
      <c r="J143" s="26">
        <f>'Bruker data input page'!DN143</f>
        <v>0</v>
      </c>
      <c r="K143" s="26">
        <f>'Bruker data input page'!DO143</f>
        <v>0</v>
      </c>
      <c r="L143" s="26">
        <f>'Bruker data input page'!DP143</f>
        <v>0</v>
      </c>
      <c r="M143" s="26">
        <f>'Bruker data input page'!DQ143</f>
        <v>0</v>
      </c>
      <c r="N143" s="26">
        <f>'Bruker data input page'!DR143</f>
        <v>0</v>
      </c>
      <c r="O143" s="26">
        <f>'Bruker data input page'!DS143</f>
        <v>130</v>
      </c>
      <c r="P143" s="21" t="str">
        <f>'Bruker data input page'!DT143</f>
        <v>8F BKGD</v>
      </c>
      <c r="Q143" s="21">
        <f>'Bruker data input page'!A143</f>
        <v>452</v>
      </c>
      <c r="R143" s="27">
        <f>'Bruker data input page'!B143</f>
        <v>44742.232638888891</v>
      </c>
      <c r="S143" s="22">
        <f>'Bruker data input page'!Y143*Calibrations!H$97+Calibrations!I$97</f>
        <v>52.335759864433044</v>
      </c>
      <c r="T143" s="23">
        <f>Calibrations!O$97*('Bruker data input page'!AK143/0.5993)^2+Calibrations!P$97*('Bruker data input page'!AK143/0.5993)+Calibrations!Q$97</f>
        <v>1.1408667113135922</v>
      </c>
      <c r="U143" s="22">
        <f>Calibrations!$V$97*'Bruker data input page'!W143^2+Calibrations!$W$97*'Bruker data input page'!W143+Calibrations!$X$97</f>
        <v>17.479578531477557</v>
      </c>
      <c r="V143" s="23">
        <f>('Bruker data input page'!AS143/0.69943)*Calibrations!AC$97+Calibrations!AD$97</f>
        <v>10.290429750376962</v>
      </c>
      <c r="W143" s="23">
        <f>'Bruker data input page'!U143*Calibrations!AQ$97+Calibrations!AR$97</f>
        <v>10.066682580551209</v>
      </c>
      <c r="X143" s="23">
        <f>Calibrations!AJ$97*('Bruker data input page'!AQ143/0.77446)^2+('Bruker data input page'!AQ143/0.77446)*Calibrations!AK$97+Calibrations!AL$97</f>
        <v>0.15287455271363631</v>
      </c>
      <c r="Y143" s="23">
        <f>('Bruker data input page'!AI143/0.7147)*Calibrations!AX$97+Calibrations!AY$97</f>
        <v>12.396016284108374</v>
      </c>
      <c r="Z143" s="23">
        <f>('Bruker data input page'!AG143/0.8302)*Calibrations!BE$97+Calibrations!BF$97</f>
        <v>0.37735301780751945</v>
      </c>
      <c r="AA143" s="23">
        <f>((('Bruker data input page'!AA143/0.436)^2)*Calibrations!BK$97)+(('Bruker data input page'!AA143/0.436)*Calibrations!BL$97)+Calibrations!BM$97</f>
        <v>8.6437137931085276E-2</v>
      </c>
      <c r="AB143" s="24">
        <f>'Bruker data input page'!AM143*Calibrations!BS$97*10000+Calibrations!BT$97</f>
        <v>367.54863267490077</v>
      </c>
      <c r="AC143" s="24">
        <f>Calibrations!CA$97*('Bruker data input page'!AO143*10000)^2+('Bruker data input page'!AO143*10000)*Calibrations!CB$97+Calibrations!CC$97</f>
        <v>294.27850968385064</v>
      </c>
      <c r="AD143" s="24">
        <f>'Bruker data input page'!AW143*10000*Calibrations!CI$97+Calibrations!CJ$97</f>
        <v>98.241239592380808</v>
      </c>
      <c r="AE143" s="24">
        <f>'Bruker data input page'!AY143*10000*Calibrations!CP$97+Calibrations!CQ$97</f>
        <v>97.77311438655758</v>
      </c>
      <c r="AF143" s="24">
        <f>Calibrations!$CW$97*('Bruker data input page'!BA143*10000)^2+('Bruker data input page'!BA143*10000)*Calibrations!$CX$97+Calibrations!$CY$97</f>
        <v>91.198988291332753</v>
      </c>
      <c r="AG143" s="24">
        <f>'Bruker data input page'!BI143*10000*Calibrations!DD$97+Calibrations!DE$97</f>
        <v>5.2911678308829933</v>
      </c>
      <c r="AH143" s="24">
        <f>('Bruker data input page'!BK143*10000)*Calibrations!DK$97+Calibrations!DL$97</f>
        <v>81.608230056167898</v>
      </c>
      <c r="AI143" s="24">
        <f>Calibrations!DR$97*('Bruker data input page'!BM143*10000)^2+('Bruker data input page'!BM143*10000)*Calibrations!DS$97+Calibrations!DT$97</f>
        <v>26.542141426048879</v>
      </c>
      <c r="AJ143" s="24">
        <f>Calibrations!DY$97*('Bruker data input page'!BO143*10000)^2+Calibrations!DZ$97*('Bruker data input page'!BO143*10000)+Calibrations!EA$97</f>
        <v>67.5492535203297</v>
      </c>
      <c r="AK143" s="21"/>
      <c r="AL143" s="21"/>
    </row>
    <row r="144" spans="2:38">
      <c r="B144" s="27">
        <f>'Bruker data input page'!B821</f>
        <v>44764.789583333331</v>
      </c>
      <c r="C144" s="21" t="str">
        <f>'Bruker data input page'!G821</f>
        <v>GeoExploration</v>
      </c>
      <c r="D144" s="21" t="str">
        <f>'Bruker data input page'!H821</f>
        <v>Oxide3phase</v>
      </c>
      <c r="E144" s="26">
        <f>'Bruker data input page'!L821</f>
        <v>90</v>
      </c>
      <c r="F144" s="26"/>
      <c r="G144" s="26" t="str">
        <f>'Bruker data input page'!DK144</f>
        <v>393-U1558D-6R-2A</v>
      </c>
      <c r="H144" s="26" t="str">
        <f>'Bruker data input page'!DL144</f>
        <v>SHLF</v>
      </c>
      <c r="I144" s="26">
        <f>'Bruker data input page'!DM144</f>
        <v>0</v>
      </c>
      <c r="J144" s="26">
        <f>'Bruker data input page'!DN144</f>
        <v>0</v>
      </c>
      <c r="K144" s="26">
        <f>'Bruker data input page'!DO144</f>
        <v>0</v>
      </c>
      <c r="L144" s="26">
        <f>'Bruker data input page'!DP144</f>
        <v>0</v>
      </c>
      <c r="M144" s="26">
        <f>'Bruker data input page'!DQ144</f>
        <v>0</v>
      </c>
      <c r="N144" s="26">
        <f>'Bruker data input page'!DR144</f>
        <v>0</v>
      </c>
      <c r="O144" s="26">
        <f>'Bruker data input page'!DS144</f>
        <v>5</v>
      </c>
      <c r="P144" s="21" t="str">
        <f>'Bruker data input page'!DT144</f>
        <v>1A ALT</v>
      </c>
      <c r="Q144" s="21">
        <f>'Bruker data input page'!A144</f>
        <v>453</v>
      </c>
      <c r="R144" s="27">
        <f>'Bruker data input page'!B144</f>
        <v>44742.236805555556</v>
      </c>
      <c r="S144" s="22">
        <f>'Bruker data input page'!Y144*Calibrations!H$97+Calibrations!I$97</f>
        <v>50.291428444645966</v>
      </c>
      <c r="T144" s="23">
        <f>Calibrations!O$97*('Bruker data input page'!AK144/0.5993)^2+Calibrations!P$97*('Bruker data input page'!AK144/0.5993)+Calibrations!Q$97</f>
        <v>1.0747439539107453</v>
      </c>
      <c r="U144" s="22">
        <f>Calibrations!$V$97*'Bruker data input page'!W144^2+Calibrations!$W$97*'Bruker data input page'!W144+Calibrations!$X$97</f>
        <v>17.42975755575927</v>
      </c>
      <c r="V144" s="23">
        <f>('Bruker data input page'!AS144/0.69943)*Calibrations!AC$97+Calibrations!AD$97</f>
        <v>9.6061000640379799</v>
      </c>
      <c r="W144" s="23">
        <f>'Bruker data input page'!U144*Calibrations!AQ$97+Calibrations!AR$97</f>
        <v>8.3771229461325731</v>
      </c>
      <c r="X144" s="23">
        <f>Calibrations!AJ$97*('Bruker data input page'!AQ144/0.77446)^2+('Bruker data input page'!AQ144/0.77446)*Calibrations!AK$97+Calibrations!AL$97</f>
        <v>0.15240520703328364</v>
      </c>
      <c r="Y144" s="23">
        <f>('Bruker data input page'!AI144/0.7147)*Calibrations!AX$97+Calibrations!AY$97</f>
        <v>12.130493185796265</v>
      </c>
      <c r="Z144" s="23">
        <f>('Bruker data input page'!AG144/0.8302)*Calibrations!BE$97+Calibrations!BF$97</f>
        <v>0.56570234007215814</v>
      </c>
      <c r="AA144" s="23">
        <f>((('Bruker data input page'!AA144/0.436)^2)*Calibrations!BK$97)+(('Bruker data input page'!AA144/0.436)*Calibrations!BL$97)+Calibrations!BM$97</f>
        <v>0.10800404086545624</v>
      </c>
      <c r="AB144" s="24">
        <f>'Bruker data input page'!AM144*Calibrations!BS$97*10000+Calibrations!BT$97</f>
        <v>255.220396731618</v>
      </c>
      <c r="AC144" s="24">
        <f>Calibrations!CA$97*('Bruker data input page'!AO144*10000)^2+('Bruker data input page'!AO144*10000)*Calibrations!CB$97+Calibrations!CC$97</f>
        <v>404.54420459636515</v>
      </c>
      <c r="AD144" s="24">
        <f>'Bruker data input page'!AW144*10000*Calibrations!CI$97+Calibrations!CJ$97</f>
        <v>99.229767728018842</v>
      </c>
      <c r="AE144" s="24">
        <f>'Bruker data input page'!AY144*10000*Calibrations!CP$97+Calibrations!CQ$97</f>
        <v>85.437579165723207</v>
      </c>
      <c r="AF144" s="24">
        <f>Calibrations!$CW$97*('Bruker data input page'!BA144*10000)^2+('Bruker data input page'!BA144*10000)*Calibrations!$CX$97+Calibrations!$CY$97</f>
        <v>74.117702441699478</v>
      </c>
      <c r="AG144" s="24">
        <f>'Bruker data input page'!BI144*10000*Calibrations!DD$97+Calibrations!DE$97</f>
        <v>5.2911678308829933</v>
      </c>
      <c r="AH144" s="24">
        <f>('Bruker data input page'!BK144*10000)*Calibrations!DK$97+Calibrations!DL$97</f>
        <v>86.574118111569859</v>
      </c>
      <c r="AI144" s="24">
        <f>Calibrations!DR$97*('Bruker data input page'!BM144*10000)^2+('Bruker data input page'!BM144*10000)*Calibrations!DS$97+Calibrations!DT$97</f>
        <v>26.542141426048879</v>
      </c>
      <c r="AJ144" s="24">
        <f>Calibrations!DY$97*('Bruker data input page'!BO144*10000)^2+Calibrations!DZ$97*('Bruker data input page'!BO144*10000)+Calibrations!EA$97</f>
        <v>66.692926819219608</v>
      </c>
      <c r="AK144" s="21"/>
      <c r="AL144" s="21"/>
    </row>
    <row r="145" spans="2:38">
      <c r="B145" s="27">
        <f>'Bruker data input page'!B822</f>
        <v>44764.794444444444</v>
      </c>
      <c r="C145" s="21" t="str">
        <f>'Bruker data input page'!G822</f>
        <v>GeoExploration</v>
      </c>
      <c r="D145" s="21" t="str">
        <f>'Bruker data input page'!H822</f>
        <v>Oxide3phase</v>
      </c>
      <c r="E145" s="26">
        <f>'Bruker data input page'!L822</f>
        <v>90</v>
      </c>
      <c r="F145" s="26"/>
      <c r="G145" s="26" t="str">
        <f>'Bruker data input page'!DK145</f>
        <v>393-U1558D-6R-2A</v>
      </c>
      <c r="H145" s="26" t="str">
        <f>'Bruker data input page'!DL145</f>
        <v>SHLF</v>
      </c>
      <c r="I145" s="26">
        <f>'Bruker data input page'!DM145</f>
        <v>0</v>
      </c>
      <c r="J145" s="26">
        <f>'Bruker data input page'!DN145</f>
        <v>0</v>
      </c>
      <c r="K145" s="26">
        <f>'Bruker data input page'!DO145</f>
        <v>0</v>
      </c>
      <c r="L145" s="26">
        <f>'Bruker data input page'!DP145</f>
        <v>0</v>
      </c>
      <c r="M145" s="26">
        <f>'Bruker data input page'!DQ145</f>
        <v>0</v>
      </c>
      <c r="N145" s="26">
        <f>'Bruker data input page'!DR145</f>
        <v>0</v>
      </c>
      <c r="O145" s="26">
        <f>'Bruker data input page'!DS145</f>
        <v>13</v>
      </c>
      <c r="P145" s="21" t="str">
        <f>'Bruker data input page'!DT145</f>
        <v>1A BKGD</v>
      </c>
      <c r="Q145" s="21">
        <f>'Bruker data input page'!A145</f>
        <v>454</v>
      </c>
      <c r="R145" s="27">
        <f>'Bruker data input page'!B145</f>
        <v>44742.238888888889</v>
      </c>
      <c r="S145" s="22">
        <f>'Bruker data input page'!Y145*Calibrations!H$97+Calibrations!I$97</f>
        <v>51.078578023635238</v>
      </c>
      <c r="T145" s="23">
        <f>Calibrations!O$97*('Bruker data input page'!AK145/0.5993)^2+Calibrations!P$97*('Bruker data input page'!AK145/0.5993)+Calibrations!Q$97</f>
        <v>1.0910804333312292</v>
      </c>
      <c r="U145" s="22">
        <f>Calibrations!$V$97*'Bruker data input page'!W145^2+Calibrations!$W$97*'Bruker data input page'!W145+Calibrations!$X$97</f>
        <v>16.944433307305985</v>
      </c>
      <c r="V145" s="23">
        <f>('Bruker data input page'!AS145/0.69943)*Calibrations!AC$97+Calibrations!AD$97</f>
        <v>10.877614844017982</v>
      </c>
      <c r="W145" s="23">
        <f>'Bruker data input page'!U145*Calibrations!AQ$97+Calibrations!AR$97</f>
        <v>8.26943502802167</v>
      </c>
      <c r="X145" s="23">
        <f>Calibrations!AJ$97*('Bruker data input page'!AQ145/0.77446)^2+('Bruker data input page'!AQ145/0.77446)*Calibrations!AK$97+Calibrations!AL$97</f>
        <v>0.14453144940014556</v>
      </c>
      <c r="Y145" s="23">
        <f>('Bruker data input page'!AI145/0.7147)*Calibrations!AX$97+Calibrations!AY$97</f>
        <v>12.569123946253363</v>
      </c>
      <c r="Z145" s="23">
        <f>('Bruker data input page'!AG145/0.8302)*Calibrations!BE$97+Calibrations!BF$97</f>
        <v>0.53053776307884026</v>
      </c>
      <c r="AA145" s="23">
        <f>((('Bruker data input page'!AA145/0.436)^2)*Calibrations!BK$97)+(('Bruker data input page'!AA145/0.436)*Calibrations!BL$97)+Calibrations!BM$97</f>
        <v>8.2248626081014756E-2</v>
      </c>
      <c r="AB145" s="24">
        <f>'Bruker data input page'!AM145*Calibrations!BS$97*10000+Calibrations!BT$97</f>
        <v>304.09604137869519</v>
      </c>
      <c r="AC145" s="24">
        <f>Calibrations!CA$97*('Bruker data input page'!AO145*10000)^2+('Bruker data input page'!AO145*10000)*Calibrations!CB$97+Calibrations!CC$97</f>
        <v>333.58198950134465</v>
      </c>
      <c r="AD145" s="24">
        <f>'Bruker data input page'!AW145*10000*Calibrations!CI$97+Calibrations!CJ$97</f>
        <v>85.3903738290864</v>
      </c>
      <c r="AE145" s="24">
        <f>'Bruker data input page'!AY145*10000*Calibrations!CP$97+Calibrations!CQ$97</f>
        <v>76.18592775009742</v>
      </c>
      <c r="AF145" s="24">
        <f>Calibrations!$CW$97*('Bruker data input page'!BA145*10000)^2+('Bruker data input page'!BA145*10000)*Calibrations!$CX$97+Calibrations!$CY$97</f>
        <v>74.117702441699478</v>
      </c>
      <c r="AG145" s="24">
        <f>'Bruker data input page'!BI145*10000*Calibrations!DD$97+Calibrations!DE$97</f>
        <v>6.421244393933315</v>
      </c>
      <c r="AH145" s="24">
        <f>('Bruker data input page'!BK145*10000)*Calibrations!DK$97+Calibrations!DL$97</f>
        <v>78.628697222926732</v>
      </c>
      <c r="AI145" s="24">
        <f>Calibrations!DR$97*('Bruker data input page'!BM145*10000)^2+('Bruker data input page'!BM145*10000)*Calibrations!DS$97+Calibrations!DT$97</f>
        <v>25.480572934039472</v>
      </c>
      <c r="AJ145" s="24">
        <f>Calibrations!DY$97*('Bruker data input page'!BO145*10000)^2+Calibrations!DZ$97*('Bruker data input page'!BO145*10000)+Calibrations!EA$97</f>
        <v>66.692926819219608</v>
      </c>
      <c r="AK145" s="21"/>
      <c r="AL145" s="21"/>
    </row>
    <row r="146" spans="2:38">
      <c r="B146" s="27">
        <f>'Bruker data input page'!B823</f>
        <v>44764.796527777777</v>
      </c>
      <c r="C146" s="21" t="str">
        <f>'Bruker data input page'!G823</f>
        <v>GeoExploration</v>
      </c>
      <c r="D146" s="21" t="str">
        <f>'Bruker data input page'!H823</f>
        <v>Oxide3phase</v>
      </c>
      <c r="E146" s="26">
        <f>'Bruker data input page'!L823</f>
        <v>90</v>
      </c>
      <c r="F146" s="26"/>
      <c r="G146" s="26" t="str">
        <f>'Bruker data input page'!DK146</f>
        <v>393-U1558D-6R-2A</v>
      </c>
      <c r="H146" s="26" t="str">
        <f>'Bruker data input page'!DL146</f>
        <v>SHLF</v>
      </c>
      <c r="I146" s="26">
        <f>'Bruker data input page'!DM146</f>
        <v>0</v>
      </c>
      <c r="J146" s="26">
        <f>'Bruker data input page'!DN146</f>
        <v>0</v>
      </c>
      <c r="K146" s="26">
        <f>'Bruker data input page'!DO146</f>
        <v>0</v>
      </c>
      <c r="L146" s="26">
        <f>'Bruker data input page'!DP146</f>
        <v>0</v>
      </c>
      <c r="M146" s="26">
        <f>'Bruker data input page'!DQ146</f>
        <v>0</v>
      </c>
      <c r="N146" s="26">
        <f>'Bruker data input page'!DR146</f>
        <v>0</v>
      </c>
      <c r="O146" s="26">
        <f>'Bruker data input page'!DS146</f>
        <v>98</v>
      </c>
      <c r="P146" s="21" t="str">
        <f>'Bruker data input page'!DT146</f>
        <v>4B BKGD</v>
      </c>
      <c r="Q146" s="21">
        <f>'Bruker data input page'!A146</f>
        <v>455</v>
      </c>
      <c r="R146" s="27">
        <f>'Bruker data input page'!B146</f>
        <v>44742.240972222222</v>
      </c>
      <c r="S146" s="22">
        <f>'Bruker data input page'!Y146*Calibrations!H$97+Calibrations!I$97</f>
        <v>53.856829888617284</v>
      </c>
      <c r="T146" s="23">
        <f>Calibrations!O$97*('Bruker data input page'!AK146/0.5993)^2+Calibrations!P$97*('Bruker data input page'!AK146/0.5993)+Calibrations!Q$97</f>
        <v>1.0215958634729529</v>
      </c>
      <c r="U146" s="22">
        <f>Calibrations!$V$97*'Bruker data input page'!W146^2+Calibrations!$W$97*'Bruker data input page'!W146+Calibrations!$X$97</f>
        <v>20.306077396474645</v>
      </c>
      <c r="V146" s="23">
        <f>('Bruker data input page'!AS146/0.69943)*Calibrations!AC$97+Calibrations!AD$97</f>
        <v>9.0226568361897712</v>
      </c>
      <c r="W146" s="23">
        <f>'Bruker data input page'!U146*Calibrations!AQ$97+Calibrations!AR$97</f>
        <v>9.3681611296810257</v>
      </c>
      <c r="X146" s="23">
        <f>Calibrations!AJ$97*('Bruker data input page'!AQ146/0.77446)^2+('Bruker data input page'!AQ146/0.77446)*Calibrations!AK$97+Calibrations!AL$97</f>
        <v>0.13932568670069012</v>
      </c>
      <c r="Y146" s="23">
        <f>('Bruker data input page'!AI146/0.7147)*Calibrations!AX$97+Calibrations!AY$97</f>
        <v>12.679657070894759</v>
      </c>
      <c r="Z146" s="23">
        <f>('Bruker data input page'!AG146/0.8302)*Calibrations!BE$97+Calibrations!BF$97</f>
        <v>0.37161802241805125</v>
      </c>
      <c r="AA146" s="23">
        <f>((('Bruker data input page'!AA146/0.436)^2)*Calibrations!BK$97)+(('Bruker data input page'!AA146/0.436)*Calibrations!BL$97)+Calibrations!BM$97</f>
        <v>9.6303203656468855E-2</v>
      </c>
      <c r="AB146" s="24">
        <f>'Bruker data input page'!AM146*Calibrations!BS$97*10000+Calibrations!BT$97</f>
        <v>323.81779272751589</v>
      </c>
      <c r="AC146" s="24">
        <f>Calibrations!CA$97*('Bruker data input page'!AO146*10000)^2+('Bruker data input page'!AO146*10000)*Calibrations!CB$97+Calibrations!CC$97</f>
        <v>252.93925159045548</v>
      </c>
      <c r="AD146" s="24">
        <f>'Bruker data input page'!AW146*10000*Calibrations!CI$97+Calibrations!CJ$97</f>
        <v>76.493620608344116</v>
      </c>
      <c r="AE146" s="24">
        <f>'Bruker data input page'!AY146*10000*Calibrations!CP$97+Calibrations!CQ$97</f>
        <v>60.766508724054461</v>
      </c>
      <c r="AF146" s="24">
        <f>Calibrations!$CW$97*('Bruker data input page'!BA146*10000)^2+('Bruker data input page'!BA146*10000)*Calibrations!$CX$97+Calibrations!$CY$97</f>
        <v>67.281049961406254</v>
      </c>
      <c r="AG146" s="24">
        <f>'Bruker data input page'!BI146*10000*Calibrations!DD$97+Calibrations!DE$97</f>
        <v>4.1610912678326706</v>
      </c>
      <c r="AH146" s="24">
        <f>('Bruker data input page'!BK146*10000)*Calibrations!DK$97+Calibrations!DL$97</f>
        <v>88.560473333730641</v>
      </c>
      <c r="AI146" s="24">
        <f>Calibrations!DR$97*('Bruker data input page'!BM146*10000)^2+('Bruker data input page'!BM146*10000)*Calibrations!DS$97+Calibrations!DT$97</f>
        <v>25.480572934039472</v>
      </c>
      <c r="AJ146" s="24">
        <f>Calibrations!DY$97*('Bruker data input page'!BO146*10000)^2+Calibrations!DZ$97*('Bruker data input page'!BO146*10000)+Calibrations!EA$97</f>
        <v>63.264525308273349</v>
      </c>
      <c r="AK146" s="21"/>
      <c r="AL146" s="21"/>
    </row>
    <row r="147" spans="2:38">
      <c r="B147" s="27">
        <f>'Bruker data input page'!B824</f>
        <v>44764.798611111109</v>
      </c>
      <c r="C147" s="21" t="str">
        <f>'Bruker data input page'!G824</f>
        <v>GeoExploration</v>
      </c>
      <c r="D147" s="21" t="str">
        <f>'Bruker data input page'!H824</f>
        <v>Oxide3phase</v>
      </c>
      <c r="E147" s="26">
        <f>'Bruker data input page'!L824</f>
        <v>90</v>
      </c>
      <c r="F147" s="26"/>
      <c r="G147" s="26" t="str">
        <f>'Bruker data input page'!DK147</f>
        <v>393-U1558D-6R-2A</v>
      </c>
      <c r="H147" s="26" t="str">
        <f>'Bruker data input page'!DL147</f>
        <v>SHLF</v>
      </c>
      <c r="I147" s="26">
        <f>'Bruker data input page'!DM147</f>
        <v>0</v>
      </c>
      <c r="J147" s="26">
        <f>'Bruker data input page'!DN147</f>
        <v>0</v>
      </c>
      <c r="K147" s="26">
        <f>'Bruker data input page'!DO147</f>
        <v>0</v>
      </c>
      <c r="L147" s="26">
        <f>'Bruker data input page'!DP147</f>
        <v>0</v>
      </c>
      <c r="M147" s="26">
        <f>'Bruker data input page'!DQ147</f>
        <v>0</v>
      </c>
      <c r="N147" s="26">
        <f>'Bruker data input page'!DR147</f>
        <v>0</v>
      </c>
      <c r="O147" s="26">
        <f>'Bruker data input page'!DS147</f>
        <v>130</v>
      </c>
      <c r="P147" s="21" t="str">
        <f>'Bruker data input page'!DT147</f>
        <v>7B ALT</v>
      </c>
      <c r="Q147" s="21">
        <f>'Bruker data input page'!A147</f>
        <v>456</v>
      </c>
      <c r="R147" s="27">
        <f>'Bruker data input page'!B147</f>
        <v>44742.242361111108</v>
      </c>
      <c r="S147" s="22">
        <f>'Bruker data input page'!Y147*Calibrations!H$97+Calibrations!I$97</f>
        <v>52.416435270340017</v>
      </c>
      <c r="T147" s="23">
        <f>Calibrations!O$97*('Bruker data input page'!AK147/0.5993)^2+Calibrations!P$97*('Bruker data input page'!AK147/0.5993)+Calibrations!Q$97</f>
        <v>1.0431002602127668</v>
      </c>
      <c r="U147" s="22">
        <f>Calibrations!$V$97*'Bruker data input page'!W147^2+Calibrations!$W$97*'Bruker data input page'!W147+Calibrations!$X$97</f>
        <v>19.541535630118862</v>
      </c>
      <c r="V147" s="23">
        <f>('Bruker data input page'!AS147/0.69943)*Calibrations!AC$97+Calibrations!AD$97</f>
        <v>9.7441173446266411</v>
      </c>
      <c r="W147" s="23">
        <f>'Bruker data input page'!U147*Calibrations!AQ$97+Calibrations!AR$97</f>
        <v>8.4126966928693889</v>
      </c>
      <c r="X147" s="23">
        <f>Calibrations!AJ$97*('Bruker data input page'!AQ147/0.77446)^2+('Bruker data input page'!AQ147/0.77446)*Calibrations!AK$97+Calibrations!AL$97</f>
        <v>0.16199979718800328</v>
      </c>
      <c r="Y147" s="23">
        <f>('Bruker data input page'!AI147/0.7147)*Calibrations!AX$97+Calibrations!AY$97</f>
        <v>11.795239824280632</v>
      </c>
      <c r="Z147" s="23">
        <f>('Bruker data input page'!AG147/0.8302)*Calibrations!BE$97+Calibrations!BF$97</f>
        <v>0.70454959686980867</v>
      </c>
      <c r="AA147" s="23">
        <f>((('Bruker data input page'!AA147/0.436)^2)*Calibrations!BK$97)+(('Bruker data input page'!AA147/0.436)*Calibrations!BL$97)+Calibrations!BM$97</f>
        <v>0.15155230769697442</v>
      </c>
      <c r="AB147" s="24">
        <f>'Bruker data input page'!AM147*Calibrations!BS$97*10000+Calibrations!BT$97</f>
        <v>297.23630177910547</v>
      </c>
      <c r="AC147" s="24">
        <f>Calibrations!CA$97*('Bruker data input page'!AO147*10000)^2+('Bruker data input page'!AO147*10000)*Calibrations!CB$97+Calibrations!CC$97</f>
        <v>230.00374625139051</v>
      </c>
      <c r="AD147" s="24">
        <f>'Bruker data input page'!AW147*10000*Calibrations!CI$97+Calibrations!CJ$97</f>
        <v>69.573923658877888</v>
      </c>
      <c r="AE147" s="24">
        <f>'Bruker data input page'!AY147*10000*Calibrations!CP$97+Calibrations!CQ$97</f>
        <v>64.878353797665909</v>
      </c>
      <c r="AF147" s="24">
        <f>Calibrations!$CW$97*('Bruker data input page'!BA147*10000)^2+('Bruker data input page'!BA147*10000)*Calibrations!$CX$97+Calibrations!$CY$97</f>
        <v>82.125938838809802</v>
      </c>
      <c r="AG147" s="24">
        <f>'Bruker data input page'!BI147*10000*Calibrations!DD$97+Calibrations!DE$97</f>
        <v>7.5513209569836386</v>
      </c>
      <c r="AH147" s="24">
        <f>('Bruker data input page'!BK147*10000)*Calibrations!DK$97+Calibrations!DL$97</f>
        <v>102.46495988885611</v>
      </c>
      <c r="AI147" s="24">
        <f>Calibrations!DR$97*('Bruker data input page'!BM147*10000)^2+('Bruker data input page'!BM147*10000)*Calibrations!DS$97+Calibrations!DT$97</f>
        <v>28.664408876081268</v>
      </c>
      <c r="AJ147" s="24">
        <f>Calibrations!DY$97*('Bruker data input page'!BO147*10000)^2+Calibrations!DZ$97*('Bruker data input page'!BO147*10000)+Calibrations!EA$97</f>
        <v>64.122089891985809</v>
      </c>
      <c r="AK147" s="21"/>
      <c r="AL147" s="21"/>
    </row>
    <row r="148" spans="2:38">
      <c r="B148" s="27">
        <f>'Bruker data input page'!B825</f>
        <v>44764.800694444442</v>
      </c>
      <c r="C148" s="21" t="str">
        <f>'Bruker data input page'!G825</f>
        <v>GeoExploration</v>
      </c>
      <c r="D148" s="21" t="str">
        <f>'Bruker data input page'!H825</f>
        <v>Oxide3phase</v>
      </c>
      <c r="E148" s="26">
        <f>'Bruker data input page'!L825</f>
        <v>90</v>
      </c>
      <c r="F148" s="26"/>
      <c r="G148" s="26" t="str">
        <f>'Bruker data input page'!DK148</f>
        <v>393-U1558D-6R-3A</v>
      </c>
      <c r="H148" s="26" t="str">
        <f>'Bruker data input page'!DL148</f>
        <v>SHLF</v>
      </c>
      <c r="I148" s="26">
        <f>'Bruker data input page'!DM148</f>
        <v>0</v>
      </c>
      <c r="J148" s="26">
        <f>'Bruker data input page'!DN148</f>
        <v>0</v>
      </c>
      <c r="K148" s="26">
        <f>'Bruker data input page'!DO148</f>
        <v>0</v>
      </c>
      <c r="L148" s="26">
        <f>'Bruker data input page'!DP148</f>
        <v>0</v>
      </c>
      <c r="M148" s="26">
        <f>'Bruker data input page'!DQ148</f>
        <v>0</v>
      </c>
      <c r="N148" s="26">
        <f>'Bruker data input page'!DR148</f>
        <v>0</v>
      </c>
      <c r="O148" s="26">
        <f>'Bruker data input page'!DS148</f>
        <v>16</v>
      </c>
      <c r="P148" s="21" t="str">
        <f>'Bruker data input page'!DT148</f>
        <v>1A BKGD</v>
      </c>
      <c r="Q148" s="21">
        <f>'Bruker data input page'!A148</f>
        <v>457</v>
      </c>
      <c r="R148" s="27">
        <f>'Bruker data input page'!B148</f>
        <v>44742.24722222222</v>
      </c>
      <c r="S148" s="22">
        <f>'Bruker data input page'!Y148*Calibrations!H$97+Calibrations!I$97</f>
        <v>51.128717966628969</v>
      </c>
      <c r="T148" s="23">
        <f>Calibrations!O$97*('Bruker data input page'!AK148/0.5993)^2+Calibrations!P$97*('Bruker data input page'!AK148/0.5993)+Calibrations!Q$97</f>
        <v>1.0387294231352824</v>
      </c>
      <c r="U148" s="22">
        <f>Calibrations!$V$97*'Bruker data input page'!W148^2+Calibrations!$W$97*'Bruker data input page'!W148+Calibrations!$X$97</f>
        <v>18.608212958090444</v>
      </c>
      <c r="V148" s="23">
        <f>('Bruker data input page'!AS148/0.69943)*Calibrations!AC$97+Calibrations!AD$97</f>
        <v>8.9920023202717463</v>
      </c>
      <c r="W148" s="23">
        <f>'Bruker data input page'!U148*Calibrations!AQ$97+Calibrations!AR$97</f>
        <v>9.4669556111077249</v>
      </c>
      <c r="X148" s="23">
        <f>Calibrations!AJ$97*('Bruker data input page'!AQ148/0.77446)^2+('Bruker data input page'!AQ148/0.77446)*Calibrations!AK$97+Calibrations!AL$97</f>
        <v>0.16361038814062812</v>
      </c>
      <c r="Y148" s="23">
        <f>('Bruker data input page'!AI148/0.7147)*Calibrations!AX$97+Calibrations!AY$97</f>
        <v>13.915922872669018</v>
      </c>
      <c r="Z148" s="23">
        <f>('Bruker data input page'!AG148/0.8302)*Calibrations!BE$97+Calibrations!BF$97</f>
        <v>0.51695487926167871</v>
      </c>
      <c r="AA148" s="23">
        <f>((('Bruker data input page'!AA148/0.436)^2)*Calibrations!BK$97)+(('Bruker data input page'!AA148/0.436)*Calibrations!BL$97)+Calibrations!BM$97</f>
        <v>4.9981147829364234E-2</v>
      </c>
      <c r="AB148" s="24">
        <f>'Bruker data input page'!AM148*Calibrations!BS$97*10000+Calibrations!BT$97</f>
        <v>334.10740212690052</v>
      </c>
      <c r="AC148" s="24">
        <f>Calibrations!CA$97*('Bruker data input page'!AO148*10000)^2+('Bruker data input page'!AO148*10000)*Calibrations!CB$97+Calibrations!CC$97</f>
        <v>282.65009418012357</v>
      </c>
      <c r="AD148" s="24">
        <f>'Bruker data input page'!AW148*10000*Calibrations!CI$97+Calibrations!CJ$97</f>
        <v>94.287127049828698</v>
      </c>
      <c r="AE148" s="24">
        <f>'Bruker data input page'!AY148*10000*Calibrations!CP$97+Calibrations!CQ$97</f>
        <v>62.822431260860185</v>
      </c>
      <c r="AF148" s="24">
        <f>Calibrations!$CW$97*('Bruker data input page'!BA148*10000)^2+('Bruker data input page'!BA148*10000)*Calibrations!$CX$97+Calibrations!$CY$97</f>
        <v>58.881320405812829</v>
      </c>
      <c r="AG148" s="24">
        <f>'Bruker data input page'!BI148*10000*Calibrations!DD$97+Calibrations!DE$97</f>
        <v>7.5513209569836386</v>
      </c>
      <c r="AH148" s="24">
        <f>('Bruker data input page'!BK148*10000)*Calibrations!DK$97+Calibrations!DL$97</f>
        <v>87.567295722650243</v>
      </c>
      <c r="AI148" s="24">
        <f>Calibrations!DR$97*('Bruker data input page'!BM148*10000)^2+('Bruker data input page'!BM148*10000)*Calibrations!DS$97+Calibrations!DT$97</f>
        <v>25.480572934039472</v>
      </c>
      <c r="AJ148" s="24">
        <f>Calibrations!DY$97*('Bruker data input page'!BO148*10000)^2+Calibrations!DZ$97*('Bruker data input page'!BO148*10000)+Calibrations!EA$97</f>
        <v>63.264525308273349</v>
      </c>
      <c r="AK148" s="21"/>
      <c r="AL148" s="21"/>
    </row>
    <row r="149" spans="2:38">
      <c r="B149" s="27">
        <f>'Bruker data input page'!B826</f>
        <v>44764.802777777775</v>
      </c>
      <c r="C149" s="21" t="str">
        <f>'Bruker data input page'!G826</f>
        <v>GeoExploration</v>
      </c>
      <c r="D149" s="21" t="str">
        <f>'Bruker data input page'!H826</f>
        <v>Oxide3phase</v>
      </c>
      <c r="E149" s="26">
        <f>'Bruker data input page'!L826</f>
        <v>90</v>
      </c>
      <c r="F149" s="26"/>
      <c r="G149" s="26" t="str">
        <f>'Bruker data input page'!DK149</f>
        <v>393-U1558D-6R-3A</v>
      </c>
      <c r="H149" s="26" t="str">
        <f>'Bruker data input page'!DL149</f>
        <v>SHLF</v>
      </c>
      <c r="I149" s="26">
        <f>'Bruker data input page'!DM149</f>
        <v>0</v>
      </c>
      <c r="J149" s="26">
        <f>'Bruker data input page'!DN149</f>
        <v>0</v>
      </c>
      <c r="K149" s="26">
        <f>'Bruker data input page'!DO149</f>
        <v>0</v>
      </c>
      <c r="L149" s="26">
        <f>'Bruker data input page'!DP149</f>
        <v>0</v>
      </c>
      <c r="M149" s="26">
        <f>'Bruker data input page'!DQ149</f>
        <v>0</v>
      </c>
      <c r="N149" s="26">
        <f>'Bruker data input page'!DR149</f>
        <v>0</v>
      </c>
      <c r="O149" s="26">
        <f>'Bruker data input page'!DS149</f>
        <v>45</v>
      </c>
      <c r="P149" s="21" t="str">
        <f>'Bruker data input page'!DT149</f>
        <v>4A ALT</v>
      </c>
      <c r="Q149" s="21">
        <f>'Bruker data input page'!A149</f>
        <v>458</v>
      </c>
      <c r="R149" s="27">
        <f>'Bruker data input page'!B149</f>
        <v>44742.249305555553</v>
      </c>
      <c r="S149" s="22">
        <f>'Bruker data input page'!Y149*Calibrations!H$97+Calibrations!I$97</f>
        <v>51.373714560119666</v>
      </c>
      <c r="T149" s="23">
        <f>Calibrations!O$97*('Bruker data input page'!AK149/0.5993)^2+Calibrations!P$97*('Bruker data input page'!AK149/0.5993)+Calibrations!Q$97</f>
        <v>1.0020647552323654</v>
      </c>
      <c r="U149" s="22">
        <f>Calibrations!$V$97*'Bruker data input page'!W149^2+Calibrations!$W$97*'Bruker data input page'!W149+Calibrations!$X$97</f>
        <v>19.566446613115392</v>
      </c>
      <c r="V149" s="23">
        <f>('Bruker data input page'!AS149/0.69943)*Calibrations!AC$97+Calibrations!AD$97</f>
        <v>8.9954563502343419</v>
      </c>
      <c r="W149" s="23">
        <f>'Bruker data input page'!U149*Calibrations!AQ$97+Calibrations!AR$97</f>
        <v>7.535726501574854</v>
      </c>
      <c r="X149" s="23">
        <f>Calibrations!AJ$97*('Bruker data input page'!AQ149/0.77446)^2+('Bruker data input page'!AQ149/0.77446)*Calibrations!AK$97+Calibrations!AL$97</f>
        <v>0.17050192729228025</v>
      </c>
      <c r="Y149" s="23">
        <f>('Bruker data input page'!AI149/0.7147)*Calibrations!AX$97+Calibrations!AY$97</f>
        <v>12.010368343727311</v>
      </c>
      <c r="Z149" s="23">
        <f>('Bruker data input page'!AG149/0.8302)*Calibrations!BE$97+Calibrations!BF$97</f>
        <v>0.64976529880725742</v>
      </c>
      <c r="AA149" s="23">
        <f>((('Bruker data input page'!AA149/0.436)^2)*Calibrations!BK$97)+(('Bruker data input page'!AA149/0.436)*Calibrations!BL$97)+Calibrations!BM$97</f>
        <v>4.6106506941118106E-2</v>
      </c>
      <c r="AB149" s="24">
        <f>'Bruker data input page'!AM149*Calibrations!BS$97*10000+Calibrations!BT$97</f>
        <v>251.79052693182311</v>
      </c>
      <c r="AC149" s="24">
        <f>Calibrations!CA$97*('Bruker data input page'!AO149*10000)^2+('Bruker data input page'!AO149*10000)*Calibrations!CB$97+Calibrations!CC$97</f>
        <v>249.73581834380062</v>
      </c>
      <c r="AD149" s="24">
        <f>'Bruker data input page'!AW149*10000*Calibrations!CI$97+Calibrations!CJ$97</f>
        <v>119.00033044077948</v>
      </c>
      <c r="AE149" s="24">
        <f>'Bruker data input page'!AY149*10000*Calibrations!CP$97+Calibrations!CQ$97</f>
        <v>87.493501702528931</v>
      </c>
      <c r="AF149" s="24">
        <f>Calibrations!$CW$97*('Bruker data input page'!BA149*10000)^2+('Bruker data input page'!BA149*10000)*Calibrations!$CX$97+Calibrations!$CY$97</f>
        <v>68.660243886509832</v>
      </c>
      <c r="AG149" s="24">
        <f>'Bruker data input page'!BI149*10000*Calibrations!DD$97+Calibrations!DE$97</f>
        <v>6.421244393933315</v>
      </c>
      <c r="AH149" s="24">
        <f>('Bruker data input page'!BK149*10000)*Calibrations!DK$97+Calibrations!DL$97</f>
        <v>101.47178227777572</v>
      </c>
      <c r="AI149" s="24">
        <f>Calibrations!DR$97*('Bruker data input page'!BM149*10000)^2+('Bruker data input page'!BM149*10000)*Calibrations!DS$97+Calibrations!DT$97</f>
        <v>22.294128390038448</v>
      </c>
      <c r="AJ149" s="24">
        <f>Calibrations!DY$97*('Bruker data input page'!BO149*10000)^2+Calibrations!DZ$97*('Bruker data input page'!BO149*10000)+Calibrations!EA$97</f>
        <v>61.548467728896696</v>
      </c>
      <c r="AK149" s="21"/>
      <c r="AL149" s="21"/>
    </row>
    <row r="150" spans="2:38">
      <c r="B150" s="27">
        <f>'Bruker data input page'!B827</f>
        <v>44764.81527777778</v>
      </c>
      <c r="C150" s="21" t="str">
        <f>'Bruker data input page'!G827</f>
        <v>GeoExploration</v>
      </c>
      <c r="D150" s="21" t="str">
        <f>'Bruker data input page'!H827</f>
        <v>Oxide3phase</v>
      </c>
      <c r="E150" s="26">
        <f>'Bruker data input page'!L827</f>
        <v>90</v>
      </c>
      <c r="F150" s="26"/>
      <c r="G150" s="26" t="str">
        <f>'Bruker data input page'!DK150</f>
        <v>393-U1558D-6R-3A</v>
      </c>
      <c r="H150" s="26" t="str">
        <f>'Bruker data input page'!DL150</f>
        <v>SHLF</v>
      </c>
      <c r="I150" s="26">
        <f>'Bruker data input page'!DM150</f>
        <v>0</v>
      </c>
      <c r="J150" s="26">
        <f>'Bruker data input page'!DN150</f>
        <v>0</v>
      </c>
      <c r="K150" s="26">
        <f>'Bruker data input page'!DO150</f>
        <v>0</v>
      </c>
      <c r="L150" s="26">
        <f>'Bruker data input page'!DP150</f>
        <v>0</v>
      </c>
      <c r="M150" s="26">
        <f>'Bruker data input page'!DQ150</f>
        <v>0</v>
      </c>
      <c r="N150" s="26">
        <f>'Bruker data input page'!DR150</f>
        <v>0</v>
      </c>
      <c r="O150" s="26">
        <f>'Bruker data input page'!DS150</f>
        <v>106</v>
      </c>
      <c r="P150" s="21" t="str">
        <f>'Bruker data input page'!DT150</f>
        <v>7A ALT</v>
      </c>
      <c r="Q150" s="21">
        <f>'Bruker data input page'!A150</f>
        <v>459</v>
      </c>
      <c r="R150" s="27">
        <f>'Bruker data input page'!B150</f>
        <v>44742.260416666664</v>
      </c>
      <c r="S150" s="22">
        <f>'Bruker data input page'!Y150*Calibrations!H$97+Calibrations!I$97</f>
        <v>51.155094903464537</v>
      </c>
      <c r="T150" s="23">
        <f>Calibrations!O$97*('Bruker data input page'!AK150/0.5993)^2+Calibrations!P$97*('Bruker data input page'!AK150/0.5993)+Calibrations!Q$97</f>
        <v>1.1417700928115855</v>
      </c>
      <c r="U150" s="22">
        <f>Calibrations!$V$97*'Bruker data input page'!W150^2+Calibrations!$W$97*'Bruker data input page'!W150+Calibrations!$X$97</f>
        <v>18.351527316338618</v>
      </c>
      <c r="V150" s="23">
        <f>('Bruker data input page'!AS150/0.69943)*Calibrations!AC$97+Calibrations!AD$97</f>
        <v>10.887976933905763</v>
      </c>
      <c r="W150" s="23">
        <f>'Bruker data input page'!U150*Calibrations!AQ$97+Calibrations!AR$97</f>
        <v>7.9084774999910499</v>
      </c>
      <c r="X150" s="23">
        <f>Calibrations!AJ$97*('Bruker data input page'!AQ150/0.77446)^2+('Bruker data input page'!AQ150/0.77446)*Calibrations!AK$97+Calibrations!AL$97</f>
        <v>0.20751748715833418</v>
      </c>
      <c r="Y150" s="23">
        <f>('Bruker data input page'!AI150/0.7147)*Calibrations!AX$97+Calibrations!AY$97</f>
        <v>11.483889631592412</v>
      </c>
      <c r="Z150" s="23">
        <f>('Bruker data input page'!AG150/0.8302)*Calibrations!BE$97+Calibrations!BF$97</f>
        <v>0.78257571835283612</v>
      </c>
      <c r="AA150" s="23">
        <f>((('Bruker data input page'!AA150/0.436)^2)*Calibrations!BK$97)+(('Bruker data input page'!AA150/0.436)*Calibrations!BL$97)+Calibrations!BM$97</f>
        <v>0.13640210513017881</v>
      </c>
      <c r="AB150" s="24">
        <f>'Bruker data input page'!AM150*Calibrations!BS$97*10000+Calibrations!BT$97</f>
        <v>326.39019507736202</v>
      </c>
      <c r="AC150" s="24">
        <f>Calibrations!CA$97*('Bruker data input page'!AO150*10000)^2+('Bruker data input page'!AO150*10000)*Calibrations!CB$97+Calibrations!CC$97</f>
        <v>322.5148979033014</v>
      </c>
      <c r="AD150" s="24">
        <f>'Bruker data input page'!AW150*10000*Calibrations!CI$97+Calibrations!CJ$97</f>
        <v>123.94297111896964</v>
      </c>
      <c r="AE150" s="24">
        <f>'Bruker data input page'!AY150*10000*Calibrations!CP$97+Calibrations!CQ$97</f>
        <v>95.717191849751842</v>
      </c>
      <c r="AF150" s="24">
        <f>Calibrations!$CW$97*('Bruker data input page'!BA150*10000)^2+('Bruker data input page'!BA150*10000)*Calibrations!$CX$97+Calibrations!$CY$97</f>
        <v>94.998462338862666</v>
      </c>
      <c r="AG150" s="24">
        <f>'Bruker data input page'!BI150*10000*Calibrations!DD$97+Calibrations!DE$97</f>
        <v>9.8114740830842848</v>
      </c>
      <c r="AH150" s="24">
        <f>('Bruker data input page'!BK150*10000)*Calibrations!DK$97+Calibrations!DL$97</f>
        <v>94.519539000212987</v>
      </c>
      <c r="AI150" s="24">
        <f>Calibrations!DR$97*('Bruker data input page'!BM150*10000)^2+('Bruker data input page'!BM150*10000)*Calibrations!DS$97+Calibrations!DT$97</f>
        <v>28.664408876081268</v>
      </c>
      <c r="AJ150" s="24">
        <f>Calibrations!DY$97*('Bruker data input page'!BO150*10000)^2+Calibrations!DZ$97*('Bruker data input page'!BO150*10000)+Calibrations!EA$97</f>
        <v>66.692926819219608</v>
      </c>
      <c r="AK150" s="21"/>
      <c r="AL150" s="21"/>
    </row>
    <row r="151" spans="2:38">
      <c r="B151" s="27">
        <f>'Bruker data input page'!B828</f>
        <v>44764.838194444441</v>
      </c>
      <c r="C151" s="21" t="str">
        <f>'Bruker data input page'!G828</f>
        <v>GeoExploration</v>
      </c>
      <c r="D151" s="21" t="str">
        <f>'Bruker data input page'!H828</f>
        <v>Oxide3phase</v>
      </c>
      <c r="E151" s="26">
        <f>'Bruker data input page'!L828</f>
        <v>90</v>
      </c>
      <c r="F151" s="26"/>
      <c r="G151" s="26" t="str">
        <f>'Bruker data input page'!DK151</f>
        <v>393-U1558D-6R-3A</v>
      </c>
      <c r="H151" s="26" t="str">
        <f>'Bruker data input page'!DL151</f>
        <v>SHLF</v>
      </c>
      <c r="I151" s="26">
        <f>'Bruker data input page'!DM151</f>
        <v>0</v>
      </c>
      <c r="J151" s="26">
        <f>'Bruker data input page'!DN151</f>
        <v>0</v>
      </c>
      <c r="K151" s="26">
        <f>'Bruker data input page'!DO151</f>
        <v>0</v>
      </c>
      <c r="L151" s="26">
        <f>'Bruker data input page'!DP151</f>
        <v>0</v>
      </c>
      <c r="M151" s="26">
        <f>'Bruker data input page'!DQ151</f>
        <v>0</v>
      </c>
      <c r="N151" s="26">
        <f>'Bruker data input page'!DR151</f>
        <v>0</v>
      </c>
      <c r="O151" s="26">
        <f>'Bruker data input page'!DS151</f>
        <v>134</v>
      </c>
      <c r="P151" s="21" t="str">
        <f>'Bruker data input page'!DT151</f>
        <v>9A BKGD</v>
      </c>
      <c r="Q151" s="21">
        <f>'Bruker data input page'!A151</f>
        <v>460</v>
      </c>
      <c r="R151" s="27">
        <f>'Bruker data input page'!B151</f>
        <v>44742.263194444444</v>
      </c>
      <c r="S151" s="22">
        <f>'Bruker data input page'!Y151*Calibrations!H$97+Calibrations!I$97</f>
        <v>53.998695035381544</v>
      </c>
      <c r="T151" s="23">
        <f>Calibrations!O$97*('Bruker data input page'!AK151/0.5993)^2+Calibrations!P$97*('Bruker data input page'!AK151/0.5993)+Calibrations!Q$97</f>
        <v>1.056931344986209</v>
      </c>
      <c r="U151" s="22">
        <f>Calibrations!$V$97*'Bruker data input page'!W151^2+Calibrations!$W$97*'Bruker data input page'!W151+Calibrations!$X$97</f>
        <v>19.508844985715726</v>
      </c>
      <c r="V151" s="23">
        <f>('Bruker data input page'!AS151/0.69943)*Calibrations!AC$97+Calibrations!AD$97</f>
        <v>9.6243776392567071</v>
      </c>
      <c r="W151" s="23">
        <f>'Bruker data input page'!U151*Calibrations!AQ$97+Calibrations!AR$97</f>
        <v>11.209682530051495</v>
      </c>
      <c r="X151" s="23">
        <f>Calibrations!AJ$97*('Bruker data input page'!AQ151/0.77446)^2+('Bruker data input page'!AQ151/0.77446)*Calibrations!AK$97+Calibrations!AL$97</f>
        <v>0.14527774479279243</v>
      </c>
      <c r="Y151" s="23">
        <f>('Bruker data input page'!AI151/0.7147)*Calibrations!AX$97+Calibrations!AY$97</f>
        <v>12.372113115280964</v>
      </c>
      <c r="Z151" s="23">
        <f>('Bruker data input page'!AG151/0.8302)*Calibrations!BE$97+Calibrations!BF$97</f>
        <v>0.31939938018763053</v>
      </c>
      <c r="AA151" s="23">
        <f>((('Bruker data input page'!AA151/0.436)^2)*Calibrations!BK$97)+(('Bruker data input page'!AA151/0.436)*Calibrations!BL$97)+Calibrations!BM$97</f>
        <v>6.6177329608401766E-2</v>
      </c>
      <c r="AB151" s="24">
        <f>'Bruker data input page'!AM151*Calibrations!BS$97*10000+Calibrations!BT$97</f>
        <v>353.82915347572117</v>
      </c>
      <c r="AC151" s="24">
        <f>Calibrations!CA$97*('Bruker data input page'!AO151*10000)^2+('Bruker data input page'!AO151*10000)*Calibrations!CB$97+Calibrations!CC$97</f>
        <v>293.32435918218368</v>
      </c>
      <c r="AD151" s="24">
        <f>'Bruker data input page'!AW151*10000*Calibrations!CI$97+Calibrations!CJ$97</f>
        <v>83.413317557810331</v>
      </c>
      <c r="AE151" s="24">
        <f>'Bruker data input page'!AY151*10000*Calibrations!CP$97+Calibrations!CQ$97</f>
        <v>74.130005213291696</v>
      </c>
      <c r="AF151" s="24">
        <f>Calibrations!$CW$97*('Bruker data input page'!BA151*10000)^2+('Bruker data input page'!BA151*10000)*Calibrations!$CX$97+Calibrations!$CY$97</f>
        <v>65.895924321780186</v>
      </c>
      <c r="AG151" s="24">
        <f>'Bruker data input page'!BI151*10000*Calibrations!DD$97+Calibrations!DE$97</f>
        <v>5.2911678308829933</v>
      </c>
      <c r="AH151" s="24">
        <f>('Bruker data input page'!BK151*10000)*Calibrations!DK$97+Calibrations!DL$97</f>
        <v>82.601407667248296</v>
      </c>
      <c r="AI151" s="24">
        <f>Calibrations!DR$97*('Bruker data input page'!BM151*10000)^2+('Bruker data input page'!BM151*10000)*Calibrations!DS$97+Calibrations!DT$97</f>
        <v>18.041477839433824</v>
      </c>
      <c r="AJ151" s="24">
        <f>Calibrations!DY$97*('Bruker data input page'!BO151*10000)^2+Calibrations!DZ$97*('Bruker data input page'!BO151*10000)+Calibrations!EA$97</f>
        <v>58.972060329952285</v>
      </c>
      <c r="AK151" s="21"/>
      <c r="AL151" s="21"/>
    </row>
    <row r="152" spans="2:38">
      <c r="B152" s="27">
        <f>'Bruker data input page'!B829</f>
        <v>44764.849305555559</v>
      </c>
      <c r="C152" s="21" t="str">
        <f>'Bruker data input page'!G829</f>
        <v>GeoExploration</v>
      </c>
      <c r="D152" s="21" t="str">
        <f>'Bruker data input page'!H829</f>
        <v>Oxide3phase</v>
      </c>
      <c r="E152" s="26">
        <f>'Bruker data input page'!L829</f>
        <v>90</v>
      </c>
      <c r="F152" s="26"/>
      <c r="G152" s="26" t="str">
        <f>'Bruker data input page'!DK152</f>
        <v>393-U1558D-6R-4A</v>
      </c>
      <c r="H152" s="26" t="str">
        <f>'Bruker data input page'!DL152</f>
        <v>SHLF</v>
      </c>
      <c r="I152" s="26">
        <f>'Bruker data input page'!DM152</f>
        <v>0</v>
      </c>
      <c r="J152" s="26">
        <f>'Bruker data input page'!DN152</f>
        <v>0</v>
      </c>
      <c r="K152" s="26">
        <f>'Bruker data input page'!DO152</f>
        <v>0</v>
      </c>
      <c r="L152" s="26">
        <f>'Bruker data input page'!DP152</f>
        <v>0</v>
      </c>
      <c r="M152" s="26">
        <f>'Bruker data input page'!DQ152</f>
        <v>0</v>
      </c>
      <c r="N152" s="26">
        <f>'Bruker data input page'!DR152</f>
        <v>0</v>
      </c>
      <c r="O152" s="26">
        <f>'Bruker data input page'!DS152</f>
        <v>3</v>
      </c>
      <c r="P152" s="21" t="str">
        <f>'Bruker data input page'!DT152</f>
        <v>1A BKGD</v>
      </c>
      <c r="Q152" s="21">
        <f>'Bruker data input page'!A152</f>
        <v>461</v>
      </c>
      <c r="R152" s="27">
        <f>'Bruker data input page'!B152</f>
        <v>44742.293055555558</v>
      </c>
      <c r="S152" s="22">
        <f>'Bruker data input page'!Y152*Calibrations!H$97+Calibrations!I$97</f>
        <v>52.705155795161744</v>
      </c>
      <c r="T152" s="23">
        <f>Calibrations!O$97*('Bruker data input page'!AK152/0.5993)^2+Calibrations!P$97*('Bruker data input page'!AK152/0.5993)+Calibrations!Q$97</f>
        <v>0.87558465052219159</v>
      </c>
      <c r="U152" s="22">
        <f>Calibrations!$V$97*'Bruker data input page'!W152^2+Calibrations!$W$97*'Bruker data input page'!W152+Calibrations!$X$97</f>
        <v>20.515088713573583</v>
      </c>
      <c r="V152" s="23">
        <f>('Bruker data input page'!AS152/0.69943)*Calibrations!AC$97+Calibrations!AD$97</f>
        <v>8.3014841635831171</v>
      </c>
      <c r="W152" s="23">
        <f>'Bruker data input page'!U152*Calibrations!AQ$97+Calibrations!AR$97</f>
        <v>10.121589885297166</v>
      </c>
      <c r="X152" s="23">
        <f>Calibrations!AJ$97*('Bruker data input page'!AQ152/0.77446)^2+('Bruker data input page'!AQ152/0.77446)*Calibrations!AK$97+Calibrations!AL$97</f>
        <v>0.12245514648412205</v>
      </c>
      <c r="Y152" s="23">
        <f>('Bruker data input page'!AI152/0.7147)*Calibrations!AX$97+Calibrations!AY$97</f>
        <v>13.23354068996554</v>
      </c>
      <c r="Z152" s="23">
        <f>('Bruker data input page'!AG152/0.8302)*Calibrations!BE$97+Calibrations!BF$97</f>
        <v>0.25601258904087709</v>
      </c>
      <c r="AA152" s="23">
        <f>((('Bruker data input page'!AA152/0.436)^2)*Calibrations!BK$97)+(('Bruker data input page'!AA152/0.436)*Calibrations!BL$97)+Calibrations!BM$97</f>
        <v>5.770919060816522E-2</v>
      </c>
      <c r="AB152" s="24">
        <f>'Bruker data input page'!AM152*Calibrations!BS$97*10000+Calibrations!BT$97</f>
        <v>291.23402962946443</v>
      </c>
      <c r="AC152" s="24">
        <f>Calibrations!CA$97*('Bruker data input page'!AO152*10000)^2+('Bruker data input page'!AO152*10000)*Calibrations!CB$97+Calibrations!CC$97</f>
        <v>432.33848013514682</v>
      </c>
      <c r="AD152" s="24">
        <f>'Bruker data input page'!AW152*10000*Calibrations!CI$97+Calibrations!CJ$97</f>
        <v>116.03474603386537</v>
      </c>
      <c r="AE152" s="24">
        <f>'Bruker data input page'!AY152*10000*Calibrations!CP$97+Calibrations!CQ$97</f>
        <v>74.130005213291696</v>
      </c>
      <c r="AF152" s="24">
        <f>Calibrations!$CW$97*('Bruker data input page'!BA152*10000)^2+('Bruker data input page'!BA152*10000)*Calibrations!$CX$97+Calibrations!$CY$97</f>
        <v>58.881320405812829</v>
      </c>
      <c r="AG152" s="24">
        <f>'Bruker data input page'!BI152*10000*Calibrations!DD$97+Calibrations!DE$97</f>
        <v>3.0310147047823475</v>
      </c>
      <c r="AH152" s="24">
        <f>('Bruker data input page'!BK152*10000)*Calibrations!DK$97+Calibrations!DL$97</f>
        <v>86.574118111569859</v>
      </c>
      <c r="AI152" s="24">
        <f>Calibrations!DR$97*('Bruker data input page'!BM152*10000)^2+('Bruker data input page'!BM152*10000)*Calibrations!DS$97+Calibrations!DT$97</f>
        <v>23.356566416034262</v>
      </c>
      <c r="AJ152" s="24">
        <f>Calibrations!DY$97*('Bruker data input page'!BO152*10000)^2+Calibrations!DZ$97*('Bruker data input page'!BO152*10000)+Calibrations!EA$97</f>
        <v>59.831172266917676</v>
      </c>
      <c r="AK152" s="21"/>
      <c r="AL152" s="21"/>
    </row>
    <row r="153" spans="2:38">
      <c r="B153" s="27">
        <f>'Bruker data input page'!B830</f>
        <v>44764.851388888892</v>
      </c>
      <c r="C153" s="21" t="str">
        <f>'Bruker data input page'!G830</f>
        <v>GeoExploration</v>
      </c>
      <c r="D153" s="21" t="str">
        <f>'Bruker data input page'!H830</f>
        <v>Oxide3phase</v>
      </c>
      <c r="E153" s="26">
        <f>'Bruker data input page'!L830</f>
        <v>90</v>
      </c>
      <c r="F153" s="26"/>
      <c r="G153" s="26" t="str">
        <f>'Bruker data input page'!DK153</f>
        <v>393-U1558D-6R-4A</v>
      </c>
      <c r="H153" s="26" t="str">
        <f>'Bruker data input page'!DL153</f>
        <v>SHLF</v>
      </c>
      <c r="I153" s="26">
        <f>'Bruker data input page'!DM153</f>
        <v>0</v>
      </c>
      <c r="J153" s="26">
        <f>'Bruker data input page'!DN153</f>
        <v>0</v>
      </c>
      <c r="K153" s="26">
        <f>'Bruker data input page'!DO153</f>
        <v>0</v>
      </c>
      <c r="L153" s="26">
        <f>'Bruker data input page'!DP153</f>
        <v>0</v>
      </c>
      <c r="M153" s="26">
        <f>'Bruker data input page'!DQ153</f>
        <v>0</v>
      </c>
      <c r="N153" s="26">
        <f>'Bruker data input page'!DR153</f>
        <v>0</v>
      </c>
      <c r="O153" s="26">
        <f>'Bruker data input page'!DS153</f>
        <v>63</v>
      </c>
      <c r="P153" s="21" t="str">
        <f>'Bruker data input page'!DT153</f>
        <v>4A ALT</v>
      </c>
      <c r="Q153" s="21">
        <f>'Bruker data input page'!A153</f>
        <v>462</v>
      </c>
      <c r="R153" s="27">
        <f>'Bruker data input page'!B153</f>
        <v>44742.295138888891</v>
      </c>
      <c r="S153" s="22">
        <f>'Bruker data input page'!Y153*Calibrations!H$97+Calibrations!I$97</f>
        <v>46.840921135449392</v>
      </c>
      <c r="T153" s="23">
        <f>Calibrations!O$97*('Bruker data input page'!AK153/0.5993)^2+Calibrations!P$97*('Bruker data input page'!AK153/0.5993)+Calibrations!Q$97</f>
        <v>1.0307123246263861</v>
      </c>
      <c r="U153" s="22">
        <f>Calibrations!$V$97*'Bruker data input page'!W153^2+Calibrations!$W$97*'Bruker data input page'!W153+Calibrations!$X$97</f>
        <v>16.264529757987166</v>
      </c>
      <c r="V153" s="23">
        <f>('Bruker data input page'!AS153/0.69943)*Calibrations!AC$97+Calibrations!AD$97</f>
        <v>9.3728091236477624</v>
      </c>
      <c r="W153" s="23">
        <f>'Bruker data input page'!U153*Calibrations!AQ$97+Calibrations!AR$97</f>
        <v>8.4150167198304864</v>
      </c>
      <c r="X153" s="23">
        <f>Calibrations!AJ$97*('Bruker data input page'!AQ153/0.77446)^2+('Bruker data input page'!AQ153/0.77446)*Calibrations!AK$97+Calibrations!AL$97</f>
        <v>0.16655054678080139</v>
      </c>
      <c r="Y153" s="23">
        <f>('Bruker data input page'!AI153/0.7147)*Calibrations!AX$97+Calibrations!AY$97</f>
        <v>12.562424969002372</v>
      </c>
      <c r="Z153" s="23">
        <f>('Bruker data input page'!AG153/0.8302)*Calibrations!BE$97+Calibrations!BF$97</f>
        <v>0.53566907474310121</v>
      </c>
      <c r="AA153" s="23">
        <f>((('Bruker data input page'!AA153/0.436)^2)*Calibrations!BK$97)+(('Bruker data input page'!AA153/0.436)*Calibrations!BL$97)+Calibrations!BM$97</f>
        <v>0.14010824997007432</v>
      </c>
      <c r="AB153" s="24">
        <f>'Bruker data input page'!AM153*Calibrations!BS$97*10000+Calibrations!BT$97</f>
        <v>232.06877558300246</v>
      </c>
      <c r="AC153" s="24">
        <f>Calibrations!CA$97*('Bruker data input page'!AO153*10000)^2+('Bruker data input page'!AO153*10000)*Calibrations!CB$97+Calibrations!CC$97</f>
        <v>324.24729562721075</v>
      </c>
      <c r="AD153" s="24">
        <f>'Bruker data input page'!AW153*10000*Calibrations!CI$97+Calibrations!CJ$97</f>
        <v>95.275655185466718</v>
      </c>
      <c r="AE153" s="24">
        <f>'Bruker data input page'!AY153*10000*Calibrations!CP$97+Calibrations!CQ$97</f>
        <v>84.409617897320331</v>
      </c>
      <c r="AF153" s="24">
        <f>Calibrations!$CW$97*('Bruker data input page'!BA153*10000)^2+('Bruker data input page'!BA153*10000)*Calibrations!$CX$97+Calibrations!$CY$97</f>
        <v>70.033506097090964</v>
      </c>
      <c r="AG153" s="24">
        <f>'Bruker data input page'!BI153*10000*Calibrations!DD$97+Calibrations!DE$97</f>
        <v>7.5513209569836386</v>
      </c>
      <c r="AH153" s="24">
        <f>('Bruker data input page'!BK153*10000)*Calibrations!DK$97+Calibrations!DL$97</f>
        <v>85.580940500489461</v>
      </c>
      <c r="AI153" s="24">
        <f>Calibrations!DR$97*('Bruker data input page'!BM153*10000)^2+('Bruker data input page'!BM153*10000)*Calibrations!DS$97+Calibrations!DT$97</f>
        <v>25.480572934039472</v>
      </c>
      <c r="AJ153" s="24">
        <f>Calibrations!DY$97*('Bruker data input page'!BO153*10000)^2+Calibrations!DZ$97*('Bruker data input page'!BO153*10000)+Calibrations!EA$97</f>
        <v>67.5492535203297</v>
      </c>
      <c r="AK153" s="21"/>
      <c r="AL153" s="21"/>
    </row>
    <row r="154" spans="2:38">
      <c r="B154" s="27">
        <f>'Bruker data input page'!B831</f>
        <v>44764.854861111111</v>
      </c>
      <c r="C154" s="21" t="str">
        <f>'Bruker data input page'!G831</f>
        <v>GeoExploration</v>
      </c>
      <c r="D154" s="21" t="str">
        <f>'Bruker data input page'!H831</f>
        <v>Oxide3phase</v>
      </c>
      <c r="E154" s="26">
        <f>'Bruker data input page'!L831</f>
        <v>90</v>
      </c>
      <c r="F154" s="26"/>
      <c r="G154" s="26" t="str">
        <f>'Bruker data input page'!DK154</f>
        <v>393-U1558D-6R-4A</v>
      </c>
      <c r="H154" s="26" t="str">
        <f>'Bruker data input page'!DL154</f>
        <v>SHLF</v>
      </c>
      <c r="I154" s="26">
        <f>'Bruker data input page'!DM154</f>
        <v>0</v>
      </c>
      <c r="J154" s="26">
        <f>'Bruker data input page'!DN154</f>
        <v>0</v>
      </c>
      <c r="K154" s="26">
        <f>'Bruker data input page'!DO154</f>
        <v>0</v>
      </c>
      <c r="L154" s="26">
        <f>'Bruker data input page'!DP154</f>
        <v>0</v>
      </c>
      <c r="M154" s="26">
        <f>'Bruker data input page'!DQ154</f>
        <v>0</v>
      </c>
      <c r="N154" s="26">
        <f>'Bruker data input page'!DR154</f>
        <v>0</v>
      </c>
      <c r="O154" s="26">
        <f>'Bruker data input page'!DS154</f>
        <v>114</v>
      </c>
      <c r="P154" s="21" t="str">
        <f>'Bruker data input page'!DT154</f>
        <v>6A BKGD</v>
      </c>
      <c r="Q154" s="21">
        <f>'Bruker data input page'!A154</f>
        <v>463</v>
      </c>
      <c r="R154" s="27">
        <f>'Bruker data input page'!B154</f>
        <v>44742.297222222223</v>
      </c>
      <c r="S154" s="22">
        <f>'Bruker data input page'!Y154*Calibrations!H$97+Calibrations!I$97</f>
        <v>53.095225541248048</v>
      </c>
      <c r="T154" s="23">
        <f>Calibrations!O$97*('Bruker data input page'!AK154/0.5993)^2+Calibrations!P$97*('Bruker data input page'!AK154/0.5993)+Calibrations!Q$97</f>
        <v>1.0210486686998606</v>
      </c>
      <c r="U154" s="22">
        <f>Calibrations!$V$97*'Bruker data input page'!W154^2+Calibrations!$W$97*'Bruker data input page'!W154+Calibrations!$X$97</f>
        <v>20.809944582279503</v>
      </c>
      <c r="V154" s="23">
        <f>('Bruker data input page'!AS154/0.69943)*Calibrations!AC$97+Calibrations!AD$97</f>
        <v>8.8718308611564893</v>
      </c>
      <c r="W154" s="23">
        <f>'Bruker data input page'!U154*Calibrations!AQ$97+Calibrations!AR$97</f>
        <v>9.5348163997198014</v>
      </c>
      <c r="X154" s="23">
        <f>Calibrations!AJ$97*('Bruker data input page'!AQ154/0.77446)^2+('Bruker data input page'!AQ154/0.77446)*Calibrations!AK$97+Calibrations!AL$97</f>
        <v>0.13724396576404319</v>
      </c>
      <c r="Y154" s="23">
        <f>('Bruker data input page'!AI154/0.7147)*Calibrations!AX$97+Calibrations!AY$97</f>
        <v>13.338897332185709</v>
      </c>
      <c r="Z154" s="23">
        <f>('Bruker data input page'!AG154/0.8302)*Calibrations!BE$97+Calibrations!BF$97</f>
        <v>0.30068518470620809</v>
      </c>
      <c r="AA154" s="23">
        <f>((('Bruker data input page'!AA154/0.436)^2)*Calibrations!BK$97)+(('Bruker data input page'!AA154/0.436)*Calibrations!BL$97)+Calibrations!BM$97</f>
        <v>6.5024601085877459E-2</v>
      </c>
      <c r="AB154" s="24">
        <f>'Bruker data input page'!AM154*Calibrations!BS$97*10000+Calibrations!BT$97</f>
        <v>361.54636052525967</v>
      </c>
      <c r="AC154" s="24">
        <f>Calibrations!CA$97*('Bruker data input page'!AO154*10000)^2+('Bruker data input page'!AO154*10000)*Calibrations!CB$97+Calibrations!CC$97</f>
        <v>285.59373181408967</v>
      </c>
      <c r="AD154" s="24">
        <f>'Bruker data input page'!AW154*10000*Calibrations!CI$97+Calibrations!CJ$97</f>
        <v>98.241239592380808</v>
      </c>
      <c r="AE154" s="24">
        <f>'Bruker data input page'!AY154*10000*Calibrations!CP$97+Calibrations!CQ$97</f>
        <v>77.213889018500282</v>
      </c>
      <c r="AF154" s="24">
        <f>Calibrations!$CW$97*('Bruker data input page'!BA154*10000)^2+('Bruker data input page'!BA154*10000)*Calibrations!$CX$97+Calibrations!$CY$97</f>
        <v>74.117702441699478</v>
      </c>
      <c r="AG154" s="24">
        <f>'Bruker data input page'!BI154*10000*Calibrations!DD$97+Calibrations!DE$97</f>
        <v>4.1610912678326706</v>
      </c>
      <c r="AH154" s="24">
        <f>('Bruker data input page'!BK154*10000)*Calibrations!DK$97+Calibrations!DL$97</f>
        <v>88.560473333730641</v>
      </c>
      <c r="AI154" s="24">
        <f>Calibrations!DR$97*('Bruker data input page'!BM154*10000)^2+('Bruker data input page'!BM154*10000)*Calibrations!DS$97+Calibrations!DT$97</f>
        <v>23.356566416034262</v>
      </c>
      <c r="AJ154" s="24">
        <f>Calibrations!DY$97*('Bruker data input page'!BO154*10000)^2+Calibrations!DZ$97*('Bruker data input page'!BO154*10000)+Calibrations!EA$97</f>
        <v>63.264525308273349</v>
      </c>
      <c r="AK154" s="21"/>
      <c r="AL154" s="21"/>
    </row>
    <row r="155" spans="2:38">
      <c r="B155" s="27">
        <f>'Bruker data input page'!B832</f>
        <v>44764.859027777777</v>
      </c>
      <c r="C155" s="21" t="str">
        <f>'Bruker data input page'!G832</f>
        <v>GeoExploration</v>
      </c>
      <c r="D155" s="21" t="str">
        <f>'Bruker data input page'!H832</f>
        <v>Oxide3phase</v>
      </c>
      <c r="E155" s="26">
        <f>'Bruker data input page'!L832</f>
        <v>90</v>
      </c>
      <c r="F155" s="26"/>
      <c r="G155" s="26" t="str">
        <f>'Bruker data input page'!DK155</f>
        <v>393-U1558D-6R-5A</v>
      </c>
      <c r="H155" s="26" t="str">
        <f>'Bruker data input page'!DL155</f>
        <v>SHLF</v>
      </c>
      <c r="I155" s="26">
        <f>'Bruker data input page'!DM155</f>
        <v>0</v>
      </c>
      <c r="J155" s="26">
        <f>'Bruker data input page'!DN155</f>
        <v>0</v>
      </c>
      <c r="K155" s="26">
        <f>'Bruker data input page'!DO155</f>
        <v>0</v>
      </c>
      <c r="L155" s="26">
        <f>'Bruker data input page'!DP155</f>
        <v>0</v>
      </c>
      <c r="M155" s="26">
        <f>'Bruker data input page'!DQ155</f>
        <v>0</v>
      </c>
      <c r="N155" s="26">
        <f>'Bruker data input page'!DR155</f>
        <v>0</v>
      </c>
      <c r="O155" s="26">
        <f>'Bruker data input page'!DS155</f>
        <v>5</v>
      </c>
      <c r="P155" s="21" t="str">
        <f>'Bruker data input page'!DT155</f>
        <v>1A BKGD</v>
      </c>
      <c r="Q155" s="21">
        <f>'Bruker data input page'!A155</f>
        <v>464</v>
      </c>
      <c r="R155" s="27">
        <f>'Bruker data input page'!B155</f>
        <v>44742.303472222222</v>
      </c>
      <c r="S155" s="22">
        <f>'Bruker data input page'!Y155*Calibrations!H$97+Calibrations!I$97</f>
        <v>50.231902114219764</v>
      </c>
      <c r="T155" s="23">
        <f>Calibrations!O$97*('Bruker data input page'!AK155/0.5993)^2+Calibrations!P$97*('Bruker data input page'!AK155/0.5993)+Calibrations!Q$97</f>
        <v>0.90101642812210159</v>
      </c>
      <c r="U155" s="22">
        <f>Calibrations!$V$97*'Bruker data input page'!W155^2+Calibrations!$W$97*'Bruker data input page'!W155+Calibrations!$X$97</f>
        <v>18.985017562212953</v>
      </c>
      <c r="V155" s="23">
        <f>('Bruker data input page'!AS155/0.69943)*Calibrations!AC$97+Calibrations!AD$97</f>
        <v>8.3694134195141352</v>
      </c>
      <c r="W155" s="23">
        <f>'Bruker data input page'!U155*Calibrations!AQ$97+Calibrations!AR$97</f>
        <v>9.3030070391902289</v>
      </c>
      <c r="X155" s="23">
        <f>Calibrations!AJ$97*('Bruker data input page'!AQ155/0.77446)^2+('Bruker data input page'!AQ155/0.77446)*Calibrations!AK$97+Calibrations!AL$97</f>
        <v>0.12891108495541953</v>
      </c>
      <c r="Y155" s="23">
        <f>('Bruker data input page'!AI155/0.7147)*Calibrations!AX$97+Calibrations!AY$97</f>
        <v>11.848222644356674</v>
      </c>
      <c r="Z155" s="23">
        <f>('Bruker data input page'!AG155/0.8302)*Calibrations!BE$97+Calibrations!BF$97</f>
        <v>0.23201616096389185</v>
      </c>
      <c r="AA155" s="23">
        <f>((('Bruker data input page'!AA155/0.436)^2)*Calibrations!BK$97)+(('Bruker data input page'!AA155/0.436)*Calibrations!BL$97)+Calibrations!BM$97</f>
        <v>6.7329420960995354E-2</v>
      </c>
      <c r="AB155" s="24">
        <f>'Bruker data input page'!AM155*Calibrations!BS$97*10000+Calibrations!BT$97</f>
        <v>280.08695278013096</v>
      </c>
      <c r="AC155" s="24">
        <f>Calibrations!CA$97*('Bruker data input page'!AO155*10000)^2+('Bruker data input page'!AO155*10000)*Calibrations!CB$97+Calibrations!CC$97</f>
        <v>294.27850968385064</v>
      </c>
      <c r="AD155" s="24">
        <f>'Bruker data input page'!AW155*10000*Calibrations!CI$97+Calibrations!CJ$97</f>
        <v>109.11504908439916</v>
      </c>
      <c r="AE155" s="24">
        <f>'Bruker data input page'!AY155*10000*Calibrations!CP$97+Calibrations!CQ$97</f>
        <v>85.437579165723207</v>
      </c>
      <c r="AF155" s="24">
        <f>Calibrations!$CW$97*('Bruker data input page'!BA155*10000)^2+('Bruker data input page'!BA155*10000)*Calibrations!$CX$97+Calibrations!$CY$97</f>
        <v>57.460604479051938</v>
      </c>
      <c r="AG155" s="24">
        <f>'Bruker data input page'!BI155*10000*Calibrations!DD$97+Calibrations!DE$97</f>
        <v>4.1610912678326706</v>
      </c>
      <c r="AH155" s="24">
        <f>('Bruker data input page'!BK155*10000)*Calibrations!DK$97+Calibrations!DL$97</f>
        <v>79.621874834007116</v>
      </c>
      <c r="AI155" s="24">
        <f>Calibrations!DR$97*('Bruker data input page'!BM155*10000)^2+('Bruker data input page'!BM155*10000)*Calibrations!DS$97+Calibrations!DT$97</f>
        <v>22.294128390038448</v>
      </c>
      <c r="AJ155" s="24">
        <f>Calibrations!DY$97*('Bruker data input page'!BO155*10000)^2+Calibrations!DZ$97*('Bruker data input page'!BO155*10000)+Calibrations!EA$97</f>
        <v>59.831172266917676</v>
      </c>
      <c r="AK155" s="21"/>
      <c r="AL155" s="21"/>
    </row>
    <row r="156" spans="2:38">
      <c r="B156" s="27">
        <f>'Bruker data input page'!B833</f>
        <v>44764.861805555556</v>
      </c>
      <c r="C156" s="21" t="str">
        <f>'Bruker data input page'!G833</f>
        <v>GeoExploration</v>
      </c>
      <c r="D156" s="21" t="str">
        <f>'Bruker data input page'!H833</f>
        <v>Oxide3phase</v>
      </c>
      <c r="E156" s="26">
        <f>'Bruker data input page'!L833</f>
        <v>90</v>
      </c>
      <c r="F156" s="26"/>
      <c r="G156" s="26" t="str">
        <f>'Bruker data input page'!DK156</f>
        <v>393-U1558D-6R-5A</v>
      </c>
      <c r="H156" s="26" t="str">
        <f>'Bruker data input page'!DL156</f>
        <v>SHLF</v>
      </c>
      <c r="I156" s="26">
        <f>'Bruker data input page'!DM156</f>
        <v>0</v>
      </c>
      <c r="J156" s="26">
        <f>'Bruker data input page'!DN156</f>
        <v>0</v>
      </c>
      <c r="K156" s="26">
        <f>'Bruker data input page'!DO156</f>
        <v>0</v>
      </c>
      <c r="L156" s="26">
        <f>'Bruker data input page'!DP156</f>
        <v>0</v>
      </c>
      <c r="M156" s="26">
        <f>'Bruker data input page'!DQ156</f>
        <v>0</v>
      </c>
      <c r="N156" s="26">
        <f>'Bruker data input page'!DR156</f>
        <v>0</v>
      </c>
      <c r="O156" s="26">
        <f>'Bruker data input page'!DS156</f>
        <v>78</v>
      </c>
      <c r="P156" s="21" t="str">
        <f>'Bruker data input page'!DT156</f>
        <v>4A CHILLED MARGIN</v>
      </c>
      <c r="Q156" s="21">
        <f>'Bruker data input page'!A156</f>
        <v>466</v>
      </c>
      <c r="R156" s="27">
        <f>'Bruker data input page'!B156</f>
        <v>44742.309027777781</v>
      </c>
      <c r="S156" s="22">
        <f>'Bruker data input page'!Y156*Calibrations!H$97+Calibrations!I$97</f>
        <v>61.208866363892447</v>
      </c>
      <c r="T156" s="23">
        <f>Calibrations!O$97*('Bruker data input page'!AK156/0.5993)^2+Calibrations!P$97*('Bruker data input page'!AK156/0.5993)+Calibrations!Q$97</f>
        <v>1.0640230334378331</v>
      </c>
      <c r="U156" s="22">
        <f>Calibrations!$V$97*'Bruker data input page'!W156^2+Calibrations!$W$97*'Bruker data input page'!W156+Calibrations!$X$97</f>
        <v>23.027100749977826</v>
      </c>
      <c r="V156" s="23">
        <f>('Bruker data input page'!AS156/0.69943)*Calibrations!AC$97+Calibrations!AD$97</f>
        <v>9.7104405524913489</v>
      </c>
      <c r="W156" s="23">
        <f>'Bruker data input page'!U156*Calibrations!AQ$97+Calibrations!AR$97</f>
        <v>13.771185630682286</v>
      </c>
      <c r="X156" s="23">
        <f>Calibrations!AJ$97*('Bruker data input page'!AQ156/0.77446)^2+('Bruker data input page'!AQ156/0.77446)*Calibrations!AK$97+Calibrations!AL$97</f>
        <v>0.1364560540754054</v>
      </c>
      <c r="Y156" s="23">
        <f>('Bruker data input page'!AI156/0.7147)*Calibrations!AX$97+Calibrations!AY$97</f>
        <v>11.077231262560506</v>
      </c>
      <c r="Z156" s="23">
        <f>('Bruker data input page'!AG156/0.8302)*Calibrations!BE$97+Calibrations!BF$97</f>
        <v>0.5261610560710881</v>
      </c>
      <c r="AA156" s="23">
        <f>((('Bruker data input page'!AA156/0.436)^2)*Calibrations!BK$97)+(('Bruker data input page'!AA156/0.436)*Calibrations!BL$97)+Calibrations!BM$97</f>
        <v>6.8480875143658193E-2</v>
      </c>
      <c r="AB156" s="24">
        <f>'Bruker data input page'!AM156*Calibrations!BS$97*10000+Calibrations!BT$97</f>
        <v>298.09376922905415</v>
      </c>
      <c r="AC156" s="24">
        <f>Calibrations!CA$97*('Bruker data input page'!AO156*10000)^2+('Bruker data input page'!AO156*10000)*Calibrations!CB$97+Calibrations!CC$97</f>
        <v>308.26602269299428</v>
      </c>
      <c r="AD156" s="24">
        <f>'Bruker data input page'!AW156*10000*Calibrations!CI$97+Calibrations!CJ$97</f>
        <v>105.16093654184704</v>
      </c>
      <c r="AE156" s="24">
        <f>'Bruker data input page'!AY156*10000*Calibrations!CP$97+Calibrations!CQ$97</f>
        <v>95.717191849751842</v>
      </c>
      <c r="AF156" s="24">
        <f>Calibrations!$CW$97*('Bruker data input page'!BA156*10000)^2+('Bruker data input page'!BA156*10000)*Calibrations!$CX$97+Calibrations!$CY$97</f>
        <v>75.467237794190723</v>
      </c>
      <c r="AG156" s="24">
        <f>'Bruker data input page'!BI156*10000*Calibrations!DD$97+Calibrations!DE$97</f>
        <v>9.8114740830842848</v>
      </c>
      <c r="AH156" s="24">
        <f>('Bruker data input page'!BK156*10000)*Calibrations!DK$97+Calibrations!DL$97</f>
        <v>78.628697222926732</v>
      </c>
      <c r="AI156" s="24">
        <f>Calibrations!DR$97*('Bruker data input page'!BM156*10000)^2+('Bruker data input page'!BM156*10000)*Calibrations!DS$97+Calibrations!DT$97</f>
        <v>19.105075244078186</v>
      </c>
      <c r="AJ156" s="24">
        <f>Calibrations!DY$97*('Bruker data input page'!BO156*10000)^2+Calibrations!DZ$97*('Bruker data input page'!BO156*10000)+Calibrations!EA$97</f>
        <v>50.36392007451596</v>
      </c>
      <c r="AK156" s="21"/>
      <c r="AL156" s="21"/>
    </row>
    <row r="157" spans="2:38">
      <c r="B157" s="27">
        <f>'Bruker data input page'!B834</f>
        <v>44764.864583333336</v>
      </c>
      <c r="C157" s="21" t="str">
        <f>'Bruker data input page'!G834</f>
        <v>GeoExploration</v>
      </c>
      <c r="D157" s="21" t="str">
        <f>'Bruker data input page'!H834</f>
        <v>Oxide3phase</v>
      </c>
      <c r="E157" s="26">
        <f>'Bruker data input page'!L834</f>
        <v>90</v>
      </c>
      <c r="F157" s="26"/>
      <c r="G157" s="26" t="str">
        <f>'Bruker data input page'!DK157</f>
        <v>393-U1558D-6R-5A</v>
      </c>
      <c r="H157" s="26" t="str">
        <f>'Bruker data input page'!DL157</f>
        <v>SHLF</v>
      </c>
      <c r="I157" s="26">
        <f>'Bruker data input page'!DM157</f>
        <v>0</v>
      </c>
      <c r="J157" s="26">
        <f>'Bruker data input page'!DN157</f>
        <v>0</v>
      </c>
      <c r="K157" s="26">
        <f>'Bruker data input page'!DO157</f>
        <v>0</v>
      </c>
      <c r="L157" s="26">
        <f>'Bruker data input page'!DP157</f>
        <v>0</v>
      </c>
      <c r="M157" s="26">
        <f>'Bruker data input page'!DQ157</f>
        <v>0</v>
      </c>
      <c r="N157" s="26">
        <f>'Bruker data input page'!DR157</f>
        <v>0</v>
      </c>
      <c r="O157" s="26">
        <f>'Bruker data input page'!DS157</f>
        <v>78</v>
      </c>
      <c r="P157" s="21" t="str">
        <f>'Bruker data input page'!DT157</f>
        <v>4A BKGD NEAR CM</v>
      </c>
      <c r="Q157" s="21">
        <f>'Bruker data input page'!A157</f>
        <v>467</v>
      </c>
      <c r="R157" s="27">
        <f>'Bruker data input page'!B157</f>
        <v>44742.310416666667</v>
      </c>
      <c r="S157" s="22">
        <f>'Bruker data input page'!Y157*Calibrations!H$97+Calibrations!I$97</f>
        <v>56.245249637574609</v>
      </c>
      <c r="T157" s="23">
        <f>Calibrations!O$97*('Bruker data input page'!AK157/0.5993)^2+Calibrations!P$97*('Bruker data input page'!AK157/0.5993)+Calibrations!Q$97</f>
        <v>1.018494783087537</v>
      </c>
      <c r="U157" s="22">
        <f>Calibrations!$V$97*'Bruker data input page'!W157^2+Calibrations!$W$97*'Bruker data input page'!W157+Calibrations!$X$97</f>
        <v>19.550310712586445</v>
      </c>
      <c r="V157" s="23">
        <f>('Bruker data input page'!AS157/0.69943)*Calibrations!AC$97+Calibrations!AD$97</f>
        <v>9.3771266611010056</v>
      </c>
      <c r="W157" s="23">
        <f>'Bruker data input page'!U157*Calibrations!AQ$97+Calibrations!AR$97</f>
        <v>11.957311218264888</v>
      </c>
      <c r="X157" s="23">
        <f>Calibrations!AJ$97*('Bruker data input page'!AQ157/0.77446)^2+('Bruker data input page'!AQ157/0.77446)*Calibrations!AK$97+Calibrations!AL$97</f>
        <v>0.15881574675144122</v>
      </c>
      <c r="Y157" s="23">
        <f>('Bruker data input page'!AI157/0.7147)*Calibrations!AX$97+Calibrations!AY$97</f>
        <v>11.245010192801303</v>
      </c>
      <c r="Z157" s="23">
        <f>('Bruker data input page'!AG157/0.8302)*Calibrations!BE$97+Calibrations!BF$97</f>
        <v>0.44043796709166932</v>
      </c>
      <c r="AA157" s="23">
        <f>((('Bruker data input page'!AA157/0.436)^2)*Calibrations!BK$97)+(('Bruker data input page'!AA157/0.436)*Calibrations!BL$97)+Calibrations!BM$97</f>
        <v>7.3463147082664201E-2</v>
      </c>
      <c r="AB157" s="24">
        <f>'Bruker data input page'!AM157*Calibrations!BS$97*10000+Calibrations!BT$97</f>
        <v>312.67071587818248</v>
      </c>
      <c r="AC157" s="24">
        <f>Calibrations!CA$97*('Bruker data input page'!AO157*10000)^2+('Bruker data input page'!AO157*10000)*Calibrations!CB$97+Calibrations!CC$97</f>
        <v>403.42340904399396</v>
      </c>
      <c r="AD157" s="24">
        <f>'Bruker data input page'!AW157*10000*Calibrations!CI$97+Calibrations!CJ$97</f>
        <v>94.287127049828698</v>
      </c>
      <c r="AE157" s="24">
        <f>'Bruker data input page'!AY157*10000*Calibrations!CP$97+Calibrations!CQ$97</f>
        <v>74.130005213291696</v>
      </c>
      <c r="AF157" s="24">
        <f>Calibrations!$CW$97*('Bruker data input page'!BA157*10000)^2+('Bruker data input page'!BA157*10000)*Calibrations!$CX$97+Calibrations!$CY$97</f>
        <v>65.895924321780186</v>
      </c>
      <c r="AG157" s="24">
        <f>'Bruker data input page'!BI157*10000*Calibrations!DD$97+Calibrations!DE$97</f>
        <v>4.1610912678326706</v>
      </c>
      <c r="AH157" s="24">
        <f>('Bruker data input page'!BK157*10000)*Calibrations!DK$97+Calibrations!DL$97</f>
        <v>74.655986778605168</v>
      </c>
      <c r="AI157" s="24">
        <f>Calibrations!DR$97*('Bruker data input page'!BM157*10000)^2+('Bruker data input page'!BM157*10000)*Calibrations!DS$97+Calibrations!DT$97</f>
        <v>25.480572934039472</v>
      </c>
      <c r="AJ157" s="24">
        <f>Calibrations!DY$97*('Bruker data input page'!BO157*10000)^2+Calibrations!DZ$97*('Bruker data input page'!BO157*10000)+Calibrations!EA$97</f>
        <v>55.53251787558483</v>
      </c>
      <c r="AK157" s="21"/>
      <c r="AL157" s="21"/>
    </row>
    <row r="158" spans="2:38">
      <c r="B158" s="27">
        <f>'Bruker data input page'!B835</f>
        <v>44764.867361111108</v>
      </c>
      <c r="C158" s="21" t="str">
        <f>'Bruker data input page'!G835</f>
        <v>GeoExploration</v>
      </c>
      <c r="D158" s="21" t="str">
        <f>'Bruker data input page'!H835</f>
        <v>Oxide3phase</v>
      </c>
      <c r="E158" s="26">
        <f>'Bruker data input page'!L835</f>
        <v>90</v>
      </c>
      <c r="F158" s="26"/>
      <c r="G158" s="26" t="str">
        <f>'Bruker data input page'!DK158</f>
        <v>393-U1558D-6R-5A</v>
      </c>
      <c r="H158" s="26" t="str">
        <f>'Bruker data input page'!DL158</f>
        <v>SHLF</v>
      </c>
      <c r="I158" s="26">
        <f>'Bruker data input page'!DM158</f>
        <v>0</v>
      </c>
      <c r="J158" s="26">
        <f>'Bruker data input page'!DN158</f>
        <v>0</v>
      </c>
      <c r="K158" s="26">
        <f>'Bruker data input page'!DO158</f>
        <v>0</v>
      </c>
      <c r="L158" s="26">
        <f>'Bruker data input page'!DP158</f>
        <v>0</v>
      </c>
      <c r="M158" s="26">
        <f>'Bruker data input page'!DQ158</f>
        <v>0</v>
      </c>
      <c r="N158" s="26">
        <f>'Bruker data input page'!DR158</f>
        <v>0</v>
      </c>
      <c r="O158" s="26">
        <f>'Bruker data input page'!DS158</f>
        <v>118</v>
      </c>
      <c r="P158" s="21" t="str">
        <f>'Bruker data input page'!DT158</f>
        <v>4C BKGD</v>
      </c>
      <c r="Q158" s="21">
        <f>'Bruker data input page'!A158</f>
        <v>468</v>
      </c>
      <c r="R158" s="27">
        <f>'Bruker data input page'!B158</f>
        <v>44742.3125</v>
      </c>
      <c r="S158" s="22">
        <f>'Bruker data input page'!Y158*Calibrations!H$97+Calibrations!I$97</f>
        <v>61.045852141647423</v>
      </c>
      <c r="T158" s="23">
        <f>Calibrations!O$97*('Bruker data input page'!AK158/0.5993)^2+Calibrations!P$97*('Bruker data input page'!AK158/0.5993)+Calibrations!Q$97</f>
        <v>0.98213791254237148</v>
      </c>
      <c r="U158" s="22">
        <f>Calibrations!$V$97*'Bruker data input page'!W158^2+Calibrations!$W$97*'Bruker data input page'!W158+Calibrations!$X$97</f>
        <v>23.912520392357202</v>
      </c>
      <c r="V158" s="23">
        <f>('Bruker data input page'!AS158/0.69943)*Calibrations!AC$97+Calibrations!AD$97</f>
        <v>8.7292082072843691</v>
      </c>
      <c r="W158" s="23">
        <f>'Bruker data input page'!U158*Calibrations!AQ$97+Calibrations!AR$97</f>
        <v>16.449656757268372</v>
      </c>
      <c r="X158" s="23">
        <f>Calibrations!AJ$97*('Bruker data input page'!AQ158/0.77446)^2+('Bruker data input page'!AQ158/0.77446)*Calibrations!AK$97+Calibrations!AL$97</f>
        <v>0.12514996939516737</v>
      </c>
      <c r="Y158" s="23">
        <f>('Bruker data input page'!AI158/0.7147)*Calibrations!AX$97+Calibrations!AY$97</f>
        <v>12.008693599414563</v>
      </c>
      <c r="Z158" s="23">
        <f>('Bruker data input page'!AG158/0.8302)*Calibrations!BE$97+Calibrations!BF$97</f>
        <v>0.21722590969631608</v>
      </c>
      <c r="AA158" s="23">
        <f>((('Bruker data input page'!AA158/0.436)^2)*Calibrations!BK$97)+(('Bruker data input page'!AA158/0.436)*Calibrations!BL$97)+Calibrations!BM$97</f>
        <v>0.12188049404693969</v>
      </c>
      <c r="AB158" s="24">
        <f>'Bruker data input page'!AM158*Calibrations!BS$97*10000+Calibrations!BT$97</f>
        <v>334.96486957684931</v>
      </c>
      <c r="AC158" s="24">
        <f>Calibrations!CA$97*('Bruker data input page'!AO158*10000)^2+('Bruker data input page'!AO158*10000)*Calibrations!CB$97+Calibrations!CC$97</f>
        <v>313.69053702582471</v>
      </c>
      <c r="AD158" s="24">
        <f>'Bruker data input page'!AW158*10000*Calibrations!CI$97+Calibrations!CJ$97</f>
        <v>107.13799281312309</v>
      </c>
      <c r="AE158" s="24">
        <f>'Bruker data input page'!AY158*10000*Calibrations!CP$97+Calibrations!CQ$97</f>
        <v>85.437579165723207</v>
      </c>
      <c r="AF158" s="24">
        <f>Calibrations!$CW$97*('Bruker data input page'!BA158*10000)^2+('Bruker data input page'!BA158*10000)*Calibrations!$CX$97+Calibrations!$CY$97</f>
        <v>76.810841432159478</v>
      </c>
      <c r="AG158" s="24">
        <f>'Bruker data input page'!BI158*10000*Calibrations!DD$97+Calibrations!DE$97</f>
        <v>3.0310147047823475</v>
      </c>
      <c r="AH158" s="24">
        <f>('Bruker data input page'!BK158*10000)*Calibrations!DK$97+Calibrations!DL$97</f>
        <v>66.710565889962041</v>
      </c>
      <c r="AI158" s="24">
        <f>Calibrations!DR$97*('Bruker data input page'!BM158*10000)^2+('Bruker data input page'!BM158*10000)*Calibrations!DS$97+Calibrations!DT$97</f>
        <v>19.105075244078186</v>
      </c>
      <c r="AJ158" s="24">
        <f>Calibrations!DY$97*('Bruker data input page'!BO158*10000)^2+Calibrations!DZ$97*('Bruker data input page'!BO158*10000)+Calibrations!EA$97</f>
        <v>49.501403960394086</v>
      </c>
      <c r="AK158" s="21"/>
      <c r="AL158" s="21"/>
    </row>
    <row r="159" spans="2:38">
      <c r="B159" s="27">
        <f>'Bruker data input page'!B836</f>
        <v>44764.87777777778</v>
      </c>
      <c r="C159" s="21" t="str">
        <f>'Bruker data input page'!G836</f>
        <v>GeoExploration</v>
      </c>
      <c r="D159" s="21" t="str">
        <f>'Bruker data input page'!H836</f>
        <v>Oxide3phase</v>
      </c>
      <c r="E159" s="26">
        <f>'Bruker data input page'!L836</f>
        <v>90</v>
      </c>
      <c r="F159" s="26"/>
      <c r="G159" s="26" t="str">
        <f>'Bruker data input page'!DK159</f>
        <v>393-U1558D-6R-6A</v>
      </c>
      <c r="H159" s="26" t="str">
        <f>'Bruker data input page'!DL159</f>
        <v>SHLF</v>
      </c>
      <c r="I159" s="26">
        <f>'Bruker data input page'!DM159</f>
        <v>0</v>
      </c>
      <c r="J159" s="26">
        <f>'Bruker data input page'!DN159</f>
        <v>0</v>
      </c>
      <c r="K159" s="26">
        <f>'Bruker data input page'!DO159</f>
        <v>0</v>
      </c>
      <c r="L159" s="26">
        <f>'Bruker data input page'!DP159</f>
        <v>0</v>
      </c>
      <c r="M159" s="26">
        <f>'Bruker data input page'!DQ159</f>
        <v>0</v>
      </c>
      <c r="N159" s="26">
        <f>'Bruker data input page'!DR159</f>
        <v>0</v>
      </c>
      <c r="O159" s="26">
        <f>'Bruker data input page'!DS159</f>
        <v>21</v>
      </c>
      <c r="P159" s="21" t="str">
        <f>'Bruker data input page'!DT159</f>
        <v>1C BKGD</v>
      </c>
      <c r="Q159" s="21">
        <f>'Bruker data input page'!A159</f>
        <v>469</v>
      </c>
      <c r="R159" s="27">
        <f>'Bruker data input page'!B159</f>
        <v>44742.317361111112</v>
      </c>
      <c r="S159" s="22">
        <f>'Bruker data input page'!Y159*Calibrations!H$97+Calibrations!I$97</f>
        <v>61.736880360726914</v>
      </c>
      <c r="T159" s="23">
        <f>Calibrations!O$97*('Bruker data input page'!AK159/0.5993)^2+Calibrations!P$97*('Bruker data input page'!AK159/0.5993)+Calibrations!Q$97</f>
        <v>1.0747439539107453</v>
      </c>
      <c r="U159" s="22">
        <f>Calibrations!$V$97*'Bruker data input page'!W159^2+Calibrations!$W$97*'Bruker data input page'!W159+Calibrations!$X$97</f>
        <v>23.764599491373779</v>
      </c>
      <c r="V159" s="23">
        <f>('Bruker data input page'!AS159/0.69943)*Calibrations!AC$97+Calibrations!AD$97</f>
        <v>9.5209006582939892</v>
      </c>
      <c r="W159" s="23">
        <f>'Bruker data input page'!U159*Calibrations!AQ$97+Calibrations!AR$97</f>
        <v>15.576939948735848</v>
      </c>
      <c r="X159" s="23">
        <f>Calibrations!AJ$97*('Bruker data input page'!AQ159/0.77446)^2+('Bruker data input page'!AQ159/0.77446)*Calibrations!AK$97+Calibrations!AL$97</f>
        <v>0.14478065491511238</v>
      </c>
      <c r="Y159" s="23">
        <f>('Bruker data input page'!AI159/0.7147)*Calibrations!AX$97+Calibrations!AY$97</f>
        <v>12.337704732128131</v>
      </c>
      <c r="Z159" s="23">
        <f>('Bruker data input page'!AG159/0.8302)*Calibrations!BE$97+Calibrations!BF$97</f>
        <v>0.29374282186632561</v>
      </c>
      <c r="AA159" s="23">
        <f>((('Bruker data input page'!AA159/0.436)^2)*Calibrations!BK$97)+(('Bruker data input page'!AA159/0.436)*Calibrations!BL$97)+Calibrations!BM$97</f>
        <v>6.886455161122787E-2</v>
      </c>
      <c r="AB159" s="24">
        <f>'Bruker data input page'!AM159*Calibrations!BS$97*10000+Calibrations!BT$97</f>
        <v>378.69570952423419</v>
      </c>
      <c r="AC159" s="24">
        <f>Calibrations!CA$97*('Bruker data input page'!AO159*10000)^2+('Bruker data input page'!AO159*10000)*Calibrations!CB$97+Calibrations!CC$97</f>
        <v>347.36425795642731</v>
      </c>
      <c r="AD159" s="24">
        <f>'Bruker data input page'!AW159*10000*Calibrations!CI$97+Calibrations!CJ$97</f>
        <v>118.01180230514144</v>
      </c>
      <c r="AE159" s="24">
        <f>'Bruker data input page'!AY159*10000*Calibrations!CP$97+Calibrations!CQ$97</f>
        <v>93.661269312946104</v>
      </c>
      <c r="AF159" s="24">
        <f>Calibrations!$CW$97*('Bruker data input page'!BA159*10000)^2+('Bruker data input page'!BA159*10000)*Calibrations!$CX$97+Calibrations!$CY$97</f>
        <v>84.74789725500014</v>
      </c>
      <c r="AG159" s="24">
        <f>'Bruker data input page'!BI159*10000*Calibrations!DD$97+Calibrations!DE$97</f>
        <v>3.0310147047823475</v>
      </c>
      <c r="AH159" s="24">
        <f>('Bruker data input page'!BK159*10000)*Calibrations!DK$97+Calibrations!DL$97</f>
        <v>68.696921112122823</v>
      </c>
      <c r="AI159" s="24">
        <f>Calibrations!DR$97*('Bruker data input page'!BM159*10000)^2+('Bruker data input page'!BM159*10000)*Calibrations!DS$97+Calibrations!DT$97</f>
        <v>21.2314005193805</v>
      </c>
      <c r="AJ159" s="24">
        <f>Calibrations!DY$97*('Bruker data input page'!BO159*10000)^2+Calibrations!DZ$97*('Bruker data input page'!BO159*10000)+Calibrations!EA$97</f>
        <v>52.088023890807946</v>
      </c>
      <c r="AK159" s="21"/>
      <c r="AL159" s="21"/>
    </row>
    <row r="160" spans="2:38">
      <c r="B160" s="27">
        <f>'Bruker data input page'!B837</f>
        <v>44764.882638888892</v>
      </c>
      <c r="C160" s="21" t="str">
        <f>'Bruker data input page'!G837</f>
        <v>GeoExploration</v>
      </c>
      <c r="D160" s="21" t="str">
        <f>'Bruker data input page'!H837</f>
        <v>Oxide3phase</v>
      </c>
      <c r="E160" s="26">
        <f>'Bruker data input page'!L837</f>
        <v>90</v>
      </c>
      <c r="F160" s="26"/>
      <c r="G160" s="26" t="str">
        <f>'Bruker data input page'!DK160</f>
        <v>393-U1558D-6R-6A</v>
      </c>
      <c r="H160" s="26" t="str">
        <f>'Bruker data input page'!DL160</f>
        <v>SHLF</v>
      </c>
      <c r="I160" s="26">
        <f>'Bruker data input page'!DM160</f>
        <v>0</v>
      </c>
      <c r="J160" s="26">
        <f>'Bruker data input page'!DN160</f>
        <v>0</v>
      </c>
      <c r="K160" s="26">
        <f>'Bruker data input page'!DO160</f>
        <v>0</v>
      </c>
      <c r="L160" s="26">
        <f>'Bruker data input page'!DP160</f>
        <v>0</v>
      </c>
      <c r="M160" s="26">
        <f>'Bruker data input page'!DQ160</f>
        <v>0</v>
      </c>
      <c r="N160" s="26">
        <f>'Bruker data input page'!DR160</f>
        <v>0</v>
      </c>
      <c r="O160" s="26">
        <f>'Bruker data input page'!DS160</f>
        <v>79</v>
      </c>
      <c r="P160" s="21" t="str">
        <f>'Bruker data input page'!DT160</f>
        <v>4A ALT</v>
      </c>
      <c r="Q160" s="21">
        <f>'Bruker data input page'!A160</f>
        <v>470</v>
      </c>
      <c r="R160" s="27">
        <f>'Bruker data input page'!B160</f>
        <v>44742.319444444445</v>
      </c>
      <c r="S160" s="22">
        <f>'Bruker data input page'!Y160*Calibrations!H$97+Calibrations!I$97</f>
        <v>54.149471309455109</v>
      </c>
      <c r="T160" s="23">
        <f>Calibrations!O$97*('Bruker data input page'!AK160/0.5993)^2+Calibrations!P$97*('Bruker data input page'!AK160/0.5993)+Calibrations!Q$97</f>
        <v>1.0598412349678101</v>
      </c>
      <c r="U160" s="22">
        <f>Calibrations!$V$97*'Bruker data input page'!W160^2+Calibrations!$W$97*'Bruker data input page'!W160+Calibrations!$X$97</f>
        <v>21.905797236322098</v>
      </c>
      <c r="V160" s="23">
        <f>('Bruker data input page'!AS160/0.69943)*Calibrations!AC$97+Calibrations!AD$97</f>
        <v>10.681310807810542</v>
      </c>
      <c r="W160" s="23">
        <f>'Bruker data input page'!U160*Calibrations!AQ$97+Calibrations!AR$97</f>
        <v>10.234691199650623</v>
      </c>
      <c r="X160" s="23">
        <f>Calibrations!AJ$97*('Bruker data input page'!AQ160/0.77446)^2+('Bruker data input page'!AQ160/0.77446)*Calibrations!AK$97+Calibrations!AL$97</f>
        <v>0.14365576207309566</v>
      </c>
      <c r="Y160" s="23">
        <f>('Bruker data input page'!AI160/0.7147)*Calibrations!AX$97+Calibrations!AY$97</f>
        <v>15.399289585315156</v>
      </c>
      <c r="Z160" s="23">
        <f>('Bruker data input page'!AG160/0.8302)*Calibrations!BE$97+Calibrations!BF$97</f>
        <v>0.86935525385136758</v>
      </c>
      <c r="AA160" s="23">
        <f>((('Bruker data input page'!AA160/0.436)^2)*Calibrations!BK$97)+(('Bruker data input page'!AA160/0.436)*Calibrations!BL$97)+Calibrations!BM$97</f>
        <v>0.21807796983897038</v>
      </c>
      <c r="AB160" s="24">
        <f>'Bruker data input page'!AM160*Calibrations!BS$97*10000+Calibrations!BT$97</f>
        <v>384.69798167387523</v>
      </c>
      <c r="AC160" s="24">
        <f>Calibrations!CA$97*('Bruker data input page'!AO160*10000)^2+('Bruker data input page'!AO160*10000)*Calibrations!CB$97+Calibrations!CC$97</f>
        <v>306.43620161432671</v>
      </c>
      <c r="AD160" s="24">
        <f>'Bruker data input page'!AW160*10000*Calibrations!CI$97+Calibrations!CJ$97</f>
        <v>93.298598914190649</v>
      </c>
      <c r="AE160" s="24">
        <f>'Bruker data input page'!AY160*10000*Calibrations!CP$97+Calibrations!CQ$97</f>
        <v>83.381656628917469</v>
      </c>
      <c r="AF160" s="24">
        <f>Calibrations!$CW$97*('Bruker data input page'!BA160*10000)^2+('Bruker data input page'!BA160*10000)*Calibrations!$CX$97+Calibrations!$CY$97</f>
        <v>98.744550955690315</v>
      </c>
      <c r="AG160" s="24">
        <f>'Bruker data input page'!BI160*10000*Calibrations!DD$97+Calibrations!DE$97</f>
        <v>8.6813975200339613</v>
      </c>
      <c r="AH160" s="24">
        <f>('Bruker data input page'!BK160*10000)*Calibrations!DK$97+Calibrations!DL$97</f>
        <v>94.519539000212987</v>
      </c>
      <c r="AI160" s="24">
        <f>Calibrations!DR$97*('Bruker data input page'!BM160*10000)^2+('Bruker data input page'!BM160*10000)*Calibrations!DS$97+Calibrations!DT$97</f>
        <v>26.542141426048879</v>
      </c>
      <c r="AJ160" s="24">
        <f>Calibrations!DY$97*('Bruker data input page'!BO160*10000)^2+Calibrations!DZ$97*('Bruker data input page'!BO160*10000)+Calibrations!EA$97</f>
        <v>53.810889824497565</v>
      </c>
      <c r="AK160" s="21"/>
      <c r="AL160" s="21"/>
    </row>
    <row r="161" spans="2:38">
      <c r="B161" s="27">
        <f>'Bruker data input page'!B838</f>
        <v>44764.885416666664</v>
      </c>
      <c r="C161" s="21" t="str">
        <f>'Bruker data input page'!G838</f>
        <v>GeoExploration</v>
      </c>
      <c r="D161" s="21" t="str">
        <f>'Bruker data input page'!H838</f>
        <v>Oxide3phase</v>
      </c>
      <c r="E161" s="26">
        <f>'Bruker data input page'!L838</f>
        <v>90</v>
      </c>
      <c r="F161" s="26"/>
      <c r="G161" s="26" t="str">
        <f>'Bruker data input page'!DK161</f>
        <v>393-U1558D-6R-6A</v>
      </c>
      <c r="H161" s="26" t="str">
        <f>'Bruker data input page'!DL161</f>
        <v>SHLF</v>
      </c>
      <c r="I161" s="26">
        <f>'Bruker data input page'!DM161</f>
        <v>0</v>
      </c>
      <c r="J161" s="26">
        <f>'Bruker data input page'!DN161</f>
        <v>0</v>
      </c>
      <c r="K161" s="26">
        <f>'Bruker data input page'!DO161</f>
        <v>0</v>
      </c>
      <c r="L161" s="26">
        <f>'Bruker data input page'!DP161</f>
        <v>0</v>
      </c>
      <c r="M161" s="26">
        <f>'Bruker data input page'!DQ161</f>
        <v>0</v>
      </c>
      <c r="N161" s="26">
        <f>'Bruker data input page'!DR161</f>
        <v>0</v>
      </c>
      <c r="O161" s="26">
        <f>'Bruker data input page'!DS161</f>
        <v>107</v>
      </c>
      <c r="P161" s="21" t="str">
        <f>'Bruker data input page'!DT161</f>
        <v>7B BKGD</v>
      </c>
      <c r="Q161" s="21">
        <f>'Bruker data input page'!A161</f>
        <v>471</v>
      </c>
      <c r="R161" s="27">
        <f>'Bruker data input page'!B161</f>
        <v>44742.321527777778</v>
      </c>
      <c r="S161" s="22">
        <f>'Bruker data input page'!Y161*Calibrations!H$97+Calibrations!I$97</f>
        <v>62.555040662752589</v>
      </c>
      <c r="T161" s="23">
        <f>Calibrations!O$97*('Bruker data input page'!AK161/0.5993)^2+Calibrations!P$97*('Bruker data input page'!AK161/0.5993)+Calibrations!Q$97</f>
        <v>1.1688412536925283</v>
      </c>
      <c r="U161" s="22">
        <f>Calibrations!$V$97*'Bruker data input page'!W161^2+Calibrations!$W$97*'Bruker data input page'!W161+Calibrations!$X$97</f>
        <v>23.999269524984253</v>
      </c>
      <c r="V161" s="23">
        <f>('Bruker data input page'!AS161/0.69943)*Calibrations!AC$97+Calibrations!AD$97</f>
        <v>9.7908906670367717</v>
      </c>
      <c r="W161" s="23">
        <f>'Bruker data input page'!U161*Calibrations!AQ$97+Calibrations!AR$97</f>
        <v>13.937067558400699</v>
      </c>
      <c r="X161" s="23">
        <f>Calibrations!AJ$97*('Bruker data input page'!AQ161/0.77446)^2+('Bruker data input page'!AQ161/0.77446)*Calibrations!AK$97+Calibrations!AL$97</f>
        <v>0.13150968394398838</v>
      </c>
      <c r="Y161" s="23">
        <f>('Bruker data input page'!AI161/0.7147)*Calibrations!AX$97+Calibrations!AY$97</f>
        <v>13.904960909894665</v>
      </c>
      <c r="Z161" s="23">
        <f>('Bruker data input page'!AG161/0.8302)*Calibrations!BE$97+Calibrations!BF$97</f>
        <v>0.42760968793101678</v>
      </c>
      <c r="AA161" s="23">
        <f>((('Bruker data input page'!AA161/0.436)^2)*Calibrations!BK$97)+(('Bruker data input page'!AA161/0.436)*Calibrations!BL$97)+Calibrations!BM$97</f>
        <v>7.9960372624096041E-2</v>
      </c>
      <c r="AB161" s="24">
        <f>'Bruker data input page'!AM161*Calibrations!BS$97*10000+Calibrations!BT$97</f>
        <v>394.13012362331119</v>
      </c>
      <c r="AC161" s="24">
        <f>Calibrations!CA$97*('Bruker data input page'!AO161*10000)^2+('Bruker data input page'!AO161*10000)*Calibrations!CB$97+Calibrations!CC$97</f>
        <v>312.79321681443344</v>
      </c>
      <c r="AD161" s="24">
        <f>'Bruker data input page'!AW161*10000*Calibrations!CI$97+Calibrations!CJ$97</f>
        <v>104.172408406209</v>
      </c>
      <c r="AE161" s="24">
        <f>'Bruker data input page'!AY161*10000*Calibrations!CP$97+Calibrations!CQ$97</f>
        <v>101.88495946016903</v>
      </c>
      <c r="AF161" s="24">
        <f>Calibrations!$CW$97*('Bruker data input page'!BA161*10000)^2+('Bruker data input page'!BA161*10000)*Calibrations!$CX$97+Calibrations!$CY$97</f>
        <v>82.125938838809802</v>
      </c>
      <c r="AG161" s="24">
        <f>'Bruker data input page'!BI161*10000*Calibrations!DD$97+Calibrations!DE$97</f>
        <v>4.1610912678326706</v>
      </c>
      <c r="AH161" s="24">
        <f>('Bruker data input page'!BK161*10000)*Calibrations!DK$97+Calibrations!DL$97</f>
        <v>78.628697222926732</v>
      </c>
      <c r="AI161" s="24">
        <f>Calibrations!DR$97*('Bruker data input page'!BM161*10000)^2+('Bruker data input page'!BM161*10000)*Calibrations!DS$97+Calibrations!DT$97</f>
        <v>23.356566416034262</v>
      </c>
      <c r="AJ161" s="24">
        <f>Calibrations!DY$97*('Bruker data input page'!BO161*10000)^2+Calibrations!DZ$97*('Bruker data input page'!BO161*10000)+Calibrations!EA$97</f>
        <v>49.501403960394086</v>
      </c>
      <c r="AK161" s="21"/>
      <c r="AL161" s="21"/>
    </row>
    <row r="162" spans="2:38">
      <c r="B162" s="27">
        <f>'Bruker data input page'!B839</f>
        <v>44764.917361111111</v>
      </c>
      <c r="C162" s="21" t="str">
        <f>'Bruker data input page'!G839</f>
        <v>GeoExploration</v>
      </c>
      <c r="D162" s="21" t="str">
        <f>'Bruker data input page'!H839</f>
        <v>Oxide3phase</v>
      </c>
      <c r="E162" s="26">
        <f>'Bruker data input page'!L839</f>
        <v>90</v>
      </c>
      <c r="F162" s="26"/>
      <c r="G162" s="26" t="str">
        <f>'Bruker data input page'!DK162</f>
        <v>393-U1558D-7R-1A</v>
      </c>
      <c r="H162" s="26" t="str">
        <f>'Bruker data input page'!DL162</f>
        <v>SHLF</v>
      </c>
      <c r="I162" s="26">
        <f>'Bruker data input page'!DM162</f>
        <v>0</v>
      </c>
      <c r="J162" s="26">
        <f>'Bruker data input page'!DN162</f>
        <v>0</v>
      </c>
      <c r="K162" s="26">
        <f>'Bruker data input page'!DO162</f>
        <v>0</v>
      </c>
      <c r="L162" s="26">
        <f>'Bruker data input page'!DP162</f>
        <v>0</v>
      </c>
      <c r="M162" s="26">
        <f>'Bruker data input page'!DQ162</f>
        <v>0</v>
      </c>
      <c r="N162" s="26">
        <f>'Bruker data input page'!DR162</f>
        <v>0</v>
      </c>
      <c r="O162" s="26">
        <f>'Bruker data input page'!DS162</f>
        <v>15</v>
      </c>
      <c r="P162" s="21" t="str">
        <f>'Bruker data input page'!DT162</f>
        <v>2A BKGD</v>
      </c>
      <c r="Q162" s="21">
        <f>'Bruker data input page'!A162</f>
        <v>529</v>
      </c>
      <c r="R162" s="27">
        <f>'Bruker data input page'!B162</f>
        <v>44742.804861111108</v>
      </c>
      <c r="S162" s="22">
        <f>'Bruker data input page'!Y162*Calibrations!H$97+Calibrations!I$97</f>
        <v>51.750120577665022</v>
      </c>
      <c r="T162" s="23">
        <f>Calibrations!O$97*('Bruker data input page'!AK162/0.5993)^2+Calibrations!P$97*('Bruker data input page'!AK162/0.5993)+Calibrations!Q$97</f>
        <v>1.067839993711176</v>
      </c>
      <c r="U162" s="22">
        <f>Calibrations!$V$97*'Bruker data input page'!W162^2+Calibrations!$W$97*'Bruker data input page'!W162+Calibrations!$X$97</f>
        <v>17.205171649804168</v>
      </c>
      <c r="V162" s="23">
        <f>('Bruker data input page'!AS162/0.69943)*Calibrations!AC$97+Calibrations!AD$97</f>
        <v>11.373843815310687</v>
      </c>
      <c r="W162" s="23">
        <f>'Bruker data input page'!U162*Calibrations!AQ$97+Calibrations!AR$97</f>
        <v>10.425126746040643</v>
      </c>
      <c r="X162" s="23">
        <f>Calibrations!AJ$97*('Bruker data input page'!AQ162/0.77446)^2+('Bruker data input page'!AQ162/0.77446)*Calibrations!AK$97+Calibrations!AL$97</f>
        <v>0.1578087667480656</v>
      </c>
      <c r="Y162" s="23">
        <f>('Bruker data input page'!AI162/0.7147)*Calibrations!AX$97+Calibrations!AY$97</f>
        <v>11.527889732172799</v>
      </c>
      <c r="Z162" s="23">
        <f>('Bruker data input page'!AG162/0.8302)*Calibrations!BE$97+Calibrations!BF$97</f>
        <v>0.35305474786793056</v>
      </c>
      <c r="AA162" s="23">
        <f>((('Bruker data input page'!AA162/0.436)^2)*Calibrations!BK$97)+(('Bruker data input page'!AA162/0.436)*Calibrations!BL$97)+Calibrations!BM$97</f>
        <v>0.12598723575589893</v>
      </c>
      <c r="AB162" s="24">
        <f>'Bruker data input page'!AM162*Calibrations!BS$97*10000+Calibrations!BT$97</f>
        <v>337.53727192669544</v>
      </c>
      <c r="AC162" s="24">
        <f>Calibrations!CA$97*('Bruker data input page'!AO162*10000)^2+('Bruker data input page'!AO162*10000)*Calibrations!CB$97+Calibrations!CC$97</f>
        <v>403.98515992232888</v>
      </c>
      <c r="AD162" s="24">
        <f>'Bruker data input page'!AW162*10000*Calibrations!CI$97+Calibrations!CJ$97</f>
        <v>101.20682399929491</v>
      </c>
      <c r="AE162" s="24">
        <f>'Bruker data input page'!AY162*10000*Calibrations!CP$97+Calibrations!CQ$97</f>
        <v>105.99680453378049</v>
      </c>
      <c r="AF162" s="24">
        <f>Calibrations!$CW$97*('Bruker data input page'!BA162*10000)^2+('Bruker data input page'!BA162*10000)*Calibrations!$CX$97+Calibrations!$CY$97</f>
        <v>93.737902704208523</v>
      </c>
      <c r="AG162" s="24">
        <f>'Bruker data input page'!BI162*10000*Calibrations!DD$97+Calibrations!DE$97</f>
        <v>5.2911678308829933</v>
      </c>
      <c r="AH162" s="24">
        <f>('Bruker data input page'!BK162*10000)*Calibrations!DK$97+Calibrations!DL$97</f>
        <v>78.628697222926732</v>
      </c>
      <c r="AI162" s="24">
        <f>Calibrations!DR$97*('Bruker data input page'!BM162*10000)^2+('Bruker data input page'!BM162*10000)*Calibrations!DS$97+Calibrations!DT$97</f>
        <v>23.356566416034262</v>
      </c>
      <c r="AJ162" s="24">
        <f>Calibrations!DY$97*('Bruker data input page'!BO162*10000)^2+Calibrations!DZ$97*('Bruker data input page'!BO162*10000)+Calibrations!EA$97</f>
        <v>69.260978510598108</v>
      </c>
      <c r="AK162" s="21"/>
      <c r="AL162" s="21"/>
    </row>
    <row r="163" spans="2:38">
      <c r="B163" s="27">
        <f>'Bruker data input page'!B840</f>
        <v>44764.919444444444</v>
      </c>
      <c r="C163" s="21" t="str">
        <f>'Bruker data input page'!G840</f>
        <v>GeoExploration</v>
      </c>
      <c r="D163" s="21" t="str">
        <f>'Bruker data input page'!H840</f>
        <v>Oxide3phase</v>
      </c>
      <c r="E163" s="26">
        <f>'Bruker data input page'!L840</f>
        <v>90</v>
      </c>
      <c r="F163" s="26"/>
      <c r="G163" s="26" t="str">
        <f>'Bruker data input page'!DK163</f>
        <v>393-U1558D-7R-1A</v>
      </c>
      <c r="H163" s="26" t="str">
        <f>'Bruker data input page'!DL163</f>
        <v>SHLF</v>
      </c>
      <c r="I163" s="26">
        <f>'Bruker data input page'!DM163</f>
        <v>0</v>
      </c>
      <c r="J163" s="26">
        <f>'Bruker data input page'!DN163</f>
        <v>0</v>
      </c>
      <c r="K163" s="26">
        <f>'Bruker data input page'!DO163</f>
        <v>0</v>
      </c>
      <c r="L163" s="26">
        <f>'Bruker data input page'!DP163</f>
        <v>0</v>
      </c>
      <c r="M163" s="26">
        <f>'Bruker data input page'!DQ163</f>
        <v>0</v>
      </c>
      <c r="N163" s="26">
        <f>'Bruker data input page'!DR163</f>
        <v>0</v>
      </c>
      <c r="O163" s="26">
        <f>'Bruker data input page'!DS163</f>
        <v>32</v>
      </c>
      <c r="P163" s="21" t="str">
        <f>'Bruker data input page'!DT163</f>
        <v>2B BKGD</v>
      </c>
      <c r="Q163" s="21">
        <f>'Bruker data input page'!A163</f>
        <v>530</v>
      </c>
      <c r="R163" s="27">
        <f>'Bruker data input page'!B163</f>
        <v>44742.806944444441</v>
      </c>
      <c r="S163" s="22">
        <f>'Bruker data input page'!Y163*Calibrations!H$97+Calibrations!I$97</f>
        <v>52.996014990537702</v>
      </c>
      <c r="T163" s="23">
        <f>Calibrations!O$97*('Bruker data input page'!AK163/0.5993)^2+Calibrations!P$97*('Bruker data input page'!AK163/0.5993)+Calibrations!Q$97</f>
        <v>1.1159076776413577</v>
      </c>
      <c r="U163" s="22">
        <f>Calibrations!$V$97*'Bruker data input page'!W163^2+Calibrations!$W$97*'Bruker data input page'!W163+Calibrations!$X$97</f>
        <v>18.026677668810915</v>
      </c>
      <c r="V163" s="23">
        <f>('Bruker data input page'!AS163/0.69943)*Calibrations!AC$97+Calibrations!AD$97</f>
        <v>9.679354282828001</v>
      </c>
      <c r="W163" s="23">
        <f>'Bruker data input page'!U163*Calibrations!AQ$97+Calibrations!AR$97</f>
        <v>9.9386944265307129</v>
      </c>
      <c r="X163" s="23">
        <f>Calibrations!AJ$97*('Bruker data input page'!AQ163/0.77446)^2+('Bruker data input page'!AQ163/0.77446)*Calibrations!AK$97+Calibrations!AL$97</f>
        <v>0.15122413611092206</v>
      </c>
      <c r="Y163" s="23">
        <f>('Bruker data input page'!AI163/0.7147)*Calibrations!AX$97+Calibrations!AY$97</f>
        <v>12.516750124109233</v>
      </c>
      <c r="Z163" s="23">
        <f>('Bruker data input page'!AG163/0.8302)*Calibrations!BE$97+Calibrations!BF$97</f>
        <v>0.37433459918148354</v>
      </c>
      <c r="AA163" s="23">
        <f>((('Bruker data input page'!AA163/0.436)^2)*Calibrations!BK$97)+(('Bruker data input page'!AA163/0.436)*Calibrations!BL$97)+Calibrations!BM$97</f>
        <v>6.69454613067898E-2</v>
      </c>
      <c r="AB163" s="24">
        <f>'Bruker data input page'!AM163*Calibrations!BS$97*10000+Calibrations!BT$97</f>
        <v>333.2499346769518</v>
      </c>
      <c r="AC163" s="24">
        <f>Calibrations!CA$97*('Bruker data input page'!AO163*10000)^2+('Bruker data input page'!AO163*10000)*Calibrations!CB$97+Calibrations!CC$97</f>
        <v>358.87559403213129</v>
      </c>
      <c r="AD163" s="24">
        <f>'Bruker data input page'!AW163*10000*Calibrations!CI$97+Calibrations!CJ$97</f>
        <v>97.252711456742787</v>
      </c>
      <c r="AE163" s="24">
        <f>'Bruker data input page'!AY163*10000*Calibrations!CP$97+Calibrations!CQ$97</f>
        <v>103.94088199697477</v>
      </c>
      <c r="AF163" s="24">
        <f>Calibrations!$CW$97*('Bruker data input page'!BA163*10000)^2+('Bruker data input page'!BA163*10000)*Calibrations!$CX$97+Calibrations!$CY$97</f>
        <v>79.48025356452959</v>
      </c>
      <c r="AG163" s="24">
        <f>'Bruker data input page'!BI163*10000*Calibrations!DD$97+Calibrations!DE$97</f>
        <v>6.421244393933315</v>
      </c>
      <c r="AH163" s="24">
        <f>('Bruker data input page'!BK163*10000)*Calibrations!DK$97+Calibrations!DL$97</f>
        <v>78.628697222926732</v>
      </c>
      <c r="AI163" s="24">
        <f>Calibrations!DR$97*('Bruker data input page'!BM163*10000)^2+('Bruker data input page'!BM163*10000)*Calibrations!DS$97+Calibrations!DT$97</f>
        <v>26.542141426048879</v>
      </c>
      <c r="AJ163" s="24">
        <f>Calibrations!DY$97*('Bruker data input page'!BO163*10000)^2+Calibrations!DZ$97*('Bruker data input page'!BO163*10000)+Calibrations!EA$97</f>
        <v>68.405270750789199</v>
      </c>
      <c r="AK163" s="21"/>
      <c r="AL163" s="21"/>
    </row>
    <row r="164" spans="2:38">
      <c r="B164" s="27">
        <f>'Bruker data input page'!B841</f>
        <v>44764.922222222223</v>
      </c>
      <c r="C164" s="21" t="str">
        <f>'Bruker data input page'!G841</f>
        <v>GeoExploration</v>
      </c>
      <c r="D164" s="21" t="str">
        <f>'Bruker data input page'!H841</f>
        <v>Oxide3phase</v>
      </c>
      <c r="E164" s="26">
        <f>'Bruker data input page'!L841</f>
        <v>90</v>
      </c>
      <c r="F164" s="26"/>
      <c r="G164" s="26" t="str">
        <f>'Bruker data input page'!DK164</f>
        <v>393-U1558D-7R-1A</v>
      </c>
      <c r="H164" s="26" t="str">
        <f>'Bruker data input page'!DL164</f>
        <v>SHLF</v>
      </c>
      <c r="I164" s="26">
        <f>'Bruker data input page'!DM164</f>
        <v>0</v>
      </c>
      <c r="J164" s="26">
        <f>'Bruker data input page'!DN164</f>
        <v>0</v>
      </c>
      <c r="K164" s="26">
        <f>'Bruker data input page'!DO164</f>
        <v>0</v>
      </c>
      <c r="L164" s="26">
        <f>'Bruker data input page'!DP164</f>
        <v>0</v>
      </c>
      <c r="M164" s="26">
        <f>'Bruker data input page'!DQ164</f>
        <v>0</v>
      </c>
      <c r="N164" s="26">
        <f>'Bruker data input page'!DR164</f>
        <v>0</v>
      </c>
      <c r="O164" s="26">
        <f>'Bruker data input page'!DS164</f>
        <v>64</v>
      </c>
      <c r="P164" s="21" t="str">
        <f>'Bruker data input page'!DT164</f>
        <v>2A BKGD</v>
      </c>
      <c r="Q164" s="21">
        <f>'Bruker data input page'!A164</f>
        <v>531</v>
      </c>
      <c r="R164" s="27">
        <f>'Bruker data input page'!B164</f>
        <v>44742.809027777781</v>
      </c>
      <c r="S164" s="22">
        <f>'Bruker data input page'!Y164*Calibrations!H$97+Calibrations!I$97</f>
        <v>52.559369752381386</v>
      </c>
      <c r="T164" s="23">
        <f>Calibrations!O$97*('Bruker data input page'!AK164/0.5993)^2+Calibrations!P$97*('Bruker data input page'!AK164/0.5993)+Calibrations!Q$97</f>
        <v>0.96089736806020487</v>
      </c>
      <c r="U164" s="22">
        <f>Calibrations!$V$97*'Bruker data input page'!W164^2+Calibrations!$W$97*'Bruker data input page'!W164+Calibrations!$X$97</f>
        <v>19.852168355845571</v>
      </c>
      <c r="V164" s="23">
        <f>('Bruker data input page'!AS164/0.69943)*Calibrations!AC$97+Calibrations!AD$97</f>
        <v>8.7988644781966876</v>
      </c>
      <c r="W164" s="23">
        <f>'Bruker data input page'!U164*Calibrations!AQ$97+Calibrations!AR$97</f>
        <v>9.9363743995696154</v>
      </c>
      <c r="X164" s="23">
        <f>Calibrations!AJ$97*('Bruker data input page'!AQ164/0.77446)^2+('Bruker data input page'!AQ164/0.77446)*Calibrations!AK$97+Calibrations!AL$97</f>
        <v>0.12669196418438966</v>
      </c>
      <c r="Y164" s="23">
        <f>('Bruker data input page'!AI164/0.7147)*Calibrations!AX$97+Calibrations!AY$97</f>
        <v>12.998619737731836</v>
      </c>
      <c r="Z164" s="23">
        <f>('Bruker data input page'!AG164/0.8302)*Calibrations!BE$97+Calibrations!BF$97</f>
        <v>0.21737683062761784</v>
      </c>
      <c r="AA164" s="23">
        <f>((('Bruker data input page'!AA164/0.436)^2)*Calibrations!BK$97)+(('Bruker data input page'!AA164/0.436)*Calibrations!BL$97)+Calibrations!BM$97</f>
        <v>4.8432141033973419E-2</v>
      </c>
      <c r="AB164" s="24">
        <f>'Bruker data input page'!AM164*Calibrations!BS$97*10000+Calibrations!BT$97</f>
        <v>307.52591117849011</v>
      </c>
      <c r="AC164" s="24">
        <f>Calibrations!CA$97*('Bruker data input page'!AO164*10000)^2+('Bruker data input page'!AO164*10000)*Calibrations!CB$97+Calibrations!CC$97</f>
        <v>261.36266725905273</v>
      </c>
      <c r="AD164" s="24">
        <f>'Bruker data input page'!AW164*10000*Calibrations!CI$97+Calibrations!CJ$97</f>
        <v>77.482148743982151</v>
      </c>
      <c r="AE164" s="24">
        <f>'Bruker data input page'!AY164*10000*Calibrations!CP$97+Calibrations!CQ$97</f>
        <v>67.962237602874509</v>
      </c>
      <c r="AF164" s="24">
        <f>Calibrations!$CW$97*('Bruker data input page'!BA164*10000)^2+('Bruker data input page'!BA164*10000)*Calibrations!$CX$97+Calibrations!$CY$97</f>
        <v>88.636347020367126</v>
      </c>
      <c r="AG164" s="24">
        <f>'Bruker data input page'!BI164*10000*Calibrations!DD$97+Calibrations!DE$97</f>
        <v>1.9009381417320252</v>
      </c>
      <c r="AH164" s="24">
        <f>('Bruker data input page'!BK164*10000)*Calibrations!DK$97+Calibrations!DL$97</f>
        <v>75.649164389685552</v>
      </c>
      <c r="AI164" s="24">
        <f>Calibrations!DR$97*('Bruker data input page'!BM164*10000)^2+('Bruker data input page'!BM164*10000)*Calibrations!DS$97+Calibrations!DT$97</f>
        <v>24.418714597367938</v>
      </c>
      <c r="AJ164" s="24">
        <f>Calibrations!DY$97*('Bruker data input page'!BO164*10000)^2+Calibrations!DZ$97*('Bruker data input page'!BO164*10000)+Calibrations!EA$97</f>
        <v>58.972060329952285</v>
      </c>
      <c r="AK164" s="21"/>
      <c r="AL164" s="21"/>
    </row>
    <row r="165" spans="2:38">
      <c r="B165" s="27">
        <f>'Bruker data input page'!B842</f>
        <v>44764.924305555556</v>
      </c>
      <c r="C165" s="21" t="str">
        <f>'Bruker data input page'!G842</f>
        <v>GeoExploration</v>
      </c>
      <c r="D165" s="21" t="str">
        <f>'Bruker data input page'!H842</f>
        <v>Oxide3phase</v>
      </c>
      <c r="E165" s="26">
        <f>'Bruker data input page'!L842</f>
        <v>90</v>
      </c>
      <c r="F165" s="26"/>
      <c r="G165" s="26" t="str">
        <f>'Bruker data input page'!DK165</f>
        <v>393-U1558D-7R-1A</v>
      </c>
      <c r="H165" s="26" t="str">
        <f>'Bruker data input page'!DL165</f>
        <v>SHLF</v>
      </c>
      <c r="I165" s="26">
        <f>'Bruker data input page'!DM165</f>
        <v>0</v>
      </c>
      <c r="J165" s="26">
        <f>'Bruker data input page'!DN165</f>
        <v>0</v>
      </c>
      <c r="K165" s="26">
        <f>'Bruker data input page'!DO165</f>
        <v>0</v>
      </c>
      <c r="L165" s="26">
        <f>'Bruker data input page'!DP165</f>
        <v>0</v>
      </c>
      <c r="M165" s="26">
        <f>'Bruker data input page'!DQ165</f>
        <v>0</v>
      </c>
      <c r="N165" s="26">
        <f>'Bruker data input page'!DR165</f>
        <v>0</v>
      </c>
      <c r="O165" s="26">
        <f>'Bruker data input page'!DS165</f>
        <v>94</v>
      </c>
      <c r="P165" s="21" t="str">
        <f>'Bruker data input page'!DT165</f>
        <v>4A ALT</v>
      </c>
      <c r="Q165" s="21">
        <f>'Bruker data input page'!A165</f>
        <v>532</v>
      </c>
      <c r="R165" s="27">
        <f>'Bruker data input page'!B165</f>
        <v>44742.811111111114</v>
      </c>
      <c r="S165" s="22">
        <f>'Bruker data input page'!Y165*Calibrations!H$97+Calibrations!I$97</f>
        <v>51.645919795661463</v>
      </c>
      <c r="T165" s="23">
        <f>Calibrations!O$97*('Bruker data input page'!AK165/0.5993)^2+Calibrations!P$97*('Bruker data input page'!AK165/0.5993)+Calibrations!Q$97</f>
        <v>0.98671102464047911</v>
      </c>
      <c r="U165" s="22">
        <f>Calibrations!$V$97*'Bruker data input page'!W165^2+Calibrations!$W$97*'Bruker data input page'!W165+Calibrations!$X$97</f>
        <v>17.66036309108042</v>
      </c>
      <c r="V165" s="23">
        <f>('Bruker data input page'!AS165/0.69943)*Calibrations!AC$97+Calibrations!AD$97</f>
        <v>9.8537827959390096</v>
      </c>
      <c r="W165" s="23">
        <f>'Bruker data input page'!U165*Calibrations!AQ$97+Calibrations!AR$97</f>
        <v>10.80077777815821</v>
      </c>
      <c r="X165" s="23">
        <f>Calibrations!AJ$97*('Bruker data input page'!AQ165/0.77446)^2+('Bruker data input page'!AQ165/0.77446)*Calibrations!AK$97+Calibrations!AL$97</f>
        <v>0.18958012593273843</v>
      </c>
      <c r="Y165" s="23">
        <f>('Bruker data input page'!AI165/0.7147)*Calibrations!AX$97+Calibrations!AY$97</f>
        <v>12.675546334854378</v>
      </c>
      <c r="Z165" s="23">
        <f>('Bruker data input page'!AG165/0.8302)*Calibrations!BE$97+Calibrations!BF$97</f>
        <v>0.47001846962682087</v>
      </c>
      <c r="AA165" s="23">
        <f>((('Bruker data input page'!AA165/0.436)^2)*Calibrations!BK$97)+(('Bruker data input page'!AA165/0.436)*Calibrations!BL$97)+Calibrations!BM$97</f>
        <v>8.1104817937520765E-2</v>
      </c>
      <c r="AB165" s="24">
        <f>'Bruker data input page'!AM165*Calibrations!BS$97*10000+Calibrations!BT$97</f>
        <v>370.1210350247469</v>
      </c>
      <c r="AC165" s="24">
        <f>Calibrations!CA$97*('Bruker data input page'!AO165*10000)^2+('Bruker data input page'!AO165*10000)*Calibrations!CB$97+Calibrations!CC$97</f>
        <v>449.55873087042119</v>
      </c>
      <c r="AD165" s="24">
        <f>'Bruker data input page'!AW165*10000*Calibrations!CI$97+Calibrations!CJ$97</f>
        <v>132.83972433971189</v>
      </c>
      <c r="AE165" s="24">
        <f>'Bruker data input page'!AY165*10000*Calibrations!CP$97+Calibrations!CQ$97</f>
        <v>79.269811555306035</v>
      </c>
      <c r="AF165" s="24">
        <f>Calibrations!$CW$97*('Bruker data input page'!BA165*10000)^2+('Bruker data input page'!BA165*10000)*Calibrations!$CX$97+Calibrations!$CY$97</f>
        <v>82.125938838809802</v>
      </c>
      <c r="AG165" s="24">
        <f>'Bruker data input page'!BI165*10000*Calibrations!DD$97+Calibrations!DE$97</f>
        <v>6.421244393933315</v>
      </c>
      <c r="AH165" s="24">
        <f>('Bruker data input page'!BK165*10000)*Calibrations!DK$97+Calibrations!DL$97</f>
        <v>78.628697222926732</v>
      </c>
      <c r="AI165" s="24">
        <f>Calibrations!DR$97*('Bruker data input page'!BM165*10000)^2+('Bruker data input page'!BM165*10000)*Calibrations!DS$97+Calibrations!DT$97</f>
        <v>27.603420073396141</v>
      </c>
      <c r="AJ165" s="24">
        <f>Calibrations!DY$97*('Bruker data input page'!BO165*10000)^2+Calibrations!DZ$97*('Bruker data input page'!BO165*10000)+Calibrations!EA$97</f>
        <v>64.979345005047662</v>
      </c>
      <c r="AK165" s="21"/>
      <c r="AL165" s="21"/>
    </row>
    <row r="166" spans="2:38">
      <c r="B166" s="27">
        <f>'Bruker data input page'!B843</f>
        <v>44764.929861111108</v>
      </c>
      <c r="C166" s="21" t="str">
        <f>'Bruker data input page'!G843</f>
        <v>GeoExploration</v>
      </c>
      <c r="D166" s="21" t="str">
        <f>'Bruker data input page'!H843</f>
        <v>Oxide3phase</v>
      </c>
      <c r="E166" s="26">
        <f>'Bruker data input page'!L843</f>
        <v>90</v>
      </c>
      <c r="F166" s="26"/>
      <c r="G166" s="26" t="str">
        <f>'Bruker data input page'!DK166</f>
        <v>393-U1558D-7R-2A</v>
      </c>
      <c r="H166" s="26" t="str">
        <f>'Bruker data input page'!DL166</f>
        <v>SHLF</v>
      </c>
      <c r="I166" s="26">
        <f>'Bruker data input page'!DM166</f>
        <v>0</v>
      </c>
      <c r="J166" s="26">
        <f>'Bruker data input page'!DN166</f>
        <v>0</v>
      </c>
      <c r="K166" s="26">
        <f>'Bruker data input page'!DO166</f>
        <v>0</v>
      </c>
      <c r="L166" s="26">
        <f>'Bruker data input page'!DP166</f>
        <v>0</v>
      </c>
      <c r="M166" s="26">
        <f>'Bruker data input page'!DQ166</f>
        <v>0</v>
      </c>
      <c r="N166" s="26">
        <f>'Bruker data input page'!DR166</f>
        <v>0</v>
      </c>
      <c r="O166" s="26">
        <f>'Bruker data input page'!DS166</f>
        <v>16</v>
      </c>
      <c r="P166" s="21" t="str">
        <f>'Bruker data input page'!DT166</f>
        <v>2A ALT</v>
      </c>
      <c r="Q166" s="21">
        <f>'Bruker data input page'!A166</f>
        <v>533</v>
      </c>
      <c r="R166" s="27">
        <f>'Bruker data input page'!B166</f>
        <v>44742.815972222219</v>
      </c>
      <c r="S166" s="22">
        <f>'Bruker data input page'!Y166*Calibrations!H$97+Calibrations!I$97</f>
        <v>51.724337715983417</v>
      </c>
      <c r="T166" s="23">
        <f>Calibrations!O$97*('Bruker data input page'!AK166/0.5993)^2+Calibrations!P$97*('Bruker data input page'!AK166/0.5993)+Calibrations!Q$97</f>
        <v>1.1256801643570318</v>
      </c>
      <c r="U166" s="22">
        <f>Calibrations!$V$97*'Bruker data input page'!W166^2+Calibrations!$W$97*'Bruker data input page'!W166+Calibrations!$X$97</f>
        <v>18.706252459477152</v>
      </c>
      <c r="V166" s="23">
        <f>('Bruker data input page'!AS166/0.69943)*Calibrations!AC$97+Calibrations!AD$97</f>
        <v>10.267546801874776</v>
      </c>
      <c r="W166" s="23">
        <f>'Bruker data input page'!U166*Calibrations!AQ$97+Calibrations!AR$97</f>
        <v>7.9303244205413765</v>
      </c>
      <c r="X166" s="23">
        <f>Calibrations!AJ$97*('Bruker data input page'!AQ166/0.77446)^2+('Bruker data input page'!AQ166/0.77446)*Calibrations!AK$97+Calibrations!AL$97</f>
        <v>0.12613278015078661</v>
      </c>
      <c r="Y166" s="23">
        <f>('Bruker data input page'!AI166/0.7147)*Calibrations!AX$97+Calibrations!AY$97</f>
        <v>12.650881918612079</v>
      </c>
      <c r="Z166" s="23">
        <f>('Bruker data input page'!AG166/0.8302)*Calibrations!BE$97+Calibrations!BF$97</f>
        <v>0.47967740923013569</v>
      </c>
      <c r="AA166" s="23">
        <f>((('Bruker data input page'!AA166/0.436)^2)*Calibrations!BK$97)+(('Bruker data input page'!AA166/0.436)*Calibrations!BL$97)+Calibrations!BM$97</f>
        <v>9.175558177949153E-2</v>
      </c>
      <c r="AB166" s="24">
        <f>'Bruker data input page'!AM166*Calibrations!BS$97*10000+Calibrations!BT$97</f>
        <v>338.39473937664411</v>
      </c>
      <c r="AC166" s="24">
        <f>Calibrations!CA$97*('Bruker data input page'!AO166*10000)^2+('Bruker data input page'!AO166*10000)*Calibrations!CB$97+Calibrations!CC$97</f>
        <v>320.7716753621969</v>
      </c>
      <c r="AD166" s="24">
        <f>'Bruker data input page'!AW166*10000*Calibrations!CI$97+Calibrations!CJ$97</f>
        <v>95.275655185466718</v>
      </c>
      <c r="AE166" s="24">
        <f>'Bruker data input page'!AY166*10000*Calibrations!CP$97+Calibrations!CQ$97</f>
        <v>80.297772823708883</v>
      </c>
      <c r="AF166" s="24">
        <f>Calibrations!$CW$97*('Bruker data input page'!BA166*10000)^2+('Bruker data input page'!BA166*10000)*Calibrations!$CX$97+Calibrations!$CY$97</f>
        <v>88.636347020367126</v>
      </c>
      <c r="AG166" s="24">
        <f>'Bruker data input page'!BI166*10000*Calibrations!DD$97+Calibrations!DE$97</f>
        <v>9.8114740830842848</v>
      </c>
      <c r="AH166" s="24">
        <f>('Bruker data input page'!BK166*10000)*Calibrations!DK$97+Calibrations!DL$97</f>
        <v>81.608230056167898</v>
      </c>
      <c r="AI166" s="24">
        <f>Calibrations!DR$97*('Bruker data input page'!BM166*10000)^2+('Bruker data input page'!BM166*10000)*Calibrations!DS$97+Calibrations!DT$97</f>
        <v>25.480572934039472</v>
      </c>
      <c r="AJ166" s="24">
        <f>Calibrations!DY$97*('Bruker data input page'!BO166*10000)^2+Calibrations!DZ$97*('Bruker data input page'!BO166*10000)+Calibrations!EA$97</f>
        <v>68.405270750789199</v>
      </c>
      <c r="AK166" s="21"/>
      <c r="AL166" s="21"/>
    </row>
    <row r="167" spans="2:38">
      <c r="B167" s="27">
        <f>'Bruker data input page'!B844</f>
        <v>44764.931250000001</v>
      </c>
      <c r="C167" s="21" t="str">
        <f>'Bruker data input page'!G844</f>
        <v>GeoExploration</v>
      </c>
      <c r="D167" s="21" t="str">
        <f>'Bruker data input page'!H844</f>
        <v>Oxide3phase</v>
      </c>
      <c r="E167" s="26">
        <f>'Bruker data input page'!L844</f>
        <v>90</v>
      </c>
      <c r="F167" s="26"/>
      <c r="G167" s="26" t="str">
        <f>'Bruker data input page'!DK167</f>
        <v>393-U1558D-7R-2A</v>
      </c>
      <c r="H167" s="26" t="str">
        <f>'Bruker data input page'!DL167</f>
        <v>SHLF</v>
      </c>
      <c r="I167" s="26">
        <f>'Bruker data input page'!DM167</f>
        <v>0</v>
      </c>
      <c r="J167" s="26">
        <f>'Bruker data input page'!DN167</f>
        <v>0</v>
      </c>
      <c r="K167" s="26">
        <f>'Bruker data input page'!DO167</f>
        <v>0</v>
      </c>
      <c r="L167" s="26">
        <f>'Bruker data input page'!DP167</f>
        <v>0</v>
      </c>
      <c r="M167" s="26">
        <f>'Bruker data input page'!DQ167</f>
        <v>0</v>
      </c>
      <c r="N167" s="26">
        <f>'Bruker data input page'!DR167</f>
        <v>0</v>
      </c>
      <c r="O167" s="26">
        <f>'Bruker data input page'!DS167</f>
        <v>42</v>
      </c>
      <c r="P167" s="21" t="str">
        <f>'Bruker data input page'!DT167</f>
        <v>6A BRECCIA MATRIX</v>
      </c>
      <c r="Q167" s="21">
        <f>'Bruker data input page'!A167</f>
        <v>534</v>
      </c>
      <c r="R167" s="27">
        <f>'Bruker data input page'!B167</f>
        <v>44742.818055555559</v>
      </c>
      <c r="S167" s="22">
        <f>'Bruker data input page'!Y167*Calibrations!H$97+Calibrations!I$97</f>
        <v>24.441673900699982</v>
      </c>
      <c r="T167" s="23">
        <f>Calibrations!O$97*('Bruker data input page'!AK167/0.5993)^2+Calibrations!P$97*('Bruker data input page'!AK167/0.5993)+Calibrations!Q$97</f>
        <v>0.5633239790830229</v>
      </c>
      <c r="U167" s="22">
        <f>Calibrations!$V$97*'Bruker data input page'!W167^2+Calibrations!$W$97*'Bruker data input page'!W167+Calibrations!$X$97</f>
        <v>8.1523328915095714</v>
      </c>
      <c r="V167" s="23">
        <f>('Bruker data input page'!AS167/0.69943)*Calibrations!AC$97+Calibrations!AD$97</f>
        <v>6.1425715190466139</v>
      </c>
      <c r="W167" s="23">
        <f>'Bruker data input page'!U167*Calibrations!AQ$97+Calibrations!AR$97</f>
        <v>4.4800576582304732</v>
      </c>
      <c r="X167" s="23">
        <f>Calibrations!AJ$97*('Bruker data input page'!AQ167/0.77446)^2+('Bruker data input page'!AQ167/0.77446)*Calibrations!AK$97+Calibrations!AL$97</f>
        <v>8.192822688442071E-2</v>
      </c>
      <c r="Y167" s="23">
        <f>('Bruker data input page'!AI167/0.7147)*Calibrations!AX$97+Calibrations!AY$97</f>
        <v>34.683056849714937</v>
      </c>
      <c r="Z167" s="23">
        <f>('Bruker data input page'!AG167/0.8302)*Calibrations!BE$97+Calibrations!BF$97</f>
        <v>1.5468393144651205</v>
      </c>
      <c r="AA167" s="23">
        <f>((('Bruker data input page'!AA167/0.436)^2)*Calibrations!BK$97)+(('Bruker data input page'!AA167/0.436)*Calibrations!BL$97)+Calibrations!BM$97</f>
        <v>0.18258214812910323</v>
      </c>
      <c r="AB167" s="24" t="e">
        <f>'Bruker data input page'!AM167*Calibrations!BS$97*10000+Calibrations!BT$97</f>
        <v>#VALUE!</v>
      </c>
      <c r="AC167" s="24">
        <f>Calibrations!CA$97*('Bruker data input page'!AO167*10000)^2+('Bruker data input page'!AO167*10000)*Calibrations!CB$97+Calibrations!CC$97</f>
        <v>164.27859861688083</v>
      </c>
      <c r="AD167" s="24">
        <f>'Bruker data input page'!AW167*10000*Calibrations!CI$97+Calibrations!CJ$97</f>
        <v>74.516564337068061</v>
      </c>
      <c r="AE167" s="24">
        <f>'Bruker data input page'!AY167*10000*Calibrations!CP$97+Calibrations!CQ$97</f>
        <v>76.18592775009742</v>
      </c>
      <c r="AF167" s="24">
        <f>Calibrations!$CW$97*('Bruker data input page'!BA167*10000)^2+('Bruker data input page'!BA167*10000)*Calibrations!$CX$97+Calibrations!$CY$97</f>
        <v>101.21228479429639</v>
      </c>
      <c r="AG167" s="24">
        <f>'Bruker data input page'!BI167*10000*Calibrations!DD$97+Calibrations!DE$97</f>
        <v>31.282928781040415</v>
      </c>
      <c r="AH167" s="24">
        <f>('Bruker data input page'!BK167*10000)*Calibrations!DK$97+Calibrations!DL$97</f>
        <v>92.533183778052205</v>
      </c>
      <c r="AI167" s="24">
        <f>Calibrations!DR$97*('Bruker data input page'!BM167*10000)^2+('Bruker data input page'!BM167*10000)*Calibrations!DS$97+Calibrations!DT$97</f>
        <v>7.3895623365726362</v>
      </c>
      <c r="AJ167" s="24">
        <f>Calibrations!DY$97*('Bruker data input page'!BO167*10000)^2+Calibrations!DZ$97*('Bruker data input page'!BO167*10000)+Calibrations!EA$97</f>
        <v>49.501403960394086</v>
      </c>
      <c r="AK167" s="21"/>
      <c r="AL167" s="21"/>
    </row>
    <row r="168" spans="2:38">
      <c r="B168" s="27">
        <f>'Bruker data input page'!B845</f>
        <v>44764.933333333334</v>
      </c>
      <c r="C168" s="21" t="str">
        <f>'Bruker data input page'!G845</f>
        <v>GeoExploration</v>
      </c>
      <c r="D168" s="21" t="str">
        <f>'Bruker data input page'!H845</f>
        <v>Oxide3phase</v>
      </c>
      <c r="E168" s="26">
        <f>'Bruker data input page'!L845</f>
        <v>90</v>
      </c>
      <c r="F168" s="26"/>
      <c r="G168" s="26" t="str">
        <f>'Bruker data input page'!DK168</f>
        <v>393-U1558D-7R-2A</v>
      </c>
      <c r="H168" s="26" t="str">
        <f>'Bruker data input page'!DL168</f>
        <v>SHLF</v>
      </c>
      <c r="I168" s="26">
        <f>'Bruker data input page'!DM168</f>
        <v>0</v>
      </c>
      <c r="J168" s="26">
        <f>'Bruker data input page'!DN168</f>
        <v>0</v>
      </c>
      <c r="K168" s="26">
        <f>'Bruker data input page'!DO168</f>
        <v>0</v>
      </c>
      <c r="L168" s="26">
        <f>'Bruker data input page'!DP168</f>
        <v>0</v>
      </c>
      <c r="M168" s="26">
        <f>'Bruker data input page'!DQ168</f>
        <v>0</v>
      </c>
      <c r="N168" s="26">
        <f>'Bruker data input page'!DR168</f>
        <v>0</v>
      </c>
      <c r="O168" s="26">
        <f>'Bruker data input page'!DS168</f>
        <v>92</v>
      </c>
      <c r="P168" s="21" t="str">
        <f>'Bruker data input page'!DT168</f>
        <v>10B BKGD</v>
      </c>
      <c r="Q168" s="21">
        <f>'Bruker data input page'!A168</f>
        <v>535</v>
      </c>
      <c r="R168" s="27">
        <f>'Bruker data input page'!B168</f>
        <v>44742.820138888892</v>
      </c>
      <c r="S168" s="22">
        <f>'Bruker data input page'!Y168*Calibrations!H$97+Calibrations!I$97</f>
        <v>53.181247623540614</v>
      </c>
      <c r="T168" s="23">
        <f>Calibrations!O$97*('Bruker data input page'!AK168/0.5993)^2+Calibrations!P$97*('Bruker data input page'!AK168/0.5993)+Calibrations!Q$97</f>
        <v>0.73482307441957251</v>
      </c>
      <c r="U168" s="22">
        <f>Calibrations!$V$97*'Bruker data input page'!W168^2+Calibrations!$W$97*'Bruker data input page'!W168+Calibrations!$X$97</f>
        <v>25.282942526450658</v>
      </c>
      <c r="V168" s="23">
        <f>('Bruker data input page'!AS168/0.69943)*Calibrations!AC$97+Calibrations!AD$97</f>
        <v>7.4956877568929041</v>
      </c>
      <c r="W168" s="23">
        <f>'Bruker data input page'!U168*Calibrations!AQ$97+Calibrations!AR$97</f>
        <v>6.5949555688501622</v>
      </c>
      <c r="X168" s="23">
        <f>Calibrations!AJ$97*('Bruker data input page'!AQ168/0.77446)^2+('Bruker data input page'!AQ168/0.77446)*Calibrations!AK$97+Calibrations!AL$97</f>
        <v>9.8024776786311621E-2</v>
      </c>
      <c r="Y168" s="23">
        <f>('Bruker data input page'!AI168/0.7147)*Calibrations!AX$97+Calibrations!AY$97</f>
        <v>14.147037587828297</v>
      </c>
      <c r="Z168" s="23">
        <f>('Bruker data input page'!AG168/0.8302)*Calibrations!BE$97+Calibrations!BF$97</f>
        <v>0.32951108258485073</v>
      </c>
      <c r="AA168" s="23" t="e">
        <f>((('Bruker data input page'!AA168/0.436)^2)*Calibrations!BK$97)+(('Bruker data input page'!AA168/0.436)*Calibrations!BL$97)+Calibrations!BM$97</f>
        <v>#VALUE!</v>
      </c>
      <c r="AB168" s="24">
        <f>'Bruker data input page'!AM168*Calibrations!BS$97*10000+Calibrations!BT$97</f>
        <v>322.10285782761844</v>
      </c>
      <c r="AC168" s="24">
        <f>Calibrations!CA$97*('Bruker data input page'!AO168*10000)^2+('Bruker data input page'!AO168*10000)*Calibrations!CB$97+Calibrations!CC$97</f>
        <v>239.97938357169861</v>
      </c>
      <c r="AD168" s="24">
        <f>'Bruker data input page'!AW168*10000*Calibrations!CI$97+Calibrations!CJ$97</f>
        <v>60.677170438135605</v>
      </c>
      <c r="AE168" s="24">
        <f>'Bruker data input page'!AY168*10000*Calibrations!CP$97+Calibrations!CQ$97</f>
        <v>54.598741113637267</v>
      </c>
      <c r="AF168" s="24">
        <f>Calibrations!$CW$97*('Bruker data input page'!BA168*10000)^2+('Bruker data input page'!BA168*10000)*Calibrations!$CX$97+Calibrations!$CY$97</f>
        <v>56.033956837768585</v>
      </c>
      <c r="AG168" s="24">
        <f>'Bruker data input page'!BI168*10000*Calibrations!DD$97+Calibrations!DE$97</f>
        <v>7.5513209569836386</v>
      </c>
      <c r="AH168" s="24">
        <f>('Bruker data input page'!BK168*10000)*Calibrations!DK$97+Calibrations!DL$97</f>
        <v>93.526361389132575</v>
      </c>
      <c r="AI168" s="24">
        <f>Calibrations!DR$97*('Bruker data input page'!BM168*10000)^2+('Bruker data input page'!BM168*10000)*Calibrations!DS$97+Calibrations!DT$97</f>
        <v>16.977590590127324</v>
      </c>
      <c r="AJ168" s="24">
        <f>Calibrations!DY$97*('Bruker data input page'!BO168*10000)^2+Calibrations!DZ$97*('Bruker data input page'!BO168*10000)+Calibrations!EA$97</f>
        <v>51.226126717987242</v>
      </c>
      <c r="AK168" s="21"/>
      <c r="AL168" s="21"/>
    </row>
    <row r="169" spans="2:38">
      <c r="B169" s="27">
        <f>'Bruker data input page'!B846</f>
        <v>44764.936111111114</v>
      </c>
      <c r="C169" s="21" t="str">
        <f>'Bruker data input page'!G846</f>
        <v>GeoExploration</v>
      </c>
      <c r="D169" s="21" t="str">
        <f>'Bruker data input page'!H846</f>
        <v>Oxide3phase</v>
      </c>
      <c r="E169" s="26">
        <f>'Bruker data input page'!L846</f>
        <v>90</v>
      </c>
      <c r="F169" s="26"/>
      <c r="G169" s="26" t="str">
        <f>'Bruker data input page'!DK169</f>
        <v>393-U1558D-7R-3A</v>
      </c>
      <c r="H169" s="26" t="str">
        <f>'Bruker data input page'!DL169</f>
        <v>SHLF</v>
      </c>
      <c r="I169" s="26">
        <f>'Bruker data input page'!DM169</f>
        <v>0</v>
      </c>
      <c r="J169" s="26">
        <f>'Bruker data input page'!DN169</f>
        <v>0</v>
      </c>
      <c r="K169" s="26">
        <f>'Bruker data input page'!DO169</f>
        <v>0</v>
      </c>
      <c r="L169" s="26">
        <f>'Bruker data input page'!DP169</f>
        <v>0</v>
      </c>
      <c r="M169" s="26">
        <f>'Bruker data input page'!DQ169</f>
        <v>0</v>
      </c>
      <c r="N169" s="26">
        <f>'Bruker data input page'!DR169</f>
        <v>0</v>
      </c>
      <c r="O169" s="26">
        <f>'Bruker data input page'!DS169</f>
        <v>29</v>
      </c>
      <c r="P169" s="21" t="str">
        <f>'Bruker data input page'!DT169</f>
        <v>1B BKGD</v>
      </c>
      <c r="Q169" s="21">
        <f>'Bruker data input page'!A169</f>
        <v>536</v>
      </c>
      <c r="R169" s="27">
        <f>'Bruker data input page'!B169</f>
        <v>44742.829861111109</v>
      </c>
      <c r="S169" s="22">
        <f>'Bruker data input page'!Y169*Calibrations!H$97+Calibrations!I$97</f>
        <v>52.87280380360761</v>
      </c>
      <c r="T169" s="23">
        <f>Calibrations!O$97*('Bruker data input page'!AK169/0.5993)^2+Calibrations!P$97*('Bruker data input page'!AK169/0.5993)+Calibrations!Q$97</f>
        <v>1.0754704677365838</v>
      </c>
      <c r="U169" s="22">
        <f>Calibrations!$V$97*'Bruker data input page'!W169^2+Calibrations!$W$97*'Bruker data input page'!W169+Calibrations!$X$97</f>
        <v>18.472226629428441</v>
      </c>
      <c r="V169" s="23">
        <f>('Bruker data input page'!AS169/0.69943)*Calibrations!AC$97+Calibrations!AD$97</f>
        <v>9.6592057747128663</v>
      </c>
      <c r="W169" s="23">
        <f>'Bruker data input page'!U169*Calibrations!AQ$97+Calibrations!AR$97</f>
        <v>9.555503306789582</v>
      </c>
      <c r="X169" s="23">
        <f>Calibrations!AJ$97*('Bruker data input page'!AQ169/0.77446)^2+('Bruker data input page'!AQ169/0.77446)*Calibrations!AK$97+Calibrations!AL$97</f>
        <v>0.14724848894013004</v>
      </c>
      <c r="Y169" s="23">
        <f>('Bruker data input page'!AI169/0.7147)*Calibrations!AX$97+Calibrations!AY$97</f>
        <v>13.130467789990028</v>
      </c>
      <c r="Z169" s="23">
        <f>('Bruker data input page'!AG169/0.8302)*Calibrations!BE$97+Calibrations!BF$97</f>
        <v>0.30279807774443324</v>
      </c>
      <c r="AA169" s="23">
        <f>((('Bruker data input page'!AA169/0.436)^2)*Calibrations!BK$97)+(('Bruker data input page'!AA169/0.436)*Calibrations!BL$97)+Calibrations!BM$97</f>
        <v>0.10046290126633826</v>
      </c>
      <c r="AB169" s="24">
        <f>'Bruker data input page'!AM169*Calibrations!BS$97*10000+Calibrations!BT$97</f>
        <v>323.81779272751589</v>
      </c>
      <c r="AC169" s="24">
        <f>Calibrations!CA$97*('Bruker data input page'!AO169*10000)^2+('Bruker data input page'!AO169*10000)*Calibrations!CB$97+Calibrations!CC$97</f>
        <v>324.24729562721075</v>
      </c>
      <c r="AD169" s="24">
        <f>'Bruker data input page'!AW169*10000*Calibrations!CI$97+Calibrations!CJ$97</f>
        <v>95.275655185466718</v>
      </c>
      <c r="AE169" s="24">
        <f>'Bruker data input page'!AY169*10000*Calibrations!CP$97+Calibrations!CQ$97</f>
        <v>77.213889018500282</v>
      </c>
      <c r="AF169" s="24">
        <f>Calibrations!$CW$97*('Bruker data input page'!BA169*10000)^2+('Bruker data input page'!BA169*10000)*Calibrations!$CX$97+Calibrations!$CY$97</f>
        <v>88.636347020367126</v>
      </c>
      <c r="AG169" s="24">
        <f>'Bruker data input page'!BI169*10000*Calibrations!DD$97+Calibrations!DE$97</f>
        <v>4.1610912678326706</v>
      </c>
      <c r="AH169" s="24">
        <f>('Bruker data input page'!BK169*10000)*Calibrations!DK$97+Calibrations!DL$97</f>
        <v>84.587762889409078</v>
      </c>
      <c r="AI169" s="24">
        <f>Calibrations!DR$97*('Bruker data input page'!BM169*10000)^2+('Bruker data input page'!BM169*10000)*Calibrations!DS$97+Calibrations!DT$97</f>
        <v>25.480572934039472</v>
      </c>
      <c r="AJ169" s="24">
        <f>Calibrations!DY$97*('Bruker data input page'!BO169*10000)^2+Calibrations!DZ$97*('Bruker data input page'!BO169*10000)+Calibrations!EA$97</f>
        <v>64.979345005047662</v>
      </c>
      <c r="AK169" s="21"/>
      <c r="AL169" s="21"/>
    </row>
    <row r="170" spans="2:38">
      <c r="B170" s="27">
        <f>'Bruker data input page'!B847</f>
        <v>44764.938194444447</v>
      </c>
      <c r="C170" s="21" t="str">
        <f>'Bruker data input page'!G847</f>
        <v>GeoExploration</v>
      </c>
      <c r="D170" s="21" t="str">
        <f>'Bruker data input page'!H847</f>
        <v>Oxide3phase</v>
      </c>
      <c r="E170" s="26">
        <f>'Bruker data input page'!L847</f>
        <v>90</v>
      </c>
      <c r="F170" s="26"/>
      <c r="G170" s="26" t="str">
        <f>'Bruker data input page'!DK170</f>
        <v>393-U1558D-7R-3A</v>
      </c>
      <c r="H170" s="26" t="str">
        <f>'Bruker data input page'!DL170</f>
        <v>SHLF</v>
      </c>
      <c r="I170" s="26">
        <f>'Bruker data input page'!DM170</f>
        <v>0</v>
      </c>
      <c r="J170" s="26">
        <f>'Bruker data input page'!DN170</f>
        <v>0</v>
      </c>
      <c r="K170" s="26">
        <f>'Bruker data input page'!DO170</f>
        <v>0</v>
      </c>
      <c r="L170" s="26">
        <f>'Bruker data input page'!DP170</f>
        <v>0</v>
      </c>
      <c r="M170" s="26">
        <f>'Bruker data input page'!DQ170</f>
        <v>0</v>
      </c>
      <c r="N170" s="26">
        <f>'Bruker data input page'!DR170</f>
        <v>0</v>
      </c>
      <c r="O170" s="26">
        <f>'Bruker data input page'!DS170</f>
        <v>41</v>
      </c>
      <c r="P170" s="21" t="str">
        <f>'Bruker data input page'!DT170</f>
        <v>1C ALT NEAR CM</v>
      </c>
      <c r="Q170" s="21">
        <f>'Bruker data input page'!A170</f>
        <v>537</v>
      </c>
      <c r="R170" s="27">
        <f>'Bruker data input page'!B170</f>
        <v>44742.832638888889</v>
      </c>
      <c r="S170" s="22">
        <f>'Bruker data input page'!Y170*Calibrations!H$97+Calibrations!I$97</f>
        <v>53.108770454758201</v>
      </c>
      <c r="T170" s="23">
        <f>Calibrations!O$97*('Bruker data input page'!AK170/0.5993)^2+Calibrations!P$97*('Bruker data input page'!AK170/0.5993)+Calibrations!Q$97</f>
        <v>1.1596436355183035</v>
      </c>
      <c r="U170" s="22">
        <f>Calibrations!$V$97*'Bruker data input page'!W170^2+Calibrations!$W$97*'Bruker data input page'!W170+Calibrations!$X$97</f>
        <v>16.901594460259645</v>
      </c>
      <c r="V170" s="23">
        <f>('Bruker data input page'!AS170/0.69943)*Calibrations!AC$97+Calibrations!AD$97</f>
        <v>10.349004341825957</v>
      </c>
      <c r="W170" s="23">
        <f>'Bruker data input page'!U170*Calibrations!AQ$97+Calibrations!AR$97</f>
        <v>9.5421631517632761</v>
      </c>
      <c r="X170" s="23">
        <f>Calibrations!AJ$97*('Bruker data input page'!AQ170/0.77446)^2+('Bruker data input page'!AQ170/0.77446)*Calibrations!AK$97+Calibrations!AL$97</f>
        <v>0.18965513043269816</v>
      </c>
      <c r="Y170" s="23">
        <f>('Bruker data input page'!AI170/0.7147)*Calibrations!AX$97+Calibrations!AY$97</f>
        <v>11.750326226802382</v>
      </c>
      <c r="Z170" s="23">
        <f>('Bruker data input page'!AG170/0.8302)*Calibrations!BE$97+Calibrations!BF$97</f>
        <v>0.93847704038758917</v>
      </c>
      <c r="AA170" s="23">
        <f>((('Bruker data input page'!AA170/0.436)^2)*Calibrations!BK$97)+(('Bruker data input page'!AA170/0.436)*Calibrations!BL$97)+Calibrations!BM$97</f>
        <v>5.1142159560988137E-2</v>
      </c>
      <c r="AB170" s="24">
        <f>'Bruker data input page'!AM170*Calibrations!BS$97*10000+Calibrations!BT$97</f>
        <v>258.65026653141285</v>
      </c>
      <c r="AC170" s="24">
        <f>Calibrations!CA$97*('Bruker data input page'!AO170*10000)^2+('Bruker data input page'!AO170*10000)*Calibrations!CB$97+Calibrations!CC$97</f>
        <v>309.1768739258797</v>
      </c>
      <c r="AD170" s="24">
        <f>'Bruker data input page'!AW170*10000*Calibrations!CI$97+Calibrations!CJ$97</f>
        <v>100.21829586365688</v>
      </c>
      <c r="AE170" s="24">
        <f>'Bruker data input page'!AY170*10000*Calibrations!CP$97+Calibrations!CQ$97</f>
        <v>79.269811555306035</v>
      </c>
      <c r="AF170" s="24">
        <f>Calibrations!$CW$97*('Bruker data input page'!BA170*10000)^2+('Bruker data input page'!BA170*10000)*Calibrations!$CX$97+Calibrations!$CY$97</f>
        <v>91.198988291332753</v>
      </c>
      <c r="AG170" s="24">
        <f>'Bruker data input page'!BI170*10000*Calibrations!DD$97+Calibrations!DE$97</f>
        <v>8.6813975200339613</v>
      </c>
      <c r="AH170" s="24">
        <f>('Bruker data input page'!BK170*10000)*Calibrations!DK$97+Calibrations!DL$97</f>
        <v>88.560473333730641</v>
      </c>
      <c r="AI170" s="24">
        <f>Calibrations!DR$97*('Bruker data input page'!BM170*10000)^2+('Bruker data input page'!BM170*10000)*Calibrations!DS$97+Calibrations!DT$97</f>
        <v>29.725107834104254</v>
      </c>
      <c r="AJ170" s="24">
        <f>Calibrations!DY$97*('Bruker data input page'!BO170*10000)^2+Calibrations!DZ$97*('Bruker data input page'!BO170*10000)+Calibrations!EA$97</f>
        <v>66.692926819219608</v>
      </c>
      <c r="AK170" s="21"/>
      <c r="AL170" s="21"/>
    </row>
    <row r="171" spans="2:38">
      <c r="B171" s="27">
        <f>'Bruker data input page'!B848</f>
        <v>44764.939583333333</v>
      </c>
      <c r="C171" s="21" t="str">
        <f>'Bruker data input page'!G848</f>
        <v>GeoExploration</v>
      </c>
      <c r="D171" s="21" t="str">
        <f>'Bruker data input page'!H848</f>
        <v>Oxide3phase</v>
      </c>
      <c r="E171" s="26">
        <f>'Bruker data input page'!L848</f>
        <v>90</v>
      </c>
      <c r="F171" s="26"/>
      <c r="G171" s="26" t="str">
        <f>'Bruker data input page'!DK171</f>
        <v>393-U1558D-7R-3A</v>
      </c>
      <c r="H171" s="26" t="str">
        <f>'Bruker data input page'!DL171</f>
        <v>SHLF</v>
      </c>
      <c r="I171" s="26">
        <f>'Bruker data input page'!DM171</f>
        <v>0</v>
      </c>
      <c r="J171" s="26">
        <f>'Bruker data input page'!DN171</f>
        <v>0</v>
      </c>
      <c r="K171" s="26">
        <f>'Bruker data input page'!DO171</f>
        <v>0</v>
      </c>
      <c r="L171" s="26">
        <f>'Bruker data input page'!DP171</f>
        <v>0</v>
      </c>
      <c r="M171" s="26">
        <f>'Bruker data input page'!DQ171</f>
        <v>0</v>
      </c>
      <c r="N171" s="26">
        <f>'Bruker data input page'!DR171</f>
        <v>0</v>
      </c>
      <c r="O171" s="26">
        <f>'Bruker data input page'!DS171</f>
        <v>67</v>
      </c>
      <c r="P171" s="21" t="str">
        <f>'Bruker data input page'!DT171</f>
        <v>4A ALT PATCH</v>
      </c>
      <c r="Q171" s="21">
        <f>'Bruker data input page'!A171</f>
        <v>538</v>
      </c>
      <c r="R171" s="27">
        <f>'Bruker data input page'!B171</f>
        <v>44742.834722222222</v>
      </c>
      <c r="S171" s="22">
        <f>'Bruker data input page'!Y171*Calibrations!H$97+Calibrations!I$97</f>
        <v>44.021559269813714</v>
      </c>
      <c r="T171" s="23">
        <f>Calibrations!O$97*('Bruker data input page'!AK171/0.5993)^2+Calibrations!P$97*('Bruker data input page'!AK171/0.5993)+Calibrations!Q$97</f>
        <v>1.0037087075696631</v>
      </c>
      <c r="U171" s="22">
        <f>Calibrations!$V$97*'Bruker data input page'!W171^2+Calibrations!$W$97*'Bruker data input page'!W171+Calibrations!$X$97</f>
        <v>15.816418976707865</v>
      </c>
      <c r="V171" s="23">
        <f>('Bruker data input page'!AS171/0.69943)*Calibrations!AC$97+Calibrations!AD$97</f>
        <v>11.54640139552529</v>
      </c>
      <c r="W171" s="23">
        <f>'Bruker data input page'!U171*Calibrations!AQ$97+Calibrations!AR$97</f>
        <v>6.4870743151591679</v>
      </c>
      <c r="X171" s="23">
        <f>Calibrations!AJ$97*('Bruker data input page'!AQ171/0.77446)^2+('Bruker data input page'!AQ171/0.77446)*Calibrations!AK$97+Calibrations!AL$97</f>
        <v>0.21458525409604534</v>
      </c>
      <c r="Y171" s="23">
        <f>('Bruker data input page'!AI171/0.7147)*Calibrations!AX$97+Calibrations!AY$97</f>
        <v>19.148737602592835</v>
      </c>
      <c r="Z171" s="23">
        <f>('Bruker data input page'!AG171/0.8302)*Calibrations!BE$97+Calibrations!BF$97</f>
        <v>0.66214081517400447</v>
      </c>
      <c r="AA171" s="23">
        <f>((('Bruker data input page'!AA171/0.436)^2)*Calibrations!BK$97)+(('Bruker data input page'!AA171/0.436)*Calibrations!BL$97)+Calibrations!BM$97</f>
        <v>0.13380359134104319</v>
      </c>
      <c r="AB171" s="24">
        <f>'Bruker data input page'!AM171*Calibrations!BS$97*10000+Calibrations!BT$97</f>
        <v>262.08013633120777</v>
      </c>
      <c r="AC171" s="24">
        <f>Calibrations!CA$97*('Bruker data input page'!AO171*10000)^2+('Bruker data input page'!AO171*10000)*Calibrations!CB$97+Calibrations!CC$97</f>
        <v>398.83197866255546</v>
      </c>
      <c r="AD171" s="24">
        <f>'Bruker data input page'!AW171*10000*Calibrations!CI$97+Calibrations!CJ$97</f>
        <v>160.51851213757681</v>
      </c>
      <c r="AE171" s="24">
        <f>'Bruker data input page'!AY171*10000*Calibrations!CP$97+Calibrations!CQ$97</f>
        <v>118.33233975461486</v>
      </c>
      <c r="AF171" s="24">
        <f>Calibrations!$CW$97*('Bruker data input page'!BA171*10000)^2+('Bruker data input page'!BA171*10000)*Calibrations!$CX$97+Calibrations!$CY$97</f>
        <v>79.48025356452959</v>
      </c>
      <c r="AG171" s="24">
        <f>'Bruker data input page'!BI171*10000*Calibrations!DD$97+Calibrations!DE$97</f>
        <v>10.941550646134607</v>
      </c>
      <c r="AH171" s="24">
        <f>('Bruker data input page'!BK171*10000)*Calibrations!DK$97+Calibrations!DL$97</f>
        <v>106.43767033317768</v>
      </c>
      <c r="AI171" s="24">
        <f>Calibrations!DR$97*('Bruker data input page'!BM171*10000)^2+('Bruker data input page'!BM171*10000)*Calibrations!DS$97+Calibrations!DT$97</f>
        <v>20.168382804060411</v>
      </c>
      <c r="AJ171" s="24">
        <f>Calibrations!DY$97*('Bruker data input page'!BO171*10000)^2+Calibrations!DZ$97*('Bruker data input page'!BO171*10000)+Calibrations!EA$97</f>
        <v>68.405270750789199</v>
      </c>
      <c r="AK171" s="21"/>
      <c r="AL171" s="21"/>
    </row>
    <row r="172" spans="2:38">
      <c r="B172" s="27">
        <f>'Bruker data input page'!B849</f>
        <v>44764.942361111112</v>
      </c>
      <c r="C172" s="21" t="str">
        <f>'Bruker data input page'!G849</f>
        <v>GeoExploration</v>
      </c>
      <c r="D172" s="21" t="str">
        <f>'Bruker data input page'!H849</f>
        <v>Oxide3phase</v>
      </c>
      <c r="E172" s="26">
        <f>'Bruker data input page'!L849</f>
        <v>90</v>
      </c>
      <c r="F172" s="26"/>
      <c r="G172" s="26" t="str">
        <f>'Bruker data input page'!DK172</f>
        <v>393-U1558D-7R-3A</v>
      </c>
      <c r="H172" s="26" t="str">
        <f>'Bruker data input page'!DL172</f>
        <v>SHLF</v>
      </c>
      <c r="I172" s="26">
        <f>'Bruker data input page'!DM172</f>
        <v>0</v>
      </c>
      <c r="J172" s="26">
        <f>'Bruker data input page'!DN172</f>
        <v>0</v>
      </c>
      <c r="K172" s="26">
        <f>'Bruker data input page'!DO172</f>
        <v>0</v>
      </c>
      <c r="L172" s="26">
        <f>'Bruker data input page'!DP172</f>
        <v>0</v>
      </c>
      <c r="M172" s="26">
        <f>'Bruker data input page'!DQ172</f>
        <v>0</v>
      </c>
      <c r="N172" s="26">
        <f>'Bruker data input page'!DR172</f>
        <v>0</v>
      </c>
      <c r="O172" s="26">
        <f>'Bruker data input page'!DS172</f>
        <v>73</v>
      </c>
      <c r="P172" s="21" t="str">
        <f>'Bruker data input page'!DT172</f>
        <v>4A BKGD</v>
      </c>
      <c r="Q172" s="21">
        <f>'Bruker data input page'!A172</f>
        <v>539</v>
      </c>
      <c r="R172" s="27">
        <f>'Bruker data input page'!B172</f>
        <v>44742.838194444441</v>
      </c>
      <c r="S172" s="22">
        <f>'Bruker data input page'!Y172*Calibrations!H$97+Calibrations!I$97</f>
        <v>54.228958565054171</v>
      </c>
      <c r="T172" s="23">
        <f>Calibrations!O$97*('Bruker data input page'!AK172/0.5993)^2+Calibrations!P$97*('Bruker data input page'!AK172/0.5993)+Calibrations!Q$97</f>
        <v>0.97939326375940761</v>
      </c>
      <c r="U172" s="22">
        <f>Calibrations!$V$97*'Bruker data input page'!W172^2+Calibrations!$W$97*'Bruker data input page'!W172+Calibrations!$X$97</f>
        <v>20.358948243579778</v>
      </c>
      <c r="V172" s="23">
        <f>('Bruker data input page'!AS172/0.69943)*Calibrations!AC$97+Calibrations!AD$97</f>
        <v>8.5524770075316319</v>
      </c>
      <c r="W172" s="23">
        <f>'Bruker data input page'!U172*Calibrations!AQ$97+Calibrations!AR$97</f>
        <v>11.481899026820166</v>
      </c>
      <c r="X172" s="23">
        <f>Calibrations!AJ$97*('Bruker data input page'!AQ172/0.77446)^2+('Bruker data input page'!AQ172/0.77446)*Calibrations!AK$97+Calibrations!AL$97</f>
        <v>0.13218692002181703</v>
      </c>
      <c r="Y172" s="23">
        <f>('Bruker data input page'!AI172/0.7147)*Calibrations!AX$97+Calibrations!AY$97</f>
        <v>12.558923230893896</v>
      </c>
      <c r="Z172" s="23">
        <f>('Bruker data input page'!AG172/0.8302)*Calibrations!BE$97+Calibrations!BF$97</f>
        <v>0.26657705423200267</v>
      </c>
      <c r="AA172" s="23" t="e">
        <f>((('Bruker data input page'!AA172/0.436)^2)*Calibrations!BK$97)+(('Bruker data input page'!AA172/0.436)*Calibrations!BL$97)+Calibrations!BM$97</f>
        <v>#VALUE!</v>
      </c>
      <c r="AB172" s="24">
        <f>'Bruker data input page'!AM172*Calibrations!BS$97*10000+Calibrations!BT$97</f>
        <v>316.95805312792606</v>
      </c>
      <c r="AC172" s="24">
        <f>Calibrations!CA$97*('Bruker data input page'!AO172*10000)^2+('Bruker data input page'!AO172*10000)*Calibrations!CB$97+Calibrations!CC$97</f>
        <v>223.23154217773725</v>
      </c>
      <c r="AD172" s="24">
        <f>'Bruker data input page'!AW172*10000*Calibrations!CI$97+Calibrations!CJ$97</f>
        <v>139.75942128917814</v>
      </c>
      <c r="AE172" s="24">
        <f>'Bruker data input page'!AY172*10000*Calibrations!CP$97+Calibrations!CQ$97</f>
        <v>81.325734092111745</v>
      </c>
      <c r="AF172" s="24">
        <f>Calibrations!$CW$97*('Bruker data input page'!BA172*10000)^2+('Bruker data input page'!BA172*10000)*Calibrations!$CX$97+Calibrations!$CY$97</f>
        <v>67.281049961406254</v>
      </c>
      <c r="AG172" s="24">
        <f>'Bruker data input page'!BI172*10000*Calibrations!DD$97+Calibrations!DE$97</f>
        <v>4.1610912678326706</v>
      </c>
      <c r="AH172" s="24">
        <f>('Bruker data input page'!BK172*10000)*Calibrations!DK$97+Calibrations!DL$97</f>
        <v>86.574118111569859</v>
      </c>
      <c r="AI172" s="24">
        <f>Calibrations!DR$97*('Bruker data input page'!BM172*10000)^2+('Bruker data input page'!BM172*10000)*Calibrations!DS$97+Calibrations!DT$97</f>
        <v>24.418714597367938</v>
      </c>
      <c r="AJ172" s="24">
        <f>Calibrations!DY$97*('Bruker data input page'!BO172*10000)^2+Calibrations!DZ$97*('Bruker data input page'!BO172*10000)+Calibrations!EA$97</f>
        <v>69.260978510598108</v>
      </c>
      <c r="AK172" s="21"/>
      <c r="AL172" s="21"/>
    </row>
    <row r="173" spans="2:38">
      <c r="B173" s="27">
        <f>'Bruker data input page'!B850</f>
        <v>44764.945833333331</v>
      </c>
      <c r="C173" s="21" t="str">
        <f>'Bruker data input page'!G850</f>
        <v>GeoExploration</v>
      </c>
      <c r="D173" s="21" t="str">
        <f>'Bruker data input page'!H850</f>
        <v>Oxide3phase</v>
      </c>
      <c r="E173" s="26">
        <f>'Bruker data input page'!L850</f>
        <v>90</v>
      </c>
      <c r="F173" s="26"/>
      <c r="G173" s="26" t="str">
        <f>'Bruker data input page'!DK173</f>
        <v>393-U1558D-7R-3A</v>
      </c>
      <c r="H173" s="26" t="str">
        <f>'Bruker data input page'!DL173</f>
        <v>SHLF</v>
      </c>
      <c r="I173" s="26">
        <f>'Bruker data input page'!DM173</f>
        <v>0</v>
      </c>
      <c r="J173" s="26">
        <f>'Bruker data input page'!DN173</f>
        <v>0</v>
      </c>
      <c r="K173" s="26">
        <f>'Bruker data input page'!DO173</f>
        <v>0</v>
      </c>
      <c r="L173" s="26">
        <f>'Bruker data input page'!DP173</f>
        <v>0</v>
      </c>
      <c r="M173" s="26">
        <f>'Bruker data input page'!DQ173</f>
        <v>0</v>
      </c>
      <c r="N173" s="26">
        <f>'Bruker data input page'!DR173</f>
        <v>0</v>
      </c>
      <c r="O173" s="26">
        <f>'Bruker data input page'!DS173</f>
        <v>120</v>
      </c>
      <c r="P173" s="21" t="str">
        <f>'Bruker data input page'!DT173</f>
        <v>6C BKGD</v>
      </c>
      <c r="Q173" s="21">
        <f>'Bruker data input page'!A173</f>
        <v>540</v>
      </c>
      <c r="R173" s="27">
        <f>'Bruker data input page'!B173</f>
        <v>44742.84097222222</v>
      </c>
      <c r="S173" s="22">
        <f>'Bruker data input page'!Y173*Calibrations!H$97+Calibrations!I$97</f>
        <v>53.571554999688495</v>
      </c>
      <c r="T173" s="23">
        <f>Calibrations!O$97*('Bruker data input page'!AK173/0.5993)^2+Calibrations!P$97*('Bruker data input page'!AK173/0.5993)+Calibrations!Q$97</f>
        <v>1.0208662652320024</v>
      </c>
      <c r="U173" s="22">
        <f>Calibrations!$V$97*'Bruker data input page'!W173^2+Calibrations!$W$97*'Bruker data input page'!W173+Calibrations!$X$97</f>
        <v>18.426779314745193</v>
      </c>
      <c r="V173" s="23">
        <f>('Bruker data input page'!AS173/0.69943)*Calibrations!AC$97+Calibrations!AD$97</f>
        <v>9.3700746832607091</v>
      </c>
      <c r="W173" s="23">
        <f>'Bruker data input page'!U173*Calibrations!AQ$97+Calibrations!AR$97</f>
        <v>11.578180145705677</v>
      </c>
      <c r="X173" s="23">
        <f>Calibrations!AJ$97*('Bruker data input page'!AQ173/0.77446)^2+('Bruker data input page'!AQ173/0.77446)*Calibrations!AK$97+Calibrations!AL$97</f>
        <v>0.13658764793023126</v>
      </c>
      <c r="Y173" s="23">
        <f>('Bruker data input page'!AI173/0.7147)*Calibrations!AX$97+Calibrations!AY$97</f>
        <v>12.255185512354529</v>
      </c>
      <c r="Z173" s="23">
        <f>('Bruker data input page'!AG173/0.8302)*Calibrations!BE$97+Calibrations!BF$97</f>
        <v>0.29977965911839732</v>
      </c>
      <c r="AA173" s="23">
        <f>((('Bruker data input page'!AA173/0.436)^2)*Calibrations!BK$97)+(('Bruker data input page'!AA173/0.436)*Calibrations!BL$97)+Calibrations!BM$97</f>
        <v>0.10121828956611152</v>
      </c>
      <c r="AB173" s="24">
        <f>'Bruker data input page'!AM173*Calibrations!BS$97*10000+Calibrations!BT$97</f>
        <v>281.80188768002841</v>
      </c>
      <c r="AC173" s="24">
        <f>Calibrations!CA$97*('Bruker data input page'!AO173*10000)^2+('Bruker data input page'!AO173*10000)*Calibrations!CB$97+Calibrations!CC$97</f>
        <v>310.99045777875426</v>
      </c>
      <c r="AD173" s="24">
        <f>'Bruker data input page'!AW173*10000*Calibrations!CI$97+Calibrations!CJ$97</f>
        <v>126.90855552588373</v>
      </c>
      <c r="AE173" s="24">
        <f>'Bruker data input page'!AY173*10000*Calibrations!CP$97+Calibrations!CQ$97</f>
        <v>77.213889018500282</v>
      </c>
      <c r="AF173" s="24">
        <f>Calibrations!$CW$97*('Bruker data input page'!BA173*10000)^2+('Bruker data input page'!BA173*10000)*Calibrations!$CX$97+Calibrations!$CY$97</f>
        <v>68.660243886509832</v>
      </c>
      <c r="AG173" s="24">
        <f>'Bruker data input page'!BI173*10000*Calibrations!DD$97+Calibrations!DE$97</f>
        <v>4.1610912678326706</v>
      </c>
      <c r="AH173" s="24">
        <f>('Bruker data input page'!BK173*10000)*Calibrations!DK$97+Calibrations!DL$97</f>
        <v>86.574118111569859</v>
      </c>
      <c r="AI173" s="24">
        <f>Calibrations!DR$97*('Bruker data input page'!BM173*10000)^2+('Bruker data input page'!BM173*10000)*Calibrations!DS$97+Calibrations!DT$97</f>
        <v>23.356566416034262</v>
      </c>
      <c r="AJ173" s="24">
        <f>Calibrations!DY$97*('Bruker data input page'!BO173*10000)^2+Calibrations!DZ$97*('Bruker data input page'!BO173*10000)+Calibrations!EA$97</f>
        <v>59.831172266917676</v>
      </c>
      <c r="AK173" s="21"/>
      <c r="AL173" s="21"/>
    </row>
    <row r="174" spans="2:38">
      <c r="B174" s="27">
        <f>'Bruker data input page'!B851</f>
        <v>44764.948611111111</v>
      </c>
      <c r="C174" s="21" t="str">
        <f>'Bruker data input page'!G851</f>
        <v>GeoExploration</v>
      </c>
      <c r="D174" s="21" t="str">
        <f>'Bruker data input page'!H851</f>
        <v>Oxide3phase</v>
      </c>
      <c r="E174" s="26">
        <f>'Bruker data input page'!L851</f>
        <v>90</v>
      </c>
      <c r="F174" s="26"/>
      <c r="G174" s="26" t="str">
        <f>'Bruker data input page'!DK174</f>
        <v>393-U1558D-7R-4A</v>
      </c>
      <c r="H174" s="26" t="str">
        <f>'Bruker data input page'!DL174</f>
        <v>SHLF</v>
      </c>
      <c r="I174" s="26">
        <f>'Bruker data input page'!DM174</f>
        <v>0</v>
      </c>
      <c r="J174" s="26">
        <f>'Bruker data input page'!DN174</f>
        <v>0</v>
      </c>
      <c r="K174" s="26">
        <f>'Bruker data input page'!DO174</f>
        <v>0</v>
      </c>
      <c r="L174" s="26">
        <f>'Bruker data input page'!DP174</f>
        <v>0</v>
      </c>
      <c r="M174" s="26">
        <f>'Bruker data input page'!DQ174</f>
        <v>0</v>
      </c>
      <c r="N174" s="26">
        <f>'Bruker data input page'!DR174</f>
        <v>0</v>
      </c>
      <c r="O174" s="26">
        <f>'Bruker data input page'!DS174</f>
        <v>8</v>
      </c>
      <c r="P174" s="21" t="str">
        <f>'Bruker data input page'!DT174</f>
        <v>1A ALT NEAR CM</v>
      </c>
      <c r="Q174" s="21">
        <f>'Bruker data input page'!A174</f>
        <v>541</v>
      </c>
      <c r="R174" s="27">
        <f>'Bruker data input page'!B174</f>
        <v>44742.847222222219</v>
      </c>
      <c r="S174" s="22">
        <f>'Bruker data input page'!Y174*Calibrations!H$97+Calibrations!I$97</f>
        <v>53.731242401071377</v>
      </c>
      <c r="T174" s="23">
        <f>Calibrations!O$97*('Bruker data input page'!AK174/0.5993)^2+Calibrations!P$97*('Bruker data input page'!AK174/0.5993)+Calibrations!Q$97</f>
        <v>1.2350075396372628</v>
      </c>
      <c r="U174" s="22">
        <f>Calibrations!$V$97*'Bruker data input page'!W174^2+Calibrations!$W$97*'Bruker data input page'!W174+Calibrations!$X$97</f>
        <v>16.352143188838603</v>
      </c>
      <c r="V174" s="23">
        <f>('Bruker data input page'!AS174/0.69943)*Calibrations!AC$97+Calibrations!AD$97</f>
        <v>10.87243379907409</v>
      </c>
      <c r="W174" s="23">
        <f>'Bruker data input page'!U174*Calibrations!AQ$97+Calibrations!AR$97</f>
        <v>9.7888593519598857</v>
      </c>
      <c r="X174" s="23">
        <f>Calibrations!AJ$97*('Bruker data input page'!AQ174/0.77446)^2+('Bruker data input page'!AQ174/0.77446)*Calibrations!AK$97+Calibrations!AL$97</f>
        <v>0.16706649218765968</v>
      </c>
      <c r="Y174" s="23">
        <f>('Bruker data input page'!AI174/0.7147)*Calibrations!AX$97+Calibrations!AY$97</f>
        <v>11.856139617471484</v>
      </c>
      <c r="Z174" s="23">
        <f>('Bruker data input page'!AG174/0.8302)*Calibrations!BE$97+Calibrations!BF$97</f>
        <v>0.75450442513070237</v>
      </c>
      <c r="AA174" s="23">
        <f>((('Bruker data input page'!AA174/0.436)^2)*Calibrations!BK$97)+(('Bruker data input page'!AA174/0.436)*Calibrations!BL$97)+Calibrations!BM$97</f>
        <v>8.6056718109828276E-2</v>
      </c>
      <c r="AB174" s="24">
        <f>'Bruker data input page'!AM174*Calibrations!BS$97*10000+Calibrations!BT$97</f>
        <v>366.69116522495204</v>
      </c>
      <c r="AC174" s="24">
        <f>Calibrations!CA$97*('Bruker data input page'!AO174*10000)^2+('Bruker data input page'!AO174*10000)*Calibrations!CB$97+Calibrations!CC$97</f>
        <v>340.97590792055837</v>
      </c>
      <c r="AD174" s="24">
        <f>'Bruker data input page'!AW174*10000*Calibrations!CI$97+Calibrations!CJ$97</f>
        <v>79.459205015258206</v>
      </c>
      <c r="AE174" s="24">
        <f>'Bruker data input page'!AY174*10000*Calibrations!CP$97+Calibrations!CQ$97</f>
        <v>79.269811555306035</v>
      </c>
      <c r="AF174" s="24">
        <f>Calibrations!$CW$97*('Bruker data input page'!BA174*10000)^2+('Bruker data input page'!BA174*10000)*Calibrations!$CX$97+Calibrations!$CY$97</f>
        <v>89.920633513111184</v>
      </c>
      <c r="AG174" s="24">
        <f>'Bruker data input page'!BI174*10000*Calibrations!DD$97+Calibrations!DE$97</f>
        <v>5.2911678308829933</v>
      </c>
      <c r="AH174" s="24">
        <f>('Bruker data input page'!BK174*10000)*Calibrations!DK$97+Calibrations!DL$97</f>
        <v>88.560473333730641</v>
      </c>
      <c r="AI174" s="24">
        <f>Calibrations!DR$97*('Bruker data input page'!BM174*10000)^2+('Bruker data input page'!BM174*10000)*Calibrations!DS$97+Calibrations!DT$97</f>
        <v>27.603420073396141</v>
      </c>
      <c r="AJ174" s="24">
        <f>Calibrations!DY$97*('Bruker data input page'!BO174*10000)^2+Calibrations!DZ$97*('Bruker data input page'!BO174*10000)+Calibrations!EA$97</f>
        <v>69.260978510598108</v>
      </c>
      <c r="AK174" s="21"/>
      <c r="AL174" s="21"/>
    </row>
    <row r="175" spans="2:38">
      <c r="B175" s="27">
        <f>'Bruker data input page'!B852</f>
        <v>44764.950694444444</v>
      </c>
      <c r="C175" s="21" t="str">
        <f>'Bruker data input page'!G852</f>
        <v>GeoExploration</v>
      </c>
      <c r="D175" s="21" t="str">
        <f>'Bruker data input page'!H852</f>
        <v>Oxide3phase</v>
      </c>
      <c r="E175" s="26">
        <f>'Bruker data input page'!L852</f>
        <v>90</v>
      </c>
      <c r="F175" s="26"/>
      <c r="G175" s="26" t="str">
        <f>'Bruker data input page'!DK175</f>
        <v>393-U1558D-7R-4A</v>
      </c>
      <c r="H175" s="26" t="str">
        <f>'Bruker data input page'!DL175</f>
        <v>SHLF</v>
      </c>
      <c r="I175" s="26">
        <f>'Bruker data input page'!DM175</f>
        <v>0</v>
      </c>
      <c r="J175" s="26">
        <f>'Bruker data input page'!DN175</f>
        <v>0</v>
      </c>
      <c r="K175" s="26">
        <f>'Bruker data input page'!DO175</f>
        <v>0</v>
      </c>
      <c r="L175" s="26">
        <f>'Bruker data input page'!DP175</f>
        <v>0</v>
      </c>
      <c r="M175" s="26">
        <f>'Bruker data input page'!DQ175</f>
        <v>0</v>
      </c>
      <c r="N175" s="26">
        <f>'Bruker data input page'!DR175</f>
        <v>0</v>
      </c>
      <c r="O175" s="26">
        <f>'Bruker data input page'!DS175</f>
        <v>8</v>
      </c>
      <c r="P175" s="21" t="str">
        <f>'Bruker data input page'!DT175</f>
        <v>1A BKGD</v>
      </c>
      <c r="Q175" s="21">
        <f>'Bruker data input page'!A175</f>
        <v>542</v>
      </c>
      <c r="R175" s="27">
        <f>'Bruker data input page'!B175</f>
        <v>44742.849305555559</v>
      </c>
      <c r="S175" s="22">
        <f>'Bruker data input page'!Y175*Calibrations!H$97+Calibrations!I$97</f>
        <v>52.714066922471055</v>
      </c>
      <c r="T175" s="23">
        <f>Calibrations!O$97*('Bruker data input page'!AK175/0.5993)^2+Calibrations!P$97*('Bruker data input page'!AK175/0.5993)+Calibrations!Q$97</f>
        <v>0.94420999118113103</v>
      </c>
      <c r="U175" s="22">
        <f>Calibrations!$V$97*'Bruker data input page'!W175^2+Calibrations!$W$97*'Bruker data input page'!W175+Calibrations!$X$97</f>
        <v>20.741849304603097</v>
      </c>
      <c r="V175" s="23">
        <f>('Bruker data input page'!AS175/0.69943)*Calibrations!AC$97+Calibrations!AD$97</f>
        <v>8.7145285799433445</v>
      </c>
      <c r="W175" s="23">
        <f>'Bruker data input page'!U175*Calibrations!AQ$97+Calibrations!AR$97</f>
        <v>8.8768954206688093</v>
      </c>
      <c r="X175" s="23">
        <f>Calibrations!AJ$97*('Bruker data input page'!AQ175/0.77446)^2+('Bruker data input page'!AQ175/0.77446)*Calibrations!AK$97+Calibrations!AL$97</f>
        <v>0.12387842865299194</v>
      </c>
      <c r="Y175" s="23">
        <f>('Bruker data input page'!AI175/0.7147)*Calibrations!AX$97+Calibrations!AY$97</f>
        <v>12.646162184639788</v>
      </c>
      <c r="Z175" s="23">
        <f>('Bruker data input page'!AG175/0.8302)*Calibrations!BE$97+Calibrations!BF$97</f>
        <v>0.34309396640201212</v>
      </c>
      <c r="AA175" s="23">
        <f>((('Bruker data input page'!AA175/0.436)^2)*Calibrations!BK$97)+(('Bruker data input page'!AA175/0.436)*Calibrations!BL$97)+Calibrations!BM$97</f>
        <v>4.1058889685882012E-2</v>
      </c>
      <c r="AB175" s="24">
        <f>'Bruker data input page'!AM175*Calibrations!BS$97*10000+Calibrations!BT$97</f>
        <v>302.38110647879779</v>
      </c>
      <c r="AC175" s="24">
        <f>Calibrations!CA$97*('Bruker data input page'!AO175*10000)^2+('Bruker data input page'!AO175*10000)*Calibrations!CB$97+Calibrations!CC$97</f>
        <v>263.4414591332137</v>
      </c>
      <c r="AD175" s="24">
        <f>'Bruker data input page'!AW175*10000*Calibrations!CI$97+Calibrations!CJ$97</f>
        <v>74.516564337068061</v>
      </c>
      <c r="AE175" s="24">
        <f>'Bruker data input page'!AY175*10000*Calibrations!CP$97+Calibrations!CQ$97</f>
        <v>76.18592775009742</v>
      </c>
      <c r="AF175" s="24">
        <f>Calibrations!$CW$97*('Bruker data input page'!BA175*10000)^2+('Bruker data input page'!BA175*10000)*Calibrations!$CX$97+Calibrations!$CY$97</f>
        <v>61.704957115767186</v>
      </c>
      <c r="AG175" s="24">
        <f>'Bruker data input page'!BI175*10000*Calibrations!DD$97+Calibrations!DE$97</f>
        <v>5.2911678308829933</v>
      </c>
      <c r="AH175" s="24">
        <f>('Bruker data input page'!BK175*10000)*Calibrations!DK$97+Calibrations!DL$97</f>
        <v>82.601407667248296</v>
      </c>
      <c r="AI175" s="24">
        <f>Calibrations!DR$97*('Bruker data input page'!BM175*10000)^2+('Bruker data input page'!BM175*10000)*Calibrations!DS$97+Calibrations!DT$97</f>
        <v>22.294128390038448</v>
      </c>
      <c r="AJ175" s="24">
        <f>Calibrations!DY$97*('Bruker data input page'!BO175*10000)^2+Calibrations!DZ$97*('Bruker data input page'!BO175*10000)+Calibrations!EA$97</f>
        <v>61.548467728896696</v>
      </c>
      <c r="AK175" s="21"/>
      <c r="AL175" s="21"/>
    </row>
    <row r="176" spans="2:38">
      <c r="B176" s="27">
        <f>'Bruker data input page'!B853</f>
        <v>44764.95416666667</v>
      </c>
      <c r="C176" s="21" t="str">
        <f>'Bruker data input page'!G853</f>
        <v>GeoExploration</v>
      </c>
      <c r="D176" s="21" t="str">
        <f>'Bruker data input page'!H853</f>
        <v>Oxide3phase</v>
      </c>
      <c r="E176" s="26">
        <f>'Bruker data input page'!L853</f>
        <v>90</v>
      </c>
      <c r="F176" s="26"/>
      <c r="G176" s="26" t="str">
        <f>'Bruker data input page'!DK176</f>
        <v>393-U1558D-7R-4A</v>
      </c>
      <c r="H176" s="26" t="str">
        <f>'Bruker data input page'!DL176</f>
        <v>SHLF</v>
      </c>
      <c r="I176" s="26">
        <f>'Bruker data input page'!DM176</f>
        <v>0</v>
      </c>
      <c r="J176" s="26">
        <f>'Bruker data input page'!DN176</f>
        <v>0</v>
      </c>
      <c r="K176" s="26">
        <f>'Bruker data input page'!DO176</f>
        <v>0</v>
      </c>
      <c r="L176" s="26">
        <f>'Bruker data input page'!DP176</f>
        <v>0</v>
      </c>
      <c r="M176" s="26">
        <f>'Bruker data input page'!DQ176</f>
        <v>0</v>
      </c>
      <c r="N176" s="26">
        <f>'Bruker data input page'!DR176</f>
        <v>0</v>
      </c>
      <c r="O176" s="26">
        <f>'Bruker data input page'!DS176</f>
        <v>48</v>
      </c>
      <c r="P176" s="21" t="str">
        <f>'Bruker data input page'!DT176</f>
        <v>1D BKGD</v>
      </c>
      <c r="Q176" s="21">
        <f>'Bruker data input page'!A176</f>
        <v>543</v>
      </c>
      <c r="R176" s="27">
        <f>'Bruker data input page'!B176</f>
        <v>44742.850694444445</v>
      </c>
      <c r="S176" s="22">
        <f>'Bruker data input page'!Y176*Calibrations!H$97+Calibrations!I$97</f>
        <v>52.808406056918976</v>
      </c>
      <c r="T176" s="23">
        <f>Calibrations!O$97*('Bruker data input page'!AK176/0.5993)^2+Calibrations!P$97*('Bruker data input page'!AK176/0.5993)+Calibrations!Q$97</f>
        <v>1.0663860490712227</v>
      </c>
      <c r="U176" s="22">
        <f>Calibrations!$V$97*'Bruker data input page'!W176^2+Calibrations!$W$97*'Bruker data input page'!W176+Calibrations!$X$97</f>
        <v>18.227814825587995</v>
      </c>
      <c r="V176" s="23">
        <f>('Bruker data input page'!AS176/0.69943)*Calibrations!AC$97+Calibrations!AD$97</f>
        <v>9.8602591021188726</v>
      </c>
      <c r="W176" s="23">
        <f>'Bruker data input page'!U176*Calibrations!AQ$97+Calibrations!AR$97</f>
        <v>9.5694234685561597</v>
      </c>
      <c r="X176" s="23">
        <f>Calibrations!AJ$97*('Bruker data input page'!AQ176/0.77446)^2+('Bruker data input page'!AQ176/0.77446)*Calibrations!AK$97+Calibrations!AL$97</f>
        <v>0.1751352843527289</v>
      </c>
      <c r="Y176" s="23">
        <f>('Bruker data input page'!AI176/0.7147)*Calibrations!AX$97+Calibrations!AY$97</f>
        <v>12.685747050213841</v>
      </c>
      <c r="Z176" s="23">
        <f>('Bruker data input page'!AG176/0.8302)*Calibrations!BE$97+Calibrations!BF$97</f>
        <v>0.31441898945467128</v>
      </c>
      <c r="AA176" s="23">
        <f>((('Bruker data input page'!AA176/0.436)^2)*Calibrations!BK$97)+(('Bruker data input page'!AA176/0.436)*Calibrations!BL$97)+Calibrations!BM$97</f>
        <v>0.11289059572153363</v>
      </c>
      <c r="AB176" s="24">
        <f>'Bruker data input page'!AM176*Calibrations!BS$97*10000+Calibrations!BT$97</f>
        <v>326.39019507736202</v>
      </c>
      <c r="AC176" s="24">
        <f>Calibrations!CA$97*('Bruker data input page'!AO176*10000)^2+('Bruker data input page'!AO176*10000)*Calibrations!CB$97+Calibrations!CC$97</f>
        <v>338.5356242861767</v>
      </c>
      <c r="AD176" s="24">
        <f>'Bruker data input page'!AW176*10000*Calibrations!CI$97+Calibrations!CJ$97</f>
        <v>101.20682399929491</v>
      </c>
      <c r="AE176" s="24">
        <f>'Bruker data input page'!AY176*10000*Calibrations!CP$97+Calibrations!CQ$97</f>
        <v>92.633308044543256</v>
      </c>
      <c r="AF176" s="24">
        <f>Calibrations!$CW$97*('Bruker data input page'!BA176*10000)^2+('Bruker data input page'!BA176*10000)*Calibrations!$CX$97+Calibrations!$CY$97</f>
        <v>76.810841432159478</v>
      </c>
      <c r="AG176" s="24">
        <f>'Bruker data input page'!BI176*10000*Calibrations!DD$97+Calibrations!DE$97</f>
        <v>5.2911678308829933</v>
      </c>
      <c r="AH176" s="24">
        <f>('Bruker data input page'!BK176*10000)*Calibrations!DK$97+Calibrations!DL$97</f>
        <v>89.553650944811025</v>
      </c>
      <c r="AI176" s="24">
        <f>Calibrations!DR$97*('Bruker data input page'!BM176*10000)^2+('Bruker data input page'!BM176*10000)*Calibrations!DS$97+Calibrations!DT$97</f>
        <v>27.603420073396141</v>
      </c>
      <c r="AJ176" s="24">
        <f>Calibrations!DY$97*('Bruker data input page'!BO176*10000)^2+Calibrations!DZ$97*('Bruker data input page'!BO176*10000)+Calibrations!EA$97</f>
        <v>63.264525308273349</v>
      </c>
      <c r="AK176" s="21"/>
      <c r="AL176" s="21"/>
    </row>
    <row r="177" spans="2:38">
      <c r="B177" s="27">
        <f>'Bruker data input page'!B854</f>
        <v>44764.956250000003</v>
      </c>
      <c r="C177" s="21" t="str">
        <f>'Bruker data input page'!G854</f>
        <v>GeoExploration</v>
      </c>
      <c r="D177" s="21" t="str">
        <f>'Bruker data input page'!H854</f>
        <v>Oxide3phase</v>
      </c>
      <c r="E177" s="26">
        <f>'Bruker data input page'!L854</f>
        <v>90</v>
      </c>
      <c r="F177" s="26"/>
      <c r="G177" s="26" t="str">
        <f>'Bruker data input page'!DK177</f>
        <v>393-U1558D-7R-4A</v>
      </c>
      <c r="H177" s="26" t="str">
        <f>'Bruker data input page'!DL177</f>
        <v>SHLF</v>
      </c>
      <c r="I177" s="26">
        <f>'Bruker data input page'!DM177</f>
        <v>0</v>
      </c>
      <c r="J177" s="26">
        <f>'Bruker data input page'!DN177</f>
        <v>0</v>
      </c>
      <c r="K177" s="26">
        <f>'Bruker data input page'!DO177</f>
        <v>0</v>
      </c>
      <c r="L177" s="26">
        <f>'Bruker data input page'!DP177</f>
        <v>0</v>
      </c>
      <c r="M177" s="26">
        <f>'Bruker data input page'!DQ177</f>
        <v>0</v>
      </c>
      <c r="N177" s="26">
        <f>'Bruker data input page'!DR177</f>
        <v>0</v>
      </c>
      <c r="O177" s="26">
        <f>'Bruker data input page'!DS177</f>
        <v>73</v>
      </c>
      <c r="P177" s="21" t="str">
        <f>'Bruker data input page'!DT177</f>
        <v>5A BKGD</v>
      </c>
      <c r="Q177" s="21">
        <f>'Bruker data input page'!A177</f>
        <v>544</v>
      </c>
      <c r="R177" s="27">
        <f>'Bruker data input page'!B177</f>
        <v>44742.852777777778</v>
      </c>
      <c r="S177" s="22">
        <f>'Bruker data input page'!Y177*Calibrations!H$97+Calibrations!I$97</f>
        <v>46.748483041494126</v>
      </c>
      <c r="T177" s="23">
        <f>Calibrations!O$97*('Bruker data input page'!AK177/0.5993)^2+Calibrations!P$97*('Bruker data input page'!AK177/0.5993)+Calibrations!Q$97</f>
        <v>0.80659686764187333</v>
      </c>
      <c r="U177" s="22">
        <f>Calibrations!$V$97*'Bruker data input page'!W177^2+Calibrations!$W$97*'Bruker data input page'!W177+Calibrations!$X$97</f>
        <v>17.509673598100125</v>
      </c>
      <c r="V177" s="23">
        <f>('Bruker data input page'!AS177/0.69943)*Calibrations!AC$97+Calibrations!AD$97</f>
        <v>7.9333421367366155</v>
      </c>
      <c r="W177" s="23">
        <f>'Bruker data input page'!U177*Calibrations!AQ$97+Calibrations!AR$97</f>
        <v>8.939149477458237</v>
      </c>
      <c r="X177" s="23">
        <f>Calibrations!AJ$97*('Bruker data input page'!AQ177/0.77446)^2+('Bruker data input page'!AQ177/0.77446)*Calibrations!AK$97+Calibrations!AL$97</f>
        <v>0.11308543322529473</v>
      </c>
      <c r="Y177" s="23">
        <f>('Bruker data input page'!AI177/0.7147)*Calibrations!AX$97+Calibrations!AY$97</f>
        <v>11.153356004049073</v>
      </c>
      <c r="Z177" s="23">
        <f>('Bruker data input page'!AG177/0.8302)*Calibrations!BE$97+Calibrations!BF$97</f>
        <v>0.2489193052696928</v>
      </c>
      <c r="AA177" s="23">
        <f>((('Bruker data input page'!AA177/0.436)^2)*Calibrations!BK$97)+(('Bruker data input page'!AA177/0.436)*Calibrations!BL$97)+Calibrations!BM$97</f>
        <v>3.9114312584214439E-2</v>
      </c>
      <c r="AB177" s="24">
        <f>'Bruker data input page'!AM177*Calibrations!BS$97*10000+Calibrations!BT$97</f>
        <v>281.80188768002841</v>
      </c>
      <c r="AC177" s="24">
        <f>Calibrations!CA$97*('Bruker data input page'!AO177*10000)^2+('Bruker data input page'!AO177*10000)*Calibrations!CB$97+Calibrations!CC$97</f>
        <v>256.11832899842079</v>
      </c>
      <c r="AD177" s="24">
        <f>'Bruker data input page'!AW177*10000*Calibrations!CI$97+Calibrations!CJ$97</f>
        <v>69.573923658877888</v>
      </c>
      <c r="AE177" s="24">
        <f>'Bruker data input page'!AY177*10000*Calibrations!CP$97+Calibrations!CQ$97</f>
        <v>77.213889018500282</v>
      </c>
      <c r="AF177" s="24">
        <f>Calibrations!$CW$97*('Bruker data input page'!BA177*10000)^2+('Bruker data input page'!BA177*10000)*Calibrations!$CX$97+Calibrations!$CY$97</f>
        <v>58.881320405812829</v>
      </c>
      <c r="AG177" s="24">
        <f>'Bruker data input page'!BI177*10000*Calibrations!DD$97+Calibrations!DE$97</f>
        <v>5.2911678308829933</v>
      </c>
      <c r="AH177" s="24">
        <f>('Bruker data input page'!BK177*10000)*Calibrations!DK$97+Calibrations!DL$97</f>
        <v>80.615052445087514</v>
      </c>
      <c r="AI177" s="24">
        <f>Calibrations!DR$97*('Bruker data input page'!BM177*10000)^2+('Bruker data input page'!BM177*10000)*Calibrations!DS$97+Calibrations!DT$97</f>
        <v>21.2314005193805</v>
      </c>
      <c r="AJ177" s="24">
        <f>Calibrations!DY$97*('Bruker data input page'!BO177*10000)^2+Calibrations!DZ$97*('Bruker data input page'!BO177*10000)+Calibrations!EA$97</f>
        <v>60.689974733232489</v>
      </c>
      <c r="AK177" s="21"/>
      <c r="AL177" s="21"/>
    </row>
    <row r="178" spans="2:38">
      <c r="B178" s="27">
        <f>'Bruker data input page'!B855</f>
        <v>44764.959027777775</v>
      </c>
      <c r="C178" s="21" t="str">
        <f>'Bruker data input page'!G855</f>
        <v>GeoExploration</v>
      </c>
      <c r="D178" s="21" t="str">
        <f>'Bruker data input page'!H855</f>
        <v>Oxide3phase</v>
      </c>
      <c r="E178" s="26">
        <f>'Bruker data input page'!L855</f>
        <v>90</v>
      </c>
      <c r="F178" s="26"/>
      <c r="G178" s="26" t="str">
        <f>'Bruker data input page'!DK178</f>
        <v>393-U1558D-7R-5A</v>
      </c>
      <c r="H178" s="26" t="str">
        <f>'Bruker data input page'!DL178</f>
        <v>SHLF</v>
      </c>
      <c r="I178" s="26">
        <f>'Bruker data input page'!DM178</f>
        <v>0</v>
      </c>
      <c r="J178" s="26">
        <f>'Bruker data input page'!DN178</f>
        <v>0</v>
      </c>
      <c r="K178" s="26">
        <f>'Bruker data input page'!DO178</f>
        <v>0</v>
      </c>
      <c r="L178" s="26">
        <f>'Bruker data input page'!DP178</f>
        <v>0</v>
      </c>
      <c r="M178" s="26">
        <f>'Bruker data input page'!DQ178</f>
        <v>0</v>
      </c>
      <c r="N178" s="26">
        <f>'Bruker data input page'!DR178</f>
        <v>0</v>
      </c>
      <c r="O178" s="26">
        <f>'Bruker data input page'!DS178</f>
        <v>15</v>
      </c>
      <c r="P178" s="21" t="str">
        <f>'Bruker data input page'!DT178</f>
        <v>1A BKGD</v>
      </c>
      <c r="Q178" s="21">
        <f>'Bruker data input page'!A178</f>
        <v>545</v>
      </c>
      <c r="R178" s="27">
        <f>'Bruker data input page'!B178</f>
        <v>44742.859722222223</v>
      </c>
      <c r="S178" s="22">
        <f>'Bruker data input page'!Y178*Calibrations!H$97+Calibrations!I$97</f>
        <v>55.038207739770534</v>
      </c>
      <c r="T178" s="23">
        <f>Calibrations!O$97*('Bruker data input page'!AK178/0.5993)^2+Calibrations!P$97*('Bruker data input page'!AK178/0.5993)+Calibrations!Q$97</f>
        <v>1.1408667113135922</v>
      </c>
      <c r="U178" s="22">
        <f>Calibrations!$V$97*'Bruker data input page'!W178^2+Calibrations!$W$97*'Bruker data input page'!W178+Calibrations!$X$97</f>
        <v>19.060244190706424</v>
      </c>
      <c r="V178" s="23">
        <f>('Bruker data input page'!AS178/0.69943)*Calibrations!AC$97+Calibrations!AD$97</f>
        <v>9.5668104732134687</v>
      </c>
      <c r="W178" s="23">
        <f>'Bruker data input page'!U178*Calibrations!AQ$97+Calibrations!AR$97</f>
        <v>9.0986513310336328</v>
      </c>
      <c r="X178" s="23">
        <f>Calibrations!AJ$97*('Bruker data input page'!AQ178/0.77446)^2+('Bruker data input page'!AQ178/0.77446)*Calibrations!AK$97+Calibrations!AL$97</f>
        <v>0.13828834930504319</v>
      </c>
      <c r="Y178" s="23">
        <f>('Bruker data input page'!AI178/0.7147)*Calibrations!AX$97+Calibrations!AY$97</f>
        <v>12.072790631747932</v>
      </c>
      <c r="Z178" s="23">
        <f>('Bruker data input page'!AG178/0.8302)*Calibrations!BE$97+Calibrations!BF$97</f>
        <v>0.20711420729909585</v>
      </c>
      <c r="AA178" s="23">
        <f>((('Bruker data input page'!AA178/0.436)^2)*Calibrations!BK$97)+(('Bruker data input page'!AA178/0.436)*Calibrations!BL$97)+Calibrations!BM$97</f>
        <v>9.251422672557745E-2</v>
      </c>
      <c r="AB178" s="24">
        <f>'Bruker data input page'!AM178*Calibrations!BS$97*10000+Calibrations!BT$97</f>
        <v>373.55090482454182</v>
      </c>
      <c r="AC178" s="24">
        <f>Calibrations!CA$97*('Bruker data input page'!AO178*10000)^2+('Bruker data input page'!AO178*10000)*Calibrations!CB$97+Calibrations!CC$97</f>
        <v>292.36750247621791</v>
      </c>
      <c r="AD178" s="24">
        <f>'Bruker data input page'!AW178*10000*Calibrations!CI$97+Calibrations!CJ$97</f>
        <v>80.447733150896241</v>
      </c>
      <c r="AE178" s="24">
        <f>'Bruker data input page'!AY178*10000*Calibrations!CP$97+Calibrations!CQ$97</f>
        <v>83.381656628917469</v>
      </c>
      <c r="AF178" s="24">
        <f>Calibrations!$CW$97*('Bruker data input page'!BA178*10000)^2+('Bruker data input page'!BA178*10000)*Calibrations!$CX$97+Calibrations!$CY$97</f>
        <v>71.400836593149606</v>
      </c>
      <c r="AG178" s="24">
        <f>'Bruker data input page'!BI178*10000*Calibrations!DD$97+Calibrations!DE$97</f>
        <v>5.2911678308829933</v>
      </c>
      <c r="AH178" s="24">
        <f>('Bruker data input page'!BK178*10000)*Calibrations!DK$97+Calibrations!DL$97</f>
        <v>84.587762889409078</v>
      </c>
      <c r="AI178" s="24">
        <f>Calibrations!DR$97*('Bruker data input page'!BM178*10000)^2+('Bruker data input page'!BM178*10000)*Calibrations!DS$97+Calibrations!DT$97</f>
        <v>22.294128390038448</v>
      </c>
      <c r="AJ178" s="24">
        <f>Calibrations!DY$97*('Bruker data input page'!BO178*10000)^2+Calibrations!DZ$97*('Bruker data input page'!BO178*10000)+Calibrations!EA$97</f>
        <v>63.264525308273349</v>
      </c>
      <c r="AK178" s="21"/>
      <c r="AL178" s="21"/>
    </row>
    <row r="179" spans="2:38">
      <c r="B179" s="27">
        <f>'Bruker data input page'!B856</f>
        <v>44764.961805555555</v>
      </c>
      <c r="C179" s="21" t="str">
        <f>'Bruker data input page'!G856</f>
        <v>GeoExploration</v>
      </c>
      <c r="D179" s="21" t="str">
        <f>'Bruker data input page'!H856</f>
        <v>Oxide3phase</v>
      </c>
      <c r="E179" s="26">
        <f>'Bruker data input page'!L856</f>
        <v>90</v>
      </c>
      <c r="F179" s="26"/>
      <c r="G179" s="26" t="str">
        <f>'Bruker data input page'!DK179</f>
        <v>393-U1558D-7R-5A</v>
      </c>
      <c r="H179" s="26" t="str">
        <f>'Bruker data input page'!DL179</f>
        <v>SHLF</v>
      </c>
      <c r="I179" s="26">
        <f>'Bruker data input page'!DM179</f>
        <v>0</v>
      </c>
      <c r="J179" s="26">
        <f>'Bruker data input page'!DN179</f>
        <v>0</v>
      </c>
      <c r="K179" s="26">
        <f>'Bruker data input page'!DO179</f>
        <v>0</v>
      </c>
      <c r="L179" s="26">
        <f>'Bruker data input page'!DP179</f>
        <v>0</v>
      </c>
      <c r="M179" s="26">
        <f>'Bruker data input page'!DQ179</f>
        <v>0</v>
      </c>
      <c r="N179" s="26">
        <f>'Bruker data input page'!DR179</f>
        <v>0</v>
      </c>
      <c r="O179" s="26">
        <f>'Bruker data input page'!DS179</f>
        <v>51</v>
      </c>
      <c r="P179" s="21" t="str">
        <f>'Bruker data input page'!DT179</f>
        <v>1B ALT</v>
      </c>
      <c r="Q179" s="21">
        <f>'Bruker data input page'!A179</f>
        <v>546</v>
      </c>
      <c r="R179" s="27">
        <f>'Bruker data input page'!B179</f>
        <v>44742.861805555556</v>
      </c>
      <c r="S179" s="22">
        <f>'Bruker data input page'!Y179*Calibrations!H$97+Calibrations!I$97</f>
        <v>53.971248763268861</v>
      </c>
      <c r="T179" s="23">
        <f>Calibrations!O$97*('Bruker data input page'!AK179/0.5993)^2+Calibrations!P$97*('Bruker data input page'!AK179/0.5993)+Calibrations!Q$97</f>
        <v>1.1603652622134411</v>
      </c>
      <c r="U179" s="22">
        <f>Calibrations!$V$97*'Bruker data input page'!W179^2+Calibrations!$W$97*'Bruker data input page'!W179+Calibrations!$X$97</f>
        <v>19.475311156901054</v>
      </c>
      <c r="V179" s="23">
        <f>('Bruker data input page'!AS179/0.69943)*Calibrations!AC$97+Calibrations!AD$97</f>
        <v>10.160327955119246</v>
      </c>
      <c r="W179" s="23">
        <f>'Bruker data input page'!U179*Calibrations!AQ$97+Calibrations!AR$97</f>
        <v>8.776747590181472</v>
      </c>
      <c r="X179" s="23">
        <f>Calibrations!AJ$97*('Bruker data input page'!AQ179/0.77446)^2+('Bruker data input page'!AQ179/0.77446)*Calibrations!AK$97+Calibrations!AL$97</f>
        <v>0.14150663326194762</v>
      </c>
      <c r="Y179" s="23">
        <f>('Bruker data input page'!AI179/0.7147)*Calibrations!AX$97+Calibrations!AY$97</f>
        <v>12.393275793414784</v>
      </c>
      <c r="Z179" s="23">
        <f>('Bruker data input page'!AG179/0.8302)*Calibrations!BE$97+Calibrations!BF$97</f>
        <v>0.62229768931033091</v>
      </c>
      <c r="AA179" s="23">
        <f>((('Bruker data input page'!AA179/0.436)^2)*Calibrations!BK$97)+(('Bruker data input page'!AA179/0.436)*Calibrations!BL$97)+Calibrations!BM$97</f>
        <v>0.14380731514407274</v>
      </c>
      <c r="AB179" s="24">
        <f>'Bruker data input page'!AM179*Calibrations!BS$97*10000+Calibrations!BT$97</f>
        <v>347.82688132608013</v>
      </c>
      <c r="AC179" s="24">
        <f>Calibrations!CA$97*('Bruker data input page'!AO179*10000)^2+('Bruker data input page'!AO179*10000)*Calibrations!CB$97+Calibrations!CC$97</f>
        <v>304.59555571846374</v>
      </c>
      <c r="AD179" s="24">
        <f>'Bruker data input page'!AW179*10000*Calibrations!CI$97+Calibrations!CJ$97</f>
        <v>87.367430100362469</v>
      </c>
      <c r="AE179" s="24">
        <f>'Bruker data input page'!AY179*10000*Calibrations!CP$97+Calibrations!CQ$97</f>
        <v>74.130005213291696</v>
      </c>
      <c r="AF179" s="24">
        <f>Calibrations!$CW$97*('Bruker data input page'!BA179*10000)^2+('Bruker data input page'!BA179*10000)*Calibrations!$CX$97+Calibrations!$CY$97</f>
        <v>80.80606205893092</v>
      </c>
      <c r="AG179" s="24">
        <f>'Bruker data input page'!BI179*10000*Calibrations!DD$97+Calibrations!DE$97</f>
        <v>7.5513209569836386</v>
      </c>
      <c r="AH179" s="24">
        <f>('Bruker data input page'!BK179*10000)*Calibrations!DK$97+Calibrations!DL$97</f>
        <v>85.580940500489461</v>
      </c>
      <c r="AI179" s="24">
        <f>Calibrations!DR$97*('Bruker data input page'!BM179*10000)^2+('Bruker data input page'!BM179*10000)*Calibrations!DS$97+Calibrations!DT$97</f>
        <v>25.480572934039472</v>
      </c>
      <c r="AJ179" s="24">
        <f>Calibrations!DY$97*('Bruker data input page'!BO179*10000)^2+Calibrations!DZ$97*('Bruker data input page'!BO179*10000)+Calibrations!EA$97</f>
        <v>63.264525308273349</v>
      </c>
      <c r="AK179" s="21"/>
      <c r="AL179" s="21"/>
    </row>
    <row r="180" spans="2:38">
      <c r="B180" s="27">
        <f>'Bruker data input page'!B857</f>
        <v>44764.967361111114</v>
      </c>
      <c r="C180" s="21" t="str">
        <f>'Bruker data input page'!G857</f>
        <v>GeoExploration</v>
      </c>
      <c r="D180" s="21" t="str">
        <f>'Bruker data input page'!H857</f>
        <v>Oxide3phase</v>
      </c>
      <c r="E180" s="26">
        <f>'Bruker data input page'!L857</f>
        <v>90</v>
      </c>
      <c r="F180" s="26"/>
      <c r="G180" s="26" t="str">
        <f>'Bruker data input page'!DK180</f>
        <v>393-U1558D-7R-5A</v>
      </c>
      <c r="H180" s="26" t="str">
        <f>'Bruker data input page'!DL180</f>
        <v>SHLF</v>
      </c>
      <c r="I180" s="26">
        <f>'Bruker data input page'!DM180</f>
        <v>0</v>
      </c>
      <c r="J180" s="26">
        <f>'Bruker data input page'!DN180</f>
        <v>0</v>
      </c>
      <c r="K180" s="26">
        <f>'Bruker data input page'!DO180</f>
        <v>0</v>
      </c>
      <c r="L180" s="26">
        <f>'Bruker data input page'!DP180</f>
        <v>0</v>
      </c>
      <c r="M180" s="26">
        <f>'Bruker data input page'!DQ180</f>
        <v>0</v>
      </c>
      <c r="N180" s="26">
        <f>'Bruker data input page'!DR180</f>
        <v>0</v>
      </c>
      <c r="O180" s="26">
        <f>'Bruker data input page'!DS180</f>
        <v>96</v>
      </c>
      <c r="P180" s="21" t="str">
        <f>'Bruker data input page'!DT180</f>
        <v>2E BKGD</v>
      </c>
      <c r="Q180" s="21">
        <f>'Bruker data input page'!A180</f>
        <v>547</v>
      </c>
      <c r="R180" s="27">
        <f>'Bruker data input page'!B180</f>
        <v>44742.864583333336</v>
      </c>
      <c r="S180" s="22">
        <f>'Bruker data input page'!Y180*Calibrations!H$97+Calibrations!I$97</f>
        <v>53.937980554647424</v>
      </c>
      <c r="T180" s="23">
        <f>Calibrations!O$97*('Bruker data input page'!AK180/0.5993)^2+Calibrations!P$97*('Bruker data input page'!AK180/0.5993)+Calibrations!Q$97</f>
        <v>1.0736541050195776</v>
      </c>
      <c r="U180" s="22">
        <f>Calibrations!$V$97*'Bruker data input page'!W180^2+Calibrations!$W$97*'Bruker data input page'!W180+Calibrations!$X$97</f>
        <v>18.235966057351128</v>
      </c>
      <c r="V180" s="23">
        <f>('Bruker data input page'!AS180/0.69943)*Calibrations!AC$97+Calibrations!AD$97</f>
        <v>9.409076438255001</v>
      </c>
      <c r="W180" s="23">
        <f>'Bruker data input page'!U180*Calibrations!AQ$97+Calibrations!AR$97</f>
        <v>10.322852224172298</v>
      </c>
      <c r="X180" s="23">
        <f>Calibrations!AJ$97*('Bruker data input page'!AQ180/0.77446)^2+('Bruker data input page'!AQ180/0.77446)*Calibrations!AK$97+Calibrations!AL$97</f>
        <v>0.14264837079519882</v>
      </c>
      <c r="Y180" s="23">
        <f>('Bruker data input page'!AI180/0.7147)*Calibrations!AX$97+Calibrations!AY$97</f>
        <v>12.226867108520786</v>
      </c>
      <c r="Z180" s="23">
        <f>('Bruker data input page'!AG180/0.8302)*Calibrations!BE$97+Calibrations!BF$97</f>
        <v>0.23126155630738288</v>
      </c>
      <c r="AA180" s="23">
        <f>((('Bruker data input page'!AA180/0.436)^2)*Calibrations!BK$97)+(('Bruker data input page'!AA180/0.436)*Calibrations!BL$97)+Calibrations!BM$97</f>
        <v>5.500759688356803E-2</v>
      </c>
      <c r="AB180" s="24">
        <f>'Bruker data input page'!AM180*Calibrations!BS$97*10000+Calibrations!BT$97</f>
        <v>349.54181622597758</v>
      </c>
      <c r="AC180" s="24">
        <f>Calibrations!CA$97*('Bruker data input page'!AO180*10000)^2+('Bruker data input page'!AO180*10000)*Calibrations!CB$97+Calibrations!CC$97</f>
        <v>303.67117346408406</v>
      </c>
      <c r="AD180" s="24">
        <f>'Bruker data input page'!AW180*10000*Calibrations!CI$97+Calibrations!CJ$97</f>
        <v>156.56439959502467</v>
      </c>
      <c r="AE180" s="24">
        <f>'Bruker data input page'!AY180*10000*Calibrations!CP$97+Calibrations!CQ$97</f>
        <v>78.241850286903144</v>
      </c>
      <c r="AF180" s="24">
        <f>Calibrations!$CW$97*('Bruker data input page'!BA180*10000)^2+('Bruker data input page'!BA180*10000)*Calibrations!$CX$97+Calibrations!$CY$97</f>
        <v>68.660243886509832</v>
      </c>
      <c r="AG180" s="24">
        <f>'Bruker data input page'!BI180*10000*Calibrations!DD$97+Calibrations!DE$97</f>
        <v>3.0310147047823475</v>
      </c>
      <c r="AH180" s="24">
        <f>('Bruker data input page'!BK180*10000)*Calibrations!DK$97+Calibrations!DL$97</f>
        <v>76.642342000765964</v>
      </c>
      <c r="AI180" s="24">
        <f>Calibrations!DR$97*('Bruker data input page'!BM180*10000)^2+('Bruker data input page'!BM180*10000)*Calibrations!DS$97+Calibrations!DT$97</f>
        <v>25.480572934039472</v>
      </c>
      <c r="AJ180" s="24">
        <f>Calibrations!DY$97*('Bruker data input page'!BO180*10000)^2+Calibrations!DZ$97*('Bruker data input page'!BO180*10000)+Calibrations!EA$97</f>
        <v>64.122089891985809</v>
      </c>
      <c r="AK180" s="21"/>
      <c r="AL180" s="21"/>
    </row>
    <row r="181" spans="2:38">
      <c r="B181" s="27">
        <f>'Bruker data input page'!B858</f>
        <v>44764.970833333333</v>
      </c>
      <c r="C181" s="21" t="str">
        <f>'Bruker data input page'!G858</f>
        <v>GeoExploration</v>
      </c>
      <c r="D181" s="21" t="str">
        <f>'Bruker data input page'!H858</f>
        <v>Oxide3phase</v>
      </c>
      <c r="E181" s="26">
        <f>'Bruker data input page'!L858</f>
        <v>90</v>
      </c>
      <c r="F181" s="26"/>
      <c r="G181" s="26" t="str">
        <f>'Bruker data input page'!DK181</f>
        <v>393-U1558D-7R-6A</v>
      </c>
      <c r="H181" s="26" t="str">
        <f>'Bruker data input page'!DL181</f>
        <v>SHLF</v>
      </c>
      <c r="I181" s="26">
        <f>'Bruker data input page'!DM181</f>
        <v>0</v>
      </c>
      <c r="J181" s="26">
        <f>'Bruker data input page'!DN181</f>
        <v>0</v>
      </c>
      <c r="K181" s="26">
        <f>'Bruker data input page'!DO181</f>
        <v>0</v>
      </c>
      <c r="L181" s="26">
        <f>'Bruker data input page'!DP181</f>
        <v>0</v>
      </c>
      <c r="M181" s="26">
        <f>'Bruker data input page'!DQ181</f>
        <v>0</v>
      </c>
      <c r="N181" s="26">
        <f>'Bruker data input page'!DR181</f>
        <v>0</v>
      </c>
      <c r="O181" s="26">
        <f>'Bruker data input page'!DS181</f>
        <v>29</v>
      </c>
      <c r="P181" s="21" t="str">
        <f>'Bruker data input page'!DT181</f>
        <v>3A BKGD</v>
      </c>
      <c r="Q181" s="21">
        <f>'Bruker data input page'!A181</f>
        <v>548</v>
      </c>
      <c r="R181" s="27">
        <f>'Bruker data input page'!B181</f>
        <v>44742.868055555555</v>
      </c>
      <c r="S181" s="22">
        <f>'Bruker data input page'!Y181*Calibrations!H$97+Calibrations!I$97</f>
        <v>53.00290626232357</v>
      </c>
      <c r="T181" s="23">
        <f>Calibrations!O$97*('Bruker data input page'!AK181/0.5993)^2+Calibrations!P$97*('Bruker data input page'!AK181/0.5993)+Calibrations!Q$97</f>
        <v>0.99566960134213001</v>
      </c>
      <c r="U181" s="22">
        <f>Calibrations!$V$97*'Bruker data input page'!W181^2+Calibrations!$W$97*'Bruker data input page'!W181+Calibrations!$X$97</f>
        <v>17.611333422387499</v>
      </c>
      <c r="V181" s="23">
        <f>('Bruker data input page'!AS181/0.69943)*Calibrations!AC$97+Calibrations!AD$97</f>
        <v>8.9599086252026439</v>
      </c>
      <c r="W181" s="23">
        <f>'Bruker data input page'!U181*Calibrations!AQ$97+Calibrations!AR$97</f>
        <v>12.599185344168298</v>
      </c>
      <c r="X181" s="23">
        <f>Calibrations!AJ$97*('Bruker data input page'!AQ181/0.77446)^2+('Bruker data input page'!AQ181/0.77446)*Calibrations!AK$97+Calibrations!AL$97</f>
        <v>0.12683148495273761</v>
      </c>
      <c r="Y181" s="23">
        <f>('Bruker data input page'!AI181/0.7147)*Calibrations!AX$97+Calibrations!AY$97</f>
        <v>11.445675011365154</v>
      </c>
      <c r="Z181" s="23">
        <f>('Bruker data input page'!AG181/0.8302)*Calibrations!BE$97+Calibrations!BF$97</f>
        <v>0.21948972366584299</v>
      </c>
      <c r="AA181" s="23">
        <f>((('Bruker data input page'!AA181/0.436)^2)*Calibrations!BK$97)+(('Bruker data input page'!AA181/0.436)*Calibrations!BL$97)+Calibrations!BM$97</f>
        <v>4.1836224949936225E-2</v>
      </c>
      <c r="AB181" s="24">
        <f>'Bruker data input page'!AM181*Calibrations!BS$97*10000+Calibrations!BT$97</f>
        <v>283.51682257992587</v>
      </c>
      <c r="AC181" s="24">
        <f>Calibrations!CA$97*('Bruker data input page'!AO181*10000)^2+('Bruker data input page'!AO181*10000)*Calibrations!CB$97+Calibrations!CC$97</f>
        <v>263.4414591332137</v>
      </c>
      <c r="AD181" s="24">
        <f>'Bruker data input page'!AW181*10000*Calibrations!CI$97+Calibrations!CJ$97</f>
        <v>193.13994061363184</v>
      </c>
      <c r="AE181" s="24">
        <f>'Bruker data input page'!AY181*10000*Calibrations!CP$97+Calibrations!CQ$97</f>
        <v>113.19253341260054</v>
      </c>
      <c r="AF181" s="24">
        <f>Calibrations!$CW$97*('Bruker data input page'!BA181*10000)^2+('Bruker data input page'!BA181*10000)*Calibrations!$CX$97+Calibrations!$CY$97</f>
        <v>74.117702441699478</v>
      </c>
      <c r="AG181" s="24">
        <f>'Bruker data input page'!BI181*10000*Calibrations!DD$97+Calibrations!DE$97</f>
        <v>5.2911678308829933</v>
      </c>
      <c r="AH181" s="24">
        <f>('Bruker data input page'!BK181*10000)*Calibrations!DK$97+Calibrations!DL$97</f>
        <v>82.601407667248296</v>
      </c>
      <c r="AI181" s="24">
        <f>Calibrations!DR$97*('Bruker data input page'!BM181*10000)^2+('Bruker data input page'!BM181*10000)*Calibrations!DS$97+Calibrations!DT$97</f>
        <v>24.418714597367938</v>
      </c>
      <c r="AJ181" s="24">
        <f>Calibrations!DY$97*('Bruker data input page'!BO181*10000)^2+Calibrations!DZ$97*('Bruker data input page'!BO181*10000)+Calibrations!EA$97</f>
        <v>66.692926819219608</v>
      </c>
      <c r="AK181" s="21"/>
      <c r="AL181" s="21"/>
    </row>
    <row r="182" spans="2:38">
      <c r="B182" s="27">
        <f>'Bruker data input page'!B859</f>
        <v>44764.973611111112</v>
      </c>
      <c r="C182" s="21" t="str">
        <f>'Bruker data input page'!G859</f>
        <v>GeoExploration</v>
      </c>
      <c r="D182" s="21" t="str">
        <f>'Bruker data input page'!H859</f>
        <v>Oxide3phase</v>
      </c>
      <c r="E182" s="26">
        <f>'Bruker data input page'!L859</f>
        <v>90</v>
      </c>
      <c r="F182" s="26"/>
      <c r="G182" s="26" t="str">
        <f>'Bruker data input page'!DK182</f>
        <v>393-U1558D-7R-6A</v>
      </c>
      <c r="H182" s="26" t="str">
        <f>'Bruker data input page'!DL182</f>
        <v>SHLF</v>
      </c>
      <c r="I182" s="26">
        <f>'Bruker data input page'!DM182</f>
        <v>0</v>
      </c>
      <c r="J182" s="26">
        <f>'Bruker data input page'!DN182</f>
        <v>0</v>
      </c>
      <c r="K182" s="26">
        <f>'Bruker data input page'!DO182</f>
        <v>0</v>
      </c>
      <c r="L182" s="26">
        <f>'Bruker data input page'!DP182</f>
        <v>0</v>
      </c>
      <c r="M182" s="26">
        <f>'Bruker data input page'!DQ182</f>
        <v>0</v>
      </c>
      <c r="N182" s="26">
        <f>'Bruker data input page'!DR182</f>
        <v>0</v>
      </c>
      <c r="O182" s="26">
        <f>'Bruker data input page'!DS182</f>
        <v>86</v>
      </c>
      <c r="P182" s="21" t="str">
        <f>'Bruker data input page'!DT182</f>
        <v>8A ALT</v>
      </c>
      <c r="Q182" s="21">
        <f>'Bruker data input page'!A182</f>
        <v>549</v>
      </c>
      <c r="R182" s="27">
        <f>'Bruker data input page'!B182</f>
        <v>44742.870138888888</v>
      </c>
      <c r="S182" s="22">
        <f>'Bruker data input page'!Y182*Calibrations!H$97+Calibrations!I$97</f>
        <v>53.465096732099909</v>
      </c>
      <c r="T182" s="23">
        <f>Calibrations!O$97*('Bruker data input page'!AK182/0.5993)^2+Calibrations!P$97*('Bruker data input page'!AK182/0.5993)+Calibrations!Q$97</f>
        <v>1.0810995366307519</v>
      </c>
      <c r="U182" s="22">
        <f>Calibrations!$V$97*'Bruker data input page'!W182^2+Calibrations!$W$97*'Bruker data input page'!W182+Calibrations!$X$97</f>
        <v>19.819848825417839</v>
      </c>
      <c r="V182" s="23">
        <f>('Bruker data input page'!AS182/0.69943)*Calibrations!AC$97+Calibrations!AD$97</f>
        <v>9.8049946227173645</v>
      </c>
      <c r="W182" s="23">
        <f>'Bruker data input page'!U182*Calibrations!AQ$97+Calibrations!AR$97</f>
        <v>9.8387399316234649</v>
      </c>
      <c r="X182" s="23">
        <f>Calibrations!AJ$97*('Bruker data input page'!AQ182/0.77446)^2+('Bruker data input page'!AQ182/0.77446)*Calibrations!AK$97+Calibrations!AL$97</f>
        <v>0.15758378235774956</v>
      </c>
      <c r="Y182" s="23">
        <f>('Bruker data input page'!AI182/0.7147)*Calibrations!AX$97+Calibrations!AY$97</f>
        <v>12.153939606174742</v>
      </c>
      <c r="Z182" s="23">
        <f>('Bruker data input page'!AG182/0.8302)*Calibrations!BE$97+Calibrations!BF$97</f>
        <v>0.62441058234855606</v>
      </c>
      <c r="AA182" s="23">
        <f>((('Bruker data input page'!AA182/0.436)^2)*Calibrations!BK$97)+(('Bruker data input page'!AA182/0.436)*Calibrations!BL$97)+Calibrations!BM$97</f>
        <v>0.11289059572153363</v>
      </c>
      <c r="AB182" s="24">
        <f>'Bruker data input page'!AM182*Calibrations!BS$97*10000+Calibrations!BT$97</f>
        <v>400.98986322290096</v>
      </c>
      <c r="AC182" s="24">
        <f>Calibrations!CA$97*('Bruker data input page'!AO182*10000)^2+('Bruker data input page'!AO182*10000)*Calibrations!CB$97+Calibrations!CC$97</f>
        <v>235.57282902788344</v>
      </c>
      <c r="AD182" s="24">
        <f>'Bruker data input page'!AW182*10000*Calibrations!CI$97+Calibrations!CJ$97</f>
        <v>74.516564337068061</v>
      </c>
      <c r="AE182" s="24">
        <f>'Bruker data input page'!AY182*10000*Calibrations!CP$97+Calibrations!CQ$97</f>
        <v>79.269811555306035</v>
      </c>
      <c r="AF182" s="24">
        <f>Calibrations!$CW$97*('Bruker data input page'!BA182*10000)^2+('Bruker data input page'!BA182*10000)*Calibrations!$CX$97+Calibrations!$CY$97</f>
        <v>68.660243886509832</v>
      </c>
      <c r="AG182" s="24">
        <f>'Bruker data input page'!BI182*10000*Calibrations!DD$97+Calibrations!DE$97</f>
        <v>8.6813975200339613</v>
      </c>
      <c r="AH182" s="24">
        <f>('Bruker data input page'!BK182*10000)*Calibrations!DK$97+Calibrations!DL$97</f>
        <v>99.485427055614949</v>
      </c>
      <c r="AI182" s="24">
        <f>Calibrations!DR$97*('Bruker data input page'!BM182*10000)^2+('Bruker data input page'!BM182*10000)*Calibrations!DS$97+Calibrations!DT$97</f>
        <v>24.418714597367938</v>
      </c>
      <c r="AJ182" s="24">
        <f>Calibrations!DY$97*('Bruker data input page'!BO182*10000)^2+Calibrations!DZ$97*('Bruker data input page'!BO182*10000)+Calibrations!EA$97</f>
        <v>59.831172266917676</v>
      </c>
      <c r="AK182" s="21"/>
      <c r="AL182" s="21"/>
    </row>
    <row r="183" spans="2:38">
      <c r="B183" s="27">
        <f>'Bruker data input page'!B860</f>
        <v>44764.975694444445</v>
      </c>
      <c r="C183" s="21" t="str">
        <f>'Bruker data input page'!G860</f>
        <v>GeoExploration</v>
      </c>
      <c r="D183" s="21" t="str">
        <f>'Bruker data input page'!H860</f>
        <v>Oxide3phase</v>
      </c>
      <c r="E183" s="26">
        <f>'Bruker data input page'!L860</f>
        <v>90</v>
      </c>
      <c r="F183" s="26"/>
      <c r="G183" s="26" t="str">
        <f>'Bruker data input page'!DK183</f>
        <v>393-U1558D-7R-6A</v>
      </c>
      <c r="H183" s="26" t="str">
        <f>'Bruker data input page'!DL183</f>
        <v>SHLF</v>
      </c>
      <c r="I183" s="26">
        <f>'Bruker data input page'!DM183</f>
        <v>0</v>
      </c>
      <c r="J183" s="26">
        <f>'Bruker data input page'!DN183</f>
        <v>0</v>
      </c>
      <c r="K183" s="26">
        <f>'Bruker data input page'!DO183</f>
        <v>0</v>
      </c>
      <c r="L183" s="26">
        <f>'Bruker data input page'!DP183</f>
        <v>0</v>
      </c>
      <c r="M183" s="26">
        <f>'Bruker data input page'!DQ183</f>
        <v>0</v>
      </c>
      <c r="N183" s="26">
        <f>'Bruker data input page'!DR183</f>
        <v>0</v>
      </c>
      <c r="O183" s="26">
        <f>'Bruker data input page'!DS183</f>
        <v>109</v>
      </c>
      <c r="P183" s="21" t="str">
        <f>'Bruker data input page'!DT183</f>
        <v>10A BKGD</v>
      </c>
      <c r="Q183" s="21">
        <f>'Bruker data input page'!A183</f>
        <v>550</v>
      </c>
      <c r="R183" s="27">
        <f>'Bruker data input page'!B183</f>
        <v>44742.872916666667</v>
      </c>
      <c r="S183" s="22">
        <f>'Bruker data input page'!Y183*Calibrations!H$97+Calibrations!I$97</f>
        <v>52.259242984603745</v>
      </c>
      <c r="T183" s="23">
        <f>Calibrations!O$97*('Bruker data input page'!AK183/0.5993)^2+Calibrations!P$97*('Bruker data input page'!AK183/0.5993)+Calibrations!Q$97</f>
        <v>0.99402461739302117</v>
      </c>
      <c r="U183" s="22">
        <f>Calibrations!$V$97*'Bruker data input page'!W183^2+Calibrations!$W$97*'Bruker data input page'!W183+Calibrations!$X$97</f>
        <v>19.842812131316968</v>
      </c>
      <c r="V183" s="23">
        <f>('Bruker data input page'!AS183/0.69943)*Calibrations!AC$97+Calibrations!AD$97</f>
        <v>7.9530588911064237</v>
      </c>
      <c r="W183" s="23">
        <f>'Bruker data input page'!U183*Calibrations!AQ$97+Calibrations!AR$97</f>
        <v>9.8095462590296627</v>
      </c>
      <c r="X183" s="23">
        <f>Calibrations!AJ$97*('Bruker data input page'!AQ183/0.77446)^2+('Bruker data input page'!AQ183/0.77446)*Calibrations!AK$97+Calibrations!AL$97</f>
        <v>0.12822063735505407</v>
      </c>
      <c r="Y183" s="23">
        <f>('Bruker data input page'!AI183/0.7147)*Calibrations!AX$97+Calibrations!AY$97</f>
        <v>12.665041120528954</v>
      </c>
      <c r="Z183" s="23">
        <f>('Bruker data input page'!AG183/0.8302)*Calibrations!BE$97+Calibrations!BF$97</f>
        <v>0.18357054201601603</v>
      </c>
      <c r="AA183" s="23">
        <f>((('Bruker data input page'!AA183/0.436)^2)*Calibrations!BK$97)+(('Bruker data input page'!AA183/0.436)*Calibrations!BL$97)+Calibrations!BM$97</f>
        <v>8.4153557053658651E-2</v>
      </c>
      <c r="AB183" s="24">
        <f>'Bruker data input page'!AM183*Calibrations!BS$97*10000+Calibrations!BT$97</f>
        <v>289.51909472956692</v>
      </c>
      <c r="AC183" s="24">
        <f>Calibrations!CA$97*('Bruker data input page'!AO183*10000)^2+('Bruker data input page'!AO183*10000)*Calibrations!CB$97+Calibrations!CC$97</f>
        <v>261.36266725905273</v>
      </c>
      <c r="AD183" s="24">
        <f>'Bruker data input page'!AW183*10000*Calibrations!CI$97+Calibrations!CJ$97</f>
        <v>205.99080637692629</v>
      </c>
      <c r="AE183" s="24">
        <f>'Bruker data input page'!AY183*10000*Calibrations!CP$97+Calibrations!CQ$97</f>
        <v>91.605346776140394</v>
      </c>
      <c r="AF183" s="24">
        <f>Calibrations!$CW$97*('Bruker data input page'!BA183*10000)^2+('Bruker data input page'!BA183*10000)*Calibrations!$CX$97+Calibrations!$CY$97</f>
        <v>57.460604479051938</v>
      </c>
      <c r="AG183" s="24">
        <f>'Bruker data input page'!BI183*10000*Calibrations!DD$97+Calibrations!DE$97</f>
        <v>1.9009381417320252</v>
      </c>
      <c r="AH183" s="24">
        <f>('Bruker data input page'!BK183*10000)*Calibrations!DK$97+Calibrations!DL$97</f>
        <v>91.540006166971807</v>
      </c>
      <c r="AI183" s="24">
        <f>Calibrations!DR$97*('Bruker data input page'!BM183*10000)^2+('Bruker data input page'!BM183*10000)*Calibrations!DS$97+Calibrations!DT$97</f>
        <v>21.2314005193805</v>
      </c>
      <c r="AJ183" s="24">
        <f>Calibrations!DY$97*('Bruker data input page'!BO183*10000)^2+Calibrations!DZ$97*('Bruker data input page'!BO183*10000)+Calibrations!EA$97</f>
        <v>62.406651253910326</v>
      </c>
      <c r="AK183" s="21"/>
      <c r="AL183" s="21"/>
    </row>
    <row r="184" spans="2:38">
      <c r="B184" s="27">
        <f>'Bruker data input page'!B861</f>
        <v>44764.977083333331</v>
      </c>
      <c r="C184" s="21" t="str">
        <f>'Bruker data input page'!G861</f>
        <v>GeoExploration</v>
      </c>
      <c r="D184" s="21" t="str">
        <f>'Bruker data input page'!H861</f>
        <v>Oxide3phase</v>
      </c>
      <c r="E184" s="26">
        <f>'Bruker data input page'!L861</f>
        <v>90</v>
      </c>
      <c r="F184" s="26"/>
      <c r="G184" s="26" t="str">
        <f>'Bruker data input page'!DK184</f>
        <v>393-U1558D-8R-2A</v>
      </c>
      <c r="H184" s="26" t="str">
        <f>'Bruker data input page'!DL184</f>
        <v>SHLF</v>
      </c>
      <c r="I184" s="26">
        <f>'Bruker data input page'!DM184</f>
        <v>0</v>
      </c>
      <c r="J184" s="26">
        <f>'Bruker data input page'!DN184</f>
        <v>0</v>
      </c>
      <c r="K184" s="26">
        <f>'Bruker data input page'!DO184</f>
        <v>0</v>
      </c>
      <c r="L184" s="26">
        <f>'Bruker data input page'!DP184</f>
        <v>0</v>
      </c>
      <c r="M184" s="26">
        <f>'Bruker data input page'!DQ184</f>
        <v>0</v>
      </c>
      <c r="N184" s="26">
        <f>'Bruker data input page'!DR184</f>
        <v>0</v>
      </c>
      <c r="O184" s="26">
        <f>'Bruker data input page'!DS184</f>
        <v>16</v>
      </c>
      <c r="P184" s="21" t="str">
        <f>'Bruker data input page'!DT184</f>
        <v>1B BKGD</v>
      </c>
      <c r="Q184" s="21">
        <f>'Bruker data input page'!A184</f>
        <v>551</v>
      </c>
      <c r="R184" s="27">
        <f>'Bruker data input page'!B184</f>
        <v>44742.879166666666</v>
      </c>
      <c r="S184" s="22">
        <f>'Bruker data input page'!Y184*Calibrations!H$97+Calibrations!I$97</f>
        <v>52.688402875820238</v>
      </c>
      <c r="T184" s="23">
        <f>Calibrations!O$97*('Bruker data input page'!AK184/0.5993)^2+Calibrations!P$97*('Bruker data input page'!AK184/0.5993)+Calibrations!Q$97</f>
        <v>0.98725968867887826</v>
      </c>
      <c r="U184" s="22">
        <f>Calibrations!$V$97*'Bruker data input page'!W184^2+Calibrations!$W$97*'Bruker data input page'!W184+Calibrations!$X$97</f>
        <v>18.132837311665018</v>
      </c>
      <c r="V184" s="23">
        <f>('Bruker data input page'!AS184/0.69943)*Calibrations!AC$97+Calibrations!AD$97</f>
        <v>8.3196178208867373</v>
      </c>
      <c r="W184" s="23">
        <f>'Bruker data input page'!U184*Calibrations!AQ$97+Calibrations!AR$97</f>
        <v>10.652682723808205</v>
      </c>
      <c r="X184" s="23">
        <f>Calibrations!AJ$97*('Bruker data input page'!AQ184/0.77446)^2+('Bruker data input page'!AQ184/0.77446)*Calibrations!AK$97+Calibrations!AL$97</f>
        <v>0.12444465883194795</v>
      </c>
      <c r="Y184" s="23">
        <f>('Bruker data input page'!AI184/0.7147)*Calibrations!AX$97+Calibrations!AY$97</f>
        <v>11.331487899132309</v>
      </c>
      <c r="Z184" s="23">
        <f>('Bruker data input page'!AG184/0.8302)*Calibrations!BE$97+Calibrations!BF$97</f>
        <v>0.19715342583317746</v>
      </c>
      <c r="AA184" s="23">
        <f>((('Bruker data input page'!AA184/0.436)^2)*Calibrations!BK$97)+(('Bruker data input page'!AA184/0.436)*Calibrations!BL$97)+Calibrations!BM$97</f>
        <v>0.12001096140378122</v>
      </c>
      <c r="AB184" s="24">
        <f>'Bruker data input page'!AM184*Calibrations!BS$97*10000+Calibrations!BT$97</f>
        <v>336.67980447674677</v>
      </c>
      <c r="AC184" s="24">
        <f>Calibrations!CA$97*('Bruker data input page'!AO184*10000)^2+('Bruker data input page'!AO184*10000)*Calibrations!CB$97+Calibrations!CC$97</f>
        <v>279.68210070746784</v>
      </c>
      <c r="AD184" s="24">
        <f>'Bruker data input page'!AW184*10000*Calibrations!CI$97+Calibrations!CJ$97</f>
        <v>151.62175891683449</v>
      </c>
      <c r="AE184" s="24">
        <f>'Bruker data input page'!AY184*10000*Calibrations!CP$97+Calibrations!CQ$97</f>
        <v>87.493501702528931</v>
      </c>
      <c r="AF184" s="24">
        <f>Calibrations!$CW$97*('Bruker data input page'!BA184*10000)^2+('Bruker data input page'!BA184*10000)*Calibrations!$CX$97+Calibrations!$CY$97</f>
        <v>61.704957115767186</v>
      </c>
      <c r="AG184" s="24">
        <f>'Bruker data input page'!BI184*10000*Calibrations!DD$97+Calibrations!DE$97</f>
        <v>1.9009381417320252</v>
      </c>
      <c r="AH184" s="24">
        <f>('Bruker data input page'!BK184*10000)*Calibrations!DK$97+Calibrations!DL$97</f>
        <v>81.608230056167898</v>
      </c>
      <c r="AI184" s="24">
        <f>Calibrations!DR$97*('Bruker data input page'!BM184*10000)^2+('Bruker data input page'!BM184*10000)*Calibrations!DS$97+Calibrations!DT$97</f>
        <v>25.480572934039472</v>
      </c>
      <c r="AJ184" s="24">
        <f>Calibrations!DY$97*('Bruker data input page'!BO184*10000)^2+Calibrations!DZ$97*('Bruker data input page'!BO184*10000)+Calibrations!EA$97</f>
        <v>60.689974733232489</v>
      </c>
      <c r="AK184" s="21"/>
      <c r="AL184" s="21"/>
    </row>
    <row r="185" spans="2:38">
      <c r="B185" s="27">
        <f>'Bruker data input page'!B862</f>
        <v>44764.979861111111</v>
      </c>
      <c r="C185" s="21" t="str">
        <f>'Bruker data input page'!G862</f>
        <v>GeoExploration</v>
      </c>
      <c r="D185" s="21" t="str">
        <f>'Bruker data input page'!H862</f>
        <v>Oxide3phase</v>
      </c>
      <c r="E185" s="26">
        <f>'Bruker data input page'!L862</f>
        <v>90</v>
      </c>
      <c r="F185" s="26"/>
      <c r="G185" s="26" t="str">
        <f>'Bruker data input page'!DK185</f>
        <v>393-U1558D-8R-2A</v>
      </c>
      <c r="H185" s="26" t="str">
        <f>'Bruker data input page'!DL185</f>
        <v>SHLF</v>
      </c>
      <c r="I185" s="26">
        <f>'Bruker data input page'!DM185</f>
        <v>0</v>
      </c>
      <c r="J185" s="26">
        <f>'Bruker data input page'!DN185</f>
        <v>0</v>
      </c>
      <c r="K185" s="26">
        <f>'Bruker data input page'!DO185</f>
        <v>0</v>
      </c>
      <c r="L185" s="26">
        <f>'Bruker data input page'!DP185</f>
        <v>0</v>
      </c>
      <c r="M185" s="26">
        <f>'Bruker data input page'!DQ185</f>
        <v>0</v>
      </c>
      <c r="N185" s="26">
        <f>'Bruker data input page'!DR185</f>
        <v>0</v>
      </c>
      <c r="O185" s="26">
        <f>'Bruker data input page'!DS185</f>
        <v>89</v>
      </c>
      <c r="P185" s="21" t="str">
        <f>'Bruker data input page'!DT185</f>
        <v>3A BKGD</v>
      </c>
      <c r="Q185" s="21">
        <f>'Bruker data input page'!A185</f>
        <v>553</v>
      </c>
      <c r="R185" s="27">
        <f>'Bruker data input page'!B185</f>
        <v>44742.883333333331</v>
      </c>
      <c r="S185" s="22">
        <f>'Bruker data input page'!Y185*Calibrations!H$97+Calibrations!I$97</f>
        <v>54.655742155654849</v>
      </c>
      <c r="T185" s="23">
        <f>Calibrations!O$97*('Bruker data input page'!AK185/0.5993)^2+Calibrations!P$97*('Bruker data input page'!AK185/0.5993)+Calibrations!Q$97</f>
        <v>1.0152104656085572</v>
      </c>
      <c r="U185" s="22">
        <f>Calibrations!$V$97*'Bruker data input page'!W185^2+Calibrations!$W$97*'Bruker data input page'!W185+Calibrations!$X$97</f>
        <v>19.045845752752651</v>
      </c>
      <c r="V185" s="23">
        <f>('Bruker data input page'!AS185/0.69943)*Calibrations!AC$97+Calibrations!AD$97</f>
        <v>9.4169919235859449</v>
      </c>
      <c r="W185" s="23">
        <f>'Bruker data input page'!U185*Calibrations!AQ$97+Calibrations!AR$97</f>
        <v>11.415971594009005</v>
      </c>
      <c r="X185" s="23">
        <f>Calibrations!AJ$97*('Bruker data input page'!AQ185/0.77446)^2+('Bruker data input page'!AQ185/0.77446)*Calibrations!AK$97+Calibrations!AL$97</f>
        <v>0.14403171721795816</v>
      </c>
      <c r="Y185" s="23">
        <f>('Bruker data input page'!AI185/0.7147)*Calibrations!AX$97+Calibrations!AY$97</f>
        <v>12.525123845672976</v>
      </c>
      <c r="Z185" s="23">
        <f>('Bruker data input page'!AG185/0.8302)*Calibrations!BE$97+Calibrations!BF$97</f>
        <v>0.29117716603419508</v>
      </c>
      <c r="AA185" s="23">
        <f>((('Bruker data input page'!AA185/0.436)^2)*Calibrations!BK$97)+(('Bruker data input page'!AA185/0.436)*Calibrations!BL$97)+Calibrations!BM$97</f>
        <v>8.1104817937520765E-2</v>
      </c>
      <c r="AB185" s="24">
        <f>'Bruker data input page'!AM185*Calibrations!BS$97*10000+Calibrations!BT$97</f>
        <v>340.10967427654163</v>
      </c>
      <c r="AC185" s="24">
        <f>Calibrations!CA$97*('Bruker data input page'!AO185*10000)^2+('Bruker data input page'!AO185*10000)*Calibrations!CB$97+Calibrations!CC$97</f>
        <v>393.45959485457581</v>
      </c>
      <c r="AD185" s="24">
        <f>'Bruker data input page'!AW185*10000*Calibrations!CI$97+Calibrations!CJ$97</f>
        <v>137.78236501790207</v>
      </c>
      <c r="AE185" s="24">
        <f>'Bruker data input page'!AY185*10000*Calibrations!CP$97+Calibrations!CQ$97</f>
        <v>81.325734092111745</v>
      </c>
      <c r="AF185" s="24">
        <f>Calibrations!$CW$97*('Bruker data input page'!BA185*10000)^2+('Bruker data input page'!BA185*10000)*Calibrations!$CX$97+Calibrations!$CY$97</f>
        <v>67.281049961406254</v>
      </c>
      <c r="AG185" s="24">
        <f>'Bruker data input page'!BI185*10000*Calibrations!DD$97+Calibrations!DE$97</f>
        <v>3.0310147047823475</v>
      </c>
      <c r="AH185" s="24">
        <f>('Bruker data input page'!BK185*10000)*Calibrations!DK$97+Calibrations!DL$97</f>
        <v>86.574118111569859</v>
      </c>
      <c r="AI185" s="24">
        <f>Calibrations!DR$97*('Bruker data input page'!BM185*10000)^2+('Bruker data input page'!BM185*10000)*Calibrations!DS$97+Calibrations!DT$97</f>
        <v>22.294128390038448</v>
      </c>
      <c r="AJ185" s="24">
        <f>Calibrations!DY$97*('Bruker data input page'!BO185*10000)^2+Calibrations!DZ$97*('Bruker data input page'!BO185*10000)+Calibrations!EA$97</f>
        <v>62.406651253910326</v>
      </c>
      <c r="AK185" s="21"/>
      <c r="AL185" s="21"/>
    </row>
    <row r="186" spans="2:38">
      <c r="B186" s="27">
        <f>'Bruker data input page'!B863</f>
        <v>44764.981944444444</v>
      </c>
      <c r="C186" s="21" t="str">
        <f>'Bruker data input page'!G863</f>
        <v>GeoExploration</v>
      </c>
      <c r="D186" s="21" t="str">
        <f>'Bruker data input page'!H863</f>
        <v>Oxide3phase</v>
      </c>
      <c r="E186" s="26">
        <f>'Bruker data input page'!L863</f>
        <v>90</v>
      </c>
      <c r="F186" s="26"/>
      <c r="G186" s="26" t="str">
        <f>'Bruker data input page'!DK186</f>
        <v>393-U1558D-8R-2A</v>
      </c>
      <c r="H186" s="26" t="str">
        <f>'Bruker data input page'!DL186</f>
        <v>SHLF</v>
      </c>
      <c r="I186" s="26">
        <f>'Bruker data input page'!DM186</f>
        <v>0</v>
      </c>
      <c r="J186" s="26">
        <f>'Bruker data input page'!DN186</f>
        <v>0</v>
      </c>
      <c r="K186" s="26">
        <f>'Bruker data input page'!DO186</f>
        <v>0</v>
      </c>
      <c r="L186" s="26">
        <f>'Bruker data input page'!DP186</f>
        <v>0</v>
      </c>
      <c r="M186" s="26">
        <f>'Bruker data input page'!DQ186</f>
        <v>0</v>
      </c>
      <c r="N186" s="26">
        <f>'Bruker data input page'!DR186</f>
        <v>0</v>
      </c>
      <c r="O186" s="26">
        <f>'Bruker data input page'!DS186</f>
        <v>111</v>
      </c>
      <c r="P186" s="21" t="str">
        <f>'Bruker data input page'!DT186</f>
        <v>5A BKGD</v>
      </c>
      <c r="Q186" s="21">
        <f>'Bruker data input page'!A186</f>
        <v>554</v>
      </c>
      <c r="R186" s="27">
        <f>'Bruker data input page'!B186</f>
        <v>44742.886111111111</v>
      </c>
      <c r="S186" s="22">
        <f>'Bruker data input page'!Y186*Calibrations!H$97+Calibrations!I$97</f>
        <v>53.299468579177486</v>
      </c>
      <c r="T186" s="23">
        <f>Calibrations!O$97*('Bruker data input page'!AK186/0.5993)^2+Calibrations!P$97*('Bruker data input page'!AK186/0.5993)+Calibrations!Q$97</f>
        <v>1.0718374817945386</v>
      </c>
      <c r="U186" s="22">
        <f>Calibrations!$V$97*'Bruker data input page'!W186^2+Calibrations!$W$97*'Bruker data input page'!W186+Calibrations!$X$97</f>
        <v>18.117106105324233</v>
      </c>
      <c r="V186" s="23">
        <f>('Bruker data input page'!AS186/0.69943)*Calibrations!AC$97+Calibrations!AD$97</f>
        <v>9.4182871848219207</v>
      </c>
      <c r="W186" s="23">
        <f>'Bruker data input page'!U186*Calibrations!AQ$97+Calibrations!AR$97</f>
        <v>10.83325815561356</v>
      </c>
      <c r="X186" s="23">
        <f>Calibrations!AJ$97*('Bruker data input page'!AQ186/0.77446)^2+('Bruker data input page'!AQ186/0.77446)*Calibrations!AK$97+Calibrations!AL$97</f>
        <v>0.15275738143757983</v>
      </c>
      <c r="Y186" s="23">
        <f>('Bruker data input page'!AI186/0.7147)*Calibrations!AX$97+Calibrations!AY$97</f>
        <v>12.463006056618305</v>
      </c>
      <c r="Z186" s="23">
        <f>('Bruker data input page'!AG186/0.8302)*Calibrations!BE$97+Calibrations!BF$97</f>
        <v>0.21028354685643352</v>
      </c>
      <c r="AA186" s="23">
        <f>((('Bruker data input page'!AA186/0.436)^2)*Calibrations!BK$97)+(('Bruker data input page'!AA186/0.436)*Calibrations!BL$97)+Calibrations!BM$97</f>
        <v>9.4409600149260309E-2</v>
      </c>
      <c r="AB186" s="24">
        <f>'Bruker data input page'!AM186*Calibrations!BS$97*10000+Calibrations!BT$97</f>
        <v>321.24539037766965</v>
      </c>
      <c r="AC186" s="24">
        <f>Calibrations!CA$97*('Bruker data input page'!AO186*10000)^2+('Bruker data input page'!AO186*10000)*Calibrations!CB$97+Calibrations!CC$97</f>
        <v>278.68735714131827</v>
      </c>
      <c r="AD186" s="24">
        <f>'Bruker data input page'!AW186*10000*Calibrations!CI$97+Calibrations!CJ$97</f>
        <v>154.5873433237486</v>
      </c>
      <c r="AE186" s="24">
        <f>'Bruker data input page'!AY186*10000*Calibrations!CP$97+Calibrations!CQ$97</f>
        <v>89.549424239334655</v>
      </c>
      <c r="AF186" s="24">
        <f>Calibrations!$CW$97*('Bruker data input page'!BA186*10000)^2+('Bruker data input page'!BA186*10000)*Calibrations!$CX$97+Calibrations!$CY$97</f>
        <v>75.467237794190723</v>
      </c>
      <c r="AG186" s="24">
        <f>'Bruker data input page'!BI186*10000*Calibrations!DD$97+Calibrations!DE$97</f>
        <v>1.9009381417320252</v>
      </c>
      <c r="AH186" s="24">
        <f>('Bruker data input page'!BK186*10000)*Calibrations!DK$97+Calibrations!DL$97</f>
        <v>83.59458527832868</v>
      </c>
      <c r="AI186" s="24">
        <f>Calibrations!DR$97*('Bruker data input page'!BM186*10000)^2+('Bruker data input page'!BM186*10000)*Calibrations!DS$97+Calibrations!DT$97</f>
        <v>24.418714597367938</v>
      </c>
      <c r="AJ186" s="24">
        <f>Calibrations!DY$97*('Bruker data input page'!BO186*10000)^2+Calibrations!DZ$97*('Bruker data input page'!BO186*10000)+Calibrations!EA$97</f>
        <v>65.836290647458924</v>
      </c>
      <c r="AK186" s="21"/>
      <c r="AL186" s="21"/>
    </row>
    <row r="187" spans="2:38">
      <c r="B187" s="27">
        <f>'Bruker data input page'!B864</f>
        <v>44765.022222222222</v>
      </c>
      <c r="C187" s="21" t="str">
        <f>'Bruker data input page'!G864</f>
        <v>GeoExploration</v>
      </c>
      <c r="D187" s="21" t="str">
        <f>'Bruker data input page'!H864</f>
        <v>Oxide3phase</v>
      </c>
      <c r="E187" s="26">
        <f>'Bruker data input page'!L864</f>
        <v>90</v>
      </c>
      <c r="F187" s="26"/>
      <c r="G187" s="26" t="str">
        <f>'Bruker data input page'!DK187</f>
        <v>393-U1558D-9R-1A</v>
      </c>
      <c r="H187" s="26" t="str">
        <f>'Bruker data input page'!DL187</f>
        <v>SHLF</v>
      </c>
      <c r="I187" s="26">
        <f>'Bruker data input page'!DM187</f>
        <v>0</v>
      </c>
      <c r="J187" s="26">
        <f>'Bruker data input page'!DN187</f>
        <v>0</v>
      </c>
      <c r="K187" s="26">
        <f>'Bruker data input page'!DO187</f>
        <v>0</v>
      </c>
      <c r="L187" s="26">
        <f>'Bruker data input page'!DP187</f>
        <v>0</v>
      </c>
      <c r="M187" s="26">
        <f>'Bruker data input page'!DQ187</f>
        <v>0</v>
      </c>
      <c r="N187" s="26">
        <f>'Bruker data input page'!DR187</f>
        <v>0</v>
      </c>
      <c r="O187" s="26">
        <f>'Bruker data input page'!DS187</f>
        <v>5</v>
      </c>
      <c r="P187" s="21" t="str">
        <f>'Bruker data input page'!DT187</f>
        <v>1A ALT</v>
      </c>
      <c r="Q187" s="21">
        <f>'Bruker data input page'!A187</f>
        <v>555</v>
      </c>
      <c r="R187" s="27">
        <f>'Bruker data input page'!B187</f>
        <v>44742.912499999999</v>
      </c>
      <c r="S187" s="22">
        <f>'Bruker data input page'!Y187*Calibrations!H$97+Calibrations!I$97</f>
        <v>48.41783422410532</v>
      </c>
      <c r="T187" s="23">
        <f>Calibrations!O$97*('Bruker data input page'!AK187/0.5993)^2+Calibrations!P$97*('Bruker data input page'!AK187/0.5993)+Calibrations!Q$97</f>
        <v>1.1041344240391253</v>
      </c>
      <c r="U187" s="22">
        <f>Calibrations!$V$97*'Bruker data input page'!W187^2+Calibrations!$W$97*'Bruker data input page'!W187+Calibrations!$X$97</f>
        <v>15.919634367164118</v>
      </c>
      <c r="V187" s="23">
        <f>('Bruker data input page'!AS187/0.69943)*Calibrations!AC$97+Calibrations!AD$97</f>
        <v>10.600860693265119</v>
      </c>
      <c r="W187" s="23">
        <f>'Bruker data input page'!U187*Calibrations!AQ$97+Calibrations!AR$97</f>
        <v>7.2650566894469115</v>
      </c>
      <c r="X187" s="23">
        <f>Calibrations!AJ$97*('Bruker data input page'!AQ187/0.77446)^2+('Bruker data input page'!AQ187/0.77446)*Calibrations!AK$97+Calibrations!AL$97</f>
        <v>0.1427746800410099</v>
      </c>
      <c r="Y187" s="23">
        <f>('Bruker data input page'!AI187/0.7147)*Calibrations!AX$97+Calibrations!AY$97</f>
        <v>10.884787916077421</v>
      </c>
      <c r="Z187" s="23">
        <f>('Bruker data input page'!AG187/0.8302)*Calibrations!BE$97+Calibrations!BF$97</f>
        <v>1.1520301581796277</v>
      </c>
      <c r="AA187" s="23">
        <f>((('Bruker data input page'!AA187/0.436)^2)*Calibrations!BK$97)+(('Bruker data input page'!AA187/0.436)*Calibrations!BL$97)+Calibrations!BM$97</f>
        <v>0.13603110126456491</v>
      </c>
      <c r="AB187" s="24">
        <f>'Bruker data input page'!AM187*Calibrations!BS$97*10000+Calibrations!BT$97</f>
        <v>268.08240848084881</v>
      </c>
      <c r="AC187" s="24">
        <f>Calibrations!CA$97*('Bruker data input page'!AO187*10000)^2+('Bruker data input page'!AO187*10000)*Calibrations!CB$97+Calibrations!CC$97</f>
        <v>409.45382746924292</v>
      </c>
      <c r="AD187" s="24">
        <f>'Bruker data input page'!AW187*10000*Calibrations!CI$97+Calibrations!CJ$97</f>
        <v>100.21829586365688</v>
      </c>
      <c r="AE187" s="24">
        <f>'Bruker data input page'!AY187*10000*Calibrations!CP$97+Calibrations!CQ$97</f>
        <v>86.465540434126069</v>
      </c>
      <c r="AF187" s="24">
        <f>Calibrations!$CW$97*('Bruker data input page'!BA187*10000)^2+('Bruker data input page'!BA187*10000)*Calibrations!$CX$97+Calibrations!$CY$97</f>
        <v>91.198988291332753</v>
      </c>
      <c r="AG187" s="24">
        <f>'Bruker data input page'!BI187*10000*Calibrations!DD$97+Calibrations!DE$97</f>
        <v>9.8114740830842848</v>
      </c>
      <c r="AH187" s="24">
        <f>('Bruker data input page'!BK187*10000)*Calibrations!DK$97+Calibrations!DL$97</f>
        <v>98.492249444534551</v>
      </c>
      <c r="AI187" s="24">
        <f>Calibrations!DR$97*('Bruker data input page'!BM187*10000)^2+('Bruker data input page'!BM187*10000)*Calibrations!DS$97+Calibrations!DT$97</f>
        <v>30.785516947465101</v>
      </c>
      <c r="AJ187" s="24">
        <f>Calibrations!DY$97*('Bruker data input page'!BO187*10000)^2+Calibrations!DZ$97*('Bruker data input page'!BO187*10000)+Calibrations!EA$97</f>
        <v>67.5492535203297</v>
      </c>
      <c r="AK187" s="21"/>
      <c r="AL187" s="21"/>
    </row>
    <row r="188" spans="2:38">
      <c r="B188" s="27">
        <f>'Bruker data input page'!B865</f>
        <v>44765.026388888888</v>
      </c>
      <c r="C188" s="21" t="str">
        <f>'Bruker data input page'!G865</f>
        <v>GeoExploration</v>
      </c>
      <c r="D188" s="21" t="str">
        <f>'Bruker data input page'!H865</f>
        <v>Oxide3phase</v>
      </c>
      <c r="E188" s="26">
        <f>'Bruker data input page'!L865</f>
        <v>90</v>
      </c>
      <c r="F188" s="26"/>
      <c r="G188" s="26" t="str">
        <f>'Bruker data input page'!DK188</f>
        <v>393-U1558D-9R-1A</v>
      </c>
      <c r="H188" s="26" t="str">
        <f>'Bruker data input page'!DL188</f>
        <v>SHLF</v>
      </c>
      <c r="I188" s="26">
        <f>'Bruker data input page'!DM188</f>
        <v>0</v>
      </c>
      <c r="J188" s="26">
        <f>'Bruker data input page'!DN188</f>
        <v>0</v>
      </c>
      <c r="K188" s="26">
        <f>'Bruker data input page'!DO188</f>
        <v>0</v>
      </c>
      <c r="L188" s="26">
        <f>'Bruker data input page'!DP188</f>
        <v>0</v>
      </c>
      <c r="M188" s="26">
        <f>'Bruker data input page'!DQ188</f>
        <v>0</v>
      </c>
      <c r="N188" s="26">
        <f>'Bruker data input page'!DR188</f>
        <v>0</v>
      </c>
      <c r="O188" s="26">
        <f>'Bruker data input page'!DS188</f>
        <v>24.5</v>
      </c>
      <c r="P188" s="21" t="str">
        <f>'Bruker data input page'!DT188</f>
        <v>1C BKGD</v>
      </c>
      <c r="Q188" s="21">
        <f>'Bruker data input page'!A188</f>
        <v>556</v>
      </c>
      <c r="R188" s="27">
        <f>'Bruker data input page'!B188</f>
        <v>44742.913888888892</v>
      </c>
      <c r="S188" s="22">
        <f>'Bruker data input page'!Y188*Calibrations!H$97+Calibrations!I$97</f>
        <v>53.066709933858242</v>
      </c>
      <c r="T188" s="23">
        <f>Calibrations!O$97*('Bruker data input page'!AK188/0.5993)^2+Calibrations!P$97*('Bruker data input page'!AK188/0.5993)+Calibrations!Q$97</f>
        <v>1.035814698124587</v>
      </c>
      <c r="U188" s="22">
        <f>Calibrations!$V$97*'Bruker data input page'!W188^2+Calibrations!$W$97*'Bruker data input page'!W188+Calibrations!$X$97</f>
        <v>19.830196140994033</v>
      </c>
      <c r="V188" s="23">
        <f>('Bruker data input page'!AS188/0.69943)*Calibrations!AC$97+Calibrations!AD$97</f>
        <v>9.2284594547943435</v>
      </c>
      <c r="W188" s="23">
        <f>'Bruker data input page'!U188*Calibrations!AQ$97+Calibrations!AR$97</f>
        <v>8.9650564451904842</v>
      </c>
      <c r="X188" s="23">
        <f>Calibrations!AJ$97*('Bruker data input page'!AQ188/0.77446)^2+('Bruker data input page'!AQ188/0.77446)*Calibrations!AK$97+Calibrations!AL$97</f>
        <v>0.13737489904274219</v>
      </c>
      <c r="Y188" s="23">
        <f>('Bruker data input page'!AI188/0.7147)*Calibrations!AX$97+Calibrations!AY$97</f>
        <v>12.300708107764692</v>
      </c>
      <c r="Z188" s="23">
        <f>('Bruker data input page'!AG188/0.8302)*Calibrations!BE$97+Calibrations!BF$97</f>
        <v>0.27533046824750668</v>
      </c>
      <c r="AA188" s="23">
        <f>((('Bruker data input page'!AA188/0.436)^2)*Calibrations!BK$97)+(('Bruker data input page'!AA188/0.436)*Calibrations!BL$97)+Calibrations!BM$97</f>
        <v>7.1548304577764385E-2</v>
      </c>
      <c r="AB188" s="24">
        <f>'Bruker data input page'!AM188*Calibrations!BS$97*10000+Calibrations!BT$97</f>
        <v>367.54863267490077</v>
      </c>
      <c r="AC188" s="24">
        <f>Calibrations!CA$97*('Bruker data input page'!AO188*10000)^2+('Bruker data input page'!AO188*10000)*Calibrations!CB$97+Calibrations!CC$97</f>
        <v>265.50942619017928</v>
      </c>
      <c r="AD188" s="24">
        <f>'Bruker data input page'!AW188*10000*Calibrations!CI$97+Calibrations!CJ$97</f>
        <v>96.264183321104753</v>
      </c>
      <c r="AE188" s="24">
        <f>'Bruker data input page'!AY188*10000*Calibrations!CP$97+Calibrations!CQ$97</f>
        <v>83.381656628917469</v>
      </c>
      <c r="AF188" s="24">
        <f>Calibrations!$CW$97*('Bruker data input page'!BA188*10000)^2+('Bruker data input page'!BA188*10000)*Calibrations!$CX$97+Calibrations!$CY$97</f>
        <v>75.467237794190723</v>
      </c>
      <c r="AG188" s="24">
        <f>'Bruker data input page'!BI188*10000*Calibrations!DD$97+Calibrations!DE$97</f>
        <v>4.1610912678326706</v>
      </c>
      <c r="AH188" s="24">
        <f>('Bruker data input page'!BK188*10000)*Calibrations!DK$97+Calibrations!DL$97</f>
        <v>85.580940500489461</v>
      </c>
      <c r="AI188" s="24">
        <f>Calibrations!DR$97*('Bruker data input page'!BM188*10000)^2+('Bruker data input page'!BM188*10000)*Calibrations!DS$97+Calibrations!DT$97</f>
        <v>25.480572934039472</v>
      </c>
      <c r="AJ188" s="24">
        <f>Calibrations!DY$97*('Bruker data input page'!BO188*10000)^2+Calibrations!DZ$97*('Bruker data input page'!BO188*10000)+Calibrations!EA$97</f>
        <v>65.836290647458924</v>
      </c>
      <c r="AK188" s="21"/>
      <c r="AL188" s="21"/>
    </row>
    <row r="189" spans="2:38">
      <c r="B189" s="27">
        <f>'Bruker data input page'!B866</f>
        <v>44765.029861111114</v>
      </c>
      <c r="C189" s="21" t="str">
        <f>'Bruker data input page'!G866</f>
        <v>GeoExploration</v>
      </c>
      <c r="D189" s="21" t="str">
        <f>'Bruker data input page'!H866</f>
        <v>Oxide3phase</v>
      </c>
      <c r="E189" s="26">
        <f>'Bruker data input page'!L866</f>
        <v>90</v>
      </c>
      <c r="F189" s="26"/>
      <c r="G189" s="26" t="str">
        <f>'Bruker data input page'!DK189</f>
        <v>393-U1558D-9R-1A</v>
      </c>
      <c r="H189" s="26" t="str">
        <f>'Bruker data input page'!DL189</f>
        <v>SHLF</v>
      </c>
      <c r="I189" s="26">
        <f>'Bruker data input page'!DM189</f>
        <v>0</v>
      </c>
      <c r="J189" s="26">
        <f>'Bruker data input page'!DN189</f>
        <v>0</v>
      </c>
      <c r="K189" s="26">
        <f>'Bruker data input page'!DO189</f>
        <v>0</v>
      </c>
      <c r="L189" s="26">
        <f>'Bruker data input page'!DP189</f>
        <v>0</v>
      </c>
      <c r="M189" s="26">
        <f>'Bruker data input page'!DQ189</f>
        <v>0</v>
      </c>
      <c r="N189" s="26">
        <f>'Bruker data input page'!DR189</f>
        <v>0</v>
      </c>
      <c r="O189" s="26">
        <f>'Bruker data input page'!DS189</f>
        <v>84</v>
      </c>
      <c r="P189" s="21" t="str">
        <f>'Bruker data input page'!DT189</f>
        <v>3C BKGD</v>
      </c>
      <c r="Q189" s="21">
        <f>'Bruker data input page'!A189</f>
        <v>557</v>
      </c>
      <c r="R189" s="27">
        <f>'Bruker data input page'!B189</f>
        <v>44742.915972222225</v>
      </c>
      <c r="S189" s="22">
        <f>'Bruker data input page'!Y189*Calibrations!H$97+Calibrations!I$97</f>
        <v>54.724060798359574</v>
      </c>
      <c r="T189" s="23">
        <f>Calibrations!O$97*('Bruker data input page'!AK189/0.5993)^2+Calibrations!P$97*('Bruker data input page'!AK189/0.5993)+Calibrations!Q$97</f>
        <v>1.0754704677365838</v>
      </c>
      <c r="U189" s="22">
        <f>Calibrations!$V$97*'Bruker data input page'!W189^2+Calibrations!$W$97*'Bruker data input page'!W189+Calibrations!$X$97</f>
        <v>18.849742496535491</v>
      </c>
      <c r="V189" s="23">
        <f>('Bruker data input page'!AS189/0.69943)*Calibrations!AC$97+Calibrations!AD$97</f>
        <v>9.6078270790192768</v>
      </c>
      <c r="W189" s="23">
        <f>'Bruker data input page'!U189*Calibrations!AQ$97+Calibrations!AR$97</f>
        <v>11.316983777002214</v>
      </c>
      <c r="X189" s="23">
        <f>Calibrations!AJ$97*('Bruker data input page'!AQ189/0.77446)^2+('Bruker data input page'!AQ189/0.77446)*Calibrations!AK$97+Calibrations!AL$97</f>
        <v>0.12946146130733138</v>
      </c>
      <c r="Y189" s="23">
        <f>('Bruker data input page'!AI189/0.7147)*Calibrations!AX$97+Calibrations!AY$97</f>
        <v>12.242244306301476</v>
      </c>
      <c r="Z189" s="23">
        <f>('Bruker data input page'!AG189/0.8302)*Calibrations!BE$97+Calibrations!BF$97</f>
        <v>0.23563826331513493</v>
      </c>
      <c r="AA189" s="23" t="e">
        <f>((('Bruker data input page'!AA189/0.436)^2)*Calibrations!BK$97)+(('Bruker data input page'!AA189/0.436)*Calibrations!BL$97)+Calibrations!BM$97</f>
        <v>#VALUE!</v>
      </c>
      <c r="AB189" s="24">
        <f>'Bruker data input page'!AM189*Calibrations!BS$97*10000+Calibrations!BT$97</f>
        <v>273.22721318054118</v>
      </c>
      <c r="AC189" s="24">
        <f>Calibrations!CA$97*('Bruker data input page'!AO189*10000)^2+('Bruker data input page'!AO189*10000)*Calibrations!CB$97+Calibrations!CC$97</f>
        <v>295.22995398121873</v>
      </c>
      <c r="AD189" s="24">
        <f>'Bruker data input page'!AW189*10000*Calibrations!CI$97+Calibrations!CJ$97</f>
        <v>101.20682399929491</v>
      </c>
      <c r="AE189" s="24">
        <f>'Bruker data input page'!AY189*10000*Calibrations!CP$97+Calibrations!CQ$97</f>
        <v>90.577385507737517</v>
      </c>
      <c r="AF189" s="24">
        <f>Calibrations!$CW$97*('Bruker data input page'!BA189*10000)^2+('Bruker data input page'!BA189*10000)*Calibrations!$CX$97+Calibrations!$CY$97</f>
        <v>74.117702441699478</v>
      </c>
      <c r="AG189" s="24">
        <f>'Bruker data input page'!BI189*10000*Calibrations!DD$97+Calibrations!DE$97</f>
        <v>3.0310147047823475</v>
      </c>
      <c r="AH189" s="24">
        <f>('Bruker data input page'!BK189*10000)*Calibrations!DK$97+Calibrations!DL$97</f>
        <v>86.574118111569859</v>
      </c>
      <c r="AI189" s="24">
        <f>Calibrations!DR$97*('Bruker data input page'!BM189*10000)^2+('Bruker data input page'!BM189*10000)*Calibrations!DS$97+Calibrations!DT$97</f>
        <v>18.041477839433824</v>
      </c>
      <c r="AJ189" s="24">
        <f>Calibrations!DY$97*('Bruker data input page'!BO189*10000)^2+Calibrations!DZ$97*('Bruker data input page'!BO189*10000)+Calibrations!EA$97</f>
        <v>61.548467728896696</v>
      </c>
      <c r="AK189" s="21"/>
      <c r="AL189" s="21"/>
    </row>
    <row r="190" spans="2:38">
      <c r="B190" s="27">
        <f>'Bruker data input page'!B867</f>
        <v>44765.031944444447</v>
      </c>
      <c r="C190" s="21" t="str">
        <f>'Bruker data input page'!G867</f>
        <v>GeoExploration</v>
      </c>
      <c r="D190" s="21" t="str">
        <f>'Bruker data input page'!H867</f>
        <v>Oxide3phase</v>
      </c>
      <c r="E190" s="26">
        <f>'Bruker data input page'!L867</f>
        <v>90</v>
      </c>
      <c r="F190" s="26"/>
      <c r="G190" s="26" t="str">
        <f>'Bruker data input page'!DK190</f>
        <v>393-U1558D-9R-1A</v>
      </c>
      <c r="H190" s="26" t="str">
        <f>'Bruker data input page'!DL190</f>
        <v>SHLF</v>
      </c>
      <c r="I190" s="26">
        <f>'Bruker data input page'!DM190</f>
        <v>0</v>
      </c>
      <c r="J190" s="26">
        <f>'Bruker data input page'!DN190</f>
        <v>0</v>
      </c>
      <c r="K190" s="26">
        <f>'Bruker data input page'!DO190</f>
        <v>0</v>
      </c>
      <c r="L190" s="26">
        <f>'Bruker data input page'!DP190</f>
        <v>0</v>
      </c>
      <c r="M190" s="26">
        <f>'Bruker data input page'!DQ190</f>
        <v>0</v>
      </c>
      <c r="N190" s="26">
        <f>'Bruker data input page'!DR190</f>
        <v>0</v>
      </c>
      <c r="O190" s="26">
        <f>'Bruker data input page'!DS190</f>
        <v>120</v>
      </c>
      <c r="P190" s="21" t="str">
        <f>'Bruker data input page'!DT190</f>
        <v>4B BKGD</v>
      </c>
      <c r="Q190" s="21">
        <f>'Bruker data input page'!A190</f>
        <v>558</v>
      </c>
      <c r="R190" s="27">
        <f>'Bruker data input page'!B190</f>
        <v>44742.918749999997</v>
      </c>
      <c r="S190" s="22">
        <f>'Bruker data input page'!Y190*Calibrations!H$97+Calibrations!I$97</f>
        <v>50.374123706076389</v>
      </c>
      <c r="T190" s="23">
        <f>Calibrations!O$97*('Bruker data input page'!AK190/0.5993)^2+Calibrations!P$97*('Bruker data input page'!AK190/0.5993)+Calibrations!Q$97</f>
        <v>1.1175369529560704</v>
      </c>
      <c r="U190" s="22">
        <f>Calibrations!$V$97*'Bruker data input page'!W190^2+Calibrations!$W$97*'Bruker data input page'!W190+Calibrations!$X$97</f>
        <v>18.808290981182189</v>
      </c>
      <c r="V190" s="23">
        <f>('Bruker data input page'!AS190/0.69943)*Calibrations!AC$97+Calibrations!AD$97</f>
        <v>9.5768847272710378</v>
      </c>
      <c r="W190" s="23">
        <f>'Bruker data input page'!U190*Calibrations!AQ$97+Calibrations!AR$97</f>
        <v>7.5745869531732231</v>
      </c>
      <c r="X190" s="23">
        <f>Calibrations!AJ$97*('Bruker data input page'!AQ190/0.77446)^2+('Bruker data input page'!AQ190/0.77446)*Calibrations!AK$97+Calibrations!AL$97</f>
        <v>0.1892790069726879</v>
      </c>
      <c r="Y190" s="23">
        <f>('Bruker data input page'!AI190/0.7147)*Calibrations!AX$97+Calibrations!AY$97</f>
        <v>15.507234468745938</v>
      </c>
      <c r="Z190" s="23">
        <f>('Bruker data input page'!AG190/0.8302)*Calibrations!BE$97+Calibrations!BF$97</f>
        <v>0.51620027460516982</v>
      </c>
      <c r="AA190" s="23">
        <f>((('Bruker data input page'!AA190/0.436)^2)*Calibrations!BK$97)+(('Bruker data input page'!AA190/0.436)*Calibrations!BL$97)+Calibrations!BM$97</f>
        <v>0.13417501998661091</v>
      </c>
      <c r="AB190" s="24">
        <f>'Bruker data input page'!AM190*Calibrations!BS$97*10000+Calibrations!BT$97</f>
        <v>322.10285782761844</v>
      </c>
      <c r="AC190" s="24">
        <f>Calibrations!CA$97*('Bruker data input page'!AO190*10000)^2+('Bruker data input page'!AO190*10000)*Calibrations!CB$97+Calibrations!CC$97</f>
        <v>287.54262588190625</v>
      </c>
      <c r="AD190" s="24">
        <f>'Bruker data input page'!AW190*10000*Calibrations!CI$97+Calibrations!CJ$97</f>
        <v>104.172408406209</v>
      </c>
      <c r="AE190" s="24">
        <f>'Bruker data input page'!AY190*10000*Calibrations!CP$97+Calibrations!CQ$97</f>
        <v>76.18592775009742</v>
      </c>
      <c r="AF190" s="24">
        <f>Calibrations!$CW$97*('Bruker data input page'!BA190*10000)^2+('Bruker data input page'!BA190*10000)*Calibrations!$CX$97+Calibrations!$CY$97</f>
        <v>74.117702441699478</v>
      </c>
      <c r="AG190" s="24">
        <f>'Bruker data input page'!BI190*10000*Calibrations!DD$97+Calibrations!DE$97</f>
        <v>8.6813975200339613</v>
      </c>
      <c r="AH190" s="24">
        <f>('Bruker data input page'!BK190*10000)*Calibrations!DK$97+Calibrations!DL$97</f>
        <v>95.512716611293371</v>
      </c>
      <c r="AI190" s="24">
        <f>Calibrations!DR$97*('Bruker data input page'!BM190*10000)^2+('Bruker data input page'!BM190*10000)*Calibrations!DS$97+Calibrations!DT$97</f>
        <v>24.418714597367938</v>
      </c>
      <c r="AJ190" s="24">
        <f>Calibrations!DY$97*('Bruker data input page'!BO190*10000)^2+Calibrations!DZ$97*('Bruker data input page'!BO190*10000)+Calibrations!EA$97</f>
        <v>64.979345005047662</v>
      </c>
      <c r="AK190" s="21"/>
      <c r="AL190" s="21"/>
    </row>
    <row r="191" spans="2:38">
      <c r="B191" s="27">
        <f>'Bruker data input page'!B868</f>
        <v>44765.034722222219</v>
      </c>
      <c r="C191" s="21" t="str">
        <f>'Bruker data input page'!G868</f>
        <v>GeoExploration</v>
      </c>
      <c r="D191" s="21" t="str">
        <f>'Bruker data input page'!H868</f>
        <v>Oxide3phase</v>
      </c>
      <c r="E191" s="26">
        <f>'Bruker data input page'!L868</f>
        <v>90</v>
      </c>
      <c r="F191" s="26"/>
      <c r="G191" s="26" t="str">
        <f>'Bruker data input page'!DK191</f>
        <v>393-U1558D-9R-2A</v>
      </c>
      <c r="H191" s="26" t="str">
        <f>'Bruker data input page'!DL191</f>
        <v>SHLF</v>
      </c>
      <c r="I191" s="26">
        <f>'Bruker data input page'!DM191</f>
        <v>0</v>
      </c>
      <c r="J191" s="26">
        <f>'Bruker data input page'!DN191</f>
        <v>0</v>
      </c>
      <c r="K191" s="26">
        <f>'Bruker data input page'!DO191</f>
        <v>0</v>
      </c>
      <c r="L191" s="26">
        <f>'Bruker data input page'!DP191</f>
        <v>0</v>
      </c>
      <c r="M191" s="26">
        <f>'Bruker data input page'!DQ191</f>
        <v>0</v>
      </c>
      <c r="N191" s="26">
        <f>'Bruker data input page'!DR191</f>
        <v>0</v>
      </c>
      <c r="O191" s="26">
        <f>'Bruker data input page'!DS191</f>
        <v>6</v>
      </c>
      <c r="P191" s="21" t="str">
        <f>'Bruker data input page'!DT191</f>
        <v>1A BKGD</v>
      </c>
      <c r="Q191" s="21">
        <f>'Bruker data input page'!A191</f>
        <v>559</v>
      </c>
      <c r="R191" s="27">
        <f>'Bruker data input page'!B191</f>
        <v>44742.926388888889</v>
      </c>
      <c r="S191" s="22">
        <f>'Bruker data input page'!Y191*Calibrations!H$97+Calibrations!I$97</f>
        <v>49.050880708158886</v>
      </c>
      <c r="T191" s="23">
        <f>Calibrations!O$97*('Bruker data input page'!AK191/0.5993)^2+Calibrations!P$97*('Bruker data input page'!AK191/0.5993)+Calibrations!Q$97</f>
        <v>1.0738357530141398</v>
      </c>
      <c r="U191" s="22">
        <f>Calibrations!$V$97*'Bruker data input page'!W191^2+Calibrations!$W$97*'Bruker data input page'!W191+Calibrations!$X$97</f>
        <v>17.762526892964562</v>
      </c>
      <c r="V191" s="23">
        <f>('Bruker data input page'!AS191/0.69943)*Calibrations!AC$97+Calibrations!AD$97</f>
        <v>9.1634085571654857</v>
      </c>
      <c r="W191" s="23">
        <f>'Bruker data input page'!U191*Calibrations!AQ$97+Calibrations!AR$97</f>
        <v>8.4817174949620142</v>
      </c>
      <c r="X191" s="23">
        <f>Calibrations!AJ$97*('Bruker data input page'!AQ191/0.77446)^2+('Bruker data input page'!AQ191/0.77446)*Calibrations!AK$97+Calibrations!AL$97</f>
        <v>0.1616747064049075</v>
      </c>
      <c r="Y191" s="23">
        <f>('Bruker data input page'!AI191/0.7147)*Calibrations!AX$97+Calibrations!AY$97</f>
        <v>14.823786539661619</v>
      </c>
      <c r="Z191" s="23">
        <f>('Bruker data input page'!AG191/0.8302)*Calibrations!BE$97+Calibrations!BF$97</f>
        <v>0.38625735275432521</v>
      </c>
      <c r="AA191" s="23">
        <f>((('Bruker data input page'!AA191/0.436)^2)*Calibrations!BK$97)+(('Bruker data input page'!AA191/0.436)*Calibrations!BL$97)+Calibrations!BM$97</f>
        <v>8.3391797054577999E-2</v>
      </c>
      <c r="AB191" s="24">
        <f>'Bruker data input page'!AM191*Calibrations!BS$97*10000+Calibrations!BT$97</f>
        <v>352.11421857582377</v>
      </c>
      <c r="AC191" s="24">
        <f>Calibrations!CA$97*('Bruker data input page'!AO191*10000)^2+('Bruker data input page'!AO191*10000)*Calibrations!CB$97+Calibrations!CC$97</f>
        <v>269.61288585252419</v>
      </c>
      <c r="AD191" s="24">
        <f>'Bruker data input page'!AW191*10000*Calibrations!CI$97+Calibrations!CJ$97</f>
        <v>119.00033044077948</v>
      </c>
      <c r="AE191" s="24">
        <f>'Bruker data input page'!AY191*10000*Calibrations!CP$97+Calibrations!CQ$97</f>
        <v>81.325734092111745</v>
      </c>
      <c r="AF191" s="24">
        <f>Calibrations!$CW$97*('Bruker data input page'!BA191*10000)^2+('Bruker data input page'!BA191*10000)*Calibrations!$CX$97+Calibrations!$CY$97</f>
        <v>63.107877898960666</v>
      </c>
      <c r="AG191" s="24">
        <f>'Bruker data input page'!BI191*10000*Calibrations!DD$97+Calibrations!DE$97</f>
        <v>6.421244393933315</v>
      </c>
      <c r="AH191" s="24">
        <f>('Bruker data input page'!BK191*10000)*Calibrations!DK$97+Calibrations!DL$97</f>
        <v>91.540006166971807</v>
      </c>
      <c r="AI191" s="24">
        <f>Calibrations!DR$97*('Bruker data input page'!BM191*10000)^2+('Bruker data input page'!BM191*10000)*Calibrations!DS$97+Calibrations!DT$97</f>
        <v>24.418714597367938</v>
      </c>
      <c r="AJ191" s="24">
        <f>Calibrations!DY$97*('Bruker data input page'!BO191*10000)^2+Calibrations!DZ$97*('Bruker data input page'!BO191*10000)+Calibrations!EA$97</f>
        <v>64.122089891985809</v>
      </c>
      <c r="AK191" s="21"/>
      <c r="AL191" s="21"/>
    </row>
    <row r="192" spans="2:38">
      <c r="B192" s="27">
        <f>'Bruker data input page'!B869</f>
        <v>44765.070833333331</v>
      </c>
      <c r="C192" s="21" t="str">
        <f>'Bruker data input page'!G869</f>
        <v>GeoExploration</v>
      </c>
      <c r="D192" s="21" t="str">
        <f>'Bruker data input page'!H869</f>
        <v>Oxide3phase</v>
      </c>
      <c r="E192" s="26">
        <f>'Bruker data input page'!L869</f>
        <v>90</v>
      </c>
      <c r="F192" s="26"/>
      <c r="G192" s="26" t="str">
        <f>'Bruker data input page'!DK192</f>
        <v>393-U1558D-9R-2A</v>
      </c>
      <c r="H192" s="26" t="str">
        <f>'Bruker data input page'!DL192</f>
        <v>SHLF</v>
      </c>
      <c r="I192" s="26">
        <f>'Bruker data input page'!DM192</f>
        <v>0</v>
      </c>
      <c r="J192" s="26">
        <f>'Bruker data input page'!DN192</f>
        <v>0</v>
      </c>
      <c r="K192" s="26">
        <f>'Bruker data input page'!DO192</f>
        <v>0</v>
      </c>
      <c r="L192" s="26">
        <f>'Bruker data input page'!DP192</f>
        <v>0</v>
      </c>
      <c r="M192" s="26">
        <f>'Bruker data input page'!DQ192</f>
        <v>0</v>
      </c>
      <c r="N192" s="26">
        <f>'Bruker data input page'!DR192</f>
        <v>0</v>
      </c>
      <c r="O192" s="26">
        <f>'Bruker data input page'!DS192</f>
        <v>46</v>
      </c>
      <c r="P192" s="21" t="str">
        <f>'Bruker data input page'!DT192</f>
        <v>2A ALT</v>
      </c>
      <c r="Q192" s="21">
        <f>'Bruker data input page'!A192</f>
        <v>560</v>
      </c>
      <c r="R192" s="27">
        <f>'Bruker data input page'!B192</f>
        <v>44742.928472222222</v>
      </c>
      <c r="S192" s="22">
        <f>'Bruker data input page'!Y192*Calibrations!H$97+Calibrations!I$97</f>
        <v>50.613535993119925</v>
      </c>
      <c r="T192" s="23">
        <f>Calibrations!O$97*('Bruker data input page'!AK192/0.5993)^2+Calibrations!P$97*('Bruker data input page'!AK192/0.5993)+Calibrations!Q$97</f>
        <v>1.2711771025561811</v>
      </c>
      <c r="U192" s="22">
        <f>Calibrations!$V$97*'Bruker data input page'!W192^2+Calibrations!$W$97*'Bruker data input page'!W192+Calibrations!$X$97</f>
        <v>17.912582046470721</v>
      </c>
      <c r="V192" s="23">
        <f>('Bruker data input page'!AS192/0.69943)*Calibrations!AC$97+Calibrations!AD$97</f>
        <v>11.221722579041433</v>
      </c>
      <c r="W192" s="23">
        <f>'Bruker data input page'!U192*Calibrations!AQ$97+Calibrations!AR$97</f>
        <v>6.4934543893021841</v>
      </c>
      <c r="X192" s="23">
        <f>Calibrations!AJ$97*('Bruker data input page'!AQ192/0.77446)^2+('Bruker data input page'!AQ192/0.77446)*Calibrations!AK$97+Calibrations!AL$97</f>
        <v>0.18568952850779574</v>
      </c>
      <c r="Y192" s="23">
        <f>('Bruker data input page'!AI192/0.7147)*Calibrations!AX$97+Calibrations!AY$97</f>
        <v>12.712086210768884</v>
      </c>
      <c r="Z192" s="23">
        <f>('Bruker data input page'!AG192/0.8302)*Calibrations!BE$97+Calibrations!BF$97</f>
        <v>1.186138288653833</v>
      </c>
      <c r="AA192" s="23">
        <f>((('Bruker data input page'!AA192/0.436)^2)*Calibrations!BK$97)+(('Bruker data input page'!AA192/0.436)*Calibrations!BL$97)+Calibrations!BM$97</f>
        <v>0.21523539059375563</v>
      </c>
      <c r="AB192" s="24">
        <f>'Bruker data input page'!AM192*Calibrations!BS$97*10000+Calibrations!BT$97</f>
        <v>319.53045547777225</v>
      </c>
      <c r="AC192" s="24">
        <f>Calibrations!CA$97*('Bruker data input page'!AO192*10000)^2+('Bruker data input page'!AO192*10000)*Calibrations!CB$97+Calibrations!CC$97</f>
        <v>298.06804964753007</v>
      </c>
      <c r="AD192" s="24">
        <f>'Bruker data input page'!AW192*10000*Calibrations!CI$97+Calibrations!CJ$97</f>
        <v>115.04621789822735</v>
      </c>
      <c r="AE192" s="24">
        <f>'Bruker data input page'!AY192*10000*Calibrations!CP$97+Calibrations!CQ$97</f>
        <v>95.717191849751842</v>
      </c>
      <c r="AF192" s="24">
        <f>Calibrations!$CW$97*('Bruker data input page'!BA192*10000)^2+('Bruker data input page'!BA192*10000)*Calibrations!$CX$97+Calibrations!$CY$97</f>
        <v>96.253090258994362</v>
      </c>
      <c r="AG192" s="24">
        <f>'Bruker data input page'!BI192*10000*Calibrations!DD$97+Calibrations!DE$97</f>
        <v>9.8114740830842848</v>
      </c>
      <c r="AH192" s="24">
        <f>('Bruker data input page'!BK192*10000)*Calibrations!DK$97+Calibrations!DL$97</f>
        <v>103.4581374999365</v>
      </c>
      <c r="AI192" s="24">
        <f>Calibrations!DR$97*('Bruker data input page'!BM192*10000)^2+('Bruker data input page'!BM192*10000)*Calibrations!DS$97+Calibrations!DT$97</f>
        <v>30.785516947465101</v>
      </c>
      <c r="AJ192" s="24">
        <f>Calibrations!DY$97*('Bruker data input page'!BO192*10000)^2+Calibrations!DZ$97*('Bruker data input page'!BO192*10000)+Calibrations!EA$97</f>
        <v>72.680714843327877</v>
      </c>
      <c r="AK192" s="21"/>
      <c r="AL192" s="21"/>
    </row>
    <row r="193" spans="2:38">
      <c r="B193" s="27">
        <f>'Bruker data input page'!B870</f>
        <v>44765.072916666664</v>
      </c>
      <c r="C193" s="21" t="str">
        <f>'Bruker data input page'!G870</f>
        <v>GeoExploration</v>
      </c>
      <c r="D193" s="21" t="str">
        <f>'Bruker data input page'!H870</f>
        <v>Oxide3phase</v>
      </c>
      <c r="E193" s="26">
        <f>'Bruker data input page'!L870</f>
        <v>90</v>
      </c>
      <c r="F193" s="26"/>
      <c r="G193" s="26" t="str">
        <f>'Bruker data input page'!DK193</f>
        <v>393-U1558D-9R-2A</v>
      </c>
      <c r="H193" s="26" t="str">
        <f>'Bruker data input page'!DL193</f>
        <v>SHLF</v>
      </c>
      <c r="I193" s="26">
        <f>'Bruker data input page'!DM193</f>
        <v>0</v>
      </c>
      <c r="J193" s="26">
        <f>'Bruker data input page'!DN193</f>
        <v>0</v>
      </c>
      <c r="K193" s="26">
        <f>'Bruker data input page'!DO193</f>
        <v>0</v>
      </c>
      <c r="L193" s="26">
        <f>'Bruker data input page'!DP193</f>
        <v>0</v>
      </c>
      <c r="M193" s="26">
        <f>'Bruker data input page'!DQ193</f>
        <v>0</v>
      </c>
      <c r="N193" s="26">
        <f>'Bruker data input page'!DR193</f>
        <v>0</v>
      </c>
      <c r="O193" s="26">
        <f>'Bruker data input page'!DS193</f>
        <v>96</v>
      </c>
      <c r="P193" s="21" t="str">
        <f>'Bruker data input page'!DT193</f>
        <v>5A BKGD</v>
      </c>
      <c r="Q193" s="21">
        <f>'Bruker data input page'!A193</f>
        <v>561</v>
      </c>
      <c r="R193" s="27">
        <f>'Bruker data input page'!B193</f>
        <v>44742.930555555555</v>
      </c>
      <c r="S193" s="22">
        <f>'Bruker data input page'!Y193*Calibrations!H$97+Calibrations!I$97</f>
        <v>52.140784398905282</v>
      </c>
      <c r="T193" s="23">
        <f>Calibrations!O$97*('Bruker data input page'!AK193/0.5993)^2+Calibrations!P$97*('Bruker data input page'!AK193/0.5993)+Calibrations!Q$97</f>
        <v>0.93301187018670007</v>
      </c>
      <c r="U193" s="22">
        <f>Calibrations!$V$97*'Bruker data input page'!W193^2+Calibrations!$W$97*'Bruker data input page'!W193+Calibrations!$X$97</f>
        <v>18.290925977871492</v>
      </c>
      <c r="V193" s="23">
        <f>('Bruker data input page'!AS193/0.69943)*Calibrations!AC$97+Calibrations!AD$97</f>
        <v>9.4967224485558308</v>
      </c>
      <c r="W193" s="23">
        <f>'Bruker data input page'!U193*Calibrations!AQ$97+Calibrations!AR$97</f>
        <v>10.597968754642345</v>
      </c>
      <c r="X193" s="23">
        <f>Calibrations!AJ$97*('Bruker data input page'!AQ193/0.77446)^2+('Bruker data input page'!AQ193/0.77446)*Calibrations!AK$97+Calibrations!AL$97</f>
        <v>0.11353471232023658</v>
      </c>
      <c r="Y193" s="23">
        <f>('Bruker data input page'!AI193/0.7147)*Calibrations!AX$97+Calibrations!AY$97</f>
        <v>11.530934721832342</v>
      </c>
      <c r="Z193" s="23">
        <f>('Bruker data input page'!AG193/0.8302)*Calibrations!BE$97+Calibrations!BF$97</f>
        <v>0.62139216372252015</v>
      </c>
      <c r="AA193" s="23">
        <f>((('Bruker data input page'!AA193/0.436)^2)*Calibrations!BK$97)+(('Bruker data input page'!AA193/0.436)*Calibrations!BL$97)+Calibrations!BM$97</f>
        <v>6.0792478493880878E-2</v>
      </c>
      <c r="AB193" s="24">
        <f>'Bruker data input page'!AM193*Calibrations!BS$97*10000+Calibrations!BT$97</f>
        <v>277.51455043028483</v>
      </c>
      <c r="AC193" s="24">
        <f>Calibrations!CA$97*('Bruker data input page'!AO193*10000)^2+('Bruker data input page'!AO193*10000)*Calibrations!CB$97+Calibrations!CC$97</f>
        <v>276.68975139612257</v>
      </c>
      <c r="AD193" s="24">
        <f>'Bruker data input page'!AW193*10000*Calibrations!CI$97+Calibrations!CJ$97</f>
        <v>142.72500569609224</v>
      </c>
      <c r="AE193" s="24">
        <f>'Bruker data input page'!AY193*10000*Calibrations!CP$97+Calibrations!CQ$97</f>
        <v>115.24845594940628</v>
      </c>
      <c r="AF193" s="24">
        <f>Calibrations!$CW$97*('Bruker data input page'!BA193*10000)^2+('Bruker data input page'!BA193*10000)*Calibrations!$CX$97+Calibrations!$CY$97</f>
        <v>61.704957115767186</v>
      </c>
      <c r="AG193" s="24">
        <f>'Bruker data input page'!BI193*10000*Calibrations!DD$97+Calibrations!DE$97</f>
        <v>9.8114740830842848</v>
      </c>
      <c r="AH193" s="24">
        <f>('Bruker data input page'!BK193*10000)*Calibrations!DK$97+Calibrations!DL$97</f>
        <v>112.39673599966002</v>
      </c>
      <c r="AI193" s="24">
        <f>Calibrations!DR$97*('Bruker data input page'!BM193*10000)^2+('Bruker data input page'!BM193*10000)*Calibrations!DS$97+Calibrations!DT$97</f>
        <v>21.2314005193805</v>
      </c>
      <c r="AJ193" s="24">
        <f>Calibrations!DY$97*('Bruker data input page'!BO193*10000)^2+Calibrations!DZ$97*('Bruker data input page'!BO193*10000)+Calibrations!EA$97</f>
        <v>63.264525308273349</v>
      </c>
      <c r="AK193" s="21"/>
      <c r="AL193" s="21"/>
    </row>
    <row r="194" spans="2:38">
      <c r="B194" s="27">
        <f>'Bruker data input page'!B871</f>
        <v>44765.07916666667</v>
      </c>
      <c r="C194" s="21" t="str">
        <f>'Bruker data input page'!G871</f>
        <v>GeoExploration</v>
      </c>
      <c r="D194" s="21" t="str">
        <f>'Bruker data input page'!H871</f>
        <v>Oxide3phase</v>
      </c>
      <c r="E194" s="26">
        <f>'Bruker data input page'!L871</f>
        <v>90</v>
      </c>
      <c r="F194" s="26"/>
      <c r="G194" s="26" t="str">
        <f>'Bruker data input page'!DK194</f>
        <v>393-U1558D-9R-2A</v>
      </c>
      <c r="H194" s="26" t="str">
        <f>'Bruker data input page'!DL194</f>
        <v>SHLF</v>
      </c>
      <c r="I194" s="26">
        <f>'Bruker data input page'!DM194</f>
        <v>0</v>
      </c>
      <c r="J194" s="26">
        <f>'Bruker data input page'!DN194</f>
        <v>0</v>
      </c>
      <c r="K194" s="26">
        <f>'Bruker data input page'!DO194</f>
        <v>0</v>
      </c>
      <c r="L194" s="26">
        <f>'Bruker data input page'!DP194</f>
        <v>0</v>
      </c>
      <c r="M194" s="26">
        <f>'Bruker data input page'!DQ194</f>
        <v>0</v>
      </c>
      <c r="N194" s="26">
        <f>'Bruker data input page'!DR194</f>
        <v>0</v>
      </c>
      <c r="O194" s="26">
        <f>'Bruker data input page'!DS194</f>
        <v>119</v>
      </c>
      <c r="P194" s="21" t="str">
        <f>'Bruker data input page'!DT194</f>
        <v>6B BKGD</v>
      </c>
      <c r="Q194" s="21">
        <f>'Bruker data input page'!A194</f>
        <v>563</v>
      </c>
      <c r="R194" s="27">
        <f>'Bruker data input page'!B194</f>
        <v>44742.933333333334</v>
      </c>
      <c r="S194" s="22">
        <f>'Bruker data input page'!Y194*Calibrations!H$97+Calibrations!I$97</f>
        <v>45.113112957689097</v>
      </c>
      <c r="T194" s="23">
        <f>Calibrations!O$97*('Bruker data input page'!AK194/0.5993)^2+Calibrations!P$97*('Bruker data input page'!AK194/0.5993)+Calibrations!Q$97</f>
        <v>0.90506618453722654</v>
      </c>
      <c r="U194" s="22">
        <f>Calibrations!$V$97*'Bruker data input page'!W194^2+Calibrations!$W$97*'Bruker data input page'!W194+Calibrations!$X$97</f>
        <v>14.284770284714121</v>
      </c>
      <c r="V194" s="23">
        <f>('Bruker data input page'!AS194/0.69943)*Calibrations!AC$97+Calibrations!AD$97</f>
        <v>9.2972522182160127</v>
      </c>
      <c r="W194" s="23">
        <f>'Bruker data input page'!U194*Calibrations!AQ$97+Calibrations!AR$97</f>
        <v>7.7949895144774057</v>
      </c>
      <c r="X194" s="23">
        <f>Calibrations!AJ$97*('Bruker data input page'!AQ194/0.77446)^2+('Bruker data input page'!AQ194/0.77446)*Calibrations!AK$97+Calibrations!AL$97</f>
        <v>0.14353022349943256</v>
      </c>
      <c r="Y194" s="23">
        <f>('Bruker data input page'!AI194/0.7147)*Calibrations!AX$97+Calibrations!AY$97</f>
        <v>11.130823080568454</v>
      </c>
      <c r="Z194" s="23">
        <f>('Bruker data input page'!AG194/0.8302)*Calibrations!BE$97+Calibrations!BF$97</f>
        <v>0.22763945395613985</v>
      </c>
      <c r="AA194" s="23" t="e">
        <f>((('Bruker data input page'!AA194/0.436)^2)*Calibrations!BK$97)+(('Bruker data input page'!AA194/0.436)*Calibrations!BL$97)+Calibrations!BM$97</f>
        <v>#VALUE!</v>
      </c>
      <c r="AB194" s="24">
        <f>'Bruker data input page'!AM194*Calibrations!BS$97*10000+Calibrations!BT$97</f>
        <v>325.53272762741335</v>
      </c>
      <c r="AC194" s="24">
        <f>Calibrations!CA$97*('Bruker data input page'!AO194*10000)^2+('Bruker data input page'!AO194*10000)*Calibrations!CB$97+Calibrations!CC$97</f>
        <v>340.16518624673006</v>
      </c>
      <c r="AD194" s="24">
        <f>'Bruker data input page'!AW194*10000*Calibrations!CI$97+Calibrations!CJ$97</f>
        <v>122.9544429833316</v>
      </c>
      <c r="AE194" s="24">
        <f>'Bruker data input page'!AY194*10000*Calibrations!CP$97+Calibrations!CQ$97</f>
        <v>90.577385507737517</v>
      </c>
      <c r="AF194" s="24">
        <f>Calibrations!$CW$97*('Bruker data input page'!BA194*10000)^2+('Bruker data input page'!BA194*10000)*Calibrations!$CX$97+Calibrations!$CY$97</f>
        <v>57.460604479051938</v>
      </c>
      <c r="AG194" s="24">
        <f>'Bruker data input page'!BI194*10000*Calibrations!DD$97+Calibrations!DE$97</f>
        <v>1.9009381417320252</v>
      </c>
      <c r="AH194" s="24">
        <f>('Bruker data input page'!BK194*10000)*Calibrations!DK$97+Calibrations!DL$97</f>
        <v>92.533183778052205</v>
      </c>
      <c r="AI194" s="24">
        <f>Calibrations!DR$97*('Bruker data input page'!BM194*10000)^2+('Bruker data input page'!BM194*10000)*Calibrations!DS$97+Calibrations!DT$97</f>
        <v>23.356566416034262</v>
      </c>
      <c r="AJ194" s="24">
        <f>Calibrations!DY$97*('Bruker data input page'!BO194*10000)^2+Calibrations!DZ$97*('Bruker data input page'!BO194*10000)+Calibrations!EA$97</f>
        <v>67.5492535203297</v>
      </c>
      <c r="AK194" s="21"/>
      <c r="AL194" s="21"/>
    </row>
    <row r="195" spans="2:38">
      <c r="B195" s="27">
        <f>'Bruker data input page'!B872</f>
        <v>44765.080555555556</v>
      </c>
      <c r="C195" s="21" t="str">
        <f>'Bruker data input page'!G872</f>
        <v>GeoExploration</v>
      </c>
      <c r="D195" s="21" t="str">
        <f>'Bruker data input page'!H872</f>
        <v>Oxide3phase</v>
      </c>
      <c r="E195" s="26">
        <f>'Bruker data input page'!L872</f>
        <v>90</v>
      </c>
      <c r="F195" s="26"/>
      <c r="G195" s="26" t="str">
        <f>'Bruker data input page'!DK195</f>
        <v>393-U1558D-9R-3A</v>
      </c>
      <c r="H195" s="26" t="str">
        <f>'Bruker data input page'!DL195</f>
        <v>SHLF</v>
      </c>
      <c r="I195" s="26">
        <f>'Bruker data input page'!DM195</f>
        <v>0</v>
      </c>
      <c r="J195" s="26">
        <f>'Bruker data input page'!DN195</f>
        <v>0</v>
      </c>
      <c r="K195" s="26">
        <f>'Bruker data input page'!DO195</f>
        <v>0</v>
      </c>
      <c r="L195" s="26">
        <f>'Bruker data input page'!DP195</f>
        <v>0</v>
      </c>
      <c r="M195" s="26">
        <f>'Bruker data input page'!DQ195</f>
        <v>0</v>
      </c>
      <c r="N195" s="26">
        <f>'Bruker data input page'!DR195</f>
        <v>0</v>
      </c>
      <c r="O195" s="26">
        <f>'Bruker data input page'!DS195</f>
        <v>12</v>
      </c>
      <c r="P195" s="21" t="str">
        <f>'Bruker data input page'!DT195</f>
        <v>1A BKGD</v>
      </c>
      <c r="Q195" s="21">
        <f>'Bruker data input page'!A195</f>
        <v>564</v>
      </c>
      <c r="R195" s="27">
        <f>'Bruker data input page'!B195</f>
        <v>44742.938194444447</v>
      </c>
      <c r="S195" s="22">
        <f>'Bruker data input page'!Y195*Calibrations!H$97+Calibrations!I$97</f>
        <v>34.935417420146351</v>
      </c>
      <c r="T195" s="23">
        <f>Calibrations!O$97*('Bruker data input page'!AK195/0.5993)^2+Calibrations!P$97*('Bruker data input page'!AK195/0.5993)+Calibrations!Q$97</f>
        <v>0.73221258562181601</v>
      </c>
      <c r="U195" s="22">
        <f>Calibrations!$V$97*'Bruker data input page'!W195^2+Calibrations!$W$97*'Bruker data input page'!W195+Calibrations!$X$97</f>
        <v>10.198116261065584</v>
      </c>
      <c r="V195" s="23">
        <f>('Bruker data input page'!AS195/0.69943)*Calibrations!AC$97+Calibrations!AD$97</f>
        <v>6.8614415050115394</v>
      </c>
      <c r="W195" s="23">
        <f>'Bruker data input page'!U195*Calibrations!AQ$97+Calibrations!AR$97</f>
        <v>5.70715858507051</v>
      </c>
      <c r="X195" s="23">
        <f>Calibrations!AJ$97*('Bruker data input page'!AQ195/0.77446)^2+('Bruker data input page'!AQ195/0.77446)*Calibrations!AK$97+Calibrations!AL$97</f>
        <v>0.11398300055098819</v>
      </c>
      <c r="Y195" s="23">
        <f>('Bruker data input page'!AI195/0.7147)*Calibrations!AX$97+Calibrations!AY$97</f>
        <v>8.7371567092020825</v>
      </c>
      <c r="Z195" s="23">
        <f>('Bruker data input page'!AG195/0.8302)*Calibrations!BE$97+Calibrations!BF$97</f>
        <v>0.24861746340708918</v>
      </c>
      <c r="AA195" s="23" t="e">
        <f>((('Bruker data input page'!AA195/0.436)^2)*Calibrations!BK$97)+(('Bruker data input page'!AA195/0.436)*Calibrations!BL$97)+Calibrations!BM$97</f>
        <v>#VALUE!</v>
      </c>
      <c r="AB195" s="24" t="e">
        <f>'Bruker data input page'!AM195*Calibrations!BS$97*10000+Calibrations!BT$97</f>
        <v>#VALUE!</v>
      </c>
      <c r="AC195" s="24">
        <f>Calibrations!CA$97*('Bruker data input page'!AO195*10000)^2+('Bruker data input page'!AO195*10000)*Calibrations!CB$97+Calibrations!CC$97</f>
        <v>222.09336978374913</v>
      </c>
      <c r="AD195" s="24">
        <f>'Bruker data input page'!AW195*10000*Calibrations!CI$97+Calibrations!CJ$97</f>
        <v>81.436261286534275</v>
      </c>
      <c r="AE195" s="24">
        <f>'Bruker data input page'!AY195*10000*Calibrations!CP$97+Calibrations!CQ$97</f>
        <v>65.906315066068771</v>
      </c>
      <c r="AF195" s="24">
        <f>Calibrations!$CW$97*('Bruker data input page'!BA195*10000)^2+('Bruker data input page'!BA195*10000)*Calibrations!$CX$97+Calibrations!$CY$97</f>
        <v>72.762235374685773</v>
      </c>
      <c r="AG195" s="24">
        <f>'Bruker data input page'!BI195*10000*Calibrations!DD$97+Calibrations!DE$97</f>
        <v>6.421244393933315</v>
      </c>
      <c r="AH195" s="24">
        <f>('Bruker data input page'!BK195*10000)*Calibrations!DK$97+Calibrations!DL$97</f>
        <v>56.778789779158132</v>
      </c>
      <c r="AI195" s="24">
        <f>Calibrations!DR$97*('Bruker data input page'!BM195*10000)^2+('Bruker data input page'!BM195*10000)*Calibrations!DS$97+Calibrations!DT$97</f>
        <v>19.105075244078186</v>
      </c>
      <c r="AJ195" s="24">
        <f>Calibrations!DY$97*('Bruker data input page'!BO195*10000)^2+Calibrations!DZ$97*('Bruker data input page'!BO195*10000)+Calibrations!EA$97</f>
        <v>64.979345005047662</v>
      </c>
      <c r="AK195" s="21"/>
      <c r="AL195" s="21"/>
    </row>
    <row r="196" spans="2:38">
      <c r="B196" s="27">
        <f>'Bruker data input page'!B873</f>
        <v>44765.082638888889</v>
      </c>
      <c r="C196" s="21" t="str">
        <f>'Bruker data input page'!G873</f>
        <v>GeoExploration</v>
      </c>
      <c r="D196" s="21" t="str">
        <f>'Bruker data input page'!H873</f>
        <v>Oxide3phase</v>
      </c>
      <c r="E196" s="26">
        <f>'Bruker data input page'!L873</f>
        <v>90</v>
      </c>
      <c r="F196" s="26"/>
      <c r="G196" s="26" t="str">
        <f>'Bruker data input page'!DK196</f>
        <v>393-U1558D-9R-3A</v>
      </c>
      <c r="H196" s="26" t="str">
        <f>'Bruker data input page'!DL196</f>
        <v>SHLF</v>
      </c>
      <c r="I196" s="26">
        <f>'Bruker data input page'!DM196</f>
        <v>0</v>
      </c>
      <c r="J196" s="26">
        <f>'Bruker data input page'!DN196</f>
        <v>0</v>
      </c>
      <c r="K196" s="26">
        <f>'Bruker data input page'!DO196</f>
        <v>0</v>
      </c>
      <c r="L196" s="26">
        <f>'Bruker data input page'!DP196</f>
        <v>0</v>
      </c>
      <c r="M196" s="26">
        <f>'Bruker data input page'!DQ196</f>
        <v>0</v>
      </c>
      <c r="N196" s="26">
        <f>'Bruker data input page'!DR196</f>
        <v>0</v>
      </c>
      <c r="O196" s="26">
        <f>'Bruker data input page'!DS196</f>
        <v>56</v>
      </c>
      <c r="P196" s="21" t="str">
        <f>'Bruker data input page'!DT196</f>
        <v>1B BKGD</v>
      </c>
      <c r="Q196" s="21">
        <f>'Bruker data input page'!A196</f>
        <v>566</v>
      </c>
      <c r="R196" s="27">
        <f>'Bruker data input page'!B196</f>
        <v>44742.942361111112</v>
      </c>
      <c r="S196" s="22">
        <f>'Bruker data input page'!Y196*Calibrations!H$97+Calibrations!I$97</f>
        <v>53.684429278939781</v>
      </c>
      <c r="T196" s="23">
        <f>Calibrations!O$97*('Bruker data input page'!AK196/0.5993)^2+Calibrations!P$97*('Bruker data input page'!AK196/0.5993)+Calibrations!Q$97</f>
        <v>1.066022536860431</v>
      </c>
      <c r="U196" s="22">
        <f>Calibrations!$V$97*'Bruker data input page'!W196^2+Calibrations!$W$97*'Bruker data input page'!W196+Calibrations!$X$97</f>
        <v>20.101839300690422</v>
      </c>
      <c r="V196" s="23">
        <f>('Bruker data input page'!AS196/0.69943)*Calibrations!AC$97+Calibrations!AD$97</f>
        <v>9.3517971080419784</v>
      </c>
      <c r="W196" s="23">
        <f>'Bruker data input page'!U196*Calibrations!AQ$97+Calibrations!AR$97</f>
        <v>11.930824243792369</v>
      </c>
      <c r="X196" s="23">
        <f>Calibrations!AJ$97*('Bruker data input page'!AQ196/0.77446)^2+('Bruker data input page'!AQ196/0.77446)*Calibrations!AK$97+Calibrations!AL$97</f>
        <v>0.14226878248163871</v>
      </c>
      <c r="Y196" s="23">
        <f>('Bruker data input page'!AI196/0.7147)*Calibrations!AX$97+Calibrations!AY$97</f>
        <v>12.197026209857267</v>
      </c>
      <c r="Z196" s="23">
        <f>('Bruker data input page'!AG196/0.8302)*Calibrations!BE$97+Calibrations!BF$97</f>
        <v>0.28317835667519997</v>
      </c>
      <c r="AA196" s="23">
        <f>((('Bruker data input page'!AA196/0.436)^2)*Calibrations!BK$97)+(('Bruker data input page'!AA196/0.436)*Calibrations!BL$97)+Calibrations!BM$97</f>
        <v>0.11551686180098585</v>
      </c>
      <c r="AB196" s="24">
        <f>'Bruker data input page'!AM196*Calibrations!BS$97*10000+Calibrations!BT$97</f>
        <v>316.95805312792606</v>
      </c>
      <c r="AC196" s="24">
        <f>Calibrations!CA$97*('Bruker data input page'!AO196*10000)^2+('Bruker data input page'!AO196*10000)*Calibrations!CB$97+Calibrations!CC$97</f>
        <v>340.97590792055837</v>
      </c>
      <c r="AD196" s="24">
        <f>'Bruker data input page'!AW196*10000*Calibrations!CI$97+Calibrations!CJ$97</f>
        <v>91.321542642914579</v>
      </c>
      <c r="AE196" s="24">
        <f>'Bruker data input page'!AY196*10000*Calibrations!CP$97+Calibrations!CQ$97</f>
        <v>83.381656628917469</v>
      </c>
      <c r="AF196" s="24">
        <f>Calibrations!$CW$97*('Bruker data input page'!BA196*10000)^2+('Bruker data input page'!BA196*10000)*Calibrations!$CX$97+Calibrations!$CY$97</f>
        <v>67.281049961406254</v>
      </c>
      <c r="AG196" s="24">
        <f>'Bruker data input page'!BI196*10000*Calibrations!DD$97+Calibrations!DE$97</f>
        <v>3.0310147047823475</v>
      </c>
      <c r="AH196" s="24">
        <f>('Bruker data input page'!BK196*10000)*Calibrations!DK$97+Calibrations!DL$97</f>
        <v>78.628697222926732</v>
      </c>
      <c r="AI196" s="24">
        <f>Calibrations!DR$97*('Bruker data input page'!BM196*10000)^2+('Bruker data input page'!BM196*10000)*Calibrations!DS$97+Calibrations!DT$97</f>
        <v>24.418714597367938</v>
      </c>
      <c r="AJ196" s="24">
        <f>Calibrations!DY$97*('Bruker data input page'!BO196*10000)^2+Calibrations!DZ$97*('Bruker data input page'!BO196*10000)+Calibrations!EA$97</f>
        <v>58.972060329952285</v>
      </c>
      <c r="AK196" s="21"/>
      <c r="AL196" s="21"/>
    </row>
    <row r="197" spans="2:38">
      <c r="B197" s="27">
        <f>'Bruker data input page'!B874</f>
        <v>44765.084722222222</v>
      </c>
      <c r="C197" s="21" t="str">
        <f>'Bruker data input page'!G874</f>
        <v>GeoExploration</v>
      </c>
      <c r="D197" s="21" t="str">
        <f>'Bruker data input page'!H874</f>
        <v>Oxide3phase</v>
      </c>
      <c r="E197" s="26">
        <f>'Bruker data input page'!L874</f>
        <v>90</v>
      </c>
      <c r="F197" s="26"/>
      <c r="G197" s="26" t="str">
        <f>'Bruker data input page'!DK197</f>
        <v>393-U1558D-9R-3A</v>
      </c>
      <c r="H197" s="26" t="str">
        <f>'Bruker data input page'!DL197</f>
        <v>SHLF</v>
      </c>
      <c r="I197" s="26">
        <f>'Bruker data input page'!DM197</f>
        <v>0</v>
      </c>
      <c r="J197" s="26">
        <f>'Bruker data input page'!DN197</f>
        <v>0</v>
      </c>
      <c r="K197" s="26">
        <f>'Bruker data input page'!DO197</f>
        <v>0</v>
      </c>
      <c r="L197" s="26">
        <f>'Bruker data input page'!DP197</f>
        <v>0</v>
      </c>
      <c r="M197" s="26">
        <f>'Bruker data input page'!DQ197</f>
        <v>0</v>
      </c>
      <c r="N197" s="26">
        <f>'Bruker data input page'!DR197</f>
        <v>0</v>
      </c>
      <c r="O197" s="26">
        <f>'Bruker data input page'!DS197</f>
        <v>80</v>
      </c>
      <c r="P197" s="21" t="str">
        <f>'Bruker data input page'!DT197</f>
        <v>1D BKGD</v>
      </c>
      <c r="Q197" s="21">
        <f>'Bruker data input page'!A197</f>
        <v>567</v>
      </c>
      <c r="R197" s="27">
        <f>'Bruker data input page'!B197</f>
        <v>44742.944444444445</v>
      </c>
      <c r="S197" s="22">
        <f>'Bruker data input page'!Y197*Calibrations!H$97+Calibrations!I$97</f>
        <v>53.36731196175905</v>
      </c>
      <c r="T197" s="23">
        <f>Calibrations!O$97*('Bruker data input page'!AK197/0.5993)^2+Calibrations!P$97*('Bruker data input page'!AK197/0.5993)+Calibrations!Q$97</f>
        <v>1.0512915353458359</v>
      </c>
      <c r="U197" s="22">
        <f>Calibrations!$V$97*'Bruker data input page'!W197^2+Calibrations!$W$97*'Bruker data input page'!W197+Calibrations!$X$97</f>
        <v>19.489742702298898</v>
      </c>
      <c r="V197" s="23">
        <f>('Bruker data input page'!AS197/0.69943)*Calibrations!AC$97+Calibrations!AD$97</f>
        <v>9.0795044126574673</v>
      </c>
      <c r="W197" s="23">
        <f>'Bruker data input page'!U197*Calibrations!AQ$97+Calibrations!AR$97</f>
        <v>10.320145526051018</v>
      </c>
      <c r="X197" s="23">
        <f>Calibrations!AJ$97*('Bruker data input page'!AQ197/0.77446)^2+('Bruker data input page'!AQ197/0.77446)*Calibrations!AK$97+Calibrations!AL$97</f>
        <v>0.13150968394398838</v>
      </c>
      <c r="Y197" s="23">
        <f>('Bruker data input page'!AI197/0.7147)*Calibrations!AX$97+Calibrations!AY$97</f>
        <v>12.034576011520674</v>
      </c>
      <c r="Z197" s="23">
        <f>('Bruker data input page'!AG197/0.8302)*Calibrations!BE$97+Calibrations!BF$97</f>
        <v>0.33750989194384579</v>
      </c>
      <c r="AA197" s="23">
        <f>((('Bruker data input page'!AA197/0.436)^2)*Calibrations!BK$97)+(('Bruker data input page'!AA197/0.436)*Calibrations!BL$97)+Calibrations!BM$97</f>
        <v>5.1915813398775892E-2</v>
      </c>
      <c r="AB197" s="24">
        <f>'Bruker data input page'!AM197*Calibrations!BS$97*10000+Calibrations!BT$97</f>
        <v>317.81552057787479</v>
      </c>
      <c r="AC197" s="24">
        <f>Calibrations!CA$97*('Bruker data input page'!AO197*10000)^2+('Bruker data input page'!AO197*10000)*Calibrations!CB$97+Calibrations!CC$97</f>
        <v>299.00866912770289</v>
      </c>
      <c r="AD197" s="24">
        <f>'Bruker data input page'!AW197*10000*Calibrations!CI$97+Calibrations!CJ$97</f>
        <v>161.50704027321484</v>
      </c>
      <c r="AE197" s="24">
        <f>'Bruker data input page'!AY197*10000*Calibrations!CP$97+Calibrations!CQ$97</f>
        <v>77.213889018500282</v>
      </c>
      <c r="AF197" s="24">
        <f>Calibrations!$CW$97*('Bruker data input page'!BA197*10000)^2+('Bruker data input page'!BA197*10000)*Calibrations!$CX$97+Calibrations!$CY$97</f>
        <v>78.148513355605772</v>
      </c>
      <c r="AG197" s="24">
        <f>'Bruker data input page'!BI197*10000*Calibrations!DD$97+Calibrations!DE$97</f>
        <v>4.1610912678326706</v>
      </c>
      <c r="AH197" s="24">
        <f>('Bruker data input page'!BK197*10000)*Calibrations!DK$97+Calibrations!DL$97</f>
        <v>85.580940500489461</v>
      </c>
      <c r="AI197" s="24">
        <f>Calibrations!DR$97*('Bruker data input page'!BM197*10000)^2+('Bruker data input page'!BM197*10000)*Calibrations!DS$97+Calibrations!DT$97</f>
        <v>23.356566416034262</v>
      </c>
      <c r="AJ197" s="24">
        <f>Calibrations!DY$97*('Bruker data input page'!BO197*10000)^2+Calibrations!DZ$97*('Bruker data input page'!BO197*10000)+Calibrations!EA$97</f>
        <v>64.979345005047662</v>
      </c>
      <c r="AK197" s="21"/>
      <c r="AL197" s="21"/>
    </row>
    <row r="198" spans="2:38">
      <c r="B198" s="27">
        <f>'Bruker data input page'!B875</f>
        <v>44765.111805555556</v>
      </c>
      <c r="C198" s="21" t="str">
        <f>'Bruker data input page'!G875</f>
        <v>GeoExploration</v>
      </c>
      <c r="D198" s="21" t="str">
        <f>'Bruker data input page'!H875</f>
        <v>Oxide3phase</v>
      </c>
      <c r="E198" s="26">
        <f>'Bruker data input page'!L875</f>
        <v>90</v>
      </c>
      <c r="F198" s="26"/>
      <c r="G198" s="26" t="str">
        <f>'Bruker data input page'!DK198</f>
        <v>393-U1558D-10R-1A</v>
      </c>
      <c r="H198" s="26" t="str">
        <f>'Bruker data input page'!DL198</f>
        <v>SHLF</v>
      </c>
      <c r="I198" s="26">
        <f>'Bruker data input page'!DM198</f>
        <v>0</v>
      </c>
      <c r="J198" s="26">
        <f>'Bruker data input page'!DN198</f>
        <v>0</v>
      </c>
      <c r="K198" s="26">
        <f>'Bruker data input page'!DO198</f>
        <v>0</v>
      </c>
      <c r="L198" s="26">
        <f>'Bruker data input page'!DP198</f>
        <v>0</v>
      </c>
      <c r="M198" s="26">
        <f>'Bruker data input page'!DQ198</f>
        <v>0</v>
      </c>
      <c r="N198" s="26">
        <f>'Bruker data input page'!DR198</f>
        <v>0</v>
      </c>
      <c r="O198" s="26">
        <f>'Bruker data input page'!DS198</f>
        <v>2</v>
      </c>
      <c r="P198" s="21" t="str">
        <f>'Bruker data input page'!DT198</f>
        <v>1A ALT</v>
      </c>
      <c r="Q198" s="21">
        <f>'Bruker data input page'!A198</f>
        <v>568</v>
      </c>
      <c r="R198" s="27">
        <f>'Bruker data input page'!B198</f>
        <v>44742.954861111109</v>
      </c>
      <c r="S198" s="22">
        <f>'Bruker data input page'!Y198*Calibrations!H$97+Calibrations!I$97</f>
        <v>51.656850778494224</v>
      </c>
      <c r="T198" s="23">
        <f>Calibrations!O$97*('Bruker data input page'!AK198/0.5993)^2+Calibrations!P$97*('Bruker data input page'!AK198/0.5993)+Calibrations!Q$97</f>
        <v>1.1830751675023572</v>
      </c>
      <c r="U198" s="22">
        <f>Calibrations!$V$97*'Bruker data input page'!W198^2+Calibrations!$W$97*'Bruker data input page'!W198+Calibrations!$X$97</f>
        <v>18.692585805409838</v>
      </c>
      <c r="V198" s="23">
        <f>('Bruker data input page'!AS198/0.69943)*Calibrations!AC$97+Calibrations!AD$97</f>
        <v>11.194666011001109</v>
      </c>
      <c r="W198" s="23">
        <f>'Bruker data input page'!U198*Calibrations!AQ$97+Calibrations!AR$97</f>
        <v>5.8709138214079157</v>
      </c>
      <c r="X198" s="23">
        <f>Calibrations!AJ$97*('Bruker data input page'!AQ198/0.77446)^2+('Bruker data input page'!AQ198/0.77446)*Calibrations!AK$97+Calibrations!AL$97</f>
        <v>0.18339056909474283</v>
      </c>
      <c r="Y198" s="23">
        <f>('Bruker data input page'!AI198/0.7147)*Calibrations!AX$97+Calibrations!AY$97</f>
        <v>11.15761898957243</v>
      </c>
      <c r="Z198" s="23">
        <f>('Bruker data input page'!AG198/0.8302)*Calibrations!BE$97+Calibrations!BF$97</f>
        <v>1.1426730604389161</v>
      </c>
      <c r="AA198" s="23">
        <f>((('Bruker data input page'!AA198/0.436)^2)*Calibrations!BK$97)+(('Bruker data input page'!AA198/0.436)*Calibrations!BL$97)+Calibrations!BM$97</f>
        <v>0.14786810982135989</v>
      </c>
      <c r="AB198" s="24">
        <f>'Bruker data input page'!AM198*Calibrations!BS$97*10000+Calibrations!BT$97</f>
        <v>326.39019507736202</v>
      </c>
      <c r="AC198" s="24">
        <f>Calibrations!CA$97*('Bruker data input page'!AO198*10000)^2+('Bruker data input page'!AO198*10000)*Calibrations!CB$97+Calibrations!CC$97</f>
        <v>277.68990737086989</v>
      </c>
      <c r="AD198" s="24">
        <f>'Bruker data input page'!AW198*10000*Calibrations!CI$97+Calibrations!CJ$97</f>
        <v>81.436261286534275</v>
      </c>
      <c r="AE198" s="24">
        <f>'Bruker data input page'!AY198*10000*Calibrations!CP$97+Calibrations!CQ$97</f>
        <v>87.493501702528931</v>
      </c>
      <c r="AF198" s="24">
        <f>Calibrations!$CW$97*('Bruker data input page'!BA198*10000)^2+('Bruker data input page'!BA198*10000)*Calibrations!$CX$97+Calibrations!$CY$97</f>
        <v>103.6562917748126</v>
      </c>
      <c r="AG198" s="24">
        <f>'Bruker data input page'!BI198*10000*Calibrations!DD$97+Calibrations!DE$97</f>
        <v>10.941550646134607</v>
      </c>
      <c r="AH198" s="24">
        <f>('Bruker data input page'!BK198*10000)*Calibrations!DK$97+Calibrations!DL$97</f>
        <v>96.505894222373783</v>
      </c>
      <c r="AI198" s="24">
        <f>Calibrations!DR$97*('Bruker data input page'!BM198*10000)^2+('Bruker data input page'!BM198*10000)*Calibrations!DS$97+Calibrations!DT$97</f>
        <v>28.664408876081268</v>
      </c>
      <c r="AJ198" s="24">
        <f>Calibrations!DY$97*('Bruker data input page'!BO198*10000)^2+Calibrations!DZ$97*('Bruker data input page'!BO198*10000)+Calibrations!EA$97</f>
        <v>72.680714843327877</v>
      </c>
      <c r="AK198" s="21"/>
      <c r="AL198" s="21"/>
    </row>
    <row r="199" spans="2:38">
      <c r="B199" s="27">
        <f>'Bruker data input page'!B876</f>
        <v>44765.113888888889</v>
      </c>
      <c r="C199" s="21" t="str">
        <f>'Bruker data input page'!G876</f>
        <v>GeoExploration</v>
      </c>
      <c r="D199" s="21" t="str">
        <f>'Bruker data input page'!H876</f>
        <v>Oxide3phase</v>
      </c>
      <c r="E199" s="26">
        <f>'Bruker data input page'!L876</f>
        <v>90</v>
      </c>
      <c r="F199" s="26"/>
      <c r="G199" s="26" t="str">
        <f>'Bruker data input page'!DK199</f>
        <v>393-U1558D-10R-1A</v>
      </c>
      <c r="H199" s="26" t="str">
        <f>'Bruker data input page'!DL199</f>
        <v>SHLF</v>
      </c>
      <c r="I199" s="26">
        <f>'Bruker data input page'!DM199</f>
        <v>0</v>
      </c>
      <c r="J199" s="26">
        <f>'Bruker data input page'!DN199</f>
        <v>0</v>
      </c>
      <c r="K199" s="26">
        <f>'Bruker data input page'!DO199</f>
        <v>0</v>
      </c>
      <c r="L199" s="26">
        <f>'Bruker data input page'!DP199</f>
        <v>0</v>
      </c>
      <c r="M199" s="26">
        <f>'Bruker data input page'!DQ199</f>
        <v>0</v>
      </c>
      <c r="N199" s="26">
        <f>'Bruker data input page'!DR199</f>
        <v>0</v>
      </c>
      <c r="O199" s="26">
        <f>'Bruker data input page'!DS199</f>
        <v>34</v>
      </c>
      <c r="P199" s="21" t="str">
        <f>'Bruker data input page'!DT199</f>
        <v>4A BKGD</v>
      </c>
      <c r="Q199" s="21">
        <f>'Bruker data input page'!A199</f>
        <v>569</v>
      </c>
      <c r="R199" s="27">
        <f>'Bruker data input page'!B199</f>
        <v>44742.956944444442</v>
      </c>
      <c r="S199" s="22">
        <f>'Bruker data input page'!Y199*Calibrations!H$97+Calibrations!I$97</f>
        <v>52.961202186515983</v>
      </c>
      <c r="T199" s="23">
        <f>Calibrations!O$97*('Bruker data input page'!AK199/0.5993)^2+Calibrations!P$97*('Bruker data input page'!AK199/0.5993)+Calibrations!Q$97</f>
        <v>1.0827333135242769</v>
      </c>
      <c r="U199" s="22">
        <f>Calibrations!$V$97*'Bruker data input page'!W199^2+Calibrations!$W$97*'Bruker data input page'!W199+Calibrations!$X$97</f>
        <v>19.468944651897441</v>
      </c>
      <c r="V199" s="23">
        <f>('Bruker data input page'!AS199/0.69943)*Calibrations!AC$97+Calibrations!AD$97</f>
        <v>9.31999124880309</v>
      </c>
      <c r="W199" s="23">
        <f>'Bruker data input page'!U199*Calibrations!AQ$97+Calibrations!AR$97</f>
        <v>9.4048948898983902</v>
      </c>
      <c r="X199" s="23">
        <f>Calibrations!AJ$97*('Bruker data input page'!AQ199/0.77446)^2+('Bruker data input page'!AQ199/0.77446)*Calibrations!AK$97+Calibrations!AL$97</f>
        <v>0.1751352843527289</v>
      </c>
      <c r="Y199" s="23">
        <f>('Bruker data input page'!AI199/0.7147)*Calibrations!AX$97+Calibrations!AY$97</f>
        <v>14.09024853067783</v>
      </c>
      <c r="Z199" s="23">
        <f>('Bruker data input page'!AG199/0.8302)*Calibrations!BE$97+Calibrations!BF$97</f>
        <v>0.3738818363875781</v>
      </c>
      <c r="AA199" s="23">
        <f>((('Bruker data input page'!AA199/0.436)^2)*Calibrations!BK$97)+(('Bruker data input page'!AA199/0.436)*Calibrations!BL$97)+Calibrations!BM$97</f>
        <v>0.11063674944087475</v>
      </c>
      <c r="AB199" s="24">
        <f>'Bruker data input page'!AM199*Calibrations!BS$97*10000+Calibrations!BT$97</f>
        <v>310.95578097828502</v>
      </c>
      <c r="AC199" s="24">
        <f>Calibrations!CA$97*('Bruker data input page'!AO199*10000)^2+('Bruker data input page'!AO199*10000)*Calibrations!CB$97+Calibrations!CC$97</f>
        <v>280.67413806931864</v>
      </c>
      <c r="AD199" s="24">
        <f>'Bruker data input page'!AW199*10000*Calibrations!CI$97+Calibrations!CJ$97</f>
        <v>121.96591484769357</v>
      </c>
      <c r="AE199" s="24">
        <f>'Bruker data input page'!AY199*10000*Calibrations!CP$97+Calibrations!CQ$97</f>
        <v>76.18592775009742</v>
      </c>
      <c r="AF199" s="24">
        <f>Calibrations!$CW$97*('Bruker data input page'!BA199*10000)^2+('Bruker data input page'!BA199*10000)*Calibrations!$CX$97+Calibrations!$CY$97</f>
        <v>78.148513355605772</v>
      </c>
      <c r="AG199" s="24">
        <f>'Bruker data input page'!BI199*10000*Calibrations!DD$97+Calibrations!DE$97</f>
        <v>4.1610912678326706</v>
      </c>
      <c r="AH199" s="24">
        <f>('Bruker data input page'!BK199*10000)*Calibrations!DK$97+Calibrations!DL$97</f>
        <v>91.540006166971807</v>
      </c>
      <c r="AI199" s="24">
        <f>Calibrations!DR$97*('Bruker data input page'!BM199*10000)^2+('Bruker data input page'!BM199*10000)*Calibrations!DS$97+Calibrations!DT$97</f>
        <v>25.480572934039472</v>
      </c>
      <c r="AJ199" s="24">
        <f>Calibrations!DY$97*('Bruker data input page'!BO199*10000)^2+Calibrations!DZ$97*('Bruker data input page'!BO199*10000)+Calibrations!EA$97</f>
        <v>64.979345005047662</v>
      </c>
      <c r="AK199" s="21"/>
      <c r="AL199" s="21"/>
    </row>
    <row r="200" spans="2:38">
      <c r="B200" s="27">
        <f>'Bruker data input page'!B877</f>
        <v>44765.116666666669</v>
      </c>
      <c r="C200" s="21" t="str">
        <f>'Bruker data input page'!G877</f>
        <v>GeoExploration</v>
      </c>
      <c r="D200" s="21" t="str">
        <f>'Bruker data input page'!H877</f>
        <v>Oxide3phase</v>
      </c>
      <c r="E200" s="26">
        <f>'Bruker data input page'!L877</f>
        <v>90</v>
      </c>
      <c r="F200" s="26"/>
      <c r="G200" s="26" t="str">
        <f>'Bruker data input page'!DK200</f>
        <v>393-U1558D-10R-1A</v>
      </c>
      <c r="H200" s="26" t="str">
        <f>'Bruker data input page'!DL200</f>
        <v>SHLF</v>
      </c>
      <c r="I200" s="26">
        <f>'Bruker data input page'!DM200</f>
        <v>0</v>
      </c>
      <c r="J200" s="26">
        <f>'Bruker data input page'!DN200</f>
        <v>0</v>
      </c>
      <c r="K200" s="26">
        <f>'Bruker data input page'!DO200</f>
        <v>0</v>
      </c>
      <c r="L200" s="26">
        <f>'Bruker data input page'!DP200</f>
        <v>0</v>
      </c>
      <c r="M200" s="26">
        <f>'Bruker data input page'!DQ200</f>
        <v>0</v>
      </c>
      <c r="N200" s="26">
        <f>'Bruker data input page'!DR200</f>
        <v>0</v>
      </c>
      <c r="O200" s="26">
        <f>'Bruker data input page'!DS200</f>
        <v>70</v>
      </c>
      <c r="P200" s="21" t="str">
        <f>'Bruker data input page'!DT200</f>
        <v>8A ALT</v>
      </c>
      <c r="Q200" s="21">
        <f>'Bruker data input page'!A200</f>
        <v>570</v>
      </c>
      <c r="R200" s="27">
        <f>'Bruker data input page'!B200</f>
        <v>44742.959722222222</v>
      </c>
      <c r="S200" s="22">
        <f>'Bruker data input page'!Y200*Calibrations!H$97+Calibrations!I$97</f>
        <v>54.090776684244439</v>
      </c>
      <c r="T200" s="23">
        <f>Calibrations!O$97*('Bruker data input page'!AK200/0.5993)^2+Calibrations!P$97*('Bruker data input page'!AK200/0.5993)+Calibrations!Q$97</f>
        <v>1.2278326413615457</v>
      </c>
      <c r="U200" s="22">
        <f>Calibrations!$V$97*'Bruker data input page'!W200^2+Calibrations!$W$97*'Bruker data input page'!W200+Calibrations!$X$97</f>
        <v>18.402160810697218</v>
      </c>
      <c r="V200" s="23">
        <f>('Bruker data input page'!AS200/0.69943)*Calibrations!AC$97+Calibrations!AD$97</f>
        <v>10.988575556566323</v>
      </c>
      <c r="W200" s="23">
        <f>'Bruker data input page'!U200*Calibrations!AQ$97+Calibrations!AR$97</f>
        <v>9.7944660837825346</v>
      </c>
      <c r="X200" s="23">
        <f>Calibrations!AJ$97*('Bruker data input page'!AQ200/0.77446)^2+('Bruker data input page'!AQ200/0.77446)*Calibrations!AK$97+Calibrations!AL$97</f>
        <v>0.12877321562738869</v>
      </c>
      <c r="Y200" s="23">
        <f>('Bruker data input page'!AI200/0.7147)*Calibrations!AX$97+Calibrations!AY$97</f>
        <v>12.051780203097088</v>
      </c>
      <c r="Z200" s="23">
        <f>('Bruker data input page'!AG200/0.8302)*Calibrations!BE$97+Calibrations!BF$97</f>
        <v>0.56328760517132948</v>
      </c>
      <c r="AA200" s="23">
        <f>((('Bruker data input page'!AA200/0.436)^2)*Calibrations!BK$97)+(('Bruker data input page'!AA200/0.436)*Calibrations!BL$97)+Calibrations!BM$97</f>
        <v>8.4153557053658651E-2</v>
      </c>
      <c r="AB200" s="24">
        <f>'Bruker data input page'!AM200*Calibrations!BS$97*10000+Calibrations!BT$97</f>
        <v>372.69343737459315</v>
      </c>
      <c r="AC200" s="24">
        <f>Calibrations!CA$97*('Bruker data input page'!AO200*10000)^2+('Bruker data input page'!AO200*10000)*Calibrations!CB$97+Calibrations!CC$97</f>
        <v>383.36744944728832</v>
      </c>
      <c r="AD200" s="24">
        <f>'Bruker data input page'!AW200*10000*Calibrations!CI$97+Calibrations!CJ$97</f>
        <v>75.505092472706082</v>
      </c>
      <c r="AE200" s="24">
        <f>'Bruker data input page'!AY200*10000*Calibrations!CP$97+Calibrations!CQ$97</f>
        <v>73.102043944888834</v>
      </c>
      <c r="AF200" s="24">
        <f>Calibrations!$CW$97*('Bruker data input page'!BA200*10000)^2+('Bruker data input page'!BA200*10000)*Calibrations!$CX$97+Calibrations!$CY$97</f>
        <v>86.049978891311611</v>
      </c>
      <c r="AG200" s="24">
        <f>'Bruker data input page'!BI200*10000*Calibrations!DD$97+Calibrations!DE$97</f>
        <v>7.5513209569836386</v>
      </c>
      <c r="AH200" s="24">
        <f>('Bruker data input page'!BK200*10000)*Calibrations!DK$97+Calibrations!DL$97</f>
        <v>87.567295722650243</v>
      </c>
      <c r="AI200" s="24">
        <f>Calibrations!DR$97*('Bruker data input page'!BM200*10000)^2+('Bruker data input page'!BM200*10000)*Calibrations!DS$97+Calibrations!DT$97</f>
        <v>26.542141426048879</v>
      </c>
      <c r="AJ200" s="24">
        <f>Calibrations!DY$97*('Bruker data input page'!BO200*10000)^2+Calibrations!DZ$97*('Bruker data input page'!BO200*10000)+Calibrations!EA$97</f>
        <v>70.971465618264176</v>
      </c>
      <c r="AK200" s="21"/>
      <c r="AL200" s="21"/>
    </row>
    <row r="201" spans="2:38">
      <c r="B201" s="27">
        <f>'Bruker data input page'!B878</f>
        <v>44765.118750000001</v>
      </c>
      <c r="C201" s="21" t="str">
        <f>'Bruker data input page'!G878</f>
        <v>GeoExploration</v>
      </c>
      <c r="D201" s="21" t="str">
        <f>'Bruker data input page'!H878</f>
        <v>Oxide3phase</v>
      </c>
      <c r="E201" s="26">
        <f>'Bruker data input page'!L878</f>
        <v>90</v>
      </c>
      <c r="F201" s="26"/>
      <c r="G201" s="26" t="str">
        <f>'Bruker data input page'!DK201</f>
        <v>393-U1558D-10R-1A</v>
      </c>
      <c r="H201" s="26" t="str">
        <f>'Bruker data input page'!DL201</f>
        <v>SHLF</v>
      </c>
      <c r="I201" s="26">
        <f>'Bruker data input page'!DM201</f>
        <v>0</v>
      </c>
      <c r="J201" s="26">
        <f>'Bruker data input page'!DN201</f>
        <v>0</v>
      </c>
      <c r="K201" s="26">
        <f>'Bruker data input page'!DO201</f>
        <v>0</v>
      </c>
      <c r="L201" s="26">
        <f>'Bruker data input page'!DP201</f>
        <v>0</v>
      </c>
      <c r="M201" s="26">
        <f>'Bruker data input page'!DQ201</f>
        <v>0</v>
      </c>
      <c r="N201" s="26">
        <f>'Bruker data input page'!DR201</f>
        <v>0</v>
      </c>
      <c r="O201" s="26">
        <f>'Bruker data input page'!DS201</f>
        <v>100</v>
      </c>
      <c r="P201" s="21" t="str">
        <f>'Bruker data input page'!DT201</f>
        <v>10A BKGD</v>
      </c>
      <c r="Q201" s="21">
        <f>'Bruker data input page'!A201</f>
        <v>571</v>
      </c>
      <c r="R201" s="27">
        <f>'Bruker data input page'!B201</f>
        <v>44742.961111111108</v>
      </c>
      <c r="S201" s="22">
        <f>'Bruker data input page'!Y201*Calibrations!H$97+Calibrations!I$97</f>
        <v>38.192612674246242</v>
      </c>
      <c r="T201" s="23">
        <f>Calibrations!O$97*('Bruker data input page'!AK201/0.5993)^2+Calibrations!P$97*('Bruker data input page'!AK201/0.5993)+Calibrations!Q$97</f>
        <v>0.70252906244639113</v>
      </c>
      <c r="U201" s="22">
        <f>Calibrations!$V$97*'Bruker data input page'!W201^2+Calibrations!$W$97*'Bruker data input page'!W201+Calibrations!$X$97</f>
        <v>13.60720456231755</v>
      </c>
      <c r="V201" s="23">
        <f>('Bruker data input page'!AS201/0.69943)*Calibrations!AC$97+Calibrations!AD$97</f>
        <v>6.1752408857761516</v>
      </c>
      <c r="W201" s="23">
        <f>'Bruker data input page'!U201*Calibrations!AQ$97+Calibrations!AR$97</f>
        <v>6.0292556615027619</v>
      </c>
      <c r="X201" s="23">
        <f>Calibrations!AJ$97*('Bruker data input page'!AQ201/0.77446)^2+('Bruker data input page'!AQ201/0.77446)*Calibrations!AK$97+Calibrations!AL$97</f>
        <v>0.1855281796176988</v>
      </c>
      <c r="Y201" s="23">
        <f>('Bruker data input page'!AI201/0.7147)*Calibrations!AX$97+Calibrations!AY$97</f>
        <v>13.026024644667721</v>
      </c>
      <c r="Z201" s="23">
        <f>('Bruker data input page'!AG201/0.8302)*Calibrations!BE$97+Calibrations!BF$97</f>
        <v>0.30264715681313142</v>
      </c>
      <c r="AA201" s="23">
        <f>((('Bruker data input page'!AA201/0.436)^2)*Calibrations!BK$97)+(('Bruker data input page'!AA201/0.436)*Calibrations!BL$97)+Calibrations!BM$97</f>
        <v>9.4030667057841674E-2</v>
      </c>
      <c r="AB201" s="24">
        <f>'Bruker data input page'!AM201*Calibrations!BS$97*10000+Calibrations!BT$97</f>
        <v>218.34929638382289</v>
      </c>
      <c r="AC201" s="24">
        <f>Calibrations!CA$97*('Bruker data input page'!AO201*10000)^2+('Bruker data input page'!AO201*10000)*Calibrations!CB$97+Calibrations!CC$97</f>
        <v>244.34263884673237</v>
      </c>
      <c r="AD201" s="24">
        <f>'Bruker data input page'!AW201*10000*Calibrations!CI$97+Calibrations!CJ$97</f>
        <v>145.69059010300634</v>
      </c>
      <c r="AE201" s="24">
        <f>'Bruker data input page'!AY201*10000*Calibrations!CP$97+Calibrations!CQ$97</f>
        <v>68.990198871277371</v>
      </c>
      <c r="AF201" s="24">
        <f>Calibrations!$CW$97*('Bruker data input page'!BA201*10000)^2+('Bruker data input page'!BA201*10000)*Calibrations!$CX$97+Calibrations!$CY$97</f>
        <v>48.81174291351472</v>
      </c>
      <c r="AG201" s="24">
        <f>'Bruker data input page'!BI201*10000*Calibrations!DD$97+Calibrations!DE$97</f>
        <v>4.1610912678326706</v>
      </c>
      <c r="AH201" s="24">
        <f>('Bruker data input page'!BK201*10000)*Calibrations!DK$97+Calibrations!DL$97</f>
        <v>70.683276334283605</v>
      </c>
      <c r="AI201" s="24">
        <f>Calibrations!DR$97*('Bruker data input page'!BM201*10000)^2+('Bruker data input page'!BM201*10000)*Calibrations!DS$97+Calibrations!DT$97</f>
        <v>25.480572934039472</v>
      </c>
      <c r="AJ201" s="24">
        <f>Calibrations!DY$97*('Bruker data input page'!BO201*10000)^2+Calibrations!DZ$97*('Bruker data input page'!BO201*10000)+Calibrations!EA$97</f>
        <v>58.112638922336302</v>
      </c>
      <c r="AK201" s="21"/>
      <c r="AL201" s="21"/>
    </row>
    <row r="202" spans="2:38">
      <c r="B202" s="27">
        <f>'Bruker data input page'!B879</f>
        <v>44765.120138888888</v>
      </c>
      <c r="C202" s="21" t="str">
        <f>'Bruker data input page'!G879</f>
        <v>GeoExploration</v>
      </c>
      <c r="D202" s="21" t="str">
        <f>'Bruker data input page'!H879</f>
        <v>Oxide3phase</v>
      </c>
      <c r="E202" s="26">
        <f>'Bruker data input page'!L879</f>
        <v>90</v>
      </c>
      <c r="F202" s="26"/>
      <c r="G202" s="26" t="str">
        <f>'Bruker data input page'!DK202</f>
        <v>393-U1558D-10R-1A</v>
      </c>
      <c r="H202" s="26" t="str">
        <f>'Bruker data input page'!DL202</f>
        <v>SHLF</v>
      </c>
      <c r="I202" s="26">
        <f>'Bruker data input page'!DM202</f>
        <v>0</v>
      </c>
      <c r="J202" s="26">
        <f>'Bruker data input page'!DN202</f>
        <v>0</v>
      </c>
      <c r="K202" s="26">
        <f>'Bruker data input page'!DO202</f>
        <v>0</v>
      </c>
      <c r="L202" s="26">
        <f>'Bruker data input page'!DP202</f>
        <v>0</v>
      </c>
      <c r="M202" s="26">
        <f>'Bruker data input page'!DQ202</f>
        <v>0</v>
      </c>
      <c r="N202" s="26">
        <f>'Bruker data input page'!DR202</f>
        <v>0</v>
      </c>
      <c r="O202" s="26">
        <f>'Bruker data input page'!DS202</f>
        <v>136</v>
      </c>
      <c r="P202" s="21" t="str">
        <f>'Bruker data input page'!DT202</f>
        <v>14B ALT</v>
      </c>
      <c r="Q202" s="21">
        <f>'Bruker data input page'!A202</f>
        <v>572</v>
      </c>
      <c r="R202" s="27">
        <f>'Bruker data input page'!B202</f>
        <v>44742.963194444441</v>
      </c>
      <c r="S202" s="22">
        <f>'Bruker data input page'!Y202*Calibrations!H$97+Calibrations!I$97</f>
        <v>52.54511194868649</v>
      </c>
      <c r="T202" s="23">
        <f>Calibrations!O$97*('Bruker data input page'!AK202/0.5993)^2+Calibrations!P$97*('Bruker data input page'!AK202/0.5993)+Calibrations!Q$97</f>
        <v>1.0720191558399039</v>
      </c>
      <c r="U202" s="22">
        <f>Calibrations!$V$97*'Bruker data input page'!W202^2+Calibrations!$W$97*'Bruker data input page'!W202+Calibrations!$X$97</f>
        <v>19.424526614655647</v>
      </c>
      <c r="V202" s="23">
        <f>('Bruker data input page'!AS202/0.69943)*Calibrations!AC$97+Calibrations!AD$97</f>
        <v>10.368289342450442</v>
      </c>
      <c r="W202" s="23">
        <f>'Bruker data input page'!U202*Calibrations!AQ$97+Calibrations!AR$97</f>
        <v>9.1311317084889865</v>
      </c>
      <c r="X202" s="23">
        <f>Calibrations!AJ$97*('Bruker data input page'!AQ202/0.77446)^2+('Bruker data input page'!AQ202/0.77446)*Calibrations!AK$97+Calibrations!AL$97</f>
        <v>0.13137390644035923</v>
      </c>
      <c r="Y202" s="23">
        <f>('Bruker data input page'!AI202/0.7147)*Calibrations!AX$97+Calibrations!AY$97</f>
        <v>11.922977140498443</v>
      </c>
      <c r="Z202" s="23">
        <f>('Bruker data input page'!AG202/0.8302)*Calibrations!BE$97+Calibrations!BF$97</f>
        <v>0.60056507520287261</v>
      </c>
      <c r="AA202" s="23">
        <f>((('Bruker data input page'!AA202/0.436)^2)*Calibrations!BK$97)+(('Bruker data input page'!AA202/0.436)*Calibrations!BL$97)+Calibrations!BM$97</f>
        <v>0.14306806848254483</v>
      </c>
      <c r="AB202" s="24">
        <f>'Bruker data input page'!AM202*Calibrations!BS$97*10000+Calibrations!BT$97</f>
        <v>308.38337862843883</v>
      </c>
      <c r="AC202" s="24">
        <f>Calibrations!CA$97*('Bruker data input page'!AO202*10000)^2+('Bruker data input page'!AO202*10000)*Calibrations!CB$97+Calibrations!CC$97</f>
        <v>364.76600247701344</v>
      </c>
      <c r="AD202" s="24">
        <f>'Bruker data input page'!AW202*10000*Calibrations!CI$97+Calibrations!CJ$97</f>
        <v>76.493620608344116</v>
      </c>
      <c r="AE202" s="24">
        <f>'Bruker data input page'!AY202*10000*Calibrations!CP$97+Calibrations!CQ$97</f>
        <v>79.269811555306035</v>
      </c>
      <c r="AF202" s="24">
        <f>Calibrations!$CW$97*('Bruker data input page'!BA202*10000)^2+('Bruker data input page'!BA202*10000)*Calibrations!$CX$97+Calibrations!$CY$97</f>
        <v>92.471411355031861</v>
      </c>
      <c r="AG202" s="24">
        <f>'Bruker data input page'!BI202*10000*Calibrations!DD$97+Calibrations!DE$97</f>
        <v>7.5513209569836386</v>
      </c>
      <c r="AH202" s="24">
        <f>('Bruker data input page'!BK202*10000)*Calibrations!DK$97+Calibrations!DL$97</f>
        <v>90.546828555891409</v>
      </c>
      <c r="AI202" s="24">
        <f>Calibrations!DR$97*('Bruker data input page'!BM202*10000)^2+('Bruker data input page'!BM202*10000)*Calibrations!DS$97+Calibrations!DT$97</f>
        <v>27.603420073396141</v>
      </c>
      <c r="AJ202" s="24">
        <f>Calibrations!DY$97*('Bruker data input page'!BO202*10000)^2+Calibrations!DZ$97*('Bruker data input page'!BO202*10000)+Calibrations!EA$97</f>
        <v>63.264525308273349</v>
      </c>
      <c r="AK202" s="21"/>
      <c r="AL202" s="21"/>
    </row>
    <row r="203" spans="2:38">
      <c r="B203" s="27">
        <f>'Bruker data input page'!B880</f>
        <v>44765.12222222222</v>
      </c>
      <c r="C203" s="21" t="str">
        <f>'Bruker data input page'!G880</f>
        <v>GeoExploration</v>
      </c>
      <c r="D203" s="21" t="str">
        <f>'Bruker data input page'!H880</f>
        <v>Oxide3phase</v>
      </c>
      <c r="E203" s="26">
        <f>'Bruker data input page'!L880</f>
        <v>90</v>
      </c>
      <c r="F203" s="26"/>
      <c r="G203" s="26" t="str">
        <f>'Bruker data input page'!DK203</f>
        <v>393-U1558D-10R-2A</v>
      </c>
      <c r="H203" s="26" t="str">
        <f>'Bruker data input page'!DL203</f>
        <v>SHLF</v>
      </c>
      <c r="I203" s="26">
        <f>'Bruker data input page'!DM203</f>
        <v>0</v>
      </c>
      <c r="J203" s="26">
        <f>'Bruker data input page'!DN203</f>
        <v>0</v>
      </c>
      <c r="K203" s="26">
        <f>'Bruker data input page'!DO203</f>
        <v>0</v>
      </c>
      <c r="L203" s="26">
        <f>'Bruker data input page'!DP203</f>
        <v>0</v>
      </c>
      <c r="M203" s="26">
        <f>'Bruker data input page'!DQ203</f>
        <v>0</v>
      </c>
      <c r="N203" s="26">
        <f>'Bruker data input page'!DR203</f>
        <v>0</v>
      </c>
      <c r="O203" s="26">
        <f>'Bruker data input page'!DS203</f>
        <v>7</v>
      </c>
      <c r="P203" s="21" t="str">
        <f>'Bruker data input page'!DT203</f>
        <v>1A BKGD</v>
      </c>
      <c r="Q203" s="21">
        <f>'Bruker data input page'!A203</f>
        <v>573</v>
      </c>
      <c r="R203" s="27">
        <f>'Bruker data input page'!B203</f>
        <v>44743.008333333331</v>
      </c>
      <c r="S203" s="22">
        <f>'Bruker data input page'!Y203*Calibrations!H$97+Calibrations!I$97</f>
        <v>52.925201232186367</v>
      </c>
      <c r="T203" s="23">
        <f>Calibrations!O$97*('Bruker data input page'!AK203/0.5993)^2+Calibrations!P$97*('Bruker data input page'!AK203/0.5993)+Calibrations!Q$97</f>
        <v>0.98744257148151715</v>
      </c>
      <c r="U203" s="22">
        <f>Calibrations!$V$97*'Bruker data input page'!W203^2+Calibrations!$W$97*'Bruker data input page'!W203+Calibrations!$X$97</f>
        <v>20.693855376625468</v>
      </c>
      <c r="V203" s="23">
        <f>('Bruker data input page'!AS203/0.69943)*Calibrations!AC$97+Calibrations!AD$97</f>
        <v>8.9116961236414323</v>
      </c>
      <c r="W203" s="23">
        <f>'Bruker data input page'!U203*Calibrations!AQ$97+Calibrations!AR$97</f>
        <v>8.2319279254839408</v>
      </c>
      <c r="X203" s="23">
        <f>Calibrations!AJ$97*('Bruker data input page'!AQ203/0.77446)^2+('Bruker data input page'!AQ203/0.77446)*Calibrations!AK$97+Calibrations!AL$97</f>
        <v>0.13841840181557302</v>
      </c>
      <c r="Y203" s="23">
        <f>('Bruker data input page'!AI203/0.7147)*Calibrations!AX$97+Calibrations!AY$97</f>
        <v>13.385181175010757</v>
      </c>
      <c r="Z203" s="23">
        <f>('Bruker data input page'!AG203/0.8302)*Calibrations!BE$97+Calibrations!BF$97</f>
        <v>0.30943859872171214</v>
      </c>
      <c r="AA203" s="23">
        <f>((('Bruker data input page'!AA203/0.436)^2)*Calibrations!BK$97)+(('Bruker data input page'!AA203/0.436)*Calibrations!BL$97)+Calibrations!BM$97</f>
        <v>5.6165847545492087E-2</v>
      </c>
      <c r="AB203" s="24">
        <f>'Bruker data input page'!AM203*Calibrations!BS$97*10000+Calibrations!BT$97</f>
        <v>350.39928367592631</v>
      </c>
      <c r="AC203" s="24">
        <f>Calibrations!CA$97*('Bruker data input page'!AO203*10000)^2+('Bruker data input page'!AO203*10000)*Calibrations!CB$97+Calibrations!CC$97</f>
        <v>272.66206545414514</v>
      </c>
      <c r="AD203" s="24">
        <f>'Bruker data input page'!AW203*10000*Calibrations!CI$97+Calibrations!CJ$97</f>
        <v>98.241239592380808</v>
      </c>
      <c r="AE203" s="24">
        <f>'Bruker data input page'!AY203*10000*Calibrations!CP$97+Calibrations!CQ$97</f>
        <v>90.577385507737517</v>
      </c>
      <c r="AF203" s="24">
        <f>Calibrations!$CW$97*('Bruker data input page'!BA203*10000)^2+('Bruker data input page'!BA203*10000)*Calibrations!$CX$97+Calibrations!$CY$97</f>
        <v>57.460604479051938</v>
      </c>
      <c r="AG203" s="24">
        <f>'Bruker data input page'!BI203*10000*Calibrations!DD$97+Calibrations!DE$97</f>
        <v>3.0310147047823475</v>
      </c>
      <c r="AH203" s="24">
        <f>('Bruker data input page'!BK203*10000)*Calibrations!DK$97+Calibrations!DL$97</f>
        <v>88.560473333730641</v>
      </c>
      <c r="AI203" s="24">
        <f>Calibrations!DR$97*('Bruker data input page'!BM203*10000)^2+('Bruker data input page'!BM203*10000)*Calibrations!DS$97+Calibrations!DT$97</f>
        <v>27.603420073396141</v>
      </c>
      <c r="AJ203" s="24">
        <f>Calibrations!DY$97*('Bruker data input page'!BO203*10000)^2+Calibrations!DZ$97*('Bruker data input page'!BO203*10000)+Calibrations!EA$97</f>
        <v>65.836290647458924</v>
      </c>
      <c r="AK203" s="21"/>
      <c r="AL203" s="21"/>
    </row>
    <row r="204" spans="2:38">
      <c r="B204" s="27">
        <f>'Bruker data input page'!B881</f>
        <v>44765.12777777778</v>
      </c>
      <c r="C204" s="21" t="str">
        <f>'Bruker data input page'!G881</f>
        <v>GeoExploration</v>
      </c>
      <c r="D204" s="21" t="str">
        <f>'Bruker data input page'!H881</f>
        <v>Oxide3phase</v>
      </c>
      <c r="E204" s="26">
        <f>'Bruker data input page'!L881</f>
        <v>90</v>
      </c>
      <c r="F204" s="26"/>
      <c r="G204" s="26" t="str">
        <f>'Bruker data input page'!DK204</f>
        <v>393-U1558D-10R-2A</v>
      </c>
      <c r="H204" s="26" t="str">
        <f>'Bruker data input page'!DL204</f>
        <v>SHLF</v>
      </c>
      <c r="I204" s="26">
        <f>'Bruker data input page'!DM204</f>
        <v>0</v>
      </c>
      <c r="J204" s="26">
        <f>'Bruker data input page'!DN204</f>
        <v>0</v>
      </c>
      <c r="K204" s="26">
        <f>'Bruker data input page'!DO204</f>
        <v>0</v>
      </c>
      <c r="L204" s="26">
        <f>'Bruker data input page'!DP204</f>
        <v>0</v>
      </c>
      <c r="M204" s="26">
        <f>'Bruker data input page'!DQ204</f>
        <v>0</v>
      </c>
      <c r="N204" s="26">
        <f>'Bruker data input page'!DR204</f>
        <v>0</v>
      </c>
      <c r="O204" s="26">
        <f>'Bruker data input page'!DS204</f>
        <v>35</v>
      </c>
      <c r="P204" s="21" t="str">
        <f>'Bruker data input page'!DT204</f>
        <v>1B ALT</v>
      </c>
      <c r="Q204" s="21">
        <f>'Bruker data input page'!A204</f>
        <v>574</v>
      </c>
      <c r="R204" s="27">
        <f>'Bruker data input page'!B204</f>
        <v>44743.011111111111</v>
      </c>
      <c r="S204" s="22">
        <f>'Bruker data input page'!Y204*Calibrations!H$97+Calibrations!I$97</f>
        <v>52.434376339989434</v>
      </c>
      <c r="T204" s="23">
        <f>Calibrations!O$97*('Bruker data input page'!AK204/0.5993)^2+Calibrations!P$97*('Bruker data input page'!AK204/0.5993)+Calibrations!Q$97</f>
        <v>0.90083231832662691</v>
      </c>
      <c r="U204" s="22">
        <f>Calibrations!$V$97*'Bruker data input page'!W204^2+Calibrations!$W$97*'Bruker data input page'!W204+Calibrations!$X$97</f>
        <v>20.356816068611113</v>
      </c>
      <c r="V204" s="23">
        <f>('Bruker data input page'!AS204/0.69943)*Calibrations!AC$97+Calibrations!AD$97</f>
        <v>8.3003328202622519</v>
      </c>
      <c r="W204" s="23">
        <f>'Bruker data input page'!U204*Calibrations!AQ$97+Calibrations!AR$97</f>
        <v>10.240877938213551</v>
      </c>
      <c r="X204" s="23">
        <f>Calibrations!AJ$97*('Bruker data input page'!AQ204/0.77446)^2+('Bruker data input page'!AQ204/0.77446)*Calibrations!AK$97+Calibrations!AL$97</f>
        <v>0.11986549438282888</v>
      </c>
      <c r="Y204" s="23">
        <f>('Bruker data input page'!AI204/0.7147)*Calibrations!AX$97+Calibrations!AY$97</f>
        <v>12.748626086683398</v>
      </c>
      <c r="Z204" s="23">
        <f>('Bruker data input page'!AG204/0.8302)*Calibrations!BE$97+Calibrations!BF$97</f>
        <v>0.32196503601976101</v>
      </c>
      <c r="AA204" s="23">
        <f>((('Bruker data input page'!AA204/0.436)^2)*Calibrations!BK$97)+(('Bruker data input page'!AA204/0.436)*Calibrations!BL$97)+Calibrations!BM$97</f>
        <v>9.5167253942120639E-2</v>
      </c>
      <c r="AB204" s="24">
        <f>'Bruker data input page'!AM204*Calibrations!BS$97*10000+Calibrations!BT$97</f>
        <v>307.52591117849011</v>
      </c>
      <c r="AC204" s="24">
        <f>Calibrations!CA$97*('Bruker data input page'!AO204*10000)^2+('Bruker data input page'!AO204*10000)*Calibrations!CB$97+Calibrations!CC$97</f>
        <v>356.62203849436969</v>
      </c>
      <c r="AD204" s="24">
        <f>'Bruker data input page'!AW204*10000*Calibrations!CI$97+Calibrations!CJ$97</f>
        <v>73.528036201430027</v>
      </c>
      <c r="AE204" s="24">
        <f>'Bruker data input page'!AY204*10000*Calibrations!CP$97+Calibrations!CQ$97</f>
        <v>52.542818576831536</v>
      </c>
      <c r="AF204" s="24">
        <f>Calibrations!$CW$97*('Bruker data input page'!BA204*10000)^2+('Bruker data input page'!BA204*10000)*Calibrations!$CX$97+Calibrations!$CY$97</f>
        <v>51.718423626783675</v>
      </c>
      <c r="AG204" s="24">
        <f>'Bruker data input page'!BI204*10000*Calibrations!DD$97+Calibrations!DE$97</f>
        <v>3.0310147047823475</v>
      </c>
      <c r="AH204" s="24">
        <f>('Bruker data input page'!BK204*10000)*Calibrations!DK$97+Calibrations!DL$97</f>
        <v>82.601407667248296</v>
      </c>
      <c r="AI204" s="24">
        <f>Calibrations!DR$97*('Bruker data input page'!BM204*10000)^2+('Bruker data input page'!BM204*10000)*Calibrations!DS$97+Calibrations!DT$97</f>
        <v>20.168382804060411</v>
      </c>
      <c r="AJ204" s="24">
        <f>Calibrations!DY$97*('Bruker data input page'!BO204*10000)^2+Calibrations!DZ$97*('Bruker data input page'!BO204*10000)+Calibrations!EA$97</f>
        <v>56.392867695152574</v>
      </c>
      <c r="AK204" s="21"/>
      <c r="AL204" s="21"/>
    </row>
    <row r="205" spans="2:38">
      <c r="B205" s="27">
        <f>'Bruker data input page'!B882</f>
        <v>44765.129166666666</v>
      </c>
      <c r="C205" s="21" t="str">
        <f>'Bruker data input page'!G882</f>
        <v>GeoExploration</v>
      </c>
      <c r="D205" s="21" t="str">
        <f>'Bruker data input page'!H882</f>
        <v>Oxide3phase</v>
      </c>
      <c r="E205" s="26">
        <f>'Bruker data input page'!L882</f>
        <v>90</v>
      </c>
      <c r="F205" s="26"/>
      <c r="G205" s="26" t="str">
        <f>'Bruker data input page'!DK205</f>
        <v>393-U1558D-10R-2A</v>
      </c>
      <c r="H205" s="26" t="str">
        <f>'Bruker data input page'!DL205</f>
        <v>SHLF</v>
      </c>
      <c r="I205" s="26">
        <f>'Bruker data input page'!DM205</f>
        <v>0</v>
      </c>
      <c r="J205" s="26">
        <f>'Bruker data input page'!DN205</f>
        <v>0</v>
      </c>
      <c r="K205" s="26">
        <f>'Bruker data input page'!DO205</f>
        <v>0</v>
      </c>
      <c r="L205" s="26">
        <f>'Bruker data input page'!DP205</f>
        <v>0</v>
      </c>
      <c r="M205" s="26">
        <f>'Bruker data input page'!DQ205</f>
        <v>0</v>
      </c>
      <c r="N205" s="26">
        <f>'Bruker data input page'!DR205</f>
        <v>0</v>
      </c>
      <c r="O205" s="26">
        <f>'Bruker data input page'!DS205</f>
        <v>88</v>
      </c>
      <c r="P205" s="21" t="str">
        <f>'Bruker data input page'!DT205</f>
        <v>4A BKGD</v>
      </c>
      <c r="Q205" s="21">
        <f>'Bruker data input page'!A205</f>
        <v>575</v>
      </c>
      <c r="R205" s="27">
        <f>'Bruker data input page'!B205</f>
        <v>44743.013194444444</v>
      </c>
      <c r="S205" s="22">
        <f>'Bruker data input page'!Y205*Calibrations!H$97+Calibrations!I$97</f>
        <v>41.87837374440867</v>
      </c>
      <c r="T205" s="23">
        <f>Calibrations!O$97*('Bruker data input page'!AK205/0.5993)^2+Calibrations!P$97*('Bruker data input page'!AK205/0.5993)+Calibrations!Q$97</f>
        <v>0.77094443051629624</v>
      </c>
      <c r="U205" s="22">
        <f>Calibrations!$V$97*'Bruker data input page'!W205^2+Calibrations!$W$97*'Bruker data input page'!W205+Calibrations!$X$97</f>
        <v>12.696886012098144</v>
      </c>
      <c r="V205" s="23">
        <f>('Bruker data input page'!AS205/0.69943)*Calibrations!AC$97+Calibrations!AD$97</f>
        <v>7.3519137596999196</v>
      </c>
      <c r="W205" s="23">
        <f>'Bruker data input page'!U205*Calibrations!AQ$97+Calibrations!AR$97</f>
        <v>8.934702759116135</v>
      </c>
      <c r="X205" s="23">
        <f>Calibrations!AJ$97*('Bruker data input page'!AQ205/0.77446)^2+('Bruker data input page'!AQ205/0.77446)*Calibrations!AK$97+Calibrations!AL$97</f>
        <v>0.1179730057391908</v>
      </c>
      <c r="Y205" s="23">
        <f>('Bruker data input page'!AI205/0.7147)*Calibrations!AX$97+Calibrations!AY$97</f>
        <v>10.580288950123169</v>
      </c>
      <c r="Z205" s="23">
        <f>('Bruker data input page'!AG205/0.8302)*Calibrations!BE$97+Calibrations!BF$97</f>
        <v>0.20832157474951024</v>
      </c>
      <c r="AA205" s="23">
        <f>((('Bruker data input page'!AA205/0.436)^2)*Calibrations!BK$97)+(('Bruker data input page'!AA205/0.436)*Calibrations!BL$97)+Calibrations!BM$97</f>
        <v>6.2332423316923416E-2</v>
      </c>
      <c r="AB205" s="24" t="e">
        <f>'Bruker data input page'!AM205*Calibrations!BS$97*10000+Calibrations!BT$97</f>
        <v>#VALUE!</v>
      </c>
      <c r="AC205" s="24">
        <f>Calibrations!CA$97*('Bruker data input page'!AO205*10000)^2+('Bruker data input page'!AO205*10000)*Calibrations!CB$97+Calibrations!CC$97</f>
        <v>288.51301360936623</v>
      </c>
      <c r="AD205" s="24">
        <f>'Bruker data input page'!AW205*10000*Calibrations!CI$97+Calibrations!CJ$97</f>
        <v>161.50704027321484</v>
      </c>
      <c r="AE205" s="24">
        <f>'Bruker data input page'!AY205*10000*Calibrations!CP$97+Calibrations!CQ$97</f>
        <v>85.437579165723207</v>
      </c>
      <c r="AF205" s="24">
        <f>Calibrations!$CW$97*('Bruker data input page'!BA205*10000)^2+('Bruker data input page'!BA205*10000)*Calibrations!$CX$97+Calibrations!$CY$97</f>
        <v>67.281049961406254</v>
      </c>
      <c r="AG205" s="24">
        <f>'Bruker data input page'!BI205*10000*Calibrations!DD$97+Calibrations!DE$97</f>
        <v>3.0310147047823475</v>
      </c>
      <c r="AH205" s="24">
        <f>('Bruker data input page'!BK205*10000)*Calibrations!DK$97+Calibrations!DL$97</f>
        <v>78.628697222926732</v>
      </c>
      <c r="AI205" s="24">
        <f>Calibrations!DR$97*('Bruker data input page'!BM205*10000)^2+('Bruker data input page'!BM205*10000)*Calibrations!DS$97+Calibrations!DT$97</f>
        <v>24.418714597367938</v>
      </c>
      <c r="AJ205" s="24">
        <f>Calibrations!DY$97*('Bruker data input page'!BO205*10000)^2+Calibrations!DZ$97*('Bruker data input page'!BO205*10000)+Calibrations!EA$97</f>
        <v>60.689974733232489</v>
      </c>
      <c r="AK205" s="21"/>
      <c r="AL205" s="21"/>
    </row>
    <row r="206" spans="2:38">
      <c r="B206" s="27">
        <f>'Bruker data input page'!B883</f>
        <v>44765.131249999999</v>
      </c>
      <c r="C206" s="21" t="str">
        <f>'Bruker data input page'!G883</f>
        <v>GeoExploration</v>
      </c>
      <c r="D206" s="21" t="str">
        <f>'Bruker data input page'!H883</f>
        <v>Oxide3phase</v>
      </c>
      <c r="E206" s="26">
        <f>'Bruker data input page'!L883</f>
        <v>90</v>
      </c>
      <c r="F206" s="26"/>
      <c r="G206" s="26" t="str">
        <f>'Bruker data input page'!DK206</f>
        <v>393-U1558D-10R-2A</v>
      </c>
      <c r="H206" s="26" t="str">
        <f>'Bruker data input page'!DL206</f>
        <v>SHLF</v>
      </c>
      <c r="I206" s="26">
        <f>'Bruker data input page'!DM206</f>
        <v>0</v>
      </c>
      <c r="J206" s="26">
        <f>'Bruker data input page'!DN206</f>
        <v>0</v>
      </c>
      <c r="K206" s="26">
        <f>'Bruker data input page'!DO206</f>
        <v>0</v>
      </c>
      <c r="L206" s="26">
        <f>'Bruker data input page'!DP206</f>
        <v>0</v>
      </c>
      <c r="M206" s="26">
        <f>'Bruker data input page'!DQ206</f>
        <v>0</v>
      </c>
      <c r="N206" s="26">
        <f>'Bruker data input page'!DR206</f>
        <v>0</v>
      </c>
      <c r="O206" s="26">
        <f>'Bruker data input page'!DS206</f>
        <v>131</v>
      </c>
      <c r="P206" s="21" t="str">
        <f>'Bruker data input page'!DT206</f>
        <v>5C BKGD</v>
      </c>
      <c r="Q206" s="21">
        <f>'Bruker data input page'!A206</f>
        <v>576</v>
      </c>
      <c r="R206" s="27">
        <f>'Bruker data input page'!B206</f>
        <v>44743.015277777777</v>
      </c>
      <c r="S206" s="22">
        <f>'Bruker data input page'!Y206*Calibrations!H$97+Calibrations!I$97</f>
        <v>53.008609383801534</v>
      </c>
      <c r="T206" s="23">
        <f>Calibrations!O$97*('Bruker data input page'!AK206/0.5993)^2+Calibrations!P$97*('Bruker data input page'!AK206/0.5993)+Calibrations!Q$97</f>
        <v>0.99694888741804943</v>
      </c>
      <c r="U206" s="22">
        <f>Calibrations!$V$97*'Bruker data input page'!W206^2+Calibrations!$W$97*'Bruker data input page'!W206+Calibrations!$X$97</f>
        <v>19.91724951337487</v>
      </c>
      <c r="V206" s="23">
        <f>('Bruker data input page'!AS206/0.69943)*Calibrations!AC$97+Calibrations!AD$97</f>
        <v>8.5648539482309278</v>
      </c>
      <c r="W206" s="23">
        <f>'Bruker data input page'!U206*Calibrations!AQ$97+Calibrations!AR$97</f>
        <v>10.549828195199588</v>
      </c>
      <c r="X206" s="23">
        <f>Calibrations!AJ$97*('Bruker data input page'!AQ206/0.77446)^2+('Bruker data input page'!AQ206/0.77446)*Calibrations!AK$97+Calibrations!AL$97</f>
        <v>0.13433557933931711</v>
      </c>
      <c r="Y206" s="23">
        <f>('Bruker data input page'!AI206/0.7147)*Calibrations!AX$97+Calibrations!AY$97</f>
        <v>12.183171506906348</v>
      </c>
      <c r="Z206" s="23">
        <f>('Bruker data input page'!AG206/0.8302)*Calibrations!BE$97+Calibrations!BF$97</f>
        <v>0.16213976977116126</v>
      </c>
      <c r="AA206" s="23">
        <f>((('Bruker data input page'!AA206/0.436)^2)*Calibrations!BK$97)+(('Bruker data input page'!AA206/0.436)*Calibrations!BL$97)+Calibrations!BM$97</f>
        <v>0.14565419285636055</v>
      </c>
      <c r="AB206" s="24">
        <f>'Bruker data input page'!AM206*Calibrations!BS$97*10000+Calibrations!BT$97</f>
        <v>342.68207662638781</v>
      </c>
      <c r="AC206" s="24">
        <f>Calibrations!CA$97*('Bruker data input page'!AO206*10000)^2+('Bruker data input page'!AO206*10000)*Calibrations!CB$97+Calibrations!CC$97</f>
        <v>243.25588433442218</v>
      </c>
      <c r="AD206" s="24">
        <f>'Bruker data input page'!AW206*10000*Calibrations!CI$97+Calibrations!CJ$97</f>
        <v>147.66764637428241</v>
      </c>
      <c r="AE206" s="24">
        <f>'Bruker data input page'!AY206*10000*Calibrations!CP$97+Calibrations!CQ$97</f>
        <v>87.493501702528931</v>
      </c>
      <c r="AF206" s="24">
        <f>Calibrations!$CW$97*('Bruker data input page'!BA206*10000)^2+('Bruker data input page'!BA206*10000)*Calibrations!$CX$97+Calibrations!$CY$97</f>
        <v>61.704957115767186</v>
      </c>
      <c r="AG206" s="24">
        <f>'Bruker data input page'!BI206*10000*Calibrations!DD$97+Calibrations!DE$97</f>
        <v>1.9009381417320252</v>
      </c>
      <c r="AH206" s="24">
        <f>('Bruker data input page'!BK206*10000)*Calibrations!DK$97+Calibrations!DL$97</f>
        <v>85.580940500489461</v>
      </c>
      <c r="AI206" s="24">
        <f>Calibrations!DR$97*('Bruker data input page'!BM206*10000)^2+('Bruker data input page'!BM206*10000)*Calibrations!DS$97+Calibrations!DT$97</f>
        <v>24.418714597367938</v>
      </c>
      <c r="AJ206" s="24">
        <f>Calibrations!DY$97*('Bruker data input page'!BO206*10000)^2+Calibrations!DZ$97*('Bruker data input page'!BO206*10000)+Calibrations!EA$97</f>
        <v>69.260978510598108</v>
      </c>
      <c r="AK206" s="21"/>
      <c r="AL206" s="21"/>
    </row>
    <row r="207" spans="2:38">
      <c r="B207" s="27">
        <f>'Bruker data input page'!B884</f>
        <v>44765.134027777778</v>
      </c>
      <c r="C207" s="21" t="str">
        <f>'Bruker data input page'!G884</f>
        <v>GeoExploration</v>
      </c>
      <c r="D207" s="21" t="str">
        <f>'Bruker data input page'!H884</f>
        <v>Oxide3phase</v>
      </c>
      <c r="E207" s="26">
        <f>'Bruker data input page'!L884</f>
        <v>90</v>
      </c>
      <c r="F207" s="26"/>
      <c r="G207" s="26" t="str">
        <f>'Bruker data input page'!DK207</f>
        <v>393-U1558D-10R-3A</v>
      </c>
      <c r="H207" s="26" t="str">
        <f>'Bruker data input page'!DL207</f>
        <v>SHLF</v>
      </c>
      <c r="I207" s="26">
        <f>'Bruker data input page'!DM207</f>
        <v>0</v>
      </c>
      <c r="J207" s="26">
        <f>'Bruker data input page'!DN207</f>
        <v>0</v>
      </c>
      <c r="K207" s="26">
        <f>'Bruker data input page'!DO207</f>
        <v>0</v>
      </c>
      <c r="L207" s="26">
        <f>'Bruker data input page'!DP207</f>
        <v>0</v>
      </c>
      <c r="M207" s="26">
        <f>'Bruker data input page'!DQ207</f>
        <v>0</v>
      </c>
      <c r="N207" s="26">
        <f>'Bruker data input page'!DR207</f>
        <v>0</v>
      </c>
      <c r="O207" s="26">
        <f>'Bruker data input page'!DS207</f>
        <v>15</v>
      </c>
      <c r="P207" s="21" t="str">
        <f>'Bruker data input page'!DT207</f>
        <v>1B BKGD</v>
      </c>
      <c r="Q207" s="21">
        <f>'Bruker data input page'!A207</f>
        <v>577</v>
      </c>
      <c r="R207" s="27">
        <f>'Bruker data input page'!B207</f>
        <v>44743.020833333336</v>
      </c>
      <c r="S207" s="22">
        <f>'Bruker data input page'!Y207*Calibrations!H$97+Calibrations!I$97</f>
        <v>52.94896423834453</v>
      </c>
      <c r="T207" s="23">
        <f>Calibrations!O$97*('Bruker data input page'!AK207/0.5993)^2+Calibrations!P$97*('Bruker data input page'!AK207/0.5993)+Calibrations!Q$97</f>
        <v>0.97975925079651383</v>
      </c>
      <c r="U207" s="22">
        <f>Calibrations!$V$97*'Bruker data input page'!W207^2+Calibrations!$W$97*'Bruker data input page'!W207+Calibrations!$X$97</f>
        <v>18.384296858831256</v>
      </c>
      <c r="V207" s="23">
        <f>('Bruker data input page'!AS207/0.69943)*Calibrations!AC$97+Calibrations!AD$97</f>
        <v>9.6907237981215371</v>
      </c>
      <c r="W207" s="23">
        <f>'Bruker data input page'!U207*Calibrations!AQ$97+Calibrations!AR$97</f>
        <v>11.737488663700983</v>
      </c>
      <c r="X207" s="23">
        <f>Calibrations!AJ$97*('Bruker data input page'!AQ207/0.77446)^2+('Bruker data input page'!AQ207/0.77446)*Calibrations!AK$97+Calibrations!AL$97</f>
        <v>0.13500125533492602</v>
      </c>
      <c r="Y207" s="23">
        <f>('Bruker data input page'!AI207/0.7147)*Calibrations!AX$97+Calibrations!AY$97</f>
        <v>12.401192766529594</v>
      </c>
      <c r="Z207" s="23">
        <f>('Bruker data input page'!AG207/0.8302)*Calibrations!BE$97+Calibrations!BF$97</f>
        <v>0.26250218908685424</v>
      </c>
      <c r="AA207" s="23">
        <f>((('Bruker data input page'!AA207/0.436)^2)*Calibrations!BK$97)+(('Bruker data input page'!AA207/0.436)*Calibrations!BL$97)+Calibrations!BM$97</f>
        <v>7.6905403401968706E-2</v>
      </c>
      <c r="AB207" s="24">
        <f>'Bruker data input page'!AM207*Calibrations!BS$97*10000+Calibrations!BT$97</f>
        <v>364.97623032505459</v>
      </c>
      <c r="AC207" s="24">
        <f>Calibrations!CA$97*('Bruker data input page'!AO207*10000)^2+('Bruker data input page'!AO207*10000)*Calibrations!CB$97+Calibrations!CC$97</f>
        <v>332.7469119888267</v>
      </c>
      <c r="AD207" s="24">
        <f>'Bruker data input page'!AW207*10000*Calibrations!CI$97+Calibrations!CJ$97</f>
        <v>128.88561179715981</v>
      </c>
      <c r="AE207" s="24">
        <f>'Bruker data input page'!AY207*10000*Calibrations!CP$97+Calibrations!CQ$97</f>
        <v>80.297772823708883</v>
      </c>
      <c r="AF207" s="24">
        <f>Calibrations!$CW$97*('Bruker data input page'!BA207*10000)^2+('Bruker data input page'!BA207*10000)*Calibrations!$CX$97+Calibrations!$CY$97</f>
        <v>60.296104618051245</v>
      </c>
      <c r="AG207" s="24">
        <f>'Bruker data input page'!BI207*10000*Calibrations!DD$97+Calibrations!DE$97</f>
        <v>3.0310147047823475</v>
      </c>
      <c r="AH207" s="24">
        <f>('Bruker data input page'!BK207*10000)*Calibrations!DK$97+Calibrations!DL$97</f>
        <v>128.28757777694628</v>
      </c>
      <c r="AI207" s="24">
        <f>Calibrations!DR$97*('Bruker data input page'!BM207*10000)^2+('Bruker data input page'!BM207*10000)*Calibrations!DS$97+Calibrations!DT$97</f>
        <v>23.356566416034262</v>
      </c>
      <c r="AJ207" s="24">
        <f>Calibrations!DY$97*('Bruker data input page'!BO207*10000)^2+Calibrations!DZ$97*('Bruker data input page'!BO207*10000)+Calibrations!EA$97</f>
        <v>59.831172266917676</v>
      </c>
      <c r="AK207" s="21"/>
      <c r="AL207" s="21"/>
    </row>
    <row r="208" spans="2:38">
      <c r="B208" s="27">
        <f>'Bruker data input page'!B885</f>
        <v>44765.135416666664</v>
      </c>
      <c r="C208" s="21" t="str">
        <f>'Bruker data input page'!G885</f>
        <v>GeoExploration</v>
      </c>
      <c r="D208" s="21" t="str">
        <f>'Bruker data input page'!H885</f>
        <v>Oxide3phase</v>
      </c>
      <c r="E208" s="26">
        <f>'Bruker data input page'!L885</f>
        <v>90</v>
      </c>
      <c r="F208" s="26"/>
      <c r="G208" s="26" t="str">
        <f>'Bruker data input page'!DK208</f>
        <v>393-U1558D-10R-3A</v>
      </c>
      <c r="H208" s="26" t="str">
        <f>'Bruker data input page'!DL208</f>
        <v>SHLF</v>
      </c>
      <c r="I208" s="26">
        <f>'Bruker data input page'!DM208</f>
        <v>0</v>
      </c>
      <c r="J208" s="26">
        <f>'Bruker data input page'!DN208</f>
        <v>0</v>
      </c>
      <c r="K208" s="26">
        <f>'Bruker data input page'!DO208</f>
        <v>0</v>
      </c>
      <c r="L208" s="26">
        <f>'Bruker data input page'!DP208</f>
        <v>0</v>
      </c>
      <c r="M208" s="26">
        <f>'Bruker data input page'!DQ208</f>
        <v>0</v>
      </c>
      <c r="N208" s="26">
        <f>'Bruker data input page'!DR208</f>
        <v>0</v>
      </c>
      <c r="O208" s="26">
        <f>'Bruker data input page'!DS208</f>
        <v>100</v>
      </c>
      <c r="P208" s="21" t="str">
        <f>'Bruker data input page'!DT208</f>
        <v>8A BKGD</v>
      </c>
      <c r="Q208" s="21">
        <f>'Bruker data input page'!A208</f>
        <v>578</v>
      </c>
      <c r="R208" s="27">
        <f>'Bruker data input page'!B208</f>
        <v>44743.023611111108</v>
      </c>
      <c r="S208" s="22">
        <f>'Bruker data input page'!Y208*Calibrations!H$97+Calibrations!I$97</f>
        <v>51.6026711244536</v>
      </c>
      <c r="T208" s="23">
        <f>Calibrations!O$97*('Bruker data input page'!AK208/0.5993)^2+Calibrations!P$97*('Bruker data input page'!AK208/0.5993)+Calibrations!Q$97</f>
        <v>1.0208662652320024</v>
      </c>
      <c r="U208" s="22">
        <f>Calibrations!$V$97*'Bruker data input page'!W208^2+Calibrations!$W$97*'Bruker data input page'!W208+Calibrations!$X$97</f>
        <v>18.655817633294436</v>
      </c>
      <c r="V208" s="23">
        <f>('Bruker data input page'!AS208/0.69943)*Calibrations!AC$97+Calibrations!AD$97</f>
        <v>9.0724524348171709</v>
      </c>
      <c r="W208" s="23">
        <f>'Bruker data input page'!U208*Calibrations!AQ$97+Calibrations!AR$97</f>
        <v>10.184617284406958</v>
      </c>
      <c r="X208" s="23">
        <f>Calibrations!AJ$97*('Bruker data input page'!AQ208/0.77446)^2+('Bruker data input page'!AQ208/0.77446)*Calibrations!AK$97+Calibrations!AL$97</f>
        <v>0.14602007672867823</v>
      </c>
      <c r="Y208" s="23">
        <f>('Bruker data input page'!AI208/0.7147)*Calibrations!AX$97+Calibrations!AY$97</f>
        <v>14.459453526897359</v>
      </c>
      <c r="Z208" s="23">
        <f>('Bruker data input page'!AG208/0.8302)*Calibrations!BE$97+Calibrations!BF$97</f>
        <v>0.4150832506329678</v>
      </c>
      <c r="AA208" s="23">
        <f>((('Bruker data input page'!AA208/0.436)^2)*Calibrations!BK$97)+(('Bruker data input page'!AA208/0.436)*Calibrations!BL$97)+Calibrations!BM$97</f>
        <v>5.2302534122681307E-2</v>
      </c>
      <c r="AB208" s="24">
        <f>'Bruker data input page'!AM208*Calibrations!BS$97*10000+Calibrations!BT$97</f>
        <v>319.53045547777225</v>
      </c>
      <c r="AC208" s="24">
        <f>Calibrations!CA$97*('Bruker data input page'!AO208*10000)^2+('Bruker data input page'!AO208*10000)*Calibrations!CB$97+Calibrations!CC$97</f>
        <v>404.54420459636515</v>
      </c>
      <c r="AD208" s="24">
        <f>'Bruker data input page'!AW208*10000*Calibrations!CI$97+Calibrations!CJ$97</f>
        <v>82.42478942217231</v>
      </c>
      <c r="AE208" s="24">
        <f>'Bruker data input page'!AY208*10000*Calibrations!CP$97+Calibrations!CQ$97</f>
        <v>57.682624918845853</v>
      </c>
      <c r="AF208" s="24">
        <f>Calibrations!$CW$97*('Bruker data input page'!BA208*10000)^2+('Bruker data input page'!BA208*10000)*Calibrations!$CX$97+Calibrations!$CY$97</f>
        <v>71.400836593149606</v>
      </c>
      <c r="AG208" s="24">
        <f>'Bruker data input page'!BI208*10000*Calibrations!DD$97+Calibrations!DE$97</f>
        <v>6.421244393933315</v>
      </c>
      <c r="AH208" s="24">
        <f>('Bruker data input page'!BK208*10000)*Calibrations!DK$97+Calibrations!DL$97</f>
        <v>83.59458527832868</v>
      </c>
      <c r="AI208" s="24">
        <f>Calibrations!DR$97*('Bruker data input page'!BM208*10000)^2+('Bruker data input page'!BM208*10000)*Calibrations!DS$97+Calibrations!DT$97</f>
        <v>23.356566416034262</v>
      </c>
      <c r="AJ208" s="24">
        <f>Calibrations!DY$97*('Bruker data input page'!BO208*10000)^2+Calibrations!DZ$97*('Bruker data input page'!BO208*10000)+Calibrations!EA$97</f>
        <v>64.979345005047662</v>
      </c>
      <c r="AK208" s="21"/>
      <c r="AL208" s="21"/>
    </row>
    <row r="209" spans="2:38">
      <c r="B209" s="27">
        <f>'Bruker data input page'!B886</f>
        <v>44765.137499999997</v>
      </c>
      <c r="C209" s="21" t="str">
        <f>'Bruker data input page'!G886</f>
        <v>GeoExploration</v>
      </c>
      <c r="D209" s="21" t="str">
        <f>'Bruker data input page'!H886</f>
        <v>Oxide3phase</v>
      </c>
      <c r="E209" s="26">
        <f>'Bruker data input page'!L886</f>
        <v>90</v>
      </c>
      <c r="F209" s="26"/>
      <c r="G209" s="26" t="str">
        <f>'Bruker data input page'!DK209</f>
        <v>393-U1558D-11R-1A</v>
      </c>
      <c r="H209" s="26" t="str">
        <f>'Bruker data input page'!DL209</f>
        <v>SHLF</v>
      </c>
      <c r="I209" s="26">
        <f>'Bruker data input page'!DM209</f>
        <v>0</v>
      </c>
      <c r="J209" s="26">
        <f>'Bruker data input page'!DN209</f>
        <v>0</v>
      </c>
      <c r="K209" s="26">
        <f>'Bruker data input page'!DO209</f>
        <v>0</v>
      </c>
      <c r="L209" s="26">
        <f>'Bruker data input page'!DP209</f>
        <v>0</v>
      </c>
      <c r="M209" s="26">
        <f>'Bruker data input page'!DQ209</f>
        <v>0</v>
      </c>
      <c r="N209" s="26">
        <f>'Bruker data input page'!DR209</f>
        <v>0</v>
      </c>
      <c r="O209" s="26">
        <f>'Bruker data input page'!DS209</f>
        <v>11</v>
      </c>
      <c r="P209" s="21" t="str">
        <f>'Bruker data input page'!DT209</f>
        <v>2A BKGD</v>
      </c>
      <c r="Q209" s="21">
        <f>'Bruker data input page'!A209</f>
        <v>579</v>
      </c>
      <c r="R209" s="27">
        <f>'Bruker data input page'!B209</f>
        <v>44743.035416666666</v>
      </c>
      <c r="S209" s="22">
        <f>'Bruker data input page'!Y209*Calibrations!H$97+Calibrations!I$97</f>
        <v>47.665022189014614</v>
      </c>
      <c r="T209" s="23">
        <f>Calibrations!O$97*('Bruker data input page'!AK209/0.5993)^2+Calibrations!P$97*('Bruker data input page'!AK209/0.5993)+Calibrations!Q$97</f>
        <v>0.95044735961263682</v>
      </c>
      <c r="U209" s="22">
        <f>Calibrations!$V$97*'Bruker data input page'!W209^2+Calibrations!$W$97*'Bruker data input page'!W209+Calibrations!$X$97</f>
        <v>15.777451125928053</v>
      </c>
      <c r="V209" s="23">
        <f>('Bruker data input page'!AS209/0.69943)*Calibrations!AC$97+Calibrations!AD$97</f>
        <v>8.4586425268811549</v>
      </c>
      <c r="W209" s="23">
        <f>'Bruker data input page'!U209*Calibrations!AQ$97+Calibrations!AR$97</f>
        <v>7.9962518533525397</v>
      </c>
      <c r="X209" s="23">
        <f>Calibrations!AJ$97*('Bruker data input page'!AQ209/0.77446)^2+('Bruker data input page'!AQ209/0.77446)*Calibrations!AK$97+Calibrations!AL$97</f>
        <v>0.14490509252856415</v>
      </c>
      <c r="Y209" s="23">
        <f>('Bruker data input page'!AI209/0.7147)*Calibrations!AX$97+Calibrations!AY$97</f>
        <v>13.233845188931497</v>
      </c>
      <c r="Z209" s="23">
        <f>('Bruker data input page'!AG209/0.8302)*Calibrations!BE$97+Calibrations!BF$97</f>
        <v>0.21058538871903715</v>
      </c>
      <c r="AA209" s="23" t="e">
        <f>((('Bruker data input page'!AA209/0.436)^2)*Calibrations!BK$97)+(('Bruker data input page'!AA209/0.436)*Calibrations!BL$97)+Calibrations!BM$97</f>
        <v>#VALUE!</v>
      </c>
      <c r="AB209" s="24">
        <f>'Bruker data input page'!AM209*Calibrations!BS$97*10000+Calibrations!BT$97</f>
        <v>286.08922492977206</v>
      </c>
      <c r="AC209" s="24">
        <f>Calibrations!CA$97*('Bruker data input page'!AO209*10000)^2+('Bruker data input page'!AO209*10000)*Calibrations!CB$97+Calibrations!CC$97</f>
        <v>291.40793956595326</v>
      </c>
      <c r="AD209" s="24">
        <f>'Bruker data input page'!AW209*10000*Calibrations!CI$97+Calibrations!CJ$97</f>
        <v>104.172408406209</v>
      </c>
      <c r="AE209" s="24">
        <f>'Bruker data input page'!AY209*10000*Calibrations!CP$97+Calibrations!CQ$97</f>
        <v>70.018160139680234</v>
      </c>
      <c r="AF209" s="24">
        <f>Calibrations!$CW$97*('Bruker data input page'!BA209*10000)^2+('Bruker data input page'!BA209*10000)*Calibrations!$CX$97+Calibrations!$CY$97</f>
        <v>67.281049961406254</v>
      </c>
      <c r="AG209" s="24" t="e">
        <f>'Bruker data input page'!BI209*10000*Calibrations!DD$97+Calibrations!DE$97</f>
        <v>#VALUE!</v>
      </c>
      <c r="AH209" s="24">
        <f>('Bruker data input page'!BK209*10000)*Calibrations!DK$97+Calibrations!DL$97</f>
        <v>82.601407667248296</v>
      </c>
      <c r="AI209" s="24">
        <f>Calibrations!DR$97*('Bruker data input page'!BM209*10000)^2+('Bruker data input page'!BM209*10000)*Calibrations!DS$97+Calibrations!DT$97</f>
        <v>26.542141426048879</v>
      </c>
      <c r="AJ209" s="24">
        <f>Calibrations!DY$97*('Bruker data input page'!BO209*10000)^2+Calibrations!DZ$97*('Bruker data input page'!BO209*10000)+Calibrations!EA$97</f>
        <v>77.801035222904844</v>
      </c>
      <c r="AK209" s="21"/>
      <c r="AL209" s="21"/>
    </row>
    <row r="210" spans="2:38">
      <c r="B210" s="27">
        <f>'Bruker data input page'!B887</f>
        <v>44765.13958333333</v>
      </c>
      <c r="C210" s="21" t="str">
        <f>'Bruker data input page'!G887</f>
        <v>GeoExploration</v>
      </c>
      <c r="D210" s="21" t="str">
        <f>'Bruker data input page'!H887</f>
        <v>Oxide3phase</v>
      </c>
      <c r="E210" s="26">
        <f>'Bruker data input page'!L887</f>
        <v>90</v>
      </c>
      <c r="F210" s="26"/>
      <c r="G210" s="26" t="str">
        <f>'Bruker data input page'!DK210</f>
        <v>393-U1558D-11R-1A</v>
      </c>
      <c r="H210" s="26" t="str">
        <f>'Bruker data input page'!DL210</f>
        <v>SHLF</v>
      </c>
      <c r="I210" s="26">
        <f>'Bruker data input page'!DM210</f>
        <v>0</v>
      </c>
      <c r="J210" s="26">
        <f>'Bruker data input page'!DN210</f>
        <v>0</v>
      </c>
      <c r="K210" s="26">
        <f>'Bruker data input page'!DO210</f>
        <v>0</v>
      </c>
      <c r="L210" s="26">
        <f>'Bruker data input page'!DP210</f>
        <v>0</v>
      </c>
      <c r="M210" s="26">
        <f>'Bruker data input page'!DQ210</f>
        <v>0</v>
      </c>
      <c r="N210" s="26">
        <f>'Bruker data input page'!DR210</f>
        <v>0</v>
      </c>
      <c r="O210" s="26">
        <f>'Bruker data input page'!DS210</f>
        <v>24</v>
      </c>
      <c r="P210" s="21" t="str">
        <f>'Bruker data input page'!DT210</f>
        <v>3A BKGD</v>
      </c>
      <c r="Q210" s="21">
        <f>'Bruker data input page'!A210</f>
        <v>580</v>
      </c>
      <c r="R210" s="27">
        <f>'Bruker data input page'!B210</f>
        <v>44743.037499999999</v>
      </c>
      <c r="S210" s="22">
        <f>'Bruker data input page'!Y210*Calibrations!H$97+Calibrations!I$97</f>
        <v>53.653418555903379</v>
      </c>
      <c r="T210" s="23">
        <f>Calibrations!O$97*('Bruker data input page'!AK210/0.5993)^2+Calibrations!P$97*('Bruker data input page'!AK210/0.5993)+Calibrations!Q$97</f>
        <v>1.0532930446802884</v>
      </c>
      <c r="U210" s="22">
        <f>Calibrations!$V$97*'Bruker data input page'!W210^2+Calibrations!$W$97*'Bruker data input page'!W210+Calibrations!$X$97</f>
        <v>19.866203564974739</v>
      </c>
      <c r="V210" s="23">
        <f>('Bruker data input page'!AS210/0.69943)*Calibrations!AC$97+Calibrations!AD$97</f>
        <v>9.6468288340135704</v>
      </c>
      <c r="W210" s="23">
        <f>'Bruker data input page'!U210*Calibrations!AQ$97+Calibrations!AR$97</f>
        <v>9.5092961031477401</v>
      </c>
      <c r="X210" s="23">
        <f>Calibrations!AJ$97*('Bruker data input page'!AQ210/0.77446)^2+('Bruker data input page'!AQ210/0.77446)*Calibrations!AK$97+Calibrations!AL$97</f>
        <v>0.14137922305592515</v>
      </c>
      <c r="Y210" s="23">
        <f>('Bruker data input page'!AI210/0.7147)*Calibrations!AX$97+Calibrations!AY$97</f>
        <v>12.892958596545711</v>
      </c>
      <c r="Z210" s="23">
        <f>('Bruker data input page'!AG210/0.8302)*Calibrations!BE$97+Calibrations!BF$97</f>
        <v>0.29751584514887042</v>
      </c>
      <c r="AA210" s="23">
        <f>((('Bruker data input page'!AA210/0.436)^2)*Calibrations!BK$97)+(('Bruker data input page'!AA210/0.436)*Calibrations!BL$97)+Calibrations!BM$97</f>
        <v>7.4228588508011339E-2</v>
      </c>
      <c r="AB210" s="24">
        <f>'Bruker data input page'!AM210*Calibrations!BS$97*10000+Calibrations!BT$97</f>
        <v>339.2522068265929</v>
      </c>
      <c r="AC210" s="24">
        <f>Calibrations!CA$97*('Bruker data input page'!AO210*10000)^2+('Bruker data input page'!AO210*10000)*Calibrations!CB$97+Calibrations!CC$97</f>
        <v>250.80633563031779</v>
      </c>
      <c r="AD210" s="24">
        <f>'Bruker data input page'!AW210*10000*Calibrations!CI$97+Calibrations!CJ$97</f>
        <v>77.482148743982151</v>
      </c>
      <c r="AE210" s="24">
        <f>'Bruker data input page'!AY210*10000*Calibrations!CP$97+Calibrations!CQ$97</f>
        <v>83.381656628917469</v>
      </c>
      <c r="AF210" s="24">
        <f>Calibrations!$CW$97*('Bruker data input page'!BA210*10000)^2+('Bruker data input page'!BA210*10000)*Calibrations!$CX$97+Calibrations!$CY$97</f>
        <v>64.504866967631671</v>
      </c>
      <c r="AG210" s="24">
        <f>'Bruker data input page'!BI210*10000*Calibrations!DD$97+Calibrations!DE$97</f>
        <v>6.421244393933315</v>
      </c>
      <c r="AH210" s="24">
        <f>('Bruker data input page'!BK210*10000)*Calibrations!DK$97+Calibrations!DL$97</f>
        <v>81.608230056167898</v>
      </c>
      <c r="AI210" s="24">
        <f>Calibrations!DR$97*('Bruker data input page'!BM210*10000)^2+('Bruker data input page'!BM210*10000)*Calibrations!DS$97+Calibrations!DT$97</f>
        <v>24.418714597367938</v>
      </c>
      <c r="AJ210" s="24">
        <f>Calibrations!DY$97*('Bruker data input page'!BO210*10000)^2+Calibrations!DZ$97*('Bruker data input page'!BO210*10000)+Calibrations!EA$97</f>
        <v>64.979345005047662</v>
      </c>
      <c r="AK210" s="21"/>
      <c r="AL210" s="21"/>
    </row>
    <row r="211" spans="2:38">
      <c r="B211" s="27">
        <f>'Bruker data input page'!B888</f>
        <v>44765.143750000003</v>
      </c>
      <c r="C211" s="21" t="str">
        <f>'Bruker data input page'!G888</f>
        <v>GeoExploration</v>
      </c>
      <c r="D211" s="21" t="str">
        <f>'Bruker data input page'!H888</f>
        <v>Oxide3phase</v>
      </c>
      <c r="E211" s="26">
        <f>'Bruker data input page'!L888</f>
        <v>90</v>
      </c>
      <c r="F211" s="26"/>
      <c r="G211" s="26" t="str">
        <f>'Bruker data input page'!DK211</f>
        <v>393-U1558D-11R-1A</v>
      </c>
      <c r="H211" s="26" t="str">
        <f>'Bruker data input page'!DL211</f>
        <v>SHLF</v>
      </c>
      <c r="I211" s="26">
        <f>'Bruker data input page'!DM211</f>
        <v>0</v>
      </c>
      <c r="J211" s="26">
        <f>'Bruker data input page'!DN211</f>
        <v>0</v>
      </c>
      <c r="K211" s="26">
        <f>'Bruker data input page'!DO211</f>
        <v>0</v>
      </c>
      <c r="L211" s="26">
        <f>'Bruker data input page'!DP211</f>
        <v>0</v>
      </c>
      <c r="M211" s="26">
        <f>'Bruker data input page'!DQ211</f>
        <v>0</v>
      </c>
      <c r="N211" s="26">
        <f>'Bruker data input page'!DR211</f>
        <v>0</v>
      </c>
      <c r="O211" s="26">
        <f>'Bruker data input page'!DS211</f>
        <v>56</v>
      </c>
      <c r="P211" s="21" t="str">
        <f>'Bruker data input page'!DT211</f>
        <v>3A ALT</v>
      </c>
      <c r="Q211" s="21">
        <f>'Bruker data input page'!A211</f>
        <v>581</v>
      </c>
      <c r="R211" s="27">
        <f>'Bruker data input page'!B211</f>
        <v>44743.039583333331</v>
      </c>
      <c r="S211" s="22">
        <f>'Bruker data input page'!Y211*Calibrations!H$97+Calibrations!I$97</f>
        <v>52.920092185862359</v>
      </c>
      <c r="T211" s="23">
        <f>Calibrations!O$97*('Bruker data input page'!AK211/0.5993)^2+Calibrations!P$97*('Bruker data input page'!AK211/0.5993)+Calibrations!Q$97</f>
        <v>1.210056843873929</v>
      </c>
      <c r="U211" s="22">
        <f>Calibrations!$V$97*'Bruker data input page'!W211^2+Calibrations!$W$97*'Bruker data input page'!W211+Calibrations!$X$97</f>
        <v>18.033416148751378</v>
      </c>
      <c r="V211" s="23">
        <f>('Bruker data input page'!AS211/0.69943)*Calibrations!AC$97+Calibrations!AD$97</f>
        <v>10.747513048760267</v>
      </c>
      <c r="W211" s="23">
        <f>'Bruker data input page'!U211*Calibrations!AQ$97+Calibrations!AR$97</f>
        <v>8.6673196518497448</v>
      </c>
      <c r="X211" s="23">
        <f>Calibrations!AJ$97*('Bruker data input page'!AQ211/0.77446)^2+('Bruker data input page'!AQ211/0.77446)*Calibrations!AK$97+Calibrations!AL$97</f>
        <v>0.13815818669849217</v>
      </c>
      <c r="Y211" s="23">
        <f>('Bruker data input page'!AI211/0.7147)*Calibrations!AX$97+Calibrations!AY$97</f>
        <v>11.958299020549134</v>
      </c>
      <c r="Z211" s="23">
        <f>('Bruker data input page'!AG211/0.8302)*Calibrations!BE$97+Calibrations!BF$97</f>
        <v>0.43817415312214236</v>
      </c>
      <c r="AA211" s="23">
        <f>((('Bruker data input page'!AA211/0.436)^2)*Calibrations!BK$97)+(('Bruker data input page'!AA211/0.436)*Calibrations!BL$97)+Calibrations!BM$97</f>
        <v>0.13194538616332002</v>
      </c>
      <c r="AB211" s="24">
        <f>'Bruker data input page'!AM211*Calibrations!BS$97*10000+Calibrations!BT$97</f>
        <v>311.81324842823375</v>
      </c>
      <c r="AC211" s="24">
        <f>Calibrations!CA$97*('Bruker data input page'!AO211*10000)^2+('Bruker data input page'!AO211*10000)*Calibrations!CB$97+Calibrations!CC$97</f>
        <v>299.94658240357683</v>
      </c>
      <c r="AD211" s="24">
        <f>'Bruker data input page'!AW211*10000*Calibrations!CI$97+Calibrations!CJ$97</f>
        <v>88.355958236000475</v>
      </c>
      <c r="AE211" s="24">
        <f>'Bruker data input page'!AY211*10000*Calibrations!CP$97+Calibrations!CQ$97</f>
        <v>93.661269312946104</v>
      </c>
      <c r="AF211" s="24">
        <f>Calibrations!$CW$97*('Bruker data input page'!BA211*10000)^2+('Bruker data input page'!BA211*10000)*Calibrations!$CX$97+Calibrations!$CY$97</f>
        <v>99.981383732254599</v>
      </c>
      <c r="AG211" s="24">
        <f>'Bruker data input page'!BI211*10000*Calibrations!DD$97+Calibrations!DE$97</f>
        <v>6.421244393933315</v>
      </c>
      <c r="AH211" s="24">
        <f>('Bruker data input page'!BK211*10000)*Calibrations!DK$97+Calibrations!DL$97</f>
        <v>86.574118111569859</v>
      </c>
      <c r="AI211" s="24">
        <f>Calibrations!DR$97*('Bruker data input page'!BM211*10000)^2+('Bruker data input page'!BM211*10000)*Calibrations!DS$97+Calibrations!DT$97</f>
        <v>25.480572934039472</v>
      </c>
      <c r="AJ211" s="24">
        <f>Calibrations!DY$97*('Bruker data input page'!BO211*10000)^2+Calibrations!DZ$97*('Bruker data input page'!BO211*10000)+Calibrations!EA$97</f>
        <v>64.979345005047662</v>
      </c>
      <c r="AK211" s="21"/>
      <c r="AL211" s="21"/>
    </row>
    <row r="212" spans="2:38">
      <c r="B212" s="27">
        <f>'Bruker data input page'!B889</f>
        <v>44765.145833333336</v>
      </c>
      <c r="C212" s="21" t="str">
        <f>'Bruker data input page'!G889</f>
        <v>GeoExploration</v>
      </c>
      <c r="D212" s="21" t="str">
        <f>'Bruker data input page'!H889</f>
        <v>Oxide3phase</v>
      </c>
      <c r="E212" s="26">
        <f>'Bruker data input page'!L889</f>
        <v>90</v>
      </c>
      <c r="F212" s="26"/>
      <c r="G212" s="26" t="str">
        <f>'Bruker data input page'!DK212</f>
        <v>393-U1558D-11R-1A</v>
      </c>
      <c r="H212" s="26" t="str">
        <f>'Bruker data input page'!DL212</f>
        <v>SHLF</v>
      </c>
      <c r="I212" s="26">
        <f>'Bruker data input page'!DM212</f>
        <v>0</v>
      </c>
      <c r="J212" s="26">
        <f>'Bruker data input page'!DN212</f>
        <v>0</v>
      </c>
      <c r="K212" s="26">
        <f>'Bruker data input page'!DO212</f>
        <v>0</v>
      </c>
      <c r="L212" s="26">
        <f>'Bruker data input page'!DP212</f>
        <v>0</v>
      </c>
      <c r="M212" s="26">
        <f>'Bruker data input page'!DQ212</f>
        <v>0</v>
      </c>
      <c r="N212" s="26">
        <f>'Bruker data input page'!DR212</f>
        <v>0</v>
      </c>
      <c r="O212" s="26">
        <f>'Bruker data input page'!DS212</f>
        <v>78</v>
      </c>
      <c r="P212" s="21" t="str">
        <f>'Bruker data input page'!DT212</f>
        <v>6A ALT</v>
      </c>
      <c r="Q212" s="21">
        <f>'Bruker data input page'!A212</f>
        <v>582</v>
      </c>
      <c r="R212" s="27">
        <f>'Bruker data input page'!B212</f>
        <v>44743.040972222225</v>
      </c>
      <c r="S212" s="22">
        <f>'Bruker data input page'!Y212*Calibrations!H$97+Calibrations!I$97</f>
        <v>48.501598820812866</v>
      </c>
      <c r="T212" s="23">
        <f>Calibrations!O$97*('Bruker data input page'!AK212/0.5993)^2+Calibrations!P$97*('Bruker data input page'!AK212/0.5993)+Calibrations!Q$97</f>
        <v>0.99384182837327395</v>
      </c>
      <c r="U212" s="22">
        <f>Calibrations!$V$97*'Bruker data input page'!W212^2+Calibrations!$W$97*'Bruker data input page'!W212+Calibrations!$X$97</f>
        <v>18.957079939967912</v>
      </c>
      <c r="V212" s="23">
        <f>('Bruker data input page'!AS212/0.69943)*Calibrations!AC$97+Calibrations!AD$97</f>
        <v>8.8483722409938714</v>
      </c>
      <c r="W212" s="23">
        <f>'Bruker data input page'!U212*Calibrations!AQ$97+Calibrations!AR$97</f>
        <v>6.0335090442647727</v>
      </c>
      <c r="X212" s="23">
        <f>Calibrations!AJ$97*('Bruker data input page'!AQ212/0.77446)^2+('Bruker data input page'!AQ212/0.77446)*Calibrations!AK$97+Calibrations!AL$97</f>
        <v>0.13893751089748108</v>
      </c>
      <c r="Y212" s="23">
        <f>('Bruker data input page'!AI212/0.7147)*Calibrations!AX$97+Calibrations!AY$97</f>
        <v>16.347651614779675</v>
      </c>
      <c r="Z212" s="23">
        <f>('Bruker data input page'!AG212/0.8302)*Calibrations!BE$97+Calibrations!BF$97</f>
        <v>0.55015748414807342</v>
      </c>
      <c r="AA212" s="23">
        <f>((('Bruker data input page'!AA212/0.436)^2)*Calibrations!BK$97)+(('Bruker data input page'!AA212/0.436)*Calibrations!BL$97)+Calibrations!BM$97</f>
        <v>0.14121871288719301</v>
      </c>
      <c r="AB212" s="24">
        <f>'Bruker data input page'!AM212*Calibrations!BS$97*10000+Calibrations!BT$97</f>
        <v>310.09831352833629</v>
      </c>
      <c r="AC212" s="24">
        <f>Calibrations!CA$97*('Bruker data input page'!AO212*10000)^2+('Bruker data input page'!AO212*10000)*Calibrations!CB$97+Calibrations!CC$97</f>
        <v>316.36626043420551</v>
      </c>
      <c r="AD212" s="24">
        <f>'Bruker data input page'!AW212*10000*Calibrations!CI$97+Calibrations!CJ$97</f>
        <v>90.333014507276559</v>
      </c>
      <c r="AE212" s="24">
        <f>'Bruker data input page'!AY212*10000*Calibrations!CP$97+Calibrations!CQ$97</f>
        <v>68.990198871277371</v>
      </c>
      <c r="AF212" s="24">
        <f>Calibrations!$CW$97*('Bruker data input page'!BA212*10000)^2+('Bruker data input page'!BA212*10000)*Calibrations!$CX$97+Calibrations!$CY$97</f>
        <v>67.281049961406254</v>
      </c>
      <c r="AG212" s="24">
        <f>'Bruker data input page'!BI212*10000*Calibrations!DD$97+Calibrations!DE$97</f>
        <v>6.421244393933315</v>
      </c>
      <c r="AH212" s="24">
        <f>('Bruker data input page'!BK212*10000)*Calibrations!DK$97+Calibrations!DL$97</f>
        <v>97.499071833454153</v>
      </c>
      <c r="AI212" s="24">
        <f>Calibrations!DR$97*('Bruker data input page'!BM212*10000)^2+('Bruker data input page'!BM212*10000)*Calibrations!DS$97+Calibrations!DT$97</f>
        <v>23.356566416034262</v>
      </c>
      <c r="AJ212" s="24">
        <f>Calibrations!DY$97*('Bruker data input page'!BO212*10000)^2+Calibrations!DZ$97*('Bruker data input page'!BO212*10000)+Calibrations!EA$97</f>
        <v>63.264525308273349</v>
      </c>
      <c r="AK212" s="21"/>
      <c r="AL212" s="21"/>
    </row>
    <row r="213" spans="2:38">
      <c r="B213" s="27">
        <f>'Bruker data input page'!B890</f>
        <v>44765.148611111108</v>
      </c>
      <c r="C213" s="21" t="str">
        <f>'Bruker data input page'!G890</f>
        <v>GeoExploration</v>
      </c>
      <c r="D213" s="21" t="str">
        <f>'Bruker data input page'!H890</f>
        <v>Oxide3phase</v>
      </c>
      <c r="E213" s="26">
        <f>'Bruker data input page'!L890</f>
        <v>90</v>
      </c>
      <c r="F213" s="26"/>
      <c r="G213" s="26" t="str">
        <f>'Bruker data input page'!DK213</f>
        <v>393-U1558D-11R-1A</v>
      </c>
      <c r="H213" s="26" t="str">
        <f>'Bruker data input page'!DL213</f>
        <v>SHLF</v>
      </c>
      <c r="I213" s="26">
        <f>'Bruker data input page'!DM213</f>
        <v>0</v>
      </c>
      <c r="J213" s="26">
        <f>'Bruker data input page'!DN213</f>
        <v>0</v>
      </c>
      <c r="K213" s="26">
        <f>'Bruker data input page'!DO213</f>
        <v>0</v>
      </c>
      <c r="L213" s="26">
        <f>'Bruker data input page'!DP213</f>
        <v>0</v>
      </c>
      <c r="M213" s="26">
        <f>'Bruker data input page'!DQ213</f>
        <v>0</v>
      </c>
      <c r="N213" s="26">
        <f>'Bruker data input page'!DR213</f>
        <v>0</v>
      </c>
      <c r="O213" s="26">
        <f>'Bruker data input page'!DS213</f>
        <v>91</v>
      </c>
      <c r="P213" s="21" t="str">
        <f>'Bruker data input page'!DT213</f>
        <v>6D BKGD</v>
      </c>
      <c r="Q213" s="21">
        <f>'Bruker data input page'!A213</f>
        <v>583</v>
      </c>
      <c r="R213" s="27">
        <f>'Bruker data input page'!B213</f>
        <v>44743.043055555558</v>
      </c>
      <c r="S213" s="22">
        <f>'Bruker data input page'!Y213*Calibrations!H$97+Calibrations!I$97</f>
        <v>54.494391343840896</v>
      </c>
      <c r="T213" s="23">
        <f>Calibrations!O$97*('Bruker data input page'!AK213/0.5993)^2+Calibrations!P$97*('Bruker data input page'!AK213/0.5993)+Calibrations!Q$97</f>
        <v>1.1417700928115855</v>
      </c>
      <c r="U213" s="22">
        <f>Calibrations!$V$97*'Bruker data input page'!W213^2+Calibrations!$W$97*'Bruker data input page'!W213+Calibrations!$X$97</f>
        <v>17.622258901271856</v>
      </c>
      <c r="V213" s="23">
        <f>('Bruker data input page'!AS213/0.69943)*Calibrations!AC$97+Calibrations!AD$97</f>
        <v>9.59847241453725</v>
      </c>
      <c r="W213" s="23">
        <f>'Bruker data input page'!U213*Calibrations!AQ$97+Calibrations!AR$97</f>
        <v>11.946484425779772</v>
      </c>
      <c r="X213" s="23">
        <f>Calibrations!AJ$97*('Bruker data input page'!AQ213/0.77446)^2+('Bruker data input page'!AQ213/0.77446)*Calibrations!AK$97+Calibrations!AL$97</f>
        <v>0.14931152266274644</v>
      </c>
      <c r="Y213" s="23">
        <f>('Bruker data input page'!AI213/0.7147)*Calibrations!AX$97+Calibrations!AY$97</f>
        <v>12.885041623430901</v>
      </c>
      <c r="Z213" s="23">
        <f>('Bruker data input page'!AG213/0.8302)*Calibrations!BE$97+Calibrations!BF$97</f>
        <v>0.2712556031023583</v>
      </c>
      <c r="AA213" s="23">
        <f>((('Bruker data input page'!AA213/0.436)^2)*Calibrations!BK$97)+(('Bruker data input page'!AA213/0.436)*Calibrations!BL$97)+Calibrations!BM$97</f>
        <v>7.4993746746722573E-2</v>
      </c>
      <c r="AB213" s="24">
        <f>'Bruker data input page'!AM213*Calibrations!BS$97*10000+Calibrations!BT$97</f>
        <v>305.81097627859265</v>
      </c>
      <c r="AC213" s="24">
        <f>Calibrations!CA$97*('Bruker data input page'!AO213*10000)^2+('Bruker data input page'!AO213*10000)*Calibrations!CB$97+Calibrations!CC$97</f>
        <v>303.67117346408406</v>
      </c>
      <c r="AD213" s="24">
        <f>'Bruker data input page'!AW213*10000*Calibrations!CI$97+Calibrations!CJ$97</f>
        <v>282.10747282105473</v>
      </c>
      <c r="AE213" s="24">
        <f>'Bruker data input page'!AY213*10000*Calibrations!CP$97+Calibrations!CQ$97</f>
        <v>113.19253341260054</v>
      </c>
      <c r="AF213" s="24">
        <f>Calibrations!$CW$97*('Bruker data input page'!BA213*10000)^2+('Bruker data input page'!BA213*10000)*Calibrations!$CX$97+Calibrations!$CY$97</f>
        <v>71.400836593149606</v>
      </c>
      <c r="AG213" s="24">
        <f>'Bruker data input page'!BI213*10000*Calibrations!DD$97+Calibrations!DE$97</f>
        <v>1.9009381417320252</v>
      </c>
      <c r="AH213" s="24">
        <f>('Bruker data input page'!BK213*10000)*Calibrations!DK$97+Calibrations!DL$97</f>
        <v>85.580940500489461</v>
      </c>
      <c r="AI213" s="24">
        <f>Calibrations!DR$97*('Bruker data input page'!BM213*10000)^2+('Bruker data input page'!BM213*10000)*Calibrations!DS$97+Calibrations!DT$97</f>
        <v>23.356566416034262</v>
      </c>
      <c r="AJ213" s="24">
        <f>Calibrations!DY$97*('Bruker data input page'!BO213*10000)^2+Calibrations!DZ$97*('Bruker data input page'!BO213*10000)+Calibrations!EA$97</f>
        <v>64.979345005047662</v>
      </c>
      <c r="AK213" s="21"/>
      <c r="AL213" s="21"/>
    </row>
    <row r="214" spans="2:38">
      <c r="B214" s="27">
        <f>'Bruker data input page'!B891</f>
        <v>44765.152777777781</v>
      </c>
      <c r="C214" s="21" t="str">
        <f>'Bruker data input page'!G891</f>
        <v>GeoExploration</v>
      </c>
      <c r="D214" s="21" t="str">
        <f>'Bruker data input page'!H891</f>
        <v>Oxide3phase</v>
      </c>
      <c r="E214" s="26">
        <f>'Bruker data input page'!L891</f>
        <v>90</v>
      </c>
      <c r="F214" s="26"/>
      <c r="G214" s="26" t="str">
        <f>'Bruker data input page'!DK214</f>
        <v>393-U1558D-11R-1A</v>
      </c>
      <c r="H214" s="26" t="str">
        <f>'Bruker data input page'!DL214</f>
        <v>SHLF</v>
      </c>
      <c r="I214" s="26">
        <f>'Bruker data input page'!DM214</f>
        <v>0</v>
      </c>
      <c r="J214" s="26">
        <f>'Bruker data input page'!DN214</f>
        <v>0</v>
      </c>
      <c r="K214" s="26">
        <f>'Bruker data input page'!DO214</f>
        <v>0</v>
      </c>
      <c r="L214" s="26">
        <f>'Bruker data input page'!DP214</f>
        <v>0</v>
      </c>
      <c r="M214" s="26">
        <f>'Bruker data input page'!DQ214</f>
        <v>0</v>
      </c>
      <c r="N214" s="26">
        <f>'Bruker data input page'!DR214</f>
        <v>0</v>
      </c>
      <c r="O214" s="26">
        <f>'Bruker data input page'!DS214</f>
        <v>147</v>
      </c>
      <c r="P214" s="21" t="str">
        <f>'Bruker data input page'!DT214</f>
        <v>8B BKGD</v>
      </c>
      <c r="Q214" s="21">
        <f>'Bruker data input page'!A214</f>
        <v>584</v>
      </c>
      <c r="R214" s="27">
        <f>'Bruker data input page'!B214</f>
        <v>44743.04583333333</v>
      </c>
      <c r="S214" s="22">
        <f>'Bruker data input page'!Y214*Calibrations!H$97+Calibrations!I$97</f>
        <v>54.159808217133907</v>
      </c>
      <c r="T214" s="23">
        <f>Calibrations!O$97*('Bruker data input page'!AK214/0.5993)^2+Calibrations!P$97*('Bruker data input page'!AK214/0.5993)+Calibrations!Q$97</f>
        <v>0.97646499233099071</v>
      </c>
      <c r="U214" s="22">
        <f>Calibrations!$V$97*'Bruker data input page'!W214^2+Calibrations!$W$97*'Bruker data input page'!W214+Calibrations!$X$97</f>
        <v>19.66314954322031</v>
      </c>
      <c r="V214" s="23">
        <f>('Bruker data input page'!AS214/0.69943)*Calibrations!AC$97+Calibrations!AD$97</f>
        <v>9.0566214641552811</v>
      </c>
      <c r="W214" s="23">
        <f>'Bruker data input page'!U214*Calibrations!AQ$97+Calibrations!AR$97</f>
        <v>11.960597923126443</v>
      </c>
      <c r="X214" s="23">
        <f>Calibrations!AJ$97*('Bruker data input page'!AQ214/0.77446)^2+('Bruker data input page'!AQ214/0.77446)*Calibrations!AK$97+Calibrations!AL$97</f>
        <v>0.12669196418438966</v>
      </c>
      <c r="Y214" s="23">
        <f>('Bruker data input page'!AI214/0.7147)*Calibrations!AX$97+Calibrations!AY$97</f>
        <v>11.962409756589516</v>
      </c>
      <c r="Z214" s="23">
        <f>('Bruker data input page'!AG214/0.8302)*Calibrations!BE$97+Calibrations!BF$97</f>
        <v>0.28242375201869102</v>
      </c>
      <c r="AA214" s="23" t="e">
        <f>((('Bruker data input page'!AA214/0.436)^2)*Calibrations!BK$97)+(('Bruker data input page'!AA214/0.436)*Calibrations!BL$97)+Calibrations!BM$97</f>
        <v>#VALUE!</v>
      </c>
      <c r="AB214" s="24">
        <f>'Bruker data input page'!AM214*Calibrations!BS$97*10000+Calibrations!BT$97</f>
        <v>326.39019507736202</v>
      </c>
      <c r="AC214" s="24">
        <f>Calibrations!CA$97*('Bruker data input page'!AO214*10000)^2+('Bruker data input page'!AO214*10000)*Calibrations!CB$97+Calibrations!CC$97</f>
        <v>319.0176280038969</v>
      </c>
      <c r="AD214" s="24">
        <f>'Bruker data input page'!AW214*10000*Calibrations!CI$97+Calibrations!CJ$97</f>
        <v>88.355958236000475</v>
      </c>
      <c r="AE214" s="24">
        <f>'Bruker data input page'!AY214*10000*Calibrations!CP$97+Calibrations!CQ$97</f>
        <v>87.493501702528931</v>
      </c>
      <c r="AF214" s="24">
        <f>Calibrations!$CW$97*('Bruker data input page'!BA214*10000)^2+('Bruker data input page'!BA214*10000)*Calibrations!$CX$97+Calibrations!$CY$97</f>
        <v>58.881320405812829</v>
      </c>
      <c r="AG214" s="24">
        <f>'Bruker data input page'!BI214*10000*Calibrations!DD$97+Calibrations!DE$97</f>
        <v>3.0310147047823475</v>
      </c>
      <c r="AH214" s="24">
        <f>('Bruker data input page'!BK214*10000)*Calibrations!DK$97+Calibrations!DL$97</f>
        <v>81.608230056167898</v>
      </c>
      <c r="AI214" s="24">
        <f>Calibrations!DR$97*('Bruker data input page'!BM214*10000)^2+('Bruker data input page'!BM214*10000)*Calibrations!DS$97+Calibrations!DT$97</f>
        <v>21.2314005193805</v>
      </c>
      <c r="AJ214" s="24">
        <f>Calibrations!DY$97*('Bruker data input page'!BO214*10000)^2+Calibrations!DZ$97*('Bruker data input page'!BO214*10000)+Calibrations!EA$97</f>
        <v>57.252908044069727</v>
      </c>
      <c r="AK214" s="21"/>
      <c r="AL214" s="21"/>
    </row>
    <row r="215" spans="2:38">
      <c r="B215" s="27">
        <f>'Bruker data input page'!B892</f>
        <v>44765.784722222219</v>
      </c>
      <c r="C215" s="21" t="str">
        <f>'Bruker data input page'!G892</f>
        <v>GeoExploration</v>
      </c>
      <c r="D215" s="21" t="str">
        <f>'Bruker data input page'!H892</f>
        <v>Oxide3phase</v>
      </c>
      <c r="E215" s="26">
        <f>'Bruker data input page'!L892</f>
        <v>90</v>
      </c>
      <c r="F215" s="26"/>
      <c r="G215" s="26" t="str">
        <f>'Bruker data input page'!DK215</f>
        <v>393-U1558D-11R-2A</v>
      </c>
      <c r="H215" s="26" t="str">
        <f>'Bruker data input page'!DL215</f>
        <v>SHLF</v>
      </c>
      <c r="I215" s="26">
        <f>'Bruker data input page'!DM215</f>
        <v>0</v>
      </c>
      <c r="J215" s="26">
        <f>'Bruker data input page'!DN215</f>
        <v>0</v>
      </c>
      <c r="K215" s="26">
        <f>'Bruker data input page'!DO215</f>
        <v>0</v>
      </c>
      <c r="L215" s="26">
        <f>'Bruker data input page'!DP215</f>
        <v>0</v>
      </c>
      <c r="M215" s="26">
        <f>'Bruker data input page'!DQ215</f>
        <v>0</v>
      </c>
      <c r="N215" s="26">
        <f>'Bruker data input page'!DR215</f>
        <v>0</v>
      </c>
      <c r="O215" s="26">
        <f>'Bruker data input page'!DS215</f>
        <v>14</v>
      </c>
      <c r="P215" s="21" t="str">
        <f>'Bruker data input page'!DT215</f>
        <v>1B ALT</v>
      </c>
      <c r="Q215" s="21">
        <f>'Bruker data input page'!A215</f>
        <v>585</v>
      </c>
      <c r="R215" s="27">
        <f>'Bruker data input page'!B215</f>
        <v>44743.051388888889</v>
      </c>
      <c r="S215" s="22">
        <f>'Bruker data input page'!Y215*Calibrations!H$97+Calibrations!I$97</f>
        <v>53.35281652800257</v>
      </c>
      <c r="T215" s="23">
        <f>Calibrations!O$97*('Bruker data input page'!AK215/0.5993)^2+Calibrations!P$97*('Bruker data input page'!AK215/0.5993)+Calibrations!Q$97</f>
        <v>1.0921687816961259</v>
      </c>
      <c r="U215" s="22">
        <f>Calibrations!$V$97*'Bruker data input page'!W215^2+Calibrations!$W$97*'Bruker data input page'!W215+Calibrations!$X$97</f>
        <v>19.610615122974696</v>
      </c>
      <c r="V215" s="23">
        <f>('Bruker data input page'!AS215/0.69943)*Calibrations!AC$97+Calibrations!AD$97</f>
        <v>9.6055243923775482</v>
      </c>
      <c r="W215" s="23">
        <f>'Bruker data input page'!U215*Calibrations!AQ$97+Calibrations!AR$97</f>
        <v>9.3188605567577234</v>
      </c>
      <c r="X215" s="23">
        <f>Calibrations!AJ$97*('Bruker data input page'!AQ215/0.77446)^2+('Bruker data input page'!AQ215/0.77446)*Calibrations!AK$97+Calibrations!AL$97</f>
        <v>0.1325919405162605</v>
      </c>
      <c r="Y215" s="23">
        <f>('Bruker data input page'!AI215/0.7147)*Calibrations!AX$97+Calibrations!AY$97</f>
        <v>13.140820754832472</v>
      </c>
      <c r="Z215" s="23">
        <f>('Bruker data input page'!AG215/0.8302)*Calibrations!BE$97+Calibrations!BF$97</f>
        <v>0.49974989309327433</v>
      </c>
      <c r="AA215" s="23">
        <f>((('Bruker data input page'!AA215/0.436)^2)*Calibrations!BK$97)+(('Bruker data input page'!AA215/0.436)*Calibrations!BL$97)+Calibrations!BM$97</f>
        <v>6.1177570894629982E-2</v>
      </c>
      <c r="AB215" s="24">
        <f>'Bruker data input page'!AM215*Calibrations!BS$97*10000+Calibrations!BT$97</f>
        <v>341.82460917643903</v>
      </c>
      <c r="AC215" s="24">
        <f>Calibrations!CA$97*('Bruker data input page'!AO215*10000)^2+('Bruker data input page'!AO215*10000)*Calibrations!CB$97+Calibrations!CC$97</f>
        <v>263.4414591332137</v>
      </c>
      <c r="AD215" s="24">
        <f>'Bruker data input page'!AW215*10000*Calibrations!CI$97+Calibrations!CJ$97</f>
        <v>76.493620608344116</v>
      </c>
      <c r="AE215" s="24">
        <f>'Bruker data input page'!AY215*10000*Calibrations!CP$97+Calibrations!CQ$97</f>
        <v>58.710586187248722</v>
      </c>
      <c r="AF215" s="24">
        <f>Calibrations!$CW$97*('Bruker data input page'!BA215*10000)^2+('Bruker data input page'!BA215*10000)*Calibrations!$CX$97+Calibrations!$CY$97</f>
        <v>75.467237794190723</v>
      </c>
      <c r="AG215" s="24">
        <f>'Bruker data input page'!BI215*10000*Calibrations!DD$97+Calibrations!DE$97</f>
        <v>6.421244393933315</v>
      </c>
      <c r="AH215" s="24">
        <f>('Bruker data input page'!BK215*10000)*Calibrations!DK$97+Calibrations!DL$97</f>
        <v>84.587762889409078</v>
      </c>
      <c r="AI215" s="24">
        <f>Calibrations!DR$97*('Bruker data input page'!BM215*10000)^2+('Bruker data input page'!BM215*10000)*Calibrations!DS$97+Calibrations!DT$97</f>
        <v>26.542141426048879</v>
      </c>
      <c r="AJ215" s="24">
        <f>Calibrations!DY$97*('Bruker data input page'!BO215*10000)^2+Calibrations!DZ$97*('Bruker data input page'!BO215*10000)+Calibrations!EA$97</f>
        <v>64.122089891985809</v>
      </c>
      <c r="AK215" s="21"/>
      <c r="AL215" s="21"/>
    </row>
    <row r="216" spans="2:38">
      <c r="B216" s="27">
        <f>'Bruker data input page'!B893</f>
        <v>44765.787499999999</v>
      </c>
      <c r="C216" s="21" t="str">
        <f>'Bruker data input page'!G893</f>
        <v>GeoExploration</v>
      </c>
      <c r="D216" s="21" t="str">
        <f>'Bruker data input page'!H893</f>
        <v>Oxide3phase</v>
      </c>
      <c r="E216" s="26">
        <f>'Bruker data input page'!L893</f>
        <v>90</v>
      </c>
      <c r="F216" s="26"/>
      <c r="G216" s="26" t="str">
        <f>'Bruker data input page'!DK216</f>
        <v>393-U1558D-11R-2A</v>
      </c>
      <c r="H216" s="26" t="str">
        <f>'Bruker data input page'!DL216</f>
        <v>SHLF</v>
      </c>
      <c r="I216" s="26">
        <f>'Bruker data input page'!DM216</f>
        <v>0</v>
      </c>
      <c r="J216" s="26">
        <f>'Bruker data input page'!DN216</f>
        <v>0</v>
      </c>
      <c r="K216" s="26">
        <f>'Bruker data input page'!DO216</f>
        <v>0</v>
      </c>
      <c r="L216" s="26">
        <f>'Bruker data input page'!DP216</f>
        <v>0</v>
      </c>
      <c r="M216" s="26">
        <f>'Bruker data input page'!DQ216</f>
        <v>0</v>
      </c>
      <c r="N216" s="26">
        <f>'Bruker data input page'!DR216</f>
        <v>0</v>
      </c>
      <c r="O216" s="26">
        <f>'Bruker data input page'!DS216</f>
        <v>24</v>
      </c>
      <c r="P216" s="21" t="str">
        <f>'Bruker data input page'!DT216</f>
        <v>2A ALT (ORANGEB HALO)</v>
      </c>
      <c r="Q216" s="21">
        <f>'Bruker data input page'!A216</f>
        <v>586</v>
      </c>
      <c r="R216" s="27">
        <f>'Bruker data input page'!B216</f>
        <v>44743.053472222222</v>
      </c>
      <c r="S216" s="22">
        <f>'Bruker data input page'!Y216*Calibrations!H$97+Calibrations!I$97</f>
        <v>41.263624775096901</v>
      </c>
      <c r="T216" s="23">
        <f>Calibrations!O$97*('Bruker data input page'!AK216/0.5993)^2+Calibrations!P$97*('Bruker data input page'!AK216/0.5993)+Calibrations!Q$97</f>
        <v>0.95576508823980322</v>
      </c>
      <c r="U216" s="22">
        <f>Calibrations!$V$97*'Bruker data input page'!W216^2+Calibrations!$W$97*'Bruker data input page'!W216+Calibrations!$X$97</f>
        <v>13.480681792701969</v>
      </c>
      <c r="V216" s="23">
        <f>('Bruker data input page'!AS216/0.69943)*Calibrations!AC$97+Calibrations!AD$97</f>
        <v>8.3432203589644658</v>
      </c>
      <c r="W216" s="23">
        <f>'Bruker data input page'!U216*Calibrations!AQ$97+Calibrations!AR$97</f>
        <v>5.6172575403280147</v>
      </c>
      <c r="X216" s="23">
        <f>Calibrations!AJ$97*('Bruker data input page'!AQ216/0.77446)^2+('Bruker data input page'!AQ216/0.77446)*Calibrations!AK$97+Calibrations!AL$97</f>
        <v>0.1742858517556049</v>
      </c>
      <c r="Y216" s="23">
        <f>('Bruker data input page'!AI216/0.7147)*Calibrations!AX$97+Calibrations!AY$97</f>
        <v>9.1287423794192506</v>
      </c>
      <c r="Z216" s="23">
        <f>('Bruker data input page'!AG216/0.8302)*Calibrations!BE$97+Calibrations!BF$97</f>
        <v>0.71481222019833057</v>
      </c>
      <c r="AA216" s="23">
        <f>((('Bruker data input page'!AA216/0.436)^2)*Calibrations!BK$97)+(('Bruker data input page'!AA216/0.436)*Calibrations!BL$97)+Calibrations!BM$97</f>
        <v>8.9857730472744729E-2</v>
      </c>
      <c r="AB216" s="24" t="e">
        <f>'Bruker data input page'!AM216*Calibrations!BS$97*10000+Calibrations!BT$97</f>
        <v>#VALUE!</v>
      </c>
      <c r="AC216" s="24">
        <f>Calibrations!CA$97*('Bruker data input page'!AO216*10000)^2+('Bruker data input page'!AO216*10000)*Calibrations!CB$97+Calibrations!CC$97</f>
        <v>279.68210070746784</v>
      </c>
      <c r="AD216" s="24">
        <f>'Bruker data input page'!AW216*10000*Calibrations!CI$97+Calibrations!CJ$97</f>
        <v>79.459205015258206</v>
      </c>
      <c r="AE216" s="24">
        <f>'Bruker data input page'!AY216*10000*Calibrations!CP$97+Calibrations!CQ$97</f>
        <v>71.046121408083096</v>
      </c>
      <c r="AF216" s="24">
        <f>Calibrations!$CW$97*('Bruker data input page'!BA216*10000)^2+('Bruker data input page'!BA216*10000)*Calibrations!$CX$97+Calibrations!$CY$97</f>
        <v>80.80606205893092</v>
      </c>
      <c r="AG216" s="24">
        <f>'Bruker data input page'!BI216*10000*Calibrations!DD$97+Calibrations!DE$97</f>
        <v>8.6813975200339613</v>
      </c>
      <c r="AH216" s="24">
        <f>('Bruker data input page'!BK216*10000)*Calibrations!DK$97+Calibrations!DL$97</f>
        <v>81.608230056167898</v>
      </c>
      <c r="AI216" s="24">
        <f>Calibrations!DR$97*('Bruker data input page'!BM216*10000)^2+('Bruker data input page'!BM216*10000)*Calibrations!DS$97+Calibrations!DT$97</f>
        <v>19.105075244078186</v>
      </c>
      <c r="AJ216" s="24">
        <f>Calibrations!DY$97*('Bruker data input page'!BO216*10000)^2+Calibrations!DZ$97*('Bruker data input page'!BO216*10000)+Calibrations!EA$97</f>
        <v>67.5492535203297</v>
      </c>
      <c r="AK216" s="21"/>
      <c r="AL216" s="21"/>
    </row>
    <row r="217" spans="2:38">
      <c r="B217" s="27">
        <f>'Bruker data input page'!B894</f>
        <v>44765.789583333331</v>
      </c>
      <c r="C217" s="21" t="str">
        <f>'Bruker data input page'!G894</f>
        <v>GeoExploration</v>
      </c>
      <c r="D217" s="21" t="str">
        <f>'Bruker data input page'!H894</f>
        <v>Oxide3phase</v>
      </c>
      <c r="E217" s="26">
        <f>'Bruker data input page'!L894</f>
        <v>90</v>
      </c>
      <c r="F217" s="26"/>
      <c r="G217" s="26" t="str">
        <f>'Bruker data input page'!DK217</f>
        <v>393-U1558D-11R-2A</v>
      </c>
      <c r="H217" s="26" t="str">
        <f>'Bruker data input page'!DL217</f>
        <v>SHLF</v>
      </c>
      <c r="I217" s="26">
        <f>'Bruker data input page'!DM217</f>
        <v>0</v>
      </c>
      <c r="J217" s="26">
        <f>'Bruker data input page'!DN217</f>
        <v>0</v>
      </c>
      <c r="K217" s="26">
        <f>'Bruker data input page'!DO217</f>
        <v>0</v>
      </c>
      <c r="L217" s="26">
        <f>'Bruker data input page'!DP217</f>
        <v>0</v>
      </c>
      <c r="M217" s="26">
        <f>'Bruker data input page'!DQ217</f>
        <v>0</v>
      </c>
      <c r="N217" s="26">
        <f>'Bruker data input page'!DR217</f>
        <v>0</v>
      </c>
      <c r="O217" s="26">
        <f>'Bruker data input page'!DS217</f>
        <v>101</v>
      </c>
      <c r="P217" s="21" t="str">
        <f>'Bruker data input page'!DT217</f>
        <v>5A ALT</v>
      </c>
      <c r="Q217" s="21">
        <f>'Bruker data input page'!A217</f>
        <v>587</v>
      </c>
      <c r="R217" s="27">
        <f>'Bruker data input page'!B217</f>
        <v>44743.056250000001</v>
      </c>
      <c r="S217" s="22">
        <f>'Bruker data input page'!Y217*Calibrations!H$97+Calibrations!I$97</f>
        <v>48.338465783537053</v>
      </c>
      <c r="T217" s="23">
        <f>Calibrations!O$97*('Bruker data input page'!AK217/0.5993)^2+Calibrations!P$97*('Bruker data input page'!AK217/0.5993)+Calibrations!Q$97</f>
        <v>0.94182431916410247</v>
      </c>
      <c r="U217" s="22">
        <f>Calibrations!$V$97*'Bruker data input page'!W217^2+Calibrations!$W$97*'Bruker data input page'!W217+Calibrations!$X$97</f>
        <v>17.39757704436974</v>
      </c>
      <c r="V217" s="23">
        <f>('Bruker data input page'!AS217/0.69943)*Calibrations!AC$97+Calibrations!AD$97</f>
        <v>9.4814671495543728</v>
      </c>
      <c r="W217" s="23">
        <f>'Bruker data input page'!U217*Calibrations!AQ$97+Calibrations!AR$97</f>
        <v>7.5074995068815111</v>
      </c>
      <c r="X217" s="23">
        <f>Calibrations!AJ$97*('Bruker data input page'!AQ217/0.77446)^2+('Bruker data input page'!AQ217/0.77446)*Calibrations!AK$97+Calibrations!AL$97</f>
        <v>9.3975267869798915E-2</v>
      </c>
      <c r="Y217" s="23">
        <f>('Bruker data input page'!AI217/0.7147)*Calibrations!AX$97+Calibrations!AY$97</f>
        <v>11.230850990884427</v>
      </c>
      <c r="Z217" s="23">
        <f>('Bruker data input page'!AG217/0.8302)*Calibrations!BE$97+Calibrations!BF$97</f>
        <v>0.54049854454475854</v>
      </c>
      <c r="AA217" s="23">
        <f>((('Bruker data input page'!AA217/0.436)^2)*Calibrations!BK$97)+(('Bruker data input page'!AA217/0.436)*Calibrations!BL$97)+Calibrations!BM$97</f>
        <v>0.10159587752100971</v>
      </c>
      <c r="AB217" s="24">
        <f>'Bruker data input page'!AM217*Calibrations!BS$97*10000+Calibrations!BT$97</f>
        <v>272.36974573059246</v>
      </c>
      <c r="AC217" s="24">
        <f>Calibrations!CA$97*('Bruker data input page'!AO217*10000)^2+('Bruker data input page'!AO217*10000)*Calibrations!CB$97+Calibrations!CC$97</f>
        <v>337.71678399945176</v>
      </c>
      <c r="AD217" s="24">
        <f>'Bruker data input page'!AW217*10000*Calibrations!CI$97+Calibrations!CJ$97</f>
        <v>67.596867387601833</v>
      </c>
      <c r="AE217" s="24">
        <f>'Bruker data input page'!AY217*10000*Calibrations!CP$97+Calibrations!CQ$97</f>
        <v>70.018160139680234</v>
      </c>
      <c r="AF217" s="24">
        <f>Calibrations!$CW$97*('Bruker data input page'!BA217*10000)^2+('Bruker data input page'!BA217*10000)*Calibrations!$CX$97+Calibrations!$CY$97</f>
        <v>68.660243886509832</v>
      </c>
      <c r="AG217" s="24">
        <f>'Bruker data input page'!BI217*10000*Calibrations!DD$97+Calibrations!DE$97</f>
        <v>6.421244393933315</v>
      </c>
      <c r="AH217" s="24">
        <f>('Bruker data input page'!BK217*10000)*Calibrations!DK$97+Calibrations!DL$97</f>
        <v>95.512716611293371</v>
      </c>
      <c r="AI217" s="24">
        <f>Calibrations!DR$97*('Bruker data input page'!BM217*10000)^2+('Bruker data input page'!BM217*10000)*Calibrations!DS$97+Calibrations!DT$97</f>
        <v>24.418714597367938</v>
      </c>
      <c r="AJ217" s="24">
        <f>Calibrations!DY$97*('Bruker data input page'!BO217*10000)^2+Calibrations!DZ$97*('Bruker data input page'!BO217*10000)+Calibrations!EA$97</f>
        <v>68.405270750789199</v>
      </c>
      <c r="AK217" s="21"/>
      <c r="AL217" s="21"/>
    </row>
    <row r="218" spans="2:38">
      <c r="B218" s="27">
        <f>'Bruker data input page'!B895</f>
        <v>44765.790972222225</v>
      </c>
      <c r="C218" s="21" t="str">
        <f>'Bruker data input page'!G895</f>
        <v>GeoExploration</v>
      </c>
      <c r="D218" s="21" t="str">
        <f>'Bruker data input page'!H895</f>
        <v>Oxide3phase</v>
      </c>
      <c r="E218" s="26">
        <f>'Bruker data input page'!L895</f>
        <v>90</v>
      </c>
      <c r="F218" s="26"/>
      <c r="G218" s="26" t="str">
        <f>'Bruker data input page'!DK218</f>
        <v>393-U1558D-11R-2A</v>
      </c>
      <c r="H218" s="26" t="str">
        <f>'Bruker data input page'!DL218</f>
        <v>SHLF</v>
      </c>
      <c r="I218" s="26">
        <f>'Bruker data input page'!DM218</f>
        <v>0</v>
      </c>
      <c r="J218" s="26">
        <f>'Bruker data input page'!DN218</f>
        <v>0</v>
      </c>
      <c r="K218" s="26">
        <f>'Bruker data input page'!DO218</f>
        <v>0</v>
      </c>
      <c r="L218" s="26">
        <f>'Bruker data input page'!DP218</f>
        <v>0</v>
      </c>
      <c r="M218" s="26">
        <f>'Bruker data input page'!DQ218</f>
        <v>0</v>
      </c>
      <c r="N218" s="26">
        <f>'Bruker data input page'!DR218</f>
        <v>0</v>
      </c>
      <c r="O218" s="26">
        <f>'Bruker data input page'!DS218</f>
        <v>121</v>
      </c>
      <c r="P218" s="21" t="str">
        <f>'Bruker data input page'!DT218</f>
        <v>7B BKGD</v>
      </c>
      <c r="Q218" s="21">
        <f>'Bruker data input page'!A218</f>
        <v>588</v>
      </c>
      <c r="R218" s="27">
        <f>'Bruker data input page'!B218</f>
        <v>44743.058333333334</v>
      </c>
      <c r="S218" s="22">
        <f>'Bruker data input page'!Y218*Calibrations!H$97+Calibrations!I$97</f>
        <v>53.293171382545573</v>
      </c>
      <c r="T218" s="23">
        <f>Calibrations!O$97*('Bruker data input page'!AK218/0.5993)^2+Calibrations!P$97*('Bruker data input page'!AK218/0.5993)+Calibrations!Q$97</f>
        <v>1.1329141458546566</v>
      </c>
      <c r="U218" s="22">
        <f>Calibrations!$V$97*'Bruker data input page'!W218^2+Calibrations!$W$97*'Bruker data input page'!W218+Calibrations!$X$97</f>
        <v>17.584442704308923</v>
      </c>
      <c r="V218" s="23">
        <f>('Bruker data input page'!AS218/0.69943)*Calibrations!AC$97+Calibrations!AD$97</f>
        <v>9.784414360856907</v>
      </c>
      <c r="W218" s="23">
        <f>'Bruker data input page'!U218*Calibrations!AQ$97+Calibrations!AR$97</f>
        <v>9.2324395524568708</v>
      </c>
      <c r="X218" s="23">
        <f>Calibrations!AJ$97*('Bruker data input page'!AQ218/0.77446)^2+('Bruker data input page'!AQ218/0.77446)*Calibrations!AK$97+Calibrations!AL$97</f>
        <v>0.1556536345326493</v>
      </c>
      <c r="Y218" s="23">
        <f>('Bruker data input page'!AI218/0.7147)*Calibrations!AX$97+Calibrations!AY$97</f>
        <v>12.82505532713791</v>
      </c>
      <c r="Z218" s="23">
        <f>('Bruker data input page'!AG218/0.8302)*Calibrations!BE$97+Calibrations!BF$97</f>
        <v>0.29223361255330765</v>
      </c>
      <c r="AA218" s="23">
        <f>((('Bruker data input page'!AA218/0.436)^2)*Calibrations!BK$97)+(('Bruker data input page'!AA218/0.436)*Calibrations!BL$97)+Calibrations!BM$97</f>
        <v>9.4788462444019936E-2</v>
      </c>
      <c r="AB218" s="24">
        <f>'Bruker data input page'!AM218*Calibrations!BS$97*10000+Calibrations!BT$97</f>
        <v>360.688893075311</v>
      </c>
      <c r="AC218" s="24">
        <f>Calibrations!CA$97*('Bruker data input page'!AO218*10000)^2+('Bruker data input page'!AO218*10000)*Calibrations!CB$97+Calibrations!CC$97</f>
        <v>277.68990737086989</v>
      </c>
      <c r="AD218" s="24">
        <f>'Bruker data input page'!AW218*10000*Calibrations!CI$97+Calibrations!CJ$97</f>
        <v>95.275655185466718</v>
      </c>
      <c r="AE218" s="24">
        <f>'Bruker data input page'!AY218*10000*Calibrations!CP$97+Calibrations!CQ$97</f>
        <v>57.682624918845853</v>
      </c>
      <c r="AF218" s="24">
        <f>Calibrations!$CW$97*('Bruker data input page'!BA218*10000)^2+('Bruker data input page'!BA218*10000)*Calibrations!$CX$97+Calibrations!$CY$97</f>
        <v>74.117702441699478</v>
      </c>
      <c r="AG218" s="24">
        <f>'Bruker data input page'!BI218*10000*Calibrations!DD$97+Calibrations!DE$97</f>
        <v>4.1610912678326706</v>
      </c>
      <c r="AH218" s="24">
        <f>('Bruker data input page'!BK218*10000)*Calibrations!DK$97+Calibrations!DL$97</f>
        <v>82.601407667248296</v>
      </c>
      <c r="AI218" s="24">
        <f>Calibrations!DR$97*('Bruker data input page'!BM218*10000)^2+('Bruker data input page'!BM218*10000)*Calibrations!DS$97+Calibrations!DT$97</f>
        <v>25.480572934039472</v>
      </c>
      <c r="AJ218" s="24">
        <f>Calibrations!DY$97*('Bruker data input page'!BO218*10000)^2+Calibrations!DZ$97*('Bruker data input page'!BO218*10000)+Calibrations!EA$97</f>
        <v>70.116376799756438</v>
      </c>
      <c r="AK218" s="21"/>
      <c r="AL218" s="21"/>
    </row>
    <row r="219" spans="2:38">
      <c r="B219" s="27">
        <f>'Bruker data input page'!B896</f>
        <v>44765.793749999997</v>
      </c>
      <c r="C219" s="21" t="str">
        <f>'Bruker data input page'!G896</f>
        <v>GeoExploration</v>
      </c>
      <c r="D219" s="21" t="str">
        <f>'Bruker data input page'!H896</f>
        <v>Oxide3phase</v>
      </c>
      <c r="E219" s="26">
        <f>'Bruker data input page'!L896</f>
        <v>90</v>
      </c>
      <c r="F219" s="26"/>
      <c r="G219" s="26" t="str">
        <f>'Bruker data input page'!DK219</f>
        <v>393-U1558D-11R-2A</v>
      </c>
      <c r="H219" s="26" t="str">
        <f>'Bruker data input page'!DL219</f>
        <v>SHLF</v>
      </c>
      <c r="I219" s="26">
        <f>'Bruker data input page'!DM219</f>
        <v>0</v>
      </c>
      <c r="J219" s="26">
        <f>'Bruker data input page'!DN219</f>
        <v>0</v>
      </c>
      <c r="K219" s="26">
        <f>'Bruker data input page'!DO219</f>
        <v>0</v>
      </c>
      <c r="L219" s="26">
        <f>'Bruker data input page'!DP219</f>
        <v>0</v>
      </c>
      <c r="M219" s="26">
        <f>'Bruker data input page'!DQ219</f>
        <v>0</v>
      </c>
      <c r="N219" s="26">
        <f>'Bruker data input page'!DR219</f>
        <v>0</v>
      </c>
      <c r="O219" s="26">
        <f>'Bruker data input page'!DS219</f>
        <v>144</v>
      </c>
      <c r="P219" s="21" t="str">
        <f>'Bruker data input page'!DT219</f>
        <v>10A ALT</v>
      </c>
      <c r="Q219" s="21">
        <f>'Bruker data input page'!A219</f>
        <v>589</v>
      </c>
      <c r="R219" s="27">
        <f>'Bruker data input page'!B219</f>
        <v>44743.060416666667</v>
      </c>
      <c r="S219" s="22">
        <f>'Bruker data input page'!Y219*Calibrations!H$97+Calibrations!I$97</f>
        <v>50.743400821774301</v>
      </c>
      <c r="T219" s="23">
        <f>Calibrations!O$97*('Bruker data input page'!AK219/0.5993)^2+Calibrations!P$97*('Bruker data input page'!AK219/0.5993)+Calibrations!Q$97</f>
        <v>1.0643866029603921</v>
      </c>
      <c r="U219" s="22">
        <f>Calibrations!$V$97*'Bruker data input page'!W219^2+Calibrations!$W$97*'Bruker data input page'!W219+Calibrations!$X$97</f>
        <v>19.13408893157936</v>
      </c>
      <c r="V219" s="23">
        <f>('Bruker data input page'!AS219/0.69943)*Calibrations!AC$97+Calibrations!AD$97</f>
        <v>12.836049832808911</v>
      </c>
      <c r="W219" s="23">
        <f>'Bruker data input page'!U219*Calibrations!AQ$97+Calibrations!AR$97</f>
        <v>7.0036669851633562</v>
      </c>
      <c r="X219" s="23">
        <f>Calibrations!AJ$97*('Bruker data input page'!AQ219/0.77446)^2+('Bruker data input page'!AQ219/0.77446)*Calibrations!AK$97+Calibrations!AL$97</f>
        <v>0.11278536334856114</v>
      </c>
      <c r="Y219" s="23">
        <f>('Bruker data input page'!AI219/0.7147)*Calibrations!AX$97+Calibrations!AY$97</f>
        <v>11.019985456961109</v>
      </c>
      <c r="Z219" s="23">
        <f>('Bruker data input page'!AG219/0.8302)*Calibrations!BE$97+Calibrations!BF$97</f>
        <v>0.84535882577438226</v>
      </c>
      <c r="AA219" s="23">
        <f>((('Bruker data input page'!AA219/0.436)^2)*Calibrations!BK$97)+(('Bruker data input page'!AA219/0.436)*Calibrations!BL$97)+Calibrations!BM$97</f>
        <v>0.16219644602560862</v>
      </c>
      <c r="AB219" s="24">
        <f>'Bruker data input page'!AM219*Calibrations!BS$97*10000+Calibrations!BT$97</f>
        <v>402.70479812279837</v>
      </c>
      <c r="AC219" s="24">
        <f>Calibrations!CA$97*('Bruker data input page'!AO219*10000)^2+('Bruker data input page'!AO219*10000)*Calibrations!CB$97+Calibrations!CC$97</f>
        <v>447.95252643486276</v>
      </c>
      <c r="AD219" s="24">
        <f>'Bruker data input page'!AW219*10000*Calibrations!CI$97+Calibrations!CJ$97</f>
        <v>100.21829586365688</v>
      </c>
      <c r="AE219" s="24">
        <f>'Bruker data input page'!AY219*10000*Calibrations!CP$97+Calibrations!CQ$97</f>
        <v>115.24845594940628</v>
      </c>
      <c r="AF219" s="24">
        <f>Calibrations!$CW$97*('Bruker data input page'!BA219*10000)^2+('Bruker data input page'!BA219*10000)*Calibrations!$CX$97+Calibrations!$CY$97</f>
        <v>97.501786464603583</v>
      </c>
      <c r="AG219" s="24">
        <f>'Bruker data input page'!BI219*10000*Calibrations!DD$97+Calibrations!DE$97</f>
        <v>7.5513209569836386</v>
      </c>
      <c r="AH219" s="24">
        <f>('Bruker data input page'!BK219*10000)*Calibrations!DK$97+Calibrations!DL$97</f>
        <v>94.519539000212987</v>
      </c>
      <c r="AI219" s="24">
        <f>Calibrations!DR$97*('Bruker data input page'!BM219*10000)^2+('Bruker data input page'!BM219*10000)*Calibrations!DS$97+Calibrations!DT$97</f>
        <v>25.480572934039472</v>
      </c>
      <c r="AJ219" s="24">
        <f>Calibrations!DY$97*('Bruker data input page'!BO219*10000)^2+Calibrations!DZ$97*('Bruker data input page'!BO219*10000)+Calibrations!EA$97</f>
        <v>64.979345005047662</v>
      </c>
      <c r="AK219" s="21"/>
      <c r="AL219" s="21"/>
    </row>
    <row r="220" spans="2:38">
      <c r="B220" s="27">
        <f>'Bruker data input page'!B897</f>
        <v>44765.795138888891</v>
      </c>
      <c r="C220" s="21" t="str">
        <f>'Bruker data input page'!G897</f>
        <v>GeoExploration</v>
      </c>
      <c r="D220" s="21" t="str">
        <f>'Bruker data input page'!H897</f>
        <v>Oxide3phase</v>
      </c>
      <c r="E220" s="26">
        <f>'Bruker data input page'!L897</f>
        <v>90</v>
      </c>
      <c r="F220" s="26"/>
      <c r="G220" s="26" t="str">
        <f>'Bruker data input page'!DK220</f>
        <v>393-U1558D-11R-3A</v>
      </c>
      <c r="H220" s="26" t="str">
        <f>'Bruker data input page'!DL220</f>
        <v>SHLF</v>
      </c>
      <c r="I220" s="26">
        <f>'Bruker data input page'!DM220</f>
        <v>0</v>
      </c>
      <c r="J220" s="26">
        <f>'Bruker data input page'!DN220</f>
        <v>0</v>
      </c>
      <c r="K220" s="26">
        <f>'Bruker data input page'!DO220</f>
        <v>0</v>
      </c>
      <c r="L220" s="26">
        <f>'Bruker data input page'!DP220</f>
        <v>0</v>
      </c>
      <c r="M220" s="26">
        <f>'Bruker data input page'!DQ220</f>
        <v>0</v>
      </c>
      <c r="N220" s="26">
        <f>'Bruker data input page'!DR220</f>
        <v>0</v>
      </c>
      <c r="O220" s="26">
        <f>'Bruker data input page'!DS220</f>
        <v>11</v>
      </c>
      <c r="P220" s="21" t="str">
        <f>'Bruker data input page'!DT220</f>
        <v>2A BKGD</v>
      </c>
      <c r="Q220" s="21">
        <f>'Bruker data input page'!A220</f>
        <v>590</v>
      </c>
      <c r="R220" s="27">
        <f>'Bruker data input page'!B220</f>
        <v>44743.072222222225</v>
      </c>
      <c r="S220" s="22">
        <f>'Bruker data input page'!Y220*Calibrations!H$97+Calibrations!I$97</f>
        <v>52.883259526317204</v>
      </c>
      <c r="T220" s="23">
        <f>Calibrations!O$97*('Bruker data input page'!AK220/0.5993)^2+Calibrations!P$97*('Bruker data input page'!AK220/0.5993)+Calibrations!Q$97</f>
        <v>1.1377947270703939</v>
      </c>
      <c r="U220" s="22">
        <f>Calibrations!$V$97*'Bruker data input page'!W220^2+Calibrations!$W$97*'Bruker data input page'!W220+Calibrations!$X$97</f>
        <v>17.753835856397533</v>
      </c>
      <c r="V220" s="23">
        <f>('Bruker data input page'!AS220/0.69943)*Calibrations!AC$97+Calibrations!AD$97</f>
        <v>10.170833962922137</v>
      </c>
      <c r="W220" s="23">
        <f>'Bruker data input page'!U220*Calibrations!AQ$97+Calibrations!AR$97</f>
        <v>9.4079882591798523</v>
      </c>
      <c r="X220" s="23">
        <f>Calibrations!AJ$97*('Bruker data input page'!AQ220/0.77446)^2+('Bruker data input page'!AQ220/0.77446)*Calibrations!AK$97+Calibrations!AL$97</f>
        <v>0.14724848894013004</v>
      </c>
      <c r="Y220" s="23">
        <f>('Bruker data input page'!AI220/0.7147)*Calibrations!AX$97+Calibrations!AY$97</f>
        <v>12.311974569504997</v>
      </c>
      <c r="Z220" s="23">
        <f>('Bruker data input page'!AG220/0.8302)*Calibrations!BE$97+Calibrations!BF$97</f>
        <v>0.39440708304462208</v>
      </c>
      <c r="AA220" s="23">
        <f>((('Bruker data input page'!AA220/0.436)^2)*Calibrations!BK$97)+(('Bruker data input page'!AA220/0.436)*Calibrations!BL$97)+Calibrations!BM$97</f>
        <v>8.909809437343319E-2</v>
      </c>
      <c r="AB220" s="24">
        <f>'Bruker data input page'!AM220*Calibrations!BS$97*10000+Calibrations!BT$97</f>
        <v>308.38337862843883</v>
      </c>
      <c r="AC220" s="24">
        <f>Calibrations!CA$97*('Bruker data input page'!AO220*10000)^2+('Bruker data input page'!AO220*10000)*Calibrations!CB$97+Calibrations!CC$97</f>
        <v>303.67117346408406</v>
      </c>
      <c r="AD220" s="24">
        <f>'Bruker data input page'!AW220*10000*Calibrations!CI$97+Calibrations!CJ$97</f>
        <v>79.459205015258206</v>
      </c>
      <c r="AE220" s="24">
        <f>'Bruker data input page'!AY220*10000*Calibrations!CP$97+Calibrations!CQ$97</f>
        <v>81.325734092111745</v>
      </c>
      <c r="AF220" s="24">
        <f>Calibrations!$CW$97*('Bruker data input page'!BA220*10000)^2+('Bruker data input page'!BA220*10000)*Calibrations!$CX$97+Calibrations!$CY$97</f>
        <v>72.762235374685773</v>
      </c>
      <c r="AG220" s="24">
        <f>'Bruker data input page'!BI220*10000*Calibrations!DD$97+Calibrations!DE$97</f>
        <v>4.1610912678326706</v>
      </c>
      <c r="AH220" s="24">
        <f>('Bruker data input page'!BK220*10000)*Calibrations!DK$97+Calibrations!DL$97</f>
        <v>80.615052445087514</v>
      </c>
      <c r="AI220" s="24">
        <f>Calibrations!DR$97*('Bruker data input page'!BM220*10000)^2+('Bruker data input page'!BM220*10000)*Calibrations!DS$97+Calibrations!DT$97</f>
        <v>25.480572934039472</v>
      </c>
      <c r="AJ220" s="24">
        <f>Calibrations!DY$97*('Bruker data input page'!BO220*10000)^2+Calibrations!DZ$97*('Bruker data input page'!BO220*10000)+Calibrations!EA$97</f>
        <v>67.5492535203297</v>
      </c>
      <c r="AK220" s="21"/>
      <c r="AL220" s="21"/>
    </row>
    <row r="221" spans="2:38">
      <c r="B221" s="27">
        <f>'Bruker data input page'!B898</f>
        <v>44765.798611111109</v>
      </c>
      <c r="C221" s="21" t="str">
        <f>'Bruker data input page'!G898</f>
        <v>GeoExploration</v>
      </c>
      <c r="D221" s="21" t="str">
        <f>'Bruker data input page'!H898</f>
        <v>Oxide3phase</v>
      </c>
      <c r="E221" s="26">
        <f>'Bruker data input page'!L898</f>
        <v>90</v>
      </c>
      <c r="F221" s="26"/>
      <c r="G221" s="26" t="str">
        <f>'Bruker data input page'!DK221</f>
        <v>393-U1558D-11R-3A</v>
      </c>
      <c r="H221" s="26" t="str">
        <f>'Bruker data input page'!DL221</f>
        <v>SHLF</v>
      </c>
      <c r="I221" s="26">
        <f>'Bruker data input page'!DM221</f>
        <v>0</v>
      </c>
      <c r="J221" s="26">
        <f>'Bruker data input page'!DN221</f>
        <v>0</v>
      </c>
      <c r="K221" s="26">
        <f>'Bruker data input page'!DO221</f>
        <v>0</v>
      </c>
      <c r="L221" s="26">
        <f>'Bruker data input page'!DP221</f>
        <v>0</v>
      </c>
      <c r="M221" s="26">
        <f>'Bruker data input page'!DQ221</f>
        <v>0</v>
      </c>
      <c r="N221" s="26">
        <f>'Bruker data input page'!DR221</f>
        <v>0</v>
      </c>
      <c r="O221" s="26">
        <f>'Bruker data input page'!DS221</f>
        <v>58</v>
      </c>
      <c r="P221" s="21" t="str">
        <f>'Bruker data input page'!DT221</f>
        <v>4A BKGD</v>
      </c>
      <c r="Q221" s="21">
        <f>'Bruker data input page'!A221</f>
        <v>591</v>
      </c>
      <c r="R221" s="27">
        <f>'Bruker data input page'!B221</f>
        <v>44743.073611111111</v>
      </c>
      <c r="S221" s="22">
        <f>'Bruker data input page'!Y221*Calibrations!H$97+Calibrations!I$97</f>
        <v>52.801158340040736</v>
      </c>
      <c r="T221" s="23">
        <f>Calibrations!O$97*('Bruker data input page'!AK221/0.5993)^2+Calibrations!P$97*('Bruker data input page'!AK221/0.5993)+Calibrations!Q$97</f>
        <v>1.0571132326481616</v>
      </c>
      <c r="U221" s="22">
        <f>Calibrations!$V$97*'Bruker data input page'!W221^2+Calibrations!$W$97*'Bruker data input page'!W221+Calibrations!$X$97</f>
        <v>18.385703406733018</v>
      </c>
      <c r="V221" s="23">
        <f>('Bruker data input page'!AS221/0.69943)*Calibrations!AC$97+Calibrations!AD$97</f>
        <v>9.5878224888192527</v>
      </c>
      <c r="W221" s="23">
        <f>'Bruker data input page'!U221*Calibrations!AQ$97+Calibrations!AR$97</f>
        <v>9.5384897757415388</v>
      </c>
      <c r="X221" s="23">
        <f>Calibrations!AJ$97*('Bruker data input page'!AQ221/0.77446)^2+('Bruker data input page'!AQ221/0.77446)*Calibrations!AK$97+Calibrations!AL$97</f>
        <v>0.14035597795098415</v>
      </c>
      <c r="Y221" s="23">
        <f>('Bruker data input page'!AI221/0.7147)*Calibrations!AX$97+Calibrations!AY$97</f>
        <v>11.945357814496081</v>
      </c>
      <c r="Z221" s="23">
        <f>('Bruker data input page'!AG221/0.8302)*Calibrations!BE$97+Calibrations!BF$97</f>
        <v>0.3139662266607659</v>
      </c>
      <c r="AA221" s="23" t="e">
        <f>((('Bruker data input page'!AA221/0.436)^2)*Calibrations!BK$97)+(('Bruker data input page'!AA221/0.436)*Calibrations!BL$97)+Calibrations!BM$97</f>
        <v>#VALUE!</v>
      </c>
      <c r="AB221" s="24">
        <f>'Bruker data input page'!AM221*Calibrations!BS$97*10000+Calibrations!BT$97</f>
        <v>346.11194642618267</v>
      </c>
      <c r="AC221" s="24">
        <f>Calibrations!CA$97*('Bruker data input page'!AO221*10000)^2+('Bruker data input page'!AO221*10000)*Calibrations!CB$97+Calibrations!CC$97</f>
        <v>263.4414591332137</v>
      </c>
      <c r="AD221" s="24">
        <f>'Bruker data input page'!AW221*10000*Calibrations!CI$97+Calibrations!CJ$97</f>
        <v>96.264183321104753</v>
      </c>
      <c r="AE221" s="24">
        <f>'Bruker data input page'!AY221*10000*Calibrations!CP$97+Calibrations!CQ$97</f>
        <v>85.437579165723207</v>
      </c>
      <c r="AF221" s="24">
        <f>Calibrations!$CW$97*('Bruker data input page'!BA221*10000)^2+('Bruker data input page'!BA221*10000)*Calibrations!$CX$97+Calibrations!$CY$97</f>
        <v>75.467237794190723</v>
      </c>
      <c r="AG221" s="24">
        <f>'Bruker data input page'!BI221*10000*Calibrations!DD$97+Calibrations!DE$97</f>
        <v>3.0310147047823475</v>
      </c>
      <c r="AH221" s="24">
        <f>('Bruker data input page'!BK221*10000)*Calibrations!DK$97+Calibrations!DL$97</f>
        <v>82.601407667248296</v>
      </c>
      <c r="AI221" s="24">
        <f>Calibrations!DR$97*('Bruker data input page'!BM221*10000)^2+('Bruker data input page'!BM221*10000)*Calibrations!DS$97+Calibrations!DT$97</f>
        <v>26.542141426048879</v>
      </c>
      <c r="AJ221" s="24">
        <f>Calibrations!DY$97*('Bruker data input page'!BO221*10000)^2+Calibrations!DZ$97*('Bruker data input page'!BO221*10000)+Calibrations!EA$97</f>
        <v>68.405270750789199</v>
      </c>
      <c r="AK221" s="21"/>
      <c r="AL221" s="21"/>
    </row>
    <row r="222" spans="2:38">
      <c r="B222" s="27">
        <f>'Bruker data input page'!B899</f>
        <v>44765.805555555555</v>
      </c>
      <c r="C222" s="21" t="str">
        <f>'Bruker data input page'!G899</f>
        <v>GeoExploration</v>
      </c>
      <c r="D222" s="21" t="str">
        <f>'Bruker data input page'!H899</f>
        <v>Oxide3phase</v>
      </c>
      <c r="E222" s="26">
        <f>'Bruker data input page'!L899</f>
        <v>90</v>
      </c>
      <c r="F222" s="26"/>
      <c r="G222" s="26" t="str">
        <f>'Bruker data input page'!DK222</f>
        <v>393-U1558D-11R-3A</v>
      </c>
      <c r="H222" s="26" t="str">
        <f>'Bruker data input page'!DL222</f>
        <v>SHLF</v>
      </c>
      <c r="I222" s="26">
        <f>'Bruker data input page'!DM222</f>
        <v>0</v>
      </c>
      <c r="J222" s="26">
        <f>'Bruker data input page'!DN222</f>
        <v>0</v>
      </c>
      <c r="K222" s="26">
        <f>'Bruker data input page'!DO222</f>
        <v>0</v>
      </c>
      <c r="L222" s="26">
        <f>'Bruker data input page'!DP222</f>
        <v>0</v>
      </c>
      <c r="M222" s="26">
        <f>'Bruker data input page'!DQ222</f>
        <v>0</v>
      </c>
      <c r="N222" s="26">
        <f>'Bruker data input page'!DR222</f>
        <v>0</v>
      </c>
      <c r="O222" s="26">
        <f>'Bruker data input page'!DS222</f>
        <v>98</v>
      </c>
      <c r="P222" s="21" t="str">
        <f>'Bruker data input page'!DT222</f>
        <v>5B BKGD</v>
      </c>
      <c r="Q222" s="21">
        <f>'Bruker data input page'!A222</f>
        <v>592</v>
      </c>
      <c r="R222" s="27">
        <f>'Bruker data input page'!B222</f>
        <v>44743.076388888891</v>
      </c>
      <c r="S222" s="22">
        <f>'Bruker data input page'!Y222*Calibrations!H$97+Calibrations!I$97</f>
        <v>50.805778712939492</v>
      </c>
      <c r="T222" s="23">
        <f>Calibrations!O$97*('Bruker data input page'!AK222/0.5993)^2+Calibrations!P$97*('Bruker data input page'!AK222/0.5993)+Calibrations!Q$97</f>
        <v>1.0665678012689979</v>
      </c>
      <c r="U222" s="22">
        <f>Calibrations!$V$97*'Bruker data input page'!W222^2+Calibrations!$W$97*'Bruker data input page'!W222+Calibrations!$X$97</f>
        <v>17.718795519536805</v>
      </c>
      <c r="V222" s="23">
        <f>('Bruker data input page'!AS222/0.69943)*Calibrations!AC$97+Calibrations!AD$97</f>
        <v>10.086066310923471</v>
      </c>
      <c r="W222" s="23">
        <f>'Bruker data input page'!U222*Calibrations!AQ$97+Calibrations!AR$97</f>
        <v>9.7704924718512025</v>
      </c>
      <c r="X222" s="23">
        <f>Calibrations!AJ$97*('Bruker data input page'!AQ222/0.77446)^2+('Bruker data input page'!AQ222/0.77446)*Calibrations!AK$97+Calibrations!AL$97</f>
        <v>0.14882896545985697</v>
      </c>
      <c r="Y222" s="23">
        <f>('Bruker data input page'!AI222/0.7147)*Calibrations!AX$97+Calibrations!AY$97</f>
        <v>14.497059149192708</v>
      </c>
      <c r="Z222" s="23">
        <f>('Bruker data input page'!AG222/0.8302)*Calibrations!BE$97+Calibrations!BF$97</f>
        <v>0.28695137995774483</v>
      </c>
      <c r="AA222" s="23" t="e">
        <f>((('Bruker data input page'!AA222/0.436)^2)*Calibrations!BK$97)+(('Bruker data input page'!AA222/0.436)*Calibrations!BL$97)+Calibrations!BM$97</f>
        <v>#VALUE!</v>
      </c>
      <c r="AB222" s="24">
        <f>'Bruker data input page'!AM222*Calibrations!BS$97*10000+Calibrations!BT$97</f>
        <v>324.67526017746457</v>
      </c>
      <c r="AC222" s="24">
        <f>Calibrations!CA$97*('Bruker data input page'!AO222*10000)^2+('Bruker data input page'!AO222*10000)*Calibrations!CB$97+Calibrations!CC$97</f>
        <v>259.27305056769649</v>
      </c>
      <c r="AD222" s="24">
        <f>'Bruker data input page'!AW222*10000*Calibrations!CI$97+Calibrations!CJ$97</f>
        <v>96.264183321104753</v>
      </c>
      <c r="AE222" s="24">
        <f>'Bruker data input page'!AY222*10000*Calibrations!CP$97+Calibrations!CQ$97</f>
        <v>86.465540434126069</v>
      </c>
      <c r="AF222" s="24">
        <f>Calibrations!$CW$97*('Bruker data input page'!BA222*10000)^2+('Bruker data input page'!BA222*10000)*Calibrations!$CX$97+Calibrations!$CY$97</f>
        <v>75.467237794190723</v>
      </c>
      <c r="AG222" s="24">
        <f>'Bruker data input page'!BI222*10000*Calibrations!DD$97+Calibrations!DE$97</f>
        <v>3.0310147047823475</v>
      </c>
      <c r="AH222" s="24">
        <f>('Bruker data input page'!BK222*10000)*Calibrations!DK$97+Calibrations!DL$97</f>
        <v>86.574118111569859</v>
      </c>
      <c r="AI222" s="24">
        <f>Calibrations!DR$97*('Bruker data input page'!BM222*10000)^2+('Bruker data input page'!BM222*10000)*Calibrations!DS$97+Calibrations!DT$97</f>
        <v>26.542141426048879</v>
      </c>
      <c r="AJ222" s="24">
        <f>Calibrations!DY$97*('Bruker data input page'!BO222*10000)^2+Calibrations!DZ$97*('Bruker data input page'!BO222*10000)+Calibrations!EA$97</f>
        <v>64.979345005047662</v>
      </c>
      <c r="AK222" s="21"/>
      <c r="AL222" s="21"/>
    </row>
    <row r="223" spans="2:38">
      <c r="B223" s="27">
        <f>'Bruker data input page'!B900</f>
        <v>44765.806944444441</v>
      </c>
      <c r="C223" s="21" t="str">
        <f>'Bruker data input page'!G900</f>
        <v>GeoExploration</v>
      </c>
      <c r="D223" s="21" t="str">
        <f>'Bruker data input page'!H900</f>
        <v>Oxide3phase</v>
      </c>
      <c r="E223" s="26">
        <f>'Bruker data input page'!L900</f>
        <v>90</v>
      </c>
      <c r="F223" s="26"/>
      <c r="G223" s="26" t="str">
        <f>'Bruker data input page'!DK223</f>
        <v>393-U1558D-11R-3A</v>
      </c>
      <c r="H223" s="26" t="str">
        <f>'Bruker data input page'!DL223</f>
        <v>SHLF</v>
      </c>
      <c r="I223" s="26">
        <f>'Bruker data input page'!DM223</f>
        <v>0</v>
      </c>
      <c r="J223" s="26">
        <f>'Bruker data input page'!DN223</f>
        <v>0</v>
      </c>
      <c r="K223" s="26">
        <f>'Bruker data input page'!DO223</f>
        <v>0</v>
      </c>
      <c r="L223" s="26">
        <f>'Bruker data input page'!DP223</f>
        <v>0</v>
      </c>
      <c r="M223" s="26">
        <f>'Bruker data input page'!DQ223</f>
        <v>0</v>
      </c>
      <c r="N223" s="26">
        <f>'Bruker data input page'!DR223</f>
        <v>0</v>
      </c>
      <c r="O223" s="26">
        <f>'Bruker data input page'!DS223</f>
        <v>136</v>
      </c>
      <c r="P223" s="21" t="str">
        <f>'Bruker data input page'!DT223</f>
        <v>7C ALT</v>
      </c>
      <c r="Q223" s="21">
        <f>'Bruker data input page'!A223</f>
        <v>593</v>
      </c>
      <c r="R223" s="27">
        <f>'Bruker data input page'!B223</f>
        <v>44743.078472222223</v>
      </c>
      <c r="S223" s="22">
        <f>'Bruker data input page'!Y223*Calibrations!H$97+Calibrations!I$97</f>
        <v>53.087502564246648</v>
      </c>
      <c r="T223" s="23">
        <f>Calibrations!O$97*('Bruker data input page'!AK223/0.5993)^2+Calibrations!P$97*('Bruker data input page'!AK223/0.5993)+Calibrations!Q$97</f>
        <v>0.9245609743996801</v>
      </c>
      <c r="U223" s="22">
        <f>Calibrations!$V$97*'Bruker data input page'!W223^2+Calibrations!$W$97*'Bruker data input page'!W223+Calibrations!$X$97</f>
        <v>22.1788404309141</v>
      </c>
      <c r="V223" s="23">
        <f>('Bruker data input page'!AS223/0.69943)*Calibrations!AC$97+Calibrations!AD$97</f>
        <v>8.510884730065392</v>
      </c>
      <c r="W223" s="23">
        <f>'Bruker data input page'!U223*Calibrations!AQ$97+Calibrations!AR$97</f>
        <v>7.2362496880132952</v>
      </c>
      <c r="X223" s="23">
        <f>Calibrations!AJ$97*('Bruker data input page'!AQ223/0.77446)^2+('Bruker data input page'!AQ223/0.77446)*Calibrations!AK$97+Calibrations!AL$97</f>
        <v>0.14490509252856415</v>
      </c>
      <c r="Y223" s="23">
        <f>('Bruker data input page'!AI223/0.7147)*Calibrations!AX$97+Calibrations!AY$97</f>
        <v>12.758370053593932</v>
      </c>
      <c r="Z223" s="23">
        <f>('Bruker data input page'!AG223/0.8302)*Calibrations!BE$97+Calibrations!BF$97</f>
        <v>0.5551378748810325</v>
      </c>
      <c r="AA223" s="23">
        <f>((('Bruker data input page'!AA223/0.436)^2)*Calibrations!BK$97)+(('Bruker data input page'!AA223/0.436)*Calibrations!BL$97)+Calibrations!BM$97</f>
        <v>7.6523213664237422E-2</v>
      </c>
      <c r="AB223" s="24">
        <f>'Bruker data input page'!AM223*Calibrations!BS$97*10000+Calibrations!BT$97</f>
        <v>276.6570829803361</v>
      </c>
      <c r="AC223" s="24">
        <f>Calibrations!CA$97*('Bruker data input page'!AO223*10000)^2+('Bruker data input page'!AO223*10000)*Calibrations!CB$97+Calibrations!CC$97</f>
        <v>203.51456769529628</v>
      </c>
      <c r="AD223" s="24">
        <f>'Bruker data input page'!AW223*10000*Calibrations!CI$97+Calibrations!CJ$97</f>
        <v>84.401845693448365</v>
      </c>
      <c r="AE223" s="24">
        <f>'Bruker data input page'!AY223*10000*Calibrations!CP$97+Calibrations!CQ$97</f>
        <v>67.962237602874509</v>
      </c>
      <c r="AF223" s="24">
        <f>Calibrations!$CW$97*('Bruker data input page'!BA223*10000)^2+('Bruker data input page'!BA223*10000)*Calibrations!$CX$97+Calibrations!$CY$97</f>
        <v>67.281049961406254</v>
      </c>
      <c r="AG223" s="24">
        <f>'Bruker data input page'!BI223*10000*Calibrations!DD$97+Calibrations!DE$97</f>
        <v>5.2911678308829933</v>
      </c>
      <c r="AH223" s="24">
        <f>('Bruker data input page'!BK223*10000)*Calibrations!DK$97+Calibrations!DL$97</f>
        <v>100.47860466669533</v>
      </c>
      <c r="AI223" s="24">
        <f>Calibrations!DR$97*('Bruker data input page'!BM223*10000)^2+('Bruker data input page'!BM223*10000)*Calibrations!DS$97+Calibrations!DT$97</f>
        <v>23.356566416034262</v>
      </c>
      <c r="AJ223" s="24">
        <f>Calibrations!DY$97*('Bruker data input page'!BO223*10000)^2+Calibrations!DZ$97*('Bruker data input page'!BO223*10000)+Calibrations!EA$97</f>
        <v>58.112638922336302</v>
      </c>
      <c r="AK223" s="21"/>
      <c r="AL223" s="21"/>
    </row>
    <row r="224" spans="2:38">
      <c r="B224" s="27">
        <f>'Bruker data input page'!B901</f>
        <v>44765.809027777781</v>
      </c>
      <c r="C224" s="21" t="str">
        <f>'Bruker data input page'!G901</f>
        <v>GeoExploration</v>
      </c>
      <c r="D224" s="21" t="str">
        <f>'Bruker data input page'!H901</f>
        <v>Oxide3phase</v>
      </c>
      <c r="E224" s="26">
        <f>'Bruker data input page'!L901</f>
        <v>90</v>
      </c>
      <c r="F224" s="26"/>
      <c r="G224" s="26" t="str">
        <f>'Bruker data input page'!DK224</f>
        <v>393-U1558D-11R-4A</v>
      </c>
      <c r="H224" s="26" t="str">
        <f>'Bruker data input page'!DL224</f>
        <v>SHLF</v>
      </c>
      <c r="I224" s="26">
        <f>'Bruker data input page'!DM224</f>
        <v>0</v>
      </c>
      <c r="J224" s="26">
        <f>'Bruker data input page'!DN224</f>
        <v>0</v>
      </c>
      <c r="K224" s="26">
        <f>'Bruker data input page'!DO224</f>
        <v>0</v>
      </c>
      <c r="L224" s="26">
        <f>'Bruker data input page'!DP224</f>
        <v>0</v>
      </c>
      <c r="M224" s="26">
        <f>'Bruker data input page'!DQ224</f>
        <v>0</v>
      </c>
      <c r="N224" s="26">
        <f>'Bruker data input page'!DR224</f>
        <v>0</v>
      </c>
      <c r="O224" s="26">
        <f>'Bruker data input page'!DS224</f>
        <v>13</v>
      </c>
      <c r="P224" s="21" t="str">
        <f>'Bruker data input page'!DT224</f>
        <v>1A BKGD</v>
      </c>
      <c r="Q224" s="21">
        <f>'Bruker data input page'!A224</f>
        <v>594</v>
      </c>
      <c r="R224" s="27">
        <f>'Bruker data input page'!B224</f>
        <v>44743.083333333336</v>
      </c>
      <c r="S224" s="22">
        <f>'Bruker data input page'!Y224*Calibrations!H$97+Calibrations!I$97</f>
        <v>55.544478585970275</v>
      </c>
      <c r="T224" s="23">
        <f>Calibrations!O$97*('Bruker data input page'!AK224/0.5993)^2+Calibrations!P$97*('Bruker data input page'!AK224/0.5993)+Calibrations!Q$97</f>
        <v>1.0084567178991954</v>
      </c>
      <c r="U224" s="22">
        <f>Calibrations!$V$97*'Bruker data input page'!W224^2+Calibrations!$W$97*'Bruker data input page'!W224+Calibrations!$X$97</f>
        <v>19.467105479606623</v>
      </c>
      <c r="V224" s="23">
        <f>('Bruker data input page'!AS224/0.69943)*Calibrations!AC$97+Calibrations!AD$97</f>
        <v>9.7965034657259871</v>
      </c>
      <c r="W224" s="23">
        <f>'Bruker data input page'!U224*Calibrations!AQ$97+Calibrations!AR$97</f>
        <v>12.083172680904383</v>
      </c>
      <c r="X224" s="23">
        <f>Calibrations!AJ$97*('Bruker data input page'!AQ224/0.77446)^2+('Bruker data input page'!AQ224/0.77446)*Calibrations!AK$97+Calibrations!AL$97</f>
        <v>0.12794368764275993</v>
      </c>
      <c r="Y224" s="23">
        <f>('Bruker data input page'!AI224/0.7147)*Calibrations!AX$97+Calibrations!AY$97</f>
        <v>11.867710578177746</v>
      </c>
      <c r="Z224" s="23">
        <f>('Bruker data input page'!AG224/0.8302)*Calibrations!BE$97+Calibrations!BF$97</f>
        <v>0.32709634768402196</v>
      </c>
      <c r="AA224" s="23">
        <f>((('Bruker data input page'!AA224/0.436)^2)*Calibrations!BK$97)+(('Bruker data input page'!AA224/0.436)*Calibrations!BL$97)+Calibrations!BM$97</f>
        <v>0.10574467244539761</v>
      </c>
      <c r="AB224" s="24">
        <f>'Bruker data input page'!AM224*Calibrations!BS$97*10000+Calibrations!BT$97</f>
        <v>342.68207662638781</v>
      </c>
      <c r="AC224" s="24">
        <f>Calibrations!CA$97*('Bruker data input page'!AO224*10000)^2+('Bruker data input page'!AO224*10000)*Calibrations!CB$97+Calibrations!CC$97</f>
        <v>274.6813208337316</v>
      </c>
      <c r="AD224" s="24">
        <f>'Bruker data input page'!AW224*10000*Calibrations!CI$97+Calibrations!CJ$97</f>
        <v>124.93149925460766</v>
      </c>
      <c r="AE224" s="24">
        <f>'Bruker data input page'!AY224*10000*Calibrations!CP$97+Calibrations!CQ$97</f>
        <v>100.85699819176617</v>
      </c>
      <c r="AF224" s="24">
        <f>Calibrations!$CW$97*('Bruker data input page'!BA224*10000)^2+('Bruker data input page'!BA224*10000)*Calibrations!$CX$97+Calibrations!$CY$97</f>
        <v>63.107877898960666</v>
      </c>
      <c r="AG224" s="24">
        <f>'Bruker data input page'!BI224*10000*Calibrations!DD$97+Calibrations!DE$97</f>
        <v>6.421244393933315</v>
      </c>
      <c r="AH224" s="24">
        <f>('Bruker data input page'!BK224*10000)*Calibrations!DK$97+Calibrations!DL$97</f>
        <v>79.621874834007116</v>
      </c>
      <c r="AI224" s="24">
        <f>Calibrations!DR$97*('Bruker data input page'!BM224*10000)^2+('Bruker data input page'!BM224*10000)*Calibrations!DS$97+Calibrations!DT$97</f>
        <v>23.356566416034262</v>
      </c>
      <c r="AJ224" s="24">
        <f>Calibrations!DY$97*('Bruker data input page'!BO224*10000)^2+Calibrations!DZ$97*('Bruker data input page'!BO224*10000)+Calibrations!EA$97</f>
        <v>55.53251787558483</v>
      </c>
      <c r="AK224" s="21"/>
      <c r="AL224" s="21"/>
    </row>
    <row r="225" spans="2:38">
      <c r="B225" s="27">
        <f>'Bruker data input page'!B902</f>
        <v>44765.811805555553</v>
      </c>
      <c r="C225" s="21" t="str">
        <f>'Bruker data input page'!G902</f>
        <v>GeoExploration</v>
      </c>
      <c r="D225" s="21" t="str">
        <f>'Bruker data input page'!H902</f>
        <v>Oxide3phase</v>
      </c>
      <c r="E225" s="26">
        <f>'Bruker data input page'!L902</f>
        <v>90</v>
      </c>
      <c r="F225" s="26"/>
      <c r="G225" s="26" t="str">
        <f>'Bruker data input page'!DK225</f>
        <v>393-U1558D-11R-4A</v>
      </c>
      <c r="H225" s="26" t="str">
        <f>'Bruker data input page'!DL225</f>
        <v>SHLF</v>
      </c>
      <c r="I225" s="26">
        <f>'Bruker data input page'!DM225</f>
        <v>0</v>
      </c>
      <c r="J225" s="26">
        <f>'Bruker data input page'!DN225</f>
        <v>0</v>
      </c>
      <c r="K225" s="26">
        <f>'Bruker data input page'!DO225</f>
        <v>0</v>
      </c>
      <c r="L225" s="26">
        <f>'Bruker data input page'!DP225</f>
        <v>0</v>
      </c>
      <c r="M225" s="26">
        <f>'Bruker data input page'!DQ225</f>
        <v>0</v>
      </c>
      <c r="N225" s="26">
        <f>'Bruker data input page'!DR225</f>
        <v>0</v>
      </c>
      <c r="O225" s="26">
        <f>'Bruker data input page'!DS225</f>
        <v>31</v>
      </c>
      <c r="P225" s="21" t="str">
        <f>'Bruker data input page'!DT225</f>
        <v>2A BKGD</v>
      </c>
      <c r="Q225" s="21">
        <f>'Bruker data input page'!A225</f>
        <v>595</v>
      </c>
      <c r="R225" s="27">
        <f>'Bruker data input page'!B225</f>
        <v>44743.085416666669</v>
      </c>
      <c r="S225" s="22">
        <f>'Bruker data input page'!Y225*Calibrations!H$97+Calibrations!I$97</f>
        <v>52.680679898818831</v>
      </c>
      <c r="T225" s="23">
        <f>Calibrations!O$97*('Bruker data input page'!AK225/0.5993)^2+Calibrations!P$97*('Bruker data input page'!AK225/0.5993)+Calibrations!Q$97</f>
        <v>1.0091870247219958</v>
      </c>
      <c r="U225" s="22">
        <f>Calibrations!$V$97*'Bruker data input page'!W225^2+Calibrations!$W$97*'Bruker data input page'!W225+Calibrations!$X$97</f>
        <v>19.868046649988734</v>
      </c>
      <c r="V225" s="23">
        <f>('Bruker data input page'!AS225/0.69943)*Calibrations!AC$97+Calibrations!AD$97</f>
        <v>8.9994860518573692</v>
      </c>
      <c r="W225" s="23">
        <f>'Bruker data input page'!U225*Calibrations!AQ$97+Calibrations!AR$97</f>
        <v>9.5883703554051145</v>
      </c>
      <c r="X225" s="23">
        <f>Calibrations!AJ$97*('Bruker data input page'!AQ225/0.77446)^2+('Bruker data input page'!AQ225/0.77446)*Calibrations!AK$97+Calibrations!AL$97</f>
        <v>0.13958392008939052</v>
      </c>
      <c r="Y225" s="23">
        <f>('Bruker data input page'!AI225/0.7147)*Calibrations!AX$97+Calibrations!AY$97</f>
        <v>12.362825896819359</v>
      </c>
      <c r="Z225" s="23">
        <f>('Bruker data input page'!AG225/0.8302)*Calibrations!BE$97+Calibrations!BF$97</f>
        <v>0.23684563076554926</v>
      </c>
      <c r="AA225" s="23">
        <f>((('Bruker data input page'!AA225/0.436)^2)*Calibrations!BK$97)+(('Bruker data input page'!AA225/0.436)*Calibrations!BL$97)+Calibrations!BM$97</f>
        <v>9.175558177949153E-2</v>
      </c>
      <c r="AB225" s="24">
        <f>'Bruker data input page'!AM225*Calibrations!BS$97*10000+Calibrations!BT$97</f>
        <v>308.38337862843883</v>
      </c>
      <c r="AC225" s="24">
        <f>Calibrations!CA$97*('Bruker data input page'!AO225*10000)^2+('Bruker data input page'!AO225*10000)*Calibrations!CB$97+Calibrations!CC$97</f>
        <v>258.22418291557005</v>
      </c>
      <c r="AD225" s="24">
        <f>'Bruker data input page'!AW225*10000*Calibrations!CI$97+Calibrations!CJ$97</f>
        <v>153.59881518811056</v>
      </c>
      <c r="AE225" s="24">
        <f>'Bruker data input page'!AY225*10000*Calibrations!CP$97+Calibrations!CQ$97</f>
        <v>92.633308044543256</v>
      </c>
      <c r="AF225" s="24">
        <f>Calibrations!$CW$97*('Bruker data input page'!BA225*10000)^2+('Bruker data input page'!BA225*10000)*Calibrations!$CX$97+Calibrations!$CY$97</f>
        <v>63.107877898960666</v>
      </c>
      <c r="AG225" s="24">
        <f>'Bruker data input page'!BI225*10000*Calibrations!DD$97+Calibrations!DE$97</f>
        <v>4.1610912678326706</v>
      </c>
      <c r="AH225" s="24">
        <f>('Bruker data input page'!BK225*10000)*Calibrations!DK$97+Calibrations!DL$97</f>
        <v>85.580940500489461</v>
      </c>
      <c r="AI225" s="24">
        <f>Calibrations!DR$97*('Bruker data input page'!BM225*10000)^2+('Bruker data input page'!BM225*10000)*Calibrations!DS$97+Calibrations!DT$97</f>
        <v>24.418714597367938</v>
      </c>
      <c r="AJ225" s="24">
        <f>Calibrations!DY$97*('Bruker data input page'!BO225*10000)^2+Calibrations!DZ$97*('Bruker data input page'!BO225*10000)+Calibrations!EA$97</f>
        <v>61.548467728896696</v>
      </c>
      <c r="AK225" s="21"/>
      <c r="AL225" s="21"/>
    </row>
    <row r="226" spans="2:38">
      <c r="B226" s="27">
        <f>'Bruker data input page'!B903</f>
        <v>44765.816666666666</v>
      </c>
      <c r="C226" s="21" t="str">
        <f>'Bruker data input page'!G903</f>
        <v>GeoExploration</v>
      </c>
      <c r="D226" s="21" t="str">
        <f>'Bruker data input page'!H903</f>
        <v>Oxide3phase</v>
      </c>
      <c r="E226" s="26">
        <f>'Bruker data input page'!L903</f>
        <v>90</v>
      </c>
      <c r="F226" s="26"/>
      <c r="G226" s="26" t="str">
        <f>'Bruker data input page'!DK226</f>
        <v>393-U1558D-11R-4A</v>
      </c>
      <c r="H226" s="26" t="str">
        <f>'Bruker data input page'!DL226</f>
        <v>SHLF</v>
      </c>
      <c r="I226" s="26">
        <f>'Bruker data input page'!DM226</f>
        <v>0</v>
      </c>
      <c r="J226" s="26">
        <f>'Bruker data input page'!DN226</f>
        <v>0</v>
      </c>
      <c r="K226" s="26">
        <f>'Bruker data input page'!DO226</f>
        <v>0</v>
      </c>
      <c r="L226" s="26">
        <f>'Bruker data input page'!DP226</f>
        <v>0</v>
      </c>
      <c r="M226" s="26">
        <f>'Bruker data input page'!DQ226</f>
        <v>0</v>
      </c>
      <c r="N226" s="26">
        <f>'Bruker data input page'!DR226</f>
        <v>0</v>
      </c>
      <c r="O226" s="26">
        <f>'Bruker data input page'!DS226</f>
        <v>69</v>
      </c>
      <c r="P226" s="21" t="str">
        <f>'Bruker data input page'!DT226</f>
        <v>3B BKGD</v>
      </c>
      <c r="Q226" s="21">
        <f>'Bruker data input page'!A226</f>
        <v>596</v>
      </c>
      <c r="R226" s="27">
        <f>'Bruker data input page'!B226</f>
        <v>44743.090277777781</v>
      </c>
      <c r="S226" s="22">
        <f>'Bruker data input page'!Y226*Calibrations!H$97+Calibrations!I$97</f>
        <v>53.373133898267803</v>
      </c>
      <c r="T226" s="23">
        <f>Calibrations!O$97*('Bruker data input page'!AK226/0.5993)^2+Calibrations!P$97*('Bruker data input page'!AK226/0.5993)+Calibrations!Q$97</f>
        <v>0.97792921140776956</v>
      </c>
      <c r="U226" s="22">
        <f>Calibrations!$V$97*'Bruker data input page'!W226^2+Calibrations!$W$97*'Bruker data input page'!W226+Calibrations!$X$97</f>
        <v>20.934659202049897</v>
      </c>
      <c r="V226" s="23">
        <f>('Bruker data input page'!AS226/0.69943)*Calibrations!AC$97+Calibrations!AD$97</f>
        <v>8.4715951392408826</v>
      </c>
      <c r="W226" s="23">
        <f>'Bruker data input page'!U226*Calibrations!AQ$97+Calibrations!AR$97</f>
        <v>9.9524212527171976</v>
      </c>
      <c r="X226" s="23">
        <f>Calibrations!AJ$97*('Bruker data input page'!AQ226/0.77446)^2+('Bruker data input page'!AQ226/0.77446)*Calibrations!AK$97+Calibrations!AL$97</f>
        <v>0.12557183458084531</v>
      </c>
      <c r="Y226" s="23">
        <f>('Bruker data input page'!AI226/0.7147)*Calibrations!AX$97+Calibrations!AY$97</f>
        <v>12.289593895507359</v>
      </c>
      <c r="Z226" s="23">
        <f>('Bruker data input page'!AG226/0.8302)*Calibrations!BE$97+Calibrations!BF$97</f>
        <v>0.21782959342152322</v>
      </c>
      <c r="AA226" s="23">
        <f>((('Bruker data input page'!AA226/0.436)^2)*Calibrations!BK$97)+(('Bruker data input page'!AA226/0.436)*Calibrations!BL$97)+Calibrations!BM$97</f>
        <v>6.809712787942955E-2</v>
      </c>
      <c r="AB226" s="24">
        <f>'Bruker data input page'!AM226*Calibrations!BS$97*10000+Calibrations!BT$97</f>
        <v>307.52591117849011</v>
      </c>
      <c r="AC226" s="24">
        <f>Calibrations!CA$97*('Bruker data input page'!AO226*10000)^2+('Bruker data input page'!AO226*10000)*Calibrations!CB$97+Calibrations!CC$97</f>
        <v>254.00165026407609</v>
      </c>
      <c r="AD226" s="24">
        <f>'Bruker data input page'!AW226*10000*Calibrations!CI$97+Calibrations!CJ$97</f>
        <v>165.46115281576698</v>
      </c>
      <c r="AE226" s="24">
        <f>'Bruker data input page'!AY226*10000*Calibrations!CP$97+Calibrations!CQ$97</f>
        <v>74.130005213291696</v>
      </c>
      <c r="AF226" s="24">
        <f>Calibrations!$CW$97*('Bruker data input page'!BA226*10000)^2+('Bruker data input page'!BA226*10000)*Calibrations!$CX$97+Calibrations!$CY$97</f>
        <v>58.881320405812829</v>
      </c>
      <c r="AG226" s="24" t="e">
        <f>'Bruker data input page'!BI226*10000*Calibrations!DD$97+Calibrations!DE$97</f>
        <v>#VALUE!</v>
      </c>
      <c r="AH226" s="24">
        <f>('Bruker data input page'!BK226*10000)*Calibrations!DK$97+Calibrations!DL$97</f>
        <v>84.587762889409078</v>
      </c>
      <c r="AI226" s="24">
        <f>Calibrations!DR$97*('Bruker data input page'!BM226*10000)^2+('Bruker data input page'!BM226*10000)*Calibrations!DS$97+Calibrations!DT$97</f>
        <v>24.418714597367938</v>
      </c>
      <c r="AJ226" s="24">
        <f>Calibrations!DY$97*('Bruker data input page'!BO226*10000)^2+Calibrations!DZ$97*('Bruker data input page'!BO226*10000)+Calibrations!EA$97</f>
        <v>67.5492535203297</v>
      </c>
      <c r="AK226" s="21"/>
      <c r="AL226" s="21"/>
    </row>
    <row r="227" spans="2:38">
      <c r="B227" s="27">
        <f>'Bruker data input page'!B904</f>
        <v>44765.818749999999</v>
      </c>
      <c r="C227" s="21" t="str">
        <f>'Bruker data input page'!G904</f>
        <v>GeoExploration</v>
      </c>
      <c r="D227" s="21" t="str">
        <f>'Bruker data input page'!H904</f>
        <v>Oxide3phase</v>
      </c>
      <c r="E227" s="26">
        <f>'Bruker data input page'!L904</f>
        <v>90</v>
      </c>
      <c r="F227" s="26"/>
      <c r="G227" s="26" t="str">
        <f>'Bruker data input page'!DK227</f>
        <v>393-U1558D-11R-4A</v>
      </c>
      <c r="H227" s="26" t="str">
        <f>'Bruker data input page'!DL227</f>
        <v>SHLF</v>
      </c>
      <c r="I227" s="26">
        <f>'Bruker data input page'!DM227</f>
        <v>0</v>
      </c>
      <c r="J227" s="26">
        <f>'Bruker data input page'!DN227</f>
        <v>0</v>
      </c>
      <c r="K227" s="26">
        <f>'Bruker data input page'!DO227</f>
        <v>0</v>
      </c>
      <c r="L227" s="26">
        <f>'Bruker data input page'!DP227</f>
        <v>0</v>
      </c>
      <c r="M227" s="26">
        <f>'Bruker data input page'!DQ227</f>
        <v>0</v>
      </c>
      <c r="N227" s="26">
        <f>'Bruker data input page'!DR227</f>
        <v>0</v>
      </c>
      <c r="O227" s="26">
        <f>'Bruker data input page'!DS227</f>
        <v>105</v>
      </c>
      <c r="P227" s="21" t="str">
        <f>'Bruker data input page'!DT227</f>
        <v>7A BKGD</v>
      </c>
      <c r="Q227" s="21">
        <f>'Bruker data input page'!A227</f>
        <v>597</v>
      </c>
      <c r="R227" s="27">
        <f>'Bruker data input page'!B227</f>
        <v>44743.091666666667</v>
      </c>
      <c r="S227" s="22">
        <f>'Bruker data input page'!Y227*Calibrations!H$97+Calibrations!I$97</f>
        <v>53.923485120890938</v>
      </c>
      <c r="T227" s="23">
        <f>Calibrations!O$97*('Bruker data input page'!AK227/0.5993)^2+Calibrations!P$97*('Bruker data input page'!AK227/0.5993)+Calibrations!Q$97</f>
        <v>1.0261549081372729</v>
      </c>
      <c r="U227" s="22">
        <f>Calibrations!$V$97*'Bruker data input page'!W227^2+Calibrations!$W$97*'Bruker data input page'!W227+Calibrations!$X$97</f>
        <v>21.037628155086292</v>
      </c>
      <c r="V227" s="23">
        <f>('Bruker data input page'!AS227/0.69943)*Calibrations!AC$97+Calibrations!AD$97</f>
        <v>8.6432892119648379</v>
      </c>
      <c r="W227" s="23">
        <f>'Bruker data input page'!U227*Calibrations!AQ$97+Calibrations!AR$97</f>
        <v>11.764748980493867</v>
      </c>
      <c r="X227" s="23">
        <f>Calibrations!AJ$97*('Bruker data input page'!AQ227/0.77446)^2+('Bruker data input page'!AQ227/0.77446)*Calibrations!AK$97+Calibrations!AL$97</f>
        <v>0.12345260001055293</v>
      </c>
      <c r="Y227" s="23">
        <f>('Bruker data input page'!AI227/0.7147)*Calibrations!AX$97+Calibrations!AY$97</f>
        <v>12.107199014900765</v>
      </c>
      <c r="Z227" s="23">
        <f>('Bruker data input page'!AG227/0.8302)*Calibrations!BE$97+Calibrations!BF$97</f>
        <v>0.19066382578720034</v>
      </c>
      <c r="AA227" s="23">
        <f>((('Bruker data input page'!AA227/0.436)^2)*Calibrations!BK$97)+(('Bruker data input page'!AA227/0.436)*Calibrations!BL$97)+Calibrations!BM$97</f>
        <v>8.9857730472744729E-2</v>
      </c>
      <c r="AB227" s="24">
        <f>'Bruker data input page'!AM227*Calibrations!BS$97*10000+Calibrations!BT$97</f>
        <v>341.82460917643903</v>
      </c>
      <c r="AC227" s="24">
        <f>Calibrations!CA$97*('Bruker data input page'!AO227*10000)^2+('Bruker data input page'!AO227*10000)*Calibrations!CB$97+Calibrations!CC$97</f>
        <v>324.24729562721075</v>
      </c>
      <c r="AD227" s="24">
        <f>'Bruker data input page'!AW227*10000*Calibrations!CI$97+Calibrations!CJ$97</f>
        <v>175.34643417214733</v>
      </c>
      <c r="AE227" s="24">
        <f>'Bruker data input page'!AY227*10000*Calibrations!CP$97+Calibrations!CQ$97</f>
        <v>88.521462970931793</v>
      </c>
      <c r="AF227" s="24">
        <f>Calibrations!$CW$97*('Bruker data input page'!BA227*10000)^2+('Bruker data input page'!BA227*10000)*Calibrations!$CX$97+Calibrations!$CY$97</f>
        <v>67.281049961406254</v>
      </c>
      <c r="AG227" s="24">
        <f>'Bruker data input page'!BI227*10000*Calibrations!DD$97+Calibrations!DE$97</f>
        <v>3.0310147047823475</v>
      </c>
      <c r="AH227" s="24">
        <f>('Bruker data input page'!BK227*10000)*Calibrations!DK$97+Calibrations!DL$97</f>
        <v>81.608230056167898</v>
      </c>
      <c r="AI227" s="24">
        <f>Calibrations!DR$97*('Bruker data input page'!BM227*10000)^2+('Bruker data input page'!BM227*10000)*Calibrations!DS$97+Calibrations!DT$97</f>
        <v>21.2314005193805</v>
      </c>
      <c r="AJ227" s="24">
        <f>Calibrations!DY$97*('Bruker data input page'!BO227*10000)^2+Calibrations!DZ$97*('Bruker data input page'!BO227*10000)+Calibrations!EA$97</f>
        <v>58.112638922336302</v>
      </c>
      <c r="AK227" s="21"/>
      <c r="AL227" s="21"/>
    </row>
    <row r="228" spans="2:38">
      <c r="B228" s="27">
        <f>'Bruker data input page'!B905</f>
        <v>44765.820138888892</v>
      </c>
      <c r="C228" s="21" t="str">
        <f>'Bruker data input page'!G905</f>
        <v>GeoExploration</v>
      </c>
      <c r="D228" s="21" t="str">
        <f>'Bruker data input page'!H905</f>
        <v>Oxide3phase</v>
      </c>
      <c r="E228" s="26">
        <f>'Bruker data input page'!L905</f>
        <v>90</v>
      </c>
      <c r="F228" s="26"/>
      <c r="G228" s="26" t="str">
        <f>'Bruker data input page'!DK228</f>
        <v>393-U1558D-11R-4A</v>
      </c>
      <c r="H228" s="26" t="str">
        <f>'Bruker data input page'!DL228</f>
        <v>SHLF</v>
      </c>
      <c r="I228" s="26">
        <f>'Bruker data input page'!DM228</f>
        <v>0</v>
      </c>
      <c r="J228" s="26">
        <f>'Bruker data input page'!DN228</f>
        <v>0</v>
      </c>
      <c r="K228" s="26">
        <f>'Bruker data input page'!DO228</f>
        <v>0</v>
      </c>
      <c r="L228" s="26">
        <f>'Bruker data input page'!DP228</f>
        <v>0</v>
      </c>
      <c r="M228" s="26">
        <f>'Bruker data input page'!DQ228</f>
        <v>0</v>
      </c>
      <c r="N228" s="26">
        <f>'Bruker data input page'!DR228</f>
        <v>0</v>
      </c>
      <c r="O228" s="26">
        <f>'Bruker data input page'!DS228</f>
        <v>128</v>
      </c>
      <c r="P228" s="21" t="str">
        <f>'Bruker data input page'!DT228</f>
        <v>8A BKGD</v>
      </c>
      <c r="Q228" s="21">
        <f>'Bruker data input page'!A228</f>
        <v>598</v>
      </c>
      <c r="R228" s="27">
        <f>'Bruker data input page'!B228</f>
        <v>44743.094444444447</v>
      </c>
      <c r="S228" s="22">
        <f>'Bruker data input page'!Y228*Calibrations!H$97+Calibrations!I$97</f>
        <v>51.63320658736685</v>
      </c>
      <c r="T228" s="23">
        <f>Calibrations!O$97*('Bruker data input page'!AK228/0.5993)^2+Calibrations!P$97*('Bruker data input page'!AK228/0.5993)+Calibrations!Q$97</f>
        <v>1.0223254200326179</v>
      </c>
      <c r="U228" s="22">
        <f>Calibrations!$V$97*'Bruker data input page'!W228^2+Calibrations!$W$97*'Bruker data input page'!W228+Calibrations!$X$97</f>
        <v>17.454666351601144</v>
      </c>
      <c r="V228" s="23">
        <f>('Bruker data input page'!AS228/0.69943)*Calibrations!AC$97+Calibrations!AD$97</f>
        <v>9.7461321954381539</v>
      </c>
      <c r="W228" s="23">
        <f>'Bruker data input page'!U228*Calibrations!AQ$97+Calibrations!AR$97</f>
        <v>11.423511681632569</v>
      </c>
      <c r="X228" s="23">
        <f>Calibrations!AJ$97*('Bruker data input page'!AQ228/0.77446)^2+('Bruker data input page'!AQ228/0.77446)*Calibrations!AK$97+Calibrations!AL$97</f>
        <v>0.14785856644506323</v>
      </c>
      <c r="Y228" s="23">
        <f>('Bruker data input page'!AI228/0.7147)*Calibrations!AX$97+Calibrations!AY$97</f>
        <v>11.769661911140474</v>
      </c>
      <c r="Z228" s="23">
        <f>('Bruker data input page'!AG228/0.8302)*Calibrations!BE$97+Calibrations!BF$97</f>
        <v>0.24620272850626052</v>
      </c>
      <c r="AA228" s="23">
        <f>((('Bruker data input page'!AA228/0.436)^2)*Calibrations!BK$97)+(('Bruker data input page'!AA228/0.436)*Calibrations!BL$97)+Calibrations!BM$97</f>
        <v>6.3871235393422404E-2</v>
      </c>
      <c r="AB228" s="24">
        <f>'Bruker data input page'!AM228*Calibrations!BS$97*10000+Calibrations!BT$97</f>
        <v>354.6866209256699</v>
      </c>
      <c r="AC228" s="24">
        <f>Calibrations!CA$97*('Bruker data input page'!AO228*10000)^2+('Bruker data input page'!AO228*10000)*Calibrations!CB$97+Calibrations!CC$97</f>
        <v>336.89523750842795</v>
      </c>
      <c r="AD228" s="24">
        <f>'Bruker data input page'!AW228*10000*Calibrations!CI$97+Calibrations!CJ$97</f>
        <v>102.19535213493293</v>
      </c>
      <c r="AE228" s="24">
        <f>'Bruker data input page'!AY228*10000*Calibrations!CP$97+Calibrations!CQ$97</f>
        <v>87.493501702528931</v>
      </c>
      <c r="AF228" s="24">
        <f>Calibrations!$CW$97*('Bruker data input page'!BA228*10000)^2+('Bruker data input page'!BA228*10000)*Calibrations!$CX$97+Calibrations!$CY$97</f>
        <v>76.810841432159478</v>
      </c>
      <c r="AG228" s="24">
        <f>'Bruker data input page'!BI228*10000*Calibrations!DD$97+Calibrations!DE$97</f>
        <v>4.1610912678326706</v>
      </c>
      <c r="AH228" s="24">
        <f>('Bruker data input page'!BK228*10000)*Calibrations!DK$97+Calibrations!DL$97</f>
        <v>75.649164389685552</v>
      </c>
      <c r="AI228" s="24">
        <f>Calibrations!DR$97*('Bruker data input page'!BM228*10000)^2+('Bruker data input page'!BM228*10000)*Calibrations!DS$97+Calibrations!DT$97</f>
        <v>24.418714597367938</v>
      </c>
      <c r="AJ228" s="24">
        <f>Calibrations!DY$97*('Bruker data input page'!BO228*10000)^2+Calibrations!DZ$97*('Bruker data input page'!BO228*10000)+Calibrations!EA$97</f>
        <v>68.405270750789199</v>
      </c>
      <c r="AK228" s="21"/>
      <c r="AL228" s="21"/>
    </row>
    <row r="229" spans="2:38">
      <c r="B229" s="27">
        <f>'Bruker data input page'!B906</f>
        <v>44765.822916666664</v>
      </c>
      <c r="C229" s="21" t="str">
        <f>'Bruker data input page'!G906</f>
        <v>GeoExploration</v>
      </c>
      <c r="D229" s="21" t="str">
        <f>'Bruker data input page'!H906</f>
        <v>Oxide3phase</v>
      </c>
      <c r="E229" s="26">
        <f>'Bruker data input page'!L906</f>
        <v>90</v>
      </c>
      <c r="F229" s="26"/>
      <c r="G229" s="26" t="str">
        <f>'Bruker data input page'!DK229</f>
        <v>393-U1558D-11R-5A</v>
      </c>
      <c r="H229" s="26" t="str">
        <f>'Bruker data input page'!DL229</f>
        <v>SHLF</v>
      </c>
      <c r="I229" s="26">
        <f>'Bruker data input page'!DM229</f>
        <v>0</v>
      </c>
      <c r="J229" s="26">
        <f>'Bruker data input page'!DN229</f>
        <v>0</v>
      </c>
      <c r="K229" s="26">
        <f>'Bruker data input page'!DO229</f>
        <v>0</v>
      </c>
      <c r="L229" s="26">
        <f>'Bruker data input page'!DP229</f>
        <v>0</v>
      </c>
      <c r="M229" s="26">
        <f>'Bruker data input page'!DQ229</f>
        <v>0</v>
      </c>
      <c r="N229" s="26">
        <f>'Bruker data input page'!DR229</f>
        <v>0</v>
      </c>
      <c r="O229" s="26">
        <f>'Bruker data input page'!DS229</f>
        <v>6</v>
      </c>
      <c r="P229" s="21" t="str">
        <f>'Bruker data input page'!DT229</f>
        <v>1A ALT</v>
      </c>
      <c r="Q229" s="21">
        <f>'Bruker data input page'!A229</f>
        <v>599</v>
      </c>
      <c r="R229" s="27">
        <f>'Bruker data input page'!B229</f>
        <v>44743.102083333331</v>
      </c>
      <c r="S229" s="22">
        <f>'Bruker data input page'!Y229*Calibrations!H$97+Calibrations!I$97</f>
        <v>52.992331724583188</v>
      </c>
      <c r="T229" s="23">
        <f>Calibrations!O$97*('Bruker data input page'!AK229/0.5993)^2+Calibrations!P$97*('Bruker data input page'!AK229/0.5993)+Calibrations!Q$97</f>
        <v>1.0792839814886488</v>
      </c>
      <c r="U229" s="22">
        <f>Calibrations!$V$97*'Bruker data input page'!W229^2+Calibrations!$W$97*'Bruker data input page'!W229+Calibrations!$X$97</f>
        <v>17.110022566715092</v>
      </c>
      <c r="V229" s="23">
        <f>('Bruker data input page'!AS229/0.69943)*Calibrations!AC$97+Calibrations!AD$97</f>
        <v>9.9021392154153265</v>
      </c>
      <c r="W229" s="23">
        <f>'Bruker data input page'!U229*Calibrations!AQ$97+Calibrations!AR$97</f>
        <v>9.1564586694809567</v>
      </c>
      <c r="X229" s="23">
        <f>Calibrations!AJ$97*('Bruker data input page'!AQ229/0.77446)^2+('Bruker data input page'!AQ229/0.77446)*Calibrations!AK$97+Calibrations!AL$97</f>
        <v>0.18544734002861857</v>
      </c>
      <c r="Y229" s="23">
        <f>('Bruker data input page'!AI229/0.7147)*Calibrations!AX$97+Calibrations!AY$97</f>
        <v>10.897576872647498</v>
      </c>
      <c r="Z229" s="23">
        <f>('Bruker data input page'!AG229/0.8302)*Calibrations!BE$97+Calibrations!BF$97</f>
        <v>0.91221679834107705</v>
      </c>
      <c r="AA229" s="23">
        <f>((('Bruker data input page'!AA229/0.436)^2)*Calibrations!BK$97)+(('Bruker data input page'!AA229/0.436)*Calibrations!BL$97)+Calibrations!BM$97</f>
        <v>0.13454637783551965</v>
      </c>
      <c r="AB229" s="24">
        <f>'Bruker data input page'!AM229*Calibrations!BS$97*10000+Calibrations!BT$97</f>
        <v>265.51000613100268</v>
      </c>
      <c r="AC229" s="24">
        <f>Calibrations!CA$97*('Bruker data input page'!AO229*10000)^2+('Bruker data input page'!AO229*10000)*Calibrations!CB$97+Calibrations!CC$97</f>
        <v>311.89319039874329</v>
      </c>
      <c r="AD229" s="24">
        <f>'Bruker data input page'!AW229*10000*Calibrations!CI$97+Calibrations!CJ$97</f>
        <v>89.344486371638524</v>
      </c>
      <c r="AE229" s="24">
        <f>'Bruker data input page'!AY229*10000*Calibrations!CP$97+Calibrations!CQ$97</f>
        <v>62.822431260860185</v>
      </c>
      <c r="AF229" s="24">
        <f>Calibrations!$CW$97*('Bruker data input page'!BA229*10000)^2+('Bruker data input page'!BA229*10000)*Calibrations!$CX$97+Calibrations!$CY$97</f>
        <v>74.117702441699478</v>
      </c>
      <c r="AG229" s="24">
        <f>'Bruker data input page'!BI229*10000*Calibrations!DD$97+Calibrations!DE$97</f>
        <v>5.2911678308829933</v>
      </c>
      <c r="AH229" s="24">
        <f>('Bruker data input page'!BK229*10000)*Calibrations!DK$97+Calibrations!DL$97</f>
        <v>87.567295722650243</v>
      </c>
      <c r="AI229" s="24">
        <f>Calibrations!DR$97*('Bruker data input page'!BM229*10000)^2+('Bruker data input page'!BM229*10000)*Calibrations!DS$97+Calibrations!DT$97</f>
        <v>23.356566416034262</v>
      </c>
      <c r="AJ229" s="24">
        <f>Calibrations!DY$97*('Bruker data input page'!BO229*10000)^2+Calibrations!DZ$97*('Bruker data input page'!BO229*10000)+Calibrations!EA$97</f>
        <v>69.260978510598108</v>
      </c>
      <c r="AK229" s="21"/>
      <c r="AL229" s="21"/>
    </row>
    <row r="230" spans="2:38">
      <c r="B230" s="27">
        <f>'Bruker data input page'!B907</f>
        <v>44765.835416666669</v>
      </c>
      <c r="C230" s="21" t="str">
        <f>'Bruker data input page'!G907</f>
        <v>GeoExploration</v>
      </c>
      <c r="D230" s="21" t="str">
        <f>'Bruker data input page'!H907</f>
        <v>Oxide3phase</v>
      </c>
      <c r="E230" s="26">
        <f>'Bruker data input page'!L907</f>
        <v>90</v>
      </c>
      <c r="F230" s="26"/>
      <c r="G230" s="26" t="str">
        <f>'Bruker data input page'!DK230</f>
        <v>393-U1558D-11R-5A</v>
      </c>
      <c r="H230" s="26" t="str">
        <f>'Bruker data input page'!DL230</f>
        <v>SHLF</v>
      </c>
      <c r="I230" s="26">
        <f>'Bruker data input page'!DM230</f>
        <v>0</v>
      </c>
      <c r="J230" s="26">
        <f>'Bruker data input page'!DN230</f>
        <v>0</v>
      </c>
      <c r="K230" s="26">
        <f>'Bruker data input page'!DO230</f>
        <v>0</v>
      </c>
      <c r="L230" s="26">
        <f>'Bruker data input page'!DP230</f>
        <v>0</v>
      </c>
      <c r="M230" s="26">
        <f>'Bruker data input page'!DQ230</f>
        <v>0</v>
      </c>
      <c r="N230" s="26">
        <f>'Bruker data input page'!DR230</f>
        <v>0</v>
      </c>
      <c r="O230" s="26">
        <f>'Bruker data input page'!DS230</f>
        <v>6</v>
      </c>
      <c r="P230" s="21" t="str">
        <f>'Bruker data input page'!DT230</f>
        <v>1A BKGD</v>
      </c>
      <c r="Q230" s="21">
        <f>'Bruker data input page'!A230</f>
        <v>600</v>
      </c>
      <c r="R230" s="27">
        <f>'Bruker data input page'!B230</f>
        <v>44743.104166666664</v>
      </c>
      <c r="S230" s="22">
        <f>'Bruker data input page'!Y230*Calibrations!H$97+Calibrations!I$97</f>
        <v>54.582670911718481</v>
      </c>
      <c r="T230" s="23">
        <f>Calibrations!O$97*('Bruker data input page'!AK230/0.5993)^2+Calibrations!P$97*('Bruker data input page'!AK230/0.5993)+Calibrations!Q$97</f>
        <v>1.0758337090190209</v>
      </c>
      <c r="U230" s="22">
        <f>Calibrations!$V$97*'Bruker data input page'!W230^2+Calibrations!$W$97*'Bruker data input page'!W230+Calibrations!$X$97</f>
        <v>18.143793764654653</v>
      </c>
      <c r="V230" s="23">
        <f>('Bruker data input page'!AS230/0.69943)*Calibrations!AC$97+Calibrations!AD$97</f>
        <v>10.666631180469517</v>
      </c>
      <c r="W230" s="23">
        <f>'Bruker data input page'!U230*Calibrations!AQ$97+Calibrations!AR$97</f>
        <v>11.123454861330735</v>
      </c>
      <c r="X230" s="23">
        <f>Calibrations!AJ$97*('Bruker data input page'!AQ230/0.77446)^2+('Bruker data input page'!AQ230/0.77446)*Calibrations!AK$97+Calibrations!AL$97</f>
        <v>0.16382326196861868</v>
      </c>
      <c r="Y230" s="23">
        <f>('Bruker data input page'!AI230/0.7147)*Calibrations!AX$97+Calibrations!AY$97</f>
        <v>12.450217100048228</v>
      </c>
      <c r="Z230" s="23">
        <f>('Bruker data input page'!AG230/0.8302)*Calibrations!BE$97+Calibrations!BF$97</f>
        <v>0.48661977207001811</v>
      </c>
      <c r="AA230" s="23">
        <f>((('Bruker data input page'!AA230/0.436)^2)*Calibrations!BK$97)+(('Bruker data input page'!AA230/0.436)*Calibrations!BL$97)+Calibrations!BM$97</f>
        <v>8.7577972614902508E-2</v>
      </c>
      <c r="AB230" s="24">
        <f>'Bruker data input page'!AM230*Calibrations!BS$97*10000+Calibrations!BT$97</f>
        <v>322.96032527756711</v>
      </c>
      <c r="AC230" s="24">
        <f>Calibrations!CA$97*('Bruker data input page'!AO230*10000)^2+('Bruker data input page'!AO230*10000)*Calibrations!CB$97+Calibrations!CC$97</f>
        <v>325.10943518271711</v>
      </c>
      <c r="AD230" s="24">
        <f>'Bruker data input page'!AW230*10000*Calibrations!CI$97+Calibrations!CJ$97</f>
        <v>77.482148743982151</v>
      </c>
      <c r="AE230" s="24">
        <f>'Bruker data input page'!AY230*10000*Calibrations!CP$97+Calibrations!CQ$97</f>
        <v>64.878353797665909</v>
      </c>
      <c r="AF230" s="24">
        <f>Calibrations!$CW$97*('Bruker data input page'!BA230*10000)^2+('Bruker data input page'!BA230*10000)*Calibrations!$CX$97+Calibrations!$CY$97</f>
        <v>67.281049961406254</v>
      </c>
      <c r="AG230" s="24">
        <f>'Bruker data input page'!BI230*10000*Calibrations!DD$97+Calibrations!DE$97</f>
        <v>9.8114740830842848</v>
      </c>
      <c r="AH230" s="24">
        <f>('Bruker data input page'!BK230*10000)*Calibrations!DK$97+Calibrations!DL$97</f>
        <v>80.615052445087514</v>
      </c>
      <c r="AI230" s="24">
        <f>Calibrations!DR$97*('Bruker data input page'!BM230*10000)^2+('Bruker data input page'!BM230*10000)*Calibrations!DS$97+Calibrations!DT$97</f>
        <v>26.542141426048879</v>
      </c>
      <c r="AJ230" s="24">
        <f>Calibrations!DY$97*('Bruker data input page'!BO230*10000)^2+Calibrations!DZ$97*('Bruker data input page'!BO230*10000)+Calibrations!EA$97</f>
        <v>67.5492535203297</v>
      </c>
      <c r="AK230" s="21"/>
      <c r="AL230" s="21"/>
    </row>
    <row r="231" spans="2:38">
      <c r="B231" s="27">
        <f>'Bruker data input page'!B908</f>
        <v>44765.838194444441</v>
      </c>
      <c r="C231" s="21" t="str">
        <f>'Bruker data input page'!G908</f>
        <v>GeoExploration</v>
      </c>
      <c r="D231" s="21" t="str">
        <f>'Bruker data input page'!H908</f>
        <v>Oxide3phase</v>
      </c>
      <c r="E231" s="26">
        <f>'Bruker data input page'!L908</f>
        <v>90</v>
      </c>
      <c r="F231" s="26"/>
      <c r="G231" s="26" t="str">
        <f>'Bruker data input page'!DK231</f>
        <v>393-U1558D-11R-5A</v>
      </c>
      <c r="H231" s="26" t="str">
        <f>'Bruker data input page'!DL231</f>
        <v>SHLF</v>
      </c>
      <c r="I231" s="26">
        <f>'Bruker data input page'!DM231</f>
        <v>0</v>
      </c>
      <c r="J231" s="26">
        <f>'Bruker data input page'!DN231</f>
        <v>0</v>
      </c>
      <c r="K231" s="26">
        <f>'Bruker data input page'!DO231</f>
        <v>0</v>
      </c>
      <c r="L231" s="26">
        <f>'Bruker data input page'!DP231</f>
        <v>0</v>
      </c>
      <c r="M231" s="26">
        <f>'Bruker data input page'!DQ231</f>
        <v>0</v>
      </c>
      <c r="N231" s="26">
        <f>'Bruker data input page'!DR231</f>
        <v>0</v>
      </c>
      <c r="O231" s="26">
        <f>'Bruker data input page'!DS231</f>
        <v>34</v>
      </c>
      <c r="P231" s="21" t="str">
        <f>'Bruker data input page'!DT231</f>
        <v>2A BKGD</v>
      </c>
      <c r="Q231" s="21">
        <f>'Bruker data input page'!A231</f>
        <v>601</v>
      </c>
      <c r="R231" s="27">
        <f>'Bruker data input page'!B231</f>
        <v>44743.106944444444</v>
      </c>
      <c r="S231" s="22">
        <f>'Bruker data input page'!Y231*Calibrations!H$97+Calibrations!I$97</f>
        <v>52.201380064608614</v>
      </c>
      <c r="T231" s="23">
        <f>Calibrations!O$97*('Bruker data input page'!AK231/0.5993)^2+Calibrations!P$97*('Bruker data input page'!AK231/0.5993)+Calibrations!Q$97</f>
        <v>1.0137504980228786</v>
      </c>
      <c r="U231" s="22">
        <f>Calibrations!$V$97*'Bruker data input page'!W231^2+Calibrations!$W$97*'Bruker data input page'!W231+Calibrations!$X$97</f>
        <v>20.517791731214484</v>
      </c>
      <c r="V231" s="23">
        <f>('Bruker data input page'!AS231/0.69943)*Calibrations!AC$97+Calibrations!AD$97</f>
        <v>9.219824379887859</v>
      </c>
      <c r="W231" s="23">
        <f>'Bruker data input page'!U231*Calibrations!AQ$97+Calibrations!AR$97</f>
        <v>8.9803299560177017</v>
      </c>
      <c r="X231" s="23">
        <f>Calibrations!AJ$97*('Bruker data input page'!AQ231/0.77446)^2+('Bruker data input page'!AQ231/0.77446)*Calibrations!AK$97+Calibrations!AL$97</f>
        <v>0.13042038122636324</v>
      </c>
      <c r="Y231" s="23">
        <f>('Bruker data input page'!AI231/0.7147)*Calibrations!AX$97+Calibrations!AY$97</f>
        <v>14.632561189042349</v>
      </c>
      <c r="Z231" s="23">
        <f>('Bruker data input page'!AG231/0.8302)*Calibrations!BE$97+Calibrations!BF$97</f>
        <v>0.31336254293555876</v>
      </c>
      <c r="AA231" s="23">
        <f>((('Bruker data input page'!AA231/0.436)^2)*Calibrations!BK$97)+(('Bruker data input page'!AA231/0.436)*Calibrations!BL$97)+Calibrations!BM$97</f>
        <v>8.6437137931085276E-2</v>
      </c>
      <c r="AB231" s="24">
        <f>'Bruker data input page'!AM231*Calibrations!BS$97*10000+Calibrations!BT$97</f>
        <v>350.39928367592631</v>
      </c>
      <c r="AC231" s="24">
        <f>Calibrations!CA$97*('Bruker data input page'!AO231*10000)^2+('Bruker data input page'!AO231*10000)*Calibrations!CB$97+Calibrations!CC$97</f>
        <v>310.99045777875426</v>
      </c>
      <c r="AD231" s="24">
        <f>'Bruker data input page'!AW231*10000*Calibrations!CI$97+Calibrations!CJ$97</f>
        <v>89.344486371638524</v>
      </c>
      <c r="AE231" s="24">
        <f>'Bruker data input page'!AY231*10000*Calibrations!CP$97+Calibrations!CQ$97</f>
        <v>83.381656628917469</v>
      </c>
      <c r="AF231" s="24">
        <f>Calibrations!$CW$97*('Bruker data input page'!BA231*10000)^2+('Bruker data input page'!BA231*10000)*Calibrations!$CX$97+Calibrations!$CY$97</f>
        <v>57.460604479051938</v>
      </c>
      <c r="AG231" s="24">
        <f>'Bruker data input page'!BI231*10000*Calibrations!DD$97+Calibrations!DE$97</f>
        <v>3.0310147047823475</v>
      </c>
      <c r="AH231" s="24">
        <f>('Bruker data input page'!BK231*10000)*Calibrations!DK$97+Calibrations!DL$97</f>
        <v>84.587762889409078</v>
      </c>
      <c r="AI231" s="24">
        <f>Calibrations!DR$97*('Bruker data input page'!BM231*10000)^2+('Bruker data input page'!BM231*10000)*Calibrations!DS$97+Calibrations!DT$97</f>
        <v>25.480572934039472</v>
      </c>
      <c r="AJ231" s="24">
        <f>Calibrations!DY$97*('Bruker data input page'!BO231*10000)^2+Calibrations!DZ$97*('Bruker data input page'!BO231*10000)+Calibrations!EA$97</f>
        <v>65.836290647458924</v>
      </c>
      <c r="AK231" s="21"/>
      <c r="AL231" s="21"/>
    </row>
    <row r="232" spans="2:38">
      <c r="B232" s="27">
        <f>'Bruker data input page'!B909</f>
        <v>44765.840277777781</v>
      </c>
      <c r="C232" s="21" t="str">
        <f>'Bruker data input page'!G909</f>
        <v>GeoExploration</v>
      </c>
      <c r="D232" s="21" t="str">
        <f>'Bruker data input page'!H909</f>
        <v>Oxide3phase</v>
      </c>
      <c r="E232" s="26">
        <f>'Bruker data input page'!L909</f>
        <v>90</v>
      </c>
      <c r="F232" s="26"/>
      <c r="G232" s="26" t="str">
        <f>'Bruker data input page'!DK232</f>
        <v>393-U1558D-11R-5A</v>
      </c>
      <c r="H232" s="26" t="str">
        <f>'Bruker data input page'!DL232</f>
        <v>SHLF</v>
      </c>
      <c r="I232" s="26">
        <f>'Bruker data input page'!DM232</f>
        <v>0</v>
      </c>
      <c r="J232" s="26">
        <f>'Bruker data input page'!DN232</f>
        <v>0</v>
      </c>
      <c r="K232" s="26">
        <f>'Bruker data input page'!DO232</f>
        <v>0</v>
      </c>
      <c r="L232" s="26">
        <f>'Bruker data input page'!DP232</f>
        <v>0</v>
      </c>
      <c r="M232" s="26">
        <f>'Bruker data input page'!DQ232</f>
        <v>0</v>
      </c>
      <c r="N232" s="26">
        <f>'Bruker data input page'!DR232</f>
        <v>0</v>
      </c>
      <c r="O232" s="26">
        <f>'Bruker data input page'!DS232</f>
        <v>60</v>
      </c>
      <c r="P232" s="21" t="str">
        <f>'Bruker data input page'!DT232</f>
        <v>3A BKGD</v>
      </c>
      <c r="Q232" s="21">
        <f>'Bruker data input page'!A232</f>
        <v>602</v>
      </c>
      <c r="R232" s="27">
        <f>'Bruker data input page'!B232</f>
        <v>44743.109722222223</v>
      </c>
      <c r="S232" s="22">
        <f>'Bruker data input page'!Y232*Calibrations!H$97+Calibrations!I$97</f>
        <v>48.719386772252463</v>
      </c>
      <c r="T232" s="23">
        <f>Calibrations!O$97*('Bruker data input page'!AK232/0.5993)^2+Calibrations!P$97*('Bruker data input page'!AK232/0.5993)+Calibrations!Q$97</f>
        <v>0.99347624251853905</v>
      </c>
      <c r="U232" s="22">
        <f>Calibrations!$V$97*'Bruker data input page'!W232^2+Calibrations!$W$97*'Bruker data input page'!W232+Calibrations!$X$97</f>
        <v>14.798686644883974</v>
      </c>
      <c r="V232" s="23">
        <f>('Bruker data input page'!AS232/0.69943)*Calibrations!AC$97+Calibrations!AD$97</f>
        <v>9.4928366648479123</v>
      </c>
      <c r="W232" s="23">
        <f>'Bruker data input page'!U232*Calibrations!AQ$97+Calibrations!AR$97</f>
        <v>10.089302843421901</v>
      </c>
      <c r="X232" s="23">
        <f>Calibrations!AJ$97*('Bruker data input page'!AQ232/0.77446)^2+('Bruker data input page'!AQ232/0.77446)*Calibrations!AK$97+Calibrations!AL$97</f>
        <v>0.13671913168903593</v>
      </c>
      <c r="Y232" s="23">
        <f>('Bruker data input page'!AI232/0.7147)*Calibrations!AX$97+Calibrations!AY$97</f>
        <v>10.931680756834375</v>
      </c>
      <c r="Z232" s="23">
        <f>('Bruker data input page'!AG232/0.8302)*Calibrations!BE$97+Calibrations!BF$97</f>
        <v>0.32498345464579692</v>
      </c>
      <c r="AA232" s="23">
        <f>((('Bruker data input page'!AA232/0.436)^2)*Calibrations!BK$97)+(('Bruker data input page'!AA232/0.436)*Calibrations!BL$97)+Calibrations!BM$97</f>
        <v>7.8051547835208748E-2</v>
      </c>
      <c r="AB232" s="24">
        <f>'Bruker data input page'!AM232*Calibrations!BS$97*10000+Calibrations!BT$97</f>
        <v>231.21130813305376</v>
      </c>
      <c r="AC232" s="24">
        <f>Calibrations!CA$97*('Bruker data input page'!AO232*10000)^2+('Bruker data input page'!AO232*10000)*Calibrations!CB$97+Calibrations!CC$97</f>
        <v>293.32435918218368</v>
      </c>
      <c r="AD232" s="24">
        <f>'Bruker data input page'!AW232*10000*Calibrations!CI$97+Calibrations!CJ$97</f>
        <v>81.436261286534275</v>
      </c>
      <c r="AE232" s="24">
        <f>'Bruker data input page'!AY232*10000*Calibrations!CP$97+Calibrations!CQ$97</f>
        <v>68.990198871277371</v>
      </c>
      <c r="AF232" s="24">
        <f>Calibrations!$CW$97*('Bruker data input page'!BA232*10000)^2+('Bruker data input page'!BA232*10000)*Calibrations!$CX$97+Calibrations!$CY$97</f>
        <v>74.117702441699478</v>
      </c>
      <c r="AG232" s="24">
        <f>'Bruker data input page'!BI232*10000*Calibrations!DD$97+Calibrations!DE$97</f>
        <v>6.421244393933315</v>
      </c>
      <c r="AH232" s="24">
        <f>('Bruker data input page'!BK232*10000)*Calibrations!DK$97+Calibrations!DL$97</f>
        <v>78.628697222926732</v>
      </c>
      <c r="AI232" s="24">
        <f>Calibrations!DR$97*('Bruker data input page'!BM232*10000)^2+('Bruker data input page'!BM232*10000)*Calibrations!DS$97+Calibrations!DT$97</f>
        <v>25.480572934039472</v>
      </c>
      <c r="AJ232" s="24">
        <f>Calibrations!DY$97*('Bruker data input page'!BO232*10000)^2+Calibrations!DZ$97*('Bruker data input page'!BO232*10000)+Calibrations!EA$97</f>
        <v>67.5492535203297</v>
      </c>
      <c r="AK232" s="21"/>
      <c r="AL232" s="21"/>
    </row>
    <row r="233" spans="2:38">
      <c r="B233" s="27">
        <f>'Bruker data input page'!B910</f>
        <v>44765.843055555553</v>
      </c>
      <c r="C233" s="21" t="str">
        <f>'Bruker data input page'!G910</f>
        <v>GeoExploration</v>
      </c>
      <c r="D233" s="21" t="str">
        <f>'Bruker data input page'!H910</f>
        <v>Oxide3phase</v>
      </c>
      <c r="E233" s="26">
        <f>'Bruker data input page'!L910</f>
        <v>90</v>
      </c>
      <c r="F233" s="26"/>
      <c r="G233" s="26" t="str">
        <f>'Bruker data input page'!DK233</f>
        <v>393-U1558D-11R-5A</v>
      </c>
      <c r="H233" s="26" t="str">
        <f>'Bruker data input page'!DL233</f>
        <v>SHLF</v>
      </c>
      <c r="I233" s="26">
        <f>'Bruker data input page'!DM233</f>
        <v>0</v>
      </c>
      <c r="J233" s="26">
        <f>'Bruker data input page'!DN233</f>
        <v>0</v>
      </c>
      <c r="K233" s="26">
        <f>'Bruker data input page'!DO233</f>
        <v>0</v>
      </c>
      <c r="L233" s="26">
        <f>'Bruker data input page'!DP233</f>
        <v>0</v>
      </c>
      <c r="M233" s="26">
        <f>'Bruker data input page'!DQ233</f>
        <v>0</v>
      </c>
      <c r="N233" s="26">
        <f>'Bruker data input page'!DR233</f>
        <v>0</v>
      </c>
      <c r="O233" s="26">
        <f>'Bruker data input page'!DS233</f>
        <v>71</v>
      </c>
      <c r="P233" s="21" t="str">
        <f>'Bruker data input page'!DT233</f>
        <v>5A BKGD</v>
      </c>
      <c r="Q233" s="21">
        <f>'Bruker data input page'!A233</f>
        <v>603</v>
      </c>
      <c r="R233" s="27">
        <f>'Bruker data input page'!B233</f>
        <v>44743.111805555556</v>
      </c>
      <c r="S233" s="22">
        <f>'Bruker data input page'!Y233*Calibrations!H$97+Calibrations!I$97</f>
        <v>51.471736960522108</v>
      </c>
      <c r="T233" s="23">
        <f>Calibrations!O$97*('Bruker data input page'!AK233/0.5993)^2+Calibrations!P$97*('Bruker data input page'!AK233/0.5993)+Calibrations!Q$97</f>
        <v>1.0983343176425833</v>
      </c>
      <c r="U233" s="22">
        <f>Calibrations!$V$97*'Bruker data input page'!W233^2+Calibrations!$W$97*'Bruker data input page'!W233+Calibrations!$X$97</f>
        <v>17.344141897151719</v>
      </c>
      <c r="V233" s="23">
        <f>('Bruker data input page'!AS233/0.69943)*Calibrations!AC$97+Calibrations!AD$97</f>
        <v>11.69219024352979</v>
      </c>
      <c r="W233" s="23">
        <f>'Bruker data input page'!U233*Calibrations!AQ$97+Calibrations!AR$97</f>
        <v>9.0054635814295825</v>
      </c>
      <c r="X233" s="23">
        <f>Calibrations!AJ$97*('Bruker data input page'!AQ233/0.77446)^2+('Bruker data input page'!AQ233/0.77446)*Calibrations!AK$97+Calibrations!AL$97</f>
        <v>0.1491910485060558</v>
      </c>
      <c r="Y233" s="23">
        <f>('Bruker data input page'!AI233/0.7147)*Calibrations!AX$97+Calibrations!AY$97</f>
        <v>11.460443211213935</v>
      </c>
      <c r="Z233" s="23">
        <f>('Bruker data input page'!AG233/0.8302)*Calibrations!BE$97+Calibrations!BF$97</f>
        <v>0.61339335436352505</v>
      </c>
      <c r="AA233" s="23">
        <f>((('Bruker data input page'!AA233/0.436)^2)*Calibrations!BK$97)+(('Bruker data input page'!AA233/0.436)*Calibrations!BL$97)+Calibrations!BM$97</f>
        <v>0.10875659729887065</v>
      </c>
      <c r="AB233" s="24">
        <f>'Bruker data input page'!AM233*Calibrations!BS$97*10000+Calibrations!BT$97</f>
        <v>364.11876287510586</v>
      </c>
      <c r="AC233" s="24">
        <f>Calibrations!CA$97*('Bruker data input page'!AO233*10000)^2+('Bruker data input page'!AO233*10000)*Calibrations!CB$97+Calibrations!CC$97</f>
        <v>438.75987289738214</v>
      </c>
      <c r="AD233" s="24">
        <f>'Bruker data input page'!AW233*10000*Calibrations!CI$97+Calibrations!CJ$97</f>
        <v>93.298598914190649</v>
      </c>
      <c r="AE233" s="24">
        <f>'Bruker data input page'!AY233*10000*Calibrations!CP$97+Calibrations!CQ$97</f>
        <v>91.605346776140394</v>
      </c>
      <c r="AF233" s="24">
        <f>Calibrations!$CW$97*('Bruker data input page'!BA233*10000)^2+('Bruker data input page'!BA233*10000)*Calibrations!$CX$97+Calibrations!$CY$97</f>
        <v>113.19505111597859</v>
      </c>
      <c r="AG233" s="24">
        <f>'Bruker data input page'!BI233*10000*Calibrations!DD$97+Calibrations!DE$97</f>
        <v>7.5513209569836386</v>
      </c>
      <c r="AH233" s="24">
        <f>('Bruker data input page'!BK233*10000)*Calibrations!DK$97+Calibrations!DL$97</f>
        <v>91.540006166971807</v>
      </c>
      <c r="AI233" s="24">
        <f>Calibrations!DR$97*('Bruker data input page'!BM233*10000)^2+('Bruker data input page'!BM233*10000)*Calibrations!DS$97+Calibrations!DT$97</f>
        <v>27.603420073396141</v>
      </c>
      <c r="AJ233" s="24">
        <f>Calibrations!DY$97*('Bruker data input page'!BO233*10000)^2+Calibrations!DZ$97*('Bruker data input page'!BO233*10000)+Calibrations!EA$97</f>
        <v>69.260978510598108</v>
      </c>
      <c r="AK233" s="21"/>
      <c r="AL233" s="21"/>
    </row>
    <row r="234" spans="2:38">
      <c r="B234" s="27">
        <f>'Bruker data input page'!B911</f>
        <v>44765.84652777778</v>
      </c>
      <c r="C234" s="21" t="str">
        <f>'Bruker data input page'!G911</f>
        <v>GeoExploration</v>
      </c>
      <c r="D234" s="21" t="str">
        <f>'Bruker data input page'!H911</f>
        <v>Oxide3phase</v>
      </c>
      <c r="E234" s="26">
        <f>'Bruker data input page'!L911</f>
        <v>90</v>
      </c>
      <c r="F234" s="26"/>
      <c r="G234" s="26" t="str">
        <f>'Bruker data input page'!DK234</f>
        <v>393-U1558D-11R-6A</v>
      </c>
      <c r="H234" s="26" t="str">
        <f>'Bruker data input page'!DL234</f>
        <v>SHLF</v>
      </c>
      <c r="I234" s="26">
        <f>'Bruker data input page'!DM234</f>
        <v>0</v>
      </c>
      <c r="J234" s="26">
        <f>'Bruker data input page'!DN234</f>
        <v>0</v>
      </c>
      <c r="K234" s="26">
        <f>'Bruker data input page'!DO234</f>
        <v>0</v>
      </c>
      <c r="L234" s="26">
        <f>'Bruker data input page'!DP234</f>
        <v>0</v>
      </c>
      <c r="M234" s="26">
        <f>'Bruker data input page'!DQ234</f>
        <v>0</v>
      </c>
      <c r="N234" s="26">
        <f>'Bruker data input page'!DR234</f>
        <v>0</v>
      </c>
      <c r="O234" s="26">
        <f>'Bruker data input page'!DS234</f>
        <v>17</v>
      </c>
      <c r="P234" s="21" t="str">
        <f>'Bruker data input page'!DT234</f>
        <v>3A BKGD</v>
      </c>
      <c r="Q234" s="21">
        <f>'Bruker data input page'!A234</f>
        <v>604</v>
      </c>
      <c r="R234" s="27">
        <f>'Bruker data input page'!B234</f>
        <v>44743.113888888889</v>
      </c>
      <c r="S234" s="22">
        <f>'Bruker data input page'!Y234*Calibrations!H$97+Calibrations!I$97</f>
        <v>53.946297606802787</v>
      </c>
      <c r="T234" s="23">
        <f>Calibrations!O$97*('Bruker data input page'!AK234/0.5993)^2+Calibrations!P$97*('Bruker data input page'!AK234/0.5993)+Calibrations!Q$97</f>
        <v>0.91739176657264498</v>
      </c>
      <c r="U234" s="22">
        <f>Calibrations!$V$97*'Bruker data input page'!W234^2+Calibrations!$W$97*'Bruker data input page'!W234+Calibrations!$X$97</f>
        <v>22.322687779354204</v>
      </c>
      <c r="V234" s="23">
        <f>('Bruker data input page'!AS234/0.69943)*Calibrations!AC$97+Calibrations!AD$97</f>
        <v>9.3674841607887629</v>
      </c>
      <c r="W234" s="23">
        <f>'Bruker data input page'!U234*Calibrations!AQ$97+Calibrations!AR$97</f>
        <v>7.9583580796546274</v>
      </c>
      <c r="X234" s="23">
        <f>Calibrations!AJ$97*('Bruker data input page'!AQ234/0.77446)^2+('Bruker data input page'!AQ234/0.77446)*Calibrations!AK$97+Calibrations!AL$97</f>
        <v>0.14955214068806433</v>
      </c>
      <c r="Y234" s="23">
        <f>('Bruker data input page'!AI234/0.7147)*Calibrations!AX$97+Calibrations!AY$97</f>
        <v>12.989484768753208</v>
      </c>
      <c r="Z234" s="23">
        <f>('Bruker data input page'!AG234/0.8302)*Calibrations!BE$97+Calibrations!BF$97</f>
        <v>0.58003982854582858</v>
      </c>
      <c r="AA234" s="23">
        <f>((('Bruker data input page'!AA234/0.436)^2)*Calibrations!BK$97)+(('Bruker data input page'!AA234/0.436)*Calibrations!BL$97)+Calibrations!BM$97</f>
        <v>6.7713309818541942E-2</v>
      </c>
      <c r="AB234" s="24">
        <f>'Bruker data input page'!AM234*Calibrations!BS$97*10000+Calibrations!BT$97</f>
        <v>340.10967427654163</v>
      </c>
      <c r="AC234" s="24">
        <f>Calibrations!CA$97*('Bruker data input page'!AO234*10000)^2+('Bruker data input page'!AO234*10000)*Calibrations!CB$97+Calibrations!CC$97</f>
        <v>207.05086407070863</v>
      </c>
      <c r="AD234" s="24">
        <f>'Bruker data input page'!AW234*10000*Calibrations!CI$97+Calibrations!CJ$97</f>
        <v>77.482148743982151</v>
      </c>
      <c r="AE234" s="24">
        <f>'Bruker data input page'!AY234*10000*Calibrations!CP$97+Calibrations!CQ$97</f>
        <v>77.213889018500282</v>
      </c>
      <c r="AF234" s="24">
        <f>Calibrations!$CW$97*('Bruker data input page'!BA234*10000)^2+('Bruker data input page'!BA234*10000)*Calibrations!$CX$97+Calibrations!$CY$97</f>
        <v>53.162866411634454</v>
      </c>
      <c r="AG234" s="24">
        <f>'Bruker data input page'!BI234*10000*Calibrations!DD$97+Calibrations!DE$97</f>
        <v>15.461856898335897</v>
      </c>
      <c r="AH234" s="24">
        <f>('Bruker data input page'!BK234*10000)*Calibrations!DK$97+Calibrations!DL$97</f>
        <v>84.587762889409078</v>
      </c>
      <c r="AI234" s="24">
        <f>Calibrations!DR$97*('Bruker data input page'!BM234*10000)^2+('Bruker data input page'!BM234*10000)*Calibrations!DS$97+Calibrations!DT$97</f>
        <v>20.168382804060411</v>
      </c>
      <c r="AJ234" s="24">
        <f>Calibrations!DY$97*('Bruker data input page'!BO234*10000)^2+Calibrations!DZ$97*('Bruker data input page'!BO234*10000)+Calibrations!EA$97</f>
        <v>55.53251787558483</v>
      </c>
      <c r="AK234" s="21"/>
      <c r="AL234" s="21"/>
    </row>
    <row r="235" spans="2:38">
      <c r="B235" s="27">
        <f>'Bruker data input page'!B912</f>
        <v>44765.847916666666</v>
      </c>
      <c r="C235" s="21" t="str">
        <f>'Bruker data input page'!G912</f>
        <v>GeoExploration</v>
      </c>
      <c r="D235" s="21" t="str">
        <f>'Bruker data input page'!H912</f>
        <v>Oxide3phase</v>
      </c>
      <c r="E235" s="26">
        <f>'Bruker data input page'!L912</f>
        <v>90</v>
      </c>
      <c r="F235" s="26"/>
      <c r="G235" s="26" t="str">
        <f>'Bruker data input page'!DK235</f>
        <v>393-U1558D-11R-6A</v>
      </c>
      <c r="H235" s="26" t="str">
        <f>'Bruker data input page'!DL235</f>
        <v>SHLF</v>
      </c>
      <c r="I235" s="26">
        <f>'Bruker data input page'!DM235</f>
        <v>0</v>
      </c>
      <c r="J235" s="26">
        <f>'Bruker data input page'!DN235</f>
        <v>0</v>
      </c>
      <c r="K235" s="26">
        <f>'Bruker data input page'!DO235</f>
        <v>0</v>
      </c>
      <c r="L235" s="26">
        <f>'Bruker data input page'!DP235</f>
        <v>0</v>
      </c>
      <c r="M235" s="26">
        <f>'Bruker data input page'!DQ235</f>
        <v>0</v>
      </c>
      <c r="N235" s="26">
        <f>'Bruker data input page'!DR235</f>
        <v>0</v>
      </c>
      <c r="O235" s="26">
        <f>'Bruker data input page'!DS235</f>
        <v>36</v>
      </c>
      <c r="P235" s="21" t="str">
        <f>'Bruker data input page'!DT235</f>
        <v>5A BKGD</v>
      </c>
      <c r="Q235" s="21">
        <f>'Bruker data input page'!A235</f>
        <v>605</v>
      </c>
      <c r="R235" s="27">
        <f>'Bruker data input page'!B235</f>
        <v>44743.115972222222</v>
      </c>
      <c r="S235" s="22">
        <f>'Bruker data input page'!Y235*Calibrations!H$97+Calibrations!I$97</f>
        <v>53.084294558415287</v>
      </c>
      <c r="T235" s="23">
        <f>Calibrations!O$97*('Bruker data input page'!AK235/0.5993)^2+Calibrations!P$97*('Bruker data input page'!AK235/0.5993)+Calibrations!Q$97</f>
        <v>0.79360970696618716</v>
      </c>
      <c r="U235" s="22">
        <f>Calibrations!$V$97*'Bruker data input page'!W235^2+Calibrations!$W$97*'Bruker data input page'!W235+Calibrations!$X$97</f>
        <v>23.576747534831057</v>
      </c>
      <c r="V235" s="23">
        <f>('Bruker data input page'!AS235/0.69943)*Calibrations!AC$97+Calibrations!AD$97</f>
        <v>6.9603131126907982</v>
      </c>
      <c r="W235" s="23">
        <f>'Bruker data input page'!U235*Calibrations!AQ$97+Calibrations!AR$97</f>
        <v>8.0675926824062625</v>
      </c>
      <c r="X235" s="23">
        <f>Calibrations!AJ$97*('Bruker data input page'!AQ235/0.77446)^2+('Bruker data input page'!AQ235/0.77446)*Calibrations!AK$97+Calibrations!AL$97</f>
        <v>9.8506093823405319E-2</v>
      </c>
      <c r="Y235" s="23">
        <f>('Bruker data input page'!AI235/0.7147)*Calibrations!AX$97+Calibrations!AY$97</f>
        <v>15.07956567106319</v>
      </c>
      <c r="Z235" s="23">
        <f>('Bruker data input page'!AG235/0.8302)*Calibrations!BE$97+Calibrations!BF$97</f>
        <v>0.25767271928519686</v>
      </c>
      <c r="AA235" s="23">
        <f>((('Bruker data input page'!AA235/0.436)^2)*Calibrations!BK$97)+(('Bruker data input page'!AA235/0.436)*Calibrations!BL$97)+Calibrations!BM$97</f>
        <v>4.8819498927809582E-2</v>
      </c>
      <c r="AB235" s="24">
        <f>'Bruker data input page'!AM235*Calibrations!BS$97*10000+Calibrations!BT$97</f>
        <v>278.3720178802335</v>
      </c>
      <c r="AC235" s="24">
        <f>Calibrations!CA$97*('Bruker data input page'!AO235*10000)^2+('Bruker data input page'!AO235*10000)*Calibrations!CB$97+Calibrations!CC$97</f>
        <v>225.49976835281703</v>
      </c>
      <c r="AD235" s="24">
        <f>'Bruker data input page'!AW235*10000*Calibrations!CI$97+Calibrations!CJ$97</f>
        <v>76.493620608344116</v>
      </c>
      <c r="AE235" s="24">
        <f>'Bruker data input page'!AY235*10000*Calibrations!CP$97+Calibrations!CQ$97</f>
        <v>53.570779845234405</v>
      </c>
      <c r="AF235" s="24">
        <f>Calibrations!$CW$97*('Bruker data input page'!BA235*10000)^2+('Bruker data input page'!BA235*10000)*Calibrations!$CX$97+Calibrations!$CY$97</f>
        <v>47.349504985096544</v>
      </c>
      <c r="AG235" s="24">
        <f>'Bruker data input page'!BI235*10000*Calibrations!DD$97+Calibrations!DE$97</f>
        <v>3.0310147047823475</v>
      </c>
      <c r="AH235" s="24">
        <f>('Bruker data input page'!BK235*10000)*Calibrations!DK$97+Calibrations!DL$97</f>
        <v>91.540006166971807</v>
      </c>
      <c r="AI235" s="24">
        <f>Calibrations!DR$97*('Bruker data input page'!BM235*10000)^2+('Bruker data input page'!BM235*10000)*Calibrations!DS$97+Calibrations!DT$97</f>
        <v>21.2314005193805</v>
      </c>
      <c r="AJ235" s="24">
        <f>Calibrations!DY$97*('Bruker data input page'!BO235*10000)^2+Calibrations!DZ$97*('Bruker data input page'!BO235*10000)+Calibrations!EA$97</f>
        <v>53.810889824497565</v>
      </c>
      <c r="AK235" s="21"/>
      <c r="AL235" s="21"/>
    </row>
    <row r="236" spans="2:38">
      <c r="B236" s="27">
        <f>'Bruker data input page'!B913</f>
        <v>44766.800694444442</v>
      </c>
      <c r="C236" s="21" t="str">
        <f>'Bruker data input page'!G913</f>
        <v>GeoExploration</v>
      </c>
      <c r="D236" s="21" t="str">
        <f>'Bruker data input page'!H913</f>
        <v>Oxide3phase</v>
      </c>
      <c r="E236" s="26">
        <f>'Bruker data input page'!L913</f>
        <v>90</v>
      </c>
      <c r="F236" s="26"/>
      <c r="G236" s="26" t="str">
        <f>'Bruker data input page'!DK236</f>
        <v>393-U1558D-12R-1A</v>
      </c>
      <c r="H236" s="26" t="str">
        <f>'Bruker data input page'!DL236</f>
        <v>SHLF</v>
      </c>
      <c r="I236" s="26">
        <f>'Bruker data input page'!DM236</f>
        <v>0</v>
      </c>
      <c r="J236" s="26">
        <f>'Bruker data input page'!DN236</f>
        <v>0</v>
      </c>
      <c r="K236" s="26">
        <f>'Bruker data input page'!DO236</f>
        <v>0</v>
      </c>
      <c r="L236" s="26">
        <f>'Bruker data input page'!DP236</f>
        <v>0</v>
      </c>
      <c r="M236" s="26">
        <f>'Bruker data input page'!DQ236</f>
        <v>0</v>
      </c>
      <c r="N236" s="26">
        <f>'Bruker data input page'!DR236</f>
        <v>0</v>
      </c>
      <c r="O236" s="26">
        <f>'Bruker data input page'!DS236</f>
        <v>23</v>
      </c>
      <c r="P236" s="21" t="str">
        <f>'Bruker data input page'!DT236</f>
        <v>1A BKGD</v>
      </c>
      <c r="Q236" s="21">
        <f>'Bruker data input page'!A236</f>
        <v>606</v>
      </c>
      <c r="R236" s="27">
        <f>'Bruker data input page'!B236</f>
        <v>44743.223611111112</v>
      </c>
      <c r="S236" s="22">
        <f>'Bruker data input page'!Y236*Calibrations!H$97+Calibrations!I$97</f>
        <v>43.852247850936777</v>
      </c>
      <c r="T236" s="23">
        <f>Calibrations!O$97*('Bruker data input page'!AK236/0.5993)^2+Calibrations!P$97*('Bruker data input page'!AK236/0.5993)+Calibrations!Q$97</f>
        <v>0.90929867266033115</v>
      </c>
      <c r="U236" s="22">
        <f>Calibrations!$V$97*'Bruker data input page'!W236^2+Calibrations!$W$97*'Bruker data input page'!W236+Calibrations!$X$97</f>
        <v>14.598837184893535</v>
      </c>
      <c r="V236" s="23">
        <f>('Bruker data input page'!AS236/0.69943)*Calibrations!AC$97+Calibrations!AD$97</f>
        <v>7.4828790624482844</v>
      </c>
      <c r="W236" s="23">
        <f>'Bruker data input page'!U236*Calibrations!AQ$97+Calibrations!AR$97</f>
        <v>7.8678770281718577</v>
      </c>
      <c r="X236" s="23">
        <f>Calibrations!AJ$97*('Bruker data input page'!AQ236/0.77446)^2+('Bruker data input page'!AQ236/0.77446)*Calibrations!AK$97+Calibrations!AL$97</f>
        <v>0.13232203694931932</v>
      </c>
      <c r="Y236" s="23">
        <f>('Bruker data input page'!AI236/0.7147)*Calibrations!AX$97+Calibrations!AY$97</f>
        <v>12.869359926684258</v>
      </c>
      <c r="Z236" s="23">
        <f>('Bruker data input page'!AG236/0.8302)*Calibrations!BE$97+Calibrations!BF$97</f>
        <v>0.22462103533010397</v>
      </c>
      <c r="AA236" s="23">
        <f>((('Bruker data input page'!AA236/0.436)^2)*Calibrations!BK$97)+(('Bruker data input page'!AA236/0.436)*Calibrations!BL$97)+Calibrations!BM$97</f>
        <v>5.963677651167977E-2</v>
      </c>
      <c r="AB236" s="24">
        <f>'Bruker data input page'!AM236*Calibrations!BS$97*10000+Calibrations!BT$97</f>
        <v>239.78598263254099</v>
      </c>
      <c r="AC236" s="24">
        <f>Calibrations!CA$97*('Bruker data input page'!AO236*10000)^2+('Bruker data input page'!AO236*10000)*Calibrations!CB$97+Calibrations!CC$97</f>
        <v>356.62203849436969</v>
      </c>
      <c r="AD236" s="24">
        <f>'Bruker data input page'!AW236*10000*Calibrations!CI$97+Calibrations!CJ$97</f>
        <v>131.85119620407391</v>
      </c>
      <c r="AE236" s="24">
        <f>'Bruker data input page'!AY236*10000*Calibrations!CP$97+Calibrations!CQ$97</f>
        <v>78.241850286903144</v>
      </c>
      <c r="AF236" s="24">
        <f>Calibrations!$CW$97*('Bruker data input page'!BA236*10000)^2+('Bruker data input page'!BA236*10000)*Calibrations!$CX$97+Calibrations!$CY$97</f>
        <v>61.704957115767186</v>
      </c>
      <c r="AG236" s="24">
        <f>'Bruker data input page'!BI236*10000*Calibrations!DD$97+Calibrations!DE$97</f>
        <v>3.0310147047823475</v>
      </c>
      <c r="AH236" s="24">
        <f>('Bruker data input page'!BK236*10000)*Calibrations!DK$97+Calibrations!DL$97</f>
        <v>81.608230056167898</v>
      </c>
      <c r="AI236" s="24">
        <f>Calibrations!DR$97*('Bruker data input page'!BM236*10000)^2+('Bruker data input page'!BM236*10000)*Calibrations!DS$97+Calibrations!DT$97</f>
        <v>24.418714597367938</v>
      </c>
      <c r="AJ236" s="24">
        <f>Calibrations!DY$97*('Bruker data input page'!BO236*10000)^2+Calibrations!DZ$97*('Bruker data input page'!BO236*10000)+Calibrations!EA$97</f>
        <v>71.826244966121322</v>
      </c>
      <c r="AK236" s="21"/>
      <c r="AL236" s="21"/>
    </row>
    <row r="237" spans="2:38">
      <c r="B237" s="27">
        <f>'Bruker data input page'!B914</f>
        <v>44766.802083333336</v>
      </c>
      <c r="C237" s="21" t="str">
        <f>'Bruker data input page'!G914</f>
        <v>GeoExploration</v>
      </c>
      <c r="D237" s="21" t="str">
        <f>'Bruker data input page'!H914</f>
        <v>Oxide3phase</v>
      </c>
      <c r="E237" s="26">
        <f>'Bruker data input page'!L914</f>
        <v>90</v>
      </c>
      <c r="F237" s="26"/>
      <c r="G237" s="26" t="str">
        <f>'Bruker data input page'!DK237</f>
        <v>393-U1558D-12R-1A</v>
      </c>
      <c r="H237" s="26" t="str">
        <f>'Bruker data input page'!DL237</f>
        <v>SHLF</v>
      </c>
      <c r="I237" s="26">
        <f>'Bruker data input page'!DM237</f>
        <v>0</v>
      </c>
      <c r="J237" s="26">
        <f>'Bruker data input page'!DN237</f>
        <v>0</v>
      </c>
      <c r="K237" s="26">
        <f>'Bruker data input page'!DO237</f>
        <v>0</v>
      </c>
      <c r="L237" s="26">
        <f>'Bruker data input page'!DP237</f>
        <v>0</v>
      </c>
      <c r="M237" s="26">
        <f>'Bruker data input page'!DQ237</f>
        <v>0</v>
      </c>
      <c r="N237" s="26">
        <f>'Bruker data input page'!DR237</f>
        <v>0</v>
      </c>
      <c r="O237" s="26">
        <f>'Bruker data input page'!DS237</f>
        <v>36</v>
      </c>
      <c r="P237" s="21" t="str">
        <f>'Bruker data input page'!DT237</f>
        <v>1B ALT</v>
      </c>
      <c r="Q237" s="21">
        <f>'Bruker data input page'!A237</f>
        <v>607</v>
      </c>
      <c r="R237" s="27">
        <f>'Bruker data input page'!B237</f>
        <v>44743.226388888892</v>
      </c>
      <c r="S237" s="22">
        <f>'Bruker data input page'!Y237*Calibrations!H$97+Calibrations!I$97</f>
        <v>47.941742395726465</v>
      </c>
      <c r="T237" s="23">
        <f>Calibrations!O$97*('Bruker data input page'!AK237/0.5993)^2+Calibrations!P$97*('Bruker data input page'!AK237/0.5993)+Calibrations!Q$97</f>
        <v>1.0108300626760973</v>
      </c>
      <c r="U237" s="22">
        <f>Calibrations!$V$97*'Bruker data input page'!W237^2+Calibrations!$W$97*'Bruker data input page'!W237+Calibrations!$X$97</f>
        <v>16.986165508889027</v>
      </c>
      <c r="V237" s="23">
        <f>('Bruker data input page'!AS237/0.69943)*Calibrations!AC$97+Calibrations!AD$97</f>
        <v>12.299236009455726</v>
      </c>
      <c r="W237" s="23">
        <f>'Bruker data input page'!U237*Calibrations!AQ$97+Calibrations!AR$97</f>
        <v>6.5292214716190902</v>
      </c>
      <c r="X237" s="23">
        <f>Calibrations!AJ$97*('Bruker data input page'!AQ237/0.77446)^2+('Bruker data input page'!AQ237/0.77446)*Calibrations!AK$97+Calibrations!AL$97</f>
        <v>0.16990492210429947</v>
      </c>
      <c r="Y237" s="23">
        <f>('Bruker data input page'!AI237/0.7147)*Calibrations!AX$97+Calibrations!AY$97</f>
        <v>10.555167785431944</v>
      </c>
      <c r="Z237" s="23">
        <f>('Bruker data input page'!AG237/0.8302)*Calibrations!BE$97+Calibrations!BF$97</f>
        <v>0.92172481701309006</v>
      </c>
      <c r="AA237" s="23">
        <f>((('Bruker data input page'!AA237/0.436)^2)*Calibrations!BK$97)+(('Bruker data input page'!AA237/0.436)*Calibrations!BL$97)+Calibrations!BM$97</f>
        <v>0.17823247371060841</v>
      </c>
      <c r="AB237" s="24">
        <f>'Bruker data input page'!AM237*Calibrations!BS$97*10000+Calibrations!BT$97</f>
        <v>351.25675112587498</v>
      </c>
      <c r="AC237" s="24">
        <f>Calibrations!CA$97*('Bruker data input page'!AO237*10000)^2+('Bruker data input page'!AO237*10000)*Calibrations!CB$97+Calibrations!CC$97</f>
        <v>355.86544090651807</v>
      </c>
      <c r="AD237" s="24">
        <f>'Bruker data input page'!AW237*10000*Calibrations!CI$97+Calibrations!CJ$97</f>
        <v>114.05768976258933</v>
      </c>
      <c r="AE237" s="24">
        <f>'Bruker data input page'!AY237*10000*Calibrations!CP$97+Calibrations!CQ$97</f>
        <v>114.22049468100339</v>
      </c>
      <c r="AF237" s="24">
        <f>Calibrations!$CW$97*('Bruker data input page'!BA237*10000)^2+('Bruker data input page'!BA237*10000)*Calibrations!$CX$97+Calibrations!$CY$97</f>
        <v>87.346128813100606</v>
      </c>
      <c r="AG237" s="24">
        <f>'Bruker data input page'!BI237*10000*Calibrations!DD$97+Calibrations!DE$97</f>
        <v>9.8114740830842848</v>
      </c>
      <c r="AH237" s="24">
        <f>('Bruker data input page'!BK237*10000)*Calibrations!DK$97+Calibrations!DL$97</f>
        <v>102.46495988885611</v>
      </c>
      <c r="AI237" s="24">
        <f>Calibrations!DR$97*('Bruker data input page'!BM237*10000)^2+('Bruker data input page'!BM237*10000)*Calibrations!DS$97+Calibrations!DT$97</f>
        <v>27.603420073396141</v>
      </c>
      <c r="AJ237" s="24">
        <f>Calibrations!DY$97*('Bruker data input page'!BO237*10000)^2+Calibrations!DZ$97*('Bruker data input page'!BO237*10000)+Calibrations!EA$97</f>
        <v>66.692926819219608</v>
      </c>
      <c r="AK237" s="21"/>
      <c r="AL237" s="21"/>
    </row>
    <row r="238" spans="2:38">
      <c r="B238" s="27">
        <f>'Bruker data input page'!B915</f>
        <v>44766.803472222222</v>
      </c>
      <c r="C238" s="21" t="str">
        <f>'Bruker data input page'!G915</f>
        <v>GeoExploration</v>
      </c>
      <c r="D238" s="21" t="str">
        <f>'Bruker data input page'!H915</f>
        <v>Oxide3phase</v>
      </c>
      <c r="E238" s="26">
        <f>'Bruker data input page'!L915</f>
        <v>90</v>
      </c>
      <c r="F238" s="26"/>
      <c r="G238" s="26" t="str">
        <f>'Bruker data input page'!DK238</f>
        <v>393-U1558D-12R-1A</v>
      </c>
      <c r="H238" s="26" t="str">
        <f>'Bruker data input page'!DL238</f>
        <v>SHLF</v>
      </c>
      <c r="I238" s="26">
        <f>'Bruker data input page'!DM238</f>
        <v>0</v>
      </c>
      <c r="J238" s="26">
        <f>'Bruker data input page'!DN238</f>
        <v>0</v>
      </c>
      <c r="K238" s="26">
        <f>'Bruker data input page'!DO238</f>
        <v>0</v>
      </c>
      <c r="L238" s="26">
        <f>'Bruker data input page'!DP238</f>
        <v>0</v>
      </c>
      <c r="M238" s="26">
        <f>'Bruker data input page'!DQ238</f>
        <v>0</v>
      </c>
      <c r="N238" s="26">
        <f>'Bruker data input page'!DR238</f>
        <v>0</v>
      </c>
      <c r="O238" s="26">
        <f>'Bruker data input page'!DS238</f>
        <v>74</v>
      </c>
      <c r="P238" s="21" t="str">
        <f>'Bruker data input page'!DT238</f>
        <v>2C BKGD</v>
      </c>
      <c r="Q238" s="21">
        <f>'Bruker data input page'!A238</f>
        <v>608</v>
      </c>
      <c r="R238" s="27">
        <f>'Bruker data input page'!B238</f>
        <v>44743.228472222225</v>
      </c>
      <c r="S238" s="22">
        <f>'Bruker data input page'!Y238*Calibrations!H$97+Calibrations!I$97</f>
        <v>52.017692027005978</v>
      </c>
      <c r="T238" s="23">
        <f>Calibrations!O$97*('Bruker data input page'!AK238/0.5993)^2+Calibrations!P$97*('Bruker data input page'!AK238/0.5993)+Calibrations!Q$97</f>
        <v>1.0771049714475209</v>
      </c>
      <c r="U238" s="22">
        <f>Calibrations!$V$97*'Bruker data input page'!W238^2+Calibrations!$W$97*'Bruker data input page'!W238+Calibrations!$X$97</f>
        <v>18.684837118108518</v>
      </c>
      <c r="V238" s="23">
        <f>('Bruker data input page'!AS238/0.69943)*Calibrations!AC$97+Calibrations!AD$97</f>
        <v>9.2743692697138265</v>
      </c>
      <c r="W238" s="23">
        <f>'Bruker data input page'!U238*Calibrations!AQ$97+Calibrations!AR$97</f>
        <v>11.066227529623685</v>
      </c>
      <c r="X238" s="23">
        <f>Calibrations!AJ$97*('Bruker data input page'!AQ238/0.77446)^2+('Bruker data input page'!AQ238/0.77446)*Calibrations!AK$97+Calibrations!AL$97</f>
        <v>0.13698176891858183</v>
      </c>
      <c r="Y238" s="23">
        <f>('Bruker data input page'!AI238/0.7147)*Calibrations!AX$97+Calibrations!AY$97</f>
        <v>11.787170601682845</v>
      </c>
      <c r="Z238" s="23">
        <f>('Bruker data input page'!AG238/0.8302)*Calibrations!BE$97+Calibrations!BF$97</f>
        <v>0.25706903555998967</v>
      </c>
      <c r="AA238" s="23">
        <f>((('Bruker data input page'!AA238/0.436)^2)*Calibrations!BK$97)+(('Bruker data input page'!AA238/0.436)*Calibrations!BL$97)+Calibrations!BM$97</f>
        <v>0.13491766488776946</v>
      </c>
      <c r="AB238" s="24">
        <f>'Bruker data input page'!AM238*Calibrations!BS$97*10000+Calibrations!BT$97</f>
        <v>285.23175747982333</v>
      </c>
      <c r="AC238" s="24">
        <f>Calibrations!CA$97*('Bruker data input page'!AO238*10000)^2+('Bruker data input page'!AO238*10000)*Calibrations!CB$97+Calibrations!CC$97</f>
        <v>264.47679576384587</v>
      </c>
      <c r="AD238" s="24">
        <f>'Bruker data input page'!AW238*10000*Calibrations!CI$97+Calibrations!CJ$97</f>
        <v>111.09210535567522</v>
      </c>
      <c r="AE238" s="24">
        <f>'Bruker data input page'!AY238*10000*Calibrations!CP$97+Calibrations!CQ$97</f>
        <v>85.437579165723207</v>
      </c>
      <c r="AF238" s="24">
        <f>Calibrations!$CW$97*('Bruker data input page'!BA238*10000)^2+('Bruker data input page'!BA238*10000)*Calibrations!$CX$97+Calibrations!$CY$97</f>
        <v>72.762235374685773</v>
      </c>
      <c r="AG238" s="24">
        <f>'Bruker data input page'!BI238*10000*Calibrations!DD$97+Calibrations!DE$97</f>
        <v>4.1610912678326706</v>
      </c>
      <c r="AH238" s="24">
        <f>('Bruker data input page'!BK238*10000)*Calibrations!DK$97+Calibrations!DL$97</f>
        <v>81.608230056167898</v>
      </c>
      <c r="AI238" s="24">
        <f>Calibrations!DR$97*('Bruker data input page'!BM238*10000)^2+('Bruker data input page'!BM238*10000)*Calibrations!DS$97+Calibrations!DT$97</f>
        <v>24.418714597367938</v>
      </c>
      <c r="AJ238" s="24">
        <f>Calibrations!DY$97*('Bruker data input page'!BO238*10000)^2+Calibrations!DZ$97*('Bruker data input page'!BO238*10000)+Calibrations!EA$97</f>
        <v>64.979345005047662</v>
      </c>
      <c r="AK238" s="21"/>
      <c r="AL238" s="21"/>
    </row>
    <row r="239" spans="2:38">
      <c r="B239" s="27">
        <f>'Bruker data input page'!B916</f>
        <v>44766.805555555555</v>
      </c>
      <c r="C239" s="21" t="str">
        <f>'Bruker data input page'!G916</f>
        <v>GeoExploration</v>
      </c>
      <c r="D239" s="21" t="str">
        <f>'Bruker data input page'!H916</f>
        <v>Oxide3phase</v>
      </c>
      <c r="E239" s="26">
        <f>'Bruker data input page'!L916</f>
        <v>90</v>
      </c>
      <c r="F239" s="26"/>
      <c r="G239" s="26" t="str">
        <f>'Bruker data input page'!DK239</f>
        <v>393-U1558D-12R-1A</v>
      </c>
      <c r="H239" s="26" t="str">
        <f>'Bruker data input page'!DL239</f>
        <v>SHLF</v>
      </c>
      <c r="I239" s="26">
        <f>'Bruker data input page'!DM239</f>
        <v>0</v>
      </c>
      <c r="J239" s="26">
        <f>'Bruker data input page'!DN239</f>
        <v>0</v>
      </c>
      <c r="K239" s="26">
        <f>'Bruker data input page'!DO239</f>
        <v>0</v>
      </c>
      <c r="L239" s="26">
        <f>'Bruker data input page'!DP239</f>
        <v>0</v>
      </c>
      <c r="M239" s="26">
        <f>'Bruker data input page'!DQ239</f>
        <v>0</v>
      </c>
      <c r="N239" s="26">
        <f>'Bruker data input page'!DR239</f>
        <v>0</v>
      </c>
      <c r="O239" s="26">
        <f>'Bruker data input page'!DS239</f>
        <v>99</v>
      </c>
      <c r="P239" s="21" t="str">
        <f>'Bruker data input page'!DT239</f>
        <v>2F ALT</v>
      </c>
      <c r="Q239" s="21">
        <f>'Bruker data input page'!A239</f>
        <v>609</v>
      </c>
      <c r="R239" s="27">
        <f>'Bruker data input page'!B239</f>
        <v>44743.229861111111</v>
      </c>
      <c r="S239" s="22">
        <f>'Bruker data input page'!Y239*Calibrations!H$97+Calibrations!I$97</f>
        <v>50.860077182010897</v>
      </c>
      <c r="T239" s="23">
        <f>Calibrations!O$97*('Bruker data input page'!AK239/0.5993)^2+Calibrations!P$97*('Bruker data input page'!AK239/0.5993)+Calibrations!Q$97</f>
        <v>1.1623495207059416</v>
      </c>
      <c r="U239" s="22">
        <f>Calibrations!$V$97*'Bruker data input page'!W239^2+Calibrations!$W$97*'Bruker data input page'!W239+Calibrations!$X$97</f>
        <v>17.585423025915457</v>
      </c>
      <c r="V239" s="23">
        <f>('Bruker data input page'!AS239/0.69943)*Calibrations!AC$97+Calibrations!AD$97</f>
        <v>10.08534672134793</v>
      </c>
      <c r="W239" s="23">
        <f>'Bruker data input page'!U239*Calibrations!AQ$97+Calibrations!AR$97</f>
        <v>9.452455442600872</v>
      </c>
      <c r="X239" s="23">
        <f>Calibrations!AJ$97*('Bruker data input page'!AQ239/0.77446)^2+('Bruker data input page'!AQ239/0.77446)*Calibrations!AK$97+Calibrations!AL$97</f>
        <v>0.15859274408950569</v>
      </c>
      <c r="Y239" s="23">
        <f>('Bruker data input page'!AI239/0.7147)*Calibrations!AX$97+Calibrations!AY$97</f>
        <v>12.432403910539904</v>
      </c>
      <c r="Z239" s="23">
        <f>('Bruker data input page'!AG239/0.8302)*Calibrations!BE$97+Calibrations!BF$97</f>
        <v>0.48420503716918945</v>
      </c>
      <c r="AA239" s="23">
        <f>((('Bruker data input page'!AA239/0.436)^2)*Calibrations!BK$97)+(('Bruker data input page'!AA239/0.436)*Calibrations!BL$97)+Calibrations!BM$97</f>
        <v>0.11851406094939294</v>
      </c>
      <c r="AB239" s="24">
        <f>'Bruker data input page'!AM239*Calibrations!BS$97*10000+Calibrations!BT$97</f>
        <v>370.97850247469569</v>
      </c>
      <c r="AC239" s="24">
        <f>Calibrations!CA$97*('Bruker data input page'!AO239*10000)^2+('Bruker data input page'!AO239*10000)*Calibrations!CB$97+Calibrations!CC$97</f>
        <v>298.06804964753007</v>
      </c>
      <c r="AD239" s="24">
        <f>'Bruker data input page'!AW239*10000*Calibrations!CI$97+Calibrations!CJ$97</f>
        <v>90.333014507276559</v>
      </c>
      <c r="AE239" s="24">
        <f>'Bruker data input page'!AY239*10000*Calibrations!CP$97+Calibrations!CQ$97</f>
        <v>72.074082676485958</v>
      </c>
      <c r="AF239" s="24">
        <f>Calibrations!$CW$97*('Bruker data input page'!BA239*10000)^2+('Bruker data input page'!BA239*10000)*Calibrations!$CX$97+Calibrations!$CY$97</f>
        <v>82.125938838809802</v>
      </c>
      <c r="AG239" s="24">
        <f>'Bruker data input page'!BI239*10000*Calibrations!DD$97+Calibrations!DE$97</f>
        <v>5.2911678308829933</v>
      </c>
      <c r="AH239" s="24">
        <f>('Bruker data input page'!BK239*10000)*Calibrations!DK$97+Calibrations!DL$97</f>
        <v>91.540006166971807</v>
      </c>
      <c r="AI239" s="24">
        <f>Calibrations!DR$97*('Bruker data input page'!BM239*10000)^2+('Bruker data input page'!BM239*10000)*Calibrations!DS$97+Calibrations!DT$97</f>
        <v>28.664408876081268</v>
      </c>
      <c r="AJ239" s="24">
        <f>Calibrations!DY$97*('Bruker data input page'!BO239*10000)^2+Calibrations!DZ$97*('Bruker data input page'!BO239*10000)+Calibrations!EA$97</f>
        <v>71.826244966121322</v>
      </c>
      <c r="AK239" s="21"/>
      <c r="AL239" s="21"/>
    </row>
    <row r="240" spans="2:38">
      <c r="B240" s="27">
        <f>'Bruker data input page'!B917</f>
        <v>44766.80972222222</v>
      </c>
      <c r="C240" s="21" t="str">
        <f>'Bruker data input page'!G917</f>
        <v>GeoExploration</v>
      </c>
      <c r="D240" s="21" t="str">
        <f>'Bruker data input page'!H917</f>
        <v>Oxide3phase</v>
      </c>
      <c r="E240" s="26">
        <f>'Bruker data input page'!L917</f>
        <v>90</v>
      </c>
      <c r="F240" s="26"/>
      <c r="G240" s="26" t="str">
        <f>'Bruker data input page'!DK240</f>
        <v>393-U1558D-12R-1A</v>
      </c>
      <c r="H240" s="26" t="str">
        <f>'Bruker data input page'!DL240</f>
        <v>SHLF</v>
      </c>
      <c r="I240" s="26">
        <f>'Bruker data input page'!DM240</f>
        <v>0</v>
      </c>
      <c r="J240" s="26">
        <f>'Bruker data input page'!DN240</f>
        <v>0</v>
      </c>
      <c r="K240" s="26">
        <f>'Bruker data input page'!DO240</f>
        <v>0</v>
      </c>
      <c r="L240" s="26">
        <f>'Bruker data input page'!DP240</f>
        <v>0</v>
      </c>
      <c r="M240" s="26">
        <f>'Bruker data input page'!DQ240</f>
        <v>0</v>
      </c>
      <c r="N240" s="26">
        <f>'Bruker data input page'!DR240</f>
        <v>0</v>
      </c>
      <c r="O240" s="26">
        <f>'Bruker data input page'!DS240</f>
        <v>125</v>
      </c>
      <c r="P240" s="21" t="str">
        <f>'Bruker data input page'!DT240</f>
        <v>6A ALT</v>
      </c>
      <c r="Q240" s="21">
        <f>'Bruker data input page'!A240</f>
        <v>610</v>
      </c>
      <c r="R240" s="27">
        <f>'Bruker data input page'!B240</f>
        <v>44743.232638888891</v>
      </c>
      <c r="S240" s="22">
        <f>'Bruker data input page'!Y240*Calibrations!H$97+Calibrations!I$97</f>
        <v>51.397002306154675</v>
      </c>
      <c r="T240" s="23">
        <f>Calibrations!O$97*('Bruker data input page'!AK240/0.5993)^2+Calibrations!P$97*('Bruker data input page'!AK240/0.5993)+Calibrations!Q$97</f>
        <v>1.1414087480276291</v>
      </c>
      <c r="U240" s="22">
        <f>Calibrations!$V$97*'Bruker data input page'!W240^2+Calibrations!$W$97*'Bruker data input page'!W240+Calibrations!$X$97</f>
        <v>17.719776558130583</v>
      </c>
      <c r="V240" s="23">
        <f>('Bruker data input page'!AS240/0.69943)*Calibrations!AC$97+Calibrations!AD$97</f>
        <v>10.488892555311022</v>
      </c>
      <c r="W240" s="23">
        <f>'Bruker data input page'!U240*Calibrations!AQ$97+Calibrations!AR$97</f>
        <v>8.3011420631566573</v>
      </c>
      <c r="X240" s="23">
        <f>Calibrations!AJ$97*('Bruker data input page'!AQ240/0.77446)^2+('Bruker data input page'!AQ240/0.77446)*Calibrations!AK$97+Calibrations!AL$97</f>
        <v>0.1807446097903872</v>
      </c>
      <c r="Y240" s="23">
        <f>('Bruker data input page'!AI240/0.7147)*Calibrations!AX$97+Calibrations!AY$97</f>
        <v>11.866340332830951</v>
      </c>
      <c r="Z240" s="23">
        <f>('Bruker data input page'!AG240/0.8302)*Calibrations!BE$97+Calibrations!BF$97</f>
        <v>0.67949672227371083</v>
      </c>
      <c r="AA240" s="23">
        <f>((('Bruker data input page'!AA240/0.436)^2)*Calibrations!BK$97)+(('Bruker data input page'!AA240/0.436)*Calibrations!BL$97)+Calibrations!BM$97</f>
        <v>0.10988490097405006</v>
      </c>
      <c r="AB240" s="24">
        <f>'Bruker data input page'!AM240*Calibrations!BS$97*10000+Calibrations!BT$97</f>
        <v>349.54181622597758</v>
      </c>
      <c r="AC240" s="24">
        <f>Calibrations!CA$97*('Bruker data input page'!AO240*10000)^2+('Bruker data input page'!AO240*10000)*Calibrations!CB$97+Calibrations!CC$97</f>
        <v>411.04165674948979</v>
      </c>
      <c r="AD240" s="24">
        <f>'Bruker data input page'!AW240*10000*Calibrations!CI$97+Calibrations!CJ$97</f>
        <v>95.275655185466718</v>
      </c>
      <c r="AE240" s="24">
        <f>'Bruker data input page'!AY240*10000*Calibrations!CP$97+Calibrations!CQ$97</f>
        <v>74.130005213291696</v>
      </c>
      <c r="AF240" s="24">
        <f>Calibrations!$CW$97*('Bruker data input page'!BA240*10000)^2+('Bruker data input page'!BA240*10000)*Calibrations!$CX$97+Calibrations!$CY$97</f>
        <v>76.810841432159478</v>
      </c>
      <c r="AG240" s="24">
        <f>'Bruker data input page'!BI240*10000*Calibrations!DD$97+Calibrations!DE$97</f>
        <v>6.421244393933315</v>
      </c>
      <c r="AH240" s="24">
        <f>('Bruker data input page'!BK240*10000)*Calibrations!DK$97+Calibrations!DL$97</f>
        <v>90.546828555891409</v>
      </c>
      <c r="AI240" s="24">
        <f>Calibrations!DR$97*('Bruker data input page'!BM240*10000)^2+('Bruker data input page'!BM240*10000)*Calibrations!DS$97+Calibrations!DT$97</f>
        <v>24.418714597367938</v>
      </c>
      <c r="AJ240" s="24">
        <f>Calibrations!DY$97*('Bruker data input page'!BO240*10000)^2+Calibrations!DZ$97*('Bruker data input page'!BO240*10000)+Calibrations!EA$97</f>
        <v>70.116376799756438</v>
      </c>
      <c r="AK240" s="21"/>
      <c r="AL240" s="21"/>
    </row>
    <row r="241" spans="2:38">
      <c r="B241" s="27">
        <f>'Bruker data input page'!B918</f>
        <v>44766.813194444447</v>
      </c>
      <c r="C241" s="21" t="str">
        <f>'Bruker data input page'!G918</f>
        <v>GeoExploration</v>
      </c>
      <c r="D241" s="21" t="str">
        <f>'Bruker data input page'!H918</f>
        <v>Oxide3phase</v>
      </c>
      <c r="E241" s="26">
        <f>'Bruker data input page'!L918</f>
        <v>90</v>
      </c>
      <c r="F241" s="26"/>
      <c r="G241" s="26" t="str">
        <f>'Bruker data input page'!DK241</f>
        <v>393-U1558D-13R-2A</v>
      </c>
      <c r="H241" s="26" t="str">
        <f>'Bruker data input page'!DL241</f>
        <v>SHLF</v>
      </c>
      <c r="I241" s="26">
        <f>'Bruker data input page'!DM241</f>
        <v>0</v>
      </c>
      <c r="J241" s="26">
        <f>'Bruker data input page'!DN241</f>
        <v>0</v>
      </c>
      <c r="K241" s="26">
        <f>'Bruker data input page'!DO241</f>
        <v>0</v>
      </c>
      <c r="L241" s="26">
        <f>'Bruker data input page'!DP241</f>
        <v>0</v>
      </c>
      <c r="M241" s="26">
        <f>'Bruker data input page'!DQ241</f>
        <v>0</v>
      </c>
      <c r="N241" s="26">
        <f>'Bruker data input page'!DR241</f>
        <v>0</v>
      </c>
      <c r="O241" s="26">
        <f>'Bruker data input page'!DS241</f>
        <v>11</v>
      </c>
      <c r="P241" s="21" t="str">
        <f>'Bruker data input page'!DT241</f>
        <v>2A ALT</v>
      </c>
      <c r="Q241" s="21">
        <f>'Bruker data input page'!A241</f>
        <v>674</v>
      </c>
      <c r="R241" s="27">
        <f>'Bruker data input page'!B241</f>
        <v>44743.792361111111</v>
      </c>
      <c r="S241" s="22">
        <f>'Bruker data input page'!Y241*Calibrations!H$97+Calibrations!I$97</f>
        <v>51.477796527092437</v>
      </c>
      <c r="T241" s="23">
        <f>Calibrations!O$97*('Bruker data input page'!AK241/0.5993)^2+Calibrations!P$97*('Bruker data input page'!AK241/0.5993)+Calibrations!Q$97</f>
        <v>1.2724285976351293</v>
      </c>
      <c r="U241" s="22">
        <f>Calibrations!$V$97*'Bruker data input page'!W241^2+Calibrations!$W$97*'Bruker data input page'!W241+Calibrations!$X$97</f>
        <v>19.529081379276612</v>
      </c>
      <c r="V241" s="23">
        <f>('Bruker data input page'!AS241/0.69943)*Calibrations!AC$97+Calibrations!AD$97</f>
        <v>11.276555304697615</v>
      </c>
      <c r="W241" s="23">
        <f>'Bruker data input page'!U241*Calibrations!AQ$97+Calibrations!AR$97</f>
        <v>6.7623841812093044</v>
      </c>
      <c r="X241" s="23">
        <f>Calibrations!AJ$97*('Bruker data input page'!AQ241/0.77446)^2+('Bruker data input page'!AQ241/0.77446)*Calibrations!AK$97+Calibrations!AL$97</f>
        <v>0.12973598890716043</v>
      </c>
      <c r="Y241" s="23">
        <f>('Bruker data input page'!AI241/0.7147)*Calibrations!AX$97+Calibrations!AY$97</f>
        <v>12.232195840424986</v>
      </c>
      <c r="Z241" s="23">
        <f>('Bruker data input page'!AG241/0.8302)*Calibrations!BE$97+Calibrations!BF$97</f>
        <v>0.70454959686980867</v>
      </c>
      <c r="AA241" s="23">
        <f>((('Bruker data input page'!AA241/0.436)^2)*Calibrations!BK$97)+(('Bruker data input page'!AA241/0.436)*Calibrations!BL$97)+Calibrations!BM$97</f>
        <v>0.13231716879218264</v>
      </c>
      <c r="AB241" s="24">
        <f>'Bruker data input page'!AM241*Calibrations!BS$97*10000+Calibrations!BT$97</f>
        <v>406.13466792259328</v>
      </c>
      <c r="AC241" s="24">
        <f>Calibrations!CA$97*('Bruker data input page'!AO241*10000)^2+('Bruker data input page'!AO241*10000)*Calibrations!CB$97+Calibrations!CC$97</f>
        <v>380.07157828182187</v>
      </c>
      <c r="AD241" s="24">
        <f>'Bruker data input page'!AW241*10000*Calibrations!CI$97+Calibrations!CJ$97</f>
        <v>83.413317557810331</v>
      </c>
      <c r="AE241" s="24">
        <f>'Bruker data input page'!AY241*10000*Calibrations!CP$97+Calibrations!CQ$97</f>
        <v>80.297772823708883</v>
      </c>
      <c r="AF241" s="24">
        <f>Calibrations!$CW$97*('Bruker data input page'!BA241*10000)^2+('Bruker data input page'!BA241*10000)*Calibrations!$CX$97+Calibrations!$CY$97</f>
        <v>113.19505111597859</v>
      </c>
      <c r="AG241" s="24">
        <f>'Bruker data input page'!BI241*10000*Calibrations!DD$97+Calibrations!DE$97</f>
        <v>8.6813975200339613</v>
      </c>
      <c r="AH241" s="24">
        <f>('Bruker data input page'!BK241*10000)*Calibrations!DK$97+Calibrations!DL$97</f>
        <v>95.512716611293371</v>
      </c>
      <c r="AI241" s="24">
        <f>Calibrations!DR$97*('Bruker data input page'!BM241*10000)^2+('Bruker data input page'!BM241*10000)*Calibrations!DS$97+Calibrations!DT$97</f>
        <v>29.725107834104254</v>
      </c>
      <c r="AJ241" s="24">
        <f>Calibrations!DY$97*('Bruker data input page'!BO241*10000)^2+Calibrations!DZ$97*('Bruker data input page'!BO241*10000)+Calibrations!EA$97</f>
        <v>70.971465618264176</v>
      </c>
      <c r="AK241" s="21"/>
      <c r="AL241" s="21"/>
    </row>
    <row r="242" spans="2:38">
      <c r="B242" s="27">
        <f>'Bruker data input page'!B919</f>
        <v>44766.81527777778</v>
      </c>
      <c r="C242" s="21" t="str">
        <f>'Bruker data input page'!G919</f>
        <v>GeoExploration</v>
      </c>
      <c r="D242" s="21" t="str">
        <f>'Bruker data input page'!H919</f>
        <v>Oxide3phase</v>
      </c>
      <c r="E242" s="26">
        <f>'Bruker data input page'!L919</f>
        <v>90</v>
      </c>
      <c r="F242" s="26"/>
      <c r="G242" s="26" t="str">
        <f>'Bruker data input page'!DK242</f>
        <v>393-U1558D-13R-2A</v>
      </c>
      <c r="H242" s="26" t="str">
        <f>'Bruker data input page'!DL242</f>
        <v>SHLF</v>
      </c>
      <c r="I242" s="26">
        <f>'Bruker data input page'!DM242</f>
        <v>0</v>
      </c>
      <c r="J242" s="26">
        <f>'Bruker data input page'!DN242</f>
        <v>0</v>
      </c>
      <c r="K242" s="26">
        <f>'Bruker data input page'!DO242</f>
        <v>0</v>
      </c>
      <c r="L242" s="26">
        <f>'Bruker data input page'!DP242</f>
        <v>0</v>
      </c>
      <c r="M242" s="26">
        <f>'Bruker data input page'!DQ242</f>
        <v>0</v>
      </c>
      <c r="N242" s="26">
        <f>'Bruker data input page'!DR242</f>
        <v>0</v>
      </c>
      <c r="O242" s="26">
        <f>'Bruker data input page'!DS242</f>
        <v>58</v>
      </c>
      <c r="P242" s="21" t="str">
        <f>'Bruker data input page'!DT242</f>
        <v>7A ALT</v>
      </c>
      <c r="Q242" s="21">
        <f>'Bruker data input page'!A242</f>
        <v>678</v>
      </c>
      <c r="R242" s="27">
        <f>'Bruker data input page'!B242</f>
        <v>44743.804166666669</v>
      </c>
      <c r="S242" s="22">
        <f>'Bruker data input page'!Y242*Calibrations!H$97+Calibrations!I$97</f>
        <v>45.620690769227537</v>
      </c>
      <c r="T242" s="23">
        <f>Calibrations!O$97*('Bruker data input page'!AK242/0.5993)^2+Calibrations!P$97*('Bruker data input page'!AK242/0.5993)+Calibrations!Q$97</f>
        <v>1.1256801643570318</v>
      </c>
      <c r="U242" s="22">
        <f>Calibrations!$V$97*'Bruker data input page'!W242^2+Calibrations!$W$97*'Bruker data input page'!W242+Calibrations!$X$97</f>
        <v>17.668909600773695</v>
      </c>
      <c r="V242" s="23">
        <f>('Bruker data input page'!AS242/0.69943)*Calibrations!AC$97+Calibrations!AD$97</f>
        <v>10.082324445130659</v>
      </c>
      <c r="W242" s="23">
        <f>'Bruker data input page'!U242*Calibrations!AQ$97+Calibrations!AR$97</f>
        <v>4.740674020193663</v>
      </c>
      <c r="X242" s="23">
        <f>Calibrations!AJ$97*('Bruker data input page'!AQ242/0.77446)^2+('Bruker data input page'!AQ242/0.77446)*Calibrations!AK$97+Calibrations!AL$97</f>
        <v>0.17588284902073498</v>
      </c>
      <c r="Y242" s="23">
        <f>('Bruker data input page'!AI242/0.7147)*Calibrations!AX$97+Calibrations!AY$97</f>
        <v>10.95634517307667</v>
      </c>
      <c r="Z242" s="23">
        <f>('Bruker data input page'!AG242/0.8302)*Calibrations!BE$97+Calibrations!BF$97</f>
        <v>1.0053350129542837</v>
      </c>
      <c r="AA242" s="23">
        <f>((('Bruker data input page'!AA242/0.436)^2)*Calibrations!BK$97)+(('Bruker data input page'!AA242/0.436)*Calibrations!BL$97)+Calibrations!BM$97</f>
        <v>8.3391797054577999E-2</v>
      </c>
      <c r="AB242" s="24">
        <f>'Bruker data input page'!AM242*Calibrations!BS$97*10000+Calibrations!BT$97</f>
        <v>315.24311822802866</v>
      </c>
      <c r="AC242" s="24">
        <f>Calibrations!CA$97*('Bruker data input page'!AO242*10000)^2+('Bruker data input page'!AO242*10000)*Calibrations!CB$97+Calibrations!CC$97</f>
        <v>323.38244986740551</v>
      </c>
      <c r="AD242" s="24">
        <f>'Bruker data input page'!AW242*10000*Calibrations!CI$97+Calibrations!CJ$97</f>
        <v>135.805308746626</v>
      </c>
      <c r="AE242" s="24">
        <f>'Bruker data input page'!AY242*10000*Calibrations!CP$97+Calibrations!CQ$97</f>
        <v>85.437579165723207</v>
      </c>
      <c r="AF242" s="24">
        <f>Calibrations!$CW$97*('Bruker data input page'!BA242*10000)^2+('Bruker data input page'!BA242*10000)*Calibrations!$CX$97+Calibrations!$CY$97</f>
        <v>97.501786464603583</v>
      </c>
      <c r="AG242" s="24">
        <f>'Bruker data input page'!BI242*10000*Calibrations!DD$97+Calibrations!DE$97</f>
        <v>9.8114740830842848</v>
      </c>
      <c r="AH242" s="24">
        <f>('Bruker data input page'!BK242*10000)*Calibrations!DK$97+Calibrations!DL$97</f>
        <v>111.40355838857963</v>
      </c>
      <c r="AI242" s="24">
        <f>Calibrations!DR$97*('Bruker data input page'!BM242*10000)^2+('Bruker data input page'!BM242*10000)*Calibrations!DS$97+Calibrations!DT$97</f>
        <v>24.418714597367938</v>
      </c>
      <c r="AJ242" s="24">
        <f>Calibrations!DY$97*('Bruker data input page'!BO242*10000)^2+Calibrations!DZ$97*('Bruker data input page'!BO242*10000)+Calibrations!EA$97</f>
        <v>76.095499645648218</v>
      </c>
      <c r="AK242" s="21"/>
      <c r="AL242" s="21"/>
    </row>
    <row r="243" spans="2:38">
      <c r="B243" s="27">
        <f>'Bruker data input page'!B920</f>
        <v>44766.817361111112</v>
      </c>
      <c r="C243" s="21" t="str">
        <f>'Bruker data input page'!G920</f>
        <v>GeoExploration</v>
      </c>
      <c r="D243" s="21" t="str">
        <f>'Bruker data input page'!H920</f>
        <v>Oxide3phase</v>
      </c>
      <c r="E243" s="26">
        <f>'Bruker data input page'!L920</f>
        <v>90</v>
      </c>
      <c r="F243" s="26"/>
      <c r="G243" s="26" t="str">
        <f>'Bruker data input page'!DK243</f>
        <v>393-U1558D-13R-2A</v>
      </c>
      <c r="H243" s="26" t="str">
        <f>'Bruker data input page'!DL243</f>
        <v>SHLF</v>
      </c>
      <c r="I243" s="26">
        <f>'Bruker data input page'!DM243</f>
        <v>0</v>
      </c>
      <c r="J243" s="26">
        <f>'Bruker data input page'!DN243</f>
        <v>0</v>
      </c>
      <c r="K243" s="26">
        <f>'Bruker data input page'!DO243</f>
        <v>0</v>
      </c>
      <c r="L243" s="26">
        <f>'Bruker data input page'!DP243</f>
        <v>0</v>
      </c>
      <c r="M243" s="26">
        <f>'Bruker data input page'!DQ243</f>
        <v>0</v>
      </c>
      <c r="N243" s="26">
        <f>'Bruker data input page'!DR243</f>
        <v>0</v>
      </c>
      <c r="O243" s="26">
        <f>'Bruker data input page'!DS243</f>
        <v>69</v>
      </c>
      <c r="P243" s="21" t="str">
        <f>'Bruker data input page'!DT243</f>
        <v>7A BKGD (BROWN SPOTTY TEX)</v>
      </c>
      <c r="Q243" s="21">
        <f>'Bruker data input page'!A243</f>
        <v>679</v>
      </c>
      <c r="R243" s="27">
        <f>'Bruker data input page'!B243</f>
        <v>44743.806250000001</v>
      </c>
      <c r="S243" s="22">
        <f>'Bruker data input page'!Y243*Calibrations!H$97+Calibrations!I$97</f>
        <v>50.624585790983467</v>
      </c>
      <c r="T243" s="23">
        <f>Calibrations!O$97*('Bruker data input page'!AK243/0.5993)^2+Calibrations!P$97*('Bruker data input page'!AK243/0.5993)+Calibrations!Q$97</f>
        <v>1.1026846475277017</v>
      </c>
      <c r="U243" s="22">
        <f>Calibrations!$V$97*'Bruker data input page'!W243^2+Calibrations!$W$97*'Bruker data input page'!W243+Calibrations!$X$97</f>
        <v>19.477008928096264</v>
      </c>
      <c r="V243" s="23">
        <f>('Bruker data input page'!AS243/0.69943)*Calibrations!AC$97+Calibrations!AD$97</f>
        <v>9.8818467893850865</v>
      </c>
      <c r="W243" s="23">
        <f>'Bruker data input page'!U243*Calibrations!AQ$97+Calibrations!AR$97</f>
        <v>9.3246606241604635</v>
      </c>
      <c r="X243" s="23">
        <f>Calibrations!AJ$97*('Bruker data input page'!AQ243/0.77446)^2+('Bruker data input page'!AQ243/0.77446)*Calibrations!AK$97+Calibrations!AL$97</f>
        <v>0.13380105681444943</v>
      </c>
      <c r="Y243" s="23">
        <f>('Bruker data input page'!AI243/0.7147)*Calibrations!AX$97+Calibrations!AY$97</f>
        <v>12.320196041585763</v>
      </c>
      <c r="Z243" s="23">
        <f>('Bruker data input page'!AG243/0.8302)*Calibrations!BE$97+Calibrations!BF$97</f>
        <v>0.33600068263082788</v>
      </c>
      <c r="AA243" s="23">
        <f>((('Bruker data input page'!AA243/0.436)^2)*Calibrations!BK$97)+(('Bruker data input page'!AA243/0.436)*Calibrations!BL$97)+Calibrations!BM$97</f>
        <v>6.5024601085877459E-2</v>
      </c>
      <c r="AB243" s="24">
        <f>'Bruker data input page'!AM243*Calibrations!BS$97*10000+Calibrations!BT$97</f>
        <v>340.10967427654163</v>
      </c>
      <c r="AC243" s="24">
        <f>Calibrations!CA$97*('Bruker data input page'!AO243*10000)^2+('Bruker data input page'!AO243*10000)*Calibrations!CB$97+Calibrations!CC$97</f>
        <v>363.30963759158601</v>
      </c>
      <c r="AD243" s="24">
        <f>'Bruker data input page'!AW243*10000*Calibrations!CI$97+Calibrations!CJ$97</f>
        <v>79.459205015258206</v>
      </c>
      <c r="AE243" s="24">
        <f>'Bruker data input page'!AY243*10000*Calibrations!CP$97+Calibrations!CQ$97</f>
        <v>87.493501702528931</v>
      </c>
      <c r="AF243" s="24">
        <f>Calibrations!$CW$97*('Bruker data input page'!BA243*10000)^2+('Bruker data input page'!BA243*10000)*Calibrations!$CX$97+Calibrations!$CY$97</f>
        <v>84.74789725500014</v>
      </c>
      <c r="AG243" s="24">
        <f>'Bruker data input page'!BI243*10000*Calibrations!DD$97+Calibrations!DE$97</f>
        <v>3.0310147047823475</v>
      </c>
      <c r="AH243" s="24">
        <f>('Bruker data input page'!BK243*10000)*Calibrations!DK$97+Calibrations!DL$97</f>
        <v>84.587762889409078</v>
      </c>
      <c r="AI243" s="24">
        <f>Calibrations!DR$97*('Bruker data input page'!BM243*10000)^2+('Bruker data input page'!BM243*10000)*Calibrations!DS$97+Calibrations!DT$97</f>
        <v>26.542141426048879</v>
      </c>
      <c r="AJ243" s="24">
        <f>Calibrations!DY$97*('Bruker data input page'!BO243*10000)^2+Calibrations!DZ$97*('Bruker data input page'!BO243*10000)+Calibrations!EA$97</f>
        <v>70.116376799756438</v>
      </c>
      <c r="AK243" s="21"/>
      <c r="AL243" s="21"/>
    </row>
    <row r="244" spans="2:38">
      <c r="B244" s="27">
        <f>'Bruker data input page'!B921</f>
        <v>44766.820138888892</v>
      </c>
      <c r="C244" s="21" t="str">
        <f>'Bruker data input page'!G921</f>
        <v>GeoExploration</v>
      </c>
      <c r="D244" s="21" t="str">
        <f>'Bruker data input page'!H921</f>
        <v>Oxide3phase</v>
      </c>
      <c r="E244" s="26">
        <f>'Bruker data input page'!L921</f>
        <v>90</v>
      </c>
      <c r="F244" s="26"/>
      <c r="G244" s="26" t="str">
        <f>'Bruker data input page'!DK244</f>
        <v>393-U1558D-13R-2A</v>
      </c>
      <c r="H244" s="26" t="str">
        <f>'Bruker data input page'!DL244</f>
        <v>SHLF</v>
      </c>
      <c r="I244" s="26">
        <f>'Bruker data input page'!DM244</f>
        <v>0</v>
      </c>
      <c r="J244" s="26">
        <f>'Bruker data input page'!DN244</f>
        <v>0</v>
      </c>
      <c r="K244" s="26">
        <f>'Bruker data input page'!DO244</f>
        <v>0</v>
      </c>
      <c r="L244" s="26">
        <f>'Bruker data input page'!DP244</f>
        <v>0</v>
      </c>
      <c r="M244" s="26">
        <f>'Bruker data input page'!DQ244</f>
        <v>0</v>
      </c>
      <c r="N244" s="26">
        <f>'Bruker data input page'!DR244</f>
        <v>0</v>
      </c>
      <c r="O244" s="26">
        <f>'Bruker data input page'!DS244</f>
        <v>86</v>
      </c>
      <c r="P244" s="21" t="str">
        <f>'Bruker data input page'!DT244</f>
        <v>8A BKGD</v>
      </c>
      <c r="Q244" s="21">
        <f>'Bruker data input page'!A244</f>
        <v>680</v>
      </c>
      <c r="R244" s="27">
        <f>'Bruker data input page'!B244</f>
        <v>44743.808333333334</v>
      </c>
      <c r="S244" s="22">
        <f>'Bruker data input page'!Y244*Calibrations!H$97+Calibrations!I$97</f>
        <v>50.319231161851029</v>
      </c>
      <c r="T244" s="23">
        <f>Calibrations!O$97*('Bruker data input page'!AK244/0.5993)^2+Calibrations!P$97*('Bruker data input page'!AK244/0.5993)+Calibrations!Q$97</f>
        <v>0.96602760549762667</v>
      </c>
      <c r="U244" s="22">
        <f>Calibrations!$V$97*'Bruker data input page'!W244^2+Calibrations!$W$97*'Bruker data input page'!W244+Calibrations!$X$97</f>
        <v>17.089350610310117</v>
      </c>
      <c r="V244" s="23">
        <f>('Bruker data input page'!AS244/0.69943)*Calibrations!AC$97+Calibrations!AD$97</f>
        <v>9.381012444808924</v>
      </c>
      <c r="W244" s="23">
        <f>'Bruker data input page'!U244*Calibrations!AQ$97+Calibrations!AR$97</f>
        <v>10.166637075458457</v>
      </c>
      <c r="X244" s="23">
        <f>Calibrations!AJ$97*('Bruker data input page'!AQ244/0.77446)^2+('Bruker data input page'!AQ244/0.77446)*Calibrations!AK$97+Calibrations!AL$97</f>
        <v>0.13191635587874895</v>
      </c>
      <c r="Y244" s="23">
        <f>('Bruker data input page'!AI244/0.7147)*Calibrations!AX$97+Calibrations!AY$97</f>
        <v>11.013134230227138</v>
      </c>
      <c r="Z244" s="23">
        <f>('Bruker data input page'!AG244/0.8302)*Calibrations!BE$97+Calibrations!BF$97</f>
        <v>0.32136135229455381</v>
      </c>
      <c r="AA244" s="23">
        <f>((('Bruker data input page'!AA244/0.436)^2)*Calibrations!BK$97)+(('Bruker data input page'!AA244/0.436)*Calibrations!BL$97)+Calibrations!BM$97</f>
        <v>9.6681711967933667E-2</v>
      </c>
      <c r="AB244" s="24">
        <f>'Bruker data input page'!AM244*Calibrations!BS$97*10000+Calibrations!BT$97</f>
        <v>245.78825478218204</v>
      </c>
      <c r="AC244" s="24">
        <f>Calibrations!CA$97*('Bruker data input page'!AO244*10000)^2+('Bruker data input page'!AO244*10000)*Calibrations!CB$97+Calibrations!CC$97</f>
        <v>352.04185990277767</v>
      </c>
      <c r="AD244" s="24">
        <f>'Bruker data input page'!AW244*10000*Calibrations!CI$97+Calibrations!CJ$97</f>
        <v>127.89708366152176</v>
      </c>
      <c r="AE244" s="24">
        <f>'Bruker data input page'!AY244*10000*Calibrations!CP$97+Calibrations!CQ$97</f>
        <v>86.465540434126069</v>
      </c>
      <c r="AF244" s="24">
        <f>Calibrations!$CW$97*('Bruker data input page'!BA244*10000)^2+('Bruker data input page'!BA244*10000)*Calibrations!$CX$97+Calibrations!$CY$97</f>
        <v>65.895924321780186</v>
      </c>
      <c r="AG244" s="24">
        <f>'Bruker data input page'!BI244*10000*Calibrations!DD$97+Calibrations!DE$97</f>
        <v>6.421244393933315</v>
      </c>
      <c r="AH244" s="24">
        <f>('Bruker data input page'!BK244*10000)*Calibrations!DK$97+Calibrations!DL$97</f>
        <v>130.27393299910705</v>
      </c>
      <c r="AI244" s="24">
        <f>Calibrations!DR$97*('Bruker data input page'!BM244*10000)^2+('Bruker data input page'!BM244*10000)*Calibrations!DS$97+Calibrations!DT$97</f>
        <v>25.480572934039472</v>
      </c>
      <c r="AJ244" s="24">
        <f>Calibrations!DY$97*('Bruker data input page'!BO244*10000)^2+Calibrations!DZ$97*('Bruker data input page'!BO244*10000)+Calibrations!EA$97</f>
        <v>63.264525308273349</v>
      </c>
      <c r="AK244" s="21"/>
      <c r="AL244" s="21"/>
    </row>
    <row r="245" spans="2:38">
      <c r="B245" s="27">
        <f>'Bruker data input page'!B922</f>
        <v>44766.823611111111</v>
      </c>
      <c r="C245" s="21" t="str">
        <f>'Bruker data input page'!G922</f>
        <v>GeoExploration</v>
      </c>
      <c r="D245" s="21" t="str">
        <f>'Bruker data input page'!H922</f>
        <v>Oxide3phase</v>
      </c>
      <c r="E245" s="26">
        <f>'Bruker data input page'!L922</f>
        <v>90</v>
      </c>
      <c r="F245" s="26"/>
      <c r="G245" s="26" t="str">
        <f>'Bruker data input page'!DK245</f>
        <v>393-U1558D-13R-3A</v>
      </c>
      <c r="H245" s="26" t="str">
        <f>'Bruker data input page'!DL245</f>
        <v>SHLF</v>
      </c>
      <c r="I245" s="26">
        <f>'Bruker data input page'!DM245</f>
        <v>0</v>
      </c>
      <c r="J245" s="26">
        <f>'Bruker data input page'!DN245</f>
        <v>0</v>
      </c>
      <c r="K245" s="26">
        <f>'Bruker data input page'!DO245</f>
        <v>0</v>
      </c>
      <c r="L245" s="26">
        <f>'Bruker data input page'!DP245</f>
        <v>0</v>
      </c>
      <c r="M245" s="26">
        <f>'Bruker data input page'!DQ245</f>
        <v>0</v>
      </c>
      <c r="N245" s="26">
        <f>'Bruker data input page'!DR245</f>
        <v>0</v>
      </c>
      <c r="O245" s="26">
        <f>'Bruker data input page'!DS245</f>
        <v>16</v>
      </c>
      <c r="P245" s="21" t="str">
        <f>'Bruker data input page'!DT245</f>
        <v>2A ALT</v>
      </c>
      <c r="Q245" s="21">
        <f>'Bruker data input page'!A245</f>
        <v>681</v>
      </c>
      <c r="R245" s="27">
        <f>'Bruker data input page'!B245</f>
        <v>44743.8125</v>
      </c>
      <c r="S245" s="22">
        <f>'Bruker data input page'!Y245*Calibrations!H$97+Calibrations!I$97</f>
        <v>49.897556617574359</v>
      </c>
      <c r="T245" s="23">
        <f>Calibrations!O$97*('Bruker data input page'!AK245/0.5993)^2+Calibrations!P$97*('Bruker data input page'!AK245/0.5993)+Calibrations!Q$97</f>
        <v>1.1652351521794999</v>
      </c>
      <c r="U245" s="22">
        <f>Calibrations!$V$97*'Bruker data input page'!W245^2+Calibrations!$W$97*'Bruker data input page'!W245+Calibrations!$X$97</f>
        <v>19.151601338105689</v>
      </c>
      <c r="V245" s="23">
        <f>('Bruker data input page'!AS245/0.69943)*Calibrations!AC$97+Calibrations!AD$97</f>
        <v>10.947415032845408</v>
      </c>
      <c r="W245" s="23">
        <f>'Bruker data input page'!U245*Calibrations!AQ$97+Calibrations!AR$97</f>
        <v>7.2304496206105533</v>
      </c>
      <c r="X245" s="23">
        <f>Calibrations!AJ$97*('Bruker data input page'!AQ245/0.77446)^2+('Bruker data input page'!AQ245/0.77446)*Calibrations!AK$97+Calibrations!AL$97</f>
        <v>0.19742151045598944</v>
      </c>
      <c r="Y245" s="23">
        <f>('Bruker data input page'!AI245/0.7147)*Calibrations!AX$97+Calibrations!AY$97</f>
        <v>12.675546334854378</v>
      </c>
      <c r="Z245" s="23">
        <f>('Bruker data input page'!AG245/0.8302)*Calibrations!BE$97+Calibrations!BF$97</f>
        <v>0.8501882955760397</v>
      </c>
      <c r="AA245" s="23">
        <f>((('Bruker data input page'!AA245/0.436)^2)*Calibrations!BK$97)+(('Bruker data input page'!AA245/0.436)*Calibrations!BL$97)+Calibrations!BM$97</f>
        <v>0.10762765645376056</v>
      </c>
      <c r="AB245" s="24">
        <f>'Bruker data input page'!AM245*Calibrations!BS$97*10000+Calibrations!BT$97</f>
        <v>378.69570952423419</v>
      </c>
      <c r="AC245" s="24">
        <f>Calibrations!CA$97*('Bruker data input page'!AO245*10000)^2+('Bruker data input page'!AO245*10000)*Calibrations!CB$97+Calibrations!CC$97</f>
        <v>321.64463973489853</v>
      </c>
      <c r="AD245" s="24">
        <f>'Bruker data input page'!AW245*10000*Calibrations!CI$97+Calibrations!CJ$97</f>
        <v>112.08063349131325</v>
      </c>
      <c r="AE245" s="24">
        <f>'Bruker data input page'!AY245*10000*Calibrations!CP$97+Calibrations!CQ$97</f>
        <v>87.493501702528931</v>
      </c>
      <c r="AF245" s="24">
        <f>Calibrations!$CW$97*('Bruker data input page'!BA245*10000)^2+('Bruker data input page'!BA245*10000)*Calibrations!$CX$97+Calibrations!$CY$97</f>
        <v>87.346128813100606</v>
      </c>
      <c r="AG245" s="24">
        <f>'Bruker data input page'!BI245*10000*Calibrations!DD$97+Calibrations!DE$97</f>
        <v>8.6813975200339613</v>
      </c>
      <c r="AH245" s="24">
        <f>('Bruker data input page'!BK245*10000)*Calibrations!DK$97+Calibrations!DL$97</f>
        <v>104.4513151110169</v>
      </c>
      <c r="AI245" s="24">
        <f>Calibrations!DR$97*('Bruker data input page'!BM245*10000)^2+('Bruker data input page'!BM245*10000)*Calibrations!DS$97+Calibrations!DT$97</f>
        <v>26.542141426048879</v>
      </c>
      <c r="AJ245" s="24">
        <f>Calibrations!DY$97*('Bruker data input page'!BO245*10000)^2+Calibrations!DZ$97*('Bruker data input page'!BO245*10000)+Calibrations!EA$97</f>
        <v>69.260978510598108</v>
      </c>
      <c r="AK245" s="21"/>
      <c r="AL245" s="21"/>
    </row>
    <row r="246" spans="2:38">
      <c r="B246" s="27">
        <f>'Bruker data input page'!B923</f>
        <v>44766.831944444442</v>
      </c>
      <c r="C246" s="21" t="str">
        <f>'Bruker data input page'!G923</f>
        <v>GeoExploration</v>
      </c>
      <c r="D246" s="21" t="str">
        <f>'Bruker data input page'!H923</f>
        <v>Oxide3phase</v>
      </c>
      <c r="E246" s="26">
        <f>'Bruker data input page'!L923</f>
        <v>90</v>
      </c>
      <c r="F246" s="26"/>
      <c r="G246" s="26" t="str">
        <f>'Bruker data input page'!DK246</f>
        <v>393-U1558D-13R-3A</v>
      </c>
      <c r="H246" s="26" t="str">
        <f>'Bruker data input page'!DL246</f>
        <v>SHLF</v>
      </c>
      <c r="I246" s="26">
        <f>'Bruker data input page'!DM246</f>
        <v>0</v>
      </c>
      <c r="J246" s="26">
        <f>'Bruker data input page'!DN246</f>
        <v>0</v>
      </c>
      <c r="K246" s="26">
        <f>'Bruker data input page'!DO246</f>
        <v>0</v>
      </c>
      <c r="L246" s="26">
        <f>'Bruker data input page'!DP246</f>
        <v>0</v>
      </c>
      <c r="M246" s="26">
        <f>'Bruker data input page'!DQ246</f>
        <v>0</v>
      </c>
      <c r="N246" s="26">
        <f>'Bruker data input page'!DR246</f>
        <v>0</v>
      </c>
      <c r="O246" s="26">
        <f>'Bruker data input page'!DS246</f>
        <v>40</v>
      </c>
      <c r="P246" s="21" t="str">
        <f>'Bruker data input page'!DT246</f>
        <v>5A BKGD</v>
      </c>
      <c r="Q246" s="21">
        <f>'Bruker data input page'!A246</f>
        <v>682</v>
      </c>
      <c r="R246" s="27">
        <f>'Bruker data input page'!B246</f>
        <v>44743.813888888886</v>
      </c>
      <c r="S246" s="22">
        <f>'Bruker data input page'!Y246*Calibrations!H$97+Calibrations!I$97</f>
        <v>52.840486115232501</v>
      </c>
      <c r="T246" s="23">
        <f>Calibrations!O$97*('Bruker data input page'!AK246/0.5993)^2+Calibrations!P$97*('Bruker data input page'!AK246/0.5993)+Calibrations!Q$97</f>
        <v>1.1054028417199038</v>
      </c>
      <c r="U246" s="22">
        <f>Calibrations!$V$97*'Bruker data input page'!W246^2+Calibrations!$W$97*'Bruker data input page'!W246+Calibrations!$X$97</f>
        <v>18.384015550532574</v>
      </c>
      <c r="V246" s="23">
        <f>('Bruker data input page'!AS246/0.69943)*Calibrations!AC$97+Calibrations!AD$97</f>
        <v>10.077143400186769</v>
      </c>
      <c r="W246" s="23">
        <f>'Bruker data input page'!U246*Calibrations!AQ$97+Calibrations!AR$97</f>
        <v>10.130289986401277</v>
      </c>
      <c r="X246" s="23">
        <f>Calibrations!AJ$97*('Bruker data input page'!AQ246/0.77446)^2+('Bruker data input page'!AQ246/0.77446)*Calibrations!AK$97+Calibrations!AL$97</f>
        <v>0.15903830902929211</v>
      </c>
      <c r="Y246" s="23">
        <f>('Bruker data input page'!AI246/0.7147)*Calibrations!AX$97+Calibrations!AY$97</f>
        <v>12.648293677401469</v>
      </c>
      <c r="Z246" s="23">
        <f>('Bruker data input page'!AG246/0.8302)*Calibrations!BE$97+Calibrations!BF$97</f>
        <v>0.35984618977651128</v>
      </c>
      <c r="AA246" s="23">
        <f>((('Bruker data input page'!AA246/0.436)^2)*Calibrations!BK$97)+(('Bruker data input page'!AA246/0.436)*Calibrations!BL$97)+Calibrations!BM$97</f>
        <v>9.4409600149260309E-2</v>
      </c>
      <c r="AB246" s="24">
        <f>'Bruker data input page'!AM246*Calibrations!BS$97*10000+Calibrations!BT$97</f>
        <v>331.5349997770544</v>
      </c>
      <c r="AC246" s="24">
        <f>Calibrations!CA$97*('Bruker data input page'!AO246*10000)^2+('Bruker data input page'!AO246*10000)*Calibrations!CB$97+Calibrations!CC$97</f>
        <v>352.81198851212343</v>
      </c>
      <c r="AD246" s="24">
        <f>'Bruker data input page'!AW246*10000*Calibrations!CI$97+Calibrations!CJ$97</f>
        <v>117.02327416950342</v>
      </c>
      <c r="AE246" s="24">
        <f>'Bruker data input page'!AY246*10000*Calibrations!CP$97+Calibrations!CQ$97</f>
        <v>84.409617897320331</v>
      </c>
      <c r="AF246" s="24">
        <f>Calibrations!$CW$97*('Bruker data input page'!BA246*10000)^2+('Bruker data input page'!BA246*10000)*Calibrations!$CX$97+Calibrations!$CY$97</f>
        <v>86.049978891311611</v>
      </c>
      <c r="AG246" s="24">
        <f>'Bruker data input page'!BI246*10000*Calibrations!DD$97+Calibrations!DE$97</f>
        <v>6.421244393933315</v>
      </c>
      <c r="AH246" s="24">
        <f>('Bruker data input page'!BK246*10000)*Calibrations!DK$97+Calibrations!DL$97</f>
        <v>92.533183778052205</v>
      </c>
      <c r="AI246" s="24">
        <f>Calibrations!DR$97*('Bruker data input page'!BM246*10000)^2+('Bruker data input page'!BM246*10000)*Calibrations!DS$97+Calibrations!DT$97</f>
        <v>26.542141426048879</v>
      </c>
      <c r="AJ246" s="24">
        <f>Calibrations!DY$97*('Bruker data input page'!BO246*10000)^2+Calibrations!DZ$97*('Bruker data input page'!BO246*10000)+Calibrations!EA$97</f>
        <v>68.405270750789199</v>
      </c>
      <c r="AK246" s="21"/>
      <c r="AL246" s="21"/>
    </row>
    <row r="247" spans="2:38">
      <c r="B247" s="27">
        <f>'Bruker data input page'!B924</f>
        <v>44766.834722222222</v>
      </c>
      <c r="C247" s="21" t="str">
        <f>'Bruker data input page'!G924</f>
        <v>GeoExploration</v>
      </c>
      <c r="D247" s="21" t="str">
        <f>'Bruker data input page'!H924</f>
        <v>Oxide3phase</v>
      </c>
      <c r="E247" s="26">
        <f>'Bruker data input page'!L924</f>
        <v>90</v>
      </c>
      <c r="F247" s="26"/>
      <c r="G247" s="26" t="str">
        <f>'Bruker data input page'!DK247</f>
        <v>393-U1558D-14R-1A</v>
      </c>
      <c r="H247" s="26" t="str">
        <f>'Bruker data input page'!DL247</f>
        <v>SHLF</v>
      </c>
      <c r="I247" s="26">
        <f>'Bruker data input page'!DM247</f>
        <v>0</v>
      </c>
      <c r="J247" s="26">
        <f>'Bruker data input page'!DN247</f>
        <v>0</v>
      </c>
      <c r="K247" s="26">
        <f>'Bruker data input page'!DO247</f>
        <v>0</v>
      </c>
      <c r="L247" s="26">
        <f>'Bruker data input page'!DP247</f>
        <v>0</v>
      </c>
      <c r="M247" s="26">
        <f>'Bruker data input page'!DQ247</f>
        <v>0</v>
      </c>
      <c r="N247" s="26">
        <f>'Bruker data input page'!DR247</f>
        <v>0</v>
      </c>
      <c r="O247" s="26">
        <f>'Bruker data input page'!DS247</f>
        <v>19</v>
      </c>
      <c r="P247" s="21" t="str">
        <f>'Bruker data input page'!DT247</f>
        <v>3B ALT</v>
      </c>
      <c r="Q247" s="21">
        <f>'Bruker data input page'!A247</f>
        <v>683</v>
      </c>
      <c r="R247" s="27">
        <f>'Bruker data input page'!B247</f>
        <v>44743.819444444445</v>
      </c>
      <c r="S247" s="22">
        <f>'Bruker data input page'!Y247*Calibrations!H$97+Calibrations!I$97</f>
        <v>52.284788216223774</v>
      </c>
      <c r="T247" s="23">
        <f>Calibrations!O$97*('Bruker data input page'!AK247/0.5993)^2+Calibrations!P$97*('Bruker data input page'!AK247/0.5993)+Calibrations!Q$97</f>
        <v>1.2150869316031041</v>
      </c>
      <c r="U247" s="22">
        <f>Calibrations!$V$97*'Bruker data input page'!W247^2+Calibrations!$W$97*'Bruker data input page'!W247+Calibrations!$X$97</f>
        <v>19.987176561288109</v>
      </c>
      <c r="V247" s="23">
        <f>('Bruker data input page'!AS247/0.69943)*Calibrations!AC$97+Calibrations!AD$97</f>
        <v>10.139172021598355</v>
      </c>
      <c r="W247" s="23">
        <f>'Bruker data input page'!U247*Calibrations!AQ$97+Calibrations!AR$97</f>
        <v>7.5560267374844496</v>
      </c>
      <c r="X247" s="23">
        <f>Calibrations!AJ$97*('Bruker data input page'!AQ247/0.77446)^2+('Bruker data input page'!AQ247/0.77446)*Calibrations!AK$97+Calibrations!AL$97</f>
        <v>0.12001029976019152</v>
      </c>
      <c r="Y247" s="23">
        <f>('Bruker data input page'!AI247/0.7147)*Calibrations!AX$97+Calibrations!AY$97</f>
        <v>12.701885495409417</v>
      </c>
      <c r="Z247" s="23">
        <f>('Bruker data input page'!AG247/0.8302)*Calibrations!BE$97+Calibrations!BF$97</f>
        <v>0.49778792098635094</v>
      </c>
      <c r="AA247" s="23">
        <f>((('Bruker data input page'!AA247/0.436)^2)*Calibrations!BK$97)+(('Bruker data input page'!AA247/0.436)*Calibrations!BL$97)+Calibrations!BM$97</f>
        <v>0.1196368424851726</v>
      </c>
      <c r="AB247" s="24">
        <f>'Bruker data input page'!AM247*Calibrations!BS$97*10000+Calibrations!BT$97</f>
        <v>331.5349997770544</v>
      </c>
      <c r="AC247" s="24">
        <f>Calibrations!CA$97*('Bruker data input page'!AO247*10000)^2+('Bruker data input page'!AO247*10000)*Calibrations!CB$97+Calibrations!CC$97</f>
        <v>340.16518624673006</v>
      </c>
      <c r="AD247" s="24">
        <f>'Bruker data input page'!AW247*10000*Calibrations!CI$97+Calibrations!CJ$97</f>
        <v>69.573923658877888</v>
      </c>
      <c r="AE247" s="24">
        <f>'Bruker data input page'!AY247*10000*Calibrations!CP$97+Calibrations!CQ$97</f>
        <v>78.241850286903144</v>
      </c>
      <c r="AF247" s="24">
        <f>Calibrations!$CW$97*('Bruker data input page'!BA247*10000)^2+('Bruker data input page'!BA247*10000)*Calibrations!$CX$97+Calibrations!$CY$97</f>
        <v>93.737902704208523</v>
      </c>
      <c r="AG247" s="24">
        <f>'Bruker data input page'!BI247*10000*Calibrations!DD$97+Calibrations!DE$97</f>
        <v>6.421244393933315</v>
      </c>
      <c r="AH247" s="24">
        <f>('Bruker data input page'!BK247*10000)*Calibrations!DK$97+Calibrations!DL$97</f>
        <v>89.553650944811025</v>
      </c>
      <c r="AI247" s="24">
        <f>Calibrations!DR$97*('Bruker data input page'!BM247*10000)^2+('Bruker data input page'!BM247*10000)*Calibrations!DS$97+Calibrations!DT$97</f>
        <v>31.845636216163818</v>
      </c>
      <c r="AJ247" s="24">
        <f>Calibrations!DY$97*('Bruker data input page'!BO247*10000)^2+Calibrations!DZ$97*('Bruker data input page'!BO247*10000)+Calibrations!EA$97</f>
        <v>75.242267651044003</v>
      </c>
      <c r="AK247" s="21"/>
      <c r="AL247" s="21"/>
    </row>
    <row r="248" spans="2:38">
      <c r="B248" s="27">
        <f>'Bruker data input page'!B925</f>
        <v>44766.859027777777</v>
      </c>
      <c r="C248" s="21" t="str">
        <f>'Bruker data input page'!G925</f>
        <v>GeoExploration</v>
      </c>
      <c r="D248" s="21" t="str">
        <f>'Bruker data input page'!H925</f>
        <v>Oxide3phase</v>
      </c>
      <c r="E248" s="26">
        <f>'Bruker data input page'!L925</f>
        <v>90</v>
      </c>
      <c r="F248" s="26"/>
      <c r="G248" s="26" t="str">
        <f>'Bruker data input page'!DK248</f>
        <v>393-U1558D-14R-1A</v>
      </c>
      <c r="H248" s="26" t="str">
        <f>'Bruker data input page'!DL248</f>
        <v>SHLF</v>
      </c>
      <c r="I248" s="26">
        <f>'Bruker data input page'!DM248</f>
        <v>0</v>
      </c>
      <c r="J248" s="26">
        <f>'Bruker data input page'!DN248</f>
        <v>0</v>
      </c>
      <c r="K248" s="26">
        <f>'Bruker data input page'!DO248</f>
        <v>0</v>
      </c>
      <c r="L248" s="26">
        <f>'Bruker data input page'!DP248</f>
        <v>0</v>
      </c>
      <c r="M248" s="26">
        <f>'Bruker data input page'!DQ248</f>
        <v>0</v>
      </c>
      <c r="N248" s="26">
        <f>'Bruker data input page'!DR248</f>
        <v>0</v>
      </c>
      <c r="O248" s="26">
        <f>'Bruker data input page'!DS248</f>
        <v>54</v>
      </c>
      <c r="P248" s="21" t="str">
        <f>'Bruker data input page'!DT248</f>
        <v>5A ORANGE HALO</v>
      </c>
      <c r="Q248" s="21">
        <f>'Bruker data input page'!A248</f>
        <v>685</v>
      </c>
      <c r="R248" s="27">
        <f>'Bruker data input page'!B248</f>
        <v>44743.824305555558</v>
      </c>
      <c r="S248" s="22">
        <f>'Bruker data input page'!Y248*Calibrations!H$97+Calibrations!I$97</f>
        <v>47.898612539549383</v>
      </c>
      <c r="T248" s="23">
        <f>Calibrations!O$97*('Bruker data input page'!AK248/0.5993)^2+Calibrations!P$97*('Bruker data input page'!AK248/0.5993)+Calibrations!Q$97</f>
        <v>1.0418255877341134</v>
      </c>
      <c r="U248" s="22">
        <f>Calibrations!$V$97*'Bruker data input page'!W248^2+Calibrations!$W$97*'Bruker data input page'!W248+Calibrations!$X$97</f>
        <v>16.915407842208072</v>
      </c>
      <c r="V248" s="23">
        <f>('Bruker data input page'!AS248/0.69943)*Calibrations!AC$97+Calibrations!AD$97</f>
        <v>9.2463052762677478</v>
      </c>
      <c r="W248" s="23">
        <f>'Bruker data input page'!U248*Calibrations!AQ$97+Calibrations!AR$97</f>
        <v>7.9003574056272114</v>
      </c>
      <c r="X248" s="23">
        <f>Calibrations!AJ$97*('Bruker data input page'!AQ248/0.77446)^2+('Bruker data input page'!AQ248/0.77446)*Calibrations!AK$97+Calibrations!AL$97</f>
        <v>0.15959278804354954</v>
      </c>
      <c r="Y248" s="23">
        <f>('Bruker data input page'!AI248/0.7147)*Calibrations!AX$97+Calibrations!AY$97</f>
        <v>11.562450364808608</v>
      </c>
      <c r="Z248" s="23">
        <f>('Bruker data input page'!AG248/0.8302)*Calibrations!BE$97+Calibrations!BF$97</f>
        <v>0.61912834975299325</v>
      </c>
      <c r="AA248" s="23">
        <f>((('Bruker data input page'!AA248/0.436)^2)*Calibrations!BK$97)+(('Bruker data input page'!AA248/0.436)*Calibrations!BL$97)+Calibrations!BM$97</f>
        <v>5.2689184049927743E-2</v>
      </c>
      <c r="AB248" s="24" t="e">
        <f>'Bruker data input page'!AM248*Calibrations!BS$97*10000+Calibrations!BT$97</f>
        <v>#VALUE!</v>
      </c>
      <c r="AC248" s="24">
        <f>Calibrations!CA$97*('Bruker data input page'!AO248*10000)^2+('Bruker data input page'!AO248*10000)*Calibrations!CB$97+Calibrations!CC$97</f>
        <v>361.10479373120347</v>
      </c>
      <c r="AD248" s="24">
        <f>'Bruker data input page'!AW248*10000*Calibrations!CI$97+Calibrations!CJ$97</f>
        <v>76.493620608344116</v>
      </c>
      <c r="AE248" s="24">
        <f>'Bruker data input page'!AY248*10000*Calibrations!CP$97+Calibrations!CQ$97</f>
        <v>84.409617897320331</v>
      </c>
      <c r="AF248" s="24">
        <f>Calibrations!$CW$97*('Bruker data input page'!BA248*10000)^2+('Bruker data input page'!BA248*10000)*Calibrations!$CX$97+Calibrations!$CY$97</f>
        <v>68.660243886509832</v>
      </c>
      <c r="AG248" s="24">
        <f>'Bruker data input page'!BI248*10000*Calibrations!DD$97+Calibrations!DE$97</f>
        <v>5.2911678308829933</v>
      </c>
      <c r="AH248" s="24">
        <f>('Bruker data input page'!BK248*10000)*Calibrations!DK$97+Calibrations!DL$97</f>
        <v>88.560473333730641</v>
      </c>
      <c r="AI248" s="24">
        <f>Calibrations!DR$97*('Bruker data input page'!BM248*10000)^2+('Bruker data input page'!BM248*10000)*Calibrations!DS$97+Calibrations!DT$97</f>
        <v>22.294128390038448</v>
      </c>
      <c r="AJ248" s="24">
        <f>Calibrations!DY$97*('Bruker data input page'!BO248*10000)^2+Calibrations!DZ$97*('Bruker data input page'!BO248*10000)+Calibrations!EA$97</f>
        <v>62.406651253910326</v>
      </c>
      <c r="AK248" s="21"/>
      <c r="AL248" s="21"/>
    </row>
    <row r="249" spans="2:38">
      <c r="B249" s="27">
        <f>'Bruker data input page'!B926</f>
        <v>44766.861111111109</v>
      </c>
      <c r="C249" s="21" t="str">
        <f>'Bruker data input page'!G926</f>
        <v>GeoExploration</v>
      </c>
      <c r="D249" s="21" t="str">
        <f>'Bruker data input page'!H926</f>
        <v>Oxide3phase</v>
      </c>
      <c r="E249" s="26">
        <f>'Bruker data input page'!L926</f>
        <v>90</v>
      </c>
      <c r="F249" s="26"/>
      <c r="G249" s="26" t="str">
        <f>'Bruker data input page'!DK249</f>
        <v>393-U1558D-14R-1A</v>
      </c>
      <c r="H249" s="26" t="str">
        <f>'Bruker data input page'!DL249</f>
        <v>SHLF</v>
      </c>
      <c r="I249" s="26">
        <f>'Bruker data input page'!DM249</f>
        <v>0</v>
      </c>
      <c r="J249" s="26">
        <f>'Bruker data input page'!DN249</f>
        <v>0</v>
      </c>
      <c r="K249" s="26">
        <f>'Bruker data input page'!DO249</f>
        <v>0</v>
      </c>
      <c r="L249" s="26">
        <f>'Bruker data input page'!DP249</f>
        <v>0</v>
      </c>
      <c r="M249" s="26">
        <f>'Bruker data input page'!DQ249</f>
        <v>0</v>
      </c>
      <c r="N249" s="26">
        <f>'Bruker data input page'!DR249</f>
        <v>0</v>
      </c>
      <c r="O249" s="26">
        <f>'Bruker data input page'!DS249</f>
        <v>54</v>
      </c>
      <c r="P249" s="21" t="str">
        <f>'Bruker data input page'!DT249</f>
        <v>5A BKGD</v>
      </c>
      <c r="Q249" s="21">
        <f>'Bruker data input page'!A249</f>
        <v>686</v>
      </c>
      <c r="R249" s="27">
        <f>'Bruker data input page'!B249</f>
        <v>44743.825694444444</v>
      </c>
      <c r="S249" s="22">
        <f>'Bruker data input page'!Y249*Calibrations!H$97+Calibrations!I$97</f>
        <v>51.994047835878604</v>
      </c>
      <c r="T249" s="23">
        <f>Calibrations!O$97*('Bruker data input page'!AK249/0.5993)^2+Calibrations!P$97*('Bruker data input page'!AK249/0.5993)+Calibrations!Q$97</f>
        <v>1.1976525526399913</v>
      </c>
      <c r="U249" s="22">
        <f>Calibrations!$V$97*'Bruker data input page'!W249^2+Calibrations!$W$97*'Bruker data input page'!W249+Calibrations!$X$97</f>
        <v>18.264779324696445</v>
      </c>
      <c r="V249" s="23">
        <f>('Bruker data input page'!AS249/0.69943)*Calibrations!AC$97+Calibrations!AD$97</f>
        <v>8.760006641117501</v>
      </c>
      <c r="W249" s="23">
        <f>'Bruker data input page'!U249*Calibrations!AQ$97+Calibrations!AR$97</f>
        <v>9.9311543389071488</v>
      </c>
      <c r="X249" s="23">
        <f>Calibrations!AJ$97*('Bruker data input page'!AQ249/0.77446)^2+('Bruker data input page'!AQ249/0.77446)*Calibrations!AK$97+Calibrations!AL$97</f>
        <v>0.13776703830271231</v>
      </c>
      <c r="Y249" s="23">
        <f>('Bruker data input page'!AI249/0.7147)*Calibrations!AX$97+Calibrations!AY$97</f>
        <v>12.355974670085388</v>
      </c>
      <c r="Z249" s="23">
        <f>('Bruker data input page'!AG249/0.8302)*Calibrations!BE$97+Calibrations!BF$97</f>
        <v>0.32588898023360763</v>
      </c>
      <c r="AA249" s="23">
        <f>((('Bruker data input page'!AA249/0.436)^2)*Calibrations!BK$97)+(('Bruker data input page'!AA249/0.436)*Calibrations!BL$97)+Calibrations!BM$97</f>
        <v>7.5376219671089761E-2</v>
      </c>
      <c r="AB249" s="24">
        <f>'Bruker data input page'!AM249*Calibrations!BS$97*10000+Calibrations!BT$97</f>
        <v>278.3720178802335</v>
      </c>
      <c r="AC249" s="24">
        <f>Calibrations!CA$97*('Bruker data input page'!AO249*10000)^2+('Bruker data input page'!AO249*10000)*Calibrations!CB$97+Calibrations!CC$97</f>
        <v>384.01850506748508</v>
      </c>
      <c r="AD249" s="24">
        <f>'Bruker data input page'!AW249*10000*Calibrations!CI$97+Calibrations!CJ$97</f>
        <v>175.34643417214733</v>
      </c>
      <c r="AE249" s="24">
        <f>'Bruker data input page'!AY249*10000*Calibrations!CP$97+Calibrations!CQ$97</f>
        <v>97.77311438655758</v>
      </c>
      <c r="AF249" s="24">
        <f>Calibrations!$CW$97*('Bruker data input page'!BA249*10000)^2+('Bruker data input page'!BA249*10000)*Calibrations!$CX$97+Calibrations!$CY$97</f>
        <v>91.198988291332753</v>
      </c>
      <c r="AG249" s="24">
        <f>'Bruker data input page'!BI249*10000*Calibrations!DD$97+Calibrations!DE$97</f>
        <v>3.0310147047823475</v>
      </c>
      <c r="AH249" s="24">
        <f>('Bruker data input page'!BK249*10000)*Calibrations!DK$97+Calibrations!DL$97</f>
        <v>86.574118111569859</v>
      </c>
      <c r="AI249" s="24">
        <f>Calibrations!DR$97*('Bruker data input page'!BM249*10000)^2+('Bruker data input page'!BM249*10000)*Calibrations!DS$97+Calibrations!DT$97</f>
        <v>27.603420073396141</v>
      </c>
      <c r="AJ249" s="24">
        <f>Calibrations!DY$97*('Bruker data input page'!BO249*10000)^2+Calibrations!DZ$97*('Bruker data input page'!BO249*10000)+Calibrations!EA$97</f>
        <v>76.948422169601841</v>
      </c>
      <c r="AK249" s="21"/>
      <c r="AL249" s="21"/>
    </row>
    <row r="250" spans="2:38">
      <c r="B250" s="27">
        <f>'Bruker data input page'!B927</f>
        <v>44766.863888888889</v>
      </c>
      <c r="C250" s="21" t="str">
        <f>'Bruker data input page'!G927</f>
        <v>GeoExploration</v>
      </c>
      <c r="D250" s="21" t="str">
        <f>'Bruker data input page'!H927</f>
        <v>Oxide3phase</v>
      </c>
      <c r="E250" s="26">
        <f>'Bruker data input page'!L927</f>
        <v>90</v>
      </c>
      <c r="F250" s="26"/>
      <c r="G250" s="26" t="str">
        <f>'Bruker data input page'!DK250</f>
        <v>393-U1558D-14R-1A</v>
      </c>
      <c r="H250" s="26" t="str">
        <f>'Bruker data input page'!DL250</f>
        <v>SHLF</v>
      </c>
      <c r="I250" s="26">
        <f>'Bruker data input page'!DM250</f>
        <v>0</v>
      </c>
      <c r="J250" s="26">
        <f>'Bruker data input page'!DN250</f>
        <v>0</v>
      </c>
      <c r="K250" s="26">
        <f>'Bruker data input page'!DO250</f>
        <v>0</v>
      </c>
      <c r="L250" s="26">
        <f>'Bruker data input page'!DP250</f>
        <v>0</v>
      </c>
      <c r="M250" s="26">
        <f>'Bruker data input page'!DQ250</f>
        <v>0</v>
      </c>
      <c r="N250" s="26">
        <f>'Bruker data input page'!DR250</f>
        <v>0</v>
      </c>
      <c r="O250" s="26">
        <f>'Bruker data input page'!DS250</f>
        <v>125</v>
      </c>
      <c r="P250" s="21" t="str">
        <f>'Bruker data input page'!DT250</f>
        <v>9B BKGD</v>
      </c>
      <c r="Q250" s="21">
        <f>'Bruker data input page'!A250</f>
        <v>687</v>
      </c>
      <c r="R250" s="27">
        <f>'Bruker data input page'!B250</f>
        <v>44743.827777777777</v>
      </c>
      <c r="S250" s="22">
        <f>'Bruker data input page'!Y250*Calibrations!H$97+Calibrations!I$97</f>
        <v>52.033494426101164</v>
      </c>
      <c r="T250" s="23">
        <f>Calibrations!O$97*('Bruker data input page'!AK250/0.5993)^2+Calibrations!P$97*('Bruker data input page'!AK250/0.5993)+Calibrations!Q$97</f>
        <v>1.0458312714001976</v>
      </c>
      <c r="U250" s="22">
        <f>Calibrations!$V$97*'Bruker data input page'!W250^2+Calibrations!$W$97*'Bruker data input page'!W250+Calibrations!$X$97</f>
        <v>18.593004569093218</v>
      </c>
      <c r="V250" s="23">
        <f>('Bruker data input page'!AS250/0.69943)*Calibrations!AC$97+Calibrations!AD$97</f>
        <v>9.4754225971198309</v>
      </c>
      <c r="W250" s="23">
        <f>'Bruker data input page'!U250*Calibrations!AQ$97+Calibrations!AR$97</f>
        <v>9.9274809628854115</v>
      </c>
      <c r="X250" s="23">
        <f>Calibrations!AJ$97*('Bruker data input page'!AQ250/0.77446)^2+('Bruker data input page'!AQ250/0.77446)*Calibrations!AK$97+Calibrations!AL$97</f>
        <v>0.12331043693769765</v>
      </c>
      <c r="Y250" s="23">
        <f>('Bruker data input page'!AI250/0.7147)*Calibrations!AX$97+Calibrations!AY$97</f>
        <v>11.646035330963052</v>
      </c>
      <c r="Z250" s="23">
        <f>('Bruker data input page'!AG250/0.8302)*Calibrations!BE$97+Calibrations!BF$97</f>
        <v>0.34520685944023727</v>
      </c>
      <c r="AA250" s="23">
        <f>((('Bruker data input page'!AA250/0.436)^2)*Calibrations!BK$97)+(('Bruker data input page'!AA250/0.436)*Calibrations!BL$97)+Calibrations!BM$97</f>
        <v>7.116512368680751E-2</v>
      </c>
      <c r="AB250" s="24">
        <f>'Bruker data input page'!AM250*Calibrations!BS$97*10000+Calibrations!BT$97</f>
        <v>289.51909472956692</v>
      </c>
      <c r="AC250" s="24">
        <f>Calibrations!CA$97*('Bruker data input page'!AO250*10000)^2+('Bruker data input page'!AO250*10000)*Calibrations!CB$97+Calibrations!CC$97</f>
        <v>321.64463973489853</v>
      </c>
      <c r="AD250" s="24">
        <f>'Bruker data input page'!AW250*10000*Calibrations!CI$97+Calibrations!CJ$97</f>
        <v>105.16093654184704</v>
      </c>
      <c r="AE250" s="24">
        <f>'Bruker data input page'!AY250*10000*Calibrations!CP$97+Calibrations!CQ$97</f>
        <v>81.325734092111745</v>
      </c>
      <c r="AF250" s="24">
        <f>Calibrations!$CW$97*('Bruker data input page'!BA250*10000)^2+('Bruker data input page'!BA250*10000)*Calibrations!$CX$97+Calibrations!$CY$97</f>
        <v>70.033506097090964</v>
      </c>
      <c r="AG250" s="24">
        <f>'Bruker data input page'!BI250*10000*Calibrations!DD$97+Calibrations!DE$97</f>
        <v>7.5513209569836386</v>
      </c>
      <c r="AH250" s="24">
        <f>('Bruker data input page'!BK250*10000)*Calibrations!DK$97+Calibrations!DL$97</f>
        <v>83.59458527832868</v>
      </c>
      <c r="AI250" s="24">
        <f>Calibrations!DR$97*('Bruker data input page'!BM250*10000)^2+('Bruker data input page'!BM250*10000)*Calibrations!DS$97+Calibrations!DT$97</f>
        <v>24.418714597367938</v>
      </c>
      <c r="AJ250" s="24">
        <f>Calibrations!DY$97*('Bruker data input page'!BO250*10000)^2+Calibrations!DZ$97*('Bruker data input page'!BO250*10000)+Calibrations!EA$97</f>
        <v>66.692926819219608</v>
      </c>
      <c r="AK250" s="21"/>
      <c r="AL250" s="21"/>
    </row>
    <row r="251" spans="2:38">
      <c r="B251" s="27">
        <f>'Bruker data input page'!B928</f>
        <v>44766.865972222222</v>
      </c>
      <c r="C251" s="21" t="str">
        <f>'Bruker data input page'!G928</f>
        <v>GeoExploration</v>
      </c>
      <c r="D251" s="21" t="str">
        <f>'Bruker data input page'!H928</f>
        <v>Oxide3phase</v>
      </c>
      <c r="E251" s="26">
        <f>'Bruker data input page'!L928</f>
        <v>90</v>
      </c>
      <c r="F251" s="26"/>
      <c r="G251" s="26" t="str">
        <f>'Bruker data input page'!DK251</f>
        <v>393-U1558D-14R-1A</v>
      </c>
      <c r="H251" s="26" t="str">
        <f>'Bruker data input page'!DL251</f>
        <v>SHLF</v>
      </c>
      <c r="I251" s="26">
        <f>'Bruker data input page'!DM251</f>
        <v>0</v>
      </c>
      <c r="J251" s="26">
        <f>'Bruker data input page'!DN251</f>
        <v>0</v>
      </c>
      <c r="K251" s="26">
        <f>'Bruker data input page'!DO251</f>
        <v>0</v>
      </c>
      <c r="L251" s="26">
        <f>'Bruker data input page'!DP251</f>
        <v>0</v>
      </c>
      <c r="M251" s="26">
        <f>'Bruker data input page'!DQ251</f>
        <v>0</v>
      </c>
      <c r="N251" s="26">
        <f>'Bruker data input page'!DR251</f>
        <v>0</v>
      </c>
      <c r="O251" s="26">
        <f>'Bruker data input page'!DS251</f>
        <v>18</v>
      </c>
      <c r="P251" s="21" t="str">
        <f>'Bruker data input page'!DT251</f>
        <v>1B BKGD</v>
      </c>
      <c r="Q251" s="21">
        <f>'Bruker data input page'!A251</f>
        <v>688</v>
      </c>
      <c r="R251" s="27">
        <f>'Bruker data input page'!B251</f>
        <v>44743.829861111109</v>
      </c>
      <c r="S251" s="22">
        <f>'Bruker data input page'!Y251*Calibrations!H$97+Calibrations!I$97</f>
        <v>51.604690979977043</v>
      </c>
      <c r="T251" s="23">
        <f>Calibrations!O$97*('Bruker data input page'!AK251/0.5993)^2+Calibrations!P$97*('Bruker data input page'!AK251/0.5993)+Calibrations!Q$97</f>
        <v>1.085637284763366</v>
      </c>
      <c r="U251" s="22">
        <f>Calibrations!$V$97*'Bruker data input page'!W251^2+Calibrations!$W$97*'Bruker data input page'!W251+Calibrations!$X$97</f>
        <v>17.833472314010965</v>
      </c>
      <c r="V251" s="23">
        <f>('Bruker data input page'!AS251/0.69943)*Calibrations!AC$97+Calibrations!AD$97</f>
        <v>9.3071825543584712</v>
      </c>
      <c r="W251" s="23">
        <f>'Bruker data input page'!U251*Calibrations!AQ$97+Calibrations!AR$97</f>
        <v>10.080216071157608</v>
      </c>
      <c r="X251" s="23">
        <f>Calibrations!AJ$97*('Bruker data input page'!AQ251/0.77446)^2+('Bruker data input page'!AQ251/0.77446)*Calibrations!AK$97+Calibrations!AL$97</f>
        <v>0.13205169299829356</v>
      </c>
      <c r="Y251" s="23">
        <f>('Bruker data input page'!AI251/0.7147)*Calibrations!AX$97+Calibrations!AY$97</f>
        <v>11.379903234719034</v>
      </c>
      <c r="Z251" s="23">
        <f>('Bruker data input page'!AG251/0.8302)*Calibrations!BE$97+Calibrations!BF$97</f>
        <v>0.26929363099543496</v>
      </c>
      <c r="AA251" s="23">
        <f>((('Bruker data input page'!AA251/0.436)^2)*Calibrations!BK$97)+(('Bruker data input page'!AA251/0.436)*Calibrations!BL$97)+Calibrations!BM$97</f>
        <v>4.9594002325504996E-2</v>
      </c>
      <c r="AB251" s="24">
        <f>'Bruker data input page'!AM251*Calibrations!BS$97*10000+Calibrations!BT$97</f>
        <v>260.36520143131031</v>
      </c>
      <c r="AC251" s="24">
        <f>Calibrations!CA$97*('Bruker data input page'!AO251*10000)^2+('Bruker data input page'!AO251*10000)*Calibrations!CB$97+Calibrations!CC$97</f>
        <v>358.87559403213129</v>
      </c>
      <c r="AD251" s="24">
        <f>'Bruker data input page'!AW251*10000*Calibrations!CI$97+Calibrations!CJ$97</f>
        <v>134.81678061098796</v>
      </c>
      <c r="AE251" s="24">
        <f>'Bruker data input page'!AY251*10000*Calibrations!CP$97+Calibrations!CQ$97</f>
        <v>89.549424239334655</v>
      </c>
      <c r="AF251" s="24">
        <f>Calibrations!$CW$97*('Bruker data input page'!BA251*10000)^2+('Bruker data input page'!BA251*10000)*Calibrations!$CX$97+Calibrations!$CY$97</f>
        <v>75.467237794190723</v>
      </c>
      <c r="AG251" s="24">
        <f>'Bruker data input page'!BI251*10000*Calibrations!DD$97+Calibrations!DE$97</f>
        <v>4.1610912678326706</v>
      </c>
      <c r="AH251" s="24">
        <f>('Bruker data input page'!BK251*10000)*Calibrations!DK$97+Calibrations!DL$97</f>
        <v>83.59458527832868</v>
      </c>
      <c r="AI251" s="24">
        <f>Calibrations!DR$97*('Bruker data input page'!BM251*10000)^2+('Bruker data input page'!BM251*10000)*Calibrations!DS$97+Calibrations!DT$97</f>
        <v>27.603420073396141</v>
      </c>
      <c r="AJ251" s="24">
        <f>Calibrations!DY$97*('Bruker data input page'!BO251*10000)^2+Calibrations!DZ$97*('Bruker data input page'!BO251*10000)+Calibrations!EA$97</f>
        <v>68.405270750789199</v>
      </c>
      <c r="AK251" s="21"/>
      <c r="AL251" s="21"/>
    </row>
    <row r="252" spans="2:38">
      <c r="B252" s="27">
        <f>'Bruker data input page'!B929</f>
        <v>44766.868055555555</v>
      </c>
      <c r="C252" s="21" t="str">
        <f>'Bruker data input page'!G929</f>
        <v>GeoExploration</v>
      </c>
      <c r="D252" s="21" t="str">
        <f>'Bruker data input page'!H929</f>
        <v>Oxide3phase</v>
      </c>
      <c r="E252" s="26">
        <f>'Bruker data input page'!L929</f>
        <v>90</v>
      </c>
      <c r="F252" s="26"/>
      <c r="G252" s="26" t="str">
        <f>'Bruker data input page'!DK252</f>
        <v>393-U1558D-14R-1A</v>
      </c>
      <c r="H252" s="26" t="str">
        <f>'Bruker data input page'!DL252</f>
        <v>SHLF</v>
      </c>
      <c r="I252" s="26">
        <f>'Bruker data input page'!DM252</f>
        <v>0</v>
      </c>
      <c r="J252" s="26">
        <f>'Bruker data input page'!DN252</f>
        <v>0</v>
      </c>
      <c r="K252" s="26">
        <f>'Bruker data input page'!DO252</f>
        <v>0</v>
      </c>
      <c r="L252" s="26">
        <f>'Bruker data input page'!DP252</f>
        <v>0</v>
      </c>
      <c r="M252" s="26">
        <f>'Bruker data input page'!DQ252</f>
        <v>0</v>
      </c>
      <c r="N252" s="26">
        <f>'Bruker data input page'!DR252</f>
        <v>0</v>
      </c>
      <c r="O252" s="26">
        <f>'Bruker data input page'!DS252</f>
        <v>45</v>
      </c>
      <c r="P252" s="21" t="str">
        <f>'Bruker data input page'!DT252</f>
        <v>2A ALT</v>
      </c>
      <c r="Q252" s="21">
        <f>'Bruker data input page'!A252</f>
        <v>689</v>
      </c>
      <c r="R252" s="27">
        <f>'Bruker data input page'!B252</f>
        <v>44743.832638888889</v>
      </c>
      <c r="S252" s="22">
        <f>'Bruker data input page'!Y252*Calibrations!H$97+Calibrations!I$97</f>
        <v>48.506232607013708</v>
      </c>
      <c r="T252" s="23">
        <f>Calibrations!O$97*('Bruker data input page'!AK252/0.5993)^2+Calibrations!P$97*('Bruker data input page'!AK252/0.5993)+Calibrations!Q$97</f>
        <v>1.1462860233964265</v>
      </c>
      <c r="U252" s="22">
        <f>Calibrations!$V$97*'Bruker data input page'!W252^2+Calibrations!$W$97*'Bruker data input page'!W252+Calibrations!$X$97</f>
        <v>17.00124169496549</v>
      </c>
      <c r="V252" s="23">
        <f>('Bruker data input page'!AS252/0.69943)*Calibrations!AC$97+Calibrations!AD$97</f>
        <v>10.687211442329975</v>
      </c>
      <c r="W252" s="23">
        <f>'Bruker data input page'!U252*Calibrations!AQ$97+Calibrations!AR$97</f>
        <v>7.4394453826893425</v>
      </c>
      <c r="X252" s="23">
        <f>Calibrations!AJ$97*('Bruker data input page'!AQ252/0.77446)^2+('Bruker data input page'!AQ252/0.77446)*Calibrations!AK$97+Calibrations!AL$97</f>
        <v>0.15334213685765069</v>
      </c>
      <c r="Y252" s="23">
        <f>('Bruker data input page'!AI252/0.7147)*Calibrations!AX$97+Calibrations!AY$97</f>
        <v>14.413169684072312</v>
      </c>
      <c r="Z252" s="23">
        <f>('Bruker data input page'!AG252/0.8302)*Calibrations!BE$97+Calibrations!BF$97</f>
        <v>0.58139811692754484</v>
      </c>
      <c r="AA252" s="23">
        <f>((('Bruker data input page'!AA252/0.436)^2)*Calibrations!BK$97)+(('Bruker data input page'!AA252/0.436)*Calibrations!BL$97)+Calibrations!BM$97</f>
        <v>0.11176399116616957</v>
      </c>
      <c r="AB252" s="24">
        <f>'Bruker data input page'!AM252*Calibrations!BS$97*10000+Calibrations!BT$97</f>
        <v>281.80188768002841</v>
      </c>
      <c r="AC252" s="24">
        <f>Calibrations!CA$97*('Bruker data input page'!AO252*10000)^2+('Bruker data input page'!AO252*10000)*Calibrations!CB$97+Calibrations!CC$97</f>
        <v>372.58251573949747</v>
      </c>
      <c r="AD252" s="24">
        <f>'Bruker data input page'!AW252*10000*Calibrations!CI$97+Calibrations!CJ$97</f>
        <v>78.470676879620171</v>
      </c>
      <c r="AE252" s="24">
        <f>'Bruker data input page'!AY252*10000*Calibrations!CP$97+Calibrations!CQ$97</f>
        <v>63.850392529263047</v>
      </c>
      <c r="AF252" s="24">
        <f>Calibrations!$CW$97*('Bruker data input page'!BA252*10000)^2+('Bruker data input page'!BA252*10000)*Calibrations!$CX$97+Calibrations!$CY$97</f>
        <v>82.125938838809802</v>
      </c>
      <c r="AG252" s="24">
        <f>'Bruker data input page'!BI252*10000*Calibrations!DD$97+Calibrations!DE$97</f>
        <v>13.20170377223525</v>
      </c>
      <c r="AH252" s="24">
        <f>('Bruker data input page'!BK252*10000)*Calibrations!DK$97+Calibrations!DL$97</f>
        <v>89.553650944811025</v>
      </c>
      <c r="AI252" s="24">
        <f>Calibrations!DR$97*('Bruker data input page'!BM252*10000)^2+('Bruker data input page'!BM252*10000)*Calibrations!DS$97+Calibrations!DT$97</f>
        <v>31.845636216163818</v>
      </c>
      <c r="AJ252" s="24">
        <f>Calibrations!DY$97*('Bruker data input page'!BO252*10000)^2+Calibrations!DZ$97*('Bruker data input page'!BO252*10000)+Calibrations!EA$97</f>
        <v>68.405270750789199</v>
      </c>
      <c r="AK252" s="21"/>
      <c r="AL252" s="21"/>
    </row>
    <row r="253" spans="2:38">
      <c r="B253" s="27">
        <f>'Bruker data input page'!B930</f>
        <v>44766.870138888888</v>
      </c>
      <c r="C253" s="21" t="str">
        <f>'Bruker data input page'!G930</f>
        <v>GeoExploration</v>
      </c>
      <c r="D253" s="21" t="str">
        <f>'Bruker data input page'!H930</f>
        <v>Oxide3phase</v>
      </c>
      <c r="E253" s="26">
        <f>'Bruker data input page'!L930</f>
        <v>90</v>
      </c>
      <c r="F253" s="26"/>
      <c r="G253" s="26" t="str">
        <f>'Bruker data input page'!DK253</f>
        <v>393-U1558D-14R-1A</v>
      </c>
      <c r="H253" s="26" t="str">
        <f>'Bruker data input page'!DL253</f>
        <v>SHLF</v>
      </c>
      <c r="I253" s="26">
        <f>'Bruker data input page'!DM253</f>
        <v>0</v>
      </c>
      <c r="J253" s="26">
        <f>'Bruker data input page'!DN253</f>
        <v>0</v>
      </c>
      <c r="K253" s="26">
        <f>'Bruker data input page'!DO253</f>
        <v>0</v>
      </c>
      <c r="L253" s="26">
        <f>'Bruker data input page'!DP253</f>
        <v>0</v>
      </c>
      <c r="M253" s="26">
        <f>'Bruker data input page'!DQ253</f>
        <v>0</v>
      </c>
      <c r="N253" s="26">
        <f>'Bruker data input page'!DR253</f>
        <v>0</v>
      </c>
      <c r="O253" s="26">
        <f>'Bruker data input page'!DS253</f>
        <v>70</v>
      </c>
      <c r="P253" s="21" t="str">
        <f>'Bruker data input page'!DT253</f>
        <v>3A BKGD</v>
      </c>
      <c r="Q253" s="21">
        <f>'Bruker data input page'!A253</f>
        <v>691</v>
      </c>
      <c r="R253" s="27">
        <f>'Bruker data input page'!B253</f>
        <v>44743.835416666669</v>
      </c>
      <c r="S253" s="22">
        <f>'Bruker data input page'!Y253*Calibrations!H$97+Calibrations!I$97</f>
        <v>51.214621233890746</v>
      </c>
      <c r="T253" s="23">
        <f>Calibrations!O$97*('Bruker data input page'!AK253/0.5993)^2+Calibrations!P$97*('Bruker data input page'!AK253/0.5993)+Calibrations!Q$97</f>
        <v>1.0921687816961259</v>
      </c>
      <c r="U253" s="22">
        <f>Calibrations!$V$97*'Bruker data input page'!W253^2+Calibrations!$W$97*'Bruker data input page'!W253+Calibrations!$X$97</f>
        <v>16.295120107375272</v>
      </c>
      <c r="V253" s="23">
        <f>('Bruker data input page'!AS253/0.69943)*Calibrations!AC$97+Calibrations!AD$97</f>
        <v>9.3759753177801404</v>
      </c>
      <c r="W253" s="23">
        <f>'Bruker data input page'!U253*Calibrations!AQ$97+Calibrations!AR$97</f>
        <v>8.7552873407913268</v>
      </c>
      <c r="X253" s="23">
        <f>Calibrations!AJ$97*('Bruker data input page'!AQ253/0.77446)^2+('Bruker data input page'!AQ253/0.77446)*Calibrations!AK$97+Calibrations!AL$97</f>
        <v>0.14502942004599473</v>
      </c>
      <c r="Y253" s="23">
        <f>('Bruker data input page'!AI253/0.7147)*Calibrations!AX$97+Calibrations!AY$97</f>
        <v>11.029120425939738</v>
      </c>
      <c r="Z253" s="23">
        <f>('Bruker data input page'!AG253/0.8302)*Calibrations!BE$97+Calibrations!BF$97</f>
        <v>0.30143978936271709</v>
      </c>
      <c r="AA253" s="23" t="e">
        <f>((('Bruker data input page'!AA253/0.436)^2)*Calibrations!BK$97)+(('Bruker data input page'!AA253/0.436)*Calibrations!BL$97)+Calibrations!BM$97</f>
        <v>#VALUE!</v>
      </c>
      <c r="AB253" s="24">
        <f>'Bruker data input page'!AM253*Calibrations!BS$97*10000+Calibrations!BT$97</f>
        <v>305.81097627859265</v>
      </c>
      <c r="AC253" s="24">
        <f>Calibrations!CA$97*('Bruker data input page'!AO253*10000)^2+('Bruker data input page'!AO253*10000)*Calibrations!CB$97+Calibrations!CC$97</f>
        <v>349.71523684894726</v>
      </c>
      <c r="AD253" s="24">
        <f>'Bruker data input page'!AW253*10000*Calibrations!CI$97+Calibrations!CJ$97</f>
        <v>150.63323078119652</v>
      </c>
      <c r="AE253" s="24">
        <f>'Bruker data input page'!AY253*10000*Calibrations!CP$97+Calibrations!CQ$97</f>
        <v>86.465540434126069</v>
      </c>
      <c r="AF253" s="24">
        <f>Calibrations!$CW$97*('Bruker data input page'!BA253*10000)^2+('Bruker data input page'!BA253*10000)*Calibrations!$CX$97+Calibrations!$CY$97</f>
        <v>75.467237794190723</v>
      </c>
      <c r="AG253" s="24">
        <f>'Bruker data input page'!BI253*10000*Calibrations!DD$97+Calibrations!DE$97</f>
        <v>6.421244393933315</v>
      </c>
      <c r="AH253" s="24">
        <f>('Bruker data input page'!BK253*10000)*Calibrations!DK$97+Calibrations!DL$97</f>
        <v>77.635519611846334</v>
      </c>
      <c r="AI253" s="24">
        <f>Calibrations!DR$97*('Bruker data input page'!BM253*10000)^2+('Bruker data input page'!BM253*10000)*Calibrations!DS$97+Calibrations!DT$97</f>
        <v>25.480572934039472</v>
      </c>
      <c r="AJ253" s="24">
        <f>Calibrations!DY$97*('Bruker data input page'!BO253*10000)^2+Calibrations!DZ$97*('Bruker data input page'!BO253*10000)+Calibrations!EA$97</f>
        <v>71.826244966121322</v>
      </c>
      <c r="AK253" s="21"/>
      <c r="AL253" s="21"/>
    </row>
    <row r="254" spans="2:38">
      <c r="B254" s="27">
        <f>'Bruker data input page'!B931</f>
        <v>44766.875</v>
      </c>
      <c r="C254" s="21" t="str">
        <f>'Bruker data input page'!G931</f>
        <v>GeoExploration</v>
      </c>
      <c r="D254" s="21" t="str">
        <f>'Bruker data input page'!H931</f>
        <v>Oxide3phase</v>
      </c>
      <c r="E254" s="26">
        <f>'Bruker data input page'!L931</f>
        <v>90</v>
      </c>
      <c r="F254" s="26"/>
      <c r="G254" s="26" t="str">
        <f>'Bruker data input page'!DK254</f>
        <v>393-U1558D-14R-2A</v>
      </c>
      <c r="H254" s="26" t="str">
        <f>'Bruker data input page'!DL254</f>
        <v>SHLF</v>
      </c>
      <c r="I254" s="26">
        <f>'Bruker data input page'!DM254</f>
        <v>0</v>
      </c>
      <c r="J254" s="26">
        <f>'Bruker data input page'!DN254</f>
        <v>0</v>
      </c>
      <c r="K254" s="26">
        <f>'Bruker data input page'!DO254</f>
        <v>0</v>
      </c>
      <c r="L254" s="26">
        <f>'Bruker data input page'!DP254</f>
        <v>0</v>
      </c>
      <c r="M254" s="26">
        <f>'Bruker data input page'!DQ254</f>
        <v>0</v>
      </c>
      <c r="N254" s="26">
        <f>'Bruker data input page'!DR254</f>
        <v>0</v>
      </c>
      <c r="O254" s="26">
        <f>'Bruker data input page'!DS254</f>
        <v>92</v>
      </c>
      <c r="P254" s="21" t="str">
        <f>'Bruker data input page'!DT254</f>
        <v>5A BKGD</v>
      </c>
      <c r="Q254" s="21">
        <f>'Bruker data input page'!A254</f>
        <v>692</v>
      </c>
      <c r="R254" s="27">
        <f>'Bruker data input page'!B254</f>
        <v>44743.838888888888</v>
      </c>
      <c r="S254" s="22">
        <f>'Bruker data input page'!Y254*Calibrations!H$97+Calibrations!I$97</f>
        <v>52.522537092836231</v>
      </c>
      <c r="T254" s="23">
        <f>Calibrations!O$97*('Bruker data input page'!AK254/0.5993)^2+Calibrations!P$97*('Bruker data input page'!AK254/0.5993)+Calibrations!Q$97</f>
        <v>1.1195280028929937</v>
      </c>
      <c r="U254" s="22">
        <f>Calibrations!$V$97*'Bruker data input page'!W254^2+Calibrations!$W$97*'Bruker data input page'!W254+Calibrations!$X$97</f>
        <v>19.032295296819523</v>
      </c>
      <c r="V254" s="23">
        <f>('Bruker data input page'!AS254/0.69943)*Calibrations!AC$97+Calibrations!AD$97</f>
        <v>10.351882700128119</v>
      </c>
      <c r="W254" s="23">
        <f>'Bruker data input page'!U254*Calibrations!AQ$97+Calibrations!AR$97</f>
        <v>9.1790789323516506</v>
      </c>
      <c r="X254" s="23">
        <f>Calibrations!AJ$97*('Bruker data input page'!AQ254/0.77446)^2+('Bruker data input page'!AQ254/0.77446)*Calibrations!AK$97+Calibrations!AL$97</f>
        <v>0.20521251603081742</v>
      </c>
      <c r="Y254" s="23">
        <f>('Bruker data input page'!AI254/0.7147)*Calibrations!AX$97+Calibrations!AY$97</f>
        <v>12.318064548824086</v>
      </c>
      <c r="Z254" s="23">
        <f>('Bruker data input page'!AG254/0.8302)*Calibrations!BE$97+Calibrations!BF$97</f>
        <v>0.50533396755144067</v>
      </c>
      <c r="AA254" s="23">
        <f>((('Bruker data input page'!AA254/0.436)^2)*Calibrations!BK$97)+(('Bruker data input page'!AA254/0.436)*Calibrations!BL$97)+Calibrations!BM$97</f>
        <v>6.7713309818541942E-2</v>
      </c>
      <c r="AB254" s="24">
        <f>'Bruker data input page'!AM254*Calibrations!BS$97*10000+Calibrations!BT$97</f>
        <v>304.09604137869519</v>
      </c>
      <c r="AC254" s="24">
        <f>Calibrations!CA$97*('Bruker data input page'!AO254*10000)^2+('Bruker data input page'!AO254*10000)*Calibrations!CB$97+Calibrations!CC$97</f>
        <v>333.58198950134465</v>
      </c>
      <c r="AD254" s="24">
        <f>'Bruker data input page'!AW254*10000*Calibrations!CI$97+Calibrations!CJ$97</f>
        <v>215.87608773330658</v>
      </c>
      <c r="AE254" s="24">
        <f>'Bruker data input page'!AY254*10000*Calibrations!CP$97+Calibrations!CQ$97</f>
        <v>99.829036923363319</v>
      </c>
      <c r="AF254" s="24">
        <f>Calibrations!$CW$97*('Bruker data input page'!BA254*10000)^2+('Bruker data input page'!BA254*10000)*Calibrations!$CX$97+Calibrations!$CY$97</f>
        <v>89.920633513111184</v>
      </c>
      <c r="AG254" s="24">
        <f>'Bruker data input page'!BI254*10000*Calibrations!DD$97+Calibrations!DE$97</f>
        <v>7.5513209569836386</v>
      </c>
      <c r="AH254" s="24">
        <f>('Bruker data input page'!BK254*10000)*Calibrations!DK$97+Calibrations!DL$97</f>
        <v>81.608230056167898</v>
      </c>
      <c r="AI254" s="24">
        <f>Calibrations!DR$97*('Bruker data input page'!BM254*10000)^2+('Bruker data input page'!BM254*10000)*Calibrations!DS$97+Calibrations!DT$97</f>
        <v>26.542141426048879</v>
      </c>
      <c r="AJ254" s="24">
        <f>Calibrations!DY$97*('Bruker data input page'!BO254*10000)^2+Calibrations!DZ$97*('Bruker data input page'!BO254*10000)+Calibrations!EA$97</f>
        <v>69.260978510598108</v>
      </c>
      <c r="AK254" s="21"/>
      <c r="AL254" s="21"/>
    </row>
    <row r="255" spans="2:38">
      <c r="B255" s="27">
        <f>'Bruker data input page'!B932</f>
        <v>44766.877083333333</v>
      </c>
      <c r="C255" s="21" t="str">
        <f>'Bruker data input page'!G932</f>
        <v>GeoExploration</v>
      </c>
      <c r="D255" s="21" t="str">
        <f>'Bruker data input page'!H932</f>
        <v>Oxide3phase</v>
      </c>
      <c r="E255" s="26">
        <f>'Bruker data input page'!L932</f>
        <v>90</v>
      </c>
      <c r="F255" s="26"/>
      <c r="G255" s="26" t="str">
        <f>'Bruker data input page'!DK255</f>
        <v>393-U1558D-15R-1A</v>
      </c>
      <c r="H255" s="26" t="str">
        <f>'Bruker data input page'!DL255</f>
        <v>SHLF</v>
      </c>
      <c r="I255" s="26">
        <f>'Bruker data input page'!DM255</f>
        <v>0</v>
      </c>
      <c r="J255" s="26">
        <f>'Bruker data input page'!DN255</f>
        <v>0</v>
      </c>
      <c r="K255" s="26">
        <f>'Bruker data input page'!DO255</f>
        <v>0</v>
      </c>
      <c r="L255" s="26">
        <f>'Bruker data input page'!DP255</f>
        <v>0</v>
      </c>
      <c r="M255" s="26">
        <f>'Bruker data input page'!DQ255</f>
        <v>0</v>
      </c>
      <c r="N255" s="26">
        <f>'Bruker data input page'!DR255</f>
        <v>0</v>
      </c>
      <c r="O255" s="26">
        <f>'Bruker data input page'!DS255</f>
        <v>10</v>
      </c>
      <c r="P255" s="21" t="str">
        <f>'Bruker data input page'!DT255</f>
        <v>2A ALT DARK ORANGE</v>
      </c>
      <c r="Q255" s="21">
        <f>'Bruker data input page'!A255</f>
        <v>693</v>
      </c>
      <c r="R255" s="27">
        <f>'Bruker data input page'!B255</f>
        <v>44743.844444444447</v>
      </c>
      <c r="S255" s="22">
        <f>'Bruker data input page'!Y255*Calibrations!H$97+Calibrations!I$97</f>
        <v>44.610050117320711</v>
      </c>
      <c r="T255" s="23">
        <f>Calibrations!O$97*('Bruker data input page'!AK255/0.5993)^2+Calibrations!P$97*('Bruker data input page'!AK255/0.5993)+Calibrations!Q$97</f>
        <v>1.1942347003950833</v>
      </c>
      <c r="U255" s="22">
        <f>Calibrations!$V$97*'Bruker data input page'!W255^2+Calibrations!$W$97*'Bruker data input page'!W255+Calibrations!$X$97</f>
        <v>18.350683542038727</v>
      </c>
      <c r="V255" s="23">
        <f>('Bruker data input page'!AS255/0.69943)*Calibrations!AC$97+Calibrations!AD$97</f>
        <v>11.034197535655586</v>
      </c>
      <c r="W255" s="23">
        <f>'Bruker data input page'!U255*Calibrations!AQ$97+Calibrations!AR$97</f>
        <v>3.8787840041462571</v>
      </c>
      <c r="X255" s="23">
        <f>Calibrations!AJ$97*('Bruker data input page'!AQ255/0.77446)^2+('Bruker data input page'!AQ255/0.77446)*Calibrations!AK$97+Calibrations!AL$97</f>
        <v>0.1843040256992759</v>
      </c>
      <c r="Y255" s="23">
        <f>('Bruker data input page'!AI255/0.7147)*Calibrations!AX$97+Calibrations!AY$97</f>
        <v>8.9746659026464002</v>
      </c>
      <c r="Z255" s="23">
        <f>('Bruker data input page'!AG255/0.8302)*Calibrations!BE$97+Calibrations!BF$97</f>
        <v>1.369205378322909</v>
      </c>
      <c r="AA255" s="23">
        <f>((('Bruker data input page'!AA255/0.436)^2)*Calibrations!BK$97)+(('Bruker data input page'!AA255/0.436)*Calibrations!BL$97)+Calibrations!BM$97</f>
        <v>0.41397530743034938</v>
      </c>
      <c r="AB255" s="24">
        <f>'Bruker data input page'!AM255*Calibrations!BS$97*10000+Calibrations!BT$97</f>
        <v>239.78598263254099</v>
      </c>
      <c r="AC255" s="24">
        <f>Calibrations!CA$97*('Bruker data input page'!AO255*10000)^2+('Bruker data input page'!AO255*10000)*Calibrations!CB$97+Calibrations!CC$97</f>
        <v>265.50942619017928</v>
      </c>
      <c r="AD255" s="24">
        <f>'Bruker data input page'!AW255*10000*Calibrations!CI$97+Calibrations!CJ$97</f>
        <v>130.86266806843588</v>
      </c>
      <c r="AE255" s="24">
        <f>'Bruker data input page'!AY255*10000*Calibrations!CP$97+Calibrations!CQ$97</f>
        <v>117.30437848621199</v>
      </c>
      <c r="AF255" s="24">
        <f>Calibrations!$CW$97*('Bruker data input page'!BA255*10000)^2+('Bruker data input page'!BA255*10000)*Calibrations!$CX$97+Calibrations!$CY$97</f>
        <v>121.23005052706908</v>
      </c>
      <c r="AG255" s="24">
        <f>'Bruker data input page'!BI255*10000*Calibrations!DD$97+Calibrations!DE$97</f>
        <v>15.461856898335897</v>
      </c>
      <c r="AH255" s="24">
        <f>('Bruker data input page'!BK255*10000)*Calibrations!DK$97+Calibrations!DL$97</f>
        <v>133.25346583234821</v>
      </c>
      <c r="AI255" s="24">
        <f>Calibrations!DR$97*('Bruker data input page'!BM255*10000)^2+('Bruker data input page'!BM255*10000)*Calibrations!DS$97+Calibrations!DT$97</f>
        <v>43.487818424148585</v>
      </c>
      <c r="AJ255" s="24">
        <f>Calibrations!DY$97*('Bruker data input page'!BO255*10000)^2+Calibrations!DZ$97*('Bruker data input page'!BO255*10000)+Calibrations!EA$97</f>
        <v>75.242267651044003</v>
      </c>
      <c r="AK255" s="21"/>
      <c r="AL255" s="21"/>
    </row>
    <row r="256" spans="2:38">
      <c r="B256" s="27">
        <f>'Bruker data input page'!B933</f>
        <v>44766.878472222219</v>
      </c>
      <c r="C256" s="21" t="str">
        <f>'Bruker data input page'!G933</f>
        <v>GeoExploration</v>
      </c>
      <c r="D256" s="21" t="str">
        <f>'Bruker data input page'!H933</f>
        <v>Oxide3phase</v>
      </c>
      <c r="E256" s="26">
        <f>'Bruker data input page'!L933</f>
        <v>90</v>
      </c>
      <c r="F256" s="26"/>
      <c r="G256" s="26" t="str">
        <f>'Bruker data input page'!DK256</f>
        <v>393-U1558D-15R-1A</v>
      </c>
      <c r="H256" s="26" t="str">
        <f>'Bruker data input page'!DL256</f>
        <v>SHLF</v>
      </c>
      <c r="I256" s="26">
        <f>'Bruker data input page'!DM256</f>
        <v>0</v>
      </c>
      <c r="J256" s="26">
        <f>'Bruker data input page'!DN256</f>
        <v>0</v>
      </c>
      <c r="K256" s="26">
        <f>'Bruker data input page'!DO256</f>
        <v>0</v>
      </c>
      <c r="L256" s="26">
        <f>'Bruker data input page'!DP256</f>
        <v>0</v>
      </c>
      <c r="M256" s="26">
        <f>'Bruker data input page'!DQ256</f>
        <v>0</v>
      </c>
      <c r="N256" s="26">
        <f>'Bruker data input page'!DR256</f>
        <v>0</v>
      </c>
      <c r="O256" s="26">
        <f>'Bruker data input page'!DS256</f>
        <v>87</v>
      </c>
      <c r="P256" s="21" t="str">
        <f>'Bruker data input page'!DT256</f>
        <v>8C LIGHT ORANGE ALT</v>
      </c>
      <c r="Q256" s="21">
        <f>'Bruker data input page'!A256</f>
        <v>695</v>
      </c>
      <c r="R256" s="27">
        <f>'Bruker data input page'!B256</f>
        <v>44743.848611111112</v>
      </c>
      <c r="S256" s="22">
        <f>'Bruker data input page'!Y256*Calibrations!H$97+Calibrations!I$97</f>
        <v>50.421055643238766</v>
      </c>
      <c r="T256" s="23">
        <f>Calibrations!O$97*('Bruker data input page'!AK256/0.5993)^2+Calibrations!P$97*('Bruker data input page'!AK256/0.5993)+Calibrations!Q$97</f>
        <v>1.1746088486865391</v>
      </c>
      <c r="U256" s="22">
        <f>Calibrations!$V$97*'Bruker data input page'!W256^2+Calibrations!$W$97*'Bruker data input page'!W256+Calibrations!$X$97</f>
        <v>20.93494435770662</v>
      </c>
      <c r="V256" s="23">
        <f>('Bruker data input page'!AS256/0.69943)*Calibrations!AC$97+Calibrations!AD$97</f>
        <v>11.251225751638591</v>
      </c>
      <c r="W256" s="23">
        <f>'Bruker data input page'!U256*Calibrations!AQ$97+Calibrations!AR$97</f>
        <v>4.5803988242979035</v>
      </c>
      <c r="X256" s="23">
        <f>Calibrations!AJ$97*('Bruker data input page'!AQ256/0.77446)^2+('Bruker data input page'!AQ256/0.77446)*Calibrations!AK$97+Calibrations!AL$97</f>
        <v>6.5159488896574622E-2</v>
      </c>
      <c r="Y256" s="23">
        <f>('Bruker data input page'!AI256/0.7147)*Calibrations!AX$97+Calibrations!AY$97</f>
        <v>11.709218866398558</v>
      </c>
      <c r="Z256" s="23">
        <f>('Bruker data input page'!AG256/0.8302)*Calibrations!BE$97+Calibrations!BF$97</f>
        <v>1.3569807828874636</v>
      </c>
      <c r="AA256" s="23">
        <f>((('Bruker data input page'!AA256/0.436)^2)*Calibrations!BK$97)+(('Bruker data input page'!AA256/0.436)*Calibrations!BL$97)+Calibrations!BM$97</f>
        <v>0.14639244836466286</v>
      </c>
      <c r="AB256" s="24">
        <f>'Bruker data input page'!AM256*Calibrations!BS$97*10000+Calibrations!BT$97</f>
        <v>356.40155582556736</v>
      </c>
      <c r="AC256" s="24">
        <f>Calibrations!CA$97*('Bruker data input page'!AO256*10000)^2+('Bruker data input page'!AO256*10000)*Calibrations!CB$97+Calibrations!CC$97</f>
        <v>396.47131456866407</v>
      </c>
      <c r="AD256" s="24">
        <f>'Bruker data input page'!AW256*10000*Calibrations!CI$97+Calibrations!CJ$97</f>
        <v>104.172408406209</v>
      </c>
      <c r="AE256" s="24">
        <f>'Bruker data input page'!AY256*10000*Calibrations!CP$97+Calibrations!CQ$97</f>
        <v>89.549424239334655</v>
      </c>
      <c r="AF256" s="24">
        <f>Calibrations!$CW$97*('Bruker data input page'!BA256*10000)^2+('Bruker data input page'!BA256*10000)*Calibrations!$CX$97+Calibrations!$CY$97</f>
        <v>84.74789725500014</v>
      </c>
      <c r="AG256" s="24">
        <f>'Bruker data input page'!BI256*10000*Calibrations!DD$97+Calibrations!DE$97</f>
        <v>9.8114740830842848</v>
      </c>
      <c r="AH256" s="24">
        <f>('Bruker data input page'!BK256*10000)*Calibrations!DK$97+Calibrations!DL$97</f>
        <v>106.43767033317768</v>
      </c>
      <c r="AI256" s="24">
        <f>Calibrations!DR$97*('Bruker data input page'!BM256*10000)^2+('Bruker data input page'!BM256*10000)*Calibrations!DS$97+Calibrations!DT$97</f>
        <v>25.480572934039472</v>
      </c>
      <c r="AJ256" s="24">
        <f>Calibrations!DY$97*('Bruker data input page'!BO256*10000)^2+Calibrations!DZ$97*('Bruker data input page'!BO256*10000)+Calibrations!EA$97</f>
        <v>64.122089891985809</v>
      </c>
      <c r="AK256" s="21"/>
      <c r="AL256" s="21"/>
    </row>
    <row r="257" spans="2:38">
      <c r="B257" s="27">
        <f>'Bruker data input page'!B934</f>
        <v>44766.880555555559</v>
      </c>
      <c r="C257" s="21" t="str">
        <f>'Bruker data input page'!G934</f>
        <v>GeoExploration</v>
      </c>
      <c r="D257" s="21" t="str">
        <f>'Bruker data input page'!H934</f>
        <v>Oxide3phase</v>
      </c>
      <c r="E257" s="26">
        <f>'Bruker data input page'!L934</f>
        <v>90</v>
      </c>
      <c r="F257" s="26"/>
      <c r="G257" s="26" t="str">
        <f>'Bruker data input page'!DK257</f>
        <v>393-U1558D-15R-1A</v>
      </c>
      <c r="H257" s="26" t="str">
        <f>'Bruker data input page'!DL257</f>
        <v>SHLF</v>
      </c>
      <c r="I257" s="26">
        <f>'Bruker data input page'!DM257</f>
        <v>0</v>
      </c>
      <c r="J257" s="26">
        <f>'Bruker data input page'!DN257</f>
        <v>0</v>
      </c>
      <c r="K257" s="26">
        <f>'Bruker data input page'!DO257</f>
        <v>0</v>
      </c>
      <c r="L257" s="26">
        <f>'Bruker data input page'!DP257</f>
        <v>0</v>
      </c>
      <c r="M257" s="26">
        <f>'Bruker data input page'!DQ257</f>
        <v>0</v>
      </c>
      <c r="N257" s="26">
        <f>'Bruker data input page'!DR257</f>
        <v>0</v>
      </c>
      <c r="O257" s="26">
        <f>'Bruker data input page'!DS257</f>
        <v>130</v>
      </c>
      <c r="P257" s="21" t="str">
        <f>'Bruker data input page'!DT257</f>
        <v>10A BKGD</v>
      </c>
      <c r="Q257" s="21">
        <f>'Bruker data input page'!A257</f>
        <v>696</v>
      </c>
      <c r="R257" s="27">
        <f>'Bruker data input page'!B257</f>
        <v>44743.850694444445</v>
      </c>
      <c r="S257" s="22">
        <f>'Bruker data input page'!Y257*Calibrations!H$97+Calibrations!I$97</f>
        <v>45.053705442293683</v>
      </c>
      <c r="T257" s="23">
        <f>Calibrations!O$97*('Bruker data input page'!AK257/0.5993)^2+Calibrations!P$97*('Bruker data input page'!AK257/0.5993)+Calibrations!Q$97</f>
        <v>0.91426548724518697</v>
      </c>
      <c r="U257" s="22">
        <f>Calibrations!$V$97*'Bruker data input page'!W257^2+Calibrations!$W$97*'Bruker data input page'!W257+Calibrations!$X$97</f>
        <v>15.95488541670351</v>
      </c>
      <c r="V257" s="23">
        <f>('Bruker data input page'!AS257/0.69943)*Calibrations!AC$97+Calibrations!AD$97</f>
        <v>8.9830794095350459</v>
      </c>
      <c r="W257" s="23">
        <f>'Bruker data input page'!U257*Calibrations!AQ$97+Calibrations!AR$97</f>
        <v>7.3601777948518743</v>
      </c>
      <c r="X257" s="23">
        <f>Calibrations!AJ$97*('Bruker data input page'!AQ257/0.77446)^2+('Bruker data input page'!AQ257/0.77446)*Calibrations!AK$97+Calibrations!AL$97</f>
        <v>0.18048293431546819</v>
      </c>
      <c r="Y257" s="23">
        <f>('Bruker data input page'!AI257/0.7147)*Calibrations!AX$97+Calibrations!AY$97</f>
        <v>14.222096582936018</v>
      </c>
      <c r="Z257" s="23">
        <f>('Bruker data input page'!AG257/0.8302)*Calibrations!BE$97+Calibrations!BF$97</f>
        <v>0.39697273887675266</v>
      </c>
      <c r="AA257" s="23" t="e">
        <f>((('Bruker data input page'!AA257/0.436)^2)*Calibrations!BK$97)+(('Bruker data input page'!AA257/0.436)*Calibrations!BL$97)+Calibrations!BM$97</f>
        <v>#VALUE!</v>
      </c>
      <c r="AB257" s="24">
        <f>'Bruker data input page'!AM257*Calibrations!BS$97*10000+Calibrations!BT$97</f>
        <v>270.654810830695</v>
      </c>
      <c r="AC257" s="24">
        <f>Calibrations!CA$97*('Bruker data input page'!AO257*10000)^2+('Bruker data input page'!AO257*10000)*Calibrations!CB$97+Calibrations!CC$97</f>
        <v>371.18568734864459</v>
      </c>
      <c r="AD257" s="24">
        <f>'Bruker data input page'!AW257*10000*Calibrations!CI$97+Calibrations!CJ$97</f>
        <v>134.81678061098796</v>
      </c>
      <c r="AE257" s="24">
        <f>'Bruker data input page'!AY257*10000*Calibrations!CP$97+Calibrations!CQ$97</f>
        <v>86.465540434126069</v>
      </c>
      <c r="AF257" s="24">
        <f>Calibrations!$CW$97*('Bruker data input page'!BA257*10000)^2+('Bruker data input page'!BA257*10000)*Calibrations!$CX$97+Calibrations!$CY$97</f>
        <v>56.033956837768585</v>
      </c>
      <c r="AG257" s="24">
        <f>'Bruker data input page'!BI257*10000*Calibrations!DD$97+Calibrations!DE$97</f>
        <v>5.2911678308829933</v>
      </c>
      <c r="AH257" s="24">
        <f>('Bruker data input page'!BK257*10000)*Calibrations!DK$97+Calibrations!DL$97</f>
        <v>93.526361389132575</v>
      </c>
      <c r="AI257" s="24">
        <f>Calibrations!DR$97*('Bruker data input page'!BM257*10000)^2+('Bruker data input page'!BM257*10000)*Calibrations!DS$97+Calibrations!DT$97</f>
        <v>22.294128390038448</v>
      </c>
      <c r="AJ257" s="24">
        <f>Calibrations!DY$97*('Bruker data input page'!BO257*10000)^2+Calibrations!DZ$97*('Bruker data input page'!BO257*10000)+Calibrations!EA$97</f>
        <v>62.406651253910326</v>
      </c>
      <c r="AK257" s="21"/>
      <c r="AL257" s="21"/>
    </row>
    <row r="258" spans="2:38">
      <c r="B258" s="27">
        <f>'Bruker data input page'!B935</f>
        <v>44766.882638888892</v>
      </c>
      <c r="C258" s="21" t="str">
        <f>'Bruker data input page'!G935</f>
        <v>GeoExploration</v>
      </c>
      <c r="D258" s="21" t="str">
        <f>'Bruker data input page'!H935</f>
        <v>Oxide3phase</v>
      </c>
      <c r="E258" s="26">
        <f>'Bruker data input page'!L935</f>
        <v>90</v>
      </c>
      <c r="F258" s="26"/>
      <c r="G258" s="26" t="str">
        <f>'Bruker data input page'!DK258</f>
        <v>393-U1558D-15R-2A</v>
      </c>
      <c r="H258" s="26" t="str">
        <f>'Bruker data input page'!DL258</f>
        <v>SHLF</v>
      </c>
      <c r="I258" s="26">
        <f>'Bruker data input page'!DM258</f>
        <v>0</v>
      </c>
      <c r="J258" s="26">
        <f>'Bruker data input page'!DN258</f>
        <v>0</v>
      </c>
      <c r="K258" s="26">
        <f>'Bruker data input page'!DO258</f>
        <v>0</v>
      </c>
      <c r="L258" s="26">
        <f>'Bruker data input page'!DP258</f>
        <v>0</v>
      </c>
      <c r="M258" s="26">
        <f>'Bruker data input page'!DQ258</f>
        <v>0</v>
      </c>
      <c r="N258" s="26">
        <f>'Bruker data input page'!DR258</f>
        <v>0</v>
      </c>
      <c r="O258" s="26">
        <f>'Bruker data input page'!DS258</f>
        <v>12</v>
      </c>
      <c r="P258" s="21" t="str">
        <f>'Bruker data input page'!DT258</f>
        <v>1B BKGD</v>
      </c>
      <c r="Q258" s="21">
        <f>'Bruker data input page'!A258</f>
        <v>697</v>
      </c>
      <c r="R258" s="27">
        <f>'Bruker data input page'!B258</f>
        <v>44743.856944444444</v>
      </c>
      <c r="S258" s="22">
        <f>'Bruker data input page'!Y258*Calibrations!H$97+Calibrations!I$97</f>
        <v>52.516477526265902</v>
      </c>
      <c r="T258" s="23">
        <f>Calibrations!O$97*('Bruker data input page'!AK258/0.5993)^2+Calibrations!P$97*('Bruker data input page'!AK258/0.5993)+Calibrations!Q$97</f>
        <v>1.0647501620626298</v>
      </c>
      <c r="U258" s="22">
        <f>Calibrations!$V$97*'Bruker data input page'!W258^2+Calibrations!$W$97*'Bruker data input page'!W258+Calibrations!$X$97</f>
        <v>19.763444704719781</v>
      </c>
      <c r="V258" s="23">
        <f>('Bruker data input page'!AS258/0.69943)*Calibrations!AC$97+Calibrations!AD$97</f>
        <v>10.294027698254665</v>
      </c>
      <c r="W258" s="23">
        <f>'Bruker data input page'!U258*Calibrations!AQ$97+Calibrations!AR$97</f>
        <v>6.0888030201709089</v>
      </c>
      <c r="X258" s="23">
        <f>Calibrations!AJ$97*('Bruker data input page'!AQ258/0.77446)^2+('Bruker data input page'!AQ258/0.77446)*Calibrations!AK$97+Calibrations!AL$97</f>
        <v>0.14188820330388829</v>
      </c>
      <c r="Y258" s="23">
        <f>('Bruker data input page'!AI258/0.7147)*Calibrations!AX$97+Calibrations!AY$97</f>
        <v>13.138689262070791</v>
      </c>
      <c r="Z258" s="23">
        <f>('Bruker data input page'!AG258/0.8302)*Calibrations!BE$97+Calibrations!BF$97</f>
        <v>0.40482062730444585</v>
      </c>
      <c r="AA258" s="23">
        <f>((('Bruker data input page'!AA258/0.436)^2)*Calibrations!BK$97)+(('Bruker data input page'!AA258/0.436)*Calibrations!BL$97)+Calibrations!BM$97</f>
        <v>7.728752234304101E-2</v>
      </c>
      <c r="AB258" s="24">
        <f>'Bruker data input page'!AM258*Calibrations!BS$97*10000+Calibrations!BT$97</f>
        <v>307.52591117849011</v>
      </c>
      <c r="AC258" s="24">
        <f>Calibrations!CA$97*('Bruker data input page'!AO258*10000)^2+('Bruker data input page'!AO258*10000)*Calibrations!CB$97+Calibrations!CC$97</f>
        <v>371.88545464622052</v>
      </c>
      <c r="AD258" s="24">
        <f>'Bruker data input page'!AW258*10000*Calibrations!CI$97+Calibrations!CJ$97</f>
        <v>134.81678061098796</v>
      </c>
      <c r="AE258" s="24">
        <f>'Bruker data input page'!AY258*10000*Calibrations!CP$97+Calibrations!CQ$97</f>
        <v>102.91292072857192</v>
      </c>
      <c r="AF258" s="24">
        <f>Calibrations!$CW$97*('Bruker data input page'!BA258*10000)^2+('Bruker data input page'!BA258*10000)*Calibrations!$CX$97+Calibrations!$CY$97</f>
        <v>80.80606205893092</v>
      </c>
      <c r="AG258" s="24">
        <f>'Bruker data input page'!BI258*10000*Calibrations!DD$97+Calibrations!DE$97</f>
        <v>4.1610912678326706</v>
      </c>
      <c r="AH258" s="24">
        <f>('Bruker data input page'!BK258*10000)*Calibrations!DK$97+Calibrations!DL$97</f>
        <v>97.499071833454153</v>
      </c>
      <c r="AI258" s="24">
        <f>Calibrations!DR$97*('Bruker data input page'!BM258*10000)^2+('Bruker data input page'!BM258*10000)*Calibrations!DS$97+Calibrations!DT$97</f>
        <v>24.418714597367938</v>
      </c>
      <c r="AJ258" s="24">
        <f>Calibrations!DY$97*('Bruker data input page'!BO258*10000)^2+Calibrations!DZ$97*('Bruker data input page'!BO258*10000)+Calibrations!EA$97</f>
        <v>67.5492535203297</v>
      </c>
      <c r="AK258" s="21"/>
      <c r="AL258" s="21"/>
    </row>
    <row r="259" spans="2:38">
      <c r="B259" s="27">
        <f>'Bruker data input page'!B936</f>
        <v>44766.884722222225</v>
      </c>
      <c r="C259" s="21" t="str">
        <f>'Bruker data input page'!G936</f>
        <v>GeoExploration</v>
      </c>
      <c r="D259" s="21" t="str">
        <f>'Bruker data input page'!H936</f>
        <v>Oxide3phase</v>
      </c>
      <c r="E259" s="26">
        <f>'Bruker data input page'!L936</f>
        <v>90</v>
      </c>
      <c r="F259" s="26"/>
      <c r="G259" s="26" t="str">
        <f>'Bruker data input page'!DK259</f>
        <v>393-U1558D-15R-2A</v>
      </c>
      <c r="H259" s="26" t="str">
        <f>'Bruker data input page'!DL259</f>
        <v>SHLF</v>
      </c>
      <c r="I259" s="26">
        <f>'Bruker data input page'!DM259</f>
        <v>0</v>
      </c>
      <c r="J259" s="26">
        <f>'Bruker data input page'!DN259</f>
        <v>0</v>
      </c>
      <c r="K259" s="26">
        <f>'Bruker data input page'!DO259</f>
        <v>0</v>
      </c>
      <c r="L259" s="26">
        <f>'Bruker data input page'!DP259</f>
        <v>0</v>
      </c>
      <c r="M259" s="26">
        <f>'Bruker data input page'!DQ259</f>
        <v>0</v>
      </c>
      <c r="N259" s="26">
        <f>'Bruker data input page'!DR259</f>
        <v>0</v>
      </c>
      <c r="O259" s="26">
        <f>'Bruker data input page'!DS259</f>
        <v>53</v>
      </c>
      <c r="P259" s="21" t="str">
        <f>'Bruker data input page'!DT259</f>
        <v>4A ALT</v>
      </c>
      <c r="Q259" s="21">
        <f>'Bruker data input page'!A259</f>
        <v>698</v>
      </c>
      <c r="R259" s="27">
        <f>'Bruker data input page'!B259</f>
        <v>44743.859027777777</v>
      </c>
      <c r="S259" s="22">
        <f>'Bruker data input page'!Y259*Calibrations!H$97+Calibrations!I$97</f>
        <v>52.325541771785034</v>
      </c>
      <c r="T259" s="23">
        <f>Calibrations!O$97*('Bruker data input page'!AK259/0.5993)^2+Calibrations!P$97*('Bruker data input page'!AK259/0.5993)+Calibrations!Q$97</f>
        <v>1.100509670150926</v>
      </c>
      <c r="U259" s="22">
        <f>Calibrations!$V$97*'Bruker data input page'!W259^2+Calibrations!$W$97*'Bruker data input page'!W259+Calibrations!$X$97</f>
        <v>20.48194431705527</v>
      </c>
      <c r="V259" s="23">
        <f>('Bruker data input page'!AS259/0.69943)*Calibrations!AC$97+Calibrations!AD$97</f>
        <v>10.618850432653632</v>
      </c>
      <c r="W259" s="23">
        <f>'Bruker data input page'!U259*Calibrations!AQ$97+Calibrations!AR$97</f>
        <v>6.5425616266453961</v>
      </c>
      <c r="X259" s="23">
        <f>Calibrations!AJ$97*('Bruker data input page'!AQ259/0.77446)^2+('Bruker data input page'!AQ259/0.77446)*Calibrations!AK$97+Calibrations!AL$97</f>
        <v>8.7017187788313258E-2</v>
      </c>
      <c r="Y259" s="23">
        <f>('Bruker data input page'!AI259/0.7147)*Calibrations!AX$97+Calibrations!AY$97</f>
        <v>13.489167571884135</v>
      </c>
      <c r="Z259" s="23">
        <f>('Bruker data input page'!AG259/0.8302)*Calibrations!BE$97+Calibrations!BF$97</f>
        <v>0.44239993919859255</v>
      </c>
      <c r="AA259" s="23">
        <f>((('Bruker data input page'!AA259/0.436)^2)*Calibrations!BK$97)+(('Bruker data input page'!AA259/0.436)*Calibrations!BL$97)+Calibrations!BM$97</f>
        <v>9.2893443003631976E-2</v>
      </c>
      <c r="AB259" s="24">
        <f>'Bruker data input page'!AM259*Calibrations!BS$97*10000+Calibrations!BT$97</f>
        <v>351.25675112587498</v>
      </c>
      <c r="AC259" s="24">
        <f>Calibrations!CA$97*('Bruker data input page'!AO259*10000)^2+('Bruker data input page'!AO259*10000)*Calibrations!CB$97+Calibrations!CC$97</f>
        <v>400.57406158783613</v>
      </c>
      <c r="AD259" s="24">
        <f>'Bruker data input page'!AW259*10000*Calibrations!CI$97+Calibrations!CJ$97</f>
        <v>139.75942128917814</v>
      </c>
      <c r="AE259" s="24">
        <f>'Bruker data input page'!AY259*10000*Calibrations!CP$97+Calibrations!CQ$97</f>
        <v>88.521462970931793</v>
      </c>
      <c r="AF259" s="24">
        <f>Calibrations!$CW$97*('Bruker data input page'!BA259*10000)^2+('Bruker data input page'!BA259*10000)*Calibrations!$CX$97+Calibrations!$CY$97</f>
        <v>86.049978891311611</v>
      </c>
      <c r="AG259" s="24">
        <f>'Bruker data input page'!BI259*10000*Calibrations!DD$97+Calibrations!DE$97</f>
        <v>5.2911678308829933</v>
      </c>
      <c r="AH259" s="24">
        <f>('Bruker data input page'!BK259*10000)*Calibrations!DK$97+Calibrations!DL$97</f>
        <v>98.492249444534551</v>
      </c>
      <c r="AI259" s="24">
        <f>Calibrations!DR$97*('Bruker data input page'!BM259*10000)^2+('Bruker data input page'!BM259*10000)*Calibrations!DS$97+Calibrations!DT$97</f>
        <v>21.2314005193805</v>
      </c>
      <c r="AJ259" s="24">
        <f>Calibrations!DY$97*('Bruker data input page'!BO259*10000)^2+Calibrations!DZ$97*('Bruker data input page'!BO259*10000)+Calibrations!EA$97</f>
        <v>60.689974733232489</v>
      </c>
      <c r="AK259" s="21"/>
      <c r="AL259" s="21"/>
    </row>
    <row r="260" spans="2:38">
      <c r="B260" s="27">
        <f>'Bruker data input page'!B937</f>
        <v>44767.861111111109</v>
      </c>
      <c r="C260" s="21" t="str">
        <f>'Bruker data input page'!G937</f>
        <v>GeoExploration</v>
      </c>
      <c r="D260" s="21" t="str">
        <f>'Bruker data input page'!H937</f>
        <v>Oxide3phase</v>
      </c>
      <c r="E260" s="26">
        <f>'Bruker data input page'!L937</f>
        <v>90</v>
      </c>
      <c r="F260" s="26"/>
      <c r="G260" s="26" t="str">
        <f>'Bruker data input page'!DK260</f>
        <v>393-U1558D-15R-2A</v>
      </c>
      <c r="H260" s="26" t="str">
        <f>'Bruker data input page'!DL260</f>
        <v>SHLF</v>
      </c>
      <c r="I260" s="26">
        <f>'Bruker data input page'!DM260</f>
        <v>0</v>
      </c>
      <c r="J260" s="26">
        <f>'Bruker data input page'!DN260</f>
        <v>0</v>
      </c>
      <c r="K260" s="26">
        <f>'Bruker data input page'!DO260</f>
        <v>0</v>
      </c>
      <c r="L260" s="26">
        <f>'Bruker data input page'!DP260</f>
        <v>0</v>
      </c>
      <c r="M260" s="26">
        <f>'Bruker data input page'!DQ260</f>
        <v>0</v>
      </c>
      <c r="N260" s="26">
        <f>'Bruker data input page'!DR260</f>
        <v>0</v>
      </c>
      <c r="O260" s="26">
        <f>'Bruker data input page'!DS260</f>
        <v>82</v>
      </c>
      <c r="P260" s="21" t="str">
        <f>'Bruker data input page'!DT260</f>
        <v>6B BKGD</v>
      </c>
      <c r="Q260" s="21">
        <f>'Bruker data input page'!A260</f>
        <v>699</v>
      </c>
      <c r="R260" s="27">
        <f>'Bruker data input page'!B260</f>
        <v>44743.863888888889</v>
      </c>
      <c r="S260" s="22">
        <f>'Bruker data input page'!Y260*Calibrations!H$97+Calibrations!I$97</f>
        <v>45.707544556735641</v>
      </c>
      <c r="T260" s="23">
        <f>Calibrations!O$97*('Bruker data input page'!AK260/0.5993)^2+Calibrations!P$97*('Bruker data input page'!AK260/0.5993)+Calibrations!Q$97</f>
        <v>0.86100354984140282</v>
      </c>
      <c r="U260" s="22">
        <f>Calibrations!$V$97*'Bruker data input page'!W260^2+Calibrations!$W$97*'Bruker data input page'!W260+Calibrations!$X$97</f>
        <v>16.155281008968135</v>
      </c>
      <c r="V260" s="23">
        <f>('Bruker data input page'!AS260/0.69943)*Calibrations!AC$97+Calibrations!AD$97</f>
        <v>8.5968037253849232</v>
      </c>
      <c r="W260" s="23">
        <f>'Bruker data input page'!U260*Calibrations!AQ$97+Calibrations!AR$97</f>
        <v>6.1328835324317454</v>
      </c>
      <c r="X260" s="23">
        <f>Calibrations!AJ$97*('Bruker data input page'!AQ260/0.77446)^2+('Bruker data input page'!AQ260/0.77446)*Calibrations!AK$97+Calibrations!AL$97</f>
        <v>9.3157108884910841E-2</v>
      </c>
      <c r="Y260" s="23">
        <f>('Bruker data input page'!AI260/0.7147)*Calibrations!AX$97+Calibrations!AY$97</f>
        <v>11.449024499990649</v>
      </c>
      <c r="Z260" s="23">
        <f>('Bruker data input page'!AG260/0.8302)*Calibrations!BE$97+Calibrations!BF$97</f>
        <v>0.29993058004969914</v>
      </c>
      <c r="AA260" s="23" t="e">
        <f>((('Bruker data input page'!AA260/0.436)^2)*Calibrations!BK$97)+(('Bruker data input page'!AA260/0.436)*Calibrations!BL$97)+Calibrations!BM$97</f>
        <v>#VALUE!</v>
      </c>
      <c r="AB260" s="24">
        <f>'Bruker data input page'!AM260*Calibrations!BS$97*10000+Calibrations!BT$97</f>
        <v>235.49864538279735</v>
      </c>
      <c r="AC260" s="24">
        <f>Calibrations!CA$97*('Bruker data input page'!AO260*10000)^2+('Bruker data input page'!AO260*10000)*Calibrations!CB$97+Calibrations!CC$97</f>
        <v>341.78392339008792</v>
      </c>
      <c r="AD260" s="24">
        <f>'Bruker data input page'!AW260*10000*Calibrations!CI$97+Calibrations!CJ$97</f>
        <v>122.9544429833316</v>
      </c>
      <c r="AE260" s="24">
        <f>'Bruker data input page'!AY260*10000*Calibrations!CP$97+Calibrations!CQ$97</f>
        <v>94.68923058134898</v>
      </c>
      <c r="AF260" s="24">
        <f>Calibrations!$CW$97*('Bruker data input page'!BA260*10000)^2+('Bruker data input page'!BA260*10000)*Calibrations!$CX$97+Calibrations!$CY$97</f>
        <v>61.704957115767186</v>
      </c>
      <c r="AG260" s="24">
        <f>'Bruker data input page'!BI260*10000*Calibrations!DD$97+Calibrations!DE$97</f>
        <v>4.1610912678326706</v>
      </c>
      <c r="AH260" s="24">
        <f>('Bruker data input page'!BK260*10000)*Calibrations!DK$97+Calibrations!DL$97</f>
        <v>80.615052445087514</v>
      </c>
      <c r="AI260" s="24">
        <f>Calibrations!DR$97*('Bruker data input page'!BM260*10000)^2+('Bruker data input page'!BM260*10000)*Calibrations!DS$97+Calibrations!DT$97</f>
        <v>19.105075244078186</v>
      </c>
      <c r="AJ260" s="24">
        <f>Calibrations!DY$97*('Bruker data input page'!BO260*10000)^2+Calibrations!DZ$97*('Bruker data input page'!BO260*10000)+Calibrations!EA$97</f>
        <v>62.406651253910326</v>
      </c>
      <c r="AK260" s="21"/>
      <c r="AL260" s="21"/>
    </row>
    <row r="261" spans="2:38">
      <c r="B261" s="27">
        <f>'Bruker data input page'!B938</f>
        <v>44767.863194444442</v>
      </c>
      <c r="C261" s="21" t="str">
        <f>'Bruker data input page'!G938</f>
        <v>GeoExploration</v>
      </c>
      <c r="D261" s="21" t="str">
        <f>'Bruker data input page'!H938</f>
        <v>Oxide3phase</v>
      </c>
      <c r="E261" s="26">
        <f>'Bruker data input page'!L938</f>
        <v>90</v>
      </c>
      <c r="F261" s="26"/>
      <c r="G261" s="26" t="str">
        <f>'Bruker data input page'!DK261</f>
        <v>393-U1558D-15R-2A</v>
      </c>
      <c r="H261" s="26" t="str">
        <f>'Bruker data input page'!DL261</f>
        <v>SHLF</v>
      </c>
      <c r="I261" s="26">
        <f>'Bruker data input page'!DM261</f>
        <v>0</v>
      </c>
      <c r="J261" s="26">
        <f>'Bruker data input page'!DN261</f>
        <v>0</v>
      </c>
      <c r="K261" s="26">
        <f>'Bruker data input page'!DO261</f>
        <v>0</v>
      </c>
      <c r="L261" s="26">
        <f>'Bruker data input page'!DP261</f>
        <v>0</v>
      </c>
      <c r="M261" s="26">
        <f>'Bruker data input page'!DQ261</f>
        <v>0</v>
      </c>
      <c r="N261" s="26">
        <f>'Bruker data input page'!DR261</f>
        <v>0</v>
      </c>
      <c r="O261" s="26">
        <f>'Bruker data input page'!DS261</f>
        <v>118</v>
      </c>
      <c r="P261" s="21" t="str">
        <f>'Bruker data input page'!DT261</f>
        <v>9A BKGD</v>
      </c>
      <c r="Q261" s="21">
        <f>'Bruker data input page'!A261</f>
        <v>700</v>
      </c>
      <c r="R261" s="27">
        <f>'Bruker data input page'!B261</f>
        <v>44743.865277777775</v>
      </c>
      <c r="S261" s="22">
        <f>'Bruker data input page'!Y261*Calibrations!H$97+Calibrations!I$97</f>
        <v>40.646618320200105</v>
      </c>
      <c r="T261" s="23">
        <f>Calibrations!O$97*('Bruker data input page'!AK261/0.5993)^2+Calibrations!P$97*('Bruker data input page'!AK261/0.5993)+Calibrations!Q$97</f>
        <v>0.77020065021802364</v>
      </c>
      <c r="U261" s="22">
        <f>Calibrations!$V$97*'Bruker data input page'!W261^2+Calibrations!$W$97*'Bruker data input page'!W261+Calibrations!$X$97</f>
        <v>13.612683797706948</v>
      </c>
      <c r="V261" s="23">
        <f>('Bruker data input page'!AS261/0.69943)*Calibrations!AC$97+Calibrations!AD$97</f>
        <v>7.3576704763042438</v>
      </c>
      <c r="W261" s="23">
        <f>'Bruker data input page'!U261*Calibrations!AQ$97+Calibrations!AR$97</f>
        <v>7.9736315904818467</v>
      </c>
      <c r="X261" s="23">
        <f>Calibrations!AJ$97*('Bruker data input page'!AQ261/0.77446)^2+('Bruker data input page'!AQ261/0.77446)*Calibrations!AK$97+Calibrations!AL$97</f>
        <v>9.7703348281476851E-2</v>
      </c>
      <c r="Y261" s="23">
        <f>('Bruker data input page'!AI261/0.7147)*Calibrations!AX$97+Calibrations!AY$97</f>
        <v>11.297840763394362</v>
      </c>
      <c r="Z261" s="23">
        <f>('Bruker data input page'!AG261/0.8302)*Calibrations!BE$97+Calibrations!BF$97</f>
        <v>0.30279807774443324</v>
      </c>
      <c r="AA261" s="23" t="e">
        <f>((('Bruker data input page'!AA261/0.436)^2)*Calibrations!BK$97)+(('Bruker data input page'!AA261/0.436)*Calibrations!BL$97)+Calibrations!BM$97</f>
        <v>#VALUE!</v>
      </c>
      <c r="AB261" s="24">
        <f>'Bruker data input page'!AM261*Calibrations!BS$97*10000+Calibrations!BT$97</f>
        <v>228.63890578320758</v>
      </c>
      <c r="AC261" s="24">
        <f>Calibrations!CA$97*('Bruker data input page'!AO261*10000)^2+('Bruker data input page'!AO261*10000)*Calibrations!CB$97+Calibrations!CC$97</f>
        <v>449.51774149592109</v>
      </c>
      <c r="AD261" s="24">
        <f>'Bruker data input page'!AW261*10000*Calibrations!CI$97+Calibrations!CJ$97</f>
        <v>128.88561179715981</v>
      </c>
      <c r="AE261" s="24">
        <f>'Bruker data input page'!AY261*10000*Calibrations!CP$97+Calibrations!CQ$97</f>
        <v>87.493501702528931</v>
      </c>
      <c r="AF261" s="24">
        <f>Calibrations!$CW$97*('Bruker data input page'!BA261*10000)^2+('Bruker data input page'!BA261*10000)*Calibrations!$CX$97+Calibrations!$CY$97</f>
        <v>56.033956837768585</v>
      </c>
      <c r="AG261" s="24">
        <f>'Bruker data input page'!BI261*10000*Calibrations!DD$97+Calibrations!DE$97</f>
        <v>4.1610912678326706</v>
      </c>
      <c r="AH261" s="24">
        <f>('Bruker data input page'!BK261*10000)*Calibrations!DK$97+Calibrations!DL$97</f>
        <v>73.66280916752477</v>
      </c>
      <c r="AI261" s="24">
        <f>Calibrations!DR$97*('Bruker data input page'!BM261*10000)^2+('Bruker data input page'!BM261*10000)*Calibrations!DS$97+Calibrations!DT$97</f>
        <v>21.2314005193805</v>
      </c>
      <c r="AJ261" s="24">
        <f>Calibrations!DY$97*('Bruker data input page'!BO261*10000)^2+Calibrations!DZ$97*('Bruker data input page'!BO261*10000)+Calibrations!EA$97</f>
        <v>64.122089891985809</v>
      </c>
      <c r="AK261" s="21"/>
      <c r="AL261" s="21"/>
    </row>
    <row r="262" spans="2:38">
      <c r="B262" s="27">
        <f>'Bruker data input page'!B939</f>
        <v>44767.865277777775</v>
      </c>
      <c r="C262" s="21" t="str">
        <f>'Bruker data input page'!G939</f>
        <v>GeoExploration</v>
      </c>
      <c r="D262" s="21" t="str">
        <f>'Bruker data input page'!H939</f>
        <v>Oxide3phase</v>
      </c>
      <c r="E262" s="26">
        <f>'Bruker data input page'!L939</f>
        <v>90</v>
      </c>
      <c r="F262" s="26"/>
      <c r="G262" s="26" t="str">
        <f>'Bruker data input page'!DK262</f>
        <v>393-U1558D-15R-3A</v>
      </c>
      <c r="H262" s="26" t="str">
        <f>'Bruker data input page'!DL262</f>
        <v>SHLF</v>
      </c>
      <c r="I262" s="26">
        <f>'Bruker data input page'!DM262</f>
        <v>0</v>
      </c>
      <c r="J262" s="26">
        <f>'Bruker data input page'!DN262</f>
        <v>0</v>
      </c>
      <c r="K262" s="26">
        <f>'Bruker data input page'!DO262</f>
        <v>0</v>
      </c>
      <c r="L262" s="26">
        <f>'Bruker data input page'!DP262</f>
        <v>0</v>
      </c>
      <c r="M262" s="26">
        <f>'Bruker data input page'!DQ262</f>
        <v>0</v>
      </c>
      <c r="N262" s="26">
        <f>'Bruker data input page'!DR262</f>
        <v>0</v>
      </c>
      <c r="O262" s="26">
        <f>'Bruker data input page'!DS262</f>
        <v>12</v>
      </c>
      <c r="P262" s="21" t="str">
        <f>'Bruker data input page'!DT262</f>
        <v>2A ALT</v>
      </c>
      <c r="Q262" s="21">
        <f>'Bruker data input page'!A262</f>
        <v>702</v>
      </c>
      <c r="R262" s="27">
        <f>'Bruker data input page'!B262</f>
        <v>44743.870138888888</v>
      </c>
      <c r="S262" s="22">
        <f>'Bruker data input page'!Y262*Calibrations!H$97+Calibrations!I$97</f>
        <v>49.670382278702284</v>
      </c>
      <c r="T262" s="23">
        <f>Calibrations!O$97*('Bruker data input page'!AK262/0.5993)^2+Calibrations!P$97*('Bruker data input page'!AK262/0.5993)+Calibrations!Q$97</f>
        <v>1.069112058504418</v>
      </c>
      <c r="U262" s="22">
        <f>Calibrations!$V$97*'Bruker data input page'!W262^2+Calibrations!$W$97*'Bruker data input page'!W262+Calibrations!$X$97</f>
        <v>19.362161101073184</v>
      </c>
      <c r="V262" s="23">
        <f>('Bruker data input page'!AS262/0.69943)*Calibrations!AC$97+Calibrations!AD$97</f>
        <v>10.755572452006319</v>
      </c>
      <c r="W262" s="23">
        <f>'Bruker data input page'!U262*Calibrations!AQ$97+Calibrations!AR$97</f>
        <v>6.0474292060313521</v>
      </c>
      <c r="X262" s="23">
        <f>Calibrations!AJ$97*('Bruker data input page'!AQ262/0.77446)^2+('Bruker data input page'!AQ262/0.77446)*Calibrations!AK$97+Calibrations!AL$97</f>
        <v>0.11278536334856114</v>
      </c>
      <c r="Y262" s="23">
        <f>('Bruker data input page'!AI262/0.7147)*Calibrations!AX$97+Calibrations!AY$97</f>
        <v>13.780573082302357</v>
      </c>
      <c r="Z262" s="23">
        <f>('Bruker data input page'!AG262/0.8302)*Calibrations!BE$97+Calibrations!BF$97</f>
        <v>0.53627275846830846</v>
      </c>
      <c r="AA262" s="23">
        <f>((('Bruker data input page'!AA262/0.436)^2)*Calibrations!BK$97)+(('Bruker data input page'!AA262/0.436)*Calibrations!BL$97)+Calibrations!BM$97</f>
        <v>0.10235084104082914</v>
      </c>
      <c r="AB262" s="24">
        <f>'Bruker data input page'!AM262*Calibrations!BS$97*10000+Calibrations!BT$97</f>
        <v>364.97623032505459</v>
      </c>
      <c r="AC262" s="24">
        <f>Calibrations!CA$97*('Bruker data input page'!AO262*10000)^2+('Bruker data input page'!AO262*10000)*Calibrations!CB$97+Calibrations!CC$97</f>
        <v>396.47131456866407</v>
      </c>
      <c r="AD262" s="24">
        <f>'Bruker data input page'!AW262*10000*Calibrations!CI$97+Calibrations!CJ$97</f>
        <v>80.447733150896241</v>
      </c>
      <c r="AE262" s="24">
        <f>'Bruker data input page'!AY262*10000*Calibrations!CP$97+Calibrations!CQ$97</f>
        <v>91.605346776140394</v>
      </c>
      <c r="AF262" s="24">
        <f>Calibrations!$CW$97*('Bruker data input page'!BA262*10000)^2+('Bruker data input page'!BA262*10000)*Calibrations!$CX$97+Calibrations!$CY$97</f>
        <v>83.439883904166209</v>
      </c>
      <c r="AG262" s="24">
        <f>'Bruker data input page'!BI262*10000*Calibrations!DD$97+Calibrations!DE$97</f>
        <v>8.6813975200339613</v>
      </c>
      <c r="AH262" s="24">
        <f>('Bruker data input page'!BK262*10000)*Calibrations!DK$97+Calibrations!DL$97</f>
        <v>96.505894222373783</v>
      </c>
      <c r="AI262" s="24">
        <f>Calibrations!DR$97*('Bruker data input page'!BM262*10000)^2+('Bruker data input page'!BM262*10000)*Calibrations!DS$97+Calibrations!DT$97</f>
        <v>24.418714597367938</v>
      </c>
      <c r="AJ262" s="24">
        <f>Calibrations!DY$97*('Bruker data input page'!BO262*10000)^2+Calibrations!DZ$97*('Bruker data input page'!BO262*10000)+Calibrations!EA$97</f>
        <v>61.548467728896696</v>
      </c>
      <c r="AK262" s="21"/>
      <c r="AL262" s="21"/>
    </row>
    <row r="263" spans="2:38">
      <c r="B263" s="27">
        <f>'Bruker data input page'!B940</f>
        <v>44767.867361111108</v>
      </c>
      <c r="C263" s="21" t="str">
        <f>'Bruker data input page'!G940</f>
        <v>GeoExploration</v>
      </c>
      <c r="D263" s="21" t="str">
        <f>'Bruker data input page'!H940</f>
        <v>Oxide3phase</v>
      </c>
      <c r="E263" s="26">
        <f>'Bruker data input page'!L940</f>
        <v>90</v>
      </c>
      <c r="F263" s="26"/>
      <c r="G263" s="26" t="str">
        <f>'Bruker data input page'!DK263</f>
        <v>393-U1558D-15R-3A</v>
      </c>
      <c r="H263" s="26" t="str">
        <f>'Bruker data input page'!DL263</f>
        <v>SHLF</v>
      </c>
      <c r="I263" s="26">
        <f>'Bruker data input page'!DM263</f>
        <v>0</v>
      </c>
      <c r="J263" s="26">
        <f>'Bruker data input page'!DN263</f>
        <v>0</v>
      </c>
      <c r="K263" s="26">
        <f>'Bruker data input page'!DO263</f>
        <v>0</v>
      </c>
      <c r="L263" s="26">
        <f>'Bruker data input page'!DP263</f>
        <v>0</v>
      </c>
      <c r="M263" s="26">
        <f>'Bruker data input page'!DQ263</f>
        <v>0</v>
      </c>
      <c r="N263" s="26">
        <f>'Bruker data input page'!DR263</f>
        <v>0</v>
      </c>
      <c r="O263" s="26">
        <f>'Bruker data input page'!DS263</f>
        <v>38</v>
      </c>
      <c r="P263" s="21" t="str">
        <f>'Bruker data input page'!DT263</f>
        <v>7A BKGD VOL GLSS</v>
      </c>
      <c r="Q263" s="21">
        <f>'Bruker data input page'!A263</f>
        <v>703</v>
      </c>
      <c r="R263" s="27">
        <f>'Bruker data input page'!B263</f>
        <v>44743.871527777781</v>
      </c>
      <c r="S263" s="22">
        <f>'Bruker data input page'!Y263*Calibrations!H$97+Calibrations!I$97</f>
        <v>53.787917170758597</v>
      </c>
      <c r="T263" s="23">
        <f>Calibrations!O$97*('Bruker data input page'!AK263/0.5993)^2+Calibrations!P$97*('Bruker data input page'!AK263/0.5993)+Calibrations!Q$97</f>
        <v>1.0485616964445539</v>
      </c>
      <c r="U263" s="22">
        <f>Calibrations!$V$97*'Bruker data input page'!W263^2+Calibrations!$W$97*'Bruker data input page'!W263+Calibrations!$X$97</f>
        <v>16.49672842075103</v>
      </c>
      <c r="V263" s="23">
        <f>('Bruker data input page'!AS263/0.69943)*Calibrations!AC$97+Calibrations!AD$97</f>
        <v>9.8478821614195766</v>
      </c>
      <c r="W263" s="23">
        <f>'Bruker data input page'!U263*Calibrations!AQ$97+Calibrations!AR$97</f>
        <v>13.570116627387243</v>
      </c>
      <c r="X263" s="23">
        <f>Calibrations!AJ$97*('Bruker data input page'!AQ263/0.77446)^2+('Bruker data input page'!AQ263/0.77446)*Calibrations!AK$97+Calibrations!AL$97</f>
        <v>0.15334213685765069</v>
      </c>
      <c r="Y263" s="23">
        <f>('Bruker data input page'!AI263/0.7147)*Calibrations!AX$97+Calibrations!AY$97</f>
        <v>11.626090648693047</v>
      </c>
      <c r="Z263" s="23">
        <f>('Bruker data input page'!AG263/0.8302)*Calibrations!BE$97+Calibrations!BF$97</f>
        <v>0.1939840862758398</v>
      </c>
      <c r="AA263" s="23">
        <f>((('Bruker data input page'!AA263/0.436)^2)*Calibrations!BK$97)+(('Bruker data input page'!AA263/0.436)*Calibrations!BL$97)+Calibrations!BM$97</f>
        <v>4.6882001492039097E-2</v>
      </c>
      <c r="AB263" s="24">
        <f>'Bruker data input page'!AM263*Calibrations!BS$97*10000+Calibrations!BT$97</f>
        <v>285.23175747982333</v>
      </c>
      <c r="AC263" s="24">
        <f>Calibrations!CA$97*('Bruker data input page'!AO263*10000)^2+('Bruker data input page'!AO263*10000)*Calibrations!CB$97+Calibrations!CC$97</f>
        <v>402.29178867442738</v>
      </c>
      <c r="AD263" s="24">
        <f>'Bruker data input page'!AW263*10000*Calibrations!CI$97+Calibrations!CJ$97</f>
        <v>142.72500569609224</v>
      </c>
      <c r="AE263" s="24">
        <f>'Bruker data input page'!AY263*10000*Calibrations!CP$97+Calibrations!CQ$97</f>
        <v>96.74515311815469</v>
      </c>
      <c r="AF263" s="24">
        <f>Calibrations!$CW$97*('Bruker data input page'!BA263*10000)^2+('Bruker data input page'!BA263*10000)*Calibrations!$CX$97+Calibrations!$CY$97</f>
        <v>64.504866967631671</v>
      </c>
      <c r="AG263" s="24" t="e">
        <f>'Bruker data input page'!BI263*10000*Calibrations!DD$97+Calibrations!DE$97</f>
        <v>#VALUE!</v>
      </c>
      <c r="AH263" s="24">
        <f>('Bruker data input page'!BK263*10000)*Calibrations!DK$97+Calibrations!DL$97</f>
        <v>82.601407667248296</v>
      </c>
      <c r="AI263" s="24">
        <f>Calibrations!DR$97*('Bruker data input page'!BM263*10000)^2+('Bruker data input page'!BM263*10000)*Calibrations!DS$97+Calibrations!DT$97</f>
        <v>23.356566416034262</v>
      </c>
      <c r="AJ263" s="24">
        <f>Calibrations!DY$97*('Bruker data input page'!BO263*10000)^2+Calibrations!DZ$97*('Bruker data input page'!BO263*10000)+Calibrations!EA$97</f>
        <v>64.122089891985809</v>
      </c>
      <c r="AK263" s="21"/>
      <c r="AL263" s="21"/>
    </row>
    <row r="264" spans="2:38">
      <c r="B264" s="27">
        <f>'Bruker data input page'!B941</f>
        <v>44767.870138888888</v>
      </c>
      <c r="C264" s="21" t="str">
        <f>'Bruker data input page'!G941</f>
        <v>GeoExploration</v>
      </c>
      <c r="D264" s="21" t="str">
        <f>'Bruker data input page'!H941</f>
        <v>Oxide3phase</v>
      </c>
      <c r="E264" s="26">
        <f>'Bruker data input page'!L941</f>
        <v>90</v>
      </c>
      <c r="F264" s="26"/>
      <c r="G264" s="26" t="str">
        <f>'Bruker data input page'!DK264</f>
        <v>393-U1558D-15R-3A</v>
      </c>
      <c r="H264" s="26" t="str">
        <f>'Bruker data input page'!DL264</f>
        <v>SHLF</v>
      </c>
      <c r="I264" s="26">
        <f>'Bruker data input page'!DM264</f>
        <v>0</v>
      </c>
      <c r="J264" s="26">
        <f>'Bruker data input page'!DN264</f>
        <v>0</v>
      </c>
      <c r="K264" s="26">
        <f>'Bruker data input page'!DO264</f>
        <v>0</v>
      </c>
      <c r="L264" s="26">
        <f>'Bruker data input page'!DP264</f>
        <v>0</v>
      </c>
      <c r="M264" s="26">
        <f>'Bruker data input page'!DQ264</f>
        <v>0</v>
      </c>
      <c r="N264" s="26">
        <f>'Bruker data input page'!DR264</f>
        <v>0</v>
      </c>
      <c r="O264" s="26">
        <f>'Bruker data input page'!DS264</f>
        <v>74</v>
      </c>
      <c r="P264" s="21" t="str">
        <f>'Bruker data input page'!DT264</f>
        <v>12A ALT</v>
      </c>
      <c r="Q264" s="21">
        <f>'Bruker data input page'!A264</f>
        <v>704</v>
      </c>
      <c r="R264" s="27">
        <f>'Bruker data input page'!B264</f>
        <v>44743.873611111114</v>
      </c>
      <c r="S264" s="22">
        <f>'Bruker data input page'!Y264*Calibrations!H$97+Calibrations!I$97</f>
        <v>32.489253566224676</v>
      </c>
      <c r="T264" s="23">
        <f>Calibrations!O$97*('Bruker data input page'!AK264/0.5993)^2+Calibrations!P$97*('Bruker data input page'!AK264/0.5993)+Calibrations!Q$97</f>
        <v>0.70888201829218556</v>
      </c>
      <c r="U264" s="22">
        <f>Calibrations!$V$97*'Bruker data input page'!W264^2+Calibrations!$W$97*'Bruker data input page'!W264+Calibrations!$X$97</f>
        <v>9.9679586202387505</v>
      </c>
      <c r="V264" s="23">
        <f>('Bruker data input page'!AS264/0.69943)*Calibrations!AC$97+Calibrations!AD$97</f>
        <v>6.9388693433396931</v>
      </c>
      <c r="W264" s="23">
        <f>'Bruker data input page'!U264*Calibrations!AQ$97+Calibrations!AR$97</f>
        <v>4.8232283128926863</v>
      </c>
      <c r="X264" s="23">
        <f>Calibrations!AJ$97*('Bruker data input page'!AQ264/0.77446)^2+('Bruker data input page'!AQ264/0.77446)*Calibrations!AK$97+Calibrations!AL$97</f>
        <v>0.10482897173980664</v>
      </c>
      <c r="Y264" s="23">
        <f>('Bruker data input page'!AI264/0.7147)*Calibrations!AX$97+Calibrations!AY$97</f>
        <v>9.722819861995994</v>
      </c>
      <c r="Z264" s="23">
        <f>('Bruker data input page'!AG264/0.8302)*Calibrations!BE$97+Calibrations!BF$97</f>
        <v>0.27865072873614616</v>
      </c>
      <c r="AA264" s="23">
        <f>((('Bruker data input page'!AA264/0.436)^2)*Calibrations!BK$97)+(('Bruker data input page'!AA264/0.436)*Calibrations!BL$97)+Calibrations!BM$97</f>
        <v>5.8865954540250884E-2</v>
      </c>
      <c r="AB264" s="24" t="e">
        <f>'Bruker data input page'!AM264*Calibrations!BS$97*10000+Calibrations!BT$97</f>
        <v>#VALUE!</v>
      </c>
      <c r="AC264" s="24">
        <f>Calibrations!CA$97*('Bruker data input page'!AO264*10000)^2+('Bruker data input page'!AO264*10000)*Calibrations!CB$97+Calibrations!CC$97</f>
        <v>307.35246525580988</v>
      </c>
      <c r="AD264" s="24">
        <f>'Bruker data input page'!AW264*10000*Calibrations!CI$97+Calibrations!CJ$97</f>
        <v>114.05768976258933</v>
      </c>
      <c r="AE264" s="24">
        <f>'Bruker data input page'!AY264*10000*Calibrations!CP$97+Calibrations!CQ$97</f>
        <v>67.962237602874509</v>
      </c>
      <c r="AF264" s="24">
        <f>Calibrations!$CW$97*('Bruker data input page'!BA264*10000)^2+('Bruker data input page'!BA264*10000)*Calibrations!$CX$97+Calibrations!$CY$97</f>
        <v>74.117702441699478</v>
      </c>
      <c r="AG264" s="24">
        <f>'Bruker data input page'!BI264*10000*Calibrations!DD$97+Calibrations!DE$97</f>
        <v>4.1610912678326706</v>
      </c>
      <c r="AH264" s="24">
        <f>('Bruker data input page'!BK264*10000)*Calibrations!DK$97+Calibrations!DL$97</f>
        <v>67.703743501042425</v>
      </c>
      <c r="AI264" s="24">
        <f>Calibrations!DR$97*('Bruker data input page'!BM264*10000)^2+('Bruker data input page'!BM264*10000)*Calibrations!DS$97+Calibrations!DT$97</f>
        <v>16.977590590127324</v>
      </c>
      <c r="AJ264" s="24">
        <f>Calibrations!DY$97*('Bruker data input page'!BO264*10000)^2+Calibrations!DZ$97*('Bruker data input page'!BO264*10000)+Calibrations!EA$97</f>
        <v>59.831172266917676</v>
      </c>
      <c r="AK264" s="21"/>
      <c r="AL264" s="21"/>
    </row>
    <row r="265" spans="2:38">
      <c r="B265" s="27">
        <f>'Bruker data input page'!B942</f>
        <v>44767.871527777781</v>
      </c>
      <c r="C265" s="21" t="str">
        <f>'Bruker data input page'!G942</f>
        <v>GeoExploration</v>
      </c>
      <c r="D265" s="21" t="str">
        <f>'Bruker data input page'!H942</f>
        <v>Oxide3phase</v>
      </c>
      <c r="E265" s="26">
        <f>'Bruker data input page'!L942</f>
        <v>90</v>
      </c>
      <c r="F265" s="26"/>
      <c r="G265" s="26" t="str">
        <f>'Bruker data input page'!DK265</f>
        <v>393-U1558D-15R-3A</v>
      </c>
      <c r="H265" s="26" t="str">
        <f>'Bruker data input page'!DL265</f>
        <v>SHLF</v>
      </c>
      <c r="I265" s="26">
        <f>'Bruker data input page'!DM265</f>
        <v>0</v>
      </c>
      <c r="J265" s="26">
        <f>'Bruker data input page'!DN265</f>
        <v>0</v>
      </c>
      <c r="K265" s="26">
        <f>'Bruker data input page'!DO265</f>
        <v>0</v>
      </c>
      <c r="L265" s="26">
        <f>'Bruker data input page'!DP265</f>
        <v>0</v>
      </c>
      <c r="M265" s="26">
        <f>'Bruker data input page'!DQ265</f>
        <v>0</v>
      </c>
      <c r="N265" s="26">
        <f>'Bruker data input page'!DR265</f>
        <v>0</v>
      </c>
      <c r="O265" s="26">
        <f>'Bruker data input page'!DS265</f>
        <v>121</v>
      </c>
      <c r="P265" s="21" t="str">
        <f>'Bruker data input page'!DT265</f>
        <v>15A ALT</v>
      </c>
      <c r="Q265" s="21">
        <f>'Bruker data input page'!A265</f>
        <v>706</v>
      </c>
      <c r="R265" s="27">
        <f>'Bruker data input page'!B265</f>
        <v>44743.876388888886</v>
      </c>
      <c r="S265" s="22">
        <f>'Bruker data input page'!Y265*Calibrations!H$97+Calibrations!I$97</f>
        <v>48.92018417428897</v>
      </c>
      <c r="T265" s="23">
        <f>Calibrations!O$97*('Bruker data input page'!AK265/0.5993)^2+Calibrations!P$97*('Bruker data input page'!AK265/0.5993)+Calibrations!Q$97</f>
        <v>1.0283426712483132</v>
      </c>
      <c r="U265" s="22">
        <f>Calibrations!$V$97*'Bruker data input page'!W265^2+Calibrations!$W$97*'Bruker data input page'!W265+Calibrations!$X$97</f>
        <v>20.509682793962455</v>
      </c>
      <c r="V265" s="23">
        <f>('Bruker data input page'!AS265/0.69943)*Calibrations!AC$97+Calibrations!AD$97</f>
        <v>10.192421650188351</v>
      </c>
      <c r="W265" s="23">
        <f>'Bruker data input page'!U265*Calibrations!AQ$97+Calibrations!AR$97</f>
        <v>5.6673314555716843</v>
      </c>
      <c r="X265" s="23">
        <f>Calibrations!AJ$97*('Bruker data input page'!AQ265/0.77446)^2+('Bruker data input page'!AQ265/0.77446)*Calibrations!AK$97+Calibrations!AL$97</f>
        <v>6.9131182693472445E-2</v>
      </c>
      <c r="Y265" s="23">
        <f>('Bruker data input page'!AI265/0.7147)*Calibrations!AX$97+Calibrations!AY$97</f>
        <v>13.24952688567814</v>
      </c>
      <c r="Z265" s="23">
        <f>('Bruker data input page'!AG265/0.8302)*Calibrations!BE$97+Calibrations!BF$97</f>
        <v>0.87267551434000701</v>
      </c>
      <c r="AA265" s="23">
        <f>((('Bruker data input page'!AA265/0.436)^2)*Calibrations!BK$97)+(('Bruker data input page'!AA265/0.436)*Calibrations!BL$97)+Calibrations!BM$97</f>
        <v>0.10875659729887065</v>
      </c>
      <c r="AB265" s="24">
        <f>'Bruker data input page'!AM265*Calibrations!BS$97*10000+Calibrations!BT$97</f>
        <v>315.24311822802866</v>
      </c>
      <c r="AC265" s="24">
        <f>Calibrations!CA$97*('Bruker data input page'!AO265*10000)^2+('Bruker data input page'!AO265*10000)*Calibrations!CB$97+Calibrations!CC$97</f>
        <v>377.38616967206951</v>
      </c>
      <c r="AD265" s="24">
        <f>'Bruker data input page'!AW265*10000*Calibrations!CI$97+Calibrations!CJ$97</f>
        <v>70.562451794515923</v>
      </c>
      <c r="AE265" s="24">
        <f>'Bruker data input page'!AY265*10000*Calibrations!CP$97+Calibrations!CQ$97</f>
        <v>94.68923058134898</v>
      </c>
      <c r="AF265" s="24">
        <f>Calibrations!$CW$97*('Bruker data input page'!BA265*10000)^2+('Bruker data input page'!BA265*10000)*Calibrations!$CX$97+Calibrations!$CY$97</f>
        <v>78.148513355605772</v>
      </c>
      <c r="AG265" s="24">
        <f>'Bruker data input page'!BI265*10000*Calibrations!DD$97+Calibrations!DE$97</f>
        <v>7.5513209569836386</v>
      </c>
      <c r="AH265" s="24">
        <f>('Bruker data input page'!BK265*10000)*Calibrations!DK$97+Calibrations!DL$97</f>
        <v>99.485427055614949</v>
      </c>
      <c r="AI265" s="24">
        <f>Calibrations!DR$97*('Bruker data input page'!BM265*10000)^2+('Bruker data input page'!BM265*10000)*Calibrations!DS$97+Calibrations!DT$97</f>
        <v>22.294128390038448</v>
      </c>
      <c r="AJ265" s="24">
        <f>Calibrations!DY$97*('Bruker data input page'!BO265*10000)^2+Calibrations!DZ$97*('Bruker data input page'!BO265*10000)+Calibrations!EA$97</f>
        <v>67.5492535203297</v>
      </c>
      <c r="AK265" s="21"/>
      <c r="AL265" s="21"/>
    </row>
    <row r="266" spans="2:38">
      <c r="B266" s="27">
        <f>'Bruker data input page'!B943</f>
        <v>44767.873611111114</v>
      </c>
      <c r="C266" s="21" t="str">
        <f>'Bruker data input page'!G943</f>
        <v>GeoExploration</v>
      </c>
      <c r="D266" s="21" t="str">
        <f>'Bruker data input page'!H943</f>
        <v>Oxide3phase</v>
      </c>
      <c r="E266" s="26">
        <f>'Bruker data input page'!L943</f>
        <v>90</v>
      </c>
      <c r="F266" s="26"/>
      <c r="G266" s="26" t="str">
        <f>'Bruker data input page'!DK266</f>
        <v>393-U1558D-15R-4A</v>
      </c>
      <c r="H266" s="26" t="str">
        <f>'Bruker data input page'!DL266</f>
        <v>SHLF</v>
      </c>
      <c r="I266" s="26">
        <f>'Bruker data input page'!DM266</f>
        <v>0</v>
      </c>
      <c r="J266" s="26">
        <f>'Bruker data input page'!DN266</f>
        <v>0</v>
      </c>
      <c r="K266" s="26">
        <f>'Bruker data input page'!DO266</f>
        <v>0</v>
      </c>
      <c r="L266" s="26">
        <f>'Bruker data input page'!DP266</f>
        <v>0</v>
      </c>
      <c r="M266" s="26">
        <f>'Bruker data input page'!DQ266</f>
        <v>0</v>
      </c>
      <c r="N266" s="26">
        <f>'Bruker data input page'!DR266</f>
        <v>0</v>
      </c>
      <c r="O266" s="26">
        <f>'Bruker data input page'!DS266</f>
        <v>8</v>
      </c>
      <c r="P266" s="21" t="str">
        <f>'Bruker data input page'!DT266</f>
        <v>1A ALT</v>
      </c>
      <c r="Q266" s="21">
        <f>'Bruker data input page'!A266</f>
        <v>707</v>
      </c>
      <c r="R266" s="27">
        <f>'Bruker data input page'!B266</f>
        <v>44743.879861111112</v>
      </c>
      <c r="S266" s="22">
        <f>'Bruker data input page'!Y266*Calibrations!H$97+Calibrations!I$97</f>
        <v>35.098550457422164</v>
      </c>
      <c r="T266" s="23">
        <f>Calibrations!O$97*('Bruker data input page'!AK266/0.5993)^2+Calibrations!P$97*('Bruker data input page'!AK266/0.5993)+Calibrations!Q$97</f>
        <v>0.73724664254017691</v>
      </c>
      <c r="U266" s="22">
        <f>Calibrations!$V$97*'Bruker data input page'!W266^2+Calibrations!$W$97*'Bruker data input page'!W266+Calibrations!$X$97</f>
        <v>11.43746738500249</v>
      </c>
      <c r="V266" s="23">
        <f>('Bruker data input page'!AS266/0.69943)*Calibrations!AC$97+Calibrations!AD$97</f>
        <v>7.0147140846016578</v>
      </c>
      <c r="W266" s="23">
        <f>'Bruker data input page'!U266*Calibrations!AQ$97+Calibrations!AR$97</f>
        <v>4.9995503619360315</v>
      </c>
      <c r="X266" s="23">
        <f>Calibrations!AJ$97*('Bruker data input page'!AQ266/0.77446)^2+('Bruker data input page'!AQ266/0.77446)*Calibrations!AK$97+Calibrations!AL$97</f>
        <v>0.13828834930504319</v>
      </c>
      <c r="Y266" s="23">
        <f>('Bruker data input page'!AI266/0.7147)*Calibrations!AX$97+Calibrations!AY$97</f>
        <v>9.4065976858525069</v>
      </c>
      <c r="Z266" s="23">
        <f>('Bruker data input page'!AG266/0.8302)*Calibrations!BE$97+Calibrations!BF$97</f>
        <v>0.80008254638384413</v>
      </c>
      <c r="AA266" s="23" t="e">
        <f>((('Bruker data input page'!AA266/0.436)^2)*Calibrations!BK$97)+(('Bruker data input page'!AA266/0.436)*Calibrations!BL$97)+Calibrations!BM$97</f>
        <v>#VALUE!</v>
      </c>
      <c r="AB266" s="24" t="e">
        <f>'Bruker data input page'!AM266*Calibrations!BS$97*10000+Calibrations!BT$97</f>
        <v>#VALUE!</v>
      </c>
      <c r="AC266" s="24">
        <f>Calibrations!CA$97*('Bruker data input page'!AO266*10000)^2+('Bruker data input page'!AO266*10000)*Calibrations!CB$97+Calibrations!CC$97</f>
        <v>273.67304624608778</v>
      </c>
      <c r="AD266" s="24">
        <f>'Bruker data input page'!AW266*10000*Calibrations!CI$97+Calibrations!CJ$97</f>
        <v>111.09210535567522</v>
      </c>
      <c r="AE266" s="24">
        <f>'Bruker data input page'!AY266*10000*Calibrations!CP$97+Calibrations!CQ$97</f>
        <v>82.353695360514607</v>
      </c>
      <c r="AF266" s="24">
        <f>Calibrations!$CW$97*('Bruker data input page'!BA266*10000)^2+('Bruker data input page'!BA266*10000)*Calibrations!$CX$97+Calibrations!$CY$97</f>
        <v>67.281049961406254</v>
      </c>
      <c r="AG266" s="24">
        <f>'Bruker data input page'!BI266*10000*Calibrations!DD$97+Calibrations!DE$97</f>
        <v>5.2911678308829933</v>
      </c>
      <c r="AH266" s="24">
        <f>('Bruker data input page'!BK266*10000)*Calibrations!DK$97+Calibrations!DL$97</f>
        <v>86.574118111569859</v>
      </c>
      <c r="AI266" s="24">
        <f>Calibrations!DR$97*('Bruker data input page'!BM266*10000)^2+('Bruker data input page'!BM266*10000)*Calibrations!DS$97+Calibrations!DT$97</f>
        <v>22.294128390038448</v>
      </c>
      <c r="AJ266" s="24">
        <f>Calibrations!DY$97*('Bruker data input page'!BO266*10000)^2+Calibrations!DZ$97*('Bruker data input page'!BO266*10000)+Calibrations!EA$97</f>
        <v>61.548467728896696</v>
      </c>
      <c r="AK266" s="21"/>
      <c r="AL266" s="21"/>
    </row>
    <row r="267" spans="2:38">
      <c r="B267" s="27">
        <f>'Bruker data input page'!B944</f>
        <v>44767.888194444444</v>
      </c>
      <c r="C267" s="21" t="str">
        <f>'Bruker data input page'!G944</f>
        <v>GeoExploration</v>
      </c>
      <c r="D267" s="21" t="str">
        <f>'Bruker data input page'!H944</f>
        <v>Oxide3phase</v>
      </c>
      <c r="E267" s="26">
        <f>'Bruker data input page'!L944</f>
        <v>90</v>
      </c>
      <c r="F267" s="26"/>
      <c r="G267" s="26" t="str">
        <f>'Bruker data input page'!DK267</f>
        <v>393-U1558D-15R-4A</v>
      </c>
      <c r="H267" s="26" t="str">
        <f>'Bruker data input page'!DL267</f>
        <v>SHLF</v>
      </c>
      <c r="I267" s="26">
        <f>'Bruker data input page'!DM267</f>
        <v>0</v>
      </c>
      <c r="J267" s="26">
        <f>'Bruker data input page'!DN267</f>
        <v>0</v>
      </c>
      <c r="K267" s="26">
        <f>'Bruker data input page'!DO267</f>
        <v>0</v>
      </c>
      <c r="L267" s="26">
        <f>'Bruker data input page'!DP267</f>
        <v>0</v>
      </c>
      <c r="M267" s="26">
        <f>'Bruker data input page'!DQ267</f>
        <v>0</v>
      </c>
      <c r="N267" s="26">
        <f>'Bruker data input page'!DR267</f>
        <v>0</v>
      </c>
      <c r="O267" s="26">
        <f>'Bruker data input page'!DS267</f>
        <v>25</v>
      </c>
      <c r="P267" s="21" t="str">
        <f>'Bruker data input page'!DT267</f>
        <v>2A ALT</v>
      </c>
      <c r="Q267" s="21">
        <f>'Bruker data input page'!A267</f>
        <v>708</v>
      </c>
      <c r="R267" s="27">
        <f>'Bruker data input page'!B267</f>
        <v>44743.881944444445</v>
      </c>
      <c r="S267" s="22">
        <f>'Bruker data input page'!Y267*Calibrations!H$97+Calibrations!I$97</f>
        <v>16.62792221577164</v>
      </c>
      <c r="T267" s="23">
        <f>Calibrations!O$97*('Bruker data input page'!AK267/0.5993)^2+Calibrations!P$97*('Bruker data input page'!AK267/0.5993)+Calibrations!Q$97</f>
        <v>0.29294924624976443</v>
      </c>
      <c r="U267" s="22">
        <f>Calibrations!$V$97*'Bruker data input page'!W267^2+Calibrations!$W$97*'Bruker data input page'!W267+Calibrations!$X$97</f>
        <v>4.2052729411639227</v>
      </c>
      <c r="V267" s="23">
        <f>('Bruker data input page'!AS267/0.69943)*Calibrations!AC$97+Calibrations!AD$97</f>
        <v>3.2997609419164537</v>
      </c>
      <c r="W267" s="23">
        <f>'Bruker data input page'!U267*Calibrations!AQ$97+Calibrations!AR$97</f>
        <v>3.134442020794415</v>
      </c>
      <c r="X267" s="23">
        <f>Calibrations!AJ$97*('Bruker data input page'!AQ267/0.77446)^2+('Bruker data input page'!AQ267/0.77446)*Calibrations!AK$97+Calibrations!AL$97</f>
        <v>8.4651152792937778E-3</v>
      </c>
      <c r="Y267" s="23">
        <f>('Bruker data input page'!AI267/0.7147)*Calibrations!AX$97+Calibrations!AY$97</f>
        <v>4.6098254751751799</v>
      </c>
      <c r="Z267" s="23">
        <f>('Bruker data input page'!AG267/0.8302)*Calibrations!BE$97+Calibrations!BF$97</f>
        <v>0.10086587166263296</v>
      </c>
      <c r="AA267" s="23" t="e">
        <f>((('Bruker data input page'!AA267/0.436)^2)*Calibrations!BK$97)+(('Bruker data input page'!AA267/0.436)*Calibrations!BL$97)+Calibrations!BM$97</f>
        <v>#VALUE!</v>
      </c>
      <c r="AB267" s="24" t="e">
        <f>'Bruker data input page'!AM267*Calibrations!BS$97*10000+Calibrations!BT$97</f>
        <v>#VALUE!</v>
      </c>
      <c r="AC267" s="24">
        <f>Calibrations!CA$97*('Bruker data input page'!AO267*10000)^2+('Bruker data input page'!AO267*10000)*Calibrations!CB$97+Calibrations!CC$97</f>
        <v>183.01550017049033</v>
      </c>
      <c r="AD267" s="24">
        <f>'Bruker data input page'!AW267*10000*Calibrations!CI$97+Calibrations!CJ$97</f>
        <v>77.482148743982151</v>
      </c>
      <c r="AE267" s="24">
        <f>'Bruker data input page'!AY267*10000*Calibrations!CP$97+Calibrations!CQ$97</f>
        <v>90.577385507737517</v>
      </c>
      <c r="AF267" s="24">
        <f>Calibrations!$CW$97*('Bruker data input page'!BA267*10000)^2+('Bruker data input page'!BA267*10000)*Calibrations!$CX$97+Calibrations!$CY$97</f>
        <v>47.349504985096544</v>
      </c>
      <c r="AG267" s="24" t="e">
        <f>'Bruker data input page'!BI267*10000*Calibrations!DD$97+Calibrations!DE$97</f>
        <v>#VALUE!</v>
      </c>
      <c r="AH267" s="24">
        <f>('Bruker data input page'!BK267*10000)*Calibrations!DK$97+Calibrations!DL$97</f>
        <v>36.915237557550313</v>
      </c>
      <c r="AI267" s="24">
        <f>Calibrations!DR$97*('Bruker data input page'!BM267*10000)^2+('Bruker data input page'!BM267*10000)*Calibrations!DS$97+Calibrations!DT$97</f>
        <v>12.719143146279945</v>
      </c>
      <c r="AJ267" s="24" t="e">
        <f>Calibrations!DY$97*('Bruker data input page'!BO267*10000)^2+Calibrations!DZ$97*('Bruker data input page'!BO267*10000)+Calibrations!EA$97</f>
        <v>#VALUE!</v>
      </c>
      <c r="AK267" s="21"/>
      <c r="AL267" s="21"/>
    </row>
    <row r="268" spans="2:38">
      <c r="B268" s="27">
        <f>'Bruker data input page'!B945</f>
        <v>44767.136805555558</v>
      </c>
      <c r="C268" s="21" t="str">
        <f>'Bruker data input page'!G945</f>
        <v>GeoExploration</v>
      </c>
      <c r="D268" s="21" t="str">
        <f>'Bruker data input page'!H945</f>
        <v>Oxide3phase</v>
      </c>
      <c r="E268" s="26">
        <f>'Bruker data input page'!L945</f>
        <v>90</v>
      </c>
      <c r="F268" s="26"/>
      <c r="G268" s="26" t="str">
        <f>'Bruker data input page'!DK268</f>
        <v>393-U1558D-15R-4A</v>
      </c>
      <c r="H268" s="26" t="str">
        <f>'Bruker data input page'!DL268</f>
        <v>SHLF</v>
      </c>
      <c r="I268" s="26">
        <f>'Bruker data input page'!DM268</f>
        <v>0</v>
      </c>
      <c r="J268" s="26">
        <f>'Bruker data input page'!DN268</f>
        <v>0</v>
      </c>
      <c r="K268" s="26">
        <f>'Bruker data input page'!DO268</f>
        <v>0</v>
      </c>
      <c r="L268" s="26">
        <f>'Bruker data input page'!DP268</f>
        <v>0</v>
      </c>
      <c r="M268" s="26">
        <f>'Bruker data input page'!DQ268</f>
        <v>0</v>
      </c>
      <c r="N268" s="26">
        <f>'Bruker data input page'!DR268</f>
        <v>0</v>
      </c>
      <c r="O268" s="26">
        <f>'Bruker data input page'!DS268</f>
        <v>48</v>
      </c>
      <c r="P268" s="21" t="str">
        <f>'Bruker data input page'!DT268</f>
        <v>5A ALT</v>
      </c>
      <c r="Q268" s="21">
        <f>'Bruker data input page'!A268</f>
        <v>709</v>
      </c>
      <c r="R268" s="27">
        <f>'Bruker data input page'!B268</f>
        <v>44743.884027777778</v>
      </c>
      <c r="S268" s="22">
        <f>'Bruker data input page'!Y268*Calibrations!H$97+Calibrations!I$97</f>
        <v>48.510272318060593</v>
      </c>
      <c r="T268" s="23">
        <f>Calibrations!O$97*('Bruker data input page'!AK268/0.5993)^2+Calibrations!P$97*('Bruker data input page'!AK268/0.5993)+Calibrations!Q$97</f>
        <v>0.96144713404758386</v>
      </c>
      <c r="U268" s="22">
        <f>Calibrations!$V$97*'Bruker data input page'!W268^2+Calibrations!$W$97*'Bruker data input page'!W268+Calibrations!$X$97</f>
        <v>17.451447608948126</v>
      </c>
      <c r="V268" s="23">
        <f>('Bruker data input page'!AS268/0.69943)*Calibrations!AC$97+Calibrations!AD$97</f>
        <v>9.5086676355098003</v>
      </c>
      <c r="W268" s="23">
        <f>'Bruker data input page'!U268*Calibrations!AQ$97+Calibrations!AR$97</f>
        <v>7.1115482388543496</v>
      </c>
      <c r="X268" s="23">
        <f>Calibrations!AJ$97*('Bruker data input page'!AQ268/0.77446)^2+('Bruker data input page'!AQ268/0.77446)*Calibrations!AK$97+Calibrations!AL$97</f>
        <v>9.8345764907061886E-2</v>
      </c>
      <c r="Y268" s="23">
        <f>('Bruker data input page'!AI268/0.7147)*Calibrations!AX$97+Calibrations!AY$97</f>
        <v>14.085072048256606</v>
      </c>
      <c r="Z268" s="23">
        <f>('Bruker data input page'!AG268/0.8302)*Calibrations!BE$97+Calibrations!BF$97</f>
        <v>0.37493828290669073</v>
      </c>
      <c r="AA268" s="23">
        <f>((('Bruker data input page'!AA268/0.436)^2)*Calibrations!BK$97)+(('Bruker data input page'!AA268/0.436)*Calibrations!BL$97)+Calibrations!BM$97</f>
        <v>4.3778324168539828E-2</v>
      </c>
      <c r="AB268" s="24">
        <f>'Bruker data input page'!AM268*Calibrations!BS$97*10000+Calibrations!BT$97</f>
        <v>239.78598263254099</v>
      </c>
      <c r="AC268" s="24">
        <f>Calibrations!CA$97*('Bruker data input page'!AO268*10000)^2+('Bruker data input page'!AO268*10000)*Calibrations!CB$97+Calibrations!CC$97</f>
        <v>380.73616492351277</v>
      </c>
      <c r="AD268" s="24">
        <f>'Bruker data input page'!AW268*10000*Calibrations!CI$97+Calibrations!CJ$97</f>
        <v>108.12652094876111</v>
      </c>
      <c r="AE268" s="24">
        <f>'Bruker data input page'!AY268*10000*Calibrations!CP$97+Calibrations!CQ$97</f>
        <v>86.465540434126069</v>
      </c>
      <c r="AF268" s="24">
        <f>Calibrations!$CW$97*('Bruker data input page'!BA268*10000)^2+('Bruker data input page'!BA268*10000)*Calibrations!$CX$97+Calibrations!$CY$97</f>
        <v>75.467237794190723</v>
      </c>
      <c r="AG268" s="24">
        <f>'Bruker data input page'!BI268*10000*Calibrations!DD$97+Calibrations!DE$97</f>
        <v>4.1610912678326706</v>
      </c>
      <c r="AH268" s="24">
        <f>('Bruker data input page'!BK268*10000)*Calibrations!DK$97+Calibrations!DL$97</f>
        <v>91.540006166971807</v>
      </c>
      <c r="AI268" s="24">
        <f>Calibrations!DR$97*('Bruker data input page'!BM268*10000)^2+('Bruker data input page'!BM268*10000)*Calibrations!DS$97+Calibrations!DT$97</f>
        <v>22.294128390038448</v>
      </c>
      <c r="AJ268" s="24">
        <f>Calibrations!DY$97*('Bruker data input page'!BO268*10000)^2+Calibrations!DZ$97*('Bruker data input page'!BO268*10000)+Calibrations!EA$97</f>
        <v>64.122089891985809</v>
      </c>
      <c r="AK268" s="21"/>
      <c r="AL268" s="21"/>
    </row>
    <row r="269" spans="2:38">
      <c r="B269" s="27">
        <f>'Bruker data input page'!B946</f>
        <v>44767.13958333333</v>
      </c>
      <c r="C269" s="21" t="str">
        <f>'Bruker data input page'!G946</f>
        <v>GeoExploration</v>
      </c>
      <c r="D269" s="21" t="str">
        <f>'Bruker data input page'!H946</f>
        <v>Oxide3phase</v>
      </c>
      <c r="E269" s="26">
        <f>'Bruker data input page'!L946</f>
        <v>90</v>
      </c>
      <c r="F269" s="26"/>
      <c r="G269" s="26" t="str">
        <f>'Bruker data input page'!DK269</f>
        <v>393-U1558D-15R-4A</v>
      </c>
      <c r="H269" s="26" t="str">
        <f>'Bruker data input page'!DL269</f>
        <v>SHLF</v>
      </c>
      <c r="I269" s="26">
        <f>'Bruker data input page'!DM269</f>
        <v>0</v>
      </c>
      <c r="J269" s="26">
        <f>'Bruker data input page'!DN269</f>
        <v>0</v>
      </c>
      <c r="K269" s="26">
        <f>'Bruker data input page'!DO269</f>
        <v>0</v>
      </c>
      <c r="L269" s="26">
        <f>'Bruker data input page'!DP269</f>
        <v>0</v>
      </c>
      <c r="M269" s="26">
        <f>'Bruker data input page'!DQ269</f>
        <v>0</v>
      </c>
      <c r="N269" s="26">
        <f>'Bruker data input page'!DR269</f>
        <v>0</v>
      </c>
      <c r="O269" s="26">
        <f>'Bruker data input page'!DS269</f>
        <v>94</v>
      </c>
      <c r="P269" s="21" t="str">
        <f>'Bruker data input page'!DT269</f>
        <v>11A BKGD</v>
      </c>
      <c r="Q269" s="21">
        <f>'Bruker data input page'!A269</f>
        <v>710</v>
      </c>
      <c r="R269" s="27">
        <f>'Bruker data input page'!B269</f>
        <v>44743.886111111111</v>
      </c>
      <c r="S269" s="22">
        <f>'Bruker data input page'!Y269*Calibrations!H$97+Calibrations!I$97</f>
        <v>50.579436079282949</v>
      </c>
      <c r="T269" s="23">
        <f>Calibrations!O$97*('Bruker data input page'!AK269/0.5993)^2+Calibrations!P$97*('Bruker data input page'!AK269/0.5993)+Calibrations!Q$97</f>
        <v>0.93741884493853656</v>
      </c>
      <c r="U269" s="22">
        <f>Calibrations!$V$97*'Bruker data input page'!W269^2+Calibrations!$W$97*'Bruker data input page'!W269+Calibrations!$X$97</f>
        <v>17.500994514168656</v>
      </c>
      <c r="V269" s="23">
        <f>('Bruker data input page'!AS269/0.69943)*Calibrations!AC$97+Calibrations!AD$97</f>
        <v>9.0002056414329079</v>
      </c>
      <c r="W269" s="23">
        <f>'Bruker data input page'!U269*Calibrations!AQ$97+Calibrations!AR$97</f>
        <v>10.929539274499074</v>
      </c>
      <c r="X269" s="23">
        <f>Calibrations!AJ$97*('Bruker data input page'!AQ269/0.77446)^2+('Bruker data input page'!AQ269/0.77446)*Calibrations!AK$97+Calibrations!AL$97</f>
        <v>0.13313042649788925</v>
      </c>
      <c r="Y269" s="23">
        <f>('Bruker data input page'!AI269/0.7147)*Calibrations!AX$97+Calibrations!AY$97</f>
        <v>12.944723420757935</v>
      </c>
      <c r="Z269" s="23">
        <f>('Bruker data input page'!AG269/0.8302)*Calibrations!BE$97+Calibrations!BF$97</f>
        <v>0.28966795672117718</v>
      </c>
      <c r="AA269" s="23">
        <f>((('Bruker data input page'!AA269/0.436)^2)*Calibrations!BK$97)+(('Bruker data input page'!AA269/0.436)*Calibrations!BL$97)+Calibrations!BM$97</f>
        <v>9.2893443003631976E-2</v>
      </c>
      <c r="AB269" s="24">
        <f>'Bruker data input page'!AM269*Calibrations!BS$97*10000+Calibrations!BT$97</f>
        <v>262.9376037811565</v>
      </c>
      <c r="AC269" s="24">
        <f>Calibrations!CA$97*('Bruker data input page'!AO269*10000)^2+('Bruker data input page'!AO269*10000)*Calibrations!CB$97+Calibrations!CC$97</f>
        <v>424.68690403276287</v>
      </c>
      <c r="AD269" s="24">
        <f>'Bruker data input page'!AW269*10000*Calibrations!CI$97+Calibrations!CJ$97</f>
        <v>157.5529277306627</v>
      </c>
      <c r="AE269" s="24">
        <f>'Bruker data input page'!AY269*10000*Calibrations!CP$97+Calibrations!CQ$97</f>
        <v>94.68923058134898</v>
      </c>
      <c r="AF269" s="24">
        <f>Calibrations!$CW$97*('Bruker data input page'!BA269*10000)^2+('Bruker data input page'!BA269*10000)*Calibrations!$CX$97+Calibrations!$CY$97</f>
        <v>61.704957115767186</v>
      </c>
      <c r="AG269" s="24">
        <f>'Bruker data input page'!BI269*10000*Calibrations!DD$97+Calibrations!DE$97</f>
        <v>7.5513209569836386</v>
      </c>
      <c r="AH269" s="24">
        <f>('Bruker data input page'!BK269*10000)*Calibrations!DK$97+Calibrations!DL$97</f>
        <v>89.553650944811025</v>
      </c>
      <c r="AI269" s="24">
        <f>Calibrations!DR$97*('Bruker data input page'!BM269*10000)^2+('Bruker data input page'!BM269*10000)*Calibrations!DS$97+Calibrations!DT$97</f>
        <v>24.418714597367938</v>
      </c>
      <c r="AJ269" s="24">
        <f>Calibrations!DY$97*('Bruker data input page'!BO269*10000)^2+Calibrations!DZ$97*('Bruker data input page'!BO269*10000)+Calibrations!EA$97</f>
        <v>62.406651253910326</v>
      </c>
      <c r="AK269" s="21"/>
      <c r="AL269" s="21"/>
    </row>
    <row r="270" spans="2:38">
      <c r="B270" s="27">
        <f>'Bruker data input page'!B947</f>
        <v>44767.142361111109</v>
      </c>
      <c r="C270" s="21" t="str">
        <f>'Bruker data input page'!G947</f>
        <v>GeoExploration</v>
      </c>
      <c r="D270" s="21" t="str">
        <f>'Bruker data input page'!H947</f>
        <v>Oxide3phase</v>
      </c>
      <c r="E270" s="26">
        <f>'Bruker data input page'!L947</f>
        <v>90</v>
      </c>
      <c r="F270" s="26"/>
      <c r="G270" s="26" t="str">
        <f>'Bruker data input page'!DK270</f>
        <v>393-U1558D-15R-2A</v>
      </c>
      <c r="H270" s="26" t="str">
        <f>'Bruker data input page'!DL270</f>
        <v>SHLF</v>
      </c>
      <c r="I270" s="26">
        <f>'Bruker data input page'!DM270</f>
        <v>0</v>
      </c>
      <c r="J270" s="26">
        <f>'Bruker data input page'!DN270</f>
        <v>0</v>
      </c>
      <c r="K270" s="26">
        <f>'Bruker data input page'!DO270</f>
        <v>0</v>
      </c>
      <c r="L270" s="26">
        <f>'Bruker data input page'!DP270</f>
        <v>0</v>
      </c>
      <c r="M270" s="26">
        <f>'Bruker data input page'!DQ270</f>
        <v>0</v>
      </c>
      <c r="N270" s="26">
        <f>'Bruker data input page'!DR270</f>
        <v>0</v>
      </c>
      <c r="O270" s="26">
        <f>'Bruker data input page'!DS270</f>
        <v>27</v>
      </c>
      <c r="P270" s="21" t="str">
        <f>'Bruker data input page'!DT270</f>
        <v>2A GREEN LAYER NEAR CM</v>
      </c>
      <c r="Q270" s="21">
        <f>'Bruker data input page'!A270</f>
        <v>711</v>
      </c>
      <c r="R270" s="27">
        <f>'Bruker data input page'!B270</f>
        <v>44743.896527777775</v>
      </c>
      <c r="S270" s="22">
        <f>'Bruker data input page'!Y270*Calibrations!H$97+Calibrations!I$97</f>
        <v>43.529665042339673</v>
      </c>
      <c r="T270" s="23">
        <f>Calibrations!O$97*('Bruker data input page'!AK270/0.5993)^2+Calibrations!P$97*('Bruker data input page'!AK270/0.5993)+Calibrations!Q$97</f>
        <v>0.98158902967722494</v>
      </c>
      <c r="U270" s="22">
        <f>Calibrations!$V$97*'Bruker data input page'!W270^2+Calibrations!$W$97*'Bruker data input page'!W270+Calibrations!$X$97</f>
        <v>11.534758703100787</v>
      </c>
      <c r="V270" s="23">
        <f>('Bruker data input page'!AS270/0.69943)*Calibrations!AC$97+Calibrations!AD$97</f>
        <v>8.3966139054695681</v>
      </c>
      <c r="W270" s="23">
        <f>'Bruker data input page'!U270*Calibrations!AQ$97+Calibrations!AR$97</f>
        <v>6.5193613570344295</v>
      </c>
      <c r="X270" s="23">
        <f>Calibrations!AJ$97*('Bruker data input page'!AQ270/0.77446)^2+('Bruker data input page'!AQ270/0.77446)*Calibrations!AK$97+Calibrations!AL$97</f>
        <v>0.20286301930882961</v>
      </c>
      <c r="Y270" s="23">
        <f>('Bruker data input page'!AI270/0.7147)*Calibrations!AX$97+Calibrations!AY$97</f>
        <v>6.5736915560971259</v>
      </c>
      <c r="Z270" s="23">
        <f>('Bruker data input page'!AG270/0.8302)*Calibrations!BE$97+Calibrations!BF$97</f>
        <v>3.4060342671719197</v>
      </c>
      <c r="AA270" s="23" t="e">
        <f>((('Bruker data input page'!AA270/0.436)^2)*Calibrations!BK$97)+(('Bruker data input page'!AA270/0.436)*Calibrations!BL$97)+Calibrations!BM$97</f>
        <v>#VALUE!</v>
      </c>
      <c r="AB270" s="24" t="e">
        <f>'Bruker data input page'!AM270*Calibrations!BS$97*10000+Calibrations!BT$97</f>
        <v>#VALUE!</v>
      </c>
      <c r="AC270" s="24">
        <f>Calibrations!CA$97*('Bruker data input page'!AO270*10000)^2+('Bruker data input page'!AO270*10000)*Calibrations!CB$97+Calibrations!CC$97</f>
        <v>249.73581834380062</v>
      </c>
      <c r="AD270" s="24">
        <f>'Bruker data input page'!AW270*10000*Calibrations!CI$97+Calibrations!CJ$97</f>
        <v>191.16288434235577</v>
      </c>
      <c r="AE270" s="24">
        <f>'Bruker data input page'!AY270*10000*Calibrations!CP$97+Calibrations!CQ$97</f>
        <v>79.269811555306035</v>
      </c>
      <c r="AF270" s="24">
        <f>Calibrations!$CW$97*('Bruker data input page'!BA270*10000)^2+('Bruker data input page'!BA270*10000)*Calibrations!$CX$97+Calibrations!$CY$97</f>
        <v>91.198988291332753</v>
      </c>
      <c r="AG270" s="24">
        <f>'Bruker data input page'!BI270*10000*Calibrations!DD$97+Calibrations!DE$97</f>
        <v>50.494230352895897</v>
      </c>
      <c r="AH270" s="24">
        <f>('Bruker data input page'!BK270*10000)*Calibrations!DK$97+Calibrations!DL$97</f>
        <v>67.703743501042425</v>
      </c>
      <c r="AI270" s="24">
        <f>Calibrations!DR$97*('Bruker data input page'!BM270*10000)^2+('Bruker data input page'!BM270*10000)*Calibrations!DS$97+Calibrations!DT$97</f>
        <v>31.845636216163818</v>
      </c>
      <c r="AJ270" s="24">
        <f>Calibrations!DY$97*('Bruker data input page'!BO270*10000)^2+Calibrations!DZ$97*('Bruker data input page'!BO270*10000)+Calibrations!EA$97</f>
        <v>76.948422169601841</v>
      </c>
      <c r="AK270" s="21"/>
      <c r="AL270" s="21"/>
    </row>
    <row r="271" spans="2:38">
      <c r="B271" s="27">
        <f>'Bruker data input page'!B948</f>
        <v>44767.145138888889</v>
      </c>
      <c r="C271" s="21" t="str">
        <f>'Bruker data input page'!G948</f>
        <v>GeoExploration</v>
      </c>
      <c r="D271" s="21" t="str">
        <f>'Bruker data input page'!H948</f>
        <v>Oxide3phase</v>
      </c>
      <c r="E271" s="26">
        <f>'Bruker data input page'!L948</f>
        <v>90</v>
      </c>
      <c r="F271" s="26"/>
      <c r="G271" s="26" t="str">
        <f>'Bruker data input page'!DK271</f>
        <v>393-U1558D-15R-2A</v>
      </c>
      <c r="H271" s="26" t="str">
        <f>'Bruker data input page'!DL271</f>
        <v>SHLF</v>
      </c>
      <c r="I271" s="26">
        <f>'Bruker data input page'!DM271</f>
        <v>0</v>
      </c>
      <c r="J271" s="26">
        <f>'Bruker data input page'!DN271</f>
        <v>0</v>
      </c>
      <c r="K271" s="26">
        <f>'Bruker data input page'!DO271</f>
        <v>0</v>
      </c>
      <c r="L271" s="26">
        <f>'Bruker data input page'!DP271</f>
        <v>0</v>
      </c>
      <c r="M271" s="26">
        <f>'Bruker data input page'!DQ271</f>
        <v>0</v>
      </c>
      <c r="N271" s="26">
        <f>'Bruker data input page'!DR271</f>
        <v>0</v>
      </c>
      <c r="O271" s="26">
        <f>'Bruker data input page'!DS271</f>
        <v>24</v>
      </c>
      <c r="P271" s="21" t="str">
        <f>'Bruker data input page'!DT271</f>
        <v>2A GREEN LAYER MIDDLE</v>
      </c>
      <c r="Q271" s="21">
        <f>'Bruker data input page'!A271</f>
        <v>712</v>
      </c>
      <c r="R271" s="27">
        <f>'Bruker data input page'!B271</f>
        <v>44743.897916666669</v>
      </c>
      <c r="S271" s="22">
        <f>'Bruker data input page'!Y271*Calibrations!H$97+Calibrations!I$97</f>
        <v>45.782398026133855</v>
      </c>
      <c r="T271" s="23">
        <f>Calibrations!O$97*('Bruker data input page'!AK271/0.5993)^2+Calibrations!P$97*('Bruker data input page'!AK271/0.5993)+Calibrations!Q$97</f>
        <v>1.1866761109563306</v>
      </c>
      <c r="U271" s="22">
        <f>Calibrations!$V$97*'Bruker data input page'!W271^2+Calibrations!$W$97*'Bruker data input page'!W271+Calibrations!$X$97</f>
        <v>12.271844698907033</v>
      </c>
      <c r="V271" s="23">
        <f>('Bruker data input page'!AS271/0.69943)*Calibrations!AC$97+Calibrations!AD$97</f>
        <v>10.504435690142696</v>
      </c>
      <c r="W271" s="23">
        <f>'Bruker data input page'!U271*Calibrations!AQ$97+Calibrations!AR$97</f>
        <v>8.0005052361145488</v>
      </c>
      <c r="X271" s="23">
        <f>Calibrations!AJ$97*('Bruker data input page'!AQ271/0.77446)^2+('Bruker data input page'!AQ271/0.77446)*Calibrations!AK$97+Calibrations!AL$97</f>
        <v>0.2142185099341351</v>
      </c>
      <c r="Y271" s="23">
        <f>('Bruker data input page'!AI271/0.7147)*Calibrations!AX$97+Calibrations!AY$97</f>
        <v>4.3881502279604838</v>
      </c>
      <c r="Z271" s="23">
        <f>('Bruker data input page'!AG271/0.8302)*Calibrations!BE$97+Calibrations!BF$97</f>
        <v>3.2170812611820736</v>
      </c>
      <c r="AA271" s="23" t="e">
        <f>((('Bruker data input page'!AA271/0.436)^2)*Calibrations!BK$97)+(('Bruker data input page'!AA271/0.436)*Calibrations!BL$97)+Calibrations!BM$97</f>
        <v>#VALUE!</v>
      </c>
      <c r="AB271" s="24" t="e">
        <f>'Bruker data input page'!AM271*Calibrations!BS$97*10000+Calibrations!BT$97</f>
        <v>#VALUE!</v>
      </c>
      <c r="AC271" s="24">
        <f>Calibrations!CA$97*('Bruker data input page'!AO271*10000)^2+('Bruker data input page'!AO271*10000)*Calibrations!CB$97+Calibrations!CC$97</f>
        <v>234.46442488118254</v>
      </c>
      <c r="AD271" s="24">
        <f>'Bruker data input page'!AW271*10000*Calibrations!CI$97+Calibrations!CJ$97</f>
        <v>170.4037934939571</v>
      </c>
      <c r="AE271" s="24">
        <f>'Bruker data input page'!AY271*10000*Calibrations!CP$97+Calibrations!CQ$97</f>
        <v>72.074082676485958</v>
      </c>
      <c r="AF271" s="24">
        <f>Calibrations!$CW$97*('Bruker data input page'!BA271*10000)^2+('Bruker data input page'!BA271*10000)*Calibrations!$CX$97+Calibrations!$CY$97</f>
        <v>94.998462338862666</v>
      </c>
      <c r="AG271" s="24">
        <f>'Bruker data input page'!BI271*10000*Calibrations!DD$97+Calibrations!DE$97</f>
        <v>50.494230352895897</v>
      </c>
      <c r="AH271" s="24">
        <f>('Bruker data input page'!BK271*10000)*Calibrations!DK$97+Calibrations!DL$97</f>
        <v>52.806079334836568</v>
      </c>
      <c r="AI271" s="24">
        <f>Calibrations!DR$97*('Bruker data input page'!BM271*10000)^2+('Bruker data input page'!BM271*10000)*Calibrations!DS$97+Calibrations!DT$97</f>
        <v>5.2557011000547478</v>
      </c>
      <c r="AJ271" s="24">
        <f>Calibrations!DY$97*('Bruker data input page'!BO271*10000)^2+Calibrations!DZ$97*('Bruker data input page'!BO271*10000)+Calibrations!EA$97</f>
        <v>84.610798705907811</v>
      </c>
      <c r="AK271" s="21"/>
      <c r="AL271" s="21"/>
    </row>
    <row r="272" spans="2:38">
      <c r="B272" s="27">
        <f>'Bruker data input page'!B949</f>
        <v>44767.147916666669</v>
      </c>
      <c r="C272" s="21" t="str">
        <f>'Bruker data input page'!G949</f>
        <v>GeoExploration</v>
      </c>
      <c r="D272" s="21" t="str">
        <f>'Bruker data input page'!H949</f>
        <v>Oxide3phase</v>
      </c>
      <c r="E272" s="26">
        <f>'Bruker data input page'!L949</f>
        <v>90</v>
      </c>
      <c r="F272" s="26"/>
      <c r="G272" s="26" t="str">
        <f>'Bruker data input page'!DK272</f>
        <v>393-U1558D-16R-1A</v>
      </c>
      <c r="H272" s="26" t="str">
        <f>'Bruker data input page'!DL272</f>
        <v>SHLF</v>
      </c>
      <c r="I272" s="26">
        <f>'Bruker data input page'!DM272</f>
        <v>0</v>
      </c>
      <c r="J272" s="26">
        <f>'Bruker data input page'!DN272</f>
        <v>0</v>
      </c>
      <c r="K272" s="26">
        <f>'Bruker data input page'!DO272</f>
        <v>0</v>
      </c>
      <c r="L272" s="26">
        <f>'Bruker data input page'!DP272</f>
        <v>0</v>
      </c>
      <c r="M272" s="26">
        <f>'Bruker data input page'!DQ272</f>
        <v>0</v>
      </c>
      <c r="N272" s="26">
        <f>'Bruker data input page'!DR272</f>
        <v>0</v>
      </c>
      <c r="O272" s="26">
        <f>'Bruker data input page'!DS272</f>
        <v>2</v>
      </c>
      <c r="P272" s="21" t="str">
        <f>'Bruker data input page'!DT272</f>
        <v>1A ALT</v>
      </c>
      <c r="Q272" s="21">
        <f>'Bruker data input page'!A272</f>
        <v>714</v>
      </c>
      <c r="R272" s="27">
        <f>'Bruker data input page'!B272</f>
        <v>44743.918749999997</v>
      </c>
      <c r="S272" s="22">
        <f>'Bruker data input page'!Y272*Calibrations!H$97+Calibrations!I$97</f>
        <v>47.658606177351906</v>
      </c>
      <c r="T272" s="23">
        <f>Calibrations!O$97*('Bruker data input page'!AK272/0.5993)^2+Calibrations!P$97*('Bruker data input page'!AK272/0.5993)+Calibrations!Q$97</f>
        <v>1.1960336872262813</v>
      </c>
      <c r="U272" s="22">
        <f>Calibrations!$V$97*'Bruker data input page'!W272^2+Calibrations!$W$97*'Bruker data input page'!W272+Calibrations!$X$97</f>
        <v>20.291725228450154</v>
      </c>
      <c r="V272" s="23">
        <f>('Bruker data input page'!AS272/0.69943)*Calibrations!AC$97+Calibrations!AD$97</f>
        <v>11.385789002264659</v>
      </c>
      <c r="W272" s="23">
        <f>'Bruker data input page'!U272*Calibrations!AQ$97+Calibrations!AR$97</f>
        <v>3.633247817430195</v>
      </c>
      <c r="X272" s="23">
        <f>Calibrations!AJ$97*('Bruker data input page'!AQ272/0.77446)^2+('Bruker data input page'!AQ272/0.77446)*Calibrations!AK$97+Calibrations!AL$97</f>
        <v>0.18851850285108179</v>
      </c>
      <c r="Y272" s="23">
        <f>('Bruker data input page'!AI272/0.7147)*Calibrations!AX$97+Calibrations!AY$97</f>
        <v>10.464883842026506</v>
      </c>
      <c r="Z272" s="23">
        <f>('Bruker data input page'!AG272/0.8302)*Calibrations!BE$97+Calibrations!BF$97</f>
        <v>0.85094290023254882</v>
      </c>
      <c r="AA272" s="23">
        <f>((('Bruker data input page'!AA272/0.436)^2)*Calibrations!BK$97)+(('Bruker data input page'!AA272/0.436)*Calibrations!BL$97)+Calibrations!BM$97</f>
        <v>0.22975571528568761</v>
      </c>
      <c r="AB272" s="24">
        <f>'Bruker data input page'!AM272*Calibrations!BS$97*10000+Calibrations!BT$97</f>
        <v>243.21585243233588</v>
      </c>
      <c r="AC272" s="24">
        <f>Calibrations!CA$97*('Bruker data input page'!AO272*10000)^2+('Bruker data input page'!AO272*10000)*Calibrations!CB$97+Calibrations!CC$97</f>
        <v>366.21154254524561</v>
      </c>
      <c r="AD272" s="24">
        <f>'Bruker data input page'!AW272*10000*Calibrations!CI$97+Calibrations!CJ$97</f>
        <v>115.04621789822735</v>
      </c>
      <c r="AE272" s="24">
        <f>'Bruker data input page'!AY272*10000*Calibrations!CP$97+Calibrations!CQ$97</f>
        <v>105.99680453378049</v>
      </c>
      <c r="AF272" s="24">
        <f>Calibrations!$CW$97*('Bruker data input page'!BA272*10000)^2+('Bruker data input page'!BA272*10000)*Calibrations!$CX$97+Calibrations!$CY$97</f>
        <v>133.26923843534374</v>
      </c>
      <c r="AG272" s="24">
        <f>'Bruker data input page'!BI272*10000*Calibrations!DD$97+Calibrations!DE$97</f>
        <v>10.941550646134607</v>
      </c>
      <c r="AH272" s="24">
        <f>('Bruker data input page'!BK272*10000)*Calibrations!DK$97+Calibrations!DL$97</f>
        <v>120.34215688830315</v>
      </c>
      <c r="AI272" s="24">
        <f>Calibrations!DR$97*('Bruker data input page'!BM272*10000)^2+('Bruker data input page'!BM272*10000)*Calibrations!DS$97+Calibrations!DT$97</f>
        <v>35.02425495428713</v>
      </c>
      <c r="AJ272" s="24">
        <f>Calibrations!DY$97*('Bruker data input page'!BO272*10000)^2+Calibrations!DZ$97*('Bruker data input page'!BO272*10000)+Calibrations!EA$97</f>
        <v>72.680714843327877</v>
      </c>
      <c r="AK272" s="21"/>
      <c r="AL272" s="21"/>
    </row>
    <row r="273" spans="2:38">
      <c r="B273" s="27">
        <f>'Bruker data input page'!B950</f>
        <v>44767.151388888888</v>
      </c>
      <c r="C273" s="21" t="str">
        <f>'Bruker data input page'!G950</f>
        <v>GeoExploration</v>
      </c>
      <c r="D273" s="21" t="str">
        <f>'Bruker data input page'!H950</f>
        <v>Oxide3phase</v>
      </c>
      <c r="E273" s="26">
        <f>'Bruker data input page'!L950</f>
        <v>90</v>
      </c>
      <c r="F273" s="26"/>
      <c r="G273" s="26" t="str">
        <f>'Bruker data input page'!DK273</f>
        <v>393-U1558D-16R-1A</v>
      </c>
      <c r="H273" s="26" t="str">
        <f>'Bruker data input page'!DL273</f>
        <v>SHLF</v>
      </c>
      <c r="I273" s="26">
        <f>'Bruker data input page'!DM273</f>
        <v>0</v>
      </c>
      <c r="J273" s="26">
        <f>'Bruker data input page'!DN273</f>
        <v>0</v>
      </c>
      <c r="K273" s="26">
        <f>'Bruker data input page'!DO273</f>
        <v>0</v>
      </c>
      <c r="L273" s="26">
        <f>'Bruker data input page'!DP273</f>
        <v>0</v>
      </c>
      <c r="M273" s="26">
        <f>'Bruker data input page'!DQ273</f>
        <v>0</v>
      </c>
      <c r="N273" s="26">
        <f>'Bruker data input page'!DR273</f>
        <v>0</v>
      </c>
      <c r="O273" s="26">
        <f>'Bruker data input page'!DS273</f>
        <v>48</v>
      </c>
      <c r="P273" s="21" t="str">
        <f>'Bruker data input page'!DT273</f>
        <v>6B BROWN HALO</v>
      </c>
      <c r="Q273" s="21">
        <f>'Bruker data input page'!A273</f>
        <v>715</v>
      </c>
      <c r="R273" s="27">
        <f>'Bruker data input page'!B273</f>
        <v>44743.921527777777</v>
      </c>
      <c r="S273" s="22">
        <f>'Bruker data input page'!Y273*Calibrations!H$97+Calibrations!I$97</f>
        <v>49.812841500620493</v>
      </c>
      <c r="T273" s="23">
        <f>Calibrations!O$97*('Bruker data input page'!AK273/0.5993)^2+Calibrations!P$97*('Bruker data input page'!AK273/0.5993)+Calibrations!Q$97</f>
        <v>1.0033434030636039</v>
      </c>
      <c r="U273" s="22">
        <f>Calibrations!$V$97*'Bruker data input page'!W273^2+Calibrations!$W$97*'Bruker data input page'!W273+Calibrations!$X$97</f>
        <v>18.091967048322175</v>
      </c>
      <c r="V273" s="23">
        <f>('Bruker data input page'!AS273/0.69943)*Calibrations!AC$97+Calibrations!AD$97</f>
        <v>9.8260066383231468</v>
      </c>
      <c r="W273" s="23">
        <f>'Bruker data input page'!U273*Calibrations!AQ$97+Calibrations!AR$97</f>
        <v>6.5176213368136064</v>
      </c>
      <c r="X273" s="23">
        <f>Calibrations!AJ$97*('Bruker data input page'!AQ273/0.77446)^2+('Bruker data input page'!AQ273/0.77446)*Calibrations!AK$97+Calibrations!AL$97</f>
        <v>0.16145742873607127</v>
      </c>
      <c r="Y273" s="23">
        <f>('Bruker data input page'!AI273/0.7147)*Calibrations!AX$97+Calibrations!AY$97</f>
        <v>14.189971942027846</v>
      </c>
      <c r="Z273" s="23">
        <f>('Bruker data input page'!AG273/0.8302)*Calibrations!BE$97+Calibrations!BF$97</f>
        <v>0.37433459918148354</v>
      </c>
      <c r="AA273" s="23">
        <f>((('Bruker data input page'!AA273/0.436)^2)*Calibrations!BK$97)+(('Bruker data input page'!AA273/0.436)*Calibrations!BL$97)+Calibrations!BM$97</f>
        <v>9.251422672557745E-2</v>
      </c>
      <c r="AB273" s="24">
        <f>'Bruker data input page'!AM273*Calibrations!BS$97*10000+Calibrations!BT$97</f>
        <v>338.39473937664411</v>
      </c>
      <c r="AC273" s="24">
        <f>Calibrations!CA$97*('Bruker data input page'!AO273*10000)^2+('Bruker data input page'!AO273*10000)*Calibrations!CB$97+Calibrations!CC$97</f>
        <v>412.0866785814934</v>
      </c>
      <c r="AD273" s="24">
        <f>'Bruker data input page'!AW273*10000*Calibrations!CI$97+Calibrations!CJ$97</f>
        <v>132.83972433971189</v>
      </c>
      <c r="AE273" s="24">
        <f>'Bruker data input page'!AY273*10000*Calibrations!CP$97+Calibrations!CQ$97</f>
        <v>100.85699819176617</v>
      </c>
      <c r="AF273" s="24">
        <f>Calibrations!$CW$97*('Bruker data input page'!BA273*10000)^2+('Bruker data input page'!BA273*10000)*Calibrations!$CX$97+Calibrations!$CY$97</f>
        <v>71.400836593149606</v>
      </c>
      <c r="AG273" s="24">
        <f>'Bruker data input page'!BI273*10000*Calibrations!DD$97+Calibrations!DE$97</f>
        <v>4.1610912678326706</v>
      </c>
      <c r="AH273" s="24">
        <f>('Bruker data input page'!BK273*10000)*Calibrations!DK$97+Calibrations!DL$97</f>
        <v>96.505894222373783</v>
      </c>
      <c r="AI273" s="24">
        <f>Calibrations!DR$97*('Bruker data input page'!BM273*10000)^2+('Bruker data input page'!BM273*10000)*Calibrations!DS$97+Calibrations!DT$97</f>
        <v>25.480572934039472</v>
      </c>
      <c r="AJ273" s="24">
        <f>Calibrations!DY$97*('Bruker data input page'!BO273*10000)^2+Calibrations!DZ$97*('Bruker data input page'!BO273*10000)+Calibrations!EA$97</f>
        <v>63.264525308273349</v>
      </c>
      <c r="AK273" s="21"/>
      <c r="AL273" s="21"/>
    </row>
    <row r="274" spans="2:38">
      <c r="B274" s="27">
        <f>'Bruker data input page'!B951</f>
        <v>44767.152777777781</v>
      </c>
      <c r="C274" s="21" t="str">
        <f>'Bruker data input page'!G951</f>
        <v>GeoExploration</v>
      </c>
      <c r="D274" s="21" t="str">
        <f>'Bruker data input page'!H951</f>
        <v>Oxide3phase</v>
      </c>
      <c r="E274" s="26">
        <f>'Bruker data input page'!L951</f>
        <v>90</v>
      </c>
      <c r="F274" s="26"/>
      <c r="G274" s="26" t="str">
        <f>'Bruker data input page'!DK274</f>
        <v>393-U1558D-16R-1A</v>
      </c>
      <c r="H274" s="26" t="str">
        <f>'Bruker data input page'!DL274</f>
        <v>SHLF</v>
      </c>
      <c r="I274" s="26">
        <f>'Bruker data input page'!DM274</f>
        <v>0</v>
      </c>
      <c r="J274" s="26">
        <f>'Bruker data input page'!DN274</f>
        <v>0</v>
      </c>
      <c r="K274" s="26">
        <f>'Bruker data input page'!DO274</f>
        <v>0</v>
      </c>
      <c r="L274" s="26">
        <f>'Bruker data input page'!DP274</f>
        <v>0</v>
      </c>
      <c r="M274" s="26">
        <f>'Bruker data input page'!DQ274</f>
        <v>0</v>
      </c>
      <c r="N274" s="26">
        <f>'Bruker data input page'!DR274</f>
        <v>0</v>
      </c>
      <c r="O274" s="26">
        <f>'Bruker data input page'!DS274</f>
        <v>94</v>
      </c>
      <c r="P274" s="21" t="str">
        <f>'Bruker data input page'!DT274</f>
        <v>9A LIGHT BROWN HALO</v>
      </c>
      <c r="Q274" s="21">
        <f>'Bruker data input page'!A274</f>
        <v>717</v>
      </c>
      <c r="R274" s="27">
        <f>'Bruker data input page'!B274</f>
        <v>44743.924305555556</v>
      </c>
      <c r="S274" s="22">
        <f>'Bruker data input page'!Y274*Calibrations!H$97+Calibrations!I$97</f>
        <v>50.38980729014078</v>
      </c>
      <c r="T274" s="23">
        <f>Calibrations!O$97*('Bruker data input page'!AK274/0.5993)^2+Calibrations!P$97*('Bruker data input page'!AK274/0.5993)+Calibrations!Q$97</f>
        <v>1.0111951535655697</v>
      </c>
      <c r="U274" s="22">
        <f>Calibrations!$V$97*'Bruker data input page'!W274^2+Calibrations!$W$97*'Bruker data input page'!W274+Calibrations!$X$97</f>
        <v>19.534034675435592</v>
      </c>
      <c r="V274" s="23">
        <f>('Bruker data input page'!AS274/0.69943)*Calibrations!AC$97+Calibrations!AD$97</f>
        <v>10.295035123660421</v>
      </c>
      <c r="W274" s="23">
        <f>'Bruker data input page'!U274*Calibrations!AQ$97+Calibrations!AR$97</f>
        <v>7.4315186239055961</v>
      </c>
      <c r="X274" s="23">
        <f>Calibrations!AJ$97*('Bruker data input page'!AQ274/0.77446)^2+('Bruker data input page'!AQ274/0.77446)*Calibrations!AK$97+Calibrations!AL$97</f>
        <v>0.17447538522711376</v>
      </c>
      <c r="Y274" s="23">
        <f>('Bruker data input page'!AI274/0.7147)*Calibrations!AX$97+Calibrations!AY$97</f>
        <v>14.194996174966089</v>
      </c>
      <c r="Z274" s="23">
        <f>('Bruker data input page'!AG274/0.8302)*Calibrations!BE$97+Calibrations!BF$97</f>
        <v>0.40074576215929752</v>
      </c>
      <c r="AA274" s="23">
        <f>((('Bruker data input page'!AA274/0.436)^2)*Calibrations!BK$97)+(('Bruker data input page'!AA274/0.436)*Calibrations!BL$97)+Calibrations!BM$97</f>
        <v>0.10762765645376056</v>
      </c>
      <c r="AB274" s="24">
        <f>'Bruker data input page'!AM274*Calibrations!BS$97*10000+Calibrations!BT$97</f>
        <v>316.95805312792606</v>
      </c>
      <c r="AC274" s="24">
        <f>Calibrations!CA$97*('Bruker data input page'!AO274*10000)^2+('Bruker data input page'!AO274*10000)*Calibrations!CB$97+Calibrations!CC$97</f>
        <v>376.02722814140031</v>
      </c>
      <c r="AD274" s="24">
        <f>'Bruker data input page'!AW274*10000*Calibrations!CI$97+Calibrations!CJ$97</f>
        <v>175.34643417214733</v>
      </c>
      <c r="AE274" s="24">
        <f>'Bruker data input page'!AY274*10000*Calibrations!CP$97+Calibrations!CQ$97</f>
        <v>93.661269312946104</v>
      </c>
      <c r="AF274" s="24">
        <f>Calibrations!$CW$97*('Bruker data input page'!BA274*10000)^2+('Bruker data input page'!BA274*10000)*Calibrations!$CX$97+Calibrations!$CY$97</f>
        <v>71.400836593149606</v>
      </c>
      <c r="AG274" s="24">
        <f>'Bruker data input page'!BI274*10000*Calibrations!DD$97+Calibrations!DE$97</f>
        <v>6.421244393933315</v>
      </c>
      <c r="AH274" s="24">
        <f>('Bruker data input page'!BK274*10000)*Calibrations!DK$97+Calibrations!DL$97</f>
        <v>96.505894222373783</v>
      </c>
      <c r="AI274" s="24">
        <f>Calibrations!DR$97*('Bruker data input page'!BM274*10000)^2+('Bruker data input page'!BM274*10000)*Calibrations!DS$97+Calibrations!DT$97</f>
        <v>23.356566416034262</v>
      </c>
      <c r="AJ274" s="24">
        <f>Calibrations!DY$97*('Bruker data input page'!BO274*10000)^2+Calibrations!DZ$97*('Bruker data input page'!BO274*10000)+Calibrations!EA$97</f>
        <v>64.122089891985809</v>
      </c>
      <c r="AK274" s="21"/>
      <c r="AL274" s="21"/>
    </row>
    <row r="275" spans="2:38">
      <c r="B275" s="27">
        <f>'Bruker data input page'!B952</f>
        <v>44767.15902777778</v>
      </c>
      <c r="C275" s="21" t="str">
        <f>'Bruker data input page'!G952</f>
        <v>GeoExploration</v>
      </c>
      <c r="D275" s="21" t="str">
        <f>'Bruker data input page'!H952</f>
        <v>Oxide3phase</v>
      </c>
      <c r="E275" s="26">
        <f>'Bruker data input page'!L952</f>
        <v>90</v>
      </c>
      <c r="F275" s="26"/>
      <c r="G275" s="26" t="str">
        <f>'Bruker data input page'!DK275</f>
        <v>393-U1558D-16R-1A</v>
      </c>
      <c r="H275" s="26" t="str">
        <f>'Bruker data input page'!DL275</f>
        <v>SHLF</v>
      </c>
      <c r="I275" s="26">
        <f>'Bruker data input page'!DM275</f>
        <v>0</v>
      </c>
      <c r="J275" s="26">
        <f>'Bruker data input page'!DN275</f>
        <v>0</v>
      </c>
      <c r="K275" s="26">
        <f>'Bruker data input page'!DO275</f>
        <v>0</v>
      </c>
      <c r="L275" s="26">
        <f>'Bruker data input page'!DP275</f>
        <v>0</v>
      </c>
      <c r="M275" s="26">
        <f>'Bruker data input page'!DQ275</f>
        <v>0</v>
      </c>
      <c r="N275" s="26">
        <f>'Bruker data input page'!DR275</f>
        <v>0</v>
      </c>
      <c r="O275" s="26">
        <f>'Bruker data input page'!DS275</f>
        <v>110</v>
      </c>
      <c r="P275" s="21" t="str">
        <f>'Bruker data input page'!DT275</f>
        <v>10A BKGD</v>
      </c>
      <c r="Q275" s="21">
        <f>'Bruker data input page'!A275</f>
        <v>718</v>
      </c>
      <c r="R275" s="27">
        <f>'Bruker data input page'!B275</f>
        <v>44743.927777777775</v>
      </c>
      <c r="S275" s="22">
        <f>'Bruker data input page'!Y275*Calibrations!H$97+Calibrations!I$97</f>
        <v>49.913121386607962</v>
      </c>
      <c r="T275" s="23">
        <f>Calibrations!O$97*('Bruker data input page'!AK275/0.5993)^2+Calibrations!P$97*('Bruker data input page'!AK275/0.5993)+Calibrations!Q$97</f>
        <v>0.97554977074289329</v>
      </c>
      <c r="U275" s="22">
        <f>Calibrations!$V$97*'Bruker data input page'!W275^2+Calibrations!$W$97*'Bruker data input page'!W275+Calibrations!$X$97</f>
        <v>17.631924289642793</v>
      </c>
      <c r="V275" s="23">
        <f>('Bruker data input page'!AS275/0.69943)*Calibrations!AC$97+Calibrations!AD$97</f>
        <v>8.7490688795692861</v>
      </c>
      <c r="W275" s="23">
        <f>'Bruker data input page'!U275*Calibrations!AQ$97+Calibrations!AR$97</f>
        <v>9.7385921011361241</v>
      </c>
      <c r="X275" s="23">
        <f>Calibrations!AJ$97*('Bruker data input page'!AQ275/0.77446)^2+('Bruker data input page'!AQ275/0.77446)*Calibrations!AK$97+Calibrations!AL$97</f>
        <v>0.12159589257378535</v>
      </c>
      <c r="Y275" s="23">
        <f>('Bruker data input page'!AI275/0.7147)*Calibrations!AX$97+Calibrations!AY$97</f>
        <v>13.491146815162839</v>
      </c>
      <c r="Z275" s="23">
        <f>('Bruker data input page'!AG275/0.8302)*Calibrations!BE$97+Calibrations!BF$97</f>
        <v>0.30068518470620809</v>
      </c>
      <c r="AA275" s="23">
        <f>((('Bruker data input page'!AA275/0.436)^2)*Calibrations!BK$97)+(('Bruker data input page'!AA275/0.436)*Calibrations!BL$97)+Calibrations!BM$97</f>
        <v>8.5676227491912296E-2</v>
      </c>
      <c r="AB275" s="24">
        <f>'Bruker data input page'!AM275*Calibrations!BS$97*10000+Calibrations!BT$97</f>
        <v>319.53045547777225</v>
      </c>
      <c r="AC275" s="24">
        <f>Calibrations!CA$97*('Bruker data input page'!AO275*10000)^2+('Bruker data input page'!AO275*10000)*Calibrations!CB$97+Calibrations!CC$97</f>
        <v>361.84244788896319</v>
      </c>
      <c r="AD275" s="24">
        <f>'Bruker data input page'!AW275*10000*Calibrations!CI$97+Calibrations!CJ$97</f>
        <v>131.85119620407391</v>
      </c>
      <c r="AE275" s="24">
        <f>'Bruker data input page'!AY275*10000*Calibrations!CP$97+Calibrations!CQ$97</f>
        <v>81.325734092111745</v>
      </c>
      <c r="AF275" s="24">
        <f>Calibrations!$CW$97*('Bruker data input page'!BA275*10000)^2+('Bruker data input page'!BA275*10000)*Calibrations!$CX$97+Calibrations!$CY$97</f>
        <v>75.467237794190723</v>
      </c>
      <c r="AG275" s="24">
        <f>'Bruker data input page'!BI275*10000*Calibrations!DD$97+Calibrations!DE$97</f>
        <v>3.0310147047823475</v>
      </c>
      <c r="AH275" s="24">
        <f>('Bruker data input page'!BK275*10000)*Calibrations!DK$97+Calibrations!DL$97</f>
        <v>167.02150460908152</v>
      </c>
      <c r="AI275" s="24">
        <f>Calibrations!DR$97*('Bruker data input page'!BM275*10000)^2+('Bruker data input page'!BM275*10000)*Calibrations!DS$97+Calibrations!DT$97</f>
        <v>25.480572934039472</v>
      </c>
      <c r="AJ275" s="24">
        <f>Calibrations!DY$97*('Bruker data input page'!BO275*10000)^2+Calibrations!DZ$97*('Bruker data input page'!BO275*10000)+Calibrations!EA$97</f>
        <v>64.122089891985809</v>
      </c>
      <c r="AK275" s="21"/>
      <c r="AL275" s="21"/>
    </row>
    <row r="276" spans="2:38">
      <c r="B276" s="27">
        <f>'Bruker data input page'!B953</f>
        <v>44767.161805555559</v>
      </c>
      <c r="C276" s="21" t="str">
        <f>'Bruker data input page'!G953</f>
        <v>GeoExploration</v>
      </c>
      <c r="D276" s="21" t="str">
        <f>'Bruker data input page'!H953</f>
        <v>Oxide3phase</v>
      </c>
      <c r="E276" s="26">
        <f>'Bruker data input page'!L953</f>
        <v>90</v>
      </c>
      <c r="F276" s="26"/>
      <c r="G276" s="26" t="str">
        <f>'Bruker data input page'!DK276</f>
        <v>393-U1558D-16R-2A</v>
      </c>
      <c r="H276" s="26" t="str">
        <f>'Bruker data input page'!DL276</f>
        <v>SHLF</v>
      </c>
      <c r="I276" s="26">
        <f>'Bruker data input page'!DM276</f>
        <v>0</v>
      </c>
      <c r="J276" s="26">
        <f>'Bruker data input page'!DN276</f>
        <v>0</v>
      </c>
      <c r="K276" s="26">
        <f>'Bruker data input page'!DO276</f>
        <v>0</v>
      </c>
      <c r="L276" s="26">
        <f>'Bruker data input page'!DP276</f>
        <v>0</v>
      </c>
      <c r="M276" s="26">
        <f>'Bruker data input page'!DQ276</f>
        <v>0</v>
      </c>
      <c r="N276" s="26">
        <f>'Bruker data input page'!DR276</f>
        <v>0</v>
      </c>
      <c r="O276" s="26">
        <f>'Bruker data input page'!DS276</f>
        <v>12</v>
      </c>
      <c r="P276" s="21" t="str">
        <f>'Bruker data input page'!DT276</f>
        <v>2A BKGD</v>
      </c>
      <c r="Q276" s="21">
        <f>'Bruker data input page'!A276</f>
        <v>719</v>
      </c>
      <c r="R276" s="27">
        <f>'Bruker data input page'!B276</f>
        <v>44743.931944444441</v>
      </c>
      <c r="S276" s="22">
        <f>'Bruker data input page'!Y276*Calibrations!H$97+Calibrations!I$97</f>
        <v>50.710489058245237</v>
      </c>
      <c r="T276" s="23">
        <f>Calibrations!O$97*('Bruker data input page'!AK276/0.5993)^2+Calibrations!P$97*('Bruker data input page'!AK276/0.5993)+Calibrations!Q$97</f>
        <v>1.1148213768696009</v>
      </c>
      <c r="U276" s="22">
        <f>Calibrations!$V$97*'Bruker data input page'!W276^2+Calibrations!$W$97*'Bruker data input page'!W276+Calibrations!$X$97</f>
        <v>19.930154986484158</v>
      </c>
      <c r="V276" s="23">
        <f>('Bruker data input page'!AS276/0.69943)*Calibrations!AC$97+Calibrations!AD$97</f>
        <v>11.12299488927728</v>
      </c>
      <c r="W276" s="23">
        <f>'Bruker data input page'!U276*Calibrations!AQ$97+Calibrations!AR$97</f>
        <v>5.77269934672149</v>
      </c>
      <c r="X276" s="23">
        <f>Calibrations!AJ$97*('Bruker data input page'!AQ276/0.77446)^2+('Bruker data input page'!AQ276/0.77446)*Calibrations!AK$97+Calibrations!AL$97</f>
        <v>7.2872636600602822E-2</v>
      </c>
      <c r="Y276" s="23">
        <f>('Bruker data input page'!AI276/0.7147)*Calibrations!AX$97+Calibrations!AY$97</f>
        <v>12.068070897775645</v>
      </c>
      <c r="Z276" s="23">
        <f>('Bruker data input page'!AG276/0.8302)*Calibrations!BE$97+Calibrations!BF$97</f>
        <v>0.84641527229349489</v>
      </c>
      <c r="AA276" s="23">
        <f>((('Bruker data input page'!AA276/0.436)^2)*Calibrations!BK$97)+(('Bruker data input page'!AA276/0.436)*Calibrations!BL$97)+Calibrations!BM$97</f>
        <v>0.12038500952573082</v>
      </c>
      <c r="AB276" s="24">
        <f>'Bruker data input page'!AM276*Calibrations!BS$97*10000+Calibrations!BT$97</f>
        <v>333.2499346769518</v>
      </c>
      <c r="AC276" s="24">
        <f>Calibrations!CA$97*('Bruker data input page'!AO276*10000)^2+('Bruker data input page'!AO276*10000)*Calibrations!CB$97+Calibrations!CC$97</f>
        <v>397.06553989858514</v>
      </c>
      <c r="AD276" s="24">
        <f>'Bruker data input page'!AW276*10000*Calibrations!CI$97+Calibrations!CJ$97</f>
        <v>116.03474603386537</v>
      </c>
      <c r="AE276" s="24">
        <f>'Bruker data input page'!AY276*10000*Calibrations!CP$97+Calibrations!CQ$97</f>
        <v>107.02476580218335</v>
      </c>
      <c r="AF276" s="24">
        <f>Calibrations!$CW$97*('Bruker data input page'!BA276*10000)^2+('Bruker data input page'!BA276*10000)*Calibrations!$CX$97+Calibrations!$CY$97</f>
        <v>89.920633513111184</v>
      </c>
      <c r="AG276" s="24">
        <f>'Bruker data input page'!BI276*10000*Calibrations!DD$97+Calibrations!DE$97</f>
        <v>8.6813975200339613</v>
      </c>
      <c r="AH276" s="24">
        <f>('Bruker data input page'!BK276*10000)*Calibrations!DK$97+Calibrations!DL$97</f>
        <v>97.499071833454153</v>
      </c>
      <c r="AI276" s="24">
        <f>Calibrations!DR$97*('Bruker data input page'!BM276*10000)^2+('Bruker data input page'!BM276*10000)*Calibrations!DS$97+Calibrations!DT$97</f>
        <v>25.480572934039472</v>
      </c>
      <c r="AJ276" s="24">
        <f>Calibrations!DY$97*('Bruker data input page'!BO276*10000)^2+Calibrations!DZ$97*('Bruker data input page'!BO276*10000)+Calibrations!EA$97</f>
        <v>64.979345005047662</v>
      </c>
      <c r="AK276" s="21"/>
      <c r="AL276" s="21"/>
    </row>
    <row r="277" spans="2:38">
      <c r="B277" s="27">
        <f>'Bruker data input page'!B954</f>
        <v>44767.164583333331</v>
      </c>
      <c r="C277" s="21" t="str">
        <f>'Bruker data input page'!G954</f>
        <v>GeoExploration</v>
      </c>
      <c r="D277" s="21" t="str">
        <f>'Bruker data input page'!H954</f>
        <v>Oxide3phase</v>
      </c>
      <c r="E277" s="26">
        <f>'Bruker data input page'!L954</f>
        <v>90</v>
      </c>
      <c r="F277" s="26"/>
      <c r="G277" s="26" t="str">
        <f>'Bruker data input page'!DK277</f>
        <v>393-U1558D-16R-2A</v>
      </c>
      <c r="H277" s="26" t="str">
        <f>'Bruker data input page'!DL277</f>
        <v>SHLF</v>
      </c>
      <c r="I277" s="26">
        <f>'Bruker data input page'!DM277</f>
        <v>0</v>
      </c>
      <c r="J277" s="26">
        <f>'Bruker data input page'!DN277</f>
        <v>0</v>
      </c>
      <c r="K277" s="26">
        <f>'Bruker data input page'!DO277</f>
        <v>0</v>
      </c>
      <c r="L277" s="26">
        <f>'Bruker data input page'!DP277</f>
        <v>0</v>
      </c>
      <c r="M277" s="26">
        <f>'Bruker data input page'!DQ277</f>
        <v>0</v>
      </c>
      <c r="N277" s="26">
        <f>'Bruker data input page'!DR277</f>
        <v>0</v>
      </c>
      <c r="O277" s="26">
        <f>'Bruker data input page'!DS277</f>
        <v>32</v>
      </c>
      <c r="P277" s="21" t="str">
        <f>'Bruker data input page'!DT277</f>
        <v>4A BKGD</v>
      </c>
      <c r="Q277" s="21">
        <f>'Bruker data input page'!A277</f>
        <v>720</v>
      </c>
      <c r="R277" s="27">
        <f>'Bruker data input page'!B277</f>
        <v>44743.934027777781</v>
      </c>
      <c r="S277" s="22">
        <f>'Bruker data input page'!Y277*Calibrations!H$97+Calibrations!I$97</f>
        <v>48.375179628051413</v>
      </c>
      <c r="T277" s="23">
        <f>Calibrations!O$97*('Bruker data input page'!AK277/0.5993)^2+Calibrations!P$97*('Bruker data input page'!AK277/0.5993)+Calibrations!Q$97</f>
        <v>0.90285738279743288</v>
      </c>
      <c r="U277" s="22">
        <f>Calibrations!$V$97*'Bruker data input page'!W277^2+Calibrations!$W$97*'Bruker data input page'!W277+Calibrations!$X$97</f>
        <v>16.803117258649255</v>
      </c>
      <c r="V277" s="23">
        <f>('Bruker data input page'!AS277/0.69943)*Calibrations!AC$97+Calibrations!AD$97</f>
        <v>7.6580271651348335</v>
      </c>
      <c r="W277" s="23">
        <f>'Bruker data input page'!U277*Calibrations!AQ$97+Calibrations!AR$97</f>
        <v>10.011775275805256</v>
      </c>
      <c r="X277" s="23">
        <f>Calibrations!AJ$97*('Bruker data input page'!AQ277/0.77446)^2+('Bruker data input page'!AQ277/0.77446)*Calibrations!AK$97+Calibrations!AL$97</f>
        <v>0.11841138532803973</v>
      </c>
      <c r="Y277" s="23">
        <f>('Bruker data input page'!AI277/0.7147)*Calibrations!AX$97+Calibrations!AY$97</f>
        <v>11.646187580446028</v>
      </c>
      <c r="Z277" s="23">
        <f>('Bruker data input page'!AG277/0.8302)*Calibrations!BE$97+Calibrations!BF$97</f>
        <v>0.2160185422459017</v>
      </c>
      <c r="AA277" s="23">
        <f>((('Bruker data input page'!AA277/0.436)^2)*Calibrations!BK$97)+(('Bruker data input page'!AA277/0.436)*Calibrations!BL$97)+Calibrations!BM$97</f>
        <v>8.6817486955683323E-2</v>
      </c>
      <c r="AB277" s="24">
        <f>'Bruker data input page'!AM277*Calibrations!BS$97*10000+Calibrations!BT$97</f>
        <v>274.94214808043864</v>
      </c>
      <c r="AC277" s="24">
        <f>Calibrations!CA$97*('Bruker data input page'!AO277*10000)^2+('Bruker data input page'!AO277*10000)*Calibrations!CB$97+Calibrations!CC$97</f>
        <v>354.34412711791845</v>
      </c>
      <c r="AD277" s="24">
        <f>'Bruker data input page'!AW277*10000*Calibrations!CI$97+Calibrations!CJ$97</f>
        <v>143.71353383173027</v>
      </c>
      <c r="AE277" s="24">
        <f>'Bruker data input page'!AY277*10000*Calibrations!CP$97+Calibrations!CQ$97</f>
        <v>83.381656628917469</v>
      </c>
      <c r="AF277" s="24">
        <f>Calibrations!$CW$97*('Bruker data input page'!BA277*10000)^2+('Bruker data input page'!BA277*10000)*Calibrations!$CX$97+Calibrations!$CY$97</f>
        <v>70.033506097090964</v>
      </c>
      <c r="AG277" s="24">
        <f>'Bruker data input page'!BI277*10000*Calibrations!DD$97+Calibrations!DE$97</f>
        <v>3.0310147047823475</v>
      </c>
      <c r="AH277" s="24">
        <f>('Bruker data input page'!BK277*10000)*Calibrations!DK$97+Calibrations!DL$97</f>
        <v>80.615052445087514</v>
      </c>
      <c r="AI277" s="24">
        <f>Calibrations!DR$97*('Bruker data input page'!BM277*10000)^2+('Bruker data input page'!BM277*10000)*Calibrations!DS$97+Calibrations!DT$97</f>
        <v>22.294128390038448</v>
      </c>
      <c r="AJ277" s="24">
        <f>Calibrations!DY$97*('Bruker data input page'!BO277*10000)^2+Calibrations!DZ$97*('Bruker data input page'!BO277*10000)+Calibrations!EA$97</f>
        <v>69.260978510598108</v>
      </c>
      <c r="AK277" s="21"/>
      <c r="AL277" s="21"/>
    </row>
    <row r="278" spans="2:38">
      <c r="B278" s="27">
        <f>'Bruker data input page'!B955</f>
        <v>44767.168055555558</v>
      </c>
      <c r="C278" s="21" t="str">
        <f>'Bruker data input page'!G955</f>
        <v>GeoExploration</v>
      </c>
      <c r="D278" s="21" t="str">
        <f>'Bruker data input page'!H955</f>
        <v>Oxide3phase</v>
      </c>
      <c r="E278" s="26">
        <f>'Bruker data input page'!L955</f>
        <v>90</v>
      </c>
      <c r="F278" s="26"/>
      <c r="G278" s="26" t="str">
        <f>'Bruker data input page'!DK278</f>
        <v>393-U1558D-16R-2A</v>
      </c>
      <c r="H278" s="26" t="str">
        <f>'Bruker data input page'!DL278</f>
        <v>SHLF</v>
      </c>
      <c r="I278" s="26">
        <f>'Bruker data input page'!DM278</f>
        <v>0</v>
      </c>
      <c r="J278" s="26">
        <f>'Bruker data input page'!DN278</f>
        <v>0</v>
      </c>
      <c r="K278" s="26">
        <f>'Bruker data input page'!DO278</f>
        <v>0</v>
      </c>
      <c r="L278" s="26">
        <f>'Bruker data input page'!DP278</f>
        <v>0</v>
      </c>
      <c r="M278" s="26">
        <f>'Bruker data input page'!DQ278</f>
        <v>0</v>
      </c>
      <c r="N278" s="26">
        <f>'Bruker data input page'!DR278</f>
        <v>0</v>
      </c>
      <c r="O278" s="26">
        <f>'Bruker data input page'!DS278</f>
        <v>46</v>
      </c>
      <c r="P278" s="21" t="str">
        <f>'Bruker data input page'!DT278</f>
        <v>6A BKGD</v>
      </c>
      <c r="Q278" s="21">
        <f>'Bruker data input page'!A278</f>
        <v>721</v>
      </c>
      <c r="R278" s="27">
        <f>'Bruker data input page'!B278</f>
        <v>44743.938194444447</v>
      </c>
      <c r="S278" s="22">
        <f>'Bruker data input page'!Y278*Calibrations!H$97+Calibrations!I$97</f>
        <v>47.509136868617041</v>
      </c>
      <c r="T278" s="23">
        <f>Calibrations!O$97*('Bruker data input page'!AK278/0.5993)^2+Calibrations!P$97*('Bruker data input page'!AK278/0.5993)+Calibrations!Q$97</f>
        <v>0.85379929065851345</v>
      </c>
      <c r="U278" s="22">
        <f>Calibrations!$V$97*'Bruker data input page'!W278^2+Calibrations!$W$97*'Bruker data input page'!W278+Calibrations!$X$97</f>
        <v>15.742373407501345</v>
      </c>
      <c r="V278" s="23">
        <f>('Bruker data input page'!AS278/0.69943)*Calibrations!AC$97+Calibrations!AD$97</f>
        <v>8.5386608876812549</v>
      </c>
      <c r="W278" s="23">
        <f>'Bruker data input page'!U278*Calibrations!AQ$97+Calibrations!AR$97</f>
        <v>10.111536435132411</v>
      </c>
      <c r="X278" s="23">
        <f>Calibrations!AJ$97*('Bruker data input page'!AQ278/0.77446)^2+('Bruker data input page'!AQ278/0.77446)*Calibrations!AK$97+Calibrations!AL$97</f>
        <v>0.12173937679889431</v>
      </c>
      <c r="Y278" s="23">
        <f>('Bruker data input page'!AI278/0.7147)*Calibrations!AX$97+Calibrations!AY$97</f>
        <v>11.006739751942099</v>
      </c>
      <c r="Z278" s="23">
        <f>('Bruker data input page'!AG278/0.8302)*Calibrations!BE$97+Calibrations!BF$97</f>
        <v>0.23790207728466184</v>
      </c>
      <c r="AA278" s="23">
        <f>((('Bruker data input page'!AA278/0.436)^2)*Calibrations!BK$97)+(('Bruker data input page'!AA278/0.436)*Calibrations!BL$97)+Calibrations!BM$97</f>
        <v>4.4942734139794341E-2</v>
      </c>
      <c r="AB278" s="24">
        <f>'Bruker data input page'!AM278*Calibrations!BS$97*10000+Calibrations!BT$97</f>
        <v>250.93305948187438</v>
      </c>
      <c r="AC278" s="24">
        <f>Calibrations!CA$97*('Bruker data input page'!AO278*10000)^2+('Bruker data input page'!AO278*10000)*Calibrations!CB$97+Calibrations!CC$97</f>
        <v>352.04185990277767</v>
      </c>
      <c r="AD278" s="24">
        <f>'Bruker data input page'!AW278*10000*Calibrations!CI$97+Calibrations!CJ$97</f>
        <v>133.82825247534993</v>
      </c>
      <c r="AE278" s="24">
        <f>'Bruker data input page'!AY278*10000*Calibrations!CP$97+Calibrations!CQ$97</f>
        <v>103.94088199697477</v>
      </c>
      <c r="AF278" s="24">
        <f>Calibrations!$CW$97*('Bruker data input page'!BA278*10000)^2+('Bruker data input page'!BA278*10000)*Calibrations!$CX$97+Calibrations!$CY$97</f>
        <v>57.460604479051938</v>
      </c>
      <c r="AG278" s="24">
        <f>'Bruker data input page'!BI278*10000*Calibrations!DD$97+Calibrations!DE$97</f>
        <v>3.0310147047823475</v>
      </c>
      <c r="AH278" s="24">
        <f>('Bruker data input page'!BK278*10000)*Calibrations!DK$97+Calibrations!DL$97</f>
        <v>78.628697222926732</v>
      </c>
      <c r="AI278" s="24">
        <f>Calibrations!DR$97*('Bruker data input page'!BM278*10000)^2+('Bruker data input page'!BM278*10000)*Calibrations!DS$97+Calibrations!DT$97</f>
        <v>25.480572934039472</v>
      </c>
      <c r="AJ278" s="24">
        <f>Calibrations!DY$97*('Bruker data input page'!BO278*10000)^2+Calibrations!DZ$97*('Bruker data input page'!BO278*10000)+Calibrations!EA$97</f>
        <v>64.122089891985809</v>
      </c>
      <c r="AK278" s="21"/>
      <c r="AL278" s="21"/>
    </row>
    <row r="279" spans="2:38">
      <c r="B279" s="27">
        <f>'Bruker data input page'!B956</f>
        <v>44767.170138888891</v>
      </c>
      <c r="C279" s="21" t="str">
        <f>'Bruker data input page'!G956</f>
        <v>GeoExploration</v>
      </c>
      <c r="D279" s="21" t="str">
        <f>'Bruker data input page'!H956</f>
        <v>Oxide3phase</v>
      </c>
      <c r="E279" s="26">
        <f>'Bruker data input page'!L956</f>
        <v>90</v>
      </c>
      <c r="F279" s="26"/>
      <c r="G279" s="26" t="str">
        <f>'Bruker data input page'!DK279</f>
        <v>393-U1558D-16R-2A</v>
      </c>
      <c r="H279" s="26" t="str">
        <f>'Bruker data input page'!DL279</f>
        <v>SHLF</v>
      </c>
      <c r="I279" s="26">
        <f>'Bruker data input page'!DM279</f>
        <v>0</v>
      </c>
      <c r="J279" s="26">
        <f>'Bruker data input page'!DN279</f>
        <v>0</v>
      </c>
      <c r="K279" s="26">
        <f>'Bruker data input page'!DO279</f>
        <v>0</v>
      </c>
      <c r="L279" s="26">
        <f>'Bruker data input page'!DP279</f>
        <v>0</v>
      </c>
      <c r="M279" s="26">
        <f>'Bruker data input page'!DQ279</f>
        <v>0</v>
      </c>
      <c r="N279" s="26">
        <f>'Bruker data input page'!DR279</f>
        <v>0</v>
      </c>
      <c r="O279" s="26">
        <f>'Bruker data input page'!DS279</f>
        <v>86</v>
      </c>
      <c r="P279" s="21" t="str">
        <f>'Bruker data input page'!DT279</f>
        <v>7A BKGD</v>
      </c>
      <c r="Q279" s="21">
        <f>'Bruker data input page'!A279</f>
        <v>722</v>
      </c>
      <c r="R279" s="27">
        <f>'Bruker data input page'!B279</f>
        <v>44743.94027777778</v>
      </c>
      <c r="S279" s="22">
        <f>'Bruker data input page'!Y279*Calibrations!H$97+Calibrations!I$97</f>
        <v>50.223347432002825</v>
      </c>
      <c r="T279" s="23">
        <f>Calibrations!O$97*('Bruker data input page'!AK279/0.5993)^2+Calibrations!P$97*('Bruker data input page'!AK279/0.5993)+Calibrations!Q$97</f>
        <v>0.9432924771223421</v>
      </c>
      <c r="U279" s="22">
        <f>Calibrations!$V$97*'Bruker data input page'!W279^2+Calibrations!$W$97*'Bruker data input page'!W279+Calibrations!$X$97</f>
        <v>18.984170906079331</v>
      </c>
      <c r="V279" s="23">
        <f>('Bruker data input page'!AS279/0.69943)*Calibrations!AC$97+Calibrations!AD$97</f>
        <v>9.179959117402916</v>
      </c>
      <c r="W279" s="23">
        <f>'Bruker data input page'!U279*Calibrations!AQ$97+Calibrations!AR$97</f>
        <v>8.3200889500056139</v>
      </c>
      <c r="X279" s="23">
        <f>Calibrations!AJ$97*('Bruker data input page'!AQ279/0.77446)^2+('Bruker data input page'!AQ279/0.77446)*Calibrations!AK$97+Calibrations!AL$97</f>
        <v>0.10295060449643777</v>
      </c>
      <c r="Y279" s="23">
        <f>('Bruker data input page'!AI279/0.7147)*Calibrations!AX$97+Calibrations!AY$97</f>
        <v>14.883011588539723</v>
      </c>
      <c r="Z279" s="23">
        <f>('Bruker data input page'!AG279/0.8302)*Calibrations!BE$97+Calibrations!BF$97</f>
        <v>0.34762159434106599</v>
      </c>
      <c r="AA279" s="23">
        <f>((('Bruker data input page'!AA279/0.436)^2)*Calibrations!BK$97)+(('Bruker data input page'!AA279/0.436)*Calibrations!BL$97)+Calibrations!BM$97</f>
        <v>0.10159587752100971</v>
      </c>
      <c r="AB279" s="24">
        <f>'Bruker data input page'!AM279*Calibrations!BS$97*10000+Calibrations!BT$97</f>
        <v>304.09604137869519</v>
      </c>
      <c r="AC279" s="24">
        <f>Calibrations!CA$97*('Bruker data input page'!AO279*10000)^2+('Bruker data input page'!AO279*10000)*Calibrations!CB$97+Calibrations!CC$97</f>
        <v>389.12952667430102</v>
      </c>
      <c r="AD279" s="24">
        <f>'Bruker data input page'!AW279*10000*Calibrations!CI$97+Calibrations!CJ$97</f>
        <v>100.21829586365688</v>
      </c>
      <c r="AE279" s="24">
        <f>'Bruker data input page'!AY279*10000*Calibrations!CP$97+Calibrations!CQ$97</f>
        <v>88.521462970931793</v>
      </c>
      <c r="AF279" s="24">
        <f>Calibrations!$CW$97*('Bruker data input page'!BA279*10000)^2+('Bruker data input page'!BA279*10000)*Calibrations!$CX$97+Calibrations!$CY$97</f>
        <v>61.704957115767186</v>
      </c>
      <c r="AG279" s="24">
        <f>'Bruker data input page'!BI279*10000*Calibrations!DD$97+Calibrations!DE$97</f>
        <v>4.1610912678326706</v>
      </c>
      <c r="AH279" s="24">
        <f>('Bruker data input page'!BK279*10000)*Calibrations!DK$97+Calibrations!DL$97</f>
        <v>90.546828555891409</v>
      </c>
      <c r="AI279" s="24">
        <f>Calibrations!DR$97*('Bruker data input page'!BM279*10000)^2+('Bruker data input page'!BM279*10000)*Calibrations!DS$97+Calibrations!DT$97</f>
        <v>23.356566416034262</v>
      </c>
      <c r="AJ279" s="24">
        <f>Calibrations!DY$97*('Bruker data input page'!BO279*10000)^2+Calibrations!DZ$97*('Bruker data input page'!BO279*10000)+Calibrations!EA$97</f>
        <v>64.122089891985809</v>
      </c>
      <c r="AK279" s="21"/>
      <c r="AL279" s="21"/>
    </row>
    <row r="280" spans="2:38">
      <c r="B280" s="27">
        <f>'Bruker data input page'!B957</f>
        <v>44767.172222222223</v>
      </c>
      <c r="C280" s="21" t="str">
        <f>'Bruker data input page'!G957</f>
        <v>GeoExploration</v>
      </c>
      <c r="D280" s="21" t="str">
        <f>'Bruker data input page'!H957</f>
        <v>Oxide3phase</v>
      </c>
      <c r="E280" s="26">
        <f>'Bruker data input page'!L957</f>
        <v>90</v>
      </c>
      <c r="F280" s="26"/>
      <c r="G280" s="26" t="str">
        <f>'Bruker data input page'!DK280</f>
        <v>393-U1558D-16R-2A</v>
      </c>
      <c r="H280" s="26" t="str">
        <f>'Bruker data input page'!DL280</f>
        <v>SHLF</v>
      </c>
      <c r="I280" s="26">
        <f>'Bruker data input page'!DM280</f>
        <v>0</v>
      </c>
      <c r="J280" s="26">
        <f>'Bruker data input page'!DN280</f>
        <v>0</v>
      </c>
      <c r="K280" s="26">
        <f>'Bruker data input page'!DO280</f>
        <v>0</v>
      </c>
      <c r="L280" s="26">
        <f>'Bruker data input page'!DP280</f>
        <v>0</v>
      </c>
      <c r="M280" s="26">
        <f>'Bruker data input page'!DQ280</f>
        <v>0</v>
      </c>
      <c r="N280" s="26">
        <f>'Bruker data input page'!DR280</f>
        <v>0</v>
      </c>
      <c r="O280" s="26">
        <f>'Bruker data input page'!DS280</f>
        <v>100</v>
      </c>
      <c r="P280" s="21" t="str">
        <f>'Bruker data input page'!DT280</f>
        <v>9A ALT</v>
      </c>
      <c r="Q280" s="21">
        <f>'Bruker data input page'!A280</f>
        <v>723</v>
      </c>
      <c r="R280" s="27">
        <f>'Bruker data input page'!B280</f>
        <v>44743.942361111112</v>
      </c>
      <c r="S280" s="22">
        <f>'Bruker data input page'!Y280*Calibrations!H$97+Calibrations!I$97</f>
        <v>49.057296719821586</v>
      </c>
      <c r="T280" s="23">
        <f>Calibrations!O$97*('Bruker data input page'!AK280/0.5993)^2+Calibrations!P$97*('Bruker data input page'!AK280/0.5993)+Calibrations!Q$97</f>
        <v>1.0525652595752488</v>
      </c>
      <c r="U280" s="22">
        <f>Calibrations!$V$97*'Bruker data input page'!W280^2+Calibrations!$W$97*'Bruker data input page'!W280+Calibrations!$X$97</f>
        <v>17.663725604849446</v>
      </c>
      <c r="V280" s="23">
        <f>('Bruker data input page'!AS280/0.69943)*Calibrations!AC$97+Calibrations!AD$97</f>
        <v>9.9034344766513005</v>
      </c>
      <c r="W280" s="23">
        <f>'Bruker data input page'!U280*Calibrations!AQ$97+Calibrations!AR$97</f>
        <v>6.9110592422995811</v>
      </c>
      <c r="X280" s="23">
        <f>Calibrations!AJ$97*('Bruker data input page'!AQ280/0.77446)^2+('Bruker data input page'!AQ280/0.77446)*Calibrations!AK$97+Calibrations!AL$97</f>
        <v>8.5500903591143249E-2</v>
      </c>
      <c r="Y280" s="23">
        <f>('Bruker data input page'!AI280/0.7147)*Calibrations!AX$97+Calibrations!AY$97</f>
        <v>12.29187763775202</v>
      </c>
      <c r="Z280" s="23">
        <f>('Bruker data input page'!AG280/0.8302)*Calibrations!BE$97+Calibrations!BF$97</f>
        <v>0.61656269392086271</v>
      </c>
      <c r="AA280" s="23">
        <f>((('Bruker data input page'!AA280/0.436)^2)*Calibrations!BK$97)+(('Bruker data input page'!AA280/0.436)*Calibrations!BL$97)+Calibrations!BM$97</f>
        <v>0.12822366605845092</v>
      </c>
      <c r="AB280" s="24">
        <f>'Bruker data input page'!AM280*Calibrations!BS$97*10000+Calibrations!BT$97</f>
        <v>234.64117793284862</v>
      </c>
      <c r="AC280" s="24">
        <f>Calibrations!CA$97*('Bruker data input page'!AO280*10000)^2+('Bruker data input page'!AO280*10000)*Calibrations!CB$97+Calibrations!CC$97</f>
        <v>369.07014823012378</v>
      </c>
      <c r="AD280" s="24">
        <f>'Bruker data input page'!AW280*10000*Calibrations!CI$97+Calibrations!CJ$97</f>
        <v>131.85119620407391</v>
      </c>
      <c r="AE280" s="24">
        <f>'Bruker data input page'!AY280*10000*Calibrations!CP$97+Calibrations!CQ$97</f>
        <v>89.549424239334655</v>
      </c>
      <c r="AF280" s="24">
        <f>Calibrations!$CW$97*('Bruker data input page'!BA280*10000)^2+('Bruker data input page'!BA280*10000)*Calibrations!$CX$97+Calibrations!$CY$97</f>
        <v>86.049978891311611</v>
      </c>
      <c r="AG280" s="24">
        <f>'Bruker data input page'!BI280*10000*Calibrations!DD$97+Calibrations!DE$97</f>
        <v>5.2911678308829933</v>
      </c>
      <c r="AH280" s="24">
        <f>('Bruker data input page'!BK280*10000)*Calibrations!DK$97+Calibrations!DL$97</f>
        <v>98.492249444534551</v>
      </c>
      <c r="AI280" s="24">
        <f>Calibrations!DR$97*('Bruker data input page'!BM280*10000)^2+('Bruker data input page'!BM280*10000)*Calibrations!DS$97+Calibrations!DT$97</f>
        <v>23.356566416034262</v>
      </c>
      <c r="AJ280" s="24">
        <f>Calibrations!DY$97*('Bruker data input page'!BO280*10000)^2+Calibrations!DZ$97*('Bruker data input page'!BO280*10000)+Calibrations!EA$97</f>
        <v>64.979345005047662</v>
      </c>
      <c r="AK280" s="21"/>
      <c r="AL280" s="21"/>
    </row>
    <row r="281" spans="2:38">
      <c r="B281" s="27">
        <f>'Bruker data input page'!B958</f>
        <v>44767.179166666669</v>
      </c>
      <c r="C281" s="21" t="str">
        <f>'Bruker data input page'!G958</f>
        <v>GeoExploration</v>
      </c>
      <c r="D281" s="21" t="str">
        <f>'Bruker data input page'!H958</f>
        <v>Oxide3phase</v>
      </c>
      <c r="E281" s="26">
        <f>'Bruker data input page'!L958</f>
        <v>90</v>
      </c>
      <c r="F281" s="26"/>
      <c r="G281" s="26" t="str">
        <f>'Bruker data input page'!DK281</f>
        <v>393-U1558D-17R-1A</v>
      </c>
      <c r="H281" s="26" t="str">
        <f>'Bruker data input page'!DL281</f>
        <v>SHLF</v>
      </c>
      <c r="I281" s="26">
        <f>'Bruker data input page'!DM281</f>
        <v>0</v>
      </c>
      <c r="J281" s="26">
        <f>'Bruker data input page'!DN281</f>
        <v>0</v>
      </c>
      <c r="K281" s="26">
        <f>'Bruker data input page'!DO281</f>
        <v>0</v>
      </c>
      <c r="L281" s="26">
        <f>'Bruker data input page'!DP281</f>
        <v>0</v>
      </c>
      <c r="M281" s="26">
        <f>'Bruker data input page'!DQ281</f>
        <v>0</v>
      </c>
      <c r="N281" s="26">
        <f>'Bruker data input page'!DR281</f>
        <v>0</v>
      </c>
      <c r="O281" s="26">
        <f>'Bruker data input page'!DS281</f>
        <v>16</v>
      </c>
      <c r="P281" s="21" t="str">
        <f>'Bruker data input page'!DT281</f>
        <v>4A ALT</v>
      </c>
      <c r="Q281" s="21">
        <f>'Bruker data input page'!A281</f>
        <v>724</v>
      </c>
      <c r="R281" s="27">
        <f>'Bruker data input page'!B281</f>
        <v>44743.948611111111</v>
      </c>
      <c r="S281" s="22">
        <f>'Bruker data input page'!Y281*Calibrations!H$97+Calibrations!I$97</f>
        <v>50.199465610813867</v>
      </c>
      <c r="T281" s="23">
        <f>Calibrations!O$97*('Bruker data input page'!AK281/0.5993)^2+Calibrations!P$97*('Bruker data input page'!AK281/0.5993)+Calibrations!Q$97</f>
        <v>1.0669312978493077</v>
      </c>
      <c r="U281" s="22">
        <f>Calibrations!$V$97*'Bruker data input page'!W281^2+Calibrations!$W$97*'Bruker data input page'!W281+Calibrations!$X$97</f>
        <v>19.039211552381861</v>
      </c>
      <c r="V281" s="23">
        <f>('Bruker data input page'!AS281/0.69943)*Calibrations!AC$97+Calibrations!AD$97</f>
        <v>10.245959114608562</v>
      </c>
      <c r="W281" s="23">
        <f>'Bruker data input page'!U281*Calibrations!AQ$97+Calibrations!AR$97</f>
        <v>7.2507498565201489</v>
      </c>
      <c r="X281" s="23">
        <f>Calibrations!AJ$97*('Bruker data input page'!AQ281/0.77446)^2+('Bruker data input page'!AQ281/0.77446)*Calibrations!AK$97+Calibrations!AL$97</f>
        <v>0.1709964039750162</v>
      </c>
      <c r="Y281" s="23">
        <f>('Bruker data input page'!AI281/0.7147)*Calibrations!AX$97+Calibrations!AY$97</f>
        <v>13.205222286131796</v>
      </c>
      <c r="Z281" s="23">
        <f>('Bruker data input page'!AG281/0.8302)*Calibrations!BE$97+Calibrations!BF$97</f>
        <v>0.58909508442393621</v>
      </c>
      <c r="AA281" s="23">
        <f>((('Bruker data input page'!AA281/0.436)^2)*Calibrations!BK$97)+(('Bruker data input page'!AA281/0.436)*Calibrations!BL$97)+Calibrations!BM$97</f>
        <v>0.14934263853151336</v>
      </c>
      <c r="AB281" s="24">
        <f>'Bruker data input page'!AM281*Calibrations!BS$97*10000+Calibrations!BT$97</f>
        <v>316.10058567797739</v>
      </c>
      <c r="AC281" s="24">
        <f>Calibrations!CA$97*('Bruker data input page'!AO281*10000)^2+('Bruker data input page'!AO281*10000)*Calibrations!CB$97+Calibrations!CC$97</f>
        <v>380.73616492351277</v>
      </c>
      <c r="AD281" s="24">
        <f>'Bruker data input page'!AW281*10000*Calibrations!CI$97+Calibrations!CJ$97</f>
        <v>98.241239592380808</v>
      </c>
      <c r="AE281" s="24">
        <f>'Bruker data input page'!AY281*10000*Calibrations!CP$97+Calibrations!CQ$97</f>
        <v>86.465540434126069</v>
      </c>
      <c r="AF281" s="24">
        <f>Calibrations!$CW$97*('Bruker data input page'!BA281*10000)^2+('Bruker data input page'!BA281*10000)*Calibrations!$CX$97+Calibrations!$CY$97</f>
        <v>98.744550955690315</v>
      </c>
      <c r="AG281" s="24">
        <f>'Bruker data input page'!BI281*10000*Calibrations!DD$97+Calibrations!DE$97</f>
        <v>7.5513209569836386</v>
      </c>
      <c r="AH281" s="24">
        <f>('Bruker data input page'!BK281*10000)*Calibrations!DK$97+Calibrations!DL$97</f>
        <v>95.512716611293371</v>
      </c>
      <c r="AI281" s="24">
        <f>Calibrations!DR$97*('Bruker data input page'!BM281*10000)^2+('Bruker data input page'!BM281*10000)*Calibrations!DS$97+Calibrations!DT$97</f>
        <v>28.664408876081268</v>
      </c>
      <c r="AJ281" s="24">
        <f>Calibrations!DY$97*('Bruker data input page'!BO281*10000)^2+Calibrations!DZ$97*('Bruker data input page'!BO281*10000)+Calibrations!EA$97</f>
        <v>67.5492535203297</v>
      </c>
      <c r="AK281" s="21"/>
      <c r="AL281" s="21"/>
    </row>
    <row r="282" spans="2:38">
      <c r="B282" s="27">
        <f>'Bruker data input page'!B959</f>
        <v>44767.182638888888</v>
      </c>
      <c r="C282" s="21" t="str">
        <f>'Bruker data input page'!G959</f>
        <v>GeoExploration</v>
      </c>
      <c r="D282" s="21" t="str">
        <f>'Bruker data input page'!H959</f>
        <v>Oxide3phase</v>
      </c>
      <c r="E282" s="26">
        <f>'Bruker data input page'!L959</f>
        <v>90</v>
      </c>
      <c r="F282" s="26"/>
      <c r="G282" s="26" t="str">
        <f>'Bruker data input page'!DK282</f>
        <v>393-U1558D-17R-1A</v>
      </c>
      <c r="H282" s="26" t="str">
        <f>'Bruker data input page'!DL282</f>
        <v>SHLF</v>
      </c>
      <c r="I282" s="26">
        <f>'Bruker data input page'!DM282</f>
        <v>0</v>
      </c>
      <c r="J282" s="26">
        <f>'Bruker data input page'!DN282</f>
        <v>0</v>
      </c>
      <c r="K282" s="26">
        <f>'Bruker data input page'!DO282</f>
        <v>0</v>
      </c>
      <c r="L282" s="26">
        <f>'Bruker data input page'!DP282</f>
        <v>0</v>
      </c>
      <c r="M282" s="26">
        <f>'Bruker data input page'!DQ282</f>
        <v>0</v>
      </c>
      <c r="N282" s="26">
        <f>'Bruker data input page'!DR282</f>
        <v>0</v>
      </c>
      <c r="O282" s="26">
        <f>'Bruker data input page'!DS282</f>
        <v>30</v>
      </c>
      <c r="P282" s="21" t="str">
        <f>'Bruker data input page'!DT282</f>
        <v>7A APHYRIC B</v>
      </c>
      <c r="Q282" s="21">
        <f>'Bruker data input page'!A282</f>
        <v>725</v>
      </c>
      <c r="R282" s="27">
        <f>'Bruker data input page'!B282</f>
        <v>44743.950694444444</v>
      </c>
      <c r="S282" s="22">
        <f>'Bruker data input page'!Y282*Calibrations!H$97+Calibrations!I$97</f>
        <v>51.590789621374519</v>
      </c>
      <c r="T282" s="23">
        <f>Calibrations!O$97*('Bruker data input page'!AK282/0.5993)^2+Calibrations!P$97*('Bruker data input page'!AK282/0.5993)+Calibrations!Q$97</f>
        <v>1.1390597529365816</v>
      </c>
      <c r="U282" s="22">
        <f>Calibrations!$V$97*'Bruker data input page'!W282^2+Calibrations!$W$97*'Bruker data input page'!W282+Calibrations!$X$97</f>
        <v>19.395674679510748</v>
      </c>
      <c r="V282" s="23">
        <f>('Bruker data input page'!AS282/0.69943)*Calibrations!AC$97+Calibrations!AD$97</f>
        <v>10.882220217301441</v>
      </c>
      <c r="W282" s="23">
        <f>'Bruker data input page'!U282*Calibrations!AQ$97+Calibrations!AR$97</f>
        <v>5.6636580795499478</v>
      </c>
      <c r="X282" s="23">
        <f>Calibrations!AJ$97*('Bruker data input page'!AQ282/0.77446)^2+('Bruker data input page'!AQ282/0.77446)*Calibrations!AK$97+Calibrations!AL$97</f>
        <v>8.8190354564483861E-2</v>
      </c>
      <c r="Y282" s="23">
        <f>('Bruker data input page'!AI282/0.7147)*Calibrations!AX$97+Calibrations!AY$97</f>
        <v>12.600944088195583</v>
      </c>
      <c r="Z282" s="23">
        <f>('Bruker data input page'!AG282/0.8302)*Calibrations!BE$97+Calibrations!BF$97</f>
        <v>0.58471837741618415</v>
      </c>
      <c r="AA282" s="23">
        <f>((('Bruker data input page'!AA282/0.436)^2)*Calibrations!BK$97)+(('Bruker data input page'!AA282/0.436)*Calibrations!BL$97)+Calibrations!BM$97</f>
        <v>8.7197765183622392E-2</v>
      </c>
      <c r="AB282" s="24">
        <f>'Bruker data input page'!AM282*Calibrations!BS$97*10000+Calibrations!BT$97</f>
        <v>304.09604137869519</v>
      </c>
      <c r="AC282" s="24">
        <f>Calibrations!CA$97*('Bruker data input page'!AO282*10000)^2+('Bruker data input page'!AO282*10000)*Calibrations!CB$97+Calibrations!CC$97</f>
        <v>448.18386844711426</v>
      </c>
      <c r="AD282" s="24">
        <f>'Bruker data input page'!AW282*10000*Calibrations!CI$97+Calibrations!CJ$97</f>
        <v>99.229767728018842</v>
      </c>
      <c r="AE282" s="24">
        <f>'Bruker data input page'!AY282*10000*Calibrations!CP$97+Calibrations!CQ$97</f>
        <v>99.829036923363319</v>
      </c>
      <c r="AF282" s="24">
        <f>Calibrations!$CW$97*('Bruker data input page'!BA282*10000)^2+('Bruker data input page'!BA282*10000)*Calibrations!$CX$97+Calibrations!$CY$97</f>
        <v>94.998462338862666</v>
      </c>
      <c r="AG282" s="24">
        <f>'Bruker data input page'!BI282*10000*Calibrations!DD$97+Calibrations!DE$97</f>
        <v>7.5513209569836386</v>
      </c>
      <c r="AH282" s="24">
        <f>('Bruker data input page'!BK282*10000)*Calibrations!DK$97+Calibrations!DL$97</f>
        <v>96.505894222373783</v>
      </c>
      <c r="AI282" s="24">
        <f>Calibrations!DR$97*('Bruker data input page'!BM282*10000)^2+('Bruker data input page'!BM282*10000)*Calibrations!DS$97+Calibrations!DT$97</f>
        <v>24.418714597367938</v>
      </c>
      <c r="AJ282" s="24">
        <f>Calibrations!DY$97*('Bruker data input page'!BO282*10000)^2+Calibrations!DZ$97*('Bruker data input page'!BO282*10000)+Calibrations!EA$97</f>
        <v>70.971465618264176</v>
      </c>
      <c r="AK282" s="21"/>
      <c r="AL282" s="21"/>
    </row>
    <row r="283" spans="2:38">
      <c r="B283" s="27">
        <f>'Bruker data input page'!B960</f>
        <v>44767.1875</v>
      </c>
      <c r="C283" s="21" t="str">
        <f>'Bruker data input page'!G960</f>
        <v>GeoExploration</v>
      </c>
      <c r="D283" s="21" t="str">
        <f>'Bruker data input page'!H960</f>
        <v>Oxide3phase</v>
      </c>
      <c r="E283" s="26">
        <f>'Bruker data input page'!L960</f>
        <v>90</v>
      </c>
      <c r="F283" s="26"/>
      <c r="G283" s="26" t="str">
        <f>'Bruker data input page'!DK283</f>
        <v>393-U1558D-17R-1A</v>
      </c>
      <c r="H283" s="26" t="str">
        <f>'Bruker data input page'!DL283</f>
        <v>SHLF</v>
      </c>
      <c r="I283" s="26">
        <f>'Bruker data input page'!DM283</f>
        <v>0</v>
      </c>
      <c r="J283" s="26">
        <f>'Bruker data input page'!DN283</f>
        <v>0</v>
      </c>
      <c r="K283" s="26">
        <f>'Bruker data input page'!DO283</f>
        <v>0</v>
      </c>
      <c r="L283" s="26">
        <f>'Bruker data input page'!DP283</f>
        <v>0</v>
      </c>
      <c r="M283" s="26">
        <f>'Bruker data input page'!DQ283</f>
        <v>0</v>
      </c>
      <c r="N283" s="26">
        <f>'Bruker data input page'!DR283</f>
        <v>0</v>
      </c>
      <c r="O283" s="26">
        <f>'Bruker data input page'!DS283</f>
        <v>50</v>
      </c>
      <c r="P283" s="21" t="str">
        <f>'Bruker data input page'!DT283</f>
        <v>10A BROWN SPOTTY AREA</v>
      </c>
      <c r="Q283" s="21">
        <f>'Bruker data input page'!A283</f>
        <v>726</v>
      </c>
      <c r="R283" s="27">
        <f>'Bruker data input page'!B283</f>
        <v>44743.953472222223</v>
      </c>
      <c r="S283" s="22">
        <f>'Bruker data input page'!Y283*Calibrations!H$97+Calibrations!I$97</f>
        <v>44.871205554998959</v>
      </c>
      <c r="T283" s="23">
        <f>Calibrations!O$97*('Bruker data input page'!AK283/0.5993)^2+Calibrations!P$97*('Bruker data input page'!AK283/0.5993)+Calibrations!Q$97</f>
        <v>0.89825450765654291</v>
      </c>
      <c r="U283" s="22">
        <f>Calibrations!$V$97*'Bruker data input page'!W283^2+Calibrations!$W$97*'Bruker data input page'!W283+Calibrations!$X$97</f>
        <v>15.679444761438896</v>
      </c>
      <c r="V283" s="23">
        <f>('Bruker data input page'!AS283/0.69943)*Calibrations!AC$97+Calibrations!AD$97</f>
        <v>8.6435770477950555</v>
      </c>
      <c r="W283" s="23">
        <f>'Bruker data input page'!U283*Calibrations!AQ$97+Calibrations!AR$97</f>
        <v>6.2500448939671269</v>
      </c>
      <c r="X283" s="23">
        <f>Calibrations!AJ$97*('Bruker data input page'!AQ283/0.77446)^2+('Bruker data input page'!AQ283/0.77446)*Calibrations!AK$97+Calibrations!AL$97</f>
        <v>0.11972057890944511</v>
      </c>
      <c r="Y283" s="23">
        <f>('Bruker data input page'!AI283/0.7147)*Calibrations!AX$97+Calibrations!AY$97</f>
        <v>12.346078453691877</v>
      </c>
      <c r="Z283" s="23">
        <f>('Bruker data input page'!AG283/0.8302)*Calibrations!BE$97+Calibrations!BF$97</f>
        <v>0.26959547285803853</v>
      </c>
      <c r="AA283" s="23" t="e">
        <f>((('Bruker data input page'!AA283/0.436)^2)*Calibrations!BK$97)+(('Bruker data input page'!AA283/0.436)*Calibrations!BL$97)+Calibrations!BM$97</f>
        <v>#VALUE!</v>
      </c>
      <c r="AB283" s="24">
        <f>'Bruker data input page'!AM283*Calibrations!BS$97*10000+Calibrations!BT$97</f>
        <v>227.78143833325885</v>
      </c>
      <c r="AC283" s="24">
        <f>Calibrations!CA$97*('Bruker data input page'!AO283*10000)^2+('Bruker data input page'!AO283*10000)*Calibrations!CB$97+Calibrations!CC$97</f>
        <v>385.3124976949822</v>
      </c>
      <c r="AD283" s="24">
        <f>'Bruker data input page'!AW283*10000*Calibrations!CI$97+Calibrations!CJ$97</f>
        <v>119.98885857641751</v>
      </c>
      <c r="AE283" s="24">
        <f>'Bruker data input page'!AY283*10000*Calibrations!CP$97+Calibrations!CQ$97</f>
        <v>84.409617897320331</v>
      </c>
      <c r="AF283" s="24">
        <f>Calibrations!$CW$97*('Bruker data input page'!BA283*10000)^2+('Bruker data input page'!BA283*10000)*Calibrations!$CX$97+Calibrations!$CY$97</f>
        <v>64.504866967631671</v>
      </c>
      <c r="AG283" s="24">
        <f>'Bruker data input page'!BI283*10000*Calibrations!DD$97+Calibrations!DE$97</f>
        <v>3.0310147047823475</v>
      </c>
      <c r="AH283" s="24">
        <f>('Bruker data input page'!BK283*10000)*Calibrations!DK$97+Calibrations!DL$97</f>
        <v>82.601407667248296</v>
      </c>
      <c r="AI283" s="24">
        <f>Calibrations!DR$97*('Bruker data input page'!BM283*10000)^2+('Bruker data input page'!BM283*10000)*Calibrations!DS$97+Calibrations!DT$97</f>
        <v>24.418714597367938</v>
      </c>
      <c r="AJ283" s="24">
        <f>Calibrations!DY$97*('Bruker data input page'!BO283*10000)^2+Calibrations!DZ$97*('Bruker data input page'!BO283*10000)+Calibrations!EA$97</f>
        <v>68.405270750789199</v>
      </c>
      <c r="AK283" s="21"/>
      <c r="AL283" s="21"/>
    </row>
    <row r="284" spans="2:38">
      <c r="B284" s="27">
        <f>'Bruker data input page'!B961</f>
        <v>44767.193055555559</v>
      </c>
      <c r="C284" s="21" t="str">
        <f>'Bruker data input page'!G961</f>
        <v>GeoExploration</v>
      </c>
      <c r="D284" s="21" t="str">
        <f>'Bruker data input page'!H961</f>
        <v>Oxide3phase</v>
      </c>
      <c r="E284" s="26">
        <f>'Bruker data input page'!L961</f>
        <v>90</v>
      </c>
      <c r="F284" s="26"/>
      <c r="G284" s="26" t="str">
        <f>'Bruker data input page'!DK284</f>
        <v>393-U1558D-17R-1A</v>
      </c>
      <c r="H284" s="26" t="str">
        <f>'Bruker data input page'!DL284</f>
        <v>SHLF</v>
      </c>
      <c r="I284" s="26">
        <f>'Bruker data input page'!DM284</f>
        <v>0</v>
      </c>
      <c r="J284" s="26">
        <f>'Bruker data input page'!DN284</f>
        <v>0</v>
      </c>
      <c r="K284" s="26">
        <f>'Bruker data input page'!DO284</f>
        <v>0</v>
      </c>
      <c r="L284" s="26">
        <f>'Bruker data input page'!DP284</f>
        <v>0</v>
      </c>
      <c r="M284" s="26">
        <f>'Bruker data input page'!DQ284</f>
        <v>0</v>
      </c>
      <c r="N284" s="26">
        <f>'Bruker data input page'!DR284</f>
        <v>0</v>
      </c>
      <c r="O284" s="26">
        <f>'Bruker data input page'!DS284</f>
        <v>77</v>
      </c>
      <c r="P284" s="21" t="str">
        <f>'Bruker data input page'!DT284</f>
        <v>13A BKGD</v>
      </c>
      <c r="Q284" s="21">
        <f>'Bruker data input page'!A284</f>
        <v>728</v>
      </c>
      <c r="R284" s="27">
        <f>'Bruker data input page'!B284</f>
        <v>44743.957638888889</v>
      </c>
      <c r="S284" s="22">
        <f>'Bruker data input page'!Y284*Calibrations!H$97+Calibrations!I$97</f>
        <v>46.0333353711641</v>
      </c>
      <c r="T284" s="23">
        <f>Calibrations!O$97*('Bruker data input page'!AK284/0.5993)^2+Calibrations!P$97*('Bruker data input page'!AK284/0.5993)+Calibrations!Q$97</f>
        <v>0.98433320954572912</v>
      </c>
      <c r="U284" s="22">
        <f>Calibrations!$V$97*'Bruker data input page'!W284^2+Calibrations!$W$97*'Bruker data input page'!W284+Calibrations!$X$97</f>
        <v>17.559516284871453</v>
      </c>
      <c r="V284" s="23">
        <f>('Bruker data input page'!AS284/0.69943)*Calibrations!AC$97+Calibrations!AD$97</f>
        <v>9.7734765993086921</v>
      </c>
      <c r="W284" s="23">
        <f>'Bruker data input page'!U284*Calibrations!AQ$97+Calibrations!AR$97</f>
        <v>6.5850954542655007</v>
      </c>
      <c r="X284" s="23">
        <f>Calibrations!AJ$97*('Bruker data input page'!AQ284/0.77446)^2+('Bruker data input page'!AQ284/0.77446)*Calibrations!AK$97+Calibrations!AL$97</f>
        <v>0.18504149064290037</v>
      </c>
      <c r="Y284" s="23">
        <f>('Bruker data input page'!AI284/0.7147)*Calibrations!AX$97+Calibrations!AY$97</f>
        <v>15.924245802620284</v>
      </c>
      <c r="Z284" s="23">
        <f>('Bruker data input page'!AG284/0.8302)*Calibrations!BE$97+Calibrations!BF$97</f>
        <v>0.4964296326046348</v>
      </c>
      <c r="AA284" s="23">
        <f>((('Bruker data input page'!AA284/0.436)^2)*Calibrations!BK$97)+(('Bruker data input page'!AA284/0.436)*Calibrations!BL$97)+Calibrations!BM$97</f>
        <v>0.17132463959859134</v>
      </c>
      <c r="AB284" s="24">
        <f>'Bruker data input page'!AM284*Calibrations!BS$97*10000+Calibrations!BT$97</f>
        <v>238.07104773264354</v>
      </c>
      <c r="AC284" s="24">
        <f>Calibrations!CA$97*('Bruker data input page'!AO284*10000)^2+('Bruker data input page'!AO284*10000)*Calibrations!CB$97+Calibrations!CC$97</f>
        <v>458.74916650152124</v>
      </c>
      <c r="AD284" s="24">
        <f>'Bruker data input page'!AW284*10000*Calibrations!CI$97+Calibrations!CJ$97</f>
        <v>118.01180230514144</v>
      </c>
      <c r="AE284" s="24">
        <f>'Bruker data input page'!AY284*10000*Calibrations!CP$97+Calibrations!CQ$97</f>
        <v>78.241850286903144</v>
      </c>
      <c r="AF284" s="24">
        <f>Calibrations!$CW$97*('Bruker data input page'!BA284*10000)^2+('Bruker data input page'!BA284*10000)*Calibrations!$CX$97+Calibrations!$CY$97</f>
        <v>74.117702441699478</v>
      </c>
      <c r="AG284" s="24">
        <f>'Bruker data input page'!BI284*10000*Calibrations!DD$97+Calibrations!DE$97</f>
        <v>8.6813975200339613</v>
      </c>
      <c r="AH284" s="24">
        <f>('Bruker data input page'!BK284*10000)*Calibrations!DK$97+Calibrations!DL$97</f>
        <v>105.44449272209728</v>
      </c>
      <c r="AI284" s="24">
        <f>Calibrations!DR$97*('Bruker data input page'!BM284*10000)^2+('Bruker data input page'!BM284*10000)*Calibrations!DS$97+Calibrations!DT$97</f>
        <v>24.418714597367938</v>
      </c>
      <c r="AJ284" s="24">
        <f>Calibrations!DY$97*('Bruker data input page'!BO284*10000)^2+Calibrations!DZ$97*('Bruker data input page'!BO284*10000)+Calibrations!EA$97</f>
        <v>69.260978510598108</v>
      </c>
      <c r="AK284" s="21"/>
      <c r="AL284" s="21"/>
    </row>
    <row r="285" spans="2:38">
      <c r="B285" s="27">
        <f>'Bruker data input page'!B962</f>
        <v>44767.205555555556</v>
      </c>
      <c r="C285" s="21" t="str">
        <f>'Bruker data input page'!G962</f>
        <v>GeoExploration</v>
      </c>
      <c r="D285" s="21" t="str">
        <f>'Bruker data input page'!H962</f>
        <v>Oxide3phase</v>
      </c>
      <c r="E285" s="26">
        <f>'Bruker data input page'!L962</f>
        <v>90</v>
      </c>
      <c r="F285" s="26"/>
      <c r="G285" s="26" t="str">
        <f>'Bruker data input page'!DK285</f>
        <v>393-U1558D-17R-1A</v>
      </c>
      <c r="H285" s="26" t="str">
        <f>'Bruker data input page'!DL285</f>
        <v>SHLF</v>
      </c>
      <c r="I285" s="26">
        <f>'Bruker data input page'!DM285</f>
        <v>0</v>
      </c>
      <c r="J285" s="26">
        <f>'Bruker data input page'!DN285</f>
        <v>0</v>
      </c>
      <c r="K285" s="26">
        <f>'Bruker data input page'!DO285</f>
        <v>0</v>
      </c>
      <c r="L285" s="26">
        <f>'Bruker data input page'!DP285</f>
        <v>0</v>
      </c>
      <c r="M285" s="26">
        <f>'Bruker data input page'!DQ285</f>
        <v>0</v>
      </c>
      <c r="N285" s="26">
        <f>'Bruker data input page'!DR285</f>
        <v>0</v>
      </c>
      <c r="O285" s="26">
        <f>'Bruker data input page'!DS285</f>
        <v>97</v>
      </c>
      <c r="P285" s="21" t="str">
        <f>'Bruker data input page'!DT285</f>
        <v>15A ALT</v>
      </c>
      <c r="Q285" s="21">
        <f>'Bruker data input page'!A285</f>
        <v>729</v>
      </c>
      <c r="R285" s="27">
        <f>'Bruker data input page'!B285</f>
        <v>44743.959722222222</v>
      </c>
      <c r="S285" s="22">
        <f>'Bruker data input page'!Y285*Calibrations!H$97+Calibrations!I$97</f>
        <v>50.166078587161643</v>
      </c>
      <c r="T285" s="23">
        <f>Calibrations!O$97*('Bruker data input page'!AK285/0.5993)^2+Calibrations!P$97*('Bruker data input page'!AK285/0.5993)+Calibrations!Q$97</f>
        <v>1.0303477912241046</v>
      </c>
      <c r="U285" s="22">
        <f>Calibrations!$V$97*'Bruker data input page'!W285^2+Calibrations!$W$97*'Bruker data input page'!W285+Calibrations!$X$97</f>
        <v>20.036978170251373</v>
      </c>
      <c r="V285" s="23">
        <f>('Bruker data input page'!AS285/0.69943)*Calibrations!AC$97+Calibrations!AD$97</f>
        <v>9.9476172765894848</v>
      </c>
      <c r="W285" s="23">
        <f>'Bruker data input page'!U285*Calibrations!AQ$97+Calibrations!AR$97</f>
        <v>5.8651137540051739</v>
      </c>
      <c r="X285" s="23">
        <f>Calibrations!AJ$97*('Bruker data input page'!AQ285/0.77446)^2+('Bruker data input page'!AQ285/0.77446)*Calibrations!AK$97+Calibrations!AL$97</f>
        <v>9.4301760791606112E-2</v>
      </c>
      <c r="Y285" s="23">
        <f>('Bruker data input page'!AI285/0.7147)*Calibrations!AX$97+Calibrations!AY$97</f>
        <v>13.362191503081213</v>
      </c>
      <c r="Z285" s="23">
        <f>('Bruker data input page'!AG285/0.8302)*Calibrations!BE$97+Calibrations!BF$97</f>
        <v>0.49205292559688285</v>
      </c>
      <c r="AA285" s="23">
        <f>((('Bruker data input page'!AA285/0.436)^2)*Calibrations!BK$97)+(('Bruker data input page'!AA285/0.436)*Calibrations!BL$97)+Calibrations!BM$97</f>
        <v>7.4228588508011339E-2</v>
      </c>
      <c r="AB285" s="24">
        <f>'Bruker data input page'!AM285*Calibrations!BS$97*10000+Calibrations!BT$97</f>
        <v>303.23857392874652</v>
      </c>
      <c r="AC285" s="24">
        <f>Calibrations!CA$97*('Bruker data input page'!AO285*10000)^2+('Bruker data input page'!AO285*10000)*Calibrations!CB$97+Calibrations!CC$97</f>
        <v>423.78260482429891</v>
      </c>
      <c r="AD285" s="24">
        <f>'Bruker data input page'!AW285*10000*Calibrations!CI$97+Calibrations!CJ$97</f>
        <v>86.378901964724434</v>
      </c>
      <c r="AE285" s="24">
        <f>'Bruker data input page'!AY285*10000*Calibrations!CP$97+Calibrations!CQ$97</f>
        <v>93.661269312946104</v>
      </c>
      <c r="AF285" s="24">
        <f>Calibrations!$CW$97*('Bruker data input page'!BA285*10000)^2+('Bruker data input page'!BA285*10000)*Calibrations!$CX$97+Calibrations!$CY$97</f>
        <v>88.636347020367126</v>
      </c>
      <c r="AG285" s="24">
        <f>'Bruker data input page'!BI285*10000*Calibrations!DD$97+Calibrations!DE$97</f>
        <v>4.1610912678326706</v>
      </c>
      <c r="AH285" s="24">
        <f>('Bruker data input page'!BK285*10000)*Calibrations!DK$97+Calibrations!DL$97</f>
        <v>94.519539000212987</v>
      </c>
      <c r="AI285" s="24">
        <f>Calibrations!DR$97*('Bruker data input page'!BM285*10000)^2+('Bruker data input page'!BM285*10000)*Calibrations!DS$97+Calibrations!DT$97</f>
        <v>25.480572934039472</v>
      </c>
      <c r="AJ285" s="24">
        <f>Calibrations!DY$97*('Bruker data input page'!BO285*10000)^2+Calibrations!DZ$97*('Bruker data input page'!BO285*10000)+Calibrations!EA$97</f>
        <v>64.122089891985809</v>
      </c>
      <c r="AK285" s="21"/>
      <c r="AL285" s="21"/>
    </row>
    <row r="286" spans="2:38">
      <c r="B286" s="27">
        <f>'Bruker data input page'!B963</f>
        <v>44767.210416666669</v>
      </c>
      <c r="C286" s="21" t="str">
        <f>'Bruker data input page'!G963</f>
        <v>GeoExploration</v>
      </c>
      <c r="D286" s="21" t="str">
        <f>'Bruker data input page'!H963</f>
        <v>Oxide3phase</v>
      </c>
      <c r="E286" s="26">
        <f>'Bruker data input page'!L963</f>
        <v>90</v>
      </c>
      <c r="F286" s="26"/>
      <c r="G286" s="26" t="str">
        <f>'Bruker data input page'!DK286</f>
        <v>393-U1558D-17R-2A</v>
      </c>
      <c r="H286" s="26" t="str">
        <f>'Bruker data input page'!DL286</f>
        <v>SHLF</v>
      </c>
      <c r="I286" s="26">
        <f>'Bruker data input page'!DM286</f>
        <v>0</v>
      </c>
      <c r="J286" s="26">
        <f>'Bruker data input page'!DN286</f>
        <v>0</v>
      </c>
      <c r="K286" s="26">
        <f>'Bruker data input page'!DO286</f>
        <v>0</v>
      </c>
      <c r="L286" s="26">
        <f>'Bruker data input page'!DP286</f>
        <v>0</v>
      </c>
      <c r="M286" s="26">
        <f>'Bruker data input page'!DQ286</f>
        <v>0</v>
      </c>
      <c r="N286" s="26">
        <f>'Bruker data input page'!DR286</f>
        <v>0</v>
      </c>
      <c r="O286" s="26">
        <f>'Bruker data input page'!DS286</f>
        <v>7</v>
      </c>
      <c r="P286" s="21" t="str">
        <f>'Bruker data input page'!DT286</f>
        <v>1A ALT</v>
      </c>
      <c r="Q286" s="21">
        <f>'Bruker data input page'!A286</f>
        <v>730</v>
      </c>
      <c r="R286" s="27">
        <f>'Bruker data input page'!B286</f>
        <v>44743.963888888888</v>
      </c>
      <c r="S286" s="22">
        <f>'Bruker data input page'!Y286*Calibrations!H$97+Calibrations!I$97</f>
        <v>50.980912068325175</v>
      </c>
      <c r="T286" s="23">
        <f>Calibrations!O$97*('Bruker data input page'!AK286/0.5993)^2+Calibrations!P$97*('Bruker data input page'!AK286/0.5993)+Calibrations!Q$97</f>
        <v>1.0658407768474147</v>
      </c>
      <c r="U286" s="22">
        <f>Calibrations!$V$97*'Bruker data input page'!W286^2+Calibrations!$W$97*'Bruker data input page'!W286+Calibrations!$X$97</f>
        <v>19.543375532747646</v>
      </c>
      <c r="V286" s="23">
        <f>('Bruker data input page'!AS286/0.69943)*Calibrations!AC$97+Calibrations!AD$97</f>
        <v>10.417797105247624</v>
      </c>
      <c r="W286" s="23">
        <f>'Bruker data input page'!U286*Calibrations!AQ$97+Calibrations!AR$97</f>
        <v>6.1574371511033519</v>
      </c>
      <c r="X286" s="23">
        <f>Calibrations!AJ$97*('Bruker data input page'!AQ286/0.77446)^2+('Bruker data input page'!AQ286/0.77446)*Calibrations!AK$97+Calibrations!AL$97</f>
        <v>0.10560694567697855</v>
      </c>
      <c r="Y286" s="23">
        <f>('Bruker data input page'!AI286/0.7147)*Calibrations!AX$97+Calibrations!AY$97</f>
        <v>13.713887808758372</v>
      </c>
      <c r="Z286" s="23">
        <f>('Bruker data input page'!AG286/0.8302)*Calibrations!BE$97+Calibrations!BF$97</f>
        <v>0.41674338087728768</v>
      </c>
      <c r="AA286" s="23" t="e">
        <f>((('Bruker data input page'!AA286/0.436)^2)*Calibrations!BK$97)+(('Bruker data input page'!AA286/0.436)*Calibrations!BL$97)+Calibrations!BM$97</f>
        <v>#VALUE!</v>
      </c>
      <c r="AB286" s="24">
        <f>'Bruker data input page'!AM286*Calibrations!BS$97*10000+Calibrations!BT$97</f>
        <v>292.94896452936183</v>
      </c>
      <c r="AC286" s="24">
        <f>Calibrations!CA$97*('Bruker data input page'!AO286*10000)^2+('Bruker data input page'!AO286*10000)*Calibrations!CB$97+Calibrations!CC$97</f>
        <v>379.40428543583198</v>
      </c>
      <c r="AD286" s="24">
        <f>'Bruker data input page'!AW286*10000*Calibrations!CI$97+Calibrations!CJ$97</f>
        <v>102.19535213493293</v>
      </c>
      <c r="AE286" s="24">
        <f>'Bruker data input page'!AY286*10000*Calibrations!CP$97+Calibrations!CQ$97</f>
        <v>90.577385507737517</v>
      </c>
      <c r="AF286" s="24">
        <f>Calibrations!$CW$97*('Bruker data input page'!BA286*10000)^2+('Bruker data input page'!BA286*10000)*Calibrations!$CX$97+Calibrations!$CY$97</f>
        <v>86.049978891311611</v>
      </c>
      <c r="AG286" s="24">
        <f>'Bruker data input page'!BI286*10000*Calibrations!DD$97+Calibrations!DE$97</f>
        <v>5.2911678308829933</v>
      </c>
      <c r="AH286" s="24">
        <f>('Bruker data input page'!BK286*10000)*Calibrations!DK$97+Calibrations!DL$97</f>
        <v>92.533183778052205</v>
      </c>
      <c r="AI286" s="24">
        <f>Calibrations!DR$97*('Bruker data input page'!BM286*10000)^2+('Bruker data input page'!BM286*10000)*Calibrations!DS$97+Calibrations!DT$97</f>
        <v>25.480572934039472</v>
      </c>
      <c r="AJ286" s="24">
        <f>Calibrations!DY$97*('Bruker data input page'!BO286*10000)^2+Calibrations!DZ$97*('Bruker data input page'!BO286*10000)+Calibrations!EA$97</f>
        <v>65.836290647458924</v>
      </c>
      <c r="AK286" s="21"/>
      <c r="AL286" s="21"/>
    </row>
    <row r="287" spans="2:38">
      <c r="B287" s="27">
        <f>'Bruker data input page'!B964</f>
        <v>44767.785416666666</v>
      </c>
      <c r="C287" s="21" t="str">
        <f>'Bruker data input page'!G964</f>
        <v>GeoExploration</v>
      </c>
      <c r="D287" s="21" t="str">
        <f>'Bruker data input page'!H964</f>
        <v>Oxide3phase</v>
      </c>
      <c r="E287" s="26">
        <f>'Bruker data input page'!L964</f>
        <v>90</v>
      </c>
      <c r="F287" s="26"/>
      <c r="G287" s="26" t="str">
        <f>'Bruker data input page'!DK287</f>
        <v>393-U1558D-17R-2A</v>
      </c>
      <c r="H287" s="26" t="str">
        <f>'Bruker data input page'!DL287</f>
        <v>SHLF</v>
      </c>
      <c r="I287" s="26">
        <f>'Bruker data input page'!DM287</f>
        <v>0</v>
      </c>
      <c r="J287" s="26">
        <f>'Bruker data input page'!DN287</f>
        <v>0</v>
      </c>
      <c r="K287" s="26">
        <f>'Bruker data input page'!DO287</f>
        <v>0</v>
      </c>
      <c r="L287" s="26">
        <f>'Bruker data input page'!DP287</f>
        <v>0</v>
      </c>
      <c r="M287" s="26">
        <f>'Bruker data input page'!DQ287</f>
        <v>0</v>
      </c>
      <c r="N287" s="26">
        <f>'Bruker data input page'!DR287</f>
        <v>0</v>
      </c>
      <c r="O287" s="26">
        <f>'Bruker data input page'!DS287</f>
        <v>36</v>
      </c>
      <c r="P287" s="21" t="str">
        <f>'Bruker data input page'!DT287</f>
        <v>4A ALT</v>
      </c>
      <c r="Q287" s="21">
        <f>'Bruker data input page'!A287</f>
        <v>731</v>
      </c>
      <c r="R287" s="27">
        <f>'Bruker data input page'!B287</f>
        <v>44743.965277777781</v>
      </c>
      <c r="S287" s="22">
        <f>'Bruker data input page'!Y287*Calibrations!H$97+Calibrations!I$97</f>
        <v>52.123793849502199</v>
      </c>
      <c r="T287" s="23">
        <f>Calibrations!O$97*('Bruker data input page'!AK287/0.5993)^2+Calibrations!P$97*('Bruker data input page'!AK287/0.5993)+Calibrations!Q$97</f>
        <v>1.0498356942074014</v>
      </c>
      <c r="U287" s="22">
        <f>Calibrations!$V$97*'Bruker data input page'!W287^2+Calibrations!$W$97*'Bruker data input page'!W287+Calibrations!$X$97</f>
        <v>20.812366830243299</v>
      </c>
      <c r="V287" s="23">
        <f>('Bruker data input page'!AS287/0.69943)*Calibrations!AC$97+Calibrations!AD$97</f>
        <v>10.214153255369673</v>
      </c>
      <c r="W287" s="23">
        <f>'Bruker data input page'!U287*Calibrations!AQ$97+Calibrations!AR$97</f>
        <v>6.2283913089968914</v>
      </c>
      <c r="X287" s="23">
        <f>Calibrations!AJ$97*('Bruker data input page'!AQ287/0.77446)^2+('Bruker data input page'!AQ287/0.77446)*Calibrations!AK$97+Calibrations!AL$97</f>
        <v>8.58386263071068E-2</v>
      </c>
      <c r="Y287" s="23">
        <f>('Bruker data input page'!AI287/0.7147)*Calibrations!AX$97+Calibrations!AY$97</f>
        <v>14.245390753831519</v>
      </c>
      <c r="Z287" s="23">
        <f>('Bruker data input page'!AG287/0.8302)*Calibrations!BE$97+Calibrations!BF$97</f>
        <v>0.51755856298688596</v>
      </c>
      <c r="AA287" s="23">
        <f>((('Bruker data input page'!AA287/0.436)^2)*Calibrations!BK$97)+(('Bruker data input page'!AA287/0.436)*Calibrations!BL$97)+Calibrations!BM$97</f>
        <v>8.3772712452447801E-2</v>
      </c>
      <c r="AB287" s="24">
        <f>'Bruker data input page'!AM287*Calibrations!BS$97*10000+Calibrations!BT$97</f>
        <v>312.67071587818248</v>
      </c>
      <c r="AC287" s="24">
        <f>Calibrations!CA$97*('Bruker data input page'!AO287*10000)^2+('Bruker data input page'!AO287*10000)*Calibrations!CB$97+Calibrations!CC$97</f>
        <v>383.36744944728832</v>
      </c>
      <c r="AD287" s="24">
        <f>'Bruker data input page'!AW287*10000*Calibrations!CI$97+Calibrations!CJ$97</f>
        <v>112.08063349131325</v>
      </c>
      <c r="AE287" s="24">
        <f>'Bruker data input page'!AY287*10000*Calibrations!CP$97+Calibrations!CQ$97</f>
        <v>91.605346776140394</v>
      </c>
      <c r="AF287" s="24">
        <f>Calibrations!$CW$97*('Bruker data input page'!BA287*10000)^2+('Bruker data input page'!BA287*10000)*Calibrations!$CX$97+Calibrations!$CY$97</f>
        <v>76.810841432159478</v>
      </c>
      <c r="AG287" s="24">
        <f>'Bruker data input page'!BI287*10000*Calibrations!DD$97+Calibrations!DE$97</f>
        <v>6.421244393933315</v>
      </c>
      <c r="AH287" s="24">
        <f>('Bruker data input page'!BK287*10000)*Calibrations!DK$97+Calibrations!DL$97</f>
        <v>95.512716611293371</v>
      </c>
      <c r="AI287" s="24">
        <f>Calibrations!DR$97*('Bruker data input page'!BM287*10000)^2+('Bruker data input page'!BM287*10000)*Calibrations!DS$97+Calibrations!DT$97</f>
        <v>23.356566416034262</v>
      </c>
      <c r="AJ287" s="24">
        <f>Calibrations!DY$97*('Bruker data input page'!BO287*10000)^2+Calibrations!DZ$97*('Bruker data input page'!BO287*10000)+Calibrations!EA$97</f>
        <v>64.979345005047662</v>
      </c>
      <c r="AK287" s="21"/>
      <c r="AL287" s="21"/>
    </row>
    <row r="288" spans="2:38">
      <c r="B288" s="27">
        <f>'Bruker data input page'!B965</f>
        <v>44767.786805555559</v>
      </c>
      <c r="C288" s="21" t="str">
        <f>'Bruker data input page'!G965</f>
        <v>GeoExploration</v>
      </c>
      <c r="D288" s="21" t="str">
        <f>'Bruker data input page'!H965</f>
        <v>Oxide3phase</v>
      </c>
      <c r="E288" s="26">
        <f>'Bruker data input page'!L965</f>
        <v>90</v>
      </c>
      <c r="F288" s="26"/>
      <c r="G288" s="26" t="str">
        <f>'Bruker data input page'!DK288</f>
        <v>393-U1558D-17R-2A</v>
      </c>
      <c r="H288" s="26" t="str">
        <f>'Bruker data input page'!DL288</f>
        <v>SHLF</v>
      </c>
      <c r="I288" s="26">
        <f>'Bruker data input page'!DM288</f>
        <v>0</v>
      </c>
      <c r="J288" s="26">
        <f>'Bruker data input page'!DN288</f>
        <v>0</v>
      </c>
      <c r="K288" s="26">
        <f>'Bruker data input page'!DO288</f>
        <v>0</v>
      </c>
      <c r="L288" s="26">
        <f>'Bruker data input page'!DP288</f>
        <v>0</v>
      </c>
      <c r="M288" s="26">
        <f>'Bruker data input page'!DQ288</f>
        <v>0</v>
      </c>
      <c r="N288" s="26">
        <f>'Bruker data input page'!DR288</f>
        <v>0</v>
      </c>
      <c r="O288" s="26">
        <f>'Bruker data input page'!DS288</f>
        <v>52</v>
      </c>
      <c r="P288" s="21" t="str">
        <f>'Bruker data input page'!DT288</f>
        <v>5A BROWN PATCHES</v>
      </c>
      <c r="Q288" s="21">
        <f>'Bruker data input page'!A288</f>
        <v>732</v>
      </c>
      <c r="R288" s="27">
        <f>'Bruker data input page'!B288</f>
        <v>44743.967361111114</v>
      </c>
      <c r="S288" s="22">
        <f>'Bruker data input page'!Y288*Calibrations!H$97+Calibrations!I$97</f>
        <v>49.768761124197091</v>
      </c>
      <c r="T288" s="23">
        <f>Calibrations!O$97*('Bruker data input page'!AK288/0.5993)^2+Calibrations!P$97*('Bruker data input page'!AK288/0.5993)+Calibrations!Q$97</f>
        <v>0.98286971989144267</v>
      </c>
      <c r="U288" s="22">
        <f>Calibrations!$V$97*'Bruker data input page'!W288^2+Calibrations!$W$97*'Bruker data input page'!W288+Calibrations!$X$97</f>
        <v>18.63525317009216</v>
      </c>
      <c r="V288" s="23">
        <f>('Bruker data input page'!AS288/0.69943)*Calibrations!AC$97+Calibrations!AD$97</f>
        <v>10.123197133021359</v>
      </c>
      <c r="W288" s="23">
        <f>'Bruker data input page'!U288*Calibrations!AQ$97+Calibrations!AR$97</f>
        <v>6.5895421726076027</v>
      </c>
      <c r="X288" s="23">
        <f>Calibrations!AJ$97*('Bruker data input page'!AQ288/0.77446)^2+('Bruker data input page'!AQ288/0.77446)*Calibrations!AK$97+Calibrations!AL$97</f>
        <v>0.12599270890233299</v>
      </c>
      <c r="Y288" s="23">
        <f>('Bruker data input page'!AI288/0.7147)*Calibrations!AX$97+Calibrations!AY$97</f>
        <v>14.132573886945469</v>
      </c>
      <c r="Z288" s="23">
        <f>('Bruker data input page'!AG288/0.8302)*Calibrations!BE$97+Calibrations!BF$97</f>
        <v>0.37357999452497459</v>
      </c>
      <c r="AA288" s="23">
        <f>((('Bruker data input page'!AA288/0.436)^2)*Calibrations!BK$97)+(('Bruker data input page'!AA288/0.436)*Calibrations!BL$97)+Calibrations!BM$97</f>
        <v>4.4166531622283622E-2</v>
      </c>
      <c r="AB288" s="24">
        <f>'Bruker data input page'!AM288*Calibrations!BS$97*10000+Calibrations!BT$97</f>
        <v>275.79961553038737</v>
      </c>
      <c r="AC288" s="24">
        <f>Calibrations!CA$97*('Bruker data input page'!AO288*10000)^2+('Bruker data input page'!AO288*10000)*Calibrations!CB$97+Calibrations!CC$97</f>
        <v>375.3436980696174</v>
      </c>
      <c r="AD288" s="24">
        <f>'Bruker data input page'!AW288*10000*Calibrations!CI$97+Calibrations!CJ$97</f>
        <v>110.1035772200372</v>
      </c>
      <c r="AE288" s="24">
        <f>'Bruker data input page'!AY288*10000*Calibrations!CP$97+Calibrations!CQ$97</f>
        <v>85.437579165723207</v>
      </c>
      <c r="AF288" s="24">
        <f>Calibrations!$CW$97*('Bruker data input page'!BA288*10000)^2+('Bruker data input page'!BA288*10000)*Calibrations!$CX$97+Calibrations!$CY$97</f>
        <v>70.033506097090964</v>
      </c>
      <c r="AG288" s="24">
        <f>'Bruker data input page'!BI288*10000*Calibrations!DD$97+Calibrations!DE$97</f>
        <v>7.5513209569836386</v>
      </c>
      <c r="AH288" s="24">
        <f>('Bruker data input page'!BK288*10000)*Calibrations!DK$97+Calibrations!DL$97</f>
        <v>92.533183778052205</v>
      </c>
      <c r="AI288" s="24">
        <f>Calibrations!DR$97*('Bruker data input page'!BM288*10000)^2+('Bruker data input page'!BM288*10000)*Calibrations!DS$97+Calibrations!DT$97</f>
        <v>24.418714597367938</v>
      </c>
      <c r="AJ288" s="24">
        <f>Calibrations!DY$97*('Bruker data input page'!BO288*10000)^2+Calibrations!DZ$97*('Bruker data input page'!BO288*10000)+Calibrations!EA$97</f>
        <v>70.116376799756438</v>
      </c>
      <c r="AK288" s="21"/>
      <c r="AL288" s="21"/>
    </row>
    <row r="289" spans="2:38">
      <c r="B289" s="27">
        <f>'Bruker data input page'!B966</f>
        <v>44767.788888888892</v>
      </c>
      <c r="C289" s="21" t="str">
        <f>'Bruker data input page'!G966</f>
        <v>GeoExploration</v>
      </c>
      <c r="D289" s="21" t="str">
        <f>'Bruker data input page'!H966</f>
        <v>Oxide3phase</v>
      </c>
      <c r="E289" s="26">
        <f>'Bruker data input page'!L966</f>
        <v>90</v>
      </c>
      <c r="F289" s="26"/>
      <c r="G289" s="26" t="str">
        <f>'Bruker data input page'!DK289</f>
        <v>393-U1558D-18R-1A</v>
      </c>
      <c r="H289" s="26" t="str">
        <f>'Bruker data input page'!DL289</f>
        <v>SHLF</v>
      </c>
      <c r="I289" s="26">
        <f>'Bruker data input page'!DM289</f>
        <v>0</v>
      </c>
      <c r="J289" s="26">
        <f>'Bruker data input page'!DN289</f>
        <v>0</v>
      </c>
      <c r="K289" s="26">
        <f>'Bruker data input page'!DO289</f>
        <v>0</v>
      </c>
      <c r="L289" s="26">
        <f>'Bruker data input page'!DP289</f>
        <v>0</v>
      </c>
      <c r="M289" s="26">
        <f>'Bruker data input page'!DQ289</f>
        <v>0</v>
      </c>
      <c r="N289" s="26">
        <f>'Bruker data input page'!DR289</f>
        <v>0</v>
      </c>
      <c r="O289" s="26">
        <f>'Bruker data input page'!DS289</f>
        <v>3</v>
      </c>
      <c r="P289" s="21" t="str">
        <f>'Bruker data input page'!DT289</f>
        <v>1A ALT</v>
      </c>
      <c r="Q289" s="21">
        <f>'Bruker data input page'!A289</f>
        <v>733</v>
      </c>
      <c r="R289" s="27">
        <f>'Bruker data input page'!B289</f>
        <v>44744.033333333333</v>
      </c>
      <c r="S289" s="22">
        <f>'Bruker data input page'!Y289*Calibrations!H$97+Calibrations!I$97</f>
        <v>45.56496651978663</v>
      </c>
      <c r="T289" s="23">
        <f>Calibrations!O$97*('Bruker data input page'!AK289/0.5993)^2+Calibrations!P$97*('Bruker data input page'!AK289/0.5993)+Calibrations!Q$97</f>
        <v>1.2107755528790958</v>
      </c>
      <c r="U289" s="22">
        <f>Calibrations!$V$97*'Bruker data input page'!W289^2+Calibrations!$W$97*'Bruker data input page'!W289+Calibrations!$X$97</f>
        <v>18.752895720796175</v>
      </c>
      <c r="V289" s="23">
        <f>('Bruker data input page'!AS289/0.69943)*Calibrations!AC$97+Calibrations!AD$97</f>
        <v>11.337288664873229</v>
      </c>
      <c r="W289" s="23">
        <f>'Bruker data input page'!U289*Calibrations!AQ$97+Calibrations!AR$97</f>
        <v>3.3422777693926564</v>
      </c>
      <c r="X289" s="23">
        <f>Calibrations!AJ$97*('Bruker data input page'!AQ289/0.77446)^2+('Bruker data input page'!AQ289/0.77446)*Calibrations!AK$97+Calibrations!AL$97</f>
        <v>2.8032685207001848E-2</v>
      </c>
      <c r="Y289" s="23">
        <f>('Bruker data input page'!AI289/0.7147)*Calibrations!AX$97+Calibrations!AY$97</f>
        <v>9.3280369526363103</v>
      </c>
      <c r="Z289" s="23">
        <f>('Bruker data input page'!AG289/0.8302)*Calibrations!BE$97+Calibrations!BF$97</f>
        <v>0.99235581286232954</v>
      </c>
      <c r="AA289" s="23">
        <f>((('Bruker data input page'!AA289/0.436)^2)*Calibrations!BK$97)+(('Bruker data input page'!AA289/0.436)*Calibrations!BL$97)+Calibrations!BM$97</f>
        <v>0.19305177269337431</v>
      </c>
      <c r="AB289" s="24" t="e">
        <f>'Bruker data input page'!AM289*Calibrations!BS$97*10000+Calibrations!BT$97</f>
        <v>#VALUE!</v>
      </c>
      <c r="AC289" s="24">
        <f>Calibrations!CA$97*('Bruker data input page'!AO289*10000)^2+('Bruker data input page'!AO289*10000)*Calibrations!CB$97+Calibrations!CC$97</f>
        <v>404.54420459636515</v>
      </c>
      <c r="AD289" s="24">
        <f>'Bruker data input page'!AW289*10000*Calibrations!CI$97+Calibrations!CJ$97</f>
        <v>99.229767728018842</v>
      </c>
      <c r="AE289" s="24">
        <f>'Bruker data input page'!AY289*10000*Calibrations!CP$97+Calibrations!CQ$97</f>
        <v>87.493501702528931</v>
      </c>
      <c r="AF289" s="24">
        <f>Calibrations!$CW$97*('Bruker data input page'!BA289*10000)^2+('Bruker data input page'!BA289*10000)*Calibrations!$CX$97+Calibrations!$CY$97</f>
        <v>103.6562917748126</v>
      </c>
      <c r="AG289" s="24">
        <f>'Bruker data input page'!BI289*10000*Calibrations!DD$97+Calibrations!DE$97</f>
        <v>9.8114740830842848</v>
      </c>
      <c r="AH289" s="24">
        <f>('Bruker data input page'!BK289*10000)*Calibrations!DK$97+Calibrations!DL$97</f>
        <v>121.33533449938353</v>
      </c>
      <c r="AI289" s="24">
        <f>Calibrations!DR$97*('Bruker data input page'!BM289*10000)^2+('Bruker data input page'!BM289*10000)*Calibrations!DS$97+Calibrations!DT$97</f>
        <v>27.603420073396141</v>
      </c>
      <c r="AJ289" s="24">
        <f>Calibrations!DY$97*('Bruker data input page'!BO289*10000)^2+Calibrations!DZ$97*('Bruker data input page'!BO289*10000)+Calibrations!EA$97</f>
        <v>74.388726185789224</v>
      </c>
      <c r="AK289" s="21"/>
      <c r="AL289" s="21"/>
    </row>
    <row r="290" spans="2:38">
      <c r="B290" s="27">
        <f>'Bruker data input page'!B967</f>
        <v>44767.791666666664</v>
      </c>
      <c r="C290" s="21" t="str">
        <f>'Bruker data input page'!G967</f>
        <v>GeoExploration</v>
      </c>
      <c r="D290" s="21" t="str">
        <f>'Bruker data input page'!H967</f>
        <v>Oxide3phase</v>
      </c>
      <c r="E290" s="26">
        <f>'Bruker data input page'!L967</f>
        <v>90</v>
      </c>
      <c r="F290" s="26"/>
      <c r="G290" s="26" t="str">
        <f>'Bruker data input page'!DK290</f>
        <v>393-U1558D-18R-1A</v>
      </c>
      <c r="H290" s="26" t="str">
        <f>'Bruker data input page'!DL290</f>
        <v>SHLF</v>
      </c>
      <c r="I290" s="26">
        <f>'Bruker data input page'!DM290</f>
        <v>0</v>
      </c>
      <c r="J290" s="26">
        <f>'Bruker data input page'!DN290</f>
        <v>0</v>
      </c>
      <c r="K290" s="26">
        <f>'Bruker data input page'!DO290</f>
        <v>0</v>
      </c>
      <c r="L290" s="26">
        <f>'Bruker data input page'!DP290</f>
        <v>0</v>
      </c>
      <c r="M290" s="26">
        <f>'Bruker data input page'!DQ290</f>
        <v>0</v>
      </c>
      <c r="N290" s="26">
        <f>'Bruker data input page'!DR290</f>
        <v>0</v>
      </c>
      <c r="O290" s="26">
        <f>'Bruker data input page'!DS290</f>
        <v>24</v>
      </c>
      <c r="P290" s="21" t="str">
        <f>'Bruker data input page'!DT290</f>
        <v>3A ALT (APHY BASALT)</v>
      </c>
      <c r="Q290" s="21">
        <f>'Bruker data input page'!A290</f>
        <v>734</v>
      </c>
      <c r="R290" s="27">
        <f>'Bruker data input page'!B290</f>
        <v>44744.034722222219</v>
      </c>
      <c r="S290" s="22">
        <f>'Bruker data input page'!Y290*Calibrations!H$97+Calibrations!I$97</f>
        <v>51.228997852616438</v>
      </c>
      <c r="T290" s="23">
        <f>Calibrations!O$97*('Bruker data input page'!AK290/0.5993)^2+Calibrations!P$97*('Bruker data input page'!AK290/0.5993)+Calibrations!Q$97</f>
        <v>1.1450217269527319</v>
      </c>
      <c r="U290" s="22">
        <f>Calibrations!$V$97*'Bruker data input page'!W290^2+Calibrations!$W$97*'Bruker data input page'!W290+Calibrations!$X$97</f>
        <v>20.984567946448518</v>
      </c>
      <c r="V290" s="23">
        <f>('Bruker data input page'!AS290/0.69943)*Calibrations!AC$97+Calibrations!AD$97</f>
        <v>11.177971532848572</v>
      </c>
      <c r="W290" s="23">
        <f>'Bruker data input page'!U290*Calibrations!AQ$97+Calibrations!AR$97</f>
        <v>4.432110434367809</v>
      </c>
      <c r="X290" s="23">
        <f>Calibrations!AJ$97*('Bruker data input page'!AQ290/0.77446)^2+('Bruker data input page'!AQ290/0.77446)*Calibrations!AK$97+Calibrations!AL$97</f>
        <v>7.6390786667297608E-2</v>
      </c>
      <c r="Y290" s="23">
        <f>('Bruker data input page'!AI290/0.7147)*Calibrations!AX$97+Calibrations!AY$97</f>
        <v>12.413068226201808</v>
      </c>
      <c r="Z290" s="23">
        <f>('Bruker data input page'!AG290/0.8302)*Calibrations!BE$97+Calibrations!BF$97</f>
        <v>0.79661136496390283</v>
      </c>
      <c r="AA290" s="23">
        <f>((('Bruker data input page'!AA290/0.436)^2)*Calibrations!BK$97)+(('Bruker data input page'!AA290/0.436)*Calibrations!BL$97)+Calibrations!BM$97</f>
        <v>0.15926607892326994</v>
      </c>
      <c r="AB290" s="24">
        <f>'Bruker data input page'!AM290*Calibrations!BS$97*10000+Calibrations!BT$97</f>
        <v>289.51909472956692</v>
      </c>
      <c r="AC290" s="24">
        <f>Calibrations!CA$97*('Bruker data input page'!AO290*10000)^2+('Bruker data input page'!AO290*10000)*Calibrations!CB$97+Calibrations!CC$97</f>
        <v>364.03917313644911</v>
      </c>
      <c r="AD290" s="24">
        <f>'Bruker data input page'!AW290*10000*Calibrations!CI$97+Calibrations!CJ$97</f>
        <v>90.333014507276559</v>
      </c>
      <c r="AE290" s="24">
        <f>'Bruker data input page'!AY290*10000*Calibrations!CP$97+Calibrations!CQ$97</f>
        <v>93.661269312946104</v>
      </c>
      <c r="AF290" s="24">
        <f>Calibrations!$CW$97*('Bruker data input page'!BA290*10000)^2+('Bruker data input page'!BA290*10000)*Calibrations!$CX$97+Calibrations!$CY$97</f>
        <v>106.07657189723894</v>
      </c>
      <c r="AG290" s="24">
        <f>'Bruker data input page'!BI290*10000*Calibrations!DD$97+Calibrations!DE$97</f>
        <v>5.2911678308829933</v>
      </c>
      <c r="AH290" s="24">
        <f>('Bruker data input page'!BK290*10000)*Calibrations!DK$97+Calibrations!DL$97</f>
        <v>103.4581374999365</v>
      </c>
      <c r="AI290" s="24">
        <f>Calibrations!DR$97*('Bruker data input page'!BM290*10000)^2+('Bruker data input page'!BM290*10000)*Calibrations!DS$97+Calibrations!DT$97</f>
        <v>27.603420073396141</v>
      </c>
      <c r="AJ290" s="24">
        <f>Calibrations!DY$97*('Bruker data input page'!BO290*10000)^2+Calibrations!DZ$97*('Bruker data input page'!BO290*10000)+Calibrations!EA$97</f>
        <v>69.260978510598108</v>
      </c>
      <c r="AK290" s="21"/>
      <c r="AL290" s="21"/>
    </row>
    <row r="291" spans="2:38">
      <c r="B291" s="27">
        <f>'Bruker data input page'!B968</f>
        <v>44767.793055555558</v>
      </c>
      <c r="C291" s="21" t="str">
        <f>'Bruker data input page'!G968</f>
        <v>GeoExploration</v>
      </c>
      <c r="D291" s="21" t="str">
        <f>'Bruker data input page'!H968</f>
        <v>Oxide3phase</v>
      </c>
      <c r="E291" s="26">
        <f>'Bruker data input page'!L968</f>
        <v>90</v>
      </c>
      <c r="F291" s="26"/>
      <c r="G291" s="26" t="str">
        <f>'Bruker data input page'!DK291</f>
        <v>393-U1558D-18R-1A</v>
      </c>
      <c r="H291" s="26" t="str">
        <f>'Bruker data input page'!DL291</f>
        <v>SHLF</v>
      </c>
      <c r="I291" s="26">
        <f>'Bruker data input page'!DM291</f>
        <v>0</v>
      </c>
      <c r="J291" s="26">
        <f>'Bruker data input page'!DN291</f>
        <v>0</v>
      </c>
      <c r="K291" s="26">
        <f>'Bruker data input page'!DO291</f>
        <v>0</v>
      </c>
      <c r="L291" s="26">
        <f>'Bruker data input page'!DP291</f>
        <v>0</v>
      </c>
      <c r="M291" s="26">
        <f>'Bruker data input page'!DQ291</f>
        <v>0</v>
      </c>
      <c r="N291" s="26">
        <f>'Bruker data input page'!DR291</f>
        <v>0</v>
      </c>
      <c r="O291" s="26">
        <f>'Bruker data input page'!DS291</f>
        <v>68</v>
      </c>
      <c r="P291" s="21" t="str">
        <f>'Bruker data input page'!DT291</f>
        <v>4B BKGD</v>
      </c>
      <c r="Q291" s="21">
        <f>'Bruker data input page'!A291</f>
        <v>735</v>
      </c>
      <c r="R291" s="27">
        <f>'Bruker data input page'!B291</f>
        <v>44744.037499999999</v>
      </c>
      <c r="S291" s="22">
        <f>'Bruker data input page'!Y291*Calibrations!H$97+Calibrations!I$97</f>
        <v>51.373833375150461</v>
      </c>
      <c r="T291" s="23">
        <f>Calibrations!O$97*('Bruker data input page'!AK291/0.5993)^2+Calibrations!P$97*('Bruker data input page'!AK291/0.5993)+Calibrations!Q$97</f>
        <v>0.91959809869628484</v>
      </c>
      <c r="U291" s="22">
        <f>Calibrations!$V$97*'Bruker data input page'!W291^2+Calibrations!$W$97*'Bruker data input page'!W291+Calibrations!$X$97</f>
        <v>17.43129676526636</v>
      </c>
      <c r="V291" s="23">
        <f>('Bruker data input page'!AS291/0.69943)*Calibrations!AC$97+Calibrations!AD$97</f>
        <v>8.8453499647766005</v>
      </c>
      <c r="W291" s="23">
        <f>'Bruker data input page'!U291*Calibrations!AQ$97+Calibrations!AR$97</f>
        <v>11.265943183858088</v>
      </c>
      <c r="X291" s="23">
        <f>Calibrations!AJ$97*('Bruker data input page'!AQ291/0.77446)^2+('Bruker data input page'!AQ291/0.77446)*Calibrations!AK$97+Calibrations!AL$97</f>
        <v>0.1594821124327403</v>
      </c>
      <c r="Y291" s="23">
        <f>('Bruker data input page'!AI291/0.7147)*Calibrations!AX$97+Calibrations!AY$97</f>
        <v>12.496196443907319</v>
      </c>
      <c r="Z291" s="23">
        <f>('Bruker data input page'!AG291/0.8302)*Calibrations!BE$97+Calibrations!BF$97</f>
        <v>0.30053426377490633</v>
      </c>
      <c r="AA291" s="23">
        <f>((('Bruker data input page'!AA291/0.436)^2)*Calibrations!BK$97)+(('Bruker data input page'!AA291/0.436)*Calibrations!BL$97)+Calibrations!BM$97</f>
        <v>7.1548304577764385E-2</v>
      </c>
      <c r="AB291" s="24">
        <f>'Bruker data input page'!AM291*Calibrations!BS$97*10000+Calibrations!BT$97</f>
        <v>304.09604137869519</v>
      </c>
      <c r="AC291" s="24">
        <f>Calibrations!CA$97*('Bruker data input page'!AO291*10000)^2+('Bruker data input page'!AO291*10000)*Calibrations!CB$97+Calibrations!CC$97</f>
        <v>338.5356242861767</v>
      </c>
      <c r="AD291" s="24">
        <f>'Bruker data input page'!AW291*10000*Calibrations!CI$97+Calibrations!CJ$97</f>
        <v>156.56439959502467</v>
      </c>
      <c r="AE291" s="24">
        <f>'Bruker data input page'!AY291*10000*Calibrations!CP$97+Calibrations!CQ$97</f>
        <v>85.437579165723207</v>
      </c>
      <c r="AF291" s="24">
        <f>Calibrations!$CW$97*('Bruker data input page'!BA291*10000)^2+('Bruker data input page'!BA291*10000)*Calibrations!$CX$97+Calibrations!$CY$97</f>
        <v>79.48025356452959</v>
      </c>
      <c r="AG291" s="24">
        <f>'Bruker data input page'!BI291*10000*Calibrations!DD$97+Calibrations!DE$97</f>
        <v>3.0310147047823475</v>
      </c>
      <c r="AH291" s="24">
        <f>('Bruker data input page'!BK291*10000)*Calibrations!DK$97+Calibrations!DL$97</f>
        <v>91.540006166971807</v>
      </c>
      <c r="AI291" s="24">
        <f>Calibrations!DR$97*('Bruker data input page'!BM291*10000)^2+('Bruker data input page'!BM291*10000)*Calibrations!DS$97+Calibrations!DT$97</f>
        <v>22.294128390038448</v>
      </c>
      <c r="AJ291" s="24">
        <f>Calibrations!DY$97*('Bruker data input page'!BO291*10000)^2+Calibrations!DZ$97*('Bruker data input page'!BO291*10000)+Calibrations!EA$97</f>
        <v>63.264525308273349</v>
      </c>
      <c r="AK291" s="21"/>
      <c r="AL291" s="21"/>
    </row>
    <row r="292" spans="2:38">
      <c r="B292" s="27">
        <f>'Bruker data input page'!B969</f>
        <v>44767.795138888891</v>
      </c>
      <c r="C292" s="21" t="str">
        <f>'Bruker data input page'!G969</f>
        <v>GeoExploration</v>
      </c>
      <c r="D292" s="21" t="str">
        <f>'Bruker data input page'!H969</f>
        <v>Oxide3phase</v>
      </c>
      <c r="E292" s="26">
        <f>'Bruker data input page'!L969</f>
        <v>90</v>
      </c>
      <c r="F292" s="26"/>
      <c r="G292" s="26" t="str">
        <f>'Bruker data input page'!DK292</f>
        <v>393-U1558D-18R-1A</v>
      </c>
      <c r="H292" s="26" t="str">
        <f>'Bruker data input page'!DL292</f>
        <v>SHLF</v>
      </c>
      <c r="I292" s="26">
        <f>'Bruker data input page'!DM292</f>
        <v>0</v>
      </c>
      <c r="J292" s="26">
        <f>'Bruker data input page'!DN292</f>
        <v>0</v>
      </c>
      <c r="K292" s="26">
        <f>'Bruker data input page'!DO292</f>
        <v>0</v>
      </c>
      <c r="L292" s="26">
        <f>'Bruker data input page'!DP292</f>
        <v>0</v>
      </c>
      <c r="M292" s="26">
        <f>'Bruker data input page'!DQ292</f>
        <v>0</v>
      </c>
      <c r="N292" s="26">
        <f>'Bruker data input page'!DR292</f>
        <v>0</v>
      </c>
      <c r="O292" s="26">
        <f>'Bruker data input page'!DS292</f>
        <v>117</v>
      </c>
      <c r="P292" s="21" t="str">
        <f>'Bruker data input page'!DT292</f>
        <v>7A ALT</v>
      </c>
      <c r="Q292" s="21">
        <f>'Bruker data input page'!A292</f>
        <v>736</v>
      </c>
      <c r="R292" s="27">
        <f>'Bruker data input page'!B292</f>
        <v>44744.038888888892</v>
      </c>
      <c r="S292" s="22">
        <f>'Bruker data input page'!Y292*Calibrations!H$97+Calibrations!I$97</f>
        <v>49.470773026973689</v>
      </c>
      <c r="T292" s="23">
        <f>Calibrations!O$97*('Bruker data input page'!AK292/0.5993)^2+Calibrations!P$97*('Bruker data input page'!AK292/0.5993)+Calibrations!Q$97</f>
        <v>1.0827333135242769</v>
      </c>
      <c r="U292" s="22">
        <f>Calibrations!$V$97*'Bruker data input page'!W292^2+Calibrations!$W$97*'Bruker data input page'!W292+Calibrations!$X$97</f>
        <v>18.539362701792641</v>
      </c>
      <c r="V292" s="23">
        <f>('Bruker data input page'!AS292/0.69943)*Calibrations!AC$97+Calibrations!AD$97</f>
        <v>10.126363327153737</v>
      </c>
      <c r="W292" s="23">
        <f>'Bruker data input page'!U292*Calibrations!AQ$97+Calibrations!AR$97</f>
        <v>6.503701175047027</v>
      </c>
      <c r="X292" s="23">
        <f>Calibrations!AJ$97*('Bruker data input page'!AQ292/0.77446)^2+('Bruker data input page'!AQ292/0.77446)*Calibrations!AK$97+Calibrations!AL$97</f>
        <v>0.11338506271794378</v>
      </c>
      <c r="Y292" s="23">
        <f>('Bruker data input page'!AI292/0.7147)*Calibrations!AX$97+Calibrations!AY$97</f>
        <v>14.041071947676215</v>
      </c>
      <c r="Z292" s="23">
        <f>('Bruker data input page'!AG292/0.8302)*Calibrations!BE$97+Calibrations!BF$97</f>
        <v>0.3752401247692943</v>
      </c>
      <c r="AA292" s="23">
        <f>((('Bruker data input page'!AA292/0.436)^2)*Calibrations!BK$97)+(('Bruker data input page'!AA292/0.436)*Calibrations!BL$97)+Calibrations!BM$97</f>
        <v>0.10008510092146317</v>
      </c>
      <c r="AB292" s="24">
        <f>'Bruker data input page'!AM292*Calibrations!BS$97*10000+Calibrations!BT$97</f>
        <v>265.51000613100268</v>
      </c>
      <c r="AC292" s="24">
        <f>Calibrations!CA$97*('Bruker data input page'!AO292*10000)^2+('Bruker data input page'!AO292*10000)*Calibrations!CB$97+Calibrations!CC$97</f>
        <v>385.3124976949822</v>
      </c>
      <c r="AD292" s="24">
        <f>'Bruker data input page'!AW292*10000*Calibrations!CI$97+Calibrations!CJ$97</f>
        <v>118.01180230514144</v>
      </c>
      <c r="AE292" s="24">
        <f>'Bruker data input page'!AY292*10000*Calibrations!CP$97+Calibrations!CQ$97</f>
        <v>86.465540434126069</v>
      </c>
      <c r="AF292" s="24">
        <f>Calibrations!$CW$97*('Bruker data input page'!BA292*10000)^2+('Bruker data input page'!BA292*10000)*Calibrations!$CX$97+Calibrations!$CY$97</f>
        <v>78.148513355605772</v>
      </c>
      <c r="AG292" s="24">
        <f>'Bruker data input page'!BI292*10000*Calibrations!DD$97+Calibrations!DE$97</f>
        <v>3.0310147047823475</v>
      </c>
      <c r="AH292" s="24">
        <f>('Bruker data input page'!BK292*10000)*Calibrations!DK$97+Calibrations!DL$97</f>
        <v>100.47860466669533</v>
      </c>
      <c r="AI292" s="24">
        <f>Calibrations!DR$97*('Bruker data input page'!BM292*10000)^2+('Bruker data input page'!BM292*10000)*Calibrations!DS$97+Calibrations!DT$97</f>
        <v>23.356566416034262</v>
      </c>
      <c r="AJ292" s="24">
        <f>Calibrations!DY$97*('Bruker data input page'!BO292*10000)^2+Calibrations!DZ$97*('Bruker data input page'!BO292*10000)+Calibrations!EA$97</f>
        <v>68.405270750789199</v>
      </c>
      <c r="AK292" s="21"/>
      <c r="AL292" s="21"/>
    </row>
    <row r="293" spans="2:38">
      <c r="B293" s="27">
        <f>'Bruker data input page'!B970</f>
        <v>44767.796527777777</v>
      </c>
      <c r="C293" s="21" t="str">
        <f>'Bruker data input page'!G970</f>
        <v>GeoExploration</v>
      </c>
      <c r="D293" s="21" t="str">
        <f>'Bruker data input page'!H970</f>
        <v>Oxide3phase</v>
      </c>
      <c r="E293" s="26">
        <f>'Bruker data input page'!L970</f>
        <v>90</v>
      </c>
      <c r="F293" s="26"/>
      <c r="G293" s="26" t="str">
        <f>'Bruker data input page'!DK293</f>
        <v>393-U1558D-18R-2A</v>
      </c>
      <c r="H293" s="26" t="str">
        <f>'Bruker data input page'!DL293</f>
        <v>SHLF</v>
      </c>
      <c r="I293" s="26">
        <f>'Bruker data input page'!DM293</f>
        <v>0</v>
      </c>
      <c r="J293" s="26">
        <f>'Bruker data input page'!DN293</f>
        <v>0</v>
      </c>
      <c r="K293" s="26">
        <f>'Bruker data input page'!DO293</f>
        <v>0</v>
      </c>
      <c r="L293" s="26">
        <f>'Bruker data input page'!DP293</f>
        <v>0</v>
      </c>
      <c r="M293" s="26">
        <f>'Bruker data input page'!DQ293</f>
        <v>0</v>
      </c>
      <c r="N293" s="26">
        <f>'Bruker data input page'!DR293</f>
        <v>0</v>
      </c>
      <c r="O293" s="26">
        <f>'Bruker data input page'!DS293</f>
        <v>36</v>
      </c>
      <c r="P293" s="21" t="str">
        <f>'Bruker data input page'!DT293</f>
        <v>1C BKGD</v>
      </c>
      <c r="Q293" s="21">
        <f>'Bruker data input page'!A293</f>
        <v>737</v>
      </c>
      <c r="R293" s="27">
        <f>'Bruker data input page'!B293</f>
        <v>44744.044444444444</v>
      </c>
      <c r="S293" s="22">
        <f>'Bruker data input page'!Y293*Calibrations!H$97+Calibrations!I$97</f>
        <v>51.370981814411479</v>
      </c>
      <c r="T293" s="23">
        <f>Calibrations!O$97*('Bruker data input page'!AK293/0.5993)^2+Calibrations!P$97*('Bruker data input page'!AK293/0.5993)+Calibrations!Q$97</f>
        <v>0.90801066998562407</v>
      </c>
      <c r="U293" s="22">
        <f>Calibrations!$V$97*'Bruker data input page'!W293^2+Calibrations!$W$97*'Bruker data input page'!W293+Calibrations!$X$97</f>
        <v>18.552595737536251</v>
      </c>
      <c r="V293" s="23">
        <f>('Bruker data input page'!AS293/0.69943)*Calibrations!AC$97+Calibrations!AD$97</f>
        <v>8.7933955974225793</v>
      </c>
      <c r="W293" s="23">
        <f>'Bruker data input page'!U293*Calibrations!AQ$97+Calibrations!AR$97</f>
        <v>13.416414841214593</v>
      </c>
      <c r="X293" s="23">
        <f>Calibrations!AJ$97*('Bruker data input page'!AQ293/0.77446)^2+('Bruker data input page'!AQ293/0.77446)*Calibrations!AK$97+Calibrations!AL$97</f>
        <v>0.12188275092798213</v>
      </c>
      <c r="Y293" s="23">
        <f>('Bruker data input page'!AI293/0.7147)*Calibrations!AX$97+Calibrations!AY$97</f>
        <v>11.697952404658249</v>
      </c>
      <c r="Z293" s="23">
        <f>('Bruker data input page'!AG293/0.8302)*Calibrations!BE$97+Calibrations!BF$97</f>
        <v>0.28981887765247893</v>
      </c>
      <c r="AA293" s="23">
        <f>((('Bruker data input page'!AA293/0.436)^2)*Calibrations!BK$97)+(('Bruker data input page'!AA293/0.436)*Calibrations!BL$97)+Calibrations!BM$97</f>
        <v>8.5295666077337323E-2</v>
      </c>
      <c r="AB293" s="24">
        <f>'Bruker data input page'!AM293*Calibrations!BS$97*10000+Calibrations!BT$97</f>
        <v>321.24539037766965</v>
      </c>
      <c r="AC293" s="24">
        <f>Calibrations!CA$97*('Bruker data input page'!AO293*10000)^2+('Bruker data input page'!AO293*10000)*Calibrations!CB$97+Calibrations!CC$97</f>
        <v>348.15062379156609</v>
      </c>
      <c r="AD293" s="24">
        <f>'Bruker data input page'!AW293*10000*Calibrations!CI$97+Calibrations!CJ$97</f>
        <v>161.50704027321484</v>
      </c>
      <c r="AE293" s="24">
        <f>'Bruker data input page'!AY293*10000*Calibrations!CP$97+Calibrations!CQ$97</f>
        <v>102.91292072857192</v>
      </c>
      <c r="AF293" s="24">
        <f>Calibrations!$CW$97*('Bruker data input page'!BA293*10000)^2+('Bruker data input page'!BA293*10000)*Calibrations!$CX$97+Calibrations!$CY$97</f>
        <v>67.281049961406254</v>
      </c>
      <c r="AG293" s="24">
        <f>'Bruker data input page'!BI293*10000*Calibrations!DD$97+Calibrations!DE$97</f>
        <v>4.1610912678326706</v>
      </c>
      <c r="AH293" s="24">
        <f>('Bruker data input page'!BK293*10000)*Calibrations!DK$97+Calibrations!DL$97</f>
        <v>85.580940500489461</v>
      </c>
      <c r="AI293" s="24">
        <f>Calibrations!DR$97*('Bruker data input page'!BM293*10000)^2+('Bruker data input page'!BM293*10000)*Calibrations!DS$97+Calibrations!DT$97</f>
        <v>22.294128390038448</v>
      </c>
      <c r="AJ293" s="24">
        <f>Calibrations!DY$97*('Bruker data input page'!BO293*10000)^2+Calibrations!DZ$97*('Bruker data input page'!BO293*10000)+Calibrations!EA$97</f>
        <v>58.972060329952285</v>
      </c>
      <c r="AK293" s="21"/>
      <c r="AL293" s="21"/>
    </row>
    <row r="294" spans="2:38">
      <c r="B294" s="27">
        <f>'Bruker data input page'!B971</f>
        <v>44767.800694444442</v>
      </c>
      <c r="C294" s="21" t="str">
        <f>'Bruker data input page'!G971</f>
        <v>GeoExploration</v>
      </c>
      <c r="D294" s="21" t="str">
        <f>'Bruker data input page'!H971</f>
        <v>Oxide3phase</v>
      </c>
      <c r="E294" s="26">
        <f>'Bruker data input page'!L971</f>
        <v>90</v>
      </c>
      <c r="F294" s="26"/>
      <c r="G294" s="26" t="str">
        <f>'Bruker data input page'!DK294</f>
        <v>393-U1558D-18R-2A</v>
      </c>
      <c r="H294" s="26" t="str">
        <f>'Bruker data input page'!DL294</f>
        <v>SHLF</v>
      </c>
      <c r="I294" s="26">
        <f>'Bruker data input page'!DM294</f>
        <v>0</v>
      </c>
      <c r="J294" s="26">
        <f>'Bruker data input page'!DN294</f>
        <v>0</v>
      </c>
      <c r="K294" s="26">
        <f>'Bruker data input page'!DO294</f>
        <v>0</v>
      </c>
      <c r="L294" s="26">
        <f>'Bruker data input page'!DP294</f>
        <v>0</v>
      </c>
      <c r="M294" s="26">
        <f>'Bruker data input page'!DQ294</f>
        <v>0</v>
      </c>
      <c r="N294" s="26">
        <f>'Bruker data input page'!DR294</f>
        <v>0</v>
      </c>
      <c r="O294" s="26">
        <f>'Bruker data input page'!DS294</f>
        <v>69</v>
      </c>
      <c r="P294" s="21" t="str">
        <f>'Bruker data input page'!DT294</f>
        <v>1D BKGD</v>
      </c>
      <c r="Q294" s="21">
        <f>'Bruker data input page'!A294</f>
        <v>738</v>
      </c>
      <c r="R294" s="27">
        <f>'Bruker data input page'!B294</f>
        <v>44744.04583333333</v>
      </c>
      <c r="S294" s="22">
        <f>'Bruker data input page'!Y294*Calibrations!H$97+Calibrations!I$97</f>
        <v>50.621734230244485</v>
      </c>
      <c r="T294" s="23">
        <f>Calibrations!O$97*('Bruker data input page'!AK294/0.5993)^2+Calibrations!P$97*('Bruker data input page'!AK294/0.5993)+Calibrations!Q$97</f>
        <v>0.93558278781422777</v>
      </c>
      <c r="U294" s="22">
        <f>Calibrations!$V$97*'Bruker data input page'!W294^2+Calibrations!$W$97*'Bruker data input page'!W294+Calibrations!$X$97</f>
        <v>17.896448758457591</v>
      </c>
      <c r="V294" s="23">
        <f>('Bruker data input page'!AS294/0.69943)*Calibrations!AC$97+Calibrations!AD$97</f>
        <v>8.7830335075347961</v>
      </c>
      <c r="W294" s="23">
        <f>'Bruker data input page'!U294*Calibrations!AQ$97+Calibrations!AR$97</f>
        <v>11.256856411593791</v>
      </c>
      <c r="X294" s="23">
        <f>Calibrations!AJ$97*('Bruker data input page'!AQ294/0.77446)^2+('Bruker data input page'!AQ294/0.77446)*Calibrations!AK$97+Calibrations!AL$97</f>
        <v>0.12877321562738869</v>
      </c>
      <c r="Y294" s="23">
        <f>('Bruker data input page'!AI294/0.7147)*Calibrations!AX$97+Calibrations!AY$97</f>
        <v>11.737232771266349</v>
      </c>
      <c r="Z294" s="23">
        <f>('Bruker data input page'!AG294/0.8302)*Calibrations!BE$97+Calibrations!BF$97</f>
        <v>0.2394112865976798</v>
      </c>
      <c r="AA294" s="23">
        <f>((('Bruker data input page'!AA294/0.436)^2)*Calibrations!BK$97)+(('Bruker data input page'!AA294/0.436)*Calibrations!BL$97)+Calibrations!BM$97</f>
        <v>7.6905403401968706E-2</v>
      </c>
      <c r="AB294" s="24">
        <f>'Bruker data input page'!AM294*Calibrations!BS$97*10000+Calibrations!BT$97</f>
        <v>276.6570829803361</v>
      </c>
      <c r="AC294" s="24">
        <f>Calibrations!CA$97*('Bruker data input page'!AO294*10000)^2+('Bruker data input page'!AO294*10000)*Calibrations!CB$97+Calibrations!CC$97</f>
        <v>358.87559403213129</v>
      </c>
      <c r="AD294" s="24">
        <f>'Bruker data input page'!AW294*10000*Calibrations!CI$97+Calibrations!CJ$97</f>
        <v>134.81678061098796</v>
      </c>
      <c r="AE294" s="24">
        <f>'Bruker data input page'!AY294*10000*Calibrations!CP$97+Calibrations!CQ$97</f>
        <v>87.493501702528931</v>
      </c>
      <c r="AF294" s="24">
        <f>Calibrations!$CW$97*('Bruker data input page'!BA294*10000)^2+('Bruker data input page'!BA294*10000)*Calibrations!$CX$97+Calibrations!$CY$97</f>
        <v>72.762235374685773</v>
      </c>
      <c r="AG294" s="24">
        <f>'Bruker data input page'!BI294*10000*Calibrations!DD$97+Calibrations!DE$97</f>
        <v>3.0310147047823475</v>
      </c>
      <c r="AH294" s="24">
        <f>('Bruker data input page'!BK294*10000)*Calibrations!DK$97+Calibrations!DL$97</f>
        <v>84.587762889409078</v>
      </c>
      <c r="AI294" s="24">
        <f>Calibrations!DR$97*('Bruker data input page'!BM294*10000)^2+('Bruker data input page'!BM294*10000)*Calibrations!DS$97+Calibrations!DT$97</f>
        <v>25.480572934039472</v>
      </c>
      <c r="AJ294" s="24">
        <f>Calibrations!DY$97*('Bruker data input page'!BO294*10000)^2+Calibrations!DZ$97*('Bruker data input page'!BO294*10000)+Calibrations!EA$97</f>
        <v>62.406651253910326</v>
      </c>
      <c r="AK294" s="21"/>
      <c r="AL294" s="21"/>
    </row>
    <row r="295" spans="2:38">
      <c r="B295" s="27">
        <f>'Bruker data input page'!B972</f>
        <v>44767.802777777775</v>
      </c>
      <c r="C295" s="21" t="str">
        <f>'Bruker data input page'!G972</f>
        <v>GeoExploration</v>
      </c>
      <c r="D295" s="21" t="str">
        <f>'Bruker data input page'!H972</f>
        <v>Oxide3phase</v>
      </c>
      <c r="E295" s="26">
        <f>'Bruker data input page'!L972</f>
        <v>90</v>
      </c>
      <c r="F295" s="26"/>
      <c r="G295" s="26" t="str">
        <f>'Bruker data input page'!DK295</f>
        <v>393-U1558D-18R-2A</v>
      </c>
      <c r="H295" s="26" t="str">
        <f>'Bruker data input page'!DL295</f>
        <v>SHLF</v>
      </c>
      <c r="I295" s="26">
        <f>'Bruker data input page'!DM295</f>
        <v>0</v>
      </c>
      <c r="J295" s="26">
        <f>'Bruker data input page'!DN295</f>
        <v>0</v>
      </c>
      <c r="K295" s="26">
        <f>'Bruker data input page'!DO295</f>
        <v>0</v>
      </c>
      <c r="L295" s="26">
        <f>'Bruker data input page'!DP295</f>
        <v>0</v>
      </c>
      <c r="M295" s="26">
        <f>'Bruker data input page'!DQ295</f>
        <v>0</v>
      </c>
      <c r="N295" s="26">
        <f>'Bruker data input page'!DR295</f>
        <v>0</v>
      </c>
      <c r="O295" s="26">
        <f>'Bruker data input page'!DS295</f>
        <v>110</v>
      </c>
      <c r="P295" s="21" t="str">
        <f>'Bruker data input page'!DT295</f>
        <v>3A ALT</v>
      </c>
      <c r="Q295" s="21">
        <f>'Bruker data input page'!A295</f>
        <v>739</v>
      </c>
      <c r="R295" s="27">
        <f>'Bruker data input page'!B295</f>
        <v>44744.048611111109</v>
      </c>
      <c r="S295" s="22">
        <f>'Bruker data input page'!Y295*Calibrations!H$97+Calibrations!I$97</f>
        <v>48.86196480920146</v>
      </c>
      <c r="T295" s="23">
        <f>Calibrations!O$97*('Bruker data input page'!AK295/0.5993)^2+Calibrations!P$97*('Bruker data input page'!AK295/0.5993)+Calibrations!Q$97</f>
        <v>1.0122903637120584</v>
      </c>
      <c r="U295" s="22">
        <f>Calibrations!$V$97*'Bruker data input page'!W295^2+Calibrations!$W$97*'Bruker data input page'!W295+Calibrations!$X$97</f>
        <v>20.436149158201779</v>
      </c>
      <c r="V295" s="23">
        <f>('Bruker data input page'!AS295/0.69943)*Calibrations!AC$97+Calibrations!AD$97</f>
        <v>9.9758251879506705</v>
      </c>
      <c r="W295" s="23">
        <f>'Bruker data input page'!U295*Calibrations!AQ$97+Calibrations!AR$97</f>
        <v>5.522329770503144</v>
      </c>
      <c r="X295" s="23">
        <f>Calibrations!AJ$97*('Bruker data input page'!AQ295/0.77446)^2+('Bruker data input page'!AQ295/0.77446)*Calibrations!AK$97+Calibrations!AL$97</f>
        <v>0.16069348887047874</v>
      </c>
      <c r="Y295" s="23">
        <f>('Bruker data input page'!AI295/0.7147)*Calibrations!AX$97+Calibrations!AY$97</f>
        <v>13.70764557995631</v>
      </c>
      <c r="Z295" s="23">
        <f>('Bruker data input page'!AG295/0.8302)*Calibrations!BE$97+Calibrations!BF$97</f>
        <v>0.64312477782997846</v>
      </c>
      <c r="AA295" s="23">
        <f>((('Bruker data input page'!AA295/0.436)^2)*Calibrations!BK$97)+(('Bruker data input page'!AA295/0.436)*Calibrations!BL$97)+Calibrations!BM$97</f>
        <v>0.15633118083475717</v>
      </c>
      <c r="AB295" s="24">
        <f>'Bruker data input page'!AM295*Calibrations!BS$97*10000+Calibrations!BT$97</f>
        <v>310.95578097828502</v>
      </c>
      <c r="AC295" s="24">
        <f>Calibrations!CA$97*('Bruker data input page'!AO295*10000)^2+('Bruker data input page'!AO295*10000)*Calibrations!CB$97+Calibrations!CC$97</f>
        <v>386.59566550528382</v>
      </c>
      <c r="AD295" s="24">
        <f>'Bruker data input page'!AW295*10000*Calibrations!CI$97+Calibrations!CJ$97</f>
        <v>106.14946467748507</v>
      </c>
      <c r="AE295" s="24">
        <f>'Bruker data input page'!AY295*10000*Calibrations!CP$97+Calibrations!CQ$97</f>
        <v>87.493501702528931</v>
      </c>
      <c r="AF295" s="24">
        <f>Calibrations!$CW$97*('Bruker data input page'!BA295*10000)^2+('Bruker data input page'!BA295*10000)*Calibrations!$CX$97+Calibrations!$CY$97</f>
        <v>74.117702441699478</v>
      </c>
      <c r="AG295" s="24">
        <f>'Bruker data input page'!BI295*10000*Calibrations!DD$97+Calibrations!DE$97</f>
        <v>6.421244393933315</v>
      </c>
      <c r="AH295" s="24">
        <f>('Bruker data input page'!BK295*10000)*Calibrations!DK$97+Calibrations!DL$97</f>
        <v>104.4513151110169</v>
      </c>
      <c r="AI295" s="24">
        <f>Calibrations!DR$97*('Bruker data input page'!BM295*10000)^2+('Bruker data input page'!BM295*10000)*Calibrations!DS$97+Calibrations!DT$97</f>
        <v>22.294128390038448</v>
      </c>
      <c r="AJ295" s="24">
        <f>Calibrations!DY$97*('Bruker data input page'!BO295*10000)^2+Calibrations!DZ$97*('Bruker data input page'!BO295*10000)+Calibrations!EA$97</f>
        <v>64.122089891985809</v>
      </c>
      <c r="AK295" s="21"/>
      <c r="AL295" s="21"/>
    </row>
    <row r="296" spans="2:38">
      <c r="B296" s="27">
        <f>'Bruker data input page'!B973</f>
        <v>44767.804166666669</v>
      </c>
      <c r="C296" s="21" t="str">
        <f>'Bruker data input page'!G973</f>
        <v>GeoExploration</v>
      </c>
      <c r="D296" s="21" t="str">
        <f>'Bruker data input page'!H973</f>
        <v>Oxide3phase</v>
      </c>
      <c r="E296" s="26">
        <f>'Bruker data input page'!L973</f>
        <v>90</v>
      </c>
      <c r="F296" s="26"/>
      <c r="G296" s="26" t="str">
        <f>'Bruker data input page'!DK296</f>
        <v>393-U1558D-18R-2A</v>
      </c>
      <c r="H296" s="26" t="str">
        <f>'Bruker data input page'!DL296</f>
        <v>SHLF</v>
      </c>
      <c r="I296" s="26">
        <f>'Bruker data input page'!DM296</f>
        <v>0</v>
      </c>
      <c r="J296" s="26">
        <f>'Bruker data input page'!DN296</f>
        <v>0</v>
      </c>
      <c r="K296" s="26">
        <f>'Bruker data input page'!DO296</f>
        <v>0</v>
      </c>
      <c r="L296" s="26">
        <f>'Bruker data input page'!DP296</f>
        <v>0</v>
      </c>
      <c r="M296" s="26">
        <f>'Bruker data input page'!DQ296</f>
        <v>0</v>
      </c>
      <c r="N296" s="26">
        <f>'Bruker data input page'!DR296</f>
        <v>0</v>
      </c>
      <c r="O296" s="26">
        <f>'Bruker data input page'!DS296</f>
        <v>117</v>
      </c>
      <c r="P296" s="21" t="str">
        <f>'Bruker data input page'!DT296</f>
        <v>4A BROWN PATCHY</v>
      </c>
      <c r="Q296" s="21">
        <f>'Bruker data input page'!A296</f>
        <v>740</v>
      </c>
      <c r="R296" s="27">
        <f>'Bruker data input page'!B296</f>
        <v>44744.05</v>
      </c>
      <c r="S296" s="22">
        <f>'Bruker data input page'!Y296*Calibrations!H$97+Calibrations!I$97</f>
        <v>51.004675074483345</v>
      </c>
      <c r="T296" s="23">
        <f>Calibrations!O$97*('Bruker data input page'!AK296/0.5993)^2+Calibrations!P$97*('Bruker data input page'!AK296/0.5993)+Calibrations!Q$97</f>
        <v>0.96291306205706007</v>
      </c>
      <c r="U296" s="22">
        <f>Calibrations!$V$97*'Bruker data input page'!W296^2+Calibrations!$W$97*'Bruker data input page'!W296+Calibrations!$X$97</f>
        <v>19.66484901519086</v>
      </c>
      <c r="V296" s="23">
        <f>('Bruker data input page'!AS296/0.69943)*Calibrations!AC$97+Calibrations!AD$97</f>
        <v>9.6330127141631934</v>
      </c>
      <c r="W296" s="23">
        <f>'Bruker data input page'!U296*Calibrations!AQ$97+Calibrations!AR$97</f>
        <v>7.0605076457102234</v>
      </c>
      <c r="X296" s="23">
        <f>Calibrations!AJ$97*('Bruker data input page'!AQ296/0.77446)^2+('Bruker data input page'!AQ296/0.77446)*Calibrations!AK$97+Calibrations!AL$97</f>
        <v>0.13566417893000648</v>
      </c>
      <c r="Y296" s="23">
        <f>('Bruker data input page'!AI296/0.7147)*Calibrations!AX$97+Calibrations!AY$97</f>
        <v>13.876642506060922</v>
      </c>
      <c r="Z296" s="23">
        <f>('Bruker data input page'!AG296/0.8302)*Calibrations!BE$97+Calibrations!BF$97</f>
        <v>0.24061865404809413</v>
      </c>
      <c r="AA296" s="23">
        <f>((('Bruker data input page'!AA296/0.436)^2)*Calibrations!BK$97)+(('Bruker data input page'!AA296/0.436)*Calibrations!BL$97)+Calibrations!BM$97</f>
        <v>4.4554668279368478E-2</v>
      </c>
      <c r="AB296" s="24">
        <f>'Bruker data input page'!AM296*Calibrations!BS$97*10000+Calibrations!BT$97</f>
        <v>311.81324842823375</v>
      </c>
      <c r="AC296" s="24">
        <f>Calibrations!CA$97*('Bruker data input page'!AO296*10000)^2+('Bruker data input page'!AO296*10000)*Calibrations!CB$97+Calibrations!CC$97</f>
        <v>355.86544090651807</v>
      </c>
      <c r="AD296" s="24">
        <f>'Bruker data input page'!AW296*10000*Calibrations!CI$97+Calibrations!CJ$97</f>
        <v>99.229767728018842</v>
      </c>
      <c r="AE296" s="24">
        <f>'Bruker data input page'!AY296*10000*Calibrations!CP$97+Calibrations!CQ$97</f>
        <v>84.409617897320331</v>
      </c>
      <c r="AF296" s="24">
        <f>Calibrations!$CW$97*('Bruker data input page'!BA296*10000)^2+('Bruker data input page'!BA296*10000)*Calibrations!$CX$97+Calibrations!$CY$97</f>
        <v>70.033506097090964</v>
      </c>
      <c r="AG296" s="24">
        <f>'Bruker data input page'!BI296*10000*Calibrations!DD$97+Calibrations!DE$97</f>
        <v>3.0310147047823475</v>
      </c>
      <c r="AH296" s="24">
        <f>('Bruker data input page'!BK296*10000)*Calibrations!DK$97+Calibrations!DL$97</f>
        <v>87.567295722650243</v>
      </c>
      <c r="AI296" s="24">
        <f>Calibrations!DR$97*('Bruker data input page'!BM296*10000)^2+('Bruker data input page'!BM296*10000)*Calibrations!DS$97+Calibrations!DT$97</f>
        <v>23.356566416034262</v>
      </c>
      <c r="AJ296" s="24">
        <f>Calibrations!DY$97*('Bruker data input page'!BO296*10000)^2+Calibrations!DZ$97*('Bruker data input page'!BO296*10000)+Calibrations!EA$97</f>
        <v>64.122089891985809</v>
      </c>
      <c r="AK296" s="21"/>
      <c r="AL296" s="21"/>
    </row>
    <row r="297" spans="2:38">
      <c r="B297" s="27">
        <f>'Bruker data input page'!B974</f>
        <v>44767.806250000001</v>
      </c>
      <c r="C297" s="21" t="str">
        <f>'Bruker data input page'!G974</f>
        <v>GeoExploration</v>
      </c>
      <c r="D297" s="21" t="str">
        <f>'Bruker data input page'!H974</f>
        <v>Oxide3phase</v>
      </c>
      <c r="E297" s="26">
        <f>'Bruker data input page'!L974</f>
        <v>90</v>
      </c>
      <c r="F297" s="26"/>
      <c r="G297" s="26" t="str">
        <f>'Bruker data input page'!DK297</f>
        <v>393-U1558D-18R-2A</v>
      </c>
      <c r="H297" s="26" t="str">
        <f>'Bruker data input page'!DL297</f>
        <v>SHLF</v>
      </c>
      <c r="I297" s="26">
        <f>'Bruker data input page'!DM297</f>
        <v>0</v>
      </c>
      <c r="J297" s="26">
        <f>'Bruker data input page'!DN297</f>
        <v>0</v>
      </c>
      <c r="K297" s="26">
        <f>'Bruker data input page'!DO297</f>
        <v>0</v>
      </c>
      <c r="L297" s="26">
        <f>'Bruker data input page'!DP297</f>
        <v>0</v>
      </c>
      <c r="M297" s="26">
        <f>'Bruker data input page'!DQ297</f>
        <v>0</v>
      </c>
      <c r="N297" s="26">
        <f>'Bruker data input page'!DR297</f>
        <v>0</v>
      </c>
      <c r="O297" s="26">
        <f>'Bruker data input page'!DS297</f>
        <v>134</v>
      </c>
      <c r="P297" s="21" t="str">
        <f>'Bruker data input page'!DT297</f>
        <v>5A ALT</v>
      </c>
      <c r="Q297" s="21">
        <f>'Bruker data input page'!A297</f>
        <v>741</v>
      </c>
      <c r="R297" s="27">
        <f>'Bruker data input page'!B297</f>
        <v>44744.052777777775</v>
      </c>
      <c r="S297" s="22">
        <f>'Bruker data input page'!Y297*Calibrations!H$97+Calibrations!I$97</f>
        <v>49.433465107305366</v>
      </c>
      <c r="T297" s="23">
        <f>Calibrations!O$97*('Bruker data input page'!AK297/0.5993)^2+Calibrations!P$97*('Bruker data input page'!AK297/0.5993)+Calibrations!Q$97</f>
        <v>0.97774619314095368</v>
      </c>
      <c r="U297" s="22">
        <f>Calibrations!$V$97*'Bruker data input page'!W297^2+Calibrations!$W$97*'Bruker data input page'!W297+Calibrations!$X$97</f>
        <v>19.431033057301985</v>
      </c>
      <c r="V297" s="23">
        <f>('Bruker data input page'!AS297/0.69943)*Calibrations!AC$97+Calibrations!AD$97</f>
        <v>9.8025480181605271</v>
      </c>
      <c r="W297" s="23">
        <f>'Bruker data input page'!U297*Calibrations!AQ$97+Calibrations!AR$97</f>
        <v>7.1488620058119876</v>
      </c>
      <c r="X297" s="23">
        <f>Calibrations!AJ$97*('Bruker data input page'!AQ297/0.77446)^2+('Bruker data input page'!AQ297/0.77446)*Calibrations!AK$97+Calibrations!AL$97</f>
        <v>0.11082417478773153</v>
      </c>
      <c r="Y297" s="23">
        <f>('Bruker data input page'!AI297/0.7147)*Calibrations!AX$97+Calibrations!AY$97</f>
        <v>12.92477873848793</v>
      </c>
      <c r="Z297" s="23">
        <f>('Bruker data input page'!AG297/0.8302)*Calibrations!BE$97+Calibrations!BF$97</f>
        <v>0.42791152979362035</v>
      </c>
      <c r="AA297" s="23">
        <f>((('Bruker data input page'!AA297/0.436)^2)*Calibrations!BK$97)+(('Bruker data input page'!AA297/0.436)*Calibrations!BL$97)+Calibrations!BM$97</f>
        <v>4.5718653470669168E-2</v>
      </c>
      <c r="AB297" s="24">
        <f>'Bruker data input page'!AM297*Calibrations!BS$97*10000+Calibrations!BT$97</f>
        <v>317.81552057787479</v>
      </c>
      <c r="AC297" s="24">
        <f>Calibrations!CA$97*('Bruker data input page'!AO297*10000)^2+('Bruker data input page'!AO297*10000)*Calibrations!CB$97+Calibrations!CC$97</f>
        <v>343.39183571625063</v>
      </c>
      <c r="AD297" s="24">
        <f>'Bruker data input page'!AW297*10000*Calibrations!CI$97+Calibrations!CJ$97</f>
        <v>110.1035772200372</v>
      </c>
      <c r="AE297" s="24">
        <f>'Bruker data input page'!AY297*10000*Calibrations!CP$97+Calibrations!CQ$97</f>
        <v>85.437579165723207</v>
      </c>
      <c r="AF297" s="24">
        <f>Calibrations!$CW$97*('Bruker data input page'!BA297*10000)^2+('Bruker data input page'!BA297*10000)*Calibrations!$CX$97+Calibrations!$CY$97</f>
        <v>74.117702441699478</v>
      </c>
      <c r="AG297" s="24">
        <f>'Bruker data input page'!BI297*10000*Calibrations!DD$97+Calibrations!DE$97</f>
        <v>7.5513209569836386</v>
      </c>
      <c r="AH297" s="24">
        <f>('Bruker data input page'!BK297*10000)*Calibrations!DK$97+Calibrations!DL$97</f>
        <v>91.540006166971807</v>
      </c>
      <c r="AI297" s="24">
        <f>Calibrations!DR$97*('Bruker data input page'!BM297*10000)^2+('Bruker data input page'!BM297*10000)*Calibrations!DS$97+Calibrations!DT$97</f>
        <v>26.542141426048879</v>
      </c>
      <c r="AJ297" s="24">
        <f>Calibrations!DY$97*('Bruker data input page'!BO297*10000)^2+Calibrations!DZ$97*('Bruker data input page'!BO297*10000)+Calibrations!EA$97</f>
        <v>59.831172266917676</v>
      </c>
      <c r="AK297" s="21"/>
      <c r="AL297" s="21"/>
    </row>
    <row r="298" spans="2:38">
      <c r="B298" s="27">
        <f>'Bruker data input page'!B975</f>
        <v>44767.813888888886</v>
      </c>
      <c r="C298" s="21" t="str">
        <f>'Bruker data input page'!G975</f>
        <v>GeoExploration</v>
      </c>
      <c r="D298" s="21" t="str">
        <f>'Bruker data input page'!H975</f>
        <v>Oxide3phase</v>
      </c>
      <c r="E298" s="26">
        <f>'Bruker data input page'!L975</f>
        <v>90</v>
      </c>
      <c r="F298" s="26"/>
      <c r="G298" s="26" t="str">
        <f>'Bruker data input page'!DK298</f>
        <v>393-U1558D-18R-3A</v>
      </c>
      <c r="H298" s="26" t="str">
        <f>'Bruker data input page'!DL298</f>
        <v>SHLF</v>
      </c>
      <c r="I298" s="26">
        <f>'Bruker data input page'!DM298</f>
        <v>0</v>
      </c>
      <c r="J298" s="26">
        <f>'Bruker data input page'!DN298</f>
        <v>0</v>
      </c>
      <c r="K298" s="26">
        <f>'Bruker data input page'!DO298</f>
        <v>0</v>
      </c>
      <c r="L298" s="26">
        <f>'Bruker data input page'!DP298</f>
        <v>0</v>
      </c>
      <c r="M298" s="26">
        <f>'Bruker data input page'!DQ298</f>
        <v>0</v>
      </c>
      <c r="N298" s="26">
        <f>'Bruker data input page'!DR298</f>
        <v>0</v>
      </c>
      <c r="O298" s="26">
        <f>'Bruker data input page'!DS298</f>
        <v>4</v>
      </c>
      <c r="P298" s="21" t="str">
        <f>'Bruker data input page'!DT298</f>
        <v>1A ALT</v>
      </c>
      <c r="Q298" s="21">
        <f>'Bruker data input page'!A298</f>
        <v>742</v>
      </c>
      <c r="R298" s="27">
        <f>'Bruker data input page'!B298</f>
        <v>44744.055555555555</v>
      </c>
      <c r="S298" s="22">
        <f>'Bruker data input page'!Y298*Calibrations!H$97+Calibrations!I$97</f>
        <v>50.014114162780167</v>
      </c>
      <c r="T298" s="23">
        <f>Calibrations!O$97*('Bruker data input page'!AK298/0.5993)^2+Calibrations!P$97*('Bruker data input page'!AK298/0.5993)+Calibrations!Q$97</f>
        <v>1.1144592557717061</v>
      </c>
      <c r="U298" s="22">
        <f>Calibrations!$V$97*'Bruker data input page'!W298^2+Calibrations!$W$97*'Bruker data input page'!W298+Calibrations!$X$97</f>
        <v>20.682891107328484</v>
      </c>
      <c r="V298" s="23">
        <f>('Bruker data input page'!AS298/0.69943)*Calibrations!AC$97+Calibrations!AD$97</f>
        <v>10.766654131469641</v>
      </c>
      <c r="W298" s="23">
        <f>'Bruker data input page'!U298*Calibrations!AQ$97+Calibrations!AR$97</f>
        <v>4.2963888571436541</v>
      </c>
      <c r="X298" s="23">
        <f>Calibrations!AJ$97*('Bruker data input page'!AQ298/0.77446)^2+('Bruker data input page'!AQ298/0.77446)*Calibrations!AK$97+Calibrations!AL$97</f>
        <v>9.5765529186692275E-2</v>
      </c>
      <c r="Y298" s="23">
        <f>('Bruker data input page'!AI298/0.7147)*Calibrations!AX$97+Calibrations!AY$97</f>
        <v>13.336461340458079</v>
      </c>
      <c r="Z298" s="23">
        <f>('Bruker data input page'!AG298/0.8302)*Calibrations!BE$97+Calibrations!BF$97</f>
        <v>0.76537073218443152</v>
      </c>
      <c r="AA298" s="23">
        <f>((('Bruker data input page'!AA298/0.436)^2)*Calibrations!BK$97)+(('Bruker data input page'!AA298/0.436)*Calibrations!BL$97)+Calibrations!BM$97</f>
        <v>9.4030667057841674E-2</v>
      </c>
      <c r="AB298" s="24">
        <f>'Bruker data input page'!AM298*Calibrations!BS$97*10000+Calibrations!BT$97</f>
        <v>318.67298802782352</v>
      </c>
      <c r="AC298" s="24">
        <f>Calibrations!CA$97*('Bruker data input page'!AO298*10000)^2+('Bruker data input page'!AO298*10000)*Calibrations!CB$97+Calibrations!CC$97</f>
        <v>427.33485275498253</v>
      </c>
      <c r="AD298" s="24">
        <f>'Bruker data input page'!AW298*10000*Calibrations!CI$97+Calibrations!CJ$97</f>
        <v>109.11504908439916</v>
      </c>
      <c r="AE298" s="24">
        <f>'Bruker data input page'!AY298*10000*Calibrations!CP$97+Calibrations!CQ$97</f>
        <v>95.717191849751842</v>
      </c>
      <c r="AF298" s="24">
        <f>Calibrations!$CW$97*('Bruker data input page'!BA298*10000)^2+('Bruker data input page'!BA298*10000)*Calibrations!$CX$97+Calibrations!$CY$97</f>
        <v>86.049978891311611</v>
      </c>
      <c r="AG298" s="24">
        <f>'Bruker data input page'!BI298*10000*Calibrations!DD$97+Calibrations!DE$97</f>
        <v>6.421244393933315</v>
      </c>
      <c r="AH298" s="24">
        <f>('Bruker data input page'!BK298*10000)*Calibrations!DK$97+Calibrations!DL$97</f>
        <v>103.4581374999365</v>
      </c>
      <c r="AI298" s="24">
        <f>Calibrations!DR$97*('Bruker data input page'!BM298*10000)^2+('Bruker data input page'!BM298*10000)*Calibrations!DS$97+Calibrations!DT$97</f>
        <v>24.418714597367938</v>
      </c>
      <c r="AJ298" s="24">
        <f>Calibrations!DY$97*('Bruker data input page'!BO298*10000)^2+Calibrations!DZ$97*('Bruker data input page'!BO298*10000)+Calibrations!EA$97</f>
        <v>64.122089891985809</v>
      </c>
      <c r="AK298" s="21"/>
      <c r="AL298" s="21"/>
    </row>
    <row r="299" spans="2:38">
      <c r="B299" s="27">
        <f>'Bruker data input page'!B976</f>
        <v>44767.817361111112</v>
      </c>
      <c r="C299" s="21" t="str">
        <f>'Bruker data input page'!G976</f>
        <v>GeoExploration</v>
      </c>
      <c r="D299" s="21" t="str">
        <f>'Bruker data input page'!H976</f>
        <v>Oxide3phase</v>
      </c>
      <c r="E299" s="26">
        <f>'Bruker data input page'!L976</f>
        <v>90</v>
      </c>
      <c r="F299" s="26"/>
      <c r="G299" s="26" t="str">
        <f>'Bruker data input page'!DK299</f>
        <v>393-U1558D-18R-3A</v>
      </c>
      <c r="H299" s="26" t="str">
        <f>'Bruker data input page'!DL299</f>
        <v>SHLF</v>
      </c>
      <c r="I299" s="26">
        <f>'Bruker data input page'!DM299</f>
        <v>0</v>
      </c>
      <c r="J299" s="26">
        <f>'Bruker data input page'!DN299</f>
        <v>0</v>
      </c>
      <c r="K299" s="26">
        <f>'Bruker data input page'!DO299</f>
        <v>0</v>
      </c>
      <c r="L299" s="26">
        <f>'Bruker data input page'!DP299</f>
        <v>0</v>
      </c>
      <c r="M299" s="26">
        <f>'Bruker data input page'!DQ299</f>
        <v>0</v>
      </c>
      <c r="N299" s="26">
        <f>'Bruker data input page'!DR299</f>
        <v>0</v>
      </c>
      <c r="O299" s="26">
        <f>'Bruker data input page'!DS299</f>
        <v>23</v>
      </c>
      <c r="P299" s="21" t="str">
        <f>'Bruker data input page'!DT299</f>
        <v>2A BROWN PATCHY</v>
      </c>
      <c r="Q299" s="21">
        <f>'Bruker data input page'!A299</f>
        <v>743</v>
      </c>
      <c r="R299" s="27">
        <f>'Bruker data input page'!B299</f>
        <v>44744.061805555553</v>
      </c>
      <c r="S299" s="22">
        <f>'Bruker data input page'!Y299*Calibrations!H$97+Calibrations!I$97</f>
        <v>51.691425952454352</v>
      </c>
      <c r="T299" s="23">
        <f>Calibrations!O$97*('Bruker data input page'!AK299/0.5993)^2+Calibrations!P$97*('Bruker data input page'!AK299/0.5993)+Calibrations!Q$97</f>
        <v>1.0420076916177337</v>
      </c>
      <c r="U299" s="22">
        <f>Calibrations!$V$97*'Bruker data input page'!W299^2+Calibrations!$W$97*'Bruker data input page'!W299+Calibrations!$X$97</f>
        <v>18.642999789633453</v>
      </c>
      <c r="V299" s="23">
        <f>('Bruker data input page'!AS299/0.69943)*Calibrations!AC$97+Calibrations!AD$97</f>
        <v>9.9173945144167863</v>
      </c>
      <c r="W299" s="23">
        <f>'Bruker data input page'!U299*Calibrations!AQ$97+Calibrations!AR$97</f>
        <v>8.7489072666483114</v>
      </c>
      <c r="X299" s="23">
        <f>Calibrations!AJ$97*('Bruker data input page'!AQ299/0.77446)^2+('Bruker data input page'!AQ299/0.77446)*Calibrations!AK$97+Calibrations!AL$97</f>
        <v>0.1332647727532435</v>
      </c>
      <c r="Y299" s="23">
        <f>('Bruker data input page'!AI299/0.7147)*Calibrations!AX$97+Calibrations!AY$97</f>
        <v>13.468461642199248</v>
      </c>
      <c r="Z299" s="23">
        <f>('Bruker data input page'!AG299/0.8302)*Calibrations!BE$97+Calibrations!BF$97</f>
        <v>0.30702386382088348</v>
      </c>
      <c r="AA299" s="23">
        <f>((('Bruker data input page'!AA299/0.436)^2)*Calibrations!BK$97)+(('Bruker data input page'!AA299/0.436)*Calibrations!BL$97)+Calibrations!BM$97</f>
        <v>0.10310552137401273</v>
      </c>
      <c r="AB299" s="24">
        <f>'Bruker data input page'!AM299*Calibrations!BS$97*10000+Calibrations!BT$97</f>
        <v>354.6866209256699</v>
      </c>
      <c r="AC299" s="24">
        <f>Calibrations!CA$97*('Bruker data input page'!AO299*10000)^2+('Bruker data input page'!AO299*10000)*Calibrations!CB$97+Calibrations!CC$97</f>
        <v>392.23596353884864</v>
      </c>
      <c r="AD299" s="24">
        <f>'Bruker data input page'!AW299*10000*Calibrations!CI$97+Calibrations!CJ$97</f>
        <v>119.98885857641751</v>
      </c>
      <c r="AE299" s="24">
        <f>'Bruker data input page'!AY299*10000*Calibrations!CP$97+Calibrations!CQ$97</f>
        <v>93.661269312946104</v>
      </c>
      <c r="AF299" s="24">
        <f>Calibrations!$CW$97*('Bruker data input page'!BA299*10000)^2+('Bruker data input page'!BA299*10000)*Calibrations!$CX$97+Calibrations!$CY$97</f>
        <v>76.810841432159478</v>
      </c>
      <c r="AG299" s="24">
        <f>'Bruker data input page'!BI299*10000*Calibrations!DD$97+Calibrations!DE$97</f>
        <v>5.2911678308829933</v>
      </c>
      <c r="AH299" s="24">
        <f>('Bruker data input page'!BK299*10000)*Calibrations!DK$97+Calibrations!DL$97</f>
        <v>90.546828555891409</v>
      </c>
      <c r="AI299" s="24">
        <f>Calibrations!DR$97*('Bruker data input page'!BM299*10000)^2+('Bruker data input page'!BM299*10000)*Calibrations!DS$97+Calibrations!DT$97</f>
        <v>24.418714597367938</v>
      </c>
      <c r="AJ299" s="24">
        <f>Calibrations!DY$97*('Bruker data input page'!BO299*10000)^2+Calibrations!DZ$97*('Bruker data input page'!BO299*10000)+Calibrations!EA$97</f>
        <v>65.836290647458924</v>
      </c>
      <c r="AK299" s="21"/>
      <c r="AL299" s="21"/>
    </row>
    <row r="300" spans="2:38">
      <c r="B300" s="27">
        <f>'Bruker data input page'!B977</f>
        <v>44767.819444444445</v>
      </c>
      <c r="C300" s="21" t="str">
        <f>'Bruker data input page'!G977</f>
        <v>GeoExploration</v>
      </c>
      <c r="D300" s="21" t="str">
        <f>'Bruker data input page'!H977</f>
        <v>Oxide3phase</v>
      </c>
      <c r="E300" s="26">
        <f>'Bruker data input page'!L977</f>
        <v>90</v>
      </c>
      <c r="F300" s="26"/>
      <c r="G300" s="26" t="str">
        <f>'Bruker data input page'!DK300</f>
        <v>393-U1558D-18R-3A</v>
      </c>
      <c r="H300" s="26" t="str">
        <f>'Bruker data input page'!DL300</f>
        <v>SHLF</v>
      </c>
      <c r="I300" s="26">
        <f>'Bruker data input page'!DM300</f>
        <v>0</v>
      </c>
      <c r="J300" s="26">
        <f>'Bruker data input page'!DN300</f>
        <v>0</v>
      </c>
      <c r="K300" s="26">
        <f>'Bruker data input page'!DO300</f>
        <v>0</v>
      </c>
      <c r="L300" s="26">
        <f>'Bruker data input page'!DP300</f>
        <v>0</v>
      </c>
      <c r="M300" s="26">
        <f>'Bruker data input page'!DQ300</f>
        <v>0</v>
      </c>
      <c r="N300" s="26">
        <f>'Bruker data input page'!DR300</f>
        <v>0</v>
      </c>
      <c r="O300" s="26">
        <f>'Bruker data input page'!DS300</f>
        <v>46</v>
      </c>
      <c r="P300" s="21" t="str">
        <f>'Bruker data input page'!DT300</f>
        <v>5A ALT</v>
      </c>
      <c r="Q300" s="21">
        <f>'Bruker data input page'!A300</f>
        <v>744</v>
      </c>
      <c r="R300" s="27">
        <f>'Bruker data input page'!B300</f>
        <v>44744.064583333333</v>
      </c>
      <c r="S300" s="22">
        <f>'Bruker data input page'!Y300*Calibrations!H$97+Calibrations!I$97</f>
        <v>50.909266604758308</v>
      </c>
      <c r="T300" s="23">
        <f>Calibrations!O$97*('Bruker data input page'!AK300/0.5993)^2+Calibrations!P$97*('Bruker data input page'!AK300/0.5993)+Calibrations!Q$97</f>
        <v>1.1276699247791913</v>
      </c>
      <c r="U300" s="22">
        <f>Calibrations!$V$97*'Bruker data input page'!W300^2+Calibrations!$W$97*'Bruker data input page'!W300+Calibrations!$X$97</f>
        <v>19.610756705426532</v>
      </c>
      <c r="V300" s="23">
        <f>('Bruker data input page'!AS300/0.69943)*Calibrations!AC$97+Calibrations!AD$97</f>
        <v>10.620001775974496</v>
      </c>
      <c r="W300" s="23">
        <f>'Bruker data input page'!U300*Calibrations!AQ$97+Calibrations!AR$97</f>
        <v>5.9822751155405545</v>
      </c>
      <c r="X300" s="23">
        <f>Calibrations!AJ$97*('Bruker data input page'!AQ300/0.77446)^2+('Bruker data input page'!AQ300/0.77446)*Calibrations!AK$97+Calibrations!AL$97</f>
        <v>8.7855714537112231E-2</v>
      </c>
      <c r="Y300" s="23">
        <f>('Bruker data input page'!AI300/0.7147)*Calibrations!AX$97+Calibrations!AY$97</f>
        <v>13.34376931564098</v>
      </c>
      <c r="Z300" s="23">
        <f>('Bruker data input page'!AG300/0.8302)*Calibrations!BE$97+Calibrations!BF$97</f>
        <v>0.59709389378293132</v>
      </c>
      <c r="AA300" s="23">
        <f>((('Bruker data input page'!AA300/0.436)^2)*Calibrations!BK$97)+(('Bruker data input page'!AA300/0.436)*Calibrations!BL$97)+Calibrations!BM$97</f>
        <v>4.3390045918137068E-2</v>
      </c>
      <c r="AB300" s="24">
        <f>'Bruker data input page'!AM300*Calibrations!BS$97*10000+Calibrations!BT$97</f>
        <v>297.23630177910547</v>
      </c>
      <c r="AC300" s="24">
        <f>Calibrations!CA$97*('Bruker data input page'!AO300*10000)^2+('Bruker data input page'!AO300*10000)*Calibrations!CB$97+Calibrations!CC$97</f>
        <v>409.45382746924292</v>
      </c>
      <c r="AD300" s="24">
        <f>'Bruker data input page'!AW300*10000*Calibrations!CI$97+Calibrations!CJ$97</f>
        <v>101.20682399929491</v>
      </c>
      <c r="AE300" s="24">
        <f>'Bruker data input page'!AY300*10000*Calibrations!CP$97+Calibrations!CQ$97</f>
        <v>92.633308044543256</v>
      </c>
      <c r="AF300" s="24">
        <f>Calibrations!$CW$97*('Bruker data input page'!BA300*10000)^2+('Bruker data input page'!BA300*10000)*Calibrations!$CX$97+Calibrations!$CY$97</f>
        <v>93.737902704208523</v>
      </c>
      <c r="AG300" s="24">
        <f>'Bruker data input page'!BI300*10000*Calibrations!DD$97+Calibrations!DE$97</f>
        <v>7.5513209569836386</v>
      </c>
      <c r="AH300" s="24">
        <f>('Bruker data input page'!BK300*10000)*Calibrations!DK$97+Calibrations!DL$97</f>
        <v>110.41038077749923</v>
      </c>
      <c r="AI300" s="24">
        <f>Calibrations!DR$97*('Bruker data input page'!BM300*10000)^2+('Bruker data input page'!BM300*10000)*Calibrations!DS$97+Calibrations!DT$97</f>
        <v>25.480572934039472</v>
      </c>
      <c r="AJ300" s="24">
        <f>Calibrations!DY$97*('Bruker data input page'!BO300*10000)^2+Calibrations!DZ$97*('Bruker data input page'!BO300*10000)+Calibrations!EA$97</f>
        <v>67.5492535203297</v>
      </c>
      <c r="AK300" s="21"/>
      <c r="AL300" s="21"/>
    </row>
    <row r="301" spans="2:38">
      <c r="B301" s="27">
        <f>'Bruker data input page'!B978</f>
        <v>44767.821527777778</v>
      </c>
      <c r="C301" s="21" t="str">
        <f>'Bruker data input page'!G978</f>
        <v>GeoExploration</v>
      </c>
      <c r="D301" s="21" t="str">
        <f>'Bruker data input page'!H978</f>
        <v>Oxide3phase</v>
      </c>
      <c r="E301" s="26">
        <f>'Bruker data input page'!L978</f>
        <v>90</v>
      </c>
      <c r="F301" s="26"/>
      <c r="G301" s="26" t="str">
        <f>'Bruker data input page'!DK301</f>
        <v>393-U1558D-19R-1A</v>
      </c>
      <c r="H301" s="26" t="str">
        <f>'Bruker data input page'!DL301</f>
        <v>SHLF</v>
      </c>
      <c r="I301" s="26">
        <f>'Bruker data input page'!DM301</f>
        <v>0</v>
      </c>
      <c r="J301" s="26">
        <f>'Bruker data input page'!DN301</f>
        <v>0</v>
      </c>
      <c r="K301" s="26">
        <f>'Bruker data input page'!DO301</f>
        <v>0</v>
      </c>
      <c r="L301" s="26">
        <f>'Bruker data input page'!DP301</f>
        <v>0</v>
      </c>
      <c r="M301" s="26">
        <f>'Bruker data input page'!DQ301</f>
        <v>0</v>
      </c>
      <c r="N301" s="26">
        <f>'Bruker data input page'!DR301</f>
        <v>0</v>
      </c>
      <c r="O301" s="26">
        <f>'Bruker data input page'!DS301</f>
        <v>20</v>
      </c>
      <c r="P301" s="21" t="str">
        <f>'Bruker data input page'!DT301</f>
        <v>3A ALT (BROWN HALO)</v>
      </c>
      <c r="Q301" s="21">
        <f>'Bruker data input page'!A301</f>
        <v>745</v>
      </c>
      <c r="R301" s="27">
        <f>'Bruker data input page'!B301</f>
        <v>44744.23541666667</v>
      </c>
      <c r="S301" s="22">
        <f>'Bruker data input page'!Y301*Calibrations!H$97+Calibrations!I$97</f>
        <v>46.169972656573556</v>
      </c>
      <c r="T301" s="23">
        <f>Calibrations!O$97*('Bruker data input page'!AK301/0.5993)^2+Calibrations!P$97*('Bruker data input page'!AK301/0.5993)+Calibrations!Q$97</f>
        <v>0.99640063758742325</v>
      </c>
      <c r="U301" s="22">
        <f>Calibrations!$V$97*'Bruker data input page'!W301^2+Calibrations!$W$97*'Bruker data input page'!W301+Calibrations!$X$97</f>
        <v>16.771325795254622</v>
      </c>
      <c r="V301" s="23">
        <f>('Bruker data input page'!AS301/0.69943)*Calibrations!AC$97+Calibrations!AD$97</f>
        <v>9.6432308861358695</v>
      </c>
      <c r="W301" s="23">
        <f>'Bruker data input page'!U301*Calibrations!AQ$97+Calibrations!AR$97</f>
        <v>5.6433578436403522</v>
      </c>
      <c r="X301" s="23">
        <f>Calibrations!AJ$97*('Bruker data input page'!AQ301/0.77446)^2+('Bruker data input page'!AQ301/0.77446)*Calibrations!AK$97+Calibrations!AL$97</f>
        <v>0.10042145332987722</v>
      </c>
      <c r="Y301" s="23">
        <f>('Bruker data input page'!AI301/0.7147)*Calibrations!AX$97+Calibrations!AY$97</f>
        <v>12.577345418334129</v>
      </c>
      <c r="Z301" s="23">
        <f>('Bruker data input page'!AG301/0.8302)*Calibrations!BE$97+Calibrations!BF$97</f>
        <v>0.38037143643355525</v>
      </c>
      <c r="AA301" s="23">
        <f>((('Bruker data input page'!AA301/0.436)^2)*Calibrations!BK$97)+(('Bruker data input page'!AA301/0.436)*Calibrations!BL$97)+Calibrations!BM$97</f>
        <v>9.4788462444019936E-2</v>
      </c>
      <c r="AB301" s="24">
        <f>'Bruker data input page'!AM301*Calibrations!BS$97*10000+Calibrations!BT$97</f>
        <v>243.21585243233588</v>
      </c>
      <c r="AC301" s="24">
        <f>Calibrations!CA$97*('Bruker data input page'!AO301*10000)^2+('Bruker data input page'!AO301*10000)*Calibrations!CB$97+Calibrations!CC$97</f>
        <v>376.02722814140031</v>
      </c>
      <c r="AD301" s="24">
        <f>'Bruker data input page'!AW301*10000*Calibrations!CI$97+Calibrations!CJ$97</f>
        <v>121.96591484769357</v>
      </c>
      <c r="AE301" s="24">
        <f>'Bruker data input page'!AY301*10000*Calibrations!CP$97+Calibrations!CQ$97</f>
        <v>97.77311438655758</v>
      </c>
      <c r="AF301" s="24">
        <f>Calibrations!$CW$97*('Bruker data input page'!BA301*10000)^2+('Bruker data input page'!BA301*10000)*Calibrations!$CX$97+Calibrations!$CY$97</f>
        <v>75.467237794190723</v>
      </c>
      <c r="AG301" s="24">
        <f>'Bruker data input page'!BI301*10000*Calibrations!DD$97+Calibrations!DE$97</f>
        <v>5.2911678308829933</v>
      </c>
      <c r="AH301" s="24">
        <f>('Bruker data input page'!BK301*10000)*Calibrations!DK$97+Calibrations!DL$97</f>
        <v>87.567295722650243</v>
      </c>
      <c r="AI301" s="24">
        <f>Calibrations!DR$97*('Bruker data input page'!BM301*10000)^2+('Bruker data input page'!BM301*10000)*Calibrations!DS$97+Calibrations!DT$97</f>
        <v>23.356566416034262</v>
      </c>
      <c r="AJ301" s="24">
        <f>Calibrations!DY$97*('Bruker data input page'!BO301*10000)^2+Calibrations!DZ$97*('Bruker data input page'!BO301*10000)+Calibrations!EA$97</f>
        <v>64.979345005047662</v>
      </c>
      <c r="AK301" s="21"/>
      <c r="AL301" s="21"/>
    </row>
    <row r="302" spans="2:38">
      <c r="B302" s="27">
        <f>'Bruker data input page'!B979</f>
        <v>44767.822916666664</v>
      </c>
      <c r="C302" s="21" t="str">
        <f>'Bruker data input page'!G979</f>
        <v>GeoExploration</v>
      </c>
      <c r="D302" s="21" t="str">
        <f>'Bruker data input page'!H979</f>
        <v>Oxide3phase</v>
      </c>
      <c r="E302" s="26">
        <f>'Bruker data input page'!L979</f>
        <v>90</v>
      </c>
      <c r="F302" s="26"/>
      <c r="G302" s="26" t="str">
        <f>'Bruker data input page'!DK302</f>
        <v>393-U1558D-19R-1A</v>
      </c>
      <c r="H302" s="26" t="str">
        <f>'Bruker data input page'!DL302</f>
        <v>SHLF</v>
      </c>
      <c r="I302" s="26">
        <f>'Bruker data input page'!DM302</f>
        <v>0</v>
      </c>
      <c r="J302" s="26">
        <f>'Bruker data input page'!DN302</f>
        <v>0</v>
      </c>
      <c r="K302" s="26">
        <f>'Bruker data input page'!DO302</f>
        <v>0</v>
      </c>
      <c r="L302" s="26">
        <f>'Bruker data input page'!DP302</f>
        <v>0</v>
      </c>
      <c r="M302" s="26">
        <f>'Bruker data input page'!DQ302</f>
        <v>0</v>
      </c>
      <c r="N302" s="26">
        <f>'Bruker data input page'!DR302</f>
        <v>0</v>
      </c>
      <c r="O302" s="26">
        <f>'Bruker data input page'!DS302</f>
        <v>45</v>
      </c>
      <c r="P302" s="21" t="str">
        <f>'Bruker data input page'!DT302</f>
        <v>4A ALT</v>
      </c>
      <c r="Q302" s="21">
        <f>'Bruker data input page'!A302</f>
        <v>746</v>
      </c>
      <c r="R302" s="27">
        <f>'Bruker data input page'!B302</f>
        <v>44744.237500000003</v>
      </c>
      <c r="S302" s="22">
        <f>'Bruker data input page'!Y302*Calibrations!H$97+Calibrations!I$97</f>
        <v>50.359153012196749</v>
      </c>
      <c r="T302" s="23">
        <f>Calibrations!O$97*('Bruker data input page'!AK302/0.5993)^2+Calibrations!P$97*('Bruker data input page'!AK302/0.5993)+Calibrations!Q$97</f>
        <v>1.0665678012689979</v>
      </c>
      <c r="U302" s="22">
        <f>Calibrations!$V$97*'Bruker data input page'!W302^2+Calibrations!$W$97*'Bruker data input page'!W302+Calibrations!$X$97</f>
        <v>21.059740937567369</v>
      </c>
      <c r="V302" s="23">
        <f>('Bruker data input page'!AS302/0.69943)*Calibrations!AC$97+Calibrations!AD$97</f>
        <v>10.579848677659337</v>
      </c>
      <c r="W302" s="23">
        <f>'Bruker data input page'!U302*Calibrations!AQ$97+Calibrations!AR$97</f>
        <v>4.9628166017186679</v>
      </c>
      <c r="X302" s="23">
        <f>Calibrations!AJ$97*('Bruker data input page'!AQ302/0.77446)^2+('Bruker data input page'!AQ302/0.77446)*Calibrations!AK$97+Calibrations!AL$97</f>
        <v>0.11884877405269843</v>
      </c>
      <c r="Y302" s="23">
        <f>('Bruker data input page'!AI302/0.7147)*Calibrations!AX$97+Calibrations!AY$97</f>
        <v>12.744515350643013</v>
      </c>
      <c r="Z302" s="23">
        <f>('Bruker data input page'!AG302/0.8302)*Calibrations!BE$97+Calibrations!BF$97</f>
        <v>0.77563335551295354</v>
      </c>
      <c r="AA302" s="23">
        <f>((('Bruker data input page'!AA302/0.436)^2)*Calibrations!BK$97)+(('Bruker data input page'!AA302/0.436)*Calibrations!BL$97)+Calibrations!BM$97</f>
        <v>0.12150672911162595</v>
      </c>
      <c r="AB302" s="24">
        <f>'Bruker data input page'!AM302*Calibrations!BS$97*10000+Calibrations!BT$97</f>
        <v>356.40155582556736</v>
      </c>
      <c r="AC302" s="24">
        <f>Calibrations!CA$97*('Bruker data input page'!AO302*10000)^2+('Bruker data input page'!AO302*10000)*Calibrations!CB$97+Calibrations!CC$97</f>
        <v>368.35955611535246</v>
      </c>
      <c r="AD302" s="24">
        <f>'Bruker data input page'!AW302*10000*Calibrations!CI$97+Calibrations!CJ$97</f>
        <v>93.298598914190649</v>
      </c>
      <c r="AE302" s="24">
        <f>'Bruker data input page'!AY302*10000*Calibrations!CP$97+Calibrations!CQ$97</f>
        <v>91.605346776140394</v>
      </c>
      <c r="AF302" s="24">
        <f>Calibrations!$CW$97*('Bruker data input page'!BA302*10000)^2+('Bruker data input page'!BA302*10000)*Calibrations!$CX$97+Calibrations!$CY$97</f>
        <v>89.920633513111184</v>
      </c>
      <c r="AG302" s="24">
        <f>'Bruker data input page'!BI302*10000*Calibrations!DD$97+Calibrations!DE$97</f>
        <v>7.5513209569836386</v>
      </c>
      <c r="AH302" s="24">
        <f>('Bruker data input page'!BK302*10000)*Calibrations!DK$97+Calibrations!DL$97</f>
        <v>105.44449272209728</v>
      </c>
      <c r="AI302" s="24">
        <f>Calibrations!DR$97*('Bruker data input page'!BM302*10000)^2+('Bruker data input page'!BM302*10000)*Calibrations!DS$97+Calibrations!DT$97</f>
        <v>29.725107834104254</v>
      </c>
      <c r="AJ302" s="24">
        <f>Calibrations!DY$97*('Bruker data input page'!BO302*10000)^2+Calibrations!DZ$97*('Bruker data input page'!BO302*10000)+Calibrations!EA$97</f>
        <v>70.116376799756438</v>
      </c>
      <c r="AK302" s="21"/>
      <c r="AL302" s="21"/>
    </row>
    <row r="303" spans="2:38">
      <c r="B303" s="27">
        <f>'Bruker data input page'!B980</f>
        <v>44767.827777777777</v>
      </c>
      <c r="C303" s="21" t="str">
        <f>'Bruker data input page'!G980</f>
        <v>GeoExploration</v>
      </c>
      <c r="D303" s="21" t="str">
        <f>'Bruker data input page'!H980</f>
        <v>Oxide3phase</v>
      </c>
      <c r="E303" s="26">
        <f>'Bruker data input page'!L980</f>
        <v>90</v>
      </c>
      <c r="F303" s="26"/>
      <c r="G303" s="26" t="str">
        <f>'Bruker data input page'!DK303</f>
        <v>393-U1558D-19R-1A</v>
      </c>
      <c r="H303" s="26" t="str">
        <f>'Bruker data input page'!DL303</f>
        <v>SHLF</v>
      </c>
      <c r="I303" s="26">
        <f>'Bruker data input page'!DM303</f>
        <v>0</v>
      </c>
      <c r="J303" s="26">
        <f>'Bruker data input page'!DN303</f>
        <v>0</v>
      </c>
      <c r="K303" s="26">
        <f>'Bruker data input page'!DO303</f>
        <v>0</v>
      </c>
      <c r="L303" s="26">
        <f>'Bruker data input page'!DP303</f>
        <v>0</v>
      </c>
      <c r="M303" s="26">
        <f>'Bruker data input page'!DQ303</f>
        <v>0</v>
      </c>
      <c r="N303" s="26">
        <f>'Bruker data input page'!DR303</f>
        <v>0</v>
      </c>
      <c r="O303" s="26">
        <f>'Bruker data input page'!DS303</f>
        <v>61</v>
      </c>
      <c r="P303" s="21" t="str">
        <f>'Bruker data input page'!DT303</f>
        <v>5A ALT</v>
      </c>
      <c r="Q303" s="21">
        <f>'Bruker data input page'!A303</f>
        <v>747</v>
      </c>
      <c r="R303" s="27">
        <f>'Bruker data input page'!B303</f>
        <v>44744.239583333336</v>
      </c>
      <c r="S303" s="22">
        <f>'Bruker data input page'!Y303*Calibrations!H$97+Calibrations!I$97</f>
        <v>48.780101252986576</v>
      </c>
      <c r="T303" s="23">
        <f>Calibrations!O$97*('Bruker data input page'!AK303/0.5993)^2+Calibrations!P$97*('Bruker data input page'!AK303/0.5993)+Calibrations!Q$97</f>
        <v>1.009369594914995</v>
      </c>
      <c r="U303" s="22">
        <f>Calibrations!$V$97*'Bruker data input page'!W303^2+Calibrations!$W$97*'Bruker data input page'!W303+Calibrations!$X$97</f>
        <v>18.641168741311169</v>
      </c>
      <c r="V303" s="23">
        <f>('Bruker data input page'!AS303/0.69943)*Calibrations!AC$97+Calibrations!AD$97</f>
        <v>9.970356307176564</v>
      </c>
      <c r="W303" s="23">
        <f>'Bruker data input page'!U303*Calibrations!AQ$97+Calibrations!AR$97</f>
        <v>5.6186108893886546</v>
      </c>
      <c r="X303" s="23">
        <f>Calibrations!AJ$97*('Bruker data input page'!AQ303/0.77446)^2+('Bruker data input page'!AQ303/0.77446)*Calibrations!AK$97+Calibrations!AL$97</f>
        <v>0.10730879988889637</v>
      </c>
      <c r="Y303" s="23">
        <f>('Bruker data input page'!AI303/0.7147)*Calibrations!AX$97+Calibrations!AY$97</f>
        <v>13.010951945852984</v>
      </c>
      <c r="Z303" s="23">
        <f>('Bruker data input page'!AG303/0.8302)*Calibrations!BE$97+Calibrations!BF$97</f>
        <v>0.48224306506226616</v>
      </c>
      <c r="AA303" s="23">
        <f>((('Bruker data input page'!AA303/0.436)^2)*Calibrations!BK$97)+(('Bruker data input page'!AA303/0.436)*Calibrations!BL$97)+Calibrations!BM$97</f>
        <v>6.9248157282138567E-2</v>
      </c>
      <c r="AB303" s="24">
        <f>'Bruker data input page'!AM303*Calibrations!BS$97*10000+Calibrations!BT$97</f>
        <v>347.82688132608013</v>
      </c>
      <c r="AC303" s="24">
        <f>Calibrations!CA$97*('Bruker data input page'!AO303*10000)^2+('Bruker data input page'!AO303*10000)*Calibrations!CB$97+Calibrations!CC$97</f>
        <v>391.62008857453679</v>
      </c>
      <c r="AD303" s="24">
        <f>'Bruker data input page'!AW303*10000*Calibrations!CI$97+Calibrations!CJ$97</f>
        <v>115.04621789822735</v>
      </c>
      <c r="AE303" s="24">
        <f>'Bruker data input page'!AY303*10000*Calibrations!CP$97+Calibrations!CQ$97</f>
        <v>97.77311438655758</v>
      </c>
      <c r="AF303" s="24">
        <f>Calibrations!$CW$97*('Bruker data input page'!BA303*10000)^2+('Bruker data input page'!BA303*10000)*Calibrations!$CX$97+Calibrations!$CY$97</f>
        <v>83.439883904166209</v>
      </c>
      <c r="AG303" s="24">
        <f>'Bruker data input page'!BI303*10000*Calibrations!DD$97+Calibrations!DE$97</f>
        <v>8.6813975200339613</v>
      </c>
      <c r="AH303" s="24">
        <f>('Bruker data input page'!BK303*10000)*Calibrations!DK$97+Calibrations!DL$97</f>
        <v>94.519539000212987</v>
      </c>
      <c r="AI303" s="24">
        <f>Calibrations!DR$97*('Bruker data input page'!BM303*10000)^2+('Bruker data input page'!BM303*10000)*Calibrations!DS$97+Calibrations!DT$97</f>
        <v>22.294128390038448</v>
      </c>
      <c r="AJ303" s="24">
        <f>Calibrations!DY$97*('Bruker data input page'!BO303*10000)^2+Calibrations!DZ$97*('Bruker data input page'!BO303*10000)+Calibrations!EA$97</f>
        <v>68.405270750789199</v>
      </c>
      <c r="AK303" s="21"/>
      <c r="AL303" s="21"/>
    </row>
    <row r="304" spans="2:38">
      <c r="B304" s="27">
        <f>'Bruker data input page'!B981</f>
        <v>44767.834027777775</v>
      </c>
      <c r="C304" s="21" t="str">
        <f>'Bruker data input page'!G981</f>
        <v>GeoExploration</v>
      </c>
      <c r="D304" s="21" t="str">
        <f>'Bruker data input page'!H981</f>
        <v>Oxide3phase</v>
      </c>
      <c r="E304" s="26">
        <f>'Bruker data input page'!L981</f>
        <v>90</v>
      </c>
      <c r="F304" s="26"/>
      <c r="G304" s="26" t="str">
        <f>'Bruker data input page'!DK304</f>
        <v>393-U1558D-19R-1A</v>
      </c>
      <c r="H304" s="26" t="str">
        <f>'Bruker data input page'!DL304</f>
        <v>SHLF</v>
      </c>
      <c r="I304" s="26">
        <f>'Bruker data input page'!DM304</f>
        <v>0</v>
      </c>
      <c r="J304" s="26">
        <f>'Bruker data input page'!DN304</f>
        <v>0</v>
      </c>
      <c r="K304" s="26">
        <f>'Bruker data input page'!DO304</f>
        <v>0</v>
      </c>
      <c r="L304" s="26">
        <f>'Bruker data input page'!DP304</f>
        <v>0</v>
      </c>
      <c r="M304" s="26">
        <f>'Bruker data input page'!DQ304</f>
        <v>0</v>
      </c>
      <c r="N304" s="26">
        <f>'Bruker data input page'!DR304</f>
        <v>0</v>
      </c>
      <c r="O304" s="26">
        <f>'Bruker data input page'!DS304</f>
        <v>100</v>
      </c>
      <c r="P304" s="21" t="str">
        <f>'Bruker data input page'!DT304</f>
        <v>8B ALT</v>
      </c>
      <c r="Q304" s="21">
        <f>'Bruker data input page'!A304</f>
        <v>748</v>
      </c>
      <c r="R304" s="27">
        <f>'Bruker data input page'!B304</f>
        <v>44744.241666666669</v>
      </c>
      <c r="S304" s="22">
        <f>'Bruker data input page'!Y304*Calibrations!H$97+Calibrations!I$97</f>
        <v>48.777843767401549</v>
      </c>
      <c r="T304" s="23">
        <f>Calibrations!O$97*('Bruker data input page'!AK304/0.5993)^2+Calibrations!P$97*('Bruker data input page'!AK304/0.5993)+Calibrations!Q$97</f>
        <v>1.0796471133577119</v>
      </c>
      <c r="U304" s="22">
        <f>Calibrations!$V$97*'Bruker data input page'!W304^2+Calibrations!$W$97*'Bruker data input page'!W304+Calibrations!$X$97</f>
        <v>19.788243427511471</v>
      </c>
      <c r="V304" s="23">
        <f>('Bruker data input page'!AS304/0.69943)*Calibrations!AC$97+Calibrations!AD$97</f>
        <v>10.759602153629345</v>
      </c>
      <c r="W304" s="23">
        <f>'Bruker data input page'!U304*Calibrations!AQ$97+Calibrations!AR$97</f>
        <v>4.5202714588894821</v>
      </c>
      <c r="X304" s="23">
        <f>Calibrations!AJ$97*('Bruker data input page'!AQ304/0.77446)^2+('Bruker data input page'!AQ304/0.77446)*Calibrations!AK$97+Calibrations!AL$97</f>
        <v>0.12430326643124069</v>
      </c>
      <c r="Y304" s="23">
        <f>('Bruker data input page'!AI304/0.7147)*Calibrations!AX$97+Calibrations!AY$97</f>
        <v>12.595767605774359</v>
      </c>
      <c r="Z304" s="23">
        <f>('Bruker data input page'!AG304/0.8302)*Calibrations!BE$97+Calibrations!BF$97</f>
        <v>0.89380444472225817</v>
      </c>
      <c r="AA304" s="23" t="e">
        <f>((('Bruker data input page'!AA304/0.436)^2)*Calibrations!BK$97)+(('Bruker data input page'!AA304/0.436)*Calibrations!BL$97)+Calibrations!BM$97</f>
        <v>#VALUE!</v>
      </c>
      <c r="AB304" s="24">
        <f>'Bruker data input page'!AM304*Calibrations!BS$97*10000+Calibrations!BT$97</f>
        <v>328.10512997725948</v>
      </c>
      <c r="AC304" s="24">
        <f>Calibrations!CA$97*('Bruker data input page'!AO304*10000)^2+('Bruker data input page'!AO304*10000)*Calibrations!CB$97+Calibrations!CC$97</f>
        <v>418.61546557038025</v>
      </c>
      <c r="AD304" s="24">
        <f>'Bruker data input page'!AW304*10000*Calibrations!CI$97+Calibrations!CJ$97</f>
        <v>95.275655185466718</v>
      </c>
      <c r="AE304" s="24">
        <f>'Bruker data input page'!AY304*10000*Calibrations!CP$97+Calibrations!CQ$97</f>
        <v>82.353695360514607</v>
      </c>
      <c r="AF304" s="24">
        <f>Calibrations!$CW$97*('Bruker data input page'!BA304*10000)^2+('Bruker data input page'!BA304*10000)*Calibrations!$CX$97+Calibrations!$CY$97</f>
        <v>89.920633513111184</v>
      </c>
      <c r="AG304" s="24">
        <f>'Bruker data input page'!BI304*10000*Calibrations!DD$97+Calibrations!DE$97</f>
        <v>6.421244393933315</v>
      </c>
      <c r="AH304" s="24">
        <f>('Bruker data input page'!BK304*10000)*Calibrations!DK$97+Calibrations!DL$97</f>
        <v>98.492249444534551</v>
      </c>
      <c r="AI304" s="24">
        <f>Calibrations!DR$97*('Bruker data input page'!BM304*10000)^2+('Bruker data input page'!BM304*10000)*Calibrations!DS$97+Calibrations!DT$97</f>
        <v>25.480572934039472</v>
      </c>
      <c r="AJ304" s="24">
        <f>Calibrations!DY$97*('Bruker data input page'!BO304*10000)^2+Calibrations!DZ$97*('Bruker data input page'!BO304*10000)+Calibrations!EA$97</f>
        <v>67.5492535203297</v>
      </c>
      <c r="AK304" s="21"/>
      <c r="AL304" s="21"/>
    </row>
    <row r="305" spans="2:38">
      <c r="B305" s="27">
        <f>'Bruker data input page'!B982</f>
        <v>44767.839583333334</v>
      </c>
      <c r="C305" s="21" t="str">
        <f>'Bruker data input page'!G982</f>
        <v>GeoExploration</v>
      </c>
      <c r="D305" s="21" t="str">
        <f>'Bruker data input page'!H982</f>
        <v>Oxide3phase</v>
      </c>
      <c r="E305" s="26">
        <f>'Bruker data input page'!L982</f>
        <v>90</v>
      </c>
      <c r="F305" s="26"/>
      <c r="G305" s="26" t="str">
        <f>'Bruker data input page'!DK305</f>
        <v>393-U1558D-19R-1A</v>
      </c>
      <c r="H305" s="26" t="str">
        <f>'Bruker data input page'!DL305</f>
        <v>SHLF</v>
      </c>
      <c r="I305" s="26">
        <f>'Bruker data input page'!DM305</f>
        <v>0</v>
      </c>
      <c r="J305" s="26">
        <f>'Bruker data input page'!DN305</f>
        <v>0</v>
      </c>
      <c r="K305" s="26">
        <f>'Bruker data input page'!DO305</f>
        <v>0</v>
      </c>
      <c r="L305" s="26">
        <f>'Bruker data input page'!DP305</f>
        <v>0</v>
      </c>
      <c r="M305" s="26">
        <f>'Bruker data input page'!DQ305</f>
        <v>0</v>
      </c>
      <c r="N305" s="26">
        <f>'Bruker data input page'!DR305</f>
        <v>0</v>
      </c>
      <c r="O305" s="26">
        <f>'Bruker data input page'!DS305</f>
        <v>125</v>
      </c>
      <c r="P305" s="21" t="str">
        <f>'Bruker data input page'!DT305</f>
        <v>11A BKGD</v>
      </c>
      <c r="Q305" s="21">
        <f>'Bruker data input page'!A305</f>
        <v>749</v>
      </c>
      <c r="R305" s="27">
        <f>'Bruker data input page'!B305</f>
        <v>44744.25</v>
      </c>
      <c r="S305" s="22">
        <f>'Bruker data input page'!Y305*Calibrations!H$97+Calibrations!I$97</f>
        <v>52.898586665289216</v>
      </c>
      <c r="T305" s="23">
        <f>Calibrations!O$97*('Bruker data input page'!AK305/0.5993)^2+Calibrations!P$97*('Bruker data input page'!AK305/0.5993)+Calibrations!Q$97</f>
        <v>1.1026846475277017</v>
      </c>
      <c r="U305" s="22">
        <f>Calibrations!$V$97*'Bruker data input page'!W305^2+Calibrations!$W$97*'Bruker data input page'!W305+Calibrations!$X$97</f>
        <v>20.245265782267765</v>
      </c>
      <c r="V305" s="23">
        <f>('Bruker data input page'!AS305/0.69943)*Calibrations!AC$97+Calibrations!AD$97</f>
        <v>10.585461476348554</v>
      </c>
      <c r="W305" s="23">
        <f>'Bruker data input page'!U305*Calibrations!AQ$97+Calibrations!AR$97</f>
        <v>7.3570844255704122</v>
      </c>
      <c r="X305" s="23">
        <f>Calibrations!AJ$97*('Bruker data input page'!AQ305/0.77446)^2+('Bruker data input page'!AQ305/0.77446)*Calibrations!AK$97+Calibrations!AL$97</f>
        <v>0.10263600194491369</v>
      </c>
      <c r="Y305" s="23">
        <f>('Bruker data input page'!AI305/0.7147)*Calibrations!AX$97+Calibrations!AY$97</f>
        <v>13.127575049813462</v>
      </c>
      <c r="Z305" s="23">
        <f>('Bruker data input page'!AG305/0.8302)*Calibrations!BE$97+Calibrations!BF$97</f>
        <v>0.41478140877036429</v>
      </c>
      <c r="AA305" s="23">
        <f>((('Bruker data input page'!AA305/0.436)^2)*Calibrations!BK$97)+(('Bruker data input page'!AA305/0.436)*Calibrations!BL$97)+Calibrations!BM$97</f>
        <v>7.039854951491685E-2</v>
      </c>
      <c r="AB305" s="24">
        <f>'Bruker data input page'!AM305*Calibrations!BS$97*10000+Calibrations!BT$97</f>
        <v>328.10512997725948</v>
      </c>
      <c r="AC305" s="24">
        <f>Calibrations!CA$97*('Bruker data input page'!AO305*10000)^2+('Bruker data input page'!AO305*10000)*Calibrations!CB$97+Calibrations!CC$97</f>
        <v>397.06553989858514</v>
      </c>
      <c r="AD305" s="24">
        <f>'Bruker data input page'!AW305*10000*Calibrations!CI$97+Calibrations!CJ$97</f>
        <v>114.05768976258933</v>
      </c>
      <c r="AE305" s="24">
        <f>'Bruker data input page'!AY305*10000*Calibrations!CP$97+Calibrations!CQ$97</f>
        <v>89.549424239334655</v>
      </c>
      <c r="AF305" s="24">
        <f>Calibrations!$CW$97*('Bruker data input page'!BA305*10000)^2+('Bruker data input page'!BA305*10000)*Calibrations!$CX$97+Calibrations!$CY$97</f>
        <v>75.467237794190723</v>
      </c>
      <c r="AG305" s="24">
        <f>'Bruker data input page'!BI305*10000*Calibrations!DD$97+Calibrations!DE$97</f>
        <v>4.1610912678326706</v>
      </c>
      <c r="AH305" s="24">
        <f>('Bruker data input page'!BK305*10000)*Calibrations!DK$97+Calibrations!DL$97</f>
        <v>97.499071833454153</v>
      </c>
      <c r="AI305" s="24">
        <f>Calibrations!DR$97*('Bruker data input page'!BM305*10000)^2+('Bruker data input page'!BM305*10000)*Calibrations!DS$97+Calibrations!DT$97</f>
        <v>22.294128390038448</v>
      </c>
      <c r="AJ305" s="24">
        <f>Calibrations!DY$97*('Bruker data input page'!BO305*10000)^2+Calibrations!DZ$97*('Bruker data input page'!BO305*10000)+Calibrations!EA$97</f>
        <v>64.122089891985809</v>
      </c>
      <c r="AK305" s="21"/>
      <c r="AL305" s="21"/>
    </row>
    <row r="306" spans="2:38">
      <c r="B306" s="27">
        <f>'Bruker data input page'!B983</f>
        <v>44767.841666666667</v>
      </c>
      <c r="C306" s="21" t="str">
        <f>'Bruker data input page'!G983</f>
        <v>GeoExploration</v>
      </c>
      <c r="D306" s="21" t="str">
        <f>'Bruker data input page'!H983</f>
        <v>Oxide3phase</v>
      </c>
      <c r="E306" s="26">
        <f>'Bruker data input page'!L983</f>
        <v>90</v>
      </c>
      <c r="F306" s="26"/>
      <c r="G306" s="26" t="str">
        <f>'Bruker data input page'!DK306</f>
        <v>393-U1558D-19R-2A</v>
      </c>
      <c r="H306" s="26" t="str">
        <f>'Bruker data input page'!DL306</f>
        <v>SHLF</v>
      </c>
      <c r="I306" s="26">
        <f>'Bruker data input page'!DM306</f>
        <v>0</v>
      </c>
      <c r="J306" s="26">
        <f>'Bruker data input page'!DN306</f>
        <v>0</v>
      </c>
      <c r="K306" s="26">
        <f>'Bruker data input page'!DO306</f>
        <v>0</v>
      </c>
      <c r="L306" s="26">
        <f>'Bruker data input page'!DP306</f>
        <v>0</v>
      </c>
      <c r="M306" s="26">
        <f>'Bruker data input page'!DQ306</f>
        <v>0</v>
      </c>
      <c r="N306" s="26">
        <f>'Bruker data input page'!DR306</f>
        <v>0</v>
      </c>
      <c r="O306" s="26">
        <f>'Bruker data input page'!DS306</f>
        <v>9</v>
      </c>
      <c r="P306" s="21" t="str">
        <f>'Bruker data input page'!DT306</f>
        <v>1A BKGD</v>
      </c>
      <c r="Q306" s="21">
        <f>'Bruker data input page'!A306</f>
        <v>755</v>
      </c>
      <c r="R306" s="27">
        <f>'Bruker data input page'!B306</f>
        <v>44744.881944444445</v>
      </c>
      <c r="S306" s="22">
        <f>'Bruker data input page'!Y306*Calibrations!H$97+Calibrations!I$97</f>
        <v>45.607621115840551</v>
      </c>
      <c r="T306" s="23">
        <f>Calibrations!O$97*('Bruker data input page'!AK306/0.5993)^2+Calibrations!P$97*('Bruker data input page'!AK306/0.5993)+Calibrations!Q$97</f>
        <v>0.85342973466135374</v>
      </c>
      <c r="U306" s="22">
        <f>Calibrations!$V$97*'Bruker data input page'!W306^2+Calibrations!$W$97*'Bruker data input page'!W306+Calibrations!$X$97</f>
        <v>15.98264699760699</v>
      </c>
      <c r="V306" s="23">
        <f>('Bruker data input page'!AS306/0.69943)*Calibrations!AC$97+Calibrations!AD$97</f>
        <v>8.4003557712623778</v>
      </c>
      <c r="W306" s="23">
        <f>'Bruker data input page'!U306*Calibrations!AQ$97+Calibrations!AR$97</f>
        <v>5.6621113949092168</v>
      </c>
      <c r="X306" s="23">
        <f>Calibrations!AJ$97*('Bruker data input page'!AQ306/0.77446)^2+('Bruker data input page'!AQ306/0.77446)*Calibrations!AK$97+Calibrations!AL$97</f>
        <v>9.8185325894697348E-2</v>
      </c>
      <c r="Y306" s="23">
        <f>('Bruker data input page'!AI306/0.7147)*Calibrations!AX$97+Calibrations!AY$97</f>
        <v>13.586454991506521</v>
      </c>
      <c r="Z306" s="23">
        <f>('Bruker data input page'!AG306/0.8302)*Calibrations!BE$97+Calibrations!BF$97</f>
        <v>0.32619082209621125</v>
      </c>
      <c r="AA306" s="23">
        <f>((('Bruker data input page'!AA306/0.436)^2)*Calibrations!BK$97)+(('Bruker data input page'!AA306/0.436)*Calibrations!BL$97)+Calibrations!BM$97</f>
        <v>5.963677651167977E-2</v>
      </c>
      <c r="AB306" s="24">
        <f>'Bruker data input page'!AM306*Calibrations!BS$97*10000+Calibrations!BT$97</f>
        <v>273.22721318054118</v>
      </c>
      <c r="AC306" s="24">
        <f>Calibrations!CA$97*('Bruker data input page'!AO306*10000)^2+('Bruker data input page'!AO306*10000)*Calibrations!CB$97+Calibrations!CC$97</f>
        <v>366.93025327291343</v>
      </c>
      <c r="AD306" s="24">
        <f>'Bruker data input page'!AW306*10000*Calibrations!CI$97+Calibrations!CJ$97</f>
        <v>120.97738671205553</v>
      </c>
      <c r="AE306" s="24">
        <f>'Bruker data input page'!AY306*10000*Calibrations!CP$97+Calibrations!CQ$97</f>
        <v>74.130005213291696</v>
      </c>
      <c r="AF306" s="24">
        <f>Calibrations!$CW$97*('Bruker data input page'!BA306*10000)^2+('Bruker data input page'!BA306*10000)*Calibrations!$CX$97+Calibrations!$CY$97</f>
        <v>57.460604479051938</v>
      </c>
      <c r="AG306" s="24">
        <f>'Bruker data input page'!BI306*10000*Calibrations!DD$97+Calibrations!DE$97</f>
        <v>5.2911678308829933</v>
      </c>
      <c r="AH306" s="24">
        <f>('Bruker data input page'!BK306*10000)*Calibrations!DK$97+Calibrations!DL$97</f>
        <v>160.06926133151876</v>
      </c>
      <c r="AI306" s="24">
        <f>Calibrations!DR$97*('Bruker data input page'!BM306*10000)^2+('Bruker data input page'!BM306*10000)*Calibrations!DS$97+Calibrations!DT$97</f>
        <v>21.2314005193805</v>
      </c>
      <c r="AJ306" s="24">
        <f>Calibrations!DY$97*('Bruker data input page'!BO306*10000)^2+Calibrations!DZ$97*('Bruker data input page'!BO306*10000)+Calibrations!EA$97</f>
        <v>55.53251787558483</v>
      </c>
      <c r="AK306" s="21"/>
      <c r="AL306" s="21"/>
    </row>
    <row r="307" spans="2:38">
      <c r="B307" s="27">
        <f>'Bruker data input page'!B984</f>
        <v>44767.95</v>
      </c>
      <c r="C307" s="21" t="str">
        <f>'Bruker data input page'!G984</f>
        <v>GeoExploration</v>
      </c>
      <c r="D307" s="21" t="str">
        <f>'Bruker data input page'!H984</f>
        <v>Oxide3phase</v>
      </c>
      <c r="E307" s="26">
        <f>'Bruker data input page'!L984</f>
        <v>90</v>
      </c>
      <c r="F307" s="26"/>
      <c r="G307" s="26" t="str">
        <f>'Bruker data input page'!DK307</f>
        <v>393-U1558D-19R-2A</v>
      </c>
      <c r="H307" s="26" t="str">
        <f>'Bruker data input page'!DL307</f>
        <v>SHLF</v>
      </c>
      <c r="I307" s="26">
        <f>'Bruker data input page'!DM307</f>
        <v>0</v>
      </c>
      <c r="J307" s="26">
        <f>'Bruker data input page'!DN307</f>
        <v>0</v>
      </c>
      <c r="K307" s="26">
        <f>'Bruker data input page'!DO307</f>
        <v>0</v>
      </c>
      <c r="L307" s="26">
        <f>'Bruker data input page'!DP307</f>
        <v>0</v>
      </c>
      <c r="M307" s="26">
        <f>'Bruker data input page'!DQ307</f>
        <v>0</v>
      </c>
      <c r="N307" s="26">
        <f>'Bruker data input page'!DR307</f>
        <v>0</v>
      </c>
      <c r="O307" s="26">
        <f>'Bruker data input page'!DS307</f>
        <v>27</v>
      </c>
      <c r="P307" s="21" t="str">
        <f>'Bruker data input page'!DT307</f>
        <v>1B BKGD</v>
      </c>
      <c r="Q307" s="21">
        <f>'Bruker data input page'!A307</f>
        <v>756</v>
      </c>
      <c r="R307" s="27">
        <f>'Bruker data input page'!B307</f>
        <v>44744.884027777778</v>
      </c>
      <c r="S307" s="22">
        <f>'Bruker data input page'!Y307*Calibrations!H$97+Calibrations!I$97</f>
        <v>46.08098019851122</v>
      </c>
      <c r="T307" s="23">
        <f>Calibrations!O$97*('Bruker data input page'!AK307/0.5993)^2+Calibrations!P$97*('Bruker data input page'!AK307/0.5993)+Calibrations!Q$97</f>
        <v>0.93080782011343</v>
      </c>
      <c r="U307" s="22">
        <f>Calibrations!$V$97*'Bruker data input page'!W307^2+Calibrations!$W$97*'Bruker data input page'!W307+Calibrations!$X$97</f>
        <v>16.069429473797186</v>
      </c>
      <c r="V307" s="23">
        <f>('Bruker data input page'!AS307/0.69943)*Calibrations!AC$97+Calibrations!AD$97</f>
        <v>9.0472667996732543</v>
      </c>
      <c r="W307" s="23">
        <f>'Bruker data input page'!U307*Calibrations!AQ$97+Calibrations!AR$97</f>
        <v>8.1497603039451008</v>
      </c>
      <c r="X307" s="23">
        <f>Calibrations!AJ$97*('Bruker data input page'!AQ307/0.77446)^2+('Bruker data input page'!AQ307/0.77446)*Calibrations!AK$97+Calibrations!AL$97</f>
        <v>0.1364560540754054</v>
      </c>
      <c r="Y307" s="23">
        <f>('Bruker data input page'!AI307/0.7147)*Calibrations!AX$97+Calibrations!AY$97</f>
        <v>14.492034916254465</v>
      </c>
      <c r="Z307" s="23">
        <f>('Bruker data input page'!AG307/0.8302)*Calibrations!BE$97+Calibrations!BF$97</f>
        <v>0.29389374279762737</v>
      </c>
      <c r="AA307" s="23">
        <f>((('Bruker data input page'!AA307/0.436)^2)*Calibrations!BK$97)+(('Bruker data input page'!AA307/0.436)*Calibrations!BL$97)+Calibrations!BM$97</f>
        <v>7.2314453969701223E-2</v>
      </c>
      <c r="AB307" s="24">
        <f>'Bruker data input page'!AM307*Calibrations!BS$97*10000+Calibrations!BT$97</f>
        <v>257.79279908146418</v>
      </c>
      <c r="AC307" s="24">
        <f>Calibrations!CA$97*('Bruker data input page'!AO307*10000)^2+('Bruker data input page'!AO307*10000)*Calibrations!CB$97+Calibrations!CC$97</f>
        <v>388.50012068849503</v>
      </c>
      <c r="AD307" s="24">
        <f>'Bruker data input page'!AW307*10000*Calibrations!CI$97+Calibrations!CJ$97</f>
        <v>95.275655185466718</v>
      </c>
      <c r="AE307" s="24">
        <f>'Bruker data input page'!AY307*10000*Calibrations!CP$97+Calibrations!CQ$97</f>
        <v>85.437579165723207</v>
      </c>
      <c r="AF307" s="24">
        <f>Calibrations!$CW$97*('Bruker data input page'!BA307*10000)^2+('Bruker data input page'!BA307*10000)*Calibrations!$CX$97+Calibrations!$CY$97</f>
        <v>75.467237794190723</v>
      </c>
      <c r="AG307" s="24">
        <f>'Bruker data input page'!BI307*10000*Calibrations!DD$97+Calibrations!DE$97</f>
        <v>4.1610912678326706</v>
      </c>
      <c r="AH307" s="24">
        <f>('Bruker data input page'!BK307*10000)*Calibrations!DK$97+Calibrations!DL$97</f>
        <v>93.526361389132575</v>
      </c>
      <c r="AI307" s="24">
        <f>Calibrations!DR$97*('Bruker data input page'!BM307*10000)^2+('Bruker data input page'!BM307*10000)*Calibrations!DS$97+Calibrations!DT$97</f>
        <v>23.356566416034262</v>
      </c>
      <c r="AJ307" s="24">
        <f>Calibrations!DY$97*('Bruker data input page'!BO307*10000)^2+Calibrations!DZ$97*('Bruker data input page'!BO307*10000)+Calibrations!EA$97</f>
        <v>64.122089891985809</v>
      </c>
      <c r="AK307" s="21"/>
      <c r="AL307" s="21"/>
    </row>
    <row r="308" spans="2:38">
      <c r="B308" s="27">
        <f>'Bruker data input page'!B985</f>
        <v>44767.952777777777</v>
      </c>
      <c r="C308" s="21" t="str">
        <f>'Bruker data input page'!G985</f>
        <v>GeoExploration</v>
      </c>
      <c r="D308" s="21" t="str">
        <f>'Bruker data input page'!H985</f>
        <v>Oxide3phase</v>
      </c>
      <c r="E308" s="26">
        <f>'Bruker data input page'!L985</f>
        <v>90</v>
      </c>
      <c r="F308" s="26"/>
      <c r="G308" s="26" t="str">
        <f>'Bruker data input page'!DK308</f>
        <v>393-U1558D-19R-2A</v>
      </c>
      <c r="H308" s="26" t="str">
        <f>'Bruker data input page'!DL308</f>
        <v>SHLF</v>
      </c>
      <c r="I308" s="26">
        <f>'Bruker data input page'!DM308</f>
        <v>0</v>
      </c>
      <c r="J308" s="26">
        <f>'Bruker data input page'!DN308</f>
        <v>0</v>
      </c>
      <c r="K308" s="26">
        <f>'Bruker data input page'!DO308</f>
        <v>0</v>
      </c>
      <c r="L308" s="26">
        <f>'Bruker data input page'!DP308</f>
        <v>0</v>
      </c>
      <c r="M308" s="26">
        <f>'Bruker data input page'!DQ308</f>
        <v>0</v>
      </c>
      <c r="N308" s="26">
        <f>'Bruker data input page'!DR308</f>
        <v>0</v>
      </c>
      <c r="O308" s="26">
        <f>'Bruker data input page'!DS308</f>
        <v>45</v>
      </c>
      <c r="P308" s="21" t="str">
        <f>'Bruker data input page'!DT308</f>
        <v>3A BKGD</v>
      </c>
      <c r="Q308" s="21">
        <f>'Bruker data input page'!A308</f>
        <v>757</v>
      </c>
      <c r="R308" s="27">
        <f>'Bruker data input page'!B308</f>
        <v>44744.886111111111</v>
      </c>
      <c r="S308" s="22">
        <f>'Bruker data input page'!Y308*Calibrations!H$97+Calibrations!I$97</f>
        <v>50.351905295318502</v>
      </c>
      <c r="T308" s="23">
        <f>Calibrations!O$97*('Bruker data input page'!AK308/0.5993)^2+Calibrations!P$97*('Bruker data input page'!AK308/0.5993)+Calibrations!Q$97</f>
        <v>0.93227722851022876</v>
      </c>
      <c r="U308" s="22">
        <f>Calibrations!$V$97*'Bruker data input page'!W308^2+Calibrations!$W$97*'Bruker data input page'!W308+Calibrations!$X$97</f>
        <v>17.558676127442716</v>
      </c>
      <c r="V308" s="23">
        <f>('Bruker data input page'!AS308/0.69943)*Calibrations!AC$97+Calibrations!AD$97</f>
        <v>9.4295127822003497</v>
      </c>
      <c r="W308" s="23">
        <f>'Bruker data input page'!U308*Calibrations!AQ$97+Calibrations!AR$97</f>
        <v>9.1083181100382014</v>
      </c>
      <c r="X308" s="23">
        <f>Calibrations!AJ$97*('Bruker data input page'!AQ308/0.77446)^2+('Bruker data input page'!AQ308/0.77446)*Calibrations!AK$97+Calibrations!AL$97</f>
        <v>0.13232203694931932</v>
      </c>
      <c r="Y308" s="23">
        <f>('Bruker data input page'!AI308/0.7147)*Calibrations!AX$97+Calibrations!AY$97</f>
        <v>12.634743473416503</v>
      </c>
      <c r="Z308" s="23">
        <f>('Bruker data input page'!AG308/0.8302)*Calibrations!BE$97+Calibrations!BF$97</f>
        <v>0.32875647792834173</v>
      </c>
      <c r="AA308" s="23">
        <f>((('Bruker data input page'!AA308/0.436)^2)*Calibrations!BK$97)+(('Bruker data input page'!AA308/0.436)*Calibrations!BL$97)+Calibrations!BM$97</f>
        <v>5.4621371736275431E-2</v>
      </c>
      <c r="AB308" s="24">
        <f>'Bruker data input page'!AM308*Calibrations!BS$97*10000+Calibrations!BT$97</f>
        <v>238.07104773264354</v>
      </c>
      <c r="AC308" s="24">
        <f>Calibrations!CA$97*('Bruker data input page'!AO308*10000)^2+('Bruker data input page'!AO308*10000)*Calibrations!CB$97+Calibrations!CC$97</f>
        <v>386.59566550528382</v>
      </c>
      <c r="AD308" s="24">
        <f>'Bruker data input page'!AW308*10000*Calibrations!CI$97+Calibrations!CJ$97</f>
        <v>133.82825247534993</v>
      </c>
      <c r="AE308" s="24">
        <f>'Bruker data input page'!AY308*10000*Calibrations!CP$97+Calibrations!CQ$97</f>
        <v>95.717191849751842</v>
      </c>
      <c r="AF308" s="24">
        <f>Calibrations!$CW$97*('Bruker data input page'!BA308*10000)^2+('Bruker data input page'!BA308*10000)*Calibrations!$CX$97+Calibrations!$CY$97</f>
        <v>54.601377481962757</v>
      </c>
      <c r="AG308" s="24">
        <f>'Bruker data input page'!BI308*10000*Calibrations!DD$97+Calibrations!DE$97</f>
        <v>3.0310147047823475</v>
      </c>
      <c r="AH308" s="24">
        <f>('Bruker data input page'!BK308*10000)*Calibrations!DK$97+Calibrations!DL$97</f>
        <v>95.512716611293371</v>
      </c>
      <c r="AI308" s="24">
        <f>Calibrations!DR$97*('Bruker data input page'!BM308*10000)^2+('Bruker data input page'!BM308*10000)*Calibrations!DS$97+Calibrations!DT$97</f>
        <v>24.418714597367938</v>
      </c>
      <c r="AJ308" s="24">
        <f>Calibrations!DY$97*('Bruker data input page'!BO308*10000)^2+Calibrations!DZ$97*('Bruker data input page'!BO308*10000)+Calibrations!EA$97</f>
        <v>64.122089891985809</v>
      </c>
      <c r="AK308" s="21"/>
      <c r="AL308" s="21"/>
    </row>
    <row r="309" spans="2:38">
      <c r="B309" s="27">
        <f>'Bruker data input page'!B986</f>
        <v>44767.954861111109</v>
      </c>
      <c r="C309" s="21" t="str">
        <f>'Bruker data input page'!G986</f>
        <v>GeoExploration</v>
      </c>
      <c r="D309" s="21" t="str">
        <f>'Bruker data input page'!H986</f>
        <v>Oxide3phase</v>
      </c>
      <c r="E309" s="26">
        <f>'Bruker data input page'!L986</f>
        <v>90</v>
      </c>
      <c r="F309" s="26"/>
      <c r="G309" s="26" t="str">
        <f>'Bruker data input page'!DK309</f>
        <v>393-U1558D-19R-2A</v>
      </c>
      <c r="H309" s="26" t="str">
        <f>'Bruker data input page'!DL309</f>
        <v>SHLF</v>
      </c>
      <c r="I309" s="26">
        <f>'Bruker data input page'!DM309</f>
        <v>0</v>
      </c>
      <c r="J309" s="26">
        <f>'Bruker data input page'!DN309</f>
        <v>0</v>
      </c>
      <c r="K309" s="26">
        <f>'Bruker data input page'!DO309</f>
        <v>0</v>
      </c>
      <c r="L309" s="26">
        <f>'Bruker data input page'!DP309</f>
        <v>0</v>
      </c>
      <c r="M309" s="26">
        <f>'Bruker data input page'!DQ309</f>
        <v>0</v>
      </c>
      <c r="N309" s="26">
        <f>'Bruker data input page'!DR309</f>
        <v>0</v>
      </c>
      <c r="O309" s="26">
        <f>'Bruker data input page'!DS309</f>
        <v>45</v>
      </c>
      <c r="P309" s="21" t="str">
        <f>'Bruker data input page'!DT309</f>
        <v>8A ALT</v>
      </c>
      <c r="Q309" s="21">
        <f>'Bruker data input page'!A309</f>
        <v>758</v>
      </c>
      <c r="R309" s="27">
        <f>'Bruker data input page'!B309</f>
        <v>44744.888194444444</v>
      </c>
      <c r="S309" s="22">
        <f>'Bruker data input page'!Y309*Calibrations!H$97+Calibrations!I$97</f>
        <v>45.581838254158932</v>
      </c>
      <c r="T309" s="23">
        <f>Calibrations!O$97*('Bruker data input page'!AK309/0.5993)^2+Calibrations!P$97*('Bruker data input page'!AK309/0.5993)+Calibrations!Q$97</f>
        <v>0.93099150528081109</v>
      </c>
      <c r="U309" s="22">
        <f>Calibrations!$V$97*'Bruker data input page'!W309^2+Calibrations!$W$97*'Bruker data input page'!W309+Calibrations!$X$97</f>
        <v>15.986672781486609</v>
      </c>
      <c r="V309" s="23">
        <f>('Bruker data input page'!AS309/0.69943)*Calibrations!AC$97+Calibrations!AD$97</f>
        <v>8.9164454148400001</v>
      </c>
      <c r="W309" s="23">
        <f>'Bruker data input page'!U309*Calibrations!AQ$97+Calibrations!AR$97</f>
        <v>6.0298356682430363</v>
      </c>
      <c r="X309" s="23">
        <f>Calibrations!AJ$97*('Bruker data input page'!AQ309/0.77446)^2+('Bruker data input page'!AQ309/0.77446)*Calibrations!AK$97+Calibrations!AL$97</f>
        <v>8.7017187788313258E-2</v>
      </c>
      <c r="Y309" s="23">
        <f>('Bruker data input page'!AI309/0.7147)*Calibrations!AX$97+Calibrations!AY$97</f>
        <v>12.245441545443995</v>
      </c>
      <c r="Z309" s="23">
        <f>('Bruker data input page'!AG309/0.8302)*Calibrations!BE$97+Calibrations!BF$97</f>
        <v>0.30506189171396009</v>
      </c>
      <c r="AA309" s="23">
        <f>((('Bruker data input page'!AA309/0.436)^2)*Calibrations!BK$97)+(('Bruker data input page'!AA309/0.436)*Calibrations!BL$97)+Calibrations!BM$97</f>
        <v>0.12150672911162595</v>
      </c>
      <c r="AB309" s="24">
        <f>'Bruker data input page'!AM309*Calibrations!BS$97*10000+Calibrations!BT$97</f>
        <v>253.50546183172054</v>
      </c>
      <c r="AC309" s="24">
        <f>Calibrations!CA$97*('Bruker data input page'!AO309*10000)^2+('Bruker data input page'!AO309*10000)*Calibrations!CB$97+Calibrations!CC$97</f>
        <v>360.36443336914488</v>
      </c>
      <c r="AD309" s="24">
        <f>'Bruker data input page'!AW309*10000*Calibrations!CI$97+Calibrations!CJ$97</f>
        <v>134.81678061098796</v>
      </c>
      <c r="AE309" s="24">
        <f>'Bruker data input page'!AY309*10000*Calibrations!CP$97+Calibrations!CQ$97</f>
        <v>87.493501702528931</v>
      </c>
      <c r="AF309" s="24">
        <f>Calibrations!$CW$97*('Bruker data input page'!BA309*10000)^2+('Bruker data input page'!BA309*10000)*Calibrations!$CX$97+Calibrations!$CY$97</f>
        <v>70.033506097090964</v>
      </c>
      <c r="AG309" s="24">
        <f>'Bruker data input page'!BI309*10000*Calibrations!DD$97+Calibrations!DE$97</f>
        <v>3.0310147047823475</v>
      </c>
      <c r="AH309" s="24">
        <f>('Bruker data input page'!BK309*10000)*Calibrations!DK$97+Calibrations!DL$97</f>
        <v>86.574118111569859</v>
      </c>
      <c r="AI309" s="24">
        <f>Calibrations!DR$97*('Bruker data input page'!BM309*10000)^2+('Bruker data input page'!BM309*10000)*Calibrations!DS$97+Calibrations!DT$97</f>
        <v>24.418714597367938</v>
      </c>
      <c r="AJ309" s="24">
        <f>Calibrations!DY$97*('Bruker data input page'!BO309*10000)^2+Calibrations!DZ$97*('Bruker data input page'!BO309*10000)+Calibrations!EA$97</f>
        <v>70.971465618264176</v>
      </c>
      <c r="AK309" s="21"/>
      <c r="AL309" s="21"/>
    </row>
    <row r="310" spans="2:38">
      <c r="B310" s="27">
        <f>'Bruker data input page'!B987</f>
        <v>44767.956944444442</v>
      </c>
      <c r="C310" s="21" t="str">
        <f>'Bruker data input page'!G987</f>
        <v>GeoExploration</v>
      </c>
      <c r="D310" s="21" t="str">
        <f>'Bruker data input page'!H987</f>
        <v>Oxide3phase</v>
      </c>
      <c r="E310" s="26">
        <f>'Bruker data input page'!L987</f>
        <v>90</v>
      </c>
      <c r="F310" s="26"/>
      <c r="G310" s="26" t="str">
        <f>'Bruker data input page'!DK310</f>
        <v>393-U1558D-20R-1A</v>
      </c>
      <c r="H310" s="26" t="str">
        <f>'Bruker data input page'!DL310</f>
        <v>SHLF</v>
      </c>
      <c r="I310" s="26">
        <f>'Bruker data input page'!DM310</f>
        <v>0</v>
      </c>
      <c r="J310" s="26">
        <f>'Bruker data input page'!DN310</f>
        <v>0</v>
      </c>
      <c r="K310" s="26">
        <f>'Bruker data input page'!DO310</f>
        <v>0</v>
      </c>
      <c r="L310" s="26">
        <f>'Bruker data input page'!DP310</f>
        <v>0</v>
      </c>
      <c r="M310" s="26">
        <f>'Bruker data input page'!DQ310</f>
        <v>0</v>
      </c>
      <c r="N310" s="26">
        <f>'Bruker data input page'!DR310</f>
        <v>0</v>
      </c>
      <c r="O310" s="26">
        <f>'Bruker data input page'!DS310</f>
        <v>19</v>
      </c>
      <c r="P310" s="21" t="str">
        <f>'Bruker data input page'!DT310</f>
        <v>2A ALT</v>
      </c>
      <c r="Q310" s="21">
        <f>'Bruker data input page'!A310</f>
        <v>759</v>
      </c>
      <c r="R310" s="27">
        <f>'Bruker data input page'!B310</f>
        <v>44744.893750000003</v>
      </c>
      <c r="S310" s="22">
        <f>'Bruker data input page'!Y310*Calibrations!H$97+Calibrations!I$97</f>
        <v>44.627515926846968</v>
      </c>
      <c r="T310" s="23">
        <f>Calibrations!O$97*('Bruker data input page'!AK310/0.5993)^2+Calibrations!P$97*('Bruker data input page'!AK310/0.5993)+Calibrations!Q$97</f>
        <v>0.77596385730351791</v>
      </c>
      <c r="U310" s="22">
        <f>Calibrations!$V$97*'Bruker data input page'!W310^2+Calibrations!$W$97*'Bruker data input page'!W310+Calibrations!$X$97</f>
        <v>17.417724181463495</v>
      </c>
      <c r="V310" s="23">
        <f>('Bruker data input page'!AS310/0.69943)*Calibrations!AC$97+Calibrations!AD$97</f>
        <v>7.8576413133897578</v>
      </c>
      <c r="W310" s="23">
        <f>'Bruker data input page'!U310*Calibrations!AQ$97+Calibrations!AR$97</f>
        <v>7.1743823023840507</v>
      </c>
      <c r="X310" s="23">
        <f>Calibrations!AJ$97*('Bruker data input page'!AQ310/0.77446)^2+('Bruker data input page'!AQ310/0.77446)*Calibrations!AK$97+Calibrations!AL$97</f>
        <v>0.21276745576587952</v>
      </c>
      <c r="Y310" s="23">
        <f>('Bruker data input page'!AI310/0.7147)*Calibrations!AX$97+Calibrations!AY$97</f>
        <v>12.475338264739456</v>
      </c>
      <c r="Z310" s="23">
        <f>('Bruker data input page'!AG310/0.8302)*Calibrations!BE$97+Calibrations!BF$97</f>
        <v>0.31577727783638748</v>
      </c>
      <c r="AA310" s="23">
        <f>((('Bruker data input page'!AA310/0.436)^2)*Calibrations!BK$97)+(('Bruker data input page'!AA310/0.436)*Calibrations!BL$97)+Calibrations!BM$97</f>
        <v>8.4153557053658651E-2</v>
      </c>
      <c r="AB310" s="24">
        <f>'Bruker data input page'!AM310*Calibrations!BS$97*10000+Calibrations!BT$97</f>
        <v>264.65253868105395</v>
      </c>
      <c r="AC310" s="24">
        <f>Calibrations!CA$97*('Bruker data input page'!AO310*10000)^2+('Bruker data input page'!AO310*10000)*Calibrations!CB$97+Calibrations!CC$97</f>
        <v>315.47705883571075</v>
      </c>
      <c r="AD310" s="24">
        <f>'Bruker data input page'!AW310*10000*Calibrations!CI$97+Calibrations!CJ$97</f>
        <v>151.62175891683449</v>
      </c>
      <c r="AE310" s="24">
        <f>'Bruker data input page'!AY310*10000*Calibrations!CP$97+Calibrations!CQ$97</f>
        <v>85.437579165723207</v>
      </c>
      <c r="AF310" s="24">
        <f>Calibrations!$CW$97*('Bruker data input page'!BA310*10000)^2+('Bruker data input page'!BA310*10000)*Calibrations!$CX$97+Calibrations!$CY$97</f>
        <v>58.881320405812829</v>
      </c>
      <c r="AG310" s="24">
        <f>'Bruker data input page'!BI310*10000*Calibrations!DD$97+Calibrations!DE$97</f>
        <v>4.1610912678326706</v>
      </c>
      <c r="AH310" s="24">
        <f>('Bruker data input page'!BK310*10000)*Calibrations!DK$97+Calibrations!DL$97</f>
        <v>86.574118111569859</v>
      </c>
      <c r="AI310" s="24">
        <f>Calibrations!DR$97*('Bruker data input page'!BM310*10000)^2+('Bruker data input page'!BM310*10000)*Calibrations!DS$97+Calibrations!DT$97</f>
        <v>21.2314005193805</v>
      </c>
      <c r="AJ310" s="24">
        <f>Calibrations!DY$97*('Bruker data input page'!BO310*10000)^2+Calibrations!DZ$97*('Bruker data input page'!BO310*10000)+Calibrations!EA$97</f>
        <v>56.392867695152574</v>
      </c>
      <c r="AK310" s="21"/>
      <c r="AL310" s="21"/>
    </row>
    <row r="311" spans="2:38">
      <c r="B311" s="27">
        <f>'Bruker data input page'!B988</f>
        <v>44767.959027777775</v>
      </c>
      <c r="C311" s="21" t="str">
        <f>'Bruker data input page'!G988</f>
        <v>GeoExploration</v>
      </c>
      <c r="D311" s="21" t="str">
        <f>'Bruker data input page'!H988</f>
        <v>Oxide3phase</v>
      </c>
      <c r="E311" s="26">
        <f>'Bruker data input page'!L988</f>
        <v>90</v>
      </c>
      <c r="F311" s="26"/>
      <c r="G311" s="26" t="str">
        <f>'Bruker data input page'!DK311</f>
        <v>393-U1558D-20R-1A</v>
      </c>
      <c r="H311" s="26" t="str">
        <f>'Bruker data input page'!DL311</f>
        <v>SHLF</v>
      </c>
      <c r="I311" s="26">
        <f>'Bruker data input page'!DM311</f>
        <v>0</v>
      </c>
      <c r="J311" s="26">
        <f>'Bruker data input page'!DN311</f>
        <v>0</v>
      </c>
      <c r="K311" s="26">
        <f>'Bruker data input page'!DO311</f>
        <v>0</v>
      </c>
      <c r="L311" s="26">
        <f>'Bruker data input page'!DP311</f>
        <v>0</v>
      </c>
      <c r="M311" s="26">
        <f>'Bruker data input page'!DQ311</f>
        <v>0</v>
      </c>
      <c r="N311" s="26">
        <f>'Bruker data input page'!DR311</f>
        <v>0</v>
      </c>
      <c r="O311" s="26">
        <f>'Bruker data input page'!DS311</f>
        <v>45</v>
      </c>
      <c r="P311" s="21" t="str">
        <f>'Bruker data input page'!DT311</f>
        <v>2C ALT</v>
      </c>
      <c r="Q311" s="21">
        <f>'Bruker data input page'!A311</f>
        <v>760</v>
      </c>
      <c r="R311" s="27">
        <f>'Bruker data input page'!B311</f>
        <v>44744.898611111108</v>
      </c>
      <c r="S311" s="22">
        <f>'Bruker data input page'!Y311*Calibrations!H$97+Calibrations!I$97</f>
        <v>47.37582640406972</v>
      </c>
      <c r="T311" s="23">
        <f>Calibrations!O$97*('Bruker data input page'!AK311/0.5993)^2+Calibrations!P$97*('Bruker data input page'!AK311/0.5993)+Calibrations!Q$97</f>
        <v>1.019954208816507</v>
      </c>
      <c r="U311" s="22">
        <f>Calibrations!$V$97*'Bruker data input page'!W311^2+Calibrations!$W$97*'Bruker data input page'!W311+Calibrations!$X$97</f>
        <v>19.243003195368399</v>
      </c>
      <c r="V311" s="23">
        <f>('Bruker data input page'!AS311/0.69943)*Calibrations!AC$97+Calibrations!AD$97</f>
        <v>10.050806421721989</v>
      </c>
      <c r="W311" s="23">
        <f>'Bruker data input page'!U311*Calibrations!AQ$97+Calibrations!AR$97</f>
        <v>4.4953311690576925</v>
      </c>
      <c r="X311" s="23">
        <f>Calibrations!AJ$97*('Bruker data input page'!AQ311/0.77446)^2+('Bruker data input page'!AQ311/0.77446)*Calibrations!AK$97+Calibrations!AL$97</f>
        <v>0.10467304666430886</v>
      </c>
      <c r="Y311" s="23">
        <f>('Bruker data input page'!AI311/0.7147)*Calibrations!AX$97+Calibrations!AY$97</f>
        <v>13.332198354934718</v>
      </c>
      <c r="Z311" s="23">
        <f>('Bruker data input page'!AG311/0.8302)*Calibrations!BE$97+Calibrations!BF$97</f>
        <v>0.78921623933011487</v>
      </c>
      <c r="AA311" s="23">
        <f>((('Bruker data input page'!AA311/0.436)^2)*Calibrations!BK$97)+(('Bruker data input page'!AA311/0.436)*Calibrations!BL$97)+Calibrations!BM$97</f>
        <v>9.8951275106884076E-2</v>
      </c>
      <c r="AB311" s="24">
        <f>'Bruker data input page'!AM311*Calibrations!BS$97*10000+Calibrations!BT$97</f>
        <v>364.97623032505459</v>
      </c>
      <c r="AC311" s="24">
        <f>Calibrations!CA$97*('Bruker data input page'!AO311*10000)^2+('Bruker data input page'!AO311*10000)*Calibrations!CB$97+Calibrations!CC$97</f>
        <v>368.35955611535246</v>
      </c>
      <c r="AD311" s="24">
        <f>'Bruker data input page'!AW311*10000*Calibrations!CI$97+Calibrations!CJ$97</f>
        <v>114.05768976258933</v>
      </c>
      <c r="AE311" s="24">
        <f>'Bruker data input page'!AY311*10000*Calibrations!CP$97+Calibrations!CQ$97</f>
        <v>87.493501702528931</v>
      </c>
      <c r="AF311" s="24">
        <f>Calibrations!$CW$97*('Bruker data input page'!BA311*10000)^2+('Bruker data input page'!BA311*10000)*Calibrations!$CX$97+Calibrations!$CY$97</f>
        <v>91.198988291332753</v>
      </c>
      <c r="AG311" s="24">
        <f>'Bruker data input page'!BI311*10000*Calibrations!DD$97+Calibrations!DE$97</f>
        <v>6.421244393933315</v>
      </c>
      <c r="AH311" s="24">
        <f>('Bruker data input page'!BK311*10000)*Calibrations!DK$97+Calibrations!DL$97</f>
        <v>108.42402555533846</v>
      </c>
      <c r="AI311" s="24">
        <f>Calibrations!DR$97*('Bruker data input page'!BM311*10000)^2+('Bruker data input page'!BM311*10000)*Calibrations!DS$97+Calibrations!DT$97</f>
        <v>29.725107834104254</v>
      </c>
      <c r="AJ311" s="24">
        <f>Calibrations!DY$97*('Bruker data input page'!BO311*10000)^2+Calibrations!DZ$97*('Bruker data input page'!BO311*10000)+Calibrations!EA$97</f>
        <v>66.692926819219608</v>
      </c>
      <c r="AK311" s="21"/>
      <c r="AL311" s="21"/>
    </row>
    <row r="312" spans="2:38">
      <c r="B312" s="27">
        <f>'Bruker data input page'!B989</f>
        <v>44767.960416666669</v>
      </c>
      <c r="C312" s="21" t="str">
        <f>'Bruker data input page'!G989</f>
        <v>GeoExploration</v>
      </c>
      <c r="D312" s="21" t="str">
        <f>'Bruker data input page'!H989</f>
        <v>Oxide3phase</v>
      </c>
      <c r="E312" s="26">
        <f>'Bruker data input page'!L989</f>
        <v>90</v>
      </c>
      <c r="F312" s="26"/>
      <c r="G312" s="26" t="str">
        <f>'Bruker data input page'!DK312</f>
        <v>393-U1558D-20R-1A</v>
      </c>
      <c r="H312" s="26" t="str">
        <f>'Bruker data input page'!DL312</f>
        <v>SHLF</v>
      </c>
      <c r="I312" s="26">
        <f>'Bruker data input page'!DM312</f>
        <v>0</v>
      </c>
      <c r="J312" s="26">
        <f>'Bruker data input page'!DN312</f>
        <v>0</v>
      </c>
      <c r="K312" s="26">
        <f>'Bruker data input page'!DO312</f>
        <v>0</v>
      </c>
      <c r="L312" s="26">
        <f>'Bruker data input page'!DP312</f>
        <v>0</v>
      </c>
      <c r="M312" s="26">
        <f>'Bruker data input page'!DQ312</f>
        <v>0</v>
      </c>
      <c r="N312" s="26">
        <f>'Bruker data input page'!DR312</f>
        <v>0</v>
      </c>
      <c r="O312" s="26">
        <f>'Bruker data input page'!DS312</f>
        <v>75</v>
      </c>
      <c r="P312" s="21" t="str">
        <f>'Bruker data input page'!DT312</f>
        <v>3B ALT</v>
      </c>
      <c r="Q312" s="21">
        <f>'Bruker data input page'!A312</f>
        <v>761</v>
      </c>
      <c r="R312" s="27">
        <f>'Bruker data input page'!B312</f>
        <v>44744.900694444441</v>
      </c>
      <c r="S312" s="22">
        <f>'Bruker data input page'!Y312*Calibrations!H$97+Calibrations!I$97</f>
        <v>42.734317226225834</v>
      </c>
      <c r="T312" s="23">
        <f>Calibrations!O$97*('Bruker data input page'!AK312/0.5993)^2+Calibrations!P$97*('Bruker data input page'!AK312/0.5993)+Calibrations!Q$97</f>
        <v>0.91205824855359197</v>
      </c>
      <c r="U312" s="22">
        <f>Calibrations!$V$97*'Bruker data input page'!W312^2+Calibrations!$W$97*'Bruker data input page'!W312+Calibrations!$X$97</f>
        <v>16.300265355762292</v>
      </c>
      <c r="V312" s="23">
        <f>('Bruker data input page'!AS312/0.69943)*Calibrations!AC$97+Calibrations!AD$97</f>
        <v>9.1458505715222991</v>
      </c>
      <c r="W312" s="23">
        <f>'Bruker data input page'!U312*Calibrations!AQ$97+Calibrations!AR$97</f>
        <v>4.2722219096322309</v>
      </c>
      <c r="X312" s="23">
        <f>Calibrations!AJ$97*('Bruker data input page'!AQ312/0.77446)^2+('Bruker data input page'!AQ312/0.77446)*Calibrations!AK$97+Calibrations!AL$97</f>
        <v>7.4813068890331416E-2</v>
      </c>
      <c r="Y312" s="23">
        <f>('Bruker data input page'!AI312/0.7147)*Calibrations!AX$97+Calibrations!AY$97</f>
        <v>13.171422900910876</v>
      </c>
      <c r="Z312" s="23">
        <f>('Bruker data input page'!AG312/0.8302)*Calibrations!BE$97+Calibrations!BF$97</f>
        <v>0.68447711300667013</v>
      </c>
      <c r="AA312" s="23" t="e">
        <f>((('Bruker data input page'!AA312/0.436)^2)*Calibrations!BK$97)+(('Bruker data input page'!AA312/0.436)*Calibrations!BL$97)+Calibrations!BM$97</f>
        <v>#VALUE!</v>
      </c>
      <c r="AB312" s="24">
        <f>'Bruker data input page'!AM312*Calibrations!BS$97*10000+Calibrations!BT$97</f>
        <v>339.2522068265929</v>
      </c>
      <c r="AC312" s="24">
        <f>Calibrations!CA$97*('Bruker data input page'!AO312*10000)^2+('Bruker data input page'!AO312*10000)*Calibrations!CB$97+Calibrations!CC$97</f>
        <v>377.38616967206951</v>
      </c>
      <c r="AD312" s="24">
        <f>'Bruker data input page'!AW312*10000*Calibrations!CI$97+Calibrations!CJ$97</f>
        <v>76.493620608344116</v>
      </c>
      <c r="AE312" s="24">
        <f>'Bruker data input page'!AY312*10000*Calibrations!CP$97+Calibrations!CQ$97</f>
        <v>76.18592775009742</v>
      </c>
      <c r="AF312" s="24">
        <f>Calibrations!$CW$97*('Bruker data input page'!BA312*10000)^2+('Bruker data input page'!BA312*10000)*Calibrations!$CX$97+Calibrations!$CY$97</f>
        <v>83.439883904166209</v>
      </c>
      <c r="AG312" s="24">
        <f>'Bruker data input page'!BI312*10000*Calibrations!DD$97+Calibrations!DE$97</f>
        <v>6.421244393933315</v>
      </c>
      <c r="AH312" s="24">
        <f>('Bruker data input page'!BK312*10000)*Calibrations!DK$97+Calibrations!DL$97</f>
        <v>94.519539000212987</v>
      </c>
      <c r="AI312" s="24">
        <f>Calibrations!DR$97*('Bruker data input page'!BM312*10000)^2+('Bruker data input page'!BM312*10000)*Calibrations!DS$97+Calibrations!DT$97</f>
        <v>22.294128390038448</v>
      </c>
      <c r="AJ312" s="24">
        <f>Calibrations!DY$97*('Bruker data input page'!BO312*10000)^2+Calibrations!DZ$97*('Bruker data input page'!BO312*10000)+Calibrations!EA$97</f>
        <v>70.116376799756438</v>
      </c>
      <c r="AK312" s="21"/>
      <c r="AL312" s="21"/>
    </row>
    <row r="313" spans="2:38">
      <c r="B313" s="27">
        <f>'Bruker data input page'!B990</f>
        <v>44767.963194444441</v>
      </c>
      <c r="C313" s="21" t="str">
        <f>'Bruker data input page'!G990</f>
        <v>GeoExploration</v>
      </c>
      <c r="D313" s="21" t="str">
        <f>'Bruker data input page'!H990</f>
        <v>Oxide3phase</v>
      </c>
      <c r="E313" s="26">
        <f>'Bruker data input page'!L990</f>
        <v>90</v>
      </c>
      <c r="F313" s="26"/>
      <c r="G313" s="26" t="str">
        <f>'Bruker data input page'!DK313</f>
        <v>393-U1558D-20R-1A</v>
      </c>
      <c r="H313" s="26" t="str">
        <f>'Bruker data input page'!DL313</f>
        <v>SHLF</v>
      </c>
      <c r="I313" s="26">
        <f>'Bruker data input page'!DM313</f>
        <v>0</v>
      </c>
      <c r="J313" s="26">
        <f>'Bruker data input page'!DN313</f>
        <v>0</v>
      </c>
      <c r="K313" s="26">
        <f>'Bruker data input page'!DO313</f>
        <v>0</v>
      </c>
      <c r="L313" s="26">
        <f>'Bruker data input page'!DP313</f>
        <v>0</v>
      </c>
      <c r="M313" s="26">
        <f>'Bruker data input page'!DQ313</f>
        <v>0</v>
      </c>
      <c r="N313" s="26">
        <f>'Bruker data input page'!DR313</f>
        <v>0</v>
      </c>
      <c r="O313" s="26">
        <f>'Bruker data input page'!DS313</f>
        <v>108</v>
      </c>
      <c r="P313" s="21" t="str">
        <f>'Bruker data input page'!DT313</f>
        <v>6A VOLCANIC GLASS</v>
      </c>
      <c r="Q313" s="21">
        <f>'Bruker data input page'!A313</f>
        <v>762</v>
      </c>
      <c r="R313" s="27">
        <f>'Bruker data input page'!B313</f>
        <v>44744.902777777781</v>
      </c>
      <c r="S313" s="22">
        <f>'Bruker data input page'!Y313*Calibrations!H$97+Calibrations!I$97</f>
        <v>53.177801987647683</v>
      </c>
      <c r="T313" s="23">
        <f>Calibrations!O$97*('Bruker data input page'!AK313/0.5993)^2+Calibrations!P$97*('Bruker data input page'!AK313/0.5993)+Calibrations!Q$97</f>
        <v>1.0004205918835607</v>
      </c>
      <c r="U313" s="22">
        <f>Calibrations!$V$97*'Bruker data input page'!W313^2+Calibrations!$W$97*'Bruker data input page'!W313+Calibrations!$X$97</f>
        <v>16.543510203496524</v>
      </c>
      <c r="V313" s="23">
        <f>('Bruker data input page'!AS313/0.69943)*Calibrations!AC$97+Calibrations!AD$97</f>
        <v>9.473695582138534</v>
      </c>
      <c r="W313" s="23">
        <f>'Bruker data input page'!U313*Calibrations!AQ$97+Calibrations!AR$97</f>
        <v>13.18112544024337</v>
      </c>
      <c r="X313" s="23">
        <f>Calibrations!AJ$97*('Bruker data input page'!AQ313/0.77446)^2+('Bruker data input page'!AQ313/0.77446)*Calibrations!AK$97+Calibrations!AL$97</f>
        <v>0.15599656087116975</v>
      </c>
      <c r="Y313" s="23">
        <f>('Bruker data input page'!AI313/0.7147)*Calibrations!AX$97+Calibrations!AY$97</f>
        <v>11.483432883143479</v>
      </c>
      <c r="Z313" s="23">
        <f>('Bruker data input page'!AG313/0.8302)*Calibrations!BE$97+Calibrations!BF$97</f>
        <v>0.22522471905531116</v>
      </c>
      <c r="AA313" s="23" t="e">
        <f>((('Bruker data input page'!AA313/0.436)^2)*Calibrations!BK$97)+(('Bruker data input page'!AA313/0.436)*Calibrations!BL$97)+Calibrations!BM$97</f>
        <v>#VALUE!</v>
      </c>
      <c r="AB313" s="24">
        <f>'Bruker data input page'!AM313*Calibrations!BS$97*10000+Calibrations!BT$97</f>
        <v>313.52818332813115</v>
      </c>
      <c r="AC313" s="24">
        <f>Calibrations!CA$97*('Bruker data input page'!AO313*10000)^2+('Bruker data input page'!AO313*10000)*Calibrations!CB$97+Calibrations!CC$97</f>
        <v>371.18568734864459</v>
      </c>
      <c r="AD313" s="24">
        <f>'Bruker data input page'!AW313*10000*Calibrations!CI$97+Calibrations!CJ$97</f>
        <v>136.79383688226403</v>
      </c>
      <c r="AE313" s="24">
        <f>'Bruker data input page'!AY313*10000*Calibrations!CP$97+Calibrations!CQ$97</f>
        <v>92.633308044543256</v>
      </c>
      <c r="AF313" s="24">
        <f>Calibrations!$CW$97*('Bruker data input page'!BA313*10000)^2+('Bruker data input page'!BA313*10000)*Calibrations!$CX$97+Calibrations!$CY$97</f>
        <v>68.660243886509832</v>
      </c>
      <c r="AG313" s="24">
        <f>'Bruker data input page'!BI313*10000*Calibrations!DD$97+Calibrations!DE$97</f>
        <v>3.0310147047823475</v>
      </c>
      <c r="AH313" s="24">
        <f>('Bruker data input page'!BK313*10000)*Calibrations!DK$97+Calibrations!DL$97</f>
        <v>79.621874834007116</v>
      </c>
      <c r="AI313" s="24">
        <f>Calibrations!DR$97*('Bruker data input page'!BM313*10000)^2+('Bruker data input page'!BM313*10000)*Calibrations!DS$97+Calibrations!DT$97</f>
        <v>23.356566416034262</v>
      </c>
      <c r="AJ313" s="24">
        <f>Calibrations!DY$97*('Bruker data input page'!BO313*10000)^2+Calibrations!DZ$97*('Bruker data input page'!BO313*10000)+Calibrations!EA$97</f>
        <v>65.836290647458924</v>
      </c>
      <c r="AK313" s="21"/>
      <c r="AL313" s="21"/>
    </row>
    <row r="314" spans="2:38">
      <c r="B314" s="27">
        <f>'Bruker data input page'!B991</f>
        <v>44767.964583333334</v>
      </c>
      <c r="C314" s="21" t="str">
        <f>'Bruker data input page'!G991</f>
        <v>GeoExploration</v>
      </c>
      <c r="D314" s="21" t="str">
        <f>'Bruker data input page'!H991</f>
        <v>Oxide3phase</v>
      </c>
      <c r="E314" s="26">
        <f>'Bruker data input page'!L991</f>
        <v>90</v>
      </c>
      <c r="F314" s="26"/>
      <c r="G314" s="26" t="str">
        <f>'Bruker data input page'!DK314</f>
        <v>393-U1558D-20R-2A</v>
      </c>
      <c r="H314" s="26" t="str">
        <f>'Bruker data input page'!DL314</f>
        <v>SHLF</v>
      </c>
      <c r="I314" s="26">
        <f>'Bruker data input page'!DM314</f>
        <v>0</v>
      </c>
      <c r="J314" s="26">
        <f>'Bruker data input page'!DN314</f>
        <v>0</v>
      </c>
      <c r="K314" s="26">
        <f>'Bruker data input page'!DO314</f>
        <v>0</v>
      </c>
      <c r="L314" s="26">
        <f>'Bruker data input page'!DP314</f>
        <v>0</v>
      </c>
      <c r="M314" s="26">
        <f>'Bruker data input page'!DQ314</f>
        <v>0</v>
      </c>
      <c r="N314" s="26">
        <f>'Bruker data input page'!DR314</f>
        <v>0</v>
      </c>
      <c r="O314" s="26">
        <f>'Bruker data input page'!DS314</f>
        <v>13</v>
      </c>
      <c r="P314" s="21" t="str">
        <f>'Bruker data input page'!DT314</f>
        <v>1A ALT</v>
      </c>
      <c r="Q314" s="21">
        <f>'Bruker data input page'!A314</f>
        <v>763</v>
      </c>
      <c r="R314" s="27">
        <f>'Bruker data input page'!B314</f>
        <v>44744.922222222223</v>
      </c>
      <c r="S314" s="22">
        <f>'Bruker data input page'!Y314*Calibrations!H$97+Calibrations!I$97</f>
        <v>42.303612739609065</v>
      </c>
      <c r="T314" s="23">
        <f>Calibrations!O$97*('Bruker data input page'!AK314/0.5993)^2+Calibrations!P$97*('Bruker data input page'!AK314/0.5993)+Calibrations!Q$97</f>
        <v>0.87632250165763081</v>
      </c>
      <c r="U314" s="22">
        <f>Calibrations!$V$97*'Bruker data input page'!W314^2+Calibrations!$W$97*'Bruker data input page'!W314+Calibrations!$X$97</f>
        <v>15.162850739343178</v>
      </c>
      <c r="V314" s="23">
        <f>('Bruker data input page'!AS314/0.69943)*Calibrations!AC$97+Calibrations!AD$97</f>
        <v>8.989267879884693</v>
      </c>
      <c r="W314" s="23">
        <f>'Bruker data input page'!U314*Calibrations!AQ$97+Calibrations!AR$97</f>
        <v>4.5918056235232942</v>
      </c>
      <c r="X314" s="23">
        <f>Calibrations!AJ$97*('Bruker data input page'!AQ314/0.77446)^2+('Bruker data input page'!AQ314/0.77446)*Calibrations!AK$97+Calibrations!AL$97</f>
        <v>0.12416176393451224</v>
      </c>
      <c r="Y314" s="23">
        <f>('Bruker data input page'!AI314/0.7147)*Calibrations!AX$97+Calibrations!AY$97</f>
        <v>12.837083036293105</v>
      </c>
      <c r="Z314" s="23">
        <f>('Bruker data input page'!AG314/0.8302)*Calibrations!BE$97+Calibrations!BF$97</f>
        <v>0.48903450697084694</v>
      </c>
      <c r="AA314" s="23">
        <f>((('Bruker data input page'!AA314/0.436)^2)*Calibrations!BK$97)+(('Bruker data input page'!AA314/0.436)*Calibrations!BL$97)+Calibrations!BM$97</f>
        <v>0.14528495890722087</v>
      </c>
      <c r="AB314" s="24">
        <f>'Bruker data input page'!AM314*Calibrations!BS$97*10000+Calibrations!BT$97</f>
        <v>238.07104773264354</v>
      </c>
      <c r="AC314" s="24">
        <f>Calibrations!CA$97*('Bruker data input page'!AO314*10000)^2+('Bruker data input page'!AO314*10000)*Calibrations!CB$97+Calibrations!CC$97</f>
        <v>369.07014823012378</v>
      </c>
      <c r="AD314" s="24">
        <f>'Bruker data input page'!AW314*10000*Calibrations!CI$97+Calibrations!CJ$97</f>
        <v>118.01180230514144</v>
      </c>
      <c r="AE314" s="24">
        <f>'Bruker data input page'!AY314*10000*Calibrations!CP$97+Calibrations!CQ$97</f>
        <v>77.213889018500282</v>
      </c>
      <c r="AF314" s="24">
        <f>Calibrations!$CW$97*('Bruker data input page'!BA314*10000)^2+('Bruker data input page'!BA314*10000)*Calibrations!$CX$97+Calibrations!$CY$97</f>
        <v>76.810841432159478</v>
      </c>
      <c r="AG314" s="24">
        <f>'Bruker data input page'!BI314*10000*Calibrations!DD$97+Calibrations!DE$97</f>
        <v>7.5513209569836386</v>
      </c>
      <c r="AH314" s="24">
        <f>('Bruker data input page'!BK314*10000)*Calibrations!DK$97+Calibrations!DL$97</f>
        <v>92.533183778052205</v>
      </c>
      <c r="AI314" s="24">
        <f>Calibrations!DR$97*('Bruker data input page'!BM314*10000)^2+('Bruker data input page'!BM314*10000)*Calibrations!DS$97+Calibrations!DT$97</f>
        <v>24.418714597367938</v>
      </c>
      <c r="AJ314" s="24">
        <f>Calibrations!DY$97*('Bruker data input page'!BO314*10000)^2+Calibrations!DZ$97*('Bruker data input page'!BO314*10000)+Calibrations!EA$97</f>
        <v>64.122089891985809</v>
      </c>
      <c r="AK314" s="21"/>
      <c r="AL314" s="21"/>
    </row>
    <row r="315" spans="2:38">
      <c r="B315" s="27">
        <f>'Bruker data input page'!B992</f>
        <v>44767.966666666667</v>
      </c>
      <c r="C315" s="21" t="str">
        <f>'Bruker data input page'!G992</f>
        <v>GeoExploration</v>
      </c>
      <c r="D315" s="21" t="str">
        <f>'Bruker data input page'!H992</f>
        <v>Oxide3phase</v>
      </c>
      <c r="E315" s="26">
        <f>'Bruker data input page'!L992</f>
        <v>90</v>
      </c>
      <c r="F315" s="26"/>
      <c r="G315" s="26" t="str">
        <f>'Bruker data input page'!DK315</f>
        <v>393-U1558D-20R-2A</v>
      </c>
      <c r="H315" s="26" t="str">
        <f>'Bruker data input page'!DL315</f>
        <v>SHLF</v>
      </c>
      <c r="I315" s="26">
        <f>'Bruker data input page'!DM315</f>
        <v>0</v>
      </c>
      <c r="J315" s="26">
        <f>'Bruker data input page'!DN315</f>
        <v>0</v>
      </c>
      <c r="K315" s="26">
        <f>'Bruker data input page'!DO315</f>
        <v>0</v>
      </c>
      <c r="L315" s="26">
        <f>'Bruker data input page'!DP315</f>
        <v>0</v>
      </c>
      <c r="M315" s="26">
        <f>'Bruker data input page'!DQ315</f>
        <v>0</v>
      </c>
      <c r="N315" s="26">
        <f>'Bruker data input page'!DR315</f>
        <v>0</v>
      </c>
      <c r="O315" s="26">
        <f>'Bruker data input page'!DS315</f>
        <v>58</v>
      </c>
      <c r="P315" s="21" t="str">
        <f>'Bruker data input page'!DT315</f>
        <v>6A BKGD</v>
      </c>
      <c r="Q315" s="21">
        <f>'Bruker data input page'!A315</f>
        <v>764</v>
      </c>
      <c r="R315" s="27">
        <f>'Bruker data input page'!B315</f>
        <v>44744.924305555556</v>
      </c>
      <c r="S315" s="22">
        <f>'Bruker data input page'!Y315*Calibrations!H$97+Calibrations!I$97</f>
        <v>50.020292544381284</v>
      </c>
      <c r="T315" s="23">
        <f>Calibrations!O$97*('Bruker data input page'!AK315/0.5993)^2+Calibrations!P$97*('Bruker data input page'!AK315/0.5993)+Calibrations!Q$97</f>
        <v>1.0252432294584255</v>
      </c>
      <c r="U315" s="22">
        <f>Calibrations!$V$97*'Bruker data input page'!W315^2+Calibrations!$W$97*'Bruker data input page'!W315+Calibrations!$X$97</f>
        <v>18.535561897908007</v>
      </c>
      <c r="V315" s="23">
        <f>('Bruker data input page'!AS315/0.69943)*Calibrations!AC$97+Calibrations!AD$97</f>
        <v>10.171265716667463</v>
      </c>
      <c r="W315" s="23">
        <f>'Bruker data input page'!U315*Calibrations!AQ$97+Calibrations!AR$97</f>
        <v>6.4764408582541408</v>
      </c>
      <c r="X315" s="23">
        <f>Calibrations!AJ$97*('Bruker data input page'!AQ315/0.77446)^2+('Bruker data input page'!AQ315/0.77446)*Calibrations!AK$97+Calibrations!AL$97</f>
        <v>0.15792109379919189</v>
      </c>
      <c r="Y315" s="23">
        <f>('Bruker data input page'!AI315/0.7147)*Calibrations!AX$97+Calibrations!AY$97</f>
        <v>13.476226365831081</v>
      </c>
      <c r="Z315" s="23">
        <f>('Bruker data input page'!AG315/0.8302)*Calibrations!BE$97+Calibrations!BF$97</f>
        <v>0.43032626469444901</v>
      </c>
      <c r="AA315" s="23">
        <f>((('Bruker data input page'!AA315/0.436)^2)*Calibrations!BK$97)+(('Bruker data input page'!AA315/0.436)*Calibrations!BL$97)+Calibrations!BM$97</f>
        <v>9.5924624548345092E-2</v>
      </c>
      <c r="AB315" s="24">
        <f>'Bruker data input page'!AM315*Calibrations!BS$97*10000+Calibrations!BT$97</f>
        <v>254.36292928166927</v>
      </c>
      <c r="AC315" s="24">
        <f>Calibrations!CA$97*('Bruker data input page'!AO315*10000)^2+('Bruker data input page'!AO315*10000)*Calibrations!CB$97+Calibrations!CC$97</f>
        <v>419.57930127341865</v>
      </c>
      <c r="AD315" s="24">
        <f>'Bruker data input page'!AW315*10000*Calibrations!CI$97+Calibrations!CJ$97</f>
        <v>153.59881518811056</v>
      </c>
      <c r="AE315" s="24">
        <f>'Bruker data input page'!AY315*10000*Calibrations!CP$97+Calibrations!CQ$97</f>
        <v>93.661269312946104</v>
      </c>
      <c r="AF315" s="24">
        <f>Calibrations!$CW$97*('Bruker data input page'!BA315*10000)^2+('Bruker data input page'!BA315*10000)*Calibrations!$CX$97+Calibrations!$CY$97</f>
        <v>83.439883904166209</v>
      </c>
      <c r="AG315" s="24">
        <f>'Bruker data input page'!BI315*10000*Calibrations!DD$97+Calibrations!DE$97</f>
        <v>6.421244393933315</v>
      </c>
      <c r="AH315" s="24">
        <f>('Bruker data input page'!BK315*10000)*Calibrations!DK$97+Calibrations!DL$97</f>
        <v>91.540006166971807</v>
      </c>
      <c r="AI315" s="24">
        <f>Calibrations!DR$97*('Bruker data input page'!BM315*10000)^2+('Bruker data input page'!BM315*10000)*Calibrations!DS$97+Calibrations!DT$97</f>
        <v>24.418714597367938</v>
      </c>
      <c r="AJ315" s="24">
        <f>Calibrations!DY$97*('Bruker data input page'!BO315*10000)^2+Calibrations!DZ$97*('Bruker data input page'!BO315*10000)+Calibrations!EA$97</f>
        <v>64.979345005047662</v>
      </c>
      <c r="AK315" s="21"/>
      <c r="AL315" s="21"/>
    </row>
    <row r="316" spans="2:38">
      <c r="B316" s="27">
        <f>'Bruker data input page'!B993</f>
        <v>44767.96875</v>
      </c>
      <c r="C316" s="21" t="str">
        <f>'Bruker data input page'!G993</f>
        <v>GeoExploration</v>
      </c>
      <c r="D316" s="21" t="str">
        <f>'Bruker data input page'!H993</f>
        <v>Oxide3phase</v>
      </c>
      <c r="E316" s="26">
        <f>'Bruker data input page'!L993</f>
        <v>90</v>
      </c>
      <c r="F316" s="26"/>
      <c r="G316" s="26" t="str">
        <f>'Bruker data input page'!DK316</f>
        <v>393-U1558D-20R-2A</v>
      </c>
      <c r="H316" s="26" t="str">
        <f>'Bruker data input page'!DL316</f>
        <v>SHLF</v>
      </c>
      <c r="I316" s="26">
        <f>'Bruker data input page'!DM316</f>
        <v>0</v>
      </c>
      <c r="J316" s="26">
        <f>'Bruker data input page'!DN316</f>
        <v>0</v>
      </c>
      <c r="K316" s="26">
        <f>'Bruker data input page'!DO316</f>
        <v>0</v>
      </c>
      <c r="L316" s="26">
        <f>'Bruker data input page'!DP316</f>
        <v>0</v>
      </c>
      <c r="M316" s="26">
        <f>'Bruker data input page'!DQ316</f>
        <v>0</v>
      </c>
      <c r="N316" s="26">
        <f>'Bruker data input page'!DR316</f>
        <v>0</v>
      </c>
      <c r="O316" s="26">
        <f>'Bruker data input page'!DS316</f>
        <v>68</v>
      </c>
      <c r="P316" s="21" t="str">
        <f>'Bruker data input page'!DT316</f>
        <v>7A ALT</v>
      </c>
      <c r="Q316" s="21">
        <f>'Bruker data input page'!A316</f>
        <v>765</v>
      </c>
      <c r="R316" s="27">
        <f>'Bruker data input page'!B316</f>
        <v>44744.926388888889</v>
      </c>
      <c r="S316" s="22">
        <f>'Bruker data input page'!Y316*Calibrations!H$97+Calibrations!I$97</f>
        <v>49.135120564989585</v>
      </c>
      <c r="T316" s="23">
        <f>Calibrations!O$97*('Bruker data input page'!AK316/0.5993)^2+Calibrations!P$97*('Bruker data input page'!AK316/0.5993)+Calibrations!Q$97</f>
        <v>1.1235091571226807</v>
      </c>
      <c r="U316" s="22">
        <f>Calibrations!$V$97*'Bruker data input page'!W316^2+Calibrations!$W$97*'Bruker data input page'!W316+Calibrations!$X$97</f>
        <v>19.322292000898244</v>
      </c>
      <c r="V316" s="23">
        <f>('Bruker data input page'!AS316/0.69943)*Calibrations!AC$97+Calibrations!AD$97</f>
        <v>11.028440819051262</v>
      </c>
      <c r="W316" s="23">
        <f>'Bruker data input page'!U316*Calibrations!AQ$97+Calibrations!AR$97</f>
        <v>3.880137353206897</v>
      </c>
      <c r="X316" s="23">
        <f>Calibrations!AJ$97*('Bruker data input page'!AQ316/0.77446)^2+('Bruker data input page'!AQ316/0.77446)*Calibrations!AK$97+Calibrations!AL$97</f>
        <v>0.1043608662252498</v>
      </c>
      <c r="Y316" s="23">
        <f>('Bruker data input page'!AI316/0.7147)*Calibrations!AX$97+Calibrations!AY$97</f>
        <v>12.718328439570946</v>
      </c>
      <c r="Z316" s="23">
        <f>('Bruker data input page'!AG316/0.8302)*Calibrations!BE$97+Calibrations!BF$97</f>
        <v>1.0358210410772462</v>
      </c>
      <c r="AA316" s="23">
        <f>((('Bruker data input page'!AA316/0.436)^2)*Calibrations!BK$97)+(('Bruker data input page'!AA316/0.436)*Calibrations!BL$97)+Calibrations!BM$97</f>
        <v>0.1382560625083637</v>
      </c>
      <c r="AB316" s="24">
        <f>'Bruker data input page'!AM316*Calibrations!BS$97*10000+Calibrations!BT$97</f>
        <v>328.10512997725948</v>
      </c>
      <c r="AC316" s="24">
        <f>Calibrations!CA$97*('Bruker data input page'!AO316*10000)^2+('Bruker data input page'!AO316*10000)*Calibrations!CB$97+Calibrations!CC$97</f>
        <v>333.58198950134465</v>
      </c>
      <c r="AD316" s="24">
        <f>'Bruker data input page'!AW316*10000*Calibrations!CI$97+Calibrations!CJ$97</f>
        <v>113.06916162695128</v>
      </c>
      <c r="AE316" s="24">
        <f>'Bruker data input page'!AY316*10000*Calibrations!CP$97+Calibrations!CQ$97</f>
        <v>92.633308044543256</v>
      </c>
      <c r="AF316" s="24">
        <f>Calibrations!$CW$97*('Bruker data input page'!BA316*10000)^2+('Bruker data input page'!BA316*10000)*Calibrations!$CX$97+Calibrations!$CY$97</f>
        <v>94.998462338862666</v>
      </c>
      <c r="AG316" s="24">
        <f>'Bruker data input page'!BI316*10000*Calibrations!DD$97+Calibrations!DE$97</f>
        <v>9.8114740830842848</v>
      </c>
      <c r="AH316" s="24">
        <f>('Bruker data input page'!BK316*10000)*Calibrations!DK$97+Calibrations!DL$97</f>
        <v>114.38309122182081</v>
      </c>
      <c r="AI316" s="24">
        <f>Calibrations!DR$97*('Bruker data input page'!BM316*10000)^2+('Bruker data input page'!BM316*10000)*Calibrations!DS$97+Calibrations!DT$97</f>
        <v>25.480572934039472</v>
      </c>
      <c r="AJ316" s="24">
        <f>Calibrations!DY$97*('Bruker data input page'!BO316*10000)^2+Calibrations!DZ$97*('Bruker data input page'!BO316*10000)+Calibrations!EA$97</f>
        <v>71.826244966121322</v>
      </c>
      <c r="AK316" s="21"/>
      <c r="AL316" s="21"/>
    </row>
    <row r="317" spans="2:38">
      <c r="B317" s="27">
        <f>'Bruker data input page'!B994</f>
        <v>44767.976388888892</v>
      </c>
      <c r="C317" s="21" t="str">
        <f>'Bruker data input page'!G994</f>
        <v>GeoExploration</v>
      </c>
      <c r="D317" s="21" t="str">
        <f>'Bruker data input page'!H994</f>
        <v>Oxide3phase</v>
      </c>
      <c r="E317" s="26">
        <f>'Bruker data input page'!L994</f>
        <v>90</v>
      </c>
      <c r="F317" s="26"/>
      <c r="G317" s="26" t="str">
        <f>'Bruker data input page'!DK317</f>
        <v>393-U1558D-21R-1A</v>
      </c>
      <c r="H317" s="26" t="str">
        <f>'Bruker data input page'!DL317</f>
        <v>SHLF</v>
      </c>
      <c r="I317" s="26">
        <f>'Bruker data input page'!DM317</f>
        <v>0</v>
      </c>
      <c r="J317" s="26">
        <f>'Bruker data input page'!DN317</f>
        <v>0</v>
      </c>
      <c r="K317" s="26">
        <f>'Bruker data input page'!DO317</f>
        <v>0</v>
      </c>
      <c r="L317" s="26">
        <f>'Bruker data input page'!DP317</f>
        <v>0</v>
      </c>
      <c r="M317" s="26">
        <f>'Bruker data input page'!DQ317</f>
        <v>0</v>
      </c>
      <c r="N317" s="26">
        <f>'Bruker data input page'!DR317</f>
        <v>0</v>
      </c>
      <c r="O317" s="26">
        <f>'Bruker data input page'!DS317</f>
        <v>11</v>
      </c>
      <c r="P317" s="21" t="str">
        <f>'Bruker data input page'!DT317</f>
        <v>2A ALT</v>
      </c>
      <c r="Q317" s="21">
        <f>'Bruker data input page'!A317</f>
        <v>766</v>
      </c>
      <c r="R317" s="27">
        <f>'Bruker data input page'!B317</f>
        <v>44744.93472222222</v>
      </c>
      <c r="S317" s="22">
        <f>'Bruker data input page'!Y317*Calibrations!H$97+Calibrations!I$97</f>
        <v>47.005361138063911</v>
      </c>
      <c r="T317" s="23">
        <f>Calibrations!O$97*('Bruker data input page'!AK317/0.5993)^2+Calibrations!P$97*('Bruker data input page'!AK317/0.5993)+Calibrations!Q$97</f>
        <v>1.1207948705509752</v>
      </c>
      <c r="U317" s="22">
        <f>Calibrations!$V$97*'Bruker data input page'!W317^2+Calibrations!$W$97*'Bruker data input page'!W317+Calibrations!$X$97</f>
        <v>18.742185054850381</v>
      </c>
      <c r="V317" s="23">
        <f>('Bruker data input page'!AS317/0.69943)*Calibrations!AC$97+Calibrations!AD$97</f>
        <v>11.102126791586606</v>
      </c>
      <c r="W317" s="23">
        <f>'Bruker data input page'!U317*Calibrations!AQ$97+Calibrations!AR$97</f>
        <v>2.8529454161813543</v>
      </c>
      <c r="X317" s="23">
        <f>Calibrations!AJ$97*('Bruker data input page'!AQ317/0.77446)^2+('Bruker data input page'!AQ317/0.77446)*Calibrations!AK$97+Calibrations!AL$97</f>
        <v>0.1946318568173494</v>
      </c>
      <c r="Y317" s="23">
        <f>('Bruker data input page'!AI317/0.7147)*Calibrations!AX$97+Calibrations!AY$97</f>
        <v>11.763267432855439</v>
      </c>
      <c r="Z317" s="23">
        <f>('Bruker data input page'!AG317/0.8302)*Calibrations!BE$97+Calibrations!BF$97</f>
        <v>0.99627975707617611</v>
      </c>
      <c r="AA317" s="23">
        <f>((('Bruker data input page'!AA317/0.436)^2)*Calibrations!BK$97)+(('Bruker data input page'!AA317/0.436)*Calibrations!BL$97)+Calibrations!BM$97</f>
        <v>8.7958109249523631E-2</v>
      </c>
      <c r="AB317" s="24">
        <f>'Bruker data input page'!AM317*Calibrations!BS$97*10000+Calibrations!BT$97</f>
        <v>291.23402962946443</v>
      </c>
      <c r="AC317" s="24">
        <f>Calibrations!CA$97*('Bruker data input page'!AO317*10000)^2+('Bruker data input page'!AO317*10000)*Calibrations!CB$97+Calibrations!CC$97</f>
        <v>387.86800849839017</v>
      </c>
      <c r="AD317" s="24">
        <f>'Bruker data input page'!AW317*10000*Calibrations!CI$97+Calibrations!CJ$97</f>
        <v>141.7364775604542</v>
      </c>
      <c r="AE317" s="24">
        <f>'Bruker data input page'!AY317*10000*Calibrations!CP$97+Calibrations!CQ$97</f>
        <v>102.91292072857192</v>
      </c>
      <c r="AF317" s="24">
        <f>Calibrations!$CW$97*('Bruker data input page'!BA317*10000)^2+('Bruker data input page'!BA317*10000)*Calibrations!$CX$97+Calibrations!$CY$97</f>
        <v>102.43725414181574</v>
      </c>
      <c r="AG317" s="24">
        <f>'Bruker data input page'!BI317*10000*Calibrations!DD$97+Calibrations!DE$97</f>
        <v>9.8114740830842848</v>
      </c>
      <c r="AH317" s="24">
        <f>('Bruker data input page'!BK317*10000)*Calibrations!DK$97+Calibrations!DL$97</f>
        <v>117.36262405506197</v>
      </c>
      <c r="AI317" s="24">
        <f>Calibrations!DR$97*('Bruker data input page'!BM317*10000)^2+('Bruker data input page'!BM317*10000)*Calibrations!DS$97+Calibrations!DT$97</f>
        <v>28.664408876081268</v>
      </c>
      <c r="AJ317" s="24">
        <f>Calibrations!DY$97*('Bruker data input page'!BO317*10000)^2+Calibrations!DZ$97*('Bruker data input page'!BO317*10000)+Calibrations!EA$97</f>
        <v>73.534875249883854</v>
      </c>
      <c r="AK317" s="21"/>
      <c r="AL317" s="21"/>
    </row>
    <row r="318" spans="2:38">
      <c r="B318" s="27">
        <f>'Bruker data input page'!B995</f>
        <v>44767.977777777778</v>
      </c>
      <c r="C318" s="21" t="str">
        <f>'Bruker data input page'!G995</f>
        <v>GeoExploration</v>
      </c>
      <c r="D318" s="21" t="str">
        <f>'Bruker data input page'!H995</f>
        <v>Oxide3phase</v>
      </c>
      <c r="E318" s="26">
        <f>'Bruker data input page'!L995</f>
        <v>90</v>
      </c>
      <c r="F318" s="26"/>
      <c r="G318" s="26" t="str">
        <f>'Bruker data input page'!DK318</f>
        <v>393-U1558D-21R-1A</v>
      </c>
      <c r="H318" s="26" t="str">
        <f>'Bruker data input page'!DL318</f>
        <v>SHLF</v>
      </c>
      <c r="I318" s="26">
        <f>'Bruker data input page'!DM318</f>
        <v>0</v>
      </c>
      <c r="J318" s="26">
        <f>'Bruker data input page'!DN318</f>
        <v>0</v>
      </c>
      <c r="K318" s="26">
        <f>'Bruker data input page'!DO318</f>
        <v>0</v>
      </c>
      <c r="L318" s="26">
        <f>'Bruker data input page'!DP318</f>
        <v>0</v>
      </c>
      <c r="M318" s="26">
        <f>'Bruker data input page'!DQ318</f>
        <v>0</v>
      </c>
      <c r="N318" s="26">
        <f>'Bruker data input page'!DR318</f>
        <v>0</v>
      </c>
      <c r="O318" s="26">
        <f>'Bruker data input page'!DS318</f>
        <v>36</v>
      </c>
      <c r="P318" s="21" t="str">
        <f>'Bruker data input page'!DT318</f>
        <v>4A ALT</v>
      </c>
      <c r="Q318" s="21">
        <f>'Bruker data input page'!A318</f>
        <v>768</v>
      </c>
      <c r="R318" s="27">
        <f>'Bruker data input page'!B318</f>
        <v>44744.9375</v>
      </c>
      <c r="S318" s="22">
        <f>'Bruker data input page'!Y318*Calibrations!H$97+Calibrations!I$97</f>
        <v>50.640388190078646</v>
      </c>
      <c r="T318" s="23">
        <f>Calibrations!O$97*('Bruker data input page'!AK318/0.5993)^2+Calibrations!P$97*('Bruker data input page'!AK318/0.5993)+Calibrations!Q$97</f>
        <v>1.0794655487257203</v>
      </c>
      <c r="U318" s="22">
        <f>Calibrations!$V$97*'Bruker data input page'!W318^2+Calibrations!$W$97*'Bruker data input page'!W318+Calibrations!$X$97</f>
        <v>19.380260516502378</v>
      </c>
      <c r="V318" s="23">
        <f>('Bruker data input page'!AS318/0.69943)*Calibrations!AC$97+Calibrations!AD$97</f>
        <v>10.709518719171728</v>
      </c>
      <c r="W318" s="23">
        <f>'Bruker data input page'!U318*Calibrations!AQ$97+Calibrations!AR$97</f>
        <v>5.317974062346547</v>
      </c>
      <c r="X318" s="23">
        <f>Calibrations!AJ$97*('Bruker data input page'!AQ318/0.77446)^2+('Bruker data input page'!AQ318/0.77446)*Calibrations!AK$97+Calibrations!AL$97</f>
        <v>9.5116066415754277E-2</v>
      </c>
      <c r="Y318" s="23">
        <f>('Bruker data input page'!AI318/0.7147)*Calibrations!AX$97+Calibrations!AY$97</f>
        <v>13.622842617938051</v>
      </c>
      <c r="Z318" s="23">
        <f>('Bruker data input page'!AG318/0.8302)*Calibrations!BE$97+Calibrations!BF$97</f>
        <v>0.5593636609574828</v>
      </c>
      <c r="AA318" s="23">
        <f>((('Bruker data input page'!AA318/0.436)^2)*Calibrations!BK$97)+(('Bruker data input page'!AA318/0.436)*Calibrations!BL$97)+Calibrations!BM$97</f>
        <v>6.1562592498720078E-2</v>
      </c>
      <c r="AB318" s="24">
        <f>'Bruker data input page'!AM318*Calibrations!BS$97*10000+Calibrations!BT$97</f>
        <v>310.95578097828502</v>
      </c>
      <c r="AC318" s="24">
        <f>Calibrations!CA$97*('Bruker data input page'!AO318*10000)^2+('Bruker data input page'!AO318*10000)*Calibrations!CB$97+Calibrations!CC$97</f>
        <v>394.06735120599114</v>
      </c>
      <c r="AD318" s="24">
        <f>'Bruker data input page'!AW318*10000*Calibrations!CI$97+Calibrations!CJ$97</f>
        <v>118.01180230514144</v>
      </c>
      <c r="AE318" s="24">
        <f>'Bruker data input page'!AY318*10000*Calibrations!CP$97+Calibrations!CQ$97</f>
        <v>92.633308044543256</v>
      </c>
      <c r="AF318" s="24">
        <f>Calibrations!$CW$97*('Bruker data input page'!BA318*10000)^2+('Bruker data input page'!BA318*10000)*Calibrations!$CX$97+Calibrations!$CY$97</f>
        <v>82.125938838809802</v>
      </c>
      <c r="AG318" s="24">
        <f>'Bruker data input page'!BI318*10000*Calibrations!DD$97+Calibrations!DE$97</f>
        <v>6.421244393933315</v>
      </c>
      <c r="AH318" s="24">
        <f>('Bruker data input page'!BK318*10000)*Calibrations!DK$97+Calibrations!DL$97</f>
        <v>101.47178227777572</v>
      </c>
      <c r="AI318" s="24">
        <f>Calibrations!DR$97*('Bruker data input page'!BM318*10000)^2+('Bruker data input page'!BM318*10000)*Calibrations!DS$97+Calibrations!DT$97</f>
        <v>22.294128390038448</v>
      </c>
      <c r="AJ318" s="24">
        <f>Calibrations!DY$97*('Bruker data input page'!BO318*10000)^2+Calibrations!DZ$97*('Bruker data input page'!BO318*10000)+Calibrations!EA$97</f>
        <v>63.264525308273349</v>
      </c>
      <c r="AK318" s="21"/>
      <c r="AL318" s="21"/>
    </row>
    <row r="319" spans="2:38">
      <c r="B319" s="27">
        <f>'Bruker data input page'!B996</f>
        <v>44768.015972222223</v>
      </c>
      <c r="C319" s="21" t="str">
        <f>'Bruker data input page'!G996</f>
        <v>GeoExploration</v>
      </c>
      <c r="D319" s="21" t="str">
        <f>'Bruker data input page'!H996</f>
        <v>Oxide3phase</v>
      </c>
      <c r="E319" s="26">
        <f>'Bruker data input page'!L996</f>
        <v>90</v>
      </c>
      <c r="F319" s="26"/>
      <c r="G319" s="26" t="str">
        <f>'Bruker data input page'!DK319</f>
        <v>393-U1558D-21R-1A</v>
      </c>
      <c r="H319" s="26" t="str">
        <f>'Bruker data input page'!DL319</f>
        <v>SHLF</v>
      </c>
      <c r="I319" s="26">
        <f>'Bruker data input page'!DM319</f>
        <v>0</v>
      </c>
      <c r="J319" s="26">
        <f>'Bruker data input page'!DN319</f>
        <v>0</v>
      </c>
      <c r="K319" s="26">
        <f>'Bruker data input page'!DO319</f>
        <v>0</v>
      </c>
      <c r="L319" s="26">
        <f>'Bruker data input page'!DP319</f>
        <v>0</v>
      </c>
      <c r="M319" s="26">
        <f>'Bruker data input page'!DQ319</f>
        <v>0</v>
      </c>
      <c r="N319" s="26">
        <f>'Bruker data input page'!DR319</f>
        <v>0</v>
      </c>
      <c r="O319" s="26">
        <f>'Bruker data input page'!DS319</f>
        <v>90</v>
      </c>
      <c r="P319" s="21" t="str">
        <f>'Bruker data input page'!DT319</f>
        <v>7B BKGD</v>
      </c>
      <c r="Q319" s="21">
        <f>'Bruker data input page'!A319</f>
        <v>769</v>
      </c>
      <c r="R319" s="27">
        <f>'Bruker data input page'!B319</f>
        <v>44744.940972222219</v>
      </c>
      <c r="S319" s="22">
        <f>'Bruker data input page'!Y319*Calibrations!H$97+Calibrations!I$97</f>
        <v>47.872235602713822</v>
      </c>
      <c r="T319" s="23">
        <f>Calibrations!O$97*('Bruker data input page'!AK319/0.5993)^2+Calibrations!P$97*('Bruker data input page'!AK319/0.5993)+Calibrations!Q$97</f>
        <v>0.89549200104790971</v>
      </c>
      <c r="U319" s="22">
        <f>Calibrations!$V$97*'Bruker data input page'!W319^2+Calibrations!$W$97*'Bruker data input page'!W319+Calibrations!$X$97</f>
        <v>15.568056855375373</v>
      </c>
      <c r="V319" s="23">
        <f>('Bruker data input page'!AS319/0.69943)*Calibrations!AC$97+Calibrations!AD$97</f>
        <v>9.2890488970548528</v>
      </c>
      <c r="W319" s="23">
        <f>'Bruker data input page'!U319*Calibrations!AQ$97+Calibrations!AR$97</f>
        <v>10.076349359555781</v>
      </c>
      <c r="X319" s="23">
        <f>Calibrations!AJ$97*('Bruker data input page'!AQ319/0.77446)^2+('Bruker data input page'!AQ319/0.77446)*Calibrations!AK$97+Calibrations!AL$97</f>
        <v>0.13286140369911714</v>
      </c>
      <c r="Y319" s="23">
        <f>('Bruker data input page'!AI319/0.7147)*Calibrations!AX$97+Calibrations!AY$97</f>
        <v>11.492720101605084</v>
      </c>
      <c r="Z319" s="23">
        <f>('Bruker data input page'!AG319/0.8302)*Calibrations!BE$97+Calibrations!BF$97</f>
        <v>0.33298226400479197</v>
      </c>
      <c r="AA319" s="23">
        <f>((('Bruker data input page'!AA319/0.436)^2)*Calibrations!BK$97)+(('Bruker data input page'!AA319/0.436)*Calibrations!BL$97)+Calibrations!BM$97</f>
        <v>9.4030667057841674E-2</v>
      </c>
      <c r="AB319" s="24">
        <f>'Bruker data input page'!AM319*Calibrations!BS$97*10000+Calibrations!BT$97</f>
        <v>242.35838498238715</v>
      </c>
      <c r="AC319" s="24">
        <f>Calibrations!CA$97*('Bruker data input page'!AO319*10000)^2+('Bruker data input page'!AO319*10000)*Calibrations!CB$97+Calibrations!CC$97</f>
        <v>341.78392339008792</v>
      </c>
      <c r="AD319" s="24">
        <f>'Bruker data input page'!AW319*10000*Calibrations!CI$97+Calibrations!CJ$97</f>
        <v>171.39232162959513</v>
      </c>
      <c r="AE319" s="24">
        <f>'Bruker data input page'!AY319*10000*Calibrations!CP$97+Calibrations!CQ$97</f>
        <v>86.465540434126069</v>
      </c>
      <c r="AF319" s="24">
        <f>Calibrations!$CW$97*('Bruker data input page'!BA319*10000)^2+('Bruker data input page'!BA319*10000)*Calibrations!$CX$97+Calibrations!$CY$97</f>
        <v>60.296104618051245</v>
      </c>
      <c r="AG319" s="24">
        <f>'Bruker data input page'!BI319*10000*Calibrations!DD$97+Calibrations!DE$97</f>
        <v>5.2911678308829933</v>
      </c>
      <c r="AH319" s="24">
        <f>('Bruker data input page'!BK319*10000)*Calibrations!DK$97+Calibrations!DL$97</f>
        <v>85.580940500489461</v>
      </c>
      <c r="AI319" s="24">
        <f>Calibrations!DR$97*('Bruker data input page'!BM319*10000)^2+('Bruker data input page'!BM319*10000)*Calibrations!DS$97+Calibrations!DT$97</f>
        <v>22.294128390038448</v>
      </c>
      <c r="AJ319" s="24">
        <f>Calibrations!DY$97*('Bruker data input page'!BO319*10000)^2+Calibrations!DZ$97*('Bruker data input page'!BO319*10000)+Calibrations!EA$97</f>
        <v>63.264525308273349</v>
      </c>
      <c r="AK319" s="21"/>
      <c r="AL319" s="21"/>
    </row>
    <row r="320" spans="2:38">
      <c r="B320" s="27">
        <f>'Bruker data input page'!B997</f>
        <v>44768.027083333334</v>
      </c>
      <c r="C320" s="21" t="str">
        <f>'Bruker data input page'!G997</f>
        <v>GeoExploration</v>
      </c>
      <c r="D320" s="21" t="str">
        <f>'Bruker data input page'!H997</f>
        <v>Oxide3phase</v>
      </c>
      <c r="E320" s="26">
        <f>'Bruker data input page'!L997</f>
        <v>90</v>
      </c>
      <c r="F320" s="26"/>
      <c r="G320" s="26" t="str">
        <f>'Bruker data input page'!DK320</f>
        <v>393-U1558D-21R-1A</v>
      </c>
      <c r="H320" s="26" t="str">
        <f>'Bruker data input page'!DL320</f>
        <v>SHLF</v>
      </c>
      <c r="I320" s="26">
        <f>'Bruker data input page'!DM320</f>
        <v>0</v>
      </c>
      <c r="J320" s="26">
        <f>'Bruker data input page'!DN320</f>
        <v>0</v>
      </c>
      <c r="K320" s="26">
        <f>'Bruker data input page'!DO320</f>
        <v>0</v>
      </c>
      <c r="L320" s="26">
        <f>'Bruker data input page'!DP320</f>
        <v>0</v>
      </c>
      <c r="M320" s="26">
        <f>'Bruker data input page'!DQ320</f>
        <v>0</v>
      </c>
      <c r="N320" s="26">
        <f>'Bruker data input page'!DR320</f>
        <v>0</v>
      </c>
      <c r="O320" s="26">
        <f>'Bruker data input page'!DS320</f>
        <v>143</v>
      </c>
      <c r="P320" s="21" t="str">
        <f>'Bruker data input page'!DT320</f>
        <v>8B ALT</v>
      </c>
      <c r="Q320" s="21">
        <f>'Bruker data input page'!A320</f>
        <v>770</v>
      </c>
      <c r="R320" s="27">
        <f>'Bruker data input page'!B320</f>
        <v>44744.943055555559</v>
      </c>
      <c r="S320" s="22">
        <f>'Bruker data input page'!Y320*Calibrations!H$97+Calibrations!I$97</f>
        <v>48.525718272063401</v>
      </c>
      <c r="T320" s="23">
        <f>Calibrations!O$97*('Bruker data input page'!AK320/0.5993)^2+Calibrations!P$97*('Bruker data input page'!AK320/0.5993)+Calibrations!Q$97</f>
        <v>1.0225078026598333</v>
      </c>
      <c r="U320" s="22">
        <f>Calibrations!$V$97*'Bruker data input page'!W320^2+Calibrations!$W$97*'Bruker data input page'!W320+Calibrations!$X$97</f>
        <v>18.663142512490342</v>
      </c>
      <c r="V320" s="23">
        <f>('Bruker data input page'!AS320/0.69943)*Calibrations!AC$97+Calibrations!AD$97</f>
        <v>9.9084716036800842</v>
      </c>
      <c r="W320" s="23">
        <f>'Bruker data input page'!U320*Calibrations!AQ$97+Calibrations!AR$97</f>
        <v>6.5100812491900433</v>
      </c>
      <c r="X320" s="23">
        <f>Calibrations!AJ$97*('Bruker data input page'!AQ320/0.77446)^2+('Bruker data input page'!AQ320/0.77446)*Calibrations!AK$97+Calibrations!AL$97</f>
        <v>0.10576221017634947</v>
      </c>
      <c r="Y320" s="23">
        <f>('Bruker data input page'!AI320/0.7147)*Calibrations!AX$97+Calibrations!AY$97</f>
        <v>13.941044037360243</v>
      </c>
      <c r="Z320" s="23">
        <f>('Bruker data input page'!AG320/0.8302)*Calibrations!BE$97+Calibrations!BF$97</f>
        <v>0.31653188249289643</v>
      </c>
      <c r="AA320" s="23">
        <f>((('Bruker data input page'!AA320/0.436)^2)*Calibrations!BK$97)+(('Bruker data input page'!AA320/0.436)*Calibrations!BL$97)+Calibrations!BM$97</f>
        <v>0.10725120124540592</v>
      </c>
      <c r="AB320" s="24">
        <f>'Bruker data input page'!AM320*Calibrations!BS$97*10000+Calibrations!BT$97</f>
        <v>340.96714172649035</v>
      </c>
      <c r="AC320" s="24">
        <f>Calibrations!CA$97*('Bruker data input page'!AO320*10000)^2+('Bruker data input page'!AO320*10000)*Calibrations!CB$97+Calibrations!CC$97</f>
        <v>322.5148979033014</v>
      </c>
      <c r="AD320" s="24">
        <f>'Bruker data input page'!AW320*10000*Calibrations!CI$97+Calibrations!CJ$97</f>
        <v>94.287127049828698</v>
      </c>
      <c r="AE320" s="24">
        <f>'Bruker data input page'!AY320*10000*Calibrations!CP$97+Calibrations!CQ$97</f>
        <v>89.549424239334655</v>
      </c>
      <c r="AF320" s="24">
        <f>Calibrations!$CW$97*('Bruker data input page'!BA320*10000)^2+('Bruker data input page'!BA320*10000)*Calibrations!$CX$97+Calibrations!$CY$97</f>
        <v>80.80606205893092</v>
      </c>
      <c r="AG320" s="24">
        <f>'Bruker data input page'!BI320*10000*Calibrations!DD$97+Calibrations!DE$97</f>
        <v>3.0310147047823475</v>
      </c>
      <c r="AH320" s="24">
        <f>('Bruker data input page'!BK320*10000)*Calibrations!DK$97+Calibrations!DL$97</f>
        <v>98.492249444534551</v>
      </c>
      <c r="AI320" s="24">
        <f>Calibrations!DR$97*('Bruker data input page'!BM320*10000)^2+('Bruker data input page'!BM320*10000)*Calibrations!DS$97+Calibrations!DT$97</f>
        <v>25.480572934039472</v>
      </c>
      <c r="AJ320" s="24">
        <f>Calibrations!DY$97*('Bruker data input page'!BO320*10000)^2+Calibrations!DZ$97*('Bruker data input page'!BO320*10000)+Calibrations!EA$97</f>
        <v>66.692926819219608</v>
      </c>
      <c r="AK320" s="21"/>
      <c r="AL320" s="21"/>
    </row>
    <row r="321" spans="2:38">
      <c r="B321" s="27">
        <f>'Bruker data input page'!B998</f>
        <v>44768.029166666667</v>
      </c>
      <c r="C321" s="21" t="str">
        <f>'Bruker data input page'!G998</f>
        <v>GeoExploration</v>
      </c>
      <c r="D321" s="21" t="str">
        <f>'Bruker data input page'!H998</f>
        <v>Oxide3phase</v>
      </c>
      <c r="E321" s="26">
        <f>'Bruker data input page'!L998</f>
        <v>90</v>
      </c>
      <c r="F321" s="26"/>
      <c r="G321" s="26" t="str">
        <f>'Bruker data input page'!DK321</f>
        <v>393-U1558D-21R-2A</v>
      </c>
      <c r="H321" s="26" t="str">
        <f>'Bruker data input page'!DL321</f>
        <v>SHLF</v>
      </c>
      <c r="I321" s="26">
        <f>'Bruker data input page'!DM321</f>
        <v>0</v>
      </c>
      <c r="J321" s="26">
        <f>'Bruker data input page'!DN321</f>
        <v>0</v>
      </c>
      <c r="K321" s="26">
        <f>'Bruker data input page'!DO321</f>
        <v>0</v>
      </c>
      <c r="L321" s="26">
        <f>'Bruker data input page'!DP321</f>
        <v>0</v>
      </c>
      <c r="M321" s="26">
        <f>'Bruker data input page'!DQ321</f>
        <v>0</v>
      </c>
      <c r="N321" s="26">
        <f>'Bruker data input page'!DR321</f>
        <v>0</v>
      </c>
      <c r="O321" s="26">
        <f>'Bruker data input page'!DS321</f>
        <v>14</v>
      </c>
      <c r="P321" s="21" t="str">
        <f>'Bruker data input page'!DT321</f>
        <v>1A BKGD</v>
      </c>
      <c r="Q321" s="21">
        <f>'Bruker data input page'!A321</f>
        <v>771</v>
      </c>
      <c r="R321" s="27">
        <f>'Bruker data input page'!B321</f>
        <v>44744.947222222225</v>
      </c>
      <c r="S321" s="22">
        <f>'Bruker data input page'!Y321*Calibrations!H$97+Calibrations!I$97</f>
        <v>48.759308622598184</v>
      </c>
      <c r="T321" s="23">
        <f>Calibrations!O$97*('Bruker data input page'!AK321/0.5993)^2+Calibrations!P$97*('Bruker data input page'!AK321/0.5993)+Calibrations!Q$97</f>
        <v>0.94237489793654472</v>
      </c>
      <c r="U321" s="22">
        <f>Calibrations!$V$97*'Bruker data input page'!W321^2+Calibrations!$W$97*'Bruker data input page'!W321+Calibrations!$X$97</f>
        <v>16.500208792950193</v>
      </c>
      <c r="V321" s="23">
        <f>('Bruker data input page'!AS321/0.69943)*Calibrations!AC$97+Calibrations!AD$97</f>
        <v>9.2986913973670937</v>
      </c>
      <c r="W321" s="23">
        <f>'Bruker data input page'!U321*Calibrations!AQ$97+Calibrations!AR$97</f>
        <v>9.0358172675039299</v>
      </c>
      <c r="X321" s="23">
        <f>Calibrations!AJ$97*('Bruker data input page'!AQ321/0.77446)^2+('Bruker data input page'!AQ321/0.77446)*Calibrations!AK$97+Calibrations!AL$97</f>
        <v>0.14724848894013004</v>
      </c>
      <c r="Y321" s="23">
        <f>('Bruker data input page'!AI321/0.7147)*Calibrations!AX$97+Calibrations!AY$97</f>
        <v>13.1213328210114</v>
      </c>
      <c r="Z321" s="23">
        <f>('Bruker data input page'!AG321/0.8302)*Calibrations!BE$97+Calibrations!BF$97</f>
        <v>0.37976775270834812</v>
      </c>
      <c r="AA321" s="23">
        <f>((('Bruker data input page'!AA321/0.436)^2)*Calibrations!BK$97)+(('Bruker data input page'!AA321/0.436)*Calibrations!BL$97)+Calibrations!BM$97</f>
        <v>9.251422672557745E-2</v>
      </c>
      <c r="AB321" s="24">
        <f>'Bruker data input page'!AM321*Calibrations!BS$97*10000+Calibrations!BT$97</f>
        <v>300.66617157890033</v>
      </c>
      <c r="AC321" s="24">
        <f>Calibrations!CA$97*('Bruker data input page'!AO321*10000)^2+('Bruker data input page'!AO321*10000)*Calibrations!CB$97+Calibrations!CC$97</f>
        <v>377.38616967206951</v>
      </c>
      <c r="AD321" s="24">
        <f>'Bruker data input page'!AW321*10000*Calibrations!CI$97+Calibrations!CJ$97</f>
        <v>129.87413993279785</v>
      </c>
      <c r="AE321" s="24">
        <f>'Bruker data input page'!AY321*10000*Calibrations!CP$97+Calibrations!CQ$97</f>
        <v>93.661269312946104</v>
      </c>
      <c r="AF321" s="24">
        <f>Calibrations!$CW$97*('Bruker data input page'!BA321*10000)^2+('Bruker data input page'!BA321*10000)*Calibrations!$CX$97+Calibrations!$CY$97</f>
        <v>70.033506097090964</v>
      </c>
      <c r="AG321" s="24">
        <f>'Bruker data input page'!BI321*10000*Calibrations!DD$97+Calibrations!DE$97</f>
        <v>3.0310147047823475</v>
      </c>
      <c r="AH321" s="24">
        <f>('Bruker data input page'!BK321*10000)*Calibrations!DK$97+Calibrations!DL$97</f>
        <v>93.526361389132575</v>
      </c>
      <c r="AI321" s="24">
        <f>Calibrations!DR$97*('Bruker data input page'!BM321*10000)^2+('Bruker data input page'!BM321*10000)*Calibrations!DS$97+Calibrations!DT$97</f>
        <v>25.480572934039472</v>
      </c>
      <c r="AJ321" s="24">
        <f>Calibrations!DY$97*('Bruker data input page'!BO321*10000)^2+Calibrations!DZ$97*('Bruker data input page'!BO321*10000)+Calibrations!EA$97</f>
        <v>64.979345005047662</v>
      </c>
      <c r="AK321" s="21"/>
      <c r="AL321" s="21"/>
    </row>
    <row r="322" spans="2:38">
      <c r="B322" s="27">
        <f>'Bruker data input page'!B999</f>
        <v>44768.032638888886</v>
      </c>
      <c r="C322" s="21" t="str">
        <f>'Bruker data input page'!G999</f>
        <v>GeoExploration</v>
      </c>
      <c r="D322" s="21" t="str">
        <f>'Bruker data input page'!H999</f>
        <v>Oxide3phase</v>
      </c>
      <c r="E322" s="26">
        <f>'Bruker data input page'!L999</f>
        <v>90</v>
      </c>
      <c r="F322" s="26"/>
      <c r="G322" s="26" t="str">
        <f>'Bruker data input page'!DK322</f>
        <v>393-U1558D-21R-2A</v>
      </c>
      <c r="H322" s="26" t="str">
        <f>'Bruker data input page'!DL322</f>
        <v>SHLF</v>
      </c>
      <c r="I322" s="26">
        <f>'Bruker data input page'!DM322</f>
        <v>0</v>
      </c>
      <c r="J322" s="26">
        <f>'Bruker data input page'!DN322</f>
        <v>0</v>
      </c>
      <c r="K322" s="26">
        <f>'Bruker data input page'!DO322</f>
        <v>0</v>
      </c>
      <c r="L322" s="26">
        <f>'Bruker data input page'!DP322</f>
        <v>0</v>
      </c>
      <c r="M322" s="26">
        <f>'Bruker data input page'!DQ322</f>
        <v>0</v>
      </c>
      <c r="N322" s="26">
        <f>'Bruker data input page'!DR322</f>
        <v>0</v>
      </c>
      <c r="O322" s="26">
        <f>'Bruker data input page'!DS322</f>
        <v>29</v>
      </c>
      <c r="P322" s="21" t="str">
        <f>'Bruker data input page'!DT322</f>
        <v>1C ALT</v>
      </c>
      <c r="Q322" s="21">
        <f>'Bruker data input page'!A322</f>
        <v>772</v>
      </c>
      <c r="R322" s="27">
        <f>'Bruker data input page'!B322</f>
        <v>44744.949305555558</v>
      </c>
      <c r="S322" s="22">
        <f>'Bruker data input page'!Y322*Calibrations!H$97+Calibrations!I$97</f>
        <v>42.776615377187369</v>
      </c>
      <c r="T322" s="23">
        <f>Calibrations!O$97*('Bruker data input page'!AK322/0.5993)^2+Calibrations!P$97*('Bruker data input page'!AK322/0.5993)+Calibrations!Q$97</f>
        <v>0.90598640787955986</v>
      </c>
      <c r="U322" s="22">
        <f>Calibrations!$V$97*'Bruker data input page'!W322^2+Calibrations!$W$97*'Bruker data input page'!W322+Calibrations!$X$97</f>
        <v>14.50946007129077</v>
      </c>
      <c r="V322" s="23">
        <f>('Bruker data input page'!AS322/0.69943)*Calibrations!AC$97+Calibrations!AD$97</f>
        <v>8.8757166448644078</v>
      </c>
      <c r="W322" s="23">
        <f>'Bruker data input page'!U322*Calibrations!AQ$97+Calibrations!AR$97</f>
        <v>6.1730973330907544</v>
      </c>
      <c r="X322" s="23">
        <f>Calibrations!AJ$97*('Bruker data input page'!AQ322/0.77446)^2+('Bruker data input page'!AQ322/0.77446)*Calibrations!AK$97+Calibrations!AL$97</f>
        <v>8.2612479998039015E-2</v>
      </c>
      <c r="Y322" s="23">
        <f>('Bruker data input page'!AI322/0.7147)*Calibrations!AX$97+Calibrations!AY$97</f>
        <v>11.781841869778646</v>
      </c>
      <c r="Z322" s="23">
        <f>('Bruker data input page'!AG322/0.8302)*Calibrations!BE$97+Calibrations!BF$97</f>
        <v>0.37101433869284406</v>
      </c>
      <c r="AA322" s="23">
        <f>((('Bruker data input page'!AA322/0.436)^2)*Calibrations!BK$97)+(('Bruker data input page'!AA322/0.436)*Calibrations!BL$97)+Calibrations!BM$97</f>
        <v>8.1867427496509063E-2</v>
      </c>
      <c r="AB322" s="24">
        <f>'Bruker data input page'!AM322*Calibrations!BS$97*10000+Calibrations!BT$97</f>
        <v>220.92169873366907</v>
      </c>
      <c r="AC322" s="24">
        <f>Calibrations!CA$97*('Bruker data input page'!AO322*10000)^2+('Bruker data input page'!AO322*10000)*Calibrations!CB$97+Calibrations!CC$97</f>
        <v>367.64625779628238</v>
      </c>
      <c r="AD322" s="24">
        <f>'Bruker data input page'!AW322*10000*Calibrations!CI$97+Calibrations!CJ$97</f>
        <v>144.70206196736831</v>
      </c>
      <c r="AE322" s="24">
        <f>'Bruker data input page'!AY322*10000*Calibrations!CP$97+Calibrations!CQ$97</f>
        <v>99.829036923363319</v>
      </c>
      <c r="AF322" s="24">
        <f>Calibrations!$CW$97*('Bruker data input page'!BA322*10000)^2+('Bruker data input page'!BA322*10000)*Calibrations!$CX$97+Calibrations!$CY$97</f>
        <v>74.117702441699478</v>
      </c>
      <c r="AG322" s="24">
        <f>'Bruker data input page'!BI322*10000*Calibrations!DD$97+Calibrations!DE$97</f>
        <v>5.2911678308829933</v>
      </c>
      <c r="AH322" s="24">
        <f>('Bruker data input page'!BK322*10000)*Calibrations!DK$97+Calibrations!DL$97</f>
        <v>89.553650944811025</v>
      </c>
      <c r="AI322" s="24">
        <f>Calibrations!DR$97*('Bruker data input page'!BM322*10000)^2+('Bruker data input page'!BM322*10000)*Calibrations!DS$97+Calibrations!DT$97</f>
        <v>23.356566416034262</v>
      </c>
      <c r="AJ322" s="24">
        <f>Calibrations!DY$97*('Bruker data input page'!BO322*10000)^2+Calibrations!DZ$97*('Bruker data input page'!BO322*10000)+Calibrations!EA$97</f>
        <v>70.116376799756438</v>
      </c>
      <c r="AK322" s="21"/>
      <c r="AL322" s="21"/>
    </row>
    <row r="323" spans="2:38">
      <c r="B323" s="27">
        <f>'Bruker data input page'!B1000</f>
        <v>44768.034722222219</v>
      </c>
      <c r="C323" s="21" t="str">
        <f>'Bruker data input page'!G1000</f>
        <v>GeoExploration</v>
      </c>
      <c r="D323" s="21" t="str">
        <f>'Bruker data input page'!H1000</f>
        <v>Oxide3phase</v>
      </c>
      <c r="E323" s="26">
        <f>'Bruker data input page'!L1000</f>
        <v>90</v>
      </c>
      <c r="F323" s="26"/>
      <c r="G323" s="26" t="str">
        <f>'Bruker data input page'!DK323</f>
        <v>393-U1558D-21R-2A</v>
      </c>
      <c r="H323" s="26" t="str">
        <f>'Bruker data input page'!DL323</f>
        <v>SHLF</v>
      </c>
      <c r="I323" s="26">
        <f>'Bruker data input page'!DM323</f>
        <v>0</v>
      </c>
      <c r="J323" s="26">
        <f>'Bruker data input page'!DN323</f>
        <v>0</v>
      </c>
      <c r="K323" s="26">
        <f>'Bruker data input page'!DO323</f>
        <v>0</v>
      </c>
      <c r="L323" s="26">
        <f>'Bruker data input page'!DP323</f>
        <v>0</v>
      </c>
      <c r="M323" s="26">
        <f>'Bruker data input page'!DQ323</f>
        <v>0</v>
      </c>
      <c r="N323" s="26">
        <f>'Bruker data input page'!DR323</f>
        <v>0</v>
      </c>
      <c r="O323" s="26">
        <f>'Bruker data input page'!DS323</f>
        <v>40</v>
      </c>
      <c r="P323" s="21" t="str">
        <f>'Bruker data input page'!DT323</f>
        <v>1C BKGD</v>
      </c>
      <c r="Q323" s="21">
        <f>'Bruker data input page'!A323</f>
        <v>773</v>
      </c>
      <c r="R323" s="27">
        <f>'Bruker data input page'!B323</f>
        <v>44744.951388888891</v>
      </c>
      <c r="S323" s="22">
        <f>'Bruker data input page'!Y323*Calibrations!H$97+Calibrations!I$97</f>
        <v>41.370558302808654</v>
      </c>
      <c r="T323" s="23">
        <f>Calibrations!O$97*('Bruker data input page'!AK323/0.5993)^2+Calibrations!P$97*('Bruker data input page'!AK323/0.5993)+Calibrations!Q$97</f>
        <v>0.76573709312139671</v>
      </c>
      <c r="U323" s="22">
        <f>Calibrations!$V$97*'Bruker data input page'!W323^2+Calibrations!$W$97*'Bruker data input page'!W323+Calibrations!$X$97</f>
        <v>15.060207723933816</v>
      </c>
      <c r="V323" s="23">
        <f>('Bruker data input page'!AS323/0.69943)*Calibrations!AC$97+Calibrations!AD$97</f>
        <v>7.6067923873563528</v>
      </c>
      <c r="W323" s="23">
        <f>'Bruker data input page'!U323*Calibrations!AQ$97+Calibrations!AR$97</f>
        <v>5.8993341516813498</v>
      </c>
      <c r="X323" s="23">
        <f>Calibrations!AJ$97*('Bruker data input page'!AQ323/0.77446)^2+('Bruker data input page'!AQ323/0.77446)*Calibrations!AK$97+Calibrations!AL$97</f>
        <v>0.11724017117068632</v>
      </c>
      <c r="Y323" s="23">
        <f>('Bruker data input page'!AI323/0.7147)*Calibrations!AX$97+Calibrations!AY$97</f>
        <v>11.852333380397056</v>
      </c>
      <c r="Z323" s="23">
        <f>('Bruker data input page'!AG323/0.8302)*Calibrations!BE$97+Calibrations!BF$97</f>
        <v>0.23533642145253131</v>
      </c>
      <c r="AA323" s="23">
        <f>((('Bruker data input page'!AA323/0.436)^2)*Calibrations!BK$97)+(('Bruker data input page'!AA323/0.436)*Calibrations!BL$97)+Calibrations!BM$97</f>
        <v>4.9594002325504996E-2</v>
      </c>
      <c r="AB323" s="24" t="e">
        <f>'Bruker data input page'!AM323*Calibrations!BS$97*10000+Calibrations!BT$97</f>
        <v>#VALUE!</v>
      </c>
      <c r="AC323" s="24">
        <f>Calibrations!CA$97*('Bruker data input page'!AO323*10000)^2+('Bruker data input page'!AO323*10000)*Calibrations!CB$97+Calibrations!CC$97</f>
        <v>336.07098481310538</v>
      </c>
      <c r="AD323" s="24">
        <f>'Bruker data input page'!AW323*10000*Calibrations!CI$97+Calibrations!CJ$97</f>
        <v>110.1035772200372</v>
      </c>
      <c r="AE323" s="24">
        <f>'Bruker data input page'!AY323*10000*Calibrations!CP$97+Calibrations!CQ$97</f>
        <v>83.381656628917469</v>
      </c>
      <c r="AF323" s="24">
        <f>Calibrations!$CW$97*('Bruker data input page'!BA323*10000)^2+('Bruker data input page'!BA323*10000)*Calibrations!$CX$97+Calibrations!$CY$97</f>
        <v>58.881320405812829</v>
      </c>
      <c r="AG323" s="24">
        <f>'Bruker data input page'!BI323*10000*Calibrations!DD$97+Calibrations!DE$97</f>
        <v>4.1610912678326706</v>
      </c>
      <c r="AH323" s="24">
        <f>('Bruker data input page'!BK323*10000)*Calibrations!DK$97+Calibrations!DL$97</f>
        <v>87.567295722650243</v>
      </c>
      <c r="AI323" s="24">
        <f>Calibrations!DR$97*('Bruker data input page'!BM323*10000)^2+('Bruker data input page'!BM323*10000)*Calibrations!DS$97+Calibrations!DT$97</f>
        <v>20.168382804060411</v>
      </c>
      <c r="AJ323" s="24">
        <f>Calibrations!DY$97*('Bruker data input page'!BO323*10000)^2+Calibrations!DZ$97*('Bruker data input page'!BO323*10000)+Calibrations!EA$97</f>
        <v>61.548467728896696</v>
      </c>
      <c r="AK323" s="21"/>
      <c r="AL323" s="21"/>
    </row>
    <row r="324" spans="2:38">
      <c r="B324" s="27">
        <f>'Bruker data input page'!B1001</f>
        <v>44768.040277777778</v>
      </c>
      <c r="C324" s="21" t="str">
        <f>'Bruker data input page'!G1001</f>
        <v>GeoExploration</v>
      </c>
      <c r="D324" s="21" t="str">
        <f>'Bruker data input page'!H1001</f>
        <v>Oxide3phase</v>
      </c>
      <c r="E324" s="26">
        <f>'Bruker data input page'!L1001</f>
        <v>90</v>
      </c>
      <c r="F324" s="26"/>
      <c r="G324" s="26" t="str">
        <f>'Bruker data input page'!DK324</f>
        <v>393-U1558D-21R-2A</v>
      </c>
      <c r="H324" s="26" t="str">
        <f>'Bruker data input page'!DL324</f>
        <v>SHLF</v>
      </c>
      <c r="I324" s="26">
        <f>'Bruker data input page'!DM324</f>
        <v>0</v>
      </c>
      <c r="J324" s="26">
        <f>'Bruker data input page'!DN324</f>
        <v>0</v>
      </c>
      <c r="K324" s="26">
        <f>'Bruker data input page'!DO324</f>
        <v>0</v>
      </c>
      <c r="L324" s="26">
        <f>'Bruker data input page'!DP324</f>
        <v>0</v>
      </c>
      <c r="M324" s="26">
        <f>'Bruker data input page'!DQ324</f>
        <v>0</v>
      </c>
      <c r="N324" s="26">
        <f>'Bruker data input page'!DR324</f>
        <v>0</v>
      </c>
      <c r="O324" s="26">
        <f>'Bruker data input page'!DS324</f>
        <v>85</v>
      </c>
      <c r="P324" s="21" t="str">
        <f>'Bruker data input page'!DT324</f>
        <v>1F ALT</v>
      </c>
      <c r="Q324" s="21">
        <f>'Bruker data input page'!A324</f>
        <v>774</v>
      </c>
      <c r="R324" s="27">
        <f>'Bruker data input page'!B324</f>
        <v>44744.953472222223</v>
      </c>
      <c r="S324" s="22">
        <f>'Bruker data input page'!Y324*Calibrations!H$97+Calibrations!I$97</f>
        <v>50.596783073778418</v>
      </c>
      <c r="T324" s="23">
        <f>Calibrations!O$97*('Bruker data input page'!AK324/0.5993)^2+Calibrations!P$97*('Bruker data input page'!AK324/0.5993)+Calibrations!Q$97</f>
        <v>1.0483796863438257</v>
      </c>
      <c r="U324" s="22">
        <f>Calibrations!$V$97*'Bruker data input page'!W324^2+Calibrations!$W$97*'Bruker data input page'!W324+Calibrations!$X$97</f>
        <v>19.278615398834194</v>
      </c>
      <c r="V324" s="23">
        <f>('Bruker data input page'!AS324/0.69943)*Calibrations!AC$97+Calibrations!AD$97</f>
        <v>10.268985981025857</v>
      </c>
      <c r="W324" s="23">
        <f>'Bruker data input page'!U324*Calibrations!AQ$97+Calibrations!AR$97</f>
        <v>6.2073177307669303</v>
      </c>
      <c r="X324" s="23">
        <f>Calibrations!AJ$97*('Bruker data input page'!AQ324/0.77446)^2+('Bruker data input page'!AQ324/0.77446)*Calibrations!AK$97+Calibrations!AL$97</f>
        <v>9.8506093823405319E-2</v>
      </c>
      <c r="Y324" s="23">
        <f>('Bruker data input page'!AI324/0.7147)*Calibrations!AX$97+Calibrations!AY$97</f>
        <v>14.435702607552926</v>
      </c>
      <c r="Z324" s="23">
        <f>('Bruker data input page'!AG324/0.8302)*Calibrations!BE$97+Calibrations!BF$97</f>
        <v>0.42519495303018812</v>
      </c>
      <c r="AA324" s="23">
        <f>((('Bruker data input page'!AA324/0.436)^2)*Calibrations!BK$97)+(('Bruker data input page'!AA324/0.436)*Calibrations!BL$97)+Calibrations!BM$97</f>
        <v>0.10159587752100971</v>
      </c>
      <c r="AB324" s="24">
        <f>'Bruker data input page'!AM324*Calibrations!BS$97*10000+Calibrations!BT$97</f>
        <v>363.26129542515713</v>
      </c>
      <c r="AC324" s="24">
        <f>Calibrations!CA$97*('Bruker data input page'!AO324*10000)^2+('Bruker data input page'!AO324*10000)*Calibrations!CB$97+Calibrations!CC$97</f>
        <v>363.30963759158601</v>
      </c>
      <c r="AD324" s="24">
        <f>'Bruker data input page'!AW324*10000*Calibrations!CI$97+Calibrations!CJ$97</f>
        <v>117.02327416950342</v>
      </c>
      <c r="AE324" s="24">
        <f>'Bruker data input page'!AY324*10000*Calibrations!CP$97+Calibrations!CQ$97</f>
        <v>87.493501702528931</v>
      </c>
      <c r="AF324" s="24">
        <f>Calibrations!$CW$97*('Bruker data input page'!BA324*10000)^2+('Bruker data input page'!BA324*10000)*Calibrations!$CX$97+Calibrations!$CY$97</f>
        <v>83.439883904166209</v>
      </c>
      <c r="AG324" s="24">
        <f>'Bruker data input page'!BI324*10000*Calibrations!DD$97+Calibrations!DE$97</f>
        <v>5.2911678308829933</v>
      </c>
      <c r="AH324" s="24">
        <f>('Bruker data input page'!BK324*10000)*Calibrations!DK$97+Calibrations!DL$97</f>
        <v>96.505894222373783</v>
      </c>
      <c r="AI324" s="24">
        <f>Calibrations!DR$97*('Bruker data input page'!BM324*10000)^2+('Bruker data input page'!BM324*10000)*Calibrations!DS$97+Calibrations!DT$97</f>
        <v>22.294128390038448</v>
      </c>
      <c r="AJ324" s="24">
        <f>Calibrations!DY$97*('Bruker data input page'!BO324*10000)^2+Calibrations!DZ$97*('Bruker data input page'!BO324*10000)+Calibrations!EA$97</f>
        <v>68.405270750789199</v>
      </c>
      <c r="AK324" s="21"/>
      <c r="AL324" s="21"/>
    </row>
    <row r="325" spans="2:38">
      <c r="B325" s="27">
        <f>'Bruker data input page'!B1002</f>
        <v>44768.041666666664</v>
      </c>
      <c r="C325" s="21" t="str">
        <f>'Bruker data input page'!G1002</f>
        <v>GeoExploration</v>
      </c>
      <c r="D325" s="21" t="str">
        <f>'Bruker data input page'!H1002</f>
        <v>Oxide3phase</v>
      </c>
      <c r="E325" s="26">
        <f>'Bruker data input page'!L1002</f>
        <v>90</v>
      </c>
      <c r="F325" s="26"/>
      <c r="G325" s="26" t="str">
        <f>'Bruker data input page'!DK325</f>
        <v>393-U1558D-22R-1A</v>
      </c>
      <c r="H325" s="26" t="str">
        <f>'Bruker data input page'!DL325</f>
        <v>SHLF</v>
      </c>
      <c r="I325" s="26">
        <f>'Bruker data input page'!DM325</f>
        <v>0</v>
      </c>
      <c r="J325" s="26">
        <f>'Bruker data input page'!DN325</f>
        <v>0</v>
      </c>
      <c r="K325" s="26">
        <f>'Bruker data input page'!DO325</f>
        <v>0</v>
      </c>
      <c r="L325" s="26">
        <f>'Bruker data input page'!DP325</f>
        <v>0</v>
      </c>
      <c r="M325" s="26">
        <f>'Bruker data input page'!DQ325</f>
        <v>0</v>
      </c>
      <c r="N325" s="26">
        <f>'Bruker data input page'!DR325</f>
        <v>0</v>
      </c>
      <c r="O325" s="26">
        <f>'Bruker data input page'!DS325</f>
        <v>10</v>
      </c>
      <c r="P325" s="21" t="str">
        <f>'Bruker data input page'!DT325</f>
        <v>2A ALT (ORANGE)</v>
      </c>
      <c r="Q325" s="21">
        <f>'Bruker data input page'!A325</f>
        <v>775</v>
      </c>
      <c r="R325" s="27">
        <f>'Bruker data input page'!B325</f>
        <v>44744.960416666669</v>
      </c>
      <c r="S325" s="22">
        <f>'Bruker data input page'!Y325*Calibrations!H$97+Calibrations!I$97</f>
        <v>50.178791795456263</v>
      </c>
      <c r="T325" s="23">
        <f>Calibrations!O$97*('Bruker data input page'!AK325/0.5993)^2+Calibrations!P$97*('Bruker data input page'!AK325/0.5993)+Calibrations!Q$97</f>
        <v>1.1652351521794999</v>
      </c>
      <c r="U325" s="22">
        <f>Calibrations!$V$97*'Bruker data input page'!W325^2+Calibrations!$W$97*'Bruker data input page'!W325+Calibrations!$X$97</f>
        <v>19.548612277486466</v>
      </c>
      <c r="V325" s="23">
        <f>('Bruker data input page'!AS325/0.69943)*Calibrations!AC$97+Calibrations!AD$97</f>
        <v>11.025850296579319</v>
      </c>
      <c r="W325" s="23">
        <f>'Bruker data input page'!U325*Calibrations!AQ$97+Calibrations!AR$97</f>
        <v>3.6382745425125713</v>
      </c>
      <c r="X325" s="23">
        <f>Calibrations!AJ$97*('Bruker data input page'!AQ325/0.77446)^2+('Bruker data input page'!AQ325/0.77446)*Calibrations!AK$97+Calibrations!AL$97</f>
        <v>6.2604303192130506E-2</v>
      </c>
      <c r="Y325" s="23">
        <f>('Bruker data input page'!AI325/0.7147)*Calibrations!AX$97+Calibrations!AY$97</f>
        <v>8.6421530318243569</v>
      </c>
      <c r="Z325" s="23">
        <f>('Bruker data input page'!AG325/0.8302)*Calibrations!BE$97+Calibrations!BF$97</f>
        <v>2.1150566208163744</v>
      </c>
      <c r="AA325" s="23">
        <f>((('Bruker data input page'!AA325/0.436)^2)*Calibrations!BK$97)+(('Bruker data input page'!AA325/0.436)*Calibrations!BL$97)+Calibrations!BM$97</f>
        <v>7.0781871999191656E-2</v>
      </c>
      <c r="AB325" s="24">
        <f>'Bruker data input page'!AM325*Calibrations!BS$97*10000+Calibrations!BT$97</f>
        <v>247.50318968207949</v>
      </c>
      <c r="AC325" s="24">
        <f>Calibrations!CA$97*('Bruker data input page'!AO325*10000)^2+('Bruker data input page'!AO325*10000)*Calibrations!CB$97+Calibrations!CC$97</f>
        <v>385.3124976949822</v>
      </c>
      <c r="AD325" s="24">
        <f>'Bruker data input page'!AW325*10000*Calibrations!CI$97+Calibrations!CJ$97</f>
        <v>116.03474603386537</v>
      </c>
      <c r="AE325" s="24">
        <f>'Bruker data input page'!AY325*10000*Calibrations!CP$97+Calibrations!CQ$97</f>
        <v>103.94088199697477</v>
      </c>
      <c r="AF325" s="24">
        <f>Calibrations!$CW$97*('Bruker data input page'!BA325*10000)^2+('Bruker data input page'!BA325*10000)*Calibrations!$CX$97+Calibrations!$CY$97</f>
        <v>102.43725414181574</v>
      </c>
      <c r="AG325" s="24">
        <f>'Bruker data input page'!BI325*10000*Calibrations!DD$97+Calibrations!DE$97</f>
        <v>16.591933461386219</v>
      </c>
      <c r="AH325" s="24">
        <f>('Bruker data input page'!BK325*10000)*Calibrations!DK$97+Calibrations!DL$97</f>
        <v>131.26711061018744</v>
      </c>
      <c r="AI325" s="24">
        <f>Calibrations!DR$97*('Bruker data input page'!BM325*10000)^2+('Bruker data input page'!BM325*10000)*Calibrations!DS$97+Calibrations!DT$97</f>
        <v>18.041477839433824</v>
      </c>
      <c r="AJ325" s="24">
        <f>Calibrations!DY$97*('Bruker data input page'!BO325*10000)^2+Calibrations!DZ$97*('Bruker data input page'!BO325*10000)+Calibrations!EA$97</f>
        <v>74.388726185789224</v>
      </c>
      <c r="AK325" s="21"/>
      <c r="AL325" s="21"/>
    </row>
    <row r="326" spans="2:38">
      <c r="B326" s="27">
        <f>'Bruker data input page'!B1003</f>
        <v>44768.044444444444</v>
      </c>
      <c r="C326" s="21" t="str">
        <f>'Bruker data input page'!G1003</f>
        <v>GeoExploration</v>
      </c>
      <c r="D326" s="21" t="str">
        <f>'Bruker data input page'!H1003</f>
        <v>Oxide3phase</v>
      </c>
      <c r="E326" s="26">
        <f>'Bruker data input page'!L1003</f>
        <v>90</v>
      </c>
      <c r="F326" s="26"/>
      <c r="G326" s="26" t="str">
        <f>'Bruker data input page'!DK326</f>
        <v>393-U1558D-22R-1A</v>
      </c>
      <c r="H326" s="26" t="str">
        <f>'Bruker data input page'!DL326</f>
        <v>SHLF</v>
      </c>
      <c r="I326" s="26">
        <f>'Bruker data input page'!DM326</f>
        <v>0</v>
      </c>
      <c r="J326" s="26">
        <f>'Bruker data input page'!DN326</f>
        <v>0</v>
      </c>
      <c r="K326" s="26">
        <f>'Bruker data input page'!DO326</f>
        <v>0</v>
      </c>
      <c r="L326" s="26">
        <f>'Bruker data input page'!DP326</f>
        <v>0</v>
      </c>
      <c r="M326" s="26">
        <f>'Bruker data input page'!DQ326</f>
        <v>0</v>
      </c>
      <c r="N326" s="26">
        <f>'Bruker data input page'!DR326</f>
        <v>0</v>
      </c>
      <c r="O326" s="26">
        <f>'Bruker data input page'!DS326</f>
        <v>21</v>
      </c>
      <c r="P326" s="21" t="str">
        <f>'Bruker data input page'!DT326</f>
        <v>4A APHYRIC B</v>
      </c>
      <c r="Q326" s="21">
        <f>'Bruker data input page'!A326</f>
        <v>777</v>
      </c>
      <c r="R326" s="27">
        <f>'Bruker data input page'!B326</f>
        <v>44744.966666666667</v>
      </c>
      <c r="S326" s="22">
        <f>'Bruker data input page'!Y326*Calibrations!H$97+Calibrations!I$97</f>
        <v>52.191637232083757</v>
      </c>
      <c r="T326" s="23">
        <f>Calibrations!O$97*('Bruker data input page'!AK326/0.5993)^2+Calibrations!P$97*('Bruker data input page'!AK326/0.5993)+Calibrations!Q$97</f>
        <v>1.0981530213338659</v>
      </c>
      <c r="U326" s="22">
        <f>Calibrations!$V$97*'Bruker data input page'!W326^2+Calibrations!$W$97*'Bruker data input page'!W326+Calibrations!$X$97</f>
        <v>19.850325426340799</v>
      </c>
      <c r="V326" s="23">
        <f>('Bruker data input page'!AS326/0.69943)*Calibrations!AC$97+Calibrations!AD$97</f>
        <v>10.738302302193347</v>
      </c>
      <c r="W326" s="23">
        <f>'Bruker data input page'!U326*Calibrations!AQ$97+Calibrations!AR$97</f>
        <v>6.5085345645493122</v>
      </c>
      <c r="X326" s="23">
        <f>Calibrations!AJ$97*('Bruker data input page'!AQ326/0.77446)^2+('Bruker data input page'!AQ326/0.77446)*Calibrations!AK$97+Calibrations!AL$97</f>
        <v>9.7864117581904844E-2</v>
      </c>
      <c r="Y326" s="23">
        <f>('Bruker data input page'!AI326/0.7147)*Calibrations!AX$97+Calibrations!AY$97</f>
        <v>13.161983432966291</v>
      </c>
      <c r="Z326" s="23">
        <f>('Bruker data input page'!AG326/0.8302)*Calibrations!BE$97+Calibrations!BF$97</f>
        <v>0.53717828405611923</v>
      </c>
      <c r="AA326" s="23">
        <f>((('Bruker data input page'!AA326/0.436)^2)*Calibrations!BK$97)+(('Bruker data input page'!AA326/0.436)*Calibrations!BL$97)+Calibrations!BM$97</f>
        <v>6.1562592498720078E-2</v>
      </c>
      <c r="AB326" s="24">
        <f>'Bruker data input page'!AM326*Calibrations!BS$97*10000+Calibrations!BT$97</f>
        <v>327.24766252731075</v>
      </c>
      <c r="AC326" s="24">
        <f>Calibrations!CA$97*('Bruker data input page'!AO326*10000)^2+('Bruker data input page'!AO326*10000)*Calibrations!CB$97+Calibrations!CC$97</f>
        <v>417.64080505014635</v>
      </c>
      <c r="AD326" s="24">
        <f>'Bruker data input page'!AW326*10000*Calibrations!CI$97+Calibrations!CJ$97</f>
        <v>108.12652094876111</v>
      </c>
      <c r="AE326" s="24">
        <f>'Bruker data input page'!AY326*10000*Calibrations!CP$97+Calibrations!CQ$97</f>
        <v>88.521462970931793</v>
      </c>
      <c r="AF326" s="24">
        <f>Calibrations!$CW$97*('Bruker data input page'!BA326*10000)^2+('Bruker data input page'!BA326*10000)*Calibrations!$CX$97+Calibrations!$CY$97</f>
        <v>93.737902704208523</v>
      </c>
      <c r="AG326" s="24">
        <f>'Bruker data input page'!BI326*10000*Calibrations!DD$97+Calibrations!DE$97</f>
        <v>7.5513209569836386</v>
      </c>
      <c r="AH326" s="24">
        <f>('Bruker data input page'!BK326*10000)*Calibrations!DK$97+Calibrations!DL$97</f>
        <v>94.519539000212987</v>
      </c>
      <c r="AI326" s="24">
        <f>Calibrations!DR$97*('Bruker data input page'!BM326*10000)^2+('Bruker data input page'!BM326*10000)*Calibrations!DS$97+Calibrations!DT$97</f>
        <v>26.542141426048879</v>
      </c>
      <c r="AJ326" s="24">
        <f>Calibrations!DY$97*('Bruker data input page'!BO326*10000)^2+Calibrations!DZ$97*('Bruker data input page'!BO326*10000)+Calibrations!EA$97</f>
        <v>64.979345005047662</v>
      </c>
      <c r="AK326" s="21"/>
      <c r="AL326" s="21"/>
    </row>
    <row r="327" spans="2:38">
      <c r="B327" s="27">
        <f>'Bruker data input page'!B1004</f>
        <v>44768.04791666667</v>
      </c>
      <c r="C327" s="21" t="str">
        <f>'Bruker data input page'!G1004</f>
        <v>GeoExploration</v>
      </c>
      <c r="D327" s="21" t="str">
        <f>'Bruker data input page'!H1004</f>
        <v>Oxide3phase</v>
      </c>
      <c r="E327" s="26">
        <f>'Bruker data input page'!L1004</f>
        <v>90</v>
      </c>
      <c r="F327" s="26"/>
      <c r="G327" s="26" t="str">
        <f>'Bruker data input page'!DK327</f>
        <v>393-U1558D-22R-1A</v>
      </c>
      <c r="H327" s="26" t="str">
        <f>'Bruker data input page'!DL327</f>
        <v>SHLF</v>
      </c>
      <c r="I327" s="26">
        <f>'Bruker data input page'!DM327</f>
        <v>0</v>
      </c>
      <c r="J327" s="26">
        <f>'Bruker data input page'!DN327</f>
        <v>0</v>
      </c>
      <c r="K327" s="26">
        <f>'Bruker data input page'!DO327</f>
        <v>0</v>
      </c>
      <c r="L327" s="26">
        <f>'Bruker data input page'!DP327</f>
        <v>0</v>
      </c>
      <c r="M327" s="26">
        <f>'Bruker data input page'!DQ327</f>
        <v>0</v>
      </c>
      <c r="N327" s="26">
        <f>'Bruker data input page'!DR327</f>
        <v>0</v>
      </c>
      <c r="O327" s="26">
        <f>'Bruker data input page'!DS327</f>
        <v>58</v>
      </c>
      <c r="P327" s="21" t="str">
        <f>'Bruker data input page'!DT327</f>
        <v>6B ALT</v>
      </c>
      <c r="Q327" s="21">
        <f>'Bruker data input page'!A327</f>
        <v>778</v>
      </c>
      <c r="R327" s="27">
        <f>'Bruker data input page'!B327</f>
        <v>44744.96875</v>
      </c>
      <c r="S327" s="22">
        <f>'Bruker data input page'!Y327*Calibrations!H$97+Calibrations!I$97</f>
        <v>44.737776275420856</v>
      </c>
      <c r="T327" s="23">
        <f>Calibrations!O$97*('Bruker data input page'!AK327/0.5993)^2+Calibrations!P$97*('Bruker data input page'!AK327/0.5993)+Calibrations!Q$97</f>
        <v>0.93190989204151098</v>
      </c>
      <c r="U327" s="22">
        <f>Calibrations!$V$97*'Bruker data input page'!W327^2+Calibrations!$W$97*'Bruker data input page'!W327+Calibrations!$X$97</f>
        <v>16.327384621316448</v>
      </c>
      <c r="V327" s="23">
        <f>('Bruker data input page'!AS327/0.69943)*Calibrations!AC$97+Calibrations!AD$97</f>
        <v>9.2945177778289594</v>
      </c>
      <c r="W327" s="23">
        <f>'Bruker data input page'!U327*Calibrations!AQ$97+Calibrations!AR$97</f>
        <v>5.0039970802781326</v>
      </c>
      <c r="X327" s="23">
        <f>Calibrations!AJ$97*('Bruker data input page'!AQ327/0.77446)^2+('Bruker data input page'!AQ327/0.77446)*Calibrations!AK$97+Calibrations!AL$97</f>
        <v>9.0520504001717503E-2</v>
      </c>
      <c r="Y327" s="23">
        <f>('Bruker data input page'!AI327/0.7147)*Calibrations!AX$97+Calibrations!AY$97</f>
        <v>12.629414741512306</v>
      </c>
      <c r="Z327" s="23">
        <f>('Bruker data input page'!AG327/0.8302)*Calibrations!BE$97+Calibrations!BF$97</f>
        <v>0.40934825524349977</v>
      </c>
      <c r="AA327" s="23" t="e">
        <f>((('Bruker data input page'!AA327/0.436)^2)*Calibrations!BK$97)+(('Bruker data input page'!AA327/0.436)*Calibrations!BL$97)+Calibrations!BM$97</f>
        <v>#VALUE!</v>
      </c>
      <c r="AB327" s="24">
        <f>'Bruker data input page'!AM327*Calibrations!BS$97*10000+Calibrations!BT$97</f>
        <v>280.94442023007969</v>
      </c>
      <c r="AC327" s="24">
        <f>Calibrations!CA$97*('Bruker data input page'!AO327*10000)^2+('Bruker data input page'!AO327*10000)*Calibrations!CB$97+Calibrations!CC$97</f>
        <v>385.95543470228245</v>
      </c>
      <c r="AD327" s="24">
        <f>'Bruker data input page'!AW327*10000*Calibrations!CI$97+Calibrations!CJ$97</f>
        <v>109.11504908439916</v>
      </c>
      <c r="AE327" s="24">
        <f>'Bruker data input page'!AY327*10000*Calibrations!CP$97+Calibrations!CQ$97</f>
        <v>96.74515311815469</v>
      </c>
      <c r="AF327" s="24">
        <f>Calibrations!$CW$97*('Bruker data input page'!BA327*10000)^2+('Bruker data input page'!BA327*10000)*Calibrations!$CX$97+Calibrations!$CY$97</f>
        <v>78.148513355605772</v>
      </c>
      <c r="AG327" s="24">
        <f>'Bruker data input page'!BI327*10000*Calibrations!DD$97+Calibrations!DE$97</f>
        <v>8.6813975200339613</v>
      </c>
      <c r="AH327" s="24">
        <f>('Bruker data input page'!BK327*10000)*Calibrations!DK$97+Calibrations!DL$97</f>
        <v>88.560473333730641</v>
      </c>
      <c r="AI327" s="24">
        <f>Calibrations!DR$97*('Bruker data input page'!BM327*10000)^2+('Bruker data input page'!BM327*10000)*Calibrations!DS$97+Calibrations!DT$97</f>
        <v>22.294128390038448</v>
      </c>
      <c r="AJ327" s="24">
        <f>Calibrations!DY$97*('Bruker data input page'!BO327*10000)^2+Calibrations!DZ$97*('Bruker data input page'!BO327*10000)+Calibrations!EA$97</f>
        <v>66.692926819219608</v>
      </c>
      <c r="AK327" s="21"/>
      <c r="AL327" s="21"/>
    </row>
    <row r="328" spans="2:38">
      <c r="B328" s="27">
        <f>'Bruker data input page'!B1005</f>
        <v>44768.05</v>
      </c>
      <c r="C328" s="21" t="str">
        <f>'Bruker data input page'!G1005</f>
        <v>GeoExploration</v>
      </c>
      <c r="D328" s="21" t="str">
        <f>'Bruker data input page'!H1005</f>
        <v>Oxide3phase</v>
      </c>
      <c r="E328" s="26">
        <f>'Bruker data input page'!L1005</f>
        <v>90</v>
      </c>
      <c r="F328" s="26"/>
      <c r="G328" s="26" t="str">
        <f>'Bruker data input page'!DK328</f>
        <v>393-U1558D-22R-1A</v>
      </c>
      <c r="H328" s="26" t="str">
        <f>'Bruker data input page'!DL328</f>
        <v>SHLF</v>
      </c>
      <c r="I328" s="26">
        <f>'Bruker data input page'!DM328</f>
        <v>0</v>
      </c>
      <c r="J328" s="26">
        <f>'Bruker data input page'!DN328</f>
        <v>0</v>
      </c>
      <c r="K328" s="26">
        <f>'Bruker data input page'!DO328</f>
        <v>0</v>
      </c>
      <c r="L328" s="26">
        <f>'Bruker data input page'!DP328</f>
        <v>0</v>
      </c>
      <c r="M328" s="26">
        <f>'Bruker data input page'!DQ328</f>
        <v>0</v>
      </c>
      <c r="N328" s="26">
        <f>'Bruker data input page'!DR328</f>
        <v>0</v>
      </c>
      <c r="O328" s="26">
        <f>'Bruker data input page'!DS328</f>
        <v>116</v>
      </c>
      <c r="P328" s="21" t="str">
        <f>'Bruker data input page'!DT328</f>
        <v>11A ALT</v>
      </c>
      <c r="Q328" s="21">
        <f>'Bruker data input page'!A328</f>
        <v>779</v>
      </c>
      <c r="R328" s="27">
        <f>'Bruker data input page'!B328</f>
        <v>44744.970833333333</v>
      </c>
      <c r="S328" s="22">
        <f>'Bruker data input page'!Y328*Calibrations!H$97+Calibrations!I$97</f>
        <v>40.710303176703988</v>
      </c>
      <c r="T328" s="23">
        <f>Calibrations!O$97*('Bruker data input page'!AK328/0.5993)^2+Calibrations!P$97*('Bruker data input page'!AK328/0.5993)+Calibrations!Q$97</f>
        <v>0.89530781310002494</v>
      </c>
      <c r="U328" s="22">
        <f>Calibrations!$V$97*'Bruker data input page'!W328^2+Calibrations!$W$97*'Bruker data input page'!W328+Calibrations!$X$97</f>
        <v>15.09680984106293</v>
      </c>
      <c r="V328" s="23">
        <f>('Bruker data input page'!AS328/0.69943)*Calibrations!AC$97+Calibrations!AD$97</f>
        <v>9.8380957431922251</v>
      </c>
      <c r="W328" s="23">
        <f>'Bruker data input page'!U328*Calibrations!AQ$97+Calibrations!AR$97</f>
        <v>3.2819570684041439</v>
      </c>
      <c r="X328" s="23">
        <f>Calibrations!AJ$97*('Bruker data input page'!AQ328/0.77446)^2+('Bruker data input page'!AQ328/0.77446)*Calibrations!AK$97+Calibrations!AL$97</f>
        <v>7.3226433335652805E-2</v>
      </c>
      <c r="Y328" s="23">
        <f>('Bruker data input page'!AI328/0.7147)*Calibrations!AX$97+Calibrations!AY$97</f>
        <v>10.684275346996547</v>
      </c>
      <c r="Z328" s="23">
        <f>('Bruker data input page'!AG328/0.8302)*Calibrations!BE$97+Calibrations!BF$97</f>
        <v>0.90738732853941972</v>
      </c>
      <c r="AA328" s="23" t="e">
        <f>((('Bruker data input page'!AA328/0.436)^2)*Calibrations!BK$97)+(('Bruker data input page'!AA328/0.436)*Calibrations!BL$97)+Calibrations!BM$97</f>
        <v>#VALUE!</v>
      </c>
      <c r="AB328" s="24">
        <f>'Bruker data input page'!AM328*Calibrations!BS$97*10000+Calibrations!BT$97</f>
        <v>261.22266888125904</v>
      </c>
      <c r="AC328" s="24">
        <f>Calibrations!CA$97*('Bruker data input page'!AO328*10000)^2+('Bruker data input page'!AO328*10000)*Calibrations!CB$97+Calibrations!CC$97</f>
        <v>369.07014823012378</v>
      </c>
      <c r="AD328" s="24">
        <f>'Bruker data input page'!AW328*10000*Calibrations!CI$97+Calibrations!CJ$97</f>
        <v>100.21829586365688</v>
      </c>
      <c r="AE328" s="24">
        <f>'Bruker data input page'!AY328*10000*Calibrations!CP$97+Calibrations!CQ$97</f>
        <v>100.85699819176617</v>
      </c>
      <c r="AF328" s="24">
        <f>Calibrations!$CW$97*('Bruker data input page'!BA328*10000)^2+('Bruker data input page'!BA328*10000)*Calibrations!$CX$97+Calibrations!$CY$97</f>
        <v>78.148513355605772</v>
      </c>
      <c r="AG328" s="24">
        <f>'Bruker data input page'!BI328*10000*Calibrations!DD$97+Calibrations!DE$97</f>
        <v>9.8114740830842848</v>
      </c>
      <c r="AH328" s="24">
        <f>('Bruker data input page'!BK328*10000)*Calibrations!DK$97+Calibrations!DL$97</f>
        <v>105.44449272209728</v>
      </c>
      <c r="AI328" s="24">
        <f>Calibrations!DR$97*('Bruker data input page'!BM328*10000)^2+('Bruker data input page'!BM328*10000)*Calibrations!DS$97+Calibrations!DT$97</f>
        <v>21.2314005193805</v>
      </c>
      <c r="AJ328" s="24">
        <f>Calibrations!DY$97*('Bruker data input page'!BO328*10000)^2+Calibrations!DZ$97*('Bruker data input page'!BO328*10000)+Calibrations!EA$97</f>
        <v>76.095499645648218</v>
      </c>
      <c r="AK328" s="21"/>
      <c r="AL328" s="21"/>
    </row>
    <row r="329" spans="2:38">
      <c r="B329" s="27">
        <f>'Bruker data input page'!B1006</f>
        <v>44768.052083333336</v>
      </c>
      <c r="C329" s="21" t="str">
        <f>'Bruker data input page'!G1006</f>
        <v>GeoExploration</v>
      </c>
      <c r="D329" s="21" t="str">
        <f>'Bruker data input page'!H1006</f>
        <v>Oxide3phase</v>
      </c>
      <c r="E329" s="26">
        <f>'Bruker data input page'!L1006</f>
        <v>90</v>
      </c>
      <c r="F329" s="26"/>
      <c r="G329" s="26" t="str">
        <f>'Bruker data input page'!DK329</f>
        <v>393-U1558D-22R-1A</v>
      </c>
      <c r="H329" s="26" t="str">
        <f>'Bruker data input page'!DL329</f>
        <v>SHLF</v>
      </c>
      <c r="I329" s="26">
        <f>'Bruker data input page'!DM329</f>
        <v>0</v>
      </c>
      <c r="J329" s="26">
        <f>'Bruker data input page'!DN329</f>
        <v>0</v>
      </c>
      <c r="K329" s="26">
        <f>'Bruker data input page'!DO329</f>
        <v>0</v>
      </c>
      <c r="L329" s="26">
        <f>'Bruker data input page'!DP329</f>
        <v>0</v>
      </c>
      <c r="M329" s="26">
        <f>'Bruker data input page'!DQ329</f>
        <v>0</v>
      </c>
      <c r="N329" s="26">
        <f>'Bruker data input page'!DR329</f>
        <v>0</v>
      </c>
      <c r="O329" s="26">
        <f>'Bruker data input page'!DS329</f>
        <v>127</v>
      </c>
      <c r="P329" s="21" t="str">
        <f>'Bruker data input page'!DT329</f>
        <v>11B BKGD</v>
      </c>
      <c r="Q329" s="21">
        <f>'Bruker data input page'!A329</f>
        <v>780</v>
      </c>
      <c r="R329" s="27">
        <f>'Bruker data input page'!B329</f>
        <v>44744.973611111112</v>
      </c>
      <c r="S329" s="22">
        <f>'Bruker data input page'!Y329*Calibrations!H$97+Calibrations!I$97</f>
        <v>42.636057195761815</v>
      </c>
      <c r="T329" s="23">
        <f>Calibrations!O$97*('Bruker data input page'!AK329/0.5993)^2+Calibrations!P$97*('Bruker data input page'!AK329/0.5993)+Calibrations!Q$97</f>
        <v>0.85620115064471913</v>
      </c>
      <c r="U329" s="22">
        <f>Calibrations!$V$97*'Bruker data input page'!W329^2+Calibrations!$W$97*'Bruker data input page'!W329+Calibrations!$X$97</f>
        <v>15.853314463332181</v>
      </c>
      <c r="V329" s="23">
        <f>('Bruker data input page'!AS329/0.69943)*Calibrations!AC$97+Calibrations!AD$97</f>
        <v>8.2306765493499352</v>
      </c>
      <c r="W329" s="23">
        <f>'Bruker data input page'!U329*Calibrations!AQ$97+Calibrations!AR$97</f>
        <v>5.8206465705841541</v>
      </c>
      <c r="X329" s="23">
        <f>Calibrations!AJ$97*('Bruker data input page'!AQ329/0.77446)^2+('Bruker data input page'!AQ329/0.77446)*Calibrations!AK$97+Calibrations!AL$97</f>
        <v>9.5765529186692275E-2</v>
      </c>
      <c r="Y329" s="23">
        <f>('Bruker data input page'!AI329/0.7147)*Calibrations!AX$97+Calibrations!AY$97</f>
        <v>12.591200121285048</v>
      </c>
      <c r="Z329" s="23">
        <f>('Bruker data input page'!AG329/0.8302)*Calibrations!BE$97+Calibrations!BF$97</f>
        <v>0.3536584315931377</v>
      </c>
      <c r="AA329" s="23">
        <f>((('Bruker data input page'!AA329/0.436)^2)*Calibrations!BK$97)+(('Bruker data input page'!AA329/0.436)*Calibrations!BL$97)+Calibrations!BM$97</f>
        <v>4.0281271235191894E-2</v>
      </c>
      <c r="AB329" s="24">
        <f>'Bruker data input page'!AM329*Calibrations!BS$97*10000+Calibrations!BT$97</f>
        <v>238.92851518259226</v>
      </c>
      <c r="AC329" s="24">
        <f>Calibrations!CA$97*('Bruker data input page'!AO329*10000)^2+('Bruker data input page'!AO329*10000)*Calibrations!CB$97+Calibrations!CC$97</f>
        <v>341.78392339008792</v>
      </c>
      <c r="AD329" s="24">
        <f>'Bruker data input page'!AW329*10000*Calibrations!CI$97+Calibrations!CJ$97</f>
        <v>88.355958236000475</v>
      </c>
      <c r="AE329" s="24">
        <f>'Bruker data input page'!AY329*10000*Calibrations!CP$97+Calibrations!CQ$97</f>
        <v>77.213889018500282</v>
      </c>
      <c r="AF329" s="24">
        <f>Calibrations!$CW$97*('Bruker data input page'!BA329*10000)^2+('Bruker data input page'!BA329*10000)*Calibrations!$CX$97+Calibrations!$CY$97</f>
        <v>60.296104618051245</v>
      </c>
      <c r="AG329" s="24">
        <f>'Bruker data input page'!BI329*10000*Calibrations!DD$97+Calibrations!DE$97</f>
        <v>4.1610912678326706</v>
      </c>
      <c r="AH329" s="24">
        <f>('Bruker data input page'!BK329*10000)*Calibrations!DK$97+Calibrations!DL$97</f>
        <v>78.628697222926732</v>
      </c>
      <c r="AI329" s="24">
        <f>Calibrations!DR$97*('Bruker data input page'!BM329*10000)^2+('Bruker data input page'!BM329*10000)*Calibrations!DS$97+Calibrations!DT$97</f>
        <v>24.418714597367938</v>
      </c>
      <c r="AJ329" s="24">
        <f>Calibrations!DY$97*('Bruker data input page'!BO329*10000)^2+Calibrations!DZ$97*('Bruker data input page'!BO329*10000)+Calibrations!EA$97</f>
        <v>64.979345005047662</v>
      </c>
      <c r="AK329" s="21"/>
      <c r="AL329" s="21"/>
    </row>
    <row r="330" spans="2:38">
      <c r="B330" s="27">
        <f>'Bruker data input page'!B1007</f>
        <v>44768.054166666669</v>
      </c>
      <c r="C330" s="21" t="str">
        <f>'Bruker data input page'!G1007</f>
        <v>GeoExploration</v>
      </c>
      <c r="D330" s="21" t="str">
        <f>'Bruker data input page'!H1007</f>
        <v>Oxide3phase</v>
      </c>
      <c r="E330" s="26">
        <f>'Bruker data input page'!L1007</f>
        <v>90</v>
      </c>
      <c r="F330" s="26"/>
      <c r="G330" s="26" t="str">
        <f>'Bruker data input page'!DK330</f>
        <v>393-U1558D-22R-2A</v>
      </c>
      <c r="H330" s="26" t="str">
        <f>'Bruker data input page'!DL330</f>
        <v>SHLF</v>
      </c>
      <c r="I330" s="26">
        <f>'Bruker data input page'!DM330</f>
        <v>0</v>
      </c>
      <c r="J330" s="26">
        <f>'Bruker data input page'!DN330</f>
        <v>0</v>
      </c>
      <c r="K330" s="26">
        <f>'Bruker data input page'!DO330</f>
        <v>0</v>
      </c>
      <c r="L330" s="26">
        <f>'Bruker data input page'!DP330</f>
        <v>0</v>
      </c>
      <c r="M330" s="26">
        <f>'Bruker data input page'!DQ330</f>
        <v>0</v>
      </c>
      <c r="N330" s="26">
        <f>'Bruker data input page'!DR330</f>
        <v>0</v>
      </c>
      <c r="O330" s="26">
        <f>'Bruker data input page'!DS330</f>
        <v>3</v>
      </c>
      <c r="P330" s="21" t="str">
        <f>'Bruker data input page'!DT330</f>
        <v>1A ALT BROWN PATCH</v>
      </c>
      <c r="Q330" s="21">
        <f>'Bruker data input page'!A330</f>
        <v>782</v>
      </c>
      <c r="R330" s="27">
        <f>'Bruker data input page'!B330</f>
        <v>44745.010416666664</v>
      </c>
      <c r="S330" s="22">
        <f>'Bruker data input page'!Y330*Calibrations!H$97+Calibrations!I$97</f>
        <v>48.74885289988859</v>
      </c>
      <c r="T330" s="23">
        <f>Calibrations!O$97*('Bruker data input page'!AK330/0.5993)^2+Calibrations!P$97*('Bruker data input page'!AK330/0.5993)+Calibrations!Q$97</f>
        <v>0.99658339013604547</v>
      </c>
      <c r="U330" s="22">
        <f>Calibrations!$V$97*'Bruker data input page'!W330^2+Calibrations!$W$97*'Bruker data input page'!W330+Calibrations!$X$97</f>
        <v>18.693290247549008</v>
      </c>
      <c r="V330" s="23">
        <f>('Bruker data input page'!AS330/0.69943)*Calibrations!AC$97+Calibrations!AD$97</f>
        <v>10.151261126467437</v>
      </c>
      <c r="W330" s="23">
        <f>'Bruker data input page'!U330*Calibrations!AQ$97+Calibrations!AR$97</f>
        <v>5.826446637986896</v>
      </c>
      <c r="X330" s="23">
        <f>Calibrations!AJ$97*('Bruker data input page'!AQ330/0.77446)^2+('Bruker data input page'!AQ330/0.77446)*Calibrations!AK$97+Calibrations!AL$97</f>
        <v>0.11576624483209196</v>
      </c>
      <c r="Y330" s="23">
        <f>('Bruker data input page'!AI330/0.7147)*Calibrations!AX$97+Calibrations!AY$97</f>
        <v>13.268862570016235</v>
      </c>
      <c r="Z330" s="23">
        <f>('Bruker data input page'!AG330/0.8302)*Calibrations!BE$97+Calibrations!BF$97</f>
        <v>0.60992217294358386</v>
      </c>
      <c r="AA330" s="23">
        <f>((('Bruker data input page'!AA330/0.436)^2)*Calibrations!BK$97)+(('Bruker data input page'!AA330/0.436)*Calibrations!BL$97)+Calibrations!BM$97</f>
        <v>9.0617083385420363E-2</v>
      </c>
      <c r="AB330" s="24">
        <f>'Bruker data input page'!AM330*Calibrations!BS$97*10000+Calibrations!BT$97</f>
        <v>292.94896452936183</v>
      </c>
      <c r="AC330" s="24">
        <f>Calibrations!CA$97*('Bruker data input page'!AO330*10000)^2+('Bruker data input page'!AO330*10000)*Calibrations!CB$97+Calibrations!CC$97</f>
        <v>437.74073056485588</v>
      </c>
      <c r="AD330" s="24">
        <f>'Bruker data input page'!AW330*10000*Calibrations!CI$97+Calibrations!CJ$97</f>
        <v>78.470676879620171</v>
      </c>
      <c r="AE330" s="24">
        <f>'Bruker data input page'!AY330*10000*Calibrations!CP$97+Calibrations!CQ$97</f>
        <v>89.549424239334655</v>
      </c>
      <c r="AF330" s="24">
        <f>Calibrations!$CW$97*('Bruker data input page'!BA330*10000)^2+('Bruker data input page'!BA330*10000)*Calibrations!$CX$97+Calibrations!$CY$97</f>
        <v>78.148513355605772</v>
      </c>
      <c r="AG330" s="24">
        <f>'Bruker data input page'!BI330*10000*Calibrations!DD$97+Calibrations!DE$97</f>
        <v>6.421244393933315</v>
      </c>
      <c r="AH330" s="24">
        <f>('Bruker data input page'!BK330*10000)*Calibrations!DK$97+Calibrations!DL$97</f>
        <v>93.526361389132575</v>
      </c>
      <c r="AI330" s="24">
        <f>Calibrations!DR$97*('Bruker data input page'!BM330*10000)^2+('Bruker data input page'!BM330*10000)*Calibrations!DS$97+Calibrations!DT$97</f>
        <v>22.294128390038448</v>
      </c>
      <c r="AJ330" s="24">
        <f>Calibrations!DY$97*('Bruker data input page'!BO330*10000)^2+Calibrations!DZ$97*('Bruker data input page'!BO330*10000)+Calibrations!EA$97</f>
        <v>63.264525308273349</v>
      </c>
      <c r="AK330" s="21"/>
      <c r="AL330" s="21"/>
    </row>
    <row r="331" spans="2:38">
      <c r="B331" s="27">
        <f>'Bruker data input page'!B1008</f>
        <v>44768.061805555553</v>
      </c>
      <c r="C331" s="21" t="str">
        <f>'Bruker data input page'!G1008</f>
        <v>GeoExploration</v>
      </c>
      <c r="D331" s="21" t="str">
        <f>'Bruker data input page'!H1008</f>
        <v>Oxide3phase</v>
      </c>
      <c r="E331" s="26">
        <f>'Bruker data input page'!L1008</f>
        <v>90</v>
      </c>
      <c r="F331" s="26"/>
      <c r="G331" s="26" t="str">
        <f>'Bruker data input page'!DK331</f>
        <v>393-U1558D-22R-2A</v>
      </c>
      <c r="H331" s="26" t="str">
        <f>'Bruker data input page'!DL331</f>
        <v>SHLF</v>
      </c>
      <c r="I331" s="26">
        <f>'Bruker data input page'!DM331</f>
        <v>0</v>
      </c>
      <c r="J331" s="26">
        <f>'Bruker data input page'!DN331</f>
        <v>0</v>
      </c>
      <c r="K331" s="26">
        <f>'Bruker data input page'!DO331</f>
        <v>0</v>
      </c>
      <c r="L331" s="26">
        <f>'Bruker data input page'!DP331</f>
        <v>0</v>
      </c>
      <c r="M331" s="26">
        <f>'Bruker data input page'!DQ331</f>
        <v>0</v>
      </c>
      <c r="N331" s="26">
        <f>'Bruker data input page'!DR331</f>
        <v>0</v>
      </c>
      <c r="O331" s="26">
        <f>'Bruker data input page'!DS331</f>
        <v>12</v>
      </c>
      <c r="P331" s="21" t="str">
        <f>'Bruker data input page'!DT331</f>
        <v>1A ALT (ORANGE HALO)</v>
      </c>
      <c r="Q331" s="21">
        <f>'Bruker data input page'!A331</f>
        <v>783</v>
      </c>
      <c r="R331" s="27">
        <f>'Bruker data input page'!B331</f>
        <v>44745.012499999997</v>
      </c>
      <c r="S331" s="22">
        <f>'Bruker data input page'!Y331*Calibrations!H$97+Calibrations!I$97</f>
        <v>38.732626989190578</v>
      </c>
      <c r="T331" s="23">
        <f>Calibrations!O$97*('Bruker data input page'!AK331/0.5993)^2+Calibrations!P$97*('Bruker data input page'!AK331/0.5993)+Calibrations!Q$97</f>
        <v>0.80882195634389675</v>
      </c>
      <c r="U331" s="22">
        <f>Calibrations!$V$97*'Bruker data input page'!W331^2+Calibrations!$W$97*'Bruker data input page'!W331+Calibrations!$X$97</f>
        <v>13.817729913428971</v>
      </c>
      <c r="V331" s="23">
        <f>('Bruker data input page'!AS331/0.69943)*Calibrations!AC$97+Calibrations!AD$97</f>
        <v>9.6740293199690015</v>
      </c>
      <c r="W331" s="23">
        <f>'Bruker data input page'!U331*Calibrations!AQ$97+Calibrations!AR$97</f>
        <v>4.5858122205404621</v>
      </c>
      <c r="X331" s="23">
        <f>Calibrations!AJ$97*('Bruker data input page'!AQ331/0.77446)^2+('Bruker data input page'!AQ331/0.77446)*Calibrations!AK$97+Calibrations!AL$97</f>
        <v>7.6040953389008667E-2</v>
      </c>
      <c r="Y331" s="23">
        <f>('Bruker data input page'!AI331/0.7147)*Calibrations!AX$97+Calibrations!AY$97</f>
        <v>11.162034224578768</v>
      </c>
      <c r="Z331" s="23">
        <f>('Bruker data input page'!AG331/0.8302)*Calibrations!BE$97+Calibrations!BF$97</f>
        <v>0.67512001526595877</v>
      </c>
      <c r="AA331" s="23" t="e">
        <f>((('Bruker data input page'!AA331/0.436)^2)*Calibrations!BK$97)+(('Bruker data input page'!AA331/0.436)*Calibrations!BL$97)+Calibrations!BM$97</f>
        <v>#VALUE!</v>
      </c>
      <c r="AB331" s="24">
        <f>'Bruker data input page'!AM331*Calibrations!BS$97*10000+Calibrations!BT$97</f>
        <v>274.08468063048991</v>
      </c>
      <c r="AC331" s="24">
        <f>Calibrations!CA$97*('Bruker data input page'!AO331*10000)^2+('Bruker data input page'!AO331*10000)*Calibrations!CB$97+Calibrations!CC$97</f>
        <v>380.73616492351277</v>
      </c>
      <c r="AD331" s="24">
        <f>'Bruker data input page'!AW331*10000*Calibrations!CI$97+Calibrations!CJ$97</f>
        <v>121.96591484769357</v>
      </c>
      <c r="AE331" s="24">
        <f>'Bruker data input page'!AY331*10000*Calibrations!CP$97+Calibrations!CQ$97</f>
        <v>85.437579165723207</v>
      </c>
      <c r="AF331" s="24">
        <f>Calibrations!$CW$97*('Bruker data input page'!BA331*10000)^2+('Bruker data input page'!BA331*10000)*Calibrations!$CX$97+Calibrations!$CY$97</f>
        <v>84.74789725500014</v>
      </c>
      <c r="AG331" s="24">
        <f>'Bruker data input page'!BI331*10000*Calibrations!DD$97+Calibrations!DE$97</f>
        <v>7.5513209569836386</v>
      </c>
      <c r="AH331" s="24">
        <f>('Bruker data input page'!BK331*10000)*Calibrations!DK$97+Calibrations!DL$97</f>
        <v>90.546828555891409</v>
      </c>
      <c r="AI331" s="24">
        <f>Calibrations!DR$97*('Bruker data input page'!BM331*10000)^2+('Bruker data input page'!BM331*10000)*Calibrations!DS$97+Calibrations!DT$97</f>
        <v>23.356566416034262</v>
      </c>
      <c r="AJ331" s="24">
        <f>Calibrations!DY$97*('Bruker data input page'!BO331*10000)^2+Calibrations!DZ$97*('Bruker data input page'!BO331*10000)+Calibrations!EA$97</f>
        <v>63.264525308273349</v>
      </c>
      <c r="AK331" s="21"/>
      <c r="AL331" s="21"/>
    </row>
    <row r="332" spans="2:38">
      <c r="B332" s="27">
        <f>'Bruker data input page'!B1009</f>
        <v>44768.063888888886</v>
      </c>
      <c r="C332" s="21" t="str">
        <f>'Bruker data input page'!G1009</f>
        <v>GeoExploration</v>
      </c>
      <c r="D332" s="21" t="str">
        <f>'Bruker data input page'!H1009</f>
        <v>Oxide3phase</v>
      </c>
      <c r="E332" s="26">
        <f>'Bruker data input page'!L1009</f>
        <v>90</v>
      </c>
      <c r="F332" s="26"/>
      <c r="G332" s="26" t="str">
        <f>'Bruker data input page'!DK332</f>
        <v>393-U1558D-22R-2A</v>
      </c>
      <c r="H332" s="26" t="str">
        <f>'Bruker data input page'!DL332</f>
        <v>SHLF</v>
      </c>
      <c r="I332" s="26">
        <f>'Bruker data input page'!DM332</f>
        <v>0</v>
      </c>
      <c r="J332" s="26">
        <f>'Bruker data input page'!DN332</f>
        <v>0</v>
      </c>
      <c r="K332" s="26">
        <f>'Bruker data input page'!DO332</f>
        <v>0</v>
      </c>
      <c r="L332" s="26">
        <f>'Bruker data input page'!DP332</f>
        <v>0</v>
      </c>
      <c r="M332" s="26">
        <f>'Bruker data input page'!DQ332</f>
        <v>0</v>
      </c>
      <c r="N332" s="26">
        <f>'Bruker data input page'!DR332</f>
        <v>0</v>
      </c>
      <c r="O332" s="26">
        <f>'Bruker data input page'!DS332</f>
        <v>80</v>
      </c>
      <c r="P332" s="21" t="str">
        <f>'Bruker data input page'!DT332</f>
        <v>9A ALT</v>
      </c>
      <c r="Q332" s="21">
        <f>'Bruker data input page'!A332</f>
        <v>784</v>
      </c>
      <c r="R332" s="27">
        <f>'Bruker data input page'!B332</f>
        <v>44745.01458333333</v>
      </c>
      <c r="S332" s="22">
        <f>'Bruker data input page'!Y332*Calibrations!H$97+Calibrations!I$97</f>
        <v>47.302873975164154</v>
      </c>
      <c r="T332" s="23">
        <f>Calibrations!O$97*('Bruker data input page'!AK332/0.5993)^2+Calibrations!P$97*('Bruker data input page'!AK332/0.5993)+Calibrations!Q$97</f>
        <v>0.95118096967729704</v>
      </c>
      <c r="U332" s="22">
        <f>Calibrations!$V$97*'Bruker data input page'!W332^2+Calibrations!$W$97*'Bruker data input page'!W332+Calibrations!$X$97</f>
        <v>17.973480396631413</v>
      </c>
      <c r="V332" s="23">
        <f>('Bruker data input page'!AS332/0.69943)*Calibrations!AC$97+Calibrations!AD$97</f>
        <v>9.565659129892607</v>
      </c>
      <c r="W332" s="23">
        <f>'Bruker data input page'!U332*Calibrations!AQ$97+Calibrations!AR$97</f>
        <v>5.4633624185752696</v>
      </c>
      <c r="X332" s="23">
        <f>Calibrations!AJ$97*('Bruker data input page'!AQ332/0.77446)^2+('Bruker data input page'!AQ332/0.77446)*Calibrations!AK$97+Calibrations!AL$97</f>
        <v>8.6175908638985763E-2</v>
      </c>
      <c r="Y332" s="23">
        <f>('Bruker data input page'!AI332/0.7147)*Calibrations!AX$97+Calibrations!AY$97</f>
        <v>12.62378151064215</v>
      </c>
      <c r="Z332" s="23">
        <f>('Bruker data input page'!AG332/0.8302)*Calibrations!BE$97+Calibrations!BF$97</f>
        <v>0.99492146869446008</v>
      </c>
      <c r="AA332" s="23">
        <f>((('Bruker data input page'!AA332/0.436)^2)*Calibrations!BK$97)+(('Bruker data input page'!AA332/0.436)*Calibrations!BL$97)+Calibrations!BM$97</f>
        <v>6.4640216651718083E-2</v>
      </c>
      <c r="AB332" s="24">
        <f>'Bruker data input page'!AM332*Calibrations!BS$97*10000+Calibrations!BT$97</f>
        <v>256.07786418156672</v>
      </c>
      <c r="AC332" s="24">
        <f>Calibrations!CA$97*('Bruker data input page'!AO332*10000)^2+('Bruker data input page'!AO332*10000)*Calibrations!CB$97+Calibrations!CC$97</f>
        <v>360.36443336914488</v>
      </c>
      <c r="AD332" s="24">
        <f>'Bruker data input page'!AW332*10000*Calibrations!CI$97+Calibrations!CJ$97</f>
        <v>116.03474603386537</v>
      </c>
      <c r="AE332" s="24">
        <f>'Bruker data input page'!AY332*10000*Calibrations!CP$97+Calibrations!CQ$97</f>
        <v>97.77311438655758</v>
      </c>
      <c r="AF332" s="24">
        <f>Calibrations!$CW$97*('Bruker data input page'!BA332*10000)^2+('Bruker data input page'!BA332*10000)*Calibrations!$CX$97+Calibrations!$CY$97</f>
        <v>78.148513355605772</v>
      </c>
      <c r="AG332" s="24">
        <f>'Bruker data input page'!BI332*10000*Calibrations!DD$97+Calibrations!DE$97</f>
        <v>7.5513209569836386</v>
      </c>
      <c r="AH332" s="24">
        <f>('Bruker data input page'!BK332*10000)*Calibrations!DK$97+Calibrations!DL$97</f>
        <v>98.492249444534551</v>
      </c>
      <c r="AI332" s="24">
        <f>Calibrations!DR$97*('Bruker data input page'!BM332*10000)^2+('Bruker data input page'!BM332*10000)*Calibrations!DS$97+Calibrations!DT$97</f>
        <v>24.418714597367938</v>
      </c>
      <c r="AJ332" s="24">
        <f>Calibrations!DY$97*('Bruker data input page'!BO332*10000)^2+Calibrations!DZ$97*('Bruker data input page'!BO332*10000)+Calibrations!EA$97</f>
        <v>66.692926819219608</v>
      </c>
      <c r="AK332" s="21"/>
      <c r="AL332" s="21"/>
    </row>
    <row r="333" spans="2:38">
      <c r="B333" s="27">
        <f>'Bruker data input page'!B1010</f>
        <v>44768.066666666666</v>
      </c>
      <c r="C333" s="21" t="str">
        <f>'Bruker data input page'!G1010</f>
        <v>GeoExploration</v>
      </c>
      <c r="D333" s="21" t="str">
        <f>'Bruker data input page'!H1010</f>
        <v>Oxide3phase</v>
      </c>
      <c r="E333" s="26">
        <f>'Bruker data input page'!L1010</f>
        <v>90</v>
      </c>
      <c r="F333" s="26"/>
      <c r="G333" s="26" t="str">
        <f>'Bruker data input page'!DK333</f>
        <v>393-U1558D-22R-2A</v>
      </c>
      <c r="H333" s="26" t="str">
        <f>'Bruker data input page'!DL333</f>
        <v>SHLF</v>
      </c>
      <c r="I333" s="26">
        <f>'Bruker data input page'!DM333</f>
        <v>0</v>
      </c>
      <c r="J333" s="26">
        <f>'Bruker data input page'!DN333</f>
        <v>0</v>
      </c>
      <c r="K333" s="26">
        <f>'Bruker data input page'!DO333</f>
        <v>0</v>
      </c>
      <c r="L333" s="26">
        <f>'Bruker data input page'!DP333</f>
        <v>0</v>
      </c>
      <c r="M333" s="26">
        <f>'Bruker data input page'!DQ333</f>
        <v>0</v>
      </c>
      <c r="N333" s="26">
        <f>'Bruker data input page'!DR333</f>
        <v>0</v>
      </c>
      <c r="O333" s="26">
        <f>'Bruker data input page'!DS333</f>
        <v>97</v>
      </c>
      <c r="P333" s="21" t="str">
        <f>'Bruker data input page'!DT333</f>
        <v>9B BKGD</v>
      </c>
      <c r="Q333" s="21">
        <f>'Bruker data input page'!A333</f>
        <v>786</v>
      </c>
      <c r="R333" s="27">
        <f>'Bruker data input page'!B333</f>
        <v>44745.018055555556</v>
      </c>
      <c r="S333" s="22">
        <f>'Bruker data input page'!Y333*Calibrations!H$97+Calibrations!I$97</f>
        <v>49.589944502856895</v>
      </c>
      <c r="T333" s="23">
        <f>Calibrations!O$97*('Bruker data input page'!AK333/0.5993)^2+Calibrations!P$97*('Bruker data input page'!AK333/0.5993)+Calibrations!Q$97</f>
        <v>0.85730955291800437</v>
      </c>
      <c r="U333" s="22">
        <f>Calibrations!$V$97*'Bruker data input page'!W333^2+Calibrations!$W$97*'Bruker data input page'!W333+Calibrations!$X$97</f>
        <v>17.282752690043665</v>
      </c>
      <c r="V333" s="23">
        <f>('Bruker data input page'!AS333/0.69943)*Calibrations!AC$97+Calibrations!AD$97</f>
        <v>8.4875700278178812</v>
      </c>
      <c r="W333" s="23">
        <f>'Bruker data input page'!U333*Calibrations!AQ$97+Calibrations!AR$97</f>
        <v>10.839251558596395</v>
      </c>
      <c r="X333" s="23">
        <f>Calibrations!AJ$97*('Bruker data input page'!AQ333/0.77446)^2+('Bruker data input page'!AQ333/0.77446)*Calibrations!AK$97+Calibrations!AL$97</f>
        <v>0.14099633186173083</v>
      </c>
      <c r="Y333" s="23">
        <f>('Bruker data input page'!AI333/0.7147)*Calibrations!AX$97+Calibrations!AY$97</f>
        <v>12.138714657877031</v>
      </c>
      <c r="Z333" s="23">
        <f>('Bruker data input page'!AG333/0.8302)*Calibrations!BE$97+Calibrations!BF$97</f>
        <v>0.24514628198714794</v>
      </c>
      <c r="AA333" s="23">
        <f>((('Bruker data input page'!AA333/0.436)^2)*Calibrations!BK$97)+(('Bruker data input page'!AA333/0.436)*Calibrations!BL$97)+Calibrations!BM$97</f>
        <v>8.2248626081014756E-2</v>
      </c>
      <c r="AB333" s="24">
        <f>'Bruker data input page'!AM333*Calibrations!BS$97*10000+Calibrations!BT$97</f>
        <v>248.36065713202822</v>
      </c>
      <c r="AC333" s="24">
        <f>Calibrations!CA$97*('Bruker data input page'!AO333*10000)^2+('Bruker data input page'!AO333*10000)*Calibrations!CB$97+Calibrations!CC$97</f>
        <v>391.62008857453679</v>
      </c>
      <c r="AD333" s="24">
        <f>'Bruker data input page'!AW333*10000*Calibrations!CI$97+Calibrations!CJ$97</f>
        <v>119.98885857641751</v>
      </c>
      <c r="AE333" s="24">
        <f>'Bruker data input page'!AY333*10000*Calibrations!CP$97+Calibrations!CQ$97</f>
        <v>91.605346776140394</v>
      </c>
      <c r="AF333" s="24">
        <f>Calibrations!$CW$97*('Bruker data input page'!BA333*10000)^2+('Bruker data input page'!BA333*10000)*Calibrations!$CX$97+Calibrations!$CY$97</f>
        <v>64.504866967631671</v>
      </c>
      <c r="AG333" s="24">
        <f>'Bruker data input page'!BI333*10000*Calibrations!DD$97+Calibrations!DE$97</f>
        <v>4.1610912678326706</v>
      </c>
      <c r="AH333" s="24">
        <f>('Bruker data input page'!BK333*10000)*Calibrations!DK$97+Calibrations!DL$97</f>
        <v>87.567295722650243</v>
      </c>
      <c r="AI333" s="24">
        <f>Calibrations!DR$97*('Bruker data input page'!BM333*10000)^2+('Bruker data input page'!BM333*10000)*Calibrations!DS$97+Calibrations!DT$97</f>
        <v>24.418714597367938</v>
      </c>
      <c r="AJ333" s="24">
        <f>Calibrations!DY$97*('Bruker data input page'!BO333*10000)^2+Calibrations!DZ$97*('Bruker data input page'!BO333*10000)+Calibrations!EA$97</f>
        <v>64.122089891985809</v>
      </c>
      <c r="AK333" s="21"/>
      <c r="AL333" s="21"/>
    </row>
    <row r="334" spans="2:38">
      <c r="B334" s="27">
        <f>'Bruker data input page'!B1011</f>
        <v>44768.068749999999</v>
      </c>
      <c r="C334" s="21" t="str">
        <f>'Bruker data input page'!G1011</f>
        <v>GeoExploration</v>
      </c>
      <c r="D334" s="21" t="str">
        <f>'Bruker data input page'!H1011</f>
        <v>Oxide3phase</v>
      </c>
      <c r="E334" s="26">
        <f>'Bruker data input page'!L1011</f>
        <v>90</v>
      </c>
      <c r="F334" s="26"/>
      <c r="G334" s="26" t="str">
        <f>'Bruker data input page'!DK334</f>
        <v>393-U1558D-22R-3A</v>
      </c>
      <c r="H334" s="26" t="str">
        <f>'Bruker data input page'!DL334</f>
        <v>SHLF</v>
      </c>
      <c r="I334" s="26">
        <f>'Bruker data input page'!DM334</f>
        <v>0</v>
      </c>
      <c r="J334" s="26">
        <f>'Bruker data input page'!DN334</f>
        <v>0</v>
      </c>
      <c r="K334" s="26">
        <f>'Bruker data input page'!DO334</f>
        <v>0</v>
      </c>
      <c r="L334" s="26">
        <f>'Bruker data input page'!DP334</f>
        <v>0</v>
      </c>
      <c r="M334" s="26">
        <f>'Bruker data input page'!DQ334</f>
        <v>0</v>
      </c>
      <c r="N334" s="26">
        <f>'Bruker data input page'!DR334</f>
        <v>0</v>
      </c>
      <c r="O334" s="26">
        <f>'Bruker data input page'!DS334</f>
        <v>12</v>
      </c>
      <c r="P334" s="21" t="str">
        <f>'Bruker data input page'!DT334</f>
        <v>2A BKGD</v>
      </c>
      <c r="Q334" s="21">
        <f>'Bruker data input page'!A334</f>
        <v>787</v>
      </c>
      <c r="R334" s="27">
        <f>'Bruker data input page'!B334</f>
        <v>44745.030555555553</v>
      </c>
      <c r="S334" s="22">
        <f>'Bruker data input page'!Y334*Calibrations!H$97+Calibrations!I$97</f>
        <v>48.843429664398087</v>
      </c>
      <c r="T334" s="23">
        <f>Calibrations!O$97*('Bruker data input page'!AK334/0.5993)^2+Calibrations!P$97*('Bruker data input page'!AK334/0.5993)+Calibrations!Q$97</f>
        <v>0.98853981359066423</v>
      </c>
      <c r="U334" s="22">
        <f>Calibrations!$V$97*'Bruker data input page'!W334^2+Calibrations!$W$97*'Bruker data input page'!W334+Calibrations!$X$97</f>
        <v>19.148070478811285</v>
      </c>
      <c r="V334" s="23">
        <f>('Bruker data input page'!AS334/0.69943)*Calibrations!AC$97+Calibrations!AD$97</f>
        <v>9.9063128349534608</v>
      </c>
      <c r="W334" s="23">
        <f>'Bruker data input page'!U334*Calibrations!AQ$97+Calibrations!AR$97</f>
        <v>7.5490666566011599</v>
      </c>
      <c r="X334" s="23">
        <f>Calibrations!AJ$97*('Bruker data input page'!AQ334/0.77446)^2+('Bruker data input page'!AQ334/0.77446)*Calibrations!AK$97+Calibrations!AL$97</f>
        <v>0.11724017117068632</v>
      </c>
      <c r="Y334" s="23">
        <f>('Bruker data input page'!AI334/0.7147)*Calibrations!AX$97+Calibrations!AY$97</f>
        <v>14.284823369922595</v>
      </c>
      <c r="Z334" s="23">
        <f>('Bruker data input page'!AG334/0.8302)*Calibrations!BE$97+Calibrations!BF$97</f>
        <v>0.52027513975031825</v>
      </c>
      <c r="AA334" s="23">
        <f>((('Bruker data input page'!AA334/0.436)^2)*Calibrations!BK$97)+(('Bruker data input page'!AA334/0.436)*Calibrations!BL$97)+Calibrations!BM$97</f>
        <v>9.8573191575373101E-2</v>
      </c>
      <c r="AB334" s="24">
        <f>'Bruker data input page'!AM334*Calibrations!BS$97*10000+Calibrations!BT$97</f>
        <v>326.39019507736202</v>
      </c>
      <c r="AC334" s="24">
        <f>Calibrations!CA$97*('Bruker data input page'!AO334*10000)^2+('Bruker data input page'!AO334*10000)*Calibrations!CB$97+Calibrations!CC$97</f>
        <v>417.14941548358115</v>
      </c>
      <c r="AD334" s="24">
        <f>'Bruker data input page'!AW334*10000*Calibrations!CI$97+Calibrations!CJ$97</f>
        <v>72.539508065791992</v>
      </c>
      <c r="AE334" s="24">
        <f>'Bruker data input page'!AY334*10000*Calibrations!CP$97+Calibrations!CQ$97</f>
        <v>74.130005213291696</v>
      </c>
      <c r="AF334" s="24">
        <f>Calibrations!$CW$97*('Bruker data input page'!BA334*10000)^2+('Bruker data input page'!BA334*10000)*Calibrations!$CX$97+Calibrations!$CY$97</f>
        <v>71.400836593149606</v>
      </c>
      <c r="AG334" s="24">
        <f>'Bruker data input page'!BI334*10000*Calibrations!DD$97+Calibrations!DE$97</f>
        <v>7.5513209569836386</v>
      </c>
      <c r="AH334" s="24">
        <f>('Bruker data input page'!BK334*10000)*Calibrations!DK$97+Calibrations!DL$97</f>
        <v>90.546828555891409</v>
      </c>
      <c r="AI334" s="24">
        <f>Calibrations!DR$97*('Bruker data input page'!BM334*10000)^2+('Bruker data input page'!BM334*10000)*Calibrations!DS$97+Calibrations!DT$97</f>
        <v>25.480572934039472</v>
      </c>
      <c r="AJ334" s="24">
        <f>Calibrations!DY$97*('Bruker data input page'!BO334*10000)^2+Calibrations!DZ$97*('Bruker data input page'!BO334*10000)+Calibrations!EA$97</f>
        <v>64.979345005047662</v>
      </c>
      <c r="AK334" s="21"/>
      <c r="AL334" s="21"/>
    </row>
    <row r="335" spans="2:38">
      <c r="B335" s="27">
        <f>'Bruker data input page'!B1012</f>
        <v>44768.102083333331</v>
      </c>
      <c r="C335" s="21" t="str">
        <f>'Bruker data input page'!G1012</f>
        <v>GeoExploration</v>
      </c>
      <c r="D335" s="21" t="str">
        <f>'Bruker data input page'!H1012</f>
        <v>Oxide3phase</v>
      </c>
      <c r="E335" s="26">
        <f>'Bruker data input page'!L1012</f>
        <v>90</v>
      </c>
      <c r="F335" s="26"/>
      <c r="G335" s="26" t="str">
        <f>'Bruker data input page'!DK335</f>
        <v>393-U1558D-22R-3A</v>
      </c>
      <c r="H335" s="26" t="str">
        <f>'Bruker data input page'!DL335</f>
        <v>SHLF</v>
      </c>
      <c r="I335" s="26">
        <f>'Bruker data input page'!DM335</f>
        <v>0</v>
      </c>
      <c r="J335" s="26">
        <f>'Bruker data input page'!DN335</f>
        <v>0</v>
      </c>
      <c r="K335" s="26">
        <f>'Bruker data input page'!DO335</f>
        <v>0</v>
      </c>
      <c r="L335" s="26">
        <f>'Bruker data input page'!DP335</f>
        <v>0</v>
      </c>
      <c r="M335" s="26">
        <f>'Bruker data input page'!DQ335</f>
        <v>0</v>
      </c>
      <c r="N335" s="26">
        <f>'Bruker data input page'!DR335</f>
        <v>0</v>
      </c>
      <c r="O335" s="26">
        <f>'Bruker data input page'!DS335</f>
        <v>41</v>
      </c>
      <c r="P335" s="21" t="str">
        <f>'Bruker data input page'!DT335</f>
        <v>5A BKGD</v>
      </c>
      <c r="Q335" s="21">
        <f>'Bruker data input page'!A335</f>
        <v>788</v>
      </c>
      <c r="R335" s="27">
        <f>'Bruker data input page'!B335</f>
        <v>44745.032638888886</v>
      </c>
      <c r="S335" s="22">
        <f>'Bruker data input page'!Y335*Calibrations!H$97+Calibrations!I$97</f>
        <v>51.842083411497136</v>
      </c>
      <c r="T335" s="23">
        <f>Calibrations!O$97*('Bruker data input page'!AK335/0.5993)^2+Calibrations!P$97*('Bruker data input page'!AK335/0.5993)+Calibrations!Q$97</f>
        <v>0.90653851062399582</v>
      </c>
      <c r="U335" s="22">
        <f>Calibrations!$V$97*'Bruker data input page'!W335^2+Calibrations!$W$97*'Bruker data input page'!W335+Calibrations!$X$97</f>
        <v>18.676807001283947</v>
      </c>
      <c r="V335" s="23">
        <f>('Bruker data input page'!AS335/0.69943)*Calibrations!AC$97+Calibrations!AD$97</f>
        <v>9.3155297934347399</v>
      </c>
      <c r="W335" s="23">
        <f>'Bruker data input page'!U335*Calibrations!AQ$97+Calibrations!AR$97</f>
        <v>10.304292008483525</v>
      </c>
      <c r="X335" s="23">
        <f>Calibrations!AJ$97*('Bruker data input page'!AQ335/0.77446)^2+('Bruker data input page'!AQ335/0.77446)*Calibrations!AK$97+Calibrations!AL$97</f>
        <v>0.12402015134176265</v>
      </c>
      <c r="Y335" s="23">
        <f>('Bruker data input page'!AI335/0.7147)*Calibrations!AX$97+Calibrations!AY$97</f>
        <v>12.679961569860708</v>
      </c>
      <c r="Z335" s="23">
        <f>('Bruker data input page'!AG335/0.8302)*Calibrations!BE$97+Calibrations!BF$97</f>
        <v>0.34067923150118345</v>
      </c>
      <c r="AA335" s="23">
        <f>((('Bruker data input page'!AA335/0.436)^2)*Calibrations!BK$97)+(('Bruker data input page'!AA335/0.436)*Calibrations!BL$97)+Calibrations!BM$97</f>
        <v>6.69454613067898E-2</v>
      </c>
      <c r="AB335" s="24">
        <f>'Bruker data input page'!AM335*Calibrations!BS$97*10000+Calibrations!BT$97</f>
        <v>308.38337862843883</v>
      </c>
      <c r="AC335" s="24">
        <f>Calibrations!CA$97*('Bruker data input page'!AO335*10000)^2+('Bruker data input page'!AO335*10000)*Calibrations!CB$97+Calibrations!CC$97</f>
        <v>364.76600247701344</v>
      </c>
      <c r="AD335" s="24">
        <f>'Bruker data input page'!AW335*10000*Calibrations!CI$97+Calibrations!CJ$97</f>
        <v>116.03474603386537</v>
      </c>
      <c r="AE335" s="24">
        <f>'Bruker data input page'!AY335*10000*Calibrations!CP$97+Calibrations!CQ$97</f>
        <v>97.77311438655758</v>
      </c>
      <c r="AF335" s="24">
        <f>Calibrations!$CW$97*('Bruker data input page'!BA335*10000)^2+('Bruker data input page'!BA335*10000)*Calibrations!$CX$97+Calibrations!$CY$97</f>
        <v>68.660243886509832</v>
      </c>
      <c r="AG335" s="24">
        <f>'Bruker data input page'!BI335*10000*Calibrations!DD$97+Calibrations!DE$97</f>
        <v>5.2911678308829933</v>
      </c>
      <c r="AH335" s="24">
        <f>('Bruker data input page'!BK335*10000)*Calibrations!DK$97+Calibrations!DL$97</f>
        <v>84.587762889409078</v>
      </c>
      <c r="AI335" s="24">
        <f>Calibrations!DR$97*('Bruker data input page'!BM335*10000)^2+('Bruker data input page'!BM335*10000)*Calibrations!DS$97+Calibrations!DT$97</f>
        <v>21.2314005193805</v>
      </c>
      <c r="AJ335" s="24">
        <f>Calibrations!DY$97*('Bruker data input page'!BO335*10000)^2+Calibrations!DZ$97*('Bruker data input page'!BO335*10000)+Calibrations!EA$97</f>
        <v>58.112638922336302</v>
      </c>
      <c r="AK335" s="21"/>
      <c r="AL335" s="21"/>
    </row>
    <row r="336" spans="2:38">
      <c r="B336" s="27">
        <f>'Bruker data input page'!B1013</f>
        <v>44768.106944444444</v>
      </c>
      <c r="C336" s="21" t="str">
        <f>'Bruker data input page'!G1013</f>
        <v>GeoExploration</v>
      </c>
      <c r="D336" s="21" t="str">
        <f>'Bruker data input page'!H1013</f>
        <v>Oxide3phase</v>
      </c>
      <c r="E336" s="26">
        <f>'Bruker data input page'!L1013</f>
        <v>90</v>
      </c>
      <c r="F336" s="26"/>
      <c r="G336" s="26" t="str">
        <f>'Bruker data input page'!DK336</f>
        <v>393-U1558D-22R-3A</v>
      </c>
      <c r="H336" s="26" t="str">
        <f>'Bruker data input page'!DL336</f>
        <v>SHLF</v>
      </c>
      <c r="I336" s="26">
        <f>'Bruker data input page'!DM336</f>
        <v>0</v>
      </c>
      <c r="J336" s="26">
        <f>'Bruker data input page'!DN336</f>
        <v>0</v>
      </c>
      <c r="K336" s="26">
        <f>'Bruker data input page'!DO336</f>
        <v>0</v>
      </c>
      <c r="L336" s="26">
        <f>'Bruker data input page'!DP336</f>
        <v>0</v>
      </c>
      <c r="M336" s="26">
        <f>'Bruker data input page'!DQ336</f>
        <v>0</v>
      </c>
      <c r="N336" s="26">
        <f>'Bruker data input page'!DR336</f>
        <v>0</v>
      </c>
      <c r="O336" s="26">
        <f>'Bruker data input page'!DS336</f>
        <v>59</v>
      </c>
      <c r="P336" s="21" t="str">
        <f>'Bruker data input page'!DT336</f>
        <v>6A BKGD</v>
      </c>
      <c r="Q336" s="21">
        <f>'Bruker data input page'!A336</f>
        <v>789</v>
      </c>
      <c r="R336" s="27">
        <f>'Bruker data input page'!B336</f>
        <v>44745.034722222219</v>
      </c>
      <c r="S336" s="22">
        <f>'Bruker data input page'!Y336*Calibrations!H$97+Calibrations!I$97</f>
        <v>52.864249121390664</v>
      </c>
      <c r="T336" s="23">
        <f>Calibrations!O$97*('Bruker data input page'!AK336/0.5993)^2+Calibrations!P$97*('Bruker data input page'!AK336/0.5993)+Calibrations!Q$97</f>
        <v>1.1969330829513682</v>
      </c>
      <c r="U336" s="22">
        <f>Calibrations!$V$97*'Bruker data input page'!W336^2+Calibrations!$W$97*'Bruker data input page'!W336+Calibrations!$X$97</f>
        <v>18.827041713659199</v>
      </c>
      <c r="V336" s="23">
        <f>('Bruker data input page'!AS336/0.69943)*Calibrations!AC$97+Calibrations!AD$97</f>
        <v>8.773678843052771</v>
      </c>
      <c r="W336" s="23">
        <f>'Bruker data input page'!U336*Calibrations!AQ$97+Calibrations!AR$97</f>
        <v>8.4418903654631876</v>
      </c>
      <c r="X336" s="23">
        <f>Calibrations!AJ$97*('Bruker data input page'!AQ336/0.77446)^2+('Bruker data input page'!AQ336/0.77446)*Calibrations!AK$97+Calibrations!AL$97</f>
        <v>0.12877321562738869</v>
      </c>
      <c r="Y336" s="23">
        <f>('Bruker data input page'!AI336/0.7147)*Calibrations!AX$97+Calibrations!AY$97</f>
        <v>11.909731435479429</v>
      </c>
      <c r="Z336" s="23">
        <f>('Bruker data input page'!AG336/0.8302)*Calibrations!BE$97+Calibrations!BF$97</f>
        <v>0.48646885113871641</v>
      </c>
      <c r="AA336" s="23">
        <f>((('Bruker data input page'!AA336/0.436)^2)*Calibrations!BK$97)+(('Bruker data input page'!AA336/0.436)*Calibrations!BL$97)+Calibrations!BM$97</f>
        <v>0.1334320918988165</v>
      </c>
      <c r="AB336" s="24">
        <f>'Bruker data input page'!AM336*Calibrations!BS$97*10000+Calibrations!BT$97</f>
        <v>326.39019507736202</v>
      </c>
      <c r="AC336" s="24">
        <f>Calibrations!CA$97*('Bruker data input page'!AO336*10000)^2+('Bruker data input page'!AO336*10000)*Calibrations!CB$97+Calibrations!CC$97</f>
        <v>293.32435918218368</v>
      </c>
      <c r="AD336" s="24">
        <f>'Bruker data input page'!AW336*10000*Calibrations!CI$97+Calibrations!CJ$97</f>
        <v>83.413317557810331</v>
      </c>
      <c r="AE336" s="24">
        <f>'Bruker data input page'!AY336*10000*Calibrations!CP$97+Calibrations!CQ$97</f>
        <v>76.18592775009742</v>
      </c>
      <c r="AF336" s="24">
        <f>Calibrations!$CW$97*('Bruker data input page'!BA336*10000)^2+('Bruker data input page'!BA336*10000)*Calibrations!$CX$97+Calibrations!$CY$97</f>
        <v>74.117702441699478</v>
      </c>
      <c r="AG336" s="24">
        <f>'Bruker data input page'!BI336*10000*Calibrations!DD$97+Calibrations!DE$97</f>
        <v>7.5513209569836386</v>
      </c>
      <c r="AH336" s="24">
        <f>('Bruker data input page'!BK336*10000)*Calibrations!DK$97+Calibrations!DL$97</f>
        <v>83.59458527832868</v>
      </c>
      <c r="AI336" s="24">
        <f>Calibrations!DR$97*('Bruker data input page'!BM336*10000)^2+('Bruker data input page'!BM336*10000)*Calibrations!DS$97+Calibrations!DT$97</f>
        <v>29.725107834104254</v>
      </c>
      <c r="AJ336" s="24">
        <f>Calibrations!DY$97*('Bruker data input page'!BO336*10000)^2+Calibrations!DZ$97*('Bruker data input page'!BO336*10000)+Calibrations!EA$97</f>
        <v>83.760661417809501</v>
      </c>
      <c r="AK336" s="21"/>
      <c r="AL336" s="21"/>
    </row>
    <row r="337" spans="2:38">
      <c r="B337" s="27">
        <f>'Bruker data input page'!B1014</f>
        <v>44768.109027777777</v>
      </c>
      <c r="C337" s="21" t="str">
        <f>'Bruker data input page'!G1014</f>
        <v>GeoExploration</v>
      </c>
      <c r="D337" s="21" t="str">
        <f>'Bruker data input page'!H1014</f>
        <v>Oxide3phase</v>
      </c>
      <c r="E337" s="26">
        <f>'Bruker data input page'!L1014</f>
        <v>90</v>
      </c>
      <c r="F337" s="26"/>
      <c r="G337" s="26" t="str">
        <f>'Bruker data input page'!DK337</f>
        <v>393-U1558D-23R-1A</v>
      </c>
      <c r="H337" s="26" t="str">
        <f>'Bruker data input page'!DL337</f>
        <v>SHLF</v>
      </c>
      <c r="I337" s="26">
        <f>'Bruker data input page'!DM337</f>
        <v>0</v>
      </c>
      <c r="J337" s="26">
        <f>'Bruker data input page'!DN337</f>
        <v>0</v>
      </c>
      <c r="K337" s="26">
        <f>'Bruker data input page'!DO337</f>
        <v>0</v>
      </c>
      <c r="L337" s="26">
        <f>'Bruker data input page'!DP337</f>
        <v>0</v>
      </c>
      <c r="M337" s="26">
        <f>'Bruker data input page'!DQ337</f>
        <v>0</v>
      </c>
      <c r="N337" s="26">
        <f>'Bruker data input page'!DR337</f>
        <v>0</v>
      </c>
      <c r="O337" s="26">
        <f>'Bruker data input page'!DS337</f>
        <v>12</v>
      </c>
      <c r="P337" s="21" t="str">
        <f>'Bruker data input page'!DT337</f>
        <v>2A BKGD</v>
      </c>
      <c r="Q337" s="21">
        <f>'Bruker data input page'!A337</f>
        <v>790</v>
      </c>
      <c r="R337" s="27">
        <f>'Bruker data input page'!B337</f>
        <v>44745.184027777781</v>
      </c>
      <c r="S337" s="22">
        <f>'Bruker data input page'!Y337*Calibrations!H$97+Calibrations!I$97</f>
        <v>52.274094863452603</v>
      </c>
      <c r="T337" s="23">
        <f>Calibrations!O$97*('Bruker data input page'!AK337/0.5993)^2+Calibrations!P$97*('Bruker data input page'!AK337/0.5993)+Calibrations!Q$97</f>
        <v>1.1904559800959198</v>
      </c>
      <c r="U337" s="22">
        <f>Calibrations!$V$97*'Bruker data input page'!W337^2+Calibrations!$W$97*'Bruker data input page'!W337+Calibrations!$X$97</f>
        <v>19.789802313634986</v>
      </c>
      <c r="V337" s="23">
        <f>('Bruker data input page'!AS337/0.69943)*Calibrations!AC$97+Calibrations!AD$97</f>
        <v>8.3888423380537311</v>
      </c>
      <c r="W337" s="23">
        <f>'Bruker data input page'!U337*Calibrations!AQ$97+Calibrations!AR$97</f>
        <v>9.8004594867653694</v>
      </c>
      <c r="X337" s="23">
        <f>Calibrations!AJ$97*('Bruker data input page'!AQ337/0.77446)^2+('Bruker data input page'!AQ337/0.77446)*Calibrations!AK$97+Calibrations!AL$97</f>
        <v>0.14552562915550554</v>
      </c>
      <c r="Y337" s="23">
        <f>('Bruker data input page'!AI337/0.7147)*Calibrations!AX$97+Calibrations!AY$97</f>
        <v>13.005927712914737</v>
      </c>
      <c r="Z337" s="23">
        <f>('Bruker data input page'!AG337/0.8302)*Calibrations!BE$97+Calibrations!BF$97</f>
        <v>0.26536968678158829</v>
      </c>
      <c r="AA337" s="23">
        <f>((('Bruker data input page'!AA337/0.436)^2)*Calibrations!BK$97)+(('Bruker data input page'!AA337/0.436)*Calibrations!BL$97)+Calibrations!BM$97</f>
        <v>9.0617083385420363E-2</v>
      </c>
      <c r="AB337" s="24">
        <f>'Bruker data input page'!AM337*Calibrations!BS$97*10000+Calibrations!BT$97</f>
        <v>344.39701152628527</v>
      </c>
      <c r="AC337" s="24">
        <f>Calibrations!CA$97*('Bruker data input page'!AO337*10000)^2+('Bruker data input page'!AO337*10000)*Calibrations!CB$97+Calibrations!CC$97</f>
        <v>278.68735714131827</v>
      </c>
      <c r="AD337" s="24">
        <f>'Bruker data input page'!AW337*10000*Calibrations!CI$97+Calibrations!CJ$97</f>
        <v>111.09210535567522</v>
      </c>
      <c r="AE337" s="24">
        <f>'Bruker data input page'!AY337*10000*Calibrations!CP$97+Calibrations!CQ$97</f>
        <v>63.850392529263047</v>
      </c>
      <c r="AF337" s="24">
        <f>Calibrations!$CW$97*('Bruker data input page'!BA337*10000)^2+('Bruker data input page'!BA337*10000)*Calibrations!$CX$97+Calibrations!$CY$97</f>
        <v>93.737902704208523</v>
      </c>
      <c r="AG337" s="24">
        <f>'Bruker data input page'!BI337*10000*Calibrations!DD$97+Calibrations!DE$97</f>
        <v>1.9009381417320252</v>
      </c>
      <c r="AH337" s="24">
        <f>('Bruker data input page'!BK337*10000)*Calibrations!DK$97+Calibrations!DL$97</f>
        <v>84.587762889409078</v>
      </c>
      <c r="AI337" s="24">
        <f>Calibrations!DR$97*('Bruker data input page'!BM337*10000)^2+('Bruker data input page'!BM337*10000)*Calibrations!DS$97+Calibrations!DT$97</f>
        <v>30.785516947465101</v>
      </c>
      <c r="AJ337" s="24">
        <f>Calibrations!DY$97*('Bruker data input page'!BO337*10000)^2+Calibrations!DZ$97*('Bruker data input page'!BO337*10000)+Calibrations!EA$97</f>
        <v>70.971465618264176</v>
      </c>
      <c r="AK337" s="21"/>
      <c r="AL337" s="21"/>
    </row>
    <row r="338" spans="2:38">
      <c r="B338" s="27">
        <f>'Bruker data input page'!B1015</f>
        <v>44768.11041666667</v>
      </c>
      <c r="C338" s="21" t="str">
        <f>'Bruker data input page'!G1015</f>
        <v>GeoExploration</v>
      </c>
      <c r="D338" s="21" t="str">
        <f>'Bruker data input page'!H1015</f>
        <v>Oxide3phase</v>
      </c>
      <c r="E338" s="26">
        <f>'Bruker data input page'!L1015</f>
        <v>90</v>
      </c>
      <c r="F338" s="26"/>
      <c r="G338" s="26" t="str">
        <f>'Bruker data input page'!DK338</f>
        <v>393-U1558D-23R-1A</v>
      </c>
      <c r="H338" s="26" t="str">
        <f>'Bruker data input page'!DL338</f>
        <v>SHLF</v>
      </c>
      <c r="I338" s="26">
        <f>'Bruker data input page'!DM338</f>
        <v>0</v>
      </c>
      <c r="J338" s="26">
        <f>'Bruker data input page'!DN338</f>
        <v>0</v>
      </c>
      <c r="K338" s="26">
        <f>'Bruker data input page'!DO338</f>
        <v>0</v>
      </c>
      <c r="L338" s="26">
        <f>'Bruker data input page'!DP338</f>
        <v>0</v>
      </c>
      <c r="M338" s="26">
        <f>'Bruker data input page'!DQ338</f>
        <v>0</v>
      </c>
      <c r="N338" s="26">
        <f>'Bruker data input page'!DR338</f>
        <v>0</v>
      </c>
      <c r="O338" s="26">
        <f>'Bruker data input page'!DS338</f>
        <v>38</v>
      </c>
      <c r="P338" s="21" t="str">
        <f>'Bruker data input page'!DT338</f>
        <v>2C BKGD</v>
      </c>
      <c r="Q338" s="21">
        <f>'Bruker data input page'!A338</f>
        <v>791</v>
      </c>
      <c r="R338" s="27">
        <f>'Bruker data input page'!B338</f>
        <v>44745.186111111114</v>
      </c>
      <c r="S338" s="22">
        <f>'Bruker data input page'!Y338*Calibrations!H$97+Calibrations!I$97</f>
        <v>50.865661488458066</v>
      </c>
      <c r="T338" s="23">
        <f>Calibrations!O$97*('Bruker data input page'!AK338/0.5993)^2+Calibrations!P$97*('Bruker data input page'!AK338/0.5993)+Calibrations!Q$97</f>
        <v>1.2001703683100509</v>
      </c>
      <c r="U338" s="22">
        <f>Calibrations!$V$97*'Bruker data input page'!W338^2+Calibrations!$W$97*'Bruker data input page'!W338+Calibrations!$X$97</f>
        <v>18.364184392237963</v>
      </c>
      <c r="V338" s="23">
        <f>('Bruker data input page'!AS338/0.69943)*Calibrations!AC$97+Calibrations!AD$97</f>
        <v>8.9876847828185049</v>
      </c>
      <c r="W338" s="23">
        <f>'Bruker data input page'!U338*Calibrations!AQ$97+Calibrations!AR$97</f>
        <v>6.4555606156042717</v>
      </c>
      <c r="X338" s="23">
        <f>Calibrations!AJ$97*('Bruker data input page'!AQ338/0.77446)^2+('Bruker data input page'!AQ338/0.77446)*Calibrations!AK$97+Calibrations!AL$97</f>
        <v>0.17304314982873603</v>
      </c>
      <c r="Y338" s="23">
        <f>('Bruker data input page'!AI338/0.7147)*Calibrations!AX$97+Calibrations!AY$97</f>
        <v>14.026455997310414</v>
      </c>
      <c r="Z338" s="23">
        <f>('Bruker data input page'!AG338/0.8302)*Calibrations!BE$97+Calibrations!BF$97</f>
        <v>0.39531260863243284</v>
      </c>
      <c r="AA338" s="23">
        <f>((('Bruker data input page'!AA338/0.436)^2)*Calibrations!BK$97)+(('Bruker data input page'!AA338/0.436)*Calibrations!BL$97)+Calibrations!BM$97</f>
        <v>0.12896857645269655</v>
      </c>
      <c r="AB338" s="24">
        <f>'Bruker data input page'!AM338*Calibrations!BS$97*10000+Calibrations!BT$97</f>
        <v>292.0914970794131</v>
      </c>
      <c r="AC338" s="24">
        <f>Calibrations!CA$97*('Bruker data input page'!AO338*10000)^2+('Bruker data input page'!AO338*10000)*Calibrations!CB$97+Calibrations!CC$97</f>
        <v>319.0176280038969</v>
      </c>
      <c r="AD338" s="24">
        <f>'Bruker data input page'!AW338*10000*Calibrations!CI$97+Calibrations!CJ$97</f>
        <v>140.74794942481617</v>
      </c>
      <c r="AE338" s="24">
        <f>'Bruker data input page'!AY338*10000*Calibrations!CP$97+Calibrations!CQ$97</f>
        <v>104.96884326537763</v>
      </c>
      <c r="AF338" s="24">
        <f>Calibrations!$CW$97*('Bruker data input page'!BA338*10000)^2+('Bruker data input page'!BA338*10000)*Calibrations!$CX$97+Calibrations!$CY$97</f>
        <v>102.43725414181574</v>
      </c>
      <c r="AG338" s="24">
        <f>'Bruker data input page'!BI338*10000*Calibrations!DD$97+Calibrations!DE$97</f>
        <v>4.1610912678326706</v>
      </c>
      <c r="AH338" s="24">
        <f>('Bruker data input page'!BK338*10000)*Calibrations!DK$97+Calibrations!DL$97</f>
        <v>88.560473333730641</v>
      </c>
      <c r="AI338" s="24">
        <f>Calibrations!DR$97*('Bruker data input page'!BM338*10000)^2+('Bruker data input page'!BM338*10000)*Calibrations!DS$97+Calibrations!DT$97</f>
        <v>29.725107834104254</v>
      </c>
      <c r="AJ338" s="24">
        <f>Calibrations!DY$97*('Bruker data input page'!BO338*10000)^2+Calibrations!DZ$97*('Bruker data input page'!BO338*10000)+Calibrations!EA$97</f>
        <v>83.760661417809501</v>
      </c>
      <c r="AK338" s="21"/>
      <c r="AL338" s="21"/>
    </row>
    <row r="339" spans="2:38">
      <c r="B339" s="27">
        <f>'Bruker data input page'!B1016</f>
        <v>44768.116666666669</v>
      </c>
      <c r="C339" s="21" t="str">
        <f>'Bruker data input page'!G1016</f>
        <v>GeoExploration</v>
      </c>
      <c r="D339" s="21" t="str">
        <f>'Bruker data input page'!H1016</f>
        <v>Oxide3phase</v>
      </c>
      <c r="E339" s="26">
        <f>'Bruker data input page'!L1016</f>
        <v>90</v>
      </c>
      <c r="F339" s="26"/>
      <c r="G339" s="26" t="str">
        <f>'Bruker data input page'!DK339</f>
        <v>393-U1558D-23R-1A</v>
      </c>
      <c r="H339" s="26" t="str">
        <f>'Bruker data input page'!DL339</f>
        <v>SHLF</v>
      </c>
      <c r="I339" s="26">
        <f>'Bruker data input page'!DM339</f>
        <v>0</v>
      </c>
      <c r="J339" s="26">
        <f>'Bruker data input page'!DN339</f>
        <v>0</v>
      </c>
      <c r="K339" s="26">
        <f>'Bruker data input page'!DO339</f>
        <v>0</v>
      </c>
      <c r="L339" s="26">
        <f>'Bruker data input page'!DP339</f>
        <v>0</v>
      </c>
      <c r="M339" s="26">
        <f>'Bruker data input page'!DQ339</f>
        <v>0</v>
      </c>
      <c r="N339" s="26">
        <f>'Bruker data input page'!DR339</f>
        <v>0</v>
      </c>
      <c r="O339" s="26">
        <f>'Bruker data input page'!DS339</f>
        <v>64</v>
      </c>
      <c r="P339" s="21" t="str">
        <f>'Bruker data input page'!DT339</f>
        <v>4A ALT</v>
      </c>
      <c r="Q339" s="21">
        <f>'Bruker data input page'!A339</f>
        <v>792</v>
      </c>
      <c r="R339" s="27">
        <f>'Bruker data input page'!B339</f>
        <v>44745.188888888886</v>
      </c>
      <c r="S339" s="22">
        <f>'Bruker data input page'!Y339*Calibrations!H$97+Calibrations!I$97</f>
        <v>51.379536496628425</v>
      </c>
      <c r="T339" s="23">
        <f>Calibrations!O$97*('Bruker data input page'!AK339/0.5993)^2+Calibrations!P$97*('Bruker data input page'!AK339/0.5993)+Calibrations!Q$97</f>
        <v>1.3479954110171066</v>
      </c>
      <c r="U339" s="22">
        <f>Calibrations!$V$97*'Bruker data input page'!W339^2+Calibrations!$W$97*'Bruker data input page'!W339+Calibrations!$X$97</f>
        <v>18.42748274863774</v>
      </c>
      <c r="V339" s="23">
        <f>('Bruker data input page'!AS339/0.69943)*Calibrations!AC$97+Calibrations!AD$97</f>
        <v>11.634191323741227</v>
      </c>
      <c r="W339" s="23">
        <f>'Bruker data input page'!U339*Calibrations!AQ$97+Calibrations!AR$97</f>
        <v>8.0312455933490803</v>
      </c>
      <c r="X339" s="23">
        <f>Calibrations!AJ$97*('Bruker data input page'!AQ339/0.77446)^2+('Bruker data input page'!AQ339/0.77446)*Calibrations!AK$97+Calibrations!AL$97</f>
        <v>0.13218692002181703</v>
      </c>
      <c r="Y339" s="23">
        <f>('Bruker data input page'!AI339/0.7147)*Calibrations!AX$97+Calibrations!AY$97</f>
        <v>11.516318771466537</v>
      </c>
      <c r="Z339" s="23">
        <f>('Bruker data input page'!AG339/0.8302)*Calibrations!BE$97+Calibrations!BF$97</f>
        <v>0.64750148483773051</v>
      </c>
      <c r="AA339" s="23">
        <f>((('Bruker data input page'!AA339/0.436)^2)*Calibrations!BK$97)+(('Bruker data input page'!AA339/0.436)*Calibrations!BL$97)+Calibrations!BM$97</f>
        <v>0.18185791035927718</v>
      </c>
      <c r="AB339" s="24">
        <f>'Bruker data input page'!AM339*Calibrations!BS$97*10000+Calibrations!BT$97</f>
        <v>344.39701152628527</v>
      </c>
      <c r="AC339" s="24">
        <f>Calibrations!CA$97*('Bruker data input page'!AO339*10000)^2+('Bruker data input page'!AO339*10000)*Calibrations!CB$97+Calibrations!CC$97</f>
        <v>320.7716753621969</v>
      </c>
      <c r="AD339" s="24">
        <f>'Bruker data input page'!AW339*10000*Calibrations!CI$97+Calibrations!CJ$97</f>
        <v>78.470676879620171</v>
      </c>
      <c r="AE339" s="24">
        <f>'Bruker data input page'!AY339*10000*Calibrations!CP$97+Calibrations!CQ$97</f>
        <v>89.549424239334655</v>
      </c>
      <c r="AF339" s="24">
        <f>Calibrations!$CW$97*('Bruker data input page'!BA339*10000)^2+('Bruker data input page'!BA339*10000)*Calibrations!$CX$97+Calibrations!$CY$97</f>
        <v>109.66250422195988</v>
      </c>
      <c r="AG339" s="24">
        <f>'Bruker data input page'!BI339*10000*Calibrations!DD$97+Calibrations!DE$97</f>
        <v>7.5513209569836386</v>
      </c>
      <c r="AH339" s="24">
        <f>('Bruker data input page'!BK339*10000)*Calibrations!DK$97+Calibrations!DL$97</f>
        <v>91.540006166971807</v>
      </c>
      <c r="AI339" s="24">
        <f>Calibrations!DR$97*('Bruker data input page'!BM339*10000)^2+('Bruker data input page'!BM339*10000)*Calibrations!DS$97+Calibrations!DT$97</f>
        <v>33.965005219574827</v>
      </c>
      <c r="AJ339" s="24">
        <f>Calibrations!DY$97*('Bruker data input page'!BO339*10000)^2+Calibrations!DZ$97*('Bruker data input page'!BO339*10000)+Calibrations!EA$97</f>
        <v>82.05945842966112</v>
      </c>
      <c r="AK339" s="21"/>
      <c r="AL339" s="21"/>
    </row>
    <row r="340" spans="2:38">
      <c r="B340" s="27">
        <f>'Bruker data input page'!B1017</f>
        <v>44768.118750000001</v>
      </c>
      <c r="C340" s="21" t="str">
        <f>'Bruker data input page'!G1017</f>
        <v>GeoExploration</v>
      </c>
      <c r="D340" s="21" t="str">
        <f>'Bruker data input page'!H1017</f>
        <v>Oxide3phase</v>
      </c>
      <c r="E340" s="26">
        <f>'Bruker data input page'!L1017</f>
        <v>90</v>
      </c>
      <c r="F340" s="26"/>
      <c r="G340" s="26" t="str">
        <f>'Bruker data input page'!DK340</f>
        <v>393-U1558D-23R-1A</v>
      </c>
      <c r="H340" s="26" t="str">
        <f>'Bruker data input page'!DL340</f>
        <v>SHLF</v>
      </c>
      <c r="I340" s="26">
        <f>'Bruker data input page'!DM340</f>
        <v>0</v>
      </c>
      <c r="J340" s="26">
        <f>'Bruker data input page'!DN340</f>
        <v>0</v>
      </c>
      <c r="K340" s="26">
        <f>'Bruker data input page'!DO340</f>
        <v>0</v>
      </c>
      <c r="L340" s="26">
        <f>'Bruker data input page'!DP340</f>
        <v>0</v>
      </c>
      <c r="M340" s="26">
        <f>'Bruker data input page'!DQ340</f>
        <v>0</v>
      </c>
      <c r="N340" s="26">
        <f>'Bruker data input page'!DR340</f>
        <v>0</v>
      </c>
      <c r="O340" s="26">
        <f>'Bruker data input page'!DS340</f>
        <v>94</v>
      </c>
      <c r="P340" s="21" t="str">
        <f>'Bruker data input page'!DT340</f>
        <v>8A BKGD</v>
      </c>
      <c r="Q340" s="21">
        <f>'Bruker data input page'!A340</f>
        <v>793</v>
      </c>
      <c r="R340" s="27">
        <f>'Bruker data input page'!B340</f>
        <v>44745.190972222219</v>
      </c>
      <c r="S340" s="22">
        <f>'Bruker data input page'!Y340*Calibrations!H$97+Calibrations!I$97</f>
        <v>55.003394935748823</v>
      </c>
      <c r="T340" s="23">
        <f>Calibrations!O$97*('Bruker data input page'!AK340/0.5993)^2+Calibrations!P$97*('Bruker data input page'!AK340/0.5993)+Calibrations!Q$97</f>
        <v>1.3042094369950101</v>
      </c>
      <c r="U340" s="22">
        <f>Calibrations!$V$97*'Bruker data input page'!W340^2+Calibrations!$W$97*'Bruker data input page'!W340+Calibrations!$X$97</f>
        <v>18.547246098807051</v>
      </c>
      <c r="V340" s="23">
        <f>('Bruker data input page'!AS340/0.69943)*Calibrations!AC$97+Calibrations!AD$97</f>
        <v>9.6108493552365477</v>
      </c>
      <c r="W340" s="23">
        <f>'Bruker data input page'!U340*Calibrations!AQ$97+Calibrations!AR$97</f>
        <v>10.876951996714215</v>
      </c>
      <c r="X340" s="23">
        <f>Calibrations!AJ$97*('Bruker data input page'!AQ340/0.77446)^2+('Bruker data input page'!AQ340/0.77446)*Calibrations!AK$97+Calibrations!AL$97</f>
        <v>0.16243171022116831</v>
      </c>
      <c r="Y340" s="23">
        <f>('Bruker data input page'!AI340/0.7147)*Calibrations!AX$97+Calibrations!AY$97</f>
        <v>12.218341137474066</v>
      </c>
      <c r="Z340" s="23">
        <f>('Bruker data input page'!AG340/0.8302)*Calibrations!BE$97+Calibrations!BF$97</f>
        <v>0.20771789102430308</v>
      </c>
      <c r="AA340" s="23">
        <f>((('Bruker data input page'!AA340/0.436)^2)*Calibrations!BK$97)+(('Bruker data input page'!AA340/0.436)*Calibrations!BL$97)+Calibrations!BM$97</f>
        <v>0.13157353273779848</v>
      </c>
      <c r="AB340" s="24">
        <f>'Bruker data input page'!AM340*Calibrations!BS$97*10000+Calibrations!BT$97</f>
        <v>373.55090482454182</v>
      </c>
      <c r="AC340" s="24">
        <f>Calibrations!CA$97*('Bruker data input page'!AO340*10000)^2+('Bruker data input page'!AO340*10000)*Calibrations!CB$97+Calibrations!CC$97</f>
        <v>287.54262588190625</v>
      </c>
      <c r="AD340" s="24">
        <f>'Bruker data input page'!AW340*10000*Calibrations!CI$97+Calibrations!CJ$97</f>
        <v>102.19535213493293</v>
      </c>
      <c r="AE340" s="24">
        <f>'Bruker data input page'!AY340*10000*Calibrations!CP$97+Calibrations!CQ$97</f>
        <v>85.437579165723207</v>
      </c>
      <c r="AF340" s="24">
        <f>Calibrations!$CW$97*('Bruker data input page'!BA340*10000)^2+('Bruker data input page'!BA340*10000)*Calibrations!$CX$97+Calibrations!$CY$97</f>
        <v>80.80606205893092</v>
      </c>
      <c r="AG340" s="24" t="e">
        <f>'Bruker data input page'!BI340*10000*Calibrations!DD$97+Calibrations!DE$97</f>
        <v>#VALUE!</v>
      </c>
      <c r="AH340" s="24">
        <f>('Bruker data input page'!BK340*10000)*Calibrations!DK$97+Calibrations!DL$97</f>
        <v>87.567295722650243</v>
      </c>
      <c r="AI340" s="24">
        <f>Calibrations!DR$97*('Bruker data input page'!BM340*10000)^2+('Bruker data input page'!BM340*10000)*Calibrations!DS$97+Calibrations!DT$97</f>
        <v>30.785516947465101</v>
      </c>
      <c r="AJ340" s="24">
        <f>Calibrations!DY$97*('Bruker data input page'!BO340*10000)^2+Calibrations!DZ$97*('Bruker data input page'!BO340*10000)+Calibrations!EA$97</f>
        <v>79.50533291755913</v>
      </c>
      <c r="AK340" s="21"/>
      <c r="AL340" s="21"/>
    </row>
    <row r="341" spans="2:38">
      <c r="B341" s="27">
        <f>'Bruker data input page'!B1018</f>
        <v>44768.120833333334</v>
      </c>
      <c r="C341" s="21" t="str">
        <f>'Bruker data input page'!G1018</f>
        <v>GeoExploration</v>
      </c>
      <c r="D341" s="21" t="str">
        <f>'Bruker data input page'!H1018</f>
        <v>Oxide3phase</v>
      </c>
      <c r="E341" s="26">
        <f>'Bruker data input page'!L1018</f>
        <v>90</v>
      </c>
      <c r="F341" s="26"/>
      <c r="G341" s="26" t="str">
        <f>'Bruker data input page'!DK341</f>
        <v>393-U1558D-23R-1A</v>
      </c>
      <c r="H341" s="26" t="str">
        <f>'Bruker data input page'!DL341</f>
        <v>SHLF</v>
      </c>
      <c r="I341" s="26">
        <f>'Bruker data input page'!DM341</f>
        <v>0</v>
      </c>
      <c r="J341" s="26">
        <f>'Bruker data input page'!DN341</f>
        <v>0</v>
      </c>
      <c r="K341" s="26">
        <f>'Bruker data input page'!DO341</f>
        <v>0</v>
      </c>
      <c r="L341" s="26">
        <f>'Bruker data input page'!DP341</f>
        <v>0</v>
      </c>
      <c r="M341" s="26">
        <f>'Bruker data input page'!DQ341</f>
        <v>0</v>
      </c>
      <c r="N341" s="26">
        <f>'Bruker data input page'!DR341</f>
        <v>0</v>
      </c>
      <c r="O341" s="26">
        <f>'Bruker data input page'!DS341</f>
        <v>137</v>
      </c>
      <c r="P341" s="21" t="str">
        <f>'Bruker data input page'!DT341</f>
        <v>11C ALT</v>
      </c>
      <c r="Q341" s="21">
        <f>'Bruker data input page'!A341</f>
        <v>794</v>
      </c>
      <c r="R341" s="27">
        <f>'Bruker data input page'!B341</f>
        <v>44745.197916666664</v>
      </c>
      <c r="S341" s="22">
        <f>'Bruker data input page'!Y341*Calibrations!H$97+Calibrations!I$97</f>
        <v>50.621021340059741</v>
      </c>
      <c r="T341" s="23">
        <f>Calibrations!O$97*('Bruker data input page'!AK341/0.5993)^2+Calibrations!P$97*('Bruker data input page'!AK341/0.5993)+Calibrations!Q$97</f>
        <v>1.2523893584996166</v>
      </c>
      <c r="U341" s="22">
        <f>Calibrations!$V$97*'Bruker data input page'!W341^2+Calibrations!$W$97*'Bruker data input page'!W341+Calibrations!$X$97</f>
        <v>18.180319967666374</v>
      </c>
      <c r="V341" s="23">
        <f>('Bruker data input page'!AS341/0.69943)*Calibrations!AC$97+Calibrations!AD$97</f>
        <v>10.846384656439525</v>
      </c>
      <c r="W341" s="23">
        <f>'Bruker data input page'!U341*Calibrations!AQ$97+Calibrations!AR$97</f>
        <v>7.6900082944877823</v>
      </c>
      <c r="X341" s="23">
        <f>Calibrations!AJ$97*('Bruker data input page'!AQ341/0.77446)^2+('Bruker data input page'!AQ341/0.77446)*Calibrations!AK$97+Calibrations!AL$97</f>
        <v>0.13776703830271231</v>
      </c>
      <c r="Y341" s="23">
        <f>('Bruker data input page'!AI341/0.7147)*Calibrations!AX$97+Calibrations!AY$97</f>
        <v>11.73936426402803</v>
      </c>
      <c r="Z341" s="23">
        <f>('Bruker data input page'!AG341/0.8302)*Calibrations!BE$97+Calibrations!BF$97</f>
        <v>0.461868739336524</v>
      </c>
      <c r="AA341" s="23">
        <f>((('Bruker data input page'!AA341/0.436)^2)*Calibrations!BK$97)+(('Bruker data input page'!AA341/0.436)*Calibrations!BL$97)+Calibrations!BM$97</f>
        <v>7.7669570487454376E-2</v>
      </c>
      <c r="AB341" s="24">
        <f>'Bruker data input page'!AM341*Calibrations!BS$97*10000+Calibrations!BT$97</f>
        <v>347.82688132608013</v>
      </c>
      <c r="AC341" s="24">
        <f>Calibrations!CA$97*('Bruker data input page'!AO341*10000)^2+('Bruker data input page'!AO341*10000)*Calibrations!CB$97+Calibrations!CC$97</f>
        <v>314.58515103291711</v>
      </c>
      <c r="AD341" s="24">
        <f>'Bruker data input page'!AW341*10000*Calibrations!CI$97+Calibrations!CJ$97</f>
        <v>106.14946467748507</v>
      </c>
      <c r="AE341" s="24">
        <f>'Bruker data input page'!AY341*10000*Calibrations!CP$97+Calibrations!CQ$97</f>
        <v>102.91292072857192</v>
      </c>
      <c r="AF341" s="24">
        <f>Calibrations!$CW$97*('Bruker data input page'!BA341*10000)^2+('Bruker data input page'!BA341*10000)*Calibrations!$CX$97+Calibrations!$CY$97</f>
        <v>98.744550955690315</v>
      </c>
      <c r="AG341" s="24">
        <f>'Bruker data input page'!BI341*10000*Calibrations!DD$97+Calibrations!DE$97</f>
        <v>8.6813975200339613</v>
      </c>
      <c r="AH341" s="24">
        <f>('Bruker data input page'!BK341*10000)*Calibrations!DK$97+Calibrations!DL$97</f>
        <v>89.553650944811025</v>
      </c>
      <c r="AI341" s="24">
        <f>Calibrations!DR$97*('Bruker data input page'!BM341*10000)^2+('Bruker data input page'!BM341*10000)*Calibrations!DS$97+Calibrations!DT$97</f>
        <v>31.845636216163818</v>
      </c>
      <c r="AJ341" s="24">
        <f>Calibrations!DY$97*('Bruker data input page'!BO341*10000)^2+Calibrations!DZ$97*('Bruker data input page'!BO341*10000)+Calibrations!EA$97</f>
        <v>74.388726185789224</v>
      </c>
      <c r="AK341" s="21"/>
      <c r="AL341" s="21"/>
    </row>
    <row r="342" spans="2:38">
      <c r="B342" s="27">
        <f>'Bruker data input page'!B1019</f>
        <v>44768.123611111114</v>
      </c>
      <c r="C342" s="21" t="str">
        <f>'Bruker data input page'!G1019</f>
        <v>GeoExploration</v>
      </c>
      <c r="D342" s="21" t="str">
        <f>'Bruker data input page'!H1019</f>
        <v>Oxide3phase</v>
      </c>
      <c r="E342" s="26">
        <f>'Bruker data input page'!L1019</f>
        <v>90</v>
      </c>
      <c r="F342" s="26"/>
      <c r="G342" s="26" t="str">
        <f>'Bruker data input page'!DK342</f>
        <v>393-U1558D-23R-2A</v>
      </c>
      <c r="H342" s="26" t="str">
        <f>'Bruker data input page'!DL342</f>
        <v>SHLF</v>
      </c>
      <c r="I342" s="26">
        <f>'Bruker data input page'!DM342</f>
        <v>0</v>
      </c>
      <c r="J342" s="26">
        <f>'Bruker data input page'!DN342</f>
        <v>0</v>
      </c>
      <c r="K342" s="26">
        <f>'Bruker data input page'!DO342</f>
        <v>0</v>
      </c>
      <c r="L342" s="26">
        <f>'Bruker data input page'!DP342</f>
        <v>0</v>
      </c>
      <c r="M342" s="26">
        <f>'Bruker data input page'!DQ342</f>
        <v>0</v>
      </c>
      <c r="N342" s="26">
        <f>'Bruker data input page'!DR342</f>
        <v>0</v>
      </c>
      <c r="O342" s="26">
        <f>'Bruker data input page'!DS342</f>
        <v>11</v>
      </c>
      <c r="P342" s="21" t="str">
        <f>'Bruker data input page'!DT342</f>
        <v>1A BKGD</v>
      </c>
      <c r="Q342" s="21">
        <f>'Bruker data input page'!A342</f>
        <v>795</v>
      </c>
      <c r="R342" s="27">
        <f>'Bruker data input page'!B342</f>
        <v>44745.201388888891</v>
      </c>
      <c r="S342" s="22">
        <f>'Bruker data input page'!Y342*Calibrations!H$97+Calibrations!I$97</f>
        <v>53.385847106562423</v>
      </c>
      <c r="T342" s="23">
        <f>Calibrations!O$97*('Bruker data input page'!AK342/0.5993)^2+Calibrations!P$97*('Bruker data input page'!AK342/0.5993)+Calibrations!Q$97</f>
        <v>1.1751494239505103</v>
      </c>
      <c r="U342" s="22">
        <f>Calibrations!$V$97*'Bruker data input page'!W342^2+Calibrations!$W$97*'Bruker data input page'!W342+Calibrations!$X$97</f>
        <v>18.603284177063617</v>
      </c>
      <c r="V342" s="23">
        <f>('Bruker data input page'!AS342/0.69943)*Calibrations!AC$97+Calibrations!AD$97</f>
        <v>11.159693957629845</v>
      </c>
      <c r="W342" s="23">
        <f>'Bruker data input page'!U342*Calibrations!AQ$97+Calibrations!AR$97</f>
        <v>9.8776003832218322</v>
      </c>
      <c r="X342" s="23">
        <f>Calibrations!AJ$97*('Bruker data input page'!AQ342/0.77446)^2+('Bruker data input page'!AQ342/0.77446)*Calibrations!AK$97+Calibrations!AL$97</f>
        <v>0.14540174202215961</v>
      </c>
      <c r="Y342" s="23">
        <f>('Bruker data input page'!AI342/0.7147)*Calibrations!AX$97+Calibrations!AY$97</f>
        <v>12.381400333742565</v>
      </c>
      <c r="Z342" s="23">
        <f>('Bruker data input page'!AG342/0.8302)*Calibrations!BE$97+Calibrations!BF$97</f>
        <v>0.56736247031647802</v>
      </c>
      <c r="AA342" s="23">
        <f>((('Bruker data input page'!AA342/0.436)^2)*Calibrations!BK$97)+(('Bruker data input page'!AA342/0.436)*Calibrations!BL$97)+Calibrations!BM$97</f>
        <v>5.4235075792323839E-2</v>
      </c>
      <c r="AB342" s="24">
        <f>'Bruker data input page'!AM342*Calibrations!BS$97*10000+Calibrations!BT$97</f>
        <v>346.9694138761314</v>
      </c>
      <c r="AC342" s="24">
        <f>Calibrations!CA$97*('Bruker data input page'!AO342*10000)^2+('Bruker data input page'!AO342*10000)*Calibrations!CB$97+Calibrations!CC$97</f>
        <v>322.5148979033014</v>
      </c>
      <c r="AD342" s="24">
        <f>'Bruker data input page'!AW342*10000*Calibrations!CI$97+Calibrations!CJ$97</f>
        <v>80.447733150896241</v>
      </c>
      <c r="AE342" s="24">
        <f>'Bruker data input page'!AY342*10000*Calibrations!CP$97+Calibrations!CQ$97</f>
        <v>73.102043944888834</v>
      </c>
      <c r="AF342" s="24">
        <f>Calibrations!$CW$97*('Bruker data input page'!BA342*10000)^2+('Bruker data input page'!BA342*10000)*Calibrations!$CX$97+Calibrations!$CY$97</f>
        <v>71.400836593149606</v>
      </c>
      <c r="AG342" s="24">
        <f>'Bruker data input page'!BI342*10000*Calibrations!DD$97+Calibrations!DE$97</f>
        <v>12.071627209184928</v>
      </c>
      <c r="AH342" s="24">
        <f>('Bruker data input page'!BK342*10000)*Calibrations!DK$97+Calibrations!DL$97</f>
        <v>82.601407667248296</v>
      </c>
      <c r="AI342" s="24">
        <f>Calibrations!DR$97*('Bruker data input page'!BM342*10000)^2+('Bruker data input page'!BM342*10000)*Calibrations!DS$97+Calibrations!DT$97</f>
        <v>25.480572934039472</v>
      </c>
      <c r="AJ342" s="24">
        <f>Calibrations!DY$97*('Bruker data input page'!BO342*10000)^2+Calibrations!DZ$97*('Bruker data input page'!BO342*10000)+Calibrations!EA$97</f>
        <v>64.979345005047662</v>
      </c>
      <c r="AK342" s="21"/>
      <c r="AL342" s="21"/>
    </row>
    <row r="343" spans="2:38">
      <c r="B343" s="27">
        <f>'Bruker data input page'!B1020</f>
        <v>44768.125694444447</v>
      </c>
      <c r="C343" s="21" t="str">
        <f>'Bruker data input page'!G1020</f>
        <v>GeoExploration</v>
      </c>
      <c r="D343" s="21" t="str">
        <f>'Bruker data input page'!H1020</f>
        <v>Oxide3phase</v>
      </c>
      <c r="E343" s="26">
        <f>'Bruker data input page'!L1020</f>
        <v>90</v>
      </c>
      <c r="F343" s="26"/>
      <c r="G343" s="26" t="str">
        <f>'Bruker data input page'!DK343</f>
        <v>393-U1558D-23R-2A</v>
      </c>
      <c r="H343" s="26" t="str">
        <f>'Bruker data input page'!DL343</f>
        <v>SHLF</v>
      </c>
      <c r="I343" s="26">
        <f>'Bruker data input page'!DM343</f>
        <v>0</v>
      </c>
      <c r="J343" s="26">
        <f>'Bruker data input page'!DN343</f>
        <v>0</v>
      </c>
      <c r="K343" s="26">
        <f>'Bruker data input page'!DO343</f>
        <v>0</v>
      </c>
      <c r="L343" s="26">
        <f>'Bruker data input page'!DP343</f>
        <v>0</v>
      </c>
      <c r="M343" s="26">
        <f>'Bruker data input page'!DQ343</f>
        <v>0</v>
      </c>
      <c r="N343" s="26">
        <f>'Bruker data input page'!DR343</f>
        <v>0</v>
      </c>
      <c r="O343" s="26">
        <f>'Bruker data input page'!DS343</f>
        <v>43</v>
      </c>
      <c r="P343" s="21" t="str">
        <f>'Bruker data input page'!DT343</f>
        <v>3A BKGD</v>
      </c>
      <c r="Q343" s="21">
        <f>'Bruker data input page'!A343</f>
        <v>796</v>
      </c>
      <c r="R343" s="27">
        <f>'Bruker data input page'!B343</f>
        <v>44745.203472222223</v>
      </c>
      <c r="S343" s="22">
        <f>'Bruker data input page'!Y343*Calibrations!H$97+Calibrations!I$97</f>
        <v>52.727017760827252</v>
      </c>
      <c r="T343" s="23">
        <f>Calibrations!O$97*('Bruker data input page'!AK343/0.5993)^2+Calibrations!P$97*('Bruker data input page'!AK343/0.5993)+Calibrations!Q$97</f>
        <v>1.2068221375447736</v>
      </c>
      <c r="U343" s="22">
        <f>Calibrations!$V$97*'Bruker data input page'!W343^2+Calibrations!$W$97*'Bruker data input page'!W343+Calibrations!$X$97</f>
        <v>19.936962625307441</v>
      </c>
      <c r="V343" s="23">
        <f>('Bruker data input page'!AS343/0.69943)*Calibrations!AC$97+Calibrations!AD$97</f>
        <v>9.0511525833811746</v>
      </c>
      <c r="W343" s="23">
        <f>'Bruker data input page'!U343*Calibrations!AQ$97+Calibrations!AR$97</f>
        <v>8.951136283423903</v>
      </c>
      <c r="X343" s="23">
        <f>Calibrations!AJ$97*('Bruker data input page'!AQ343/0.77446)^2+('Bruker data input page'!AQ343/0.77446)*Calibrations!AK$97+Calibrations!AL$97</f>
        <v>0.14302696824456868</v>
      </c>
      <c r="Y343" s="23">
        <f>('Bruker data input page'!AI343/0.7147)*Calibrations!AX$97+Calibrations!AY$97</f>
        <v>13.144474742423924</v>
      </c>
      <c r="Z343" s="23">
        <f>('Bruker data input page'!AG343/0.8302)*Calibrations!BE$97+Calibrations!BF$97</f>
        <v>0.4315336321448634</v>
      </c>
      <c r="AA343" s="23">
        <f>((('Bruker data input page'!AA343/0.436)^2)*Calibrations!BK$97)+(('Bruker data input page'!AA343/0.436)*Calibrations!BL$97)+Calibrations!BM$97</f>
        <v>0.11026086060579186</v>
      </c>
      <c r="AB343" s="24">
        <f>'Bruker data input page'!AM343*Calibrations!BS$97*10000+Calibrations!BT$97</f>
        <v>336.67980447674677</v>
      </c>
      <c r="AC343" s="24">
        <f>Calibrations!CA$97*('Bruker data input page'!AO343*10000)^2+('Bruker data input page'!AO343*10000)*Calibrations!CB$97+Calibrations!CC$97</f>
        <v>262.40341629828265</v>
      </c>
      <c r="AD343" s="24">
        <f>'Bruker data input page'!AW343*10000*Calibrations!CI$97+Calibrations!CJ$97</f>
        <v>77.482148743982151</v>
      </c>
      <c r="AE343" s="24">
        <f>'Bruker data input page'!AY343*10000*Calibrations!CP$97+Calibrations!CQ$97</f>
        <v>71.046121408083096</v>
      </c>
      <c r="AF343" s="24">
        <f>Calibrations!$CW$97*('Bruker data input page'!BA343*10000)^2+('Bruker data input page'!BA343*10000)*Calibrations!$CX$97+Calibrations!$CY$97</f>
        <v>70.033506097090964</v>
      </c>
      <c r="AG343" s="24">
        <f>'Bruker data input page'!BI343*10000*Calibrations!DD$97+Calibrations!DE$97</f>
        <v>3.0310147047823475</v>
      </c>
      <c r="AH343" s="24">
        <f>('Bruker data input page'!BK343*10000)*Calibrations!DK$97+Calibrations!DL$97</f>
        <v>86.574118111569859</v>
      </c>
      <c r="AI343" s="24">
        <f>Calibrations!DR$97*('Bruker data input page'!BM343*10000)^2+('Bruker data input page'!BM343*10000)*Calibrations!DS$97+Calibrations!DT$97</f>
        <v>32.905465640200383</v>
      </c>
      <c r="AJ343" s="24">
        <f>Calibrations!DY$97*('Bruker data input page'!BO343*10000)^2+Calibrations!DZ$97*('Bruker data input page'!BO343*10000)+Calibrations!EA$97</f>
        <v>76.948422169601841</v>
      </c>
      <c r="AK343" s="21"/>
      <c r="AL343" s="21"/>
    </row>
    <row r="344" spans="2:38">
      <c r="B344" s="27">
        <f>'Bruker data input page'!B1021</f>
        <v>44768.12777777778</v>
      </c>
      <c r="C344" s="21" t="str">
        <f>'Bruker data input page'!G1021</f>
        <v>GeoExploration</v>
      </c>
      <c r="D344" s="21" t="str">
        <f>'Bruker data input page'!H1021</f>
        <v>Oxide3phase</v>
      </c>
      <c r="E344" s="26">
        <f>'Bruker data input page'!L1021</f>
        <v>90</v>
      </c>
      <c r="F344" s="26"/>
      <c r="G344" s="26" t="str">
        <f>'Bruker data input page'!DK344</f>
        <v>393-U1558D-23R-2A</v>
      </c>
      <c r="H344" s="26" t="str">
        <f>'Bruker data input page'!DL344</f>
        <v>SHLF</v>
      </c>
      <c r="I344" s="26">
        <f>'Bruker data input page'!DM344</f>
        <v>0</v>
      </c>
      <c r="J344" s="26">
        <f>'Bruker data input page'!DN344</f>
        <v>0</v>
      </c>
      <c r="K344" s="26">
        <f>'Bruker data input page'!DO344</f>
        <v>0</v>
      </c>
      <c r="L344" s="26">
        <f>'Bruker data input page'!DP344</f>
        <v>0</v>
      </c>
      <c r="M344" s="26">
        <f>'Bruker data input page'!DQ344</f>
        <v>0</v>
      </c>
      <c r="N344" s="26">
        <f>'Bruker data input page'!DR344</f>
        <v>0</v>
      </c>
      <c r="O344" s="26">
        <f>'Bruker data input page'!DS344</f>
        <v>67</v>
      </c>
      <c r="P344" s="21" t="str">
        <f>'Bruker data input page'!DT344</f>
        <v>7A ALT</v>
      </c>
      <c r="Q344" s="21">
        <f>'Bruker data input page'!A344</f>
        <v>797</v>
      </c>
      <c r="R344" s="27">
        <f>'Bruker data input page'!B344</f>
        <v>44745.205555555556</v>
      </c>
      <c r="S344" s="22">
        <f>'Bruker data input page'!Y344*Calibrations!H$97+Calibrations!I$97</f>
        <v>49.913953091823501</v>
      </c>
      <c r="T344" s="23">
        <f>Calibrations!O$97*('Bruker data input page'!AK344/0.5993)^2+Calibrations!P$97*('Bruker data input page'!AK344/0.5993)+Calibrations!Q$97</f>
        <v>1.1857759727833499</v>
      </c>
      <c r="U344" s="22">
        <f>Calibrations!$V$97*'Bruker data input page'!W344^2+Calibrations!$W$97*'Bruker data input page'!W344+Calibrations!$X$97</f>
        <v>18.095758753955892</v>
      </c>
      <c r="V344" s="23">
        <f>('Bruker data input page'!AS344/0.69943)*Calibrations!AC$97+Calibrations!AD$97</f>
        <v>10.04461795137234</v>
      </c>
      <c r="W344" s="23">
        <f>'Bruker data input page'!U344*Calibrations!AQ$97+Calibrations!AR$97</f>
        <v>6.5995956227723553</v>
      </c>
      <c r="X344" s="23">
        <f>Calibrations!AJ$97*('Bruker data input page'!AQ344/0.77446)^2+('Bruker data input page'!AQ344/0.77446)*Calibrations!AK$97+Calibrations!AL$97</f>
        <v>0.12877321562738869</v>
      </c>
      <c r="Y344" s="23">
        <f>('Bruker data input page'!AI344/0.7147)*Calibrations!AX$97+Calibrations!AY$97</f>
        <v>11.375031251263767</v>
      </c>
      <c r="Z344" s="23">
        <f>('Bruker data input page'!AG344/0.8302)*Calibrations!BE$97+Calibrations!BF$97</f>
        <v>0.59483007981340441</v>
      </c>
      <c r="AA344" s="23">
        <f>((('Bruker data input page'!AA344/0.436)^2)*Calibrations!BK$97)+(('Bruker data input page'!AA344/0.436)*Calibrations!BL$97)+Calibrations!BM$97</f>
        <v>0.17168884698494402</v>
      </c>
      <c r="AB344" s="24">
        <f>'Bruker data input page'!AM344*Calibrations!BS$97*10000+Calibrations!BT$97</f>
        <v>396.70252597315732</v>
      </c>
      <c r="AC344" s="24">
        <f>Calibrations!CA$97*('Bruker data input page'!AO344*10000)^2+('Bruker data input page'!AO344*10000)*Calibrations!CB$97+Calibrations!CC$97</f>
        <v>364.03917313644911</v>
      </c>
      <c r="AD344" s="24">
        <f>'Bruker data input page'!AW344*10000*Calibrations!CI$97+Calibrations!CJ$97</f>
        <v>69.573923658877888</v>
      </c>
      <c r="AE344" s="24">
        <f>'Bruker data input page'!AY344*10000*Calibrations!CP$97+Calibrations!CQ$97</f>
        <v>83.381656628917469</v>
      </c>
      <c r="AF344" s="24">
        <f>Calibrations!$CW$97*('Bruker data input page'!BA344*10000)^2+('Bruker data input page'!BA344*10000)*Calibrations!$CX$97+Calibrations!$CY$97</f>
        <v>89.920633513111184</v>
      </c>
      <c r="AG344" s="24">
        <f>'Bruker data input page'!BI344*10000*Calibrations!DD$97+Calibrations!DE$97</f>
        <v>9.8114740830842848</v>
      </c>
      <c r="AH344" s="24">
        <f>('Bruker data input page'!BK344*10000)*Calibrations!DK$97+Calibrations!DL$97</f>
        <v>89.553650944811025</v>
      </c>
      <c r="AI344" s="24">
        <f>Calibrations!DR$97*('Bruker data input page'!BM344*10000)^2+('Bruker data input page'!BM344*10000)*Calibrations!DS$97+Calibrations!DT$97</f>
        <v>31.845636216163818</v>
      </c>
      <c r="AJ344" s="24">
        <f>Calibrations!DY$97*('Bruker data input page'!BO344*10000)^2+Calibrations!DZ$97*('Bruker data input page'!BO344*10000)+Calibrations!EA$97</f>
        <v>78.653338805557269</v>
      </c>
      <c r="AK344" s="21"/>
      <c r="AL344" s="21"/>
    </row>
    <row r="345" spans="2:38">
      <c r="B345" s="27">
        <f>'Bruker data input page'!B1022</f>
        <v>44768.129861111112</v>
      </c>
      <c r="C345" s="21" t="str">
        <f>'Bruker data input page'!G1022</f>
        <v>GeoExploration</v>
      </c>
      <c r="D345" s="21" t="str">
        <f>'Bruker data input page'!H1022</f>
        <v>Oxide3phase</v>
      </c>
      <c r="E345" s="26">
        <f>'Bruker data input page'!L1022</f>
        <v>90</v>
      </c>
      <c r="F345" s="26"/>
      <c r="G345" s="26" t="str">
        <f>'Bruker data input page'!DK345</f>
        <v>393-U1558D-24R-1A</v>
      </c>
      <c r="H345" s="26" t="str">
        <f>'Bruker data input page'!DL345</f>
        <v>SHLF</v>
      </c>
      <c r="I345" s="26">
        <f>'Bruker data input page'!DM345</f>
        <v>0</v>
      </c>
      <c r="J345" s="26">
        <f>'Bruker data input page'!DN345</f>
        <v>0</v>
      </c>
      <c r="K345" s="26">
        <f>'Bruker data input page'!DO345</f>
        <v>0</v>
      </c>
      <c r="L345" s="26">
        <f>'Bruker data input page'!DP345</f>
        <v>0</v>
      </c>
      <c r="M345" s="26">
        <f>'Bruker data input page'!DQ345</f>
        <v>0</v>
      </c>
      <c r="N345" s="26">
        <f>'Bruker data input page'!DR345</f>
        <v>0</v>
      </c>
      <c r="O345" s="26">
        <f>'Bruker data input page'!DS345</f>
        <v>4</v>
      </c>
      <c r="P345" s="21" t="str">
        <f>'Bruker data input page'!DT345</f>
        <v>1A BKGD</v>
      </c>
      <c r="Q345" s="21">
        <f>'Bruker data input page'!A345</f>
        <v>798</v>
      </c>
      <c r="R345" s="27">
        <f>'Bruker data input page'!B345</f>
        <v>44745.210416666669</v>
      </c>
      <c r="S345" s="22">
        <f>'Bruker data input page'!Y345*Calibrations!H$97+Calibrations!I$97</f>
        <v>51.127886261413437</v>
      </c>
      <c r="T345" s="23">
        <f>Calibrations!O$97*('Bruker data input page'!AK345/0.5993)^2+Calibrations!P$97*('Bruker data input page'!AK345/0.5993)+Calibrations!Q$97</f>
        <v>1.2505985516206581</v>
      </c>
      <c r="U345" s="22">
        <f>Calibrations!$V$97*'Bruker data input page'!W345^2+Calibrations!$W$97*'Bruker data input page'!W345+Calibrations!$X$97</f>
        <v>18.033135373840793</v>
      </c>
      <c r="V345" s="23">
        <f>('Bruker data input page'!AS345/0.69943)*Calibrations!AC$97+Calibrations!AD$97</f>
        <v>10.028211309050018</v>
      </c>
      <c r="W345" s="23">
        <f>'Bruker data input page'!U345*Calibrations!AQ$97+Calibrations!AR$97</f>
        <v>8.3864030539769594</v>
      </c>
      <c r="X345" s="23">
        <f>Calibrations!AJ$97*('Bruker data input page'!AQ345/0.77446)^2+('Bruker data input page'!AQ345/0.77446)*Calibrations!AK$97+Calibrations!AL$97</f>
        <v>0.14035597795098415</v>
      </c>
      <c r="Y345" s="23">
        <f>('Bruker data input page'!AI345/0.7147)*Calibrations!AX$97+Calibrations!AY$97</f>
        <v>11.972610471948986</v>
      </c>
      <c r="Z345" s="23">
        <f>('Bruker data input page'!AG345/0.8302)*Calibrations!BE$97+Calibrations!BF$97</f>
        <v>0.34037738963857989</v>
      </c>
      <c r="AA345" s="23">
        <f>((('Bruker data input page'!AA345/0.436)^2)*Calibrations!BK$97)+(('Bruker data input page'!AA345/0.436)*Calibrations!BL$97)+Calibrations!BM$97</f>
        <v>0.12859615665390323</v>
      </c>
      <c r="AB345" s="24">
        <f>'Bruker data input page'!AM345*Calibrations!BS$97*10000+Calibrations!BT$97</f>
        <v>348.68434877602886</v>
      </c>
      <c r="AC345" s="24">
        <f>Calibrations!CA$97*('Bruker data input page'!AO345*10000)^2+('Bruker data input page'!AO345*10000)*Calibrations!CB$97+Calibrations!CC$97</f>
        <v>302.74408500540551</v>
      </c>
      <c r="AD345" s="24">
        <f>'Bruker data input page'!AW345*10000*Calibrations!CI$97+Calibrations!CJ$97</f>
        <v>123.94297111896964</v>
      </c>
      <c r="AE345" s="24">
        <f>'Bruker data input page'!AY345*10000*Calibrations!CP$97+Calibrations!CQ$97</f>
        <v>87.493501702528931</v>
      </c>
      <c r="AF345" s="24">
        <f>Calibrations!$CW$97*('Bruker data input page'!BA345*10000)^2+('Bruker data input page'!BA345*10000)*Calibrations!$CX$97+Calibrations!$CY$97</f>
        <v>82.125938838809802</v>
      </c>
      <c r="AG345" s="24">
        <f>'Bruker data input page'!BI345*10000*Calibrations!DD$97+Calibrations!DE$97</f>
        <v>3.0310147047823475</v>
      </c>
      <c r="AH345" s="24">
        <f>('Bruker data input page'!BK345*10000)*Calibrations!DK$97+Calibrations!DL$97</f>
        <v>80.615052445087514</v>
      </c>
      <c r="AI345" s="24">
        <f>Calibrations!DR$97*('Bruker data input page'!BM345*10000)^2+('Bruker data input page'!BM345*10000)*Calibrations!DS$97+Calibrations!DT$97</f>
        <v>26.542141426048879</v>
      </c>
      <c r="AJ345" s="24">
        <f>Calibrations!DY$97*('Bruker data input page'!BO345*10000)^2+Calibrations!DZ$97*('Bruker data input page'!BO345*10000)+Calibrations!EA$97</f>
        <v>79.50533291755913</v>
      </c>
      <c r="AK345" s="21"/>
      <c r="AL345" s="21"/>
    </row>
    <row r="346" spans="2:38">
      <c r="B346" s="27">
        <f>'Bruker data input page'!B1023</f>
        <v>44768.142361111109</v>
      </c>
      <c r="C346" s="21" t="str">
        <f>'Bruker data input page'!G1023</f>
        <v>GeoExploration</v>
      </c>
      <c r="D346" s="21" t="str">
        <f>'Bruker data input page'!H1023</f>
        <v>Oxide3phase</v>
      </c>
      <c r="E346" s="26">
        <f>'Bruker data input page'!L1023</f>
        <v>90</v>
      </c>
      <c r="F346" s="26"/>
      <c r="G346" s="26" t="str">
        <f>'Bruker data input page'!DK346</f>
        <v>393-U1558D-24R-1A</v>
      </c>
      <c r="H346" s="26" t="str">
        <f>'Bruker data input page'!DL346</f>
        <v>SHLF</v>
      </c>
      <c r="I346" s="26">
        <f>'Bruker data input page'!DM346</f>
        <v>0</v>
      </c>
      <c r="J346" s="26">
        <f>'Bruker data input page'!DN346</f>
        <v>0</v>
      </c>
      <c r="K346" s="26">
        <f>'Bruker data input page'!DO346</f>
        <v>0</v>
      </c>
      <c r="L346" s="26">
        <f>'Bruker data input page'!DP346</f>
        <v>0</v>
      </c>
      <c r="M346" s="26">
        <f>'Bruker data input page'!DQ346</f>
        <v>0</v>
      </c>
      <c r="N346" s="26">
        <f>'Bruker data input page'!DR346</f>
        <v>0</v>
      </c>
      <c r="O346" s="26">
        <f>'Bruker data input page'!DS346</f>
        <v>26</v>
      </c>
      <c r="P346" s="21" t="str">
        <f>'Bruker data input page'!DT346</f>
        <v>5A BKGD</v>
      </c>
      <c r="Q346" s="21">
        <f>'Bruker data input page'!A346</f>
        <v>799</v>
      </c>
      <c r="R346" s="27">
        <f>'Bruker data input page'!B346</f>
        <v>44745.211805555555</v>
      </c>
      <c r="S346" s="22">
        <f>'Bruker data input page'!Y346*Calibrations!H$97+Calibrations!I$97</f>
        <v>52.720126489041384</v>
      </c>
      <c r="T346" s="23">
        <f>Calibrations!O$97*('Bruker data input page'!AK346/0.5993)^2+Calibrations!P$97*('Bruker data input page'!AK346/0.5993)+Calibrations!Q$97</f>
        <v>1.2760035944890051</v>
      </c>
      <c r="U346" s="22">
        <f>Calibrations!$V$97*'Bruker data input page'!W346^2+Calibrations!$W$97*'Bruker data input page'!W346+Calibrations!$X$97</f>
        <v>17.028326120945621</v>
      </c>
      <c r="V346" s="23">
        <f>('Bruker data input page'!AS346/0.69943)*Calibrations!AC$97+Calibrations!AD$97</f>
        <v>10.596974909557201</v>
      </c>
      <c r="W346" s="23">
        <f>'Bruker data input page'!U346*Calibrations!AQ$97+Calibrations!AR$97</f>
        <v>9.1525919578791282</v>
      </c>
      <c r="X346" s="23">
        <f>Calibrations!AJ$97*('Bruker data input page'!AQ346/0.77446)^2+('Bruker data input page'!AQ346/0.77446)*Calibrations!AK$97+Calibrations!AL$97</f>
        <v>0.15169788563212039</v>
      </c>
      <c r="Y346" s="23">
        <f>('Bruker data input page'!AI346/0.7147)*Calibrations!AX$97+Calibrations!AY$97</f>
        <v>12.052541450511974</v>
      </c>
      <c r="Z346" s="23">
        <f>('Bruker data input page'!AG346/0.8302)*Calibrations!BE$97+Calibrations!BF$97</f>
        <v>0.35924250605130414</v>
      </c>
      <c r="AA346" s="23">
        <f>((('Bruker data input page'!AA346/0.436)^2)*Calibrations!BK$97)+(('Bruker data input page'!AA346/0.436)*Calibrations!BL$97)+Calibrations!BM$97</f>
        <v>8.5676227491912296E-2</v>
      </c>
      <c r="AB346" s="24">
        <f>'Bruker data input page'!AM346*Calibrations!BS$97*10000+Calibrations!BT$97</f>
        <v>281.80188768002841</v>
      </c>
      <c r="AC346" s="24">
        <f>Calibrations!CA$97*('Bruker data input page'!AO346*10000)^2+('Bruker data input page'!AO346*10000)*Calibrations!CB$97+Calibrations!CC$97</f>
        <v>359.62136680278752</v>
      </c>
      <c r="AD346" s="24">
        <f>'Bruker data input page'!AW346*10000*Calibrations!CI$97+Calibrations!CJ$97</f>
        <v>71.550979930153957</v>
      </c>
      <c r="AE346" s="24">
        <f>'Bruker data input page'!AY346*10000*Calibrations!CP$97+Calibrations!CQ$97</f>
        <v>84.409617897320331</v>
      </c>
      <c r="AF346" s="24">
        <f>Calibrations!$CW$97*('Bruker data input page'!BA346*10000)^2+('Bruker data input page'!BA346*10000)*Calibrations!$CX$97+Calibrations!$CY$97</f>
        <v>86.049978891311611</v>
      </c>
      <c r="AG346" s="24">
        <f>'Bruker data input page'!BI346*10000*Calibrations!DD$97+Calibrations!DE$97</f>
        <v>4.1610912678326706</v>
      </c>
      <c r="AH346" s="24">
        <f>('Bruker data input page'!BK346*10000)*Calibrations!DK$97+Calibrations!DL$97</f>
        <v>81.608230056167898</v>
      </c>
      <c r="AI346" s="24">
        <f>Calibrations!DR$97*('Bruker data input page'!BM346*10000)^2+('Bruker data input page'!BM346*10000)*Calibrations!DS$97+Calibrations!DT$97</f>
        <v>27.603420073396141</v>
      </c>
      <c r="AJ346" s="24">
        <f>Calibrations!DY$97*('Bruker data input page'!BO346*10000)^2+Calibrations!DZ$97*('Bruker data input page'!BO346*10000)+Calibrations!EA$97</f>
        <v>72.680714843327877</v>
      </c>
      <c r="AK346" s="21"/>
      <c r="AL346" s="21"/>
    </row>
    <row r="347" spans="2:38">
      <c r="B347" s="27">
        <f>'Bruker data input page'!B1024</f>
        <v>44768.144444444442</v>
      </c>
      <c r="C347" s="21" t="str">
        <f>'Bruker data input page'!G1024</f>
        <v>GeoExploration</v>
      </c>
      <c r="D347" s="21" t="str">
        <f>'Bruker data input page'!H1024</f>
        <v>Oxide3phase</v>
      </c>
      <c r="E347" s="26">
        <f>'Bruker data input page'!L1024</f>
        <v>90</v>
      </c>
      <c r="F347" s="26"/>
      <c r="G347" s="26" t="str">
        <f>'Bruker data input page'!DK347</f>
        <v>393-U1558D-24R-1A</v>
      </c>
      <c r="H347" s="26" t="str">
        <f>'Bruker data input page'!DL347</f>
        <v>SHLF</v>
      </c>
      <c r="I347" s="26">
        <f>'Bruker data input page'!DM347</f>
        <v>0</v>
      </c>
      <c r="J347" s="26">
        <f>'Bruker data input page'!DN347</f>
        <v>0</v>
      </c>
      <c r="K347" s="26">
        <f>'Bruker data input page'!DO347</f>
        <v>0</v>
      </c>
      <c r="L347" s="26">
        <f>'Bruker data input page'!DP347</f>
        <v>0</v>
      </c>
      <c r="M347" s="26">
        <f>'Bruker data input page'!DQ347</f>
        <v>0</v>
      </c>
      <c r="N347" s="26">
        <f>'Bruker data input page'!DR347</f>
        <v>0</v>
      </c>
      <c r="O347" s="26">
        <f>'Bruker data input page'!DS347</f>
        <v>48</v>
      </c>
      <c r="P347" s="21" t="str">
        <f>'Bruker data input page'!DT347</f>
        <v>8A BKGD</v>
      </c>
      <c r="Q347" s="21">
        <f>'Bruker data input page'!A347</f>
        <v>800</v>
      </c>
      <c r="R347" s="27">
        <f>'Bruker data input page'!B347</f>
        <v>44745.215277777781</v>
      </c>
      <c r="S347" s="22">
        <f>'Bruker data input page'!Y347*Calibrations!H$97+Calibrations!I$97</f>
        <v>49.507486871488055</v>
      </c>
      <c r="T347" s="23">
        <f>Calibrations!O$97*('Bruker data input page'!AK347/0.5993)^2+Calibrations!P$97*('Bruker data input page'!AK347/0.5993)+Calibrations!Q$97</f>
        <v>1.1951342263741864</v>
      </c>
      <c r="U347" s="22">
        <f>Calibrations!$V$97*'Bruker data input page'!W347^2+Calibrations!$W$97*'Bruker data input page'!W347+Calibrations!$X$97</f>
        <v>17.905427109653509</v>
      </c>
      <c r="V347" s="23">
        <f>('Bruker data input page'!AS347/0.69943)*Calibrations!AC$97+Calibrations!AD$97</f>
        <v>9.2054325883770503</v>
      </c>
      <c r="W347" s="23">
        <f>'Bruker data input page'!U347*Calibrations!AQ$97+Calibrations!AR$97</f>
        <v>6.9216926992046073</v>
      </c>
      <c r="X347" s="23">
        <f>Calibrations!AJ$97*('Bruker data input page'!AQ347/0.77446)^2+('Bruker data input page'!AQ347/0.77446)*Calibrations!AK$97+Calibrations!AL$97</f>
        <v>0.16477574444152993</v>
      </c>
      <c r="Y347" s="23">
        <f>('Bruker data input page'!AI347/0.7147)*Calibrations!AX$97+Calibrations!AY$97</f>
        <v>14.693460982233201</v>
      </c>
      <c r="Z347" s="23">
        <f>('Bruker data input page'!AG347/0.8302)*Calibrations!BE$97+Calibrations!BF$97</f>
        <v>0.44813493458806075</v>
      </c>
      <c r="AA347" s="23">
        <f>((('Bruker data input page'!AA347/0.436)^2)*Calibrations!BK$97)+(('Bruker data input page'!AA347/0.436)*Calibrations!BL$97)+Calibrations!BM$97</f>
        <v>0.12822366605845092</v>
      </c>
      <c r="AB347" s="24">
        <f>'Bruker data input page'!AM347*Calibrations!BS$97*10000+Calibrations!BT$97</f>
        <v>436.14602867079867</v>
      </c>
      <c r="AC347" s="24">
        <f>Calibrations!CA$97*('Bruker data input page'!AO347*10000)^2+('Bruker data input page'!AO347*10000)*Calibrations!CB$97+Calibrations!CC$97</f>
        <v>299.94658240357683</v>
      </c>
      <c r="AD347" s="24">
        <f>'Bruker data input page'!AW347*10000*Calibrations!CI$97+Calibrations!CJ$97</f>
        <v>99.229767728018842</v>
      </c>
      <c r="AE347" s="24">
        <f>'Bruker data input page'!AY347*10000*Calibrations!CP$97+Calibrations!CQ$97</f>
        <v>99.829036923363319</v>
      </c>
      <c r="AF347" s="24">
        <f>Calibrations!$CW$97*('Bruker data input page'!BA347*10000)^2+('Bruker data input page'!BA347*10000)*Calibrations!$CX$97+Calibrations!$CY$97</f>
        <v>74.117702441699478</v>
      </c>
      <c r="AG347" s="24">
        <f>'Bruker data input page'!BI347*10000*Calibrations!DD$97+Calibrations!DE$97</f>
        <v>6.421244393933315</v>
      </c>
      <c r="AH347" s="24">
        <f>('Bruker data input page'!BK347*10000)*Calibrations!DK$97+Calibrations!DL$97</f>
        <v>93.526361389132575</v>
      </c>
      <c r="AI347" s="24">
        <f>Calibrations!DR$97*('Bruker data input page'!BM347*10000)^2+('Bruker data input page'!BM347*10000)*Calibrations!DS$97+Calibrations!DT$97</f>
        <v>29.725107834104254</v>
      </c>
      <c r="AJ347" s="24">
        <f>Calibrations!DY$97*('Bruker data input page'!BO347*10000)^2+Calibrations!DZ$97*('Bruker data input page'!BO347*10000)+Calibrations!EA$97</f>
        <v>76.948422169601841</v>
      </c>
      <c r="AK347" s="21"/>
      <c r="AL347" s="21"/>
    </row>
    <row r="348" spans="2:38">
      <c r="B348" s="27">
        <f>'Bruker data input page'!B1025</f>
        <v>44768.145833333336</v>
      </c>
      <c r="C348" s="21" t="str">
        <f>'Bruker data input page'!G1025</f>
        <v>GeoExploration</v>
      </c>
      <c r="D348" s="21" t="str">
        <f>'Bruker data input page'!H1025</f>
        <v>Oxide3phase</v>
      </c>
      <c r="E348" s="26">
        <f>'Bruker data input page'!L1025</f>
        <v>90</v>
      </c>
      <c r="F348" s="26"/>
      <c r="G348" s="26" t="str">
        <f>'Bruker data input page'!DK348</f>
        <v>393-U1558D-24R-1A</v>
      </c>
      <c r="H348" s="26" t="str">
        <f>'Bruker data input page'!DL348</f>
        <v>SHLF</v>
      </c>
      <c r="I348" s="26">
        <f>'Bruker data input page'!DM348</f>
        <v>0</v>
      </c>
      <c r="J348" s="26">
        <f>'Bruker data input page'!DN348</f>
        <v>0</v>
      </c>
      <c r="K348" s="26">
        <f>'Bruker data input page'!DO348</f>
        <v>0</v>
      </c>
      <c r="L348" s="26">
        <f>'Bruker data input page'!DP348</f>
        <v>0</v>
      </c>
      <c r="M348" s="26">
        <f>'Bruker data input page'!DQ348</f>
        <v>0</v>
      </c>
      <c r="N348" s="26">
        <f>'Bruker data input page'!DR348</f>
        <v>0</v>
      </c>
      <c r="O348" s="26">
        <f>'Bruker data input page'!DS348</f>
        <v>81</v>
      </c>
      <c r="P348" s="21" t="str">
        <f>'Bruker data input page'!DT348</f>
        <v>12A BKGD</v>
      </c>
      <c r="Q348" s="21">
        <f>'Bruker data input page'!A348</f>
        <v>801</v>
      </c>
      <c r="R348" s="27">
        <f>'Bruker data input page'!B348</f>
        <v>44745.217361111114</v>
      </c>
      <c r="S348" s="22">
        <f>'Bruker data input page'!Y348*Calibrations!H$97+Calibrations!I$97</f>
        <v>48.335614222798071</v>
      </c>
      <c r="T348" s="23">
        <f>Calibrations!O$97*('Bruker data input page'!AK348/0.5993)^2+Calibrations!P$97*('Bruker data input page'!AK348/0.5993)+Calibrations!Q$97</f>
        <v>1.1320101261119824</v>
      </c>
      <c r="U348" s="22">
        <f>Calibrations!$V$97*'Bruker data input page'!W348^2+Calibrations!$W$97*'Bruker data input page'!W348+Calibrations!$X$97</f>
        <v>16.978209135158433</v>
      </c>
      <c r="V348" s="23">
        <f>('Bruker data input page'!AS348/0.69943)*Calibrations!AC$97+Calibrations!AD$97</f>
        <v>8.2542790874276619</v>
      </c>
      <c r="W348" s="23">
        <f>'Bruker data input page'!U348*Calibrations!AQ$97+Calibrations!AR$97</f>
        <v>8.2066009644919689</v>
      </c>
      <c r="X348" s="23">
        <f>Calibrations!AJ$97*('Bruker data input page'!AQ348/0.77446)^2+('Bruker data input page'!AQ348/0.77446)*Calibrations!AK$97+Calibrations!AL$97</f>
        <v>0.14048426892517579</v>
      </c>
      <c r="Y348" s="23">
        <f>('Bruker data input page'!AI348/0.7147)*Calibrations!AX$97+Calibrations!AY$97</f>
        <v>11.409591883899573</v>
      </c>
      <c r="Z348" s="23">
        <f>('Bruker data input page'!AG348/0.8302)*Calibrations!BE$97+Calibrations!BF$97</f>
        <v>0.30551465450786552</v>
      </c>
      <c r="AA348" s="23">
        <f>((('Bruker data input page'!AA348/0.436)^2)*Calibrations!BK$97)+(('Bruker data input page'!AA348/0.436)*Calibrations!BL$97)+Calibrations!BM$97</f>
        <v>7.3845903193667253E-2</v>
      </c>
      <c r="AB348" s="24">
        <f>'Bruker data input page'!AM348*Calibrations!BS$97*10000+Calibrations!BT$97</f>
        <v>268.9398759307976</v>
      </c>
      <c r="AC348" s="24">
        <f>Calibrations!CA$97*('Bruker data input page'!AO348*10000)^2+('Bruker data input page'!AO348*10000)*Calibrations!CB$97+Calibrations!CC$97</f>
        <v>294.27850968385064</v>
      </c>
      <c r="AD348" s="24">
        <f>'Bruker data input page'!AW348*10000*Calibrations!CI$97+Calibrations!CJ$97</f>
        <v>95.275655185466718</v>
      </c>
      <c r="AE348" s="24">
        <f>'Bruker data input page'!AY348*10000*Calibrations!CP$97+Calibrations!CQ$97</f>
        <v>87.493501702528931</v>
      </c>
      <c r="AF348" s="24">
        <f>Calibrations!$CW$97*('Bruker data input page'!BA348*10000)^2+('Bruker data input page'!BA348*10000)*Calibrations!$CX$97+Calibrations!$CY$97</f>
        <v>78.148513355605772</v>
      </c>
      <c r="AG348" s="24">
        <f>'Bruker data input page'!BI348*10000*Calibrations!DD$97+Calibrations!DE$97</f>
        <v>5.2911678308829933</v>
      </c>
      <c r="AH348" s="24">
        <f>('Bruker data input page'!BK348*10000)*Calibrations!DK$97+Calibrations!DL$97</f>
        <v>82.601407667248296</v>
      </c>
      <c r="AI348" s="24">
        <f>Calibrations!DR$97*('Bruker data input page'!BM348*10000)^2+('Bruker data input page'!BM348*10000)*Calibrations!DS$97+Calibrations!DT$97</f>
        <v>28.664408876081268</v>
      </c>
      <c r="AJ348" s="24">
        <f>Calibrations!DY$97*('Bruker data input page'!BO348*10000)^2+Calibrations!DZ$97*('Bruker data input page'!BO348*10000)+Calibrations!EA$97</f>
        <v>79.50533291755913</v>
      </c>
      <c r="AK348" s="21"/>
      <c r="AL348" s="21"/>
    </row>
    <row r="349" spans="2:38">
      <c r="B349" s="27">
        <f>'Bruker data input page'!B1026</f>
        <v>44768.147916666669</v>
      </c>
      <c r="C349" s="21" t="str">
        <f>'Bruker data input page'!G1026</f>
        <v>GeoExploration</v>
      </c>
      <c r="D349" s="21" t="str">
        <f>'Bruker data input page'!H1026</f>
        <v>Oxide3phase</v>
      </c>
      <c r="E349" s="26">
        <f>'Bruker data input page'!L1026</f>
        <v>90</v>
      </c>
      <c r="F349" s="26"/>
      <c r="G349" s="26" t="str">
        <f>'Bruker data input page'!DK349</f>
        <v>393-U1558D-24R-1A</v>
      </c>
      <c r="H349" s="26" t="str">
        <f>'Bruker data input page'!DL349</f>
        <v>SHLF</v>
      </c>
      <c r="I349" s="26">
        <f>'Bruker data input page'!DM349</f>
        <v>0</v>
      </c>
      <c r="J349" s="26">
        <f>'Bruker data input page'!DN349</f>
        <v>0</v>
      </c>
      <c r="K349" s="26">
        <f>'Bruker data input page'!DO349</f>
        <v>0</v>
      </c>
      <c r="L349" s="26">
        <f>'Bruker data input page'!DP349</f>
        <v>0</v>
      </c>
      <c r="M349" s="26">
        <f>'Bruker data input page'!DQ349</f>
        <v>0</v>
      </c>
      <c r="N349" s="26">
        <f>'Bruker data input page'!DR349</f>
        <v>0</v>
      </c>
      <c r="O349" s="26">
        <f>'Bruker data input page'!DS349</f>
        <v>124</v>
      </c>
      <c r="P349" s="21" t="str">
        <f>'Bruker data input page'!DT349</f>
        <v>18A BKGD</v>
      </c>
      <c r="Q349" s="21">
        <f>'Bruker data input page'!A349</f>
        <v>802</v>
      </c>
      <c r="R349" s="27">
        <f>'Bruker data input page'!B349</f>
        <v>44745.220833333333</v>
      </c>
      <c r="S349" s="22">
        <f>'Bruker data input page'!Y349*Calibrations!H$97+Calibrations!I$97</f>
        <v>52.284907031254569</v>
      </c>
      <c r="T349" s="23">
        <f>Calibrations!O$97*('Bruker data input page'!AK349/0.5993)^2+Calibrations!P$97*('Bruker data input page'!AK349/0.5993)+Calibrations!Q$97</f>
        <v>1.3027828561188544</v>
      </c>
      <c r="U349" s="22">
        <f>Calibrations!$V$97*'Bruker data input page'!W349^2+Calibrations!$W$97*'Bruker data input page'!W349+Calibrations!$X$97</f>
        <v>18.387813248611746</v>
      </c>
      <c r="V349" s="23">
        <f>('Bruker data input page'!AS349/0.69943)*Calibrations!AC$97+Calibrations!AD$97</f>
        <v>10.28380952628199</v>
      </c>
      <c r="W349" s="23">
        <f>'Bruker data input page'!U349*Calibrations!AQ$97+Calibrations!AR$97</f>
        <v>8.5758719224665185</v>
      </c>
      <c r="X349" s="23">
        <f>Calibrations!AJ$97*('Bruker data input page'!AQ349/0.77446)^2+('Bruker data input page'!AQ349/0.77446)*Calibrations!AK$97+Calibrations!AL$97</f>
        <v>0.13406853826892562</v>
      </c>
      <c r="Y349" s="23">
        <f>('Bruker data input page'!AI349/0.7147)*Calibrations!AX$97+Calibrations!AY$97</f>
        <v>11.684402200673286</v>
      </c>
      <c r="Z349" s="23">
        <f>('Bruker data input page'!AG349/0.8302)*Calibrations!BE$97+Calibrations!BF$97</f>
        <v>0.53295249797966893</v>
      </c>
      <c r="AA349" s="23">
        <f>((('Bruker data input page'!AA349/0.436)^2)*Calibrations!BK$97)+(('Bruker data input page'!AA349/0.436)*Calibrations!BL$97)+Calibrations!BM$97</f>
        <v>0.11063674944087475</v>
      </c>
      <c r="AB349" s="24">
        <f>'Bruker data input page'!AM349*Calibrations!BS$97*10000+Calibrations!BT$97</f>
        <v>346.9694138761314</v>
      </c>
      <c r="AC349" s="24">
        <f>Calibrations!CA$97*('Bruker data input page'!AO349*10000)^2+('Bruker data input page'!AO349*10000)*Calibrations!CB$97+Calibrations!CC$97</f>
        <v>340.16518624673006</v>
      </c>
      <c r="AD349" s="24">
        <f>'Bruker data input page'!AW349*10000*Calibrations!CI$97+Calibrations!CJ$97</f>
        <v>91.321542642914579</v>
      </c>
      <c r="AE349" s="24">
        <f>'Bruker data input page'!AY349*10000*Calibrations!CP$97+Calibrations!CQ$97</f>
        <v>95.717191849751842</v>
      </c>
      <c r="AF349" s="24">
        <f>Calibrations!$CW$97*('Bruker data input page'!BA349*10000)^2+('Bruker data input page'!BA349*10000)*Calibrations!$CX$97+Calibrations!$CY$97</f>
        <v>83.439883904166209</v>
      </c>
      <c r="AG349" s="24">
        <f>'Bruker data input page'!BI349*10000*Calibrations!DD$97+Calibrations!DE$97</f>
        <v>8.6813975200339613</v>
      </c>
      <c r="AH349" s="24">
        <f>('Bruker data input page'!BK349*10000)*Calibrations!DK$97+Calibrations!DL$97</f>
        <v>95.512716611293371</v>
      </c>
      <c r="AI349" s="24">
        <f>Calibrations!DR$97*('Bruker data input page'!BM349*10000)^2+('Bruker data input page'!BM349*10000)*Calibrations!DS$97+Calibrations!DT$97</f>
        <v>29.725107834104254</v>
      </c>
      <c r="AJ349" s="24">
        <f>Calibrations!DY$97*('Bruker data input page'!BO349*10000)^2+Calibrations!DZ$97*('Bruker data input page'!BO349*10000)+Calibrations!EA$97</f>
        <v>76.095499645648218</v>
      </c>
      <c r="AK349" s="21"/>
      <c r="AL349" s="21"/>
    </row>
    <row r="350" spans="2:38">
      <c r="B350" s="27">
        <f>'Bruker data input page'!B1027</f>
        <v>44768.15</v>
      </c>
      <c r="C350" s="21" t="str">
        <f>'Bruker data input page'!G1027</f>
        <v>GeoExploration</v>
      </c>
      <c r="D350" s="21" t="str">
        <f>'Bruker data input page'!H1027</f>
        <v>Oxide3phase</v>
      </c>
      <c r="E350" s="26">
        <f>'Bruker data input page'!L1027</f>
        <v>90</v>
      </c>
      <c r="F350" s="26"/>
      <c r="G350" s="26" t="str">
        <f>'Bruker data input page'!DK350</f>
        <v>393-U1558D-25R-1A</v>
      </c>
      <c r="H350" s="26" t="str">
        <f>'Bruker data input page'!DL350</f>
        <v>SHLF</v>
      </c>
      <c r="I350" s="26">
        <f>'Bruker data input page'!DM350</f>
        <v>0</v>
      </c>
      <c r="J350" s="26">
        <f>'Bruker data input page'!DN350</f>
        <v>0</v>
      </c>
      <c r="K350" s="26">
        <f>'Bruker data input page'!DO350</f>
        <v>0</v>
      </c>
      <c r="L350" s="26">
        <f>'Bruker data input page'!DP350</f>
        <v>0</v>
      </c>
      <c r="M350" s="26">
        <f>'Bruker data input page'!DQ350</f>
        <v>0</v>
      </c>
      <c r="N350" s="26">
        <f>'Bruker data input page'!DR350</f>
        <v>0</v>
      </c>
      <c r="O350" s="26" t="str">
        <f>'Bruker data input page'!DS350</f>
        <v>5</v>
      </c>
      <c r="P350" s="21" t="str">
        <f>'Bruker data input page'!DT350</f>
        <v>1A BROWN SPOTTY</v>
      </c>
      <c r="Q350" s="21">
        <f>'Bruker data input page'!A350</f>
        <v>4</v>
      </c>
      <c r="R350" s="27">
        <f>'Bruker data input page'!B350</f>
        <v>44745.861111111109</v>
      </c>
      <c r="S350" s="22">
        <f>'Bruker data input page'!Y350*Calibrations!H$97+Calibrations!I$97</f>
        <v>52.463723652594766</v>
      </c>
      <c r="T350" s="23">
        <f>Calibrations!O$97*('Bruker data input page'!AK350/0.5993)^2+Calibrations!P$97*('Bruker data input page'!AK350/0.5993)+Calibrations!Q$97</f>
        <v>1.29582588679147</v>
      </c>
      <c r="U350" s="22">
        <f>Calibrations!$V$97*'Bruker data input page'!W350^2+Calibrations!$W$97*'Bruker data input page'!W350+Calibrations!$X$97</f>
        <v>18.160089178571802</v>
      </c>
      <c r="V350" s="23">
        <f>('Bruker data input page'!AS350/0.69943)*Calibrations!AC$97+Calibrations!AD$97</f>
        <v>10.698724875538623</v>
      </c>
      <c r="W350" s="23">
        <f>'Bruker data input page'!U350*Calibrations!AQ$97+Calibrations!AR$97</f>
        <v>9.3575276727759995</v>
      </c>
      <c r="X350" s="23">
        <f>Calibrations!AJ$97*('Bruker data input page'!AQ350/0.77446)^2+('Bruker data input page'!AQ350/0.77446)*Calibrations!AK$97+Calibrations!AL$97</f>
        <v>0.1423954220155132</v>
      </c>
      <c r="Y350" s="23">
        <f>('Bruker data input page'!AI350/0.7147)*Calibrations!AX$97+Calibrations!AY$97</f>
        <v>11.628069891971748</v>
      </c>
      <c r="Z350" s="23">
        <f>('Bruker data input page'!AG350/0.8302)*Calibrations!BE$97+Calibrations!BF$97</f>
        <v>0.35592224556266466</v>
      </c>
      <c r="AA350" s="23">
        <f>((('Bruker data input page'!AA350/0.436)^2)*Calibrations!BK$97)+(('Bruker data input page'!AA350/0.436)*Calibrations!BL$97)+Calibrations!BM$97</f>
        <v>0.10988490097405006</v>
      </c>
      <c r="AB350" s="24">
        <f>'Bruker data input page'!AM350*Calibrations!BS$97*10000+Calibrations!BT$97</f>
        <v>346.11194642618267</v>
      </c>
      <c r="AC350" s="24">
        <f>Calibrations!CA$97*('Bruker data input page'!AO350*10000)^2+('Bruker data input page'!AO350*10000)*Calibrations!CB$97+Calibrations!CC$97</f>
        <v>344.98892322521783</v>
      </c>
      <c r="AD350" s="24">
        <f>'Bruker data input page'!AW350*10000*Calibrations!CI$97+Calibrations!CJ$97</f>
        <v>100.21829586365688</v>
      </c>
      <c r="AE350" s="24">
        <f>'Bruker data input page'!AY350*10000*Calibrations!CP$97+Calibrations!CQ$97</f>
        <v>79.269811555306035</v>
      </c>
      <c r="AF350" s="24">
        <f>Calibrations!$CW$97*('Bruker data input page'!BA350*10000)^2+('Bruker data input page'!BA350*10000)*Calibrations!$CX$97+Calibrations!$CY$97</f>
        <v>120.09998861190924</v>
      </c>
      <c r="AG350" s="24">
        <f>'Bruker data input page'!BI350*10000*Calibrations!DD$97+Calibrations!DE$97</f>
        <v>4.1610912678326706</v>
      </c>
      <c r="AH350" s="24">
        <f>('Bruker data input page'!BK350*10000)*Calibrations!DK$97+Calibrations!DL$97</f>
        <v>84.587762889409078</v>
      </c>
      <c r="AI350" s="24">
        <f>Calibrations!DR$97*('Bruker data input page'!BM350*10000)^2+('Bruker data input page'!BM350*10000)*Calibrations!DS$97+Calibrations!DT$97</f>
        <v>29.725107834104254</v>
      </c>
      <c r="AJ350" s="24">
        <f>Calibrations!DY$97*('Bruker data input page'!BO350*10000)^2+Calibrations!DZ$97*('Bruker data input page'!BO350*10000)+Calibrations!EA$97</f>
        <v>75.242267651044003</v>
      </c>
      <c r="AK350" s="21"/>
      <c r="AL350" s="21"/>
    </row>
    <row r="351" spans="2:38">
      <c r="B351" s="27">
        <f>'Bruker data input page'!B1028</f>
        <v>44768.155555555553</v>
      </c>
      <c r="C351" s="21" t="str">
        <f>'Bruker data input page'!G1028</f>
        <v>GeoExploration</v>
      </c>
      <c r="D351" s="21" t="str">
        <f>'Bruker data input page'!H1028</f>
        <v>Oxide3phase</v>
      </c>
      <c r="E351" s="26">
        <f>'Bruker data input page'!L1028</f>
        <v>90</v>
      </c>
      <c r="F351" s="26"/>
      <c r="G351" s="26" t="str">
        <f>'Bruker data input page'!DK351</f>
        <v>393-U1558D-25R-1A</v>
      </c>
      <c r="H351" s="26" t="str">
        <f>'Bruker data input page'!DL351</f>
        <v>SHLF</v>
      </c>
      <c r="I351" s="26">
        <f>'Bruker data input page'!DM351</f>
        <v>0</v>
      </c>
      <c r="J351" s="26">
        <f>'Bruker data input page'!DN351</f>
        <v>0</v>
      </c>
      <c r="K351" s="26">
        <f>'Bruker data input page'!DO351</f>
        <v>0</v>
      </c>
      <c r="L351" s="26">
        <f>'Bruker data input page'!DP351</f>
        <v>0</v>
      </c>
      <c r="M351" s="26">
        <f>'Bruker data input page'!DQ351</f>
        <v>0</v>
      </c>
      <c r="N351" s="26">
        <f>'Bruker data input page'!DR351</f>
        <v>0</v>
      </c>
      <c r="O351" s="26" t="str">
        <f>'Bruker data input page'!DS351</f>
        <v>40</v>
      </c>
      <c r="P351" s="21" t="str">
        <f>'Bruker data input page'!DT351</f>
        <v>5A ALT ORANGE HALO</v>
      </c>
      <c r="Q351" s="21">
        <f>'Bruker data input page'!A351</f>
        <v>5</v>
      </c>
      <c r="R351" s="27">
        <f>'Bruker data input page'!B351</f>
        <v>44745.863194444442</v>
      </c>
      <c r="S351" s="22">
        <f>'Bruker data input page'!Y351*Calibrations!H$97+Calibrations!I$97</f>
        <v>48.697643621617736</v>
      </c>
      <c r="T351" s="23">
        <f>Calibrations!O$97*('Bruker data input page'!AK351/0.5993)^2+Calibrations!P$97*('Bruker data input page'!AK351/0.5993)+Calibrations!Q$97</f>
        <v>1.0656590142293181</v>
      </c>
      <c r="U351" s="22">
        <f>Calibrations!$V$97*'Bruker data input page'!W351^2+Calibrations!$W$97*'Bruker data input page'!W351+Calibrations!$X$97</f>
        <v>17.727344746048864</v>
      </c>
      <c r="V351" s="23">
        <f>('Bruker data input page'!AS351/0.69943)*Calibrations!AC$97+Calibrations!AD$97</f>
        <v>10.806375476039475</v>
      </c>
      <c r="W351" s="23">
        <f>'Bruker data input page'!U351*Calibrations!AQ$97+Calibrations!AR$97</f>
        <v>8.3922031213797013</v>
      </c>
      <c r="X351" s="23">
        <f>Calibrations!AJ$97*('Bruker data input page'!AQ351/0.77446)^2+('Bruker data input page'!AQ351/0.77446)*Calibrations!AK$97+Calibrations!AL$97</f>
        <v>0.18203812420212834</v>
      </c>
      <c r="Y351" s="23">
        <f>('Bruker data input page'!AI351/0.7147)*Calibrations!AX$97+Calibrations!AY$97</f>
        <v>10.782628512999768</v>
      </c>
      <c r="Z351" s="23">
        <f>('Bruker data input page'!AG351/0.8302)*Calibrations!BE$97+Calibrations!BF$97</f>
        <v>0.64916161508205028</v>
      </c>
      <c r="AA351" s="23">
        <f>((('Bruker data input page'!AA351/0.436)^2)*Calibrations!BK$97)+(('Bruker data input page'!AA351/0.436)*Calibrations!BL$97)+Calibrations!BM$97</f>
        <v>0.1278511046663397</v>
      </c>
      <c r="AB351" s="24">
        <f>'Bruker data input page'!AM351*Calibrations!BS$97*10000+Calibrations!BT$97</f>
        <v>269.79734338074633</v>
      </c>
      <c r="AC351" s="24">
        <f>Calibrations!CA$97*('Bruker data input page'!AO351*10000)^2+('Bruker data input page'!AO351*10000)*Calibrations!CB$97+Calibrations!CC$97</f>
        <v>304.59555571846374</v>
      </c>
      <c r="AD351" s="24">
        <f>'Bruker data input page'!AW351*10000*Calibrations!CI$97+Calibrations!CJ$97</f>
        <v>86.378901964724434</v>
      </c>
      <c r="AE351" s="24">
        <f>'Bruker data input page'!AY351*10000*Calibrations!CP$97+Calibrations!CQ$97</f>
        <v>87.493501702528931</v>
      </c>
      <c r="AF351" s="24">
        <f>Calibrations!$CW$97*('Bruker data input page'!BA351*10000)^2+('Bruker data input page'!BA351*10000)*Calibrations!$CX$97+Calibrations!$CY$97</f>
        <v>86.049978891311611</v>
      </c>
      <c r="AG351" s="24">
        <f>'Bruker data input page'!BI351*10000*Calibrations!DD$97+Calibrations!DE$97</f>
        <v>5.2911678308829933</v>
      </c>
      <c r="AH351" s="24">
        <f>('Bruker data input page'!BK351*10000)*Calibrations!DK$97+Calibrations!DL$97</f>
        <v>90.546828555891409</v>
      </c>
      <c r="AI351" s="24">
        <f>Calibrations!DR$97*('Bruker data input page'!BM351*10000)^2+('Bruker data input page'!BM351*10000)*Calibrations!DS$97+Calibrations!DT$97</f>
        <v>28.664408876081268</v>
      </c>
      <c r="AJ351" s="24">
        <f>Calibrations!DY$97*('Bruker data input page'!BO351*10000)^2+Calibrations!DZ$97*('Bruker data input page'!BO351*10000)+Calibrations!EA$97</f>
        <v>70.116376799756438</v>
      </c>
      <c r="AK351" s="21"/>
      <c r="AL351" s="21"/>
    </row>
    <row r="352" spans="2:38">
      <c r="B352" s="27">
        <f>'Bruker data input page'!B1029</f>
        <v>44768.157638888886</v>
      </c>
      <c r="C352" s="21" t="str">
        <f>'Bruker data input page'!G1029</f>
        <v>GeoExploration</v>
      </c>
      <c r="D352" s="21" t="str">
        <f>'Bruker data input page'!H1029</f>
        <v>Oxide3phase</v>
      </c>
      <c r="E352" s="26">
        <f>'Bruker data input page'!L1029</f>
        <v>90</v>
      </c>
      <c r="F352" s="26"/>
      <c r="G352" s="26" t="str">
        <f>'Bruker data input page'!DK352</f>
        <v>393-U1558D-25R-1A</v>
      </c>
      <c r="H352" s="26" t="str">
        <f>'Bruker data input page'!DL352</f>
        <v>SHLF</v>
      </c>
      <c r="I352" s="26">
        <f>'Bruker data input page'!DM352</f>
        <v>0</v>
      </c>
      <c r="J352" s="26">
        <f>'Bruker data input page'!DN352</f>
        <v>0</v>
      </c>
      <c r="K352" s="26">
        <f>'Bruker data input page'!DO352</f>
        <v>0</v>
      </c>
      <c r="L352" s="26">
        <f>'Bruker data input page'!DP352</f>
        <v>0</v>
      </c>
      <c r="M352" s="26">
        <f>'Bruker data input page'!DQ352</f>
        <v>0</v>
      </c>
      <c r="N352" s="26">
        <f>'Bruker data input page'!DR352</f>
        <v>0</v>
      </c>
      <c r="O352" s="26" t="str">
        <f>'Bruker data input page'!DS352</f>
        <v>55</v>
      </c>
      <c r="P352" s="21" t="str">
        <f>'Bruker data input page'!DT352</f>
        <v>6A BKGD</v>
      </c>
      <c r="Q352" s="21">
        <f>'Bruker data input page'!A352</f>
        <v>6</v>
      </c>
      <c r="R352" s="27">
        <f>'Bruker data input page'!B352</f>
        <v>44745.865277777775</v>
      </c>
      <c r="S352" s="22">
        <f>'Bruker data input page'!Y352*Calibrations!H$97+Calibrations!I$97</f>
        <v>50.977822877524609</v>
      </c>
      <c r="T352" s="23">
        <f>Calibrations!O$97*('Bruker data input page'!AK352/0.5993)^2+Calibrations!P$97*('Bruker data input page'!AK352/0.5993)+Calibrations!Q$97</f>
        <v>1.1211568092932469</v>
      </c>
      <c r="U352" s="22">
        <f>Calibrations!$V$97*'Bruker data input page'!W352^2+Calibrations!$W$97*'Bruker data input page'!W352+Calibrations!$X$97</f>
        <v>16.562588379045895</v>
      </c>
      <c r="V352" s="23">
        <f>('Bruker data input page'!AS352/0.69943)*Calibrations!AC$97+Calibrations!AD$97</f>
        <v>8.9778983645911552</v>
      </c>
      <c r="W352" s="23">
        <f>'Bruker data input page'!U352*Calibrations!AQ$97+Calibrations!AR$97</f>
        <v>10.763464011200572</v>
      </c>
      <c r="X352" s="23">
        <f>Calibrations!AJ$97*('Bruker data input page'!AQ352/0.77446)^2+('Bruker data input page'!AQ352/0.77446)*Calibrations!AK$97+Calibrations!AL$97</f>
        <v>0.14428180350109415</v>
      </c>
      <c r="Y352" s="23">
        <f>('Bruker data input page'!AI352/0.7147)*Calibrations!AX$97+Calibrations!AY$97</f>
        <v>11.794021828416817</v>
      </c>
      <c r="Z352" s="23">
        <f>('Bruker data input page'!AG352/0.8302)*Calibrations!BE$97+Calibrations!BF$97</f>
        <v>0.25948377046081839</v>
      </c>
      <c r="AA352" s="23">
        <f>((('Bruker data input page'!AA352/0.436)^2)*Calibrations!BK$97)+(('Bruker data input page'!AA352/0.436)*Calibrations!BL$97)+Calibrations!BM$97</f>
        <v>6.886455161122787E-2</v>
      </c>
      <c r="AB352" s="24">
        <f>'Bruker data input page'!AM352*Calibrations!BS$97*10000+Calibrations!BT$97</f>
        <v>332.39246722700312</v>
      </c>
      <c r="AC352" s="24">
        <f>Calibrations!CA$97*('Bruker data input page'!AO352*10000)^2+('Bruker data input page'!AO352*10000)*Calibrations!CB$97+Calibrations!CC$97</f>
        <v>290.44567045138973</v>
      </c>
      <c r="AD352" s="24">
        <f>'Bruker data input page'!AW352*10000*Calibrations!CI$97+Calibrations!CJ$97</f>
        <v>288.03864163488288</v>
      </c>
      <c r="AE352" s="24">
        <f>'Bruker data input page'!AY352*10000*Calibrations!CP$97+Calibrations!CQ$97</f>
        <v>88.521462970931793</v>
      </c>
      <c r="AF352" s="24">
        <f>Calibrations!$CW$97*('Bruker data input page'!BA352*10000)^2+('Bruker data input page'!BA352*10000)*Calibrations!$CX$97+Calibrations!$CY$97</f>
        <v>74.117702441699478</v>
      </c>
      <c r="AG352" s="24">
        <f>'Bruker data input page'!BI352*10000*Calibrations!DD$97+Calibrations!DE$97</f>
        <v>4.1610912678326706</v>
      </c>
      <c r="AH352" s="24">
        <f>('Bruker data input page'!BK352*10000)*Calibrations!DK$97+Calibrations!DL$97</f>
        <v>75.649164389685552</v>
      </c>
      <c r="AI352" s="24">
        <f>Calibrations!DR$97*('Bruker data input page'!BM352*10000)^2+('Bruker data input page'!BM352*10000)*Calibrations!DS$97+Calibrations!DT$97</f>
        <v>26.542141426048879</v>
      </c>
      <c r="AJ352" s="24">
        <f>Calibrations!DY$97*('Bruker data input page'!BO352*10000)^2+Calibrations!DZ$97*('Bruker data input page'!BO352*10000)+Calibrations!EA$97</f>
        <v>71.826244966121322</v>
      </c>
      <c r="AK352" s="21"/>
      <c r="AL352" s="21"/>
    </row>
    <row r="353" spans="2:38">
      <c r="B353" s="27">
        <f>'Bruker data input page'!B1030</f>
        <v>44768.159722222219</v>
      </c>
      <c r="C353" s="21" t="str">
        <f>'Bruker data input page'!G1030</f>
        <v>GeoExploration</v>
      </c>
      <c r="D353" s="21" t="str">
        <f>'Bruker data input page'!H1030</f>
        <v>Oxide3phase</v>
      </c>
      <c r="E353" s="26">
        <f>'Bruker data input page'!L1030</f>
        <v>90</v>
      </c>
      <c r="F353" s="26"/>
      <c r="G353" s="26" t="str">
        <f>'Bruker data input page'!DK353</f>
        <v>393-U1558D-25R-2A</v>
      </c>
      <c r="H353" s="26" t="str">
        <f>'Bruker data input page'!DL353</f>
        <v>SHLF</v>
      </c>
      <c r="I353" s="26">
        <f>'Bruker data input page'!DM353</f>
        <v>0</v>
      </c>
      <c r="J353" s="26">
        <f>'Bruker data input page'!DN353</f>
        <v>0</v>
      </c>
      <c r="K353" s="26">
        <f>'Bruker data input page'!DO353</f>
        <v>0</v>
      </c>
      <c r="L353" s="26">
        <f>'Bruker data input page'!DP353</f>
        <v>0</v>
      </c>
      <c r="M353" s="26">
        <f>'Bruker data input page'!DQ353</f>
        <v>0</v>
      </c>
      <c r="N353" s="26">
        <f>'Bruker data input page'!DR353</f>
        <v>0</v>
      </c>
      <c r="O353" s="26" t="str">
        <f>'Bruker data input page'!DS353</f>
        <v>12</v>
      </c>
      <c r="P353" s="21" t="str">
        <f>'Bruker data input page'!DT353</f>
        <v>2A ALT</v>
      </c>
      <c r="Q353" s="21">
        <f>'Bruker data input page'!A353</f>
        <v>7</v>
      </c>
      <c r="R353" s="27">
        <f>'Bruker data input page'!B353</f>
        <v>44745.869444444441</v>
      </c>
      <c r="S353" s="22">
        <f>'Bruker data input page'!Y353*Calibrations!H$97+Calibrations!I$97</f>
        <v>48.562432116577774</v>
      </c>
      <c r="T353" s="23">
        <f>Calibrations!O$97*('Bruker data input page'!AK353/0.5993)^2+Calibrations!P$97*('Bruker data input page'!AK353/0.5993)+Calibrations!Q$97</f>
        <v>1.2572232358351787</v>
      </c>
      <c r="U353" s="22">
        <f>Calibrations!$V$97*'Bruker data input page'!W353^2+Calibrations!$W$97*'Bruker data input page'!W353+Calibrations!$X$97</f>
        <v>17.250877578493228</v>
      </c>
      <c r="V353" s="23">
        <f>('Bruker data input page'!AS353/0.69943)*Calibrations!AC$97+Calibrations!AD$97</f>
        <v>10.55998800537442</v>
      </c>
      <c r="W353" s="23">
        <f>'Bruker data input page'!U353*Calibrations!AQ$97+Calibrations!AR$97</f>
        <v>5.113425018609858</v>
      </c>
      <c r="X353" s="23">
        <f>Calibrations!AJ$97*('Bruker data input page'!AQ353/0.77446)^2+('Bruker data input page'!AQ353/0.77446)*Calibrations!AK$97+Calibrations!AL$97</f>
        <v>0.10089781604601956</v>
      </c>
      <c r="Y353" s="23">
        <f>('Bruker data input page'!AI353/0.7147)*Calibrations!AX$97+Calibrations!AY$97</f>
        <v>10.723098965155714</v>
      </c>
      <c r="Z353" s="23">
        <f>('Bruker data input page'!AG353/0.8302)*Calibrations!BE$97+Calibrations!BF$97</f>
        <v>0.67783659202939117</v>
      </c>
      <c r="AA353" s="23">
        <f>((('Bruker data input page'!AA353/0.436)^2)*Calibrations!BK$97)+(('Bruker data input page'!AA353/0.436)*Calibrations!BL$97)+Calibrations!BM$97</f>
        <v>0.1840297741088478</v>
      </c>
      <c r="AB353" s="24">
        <f>'Bruker data input page'!AM353*Calibrations!BS$97*10000+Calibrations!BT$97</f>
        <v>274.94214808043864</v>
      </c>
      <c r="AC353" s="24">
        <f>Calibrations!CA$97*('Bruker data input page'!AO353*10000)^2+('Bruker data input page'!AO353*10000)*Calibrations!CB$97+Calibrations!CC$97</f>
        <v>303.67117346408406</v>
      </c>
      <c r="AD353" s="24">
        <f>'Bruker data input page'!AW353*10000*Calibrations!CI$97+Calibrations!CJ$97</f>
        <v>66.608339251963798</v>
      </c>
      <c r="AE353" s="24">
        <f>'Bruker data input page'!AY353*10000*Calibrations!CP$97+Calibrations!CQ$97</f>
        <v>68.990198871277371</v>
      </c>
      <c r="AF353" s="24">
        <f>Calibrations!$CW$97*('Bruker data input page'!BA353*10000)^2+('Bruker data input page'!BA353*10000)*Calibrations!$CX$97+Calibrations!$CY$97</f>
        <v>98.744550955690315</v>
      </c>
      <c r="AG353" s="24">
        <f>'Bruker data input page'!BI353*10000*Calibrations!DD$97+Calibrations!DE$97</f>
        <v>9.8114740830842848</v>
      </c>
      <c r="AH353" s="24">
        <f>('Bruker data input page'!BK353*10000)*Calibrations!DK$97+Calibrations!DL$97</f>
        <v>93.526361389132575</v>
      </c>
      <c r="AI353" s="24">
        <f>Calibrations!DR$97*('Bruker data input page'!BM353*10000)^2+('Bruker data input page'!BM353*10000)*Calibrations!DS$97+Calibrations!DT$97</f>
        <v>27.603420073396141</v>
      </c>
      <c r="AJ353" s="24">
        <f>Calibrations!DY$97*('Bruker data input page'!BO353*10000)^2+Calibrations!DZ$97*('Bruker data input page'!BO353*10000)+Calibrations!EA$97</f>
        <v>76.095499645648218</v>
      </c>
      <c r="AK353" s="21"/>
      <c r="AL353" s="21"/>
    </row>
    <row r="354" spans="2:38">
      <c r="B354" s="27">
        <f>'Bruker data input page'!B1031</f>
        <v>44768.161805555559</v>
      </c>
      <c r="C354" s="21" t="str">
        <f>'Bruker data input page'!G1031</f>
        <v>GeoExploration</v>
      </c>
      <c r="D354" s="21" t="str">
        <f>'Bruker data input page'!H1031</f>
        <v>Oxide3phase</v>
      </c>
      <c r="E354" s="26">
        <f>'Bruker data input page'!L1031</f>
        <v>90</v>
      </c>
      <c r="F354" s="26"/>
      <c r="G354" s="26" t="str">
        <f>'Bruker data input page'!DK354</f>
        <v>393-U1558D-25R-2A</v>
      </c>
      <c r="H354" s="26" t="str">
        <f>'Bruker data input page'!DL354</f>
        <v>SHLF</v>
      </c>
      <c r="I354" s="26">
        <f>'Bruker data input page'!DM354</f>
        <v>0</v>
      </c>
      <c r="J354" s="26">
        <f>'Bruker data input page'!DN354</f>
        <v>0</v>
      </c>
      <c r="K354" s="26">
        <f>'Bruker data input page'!DO354</f>
        <v>0</v>
      </c>
      <c r="L354" s="26">
        <f>'Bruker data input page'!DP354</f>
        <v>0</v>
      </c>
      <c r="M354" s="26">
        <f>'Bruker data input page'!DQ354</f>
        <v>0</v>
      </c>
      <c r="N354" s="26">
        <f>'Bruker data input page'!DR354</f>
        <v>0</v>
      </c>
      <c r="O354" s="26" t="str">
        <f>'Bruker data input page'!DS354</f>
        <v>36</v>
      </c>
      <c r="P354" s="21" t="str">
        <f>'Bruker data input page'!DT354</f>
        <v>4A ALT</v>
      </c>
      <c r="Q354" s="21">
        <f>'Bruker data input page'!A354</f>
        <v>8</v>
      </c>
      <c r="R354" s="27">
        <f>'Bruker data input page'!B354</f>
        <v>44745.871527777781</v>
      </c>
      <c r="S354" s="22">
        <f>'Bruker data input page'!Y354*Calibrations!H$97+Calibrations!I$97</f>
        <v>52.863417416175132</v>
      </c>
      <c r="T354" s="23">
        <f>Calibrations!O$97*('Bruker data input page'!AK354/0.5993)^2+Calibrations!P$97*('Bruker data input page'!AK354/0.5993)+Calibrations!Q$97</f>
        <v>1.2513149056332054</v>
      </c>
      <c r="U354" s="22">
        <f>Calibrations!$V$97*'Bruker data input page'!W354^2+Calibrations!$W$97*'Bruker data input page'!W354+Calibrations!$X$97</f>
        <v>19.157533331996031</v>
      </c>
      <c r="V354" s="23">
        <f>('Bruker data input page'!AS354/0.69943)*Calibrations!AC$97+Calibrations!AD$97</f>
        <v>10.649792784401871</v>
      </c>
      <c r="W354" s="23">
        <f>'Bruker data input page'!U354*Calibrations!AQ$97+Calibrations!AR$97</f>
        <v>8.0028252630756462</v>
      </c>
      <c r="X354" s="23">
        <f>Calibrations!AJ$97*('Bruker data input page'!AQ354/0.77446)^2+('Bruker data input page'!AQ354/0.77446)*Calibrations!AK$97+Calibrations!AL$97</f>
        <v>0.17304314982873603</v>
      </c>
      <c r="Y354" s="23">
        <f>('Bruker data input page'!AI354/0.7147)*Calibrations!AX$97+Calibrations!AY$97</f>
        <v>12.004735112857158</v>
      </c>
      <c r="Z354" s="23">
        <f>('Bruker data input page'!AG354/0.8302)*Calibrations!BE$97+Calibrations!BF$97</f>
        <v>0.46624544634427606</v>
      </c>
      <c r="AA354" s="23">
        <f>((('Bruker data input page'!AA354/0.436)^2)*Calibrations!BK$97)+(('Bruker data input page'!AA354/0.436)*Calibrations!BL$97)+Calibrations!BM$97</f>
        <v>0.13194538616332002</v>
      </c>
      <c r="AB354" s="24">
        <f>'Bruker data input page'!AM354*Calibrations!BS$97*10000+Calibrations!BT$97</f>
        <v>376.123307174388</v>
      </c>
      <c r="AC354" s="24">
        <f>Calibrations!CA$97*('Bruker data input page'!AO354*10000)^2+('Bruker data input page'!AO354*10000)*Calibrations!CB$97+Calibrations!CC$97</f>
        <v>284.61522547373318</v>
      </c>
      <c r="AD354" s="24">
        <f>'Bruker data input page'!AW354*10000*Calibrations!CI$97+Calibrations!CJ$97</f>
        <v>67.596867387601833</v>
      </c>
      <c r="AE354" s="24">
        <f>'Bruker data input page'!AY354*10000*Calibrations!CP$97+Calibrations!CQ$97</f>
        <v>86.465540434126069</v>
      </c>
      <c r="AF354" s="24">
        <f>Calibrations!$CW$97*('Bruker data input page'!BA354*10000)^2+('Bruker data input page'!BA354*10000)*Calibrations!$CX$97+Calibrations!$CY$97</f>
        <v>91.198988291332753</v>
      </c>
      <c r="AG354" s="24">
        <f>'Bruker data input page'!BI354*10000*Calibrations!DD$97+Calibrations!DE$97</f>
        <v>7.5513209569836386</v>
      </c>
      <c r="AH354" s="24">
        <f>('Bruker data input page'!BK354*10000)*Calibrations!DK$97+Calibrations!DL$97</f>
        <v>86.574118111569859</v>
      </c>
      <c r="AI354" s="24">
        <f>Calibrations!DR$97*('Bruker data input page'!BM354*10000)^2+('Bruker data input page'!BM354*10000)*Calibrations!DS$97+Calibrations!DT$97</f>
        <v>28.664408876081268</v>
      </c>
      <c r="AJ354" s="24">
        <f>Calibrations!DY$97*('Bruker data input page'!BO354*10000)^2+Calibrations!DZ$97*('Bruker data input page'!BO354*10000)+Calibrations!EA$97</f>
        <v>74.388726185789224</v>
      </c>
      <c r="AK354" s="21"/>
      <c r="AL354" s="21"/>
    </row>
    <row r="355" spans="2:38">
      <c r="B355" s="27">
        <f>'Bruker data input page'!B1032</f>
        <v>44768.163194444445</v>
      </c>
      <c r="C355" s="21" t="str">
        <f>'Bruker data input page'!G1032</f>
        <v>GeoExploration</v>
      </c>
      <c r="D355" s="21" t="str">
        <f>'Bruker data input page'!H1032</f>
        <v>Oxide3phase</v>
      </c>
      <c r="E355" s="26">
        <f>'Bruker data input page'!L1032</f>
        <v>90</v>
      </c>
      <c r="F355" s="26"/>
      <c r="G355" s="26" t="str">
        <f>'Bruker data input page'!DK355</f>
        <v>393-U1558D-25R-2A</v>
      </c>
      <c r="H355" s="26" t="str">
        <f>'Bruker data input page'!DL355</f>
        <v>SHLF</v>
      </c>
      <c r="I355" s="26">
        <f>'Bruker data input page'!DM355</f>
        <v>0</v>
      </c>
      <c r="J355" s="26">
        <f>'Bruker data input page'!DN355</f>
        <v>0</v>
      </c>
      <c r="K355" s="26">
        <f>'Bruker data input page'!DO355</f>
        <v>0</v>
      </c>
      <c r="L355" s="26">
        <f>'Bruker data input page'!DP355</f>
        <v>0</v>
      </c>
      <c r="M355" s="26">
        <f>'Bruker data input page'!DQ355</f>
        <v>0</v>
      </c>
      <c r="N355" s="26">
        <f>'Bruker data input page'!DR355</f>
        <v>0</v>
      </c>
      <c r="O355" s="26" t="str">
        <f>'Bruker data input page'!DS355</f>
        <v>46</v>
      </c>
      <c r="P355" s="21" t="str">
        <f>'Bruker data input page'!DT355</f>
        <v>5A BKGD</v>
      </c>
      <c r="Q355" s="21">
        <f>'Bruker data input page'!A355</f>
        <v>9</v>
      </c>
      <c r="R355" s="27">
        <f>'Bruker data input page'!B355</f>
        <v>44745.873611111114</v>
      </c>
      <c r="S355" s="22">
        <f>'Bruker data input page'!Y355*Calibrations!H$97+Calibrations!I$97</f>
        <v>52.389226628288917</v>
      </c>
      <c r="T355" s="23">
        <f>Calibrations!O$97*('Bruker data input page'!AK355/0.5993)^2+Calibrations!P$97*('Bruker data input page'!AK355/0.5993)+Calibrations!Q$97</f>
        <v>1.148994800223232</v>
      </c>
      <c r="U355" s="22">
        <f>Calibrations!$V$97*'Bruker data input page'!W355^2+Calibrations!$W$97*'Bruker data input page'!W355+Calibrations!$X$97</f>
        <v>17.778928838451389</v>
      </c>
      <c r="V355" s="23">
        <f>('Bruker data input page'!AS355/0.69943)*Calibrations!AC$97+Calibrations!AD$97</f>
        <v>10.377787924847574</v>
      </c>
      <c r="W355" s="23">
        <f>'Bruker data input page'!U355*Calibrations!AQ$97+Calibrations!AR$97</f>
        <v>9.3621677266981926</v>
      </c>
      <c r="X355" s="23">
        <f>Calibrations!AJ$97*('Bruker data input page'!AQ355/0.77446)^2+('Bruker data input page'!AQ355/0.77446)*Calibrations!AK$97+Calibrations!AL$97</f>
        <v>0.14737072463315898</v>
      </c>
      <c r="Y355" s="23">
        <f>('Bruker data input page'!AI355/0.7147)*Calibrations!AX$97+Calibrations!AY$97</f>
        <v>11.62898338886961</v>
      </c>
      <c r="Z355" s="23">
        <f>('Bruker data input page'!AG355/0.8302)*Calibrations!BE$97+Calibrations!BF$97</f>
        <v>0.41176299014432843</v>
      </c>
      <c r="AA355" s="23">
        <f>((('Bruker data input page'!AA355/0.436)^2)*Calibrations!BK$97)+(('Bruker data input page'!AA355/0.436)*Calibrations!BL$97)+Calibrations!BM$97</f>
        <v>8.9477947821418435E-2</v>
      </c>
      <c r="AB355" s="24">
        <f>'Bruker data input page'!AM355*Calibrations!BS$97*10000+Calibrations!BT$97</f>
        <v>328.96259742720821</v>
      </c>
      <c r="AC355" s="24">
        <f>Calibrations!CA$97*('Bruker data input page'!AO355*10000)^2+('Bruker data input page'!AO355*10000)*Calibrations!CB$97+Calibrations!CC$97</f>
        <v>315.47705883571075</v>
      </c>
      <c r="AD355" s="24">
        <f>'Bruker data input page'!AW355*10000*Calibrations!CI$97+Calibrations!CJ$97</f>
        <v>67.596867387601833</v>
      </c>
      <c r="AE355" s="24">
        <f>'Bruker data input page'!AY355*10000*Calibrations!CP$97+Calibrations!CQ$97</f>
        <v>76.18592775009742</v>
      </c>
      <c r="AF355" s="24">
        <f>Calibrations!$CW$97*('Bruker data input page'!BA355*10000)^2+('Bruker data input page'!BA355*10000)*Calibrations!$CX$97+Calibrations!$CY$97</f>
        <v>74.117702441699478</v>
      </c>
      <c r="AG355" s="24">
        <f>'Bruker data input page'!BI355*10000*Calibrations!DD$97+Calibrations!DE$97</f>
        <v>8.6813975200339613</v>
      </c>
      <c r="AH355" s="24">
        <f>('Bruker data input page'!BK355*10000)*Calibrations!DK$97+Calibrations!DL$97</f>
        <v>80.615052445087514</v>
      </c>
      <c r="AI355" s="24">
        <f>Calibrations!DR$97*('Bruker data input page'!BM355*10000)^2+('Bruker data input page'!BM355*10000)*Calibrations!DS$97+Calibrations!DT$97</f>
        <v>29.725107834104254</v>
      </c>
      <c r="AJ355" s="24">
        <f>Calibrations!DY$97*('Bruker data input page'!BO355*10000)^2+Calibrations!DZ$97*('Bruker data input page'!BO355*10000)+Calibrations!EA$97</f>
        <v>69.260978510598108</v>
      </c>
      <c r="AK355" s="21"/>
      <c r="AL355" s="21"/>
    </row>
    <row r="356" spans="2:38">
      <c r="B356" s="27">
        <f>'Bruker data input page'!B1033</f>
        <v>44768.165972222225</v>
      </c>
      <c r="C356" s="21" t="str">
        <f>'Bruker data input page'!G1033</f>
        <v>GeoExploration</v>
      </c>
      <c r="D356" s="21" t="str">
        <f>'Bruker data input page'!H1033</f>
        <v>Oxide3phase</v>
      </c>
      <c r="E356" s="26">
        <f>'Bruker data input page'!L1033</f>
        <v>90</v>
      </c>
      <c r="F356" s="26"/>
      <c r="G356" s="26" t="str">
        <f>'Bruker data input page'!DK356</f>
        <v>393-U1558D-25R-2A</v>
      </c>
      <c r="H356" s="26" t="str">
        <f>'Bruker data input page'!DL356</f>
        <v>SHLF</v>
      </c>
      <c r="I356" s="26">
        <f>'Bruker data input page'!DM356</f>
        <v>0</v>
      </c>
      <c r="J356" s="26">
        <f>'Bruker data input page'!DN356</f>
        <v>0</v>
      </c>
      <c r="K356" s="26">
        <f>'Bruker data input page'!DO356</f>
        <v>0</v>
      </c>
      <c r="L356" s="26">
        <f>'Bruker data input page'!DP356</f>
        <v>0</v>
      </c>
      <c r="M356" s="26">
        <f>'Bruker data input page'!DQ356</f>
        <v>0</v>
      </c>
      <c r="N356" s="26">
        <f>'Bruker data input page'!DR356</f>
        <v>0</v>
      </c>
      <c r="O356" s="26" t="str">
        <f>'Bruker data input page'!DS356</f>
        <v>86</v>
      </c>
      <c r="P356" s="21" t="str">
        <f>'Bruker data input page'!DT356</f>
        <v>11B BKGD</v>
      </c>
      <c r="Q356" s="21">
        <f>'Bruker data input page'!A356</f>
        <v>10</v>
      </c>
      <c r="R356" s="27">
        <f>'Bruker data input page'!B356</f>
        <v>44745.875</v>
      </c>
      <c r="S356" s="22">
        <f>'Bruker data input page'!Y356*Calibrations!H$97+Calibrations!I$97</f>
        <v>49.105773252384246</v>
      </c>
      <c r="T356" s="23">
        <f>Calibrations!O$97*('Bruker data input page'!AK356/0.5993)^2+Calibrations!P$97*('Bruker data input page'!AK356/0.5993)+Calibrations!Q$97</f>
        <v>1.1032283332575878</v>
      </c>
      <c r="U356" s="22">
        <f>Calibrations!$V$97*'Bruker data input page'!W356^2+Calibrations!$W$97*'Bruker data input page'!W356+Calibrations!$X$97</f>
        <v>17.273804729793444</v>
      </c>
      <c r="V356" s="23">
        <f>('Bruker data input page'!AS356/0.69943)*Calibrations!AC$97+Calibrations!AD$97</f>
        <v>8.5193758870567713</v>
      </c>
      <c r="W356" s="23">
        <f>'Bruker data input page'!U356*Calibrations!AQ$97+Calibrations!AR$97</f>
        <v>8.6945799686426319</v>
      </c>
      <c r="X356" s="23">
        <f>Calibrations!AJ$97*('Bruker data input page'!AQ356/0.77446)^2+('Bruker data input page'!AQ356/0.77446)*Calibrations!AK$97+Calibrations!AL$97</f>
        <v>0.12613278015078661</v>
      </c>
      <c r="Y356" s="23">
        <f>('Bruker data input page'!AI356/0.7147)*Calibrations!AX$97+Calibrations!AY$97</f>
        <v>11.928762620851572</v>
      </c>
      <c r="Z356" s="23">
        <f>('Bruker data input page'!AG356/0.8302)*Calibrations!BE$97+Calibrations!BF$97</f>
        <v>0.44028704616036751</v>
      </c>
      <c r="AA356" s="23">
        <f>((('Bruker data input page'!AA356/0.436)^2)*Calibrations!BK$97)+(('Bruker data input page'!AA356/0.436)*Calibrations!BL$97)+Calibrations!BM$97</f>
        <v>5.8094849382186078E-2</v>
      </c>
      <c r="AB356" s="24">
        <f>'Bruker data input page'!AM356*Calibrations!BS$97*10000+Calibrations!BT$97</f>
        <v>262.9376037811565</v>
      </c>
      <c r="AC356" s="24">
        <f>Calibrations!CA$97*('Bruker data input page'!AO356*10000)^2+('Bruker data input page'!AO356*10000)*Calibrations!CB$97+Calibrations!CC$97</f>
        <v>246.50802925845616</v>
      </c>
      <c r="AD356" s="24">
        <f>'Bruker data input page'!AW356*10000*Calibrations!CI$97+Calibrations!CJ$97</f>
        <v>117.02327416950342</v>
      </c>
      <c r="AE356" s="24">
        <f>'Bruker data input page'!AY356*10000*Calibrations!CP$97+Calibrations!CQ$97</f>
        <v>104.96884326537763</v>
      </c>
      <c r="AF356" s="24">
        <f>Calibrations!$CW$97*('Bruker data input page'!BA356*10000)^2+('Bruker data input page'!BA356*10000)*Calibrations!$CX$97+Calibrations!$CY$97</f>
        <v>74.117702441699478</v>
      </c>
      <c r="AG356" s="24">
        <f>'Bruker data input page'!BI356*10000*Calibrations!DD$97+Calibrations!DE$97</f>
        <v>5.2911678308829933</v>
      </c>
      <c r="AH356" s="24">
        <f>('Bruker data input page'!BK356*10000)*Calibrations!DK$97+Calibrations!DL$97</f>
        <v>83.59458527832868</v>
      </c>
      <c r="AI356" s="24">
        <f>Calibrations!DR$97*('Bruker data input page'!BM356*10000)^2+('Bruker data input page'!BM356*10000)*Calibrations!DS$97+Calibrations!DT$97</f>
        <v>23.356566416034262</v>
      </c>
      <c r="AJ356" s="24">
        <f>Calibrations!DY$97*('Bruker data input page'!BO356*10000)^2+Calibrations!DZ$97*('Bruker data input page'!BO356*10000)+Calibrations!EA$97</f>
        <v>75.242267651044003</v>
      </c>
      <c r="AK356" s="21"/>
      <c r="AL356" s="21"/>
    </row>
    <row r="357" spans="2:38">
      <c r="B357" s="27">
        <f>'Bruker data input page'!B1034</f>
        <v>44768.17083333333</v>
      </c>
      <c r="C357" s="21" t="str">
        <f>'Bruker data input page'!G1034</f>
        <v>GeoExploration</v>
      </c>
      <c r="D357" s="21" t="str">
        <f>'Bruker data input page'!H1034</f>
        <v>Oxide3phase</v>
      </c>
      <c r="E357" s="26">
        <f>'Bruker data input page'!L1034</f>
        <v>90</v>
      </c>
      <c r="F357" s="26"/>
      <c r="G357" s="26" t="str">
        <f>'Bruker data input page'!DK357</f>
        <v>393-U1558D-26R-1A</v>
      </c>
      <c r="H357" s="26" t="str">
        <f>'Bruker data input page'!DL357</f>
        <v>SHLF</v>
      </c>
      <c r="I357" s="26">
        <f>'Bruker data input page'!DM357</f>
        <v>0</v>
      </c>
      <c r="J357" s="26">
        <f>'Bruker data input page'!DN357</f>
        <v>0</v>
      </c>
      <c r="K357" s="26">
        <f>'Bruker data input page'!DO357</f>
        <v>0</v>
      </c>
      <c r="L357" s="26">
        <f>'Bruker data input page'!DP357</f>
        <v>0</v>
      </c>
      <c r="M357" s="26">
        <f>'Bruker data input page'!DQ357</f>
        <v>0</v>
      </c>
      <c r="N357" s="26">
        <f>'Bruker data input page'!DR357</f>
        <v>0</v>
      </c>
      <c r="O357" s="26" t="str">
        <f>'Bruker data input page'!DS357</f>
        <v>3</v>
      </c>
      <c r="P357" s="21" t="str">
        <f>'Bruker data input page'!DT357</f>
        <v>1A BKGD</v>
      </c>
      <c r="Q357" s="21">
        <f>'Bruker data input page'!A357</f>
        <v>11</v>
      </c>
      <c r="R357" s="27">
        <f>'Bruker data input page'!B357</f>
        <v>44745.880555555559</v>
      </c>
      <c r="S357" s="22">
        <f>'Bruker data input page'!Y357*Calibrations!H$97+Calibrations!I$97</f>
        <v>51.87927251613467</v>
      </c>
      <c r="T357" s="23">
        <f>Calibrations!O$97*('Bruker data input page'!AK357/0.5993)^2+Calibrations!P$97*('Bruker data input page'!AK357/0.5993)+Calibrations!Q$97</f>
        <v>1.1059464102211751</v>
      </c>
      <c r="U357" s="22">
        <f>Calibrations!$V$97*'Bruker data input page'!W357^2+Calibrations!$W$97*'Bruker data input page'!W357+Calibrations!$X$97</f>
        <v>19.279746056053984</v>
      </c>
      <c r="V357" s="23">
        <f>('Bruker data input page'!AS357/0.69943)*Calibrations!AC$97+Calibrations!AD$97</f>
        <v>8.6242920471705702</v>
      </c>
      <c r="W357" s="23">
        <f>'Bruker data input page'!U357*Calibrations!AQ$97+Calibrations!AR$97</f>
        <v>9.1763722342303691</v>
      </c>
      <c r="X357" s="23">
        <f>Calibrations!AJ$97*('Bruker data input page'!AQ357/0.77446)^2+('Bruker data input page'!AQ357/0.77446)*Calibrations!AK$97+Calibrations!AL$97</f>
        <v>0.13658764793023126</v>
      </c>
      <c r="Y357" s="23">
        <f>('Bruker data input page'!AI357/0.7147)*Calibrations!AX$97+Calibrations!AY$97</f>
        <v>14.556436447553786</v>
      </c>
      <c r="Z357" s="23">
        <f>('Bruker data input page'!AG357/0.8302)*Calibrations!BE$97+Calibrations!BF$97</f>
        <v>0.39214326907509522</v>
      </c>
      <c r="AA357" s="23">
        <f>((('Bruker data input page'!AA357/0.436)^2)*Calibrations!BK$97)+(('Bruker data input page'!AA357/0.436)*Calibrations!BL$97)+Calibrations!BM$97</f>
        <v>7.6523213664237422E-2</v>
      </c>
      <c r="AB357" s="24">
        <f>'Bruker data input page'!AM357*Calibrations!BS$97*10000+Calibrations!BT$97</f>
        <v>396.70252597315732</v>
      </c>
      <c r="AC357" s="24">
        <f>Calibrations!CA$97*('Bruker data input page'!AO357*10000)^2+('Bruker data input page'!AO357*10000)*Calibrations!CB$97+Calibrations!CC$97</f>
        <v>321.64463973489853</v>
      </c>
      <c r="AD357" s="24">
        <f>'Bruker data input page'!AW357*10000*Calibrations!CI$97+Calibrations!CJ$97</f>
        <v>146.67911823864438</v>
      </c>
      <c r="AE357" s="24">
        <f>'Bruker data input page'!AY357*10000*Calibrations!CP$97+Calibrations!CQ$97</f>
        <v>163.56263556434089</v>
      </c>
      <c r="AF357" s="24">
        <f>Calibrations!$CW$97*('Bruker data input page'!BA357*10000)^2+('Bruker data input page'!BA357*10000)*Calibrations!$CX$97+Calibrations!$CY$97</f>
        <v>64.504866967631671</v>
      </c>
      <c r="AG357" s="24">
        <f>'Bruker data input page'!BI357*10000*Calibrations!DD$97+Calibrations!DE$97</f>
        <v>4.1610912678326706</v>
      </c>
      <c r="AH357" s="24">
        <f>('Bruker data input page'!BK357*10000)*Calibrations!DK$97+Calibrations!DL$97</f>
        <v>86.574118111569859</v>
      </c>
      <c r="AI357" s="24">
        <f>Calibrations!DR$97*('Bruker data input page'!BM357*10000)^2+('Bruker data input page'!BM357*10000)*Calibrations!DS$97+Calibrations!DT$97</f>
        <v>27.603420073396141</v>
      </c>
      <c r="AJ357" s="24">
        <f>Calibrations!DY$97*('Bruker data input page'!BO357*10000)^2+Calibrations!DZ$97*('Bruker data input page'!BO357*10000)+Calibrations!EA$97</f>
        <v>68.405270750789199</v>
      </c>
      <c r="AK357" s="21"/>
      <c r="AL357" s="21"/>
    </row>
    <row r="358" spans="2:38">
      <c r="B358" s="27">
        <f>'Bruker data input page'!B1035</f>
        <v>44768.17291666667</v>
      </c>
      <c r="C358" s="21" t="str">
        <f>'Bruker data input page'!G1035</f>
        <v>GeoExploration</v>
      </c>
      <c r="D358" s="21" t="str">
        <f>'Bruker data input page'!H1035</f>
        <v>Oxide3phase</v>
      </c>
      <c r="E358" s="26">
        <f>'Bruker data input page'!L1035</f>
        <v>90</v>
      </c>
      <c r="F358" s="26"/>
      <c r="G358" s="26" t="str">
        <f>'Bruker data input page'!DK358</f>
        <v>393-U1558D-26R-1A</v>
      </c>
      <c r="H358" s="26" t="str">
        <f>'Bruker data input page'!DL358</f>
        <v>SHLF</v>
      </c>
      <c r="I358" s="26">
        <f>'Bruker data input page'!DM358</f>
        <v>0</v>
      </c>
      <c r="J358" s="26">
        <f>'Bruker data input page'!DN358</f>
        <v>0</v>
      </c>
      <c r="K358" s="26">
        <f>'Bruker data input page'!DO358</f>
        <v>0</v>
      </c>
      <c r="L358" s="26">
        <f>'Bruker data input page'!DP358</f>
        <v>0</v>
      </c>
      <c r="M358" s="26">
        <f>'Bruker data input page'!DQ358</f>
        <v>0</v>
      </c>
      <c r="N358" s="26">
        <f>'Bruker data input page'!DR358</f>
        <v>0</v>
      </c>
      <c r="O358" s="26" t="str">
        <f>'Bruker data input page'!DS358</f>
        <v>25</v>
      </c>
      <c r="P358" s="21" t="str">
        <f>'Bruker data input page'!DT358</f>
        <v>4A BROWN SPOTTY TEX</v>
      </c>
      <c r="Q358" s="21">
        <f>'Bruker data input page'!A358</f>
        <v>12</v>
      </c>
      <c r="R358" s="27">
        <f>'Bruker data input page'!B358</f>
        <v>44745.881944444445</v>
      </c>
      <c r="S358" s="22">
        <f>'Bruker data input page'!Y358*Calibrations!H$97+Calibrations!I$97</f>
        <v>53.995605844580979</v>
      </c>
      <c r="T358" s="23">
        <f>Calibrations!O$97*('Bruker data input page'!AK358/0.5993)^2+Calibrations!P$97*('Bruker data input page'!AK358/0.5993)+Calibrations!Q$97</f>
        <v>1.1408667113135922</v>
      </c>
      <c r="U358" s="22">
        <f>Calibrations!$V$97*'Bruker data input page'!W358^2+Calibrations!$W$97*'Bruker data input page'!W358+Calibrations!$X$97</f>
        <v>17.724541677172571</v>
      </c>
      <c r="V358" s="23">
        <f>('Bruker data input page'!AS358/0.69943)*Calibrations!AC$97+Calibrations!AD$97</f>
        <v>9.1888820281396182</v>
      </c>
      <c r="W358" s="23">
        <f>'Bruker data input page'!U358*Calibrations!AQ$97+Calibrations!AR$97</f>
        <v>11.891963792194002</v>
      </c>
      <c r="X358" s="23">
        <f>Calibrations!AJ$97*('Bruker data input page'!AQ358/0.77446)^2+('Bruker data input page'!AQ358/0.77446)*Calibrations!AK$97+Calibrations!AL$97</f>
        <v>0.12904884418742918</v>
      </c>
      <c r="Y358" s="23">
        <f>('Bruker data input page'!AI358/0.7147)*Calibrations!AX$97+Calibrations!AY$97</f>
        <v>11.490131860394474</v>
      </c>
      <c r="Z358" s="23">
        <f>('Bruker data input page'!AG358/0.8302)*Calibrations!BE$97+Calibrations!BF$97</f>
        <v>0.29600663583585252</v>
      </c>
      <c r="AA358" s="23">
        <f>((('Bruker data input page'!AA358/0.436)^2)*Calibrations!BK$97)+(('Bruker data input page'!AA358/0.436)*Calibrations!BL$97)+Calibrations!BM$97</f>
        <v>8.1104817937520765E-2</v>
      </c>
      <c r="AB358" s="24">
        <f>'Bruker data input page'!AM358*Calibrations!BS$97*10000+Calibrations!BT$97</f>
        <v>333.2499346769518</v>
      </c>
      <c r="AC358" s="24">
        <f>Calibrations!CA$97*('Bruker data input page'!AO358*10000)^2+('Bruker data input page'!AO358*10000)*Calibrations!CB$97+Calibrations!CC$97</f>
        <v>290.44567045138973</v>
      </c>
      <c r="AD358" s="24">
        <f>'Bruker data input page'!AW358*10000*Calibrations!CI$97+Calibrations!CJ$97</f>
        <v>523.30833791673444</v>
      </c>
      <c r="AE358" s="24">
        <f>'Bruker data input page'!AY358*10000*Calibrations!CP$97+Calibrations!CQ$97</f>
        <v>123.4721460966292</v>
      </c>
      <c r="AF358" s="24">
        <f>Calibrations!$CW$97*('Bruker data input page'!BA358*10000)^2+('Bruker data input page'!BA358*10000)*Calibrations!$CX$97+Calibrations!$CY$97</f>
        <v>83.439883904166209</v>
      </c>
      <c r="AG358" s="24">
        <f>'Bruker data input page'!BI358*10000*Calibrations!DD$97+Calibrations!DE$97</f>
        <v>4.1610912678326706</v>
      </c>
      <c r="AH358" s="24">
        <f>('Bruker data input page'!BK358*10000)*Calibrations!DK$97+Calibrations!DL$97</f>
        <v>76.642342000765964</v>
      </c>
      <c r="AI358" s="24">
        <f>Calibrations!DR$97*('Bruker data input page'!BM358*10000)^2+('Bruker data input page'!BM358*10000)*Calibrations!DS$97+Calibrations!DT$97</f>
        <v>29.725107834104254</v>
      </c>
      <c r="AJ358" s="24">
        <f>Calibrations!DY$97*('Bruker data input page'!BO358*10000)^2+Calibrations!DZ$97*('Bruker data input page'!BO358*10000)+Calibrations!EA$97</f>
        <v>74.388726185789224</v>
      </c>
      <c r="AK358" s="21"/>
      <c r="AL358" s="21"/>
    </row>
    <row r="359" spans="2:38">
      <c r="B359" s="27">
        <f>'Bruker data input page'!B1036</f>
        <v>44768.175000000003</v>
      </c>
      <c r="C359" s="21" t="str">
        <f>'Bruker data input page'!G1036</f>
        <v>GeoExploration</v>
      </c>
      <c r="D359" s="21" t="str">
        <f>'Bruker data input page'!H1036</f>
        <v>Oxide3phase</v>
      </c>
      <c r="E359" s="26">
        <f>'Bruker data input page'!L1036</f>
        <v>90</v>
      </c>
      <c r="F359" s="26"/>
      <c r="G359" s="26" t="str">
        <f>'Bruker data input page'!DK359</f>
        <v>393-U1558D-26R-1A</v>
      </c>
      <c r="H359" s="26" t="str">
        <f>'Bruker data input page'!DL359</f>
        <v>SHLF</v>
      </c>
      <c r="I359" s="26">
        <f>'Bruker data input page'!DM359</f>
        <v>0</v>
      </c>
      <c r="J359" s="26">
        <f>'Bruker data input page'!DN359</f>
        <v>0</v>
      </c>
      <c r="K359" s="26">
        <f>'Bruker data input page'!DO359</f>
        <v>0</v>
      </c>
      <c r="L359" s="26">
        <f>'Bruker data input page'!DP359</f>
        <v>0</v>
      </c>
      <c r="M359" s="26">
        <f>'Bruker data input page'!DQ359</f>
        <v>0</v>
      </c>
      <c r="N359" s="26">
        <f>'Bruker data input page'!DR359</f>
        <v>0</v>
      </c>
      <c r="O359" s="26" t="str">
        <f>'Bruker data input page'!DS359</f>
        <v>43</v>
      </c>
      <c r="P359" s="21" t="str">
        <f>'Bruker data input page'!DT359</f>
        <v>7A APHYRIC PIECE</v>
      </c>
      <c r="Q359" s="21">
        <f>'Bruker data input page'!A359</f>
        <v>13</v>
      </c>
      <c r="R359" s="27">
        <f>'Bruker data input page'!B359</f>
        <v>44745.913888888892</v>
      </c>
      <c r="S359" s="22">
        <f>'Bruker data input page'!Y359*Calibrations!H$97+Calibrations!I$97</f>
        <v>51.623939014965167</v>
      </c>
      <c r="T359" s="23">
        <f>Calibrations!O$97*('Bruker data input page'!AK359/0.5993)^2+Calibrations!P$97*('Bruker data input page'!AK359/0.5993)+Calibrations!Q$97</f>
        <v>1.300821035183245</v>
      </c>
      <c r="U359" s="22">
        <f>Calibrations!$V$97*'Bruker data input page'!W359^2+Calibrations!$W$97*'Bruker data input page'!W359+Calibrations!$X$97</f>
        <v>17.966182759319391</v>
      </c>
      <c r="V359" s="23">
        <f>('Bruker data input page'!AS359/0.69943)*Calibrations!AC$97+Calibrations!AD$97</f>
        <v>11.454869601516542</v>
      </c>
      <c r="W359" s="23">
        <f>'Bruker data input page'!U359*Calibrations!AQ$97+Calibrations!AR$97</f>
        <v>7.2192361569652528</v>
      </c>
      <c r="X359" s="23">
        <f>Calibrations!AJ$97*('Bruker data input page'!AQ359/0.77446)^2+('Bruker data input page'!AQ359/0.77446)*Calibrations!AK$97+Calibrations!AL$97</f>
        <v>0.12835894706716944</v>
      </c>
      <c r="Y359" s="23">
        <f>('Bruker data input page'!AI359/0.7147)*Calibrations!AX$97+Calibrations!AY$97</f>
        <v>11.040234638197067</v>
      </c>
      <c r="Z359" s="23">
        <f>('Bruker data input page'!AG359/0.8302)*Calibrations!BE$97+Calibrations!BF$97</f>
        <v>0.72764049935898312</v>
      </c>
      <c r="AA359" s="23">
        <f>((('Bruker data input page'!AA359/0.436)^2)*Calibrations!BK$97)+(('Bruker data input page'!AA359/0.436)*Calibrations!BL$97)+Calibrations!BM$97</f>
        <v>0.14491565416142232</v>
      </c>
      <c r="AB359" s="24">
        <f>'Bruker data input page'!AM359*Calibrations!BS$97*10000+Calibrations!BT$97</f>
        <v>373.55090482454182</v>
      </c>
      <c r="AC359" s="24">
        <f>Calibrations!CA$97*('Bruker data input page'!AO359*10000)^2+('Bruker data input page'!AO359*10000)*Calibrations!CB$97+Calibrations!CC$97</f>
        <v>356.62203849436969</v>
      </c>
      <c r="AD359" s="24">
        <f>'Bruker data input page'!AW359*10000*Calibrations!CI$97+Calibrations!CJ$97</f>
        <v>80.447733150896241</v>
      </c>
      <c r="AE359" s="24">
        <f>'Bruker data input page'!AY359*10000*Calibrations!CP$97+Calibrations!CQ$97</f>
        <v>91.605346776140394</v>
      </c>
      <c r="AF359" s="24">
        <f>Calibrations!$CW$97*('Bruker data input page'!BA359*10000)^2+('Bruker data input page'!BA359*10000)*Calibrations!$CX$97+Calibrations!$CY$97</f>
        <v>96.253090258994362</v>
      </c>
      <c r="AG359" s="24">
        <f>'Bruker data input page'!BI359*10000*Calibrations!DD$97+Calibrations!DE$97</f>
        <v>9.8114740830842848</v>
      </c>
      <c r="AH359" s="24">
        <f>('Bruker data input page'!BK359*10000)*Calibrations!DK$97+Calibrations!DL$97</f>
        <v>90.546828555891409</v>
      </c>
      <c r="AI359" s="24">
        <f>Calibrations!DR$97*('Bruker data input page'!BM359*10000)^2+('Bruker data input page'!BM359*10000)*Calibrations!DS$97+Calibrations!DT$97</f>
        <v>28.664408876081268</v>
      </c>
      <c r="AJ359" s="24">
        <f>Calibrations!DY$97*('Bruker data input page'!BO359*10000)^2+Calibrations!DZ$97*('Bruker data input page'!BO359*10000)+Calibrations!EA$97</f>
        <v>80.357017558910371</v>
      </c>
      <c r="AK359" s="21"/>
      <c r="AL359" s="21"/>
    </row>
    <row r="360" spans="2:38">
      <c r="B360" s="27">
        <f>'Bruker data input page'!B1037</f>
        <v>44768.176388888889</v>
      </c>
      <c r="C360" s="21" t="str">
        <f>'Bruker data input page'!G1037</f>
        <v>GeoExploration</v>
      </c>
      <c r="D360" s="21" t="str">
        <f>'Bruker data input page'!H1037</f>
        <v>Oxide3phase</v>
      </c>
      <c r="E360" s="26">
        <f>'Bruker data input page'!L1037</f>
        <v>90</v>
      </c>
      <c r="F360" s="26"/>
      <c r="G360" s="26" t="str">
        <f>'Bruker data input page'!DK360</f>
        <v>393-U1558D-26R-1A</v>
      </c>
      <c r="H360" s="26" t="str">
        <f>'Bruker data input page'!DL360</f>
        <v>SHLF</v>
      </c>
      <c r="I360" s="26">
        <f>'Bruker data input page'!DM360</f>
        <v>0</v>
      </c>
      <c r="J360" s="26">
        <f>'Bruker data input page'!DN360</f>
        <v>0</v>
      </c>
      <c r="K360" s="26">
        <f>'Bruker data input page'!DO360</f>
        <v>0</v>
      </c>
      <c r="L360" s="26">
        <f>'Bruker data input page'!DP360</f>
        <v>0</v>
      </c>
      <c r="M360" s="26">
        <f>'Bruker data input page'!DQ360</f>
        <v>0</v>
      </c>
      <c r="N360" s="26">
        <f>'Bruker data input page'!DR360</f>
        <v>0</v>
      </c>
      <c r="O360" s="26" t="str">
        <f>'Bruker data input page'!DS360</f>
        <v>87</v>
      </c>
      <c r="P360" s="21" t="str">
        <f>'Bruker data input page'!DT360</f>
        <v>12A ALT</v>
      </c>
      <c r="Q360" s="21">
        <f>'Bruker data input page'!A360</f>
        <v>14</v>
      </c>
      <c r="R360" s="27">
        <f>'Bruker data input page'!B360</f>
        <v>44745.916666666664</v>
      </c>
      <c r="S360" s="22">
        <f>'Bruker data input page'!Y360*Calibrations!H$97+Calibrations!I$97</f>
        <v>52.988886088690251</v>
      </c>
      <c r="T360" s="23">
        <f>Calibrations!O$97*('Bruker data input page'!AK360/0.5993)^2+Calibrations!P$97*('Bruker data input page'!AK360/0.5993)+Calibrations!Q$97</f>
        <v>1.2147277073545375</v>
      </c>
      <c r="U360" s="22">
        <f>Calibrations!$V$97*'Bruker data input page'!W360^2+Calibrations!$W$97*'Bruker data input page'!W360+Calibrations!$X$97</f>
        <v>18.677652260397878</v>
      </c>
      <c r="V360" s="23">
        <f>('Bruker data input page'!AS360/0.69943)*Calibrations!AC$97+Calibrations!AD$97</f>
        <v>9.3143784501138764</v>
      </c>
      <c r="W360" s="23">
        <f>'Bruker data input page'!U360*Calibrations!AQ$97+Calibrations!AR$97</f>
        <v>9.8223064073156969</v>
      </c>
      <c r="X360" s="23">
        <f>Calibrations!AJ$97*('Bruker data input page'!AQ360/0.77446)^2+('Bruker data input page'!AQ360/0.77446)*Calibrations!AK$97+Calibrations!AL$97</f>
        <v>0.14688112128491648</v>
      </c>
      <c r="Y360" s="23">
        <f>('Bruker data input page'!AI360/0.7147)*Calibrations!AX$97+Calibrations!AY$97</f>
        <v>11.866644831796908</v>
      </c>
      <c r="Z360" s="23">
        <f>('Bruker data input page'!AG360/0.8302)*Calibrations!BE$97+Calibrations!BF$97</f>
        <v>0.42987350190054369</v>
      </c>
      <c r="AA360" s="23">
        <f>((('Bruker data input page'!AA360/0.436)^2)*Calibrations!BK$97)+(('Bruker data input page'!AA360/0.436)*Calibrations!BL$97)+Calibrations!BM$97</f>
        <v>8.6437137931085276E-2</v>
      </c>
      <c r="AB360" s="24">
        <f>'Bruker data input page'!AM360*Calibrations!BS$97*10000+Calibrations!BT$97</f>
        <v>316.95805312792606</v>
      </c>
      <c r="AC360" s="24">
        <f>Calibrations!CA$97*('Bruker data input page'!AO360*10000)^2+('Bruker data input page'!AO360*10000)*Calibrations!CB$97+Calibrations!CC$97</f>
        <v>343.39183571625063</v>
      </c>
      <c r="AD360" s="24">
        <f>'Bruker data input page'!AW360*10000*Calibrations!CI$97+Calibrations!CJ$97</f>
        <v>139.75942128917814</v>
      </c>
      <c r="AE360" s="24">
        <f>'Bruker data input page'!AY360*10000*Calibrations!CP$97+Calibrations!CQ$97</f>
        <v>150.19913907510369</v>
      </c>
      <c r="AF360" s="24">
        <f>Calibrations!$CW$97*('Bruker data input page'!BA360*10000)^2+('Bruker data input page'!BA360*10000)*Calibrations!$CX$97+Calibrations!$CY$97</f>
        <v>86.049978891311611</v>
      </c>
      <c r="AG360" s="24">
        <f>'Bruker data input page'!BI360*10000*Calibrations!DD$97+Calibrations!DE$97</f>
        <v>6.421244393933315</v>
      </c>
      <c r="AH360" s="24">
        <f>('Bruker data input page'!BK360*10000)*Calibrations!DK$97+Calibrations!DL$97</f>
        <v>94.519539000212987</v>
      </c>
      <c r="AI360" s="24">
        <f>Calibrations!DR$97*('Bruker data input page'!BM360*10000)^2+('Bruker data input page'!BM360*10000)*Calibrations!DS$97+Calibrations!DT$97</f>
        <v>33.965005219574827</v>
      </c>
      <c r="AJ360" s="24">
        <f>Calibrations!DY$97*('Bruker data input page'!BO360*10000)^2+Calibrations!DZ$97*('Bruker data input page'!BO360*10000)+Calibrations!EA$97</f>
        <v>74.388726185789224</v>
      </c>
      <c r="AK360" s="21"/>
      <c r="AL360" s="21"/>
    </row>
    <row r="361" spans="2:38">
      <c r="B361" s="27">
        <f>'Bruker data input page'!B1038</f>
        <v>44768.179166666669</v>
      </c>
      <c r="C361" s="21" t="str">
        <f>'Bruker data input page'!G1038</f>
        <v>GeoExploration</v>
      </c>
      <c r="D361" s="21" t="str">
        <f>'Bruker data input page'!H1038</f>
        <v>Oxide3phase</v>
      </c>
      <c r="E361" s="26">
        <f>'Bruker data input page'!L1038</f>
        <v>90</v>
      </c>
      <c r="F361" s="26"/>
      <c r="G361" s="26" t="str">
        <f>'Bruker data input page'!DK361</f>
        <v>393-U1558D-26R-1A</v>
      </c>
      <c r="H361" s="26" t="str">
        <f>'Bruker data input page'!DL361</f>
        <v>SHLF</v>
      </c>
      <c r="I361" s="26">
        <f>'Bruker data input page'!DM361</f>
        <v>0</v>
      </c>
      <c r="J361" s="26">
        <f>'Bruker data input page'!DN361</f>
        <v>0</v>
      </c>
      <c r="K361" s="26">
        <f>'Bruker data input page'!DO361</f>
        <v>0</v>
      </c>
      <c r="L361" s="26">
        <f>'Bruker data input page'!DP361</f>
        <v>0</v>
      </c>
      <c r="M361" s="26">
        <f>'Bruker data input page'!DQ361</f>
        <v>0</v>
      </c>
      <c r="N361" s="26">
        <f>'Bruker data input page'!DR361</f>
        <v>0</v>
      </c>
      <c r="O361" s="26" t="str">
        <f>'Bruker data input page'!DS361</f>
        <v>130</v>
      </c>
      <c r="P361" s="21" t="str">
        <f>'Bruker data input page'!DT361</f>
        <v>17A ALT PATCH</v>
      </c>
      <c r="Q361" s="21">
        <f>'Bruker data input page'!A361</f>
        <v>15</v>
      </c>
      <c r="R361" s="27">
        <f>'Bruker data input page'!B361</f>
        <v>44745.918749999997</v>
      </c>
      <c r="S361" s="22">
        <f>'Bruker data input page'!Y361*Calibrations!H$97+Calibrations!I$97</f>
        <v>45.339455591345633</v>
      </c>
      <c r="T361" s="23">
        <f>Calibrations!O$97*('Bruker data input page'!AK361/0.5993)^2+Calibrations!P$97*('Bruker data input page'!AK361/0.5993)+Calibrations!Q$97</f>
        <v>1.1740682499768449</v>
      </c>
      <c r="U361" s="22">
        <f>Calibrations!$V$97*'Bruker data input page'!W361^2+Calibrations!$W$97*'Bruker data input page'!W361+Calibrations!$X$97</f>
        <v>17.645792908980621</v>
      </c>
      <c r="V361" s="23">
        <f>('Bruker data input page'!AS361/0.69943)*Calibrations!AC$97+Calibrations!AD$97</f>
        <v>10.804360625227963</v>
      </c>
      <c r="W361" s="23">
        <f>'Bruker data input page'!U361*Calibrations!AQ$97+Calibrations!AR$97</f>
        <v>7.0520008801862026</v>
      </c>
      <c r="X361" s="23">
        <f>Calibrations!AJ$97*('Bruker data input page'!AQ361/0.77446)^2+('Bruker data input page'!AQ361/0.77446)*Calibrations!AK$97+Calibrations!AL$97</f>
        <v>0.15645225464490109</v>
      </c>
      <c r="Y361" s="23">
        <f>('Bruker data input page'!AI361/0.7147)*Calibrations!AX$97+Calibrations!AY$97</f>
        <v>16.807901801819526</v>
      </c>
      <c r="Z361" s="23">
        <f>('Bruker data input page'!AG361/0.8302)*Calibrations!BE$97+Calibrations!BF$97</f>
        <v>0.46141597654261857</v>
      </c>
      <c r="AA361" s="23">
        <f>((('Bruker data input page'!AA361/0.436)^2)*Calibrations!BK$97)+(('Bruker data input page'!AA361/0.436)*Calibrations!BL$97)+Calibrations!BM$97</f>
        <v>0.10423701089884578</v>
      </c>
      <c r="AB361" s="24">
        <f>'Bruker data input page'!AM361*Calibrations!BS$97*10000+Calibrations!BT$97</f>
        <v>322.10285782761844</v>
      </c>
      <c r="AC361" s="24">
        <f>Calibrations!CA$97*('Bruker data input page'!AO361*10000)^2+('Bruker data input page'!AO361*10000)*Calibrations!CB$97+Calibrations!CC$97</f>
        <v>237.78151870838872</v>
      </c>
      <c r="AD361" s="24">
        <f>'Bruker data input page'!AW361*10000*Calibrations!CI$97+Calibrations!CJ$97</f>
        <v>87.367430100362469</v>
      </c>
      <c r="AE361" s="24">
        <f>'Bruker data input page'!AY361*10000*Calibrations!CP$97+Calibrations!CQ$97</f>
        <v>84.409617897320331</v>
      </c>
      <c r="AF361" s="24">
        <f>Calibrations!$CW$97*('Bruker data input page'!BA361*10000)^2+('Bruker data input page'!BA361*10000)*Calibrations!$CX$97+Calibrations!$CY$97</f>
        <v>70.033506097090964</v>
      </c>
      <c r="AG361" s="24">
        <f>'Bruker data input page'!BI361*10000*Calibrations!DD$97+Calibrations!DE$97</f>
        <v>6.421244393933315</v>
      </c>
      <c r="AH361" s="24">
        <f>('Bruker data input page'!BK361*10000)*Calibrations!DK$97+Calibrations!DL$97</f>
        <v>98.492249444534551</v>
      </c>
      <c r="AI361" s="24">
        <f>Calibrations!DR$97*('Bruker data input page'!BM361*10000)^2+('Bruker data input page'!BM361*10000)*Calibrations!DS$97+Calibrations!DT$97</f>
        <v>24.418714597367938</v>
      </c>
      <c r="AJ361" s="24">
        <f>Calibrations!DY$97*('Bruker data input page'!BO361*10000)^2+Calibrations!DZ$97*('Bruker data input page'!BO361*10000)+Calibrations!EA$97</f>
        <v>79.50533291755913</v>
      </c>
      <c r="AK361" s="21"/>
      <c r="AL361" s="21"/>
    </row>
    <row r="362" spans="2:38">
      <c r="B362" s="27">
        <f>'Bruker data input page'!B1039</f>
        <v>44768.181944444441</v>
      </c>
      <c r="C362" s="21" t="str">
        <f>'Bruker data input page'!G1039</f>
        <v>GeoExploration</v>
      </c>
      <c r="D362" s="21" t="str">
        <f>'Bruker data input page'!H1039</f>
        <v>Oxide3phase</v>
      </c>
      <c r="E362" s="26">
        <f>'Bruker data input page'!L1039</f>
        <v>90</v>
      </c>
      <c r="F362" s="26"/>
      <c r="G362" s="26" t="str">
        <f>'Bruker data input page'!DK362</f>
        <v>393-U1558D-26R-1A</v>
      </c>
      <c r="H362" s="26" t="str">
        <f>'Bruker data input page'!DL362</f>
        <v>SHLF</v>
      </c>
      <c r="I362" s="26">
        <f>'Bruker data input page'!DM362</f>
        <v>0</v>
      </c>
      <c r="J362" s="26">
        <f>'Bruker data input page'!DN362</f>
        <v>0</v>
      </c>
      <c r="K362" s="26">
        <f>'Bruker data input page'!DO362</f>
        <v>0</v>
      </c>
      <c r="L362" s="26">
        <f>'Bruker data input page'!DP362</f>
        <v>0</v>
      </c>
      <c r="M362" s="26">
        <f>'Bruker data input page'!DQ362</f>
        <v>0</v>
      </c>
      <c r="N362" s="26">
        <f>'Bruker data input page'!DR362</f>
        <v>0</v>
      </c>
      <c r="O362" s="26" t="str">
        <f>'Bruker data input page'!DS362</f>
        <v>137</v>
      </c>
      <c r="P362" s="21" t="str">
        <f>'Bruker data input page'!DT362</f>
        <v>17A BKGD PATCH</v>
      </c>
      <c r="Q362" s="21">
        <f>'Bruker data input page'!A362</f>
        <v>16</v>
      </c>
      <c r="R362" s="27">
        <f>'Bruker data input page'!B362</f>
        <v>44745.92083333333</v>
      </c>
      <c r="S362" s="22">
        <f>'Bruker data input page'!Y362*Calibrations!H$97+Calibrations!I$97</f>
        <v>52.895378659457869</v>
      </c>
      <c r="T362" s="23">
        <f>Calibrations!O$97*('Bruker data input page'!AK362/0.5993)^2+Calibrations!P$97*('Bruker data input page'!AK362/0.5993)+Calibrations!Q$97</f>
        <v>1.1603652622134411</v>
      </c>
      <c r="U362" s="22">
        <f>Calibrations!$V$97*'Bruker data input page'!W362^2+Calibrations!$W$97*'Bruker data input page'!W362+Calibrations!$X$97</f>
        <v>18.866664135449717</v>
      </c>
      <c r="V362" s="23">
        <f>('Bruker data input page'!AS362/0.69943)*Calibrations!AC$97+Calibrations!AD$97</f>
        <v>9.7091452912553748</v>
      </c>
      <c r="W362" s="23">
        <f>'Bruker data input page'!U362*Calibrations!AQ$97+Calibrations!AR$97</f>
        <v>9.9555146219986632</v>
      </c>
      <c r="X362" s="23">
        <f>Calibrations!AJ$97*('Bruker data input page'!AQ362/0.77446)^2+('Bruker data input page'!AQ362/0.77446)*Calibrations!AK$97+Calibrations!AL$97</f>
        <v>0.15959278804354954</v>
      </c>
      <c r="Y362" s="23">
        <f>('Bruker data input page'!AI362/0.7147)*Calibrations!AX$97+Calibrations!AY$97</f>
        <v>11.951295544332186</v>
      </c>
      <c r="Z362" s="23">
        <f>('Bruker data input page'!AG362/0.8302)*Calibrations!BE$97+Calibrations!BF$97</f>
        <v>0.29721400328626685</v>
      </c>
      <c r="AA362" s="23">
        <f>((('Bruker data input page'!AA362/0.436)^2)*Calibrations!BK$97)+(('Bruker data input page'!AA362/0.436)*Calibrations!BL$97)+Calibrations!BM$97</f>
        <v>0.10612141084038813</v>
      </c>
      <c r="AB362" s="24">
        <f>'Bruker data input page'!AM362*Calibrations!BS$97*10000+Calibrations!BT$97</f>
        <v>287.80415982966952</v>
      </c>
      <c r="AC362" s="24">
        <f>Calibrations!CA$97*('Bruker data input page'!AO362*10000)^2+('Bruker data input page'!AO362*10000)*Calibrations!CB$97+Calibrations!CC$97</f>
        <v>296.17869207428805</v>
      </c>
      <c r="AD362" s="24">
        <f>'Bruker data input page'!AW362*10000*Calibrations!CI$97+Calibrations!CJ$97</f>
        <v>96.264183321104753</v>
      </c>
      <c r="AE362" s="24">
        <f>'Bruker data input page'!AY362*10000*Calibrations!CP$97+Calibrations!CQ$97</f>
        <v>89.549424239334655</v>
      </c>
      <c r="AF362" s="24">
        <f>Calibrations!$CW$97*('Bruker data input page'!BA362*10000)^2+('Bruker data input page'!BA362*10000)*Calibrations!$CX$97+Calibrations!$CY$97</f>
        <v>72.762235374685773</v>
      </c>
      <c r="AG362" s="24">
        <f>'Bruker data input page'!BI362*10000*Calibrations!DD$97+Calibrations!DE$97</f>
        <v>4.1610912678326706</v>
      </c>
      <c r="AH362" s="24">
        <f>('Bruker data input page'!BK362*10000)*Calibrations!DK$97+Calibrations!DL$97</f>
        <v>84.587762889409078</v>
      </c>
      <c r="AI362" s="24">
        <f>Calibrations!DR$97*('Bruker data input page'!BM362*10000)^2+('Bruker data input page'!BM362*10000)*Calibrations!DS$97+Calibrations!DT$97</f>
        <v>29.725107834104254</v>
      </c>
      <c r="AJ362" s="24">
        <f>Calibrations!DY$97*('Bruker data input page'!BO362*10000)^2+Calibrations!DZ$97*('Bruker data input page'!BO362*10000)+Calibrations!EA$97</f>
        <v>70.971465618264176</v>
      </c>
      <c r="AK362" s="21"/>
      <c r="AL362" s="21"/>
    </row>
    <row r="363" spans="2:38">
      <c r="B363" s="27">
        <f>'Bruker data input page'!B1040</f>
        <v>44768.184027777781</v>
      </c>
      <c r="C363" s="21" t="str">
        <f>'Bruker data input page'!G1040</f>
        <v>GeoExploration</v>
      </c>
      <c r="D363" s="21" t="str">
        <f>'Bruker data input page'!H1040</f>
        <v>Oxide3phase</v>
      </c>
      <c r="E363" s="26">
        <f>'Bruker data input page'!L1040</f>
        <v>90</v>
      </c>
      <c r="F363" s="26"/>
      <c r="G363" s="26" t="str">
        <f>'Bruker data input page'!DK363</f>
        <v>393-U1558D-27R-1A</v>
      </c>
      <c r="H363" s="26" t="str">
        <f>'Bruker data input page'!DL363</f>
        <v>SHLF</v>
      </c>
      <c r="I363" s="26">
        <f>'Bruker data input page'!DM363</f>
        <v>0</v>
      </c>
      <c r="J363" s="26">
        <f>'Bruker data input page'!DN363</f>
        <v>0</v>
      </c>
      <c r="K363" s="26">
        <f>'Bruker data input page'!DO363</f>
        <v>0</v>
      </c>
      <c r="L363" s="26">
        <f>'Bruker data input page'!DP363</f>
        <v>0</v>
      </c>
      <c r="M363" s="26">
        <f>'Bruker data input page'!DQ363</f>
        <v>0</v>
      </c>
      <c r="N363" s="26">
        <f>'Bruker data input page'!DR363</f>
        <v>0</v>
      </c>
      <c r="O363" s="26" t="str">
        <f>'Bruker data input page'!DS363</f>
        <v>9</v>
      </c>
      <c r="P363" s="21" t="str">
        <f>'Bruker data input page'!DT363</f>
        <v>2A BKGD</v>
      </c>
      <c r="Q363" s="21">
        <f>'Bruker data input page'!A363</f>
        <v>17</v>
      </c>
      <c r="R363" s="27">
        <f>'Bruker data input page'!B363</f>
        <v>44745.923611111109</v>
      </c>
      <c r="S363" s="22">
        <f>'Bruker data input page'!Y363*Calibrations!H$97+Calibrations!I$97</f>
        <v>51.214264788798367</v>
      </c>
      <c r="T363" s="23">
        <f>Calibrations!O$97*('Bruker data input page'!AK363/0.5993)^2+Calibrations!P$97*('Bruker data input page'!AK363/0.5993)+Calibrations!Q$97</f>
        <v>1.0636594534949531</v>
      </c>
      <c r="U363" s="22">
        <f>Calibrations!$V$97*'Bruker data input page'!W363^2+Calibrations!$W$97*'Bruker data input page'!W363+Calibrations!$X$97</f>
        <v>16.956296005253709</v>
      </c>
      <c r="V363" s="23">
        <f>('Bruker data input page'!AS363/0.69943)*Calibrations!AC$97+Calibrations!AD$97</f>
        <v>8.7440317525405025</v>
      </c>
      <c r="W363" s="23">
        <f>'Bruker data input page'!U363*Calibrations!AQ$97+Calibrations!AR$97</f>
        <v>10.846211639479684</v>
      </c>
      <c r="X363" s="23">
        <f>Calibrations!AJ$97*('Bruker data input page'!AQ363/0.77446)^2+('Bruker data input page'!AQ363/0.77446)*Calibrations!AK$97+Calibrations!AL$97</f>
        <v>0.14074052058549558</v>
      </c>
      <c r="Y363" s="23">
        <f>('Bruker data input page'!AI363/0.7147)*Calibrations!AX$97+Calibrations!AY$97</f>
        <v>11.037189648537524</v>
      </c>
      <c r="Z363" s="23">
        <f>('Bruker data input page'!AG363/0.8302)*Calibrations!BE$97+Calibrations!BF$97</f>
        <v>0.24559904478105329</v>
      </c>
      <c r="AA363" s="23">
        <f>((('Bruker data input page'!AA363/0.436)^2)*Calibrations!BK$97)+(('Bruker data input page'!AA363/0.436)*Calibrations!BL$97)+Calibrations!BM$97</f>
        <v>6.5793157564219301E-2</v>
      </c>
      <c r="AB363" s="24">
        <f>'Bruker data input page'!AM363*Calibrations!BS$97*10000+Calibrations!BT$97</f>
        <v>279.22948533018223</v>
      </c>
      <c r="AC363" s="24">
        <f>Calibrations!CA$97*('Bruker data input page'!AO363*10000)^2+('Bruker data input page'!AO363*10000)*Calibrations!CB$97+Calibrations!CC$97</f>
        <v>309.1768739258797</v>
      </c>
      <c r="AD363" s="24">
        <f>'Bruker data input page'!AW363*10000*Calibrations!CI$97+Calibrations!CJ$97</f>
        <v>184.24318739288958</v>
      </c>
      <c r="AE363" s="24">
        <f>'Bruker data input page'!AY363*10000*Calibrations!CP$97+Calibrations!CQ$97</f>
        <v>99.829036923363319</v>
      </c>
      <c r="AF363" s="24">
        <f>Calibrations!$CW$97*('Bruker data input page'!BA363*10000)^2+('Bruker data input page'!BA363*10000)*Calibrations!$CX$97+Calibrations!$CY$97</f>
        <v>61.704957115767186</v>
      </c>
      <c r="AG363" s="24">
        <f>'Bruker data input page'!BI363*10000*Calibrations!DD$97+Calibrations!DE$97</f>
        <v>4.1610912678326706</v>
      </c>
      <c r="AH363" s="24">
        <f>('Bruker data input page'!BK363*10000)*Calibrations!DK$97+Calibrations!DL$97</f>
        <v>80.615052445087514</v>
      </c>
      <c r="AI363" s="24">
        <f>Calibrations!DR$97*('Bruker data input page'!BM363*10000)^2+('Bruker data input page'!BM363*10000)*Calibrations!DS$97+Calibrations!DT$97</f>
        <v>26.542141426048879</v>
      </c>
      <c r="AJ363" s="24">
        <f>Calibrations!DY$97*('Bruker data input page'!BO363*10000)^2+Calibrations!DZ$97*('Bruker data input page'!BO363*10000)+Calibrations!EA$97</f>
        <v>71.826244966121322</v>
      </c>
      <c r="AK363" s="21"/>
      <c r="AL363" s="21"/>
    </row>
    <row r="364" spans="2:38">
      <c r="B364" s="27">
        <f>'Bruker data input page'!B1041</f>
        <v>44768.786111111112</v>
      </c>
      <c r="C364" s="21" t="str">
        <f>'Bruker data input page'!G1041</f>
        <v>GeoExploration</v>
      </c>
      <c r="D364" s="21" t="str">
        <f>'Bruker data input page'!H1041</f>
        <v>Oxide3phase</v>
      </c>
      <c r="E364" s="26">
        <f>'Bruker data input page'!L1041</f>
        <v>90</v>
      </c>
      <c r="F364" s="26"/>
      <c r="G364" s="26" t="str">
        <f>'Bruker data input page'!DK364</f>
        <v>393-U1558D-27R-1A</v>
      </c>
      <c r="H364" s="26" t="str">
        <f>'Bruker data input page'!DL364</f>
        <v>SHLF</v>
      </c>
      <c r="I364" s="26">
        <f>'Bruker data input page'!DM364</f>
        <v>0</v>
      </c>
      <c r="J364" s="26">
        <f>'Bruker data input page'!DN364</f>
        <v>0</v>
      </c>
      <c r="K364" s="26">
        <f>'Bruker data input page'!DO364</f>
        <v>0</v>
      </c>
      <c r="L364" s="26">
        <f>'Bruker data input page'!DP364</f>
        <v>0</v>
      </c>
      <c r="M364" s="26">
        <f>'Bruker data input page'!DQ364</f>
        <v>0</v>
      </c>
      <c r="N364" s="26">
        <f>'Bruker data input page'!DR364</f>
        <v>0</v>
      </c>
      <c r="O364" s="26" t="str">
        <f>'Bruker data input page'!DS364</f>
        <v>29</v>
      </c>
      <c r="P364" s="21" t="str">
        <f>'Bruker data input page'!DT364</f>
        <v>5A BKGD</v>
      </c>
      <c r="Q364" s="21">
        <f>'Bruker data input page'!A364</f>
        <v>18</v>
      </c>
      <c r="R364" s="27">
        <f>'Bruker data input page'!B364</f>
        <v>44745.925000000003</v>
      </c>
      <c r="S364" s="22">
        <f>'Bruker data input page'!Y364*Calibrations!H$97+Calibrations!I$97</f>
        <v>53.795521332729223</v>
      </c>
      <c r="T364" s="23">
        <f>Calibrations!O$97*('Bruker data input page'!AK364/0.5993)^2+Calibrations!P$97*('Bruker data input page'!AK364/0.5993)+Calibrations!Q$97</f>
        <v>1.2509567338370924</v>
      </c>
      <c r="U364" s="22">
        <f>Calibrations!$V$97*'Bruker data input page'!W364^2+Calibrations!$W$97*'Bruker data input page'!W364+Calibrations!$X$97</f>
        <v>19.921220333975022</v>
      </c>
      <c r="V364" s="23">
        <f>('Bruker data input page'!AS364/0.69943)*Calibrations!AC$97+Calibrations!AD$97</f>
        <v>9.0065380296976656</v>
      </c>
      <c r="W364" s="23">
        <f>'Bruker data input page'!U364*Calibrations!AQ$97+Calibrations!AR$97</f>
        <v>10.789757650092998</v>
      </c>
      <c r="X364" s="23">
        <f>Calibrations!AJ$97*('Bruker data input page'!AQ364/0.77446)^2+('Bruker data input page'!AQ364/0.77446)*Calibrations!AK$97+Calibrations!AL$97</f>
        <v>0.12613278015078661</v>
      </c>
      <c r="Y364" s="23">
        <f>('Bruker data input page'!AI364/0.7147)*Calibrations!AX$97+Calibrations!AY$97</f>
        <v>12.369372624587374</v>
      </c>
      <c r="Z364" s="23">
        <f>('Bruker data input page'!AG364/0.8302)*Calibrations!BE$97+Calibrations!BF$97</f>
        <v>0.35939342698260596</v>
      </c>
      <c r="AA364" s="23">
        <f>((('Bruker data input page'!AA364/0.436)^2)*Calibrations!BK$97)+(('Bruker data input page'!AA364/0.436)*Calibrations!BL$97)+Calibrations!BM$97</f>
        <v>0.10838035448049292</v>
      </c>
      <c r="AB364" s="24">
        <f>'Bruker data input page'!AM364*Calibrations!BS$97*10000+Calibrations!BT$97</f>
        <v>382.12557932402905</v>
      </c>
      <c r="AC364" s="24">
        <f>Calibrations!CA$97*('Bruker data input page'!AO364*10000)^2+('Bruker data input page'!AO364*10000)*Calibrations!CB$97+Calibrations!CC$97</f>
        <v>350.49348407118953</v>
      </c>
      <c r="AD364" s="24">
        <f>'Bruker data input page'!AW364*10000*Calibrations!CI$97+Calibrations!CJ$97</f>
        <v>95.275655185466718</v>
      </c>
      <c r="AE364" s="24">
        <f>'Bruker data input page'!AY364*10000*Calibrations!CP$97+Calibrations!CQ$97</f>
        <v>104.96884326537763</v>
      </c>
      <c r="AF364" s="24">
        <f>Calibrations!$CW$97*('Bruker data input page'!BA364*10000)^2+('Bruker data input page'!BA364*10000)*Calibrations!$CX$97+Calibrations!$CY$97</f>
        <v>83.439883904166209</v>
      </c>
      <c r="AG364" s="24">
        <f>'Bruker data input page'!BI364*10000*Calibrations!DD$97+Calibrations!DE$97</f>
        <v>5.2911678308829933</v>
      </c>
      <c r="AH364" s="24">
        <f>('Bruker data input page'!BK364*10000)*Calibrations!DK$97+Calibrations!DL$97</f>
        <v>88.560473333730641</v>
      </c>
      <c r="AI364" s="24">
        <f>Calibrations!DR$97*('Bruker data input page'!BM364*10000)^2+('Bruker data input page'!BM364*10000)*Calibrations!DS$97+Calibrations!DT$97</f>
        <v>30.785516947465101</v>
      </c>
      <c r="AJ364" s="24">
        <f>Calibrations!DY$97*('Bruker data input page'!BO364*10000)^2+Calibrations!DZ$97*('Bruker data input page'!BO364*10000)+Calibrations!EA$97</f>
        <v>77.801035222904844</v>
      </c>
      <c r="AK364" s="21"/>
      <c r="AL364" s="21"/>
    </row>
    <row r="365" spans="2:38">
      <c r="B365" s="27">
        <f>'Bruker data input page'!B1042</f>
        <v>44768.791666666664</v>
      </c>
      <c r="C365" s="21" t="str">
        <f>'Bruker data input page'!G1042</f>
        <v>GeoExploration</v>
      </c>
      <c r="D365" s="21" t="str">
        <f>'Bruker data input page'!H1042</f>
        <v>Oxide3phase</v>
      </c>
      <c r="E365" s="26">
        <f>'Bruker data input page'!L1042</f>
        <v>90</v>
      </c>
      <c r="F365" s="26"/>
      <c r="G365" s="26" t="str">
        <f>'Bruker data input page'!DK365</f>
        <v>393-U1558D-27R-1A</v>
      </c>
      <c r="H365" s="26" t="str">
        <f>'Bruker data input page'!DL365</f>
        <v>SHLF</v>
      </c>
      <c r="I365" s="26">
        <f>'Bruker data input page'!DM365</f>
        <v>0</v>
      </c>
      <c r="J365" s="26">
        <f>'Bruker data input page'!DN365</f>
        <v>0</v>
      </c>
      <c r="K365" s="26">
        <f>'Bruker data input page'!DO365</f>
        <v>0</v>
      </c>
      <c r="L365" s="26">
        <f>'Bruker data input page'!DP365</f>
        <v>0</v>
      </c>
      <c r="M365" s="26">
        <f>'Bruker data input page'!DQ365</f>
        <v>0</v>
      </c>
      <c r="N365" s="26">
        <f>'Bruker data input page'!DR365</f>
        <v>0</v>
      </c>
      <c r="O365" s="26" t="str">
        <f>'Bruker data input page'!DS365</f>
        <v>59</v>
      </c>
      <c r="P365" s="21" t="str">
        <f>'Bruker data input page'!DT365</f>
        <v>10A BKGD</v>
      </c>
      <c r="Q365" s="21">
        <f>'Bruker data input page'!A365</f>
        <v>19</v>
      </c>
      <c r="R365" s="27">
        <f>'Bruker data input page'!B365</f>
        <v>44745.927083333336</v>
      </c>
      <c r="S365" s="22">
        <f>'Bruker data input page'!Y365*Calibrations!H$97+Calibrations!I$97</f>
        <v>51.125747590859206</v>
      </c>
      <c r="T365" s="23">
        <f>Calibrations!O$97*('Bruker data input page'!AK365/0.5993)^2+Calibrations!P$97*('Bruker data input page'!AK365/0.5993)+Calibrations!Q$97</f>
        <v>1.1414087480276291</v>
      </c>
      <c r="U365" s="22">
        <f>Calibrations!$V$97*'Bruker data input page'!W365^2+Calibrations!$W$97*'Bruker data input page'!W365+Calibrations!$X$97</f>
        <v>19.040340761315186</v>
      </c>
      <c r="V365" s="23">
        <f>('Bruker data input page'!AS365/0.69943)*Calibrations!AC$97+Calibrations!AD$97</f>
        <v>9.1180744139064362</v>
      </c>
      <c r="W365" s="23">
        <f>'Bruker data input page'!U365*Calibrations!AQ$97+Calibrations!AR$97</f>
        <v>8.8152213706196569</v>
      </c>
      <c r="X365" s="23">
        <f>Calibrations!AJ$97*('Bruker data input page'!AQ365/0.77446)^2+('Bruker data input page'!AQ365/0.77446)*Calibrations!AK$97+Calibrations!AL$97</f>
        <v>0.13433557933931711</v>
      </c>
      <c r="Y365" s="23">
        <f>('Bruker data input page'!AI365/0.7147)*Calibrations!AX$97+Calibrations!AY$97</f>
        <v>13.840407129112364</v>
      </c>
      <c r="Z365" s="23">
        <f>('Bruker data input page'!AG365/0.8302)*Calibrations!BE$97+Calibrations!BF$97</f>
        <v>0.44466375316811946</v>
      </c>
      <c r="AA365" s="23">
        <f>((('Bruker data input page'!AA365/0.436)^2)*Calibrations!BK$97)+(('Bruker data input page'!AA365/0.436)*Calibrations!BL$97)+Calibrations!BM$97</f>
        <v>9.7060149482739472E-2</v>
      </c>
      <c r="AB365" s="24">
        <f>'Bruker data input page'!AM365*Calibrations!BS$97*10000+Calibrations!BT$97</f>
        <v>318.67298802782352</v>
      </c>
      <c r="AC365" s="24">
        <f>Calibrations!CA$97*('Bruker data input page'!AO365*10000)^2+('Bruker data input page'!AO365*10000)*Calibrations!CB$97+Calibrations!CC$97</f>
        <v>361.10479373120347</v>
      </c>
      <c r="AD365" s="24">
        <f>'Bruker data input page'!AW365*10000*Calibrations!CI$97+Calibrations!CJ$97</f>
        <v>77.482148743982151</v>
      </c>
      <c r="AE365" s="24">
        <f>'Bruker data input page'!AY365*10000*Calibrations!CP$97+Calibrations!CQ$97</f>
        <v>75.157966481694558</v>
      </c>
      <c r="AF365" s="24">
        <f>Calibrations!$CW$97*('Bruker data input page'!BA365*10000)^2+('Bruker data input page'!BA365*10000)*Calibrations!$CX$97+Calibrations!$CY$97</f>
        <v>76.810841432159478</v>
      </c>
      <c r="AG365" s="24">
        <f>'Bruker data input page'!BI365*10000*Calibrations!DD$97+Calibrations!DE$97</f>
        <v>5.2911678308829933</v>
      </c>
      <c r="AH365" s="24">
        <f>('Bruker data input page'!BK365*10000)*Calibrations!DK$97+Calibrations!DL$97</f>
        <v>85.580940500489461</v>
      </c>
      <c r="AI365" s="24">
        <f>Calibrations!DR$97*('Bruker data input page'!BM365*10000)^2+('Bruker data input page'!BM365*10000)*Calibrations!DS$97+Calibrations!DT$97</f>
        <v>26.542141426048879</v>
      </c>
      <c r="AJ365" s="24">
        <f>Calibrations!DY$97*('Bruker data input page'!BO365*10000)^2+Calibrations!DZ$97*('Bruker data input page'!BO365*10000)+Calibrations!EA$97</f>
        <v>75.242267651044003</v>
      </c>
      <c r="AK365" s="21"/>
      <c r="AL365" s="21"/>
    </row>
    <row r="366" spans="2:38">
      <c r="B366" s="27">
        <f>'Bruker data input page'!B1043</f>
        <v>44768.793055555558</v>
      </c>
      <c r="C366" s="21" t="str">
        <f>'Bruker data input page'!G1043</f>
        <v>GeoExploration</v>
      </c>
      <c r="D366" s="21" t="str">
        <f>'Bruker data input page'!H1043</f>
        <v>Oxide3phase</v>
      </c>
      <c r="E366" s="26">
        <f>'Bruker data input page'!L1043</f>
        <v>90</v>
      </c>
      <c r="F366" s="26"/>
      <c r="G366" s="26" t="str">
        <f>'Bruker data input page'!DK366</f>
        <v>393-U1558D-27R-1A</v>
      </c>
      <c r="H366" s="26" t="str">
        <f>'Bruker data input page'!DL366</f>
        <v>SHLF</v>
      </c>
      <c r="I366" s="26">
        <f>'Bruker data input page'!DM366</f>
        <v>0</v>
      </c>
      <c r="J366" s="26">
        <f>'Bruker data input page'!DN366</f>
        <v>0</v>
      </c>
      <c r="K366" s="26">
        <f>'Bruker data input page'!DO366</f>
        <v>0</v>
      </c>
      <c r="L366" s="26">
        <f>'Bruker data input page'!DP366</f>
        <v>0</v>
      </c>
      <c r="M366" s="26">
        <f>'Bruker data input page'!DQ366</f>
        <v>0</v>
      </c>
      <c r="N366" s="26">
        <f>'Bruker data input page'!DR366</f>
        <v>0</v>
      </c>
      <c r="O366" s="26" t="str">
        <f>'Bruker data input page'!DS366</f>
        <v>89</v>
      </c>
      <c r="P366" s="21" t="str">
        <f>'Bruker data input page'!DT366</f>
        <v>13A BKGD</v>
      </c>
      <c r="Q366" s="21">
        <f>'Bruker data input page'!A366</f>
        <v>20</v>
      </c>
      <c r="R366" s="27">
        <f>'Bruker data input page'!B366</f>
        <v>44745.929166666669</v>
      </c>
      <c r="S366" s="22">
        <f>'Bruker data input page'!Y366*Calibrations!H$97+Calibrations!I$97</f>
        <v>51.730397282553753</v>
      </c>
      <c r="T366" s="23">
        <f>Calibrations!O$97*('Bruker data input page'!AK366/0.5993)^2+Calibrations!P$97*('Bruker data input page'!AK366/0.5993)+Calibrations!Q$97</f>
        <v>1.1819946812698998</v>
      </c>
      <c r="U366" s="22">
        <f>Calibrations!$V$97*'Bruker data input page'!W366^2+Calibrations!$W$97*'Bruker data input page'!W366+Calibrations!$X$97</f>
        <v>18.118089266469404</v>
      </c>
      <c r="V366" s="23">
        <f>('Bruker data input page'!AS366/0.69943)*Calibrations!AC$97+Calibrations!AD$97</f>
        <v>9.0284135527940954</v>
      </c>
      <c r="W366" s="23">
        <f>'Bruker data input page'!U366*Calibrations!AQ$97+Calibrations!AR$97</f>
        <v>10.505167676198479</v>
      </c>
      <c r="X366" s="23">
        <f>Calibrations!AJ$97*('Bruker data input page'!AQ366/0.77446)^2+('Bruker data input page'!AQ366/0.77446)*Calibrations!AK$97+Calibrations!AL$97</f>
        <v>0.18288670514064659</v>
      </c>
      <c r="Y366" s="23">
        <f>('Bruker data input page'!AI366/0.7147)*Calibrations!AX$97+Calibrations!AY$97</f>
        <v>11.76250618544055</v>
      </c>
      <c r="Z366" s="23">
        <f>('Bruker data input page'!AG366/0.8302)*Calibrations!BE$97+Calibrations!BF$97</f>
        <v>0.34505593850893551</v>
      </c>
      <c r="AA366" s="23">
        <f>((('Bruker data input page'!AA366/0.436)^2)*Calibrations!BK$97)+(('Bruker data input page'!AA366/0.436)*Calibrations!BL$97)+Calibrations!BM$97</f>
        <v>0.11739064224368255</v>
      </c>
      <c r="AB366" s="24">
        <f>'Bruker data input page'!AM366*Calibrations!BS$97*10000+Calibrations!BT$97</f>
        <v>314.38565077807988</v>
      </c>
      <c r="AC366" s="24">
        <f>Calibrations!CA$97*('Bruker data input page'!AO366*10000)^2+('Bruker data input page'!AO366*10000)*Calibrations!CB$97+Calibrations!CC$97</f>
        <v>330.2254422254797</v>
      </c>
      <c r="AD366" s="24">
        <f>'Bruker data input page'!AW366*10000*Calibrations!CI$97+Calibrations!CJ$97</f>
        <v>190.17435620671773</v>
      </c>
      <c r="AE366" s="24">
        <f>'Bruker data input page'!AY366*10000*Calibrations!CP$97+Calibrations!CQ$97</f>
        <v>122.44418482822633</v>
      </c>
      <c r="AF366" s="24">
        <f>Calibrations!$CW$97*('Bruker data input page'!BA366*10000)^2+('Bruker data input page'!BA366*10000)*Calibrations!$CX$97+Calibrations!$CY$97</f>
        <v>72.762235374685773</v>
      </c>
      <c r="AG366" s="24">
        <f>'Bruker data input page'!BI366*10000*Calibrations!DD$97+Calibrations!DE$97</f>
        <v>1.9009381417320252</v>
      </c>
      <c r="AH366" s="24">
        <f>('Bruker data input page'!BK366*10000)*Calibrations!DK$97+Calibrations!DL$97</f>
        <v>85.580940500489461</v>
      </c>
      <c r="AI366" s="24">
        <f>Calibrations!DR$97*('Bruker data input page'!BM366*10000)^2+('Bruker data input page'!BM366*10000)*Calibrations!DS$97+Calibrations!DT$97</f>
        <v>29.725107834104254</v>
      </c>
      <c r="AJ366" s="24">
        <f>Calibrations!DY$97*('Bruker data input page'!BO366*10000)^2+Calibrations!DZ$97*('Bruker data input page'!BO366*10000)+Calibrations!EA$97</f>
        <v>82.05945842966112</v>
      </c>
      <c r="AK366" s="21"/>
      <c r="AL366" s="21"/>
    </row>
    <row r="367" spans="2:38">
      <c r="B367" s="27">
        <f>'Bruker data input page'!B1044</f>
        <v>44768.795138888891</v>
      </c>
      <c r="C367" s="21" t="str">
        <f>'Bruker data input page'!G1044</f>
        <v>GeoExploration</v>
      </c>
      <c r="D367" s="21" t="str">
        <f>'Bruker data input page'!H1044</f>
        <v>Oxide3phase</v>
      </c>
      <c r="E367" s="26">
        <f>'Bruker data input page'!L1044</f>
        <v>90</v>
      </c>
      <c r="F367" s="26"/>
      <c r="G367" s="26" t="str">
        <f>'Bruker data input page'!DK367</f>
        <v>393-U1558D-27R-1A</v>
      </c>
      <c r="H367" s="26" t="str">
        <f>'Bruker data input page'!DL367</f>
        <v>SHLF</v>
      </c>
      <c r="I367" s="26">
        <f>'Bruker data input page'!DM367</f>
        <v>0</v>
      </c>
      <c r="J367" s="26">
        <f>'Bruker data input page'!DN367</f>
        <v>0</v>
      </c>
      <c r="K367" s="26">
        <f>'Bruker data input page'!DO367</f>
        <v>0</v>
      </c>
      <c r="L367" s="26">
        <f>'Bruker data input page'!DP367</f>
        <v>0</v>
      </c>
      <c r="M367" s="26">
        <f>'Bruker data input page'!DQ367</f>
        <v>0</v>
      </c>
      <c r="N367" s="26">
        <f>'Bruker data input page'!DR367</f>
        <v>0</v>
      </c>
      <c r="O367" s="26" t="str">
        <f>'Bruker data input page'!DS367</f>
        <v>105</v>
      </c>
      <c r="P367" s="21" t="str">
        <f>'Bruker data input page'!DT367</f>
        <v>15A ALT</v>
      </c>
      <c r="Q367" s="21">
        <f>'Bruker data input page'!A367</f>
        <v>21</v>
      </c>
      <c r="R367" s="27">
        <f>'Bruker data input page'!B367</f>
        <v>44745.931250000001</v>
      </c>
      <c r="S367" s="22">
        <f>'Bruker data input page'!Y367*Calibrations!H$97+Calibrations!I$97</f>
        <v>52.001889627910799</v>
      </c>
      <c r="T367" s="23">
        <f>Calibrations!O$97*('Bruker data input page'!AK367/0.5993)^2+Calibrations!P$97*('Bruker data input page'!AK367/0.5993)+Calibrations!Q$97</f>
        <v>1.343197335300534</v>
      </c>
      <c r="U367" s="22">
        <f>Calibrations!$V$97*'Bruker data input page'!W367^2+Calibrations!$W$97*'Bruker data input page'!W367+Calibrations!$X$97</f>
        <v>19.418586147007822</v>
      </c>
      <c r="V367" s="23">
        <f>('Bruker data input page'!AS367/0.69943)*Calibrations!AC$97+Calibrations!AD$97</f>
        <v>11.950235065318598</v>
      </c>
      <c r="W367" s="23">
        <f>'Bruker data input page'!U367*Calibrations!AQ$97+Calibrations!AR$97</f>
        <v>5.5163363675203101</v>
      </c>
      <c r="X367" s="23">
        <f>Calibrations!AJ$97*('Bruker data input page'!AQ367/0.77446)^2+('Bruker data input page'!AQ367/0.77446)*Calibrations!AK$97+Calibrations!AL$97</f>
        <v>0.1715861428256017</v>
      </c>
      <c r="Y367" s="23">
        <f>('Bruker data input page'!AI367/0.7147)*Calibrations!AX$97+Calibrations!AY$97</f>
        <v>10.90930008283674</v>
      </c>
      <c r="Z367" s="23">
        <f>('Bruker data input page'!AG367/0.8302)*Calibrations!BE$97+Calibrations!BF$97</f>
        <v>0.95130531954824171</v>
      </c>
      <c r="AA367" s="23">
        <f>((('Bruker data input page'!AA367/0.436)^2)*Calibrations!BK$97)+(('Bruker data input page'!AA367/0.436)*Calibrations!BL$97)+Calibrations!BM$97</f>
        <v>0.14195866751531067</v>
      </c>
      <c r="AB367" s="24">
        <f>'Bruker data input page'!AM367*Calibrations!BS$97*10000+Calibrations!BT$97</f>
        <v>332.39246722700312</v>
      </c>
      <c r="AC367" s="24">
        <f>Calibrations!CA$97*('Bruker data input page'!AO367*10000)^2+('Bruker data input page'!AO367*10000)*Calibrations!CB$97+Calibrations!CC$97</f>
        <v>341.78392339008792</v>
      </c>
      <c r="AD367" s="24">
        <f>'Bruker data input page'!AW367*10000*Calibrations!CI$97+Calibrations!CJ$97</f>
        <v>79.459205015258206</v>
      </c>
      <c r="AE367" s="24">
        <f>'Bruker data input page'!AY367*10000*Calibrations!CP$97+Calibrations!CQ$97</f>
        <v>85.437579165723207</v>
      </c>
      <c r="AF367" s="24">
        <f>Calibrations!$CW$97*('Bruker data input page'!BA367*10000)^2+('Bruker data input page'!BA367*10000)*Calibrations!$CX$97+Calibrations!$CY$97</f>
        <v>106.07657189723894</v>
      </c>
      <c r="AG367" s="24">
        <f>'Bruker data input page'!BI367*10000*Calibrations!DD$97+Calibrations!DE$97</f>
        <v>10.941550646134607</v>
      </c>
      <c r="AH367" s="24">
        <f>('Bruker data input page'!BK367*10000)*Calibrations!DK$97+Calibrations!DL$97</f>
        <v>105.44449272209728</v>
      </c>
      <c r="AI367" s="24">
        <f>Calibrations!DR$97*('Bruker data input page'!BM367*10000)^2+('Bruker data input page'!BM367*10000)*Calibrations!DS$97+Calibrations!DT$97</f>
        <v>30.785516947465101</v>
      </c>
      <c r="AJ367" s="24">
        <f>Calibrations!DY$97*('Bruker data input page'!BO367*10000)^2+Calibrations!DZ$97*('Bruker data input page'!BO367*10000)+Calibrations!EA$97</f>
        <v>79.50533291755913</v>
      </c>
      <c r="AK367" s="21"/>
      <c r="AL367" s="21"/>
    </row>
    <row r="368" spans="2:38">
      <c r="B368" s="27">
        <f>'Bruker data input page'!B1045</f>
        <v>44768.79791666667</v>
      </c>
      <c r="C368" s="21" t="str">
        <f>'Bruker data input page'!G1045</f>
        <v>GeoExploration</v>
      </c>
      <c r="D368" s="21" t="str">
        <f>'Bruker data input page'!H1045</f>
        <v>Oxide3phase</v>
      </c>
      <c r="E368" s="26">
        <f>'Bruker data input page'!L1045</f>
        <v>90</v>
      </c>
      <c r="F368" s="26"/>
      <c r="G368" s="26" t="str">
        <f>'Bruker data input page'!DK368</f>
        <v>393-U1558D-28R-1A</v>
      </c>
      <c r="H368" s="26" t="str">
        <f>'Bruker data input page'!DL368</f>
        <v>SHLF</v>
      </c>
      <c r="I368" s="26">
        <f>'Bruker data input page'!DM368</f>
        <v>0</v>
      </c>
      <c r="J368" s="26">
        <f>'Bruker data input page'!DN368</f>
        <v>0</v>
      </c>
      <c r="K368" s="26">
        <f>'Bruker data input page'!DO368</f>
        <v>0</v>
      </c>
      <c r="L368" s="26">
        <f>'Bruker data input page'!DP368</f>
        <v>0</v>
      </c>
      <c r="M368" s="26">
        <f>'Bruker data input page'!DQ368</f>
        <v>0</v>
      </c>
      <c r="N368" s="26">
        <f>'Bruker data input page'!DR368</f>
        <v>0</v>
      </c>
      <c r="O368" s="26" t="str">
        <f>'Bruker data input page'!DS368</f>
        <v>16</v>
      </c>
      <c r="P368" s="21" t="str">
        <f>'Bruker data input page'!DT368</f>
        <v>2A BROWN SPOTTY</v>
      </c>
      <c r="Q368" s="21">
        <f>'Bruker data input page'!A368</f>
        <v>22</v>
      </c>
      <c r="R368" s="27">
        <f>'Bruker data input page'!B368</f>
        <v>44745.938194444447</v>
      </c>
      <c r="S368" s="22">
        <f>'Bruker data input page'!Y368*Calibrations!H$97+Calibrations!I$97</f>
        <v>53.414837974075382</v>
      </c>
      <c r="T368" s="23">
        <f>Calibrations!O$97*('Bruker data input page'!AK368/0.5993)^2+Calibrations!P$97*('Bruker data input page'!AK368/0.5993)+Calibrations!Q$97</f>
        <v>1.1760503306221888</v>
      </c>
      <c r="U368" s="22">
        <f>Calibrations!$V$97*'Bruker data input page'!W368^2+Calibrations!$W$97*'Bruker data input page'!W368+Calibrations!$X$97</f>
        <v>19.336711758782275</v>
      </c>
      <c r="V368" s="23">
        <f>('Bruker data input page'!AS368/0.69943)*Calibrations!AC$97+Calibrations!AD$97</f>
        <v>8.9429263112198871</v>
      </c>
      <c r="W368" s="23">
        <f>'Bruker data input page'!U368*Calibrations!AQ$97+Calibrations!AR$97</f>
        <v>10.037295572377321</v>
      </c>
      <c r="X368" s="23">
        <f>Calibrations!AJ$97*('Bruker data input page'!AQ368/0.77446)^2+('Bruker data input page'!AQ368/0.77446)*Calibrations!AK$97+Calibrations!AL$97</f>
        <v>0.1309659133533449</v>
      </c>
      <c r="Y368" s="23">
        <f>('Bruker data input page'!AI368/0.7147)*Calibrations!AX$97+Calibrations!AY$97</f>
        <v>11.872278062667061</v>
      </c>
      <c r="Z368" s="23">
        <f>('Bruker data input page'!AG368/0.8302)*Calibrations!BE$97+Calibrations!BF$97</f>
        <v>0.29464834745413632</v>
      </c>
      <c r="AA368" s="23">
        <f>((('Bruker data input page'!AA368/0.436)^2)*Calibrations!BK$97)+(('Bruker data input page'!AA368/0.436)*Calibrations!BL$97)+Calibrations!BM$97</f>
        <v>7.4993746746722573E-2</v>
      </c>
      <c r="AB368" s="24">
        <f>'Bruker data input page'!AM368*Calibrations!BS$97*10000+Calibrations!BT$97</f>
        <v>361.54636052525967</v>
      </c>
      <c r="AC368" s="24">
        <f>Calibrations!CA$97*('Bruker data input page'!AO368*10000)^2+('Bruker data input page'!AO368*10000)*Calibrations!CB$97+Calibrations!CC$97</f>
        <v>348.15062379156609</v>
      </c>
      <c r="AD368" s="24">
        <f>'Bruker data input page'!AW368*10000*Calibrations!CI$97+Calibrations!CJ$97</f>
        <v>303.85509180509143</v>
      </c>
      <c r="AE368" s="24">
        <f>'Bruker data input page'!AY368*10000*Calibrations!CP$97+Calibrations!CQ$97</f>
        <v>96.74515311815469</v>
      </c>
      <c r="AF368" s="24">
        <f>Calibrations!$CW$97*('Bruker data input page'!BA368*10000)^2+('Bruker data input page'!BA368*10000)*Calibrations!$CX$97+Calibrations!$CY$97</f>
        <v>84.74789725500014</v>
      </c>
      <c r="AG368" s="24">
        <f>'Bruker data input page'!BI368*10000*Calibrations!DD$97+Calibrations!DE$97</f>
        <v>5.2911678308829933</v>
      </c>
      <c r="AH368" s="24">
        <f>('Bruker data input page'!BK368*10000)*Calibrations!DK$97+Calibrations!DL$97</f>
        <v>87.567295722650243</v>
      </c>
      <c r="AI368" s="24">
        <f>Calibrations!DR$97*('Bruker data input page'!BM368*10000)^2+('Bruker data input page'!BM368*10000)*Calibrations!DS$97+Calibrations!DT$97</f>
        <v>25.480572934039472</v>
      </c>
      <c r="AJ368" s="24">
        <f>Calibrations!DY$97*('Bruker data input page'!BO368*10000)^2+Calibrations!DZ$97*('Bruker data input page'!BO368*10000)+Calibrations!EA$97</f>
        <v>72.680714843327877</v>
      </c>
      <c r="AK368" s="21"/>
      <c r="AL368" s="21"/>
    </row>
    <row r="369" spans="2:38">
      <c r="B369" s="27">
        <f>'Bruker data input page'!B1046</f>
        <v>44768.799305555556</v>
      </c>
      <c r="C369" s="21" t="str">
        <f>'Bruker data input page'!G1046</f>
        <v>GeoExploration</v>
      </c>
      <c r="D369" s="21" t="str">
        <f>'Bruker data input page'!H1046</f>
        <v>Oxide3phase</v>
      </c>
      <c r="E369" s="26">
        <f>'Bruker data input page'!L1046</f>
        <v>90</v>
      </c>
      <c r="F369" s="26"/>
      <c r="G369" s="26" t="str">
        <f>'Bruker data input page'!DK369</f>
        <v>393-U1558D-28R-1A</v>
      </c>
      <c r="H369" s="26" t="str">
        <f>'Bruker data input page'!DL369</f>
        <v>SHLF</v>
      </c>
      <c r="I369" s="26">
        <f>'Bruker data input page'!DM369</f>
        <v>0</v>
      </c>
      <c r="J369" s="26">
        <f>'Bruker data input page'!DN369</f>
        <v>0</v>
      </c>
      <c r="K369" s="26">
        <f>'Bruker data input page'!DO369</f>
        <v>0</v>
      </c>
      <c r="L369" s="26">
        <f>'Bruker data input page'!DP369</f>
        <v>0</v>
      </c>
      <c r="M369" s="26">
        <f>'Bruker data input page'!DQ369</f>
        <v>0</v>
      </c>
      <c r="N369" s="26">
        <f>'Bruker data input page'!DR369</f>
        <v>0</v>
      </c>
      <c r="O369" s="26" t="str">
        <f>'Bruker data input page'!DS369</f>
        <v>50</v>
      </c>
      <c r="P369" s="21" t="str">
        <f>'Bruker data input page'!DT369</f>
        <v>6A BROWN SPOTTY</v>
      </c>
      <c r="Q369" s="21">
        <f>'Bruker data input page'!A369</f>
        <v>23</v>
      </c>
      <c r="R369" s="27">
        <f>'Bruker data input page'!B369</f>
        <v>44745.947222222225</v>
      </c>
      <c r="S369" s="22">
        <f>'Bruker data input page'!Y369*Calibrations!H$97+Calibrations!I$97</f>
        <v>53.279745284066216</v>
      </c>
      <c r="T369" s="23">
        <f>Calibrations!O$97*('Bruker data input page'!AK369/0.5993)^2+Calibrations!P$97*('Bruker data input page'!AK369/0.5993)+Calibrations!Q$97</f>
        <v>1.255612154401498</v>
      </c>
      <c r="U369" s="22">
        <f>Calibrations!$V$97*'Bruker data input page'!W369^2+Calibrations!$W$97*'Bruker data input page'!W369+Calibrations!$X$97</f>
        <v>18.872869121740209</v>
      </c>
      <c r="V369" s="23">
        <f>('Bruker data input page'!AS369/0.69943)*Calibrations!AC$97+Calibrations!AD$97</f>
        <v>10.107366162359469</v>
      </c>
      <c r="W369" s="23">
        <f>'Bruker data input page'!U369*Calibrations!AQ$97+Calibrations!AR$97</f>
        <v>9.8872671622264008</v>
      </c>
      <c r="X369" s="23">
        <f>Calibrations!AJ$97*('Bruker data input page'!AQ369/0.77446)^2+('Bruker data input page'!AQ369/0.77446)*Calibrations!AK$97+Calibrations!AL$97</f>
        <v>0.15484961971536171</v>
      </c>
      <c r="Y369" s="23">
        <f>('Bruker data input page'!AI369/0.7147)*Calibrations!AX$97+Calibrations!AY$97</f>
        <v>11.548900160823642</v>
      </c>
      <c r="Z369" s="23">
        <f>('Bruker data input page'!AG369/0.8302)*Calibrations!BE$97+Calibrations!BF$97</f>
        <v>0.41583785528947687</v>
      </c>
      <c r="AA369" s="23">
        <f>((('Bruker data input page'!AA369/0.436)^2)*Calibrations!BK$97)+(('Bruker data input page'!AA369/0.436)*Calibrations!BL$97)+Calibrations!BM$97</f>
        <v>0.16548769307132827</v>
      </c>
      <c r="AB369" s="24">
        <f>'Bruker data input page'!AM369*Calibrations!BS$97*10000+Calibrations!BT$97</f>
        <v>421.56908202167034</v>
      </c>
      <c r="AC369" s="24">
        <f>Calibrations!CA$97*('Bruker data input page'!AO369*10000)^2+('Bruker data input page'!AO369*10000)*Calibrations!CB$97+Calibrations!CC$97</f>
        <v>289.48069513252744</v>
      </c>
      <c r="AD369" s="24">
        <f>'Bruker data input page'!AW369*10000*Calibrations!CI$97+Calibrations!CJ$97</f>
        <v>178.31201857906137</v>
      </c>
      <c r="AE369" s="24">
        <f>'Bruker data input page'!AY369*10000*Calibrations!CP$97+Calibrations!CQ$97</f>
        <v>84.409617897320331</v>
      </c>
      <c r="AF369" s="24">
        <f>Calibrations!$CW$97*('Bruker data input page'!BA369*10000)^2+('Bruker data input page'!BA369*10000)*Calibrations!$CX$97+Calibrations!$CY$97</f>
        <v>113.19505111597859</v>
      </c>
      <c r="AG369" s="24">
        <f>'Bruker data input page'!BI369*10000*Calibrations!DD$97+Calibrations!DE$97</f>
        <v>7.5513209569836386</v>
      </c>
      <c r="AH369" s="24">
        <f>('Bruker data input page'!BK369*10000)*Calibrations!DK$97+Calibrations!DL$97</f>
        <v>91.540006166971807</v>
      </c>
      <c r="AI369" s="24">
        <f>Calibrations!DR$97*('Bruker data input page'!BM369*10000)^2+('Bruker data input page'!BM369*10000)*Calibrations!DS$97+Calibrations!DT$97</f>
        <v>32.905465640200383</v>
      </c>
      <c r="AJ369" s="24">
        <f>Calibrations!DY$97*('Bruker data input page'!BO369*10000)^2+Calibrations!DZ$97*('Bruker data input page'!BO369*10000)+Calibrations!EA$97</f>
        <v>73.534875249883854</v>
      </c>
      <c r="AK369" s="21"/>
      <c r="AL369" s="21"/>
    </row>
    <row r="370" spans="2:38">
      <c r="B370" s="27">
        <f>'Bruker data input page'!B1047</f>
        <v>44768.801388888889</v>
      </c>
      <c r="C370" s="21" t="str">
        <f>'Bruker data input page'!G1047</f>
        <v>GeoExploration</v>
      </c>
      <c r="D370" s="21" t="str">
        <f>'Bruker data input page'!H1047</f>
        <v>Oxide3phase</v>
      </c>
      <c r="E370" s="26">
        <f>'Bruker data input page'!L1047</f>
        <v>90</v>
      </c>
      <c r="F370" s="26"/>
      <c r="G370" s="26" t="str">
        <f>'Bruker data input page'!DK370</f>
        <v>393-U1558D-28R-1A</v>
      </c>
      <c r="H370" s="26" t="str">
        <f>'Bruker data input page'!DL370</f>
        <v>SHLF</v>
      </c>
      <c r="I370" s="26">
        <f>'Bruker data input page'!DM370</f>
        <v>0</v>
      </c>
      <c r="J370" s="26">
        <f>'Bruker data input page'!DN370</f>
        <v>0</v>
      </c>
      <c r="K370" s="26">
        <f>'Bruker data input page'!DO370</f>
        <v>0</v>
      </c>
      <c r="L370" s="26">
        <f>'Bruker data input page'!DP370</f>
        <v>0</v>
      </c>
      <c r="M370" s="26">
        <f>'Bruker data input page'!DQ370</f>
        <v>0</v>
      </c>
      <c r="N370" s="26">
        <f>'Bruker data input page'!DR370</f>
        <v>0</v>
      </c>
      <c r="O370" s="26" t="str">
        <f>'Bruker data input page'!DS370</f>
        <v>55</v>
      </c>
      <c r="P370" s="21" t="str">
        <f>'Bruker data input page'!DT370</f>
        <v>7A ALT ORANGE</v>
      </c>
      <c r="Q370" s="21">
        <f>'Bruker data input page'!A370</f>
        <v>24</v>
      </c>
      <c r="R370" s="27">
        <f>'Bruker data input page'!B370</f>
        <v>44745.95</v>
      </c>
      <c r="S370" s="22">
        <f>'Bruker data input page'!Y370*Calibrations!H$97+Calibrations!I$97</f>
        <v>50.780233481319456</v>
      </c>
      <c r="T370" s="23">
        <f>Calibrations!O$97*('Bruker data input page'!AK370/0.5993)^2+Calibrations!P$97*('Bruker data input page'!AK370/0.5993)+Calibrations!Q$97</f>
        <v>1.3788707883730489</v>
      </c>
      <c r="U370" s="22">
        <f>Calibrations!$V$97*'Bruker data input page'!W370^2+Calibrations!$W$97*'Bruker data input page'!W370+Calibrations!$X$97</f>
        <v>18.416650162758174</v>
      </c>
      <c r="V370" s="23">
        <f>('Bruker data input page'!AS370/0.69943)*Calibrations!AC$97+Calibrations!AD$97</f>
        <v>11.412557734474763</v>
      </c>
      <c r="W370" s="23">
        <f>'Bruker data input page'!U370*Calibrations!AQ$97+Calibrations!AR$97</f>
        <v>6.1104566051411444</v>
      </c>
      <c r="X370" s="23">
        <f>Calibrations!AJ$97*('Bruker data input page'!AQ370/0.77446)^2+('Bruker data input page'!AQ370/0.77446)*Calibrations!AK$97+Calibrations!AL$97</f>
        <v>0.13971287163970891</v>
      </c>
      <c r="Y370" s="23">
        <f>('Bruker data input page'!AI370/0.7147)*Calibrations!AX$97+Calibrations!AY$97</f>
        <v>10.503098462253767</v>
      </c>
      <c r="Z370" s="23">
        <f>('Bruker data input page'!AG370/0.8302)*Calibrations!BE$97+Calibrations!BF$97</f>
        <v>0.88580563536326318</v>
      </c>
      <c r="AA370" s="23">
        <f>((('Bruker data input page'!AA370/0.436)^2)*Calibrations!BK$97)+(('Bruker data input page'!AA370/0.436)*Calibrations!BL$97)+Calibrations!BM$97</f>
        <v>0.16986710208659089</v>
      </c>
      <c r="AB370" s="24">
        <f>'Bruker data input page'!AM370*Calibrations!BS$97*10000+Calibrations!BT$97</f>
        <v>314.38565077807988</v>
      </c>
      <c r="AC370" s="24">
        <f>Calibrations!CA$97*('Bruker data input page'!AO370*10000)^2+('Bruker data input page'!AO370*10000)*Calibrations!CB$97+Calibrations!CC$97</f>
        <v>340.97590792055837</v>
      </c>
      <c r="AD370" s="24">
        <f>'Bruker data input page'!AW370*10000*Calibrations!CI$97+Calibrations!CJ$97</f>
        <v>77.482148743982151</v>
      </c>
      <c r="AE370" s="24">
        <f>'Bruker data input page'!AY370*10000*Calibrations!CP$97+Calibrations!CQ$97</f>
        <v>84.409617897320331</v>
      </c>
      <c r="AF370" s="24">
        <f>Calibrations!$CW$97*('Bruker data input page'!BA370*10000)^2+('Bruker data input page'!BA370*10000)*Calibrations!$CX$97+Calibrations!$CY$97</f>
        <v>112.02346719916149</v>
      </c>
      <c r="AG370" s="24">
        <f>'Bruker data input page'!BI370*10000*Calibrations!DD$97+Calibrations!DE$97</f>
        <v>12.071627209184928</v>
      </c>
      <c r="AH370" s="24">
        <f>('Bruker data input page'!BK370*10000)*Calibrations!DK$97+Calibrations!DL$97</f>
        <v>103.4581374999365</v>
      </c>
      <c r="AI370" s="24">
        <f>Calibrations!DR$97*('Bruker data input page'!BM370*10000)^2+('Bruker data input page'!BM370*10000)*Calibrations!DS$97+Calibrations!DT$97</f>
        <v>35.02425495428713</v>
      </c>
      <c r="AJ370" s="24">
        <f>Calibrations!DY$97*('Bruker data input page'!BO370*10000)^2+Calibrations!DZ$97*('Bruker data input page'!BO370*10000)+Calibrations!EA$97</f>
        <v>78.653338805557269</v>
      </c>
      <c r="AK370" s="21"/>
      <c r="AL370" s="21"/>
    </row>
    <row r="371" spans="2:38">
      <c r="B371" s="27">
        <f>'Bruker data input page'!B1048</f>
        <v>44768.802777777775</v>
      </c>
      <c r="C371" s="21" t="str">
        <f>'Bruker data input page'!G1048</f>
        <v>GeoExploration</v>
      </c>
      <c r="D371" s="21" t="str">
        <f>'Bruker data input page'!H1048</f>
        <v>Oxide3phase</v>
      </c>
      <c r="E371" s="26">
        <f>'Bruker data input page'!L1048</f>
        <v>90</v>
      </c>
      <c r="F371" s="26"/>
      <c r="G371" s="26" t="str">
        <f>'Bruker data input page'!DK371</f>
        <v>393-U1558D-28R-1A</v>
      </c>
      <c r="H371" s="26" t="str">
        <f>'Bruker data input page'!DL371</f>
        <v>SHLF</v>
      </c>
      <c r="I371" s="26">
        <f>'Bruker data input page'!DM371</f>
        <v>0</v>
      </c>
      <c r="J371" s="26">
        <f>'Bruker data input page'!DN371</f>
        <v>0</v>
      </c>
      <c r="K371" s="26">
        <f>'Bruker data input page'!DO371</f>
        <v>0</v>
      </c>
      <c r="L371" s="26">
        <f>'Bruker data input page'!DP371</f>
        <v>0</v>
      </c>
      <c r="M371" s="26">
        <f>'Bruker data input page'!DQ371</f>
        <v>0</v>
      </c>
      <c r="N371" s="26">
        <f>'Bruker data input page'!DR371</f>
        <v>0</v>
      </c>
      <c r="O371" s="26" t="str">
        <f>'Bruker data input page'!DS371</f>
        <v>77</v>
      </c>
      <c r="P371" s="21" t="str">
        <f>'Bruker data input page'!DT371</f>
        <v>10A BKGD</v>
      </c>
      <c r="Q371" s="21">
        <f>'Bruker data input page'!A371</f>
        <v>25</v>
      </c>
      <c r="R371" s="27">
        <f>'Bruker data input page'!B371</f>
        <v>44745.95208333333</v>
      </c>
      <c r="S371" s="22">
        <f>'Bruker data input page'!Y371*Calibrations!H$97+Calibrations!I$97</f>
        <v>51.759031704974333</v>
      </c>
      <c r="T371" s="23">
        <f>Calibrations!O$97*('Bruker data input page'!AK371/0.5993)^2+Calibrations!P$97*('Bruker data input page'!AK371/0.5993)+Calibrations!Q$97</f>
        <v>1.3263001205980001</v>
      </c>
      <c r="U371" s="22">
        <f>Calibrations!$V$97*'Bruker data input page'!W371^2+Calibrations!$W$97*'Bruker data input page'!W371+Calibrations!$X$97</f>
        <v>17.635846621270357</v>
      </c>
      <c r="V371" s="23">
        <f>('Bruker data input page'!AS371/0.69943)*Calibrations!AC$97+Calibrations!AD$97</f>
        <v>9.1095832569150605</v>
      </c>
      <c r="W371" s="23">
        <f>'Bruker data input page'!U371*Calibrations!AQ$97+Calibrations!AR$97</f>
        <v>8.5428115382708931</v>
      </c>
      <c r="X371" s="23">
        <f>Calibrations!AJ$97*('Bruker data input page'!AQ371/0.77446)^2+('Bruker data input page'!AQ371/0.77446)*Calibrations!AK$97+Calibrations!AL$97</f>
        <v>0.1363243501245584</v>
      </c>
      <c r="Y371" s="23">
        <f>('Bruker data input page'!AI371/0.7147)*Calibrations!AX$97+Calibrations!AY$97</f>
        <v>11.282159066647719</v>
      </c>
      <c r="Z371" s="23">
        <f>('Bruker data input page'!AG371/0.8302)*Calibrations!BE$97+Calibrations!BF$97</f>
        <v>0.39274695280030236</v>
      </c>
      <c r="AA371" s="23">
        <f>((('Bruker data input page'!AA371/0.436)^2)*Calibrations!BK$97)+(('Bruker data input page'!AA371/0.436)*Calibrations!BL$97)+Calibrations!BM$97</f>
        <v>0.11439174397546016</v>
      </c>
      <c r="AB371" s="24">
        <f>'Bruker data input page'!AM371*Calibrations!BS$97*10000+Calibrations!BT$97</f>
        <v>353.82915347572117</v>
      </c>
      <c r="AC371" s="24">
        <f>Calibrations!CA$97*('Bruker data input page'!AO371*10000)^2+('Bruker data input page'!AO371*10000)*Calibrations!CB$97+Calibrations!CC$97</f>
        <v>306.43620161432671</v>
      </c>
      <c r="AD371" s="24">
        <f>'Bruker data input page'!AW371*10000*Calibrations!CI$97+Calibrations!CJ$97</f>
        <v>212.91050332639247</v>
      </c>
      <c r="AE371" s="24">
        <f>'Bruker data input page'!AY371*10000*Calibrations!CP$97+Calibrations!CQ$97</f>
        <v>124.50010736503205</v>
      </c>
      <c r="AF371" s="24">
        <f>Calibrations!$CW$97*('Bruker data input page'!BA371*10000)^2+('Bruker data input page'!BA371*10000)*Calibrations!$CX$97+Calibrations!$CY$97</f>
        <v>91.198988291332753</v>
      </c>
      <c r="AG371" s="24">
        <f>'Bruker data input page'!BI371*10000*Calibrations!DD$97+Calibrations!DE$97</f>
        <v>4.1610912678326706</v>
      </c>
      <c r="AH371" s="24">
        <f>('Bruker data input page'!BK371*10000)*Calibrations!DK$97+Calibrations!DL$97</f>
        <v>93.526361389132575</v>
      </c>
      <c r="AI371" s="24">
        <f>Calibrations!DR$97*('Bruker data input page'!BM371*10000)^2+('Bruker data input page'!BM371*10000)*Calibrations!DS$97+Calibrations!DT$97</f>
        <v>31.845636216163818</v>
      </c>
      <c r="AJ371" s="24">
        <f>Calibrations!DY$97*('Bruker data input page'!BO371*10000)^2+Calibrations!DZ$97*('Bruker data input page'!BO371*10000)+Calibrations!EA$97</f>
        <v>84.610798705907811</v>
      </c>
      <c r="AK371" s="21"/>
      <c r="AL371" s="21"/>
    </row>
    <row r="372" spans="2:38">
      <c r="B372" s="27">
        <f>'Bruker data input page'!B1049</f>
        <v>44768.811111111114</v>
      </c>
      <c r="C372" s="21" t="str">
        <f>'Bruker data input page'!G1049</f>
        <v>GeoExploration</v>
      </c>
      <c r="D372" s="21" t="str">
        <f>'Bruker data input page'!H1049</f>
        <v>Oxide3phase</v>
      </c>
      <c r="E372" s="26">
        <f>'Bruker data input page'!L1049</f>
        <v>90</v>
      </c>
      <c r="F372" s="26"/>
      <c r="G372" s="26" t="str">
        <f>'Bruker data input page'!DK372</f>
        <v>393-U1558D-29R-1A</v>
      </c>
      <c r="H372" s="26" t="str">
        <f>'Bruker data input page'!DL372</f>
        <v>SHLF</v>
      </c>
      <c r="I372" s="26">
        <f>'Bruker data input page'!DM372</f>
        <v>0</v>
      </c>
      <c r="J372" s="26">
        <f>'Bruker data input page'!DN372</f>
        <v>0</v>
      </c>
      <c r="K372" s="26">
        <f>'Bruker data input page'!DO372</f>
        <v>0</v>
      </c>
      <c r="L372" s="26">
        <f>'Bruker data input page'!DP372</f>
        <v>0</v>
      </c>
      <c r="M372" s="26">
        <f>'Bruker data input page'!DQ372</f>
        <v>0</v>
      </c>
      <c r="N372" s="26">
        <f>'Bruker data input page'!DR372</f>
        <v>0</v>
      </c>
      <c r="O372" s="26" t="str">
        <f>'Bruker data input page'!DS372</f>
        <v>27</v>
      </c>
      <c r="P372" s="21" t="str">
        <f>'Bruker data input page'!DT372</f>
        <v>4A ALT</v>
      </c>
      <c r="Q372" s="21">
        <f>'Bruker data input page'!A372</f>
        <v>26</v>
      </c>
      <c r="R372" s="27">
        <f>'Bruker data input page'!B372</f>
        <v>44745.957638888889</v>
      </c>
      <c r="S372" s="22">
        <f>'Bruker data input page'!Y372*Calibrations!H$97+Calibrations!I$97</f>
        <v>51.273791119224576</v>
      </c>
      <c r="T372" s="23">
        <f>Calibrations!O$97*('Bruker data input page'!AK372/0.5993)^2+Calibrations!P$97*('Bruker data input page'!AK372/0.5993)+Calibrations!Q$97</f>
        <v>1.4181490022954608</v>
      </c>
      <c r="U372" s="22">
        <f>Calibrations!$V$97*'Bruker data input page'!W372^2+Calibrations!$W$97*'Bruker data input page'!W372+Calibrations!$X$97</f>
        <v>19.005197337919654</v>
      </c>
      <c r="V372" s="23">
        <f>('Bruker data input page'!AS372/0.69943)*Calibrations!AC$97+Calibrations!AD$97</f>
        <v>11.917277862758846</v>
      </c>
      <c r="W372" s="23">
        <f>'Bruker data input page'!U372*Calibrations!AQ$97+Calibrations!AR$97</f>
        <v>7.1788290207261527</v>
      </c>
      <c r="X372" s="23">
        <f>Calibrations!AJ$97*('Bruker data input page'!AQ372/0.77446)^2+('Bruker data input page'!AQ372/0.77446)*Calibrations!AK$97+Calibrations!AL$97</f>
        <v>0.11487660441992061</v>
      </c>
      <c r="Y372" s="23">
        <f>('Bruker data input page'!AI372/0.7147)*Calibrations!AX$97+Calibrations!AY$97</f>
        <v>10.247167081369216</v>
      </c>
      <c r="Z372" s="23">
        <f>('Bruker data input page'!AG372/0.8302)*Calibrations!BE$97+Calibrations!BF$97</f>
        <v>1.186138288653833</v>
      </c>
      <c r="AA372" s="23">
        <f>((('Bruker data input page'!AA372/0.436)^2)*Calibrations!BK$97)+(('Bruker data input page'!AA372/0.436)*Calibrations!BL$97)+Calibrations!BM$97</f>
        <v>0.26501761278286939</v>
      </c>
      <c r="AB372" s="24">
        <f>'Bruker data input page'!AM372*Calibrations!BS$97*10000+Calibrations!BT$97</f>
        <v>347.82688132608013</v>
      </c>
      <c r="AC372" s="24">
        <f>Calibrations!CA$97*('Bruker data input page'!AO372*10000)^2+('Bruker data input page'!AO372*10000)*Calibrations!CB$97+Calibrations!CC$97</f>
        <v>320.7716753621969</v>
      </c>
      <c r="AD372" s="24">
        <f>'Bruker data input page'!AW372*10000*Calibrations!CI$97+Calibrations!CJ$97</f>
        <v>77.482148743982151</v>
      </c>
      <c r="AE372" s="24">
        <f>'Bruker data input page'!AY372*10000*Calibrations!CP$97+Calibrations!CQ$97</f>
        <v>87.493501702528931</v>
      </c>
      <c r="AF372" s="24">
        <f>Calibrations!$CW$97*('Bruker data input page'!BA372*10000)^2+('Bruker data input page'!BA372*10000)*Calibrations!$CX$97+Calibrations!$CY$97</f>
        <v>116.67421257929506</v>
      </c>
      <c r="AG372" s="24">
        <f>'Bruker data input page'!BI372*10000*Calibrations!DD$97+Calibrations!DE$97</f>
        <v>12.071627209184928</v>
      </c>
      <c r="AH372" s="24">
        <f>('Bruker data input page'!BK372*10000)*Calibrations!DK$97+Calibrations!DL$97</f>
        <v>114.38309122182081</v>
      </c>
      <c r="AI372" s="24">
        <f>Calibrations!DR$97*('Bruker data input page'!BM372*10000)^2+('Bruker data input page'!BM372*10000)*Calibrations!DS$97+Calibrations!DT$97</f>
        <v>33.965005219574827</v>
      </c>
      <c r="AJ372" s="24">
        <f>Calibrations!DY$97*('Bruker data input page'!BO372*10000)^2+Calibrations!DZ$97*('Bruker data input page'!BO372*10000)+Calibrations!EA$97</f>
        <v>82.05945842966112</v>
      </c>
      <c r="AK372" s="21"/>
      <c r="AL372" s="21"/>
    </row>
    <row r="373" spans="2:38">
      <c r="B373" s="27">
        <f>'Bruker data input page'!B1050</f>
        <v>44768.813194444447</v>
      </c>
      <c r="C373" s="21" t="str">
        <f>'Bruker data input page'!G1050</f>
        <v>GeoExploration</v>
      </c>
      <c r="D373" s="21" t="str">
        <f>'Bruker data input page'!H1050</f>
        <v>Oxide3phase</v>
      </c>
      <c r="E373" s="26">
        <f>'Bruker data input page'!L1050</f>
        <v>90</v>
      </c>
      <c r="F373" s="26"/>
      <c r="G373" s="26" t="str">
        <f>'Bruker data input page'!DK373</f>
        <v>393-U1558D-29R-1A</v>
      </c>
      <c r="H373" s="26" t="str">
        <f>'Bruker data input page'!DL373</f>
        <v>SHLF</v>
      </c>
      <c r="I373" s="26">
        <f>'Bruker data input page'!DM373</f>
        <v>0</v>
      </c>
      <c r="J373" s="26">
        <f>'Bruker data input page'!DN373</f>
        <v>0</v>
      </c>
      <c r="K373" s="26">
        <f>'Bruker data input page'!DO373</f>
        <v>0</v>
      </c>
      <c r="L373" s="26">
        <f>'Bruker data input page'!DP373</f>
        <v>0</v>
      </c>
      <c r="M373" s="26">
        <f>'Bruker data input page'!DQ373</f>
        <v>0</v>
      </c>
      <c r="N373" s="26">
        <f>'Bruker data input page'!DR373</f>
        <v>0</v>
      </c>
      <c r="O373" s="26" t="str">
        <f>'Bruker data input page'!DS373</f>
        <v>52</v>
      </c>
      <c r="P373" s="21" t="str">
        <f>'Bruker data input page'!DT373</f>
        <v>8A ALT</v>
      </c>
      <c r="Q373" s="21">
        <f>'Bruker data input page'!A373</f>
        <v>27</v>
      </c>
      <c r="R373" s="27">
        <f>'Bruker data input page'!B373</f>
        <v>44745.959722222222</v>
      </c>
      <c r="S373" s="22">
        <f>'Bruker data input page'!Y373*Calibrations!H$97+Calibrations!I$97</f>
        <v>52.842981230879111</v>
      </c>
      <c r="T373" s="23">
        <f>Calibrations!O$97*('Bruker data input page'!AK373/0.5993)^2+Calibrations!P$97*('Bruker data input page'!AK373/0.5993)+Calibrations!Q$97</f>
        <v>1.292613641464929</v>
      </c>
      <c r="U373" s="22">
        <f>Calibrations!$V$97*'Bruker data input page'!W373^2+Calibrations!$W$97*'Bruker data input page'!W373+Calibrations!$X$97</f>
        <v>18.304141283427331</v>
      </c>
      <c r="V373" s="23">
        <f>('Bruker data input page'!AS373/0.69943)*Calibrations!AC$97+Calibrations!AD$97</f>
        <v>10.07642381061123</v>
      </c>
      <c r="W373" s="23">
        <f>'Bruker data input page'!U373*Calibrations!AQ$97+Calibrations!AR$97</f>
        <v>8.5926921179344706</v>
      </c>
      <c r="X373" s="23">
        <f>Calibrations!AJ$97*('Bruker data input page'!AQ373/0.77446)^2+('Bruker data input page'!AQ373/0.77446)*Calibrations!AK$97+Calibrations!AL$97</f>
        <v>0.11899435010220906</v>
      </c>
      <c r="Y373" s="23">
        <f>('Bruker data input page'!AI373/0.7147)*Calibrations!AX$97+Calibrations!AY$97</f>
        <v>11.601882980899685</v>
      </c>
      <c r="Z373" s="23">
        <f>('Bruker data input page'!AG373/0.8302)*Calibrations!BE$97+Calibrations!BF$97</f>
        <v>0.47092399521463163</v>
      </c>
      <c r="AA373" s="23">
        <f>((('Bruker data input page'!AA373/0.436)^2)*Calibrations!BK$97)+(('Bruker data input page'!AA373/0.436)*Calibrations!BL$97)+Calibrations!BM$97</f>
        <v>0.16036549756158924</v>
      </c>
      <c r="AB373" s="24">
        <f>'Bruker data input page'!AM373*Calibrations!BS$97*10000+Calibrations!BT$97</f>
        <v>322.10285782761844</v>
      </c>
      <c r="AC373" s="24">
        <f>Calibrations!CA$97*('Bruker data input page'!AO373*10000)^2+('Bruker data input page'!AO373*10000)*Calibrations!CB$97+Calibrations!CC$97</f>
        <v>363.30963759158601</v>
      </c>
      <c r="AD373" s="24">
        <f>'Bruker data input page'!AW373*10000*Calibrations!CI$97+Calibrations!CJ$97</f>
        <v>173.3693779008712</v>
      </c>
      <c r="AE373" s="24">
        <f>'Bruker data input page'!AY373*10000*Calibrations!CP$97+Calibrations!CQ$97</f>
        <v>102.91292072857192</v>
      </c>
      <c r="AF373" s="24">
        <f>Calibrations!$CW$97*('Bruker data input page'!BA373*10000)^2+('Bruker data input page'!BA373*10000)*Calibrations!$CX$97+Calibrations!$CY$97</f>
        <v>110.8459515678219</v>
      </c>
      <c r="AG373" s="24">
        <f>'Bruker data input page'!BI373*10000*Calibrations!DD$97+Calibrations!DE$97</f>
        <v>6.421244393933315</v>
      </c>
      <c r="AH373" s="24">
        <f>('Bruker data input page'!BK373*10000)*Calibrations!DK$97+Calibrations!DL$97</f>
        <v>88.560473333730641</v>
      </c>
      <c r="AI373" s="24">
        <f>Calibrations!DR$97*('Bruker data input page'!BM373*10000)^2+('Bruker data input page'!BM373*10000)*Calibrations!DS$97+Calibrations!DT$97</f>
        <v>30.785516947465101</v>
      </c>
      <c r="AJ373" s="24">
        <f>Calibrations!DY$97*('Bruker data input page'!BO373*10000)^2+Calibrations!DZ$97*('Bruker data input page'!BO373*10000)+Calibrations!EA$97</f>
        <v>79.50533291755913</v>
      </c>
      <c r="AK373" s="21"/>
      <c r="AL373" s="21"/>
    </row>
    <row r="374" spans="2:38">
      <c r="B374" s="27">
        <f>'Bruker data input page'!B1051</f>
        <v>44768.816666666666</v>
      </c>
      <c r="C374" s="21" t="str">
        <f>'Bruker data input page'!G1051</f>
        <v>GeoExploration</v>
      </c>
      <c r="D374" s="21" t="str">
        <f>'Bruker data input page'!H1051</f>
        <v>Oxide3phase</v>
      </c>
      <c r="E374" s="26">
        <f>'Bruker data input page'!L1051</f>
        <v>90</v>
      </c>
      <c r="F374" s="26"/>
      <c r="G374" s="26" t="str">
        <f>'Bruker data input page'!DK374</f>
        <v>393-U1558D-29R-1A</v>
      </c>
      <c r="H374" s="26" t="str">
        <f>'Bruker data input page'!DL374</f>
        <v>SHLF</v>
      </c>
      <c r="I374" s="26">
        <f>'Bruker data input page'!DM374</f>
        <v>0</v>
      </c>
      <c r="J374" s="26">
        <f>'Bruker data input page'!DN374</f>
        <v>0</v>
      </c>
      <c r="K374" s="26">
        <f>'Bruker data input page'!DO374</f>
        <v>0</v>
      </c>
      <c r="L374" s="26">
        <f>'Bruker data input page'!DP374</f>
        <v>0</v>
      </c>
      <c r="M374" s="26">
        <f>'Bruker data input page'!DQ374</f>
        <v>0</v>
      </c>
      <c r="N374" s="26">
        <f>'Bruker data input page'!DR374</f>
        <v>0</v>
      </c>
      <c r="O374" s="26" t="str">
        <f>'Bruker data input page'!DS374</f>
        <v>68</v>
      </c>
      <c r="P374" s="21" t="str">
        <f>'Bruker data input page'!DT374</f>
        <v>10A ALT</v>
      </c>
      <c r="Q374" s="21">
        <f>'Bruker data input page'!A374</f>
        <v>28</v>
      </c>
      <c r="R374" s="27">
        <f>'Bruker data input page'!B374</f>
        <v>44745.961805555555</v>
      </c>
      <c r="S374" s="22">
        <f>'Bruker data input page'!Y374*Calibrations!H$97+Calibrations!I$97</f>
        <v>53.346162886278279</v>
      </c>
      <c r="T374" s="23">
        <f>Calibrations!O$97*('Bruker data input page'!AK374/0.5993)^2+Calibrations!P$97*('Bruker data input page'!AK374/0.5993)+Calibrations!Q$97</f>
        <v>1.1547715651000077</v>
      </c>
      <c r="U374" s="22">
        <f>Calibrations!$V$97*'Bruker data input page'!W374^2+Calibrations!$W$97*'Bruker data input page'!W374+Calibrations!$X$97</f>
        <v>18.887113167810579</v>
      </c>
      <c r="V374" s="23">
        <f>('Bruker data input page'!AS374/0.69943)*Calibrations!AC$97+Calibrations!AD$97</f>
        <v>9.8406862656641714</v>
      </c>
      <c r="W374" s="23">
        <f>'Bruker data input page'!U374*Calibrations!AQ$97+Calibrations!AR$97</f>
        <v>9.6049972152929755</v>
      </c>
      <c r="X374" s="23">
        <f>Calibrations!AJ$97*('Bruker data input page'!AQ374/0.77446)^2+('Bruker data input page'!AQ374/0.77446)*Calibrations!AK$97+Calibrations!AL$97</f>
        <v>0.13513406024598446</v>
      </c>
      <c r="Y374" s="23">
        <f>('Bruker data input page'!AI374/0.7147)*Calibrations!AX$97+Calibrations!AY$97</f>
        <v>11.99575239336151</v>
      </c>
      <c r="Z374" s="23">
        <f>('Bruker data input page'!AG374/0.8302)*Calibrations!BE$97+Calibrations!BF$97</f>
        <v>0.34792343620366961</v>
      </c>
      <c r="AA374" s="23">
        <f>((('Bruker data input page'!AA374/0.436)^2)*Calibrations!BK$97)+(('Bruker data input page'!AA374/0.436)*Calibrations!BL$97)+Calibrations!BM$97</f>
        <v>0.11026086060579186</v>
      </c>
      <c r="AB374" s="24">
        <f>'Bruker data input page'!AM374*Calibrations!BS$97*10000+Calibrations!BT$97</f>
        <v>324.67526017746457</v>
      </c>
      <c r="AC374" s="24">
        <f>Calibrations!CA$97*('Bruker data input page'!AO374*10000)^2+('Bruker data input page'!AO374*10000)*Calibrations!CB$97+Calibrations!CC$97</f>
        <v>329.37953989576636</v>
      </c>
      <c r="AD374" s="24">
        <f>'Bruker data input page'!AW374*10000*Calibrations!CI$97+Calibrations!CJ$97</f>
        <v>183.25465925725155</v>
      </c>
      <c r="AE374" s="24">
        <f>'Bruker data input page'!AY374*10000*Calibrations!CP$97+Calibrations!CQ$97</f>
        <v>102.91292072857192</v>
      </c>
      <c r="AF374" s="24">
        <f>Calibrations!$CW$97*('Bruker data input page'!BA374*10000)^2+('Bruker data input page'!BA374*10000)*Calibrations!$CX$97+Calibrations!$CY$97</f>
        <v>92.471411355031861</v>
      </c>
      <c r="AG374" s="24">
        <f>'Bruker data input page'!BI374*10000*Calibrations!DD$97+Calibrations!DE$97</f>
        <v>4.1610912678326706</v>
      </c>
      <c r="AH374" s="24">
        <f>('Bruker data input page'!BK374*10000)*Calibrations!DK$97+Calibrations!DL$97</f>
        <v>87.567295722650243</v>
      </c>
      <c r="AI374" s="24">
        <f>Calibrations!DR$97*('Bruker data input page'!BM374*10000)^2+('Bruker data input page'!BM374*10000)*Calibrations!DS$97+Calibrations!DT$97</f>
        <v>31.845636216163818</v>
      </c>
      <c r="AJ374" s="24">
        <f>Calibrations!DY$97*('Bruker data input page'!BO374*10000)^2+Calibrations!DZ$97*('Bruker data input page'!BO374*10000)+Calibrations!EA$97</f>
        <v>75.242267651044003</v>
      </c>
      <c r="AK374" s="21"/>
      <c r="AL374" s="21"/>
    </row>
    <row r="375" spans="2:38">
      <c r="B375" s="27">
        <f>'Bruker data input page'!B1052</f>
        <v>44768.818749999999</v>
      </c>
      <c r="C375" s="21" t="str">
        <f>'Bruker data input page'!G1052</f>
        <v>GeoExploration</v>
      </c>
      <c r="D375" s="21" t="str">
        <f>'Bruker data input page'!H1052</f>
        <v>Oxide3phase</v>
      </c>
      <c r="E375" s="26">
        <f>'Bruker data input page'!L1052</f>
        <v>90</v>
      </c>
      <c r="F375" s="26"/>
      <c r="G375" s="26" t="str">
        <f>'Bruker data input page'!DK375</f>
        <v>393-U1558D-29R-1A</v>
      </c>
      <c r="H375" s="26" t="str">
        <f>'Bruker data input page'!DL375</f>
        <v>SHLF</v>
      </c>
      <c r="I375" s="26">
        <f>'Bruker data input page'!DM375</f>
        <v>0</v>
      </c>
      <c r="J375" s="26">
        <f>'Bruker data input page'!DN375</f>
        <v>0</v>
      </c>
      <c r="K375" s="26">
        <f>'Bruker data input page'!DO375</f>
        <v>0</v>
      </c>
      <c r="L375" s="26">
        <f>'Bruker data input page'!DP375</f>
        <v>0</v>
      </c>
      <c r="M375" s="26">
        <f>'Bruker data input page'!DQ375</f>
        <v>0</v>
      </c>
      <c r="N375" s="26">
        <f>'Bruker data input page'!DR375</f>
        <v>0</v>
      </c>
      <c r="O375" s="26" t="str">
        <f>'Bruker data input page'!DS375</f>
        <v>87</v>
      </c>
      <c r="P375" s="21" t="str">
        <f>'Bruker data input page'!DT375</f>
        <v>12A ALT</v>
      </c>
      <c r="Q375" s="21">
        <f>'Bruker data input page'!A375</f>
        <v>29</v>
      </c>
      <c r="R375" s="27">
        <f>'Bruker data input page'!B375</f>
        <v>44745.963888888888</v>
      </c>
      <c r="S375" s="22">
        <f>'Bruker data input page'!Y375*Calibrations!H$97+Calibrations!I$97</f>
        <v>52.0485839350116</v>
      </c>
      <c r="T375" s="23">
        <f>Calibrations!O$97*('Bruker data input page'!AK375/0.5993)^2+Calibrations!P$97*('Bruker data input page'!AK375/0.5993)+Calibrations!Q$97</f>
        <v>1.4497257788510085</v>
      </c>
      <c r="U375" s="22">
        <f>Calibrations!$V$97*'Bruker data input page'!W375^2+Calibrations!$W$97*'Bruker data input page'!W375+Calibrations!$X$97</f>
        <v>18.229641794570071</v>
      </c>
      <c r="V375" s="23">
        <f>('Bruker data input page'!AS375/0.69943)*Calibrations!AC$97+Calibrations!AD$97</f>
        <v>11.525965051579941</v>
      </c>
      <c r="W375" s="23">
        <f>'Bruker data input page'!U375*Calibrations!AQ$97+Calibrations!AR$97</f>
        <v>6.8172914859552582</v>
      </c>
      <c r="X375" s="23">
        <f>Calibrations!AJ$97*('Bruker data input page'!AQ375/0.77446)^2+('Bruker data input page'!AQ375/0.77446)*Calibrations!AK$97+Calibrations!AL$97</f>
        <v>0.12987308756304328</v>
      </c>
      <c r="Y375" s="23">
        <f>('Bruker data input page'!AI375/0.7147)*Calibrations!AX$97+Calibrations!AY$97</f>
        <v>11.3148927054878</v>
      </c>
      <c r="Z375" s="23">
        <f>('Bruker data input page'!AG375/0.8302)*Calibrations!BE$97+Calibrations!BF$97</f>
        <v>0.7368466761683925</v>
      </c>
      <c r="AA375" s="23">
        <f>((('Bruker data input page'!AA375/0.436)^2)*Calibrations!BK$97)+(('Bruker data input page'!AA375/0.436)*Calibrations!BL$97)+Calibrations!BM$97</f>
        <v>0.17968349792998362</v>
      </c>
      <c r="AB375" s="24">
        <f>'Bruker data input page'!AM375*Calibrations!BS$97*10000+Calibrations!BT$97</f>
        <v>362.4038279752084</v>
      </c>
      <c r="AC375" s="24">
        <f>Calibrations!CA$97*('Bruker data input page'!AO375*10000)^2+('Bruker data input page'!AO375*10000)*Calibrations!CB$97+Calibrations!CC$97</f>
        <v>330.2254422254797</v>
      </c>
      <c r="AD375" s="24">
        <f>'Bruker data input page'!AW375*10000*Calibrations!CI$97+Calibrations!CJ$97</f>
        <v>92.310070778552628</v>
      </c>
      <c r="AE375" s="24">
        <f>'Bruker data input page'!AY375*10000*Calibrations!CP$97+Calibrations!CQ$97</f>
        <v>98.801075654960442</v>
      </c>
      <c r="AF375" s="24">
        <f>Calibrations!$CW$97*('Bruker data input page'!BA375*10000)^2+('Bruker data input page'!BA375*10000)*Calibrations!$CX$97+Calibrations!$CY$97</f>
        <v>113.19505111597859</v>
      </c>
      <c r="AG375" s="24">
        <f>'Bruker data input page'!BI375*10000*Calibrations!DD$97+Calibrations!DE$97</f>
        <v>9.8114740830842848</v>
      </c>
      <c r="AH375" s="24">
        <f>('Bruker data input page'!BK375*10000)*Calibrations!DK$97+Calibrations!DL$97</f>
        <v>93.526361389132575</v>
      </c>
      <c r="AI375" s="24">
        <f>Calibrations!DR$97*('Bruker data input page'!BM375*10000)^2+('Bruker data input page'!BM375*10000)*Calibrations!DS$97+Calibrations!DT$97</f>
        <v>29.725107834104254</v>
      </c>
      <c r="AJ375" s="24">
        <f>Calibrations!DY$97*('Bruker data input page'!BO375*10000)^2+Calibrations!DZ$97*('Bruker data input page'!BO375*10000)+Calibrations!EA$97</f>
        <v>75.242267651044003</v>
      </c>
      <c r="AK375" s="21"/>
      <c r="AL375" s="21"/>
    </row>
    <row r="376" spans="2:38">
      <c r="B376" s="27">
        <f>'Bruker data input page'!B1053</f>
        <v>44768.820833333331</v>
      </c>
      <c r="C376" s="21" t="str">
        <f>'Bruker data input page'!G1053</f>
        <v>GeoExploration</v>
      </c>
      <c r="D376" s="21" t="str">
        <f>'Bruker data input page'!H1053</f>
        <v>Oxide3phase</v>
      </c>
      <c r="E376" s="26">
        <f>'Bruker data input page'!L1053</f>
        <v>90</v>
      </c>
      <c r="F376" s="26"/>
      <c r="G376" s="26" t="str">
        <f>'Bruker data input page'!DK376</f>
        <v>393-U1558D-29R-1A</v>
      </c>
      <c r="H376" s="26" t="str">
        <f>'Bruker data input page'!DL376</f>
        <v>SHLF</v>
      </c>
      <c r="I376" s="26">
        <f>'Bruker data input page'!DM376</f>
        <v>0</v>
      </c>
      <c r="J376" s="26">
        <f>'Bruker data input page'!DN376</f>
        <v>0</v>
      </c>
      <c r="K376" s="26">
        <f>'Bruker data input page'!DO376</f>
        <v>0</v>
      </c>
      <c r="L376" s="26">
        <f>'Bruker data input page'!DP376</f>
        <v>0</v>
      </c>
      <c r="M376" s="26">
        <f>'Bruker data input page'!DQ376</f>
        <v>0</v>
      </c>
      <c r="N376" s="26">
        <f>'Bruker data input page'!DR376</f>
        <v>0</v>
      </c>
      <c r="O376" s="26" t="str">
        <f>'Bruker data input page'!DS376</f>
        <v>112</v>
      </c>
      <c r="P376" s="21" t="str">
        <f>'Bruker data input page'!DT376</f>
        <v>16A ALT</v>
      </c>
      <c r="Q376" s="21">
        <f>'Bruker data input page'!A376</f>
        <v>30</v>
      </c>
      <c r="R376" s="27">
        <f>'Bruker data input page'!B376</f>
        <v>44745.965277777781</v>
      </c>
      <c r="S376" s="22">
        <f>'Bruker data input page'!Y376*Calibrations!H$97+Calibrations!I$97</f>
        <v>49.351839181152066</v>
      </c>
      <c r="T376" s="23">
        <f>Calibrations!O$97*('Bruker data input page'!AK376/0.5993)^2+Calibrations!P$97*('Bruker data input page'!AK376/0.5993)+Calibrations!Q$97</f>
        <v>1.3207812049205498</v>
      </c>
      <c r="U376" s="22">
        <f>Calibrations!$V$97*'Bruker data input page'!W376^2+Calibrations!$W$97*'Bruker data input page'!W376+Calibrations!$X$97</f>
        <v>17.860539728438944</v>
      </c>
      <c r="V376" s="23">
        <f>('Bruker data input page'!AS376/0.69943)*Calibrations!AC$97+Calibrations!AD$97</f>
        <v>11.852946554705529</v>
      </c>
      <c r="W376" s="23">
        <f>'Bruker data input page'!U376*Calibrations!AQ$97+Calibrations!AR$97</f>
        <v>6.7751443294953351</v>
      </c>
      <c r="X376" s="23">
        <f>Calibrations!AJ$97*('Bruker data input page'!AQ376/0.77446)^2+('Bruker data input page'!AQ376/0.77446)*Calibrations!AK$97+Calibrations!AL$97</f>
        <v>0.11428130889138356</v>
      </c>
      <c r="Y376" s="23">
        <f>('Bruker data input page'!AI376/0.7147)*Calibrations!AX$97+Calibrations!AY$97</f>
        <v>12.062437666905488</v>
      </c>
      <c r="Z376" s="23">
        <f>('Bruker data input page'!AG376/0.8302)*Calibrations!BE$97+Calibrations!BF$97</f>
        <v>0.65384016395240574</v>
      </c>
      <c r="AA376" s="23">
        <f>((('Bruker data input page'!AA376/0.436)^2)*Calibrations!BK$97)+(('Bruker data input page'!AA376/0.436)*Calibrations!BL$97)+Calibrations!BM$97</f>
        <v>0.25843933711836159</v>
      </c>
      <c r="AB376" s="24">
        <f>'Bruker data input page'!AM376*Calibrations!BS$97*10000+Calibrations!BT$97</f>
        <v>367.54863267490077</v>
      </c>
      <c r="AC376" s="24">
        <f>Calibrations!CA$97*('Bruker data input page'!AO376*10000)^2+('Bruker data input page'!AO376*10000)*Calibrations!CB$97+Calibrations!CC$97</f>
        <v>288.51301360936623</v>
      </c>
      <c r="AD376" s="24">
        <f>'Bruker data input page'!AW376*10000*Calibrations!CI$97+Calibrations!CJ$97</f>
        <v>84.401845693448365</v>
      </c>
      <c r="AE376" s="24">
        <f>'Bruker data input page'!AY376*10000*Calibrations!CP$97+Calibrations!CQ$97</f>
        <v>86.465540434126069</v>
      </c>
      <c r="AF376" s="24">
        <f>Calibrations!$CW$97*('Bruker data input page'!BA376*10000)^2+('Bruker data input page'!BA376*10000)*Calibrations!$CX$97+Calibrations!$CY$97</f>
        <v>128.97439592655846</v>
      </c>
      <c r="AG376" s="24">
        <f>'Bruker data input page'!BI376*10000*Calibrations!DD$97+Calibrations!DE$97</f>
        <v>7.5513209569836386</v>
      </c>
      <c r="AH376" s="24">
        <f>('Bruker data input page'!BK376*10000)*Calibrations!DK$97+Calibrations!DL$97</f>
        <v>96.505894222373783</v>
      </c>
      <c r="AI376" s="24">
        <f>Calibrations!DR$97*('Bruker data input page'!BM376*10000)^2+('Bruker data input page'!BM376*10000)*Calibrations!DS$97+Calibrations!DT$97</f>
        <v>30.785516947465101</v>
      </c>
      <c r="AJ376" s="24">
        <f>Calibrations!DY$97*('Bruker data input page'!BO376*10000)^2+Calibrations!DZ$97*('Bruker data input page'!BO376*10000)+Calibrations!EA$97</f>
        <v>74.388726185789224</v>
      </c>
      <c r="AK376" s="21"/>
      <c r="AL376" s="21"/>
    </row>
    <row r="377" spans="2:38">
      <c r="B377" s="27">
        <f>'Bruker data input page'!B1054</f>
        <v>44768.824999999997</v>
      </c>
      <c r="C377" s="21" t="str">
        <f>'Bruker data input page'!G1054</f>
        <v>GeoExploration</v>
      </c>
      <c r="D377" s="21" t="str">
        <f>'Bruker data input page'!H1054</f>
        <v>Oxide3phase</v>
      </c>
      <c r="E377" s="26">
        <f>'Bruker data input page'!L1054</f>
        <v>90</v>
      </c>
      <c r="F377" s="26"/>
      <c r="G377" s="26" t="str">
        <f>'Bruker data input page'!DK377</f>
        <v>393-U1558D-30R-1A</v>
      </c>
      <c r="H377" s="26" t="str">
        <f>'Bruker data input page'!DL377</f>
        <v>SHLF</v>
      </c>
      <c r="I377" s="26">
        <f>'Bruker data input page'!DM377</f>
        <v>0</v>
      </c>
      <c r="J377" s="26">
        <f>'Bruker data input page'!DN377</f>
        <v>0</v>
      </c>
      <c r="K377" s="26">
        <f>'Bruker data input page'!DO377</f>
        <v>0</v>
      </c>
      <c r="L377" s="26">
        <f>'Bruker data input page'!DP377</f>
        <v>0</v>
      </c>
      <c r="M377" s="26">
        <f>'Bruker data input page'!DQ377</f>
        <v>0</v>
      </c>
      <c r="N377" s="26">
        <f>'Bruker data input page'!DR377</f>
        <v>0</v>
      </c>
      <c r="O377" s="26" t="str">
        <f>'Bruker data input page'!DS377</f>
        <v>10</v>
      </c>
      <c r="P377" s="21" t="str">
        <f>'Bruker data input page'!DT377</f>
        <v>2A ALT</v>
      </c>
      <c r="Q377" s="21">
        <f>'Bruker data input page'!A377</f>
        <v>31</v>
      </c>
      <c r="R377" s="27">
        <f>'Bruker data input page'!B377</f>
        <v>44745.96875</v>
      </c>
      <c r="S377" s="22">
        <f>'Bruker data input page'!Y377*Calibrations!H$97+Calibrations!I$97</f>
        <v>51.77103202308421</v>
      </c>
      <c r="T377" s="23">
        <f>Calibrations!O$97*('Bruker data input page'!AK377/0.5993)^2+Calibrations!P$97*('Bruker data input page'!AK377/0.5993)+Calibrations!Q$97</f>
        <v>1.3100923207723101</v>
      </c>
      <c r="U377" s="22">
        <f>Calibrations!$V$97*'Bruker data input page'!W377^2+Calibrations!$W$97*'Bruker data input page'!W377+Calibrations!$X$97</f>
        <v>18.012780331106011</v>
      </c>
      <c r="V377" s="23">
        <f>('Bruker data input page'!AS377/0.69943)*Calibrations!AC$97+Calibrations!AD$97</f>
        <v>10.451617815298027</v>
      </c>
      <c r="W377" s="23">
        <f>'Bruker data input page'!U377*Calibrations!AQ$97+Calibrations!AR$97</f>
        <v>7.8899172843022765</v>
      </c>
      <c r="X377" s="23">
        <f>Calibrations!AJ$97*('Bruker data input page'!AQ377/0.77446)^2+('Bruker data input page'!AQ377/0.77446)*Calibrations!AK$97+Calibrations!AL$97</f>
        <v>0.13069336748189636</v>
      </c>
      <c r="Y377" s="23">
        <f>('Bruker data input page'!AI377/0.7147)*Calibrations!AX$97+Calibrations!AY$97</f>
        <v>11.336055383621623</v>
      </c>
      <c r="Z377" s="23">
        <f>('Bruker data input page'!AG377/0.8302)*Calibrations!BE$97+Calibrations!BF$97</f>
        <v>0.64403030341778922</v>
      </c>
      <c r="AA377" s="23">
        <f>((('Bruker data input page'!AA377/0.436)^2)*Calibrations!BK$97)+(('Bruker data input page'!AA377/0.436)*Calibrations!BL$97)+Calibrations!BM$97</f>
        <v>0.19233164112976847</v>
      </c>
      <c r="AB377" s="24">
        <f>'Bruker data input page'!AM377*Calibrations!BS$97*10000+Calibrations!BT$97</f>
        <v>330.67753232710567</v>
      </c>
      <c r="AC377" s="24">
        <f>Calibrations!CA$97*('Bruker data input page'!AO377*10000)^2+('Bruker data input page'!AO377*10000)*Calibrations!CB$97+Calibrations!CC$97</f>
        <v>352.81198851212343</v>
      </c>
      <c r="AD377" s="24">
        <f>'Bruker data input page'!AW377*10000*Calibrations!CI$97+Calibrations!CJ$97</f>
        <v>90.333014507276559</v>
      </c>
      <c r="AE377" s="24">
        <f>'Bruker data input page'!AY377*10000*Calibrations!CP$97+Calibrations!CQ$97</f>
        <v>87.493501702528931</v>
      </c>
      <c r="AF377" s="24">
        <f>Calibrations!$CW$97*('Bruker data input page'!BA377*10000)^2+('Bruker data input page'!BA377*10000)*Calibrations!$CX$97+Calibrations!$CY$97</f>
        <v>94.998462338862666</v>
      </c>
      <c r="AG377" s="24">
        <f>'Bruker data input page'!BI377*10000*Calibrations!DD$97+Calibrations!DE$97</f>
        <v>9.8114740830842848</v>
      </c>
      <c r="AH377" s="24">
        <f>('Bruker data input page'!BK377*10000)*Calibrations!DK$97+Calibrations!DL$97</f>
        <v>88.560473333730641</v>
      </c>
      <c r="AI377" s="24">
        <f>Calibrations!DR$97*('Bruker data input page'!BM377*10000)^2+('Bruker data input page'!BM377*10000)*Calibrations!DS$97+Calibrations!DT$97</f>
        <v>32.905465640200383</v>
      </c>
      <c r="AJ377" s="24">
        <f>Calibrations!DY$97*('Bruker data input page'!BO377*10000)^2+Calibrations!DZ$97*('Bruker data input page'!BO377*10000)+Calibrations!EA$97</f>
        <v>85.460626523355529</v>
      </c>
      <c r="AK377" s="21"/>
      <c r="AL377" s="21"/>
    </row>
    <row r="378" spans="2:38">
      <c r="B378" s="27">
        <f>'Bruker data input page'!B1055</f>
        <v>44768.827777777777</v>
      </c>
      <c r="C378" s="21" t="str">
        <f>'Bruker data input page'!G1055</f>
        <v>GeoExploration</v>
      </c>
      <c r="D378" s="21" t="str">
        <f>'Bruker data input page'!H1055</f>
        <v>Oxide3phase</v>
      </c>
      <c r="E378" s="26">
        <f>'Bruker data input page'!L1055</f>
        <v>90</v>
      </c>
      <c r="F378" s="26"/>
      <c r="G378" s="26" t="str">
        <f>'Bruker data input page'!DK378</f>
        <v>393-U1558D-30R-1A</v>
      </c>
      <c r="H378" s="26" t="str">
        <f>'Bruker data input page'!DL378</f>
        <v>SHLF</v>
      </c>
      <c r="I378" s="26">
        <f>'Bruker data input page'!DM378</f>
        <v>0</v>
      </c>
      <c r="J378" s="26">
        <f>'Bruker data input page'!DN378</f>
        <v>0</v>
      </c>
      <c r="K378" s="26">
        <f>'Bruker data input page'!DO378</f>
        <v>0</v>
      </c>
      <c r="L378" s="26">
        <f>'Bruker data input page'!DP378</f>
        <v>0</v>
      </c>
      <c r="M378" s="26">
        <f>'Bruker data input page'!DQ378</f>
        <v>0</v>
      </c>
      <c r="N378" s="26">
        <f>'Bruker data input page'!DR378</f>
        <v>0</v>
      </c>
      <c r="O378" s="26" t="str">
        <f>'Bruker data input page'!DS378</f>
        <v>27</v>
      </c>
      <c r="P378" s="21" t="str">
        <f>'Bruker data input page'!DT378</f>
        <v>4A ALT</v>
      </c>
      <c r="Q378" s="21">
        <f>'Bruker data input page'!A378</f>
        <v>32</v>
      </c>
      <c r="R378" s="27">
        <f>'Bruker data input page'!B378</f>
        <v>44745.970833333333</v>
      </c>
      <c r="S378" s="22">
        <f>'Bruker data input page'!Y378*Calibrations!H$97+Calibrations!I$97</f>
        <v>49.782187222676463</v>
      </c>
      <c r="T378" s="23">
        <f>Calibrations!O$97*('Bruker data input page'!AK378/0.5993)^2+Calibrations!P$97*('Bruker data input page'!AK378/0.5993)+Calibrations!Q$97</f>
        <v>1.4071923322182744</v>
      </c>
      <c r="U378" s="22">
        <f>Calibrations!$V$97*'Bruker data input page'!W378^2+Calibrations!$W$97*'Bruker data input page'!W378+Calibrations!$X$97</f>
        <v>19.748850414157975</v>
      </c>
      <c r="V378" s="23">
        <f>('Bruker data input page'!AS378/0.69943)*Calibrations!AC$97+Calibrations!AD$97</f>
        <v>12.260953844036973</v>
      </c>
      <c r="W378" s="23">
        <f>'Bruker data input page'!U378*Calibrations!AQ$97+Calibrations!AR$97</f>
        <v>4.2724152452123221</v>
      </c>
      <c r="X378" s="23">
        <f>Calibrations!AJ$97*('Bruker data input page'!AQ378/0.77446)^2+('Bruker data input page'!AQ378/0.77446)*Calibrations!AK$97+Calibrations!AL$97</f>
        <v>9.0520504001717503E-2</v>
      </c>
      <c r="Y378" s="23">
        <f>('Bruker data input page'!AI378/0.7147)*Calibrations!AX$97+Calibrations!AY$97</f>
        <v>10.311720862151518</v>
      </c>
      <c r="Z378" s="23">
        <f>('Bruker data input page'!AG378/0.8302)*Calibrations!BE$97+Calibrations!BF$97</f>
        <v>0.97137780341138036</v>
      </c>
      <c r="AA378" s="23">
        <f>((('Bruker data input page'!AA378/0.436)^2)*Calibrations!BK$97)+(('Bruker data input page'!AA378/0.436)*Calibrations!BL$97)+Calibrations!BM$97</f>
        <v>0.36484873461197959</v>
      </c>
      <c r="AB378" s="24">
        <f>'Bruker data input page'!AM378*Calibrations!BS$97*10000+Calibrations!BT$97</f>
        <v>319.53045547777225</v>
      </c>
      <c r="AC378" s="24">
        <f>Calibrations!CA$97*('Bruker data input page'!AO378*10000)^2+('Bruker data input page'!AO378*10000)*Calibrations!CB$97+Calibrations!CC$97</f>
        <v>383.36744944728832</v>
      </c>
      <c r="AD378" s="24">
        <f>'Bruker data input page'!AW378*10000*Calibrations!CI$97+Calibrations!CJ$97</f>
        <v>89.344486371638524</v>
      </c>
      <c r="AE378" s="24">
        <f>'Bruker data input page'!AY378*10000*Calibrations!CP$97+Calibrations!CQ$97</f>
        <v>93.661269312946104</v>
      </c>
      <c r="AF378" s="24">
        <f>Calibrations!$CW$97*('Bruker data input page'!BA378*10000)^2+('Bruker data input page'!BA378*10000)*Calibrations!$CX$97+Calibrations!$CY$97</f>
        <v>112.02346719916149</v>
      </c>
      <c r="AG378" s="24">
        <f>'Bruker data input page'!BI378*10000*Calibrations!DD$97+Calibrations!DE$97</f>
        <v>12.071627209184928</v>
      </c>
      <c r="AH378" s="24">
        <f>('Bruker data input page'!BK378*10000)*Calibrations!DK$97+Calibrations!DL$97</f>
        <v>120.34215688830315</v>
      </c>
      <c r="AI378" s="24">
        <f>Calibrations!DR$97*('Bruker data input page'!BM378*10000)^2+('Bruker data input page'!BM378*10000)*Calibrations!DS$97+Calibrations!DT$97</f>
        <v>31.845636216163818</v>
      </c>
      <c r="AJ378" s="24">
        <f>Calibrations!DY$97*('Bruker data input page'!BO378*10000)^2+Calibrations!DZ$97*('Bruker data input page'!BO378*10000)+Calibrations!EA$97</f>
        <v>80.357017558910371</v>
      </c>
      <c r="AK378" s="21"/>
      <c r="AL378" s="21"/>
    </row>
    <row r="379" spans="2:38">
      <c r="B379" s="27">
        <f>'Bruker data input page'!B1056</f>
        <v>44768.82916666667</v>
      </c>
      <c r="C379" s="21" t="str">
        <f>'Bruker data input page'!G1056</f>
        <v>GeoExploration</v>
      </c>
      <c r="D379" s="21" t="str">
        <f>'Bruker data input page'!H1056</f>
        <v>Oxide3phase</v>
      </c>
      <c r="E379" s="26">
        <f>'Bruker data input page'!L1056</f>
        <v>90</v>
      </c>
      <c r="F379" s="26"/>
      <c r="G379" s="26" t="str">
        <f>'Bruker data input page'!DK379</f>
        <v>393-U1558D-30R-1A</v>
      </c>
      <c r="H379" s="26" t="str">
        <f>'Bruker data input page'!DL379</f>
        <v>SHLF</v>
      </c>
      <c r="I379" s="26">
        <f>'Bruker data input page'!DM379</f>
        <v>0</v>
      </c>
      <c r="J379" s="26">
        <f>'Bruker data input page'!DN379</f>
        <v>0</v>
      </c>
      <c r="K379" s="26">
        <f>'Bruker data input page'!DO379</f>
        <v>0</v>
      </c>
      <c r="L379" s="26">
        <f>'Bruker data input page'!DP379</f>
        <v>0</v>
      </c>
      <c r="M379" s="26">
        <f>'Bruker data input page'!DQ379</f>
        <v>0</v>
      </c>
      <c r="N379" s="26">
        <f>'Bruker data input page'!DR379</f>
        <v>0</v>
      </c>
      <c r="O379" s="26" t="str">
        <f>'Bruker data input page'!DS379</f>
        <v>61</v>
      </c>
      <c r="P379" s="21" t="str">
        <f>'Bruker data input page'!DT379</f>
        <v>10A ALT</v>
      </c>
      <c r="Q379" s="21">
        <f>'Bruker data input page'!A379</f>
        <v>33</v>
      </c>
      <c r="R379" s="27">
        <f>'Bruker data input page'!B379</f>
        <v>44745.972916666666</v>
      </c>
      <c r="S379" s="22">
        <f>'Bruker data input page'!Y379*Calibrations!H$97+Calibrations!I$97</f>
        <v>50.37281674073769</v>
      </c>
      <c r="T379" s="23">
        <f>Calibrations!O$97*('Bruker data input page'!AK379/0.5993)^2+Calibrations!P$97*('Bruker data input page'!AK379/0.5993)+Calibrations!Q$97</f>
        <v>1.2829718412091426</v>
      </c>
      <c r="U379" s="22">
        <f>Calibrations!$V$97*'Bruker data input page'!W379^2+Calibrations!$W$97*'Bruker data input page'!W379+Calibrations!$X$97</f>
        <v>17.417584263152619</v>
      </c>
      <c r="V379" s="23">
        <f>('Bruker data input page'!AS379/0.69943)*Calibrations!AC$97+Calibrations!AD$97</f>
        <v>11.060246678290152</v>
      </c>
      <c r="W379" s="23">
        <f>'Bruker data input page'!U379*Calibrations!AQ$97+Calibrations!AR$97</f>
        <v>6.3318258443457838</v>
      </c>
      <c r="X379" s="23">
        <f>Calibrations!AJ$97*('Bruker data input page'!AQ379/0.77446)^2+('Bruker data input page'!AQ379/0.77446)*Calibrations!AK$97+Calibrations!AL$97</f>
        <v>0.1987099149160958</v>
      </c>
      <c r="Y379" s="23">
        <f>('Bruker data input page'!AI379/0.7147)*Calibrations!AX$97+Calibrations!AY$97</f>
        <v>11.519820509575013</v>
      </c>
      <c r="Z379" s="23">
        <f>('Bruker data input page'!AG379/0.8302)*Calibrations!BE$97+Calibrations!BF$97</f>
        <v>0.65263279650199146</v>
      </c>
      <c r="AA379" s="23">
        <f>((('Bruker data input page'!AA379/0.436)^2)*Calibrations!BK$97)+(('Bruker data input page'!AA379/0.436)*Calibrations!BL$97)+Calibrations!BM$97</f>
        <v>0.20775206249241018</v>
      </c>
      <c r="AB379" s="24">
        <f>'Bruker data input page'!AM379*Calibrations!BS$97*10000+Calibrations!BT$97</f>
        <v>356.40155582556736</v>
      </c>
      <c r="AC379" s="24">
        <f>Calibrations!CA$97*('Bruker data input page'!AO379*10000)^2+('Bruker data input page'!AO379*10000)*Calibrations!CB$97+Calibrations!CC$97</f>
        <v>323.38244986740551</v>
      </c>
      <c r="AD379" s="24">
        <f>'Bruker data input page'!AW379*10000*Calibrations!CI$97+Calibrations!CJ$97</f>
        <v>100.21829586365688</v>
      </c>
      <c r="AE379" s="24">
        <f>'Bruker data input page'!AY379*10000*Calibrations!CP$97+Calibrations!CQ$97</f>
        <v>85.437579165723207</v>
      </c>
      <c r="AF379" s="24">
        <f>Calibrations!$CW$97*('Bruker data input page'!BA379*10000)^2+('Bruker data input page'!BA379*10000)*Calibrations!$CX$97+Calibrations!$CY$97</f>
        <v>102.43725414181574</v>
      </c>
      <c r="AG379" s="24">
        <f>'Bruker data input page'!BI379*10000*Calibrations!DD$97+Calibrations!DE$97</f>
        <v>10.941550646134607</v>
      </c>
      <c r="AH379" s="24">
        <f>('Bruker data input page'!BK379*10000)*Calibrations!DK$97+Calibrations!DL$97</f>
        <v>92.533183778052205</v>
      </c>
      <c r="AI379" s="24">
        <f>Calibrations!DR$97*('Bruker data input page'!BM379*10000)^2+('Bruker data input page'!BM379*10000)*Calibrations!DS$97+Calibrations!DT$97</f>
        <v>29.725107834104254</v>
      </c>
      <c r="AJ379" s="24">
        <f>Calibrations!DY$97*('Bruker data input page'!BO379*10000)^2+Calibrations!DZ$97*('Bruker data input page'!BO379*10000)+Calibrations!EA$97</f>
        <v>79.50533291755913</v>
      </c>
      <c r="AK379" s="21"/>
      <c r="AL379" s="21"/>
    </row>
    <row r="380" spans="2:38">
      <c r="B380" s="27">
        <f>'Bruker data input page'!B1057</f>
        <v>44768.831250000003</v>
      </c>
      <c r="C380" s="21" t="str">
        <f>'Bruker data input page'!G1057</f>
        <v>GeoExploration</v>
      </c>
      <c r="D380" s="21" t="str">
        <f>'Bruker data input page'!H1057</f>
        <v>Oxide3phase</v>
      </c>
      <c r="E380" s="26">
        <f>'Bruker data input page'!L1057</f>
        <v>90</v>
      </c>
      <c r="F380" s="26"/>
      <c r="G380" s="26" t="str">
        <f>'Bruker data input page'!DK380</f>
        <v>393-U1558D-30R-1A</v>
      </c>
      <c r="H380" s="26" t="str">
        <f>'Bruker data input page'!DL380</f>
        <v>SHLF</v>
      </c>
      <c r="I380" s="26">
        <f>'Bruker data input page'!DM380</f>
        <v>0</v>
      </c>
      <c r="J380" s="26">
        <f>'Bruker data input page'!DN380</f>
        <v>0</v>
      </c>
      <c r="K380" s="26">
        <f>'Bruker data input page'!DO380</f>
        <v>0</v>
      </c>
      <c r="L380" s="26">
        <f>'Bruker data input page'!DP380</f>
        <v>0</v>
      </c>
      <c r="M380" s="26">
        <f>'Bruker data input page'!DQ380</f>
        <v>0</v>
      </c>
      <c r="N380" s="26">
        <f>'Bruker data input page'!DR380</f>
        <v>0</v>
      </c>
      <c r="O380" s="26" t="str">
        <f>'Bruker data input page'!DS380</f>
        <v>66</v>
      </c>
      <c r="P380" s="21" t="str">
        <f>'Bruker data input page'!DT380</f>
        <v>11A ALT</v>
      </c>
      <c r="Q380" s="21">
        <f>'Bruker data input page'!A380</f>
        <v>34</v>
      </c>
      <c r="R380" s="27">
        <f>'Bruker data input page'!B380</f>
        <v>44745.974305555559</v>
      </c>
      <c r="S380" s="22">
        <f>'Bruker data input page'!Y380*Calibrations!H$97+Calibrations!I$97</f>
        <v>51.972542315305468</v>
      </c>
      <c r="T380" s="23">
        <f>Calibrations!O$97*('Bruker data input page'!AK380/0.5993)^2+Calibrations!P$97*('Bruker data input page'!AK380/0.5993)+Calibrations!Q$97</f>
        <v>1.2684948975487524</v>
      </c>
      <c r="U380" s="22">
        <f>Calibrations!$V$97*'Bruker data input page'!W380^2+Calibrations!$W$97*'Bruker data input page'!W380+Calibrations!$X$97</f>
        <v>18.500232225179403</v>
      </c>
      <c r="V380" s="23">
        <f>('Bruker data input page'!AS380/0.69943)*Calibrations!AC$97+Calibrations!AD$97</f>
        <v>10.46644136055416</v>
      </c>
      <c r="W380" s="23">
        <f>'Bruker data input page'!U380*Calibrations!AQ$97+Calibrations!AR$97</f>
        <v>7.9575847373342619</v>
      </c>
      <c r="X380" s="23">
        <f>Calibrations!AJ$97*('Bruker data input page'!AQ380/0.77446)^2+('Bruker data input page'!AQ380/0.77446)*Calibrations!AK$97+Calibrations!AL$97</f>
        <v>0.12946146130733138</v>
      </c>
      <c r="Y380" s="23">
        <f>('Bruker data input page'!AI380/0.7147)*Calibrations!AX$97+Calibrations!AY$97</f>
        <v>11.758395449400169</v>
      </c>
      <c r="Z380" s="23">
        <f>('Bruker data input page'!AG380/0.8302)*Calibrations!BE$97+Calibrations!BF$97</f>
        <v>0.41085746455651767</v>
      </c>
      <c r="AA380" s="23">
        <f>((('Bruker data input page'!AA380/0.436)^2)*Calibrations!BK$97)+(('Bruker data input page'!AA380/0.436)*Calibrations!BL$97)+Calibrations!BM$97</f>
        <v>0.11401656310696696</v>
      </c>
      <c r="AB380" s="24">
        <f>'Bruker data input page'!AM380*Calibrations!BS$97*10000+Calibrations!BT$97</f>
        <v>318.67298802782352</v>
      </c>
      <c r="AC380" s="24">
        <f>Calibrations!CA$97*('Bruker data input page'!AO380*10000)^2+('Bruker data input page'!AO380*10000)*Calibrations!CB$97+Calibrations!CC$97</f>
        <v>284.61522547373318</v>
      </c>
      <c r="AD380" s="24">
        <f>'Bruker data input page'!AW380*10000*Calibrations!CI$97+Calibrations!CJ$97</f>
        <v>91.321542642914579</v>
      </c>
      <c r="AE380" s="24">
        <f>'Bruker data input page'!AY380*10000*Calibrations!CP$97+Calibrations!CQ$97</f>
        <v>88.521462970931793</v>
      </c>
      <c r="AF380" s="24">
        <f>Calibrations!$CW$97*('Bruker data input page'!BA380*10000)^2+('Bruker data input page'!BA380*10000)*Calibrations!$CX$97+Calibrations!$CY$97</f>
        <v>107.2778143866684</v>
      </c>
      <c r="AG380" s="24">
        <f>'Bruker data input page'!BI380*10000*Calibrations!DD$97+Calibrations!DE$97</f>
        <v>6.421244393933315</v>
      </c>
      <c r="AH380" s="24">
        <f>('Bruker data input page'!BK380*10000)*Calibrations!DK$97+Calibrations!DL$97</f>
        <v>87.567295722650243</v>
      </c>
      <c r="AI380" s="24">
        <f>Calibrations!DR$97*('Bruker data input page'!BM380*10000)^2+('Bruker data input page'!BM380*10000)*Calibrations!DS$97+Calibrations!DT$97</f>
        <v>27.603420073396141</v>
      </c>
      <c r="AJ380" s="24">
        <f>Calibrations!DY$97*('Bruker data input page'!BO380*10000)^2+Calibrations!DZ$97*('Bruker data input page'!BO380*10000)+Calibrations!EA$97</f>
        <v>75.242267651044003</v>
      </c>
      <c r="AK380" s="21"/>
      <c r="AL380" s="21"/>
    </row>
    <row r="381" spans="2:38">
      <c r="B381" s="27">
        <f>'Bruker data input page'!B1058</f>
        <v>44768.833333333336</v>
      </c>
      <c r="C381" s="21" t="str">
        <f>'Bruker data input page'!G1058</f>
        <v>GeoExploration</v>
      </c>
      <c r="D381" s="21" t="str">
        <f>'Bruker data input page'!H1058</f>
        <v>Oxide3phase</v>
      </c>
      <c r="E381" s="26">
        <f>'Bruker data input page'!L1058</f>
        <v>90</v>
      </c>
      <c r="F381" s="26"/>
      <c r="G381" s="26" t="str">
        <f>'Bruker data input page'!DK381</f>
        <v>393-U1558D-31R-1A</v>
      </c>
      <c r="H381" s="26" t="str">
        <f>'Bruker data input page'!DL381</f>
        <v>SHLF</v>
      </c>
      <c r="I381" s="26">
        <f>'Bruker data input page'!DM381</f>
        <v>0</v>
      </c>
      <c r="J381" s="26">
        <f>'Bruker data input page'!DN381</f>
        <v>0</v>
      </c>
      <c r="K381" s="26">
        <f>'Bruker data input page'!DO381</f>
        <v>0</v>
      </c>
      <c r="L381" s="26">
        <f>'Bruker data input page'!DP381</f>
        <v>0</v>
      </c>
      <c r="M381" s="26">
        <f>'Bruker data input page'!DQ381</f>
        <v>0</v>
      </c>
      <c r="N381" s="26">
        <f>'Bruker data input page'!DR381</f>
        <v>0</v>
      </c>
      <c r="O381" s="26" t="str">
        <f>'Bruker data input page'!DS381</f>
        <v>23</v>
      </c>
      <c r="P381" s="21" t="str">
        <f>'Bruker data input page'!DT381</f>
        <v>5A ALT</v>
      </c>
      <c r="Q381" s="21">
        <f>'Bruker data input page'!A381</f>
        <v>35</v>
      </c>
      <c r="R381" s="27">
        <f>'Bruker data input page'!B381</f>
        <v>44746.015972222223</v>
      </c>
      <c r="S381" s="22">
        <f>'Bruker data input page'!Y381*Calibrations!H$97+Calibrations!I$97</f>
        <v>48.684692783261539</v>
      </c>
      <c r="T381" s="23">
        <f>Calibrations!O$97*('Bruker data input page'!AK381/0.5993)^2+Calibrations!P$97*('Bruker data input page'!AK381/0.5993)+Calibrations!Q$97</f>
        <v>1.4625794971464534</v>
      </c>
      <c r="U381" s="22">
        <f>Calibrations!$V$97*'Bruker data input page'!W381^2+Calibrations!$W$97*'Bruker data input page'!W381+Calibrations!$X$97</f>
        <v>18.949320232445547</v>
      </c>
      <c r="V381" s="23">
        <f>('Bruker data input page'!AS381/0.69943)*Calibrations!AC$97+Calibrations!AD$97</f>
        <v>12.44444918579979</v>
      </c>
      <c r="W381" s="23">
        <f>'Bruker data input page'!U381*Calibrations!AQ$97+Calibrations!AR$97</f>
        <v>4.0154722592708687</v>
      </c>
      <c r="X381" s="23">
        <f>Calibrations!AJ$97*('Bruker data input page'!AQ381/0.77446)^2+('Bruker data input page'!AQ381/0.77446)*Calibrations!AK$97+Calibrations!AL$97</f>
        <v>0.12173937679889431</v>
      </c>
      <c r="Y381" s="23">
        <f>('Bruker data input page'!AI381/0.7147)*Calibrations!AX$97+Calibrations!AY$97</f>
        <v>9.608632749763153</v>
      </c>
      <c r="Z381" s="23">
        <f>('Bruker data input page'!AG381/0.8302)*Calibrations!BE$97+Calibrations!BF$97</f>
        <v>0.89848299359261374</v>
      </c>
      <c r="AA381" s="23">
        <f>((('Bruker data input page'!AA381/0.436)^2)*Calibrations!BK$97)+(('Bruker data input page'!AA381/0.436)*Calibrations!BL$97)+Calibrations!BM$97</f>
        <v>0.29786441858286339</v>
      </c>
      <c r="AB381" s="24">
        <f>'Bruker data input page'!AM381*Calibrations!BS$97*10000+Calibrations!BT$97</f>
        <v>284.3742900298746</v>
      </c>
      <c r="AC381" s="24">
        <f>Calibrations!CA$97*('Bruker data input page'!AO381*10000)^2+('Bruker data input page'!AO381*10000)*Calibrations!CB$97+Calibrations!CC$97</f>
        <v>345.78340767325312</v>
      </c>
      <c r="AD381" s="24">
        <f>'Bruker data input page'!AW381*10000*Calibrations!CI$97+Calibrations!CJ$97</f>
        <v>95.275655185466718</v>
      </c>
      <c r="AE381" s="24">
        <f>'Bruker data input page'!AY381*10000*Calibrations!CP$97+Calibrations!CQ$97</f>
        <v>104.96884326537763</v>
      </c>
      <c r="AF381" s="24">
        <f>Calibrations!$CW$97*('Bruker data input page'!BA381*10000)^2+('Bruker data input page'!BA381*10000)*Calibrations!$CX$97+Calibrations!$CY$97</f>
        <v>127.88585601305597</v>
      </c>
      <c r="AG381" s="24">
        <f>'Bruker data input page'!BI381*10000*Calibrations!DD$97+Calibrations!DE$97</f>
        <v>12.071627209184928</v>
      </c>
      <c r="AH381" s="24">
        <f>('Bruker data input page'!BK381*10000)*Calibrations!DK$97+Calibrations!DL$97</f>
        <v>119.34897927722277</v>
      </c>
      <c r="AI381" s="24">
        <f>Calibrations!DR$97*('Bruker data input page'!BM381*10000)^2+('Bruker data input page'!BM381*10000)*Calibrations!DS$97+Calibrations!DT$97</f>
        <v>31.845636216163818</v>
      </c>
      <c r="AJ381" s="24">
        <f>Calibrations!DY$97*('Bruker data input page'!BO381*10000)^2+Calibrations!DZ$97*('Bruker data input page'!BO381*10000)+Calibrations!EA$97</f>
        <v>82.05945842966112</v>
      </c>
      <c r="AK381" s="21"/>
      <c r="AL381" s="21"/>
    </row>
    <row r="382" spans="2:38">
      <c r="B382" s="27">
        <f>'Bruker data input page'!B1059</f>
        <v>44768.835416666669</v>
      </c>
      <c r="C382" s="21" t="str">
        <f>'Bruker data input page'!G1059</f>
        <v>GeoExploration</v>
      </c>
      <c r="D382" s="21" t="str">
        <f>'Bruker data input page'!H1059</f>
        <v>Oxide3phase</v>
      </c>
      <c r="E382" s="26">
        <f>'Bruker data input page'!L1059</f>
        <v>90</v>
      </c>
      <c r="F382" s="26"/>
      <c r="G382" s="26" t="str">
        <f>'Bruker data input page'!DK382</f>
        <v>393-U1558D-31R-1A</v>
      </c>
      <c r="H382" s="26" t="str">
        <f>'Bruker data input page'!DL382</f>
        <v>SHLF</v>
      </c>
      <c r="I382" s="26">
        <f>'Bruker data input page'!DM382</f>
        <v>0</v>
      </c>
      <c r="J382" s="26">
        <f>'Bruker data input page'!DN382</f>
        <v>0</v>
      </c>
      <c r="K382" s="26">
        <f>'Bruker data input page'!DO382</f>
        <v>0</v>
      </c>
      <c r="L382" s="26">
        <f>'Bruker data input page'!DP382</f>
        <v>0</v>
      </c>
      <c r="M382" s="26">
        <f>'Bruker data input page'!DQ382</f>
        <v>0</v>
      </c>
      <c r="N382" s="26">
        <f>'Bruker data input page'!DR382</f>
        <v>0</v>
      </c>
      <c r="O382" s="26" t="str">
        <f>'Bruker data input page'!DS382</f>
        <v>50</v>
      </c>
      <c r="P382" s="21" t="str">
        <f>'Bruker data input page'!DT382</f>
        <v>9A ALT</v>
      </c>
      <c r="Q382" s="21">
        <f>'Bruker data input page'!A382</f>
        <v>36</v>
      </c>
      <c r="R382" s="27">
        <f>'Bruker data input page'!B382</f>
        <v>44746.018055555556</v>
      </c>
      <c r="S382" s="22">
        <f>'Bruker data input page'!Y382*Calibrations!H$97+Calibrations!I$97</f>
        <v>51.270701928424018</v>
      </c>
      <c r="T382" s="23">
        <f>Calibrations!O$97*('Bruker data input page'!AK382/0.5993)^2+Calibrations!P$97*('Bruker data input page'!AK382/0.5993)+Calibrations!Q$97</f>
        <v>1.2342902373754752</v>
      </c>
      <c r="U382" s="22">
        <f>Calibrations!$V$97*'Bruker data input page'!W382^2+Calibrations!$W$97*'Bruker data input page'!W382+Calibrations!$X$97</f>
        <v>18.002393105778307</v>
      </c>
      <c r="V382" s="23">
        <f>('Bruker data input page'!AS382/0.69943)*Calibrations!AC$97+Calibrations!AD$97</f>
        <v>10.320220758804338</v>
      </c>
      <c r="W382" s="23">
        <f>'Bruker data input page'!U382*Calibrations!AQ$97+Calibrations!AR$97</f>
        <v>7.9753716107026698</v>
      </c>
      <c r="X382" s="23">
        <f>Calibrations!AJ$97*('Bruker data input page'!AQ382/0.77446)^2+('Bruker data input page'!AQ382/0.77446)*Calibrations!AK$97+Calibrations!AL$97</f>
        <v>0.14201517312582623</v>
      </c>
      <c r="Y382" s="23">
        <f>('Bruker data input page'!AI382/0.7147)*Calibrations!AX$97+Calibrations!AY$97</f>
        <v>11.673744736864887</v>
      </c>
      <c r="Z382" s="23">
        <f>('Bruker data input page'!AG382/0.8302)*Calibrations!BE$97+Calibrations!BF$97</f>
        <v>0.50518304662013891</v>
      </c>
      <c r="AA382" s="23">
        <f>((('Bruker data input page'!AA382/0.436)^2)*Calibrations!BK$97)+(('Bruker data input page'!AA382/0.436)*Calibrations!BL$97)+Calibrations!BM$97</f>
        <v>0.17605381348177657</v>
      </c>
      <c r="AB382" s="24">
        <f>'Bruker data input page'!AM382*Calibrations!BS$97*10000+Calibrations!BT$97</f>
        <v>357.25902327551603</v>
      </c>
      <c r="AC382" s="24">
        <f>Calibrations!CA$97*('Bruker data input page'!AO382*10000)^2+('Bruker data input page'!AO382*10000)*Calibrations!CB$97+Calibrations!CC$97</f>
        <v>279.68210070746784</v>
      </c>
      <c r="AD382" s="24">
        <f>'Bruker data input page'!AW382*10000*Calibrations!CI$97+Calibrations!CJ$97</f>
        <v>85.3903738290864</v>
      </c>
      <c r="AE382" s="24">
        <f>'Bruker data input page'!AY382*10000*Calibrations!CP$97+Calibrations!CQ$97</f>
        <v>85.437579165723207</v>
      </c>
      <c r="AF382" s="24">
        <f>Calibrations!$CW$97*('Bruker data input page'!BA382*10000)^2+('Bruker data input page'!BA382*10000)*Calibrations!$CX$97+Calibrations!$CY$97</f>
        <v>124.58464598541362</v>
      </c>
      <c r="AG382" s="24">
        <f>'Bruker data input page'!BI382*10000*Calibrations!DD$97+Calibrations!DE$97</f>
        <v>6.421244393933315</v>
      </c>
      <c r="AH382" s="24">
        <f>('Bruker data input page'!BK382*10000)*Calibrations!DK$97+Calibrations!DL$97</f>
        <v>85.580940500489461</v>
      </c>
      <c r="AI382" s="24">
        <f>Calibrations!DR$97*('Bruker data input page'!BM382*10000)^2+('Bruker data input page'!BM382*10000)*Calibrations!DS$97+Calibrations!DT$97</f>
        <v>30.785516947465101</v>
      </c>
      <c r="AJ382" s="24">
        <f>Calibrations!DY$97*('Bruker data input page'!BO382*10000)^2+Calibrations!DZ$97*('Bruker data input page'!BO382*10000)+Calibrations!EA$97</f>
        <v>79.50533291755913</v>
      </c>
      <c r="AK382" s="21"/>
      <c r="AL382" s="21"/>
    </row>
    <row r="383" spans="2:38">
      <c r="B383" s="27">
        <f>'Bruker data input page'!B1060</f>
        <v>44768.837500000001</v>
      </c>
      <c r="C383" s="21" t="str">
        <f>'Bruker data input page'!G1060</f>
        <v>GeoExploration</v>
      </c>
      <c r="D383" s="21" t="str">
        <f>'Bruker data input page'!H1060</f>
        <v>Oxide3phase</v>
      </c>
      <c r="E383" s="26">
        <f>'Bruker data input page'!L1060</f>
        <v>90</v>
      </c>
      <c r="F383" s="26"/>
      <c r="G383" s="26" t="str">
        <f>'Bruker data input page'!DK383</f>
        <v>393-U1558D-31R-1A</v>
      </c>
      <c r="H383" s="26" t="str">
        <f>'Bruker data input page'!DL383</f>
        <v>SHLF</v>
      </c>
      <c r="I383" s="26">
        <f>'Bruker data input page'!DM383</f>
        <v>0</v>
      </c>
      <c r="J383" s="26">
        <f>'Bruker data input page'!DN383</f>
        <v>0</v>
      </c>
      <c r="K383" s="26">
        <f>'Bruker data input page'!DO383</f>
        <v>0</v>
      </c>
      <c r="L383" s="26">
        <f>'Bruker data input page'!DP383</f>
        <v>0</v>
      </c>
      <c r="M383" s="26">
        <f>'Bruker data input page'!DQ383</f>
        <v>0</v>
      </c>
      <c r="N383" s="26">
        <f>'Bruker data input page'!DR383</f>
        <v>0</v>
      </c>
      <c r="O383" s="26" t="str">
        <f>'Bruker data input page'!DS383</f>
        <v>77</v>
      </c>
      <c r="P383" s="21" t="str">
        <f>'Bruker data input page'!DT383</f>
        <v>14A ALT</v>
      </c>
      <c r="Q383" s="21">
        <f>'Bruker data input page'!A383</f>
        <v>37</v>
      </c>
      <c r="R383" s="27">
        <f>'Bruker data input page'!B383</f>
        <v>44746.020138888889</v>
      </c>
      <c r="S383" s="22">
        <f>'Bruker data input page'!Y383*Calibrations!H$97+Calibrations!I$97</f>
        <v>51.061587474232155</v>
      </c>
      <c r="T383" s="23">
        <f>Calibrations!O$97*('Bruker data input page'!AK383/0.5993)^2+Calibrations!P$97*('Bruker data input page'!AK383/0.5993)+Calibrations!Q$97</f>
        <v>1.3554553095925981</v>
      </c>
      <c r="U383" s="22">
        <f>Calibrations!$V$97*'Bruker data input page'!W383^2+Calibrations!$W$97*'Bruker data input page'!W383+Calibrations!$X$97</f>
        <v>18.127640247091549</v>
      </c>
      <c r="V383" s="23">
        <f>('Bruker data input page'!AS383/0.69943)*Calibrations!AC$97+Calibrations!AD$97</f>
        <v>11.285622133349424</v>
      </c>
      <c r="W383" s="23">
        <f>'Bruker data input page'!U383*Calibrations!AQ$97+Calibrations!AR$97</f>
        <v>7.2182694790647961</v>
      </c>
      <c r="X383" s="23">
        <f>Calibrations!AJ$97*('Bruker data input page'!AQ383/0.77446)^2+('Bruker data input page'!AQ383/0.77446)*Calibrations!AK$97+Calibrations!AL$97</f>
        <v>0.11547013841211938</v>
      </c>
      <c r="Y383" s="23">
        <f>('Bruker data input page'!AI383/0.7147)*Calibrations!AX$97+Calibrations!AY$97</f>
        <v>11.118643121930287</v>
      </c>
      <c r="Z383" s="23">
        <f>('Bruker data input page'!AG383/0.8302)*Calibrations!BE$97+Calibrations!BF$97</f>
        <v>0.65534937326542364</v>
      </c>
      <c r="AA383" s="23">
        <f>((('Bruker data input page'!AA383/0.436)^2)*Calibrations!BK$97)+(('Bruker data input page'!AA383/0.436)*Calibrations!BL$97)+Calibrations!BM$97</f>
        <v>0.17132463959859134</v>
      </c>
      <c r="AB383" s="24">
        <f>'Bruker data input page'!AM383*Calibrations!BS$97*10000+Calibrations!BT$97</f>
        <v>340.96714172649035</v>
      </c>
      <c r="AC383" s="24">
        <f>Calibrations!CA$97*('Bruker data input page'!AO383*10000)^2+('Bruker data input page'!AO383*10000)*Calibrations!CB$97+Calibrations!CC$97</f>
        <v>305.51723176854466</v>
      </c>
      <c r="AD383" s="24">
        <f>'Bruker data input page'!AW383*10000*Calibrations!CI$97+Calibrations!CJ$97</f>
        <v>68.585395523239868</v>
      </c>
      <c r="AE383" s="24">
        <f>'Bruker data input page'!AY383*10000*Calibrations!CP$97+Calibrations!CQ$97</f>
        <v>83.381656628917469</v>
      </c>
      <c r="AF383" s="24">
        <f>Calibrations!$CW$97*('Bruker data input page'!BA383*10000)^2+('Bruker data input page'!BA383*10000)*Calibrations!$CX$97+Calibrations!$CY$97</f>
        <v>107.2778143866684</v>
      </c>
      <c r="AG383" s="24">
        <f>'Bruker data input page'!BI383*10000*Calibrations!DD$97+Calibrations!DE$97</f>
        <v>9.8114740830842848</v>
      </c>
      <c r="AH383" s="24">
        <f>('Bruker data input page'!BK383*10000)*Calibrations!DK$97+Calibrations!DL$97</f>
        <v>91.540006166971807</v>
      </c>
      <c r="AI383" s="24">
        <f>Calibrations!DR$97*('Bruker data input page'!BM383*10000)^2+('Bruker data input page'!BM383*10000)*Calibrations!DS$97+Calibrations!DT$97</f>
        <v>31.845636216163818</v>
      </c>
      <c r="AJ383" s="24">
        <f>Calibrations!DY$97*('Bruker data input page'!BO383*10000)^2+Calibrations!DZ$97*('Bruker data input page'!BO383*10000)+Calibrations!EA$97</f>
        <v>77.801035222904844</v>
      </c>
      <c r="AK383" s="21"/>
      <c r="AL383" s="21"/>
    </row>
    <row r="384" spans="2:38">
      <c r="B384" s="27">
        <f>'Bruker data input page'!B1061</f>
        <v>44768.839583333334</v>
      </c>
      <c r="C384" s="21" t="str">
        <f>'Bruker data input page'!G1061</f>
        <v>GeoExploration</v>
      </c>
      <c r="D384" s="21" t="str">
        <f>'Bruker data input page'!H1061</f>
        <v>Oxide3phase</v>
      </c>
      <c r="E384" s="26">
        <f>'Bruker data input page'!L1061</f>
        <v>90</v>
      </c>
      <c r="F384" s="26"/>
      <c r="G384" s="26" t="str">
        <f>'Bruker data input page'!DK384</f>
        <v>393-U1558D-31R-1A</v>
      </c>
      <c r="H384" s="26" t="str">
        <f>'Bruker data input page'!DL384</f>
        <v>SHLF</v>
      </c>
      <c r="I384" s="26">
        <f>'Bruker data input page'!DM384</f>
        <v>0</v>
      </c>
      <c r="J384" s="26">
        <f>'Bruker data input page'!DN384</f>
        <v>0</v>
      </c>
      <c r="K384" s="26">
        <f>'Bruker data input page'!DO384</f>
        <v>0</v>
      </c>
      <c r="L384" s="26">
        <f>'Bruker data input page'!DP384</f>
        <v>0</v>
      </c>
      <c r="M384" s="26">
        <f>'Bruker data input page'!DQ384</f>
        <v>0</v>
      </c>
      <c r="N384" s="26">
        <f>'Bruker data input page'!DR384</f>
        <v>0</v>
      </c>
      <c r="O384" s="26" t="str">
        <f>'Bruker data input page'!DS384</f>
        <v>86</v>
      </c>
      <c r="P384" s="21" t="str">
        <f>'Bruker data input page'!DT384</f>
        <v>15A ALT</v>
      </c>
      <c r="Q384" s="21">
        <f>'Bruker data input page'!A384</f>
        <v>38</v>
      </c>
      <c r="R384" s="27">
        <f>'Bruker data input page'!B384</f>
        <v>44746.021527777775</v>
      </c>
      <c r="S384" s="22">
        <f>'Bruker data input page'!Y384*Calibrations!H$97+Calibrations!I$97</f>
        <v>52.254728013433692</v>
      </c>
      <c r="T384" s="23">
        <f>Calibrations!O$97*('Bruker data input page'!AK384/0.5993)^2+Calibrations!P$97*('Bruker data input page'!AK384/0.5993)+Calibrations!Q$97</f>
        <v>1.2059234582167784</v>
      </c>
      <c r="U384" s="22">
        <f>Calibrations!$V$97*'Bruker data input page'!W384^2+Calibrations!$W$97*'Bruker data input page'!W384+Calibrations!$X$97</f>
        <v>18.234841728160575</v>
      </c>
      <c r="V384" s="23">
        <f>('Bruker data input page'!AS384/0.69943)*Calibrations!AC$97+Calibrations!AD$97</f>
        <v>9.4970102843860467</v>
      </c>
      <c r="W384" s="23">
        <f>'Bruker data input page'!U384*Calibrations!AQ$97+Calibrations!AR$97</f>
        <v>10.188290660428692</v>
      </c>
      <c r="X384" s="23">
        <f>Calibrations!AJ$97*('Bruker data input page'!AQ384/0.77446)^2+('Bruker data input page'!AQ384/0.77446)*Calibrations!AK$97+Calibrations!AL$97</f>
        <v>0.12863523620333678</v>
      </c>
      <c r="Y384" s="23">
        <f>('Bruker data input page'!AI384/0.7147)*Calibrations!AX$97+Calibrations!AY$97</f>
        <v>11.429232067203621</v>
      </c>
      <c r="Z384" s="23">
        <f>('Bruker data input page'!AG384/0.8302)*Calibrations!BE$97+Calibrations!BF$97</f>
        <v>0.33917002218816555</v>
      </c>
      <c r="AA384" s="23">
        <f>((('Bruker data input page'!AA384/0.436)^2)*Calibrations!BK$97)+(('Bruker data input page'!AA384/0.436)*Calibrations!BL$97)+Calibrations!BM$97</f>
        <v>4.0670115858866443E-2</v>
      </c>
      <c r="AB384" s="24">
        <f>'Bruker data input page'!AM384*Calibrations!BS$97*10000+Calibrations!BT$97</f>
        <v>390.70025382351628</v>
      </c>
      <c r="AC384" s="24">
        <f>Calibrations!CA$97*('Bruker data input page'!AO384*10000)^2+('Bruker data input page'!AO384*10000)*Calibrations!CB$97+Calibrations!CC$97</f>
        <v>282.65009418012357</v>
      </c>
      <c r="AD384" s="24">
        <f>'Bruker data input page'!AW384*10000*Calibrations!CI$97+Calibrations!CJ$97</f>
        <v>204.01375010565022</v>
      </c>
      <c r="AE384" s="24">
        <f>'Bruker data input page'!AY384*10000*Calibrations!CP$97+Calibrations!CQ$97</f>
        <v>117.30437848621199</v>
      </c>
      <c r="AF384" s="24">
        <f>Calibrations!$CW$97*('Bruker data input page'!BA384*10000)^2+('Bruker data input page'!BA384*10000)*Calibrations!$CX$97+Calibrations!$CY$97</f>
        <v>101.21228479429639</v>
      </c>
      <c r="AG384" s="24">
        <f>'Bruker data input page'!BI384*10000*Calibrations!DD$97+Calibrations!DE$97</f>
        <v>7.5513209569836386</v>
      </c>
      <c r="AH384" s="24">
        <f>('Bruker data input page'!BK384*10000)*Calibrations!DK$97+Calibrations!DL$97</f>
        <v>88.560473333730641</v>
      </c>
      <c r="AI384" s="24">
        <f>Calibrations!DR$97*('Bruker data input page'!BM384*10000)^2+('Bruker data input page'!BM384*10000)*Calibrations!DS$97+Calibrations!DT$97</f>
        <v>28.664408876081268</v>
      </c>
      <c r="AJ384" s="24">
        <f>Calibrations!DY$97*('Bruker data input page'!BO384*10000)^2+Calibrations!DZ$97*('Bruker data input page'!BO384*10000)+Calibrations!EA$97</f>
        <v>77.801035222904844</v>
      </c>
      <c r="AK384" s="21"/>
      <c r="AL384" s="21"/>
    </row>
    <row r="385" spans="2:38">
      <c r="B385" s="27">
        <f>'Bruker data input page'!B1062</f>
        <v>44768.843055555553</v>
      </c>
      <c r="C385" s="21" t="str">
        <f>'Bruker data input page'!G1062</f>
        <v>GeoExploration</v>
      </c>
      <c r="D385" s="21" t="str">
        <f>'Bruker data input page'!H1062</f>
        <v>Oxide3phase</v>
      </c>
      <c r="E385" s="26">
        <f>'Bruker data input page'!L1062</f>
        <v>90</v>
      </c>
      <c r="F385" s="26"/>
      <c r="G385" s="26" t="str">
        <f>'Bruker data input page'!DK385</f>
        <v>393-U1558D-31R-1A</v>
      </c>
      <c r="H385" s="26" t="str">
        <f>'Bruker data input page'!DL385</f>
        <v>SHLF</v>
      </c>
      <c r="I385" s="26">
        <f>'Bruker data input page'!DM385</f>
        <v>0</v>
      </c>
      <c r="J385" s="26">
        <f>'Bruker data input page'!DN385</f>
        <v>0</v>
      </c>
      <c r="K385" s="26">
        <f>'Bruker data input page'!DO385</f>
        <v>0</v>
      </c>
      <c r="L385" s="26">
        <f>'Bruker data input page'!DP385</f>
        <v>0</v>
      </c>
      <c r="M385" s="26">
        <f>'Bruker data input page'!DQ385</f>
        <v>0</v>
      </c>
      <c r="N385" s="26">
        <f>'Bruker data input page'!DR385</f>
        <v>0</v>
      </c>
      <c r="O385" s="26" t="str">
        <f>'Bruker data input page'!DS385</f>
        <v>126</v>
      </c>
      <c r="P385" s="21" t="str">
        <f>'Bruker data input page'!DT385</f>
        <v>21A ALT</v>
      </c>
      <c r="Q385" s="21">
        <f>'Bruker data input page'!A385</f>
        <v>39</v>
      </c>
      <c r="R385" s="27">
        <f>'Bruker data input page'!B385</f>
        <v>44746.025694444441</v>
      </c>
      <c r="S385" s="22">
        <f>'Bruker data input page'!Y385*Calibrations!H$97+Calibrations!I$97</f>
        <v>51.918362661264851</v>
      </c>
      <c r="T385" s="23">
        <f>Calibrations!O$97*('Bruker data input page'!AK385/0.5993)^2+Calibrations!P$97*('Bruker data input page'!AK385/0.5993)+Calibrations!Q$97</f>
        <v>1.2446870406156001</v>
      </c>
      <c r="U385" s="22">
        <f>Calibrations!$V$97*'Bruker data input page'!W385^2+Calibrations!$W$97*'Bruker data input page'!W385+Calibrations!$X$97</f>
        <v>18.171609217528122</v>
      </c>
      <c r="V385" s="23">
        <f>('Bruker data input page'!AS385/0.69943)*Calibrations!AC$97+Calibrations!AD$97</f>
        <v>10.505874869293779</v>
      </c>
      <c r="W385" s="23">
        <f>'Bruker data input page'!U385*Calibrations!AQ$97+Calibrations!AR$97</f>
        <v>10.353979252567012</v>
      </c>
      <c r="X385" s="23">
        <f>Calibrations!AJ$97*('Bruker data input page'!AQ385/0.77446)^2+('Bruker data input page'!AQ385/0.77446)*Calibrations!AK$97+Calibrations!AL$97</f>
        <v>0.21316333454993375</v>
      </c>
      <c r="Y385" s="23">
        <f>('Bruker data input page'!AI385/0.7147)*Calibrations!AX$97+Calibrations!AY$97</f>
        <v>11.610865700395333</v>
      </c>
      <c r="Z385" s="23">
        <f>('Bruker data input page'!AG385/0.8302)*Calibrations!BE$97+Calibrations!BF$97</f>
        <v>0.45990676722960067</v>
      </c>
      <c r="AA385" s="23">
        <f>((('Bruker data input page'!AA385/0.436)^2)*Calibrations!BK$97)+(('Bruker data input page'!AA385/0.436)*Calibrations!BL$97)+Calibrations!BM$97</f>
        <v>0.11364131144181484</v>
      </c>
      <c r="AB385" s="24">
        <f>'Bruker data input page'!AM385*Calibrations!BS$97*10000+Calibrations!BT$97</f>
        <v>377.8382420742854</v>
      </c>
      <c r="AC385" s="24">
        <f>Calibrations!CA$97*('Bruker data input page'!AO385*10000)^2+('Bruker data input page'!AO385*10000)*Calibrations!CB$97+Calibrations!CC$97</f>
        <v>271.64837845790368</v>
      </c>
      <c r="AD385" s="24">
        <f>'Bruker data input page'!AW385*10000*Calibrations!CI$97+Calibrations!CJ$97</f>
        <v>98.241239592380808</v>
      </c>
      <c r="AE385" s="24">
        <f>'Bruker data input page'!AY385*10000*Calibrations!CP$97+Calibrations!CQ$97</f>
        <v>79.269811555306035</v>
      </c>
      <c r="AF385" s="24">
        <f>Calibrations!$CW$97*('Bruker data input page'!BA385*10000)^2+('Bruker data input page'!BA385*10000)*Calibrations!$CX$97+Calibrations!$CY$97</f>
        <v>99.981383732254599</v>
      </c>
      <c r="AG385" s="24">
        <f>'Bruker data input page'!BI385*10000*Calibrations!DD$97+Calibrations!DE$97</f>
        <v>6.421244393933315</v>
      </c>
      <c r="AH385" s="24">
        <f>('Bruker data input page'!BK385*10000)*Calibrations!DK$97+Calibrations!DL$97</f>
        <v>87.567295722650243</v>
      </c>
      <c r="AI385" s="24">
        <f>Calibrations!DR$97*('Bruker data input page'!BM385*10000)^2+('Bruker data input page'!BM385*10000)*Calibrations!DS$97+Calibrations!DT$97</f>
        <v>28.664408876081268</v>
      </c>
      <c r="AJ385" s="24">
        <f>Calibrations!DY$97*('Bruker data input page'!BO385*10000)^2+Calibrations!DZ$97*('Bruker data input page'!BO385*10000)+Calibrations!EA$97</f>
        <v>72.680714843327877</v>
      </c>
      <c r="AK385" s="21"/>
      <c r="AL385" s="21"/>
    </row>
    <row r="386" spans="2:38">
      <c r="B386" s="27">
        <f>'Bruker data input page'!B1063</f>
        <v>44768.845833333333</v>
      </c>
      <c r="C386" s="21" t="str">
        <f>'Bruker data input page'!G1063</f>
        <v>GeoExploration</v>
      </c>
      <c r="D386" s="21" t="str">
        <f>'Bruker data input page'!H1063</f>
        <v>Oxide3phase</v>
      </c>
      <c r="E386" s="26">
        <f>'Bruker data input page'!L1063</f>
        <v>90</v>
      </c>
      <c r="F386" s="26"/>
      <c r="G386" s="26" t="str">
        <f>'Bruker data input page'!DK386</f>
        <v>393-U1558D-31R-2A</v>
      </c>
      <c r="H386" s="26" t="str">
        <f>'Bruker data input page'!DL386</f>
        <v>SHLF</v>
      </c>
      <c r="I386" s="26">
        <f>'Bruker data input page'!DM386</f>
        <v>0</v>
      </c>
      <c r="J386" s="26">
        <f>'Bruker data input page'!DN386</f>
        <v>0</v>
      </c>
      <c r="K386" s="26">
        <f>'Bruker data input page'!DO386</f>
        <v>0</v>
      </c>
      <c r="L386" s="26">
        <f>'Bruker data input page'!DP386</f>
        <v>0</v>
      </c>
      <c r="M386" s="26">
        <f>'Bruker data input page'!DQ386</f>
        <v>0</v>
      </c>
      <c r="N386" s="26">
        <f>'Bruker data input page'!DR386</f>
        <v>0</v>
      </c>
      <c r="O386" s="26" t="str">
        <f>'Bruker data input page'!DS386</f>
        <v>22</v>
      </c>
      <c r="P386" s="21" t="str">
        <f>'Bruker data input page'!DT386</f>
        <v>3A BKGD</v>
      </c>
      <c r="Q386" s="21">
        <f>'Bruker data input page'!A386</f>
        <v>40</v>
      </c>
      <c r="R386" s="27">
        <f>'Bruker data input page'!B386</f>
        <v>44746.038888888892</v>
      </c>
      <c r="S386" s="22">
        <f>'Bruker data input page'!Y386*Calibrations!H$97+Calibrations!I$97</f>
        <v>51.075845277927051</v>
      </c>
      <c r="T386" s="23">
        <f>Calibrations!O$97*('Bruker data input page'!AK386/0.5993)^2+Calibrations!P$97*('Bruker data input page'!AK386/0.5993)+Calibrations!Q$97</f>
        <v>1.1983719806473294</v>
      </c>
      <c r="U386" s="22">
        <f>Calibrations!$V$97*'Bruker data input page'!W386^2+Calibrations!$W$97*'Bruker data input page'!W386+Calibrations!$X$97</f>
        <v>17.730147857647477</v>
      </c>
      <c r="V386" s="23">
        <f>('Bruker data input page'!AS386/0.69943)*Calibrations!AC$97+Calibrations!AD$97</f>
        <v>9.0458276205221733</v>
      </c>
      <c r="W386" s="23">
        <f>'Bruker data input page'!U386*Calibrations!AQ$97+Calibrations!AR$97</f>
        <v>9.7971727819038144</v>
      </c>
      <c r="X386" s="23">
        <f>Calibrations!AJ$97*('Bruker data input page'!AQ386/0.77446)^2+('Bruker data input page'!AQ386/0.77446)*Calibrations!AK$97+Calibrations!AL$97</f>
        <v>0.15392413987719317</v>
      </c>
      <c r="Y386" s="23">
        <f>('Bruker data input page'!AI386/0.7147)*Calibrations!AX$97+Calibrations!AY$97</f>
        <v>11.533827462008908</v>
      </c>
      <c r="Z386" s="23">
        <f>('Bruker data input page'!AG386/0.8302)*Calibrations!BE$97+Calibrations!BF$97</f>
        <v>0.35577132463136285</v>
      </c>
      <c r="AA386" s="23">
        <f>((('Bruker data input page'!AA386/0.436)^2)*Calibrations!BK$97)+(('Bruker data input page'!AA386/0.436)*Calibrations!BL$97)+Calibrations!BM$97</f>
        <v>6.809712787942955E-2</v>
      </c>
      <c r="AB386" s="24">
        <f>'Bruker data input page'!AM386*Calibrations!BS$97*10000+Calibrations!BT$97</f>
        <v>271.51227828064373</v>
      </c>
      <c r="AC386" s="24">
        <f>Calibrations!CA$97*('Bruker data input page'!AO386*10000)^2+('Bruker data input page'!AO386*10000)*Calibrations!CB$97+Calibrations!CC$97</f>
        <v>327.67961662344317</v>
      </c>
      <c r="AD386" s="24">
        <f>'Bruker data input page'!AW386*10000*Calibrations!CI$97+Calibrations!CJ$97</f>
        <v>111.09210535567522</v>
      </c>
      <c r="AE386" s="24">
        <f>'Bruker data input page'!AY386*10000*Calibrations!CP$97+Calibrations!CQ$97</f>
        <v>94.68923058134898</v>
      </c>
      <c r="AF386" s="24">
        <f>Calibrations!$CW$97*('Bruker data input page'!BA386*10000)^2+('Bruker data input page'!BA386*10000)*Calibrations!$CX$97+Calibrations!$CY$97</f>
        <v>75.467237794190723</v>
      </c>
      <c r="AG386" s="24">
        <f>'Bruker data input page'!BI386*10000*Calibrations!DD$97+Calibrations!DE$97</f>
        <v>5.2911678308829933</v>
      </c>
      <c r="AH386" s="24">
        <f>('Bruker data input page'!BK386*10000)*Calibrations!DK$97+Calibrations!DL$97</f>
        <v>87.567295722650243</v>
      </c>
      <c r="AI386" s="24">
        <f>Calibrations!DR$97*('Bruker data input page'!BM386*10000)^2+('Bruker data input page'!BM386*10000)*Calibrations!DS$97+Calibrations!DT$97</f>
        <v>30.785516947465101</v>
      </c>
      <c r="AJ386" s="24">
        <f>Calibrations!DY$97*('Bruker data input page'!BO386*10000)^2+Calibrations!DZ$97*('Bruker data input page'!BO386*10000)+Calibrations!EA$97</f>
        <v>82.910214659060614</v>
      </c>
      <c r="AK386" s="21"/>
      <c r="AL386" s="21"/>
    </row>
    <row r="387" spans="2:38">
      <c r="B387" s="27">
        <f>'Bruker data input page'!B1064</f>
        <v>44768.854166666664</v>
      </c>
      <c r="C387" s="21" t="str">
        <f>'Bruker data input page'!G1064</f>
        <v>GeoExploration</v>
      </c>
      <c r="D387" s="21" t="str">
        <f>'Bruker data input page'!H1064</f>
        <v>Oxide3phase</v>
      </c>
      <c r="E387" s="26">
        <f>'Bruker data input page'!L1064</f>
        <v>90</v>
      </c>
      <c r="F387" s="26"/>
      <c r="G387" s="26" t="str">
        <f>'Bruker data input page'!DK387</f>
        <v>393-U1558D-31R-2A</v>
      </c>
      <c r="H387" s="26" t="str">
        <f>'Bruker data input page'!DL387</f>
        <v>SHLF</v>
      </c>
      <c r="I387" s="26">
        <f>'Bruker data input page'!DM387</f>
        <v>0</v>
      </c>
      <c r="J387" s="26">
        <f>'Bruker data input page'!DN387</f>
        <v>0</v>
      </c>
      <c r="K387" s="26">
        <f>'Bruker data input page'!DO387</f>
        <v>0</v>
      </c>
      <c r="L387" s="26">
        <f>'Bruker data input page'!DP387</f>
        <v>0</v>
      </c>
      <c r="M387" s="26">
        <f>'Bruker data input page'!DQ387</f>
        <v>0</v>
      </c>
      <c r="N387" s="26">
        <f>'Bruker data input page'!DR387</f>
        <v>0</v>
      </c>
      <c r="O387" s="26" t="str">
        <f>'Bruker data input page'!DS387</f>
        <v>28</v>
      </c>
      <c r="P387" s="21" t="str">
        <f>'Bruker data input page'!DT387</f>
        <v>3B BKGD</v>
      </c>
      <c r="Q387" s="21">
        <f>'Bruker data input page'!A387</f>
        <v>41</v>
      </c>
      <c r="R387" s="27">
        <f>'Bruker data input page'!B387</f>
        <v>44746.040972222225</v>
      </c>
      <c r="S387" s="22">
        <f>'Bruker data input page'!Y387*Calibrations!H$97+Calibrations!I$97</f>
        <v>52.968806348486595</v>
      </c>
      <c r="T387" s="23">
        <f>Calibrations!O$97*('Bruker data input page'!AK387/0.5993)^2+Calibrations!P$97*('Bruker data input page'!AK387/0.5993)+Calibrations!Q$97</f>
        <v>1.3327060422384822</v>
      </c>
      <c r="U387" s="22">
        <f>Calibrations!$V$97*'Bruker data input page'!W387^2+Calibrations!$W$97*'Bruker data input page'!W387+Calibrations!$X$97</f>
        <v>18.219804482359496</v>
      </c>
      <c r="V387" s="23">
        <f>('Bruker data input page'!AS387/0.69943)*Calibrations!AC$97+Calibrations!AD$97</f>
        <v>8.8283676507938456</v>
      </c>
      <c r="W387" s="23">
        <f>'Bruker data input page'!U387*Calibrations!AQ$97+Calibrations!AR$97</f>
        <v>9.1980258192006055</v>
      </c>
      <c r="X387" s="23">
        <f>Calibrations!AJ$97*('Bruker data input page'!AQ387/0.77446)^2+('Bruker data input page'!AQ387/0.77446)*Calibrations!AK$97+Calibrations!AL$97</f>
        <v>0.13802791399592002</v>
      </c>
      <c r="Y387" s="23">
        <f>('Bruker data input page'!AI387/0.7147)*Calibrations!AX$97+Calibrations!AY$97</f>
        <v>11.976112210057458</v>
      </c>
      <c r="Z387" s="23">
        <f>('Bruker data input page'!AG387/0.8302)*Calibrations!BE$97+Calibrations!BF$97</f>
        <v>0.36648671075379025</v>
      </c>
      <c r="AA387" s="23">
        <f>((('Bruker data input page'!AA387/0.436)^2)*Calibrations!BK$97)+(('Bruker data input page'!AA387/0.436)*Calibrations!BL$97)+Calibrations!BM$97</f>
        <v>0.11926265276990501</v>
      </c>
      <c r="AB387" s="24">
        <f>'Bruker data input page'!AM387*Calibrations!BS$97*10000+Calibrations!BT$97</f>
        <v>371.83596992464436</v>
      </c>
      <c r="AC387" s="24">
        <f>Calibrations!CA$97*('Bruker data input page'!AO387*10000)^2+('Bruker data input page'!AO387*10000)*Calibrations!CB$97+Calibrations!CC$97</f>
        <v>319.89600478519628</v>
      </c>
      <c r="AD387" s="24">
        <f>'Bruker data input page'!AW387*10000*Calibrations!CI$97+Calibrations!CJ$97</f>
        <v>86.378901964724434</v>
      </c>
      <c r="AE387" s="24">
        <f>'Bruker data input page'!AY387*10000*Calibrations!CP$97+Calibrations!CQ$97</f>
        <v>83.381656628917469</v>
      </c>
      <c r="AF387" s="24">
        <f>Calibrations!$CW$97*('Bruker data input page'!BA387*10000)^2+('Bruker data input page'!BA387*10000)*Calibrations!$CX$97+Calibrations!$CY$97</f>
        <v>83.439883904166209</v>
      </c>
      <c r="AG387" s="24">
        <f>'Bruker data input page'!BI387*10000*Calibrations!DD$97+Calibrations!DE$97</f>
        <v>7.5513209569836386</v>
      </c>
      <c r="AH387" s="24">
        <f>('Bruker data input page'!BK387*10000)*Calibrations!DK$97+Calibrations!DL$97</f>
        <v>88.560473333730641</v>
      </c>
      <c r="AI387" s="24">
        <f>Calibrations!DR$97*('Bruker data input page'!BM387*10000)^2+('Bruker data input page'!BM387*10000)*Calibrations!DS$97+Calibrations!DT$97</f>
        <v>33.965005219574827</v>
      </c>
      <c r="AJ387" s="24">
        <f>Calibrations!DY$97*('Bruker data input page'!BO387*10000)^2+Calibrations!DZ$97*('Bruker data input page'!BO387*10000)+Calibrations!EA$97</f>
        <v>88.856843086640509</v>
      </c>
      <c r="AK387" s="21"/>
      <c r="AL387" s="21"/>
    </row>
    <row r="388" spans="2:38">
      <c r="B388" s="27">
        <f>'Bruker data input page'!B1065</f>
        <v>44768.856249999997</v>
      </c>
      <c r="C388" s="21" t="str">
        <f>'Bruker data input page'!G1065</f>
        <v>GeoExploration</v>
      </c>
      <c r="D388" s="21" t="str">
        <f>'Bruker data input page'!H1065</f>
        <v>Oxide3phase</v>
      </c>
      <c r="E388" s="26">
        <f>'Bruker data input page'!L1065</f>
        <v>90</v>
      </c>
      <c r="F388" s="26"/>
      <c r="G388" s="26" t="str">
        <f>'Bruker data input page'!DK388</f>
        <v>393-U1558D-31R-2A</v>
      </c>
      <c r="H388" s="26" t="str">
        <f>'Bruker data input page'!DL388</f>
        <v>SHLF</v>
      </c>
      <c r="I388" s="26">
        <f>'Bruker data input page'!DM388</f>
        <v>0</v>
      </c>
      <c r="J388" s="26">
        <f>'Bruker data input page'!DN388</f>
        <v>0</v>
      </c>
      <c r="K388" s="26">
        <f>'Bruker data input page'!DO388</f>
        <v>0</v>
      </c>
      <c r="L388" s="26">
        <f>'Bruker data input page'!DP388</f>
        <v>0</v>
      </c>
      <c r="M388" s="26">
        <f>'Bruker data input page'!DQ388</f>
        <v>0</v>
      </c>
      <c r="N388" s="26">
        <f>'Bruker data input page'!DR388</f>
        <v>0</v>
      </c>
      <c r="O388" s="26" t="str">
        <f>'Bruker data input page'!DS388</f>
        <v>31</v>
      </c>
      <c r="P388" s="21" t="str">
        <f>'Bruker data input page'!DT388</f>
        <v>3B ALT</v>
      </c>
      <c r="Q388" s="21">
        <f>'Bruker data input page'!A388</f>
        <v>42</v>
      </c>
      <c r="R388" s="27">
        <f>'Bruker data input page'!B388</f>
        <v>44746.043055555558</v>
      </c>
      <c r="S388" s="22">
        <f>'Bruker data input page'!Y388*Calibrations!H$97+Calibrations!I$97</f>
        <v>52.28407532603903</v>
      </c>
      <c r="T388" s="23">
        <f>Calibrations!O$97*('Bruker data input page'!AK388/0.5993)^2+Calibrations!P$97*('Bruker data input page'!AK388/0.5993)+Calibrations!Q$97</f>
        <v>1.2613394852739124</v>
      </c>
      <c r="U388" s="22">
        <f>Calibrations!$V$97*'Bruker data input page'!W388^2+Calibrations!$W$97*'Bruker data input page'!W388+Calibrations!$X$97</f>
        <v>18.561042849538733</v>
      </c>
      <c r="V388" s="23">
        <f>('Bruker data input page'!AS388/0.69943)*Calibrations!AC$97+Calibrations!AD$97</f>
        <v>11.221002989465891</v>
      </c>
      <c r="W388" s="23">
        <f>'Bruker data input page'!U388*Calibrations!AQ$97+Calibrations!AR$97</f>
        <v>8.6932266195819921</v>
      </c>
      <c r="X388" s="23">
        <f>Calibrations!AJ$97*('Bruker data input page'!AQ388/0.77446)^2+('Bruker data input page'!AQ388/0.77446)*Calibrations!AK$97+Calibrations!AL$97</f>
        <v>0.16382326196861868</v>
      </c>
      <c r="Y388" s="23">
        <f>('Bruker data input page'!AI388/0.7147)*Calibrations!AX$97+Calibrations!AY$97</f>
        <v>11.675114982211682</v>
      </c>
      <c r="Z388" s="23">
        <f>('Bruker data input page'!AG388/0.8302)*Calibrations!BE$97+Calibrations!BF$97</f>
        <v>0.46911294403901005</v>
      </c>
      <c r="AA388" s="23">
        <f>((('Bruker data input page'!AA388/0.436)^2)*Calibrations!BK$97)+(('Bruker data input page'!AA388/0.436)*Calibrations!BL$97)+Calibrations!BM$97</f>
        <v>8.034192519189659E-2</v>
      </c>
      <c r="AB388" s="24">
        <f>'Bruker data input page'!AM388*Calibrations!BS$97*10000+Calibrations!BT$97</f>
        <v>352.11421857582377</v>
      </c>
      <c r="AC388" s="24">
        <f>Calibrations!CA$97*('Bruker data input page'!AO388*10000)^2+('Bruker data input page'!AO388*10000)*Calibrations!CB$97+Calibrations!CC$97</f>
        <v>314.58515103291711</v>
      </c>
      <c r="AD388" s="24">
        <f>'Bruker data input page'!AW388*10000*Calibrations!CI$97+Calibrations!CJ$97</f>
        <v>65.619811116325764</v>
      </c>
      <c r="AE388" s="24">
        <f>'Bruker data input page'!AY388*10000*Calibrations!CP$97+Calibrations!CQ$97</f>
        <v>81.325734092111745</v>
      </c>
      <c r="AF388" s="24">
        <f>Calibrations!$CW$97*('Bruker data input page'!BA388*10000)^2+('Bruker data input page'!BA388*10000)*Calibrations!$CX$97+Calibrations!$CY$97</f>
        <v>79.48025356452959</v>
      </c>
      <c r="AG388" s="24">
        <f>'Bruker data input page'!BI388*10000*Calibrations!DD$97+Calibrations!DE$97</f>
        <v>8.6813975200339613</v>
      </c>
      <c r="AH388" s="24">
        <f>('Bruker data input page'!BK388*10000)*Calibrations!DK$97+Calibrations!DL$97</f>
        <v>91.540006166971807</v>
      </c>
      <c r="AI388" s="24">
        <f>Calibrations!DR$97*('Bruker data input page'!BM388*10000)^2+('Bruker data input page'!BM388*10000)*Calibrations!DS$97+Calibrations!DT$97</f>
        <v>26.542141426048879</v>
      </c>
      <c r="AJ388" s="24">
        <f>Calibrations!DY$97*('Bruker data input page'!BO388*10000)^2+Calibrations!DZ$97*('Bruker data input page'!BO388*10000)+Calibrations!EA$97</f>
        <v>70.971465618264176</v>
      </c>
      <c r="AK388" s="21"/>
      <c r="AL388" s="21"/>
    </row>
    <row r="389" spans="2:38">
      <c r="B389" s="27">
        <f>'Bruker data input page'!B1066</f>
        <v>44768.85833333333</v>
      </c>
      <c r="C389" s="21" t="str">
        <f>'Bruker data input page'!G1066</f>
        <v>GeoExploration</v>
      </c>
      <c r="D389" s="21" t="str">
        <f>'Bruker data input page'!H1066</f>
        <v>Oxide3phase</v>
      </c>
      <c r="E389" s="26">
        <f>'Bruker data input page'!L1066</f>
        <v>90</v>
      </c>
      <c r="F389" s="26"/>
      <c r="G389" s="26" t="str">
        <f>'Bruker data input page'!DK389</f>
        <v>393-U1558D-31R-2A</v>
      </c>
      <c r="H389" s="26" t="str">
        <f>'Bruker data input page'!DL389</f>
        <v>SHLF</v>
      </c>
      <c r="I389" s="26">
        <f>'Bruker data input page'!DM389</f>
        <v>0</v>
      </c>
      <c r="J389" s="26">
        <f>'Bruker data input page'!DN389</f>
        <v>0</v>
      </c>
      <c r="K389" s="26">
        <f>'Bruker data input page'!DO389</f>
        <v>0</v>
      </c>
      <c r="L389" s="26">
        <f>'Bruker data input page'!DP389</f>
        <v>0</v>
      </c>
      <c r="M389" s="26">
        <f>'Bruker data input page'!DQ389</f>
        <v>0</v>
      </c>
      <c r="N389" s="26">
        <f>'Bruker data input page'!DR389</f>
        <v>0</v>
      </c>
      <c r="O389" s="26" t="str">
        <f>'Bruker data input page'!DS389</f>
        <v>60</v>
      </c>
      <c r="P389" s="21" t="str">
        <f>'Bruker data input page'!DT389</f>
        <v>3E ALT</v>
      </c>
      <c r="Q389" s="21">
        <f>'Bruker data input page'!A389</f>
        <v>43</v>
      </c>
      <c r="R389" s="27">
        <f>'Bruker data input page'!B389</f>
        <v>44746.045138888891</v>
      </c>
      <c r="S389" s="22">
        <f>'Bruker data input page'!Y389*Calibrations!H$97+Calibrations!I$97</f>
        <v>52.281936655484792</v>
      </c>
      <c r="T389" s="23">
        <f>Calibrations!O$97*('Bruker data input page'!AK389/0.5993)^2+Calibrations!P$97*('Bruker data input page'!AK389/0.5993)+Calibrations!Q$97</f>
        <v>1.2713558953827004</v>
      </c>
      <c r="U389" s="22">
        <f>Calibrations!$V$97*'Bruker data input page'!W389^2+Calibrations!$W$97*'Bruker data input page'!W389+Calibrations!$X$97</f>
        <v>17.47663927800707</v>
      </c>
      <c r="V389" s="23">
        <f>('Bruker data input page'!AS389/0.69943)*Calibrations!AC$97+Calibrations!AD$97</f>
        <v>11.111625373983742</v>
      </c>
      <c r="W389" s="23">
        <f>'Bruker data input page'!U389*Calibrations!AQ$97+Calibrations!AR$97</f>
        <v>8.9853566811000789</v>
      </c>
      <c r="X389" s="23">
        <f>Calibrations!AJ$97*('Bruker data input page'!AQ389/0.77446)^2+('Bruker data input page'!AQ389/0.77446)*Calibrations!AK$97+Calibrations!AL$97</f>
        <v>0.15667944095563996</v>
      </c>
      <c r="Y389" s="23">
        <f>('Bruker data input page'!AI389/0.7147)*Calibrations!AX$97+Calibrations!AY$97</f>
        <v>12.182410259491466</v>
      </c>
      <c r="Z389" s="23">
        <f>('Bruker data input page'!AG389/0.8302)*Calibrations!BE$97+Calibrations!BF$97</f>
        <v>0.28438572412561436</v>
      </c>
      <c r="AA389" s="23">
        <f>((('Bruker data input page'!AA389/0.436)^2)*Calibrations!BK$97)+(('Bruker data input page'!AA389/0.436)*Calibrations!BL$97)+Calibrations!BM$97</f>
        <v>6.1947543306151223E-2</v>
      </c>
      <c r="AB389" s="24">
        <f>'Bruker data input page'!AM389*Calibrations!BS$97*10000+Calibrations!BT$97</f>
        <v>332.39246722700312</v>
      </c>
      <c r="AC389" s="24">
        <f>Calibrations!CA$97*('Bruker data input page'!AO389*10000)^2+('Bruker data input page'!AO389*10000)*Calibrations!CB$97+Calibrations!CC$97</f>
        <v>366.93025327291343</v>
      </c>
      <c r="AD389" s="24">
        <f>'Bruker data input page'!AW389*10000*Calibrations!CI$97+Calibrations!CJ$97</f>
        <v>77.482148743982151</v>
      </c>
      <c r="AE389" s="24">
        <f>'Bruker data input page'!AY389*10000*Calibrations!CP$97+Calibrations!CQ$97</f>
        <v>96.74515311815469</v>
      </c>
      <c r="AF389" s="24">
        <f>Calibrations!$CW$97*('Bruker data input page'!BA389*10000)^2+('Bruker data input page'!BA389*10000)*Calibrations!$CX$97+Calibrations!$CY$97</f>
        <v>87.346128813100606</v>
      </c>
      <c r="AG389" s="24">
        <f>'Bruker data input page'!BI389*10000*Calibrations!DD$97+Calibrations!DE$97</f>
        <v>5.2911678308829933</v>
      </c>
      <c r="AH389" s="24">
        <f>('Bruker data input page'!BK389*10000)*Calibrations!DK$97+Calibrations!DL$97</f>
        <v>86.574118111569859</v>
      </c>
      <c r="AI389" s="24">
        <f>Calibrations!DR$97*('Bruker data input page'!BM389*10000)^2+('Bruker data input page'!BM389*10000)*Calibrations!DS$97+Calibrations!DT$97</f>
        <v>29.725107834104254</v>
      </c>
      <c r="AJ389" s="24">
        <f>Calibrations!DY$97*('Bruker data input page'!BO389*10000)^2+Calibrations!DZ$97*('Bruker data input page'!BO389*10000)+Calibrations!EA$97</f>
        <v>70.116376799756438</v>
      </c>
      <c r="AK389" s="21"/>
      <c r="AL389" s="21"/>
    </row>
    <row r="390" spans="2:38">
      <c r="B390" s="27">
        <f>'Bruker data input page'!B1067</f>
        <v>44768.86041666667</v>
      </c>
      <c r="C390" s="21" t="str">
        <f>'Bruker data input page'!G1067</f>
        <v>GeoExploration</v>
      </c>
      <c r="D390" s="21" t="str">
        <f>'Bruker data input page'!H1067</f>
        <v>Oxide3phase</v>
      </c>
      <c r="E390" s="26">
        <f>'Bruker data input page'!L1067</f>
        <v>90</v>
      </c>
      <c r="F390" s="26"/>
      <c r="G390" s="26" t="str">
        <f>'Bruker data input page'!DK390</f>
        <v>393-U1558D-31R-2A</v>
      </c>
      <c r="H390" s="26" t="str">
        <f>'Bruker data input page'!DL390</f>
        <v>SHLF</v>
      </c>
      <c r="I390" s="26">
        <f>'Bruker data input page'!DM390</f>
        <v>0</v>
      </c>
      <c r="J390" s="26">
        <f>'Bruker data input page'!DN390</f>
        <v>0</v>
      </c>
      <c r="K390" s="26">
        <f>'Bruker data input page'!DO390</f>
        <v>0</v>
      </c>
      <c r="L390" s="26">
        <f>'Bruker data input page'!DP390</f>
        <v>0</v>
      </c>
      <c r="M390" s="26">
        <f>'Bruker data input page'!DQ390</f>
        <v>0</v>
      </c>
      <c r="N390" s="26">
        <f>'Bruker data input page'!DR390</f>
        <v>0</v>
      </c>
      <c r="O390" s="26" t="str">
        <f>'Bruker data input page'!DS390</f>
        <v>97</v>
      </c>
      <c r="P390" s="21" t="str">
        <f>'Bruker data input page'!DT390</f>
        <v>4A ALT</v>
      </c>
      <c r="Q390" s="21">
        <f>'Bruker data input page'!A390</f>
        <v>44</v>
      </c>
      <c r="R390" s="27">
        <f>'Bruker data input page'!B390</f>
        <v>44746.047222222223</v>
      </c>
      <c r="S390" s="22">
        <f>'Bruker data input page'!Y390*Calibrations!H$97+Calibrations!I$97</f>
        <v>53.032015944867325</v>
      </c>
      <c r="T390" s="23">
        <f>Calibrations!O$97*('Bruker data input page'!AK390/0.5993)^2+Calibrations!P$97*('Bruker data input page'!AK390/0.5993)+Calibrations!Q$97</f>
        <v>1.4382690034327938</v>
      </c>
      <c r="U390" s="22">
        <f>Calibrations!$V$97*'Bruker data input page'!W390^2+Calibrations!$W$97*'Bruker data input page'!W390+Calibrations!$X$97</f>
        <v>19.79674659973513</v>
      </c>
      <c r="V390" s="23">
        <f>('Bruker data input page'!AS390/0.69943)*Calibrations!AC$97+Calibrations!AD$97</f>
        <v>10.089664258801173</v>
      </c>
      <c r="W390" s="23">
        <f>'Bruker data input page'!U390*Calibrations!AQ$97+Calibrations!AR$97</f>
        <v>7.4835258949501799</v>
      </c>
      <c r="X390" s="23">
        <f>Calibrations!AJ$97*('Bruker data input page'!AQ390/0.77446)^2+('Bruker data input page'!AQ390/0.77446)*Calibrations!AK$97+Calibrations!AL$97</f>
        <v>0.11218390244284028</v>
      </c>
      <c r="Y390" s="23">
        <f>('Bruker data input page'!AI390/0.7147)*Calibrations!AX$97+Calibrations!AY$97</f>
        <v>11.484346380041345</v>
      </c>
      <c r="Z390" s="23">
        <f>('Bruker data input page'!AG390/0.8302)*Calibrations!BE$97+Calibrations!BF$97</f>
        <v>0.70047473172466024</v>
      </c>
      <c r="AA390" s="23">
        <f>((('Bruker data input page'!AA390/0.436)^2)*Calibrations!BK$97)+(('Bruker data input page'!AA390/0.436)*Calibrations!BL$97)+Calibrations!BM$97</f>
        <v>0.16986710208659089</v>
      </c>
      <c r="AB390" s="24">
        <f>'Bruker data input page'!AM390*Calibrations!BS$97*10000+Calibrations!BT$97</f>
        <v>322.96032527756711</v>
      </c>
      <c r="AC390" s="24">
        <f>Calibrations!CA$97*('Bruker data input page'!AO390*10000)^2+('Bruker data input page'!AO390*10000)*Calibrations!CB$97+Calibrations!CC$97</f>
        <v>376.02722814140031</v>
      </c>
      <c r="AD390" s="24">
        <f>'Bruker data input page'!AW390*10000*Calibrations!CI$97+Calibrations!CJ$97</f>
        <v>93.298598914190649</v>
      </c>
      <c r="AE390" s="24">
        <f>'Bruker data input page'!AY390*10000*Calibrations!CP$97+Calibrations!CQ$97</f>
        <v>76.18592775009742</v>
      </c>
      <c r="AF390" s="24">
        <f>Calibrations!$CW$97*('Bruker data input page'!BA390*10000)^2+('Bruker data input page'!BA390*10000)*Calibrations!$CX$97+Calibrations!$CY$97</f>
        <v>94.998462338862666</v>
      </c>
      <c r="AG390" s="24">
        <f>'Bruker data input page'!BI390*10000*Calibrations!DD$97+Calibrations!DE$97</f>
        <v>9.8114740830842848</v>
      </c>
      <c r="AH390" s="24">
        <f>('Bruker data input page'!BK390*10000)*Calibrations!DK$97+Calibrations!DL$97</f>
        <v>94.519539000212987</v>
      </c>
      <c r="AI390" s="24">
        <f>Calibrations!DR$97*('Bruker data input page'!BM390*10000)^2+('Bruker data input page'!BM390*10000)*Calibrations!DS$97+Calibrations!DT$97</f>
        <v>36.083214844337292</v>
      </c>
      <c r="AJ390" s="24">
        <f>Calibrations!DY$97*('Bruker data input page'!BO390*10000)^2+Calibrations!DZ$97*('Bruker data input page'!BO390*10000)+Calibrations!EA$97</f>
        <v>82.05945842966112</v>
      </c>
      <c r="AK390" s="21"/>
      <c r="AL390" s="21"/>
    </row>
    <row r="391" spans="2:38">
      <c r="B391" s="27">
        <f>'Bruker data input page'!B1068</f>
        <v>44768.862500000003</v>
      </c>
      <c r="C391" s="21" t="str">
        <f>'Bruker data input page'!G1068</f>
        <v>GeoExploration</v>
      </c>
      <c r="D391" s="21" t="str">
        <f>'Bruker data input page'!H1068</f>
        <v>Oxide3phase</v>
      </c>
      <c r="E391" s="26">
        <f>'Bruker data input page'!L1068</f>
        <v>90</v>
      </c>
      <c r="F391" s="26"/>
      <c r="G391" s="26" t="str">
        <f>'Bruker data input page'!DK391</f>
        <v>393-U1558D-31R-2A</v>
      </c>
      <c r="H391" s="26" t="str">
        <f>'Bruker data input page'!DL391</f>
        <v>SHLF</v>
      </c>
      <c r="I391" s="26">
        <f>'Bruker data input page'!DM391</f>
        <v>0</v>
      </c>
      <c r="J391" s="26">
        <f>'Bruker data input page'!DN391</f>
        <v>0</v>
      </c>
      <c r="K391" s="26">
        <f>'Bruker data input page'!DO391</f>
        <v>0</v>
      </c>
      <c r="L391" s="26">
        <f>'Bruker data input page'!DP391</f>
        <v>0</v>
      </c>
      <c r="M391" s="26">
        <f>'Bruker data input page'!DQ391</f>
        <v>0</v>
      </c>
      <c r="N391" s="26">
        <f>'Bruker data input page'!DR391</f>
        <v>0</v>
      </c>
      <c r="O391" s="26" t="str">
        <f>'Bruker data input page'!DS391</f>
        <v>119</v>
      </c>
      <c r="P391" s="21" t="str">
        <f>'Bruker data input page'!DT391</f>
        <v>8A BROWN SPOTTY</v>
      </c>
      <c r="Q391" s="21">
        <f>'Bruker data input page'!A391</f>
        <v>45</v>
      </c>
      <c r="R391" s="27">
        <f>'Bruker data input page'!B391</f>
        <v>44746.048611111109</v>
      </c>
      <c r="S391" s="22">
        <f>'Bruker data input page'!Y391*Calibrations!H$97+Calibrations!I$97</f>
        <v>52.498892901708857</v>
      </c>
      <c r="T391" s="23">
        <f>Calibrations!O$97*('Bruker data input page'!AK391/0.5993)^2+Calibrations!P$97*('Bruker data input page'!AK391/0.5993)+Calibrations!Q$97</f>
        <v>1.2484492394953042</v>
      </c>
      <c r="U391" s="22">
        <f>Calibrations!$V$97*'Bruker data input page'!W391^2+Calibrations!$W$97*'Bruker data input page'!W391+Calibrations!$X$97</f>
        <v>18.250723511602498</v>
      </c>
      <c r="V391" s="23">
        <f>('Bruker data input page'!AS391/0.69943)*Calibrations!AC$97+Calibrations!AD$97</f>
        <v>9.9214242160398118</v>
      </c>
      <c r="W391" s="23">
        <f>'Bruker data input page'!U391*Calibrations!AQ$97+Calibrations!AR$97</f>
        <v>9.7654657467688288</v>
      </c>
      <c r="X391" s="23">
        <f>Calibrations!AJ$97*('Bruker data input page'!AQ391/0.77446)^2+('Bruker data input page'!AQ391/0.77446)*Calibrations!AK$97+Calibrations!AL$97</f>
        <v>0.20650082244573292</v>
      </c>
      <c r="Y391" s="23">
        <f>('Bruker data input page'!AI391/0.7147)*Calibrations!AX$97+Calibrations!AY$97</f>
        <v>11.630658133182358</v>
      </c>
      <c r="Z391" s="23">
        <f>('Bruker data input page'!AG391/0.8302)*Calibrations!BE$97+Calibrations!BF$97</f>
        <v>0.36558118516597954</v>
      </c>
      <c r="AA391" s="23">
        <f>((('Bruker data input page'!AA391/0.436)^2)*Calibrations!BK$97)+(('Bruker data input page'!AA391/0.436)*Calibrations!BL$97)+Calibrations!BM$97</f>
        <v>9.5924624548345092E-2</v>
      </c>
      <c r="AB391" s="24">
        <f>'Bruker data input page'!AM391*Calibrations!BS$97*10000+Calibrations!BT$97</f>
        <v>334.10740212690052</v>
      </c>
      <c r="AC391" s="24">
        <f>Calibrations!CA$97*('Bruker data input page'!AO391*10000)^2+('Bruker data input page'!AO391*10000)*Calibrations!CB$97+Calibrations!CC$97</f>
        <v>293.32435918218368</v>
      </c>
      <c r="AD391" s="24">
        <f>'Bruker data input page'!AW391*10000*Calibrations!CI$97+Calibrations!CJ$97</f>
        <v>173.3693779008712</v>
      </c>
      <c r="AE391" s="24">
        <f>'Bruker data input page'!AY391*10000*Calibrations!CP$97+Calibrations!CQ$97</f>
        <v>104.96884326537763</v>
      </c>
      <c r="AF391" s="24">
        <f>Calibrations!$CW$97*('Bruker data input page'!BA391*10000)^2+('Bruker data input page'!BA391*10000)*Calibrations!$CX$97+Calibrations!$CY$97</f>
        <v>96.253090258994362</v>
      </c>
      <c r="AG391" s="24">
        <f>'Bruker data input page'!BI391*10000*Calibrations!DD$97+Calibrations!DE$97</f>
        <v>5.2911678308829933</v>
      </c>
      <c r="AH391" s="24">
        <f>('Bruker data input page'!BK391*10000)*Calibrations!DK$97+Calibrations!DL$97</f>
        <v>90.546828555891409</v>
      </c>
      <c r="AI391" s="24">
        <f>Calibrations!DR$97*('Bruker data input page'!BM391*10000)^2+('Bruker data input page'!BM391*10000)*Calibrations!DS$97+Calibrations!DT$97</f>
        <v>30.785516947465101</v>
      </c>
      <c r="AJ391" s="24">
        <f>Calibrations!DY$97*('Bruker data input page'!BO391*10000)^2+Calibrations!DZ$97*('Bruker data input page'!BO391*10000)+Calibrations!EA$97</f>
        <v>76.095499645648218</v>
      </c>
      <c r="AK391" s="21"/>
      <c r="AL391" s="21"/>
    </row>
    <row r="392" spans="2:38">
      <c r="B392" s="27">
        <f>'Bruker data input page'!B1069</f>
        <v>44768.868055555555</v>
      </c>
      <c r="C392" s="21" t="str">
        <f>'Bruker data input page'!G1069</f>
        <v>GeoExploration</v>
      </c>
      <c r="D392" s="21" t="str">
        <f>'Bruker data input page'!H1069</f>
        <v>Oxide3phase</v>
      </c>
      <c r="E392" s="26">
        <f>'Bruker data input page'!L1069</f>
        <v>90</v>
      </c>
      <c r="F392" s="26"/>
      <c r="G392" s="26" t="str">
        <f>'Bruker data input page'!DK392</f>
        <v>393-U1558D-32R-1A</v>
      </c>
      <c r="H392" s="26" t="str">
        <f>'Bruker data input page'!DL392</f>
        <v>SHLF</v>
      </c>
      <c r="I392" s="26">
        <f>'Bruker data input page'!DM392</f>
        <v>0</v>
      </c>
      <c r="J392" s="26">
        <f>'Bruker data input page'!DN392</f>
        <v>0</v>
      </c>
      <c r="K392" s="26">
        <f>'Bruker data input page'!DO392</f>
        <v>0</v>
      </c>
      <c r="L392" s="26">
        <f>'Bruker data input page'!DP392</f>
        <v>0</v>
      </c>
      <c r="M392" s="26">
        <f>'Bruker data input page'!DQ392</f>
        <v>0</v>
      </c>
      <c r="N392" s="26">
        <f>'Bruker data input page'!DR392</f>
        <v>0</v>
      </c>
      <c r="O392" s="26" t="str">
        <f>'Bruker data input page'!DS392</f>
        <v>30</v>
      </c>
      <c r="P392" s="21" t="str">
        <f>'Bruker data input page'!DT392</f>
        <v>2C BKGD</v>
      </c>
      <c r="Q392" s="21">
        <f>'Bruker data input page'!A392</f>
        <v>46</v>
      </c>
      <c r="R392" s="27">
        <f>'Bruker data input page'!B392</f>
        <v>44746.052777777775</v>
      </c>
      <c r="S392" s="22">
        <f>'Bruker data input page'!Y392*Calibrations!H$97+Calibrations!I$97</f>
        <v>54.753051665872533</v>
      </c>
      <c r="T392" s="23">
        <f>Calibrations!O$97*('Bruker data input page'!AK392/0.5993)^2+Calibrations!P$97*('Bruker data input page'!AK392/0.5993)+Calibrations!Q$97</f>
        <v>1.2475535820604926</v>
      </c>
      <c r="U392" s="22">
        <f>Calibrations!$V$97*'Bruker data input page'!W392^2+Calibrations!$W$97*'Bruker data input page'!W392+Calibrations!$X$97</f>
        <v>17.823235417033722</v>
      </c>
      <c r="V392" s="23">
        <f>('Bruker data input page'!AS392/0.69943)*Calibrations!AC$97+Calibrations!AD$97</f>
        <v>10.05066250380688</v>
      </c>
      <c r="W392" s="23">
        <f>'Bruker data input page'!U392*Calibrations!AQ$97+Calibrations!AR$97</f>
        <v>11.38890461279621</v>
      </c>
      <c r="X392" s="23">
        <f>Calibrations!AJ$97*('Bruker data input page'!AQ392/0.77446)^2+('Bruker data input page'!AQ392/0.77446)*Calibrations!AK$97+Calibrations!AL$97</f>
        <v>0.15690618688229419</v>
      </c>
      <c r="Y392" s="23">
        <f>('Bruker data input page'!AI392/0.7147)*Calibrations!AX$97+Calibrations!AY$97</f>
        <v>11.593661508818919</v>
      </c>
      <c r="Z392" s="23">
        <f>('Bruker data input page'!AG392/0.8302)*Calibrations!BE$97+Calibrations!BF$97</f>
        <v>0.23820391914726544</v>
      </c>
      <c r="AA392" s="23">
        <f>((('Bruker data input page'!AA392/0.436)^2)*Calibrations!BK$97)+(('Bruker data input page'!AA392/0.436)*Calibrations!BL$97)+Calibrations!BM$97</f>
        <v>5.0368222536564505E-2</v>
      </c>
      <c r="AB392" s="24">
        <f>'Bruker data input page'!AM392*Calibrations!BS$97*10000+Calibrations!BT$97</f>
        <v>373.55090482454182</v>
      </c>
      <c r="AC392" s="24">
        <f>Calibrations!CA$97*('Bruker data input page'!AO392*10000)^2+('Bruker data input page'!AO392*10000)*Calibrations!CB$97+Calibrations!CC$97</f>
        <v>369.07014823012378</v>
      </c>
      <c r="AD392" s="24">
        <f>'Bruker data input page'!AW392*10000*Calibrations!CI$97+Calibrations!CJ$97</f>
        <v>102.19535213493293</v>
      </c>
      <c r="AE392" s="24">
        <f>'Bruker data input page'!AY392*10000*Calibrations!CP$97+Calibrations!CQ$97</f>
        <v>94.68923058134898</v>
      </c>
      <c r="AF392" s="24">
        <f>Calibrations!$CW$97*('Bruker data input page'!BA392*10000)^2+('Bruker data input page'!BA392*10000)*Calibrations!$CX$97+Calibrations!$CY$97</f>
        <v>76.810841432159478</v>
      </c>
      <c r="AG392" s="24">
        <f>'Bruker data input page'!BI392*10000*Calibrations!DD$97+Calibrations!DE$97</f>
        <v>3.0310147047823475</v>
      </c>
      <c r="AH392" s="24">
        <f>('Bruker data input page'!BK392*10000)*Calibrations!DK$97+Calibrations!DL$97</f>
        <v>75.649164389685552</v>
      </c>
      <c r="AI392" s="24">
        <f>Calibrations!DR$97*('Bruker data input page'!BM392*10000)^2+('Bruker data input page'!BM392*10000)*Calibrations!DS$97+Calibrations!DT$97</f>
        <v>27.603420073396141</v>
      </c>
      <c r="AJ392" s="24">
        <f>Calibrations!DY$97*('Bruker data input page'!BO392*10000)^2+Calibrations!DZ$97*('Bruker data input page'!BO392*10000)+Calibrations!EA$97</f>
        <v>69.260978510598108</v>
      </c>
      <c r="AK392" s="21"/>
      <c r="AL392" s="21"/>
    </row>
    <row r="393" spans="2:38">
      <c r="B393" s="27">
        <f>'Bruker data input page'!B1070</f>
        <v>44768.870138888888</v>
      </c>
      <c r="C393" s="21" t="str">
        <f>'Bruker data input page'!G1070</f>
        <v>GeoExploration</v>
      </c>
      <c r="D393" s="21" t="str">
        <f>'Bruker data input page'!H1070</f>
        <v>Oxide3phase</v>
      </c>
      <c r="E393" s="26">
        <f>'Bruker data input page'!L1070</f>
        <v>90</v>
      </c>
      <c r="F393" s="26"/>
      <c r="G393" s="26" t="str">
        <f>'Bruker data input page'!DK393</f>
        <v>393-U1558D-32R-1A</v>
      </c>
      <c r="H393" s="26" t="str">
        <f>'Bruker data input page'!DL393</f>
        <v>SHLF</v>
      </c>
      <c r="I393" s="26">
        <f>'Bruker data input page'!DM393</f>
        <v>0</v>
      </c>
      <c r="J393" s="26">
        <f>'Bruker data input page'!DN393</f>
        <v>0</v>
      </c>
      <c r="K393" s="26">
        <f>'Bruker data input page'!DO393</f>
        <v>0</v>
      </c>
      <c r="L393" s="26">
        <f>'Bruker data input page'!DP393</f>
        <v>0</v>
      </c>
      <c r="M393" s="26">
        <f>'Bruker data input page'!DQ393</f>
        <v>0</v>
      </c>
      <c r="N393" s="26">
        <f>'Bruker data input page'!DR393</f>
        <v>0</v>
      </c>
      <c r="O393" s="26" t="str">
        <f>'Bruker data input page'!DS393</f>
        <v>39</v>
      </c>
      <c r="P393" s="21" t="str">
        <f>'Bruker data input page'!DT393</f>
        <v>2C ALT</v>
      </c>
      <c r="Q393" s="21">
        <f>'Bruker data input page'!A393</f>
        <v>47</v>
      </c>
      <c r="R393" s="27">
        <f>'Bruker data input page'!B393</f>
        <v>44746.054861111108</v>
      </c>
      <c r="S393" s="22">
        <f>'Bruker data input page'!Y393*Calibrations!H$97+Calibrations!I$97</f>
        <v>52.832287878107934</v>
      </c>
      <c r="T393" s="23">
        <f>Calibrations!O$97*('Bruker data input page'!AK393/0.5993)^2+Calibrations!P$97*('Bruker data input page'!AK393/0.5993)+Calibrations!Q$97</f>
        <v>1.3772757203681631</v>
      </c>
      <c r="U393" s="22">
        <f>Calibrations!$V$97*'Bruker data input page'!W393^2+Calibrations!$W$97*'Bruker data input page'!W393+Calibrations!$X$97</f>
        <v>17.822394053554042</v>
      </c>
      <c r="V393" s="23">
        <f>('Bruker data input page'!AS393/0.69943)*Calibrations!AC$97+Calibrations!AD$97</f>
        <v>9.3559707275801163</v>
      </c>
      <c r="W393" s="23">
        <f>'Bruker data input page'!U393*Calibrations!AQ$97+Calibrations!AR$97</f>
        <v>9.046644059989049</v>
      </c>
      <c r="X393" s="23">
        <f>Calibrations!AJ$97*('Bruker data input page'!AQ393/0.77446)^2+('Bruker data input page'!AQ393/0.77446)*Calibrations!AK$97+Calibrations!AL$97</f>
        <v>0.13191635587874895</v>
      </c>
      <c r="Y393" s="23">
        <f>('Bruker data input page'!AI393/0.7147)*Calibrations!AX$97+Calibrations!AY$97</f>
        <v>12.13186343114306</v>
      </c>
      <c r="Z393" s="23">
        <f>('Bruker data input page'!AG393/0.8302)*Calibrations!BE$97+Calibrations!BF$97</f>
        <v>0.35999711070781309</v>
      </c>
      <c r="AA393" s="23">
        <f>((('Bruker data input page'!AA393/0.436)^2)*Calibrations!BK$97)+(('Bruker data input page'!AA393/0.436)*Calibrations!BL$97)+Calibrations!BM$97</f>
        <v>0.15743229859289176</v>
      </c>
      <c r="AB393" s="24">
        <f>'Bruker data input page'!AM393*Calibrations!BS$97*10000+Calibrations!BT$97</f>
        <v>320.38792292772098</v>
      </c>
      <c r="AC393" s="24">
        <f>Calibrations!CA$97*('Bruker data input page'!AO393*10000)^2+('Bruker data input page'!AO393*10000)*Calibrations!CB$97+Calibrations!CC$97</f>
        <v>355.86544090651807</v>
      </c>
      <c r="AD393" s="24">
        <f>'Bruker data input page'!AW393*10000*Calibrations!CI$97+Calibrations!CJ$97</f>
        <v>113.06916162695128</v>
      </c>
      <c r="AE393" s="24">
        <f>'Bruker data input page'!AY393*10000*Calibrations!CP$97+Calibrations!CQ$97</f>
        <v>101.88495946016903</v>
      </c>
      <c r="AF393" s="24">
        <f>Calibrations!$CW$97*('Bruker data input page'!BA393*10000)^2+('Bruker data input page'!BA393*10000)*Calibrations!$CX$97+Calibrations!$CY$97</f>
        <v>87.346128813100606</v>
      </c>
      <c r="AG393" s="24">
        <f>'Bruker data input page'!BI393*10000*Calibrations!DD$97+Calibrations!DE$97</f>
        <v>5.2911678308829933</v>
      </c>
      <c r="AH393" s="24">
        <f>('Bruker data input page'!BK393*10000)*Calibrations!DK$97+Calibrations!DL$97</f>
        <v>92.533183778052205</v>
      </c>
      <c r="AI393" s="24">
        <f>Calibrations!DR$97*('Bruker data input page'!BM393*10000)^2+('Bruker data input page'!BM393*10000)*Calibrations!DS$97+Calibrations!DT$97</f>
        <v>36.083214844337292</v>
      </c>
      <c r="AJ393" s="24">
        <f>Calibrations!DY$97*('Bruker data input page'!BO393*10000)^2+Calibrations!DZ$97*('Bruker data input page'!BO393*10000)+Calibrations!EA$97</f>
        <v>88.008253151795159</v>
      </c>
      <c r="AK393" s="21"/>
      <c r="AL393" s="21"/>
    </row>
    <row r="394" spans="2:38">
      <c r="B394" s="27">
        <f>'Bruker data input page'!B1071</f>
        <v>44768.87222222222</v>
      </c>
      <c r="C394" s="21" t="str">
        <f>'Bruker data input page'!G1071</f>
        <v>GeoExploration</v>
      </c>
      <c r="D394" s="21" t="str">
        <f>'Bruker data input page'!H1071</f>
        <v>Oxide3phase</v>
      </c>
      <c r="E394" s="26">
        <f>'Bruker data input page'!L1071</f>
        <v>90</v>
      </c>
      <c r="F394" s="26"/>
      <c r="G394" s="26" t="str">
        <f>'Bruker data input page'!DK394</f>
        <v>393-U1558D-32R-1A</v>
      </c>
      <c r="H394" s="26" t="str">
        <f>'Bruker data input page'!DL394</f>
        <v>SHLF</v>
      </c>
      <c r="I394" s="26">
        <f>'Bruker data input page'!DM394</f>
        <v>0</v>
      </c>
      <c r="J394" s="26">
        <f>'Bruker data input page'!DN394</f>
        <v>0</v>
      </c>
      <c r="K394" s="26">
        <f>'Bruker data input page'!DO394</f>
        <v>0</v>
      </c>
      <c r="L394" s="26">
        <f>'Bruker data input page'!DP394</f>
        <v>0</v>
      </c>
      <c r="M394" s="26">
        <f>'Bruker data input page'!DQ394</f>
        <v>0</v>
      </c>
      <c r="N394" s="26">
        <f>'Bruker data input page'!DR394</f>
        <v>0</v>
      </c>
      <c r="O394" s="26" t="str">
        <f>'Bruker data input page'!DS394</f>
        <v>60</v>
      </c>
      <c r="P394" s="21" t="str">
        <f>'Bruker data input page'!DT394</f>
        <v>5A ALT</v>
      </c>
      <c r="Q394" s="21">
        <f>'Bruker data input page'!A394</f>
        <v>48</v>
      </c>
      <c r="R394" s="27">
        <f>'Bruker data input page'!B394</f>
        <v>44746.056944444441</v>
      </c>
      <c r="S394" s="22">
        <f>'Bruker data input page'!Y394*Calibrations!H$97+Calibrations!I$97</f>
        <v>49.519843634690304</v>
      </c>
      <c r="T394" s="23">
        <f>Calibrations!O$97*('Bruker data input page'!AK394/0.5993)^2+Calibrations!P$97*('Bruker data input page'!AK394/0.5993)+Calibrations!Q$97</f>
        <v>1.2593710161732978</v>
      </c>
      <c r="U394" s="22">
        <f>Calibrations!$V$97*'Bruker data input page'!W394^2+Calibrations!$W$97*'Bruker data input page'!W394+Calibrations!$X$97</f>
        <v>17.823796328156288</v>
      </c>
      <c r="V394" s="23">
        <f>('Bruker data input page'!AS394/0.69943)*Calibrations!AC$97+Calibrations!AD$97</f>
        <v>10.373038633649008</v>
      </c>
      <c r="W394" s="23">
        <f>'Bruker data input page'!U394*Calibrations!AQ$97+Calibrations!AR$97</f>
        <v>7.0895079827239318</v>
      </c>
      <c r="X394" s="23">
        <f>Calibrations!AJ$97*('Bruker data input page'!AQ394/0.77446)^2+('Bruker data input page'!AQ394/0.77446)*Calibrations!AK$97+Calibrations!AL$97</f>
        <v>0.11413220976919645</v>
      </c>
      <c r="Y394" s="23">
        <f>('Bruker data input page'!AI394/0.7147)*Calibrations!AX$97+Calibrations!AY$97</f>
        <v>11.004303760214466</v>
      </c>
      <c r="Z394" s="23">
        <f>('Bruker data input page'!AG394/0.8302)*Calibrations!BE$97+Calibrations!BF$97</f>
        <v>0.60071599613417437</v>
      </c>
      <c r="AA394" s="23">
        <f>((('Bruker data input page'!AA394/0.436)^2)*Calibrations!BK$97)+(('Bruker data input page'!AA394/0.436)*Calibrations!BL$97)+Calibrations!BM$97</f>
        <v>0.17750653682096701</v>
      </c>
      <c r="AB394" s="24">
        <f>'Bruker data input page'!AM394*Calibrations!BS$97*10000+Calibrations!BT$97</f>
        <v>316.95805312792606</v>
      </c>
      <c r="AC394" s="24">
        <f>Calibrations!CA$97*('Bruker data input page'!AO394*10000)^2+('Bruker data input page'!AO394*10000)*Calibrations!CB$97+Calibrations!CC$97</f>
        <v>325.96886853392459</v>
      </c>
      <c r="AD394" s="24">
        <f>'Bruker data input page'!AW394*10000*Calibrations!CI$97+Calibrations!CJ$97</f>
        <v>72.539508065791992</v>
      </c>
      <c r="AE394" s="24">
        <f>'Bruker data input page'!AY394*10000*Calibrations!CP$97+Calibrations!CQ$97</f>
        <v>71.046121408083096</v>
      </c>
      <c r="AF394" s="24">
        <f>Calibrations!$CW$97*('Bruker data input page'!BA394*10000)^2+('Bruker data input page'!BA394*10000)*Calibrations!$CX$97+Calibrations!$CY$97</f>
        <v>92.471411355031861</v>
      </c>
      <c r="AG394" s="24">
        <f>'Bruker data input page'!BI394*10000*Calibrations!DD$97+Calibrations!DE$97</f>
        <v>7.5513209569836386</v>
      </c>
      <c r="AH394" s="24">
        <f>('Bruker data input page'!BK394*10000)*Calibrations!DK$97+Calibrations!DL$97</f>
        <v>97.499071833454153</v>
      </c>
      <c r="AI394" s="24">
        <f>Calibrations!DR$97*('Bruker data input page'!BM394*10000)^2+('Bruker data input page'!BM394*10000)*Calibrations!DS$97+Calibrations!DT$97</f>
        <v>28.664408876081268</v>
      </c>
      <c r="AJ394" s="24">
        <f>Calibrations!DY$97*('Bruker data input page'!BO394*10000)^2+Calibrations!DZ$97*('Bruker data input page'!BO394*10000)+Calibrations!EA$97</f>
        <v>76.948422169601841</v>
      </c>
      <c r="AK394" s="21"/>
      <c r="AL394" s="21"/>
    </row>
    <row r="395" spans="2:38">
      <c r="B395" s="27">
        <f>'Bruker data input page'!B1072</f>
        <v>44768.874305555553</v>
      </c>
      <c r="C395" s="21" t="str">
        <f>'Bruker data input page'!G1072</f>
        <v>GeoExploration</v>
      </c>
      <c r="D395" s="21" t="str">
        <f>'Bruker data input page'!H1072</f>
        <v>Oxide3phase</v>
      </c>
      <c r="E395" s="26">
        <f>'Bruker data input page'!L1072</f>
        <v>90</v>
      </c>
      <c r="F395" s="26"/>
      <c r="G395" s="26" t="str">
        <f>'Bruker data input page'!DK395</f>
        <v>393-U1558D-32R-1A</v>
      </c>
      <c r="H395" s="26" t="str">
        <f>'Bruker data input page'!DL395</f>
        <v>SHLF</v>
      </c>
      <c r="I395" s="26">
        <f>'Bruker data input page'!DM395</f>
        <v>0</v>
      </c>
      <c r="J395" s="26">
        <f>'Bruker data input page'!DN395</f>
        <v>0</v>
      </c>
      <c r="K395" s="26">
        <f>'Bruker data input page'!DO395</f>
        <v>0</v>
      </c>
      <c r="L395" s="26">
        <f>'Bruker data input page'!DP395</f>
        <v>0</v>
      </c>
      <c r="M395" s="26">
        <f>'Bruker data input page'!DQ395</f>
        <v>0</v>
      </c>
      <c r="N395" s="26">
        <f>'Bruker data input page'!DR395</f>
        <v>0</v>
      </c>
      <c r="O395" s="26" t="str">
        <f>'Bruker data input page'!DS395</f>
        <v>81</v>
      </c>
      <c r="P395" s="21" t="str">
        <f>'Bruker data input page'!DT395</f>
        <v>9A ALT BRWN SPOTY</v>
      </c>
      <c r="Q395" s="21">
        <f>'Bruker data input page'!A395</f>
        <v>49</v>
      </c>
      <c r="R395" s="27">
        <f>'Bruker data input page'!B395</f>
        <v>44746.059027777781</v>
      </c>
      <c r="S395" s="22">
        <f>'Bruker data input page'!Y395*Calibrations!H$97+Calibrations!I$97</f>
        <v>52.207320816148155</v>
      </c>
      <c r="T395" s="23">
        <f>Calibrations!O$97*('Bruker data input page'!AK395/0.5993)^2+Calibrations!P$97*('Bruker data input page'!AK395/0.5993)+Calibrations!Q$97</f>
        <v>1.2606237147993589</v>
      </c>
      <c r="U395" s="22">
        <f>Calibrations!$V$97*'Bruker data input page'!W395^2+Calibrations!$W$97*'Bruker data input page'!W395+Calibrations!$X$97</f>
        <v>17.699876513247386</v>
      </c>
      <c r="V395" s="23">
        <f>('Bruker data input page'!AS395/0.69943)*Calibrations!AC$97+Calibrations!AD$97</f>
        <v>10.647346179845034</v>
      </c>
      <c r="W395" s="23">
        <f>'Bruker data input page'!U395*Calibrations!AQ$97+Calibrations!AR$97</f>
        <v>9.3235006106799148</v>
      </c>
      <c r="X395" s="23">
        <f>Calibrations!AJ$97*('Bruker data input page'!AQ395/0.77446)^2+('Bruker data input page'!AQ395/0.77446)*Calibrations!AK$97+Calibrations!AL$97</f>
        <v>0.13082969546563122</v>
      </c>
      <c r="Y395" s="23">
        <f>('Bruker data input page'!AI395/0.7147)*Calibrations!AX$97+Calibrations!AY$97</f>
        <v>11.743627249551388</v>
      </c>
      <c r="Z395" s="23">
        <f>('Bruker data input page'!AG395/0.8302)*Calibrations!BE$97+Calibrations!BF$97</f>
        <v>0.3874647202047396</v>
      </c>
      <c r="AA395" s="23">
        <f>((('Bruker data input page'!AA395/0.436)^2)*Calibrations!BK$97)+(('Bruker data input page'!AA395/0.436)*Calibrations!BL$97)+Calibrations!BM$97</f>
        <v>8.6056718109828276E-2</v>
      </c>
      <c r="AB395" s="24">
        <f>'Bruker data input page'!AM395*Calibrations!BS$97*10000+Calibrations!BT$97</f>
        <v>358.97395817541354</v>
      </c>
      <c r="AC395" s="24">
        <f>Calibrations!CA$97*('Bruker data input page'!AO395*10000)^2+('Bruker data input page'!AO395*10000)*Calibrations!CB$97+Calibrations!CC$97</f>
        <v>322.5148979033014</v>
      </c>
      <c r="AD395" s="24">
        <f>'Bruker data input page'!AW395*10000*Calibrations!CI$97+Calibrations!CJ$97</f>
        <v>77.482148743982151</v>
      </c>
      <c r="AE395" s="24">
        <f>'Bruker data input page'!AY395*10000*Calibrations!CP$97+Calibrations!CQ$97</f>
        <v>75.157966481694558</v>
      </c>
      <c r="AF395" s="24">
        <f>Calibrations!$CW$97*('Bruker data input page'!BA395*10000)^2+('Bruker data input page'!BA395*10000)*Calibrations!$CX$97+Calibrations!$CY$97</f>
        <v>94.998462338862666</v>
      </c>
      <c r="AG395" s="24">
        <f>'Bruker data input page'!BI395*10000*Calibrations!DD$97+Calibrations!DE$97</f>
        <v>5.2911678308829933</v>
      </c>
      <c r="AH395" s="24">
        <f>('Bruker data input page'!BK395*10000)*Calibrations!DK$97+Calibrations!DL$97</f>
        <v>92.533183778052205</v>
      </c>
      <c r="AI395" s="24">
        <f>Calibrations!DR$97*('Bruker data input page'!BM395*10000)^2+('Bruker data input page'!BM395*10000)*Calibrations!DS$97+Calibrations!DT$97</f>
        <v>27.603420073396141</v>
      </c>
      <c r="AJ395" s="24">
        <f>Calibrations!DY$97*('Bruker data input page'!BO395*10000)^2+Calibrations!DZ$97*('Bruker data input page'!BO395*10000)+Calibrations!EA$97</f>
        <v>68.405270750789199</v>
      </c>
      <c r="AK395" s="21"/>
      <c r="AL395" s="21"/>
    </row>
    <row r="396" spans="2:38">
      <c r="B396" s="27">
        <f>'Bruker data input page'!B1073</f>
        <v>44768.876388888886</v>
      </c>
      <c r="C396" s="21" t="str">
        <f>'Bruker data input page'!G1073</f>
        <v>GeoExploration</v>
      </c>
      <c r="D396" s="21" t="str">
        <f>'Bruker data input page'!H1073</f>
        <v>Oxide3phase</v>
      </c>
      <c r="E396" s="26">
        <f>'Bruker data input page'!L1073</f>
        <v>90</v>
      </c>
      <c r="F396" s="26"/>
      <c r="G396" s="26" t="str">
        <f>'Bruker data input page'!DK396</f>
        <v>393-U1558D-32R-1A</v>
      </c>
      <c r="H396" s="26" t="str">
        <f>'Bruker data input page'!DL396</f>
        <v>SHLF</v>
      </c>
      <c r="I396" s="26">
        <f>'Bruker data input page'!DM396</f>
        <v>0</v>
      </c>
      <c r="J396" s="26">
        <f>'Bruker data input page'!DN396</f>
        <v>0</v>
      </c>
      <c r="K396" s="26">
        <f>'Bruker data input page'!DO396</f>
        <v>0</v>
      </c>
      <c r="L396" s="26">
        <f>'Bruker data input page'!DP396</f>
        <v>0</v>
      </c>
      <c r="M396" s="26">
        <f>'Bruker data input page'!DQ396</f>
        <v>0</v>
      </c>
      <c r="N396" s="26">
        <f>'Bruker data input page'!DR396</f>
        <v>0</v>
      </c>
      <c r="O396" s="26" t="str">
        <f>'Bruker data input page'!DS396</f>
        <v>104</v>
      </c>
      <c r="P396" s="21" t="str">
        <f>'Bruker data input page'!DT396</f>
        <v>13A ALT</v>
      </c>
      <c r="Q396" s="21">
        <f>'Bruker data input page'!A396</f>
        <v>50</v>
      </c>
      <c r="R396" s="27">
        <f>'Bruker data input page'!B396</f>
        <v>44746.061805555553</v>
      </c>
      <c r="S396" s="22">
        <f>'Bruker data input page'!Y396*Calibrations!H$97+Calibrations!I$97</f>
        <v>51.491697885694968</v>
      </c>
      <c r="T396" s="23">
        <f>Calibrations!O$97*('Bruker data input page'!AK396/0.5993)^2+Calibrations!P$97*('Bruker data input page'!AK396/0.5993)+Calibrations!Q$97</f>
        <v>1.1841555599519233</v>
      </c>
      <c r="U396" s="22">
        <f>Calibrations!$V$97*'Bruker data input page'!W396^2+Calibrations!$W$97*'Bruker data input page'!W396+Calibrations!$X$97</f>
        <v>18.571461483884885</v>
      </c>
      <c r="V396" s="23">
        <f>('Bruker data input page'!AS396/0.69943)*Calibrations!AC$97+Calibrations!AD$97</f>
        <v>9.9080398499347595</v>
      </c>
      <c r="W396" s="23">
        <f>'Bruker data input page'!U396*Calibrations!AQ$97+Calibrations!AR$97</f>
        <v>7.744528928073553</v>
      </c>
      <c r="X396" s="23">
        <f>Calibrations!AJ$97*('Bruker data input page'!AQ396/0.77446)^2+('Bruker data input page'!AQ396/0.77446)*Calibrations!AK$97+Calibrations!AL$97</f>
        <v>0.2113946670157224</v>
      </c>
      <c r="Y396" s="23">
        <f>('Bruker data input page'!AI396/0.7147)*Calibrations!AX$97+Calibrations!AY$97</f>
        <v>12.69960175316476</v>
      </c>
      <c r="Z396" s="23">
        <f>('Bruker data input page'!AG396/0.8302)*Calibrations!BE$97+Calibrations!BF$97</f>
        <v>0.47182952080244239</v>
      </c>
      <c r="AA396" s="23">
        <f>((('Bruker data input page'!AA396/0.436)^2)*Calibrations!BK$97)+(('Bruker data input page'!AA396/0.436)*Calibrations!BL$97)+Calibrations!BM$97</f>
        <v>0.1467614699238256</v>
      </c>
      <c r="AB396" s="24">
        <f>'Bruker data input page'!AM396*Calibrations!BS$97*10000+Calibrations!BT$97</f>
        <v>342.68207662638781</v>
      </c>
      <c r="AC396" s="24">
        <f>Calibrations!CA$97*('Bruker data input page'!AO396*10000)^2+('Bruker data input page'!AO396*10000)*Calibrations!CB$97+Calibrations!CC$97</f>
        <v>321.64463973489853</v>
      </c>
      <c r="AD396" s="24">
        <f>'Bruker data input page'!AW396*10000*Calibrations!CI$97+Calibrations!CJ$97</f>
        <v>232.68106603915311</v>
      </c>
      <c r="AE396" s="24">
        <f>'Bruker data input page'!AY396*10000*Calibrations!CP$97+Calibrations!CQ$97</f>
        <v>124.50010736503205</v>
      </c>
      <c r="AF396" s="24">
        <f>Calibrations!$CW$97*('Bruker data input page'!BA396*10000)^2+('Bruker data input page'!BA396*10000)*Calibrations!$CX$97+Calibrations!$CY$97</f>
        <v>75.467237794190723</v>
      </c>
      <c r="AG396" s="24">
        <f>'Bruker data input page'!BI396*10000*Calibrations!DD$97+Calibrations!DE$97</f>
        <v>9.8114740830842848</v>
      </c>
      <c r="AH396" s="24">
        <f>('Bruker data input page'!BK396*10000)*Calibrations!DK$97+Calibrations!DL$97</f>
        <v>95.512716611293371</v>
      </c>
      <c r="AI396" s="24">
        <f>Calibrations!DR$97*('Bruker data input page'!BM396*10000)^2+('Bruker data input page'!BM396*10000)*Calibrations!DS$97+Calibrations!DT$97</f>
        <v>29.725107834104254</v>
      </c>
      <c r="AJ396" s="24">
        <f>Calibrations!DY$97*('Bruker data input page'!BO396*10000)^2+Calibrations!DZ$97*('Bruker data input page'!BO396*10000)+Calibrations!EA$97</f>
        <v>73.534875249883854</v>
      </c>
      <c r="AK396" s="21"/>
      <c r="AL396" s="21"/>
    </row>
    <row r="397" spans="2:38">
      <c r="B397" s="27">
        <f>'Bruker data input page'!B1074</f>
        <v>44768.878472222219</v>
      </c>
      <c r="C397" s="21" t="str">
        <f>'Bruker data input page'!G1074</f>
        <v>GeoExploration</v>
      </c>
      <c r="D397" s="21" t="str">
        <f>'Bruker data input page'!H1074</f>
        <v>Oxide3phase</v>
      </c>
      <c r="E397" s="26">
        <f>'Bruker data input page'!L1074</f>
        <v>90</v>
      </c>
      <c r="F397" s="26"/>
      <c r="G397" s="26" t="str">
        <f>'Bruker data input page'!DK397</f>
        <v>393-U1558D-32R-2A</v>
      </c>
      <c r="H397" s="26" t="str">
        <f>'Bruker data input page'!DL397</f>
        <v>SHLF</v>
      </c>
      <c r="I397" s="26">
        <f>'Bruker data input page'!DM397</f>
        <v>0</v>
      </c>
      <c r="J397" s="26">
        <f>'Bruker data input page'!DN397</f>
        <v>0</v>
      </c>
      <c r="K397" s="26">
        <f>'Bruker data input page'!DO397</f>
        <v>0</v>
      </c>
      <c r="L397" s="26">
        <f>'Bruker data input page'!DP397</f>
        <v>0</v>
      </c>
      <c r="M397" s="26">
        <f>'Bruker data input page'!DQ397</f>
        <v>0</v>
      </c>
      <c r="N397" s="26">
        <f>'Bruker data input page'!DR397</f>
        <v>0</v>
      </c>
      <c r="O397" s="26" t="str">
        <f>'Bruker data input page'!DS397</f>
        <v>8</v>
      </c>
      <c r="P397" s="21" t="str">
        <f>'Bruker data input page'!DT397</f>
        <v>2A ALT BRWN SPOTY</v>
      </c>
      <c r="Q397" s="21">
        <f>'Bruker data input page'!A397</f>
        <v>51</v>
      </c>
      <c r="R397" s="27">
        <f>'Bruker data input page'!B397</f>
        <v>44746.064583333333</v>
      </c>
      <c r="S397" s="22">
        <f>'Bruker data input page'!Y397*Calibrations!H$97+Calibrations!I$97</f>
        <v>51.817963960246594</v>
      </c>
      <c r="T397" s="23">
        <f>Calibrations!O$97*('Bruker data input page'!AK397/0.5993)^2+Calibrations!P$97*('Bruker data input page'!AK397/0.5993)+Calibrations!Q$97</f>
        <v>1.2591920488063966</v>
      </c>
      <c r="U397" s="22">
        <f>Calibrations!$V$97*'Bruker data input page'!W397^2+Calibrations!$W$97*'Bruker data input page'!W397+Calibrations!$X$97</f>
        <v>18.052088639154267</v>
      </c>
      <c r="V397" s="23">
        <f>('Bruker data input page'!AS397/0.69943)*Calibrations!AC$97+Calibrations!AD$97</f>
        <v>10.850990029722984</v>
      </c>
      <c r="W397" s="23">
        <f>'Bruker data input page'!U397*Calibrations!AQ$97+Calibrations!AR$97</f>
        <v>8.1207599669313932</v>
      </c>
      <c r="X397" s="23">
        <f>Calibrations!AJ$97*('Bruker data input page'!AQ397/0.77446)^2+('Bruker data input page'!AQ397/0.77446)*Calibrations!AK$97+Calibrations!AL$97</f>
        <v>0.12116477932233162</v>
      </c>
      <c r="Y397" s="23">
        <f>('Bruker data input page'!AI397/0.7147)*Calibrations!AX$97+Calibrations!AY$97</f>
        <v>11.368941271944681</v>
      </c>
      <c r="Z397" s="23">
        <f>('Bruker data input page'!AG397/0.8302)*Calibrations!BE$97+Calibrations!BF$97</f>
        <v>0.59920678682115647</v>
      </c>
      <c r="AA397" s="23">
        <f>((('Bruker data input page'!AA397/0.436)^2)*Calibrations!BK$97)+(('Bruker data input page'!AA397/0.436)*Calibrations!BL$97)+Calibrations!BM$97</f>
        <v>0.18800490482878018</v>
      </c>
      <c r="AB397" s="24">
        <f>'Bruker data input page'!AM397*Calibrations!BS$97*10000+Calibrations!BT$97</f>
        <v>306.66844372854143</v>
      </c>
      <c r="AC397" s="24">
        <f>Calibrations!CA$97*('Bruker data input page'!AO397*10000)^2+('Bruker data input page'!AO397*10000)*Calibrations!CB$97+Calibrations!CC$97</f>
        <v>358.87559403213129</v>
      </c>
      <c r="AD397" s="24">
        <f>'Bruker data input page'!AW397*10000*Calibrations!CI$97+Calibrations!CJ$97</f>
        <v>102.19535213493293</v>
      </c>
      <c r="AE397" s="24">
        <f>'Bruker data input page'!AY397*10000*Calibrations!CP$97+Calibrations!CQ$97</f>
        <v>91.605346776140394</v>
      </c>
      <c r="AF397" s="24">
        <f>Calibrations!$CW$97*('Bruker data input page'!BA397*10000)^2+('Bruker data input page'!BA397*10000)*Calibrations!$CX$97+Calibrations!$CY$97</f>
        <v>93.737902704208523</v>
      </c>
      <c r="AG397" s="24">
        <f>'Bruker data input page'!BI397*10000*Calibrations!DD$97+Calibrations!DE$97</f>
        <v>9.8114740830842848</v>
      </c>
      <c r="AH397" s="24">
        <f>('Bruker data input page'!BK397*10000)*Calibrations!DK$97+Calibrations!DL$97</f>
        <v>88.560473333730641</v>
      </c>
      <c r="AI397" s="24">
        <f>Calibrations!DR$97*('Bruker data input page'!BM397*10000)^2+('Bruker data input page'!BM397*10000)*Calibrations!DS$97+Calibrations!DT$97</f>
        <v>29.725107834104254</v>
      </c>
      <c r="AJ397" s="24">
        <f>Calibrations!DY$97*('Bruker data input page'!BO397*10000)^2+Calibrations!DZ$97*('Bruker data input page'!BO397*10000)+Calibrations!EA$97</f>
        <v>78.653338805557269</v>
      </c>
      <c r="AK397" s="21"/>
      <c r="AL397" s="21"/>
    </row>
    <row r="398" spans="2:38">
      <c r="B398" s="27">
        <f>'Bruker data input page'!B1075</f>
        <v>44768.879861111112</v>
      </c>
      <c r="C398" s="21" t="str">
        <f>'Bruker data input page'!G1075</f>
        <v>GeoExploration</v>
      </c>
      <c r="D398" s="21" t="str">
        <f>'Bruker data input page'!H1075</f>
        <v>Oxide3phase</v>
      </c>
      <c r="E398" s="26">
        <f>'Bruker data input page'!L1075</f>
        <v>90</v>
      </c>
      <c r="F398" s="26"/>
      <c r="G398" s="26" t="str">
        <f>'Bruker data input page'!DK398</f>
        <v>393-U1558D-32R-2A</v>
      </c>
      <c r="H398" s="26" t="str">
        <f>'Bruker data input page'!DL398</f>
        <v>SHLF</v>
      </c>
      <c r="I398" s="26">
        <f>'Bruker data input page'!DM398</f>
        <v>0</v>
      </c>
      <c r="J398" s="26">
        <f>'Bruker data input page'!DN398</f>
        <v>0</v>
      </c>
      <c r="K398" s="26">
        <f>'Bruker data input page'!DO398</f>
        <v>0</v>
      </c>
      <c r="L398" s="26">
        <f>'Bruker data input page'!DP398</f>
        <v>0</v>
      </c>
      <c r="M398" s="26">
        <f>'Bruker data input page'!DQ398</f>
        <v>0</v>
      </c>
      <c r="N398" s="26">
        <f>'Bruker data input page'!DR398</f>
        <v>0</v>
      </c>
      <c r="O398" s="26" t="str">
        <f>'Bruker data input page'!DS398</f>
        <v>38</v>
      </c>
      <c r="P398" s="21" t="str">
        <f>'Bruker data input page'!DT398</f>
        <v>7A ALT</v>
      </c>
      <c r="Q398" s="21">
        <f>'Bruker data input page'!A398</f>
        <v>52</v>
      </c>
      <c r="R398" s="27">
        <f>'Bruker data input page'!B398</f>
        <v>44746.066666666666</v>
      </c>
      <c r="S398" s="22">
        <f>'Bruker data input page'!Y398*Calibrations!H$97+Calibrations!I$97</f>
        <v>52.149457896153017</v>
      </c>
      <c r="T398" s="23">
        <f>Calibrations!O$97*('Bruker data input page'!AK398/0.5993)^2+Calibrations!P$97*('Bruker data input page'!AK398/0.5993)+Calibrations!Q$97</f>
        <v>1.2613394852739124</v>
      </c>
      <c r="U398" s="22">
        <f>Calibrations!$V$97*'Bruker data input page'!W398^2+Calibrations!$W$97*'Bruker data input page'!W398+Calibrations!$X$97</f>
        <v>18.4900990590037</v>
      </c>
      <c r="V398" s="23">
        <f>('Bruker data input page'!AS398/0.69943)*Calibrations!AC$97+Calibrations!AD$97</f>
        <v>9.8996926108584891</v>
      </c>
      <c r="W398" s="23">
        <f>'Bruker data input page'!U398*Calibrations!AQ$97+Calibrations!AR$97</f>
        <v>8.5687185060031386</v>
      </c>
      <c r="X398" s="23">
        <f>Calibrations!AJ$97*('Bruker data input page'!AQ398/0.77446)^2+('Bruker data input page'!AQ398/0.77446)*Calibrations!AK$97+Calibrations!AL$97</f>
        <v>0.12430326643124069</v>
      </c>
      <c r="Y398" s="23">
        <f>('Bruker data input page'!AI398/0.7147)*Calibrations!AX$97+Calibrations!AY$97</f>
        <v>13.617666135516828</v>
      </c>
      <c r="Z398" s="23">
        <f>('Bruker data input page'!AG398/0.8302)*Calibrations!BE$97+Calibrations!BF$97</f>
        <v>0.41281943666344095</v>
      </c>
      <c r="AA398" s="23">
        <f>((('Bruker data input page'!AA398/0.436)^2)*Calibrations!BK$97)+(('Bruker data input page'!AA398/0.436)*Calibrations!BL$97)+Calibrations!BM$97</f>
        <v>0.1426983389567924</v>
      </c>
      <c r="AB398" s="24">
        <f>'Bruker data input page'!AM398*Calibrations!BS$97*10000+Calibrations!BT$97</f>
        <v>359.83142562536227</v>
      </c>
      <c r="AC398" s="24">
        <f>Calibrations!CA$97*('Bruker data input page'!AO398*10000)^2+('Bruker data input page'!AO398*10000)*Calibrations!CB$97+Calibrations!CC$97</f>
        <v>364.76600247701344</v>
      </c>
      <c r="AD398" s="24">
        <f>'Bruker data input page'!AW398*10000*Calibrations!CI$97+Calibrations!CJ$97</f>
        <v>141.7364775604542</v>
      </c>
      <c r="AE398" s="24">
        <f>'Bruker data input page'!AY398*10000*Calibrations!CP$97+Calibrations!CQ$97</f>
        <v>93.661269312946104</v>
      </c>
      <c r="AF398" s="24">
        <f>Calibrations!$CW$97*('Bruker data input page'!BA398*10000)^2+('Bruker data input page'!BA398*10000)*Calibrations!$CX$97+Calibrations!$CY$97</f>
        <v>92.471411355031861</v>
      </c>
      <c r="AG398" s="24">
        <f>'Bruker data input page'!BI398*10000*Calibrations!DD$97+Calibrations!DE$97</f>
        <v>6.421244393933315</v>
      </c>
      <c r="AH398" s="24">
        <f>('Bruker data input page'!BK398*10000)*Calibrations!DK$97+Calibrations!DL$97</f>
        <v>96.505894222373783</v>
      </c>
      <c r="AI398" s="24">
        <f>Calibrations!DR$97*('Bruker data input page'!BM398*10000)^2+('Bruker data input page'!BM398*10000)*Calibrations!DS$97+Calibrations!DT$97</f>
        <v>29.725107834104254</v>
      </c>
      <c r="AJ398" s="24">
        <f>Calibrations!DY$97*('Bruker data input page'!BO398*10000)^2+Calibrations!DZ$97*('Bruker data input page'!BO398*10000)+Calibrations!EA$97</f>
        <v>76.095499645648218</v>
      </c>
      <c r="AK398" s="21"/>
      <c r="AL398" s="21"/>
    </row>
    <row r="399" spans="2:38">
      <c r="B399" s="27">
        <f>'Bruker data input page'!B1076</f>
        <v>44768.908333333333</v>
      </c>
      <c r="C399" s="21" t="str">
        <f>'Bruker data input page'!G1076</f>
        <v>GeoExploration</v>
      </c>
      <c r="D399" s="21" t="str">
        <f>'Bruker data input page'!H1076</f>
        <v>Oxide3phase</v>
      </c>
      <c r="E399" s="26">
        <f>'Bruker data input page'!L1076</f>
        <v>90</v>
      </c>
      <c r="F399" s="26"/>
      <c r="G399" s="26" t="str">
        <f>'Bruker data input page'!DK399</f>
        <v>393-U1558D-32R-2A</v>
      </c>
      <c r="H399" s="26" t="str">
        <f>'Bruker data input page'!DL399</f>
        <v>SHLF</v>
      </c>
      <c r="I399" s="26">
        <f>'Bruker data input page'!DM399</f>
        <v>0</v>
      </c>
      <c r="J399" s="26">
        <f>'Bruker data input page'!DN399</f>
        <v>0</v>
      </c>
      <c r="K399" s="26">
        <f>'Bruker data input page'!DO399</f>
        <v>0</v>
      </c>
      <c r="L399" s="26">
        <f>'Bruker data input page'!DP399</f>
        <v>0</v>
      </c>
      <c r="M399" s="26">
        <f>'Bruker data input page'!DQ399</f>
        <v>0</v>
      </c>
      <c r="N399" s="26">
        <f>'Bruker data input page'!DR399</f>
        <v>0</v>
      </c>
      <c r="O399" s="26" t="str">
        <f>'Bruker data input page'!DS399</f>
        <v>67</v>
      </c>
      <c r="P399" s="21" t="str">
        <f>'Bruker data input page'!DT399</f>
        <v>12A ALT</v>
      </c>
      <c r="Q399" s="21">
        <f>'Bruker data input page'!A399</f>
        <v>53</v>
      </c>
      <c r="R399" s="27">
        <f>'Bruker data input page'!B399</f>
        <v>44746.068749999999</v>
      </c>
      <c r="S399" s="22">
        <f>'Bruker data input page'!Y399*Calibrations!H$97+Calibrations!I$97</f>
        <v>54.945294385692101</v>
      </c>
      <c r="T399" s="23">
        <f>Calibrations!O$97*('Bruker data input page'!AK399/0.5993)^2+Calibrations!P$97*('Bruker data input page'!AK399/0.5993)+Calibrations!Q$97</f>
        <v>1.3116962512604819</v>
      </c>
      <c r="U399" s="22">
        <f>Calibrations!$V$97*'Bruker data input page'!W399^2+Calibrations!$W$97*'Bruker data input page'!W399+Calibrations!$X$97</f>
        <v>19.036529708560899</v>
      </c>
      <c r="V399" s="23">
        <f>('Bruker data input page'!AS399/0.69943)*Calibrations!AC$97+Calibrations!AD$97</f>
        <v>10.208972210425781</v>
      </c>
      <c r="W399" s="23">
        <f>'Bruker data input page'!U399*Calibrations!AQ$97+Calibrations!AR$97</f>
        <v>10.972846444439543</v>
      </c>
      <c r="X399" s="23">
        <f>Calibrations!AJ$97*('Bruker data input page'!AQ399/0.77446)^2+('Bruker data input page'!AQ399/0.77446)*Calibrations!AK$97+Calibrations!AL$97</f>
        <v>0.14552562915550554</v>
      </c>
      <c r="Y399" s="23">
        <f>('Bruker data input page'!AI399/0.7147)*Calibrations!AX$97+Calibrations!AY$97</f>
        <v>12.225496863173991</v>
      </c>
      <c r="Z399" s="23">
        <f>('Bruker data input page'!AG399/0.8302)*Calibrations!BE$97+Calibrations!BF$97</f>
        <v>0.29691216142366322</v>
      </c>
      <c r="AA399" s="23">
        <f>((('Bruker data input page'!AA399/0.436)^2)*Calibrations!BK$97)+(('Bruker data input page'!AA399/0.436)*Calibrations!BL$97)+Calibrations!BM$97</f>
        <v>0.11776518594224501</v>
      </c>
      <c r="AB399" s="24">
        <f>'Bruker data input page'!AM399*Calibrations!BS$97*10000+Calibrations!BT$97</f>
        <v>424.14148437151647</v>
      </c>
      <c r="AC399" s="24">
        <f>Calibrations!CA$97*('Bruker data input page'!AO399*10000)^2+('Bruker data input page'!AO399*10000)*Calibrations!CB$97+Calibrations!CC$97</f>
        <v>332.7469119888267</v>
      </c>
      <c r="AD399" s="24">
        <f>'Bruker data input page'!AW399*10000*Calibrations!CI$97+Calibrations!CJ$97</f>
        <v>109.11504908439916</v>
      </c>
      <c r="AE399" s="24">
        <f>'Bruker data input page'!AY399*10000*Calibrations!CP$97+Calibrations!CQ$97</f>
        <v>73.102043944888834</v>
      </c>
      <c r="AF399" s="24">
        <f>Calibrations!$CW$97*('Bruker data input page'!BA399*10000)^2+('Bruker data input page'!BA399*10000)*Calibrations!$CX$97+Calibrations!$CY$97</f>
        <v>96.253090258994362</v>
      </c>
      <c r="AG399" s="24">
        <f>'Bruker data input page'!BI399*10000*Calibrations!DD$97+Calibrations!DE$97</f>
        <v>4.1610912678326706</v>
      </c>
      <c r="AH399" s="24">
        <f>('Bruker data input page'!BK399*10000)*Calibrations!DK$97+Calibrations!DL$97</f>
        <v>91.540006166971807</v>
      </c>
      <c r="AI399" s="24">
        <f>Calibrations!DR$97*('Bruker data input page'!BM399*10000)^2+('Bruker data input page'!BM399*10000)*Calibrations!DS$97+Calibrations!DT$97</f>
        <v>31.845636216163818</v>
      </c>
      <c r="AJ399" s="24">
        <f>Calibrations!DY$97*('Bruker data input page'!BO399*10000)^2+Calibrations!DZ$97*('Bruker data input page'!BO399*10000)+Calibrations!EA$97</f>
        <v>73.534875249883854</v>
      </c>
      <c r="AK399" s="21"/>
      <c r="AL399" s="21"/>
    </row>
    <row r="400" spans="2:38">
      <c r="B400" s="27">
        <f>'Bruker data input page'!B1077</f>
        <v>44768.913194444445</v>
      </c>
      <c r="C400" s="21" t="str">
        <f>'Bruker data input page'!G1077</f>
        <v>GeoExploration</v>
      </c>
      <c r="D400" s="21" t="str">
        <f>'Bruker data input page'!H1077</f>
        <v>Oxide3phase</v>
      </c>
      <c r="E400" s="26">
        <f>'Bruker data input page'!L1077</f>
        <v>90</v>
      </c>
      <c r="F400" s="26"/>
      <c r="G400" s="26" t="str">
        <f>'Bruker data input page'!DK400</f>
        <v>393-U1558D-33R-1A</v>
      </c>
      <c r="H400" s="26" t="str">
        <f>'Bruker data input page'!DL400</f>
        <v>SHLF</v>
      </c>
      <c r="I400" s="26">
        <f>'Bruker data input page'!DM400</f>
        <v>0</v>
      </c>
      <c r="J400" s="26">
        <f>'Bruker data input page'!DN400</f>
        <v>0</v>
      </c>
      <c r="K400" s="26">
        <f>'Bruker data input page'!DO400</f>
        <v>0</v>
      </c>
      <c r="L400" s="26">
        <f>'Bruker data input page'!DP400</f>
        <v>0</v>
      </c>
      <c r="M400" s="26">
        <f>'Bruker data input page'!DQ400</f>
        <v>0</v>
      </c>
      <c r="N400" s="26">
        <f>'Bruker data input page'!DR400</f>
        <v>0</v>
      </c>
      <c r="O400" s="26" t="str">
        <f>'Bruker data input page'!DS400</f>
        <v>6</v>
      </c>
      <c r="P400" s="21" t="str">
        <f>'Bruker data input page'!DT400</f>
        <v>2A ALT</v>
      </c>
      <c r="Q400" s="21">
        <f>'Bruker data input page'!A400</f>
        <v>54</v>
      </c>
      <c r="R400" s="27">
        <f>'Bruker data input page'!B400</f>
        <v>44746.086805555555</v>
      </c>
      <c r="S400" s="22">
        <f>'Bruker data input page'!Y400*Calibrations!H$97+Calibrations!I$97</f>
        <v>51.703782715656608</v>
      </c>
      <c r="T400" s="23">
        <f>Calibrations!O$97*('Bruker data input page'!AK400/0.5993)^2+Calibrations!P$97*('Bruker data input page'!AK400/0.5993)+Calibrations!Q$97</f>
        <v>1.494038763738428</v>
      </c>
      <c r="U400" s="22">
        <f>Calibrations!$V$97*'Bruker data input page'!W400^2+Calibrations!$W$97*'Bruker data input page'!W400+Calibrations!$X$97</f>
        <v>18.054054274362986</v>
      </c>
      <c r="V400" s="23">
        <f>('Bruker data input page'!AS400/0.69943)*Calibrations!AC$97+Calibrations!AD$97</f>
        <v>10.292300683273368</v>
      </c>
      <c r="W400" s="23">
        <f>'Bruker data input page'!U400*Calibrations!AQ$97+Calibrations!AR$97</f>
        <v>8.8105813166974638</v>
      </c>
      <c r="X400" s="23">
        <f>Calibrations!AJ$97*('Bruker data input page'!AQ400/0.77446)^2+('Bruker data input page'!AQ400/0.77446)*Calibrations!AK$97+Calibrations!AL$97</f>
        <v>0.15667944095563996</v>
      </c>
      <c r="Y400" s="23">
        <f>('Bruker data input page'!AI400/0.7147)*Calibrations!AX$97+Calibrations!AY$97</f>
        <v>12.520708610666638</v>
      </c>
      <c r="Z400" s="23">
        <f>('Bruker data input page'!AG400/0.8302)*Calibrations!BE$97+Calibrations!BF$97</f>
        <v>0.47545162315368544</v>
      </c>
      <c r="AA400" s="23">
        <f>((('Bruker data input page'!AA400/0.436)^2)*Calibrations!BK$97)+(('Bruker data input page'!AA400/0.436)*Calibrations!BL$97)+Calibrations!BM$97</f>
        <v>0.14343772721163828</v>
      </c>
      <c r="AB400" s="24">
        <f>'Bruker data input page'!AM400*Calibrations!BS$97*10000+Calibrations!BT$97</f>
        <v>402.70479812279837</v>
      </c>
      <c r="AC400" s="24">
        <f>Calibrations!CA$97*('Bruker data input page'!AO400*10000)^2+('Bruker data input page'!AO400*10000)*Calibrations!CB$97+Calibrations!CC$97</f>
        <v>266.53935041221371</v>
      </c>
      <c r="AD400" s="24">
        <f>'Bruker data input page'!AW400*10000*Calibrations!CI$97+Calibrations!CJ$97</f>
        <v>79.459205015258206</v>
      </c>
      <c r="AE400" s="24">
        <f>'Bruker data input page'!AY400*10000*Calibrations!CP$97+Calibrations!CQ$97</f>
        <v>75.157966481694558</v>
      </c>
      <c r="AF400" s="24">
        <f>Calibrations!$CW$97*('Bruker data input page'!BA400*10000)^2+('Bruker data input page'!BA400*10000)*Calibrations!$CX$97+Calibrations!$CY$97</f>
        <v>94.998462338862666</v>
      </c>
      <c r="AG400" s="24">
        <f>'Bruker data input page'!BI400*10000*Calibrations!DD$97+Calibrations!DE$97</f>
        <v>7.5513209569836386</v>
      </c>
      <c r="AH400" s="24">
        <f>('Bruker data input page'!BK400*10000)*Calibrations!DK$97+Calibrations!DL$97</f>
        <v>93.526361389132575</v>
      </c>
      <c r="AI400" s="24">
        <f>Calibrations!DR$97*('Bruker data input page'!BM400*10000)^2+('Bruker data input page'!BM400*10000)*Calibrations!DS$97+Calibrations!DT$97</f>
        <v>31.845636216163818</v>
      </c>
      <c r="AJ400" s="24">
        <f>Calibrations!DY$97*('Bruker data input page'!BO400*10000)^2+Calibrations!DZ$97*('Bruker data input page'!BO400*10000)+Calibrations!EA$97</f>
        <v>78.653338805557269</v>
      </c>
      <c r="AK400" s="21"/>
      <c r="AL400" s="21"/>
    </row>
    <row r="401" spans="2:38">
      <c r="B401" s="27">
        <f>'Bruker data input page'!B1078</f>
        <v>44768.915277777778</v>
      </c>
      <c r="C401" s="21" t="str">
        <f>'Bruker data input page'!G1078</f>
        <v>GeoExploration</v>
      </c>
      <c r="D401" s="21" t="str">
        <f>'Bruker data input page'!H1078</f>
        <v>Oxide3phase</v>
      </c>
      <c r="E401" s="26">
        <f>'Bruker data input page'!L1078</f>
        <v>90</v>
      </c>
      <c r="F401" s="26"/>
      <c r="G401" s="26" t="str">
        <f>'Bruker data input page'!DK401</f>
        <v>393-U1558D-33R-1A</v>
      </c>
      <c r="H401" s="26" t="str">
        <f>'Bruker data input page'!DL401</f>
        <v>SHLF</v>
      </c>
      <c r="I401" s="26">
        <f>'Bruker data input page'!DM401</f>
        <v>0</v>
      </c>
      <c r="J401" s="26">
        <f>'Bruker data input page'!DN401</f>
        <v>0</v>
      </c>
      <c r="K401" s="26">
        <f>'Bruker data input page'!DO401</f>
        <v>0</v>
      </c>
      <c r="L401" s="26">
        <f>'Bruker data input page'!DP401</f>
        <v>0</v>
      </c>
      <c r="M401" s="26">
        <f>'Bruker data input page'!DQ401</f>
        <v>0</v>
      </c>
      <c r="N401" s="26">
        <f>'Bruker data input page'!DR401</f>
        <v>0</v>
      </c>
      <c r="O401" s="26" t="str">
        <f>'Bruker data input page'!DS401</f>
        <v>35</v>
      </c>
      <c r="P401" s="21" t="str">
        <f>'Bruker data input page'!DT401</f>
        <v>7A BKGD</v>
      </c>
      <c r="Q401" s="21">
        <f>'Bruker data input page'!A401</f>
        <v>55</v>
      </c>
      <c r="R401" s="27">
        <f>'Bruker data input page'!B401</f>
        <v>44746.088888888888</v>
      </c>
      <c r="S401" s="22">
        <f>'Bruker data input page'!Y401*Calibrations!H$97+Calibrations!I$97</f>
        <v>51.622513234595672</v>
      </c>
      <c r="T401" s="23">
        <f>Calibrations!O$97*('Bruker data input page'!AK401/0.5993)^2+Calibrations!P$97*('Bruker data input page'!AK401/0.5993)+Calibrations!Q$97</f>
        <v>1.1583806885062207</v>
      </c>
      <c r="U401" s="22">
        <f>Calibrations!$V$97*'Bruker data input page'!W401^2+Calibrations!$W$97*'Bruker data input page'!W401+Calibrations!$X$97</f>
        <v>18.97528124881871</v>
      </c>
      <c r="V401" s="23">
        <f>('Bruker data input page'!AS401/0.69943)*Calibrations!AC$97+Calibrations!AD$97</f>
        <v>9.3720895340722201</v>
      </c>
      <c r="W401" s="23">
        <f>'Bruker data input page'!U401*Calibrations!AQ$97+Calibrations!AR$97</f>
        <v>8.7773275969217455</v>
      </c>
      <c r="X401" s="23">
        <f>Calibrations!AJ$97*('Bruker data input page'!AQ401/0.77446)^2+('Bruker data input page'!AQ401/0.77446)*Calibrations!AK$97+Calibrations!AL$97</f>
        <v>0.15027135245951073</v>
      </c>
      <c r="Y401" s="23">
        <f>('Bruker data input page'!AI401/0.7147)*Calibrations!AX$97+Calibrations!AY$97</f>
        <v>12.944418921791979</v>
      </c>
      <c r="Z401" s="23">
        <f>('Bruker data input page'!AG401/0.8302)*Calibrations!BE$97+Calibrations!BF$97</f>
        <v>0.43757046939693522</v>
      </c>
      <c r="AA401" s="23">
        <f>((('Bruker data input page'!AA401/0.436)^2)*Calibrations!BK$97)+(('Bruker data input page'!AA401/0.436)*Calibrations!BL$97)+Calibrations!BM$97</f>
        <v>7.0781871999191656E-2</v>
      </c>
      <c r="AB401" s="24">
        <f>'Bruker data input page'!AM401*Calibrations!BS$97*10000+Calibrations!BT$97</f>
        <v>394.13012362331119</v>
      </c>
      <c r="AC401" s="24">
        <f>Calibrations!CA$97*('Bruker data input page'!AO401*10000)^2+('Bruker data input page'!AO401*10000)*Calibrations!CB$97+Calibrations!CC$97</f>
        <v>288.51301360936623</v>
      </c>
      <c r="AD401" s="24">
        <f>'Bruker data input page'!AW401*10000*Calibrations!CI$97+Calibrations!CJ$97</f>
        <v>93.298598914190649</v>
      </c>
      <c r="AE401" s="24">
        <f>'Bruker data input page'!AY401*10000*Calibrations!CP$97+Calibrations!CQ$97</f>
        <v>80.297772823708883</v>
      </c>
      <c r="AF401" s="24">
        <f>Calibrations!$CW$97*('Bruker data input page'!BA401*10000)^2+('Bruker data input page'!BA401*10000)*Calibrations!$CX$97+Calibrations!$CY$97</f>
        <v>65.895924321780186</v>
      </c>
      <c r="AG401" s="24">
        <f>'Bruker data input page'!BI401*10000*Calibrations!DD$97+Calibrations!DE$97</f>
        <v>6.421244393933315</v>
      </c>
      <c r="AH401" s="24">
        <f>('Bruker data input page'!BK401*10000)*Calibrations!DK$97+Calibrations!DL$97</f>
        <v>83.59458527832868</v>
      </c>
      <c r="AI401" s="24">
        <f>Calibrations!DR$97*('Bruker data input page'!BM401*10000)^2+('Bruker data input page'!BM401*10000)*Calibrations!DS$97+Calibrations!DT$97</f>
        <v>26.542141426048879</v>
      </c>
      <c r="AJ401" s="24">
        <f>Calibrations!DY$97*('Bruker data input page'!BO401*10000)^2+Calibrations!DZ$97*('Bruker data input page'!BO401*10000)+Calibrations!EA$97</f>
        <v>72.680714843327877</v>
      </c>
      <c r="AK401" s="21"/>
      <c r="AL401" s="21"/>
    </row>
    <row r="402" spans="2:38">
      <c r="B402" s="27">
        <f>'Bruker data input page'!B1079</f>
        <v>44768.916666666664</v>
      </c>
      <c r="C402" s="21" t="str">
        <f>'Bruker data input page'!G1079</f>
        <v>GeoExploration</v>
      </c>
      <c r="D402" s="21" t="str">
        <f>'Bruker data input page'!H1079</f>
        <v>Oxide3phase</v>
      </c>
      <c r="E402" s="26">
        <f>'Bruker data input page'!L1079</f>
        <v>90</v>
      </c>
      <c r="F402" s="26"/>
      <c r="G402" s="26" t="str">
        <f>'Bruker data input page'!DK402</f>
        <v>393-U1558D-33R-1A</v>
      </c>
      <c r="H402" s="26" t="str">
        <f>'Bruker data input page'!DL402</f>
        <v>SHLF</v>
      </c>
      <c r="I402" s="26">
        <f>'Bruker data input page'!DM402</f>
        <v>0</v>
      </c>
      <c r="J402" s="26">
        <f>'Bruker data input page'!DN402</f>
        <v>0</v>
      </c>
      <c r="K402" s="26">
        <f>'Bruker data input page'!DO402</f>
        <v>0</v>
      </c>
      <c r="L402" s="26">
        <f>'Bruker data input page'!DP402</f>
        <v>0</v>
      </c>
      <c r="M402" s="26">
        <f>'Bruker data input page'!DQ402</f>
        <v>0</v>
      </c>
      <c r="N402" s="26">
        <f>'Bruker data input page'!DR402</f>
        <v>0</v>
      </c>
      <c r="O402" s="26" t="str">
        <f>'Bruker data input page'!DS402</f>
        <v>53</v>
      </c>
      <c r="P402" s="21" t="str">
        <f>'Bruker data input page'!DT402</f>
        <v>10A ALT</v>
      </c>
      <c r="Q402" s="21">
        <f>'Bruker data input page'!A402</f>
        <v>57</v>
      </c>
      <c r="R402" s="27">
        <f>'Bruker data input page'!B402</f>
        <v>44746.091666666667</v>
      </c>
      <c r="S402" s="22">
        <f>'Bruker data input page'!Y402*Calibrations!H$97+Calibrations!I$97</f>
        <v>37.167951848706096</v>
      </c>
      <c r="T402" s="23">
        <f>Calibrations!O$97*('Bruker data input page'!AK402/0.5993)^2+Calibrations!P$97*('Bruker data input page'!AK402/0.5993)+Calibrations!Q$97</f>
        <v>0.93760243632302576</v>
      </c>
      <c r="U402" s="22">
        <f>Calibrations!$V$97*'Bruker data input page'!W402^2+Calibrations!$W$97*'Bruker data input page'!W402+Calibrations!$X$97</f>
        <v>11.167263317009434</v>
      </c>
      <c r="V402" s="23">
        <f>('Bruker data input page'!AS402/0.69943)*Calibrations!AC$97+Calibrations!AD$97</f>
        <v>8.2672316997873914</v>
      </c>
      <c r="W402" s="23">
        <f>'Bruker data input page'!U402*Calibrations!AQ$97+Calibrations!AR$97</f>
        <v>4.5595185816480335</v>
      </c>
      <c r="X402" s="23">
        <f>Calibrations!AJ$97*('Bruker data input page'!AQ402/0.77446)^2+('Bruker data input page'!AQ402/0.77446)*Calibrations!AK$97+Calibrations!AL$97</f>
        <v>9.7059170119553576E-2</v>
      </c>
      <c r="Y402" s="23">
        <f>('Bruker data input page'!AI402/0.7147)*Calibrations!AX$97+Calibrations!AY$97</f>
        <v>7.9650995810250782</v>
      </c>
      <c r="Z402" s="23">
        <f>('Bruker data input page'!AG402/0.8302)*Calibrations!BE$97+Calibrations!BF$97</f>
        <v>0.68598632231968804</v>
      </c>
      <c r="AA402" s="23">
        <f>((('Bruker data input page'!AA402/0.436)^2)*Calibrations!BK$97)+(('Bruker data input page'!AA402/0.436)*Calibrations!BL$97)+Calibrations!BM$97</f>
        <v>9.7438516200886352E-2</v>
      </c>
      <c r="AB402" s="24" t="e">
        <f>'Bruker data input page'!AM402*Calibrations!BS$97*10000+Calibrations!BT$97</f>
        <v>#VALUE!</v>
      </c>
      <c r="AC402" s="24">
        <f>Calibrations!CA$97*('Bruker data input page'!AO402*10000)^2+('Bruker data input page'!AO402*10000)*Calibrations!CB$97+Calibrations!CC$97</f>
        <v>276.68975139612257</v>
      </c>
      <c r="AD402" s="24">
        <f>'Bruker data input page'!AW402*10000*Calibrations!CI$97+Calibrations!CJ$97</f>
        <v>90.333014507276559</v>
      </c>
      <c r="AE402" s="24">
        <f>'Bruker data input page'!AY402*10000*Calibrations!CP$97+Calibrations!CQ$97</f>
        <v>77.213889018500282</v>
      </c>
      <c r="AF402" s="24">
        <f>Calibrations!$CW$97*('Bruker data input page'!BA402*10000)^2+('Bruker data input page'!BA402*10000)*Calibrations!$CX$97+Calibrations!$CY$97</f>
        <v>76.810841432159478</v>
      </c>
      <c r="AG402" s="24">
        <f>'Bruker data input page'!BI402*10000*Calibrations!DD$97+Calibrations!DE$97</f>
        <v>6.421244393933315</v>
      </c>
      <c r="AH402" s="24">
        <f>('Bruker data input page'!BK402*10000)*Calibrations!DK$97+Calibrations!DL$97</f>
        <v>76.642342000765964</v>
      </c>
      <c r="AI402" s="24">
        <f>Calibrations!DR$97*('Bruker data input page'!BM402*10000)^2+('Bruker data input page'!BM402*10000)*Calibrations!DS$97+Calibrations!DT$97</f>
        <v>22.294128390038448</v>
      </c>
      <c r="AJ402" s="24">
        <f>Calibrations!DY$97*('Bruker data input page'!BO402*10000)^2+Calibrations!DZ$97*('Bruker data input page'!BO402*10000)+Calibrations!EA$97</f>
        <v>72.680714843327877</v>
      </c>
      <c r="AK402" s="21"/>
      <c r="AL402" s="21"/>
    </row>
    <row r="403" spans="2:38">
      <c r="B403" s="27">
        <f>'Bruker data input page'!B1080</f>
        <v>44768.919444444444</v>
      </c>
      <c r="C403" s="21" t="str">
        <f>'Bruker data input page'!G1080</f>
        <v>GeoExploration</v>
      </c>
      <c r="D403" s="21" t="str">
        <f>'Bruker data input page'!H1080</f>
        <v>Oxide3phase</v>
      </c>
      <c r="E403" s="26">
        <f>'Bruker data input page'!L1080</f>
        <v>90</v>
      </c>
      <c r="F403" s="26"/>
      <c r="G403" s="26" t="str">
        <f>'Bruker data input page'!DK403</f>
        <v>393-U1558D-33R-1A</v>
      </c>
      <c r="H403" s="26" t="str">
        <f>'Bruker data input page'!DL403</f>
        <v>SHLF</v>
      </c>
      <c r="I403" s="26">
        <f>'Bruker data input page'!DM403</f>
        <v>0</v>
      </c>
      <c r="J403" s="26">
        <f>'Bruker data input page'!DN403</f>
        <v>0</v>
      </c>
      <c r="K403" s="26">
        <f>'Bruker data input page'!DO403</f>
        <v>0</v>
      </c>
      <c r="L403" s="26">
        <f>'Bruker data input page'!DP403</f>
        <v>0</v>
      </c>
      <c r="M403" s="26">
        <f>'Bruker data input page'!DQ403</f>
        <v>0</v>
      </c>
      <c r="N403" s="26">
        <f>'Bruker data input page'!DR403</f>
        <v>0</v>
      </c>
      <c r="O403" s="26" t="str">
        <f>'Bruker data input page'!DS403</f>
        <v>98</v>
      </c>
      <c r="P403" s="21" t="str">
        <f>'Bruker data input page'!DT403</f>
        <v>16B BKGD</v>
      </c>
      <c r="Q403" s="21">
        <f>'Bruker data input page'!A403</f>
        <v>58</v>
      </c>
      <c r="R403" s="27">
        <f>'Bruker data input page'!B403</f>
        <v>44746.09375</v>
      </c>
      <c r="S403" s="22">
        <f>'Bruker data input page'!Y403*Calibrations!H$97+Calibrations!I$97</f>
        <v>54.661564092163594</v>
      </c>
      <c r="T403" s="23">
        <f>Calibrations!O$97*('Bruker data input page'!AK403/0.5993)^2+Calibrations!P$97*('Bruker data input page'!AK403/0.5993)+Calibrations!Q$97</f>
        <v>1.2071815910404096</v>
      </c>
      <c r="U403" s="22">
        <f>Calibrations!$V$97*'Bruker data input page'!W403^2+Calibrations!$W$97*'Bruker data input page'!W403+Calibrations!$X$97</f>
        <v>18.354621188334395</v>
      </c>
      <c r="V403" s="23">
        <f>('Bruker data input page'!AS403/0.69943)*Calibrations!AC$97+Calibrations!AD$97</f>
        <v>10.148526686080382</v>
      </c>
      <c r="W403" s="23">
        <f>'Bruker data input page'!U403*Calibrations!AQ$97+Calibrations!AR$97</f>
        <v>12.055719028531406</v>
      </c>
      <c r="X403" s="23">
        <f>Calibrations!AJ$97*('Bruker data input page'!AQ403/0.77446)^2+('Bruker data input page'!AQ403/0.77446)*Calibrations!AK$97+Calibrations!AL$97</f>
        <v>0.16080295342505535</v>
      </c>
      <c r="Y403" s="23">
        <f>('Bruker data input page'!AI403/0.7147)*Calibrations!AX$97+Calibrations!AY$97</f>
        <v>12.056499937069383</v>
      </c>
      <c r="Z403" s="23">
        <f>('Bruker data input page'!AG403/0.8302)*Calibrations!BE$97+Calibrations!BF$97</f>
        <v>0.19881355607749721</v>
      </c>
      <c r="AA403" s="23">
        <f>((('Bruker data input page'!AA403/0.436)^2)*Calibrations!BK$97)+(('Bruker data input page'!AA403/0.436)*Calibrations!BL$97)+Calibrations!BM$97</f>
        <v>9.0237442327412015E-2</v>
      </c>
      <c r="AB403" s="24">
        <f>'Bruker data input page'!AM403*Calibrations!BS$97*10000+Calibrations!BT$97</f>
        <v>332.39246722700312</v>
      </c>
      <c r="AC403" s="24">
        <f>Calibrations!CA$97*('Bruker data input page'!AO403*10000)^2+('Bruker data input page'!AO403*10000)*Calibrations!CB$97+Calibrations!CC$97</f>
        <v>358.87559403213129</v>
      </c>
      <c r="AD403" s="24">
        <f>'Bruker data input page'!AW403*10000*Calibrations!CI$97+Calibrations!CJ$97</f>
        <v>110.1035772200372</v>
      </c>
      <c r="AE403" s="24">
        <f>'Bruker data input page'!AY403*10000*Calibrations!CP$97+Calibrations!CQ$97</f>
        <v>87.493501702528931</v>
      </c>
      <c r="AF403" s="24">
        <f>Calibrations!$CW$97*('Bruker data input page'!BA403*10000)^2+('Bruker data input page'!BA403*10000)*Calibrations!$CX$97+Calibrations!$CY$97</f>
        <v>84.74789725500014</v>
      </c>
      <c r="AG403" s="24">
        <f>'Bruker data input page'!BI403*10000*Calibrations!DD$97+Calibrations!DE$97</f>
        <v>1.9009381417320252</v>
      </c>
      <c r="AH403" s="24">
        <f>('Bruker data input page'!BK403*10000)*Calibrations!DK$97+Calibrations!DL$97</f>
        <v>80.615052445087514</v>
      </c>
      <c r="AI403" s="24">
        <f>Calibrations!DR$97*('Bruker data input page'!BM403*10000)^2+('Bruker data input page'!BM403*10000)*Calibrations!DS$97+Calibrations!DT$97</f>
        <v>26.542141426048879</v>
      </c>
      <c r="AJ403" s="24">
        <f>Calibrations!DY$97*('Bruker data input page'!BO403*10000)^2+Calibrations!DZ$97*('Bruker data input page'!BO403*10000)+Calibrations!EA$97</f>
        <v>70.971465618264176</v>
      </c>
      <c r="AK403" s="21"/>
      <c r="AL403" s="21"/>
    </row>
    <row r="404" spans="2:38">
      <c r="B404" s="27">
        <f>'Bruker data input page'!B1081</f>
        <v>44768.924305555556</v>
      </c>
      <c r="C404" s="21" t="str">
        <f>'Bruker data input page'!G1081</f>
        <v>GeoExploration</v>
      </c>
      <c r="D404" s="21" t="str">
        <f>'Bruker data input page'!H1081</f>
        <v>Oxide3phase</v>
      </c>
      <c r="E404" s="26">
        <f>'Bruker data input page'!L1081</f>
        <v>90</v>
      </c>
      <c r="F404" s="26"/>
      <c r="G404" s="26" t="str">
        <f>'Bruker data input page'!DK404</f>
        <v>393-U1558D-33R-1A</v>
      </c>
      <c r="H404" s="26" t="str">
        <f>'Bruker data input page'!DL404</f>
        <v>SHLF</v>
      </c>
      <c r="I404" s="26">
        <f>'Bruker data input page'!DM404</f>
        <v>0</v>
      </c>
      <c r="J404" s="26">
        <f>'Bruker data input page'!DN404</f>
        <v>0</v>
      </c>
      <c r="K404" s="26">
        <f>'Bruker data input page'!DO404</f>
        <v>0</v>
      </c>
      <c r="L404" s="26">
        <f>'Bruker data input page'!DP404</f>
        <v>0</v>
      </c>
      <c r="M404" s="26">
        <f>'Bruker data input page'!DQ404</f>
        <v>0</v>
      </c>
      <c r="N404" s="26">
        <f>'Bruker data input page'!DR404</f>
        <v>0</v>
      </c>
      <c r="O404" s="26" t="str">
        <f>'Bruker data input page'!DS404</f>
        <v>137</v>
      </c>
      <c r="P404" s="21" t="str">
        <f>'Bruker data input page'!DT404</f>
        <v>22A BKGD</v>
      </c>
      <c r="Q404" s="21">
        <f>'Bruker data input page'!A404</f>
        <v>59</v>
      </c>
      <c r="R404" s="27">
        <f>'Bruker data input page'!B404</f>
        <v>44746.095833333333</v>
      </c>
      <c r="S404" s="22">
        <f>'Bruker data input page'!Y404*Calibrations!H$97+Calibrations!I$97</f>
        <v>52.776682443697823</v>
      </c>
      <c r="T404" s="23">
        <f>Calibrations!O$97*('Bruker data input page'!AK404/0.5993)^2+Calibrations!P$97*('Bruker data input page'!AK404/0.5993)+Calibrations!Q$97</f>
        <v>1.1810942044364756</v>
      </c>
      <c r="U404" s="22">
        <f>Calibrations!$V$97*'Bruker data input page'!W404^2+Calibrations!$W$97*'Bruker data input page'!W404+Calibrations!$X$97</f>
        <v>19.689918013243492</v>
      </c>
      <c r="V404" s="23">
        <f>('Bruker data input page'!AS404/0.69943)*Calibrations!AC$97+Calibrations!AD$97</f>
        <v>8.3554533817486529</v>
      </c>
      <c r="W404" s="23">
        <f>'Bruker data input page'!U404*Calibrations!AQ$97+Calibrations!AR$97</f>
        <v>10.217871004182676</v>
      </c>
      <c r="X404" s="23">
        <f>Calibrations!AJ$97*('Bruker data input page'!AQ404/0.77446)^2+('Bruker data input page'!AQ404/0.77446)*Calibrations!AK$97+Calibrations!AL$97</f>
        <v>0.12599270890233299</v>
      </c>
      <c r="Y404" s="23">
        <f>('Bruker data input page'!AI404/0.7147)*Calibrations!AX$97+Calibrations!AY$97</f>
        <v>13.150869220708962</v>
      </c>
      <c r="Z404" s="23">
        <f>('Bruker data input page'!AG404/0.8302)*Calibrations!BE$97+Calibrations!BF$97</f>
        <v>0.41191391107563019</v>
      </c>
      <c r="AA404" s="23">
        <f>((('Bruker data input page'!AA404/0.436)^2)*Calibrations!BK$97)+(('Bruker data input page'!AA404/0.436)*Calibrations!BL$97)+Calibrations!BM$97</f>
        <v>0.19808476441281014</v>
      </c>
      <c r="AB404" s="24">
        <f>'Bruker data input page'!AM404*Calibrations!BS$97*10000+Calibrations!BT$97</f>
        <v>336.67980447674677</v>
      </c>
      <c r="AC404" s="24">
        <f>Calibrations!CA$97*('Bruker data input page'!AO404*10000)^2+('Bruker data input page'!AO404*10000)*Calibrations!CB$97+Calibrations!CC$97</f>
        <v>293.32435918218368</v>
      </c>
      <c r="AD404" s="24">
        <f>'Bruker data input page'!AW404*10000*Calibrations!CI$97+Calibrations!CJ$97</f>
        <v>85.3903738290864</v>
      </c>
      <c r="AE404" s="24">
        <f>'Bruker data input page'!AY404*10000*Calibrations!CP$97+Calibrations!CQ$97</f>
        <v>73.102043944888834</v>
      </c>
      <c r="AF404" s="24">
        <f>Calibrations!$CW$97*('Bruker data input page'!BA404*10000)^2+('Bruker data input page'!BA404*10000)*Calibrations!$CX$97+Calibrations!$CY$97</f>
        <v>71.400836593149606</v>
      </c>
      <c r="AG404" s="24">
        <f>'Bruker data input page'!BI404*10000*Calibrations!DD$97+Calibrations!DE$97</f>
        <v>4.1610912678326706</v>
      </c>
      <c r="AH404" s="24">
        <f>('Bruker data input page'!BK404*10000)*Calibrations!DK$97+Calibrations!DL$97</f>
        <v>93.526361389132575</v>
      </c>
      <c r="AI404" s="24">
        <f>Calibrations!DR$97*('Bruker data input page'!BM404*10000)^2+('Bruker data input page'!BM404*10000)*Calibrations!DS$97+Calibrations!DT$97</f>
        <v>30.785516947465101</v>
      </c>
      <c r="AJ404" s="24">
        <f>Calibrations!DY$97*('Bruker data input page'!BO404*10000)^2+Calibrations!DZ$97*('Bruker data input page'!BO404*10000)+Calibrations!EA$97</f>
        <v>79.50533291755913</v>
      </c>
      <c r="AK404" s="21"/>
      <c r="AL404" s="21"/>
    </row>
    <row r="405" spans="2:38">
      <c r="B405" s="27">
        <f>'Bruker data input page'!B1082</f>
        <v>44768.927777777775</v>
      </c>
      <c r="C405" s="21" t="str">
        <f>'Bruker data input page'!G1082</f>
        <v>GeoExploration</v>
      </c>
      <c r="D405" s="21" t="str">
        <f>'Bruker data input page'!H1082</f>
        <v>Oxide3phase</v>
      </c>
      <c r="E405" s="26">
        <f>'Bruker data input page'!L1082</f>
        <v>90</v>
      </c>
      <c r="F405" s="26"/>
      <c r="G405" s="26" t="str">
        <f>'Bruker data input page'!DK405</f>
        <v>393-U1558D-34R-1A</v>
      </c>
      <c r="H405" s="26" t="str">
        <f>'Bruker data input page'!DL405</f>
        <v>SHLF</v>
      </c>
      <c r="I405" s="26">
        <f>'Bruker data input page'!DM405</f>
        <v>0</v>
      </c>
      <c r="J405" s="26">
        <f>'Bruker data input page'!DN405</f>
        <v>0</v>
      </c>
      <c r="K405" s="26">
        <f>'Bruker data input page'!DO405</f>
        <v>0</v>
      </c>
      <c r="L405" s="26">
        <f>'Bruker data input page'!DP405</f>
        <v>0</v>
      </c>
      <c r="M405" s="26">
        <f>'Bruker data input page'!DQ405</f>
        <v>0</v>
      </c>
      <c r="N405" s="26">
        <f>'Bruker data input page'!DR405</f>
        <v>0</v>
      </c>
      <c r="O405" s="26" t="str">
        <f>'Bruker data input page'!DS405</f>
        <v>3</v>
      </c>
      <c r="P405" s="21" t="str">
        <f>'Bruker data input page'!DT405</f>
        <v>1A ALT</v>
      </c>
      <c r="Q405" s="21">
        <f>'Bruker data input page'!A405</f>
        <v>60</v>
      </c>
      <c r="R405" s="27">
        <f>'Bruker data input page'!B405</f>
        <v>44746.123611111114</v>
      </c>
      <c r="S405" s="22">
        <f>'Bruker data input page'!Y405*Calibrations!H$97+Calibrations!I$97</f>
        <v>52.087317635049409</v>
      </c>
      <c r="T405" s="23">
        <f>Calibrations!O$97*('Bruker data input page'!AK405/0.5993)^2+Calibrations!P$97*('Bruker data input page'!AK405/0.5993)+Calibrations!Q$97</f>
        <v>1.2709983071245816</v>
      </c>
      <c r="U405" s="22">
        <f>Calibrations!$V$97*'Bruker data input page'!W405^2+Calibrations!$W$97*'Bruker data input page'!W405+Calibrations!$X$97</f>
        <v>18.613705182498229</v>
      </c>
      <c r="V405" s="23">
        <f>('Bruker data input page'!AS405/0.69943)*Calibrations!AC$97+Calibrations!AD$97</f>
        <v>10.955762271921676</v>
      </c>
      <c r="W405" s="23">
        <f>'Bruker data input page'!U405*Calibrations!AQ$97+Calibrations!AR$97</f>
        <v>8.54532490081208</v>
      </c>
      <c r="X405" s="23">
        <f>Calibrations!AJ$97*('Bruker data input page'!AQ405/0.77446)^2+('Bruker data input page'!AQ405/0.77446)*Calibrations!AK$97+Calibrations!AL$97</f>
        <v>0.18364101477550554</v>
      </c>
      <c r="Y405" s="23">
        <f>('Bruker data input page'!AI405/0.7147)*Calibrations!AX$97+Calibrations!AY$97</f>
        <v>11.786866102716893</v>
      </c>
      <c r="Z405" s="23">
        <f>('Bruker data input page'!AG405/0.8302)*Calibrations!BE$97+Calibrations!BF$97</f>
        <v>0.57249378198073886</v>
      </c>
      <c r="AA405" s="23">
        <f>((('Bruker data input page'!AA405/0.436)^2)*Calibrations!BK$97)+(('Bruker data input page'!AA405/0.436)*Calibrations!BL$97)+Calibrations!BM$97</f>
        <v>0.2612122524511491</v>
      </c>
      <c r="AB405" s="24">
        <f>'Bruker data input page'!AM405*Calibrations!BS$97*10000+Calibrations!BT$97</f>
        <v>351.25675112587498</v>
      </c>
      <c r="AC405" s="24">
        <f>Calibrations!CA$97*('Bruker data input page'!AO405*10000)^2+('Bruker data input page'!AO405*10000)*Calibrations!CB$97+Calibrations!CC$97</f>
        <v>360.36443336914488</v>
      </c>
      <c r="AD405" s="24">
        <f>'Bruker data input page'!AW405*10000*Calibrations!CI$97+Calibrations!CJ$97</f>
        <v>95.275655185466718</v>
      </c>
      <c r="AE405" s="24">
        <f>'Bruker data input page'!AY405*10000*Calibrations!CP$97+Calibrations!CQ$97</f>
        <v>84.409617897320331</v>
      </c>
      <c r="AF405" s="24">
        <f>Calibrations!$CW$97*('Bruker data input page'!BA405*10000)^2+('Bruker data input page'!BA405*10000)*Calibrations!$CX$97+Calibrations!$CY$97</f>
        <v>92.471411355031861</v>
      </c>
      <c r="AG405" s="24">
        <f>'Bruker data input page'!BI405*10000*Calibrations!DD$97+Calibrations!DE$97</f>
        <v>8.6813975200339613</v>
      </c>
      <c r="AH405" s="24">
        <f>('Bruker data input page'!BK405*10000)*Calibrations!DK$97+Calibrations!DL$97</f>
        <v>98.492249444534551</v>
      </c>
      <c r="AI405" s="24">
        <f>Calibrations!DR$97*('Bruker data input page'!BM405*10000)^2+('Bruker data input page'!BM405*10000)*Calibrations!DS$97+Calibrations!DT$97</f>
        <v>33.965005219574827</v>
      </c>
      <c r="AJ405" s="24">
        <f>Calibrations!DY$97*('Bruker data input page'!BO405*10000)^2+Calibrations!DZ$97*('Bruker data input page'!BO405*10000)+Calibrations!EA$97</f>
        <v>74.388726185789224</v>
      </c>
      <c r="AK405" s="21"/>
      <c r="AL405" s="21"/>
    </row>
    <row r="406" spans="2:38">
      <c r="B406" s="27">
        <f>'Bruker data input page'!B1083</f>
        <v>44768.929166666669</v>
      </c>
      <c r="C406" s="21" t="str">
        <f>'Bruker data input page'!G1083</f>
        <v>GeoExploration</v>
      </c>
      <c r="D406" s="21" t="str">
        <f>'Bruker data input page'!H1083</f>
        <v>Oxide3phase</v>
      </c>
      <c r="E406" s="26">
        <f>'Bruker data input page'!L1083</f>
        <v>90</v>
      </c>
      <c r="F406" s="26"/>
      <c r="G406" s="26" t="str">
        <f>'Bruker data input page'!DK406</f>
        <v>393-U1558D-34R-1A</v>
      </c>
      <c r="H406" s="26" t="str">
        <f>'Bruker data input page'!DL406</f>
        <v>SHLF</v>
      </c>
      <c r="I406" s="26">
        <f>'Bruker data input page'!DM406</f>
        <v>0</v>
      </c>
      <c r="J406" s="26">
        <f>'Bruker data input page'!DN406</f>
        <v>0</v>
      </c>
      <c r="K406" s="26">
        <f>'Bruker data input page'!DO406</f>
        <v>0</v>
      </c>
      <c r="L406" s="26">
        <f>'Bruker data input page'!DP406</f>
        <v>0</v>
      </c>
      <c r="M406" s="26">
        <f>'Bruker data input page'!DQ406</f>
        <v>0</v>
      </c>
      <c r="N406" s="26">
        <f>'Bruker data input page'!DR406</f>
        <v>0</v>
      </c>
      <c r="O406" s="26" t="str">
        <f>'Bruker data input page'!DS406</f>
        <v>21</v>
      </c>
      <c r="P406" s="21" t="str">
        <f>'Bruker data input page'!DT406</f>
        <v>2B BKGD</v>
      </c>
      <c r="Q406" s="21">
        <f>'Bruker data input page'!A406</f>
        <v>61</v>
      </c>
      <c r="R406" s="27">
        <f>'Bruker data input page'!B406</f>
        <v>44746.125</v>
      </c>
      <c r="S406" s="22">
        <f>'Bruker data input page'!Y406*Calibrations!H$97+Calibrations!I$97</f>
        <v>53.715321186945403</v>
      </c>
      <c r="T406" s="23">
        <f>Calibrations!O$97*('Bruker data input page'!AK406/0.5993)^2+Calibrations!P$97*('Bruker data input page'!AK406/0.5993)+Calibrations!Q$97</f>
        <v>1.3166849077920719</v>
      </c>
      <c r="U406" s="22">
        <f>Calibrations!$V$97*'Bruker data input page'!W406^2+Calibrations!$W$97*'Bruker data input page'!W406+Calibrations!$X$97</f>
        <v>18.686105063012661</v>
      </c>
      <c r="V406" s="23">
        <f>('Bruker data input page'!AS406/0.69943)*Calibrations!AC$97+Calibrations!AD$97</f>
        <v>9.844284213541874</v>
      </c>
      <c r="W406" s="23">
        <f>'Bruker data input page'!U406*Calibrations!AQ$97+Calibrations!AR$97</f>
        <v>10.108636401431038</v>
      </c>
      <c r="X406" s="23">
        <f>Calibrations!AJ$97*('Bruker data input page'!AQ406/0.77446)^2+('Bruker data input page'!AQ406/0.77446)*Calibrations!AK$97+Calibrations!AL$97</f>
        <v>0.14589662997941677</v>
      </c>
      <c r="Y406" s="23">
        <f>('Bruker data input page'!AI406/0.7147)*Calibrations!AX$97+Calibrations!AY$97</f>
        <v>12.513248386000761</v>
      </c>
      <c r="Z406" s="23">
        <f>('Bruker data input page'!AG406/0.8302)*Calibrations!BE$97+Calibrations!BF$97</f>
        <v>0.34731975247846242</v>
      </c>
      <c r="AA406" s="23">
        <f>((('Bruker data input page'!AA406/0.436)^2)*Calibrations!BK$97)+(('Bruker data input page'!AA406/0.436)*Calibrations!BL$97)+Calibrations!BM$97</f>
        <v>0.10461403248047219</v>
      </c>
      <c r="AB406" s="24">
        <f>'Bruker data input page'!AM406*Calibrations!BS$97*10000+Calibrations!BT$97</f>
        <v>399.27492832300356</v>
      </c>
      <c r="AC406" s="24">
        <f>Calibrations!CA$97*('Bruker data input page'!AO406*10000)^2+('Bruker data input page'!AO406*10000)*Calibrations!CB$97+Calibrations!CC$97</f>
        <v>293.32435918218368</v>
      </c>
      <c r="AD406" s="24">
        <f>'Bruker data input page'!AW406*10000*Calibrations!CI$97+Calibrations!CJ$97</f>
        <v>100.21829586365688</v>
      </c>
      <c r="AE406" s="24">
        <f>'Bruker data input page'!AY406*10000*Calibrations!CP$97+Calibrations!CQ$97</f>
        <v>79.269811555306035</v>
      </c>
      <c r="AF406" s="24">
        <f>Calibrations!$CW$97*('Bruker data input page'!BA406*10000)^2+('Bruker data input page'!BA406*10000)*Calibrations!$CX$97+Calibrations!$CY$97</f>
        <v>104.86939769328701</v>
      </c>
      <c r="AG406" s="24">
        <f>'Bruker data input page'!BI406*10000*Calibrations!DD$97+Calibrations!DE$97</f>
        <v>4.1610912678326706</v>
      </c>
      <c r="AH406" s="24">
        <f>('Bruker data input page'!BK406*10000)*Calibrations!DK$97+Calibrations!DL$97</f>
        <v>84.587762889409078</v>
      </c>
      <c r="AI406" s="24">
        <f>Calibrations!DR$97*('Bruker data input page'!BM406*10000)^2+('Bruker data input page'!BM406*10000)*Calibrations!DS$97+Calibrations!DT$97</f>
        <v>27.603420073396141</v>
      </c>
      <c r="AJ406" s="24">
        <f>Calibrations!DY$97*('Bruker data input page'!BO406*10000)^2+Calibrations!DZ$97*('Bruker data input page'!BO406*10000)+Calibrations!EA$97</f>
        <v>72.680714843327877</v>
      </c>
      <c r="AK406" s="21"/>
      <c r="AL406" s="21"/>
    </row>
    <row r="407" spans="2:38">
      <c r="B407" s="27">
        <f>'Bruker data input page'!B1084</f>
        <v>44768.931250000001</v>
      </c>
      <c r="C407" s="21" t="str">
        <f>'Bruker data input page'!G1084</f>
        <v>GeoExploration</v>
      </c>
      <c r="D407" s="21" t="str">
        <f>'Bruker data input page'!H1084</f>
        <v>Oxide3phase</v>
      </c>
      <c r="E407" s="26">
        <f>'Bruker data input page'!L1084</f>
        <v>90</v>
      </c>
      <c r="F407" s="26"/>
      <c r="G407" s="26" t="str">
        <f>'Bruker data input page'!DK407</f>
        <v>393-U1558D-34R-1A</v>
      </c>
      <c r="H407" s="26" t="str">
        <f>'Bruker data input page'!DL407</f>
        <v>SHLF</v>
      </c>
      <c r="I407" s="26">
        <f>'Bruker data input page'!DM407</f>
        <v>0</v>
      </c>
      <c r="J407" s="26">
        <f>'Bruker data input page'!DN407</f>
        <v>0</v>
      </c>
      <c r="K407" s="26">
        <f>'Bruker data input page'!DO407</f>
        <v>0</v>
      </c>
      <c r="L407" s="26">
        <f>'Bruker data input page'!DP407</f>
        <v>0</v>
      </c>
      <c r="M407" s="26">
        <f>'Bruker data input page'!DQ407</f>
        <v>0</v>
      </c>
      <c r="N407" s="26">
        <f>'Bruker data input page'!DR407</f>
        <v>0</v>
      </c>
      <c r="O407" s="26" t="str">
        <f>'Bruker data input page'!DS407</f>
        <v>49</v>
      </c>
      <c r="P407" s="21" t="str">
        <f>'Bruker data input page'!DT407</f>
        <v>7A ALT ORANGE</v>
      </c>
      <c r="Q407" s="21">
        <f>'Bruker data input page'!A407</f>
        <v>62</v>
      </c>
      <c r="R407" s="27">
        <f>'Bruker data input page'!B407</f>
        <v>44746.128472222219</v>
      </c>
      <c r="S407" s="22">
        <f>'Bruker data input page'!Y407*Calibrations!H$97+Calibrations!I$97</f>
        <v>48.519896335554648</v>
      </c>
      <c r="T407" s="23">
        <f>Calibrations!O$97*('Bruker data input page'!AK407/0.5993)^2+Calibrations!P$97*('Bruker data input page'!AK407/0.5993)+Calibrations!Q$97</f>
        <v>1.3579409212596054</v>
      </c>
      <c r="U407" s="22">
        <f>Calibrations!$V$97*'Bruker data input page'!W407^2+Calibrations!$W$97*'Bruker data input page'!W407+Calibrations!$X$97</f>
        <v>18.91701510514482</v>
      </c>
      <c r="V407" s="23">
        <f>('Bruker data input page'!AS407/0.69943)*Calibrations!AC$97+Calibrations!AD$97</f>
        <v>12.260234254461432</v>
      </c>
      <c r="W407" s="23">
        <f>'Bruker data input page'!U407*Calibrations!AQ$97+Calibrations!AR$97</f>
        <v>4.9980036772953005</v>
      </c>
      <c r="X407" s="23">
        <f>Calibrations!AJ$97*('Bruker data input page'!AQ407/0.77446)^2+('Bruker data input page'!AQ407/0.77446)*Calibrations!AK$97+Calibrations!AL$97</f>
        <v>0.17671543692662461</v>
      </c>
      <c r="Y407" s="23">
        <f>('Bruker data input page'!AI407/0.7147)*Calibrations!AX$97+Calibrations!AY$97</f>
        <v>10.077256658366746</v>
      </c>
      <c r="Z407" s="23">
        <f>('Bruker data input page'!AG407/0.8302)*Calibrations!BE$97+Calibrations!BF$97</f>
        <v>1.1449368744084432</v>
      </c>
      <c r="AA407" s="23">
        <f>((('Bruker data input page'!AA407/0.436)^2)*Calibrations!BK$97)+(('Bruker data input page'!AA407/0.436)*Calibrations!BL$97)+Calibrations!BM$97</f>
        <v>0.33204924508306943</v>
      </c>
      <c r="AB407" s="24">
        <f>'Bruker data input page'!AM407*Calibrations!BS$97*10000+Calibrations!BT$97</f>
        <v>293.80643197931056</v>
      </c>
      <c r="AC407" s="24">
        <f>Calibrations!CA$97*('Bruker data input page'!AO407*10000)^2+('Bruker data input page'!AO407*10000)*Calibrations!CB$97+Calibrations!CC$97</f>
        <v>358.1271150571763</v>
      </c>
      <c r="AD407" s="24">
        <f>'Bruker data input page'!AW407*10000*Calibrations!CI$97+Calibrations!CJ$97</f>
        <v>105.16093654184704</v>
      </c>
      <c r="AE407" s="24">
        <f>'Bruker data input page'!AY407*10000*Calibrations!CP$97+Calibrations!CQ$97</f>
        <v>101.88495946016903</v>
      </c>
      <c r="AF407" s="24">
        <f>Calibrations!$CW$97*('Bruker data input page'!BA407*10000)^2+('Bruker data input page'!BA407*10000)*Calibrations!$CX$97+Calibrations!$CY$97</f>
        <v>113.19505111597859</v>
      </c>
      <c r="AG407" s="24">
        <f>'Bruker data input page'!BI407*10000*Calibrations!DD$97+Calibrations!DE$97</f>
        <v>8.6813975200339613</v>
      </c>
      <c r="AH407" s="24">
        <f>('Bruker data input page'!BK407*10000)*Calibrations!DK$97+Calibrations!DL$97</f>
        <v>119.34897927722277</v>
      </c>
      <c r="AI407" s="24">
        <f>Calibrations!DR$97*('Bruker data input page'!BM407*10000)^2+('Bruker data input page'!BM407*10000)*Calibrations!DS$97+Calibrations!DT$97</f>
        <v>35.02425495428713</v>
      </c>
      <c r="AJ407" s="24">
        <f>Calibrations!DY$97*('Bruker data input page'!BO407*10000)^2+Calibrations!DZ$97*('Bruker data input page'!BO407*10000)+Calibrations!EA$97</f>
        <v>76.095499645648218</v>
      </c>
      <c r="AK407" s="21"/>
      <c r="AL407" s="21"/>
    </row>
    <row r="408" spans="2:38">
      <c r="B408" s="27">
        <f>'Bruker data input page'!B1085</f>
        <v>44768.935416666667</v>
      </c>
      <c r="C408" s="21" t="str">
        <f>'Bruker data input page'!G1085</f>
        <v>GeoExploration</v>
      </c>
      <c r="D408" s="21" t="str">
        <f>'Bruker data input page'!H1085</f>
        <v>Oxide3phase</v>
      </c>
      <c r="E408" s="26">
        <f>'Bruker data input page'!L1085</f>
        <v>90</v>
      </c>
      <c r="F408" s="26"/>
      <c r="G408" s="26" t="str">
        <f>'Bruker data input page'!DK408</f>
        <v>393-U1558D-34R-1A</v>
      </c>
      <c r="H408" s="26" t="str">
        <f>'Bruker data input page'!DL408</f>
        <v>SHLF</v>
      </c>
      <c r="I408" s="26">
        <f>'Bruker data input page'!DM408</f>
        <v>0</v>
      </c>
      <c r="J408" s="26">
        <f>'Bruker data input page'!DN408</f>
        <v>0</v>
      </c>
      <c r="K408" s="26">
        <f>'Bruker data input page'!DO408</f>
        <v>0</v>
      </c>
      <c r="L408" s="26">
        <f>'Bruker data input page'!DP408</f>
        <v>0</v>
      </c>
      <c r="M408" s="26">
        <f>'Bruker data input page'!DQ408</f>
        <v>0</v>
      </c>
      <c r="N408" s="26">
        <f>'Bruker data input page'!DR408</f>
        <v>0</v>
      </c>
      <c r="O408" s="26" t="str">
        <f>'Bruker data input page'!DS408</f>
        <v>68</v>
      </c>
      <c r="P408" s="21" t="str">
        <f>'Bruker data input page'!DT408</f>
        <v>11A BROWN SPOTY</v>
      </c>
      <c r="Q408" s="21">
        <f>'Bruker data input page'!A408</f>
        <v>63</v>
      </c>
      <c r="R408" s="27">
        <f>'Bruker data input page'!B408</f>
        <v>44746.129861111112</v>
      </c>
      <c r="S408" s="22">
        <f>'Bruker data input page'!Y408*Calibrations!H$97+Calibrations!I$97</f>
        <v>49.026285996785184</v>
      </c>
      <c r="T408" s="23">
        <f>Calibrations!O$97*('Bruker data input page'!AK408/0.5993)^2+Calibrations!P$97*('Bruker data input page'!AK408/0.5993)+Calibrations!Q$97</f>
        <v>1.1394211654526261</v>
      </c>
      <c r="U408" s="22">
        <f>Calibrations!$V$97*'Bruker data input page'!W408^2+Calibrations!$W$97*'Bruker data input page'!W408+Calibrations!$X$97</f>
        <v>16.794471661963225</v>
      </c>
      <c r="V408" s="23">
        <f>('Bruker data input page'!AS408/0.69943)*Calibrations!AC$97+Calibrations!AD$97</f>
        <v>9.7087135375100502</v>
      </c>
      <c r="W408" s="23">
        <f>'Bruker data input page'!U408*Calibrations!AQ$97+Calibrations!AR$97</f>
        <v>8.9888367215417233</v>
      </c>
      <c r="X408" s="23">
        <f>Calibrations!AJ$97*('Bruker data input page'!AQ408/0.77446)^2+('Bruker data input page'!AQ408/0.77446)*Calibrations!AK$97+Calibrations!AL$97</f>
        <v>0.12752743735416011</v>
      </c>
      <c r="Y408" s="23">
        <f>('Bruker data input page'!AI408/0.7147)*Calibrations!AX$97+Calibrations!AY$97</f>
        <v>11.295709270632685</v>
      </c>
      <c r="Z408" s="23">
        <f>('Bruker data input page'!AG408/0.8302)*Calibrations!BE$97+Calibrations!BF$97</f>
        <v>0.2741231007970924</v>
      </c>
      <c r="AA408" s="23">
        <f>((('Bruker data input page'!AA408/0.436)^2)*Calibrations!BK$97)+(('Bruker data input page'!AA408/0.436)*Calibrations!BL$97)+Calibrations!BM$97</f>
        <v>0.11401656310696696</v>
      </c>
      <c r="AB408" s="24">
        <f>'Bruker data input page'!AM408*Calibrations!BS$97*10000+Calibrations!BT$97</f>
        <v>286.08922492977206</v>
      </c>
      <c r="AC408" s="24">
        <f>Calibrations!CA$97*('Bruker data input page'!AO408*10000)^2+('Bruker data input page'!AO408*10000)*Calibrations!CB$97+Calibrations!CC$97</f>
        <v>311.89319039874329</v>
      </c>
      <c r="AD408" s="24">
        <f>'Bruker data input page'!AW408*10000*Calibrations!CI$97+Calibrations!CJ$97</f>
        <v>106.14946467748507</v>
      </c>
      <c r="AE408" s="24">
        <f>'Bruker data input page'!AY408*10000*Calibrations!CP$97+Calibrations!CQ$97</f>
        <v>76.18592775009742</v>
      </c>
      <c r="AF408" s="24">
        <f>Calibrations!$CW$97*('Bruker data input page'!BA408*10000)^2+('Bruker data input page'!BA408*10000)*Calibrations!$CX$97+Calibrations!$CY$97</f>
        <v>86.049978891311611</v>
      </c>
      <c r="AG408" s="24">
        <f>'Bruker data input page'!BI408*10000*Calibrations!DD$97+Calibrations!DE$97</f>
        <v>4.1610912678326706</v>
      </c>
      <c r="AH408" s="24">
        <f>('Bruker data input page'!BK408*10000)*Calibrations!DK$97+Calibrations!DL$97</f>
        <v>80.615052445087514</v>
      </c>
      <c r="AI408" s="24">
        <f>Calibrations!DR$97*('Bruker data input page'!BM408*10000)^2+('Bruker data input page'!BM408*10000)*Calibrations!DS$97+Calibrations!DT$97</f>
        <v>28.664408876081268</v>
      </c>
      <c r="AJ408" s="24">
        <f>Calibrations!DY$97*('Bruker data input page'!BO408*10000)^2+Calibrations!DZ$97*('Bruker data input page'!BO408*10000)+Calibrations!EA$97</f>
        <v>74.388726185789224</v>
      </c>
      <c r="AK408" s="21"/>
      <c r="AL408" s="21"/>
    </row>
    <row r="409" spans="2:38">
      <c r="B409" s="27">
        <f>'Bruker data input page'!B1086</f>
        <v>44769.95208333333</v>
      </c>
      <c r="C409" s="21" t="str">
        <f>'Bruker data input page'!G1086</f>
        <v>GeoExploration</v>
      </c>
      <c r="D409" s="21" t="str">
        <f>'Bruker data input page'!H1086</f>
        <v>Oxide3phase</v>
      </c>
      <c r="E409" s="26">
        <f>'Bruker data input page'!L1086</f>
        <v>90</v>
      </c>
      <c r="F409" s="26"/>
      <c r="G409" s="26" t="str">
        <f>'Bruker data input page'!DK409</f>
        <v>393-U1558D-34R-1A</v>
      </c>
      <c r="H409" s="26" t="str">
        <f>'Bruker data input page'!DL409</f>
        <v>SHLF</v>
      </c>
      <c r="I409" s="26">
        <f>'Bruker data input page'!DM409</f>
        <v>0</v>
      </c>
      <c r="J409" s="26">
        <f>'Bruker data input page'!DN409</f>
        <v>0</v>
      </c>
      <c r="K409" s="26">
        <f>'Bruker data input page'!DO409</f>
        <v>0</v>
      </c>
      <c r="L409" s="26">
        <f>'Bruker data input page'!DP409</f>
        <v>0</v>
      </c>
      <c r="M409" s="26">
        <f>'Bruker data input page'!DQ409</f>
        <v>0</v>
      </c>
      <c r="N409" s="26">
        <f>'Bruker data input page'!DR409</f>
        <v>0</v>
      </c>
      <c r="O409" s="26" t="str">
        <f>'Bruker data input page'!DS409</f>
        <v>93</v>
      </c>
      <c r="P409" s="21" t="str">
        <f>'Bruker data input page'!DT409</f>
        <v>16A ALT</v>
      </c>
      <c r="Q409" s="21">
        <f>'Bruker data input page'!A409</f>
        <v>64</v>
      </c>
      <c r="R409" s="27">
        <f>'Bruker data input page'!B409</f>
        <v>44746.132638888892</v>
      </c>
      <c r="S409" s="22">
        <f>'Bruker data input page'!Y409*Calibrations!H$97+Calibrations!I$97</f>
        <v>53.353648233218109</v>
      </c>
      <c r="T409" s="23">
        <f>Calibrations!O$97*('Bruker data input page'!AK409/0.5993)^2+Calibrations!P$97*('Bruker data input page'!AK409/0.5993)+Calibrations!Q$97</f>
        <v>1.2988588990329155</v>
      </c>
      <c r="U409" s="22">
        <f>Calibrations!$V$97*'Bruker data input page'!W409^2+Calibrations!$W$97*'Bruker data input page'!W409+Calibrations!$X$97</f>
        <v>18.528242050546311</v>
      </c>
      <c r="V409" s="23">
        <f>('Bruker data input page'!AS409/0.69943)*Calibrations!AC$97+Calibrations!AD$97</f>
        <v>9.8801197744037896</v>
      </c>
      <c r="W409" s="23">
        <f>'Bruker data input page'!U409*Calibrations!AQ$97+Calibrations!AR$97</f>
        <v>9.6090572624748951</v>
      </c>
      <c r="X409" s="23">
        <f>Calibrations!AJ$97*('Bruker data input page'!AQ409/0.77446)^2+('Bruker data input page'!AQ409/0.77446)*Calibrations!AK$97+Calibrations!AL$97</f>
        <v>0.15369166895743963</v>
      </c>
      <c r="Y409" s="23">
        <f>('Bruker data input page'!AI409/0.7147)*Calibrations!AX$97+Calibrations!AY$97</f>
        <v>12.393732541863717</v>
      </c>
      <c r="Z409" s="23">
        <f>('Bruker data input page'!AG409/0.8302)*Calibrations!BE$97+Calibrations!BF$97</f>
        <v>0.4943167395664097</v>
      </c>
      <c r="AA409" s="23">
        <f>((('Bruker data input page'!AA409/0.436)^2)*Calibrations!BK$97)+(('Bruker data input page'!AA409/0.436)*Calibrations!BL$97)+Calibrations!BM$97</f>
        <v>0.15339175176007025</v>
      </c>
      <c r="AB409" s="24">
        <f>'Bruker data input page'!AM409*Calibrations!BS$97*10000+Calibrations!BT$97</f>
        <v>374.40837227449055</v>
      </c>
      <c r="AC409" s="24">
        <f>Calibrations!CA$97*('Bruker data input page'!AO409*10000)^2+('Bruker data input page'!AO409*10000)*Calibrations!CB$97+Calibrations!CC$97</f>
        <v>302.74408500540551</v>
      </c>
      <c r="AD409" s="24">
        <f>'Bruker data input page'!AW409*10000*Calibrations!CI$97+Calibrations!CJ$97</f>
        <v>138.7708931535401</v>
      </c>
      <c r="AE409" s="24">
        <f>'Bruker data input page'!AY409*10000*Calibrations!CP$97+Calibrations!CQ$97</f>
        <v>105.99680453378049</v>
      </c>
      <c r="AF409" s="24">
        <f>Calibrations!$CW$97*('Bruker data input page'!BA409*10000)^2+('Bruker data input page'!BA409*10000)*Calibrations!$CX$97+Calibrations!$CY$97</f>
        <v>79.48025356452959</v>
      </c>
      <c r="AG409" s="24">
        <f>'Bruker data input page'!BI409*10000*Calibrations!DD$97+Calibrations!DE$97</f>
        <v>7.5513209569836386</v>
      </c>
      <c r="AH409" s="24">
        <f>('Bruker data input page'!BK409*10000)*Calibrations!DK$97+Calibrations!DL$97</f>
        <v>88.560473333730641</v>
      </c>
      <c r="AI409" s="24">
        <f>Calibrations!DR$97*('Bruker data input page'!BM409*10000)^2+('Bruker data input page'!BM409*10000)*Calibrations!DS$97+Calibrations!DT$97</f>
        <v>30.785516947465101</v>
      </c>
      <c r="AJ409" s="24">
        <f>Calibrations!DY$97*('Bruker data input page'!BO409*10000)^2+Calibrations!DZ$97*('Bruker data input page'!BO409*10000)+Calibrations!EA$97</f>
        <v>78.653338805557269</v>
      </c>
      <c r="AK409" s="21"/>
      <c r="AL409" s="21"/>
    </row>
    <row r="410" spans="2:38">
      <c r="B410" s="27">
        <f>'Bruker data input page'!B1087</f>
        <v>44769.954861111109</v>
      </c>
      <c r="C410" s="21" t="str">
        <f>'Bruker data input page'!G1087</f>
        <v>GeoExploration</v>
      </c>
      <c r="D410" s="21" t="str">
        <f>'Bruker data input page'!H1087</f>
        <v>Oxide3phase</v>
      </c>
      <c r="E410" s="26">
        <f>'Bruker data input page'!L1087</f>
        <v>90</v>
      </c>
      <c r="F410" s="26"/>
      <c r="G410" s="26" t="str">
        <f>'Bruker data input page'!DK410</f>
        <v>393-U1558D-34R-1A</v>
      </c>
      <c r="H410" s="26" t="str">
        <f>'Bruker data input page'!DL410</f>
        <v>SHLF</v>
      </c>
      <c r="I410" s="26">
        <f>'Bruker data input page'!DM410</f>
        <v>0</v>
      </c>
      <c r="J410" s="26">
        <f>'Bruker data input page'!DN410</f>
        <v>0</v>
      </c>
      <c r="K410" s="26">
        <f>'Bruker data input page'!DO410</f>
        <v>0</v>
      </c>
      <c r="L410" s="26">
        <f>'Bruker data input page'!DP410</f>
        <v>0</v>
      </c>
      <c r="M410" s="26">
        <f>'Bruker data input page'!DQ410</f>
        <v>0</v>
      </c>
      <c r="N410" s="26">
        <f>'Bruker data input page'!DR410</f>
        <v>0</v>
      </c>
      <c r="O410" s="26" t="str">
        <f>'Bruker data input page'!DS410</f>
        <v>147</v>
      </c>
      <c r="P410" s="21" t="str">
        <f>'Bruker data input page'!DT410</f>
        <v>25A ALT</v>
      </c>
      <c r="Q410" s="21">
        <f>'Bruker data input page'!A410</f>
        <v>65</v>
      </c>
      <c r="R410" s="27">
        <f>'Bruker data input page'!B410</f>
        <v>44746.134027777778</v>
      </c>
      <c r="S410" s="22">
        <f>'Bruker data input page'!Y410*Calibrations!H$97+Calibrations!I$97</f>
        <v>47.337924409247449</v>
      </c>
      <c r="T410" s="23">
        <f>Calibrations!O$97*('Bruker data input page'!AK410/0.5993)^2+Calibrations!P$97*('Bruker data input page'!AK410/0.5993)+Calibrations!Q$97</f>
        <v>1.3263001205980001</v>
      </c>
      <c r="U410" s="22">
        <f>Calibrations!$V$97*'Bruker data input page'!W410^2+Calibrations!$W$97*'Bruker data input page'!W410+Calibrations!$X$97</f>
        <v>18.371919697842301</v>
      </c>
      <c r="V410" s="23">
        <f>('Bruker data input page'!AS410/0.69943)*Calibrations!AC$97+Calibrations!AD$97</f>
        <v>11.552158112129614</v>
      </c>
      <c r="W410" s="23">
        <f>'Bruker data input page'!U410*Calibrations!AQ$97+Calibrations!AR$97</f>
        <v>4.5092513308242719</v>
      </c>
      <c r="X410" s="23">
        <f>Calibrations!AJ$97*('Bruker data input page'!AQ410/0.77446)^2+('Bruker data input page'!AQ410/0.77446)*Calibrations!AK$97+Calibrations!AL$97</f>
        <v>0.17933755727128725</v>
      </c>
      <c r="Y410" s="23">
        <f>('Bruker data input page'!AI410/0.7147)*Calibrations!AX$97+Calibrations!AY$97</f>
        <v>9.6293386794480398</v>
      </c>
      <c r="Z410" s="23">
        <f>('Bruker data input page'!AG410/0.8302)*Calibrations!BE$97+Calibrations!BF$97</f>
        <v>1.1188275532932328</v>
      </c>
      <c r="AA410" s="23">
        <f>((('Bruker data input page'!AA410/0.436)^2)*Calibrations!BK$97)+(('Bruker data input page'!AA410/0.436)*Calibrations!BL$97)+Calibrations!BM$97</f>
        <v>0.37648324062122657</v>
      </c>
      <c r="AB410" s="24">
        <f>'Bruker data input page'!AM410*Calibrations!BS$97*10000+Calibrations!BT$97</f>
        <v>235.49864538279735</v>
      </c>
      <c r="AC410" s="24">
        <f>Calibrations!CA$97*('Bruker data input page'!AO410*10000)^2+('Bruker data input page'!AO410*10000)*Calibrations!CB$97+Calibrations!CC$97</f>
        <v>270.6319852573634</v>
      </c>
      <c r="AD410" s="24">
        <f>'Bruker data input page'!AW410*10000*Calibrations!CI$97+Calibrations!CJ$97</f>
        <v>91.321542642914579</v>
      </c>
      <c r="AE410" s="24">
        <f>'Bruker data input page'!AY410*10000*Calibrations!CP$97+Calibrations!CQ$97</f>
        <v>93.661269312946104</v>
      </c>
      <c r="AF410" s="24">
        <f>Calibrations!$CW$97*('Bruker data input page'!BA410*10000)^2+('Bruker data input page'!BA410*10000)*Calibrations!$CX$97+Calibrations!$CY$97</f>
        <v>118.96399498222702</v>
      </c>
      <c r="AG410" s="24">
        <f>'Bruker data input page'!BI410*10000*Calibrations!DD$97+Calibrations!DE$97</f>
        <v>14.331780335285575</v>
      </c>
      <c r="AH410" s="24">
        <f>('Bruker data input page'!BK410*10000)*Calibrations!DK$97+Calibrations!DL$97</f>
        <v>124.31486733262471</v>
      </c>
      <c r="AI410" s="24">
        <f>Calibrations!DR$97*('Bruker data input page'!BM410*10000)^2+('Bruker data input page'!BM410*10000)*Calibrations!DS$97+Calibrations!DT$97</f>
        <v>33.965005219574827</v>
      </c>
      <c r="AJ410" s="24">
        <f>Calibrations!DY$97*('Bruker data input page'!BO410*10000)^2+Calibrations!DZ$97*('Bruker data input page'!BO410*10000)+Calibrations!EA$97</f>
        <v>84.610798705907811</v>
      </c>
      <c r="AK410" s="21"/>
      <c r="AL410" s="21"/>
    </row>
    <row r="411" spans="2:38">
      <c r="B411" s="27">
        <f>'Bruker data input page'!B1088</f>
        <v>44768.940972222219</v>
      </c>
      <c r="C411" s="21" t="str">
        <f>'Bruker data input page'!G1088</f>
        <v>GeoExploration</v>
      </c>
      <c r="D411" s="21" t="str">
        <f>'Bruker data input page'!H1088</f>
        <v>Oxide3phase</v>
      </c>
      <c r="E411" s="26">
        <f>'Bruker data input page'!L1088</f>
        <v>90</v>
      </c>
      <c r="F411" s="26"/>
      <c r="G411" s="26" t="str">
        <f>'Bruker data input page'!DK411</f>
        <v>393-U1558D-34R-1A</v>
      </c>
      <c r="H411" s="26" t="str">
        <f>'Bruker data input page'!DL411</f>
        <v>SHLF</v>
      </c>
      <c r="I411" s="26">
        <f>'Bruker data input page'!DM411</f>
        <v>0</v>
      </c>
      <c r="J411" s="26">
        <f>'Bruker data input page'!DN411</f>
        <v>0</v>
      </c>
      <c r="K411" s="26">
        <f>'Bruker data input page'!DO411</f>
        <v>0</v>
      </c>
      <c r="L411" s="26">
        <f>'Bruker data input page'!DP411</f>
        <v>0</v>
      </c>
      <c r="M411" s="26">
        <f>'Bruker data input page'!DQ411</f>
        <v>0</v>
      </c>
      <c r="N411" s="26">
        <f>'Bruker data input page'!DR411</f>
        <v>0</v>
      </c>
      <c r="O411" s="26" t="str">
        <f>'Bruker data input page'!DS411</f>
        <v>10</v>
      </c>
      <c r="P411" s="21" t="str">
        <f>'Bruker data input page'!DT411</f>
        <v>2A ALT</v>
      </c>
      <c r="Q411" s="21">
        <f>'Bruker data input page'!A411</f>
        <v>90</v>
      </c>
      <c r="R411" s="27">
        <f>'Bruker data input page'!B411</f>
        <v>44746.790972222225</v>
      </c>
      <c r="S411" s="22">
        <f>'Bruker data input page'!Y411*Calibrations!H$97+Calibrations!I$97</f>
        <v>46.639767288320513</v>
      </c>
      <c r="T411" s="23">
        <f>Calibrations!O$97*('Bruker data input page'!AK411/0.5993)^2+Calibrations!P$97*('Bruker data input page'!AK411/0.5993)+Calibrations!Q$97</f>
        <v>1.13472198995898</v>
      </c>
      <c r="U411" s="22">
        <f>Calibrations!$V$97*'Bruker data input page'!W411^2+Calibrations!$W$97*'Bruker data input page'!W411+Calibrations!$X$97</f>
        <v>16.659960058102737</v>
      </c>
      <c r="V411" s="23">
        <f>('Bruker data input page'!AS411/0.69943)*Calibrations!AC$97+Calibrations!AD$97</f>
        <v>12.215619700777921</v>
      </c>
      <c r="W411" s="23">
        <f>'Bruker data input page'!U411*Calibrations!AQ$97+Calibrations!AR$97</f>
        <v>7.1759289870247818</v>
      </c>
      <c r="X411" s="23">
        <f>Calibrations!AJ$97*('Bruker data input page'!AQ411/0.77446)^2+('Bruker data input page'!AQ411/0.77446)*Calibrations!AK$97+Calibrations!AL$97</f>
        <v>0.18397340100555981</v>
      </c>
      <c r="Y411" s="23">
        <f>('Bruker data input page'!AI411/0.7147)*Calibrations!AX$97+Calibrations!AY$97</f>
        <v>10.768773810048852</v>
      </c>
      <c r="Z411" s="23">
        <f>('Bruker data input page'!AG411/0.8302)*Calibrations!BE$97+Calibrations!BF$97</f>
        <v>0.7108882759844839</v>
      </c>
      <c r="AA411" s="23">
        <f>((('Bruker data input page'!AA411/0.436)^2)*Calibrations!BK$97)+(('Bruker data input page'!AA411/0.436)*Calibrations!BL$97)+Calibrations!BM$97</f>
        <v>0.14417683227984823</v>
      </c>
      <c r="AB411" s="24">
        <f>'Bruker data input page'!AM411*Calibrations!BS$97*10000+Calibrations!BT$97</f>
        <v>352.97168602577244</v>
      </c>
      <c r="AC411" s="24">
        <f>Calibrations!CA$97*('Bruker data input page'!AO411*10000)^2+('Bruker data input page'!AO411*10000)*Calibrations!CB$97+Calibrations!CC$97</f>
        <v>313.69053702582471</v>
      </c>
      <c r="AD411" s="24">
        <f>'Bruker data input page'!AW411*10000*Calibrations!CI$97+Calibrations!CJ$97</f>
        <v>75.505092472706082</v>
      </c>
      <c r="AE411" s="24">
        <f>'Bruker data input page'!AY411*10000*Calibrations!CP$97+Calibrations!CQ$97</f>
        <v>71.046121408083096</v>
      </c>
      <c r="AF411" s="24">
        <f>Calibrations!$CW$97*('Bruker data input page'!BA411*10000)^2+('Bruker data input page'!BA411*10000)*Calibrations!$CX$97+Calibrations!$CY$97</f>
        <v>93.737902704208523</v>
      </c>
      <c r="AG411" s="24">
        <f>'Bruker data input page'!BI411*10000*Calibrations!DD$97+Calibrations!DE$97</f>
        <v>12.071627209184928</v>
      </c>
      <c r="AH411" s="24">
        <f>('Bruker data input page'!BK411*10000)*Calibrations!DK$97+Calibrations!DL$97</f>
        <v>93.526361389132575</v>
      </c>
      <c r="AI411" s="24">
        <f>Calibrations!DR$97*('Bruker data input page'!BM411*10000)^2+('Bruker data input page'!BM411*10000)*Calibrations!DS$97+Calibrations!DT$97</f>
        <v>28.664408876081268</v>
      </c>
      <c r="AJ411" s="24">
        <f>Calibrations!DY$97*('Bruker data input page'!BO411*10000)^2+Calibrations!DZ$97*('Bruker data input page'!BO411*10000)+Calibrations!EA$97</f>
        <v>70.971465618264176</v>
      </c>
      <c r="AK411" s="21"/>
      <c r="AL411" s="21"/>
    </row>
    <row r="412" spans="2:38">
      <c r="B412" s="27">
        <f>'Bruker data input page'!B1089</f>
        <v>44769.956944444442</v>
      </c>
      <c r="C412" s="21" t="str">
        <f>'Bruker data input page'!G1089</f>
        <v>GeoExploration</v>
      </c>
      <c r="D412" s="21" t="str">
        <f>'Bruker data input page'!H1089</f>
        <v>Oxide3phase</v>
      </c>
      <c r="E412" s="26">
        <f>'Bruker data input page'!L1089</f>
        <v>90</v>
      </c>
      <c r="F412" s="26"/>
      <c r="G412" s="26" t="str">
        <f>'Bruker data input page'!DK412</f>
        <v>393-U1558D-34R-1A</v>
      </c>
      <c r="H412" s="26" t="str">
        <f>'Bruker data input page'!DL412</f>
        <v>SHLF</v>
      </c>
      <c r="I412" s="26">
        <f>'Bruker data input page'!DM412</f>
        <v>0</v>
      </c>
      <c r="J412" s="26">
        <f>'Bruker data input page'!DN412</f>
        <v>0</v>
      </c>
      <c r="K412" s="26">
        <f>'Bruker data input page'!DO412</f>
        <v>0</v>
      </c>
      <c r="L412" s="26">
        <f>'Bruker data input page'!DP412</f>
        <v>0</v>
      </c>
      <c r="M412" s="26">
        <f>'Bruker data input page'!DQ412</f>
        <v>0</v>
      </c>
      <c r="N412" s="26">
        <f>'Bruker data input page'!DR412</f>
        <v>0</v>
      </c>
      <c r="O412" s="26" t="str">
        <f>'Bruker data input page'!DS412</f>
        <v>21</v>
      </c>
      <c r="P412" s="21" t="str">
        <f>'Bruker data input page'!DT412</f>
        <v>2B BKGD</v>
      </c>
      <c r="Q412" s="21">
        <f>'Bruker data input page'!A412</f>
        <v>91</v>
      </c>
      <c r="R412" s="27">
        <f>'Bruker data input page'!B412</f>
        <v>44746.792361111111</v>
      </c>
      <c r="S412" s="22">
        <f>'Bruker data input page'!Y412*Calibrations!H$97+Calibrations!I$97</f>
        <v>52.053455351274025</v>
      </c>
      <c r="T412" s="23">
        <f>Calibrations!O$97*('Bruker data input page'!AK412/0.5993)^2+Calibrations!P$97*('Bruker data input page'!AK412/0.5993)+Calibrations!Q$97</f>
        <v>1.2001703683100509</v>
      </c>
      <c r="U412" s="22">
        <f>Calibrations!$V$97*'Bruker data input page'!W412^2+Calibrations!$W$97*'Bruker data input page'!W412+Calibrations!$X$97</f>
        <v>18.569208756630534</v>
      </c>
      <c r="V412" s="23">
        <f>('Bruker data input page'!AS412/0.69943)*Calibrations!AC$97+Calibrations!AD$97</f>
        <v>9.2545085974289094</v>
      </c>
      <c r="W412" s="23">
        <f>'Bruker data input page'!U412*Calibrations!AQ$97+Calibrations!AR$97</f>
        <v>9.257186506708571</v>
      </c>
      <c r="X412" s="23">
        <f>Calibrations!AJ$97*('Bruker data input page'!AQ412/0.77446)^2+('Bruker data input page'!AQ412/0.77446)*Calibrations!AK$97+Calibrations!AL$97</f>
        <v>0.15461891033194641</v>
      </c>
      <c r="Y412" s="23">
        <f>('Bruker data input page'!AI412/0.7147)*Calibrations!AX$97+Calibrations!AY$97</f>
        <v>12.670522101916127</v>
      </c>
      <c r="Z412" s="23">
        <f>('Bruker data input page'!AG412/0.8302)*Calibrations!BE$97+Calibrations!BF$97</f>
        <v>0.36739223634160101</v>
      </c>
      <c r="AA412" s="23">
        <f>((('Bruker data input page'!AA412/0.436)^2)*Calibrations!BK$97)+(('Bruker data input page'!AA412/0.436)*Calibrations!BL$97)+Calibrations!BM$97</f>
        <v>9.251422672557745E-2</v>
      </c>
      <c r="AB412" s="24">
        <f>'Bruker data input page'!AM412*Calibrations!BS$97*10000+Calibrations!BT$97</f>
        <v>342.68207662638781</v>
      </c>
      <c r="AC412" s="24">
        <f>Calibrations!CA$97*('Bruker data input page'!AO412*10000)^2+('Bruker data input page'!AO412*10000)*Calibrations!CB$97+Calibrations!CC$97</f>
        <v>306.43620161432671</v>
      </c>
      <c r="AD412" s="24">
        <f>'Bruker data input page'!AW412*10000*Calibrations!CI$97+Calibrations!CJ$97</f>
        <v>100.21829586365688</v>
      </c>
      <c r="AE412" s="24">
        <f>'Bruker data input page'!AY412*10000*Calibrations!CP$97+Calibrations!CQ$97</f>
        <v>75.157966481694558</v>
      </c>
      <c r="AF412" s="24">
        <f>Calibrations!$CW$97*('Bruker data input page'!BA412*10000)^2+('Bruker data input page'!BA412*10000)*Calibrations!$CX$97+Calibrations!$CY$97</f>
        <v>83.439883904166209</v>
      </c>
      <c r="AG412" s="24">
        <f>'Bruker data input page'!BI412*10000*Calibrations!DD$97+Calibrations!DE$97</f>
        <v>4.1610912678326706</v>
      </c>
      <c r="AH412" s="24">
        <f>('Bruker data input page'!BK412*10000)*Calibrations!DK$97+Calibrations!DL$97</f>
        <v>86.574118111569859</v>
      </c>
      <c r="AI412" s="24">
        <f>Calibrations!DR$97*('Bruker data input page'!BM412*10000)^2+('Bruker data input page'!BM412*10000)*Calibrations!DS$97+Calibrations!DT$97</f>
        <v>28.664408876081268</v>
      </c>
      <c r="AJ412" s="24">
        <f>Calibrations!DY$97*('Bruker data input page'!BO412*10000)^2+Calibrations!DZ$97*('Bruker data input page'!BO412*10000)+Calibrations!EA$97</f>
        <v>76.948422169601841</v>
      </c>
      <c r="AK412" s="21"/>
      <c r="AL412" s="21"/>
    </row>
    <row r="413" spans="2:38">
      <c r="B413" s="27">
        <f>'Bruker data input page'!B1090</f>
        <v>44768.943749999999</v>
      </c>
      <c r="C413" s="21" t="str">
        <f>'Bruker data input page'!G1090</f>
        <v>GeoExploration</v>
      </c>
      <c r="D413" s="21" t="str">
        <f>'Bruker data input page'!H1090</f>
        <v>Oxide3phase</v>
      </c>
      <c r="E413" s="26">
        <f>'Bruker data input page'!L1090</f>
        <v>90</v>
      </c>
      <c r="F413" s="26"/>
      <c r="G413" s="26" t="str">
        <f>'Bruker data input page'!DK413</f>
        <v>393-U1558D-34R-1A</v>
      </c>
      <c r="H413" s="26" t="str">
        <f>'Bruker data input page'!DL413</f>
        <v>SHLF</v>
      </c>
      <c r="I413" s="26">
        <f>'Bruker data input page'!DM413</f>
        <v>0</v>
      </c>
      <c r="J413" s="26">
        <f>'Bruker data input page'!DN413</f>
        <v>0</v>
      </c>
      <c r="K413" s="26">
        <f>'Bruker data input page'!DO413</f>
        <v>0</v>
      </c>
      <c r="L413" s="26">
        <f>'Bruker data input page'!DP413</f>
        <v>0</v>
      </c>
      <c r="M413" s="26">
        <f>'Bruker data input page'!DQ413</f>
        <v>0</v>
      </c>
      <c r="N413" s="26">
        <f>'Bruker data input page'!DR413</f>
        <v>0</v>
      </c>
      <c r="O413" s="26" t="str">
        <f>'Bruker data input page'!DS413</f>
        <v>33</v>
      </c>
      <c r="P413" s="21" t="str">
        <f>'Bruker data input page'!DT413</f>
        <v>3A BKGD</v>
      </c>
      <c r="Q413" s="21">
        <f>'Bruker data input page'!A413</f>
        <v>92</v>
      </c>
      <c r="R413" s="27">
        <f>'Bruker data input page'!B413</f>
        <v>44746.794444444444</v>
      </c>
      <c r="S413" s="22">
        <f>'Bruker data input page'!Y413*Calibrations!H$97+Calibrations!I$97</f>
        <v>51.601482974145696</v>
      </c>
      <c r="T413" s="23">
        <f>Calibrations!O$97*('Bruker data input page'!AK413/0.5993)^2+Calibrations!P$97*('Bruker data input page'!AK413/0.5993)+Calibrations!Q$97</f>
        <v>1.1776717985111491</v>
      </c>
      <c r="U413" s="22">
        <f>Calibrations!$V$97*'Bruker data input page'!W413^2+Calibrations!$W$97*'Bruker data input page'!W413+Calibrations!$X$97</f>
        <v>17.405411778958964</v>
      </c>
      <c r="V413" s="23">
        <f>('Bruker data input page'!AS413/0.69943)*Calibrations!AC$97+Calibrations!AD$97</f>
        <v>9.8471625718440361</v>
      </c>
      <c r="W413" s="23">
        <f>'Bruker data input page'!U413*Calibrations!AQ$97+Calibrations!AR$97</f>
        <v>10.016802000887633</v>
      </c>
      <c r="X413" s="23">
        <f>Calibrations!AJ$97*('Bruker data input page'!AQ413/0.77446)^2+('Bruker data input page'!AQ413/0.77446)*Calibrations!AK$97+Calibrations!AL$97</f>
        <v>0.15369166895743963</v>
      </c>
      <c r="Y413" s="23">
        <f>('Bruker data input page'!AI413/0.7147)*Calibrations!AX$97+Calibrations!AY$97</f>
        <v>12.951422398008926</v>
      </c>
      <c r="Z413" s="23">
        <f>('Bruker data input page'!AG413/0.8302)*Calibrations!BE$97+Calibrations!BF$97</f>
        <v>0.31773924994331076</v>
      </c>
      <c r="AA413" s="23">
        <f>((('Bruker data input page'!AA413/0.436)^2)*Calibrations!BK$97)+(('Bruker data input page'!AA413/0.436)*Calibrations!BL$97)+Calibrations!BM$97</f>
        <v>7.3845903193667253E-2</v>
      </c>
      <c r="AB413" s="24">
        <f>'Bruker data input page'!AM413*Calibrations!BS$97*10000+Calibrations!BT$97</f>
        <v>315.24311822802866</v>
      </c>
      <c r="AC413" s="24">
        <f>Calibrations!CA$97*('Bruker data input page'!AO413*10000)^2+('Bruker data input page'!AO413*10000)*Calibrations!CB$97+Calibrations!CC$97</f>
        <v>299.00866912770289</v>
      </c>
      <c r="AD413" s="24">
        <f>'Bruker data input page'!AW413*10000*Calibrations!CI$97+Calibrations!CJ$97</f>
        <v>103.18388027057097</v>
      </c>
      <c r="AE413" s="24">
        <f>'Bruker data input page'!AY413*10000*Calibrations!CP$97+Calibrations!CQ$97</f>
        <v>81.325734092111745</v>
      </c>
      <c r="AF413" s="24">
        <f>Calibrations!$CW$97*('Bruker data input page'!BA413*10000)^2+('Bruker data input page'!BA413*10000)*Calibrations!$CX$97+Calibrations!$CY$97</f>
        <v>76.810841432159478</v>
      </c>
      <c r="AG413" s="24">
        <f>'Bruker data input page'!BI413*10000*Calibrations!DD$97+Calibrations!DE$97</f>
        <v>5.2911678308829933</v>
      </c>
      <c r="AH413" s="24">
        <f>('Bruker data input page'!BK413*10000)*Calibrations!DK$97+Calibrations!DL$97</f>
        <v>82.601407667248296</v>
      </c>
      <c r="AI413" s="24">
        <f>Calibrations!DR$97*('Bruker data input page'!BM413*10000)^2+('Bruker data input page'!BM413*10000)*Calibrations!DS$97+Calibrations!DT$97</f>
        <v>26.542141426048879</v>
      </c>
      <c r="AJ413" s="24">
        <f>Calibrations!DY$97*('Bruker data input page'!BO413*10000)^2+Calibrations!DZ$97*('Bruker data input page'!BO413*10000)+Calibrations!EA$97</f>
        <v>75.242267651044003</v>
      </c>
      <c r="AK413" s="21"/>
      <c r="AL413" s="21"/>
    </row>
    <row r="414" spans="2:38">
      <c r="B414" s="27">
        <f>'Bruker data input page'!B1091</f>
        <v>44768.945138888892</v>
      </c>
      <c r="C414" s="21" t="str">
        <f>'Bruker data input page'!G1091</f>
        <v>GeoExploration</v>
      </c>
      <c r="D414" s="21" t="str">
        <f>'Bruker data input page'!H1091</f>
        <v>Oxide3phase</v>
      </c>
      <c r="E414" s="26">
        <f>'Bruker data input page'!L1091</f>
        <v>90</v>
      </c>
      <c r="F414" s="26"/>
      <c r="G414" s="26" t="str">
        <f>'Bruker data input page'!DK414</f>
        <v>393-U1558D-34R-1A</v>
      </c>
      <c r="H414" s="26" t="str">
        <f>'Bruker data input page'!DL414</f>
        <v>SHLF</v>
      </c>
      <c r="I414" s="26">
        <f>'Bruker data input page'!DM414</f>
        <v>0</v>
      </c>
      <c r="J414" s="26">
        <f>'Bruker data input page'!DN414</f>
        <v>0</v>
      </c>
      <c r="K414" s="26">
        <f>'Bruker data input page'!DO414</f>
        <v>0</v>
      </c>
      <c r="L414" s="26">
        <f>'Bruker data input page'!DP414</f>
        <v>0</v>
      </c>
      <c r="M414" s="26">
        <f>'Bruker data input page'!DQ414</f>
        <v>0</v>
      </c>
      <c r="N414" s="26">
        <f>'Bruker data input page'!DR414</f>
        <v>0</v>
      </c>
      <c r="O414" s="26" t="str">
        <f>'Bruker data input page'!DS414</f>
        <v>93</v>
      </c>
      <c r="P414" s="21" t="str">
        <f>'Bruker data input page'!DT414</f>
        <v>16A ALT</v>
      </c>
      <c r="Q414" s="21">
        <f>'Bruker data input page'!A414</f>
        <v>93</v>
      </c>
      <c r="R414" s="27">
        <f>'Bruker data input page'!B414</f>
        <v>44746.797222222223</v>
      </c>
      <c r="S414" s="22">
        <f>'Bruker data input page'!Y414*Calibrations!H$97+Calibrations!I$97</f>
        <v>51.048042560721996</v>
      </c>
      <c r="T414" s="23">
        <f>Calibrations!O$97*('Bruker data input page'!AK414/0.5993)^2+Calibrations!P$97*('Bruker data input page'!AK414/0.5993)+Calibrations!Q$97</f>
        <v>1.2274737870343864</v>
      </c>
      <c r="U414" s="22">
        <f>Calibrations!$V$97*'Bruker data input page'!W414^2+Calibrations!$W$97*'Bruker data input page'!W414+Calibrations!$X$97</f>
        <v>17.877792021587787</v>
      </c>
      <c r="V414" s="23">
        <f>('Bruker data input page'!AS414/0.69943)*Calibrations!AC$97+Calibrations!AD$97</f>
        <v>9.9604259710341054</v>
      </c>
      <c r="W414" s="23">
        <f>'Bruker data input page'!U414*Calibrations!AQ$97+Calibrations!AR$97</f>
        <v>7.4150850995978281</v>
      </c>
      <c r="X414" s="23">
        <f>Calibrations!AJ$97*('Bruker data input page'!AQ414/0.77446)^2+('Bruker data input page'!AQ414/0.77446)*Calibrations!AK$97+Calibrations!AL$97</f>
        <v>0.1363243501245584</v>
      </c>
      <c r="Y414" s="23">
        <f>('Bruker data input page'!AI414/0.7147)*Calibrations!AX$97+Calibrations!AY$97</f>
        <v>12.864640192711967</v>
      </c>
      <c r="Z414" s="23">
        <f>('Bruker data input page'!AG414/0.8302)*Calibrations!BE$97+Calibrations!BF$97</f>
        <v>0.50307015358191376</v>
      </c>
      <c r="AA414" s="23">
        <f>((('Bruker data input page'!AA414/0.436)^2)*Calibrations!BK$97)+(('Bruker data input page'!AA414/0.436)*Calibrations!BL$97)+Calibrations!BM$97</f>
        <v>0.10046290126633826</v>
      </c>
      <c r="AB414" s="24">
        <f>'Bruker data input page'!AM414*Calibrations!BS$97*10000+Calibrations!BT$97</f>
        <v>414.70934242208057</v>
      </c>
      <c r="AC414" s="24">
        <f>Calibrations!CA$97*('Bruker data input page'!AO414*10000)^2+('Bruker data input page'!AO414*10000)*Calibrations!CB$97+Calibrations!CC$97</f>
        <v>350.49348407118953</v>
      </c>
      <c r="AD414" s="24">
        <f>'Bruker data input page'!AW414*10000*Calibrations!CI$97+Calibrations!CJ$97</f>
        <v>182.26613112161351</v>
      </c>
      <c r="AE414" s="24">
        <f>'Bruker data input page'!AY414*10000*Calibrations!CP$97+Calibrations!CQ$97</f>
        <v>145.05933273308932</v>
      </c>
      <c r="AF414" s="24">
        <f>Calibrations!$CW$97*('Bruker data input page'!BA414*10000)^2+('Bruker data input page'!BA414*10000)*Calibrations!$CX$97+Calibrations!$CY$97</f>
        <v>74.117702441699478</v>
      </c>
      <c r="AG414" s="24">
        <f>'Bruker data input page'!BI414*10000*Calibrations!DD$97+Calibrations!DE$97</f>
        <v>8.6813975200339613</v>
      </c>
      <c r="AH414" s="24">
        <f>('Bruker data input page'!BK414*10000)*Calibrations!DK$97+Calibrations!DL$97</f>
        <v>88.560473333730641</v>
      </c>
      <c r="AI414" s="24">
        <f>Calibrations!DR$97*('Bruker data input page'!BM414*10000)^2+('Bruker data input page'!BM414*10000)*Calibrations!DS$97+Calibrations!DT$97</f>
        <v>30.785516947465101</v>
      </c>
      <c r="AJ414" s="24">
        <f>Calibrations!DY$97*('Bruker data input page'!BO414*10000)^2+Calibrations!DZ$97*('Bruker data input page'!BO414*10000)+Calibrations!EA$97</f>
        <v>72.680714843327877</v>
      </c>
      <c r="AK414" s="21"/>
      <c r="AL414" s="21"/>
    </row>
    <row r="415" spans="2:38">
      <c r="B415" s="27">
        <f>'Bruker data input page'!B1092</f>
        <v>44768.947222222225</v>
      </c>
      <c r="C415" s="21" t="str">
        <f>'Bruker data input page'!G1092</f>
        <v>GeoExploration</v>
      </c>
      <c r="D415" s="21" t="str">
        <f>'Bruker data input page'!H1092</f>
        <v>Oxide3phase</v>
      </c>
      <c r="E415" s="26">
        <f>'Bruker data input page'!L1092</f>
        <v>90</v>
      </c>
      <c r="F415" s="26"/>
      <c r="G415" s="26" t="str">
        <f>'Bruker data input page'!DK415</f>
        <v>393-U1558D-34R-1A</v>
      </c>
      <c r="H415" s="26" t="str">
        <f>'Bruker data input page'!DL415</f>
        <v>SHLF</v>
      </c>
      <c r="I415" s="26">
        <f>'Bruker data input page'!DM415</f>
        <v>0</v>
      </c>
      <c r="J415" s="26">
        <f>'Bruker data input page'!DN415</f>
        <v>0</v>
      </c>
      <c r="K415" s="26">
        <f>'Bruker data input page'!DO415</f>
        <v>0</v>
      </c>
      <c r="L415" s="26">
        <f>'Bruker data input page'!DP415</f>
        <v>0</v>
      </c>
      <c r="M415" s="26">
        <f>'Bruker data input page'!DQ415</f>
        <v>0</v>
      </c>
      <c r="N415" s="26">
        <f>'Bruker data input page'!DR415</f>
        <v>0</v>
      </c>
      <c r="O415" s="26" t="str">
        <f>'Bruker data input page'!DS415</f>
        <v>116</v>
      </c>
      <c r="P415" s="21" t="str">
        <f>'Bruker data input page'!DT415</f>
        <v>21A ALT</v>
      </c>
      <c r="Q415" s="21">
        <f>'Bruker data input page'!A415</f>
        <v>94</v>
      </c>
      <c r="R415" s="27">
        <f>'Bruker data input page'!B415</f>
        <v>44746.800694444442</v>
      </c>
      <c r="S415" s="22">
        <f>'Bruker data input page'!Y415*Calibrations!H$97+Calibrations!I$97</f>
        <v>51.1698279672826</v>
      </c>
      <c r="T415" s="23">
        <f>Calibrations!O$97*('Bruker data input page'!AK415/0.5993)^2+Calibrations!P$97*('Bruker data input page'!AK415/0.5993)+Calibrations!Q$97</f>
        <v>1.2229872287302777</v>
      </c>
      <c r="U415" s="22">
        <f>Calibrations!$V$97*'Bruker data input page'!W415^2+Calibrations!$W$97*'Bruker data input page'!W415+Calibrations!$X$97</f>
        <v>17.90500623966847</v>
      </c>
      <c r="V415" s="23">
        <f>('Bruker data input page'!AS415/0.69943)*Calibrations!AC$97+Calibrations!AD$97</f>
        <v>9.3415789360693058</v>
      </c>
      <c r="W415" s="23">
        <f>'Bruker data input page'!U415*Calibrations!AQ$97+Calibrations!AR$97</f>
        <v>8.8739953869674402</v>
      </c>
      <c r="X415" s="23">
        <f>Calibrations!AJ$97*('Bruker data input page'!AQ415/0.77446)^2+('Bruker data input page'!AQ415/0.77446)*Calibrations!AK$97+Calibrations!AL$97</f>
        <v>0.13724396576404319</v>
      </c>
      <c r="Y415" s="23">
        <f>('Bruker data input page'!AI415/0.7147)*Calibrations!AX$97+Calibrations!AY$97</f>
        <v>12.132472429074966</v>
      </c>
      <c r="Z415" s="23">
        <f>('Bruker data input page'!AG415/0.8302)*Calibrations!BE$97+Calibrations!BF$97</f>
        <v>0.4473803299315518</v>
      </c>
      <c r="AA415" s="23">
        <f>((('Bruker data input page'!AA415/0.436)^2)*Calibrations!BK$97)+(('Bruker data input page'!AA415/0.436)*Calibrations!BL$97)+Calibrations!BM$97</f>
        <v>0.13491766488776946</v>
      </c>
      <c r="AB415" s="24">
        <f>'Bruker data input page'!AM415*Calibrations!BS$97*10000+Calibrations!BT$97</f>
        <v>308.38337862843883</v>
      </c>
      <c r="AC415" s="24">
        <f>Calibrations!CA$97*('Bruker data input page'!AO415*10000)^2+('Bruker data input page'!AO415*10000)*Calibrations!CB$97+Calibrations!CC$97</f>
        <v>291.40793956595326</v>
      </c>
      <c r="AD415" s="24">
        <f>'Bruker data input page'!AW415*10000*Calibrations!CI$97+Calibrations!CJ$97</f>
        <v>147.66764637428241</v>
      </c>
      <c r="AE415" s="24">
        <f>'Bruker data input page'!AY415*10000*Calibrations!CP$97+Calibrations!CQ$97</f>
        <v>120.3882622914206</v>
      </c>
      <c r="AF415" s="24">
        <f>Calibrations!$CW$97*('Bruker data input page'!BA415*10000)^2+('Bruker data input page'!BA415*10000)*Calibrations!$CX$97+Calibrations!$CY$97</f>
        <v>87.346128813100606</v>
      </c>
      <c r="AG415" s="24">
        <f>'Bruker data input page'!BI415*10000*Calibrations!DD$97+Calibrations!DE$97</f>
        <v>6.421244393933315</v>
      </c>
      <c r="AH415" s="24">
        <f>('Bruker data input page'!BK415*10000)*Calibrations!DK$97+Calibrations!DL$97</f>
        <v>88.560473333730641</v>
      </c>
      <c r="AI415" s="24">
        <f>Calibrations!DR$97*('Bruker data input page'!BM415*10000)^2+('Bruker data input page'!BM415*10000)*Calibrations!DS$97+Calibrations!DT$97</f>
        <v>29.725107834104254</v>
      </c>
      <c r="AJ415" s="24">
        <f>Calibrations!DY$97*('Bruker data input page'!BO415*10000)^2+Calibrations!DZ$97*('Bruker data input page'!BO415*10000)+Calibrations!EA$97</f>
        <v>82.05945842966112</v>
      </c>
      <c r="AK415" s="21"/>
      <c r="AL415" s="21"/>
    </row>
    <row r="416" spans="2:38">
      <c r="B416" s="27">
        <f>'Bruker data input page'!B1093</f>
        <v>44768.958333333336</v>
      </c>
      <c r="C416" s="21" t="str">
        <f>'Bruker data input page'!G1093</f>
        <v>GeoExploration</v>
      </c>
      <c r="D416" s="21" t="str">
        <f>'Bruker data input page'!H1093</f>
        <v>Oxide3phase</v>
      </c>
      <c r="E416" s="26">
        <f>'Bruker data input page'!L1093</f>
        <v>90</v>
      </c>
      <c r="F416" s="26"/>
      <c r="G416" s="26" t="str">
        <f>'Bruker data input page'!DK416</f>
        <v>393-U1558D-35R-1A</v>
      </c>
      <c r="H416" s="26" t="str">
        <f>'Bruker data input page'!DL416</f>
        <v>SHLF</v>
      </c>
      <c r="I416" s="26">
        <f>'Bruker data input page'!DM416</f>
        <v>0</v>
      </c>
      <c r="J416" s="26">
        <f>'Bruker data input page'!DN416</f>
        <v>0</v>
      </c>
      <c r="K416" s="26">
        <f>'Bruker data input page'!DO416</f>
        <v>0</v>
      </c>
      <c r="L416" s="26">
        <f>'Bruker data input page'!DP416</f>
        <v>0</v>
      </c>
      <c r="M416" s="26">
        <f>'Bruker data input page'!DQ416</f>
        <v>0</v>
      </c>
      <c r="N416" s="26">
        <f>'Bruker data input page'!DR416</f>
        <v>0</v>
      </c>
      <c r="O416" s="26" t="str">
        <f>'Bruker data input page'!DS416</f>
        <v>20</v>
      </c>
      <c r="P416" s="21" t="str">
        <f>'Bruker data input page'!DT416</f>
        <v>4A ALT</v>
      </c>
      <c r="Q416" s="21">
        <f>'Bruker data input page'!A416</f>
        <v>95</v>
      </c>
      <c r="R416" s="27">
        <f>'Bruker data input page'!B416</f>
        <v>44746.804166666669</v>
      </c>
      <c r="S416" s="22">
        <f>'Bruker data input page'!Y416*Calibrations!H$97+Calibrations!I$97</f>
        <v>50.175940234717281</v>
      </c>
      <c r="T416" s="23">
        <f>Calibrations!O$97*('Bruker data input page'!AK416/0.5993)^2+Calibrations!P$97*('Bruker data input page'!AK416/0.5993)+Calibrations!Q$97</f>
        <v>1.23554548898026</v>
      </c>
      <c r="U416" s="22">
        <f>Calibrations!$V$97*'Bruker data input page'!W416^2+Calibrations!$W$97*'Bruker data input page'!W416+Calibrations!$X$97</f>
        <v>19.86294276647526</v>
      </c>
      <c r="V416" s="23">
        <f>('Bruker data input page'!AS416/0.69943)*Calibrations!AC$97+Calibrations!AD$97</f>
        <v>10.651088045637843</v>
      </c>
      <c r="W416" s="23">
        <f>'Bruker data input page'!U416*Calibrations!AQ$97+Calibrations!AR$97</f>
        <v>5.3927949318419142</v>
      </c>
      <c r="X416" s="23">
        <f>Calibrations!AJ$97*('Bruker data input page'!AQ416/0.77446)^2+('Bruker data input page'!AQ416/0.77446)*Calibrations!AK$97+Calibrations!AL$97</f>
        <v>0.20986843204568673</v>
      </c>
      <c r="Y416" s="23">
        <f>('Bruker data input page'!AI416/0.7147)*Calibrations!AX$97+Calibrations!AY$97</f>
        <v>10.474932307902996</v>
      </c>
      <c r="Z416" s="23">
        <f>('Bruker data input page'!AG416/0.8302)*Calibrations!BE$97+Calibrations!BF$97</f>
        <v>0.85290487233947199</v>
      </c>
      <c r="AA416" s="23">
        <f>((('Bruker data input page'!AA416/0.436)^2)*Calibrations!BK$97)+(('Bruker data input page'!AA416/0.436)*Calibrations!BL$97)+Calibrations!BM$97</f>
        <v>0.23116596062949557</v>
      </c>
      <c r="AB416" s="24">
        <f>'Bruker data input page'!AM416*Calibrations!BS$97*10000+Calibrations!BT$97</f>
        <v>326.39019507736202</v>
      </c>
      <c r="AC416" s="24">
        <f>Calibrations!CA$97*('Bruker data input page'!AO416*10000)^2+('Bruker data input page'!AO416*10000)*Calibrations!CB$97+Calibrations!CC$97</f>
        <v>225.49976835281703</v>
      </c>
      <c r="AD416" s="24">
        <f>'Bruker data input page'!AW416*10000*Calibrations!CI$97+Calibrations!CJ$97</f>
        <v>87.367430100362469</v>
      </c>
      <c r="AE416" s="24">
        <f>'Bruker data input page'!AY416*10000*Calibrations!CP$97+Calibrations!CQ$97</f>
        <v>75.157966481694558</v>
      </c>
      <c r="AF416" s="24">
        <f>Calibrations!$CW$97*('Bruker data input page'!BA416*10000)^2+('Bruker data input page'!BA416*10000)*Calibrations!$CX$97+Calibrations!$CY$97</f>
        <v>103.6562917748126</v>
      </c>
      <c r="AG416" s="24">
        <f>'Bruker data input page'!BI416*10000*Calibrations!DD$97+Calibrations!DE$97</f>
        <v>13.20170377223525</v>
      </c>
      <c r="AH416" s="24">
        <f>('Bruker data input page'!BK416*10000)*Calibrations!DK$97+Calibrations!DL$97</f>
        <v>140.20570910991097</v>
      </c>
      <c r="AI416" s="24">
        <f>Calibrations!DR$97*('Bruker data input page'!BM416*10000)^2+('Bruker data input page'!BM416*10000)*Calibrations!DS$97+Calibrations!DT$97</f>
        <v>24.418714597367938</v>
      </c>
      <c r="AJ416" s="24">
        <f>Calibrations!DY$97*('Bruker data input page'!BO416*10000)^2+Calibrations!DZ$97*('Bruker data input page'!BO416*10000)+Calibrations!EA$97</f>
        <v>71.826244966121322</v>
      </c>
      <c r="AK416" s="21"/>
      <c r="AL416" s="21"/>
    </row>
    <row r="417" spans="2:38">
      <c r="B417" s="27">
        <f>'Bruker data input page'!B1094</f>
        <v>44768.966666666667</v>
      </c>
      <c r="C417" s="21" t="str">
        <f>'Bruker data input page'!G1094</f>
        <v>GeoExploration</v>
      </c>
      <c r="D417" s="21" t="str">
        <f>'Bruker data input page'!H1094</f>
        <v>Oxide3phase</v>
      </c>
      <c r="E417" s="26">
        <f>'Bruker data input page'!L1094</f>
        <v>90</v>
      </c>
      <c r="F417" s="26"/>
      <c r="G417" s="26" t="str">
        <f>'Bruker data input page'!DK417</f>
        <v>393-U1558D-35R-1A</v>
      </c>
      <c r="H417" s="26" t="str">
        <f>'Bruker data input page'!DL417</f>
        <v>SHLF</v>
      </c>
      <c r="I417" s="26">
        <f>'Bruker data input page'!DM417</f>
        <v>0</v>
      </c>
      <c r="J417" s="26">
        <f>'Bruker data input page'!DN417</f>
        <v>0</v>
      </c>
      <c r="K417" s="26">
        <f>'Bruker data input page'!DO417</f>
        <v>0</v>
      </c>
      <c r="L417" s="26">
        <f>'Bruker data input page'!DP417</f>
        <v>0</v>
      </c>
      <c r="M417" s="26">
        <f>'Bruker data input page'!DQ417</f>
        <v>0</v>
      </c>
      <c r="N417" s="26">
        <f>'Bruker data input page'!DR417</f>
        <v>0</v>
      </c>
      <c r="O417" s="26" t="str">
        <f>'Bruker data input page'!DS417</f>
        <v>55</v>
      </c>
      <c r="P417" s="21" t="str">
        <f>'Bruker data input page'!DT417</f>
        <v>9A ALT</v>
      </c>
      <c r="Q417" s="21">
        <f>'Bruker data input page'!A417</f>
        <v>96</v>
      </c>
      <c r="R417" s="27">
        <f>'Bruker data input page'!B417</f>
        <v>44746.806250000001</v>
      </c>
      <c r="S417" s="22">
        <f>'Bruker data input page'!Y417*Calibrations!H$97+Calibrations!I$97</f>
        <v>51.264048286699733</v>
      </c>
      <c r="T417" s="23">
        <f>Calibrations!O$97*('Bruker data input page'!AK417/0.5993)^2+Calibrations!P$97*('Bruker data input page'!AK417/0.5993)+Calibrations!Q$97</f>
        <v>1.2237051874723091</v>
      </c>
      <c r="U417" s="22">
        <f>Calibrations!$V$97*'Bruker data input page'!W417^2+Calibrations!$W$97*'Bruker data input page'!W417+Calibrations!$X$97</f>
        <v>18.192684317942081</v>
      </c>
      <c r="V417" s="23">
        <f>('Bruker data input page'!AS417/0.69943)*Calibrations!AC$97+Calibrations!AD$97</f>
        <v>8.8454938826917076</v>
      </c>
      <c r="W417" s="23">
        <f>'Bruker data input page'!U417*Calibrations!AQ$97+Calibrations!AR$97</f>
        <v>8.1594270829496711</v>
      </c>
      <c r="X417" s="23">
        <f>Calibrations!AJ$97*('Bruker data input page'!AQ417/0.77446)^2+('Bruker data input page'!AQ417/0.77446)*Calibrations!AK$97+Calibrations!AL$97</f>
        <v>0.13685050535181942</v>
      </c>
      <c r="Y417" s="23">
        <f>('Bruker data input page'!AI417/0.7147)*Calibrations!AX$97+Calibrations!AY$97</f>
        <v>13.308142936624332</v>
      </c>
      <c r="Z417" s="23">
        <f>('Bruker data input page'!AG417/0.8302)*Calibrations!BE$97+Calibrations!BF$97</f>
        <v>0.54970472135416804</v>
      </c>
      <c r="AA417" s="23">
        <f>((('Bruker data input page'!AA417/0.436)^2)*Calibrations!BK$97)+(('Bruker data input page'!AA417/0.436)*Calibrations!BL$97)+Calibrations!BM$97</f>
        <v>0.14084862937814574</v>
      </c>
      <c r="AB417" s="24">
        <f>'Bruker data input page'!AM417*Calibrations!BS$97*10000+Calibrations!BT$97</f>
        <v>328.10512997725948</v>
      </c>
      <c r="AC417" s="24">
        <f>Calibrations!CA$97*('Bruker data input page'!AO417*10000)^2+('Bruker data input page'!AO417*10000)*Calibrations!CB$97+Calibrations!CC$97</f>
        <v>325.96886853392459</v>
      </c>
      <c r="AD417" s="24">
        <f>'Bruker data input page'!AW417*10000*Calibrations!CI$97+Calibrations!CJ$97</f>
        <v>70.562451794515923</v>
      </c>
      <c r="AE417" s="24">
        <f>'Bruker data input page'!AY417*10000*Calibrations!CP$97+Calibrations!CQ$97</f>
        <v>50.486896040025819</v>
      </c>
      <c r="AF417" s="24">
        <f>Calibrations!$CW$97*('Bruker data input page'!BA417*10000)^2+('Bruker data input page'!BA417*10000)*Calibrations!$CX$97+Calibrations!$CY$97</f>
        <v>65.895924321780186</v>
      </c>
      <c r="AG417" s="24">
        <f>'Bruker data input page'!BI417*10000*Calibrations!DD$97+Calibrations!DE$97</f>
        <v>9.8114740830842848</v>
      </c>
      <c r="AH417" s="24">
        <f>('Bruker data input page'!BK417*10000)*Calibrations!DK$97+Calibrations!DL$97</f>
        <v>96.505894222373783</v>
      </c>
      <c r="AI417" s="24">
        <f>Calibrations!DR$97*('Bruker data input page'!BM417*10000)^2+('Bruker data input page'!BM417*10000)*Calibrations!DS$97+Calibrations!DT$97</f>
        <v>28.664408876081268</v>
      </c>
      <c r="AJ417" s="24">
        <f>Calibrations!DY$97*('Bruker data input page'!BO417*10000)^2+Calibrations!DZ$97*('Bruker data input page'!BO417*10000)+Calibrations!EA$97</f>
        <v>70.116376799756438</v>
      </c>
      <c r="AK417" s="21"/>
      <c r="AL417" s="21"/>
    </row>
    <row r="418" spans="2:38">
      <c r="B418" s="27">
        <f>'Bruker data input page'!B1095</f>
        <v>44768.96875</v>
      </c>
      <c r="C418" s="21" t="str">
        <f>'Bruker data input page'!G1095</f>
        <v>GeoExploration</v>
      </c>
      <c r="D418" s="21" t="str">
        <f>'Bruker data input page'!H1095</f>
        <v>Oxide3phase</v>
      </c>
      <c r="E418" s="26">
        <f>'Bruker data input page'!L1095</f>
        <v>90</v>
      </c>
      <c r="F418" s="26"/>
      <c r="G418" s="26" t="str">
        <f>'Bruker data input page'!DK418</f>
        <v>393-U1558D-35R-1A</v>
      </c>
      <c r="H418" s="26" t="str">
        <f>'Bruker data input page'!DL418</f>
        <v>SHLF</v>
      </c>
      <c r="I418" s="26">
        <f>'Bruker data input page'!DM418</f>
        <v>0</v>
      </c>
      <c r="J418" s="26">
        <f>'Bruker data input page'!DN418</f>
        <v>0</v>
      </c>
      <c r="K418" s="26">
        <f>'Bruker data input page'!DO418</f>
        <v>0</v>
      </c>
      <c r="L418" s="26">
        <f>'Bruker data input page'!DP418</f>
        <v>0</v>
      </c>
      <c r="M418" s="26">
        <f>'Bruker data input page'!DQ418</f>
        <v>0</v>
      </c>
      <c r="N418" s="26">
        <f>'Bruker data input page'!DR418</f>
        <v>0</v>
      </c>
      <c r="O418" s="26" t="str">
        <f>'Bruker data input page'!DS418</f>
        <v>64</v>
      </c>
      <c r="P418" s="21" t="str">
        <f>'Bruker data input page'!DT418</f>
        <v>10A ALT</v>
      </c>
      <c r="Q418" s="21">
        <f>'Bruker data input page'!A418</f>
        <v>97</v>
      </c>
      <c r="R418" s="27">
        <f>'Bruker data input page'!B418</f>
        <v>44746.808333333334</v>
      </c>
      <c r="S418" s="22">
        <f>'Bruker data input page'!Y418*Calibrations!H$97+Calibrations!I$97</f>
        <v>42.131806205085518</v>
      </c>
      <c r="T418" s="23">
        <f>Calibrations!O$97*('Bruker data input page'!AK418/0.5993)^2+Calibrations!P$97*('Bruker data input page'!AK418/0.5993)+Calibrations!Q$97</f>
        <v>0.9273173069679288</v>
      </c>
      <c r="U418" s="22">
        <f>Calibrations!$V$97*'Bruker data input page'!W418^2+Calibrations!$W$97*'Bruker data input page'!W418+Calibrations!$X$97</f>
        <v>12.79966176715225</v>
      </c>
      <c r="V418" s="23">
        <f>('Bruker data input page'!AS418/0.69943)*Calibrations!AC$97+Calibrations!AD$97</f>
        <v>7.6784635090801823</v>
      </c>
      <c r="W418" s="23">
        <f>'Bruker data input page'!U418*Calibrations!AQ$97+Calibrations!AR$97</f>
        <v>7.9631914691569126</v>
      </c>
      <c r="X418" s="23">
        <f>Calibrations!AJ$97*('Bruker data input page'!AQ418/0.77446)^2+('Bruker data input page'!AQ418/0.77446)*Calibrations!AK$97+Calibrations!AL$97</f>
        <v>0.12683148495273761</v>
      </c>
      <c r="Y418" s="23">
        <f>('Bruker data input page'!AI418/0.7147)*Calibrations!AX$97+Calibrations!AY$97</f>
        <v>9.693740210747368</v>
      </c>
      <c r="Z418" s="23">
        <f>('Bruker data input page'!AG418/0.8302)*Calibrations!BE$97+Calibrations!BF$97</f>
        <v>0.2394112865976798</v>
      </c>
      <c r="AA418" s="23" t="e">
        <f>((('Bruker data input page'!AA418/0.436)^2)*Calibrations!BK$97)+(('Bruker data input page'!AA418/0.436)*Calibrations!BL$97)+Calibrations!BM$97</f>
        <v>#VALUE!</v>
      </c>
      <c r="AB418" s="24">
        <f>'Bruker data input page'!AM418*Calibrations!BS$97*10000+Calibrations!BT$97</f>
        <v>219.20676383377162</v>
      </c>
      <c r="AC418" s="24">
        <f>Calibrations!CA$97*('Bruker data input page'!AO418*10000)^2+('Bruker data input page'!AO418*10000)*Calibrations!CB$97+Calibrations!CC$97</f>
        <v>278.68735714131827</v>
      </c>
      <c r="AD418" s="24">
        <f>'Bruker data input page'!AW418*10000*Calibrations!CI$97+Calibrations!CJ$97</f>
        <v>108.12652094876111</v>
      </c>
      <c r="AE418" s="24">
        <f>'Bruker data input page'!AY418*10000*Calibrations!CP$97+Calibrations!CQ$97</f>
        <v>80.297772823708883</v>
      </c>
      <c r="AF418" s="24">
        <f>Calibrations!$CW$97*('Bruker data input page'!BA418*10000)^2+('Bruker data input page'!BA418*10000)*Calibrations!$CX$97+Calibrations!$CY$97</f>
        <v>79.48025356452959</v>
      </c>
      <c r="AG418" s="24">
        <f>'Bruker data input page'!BI418*10000*Calibrations!DD$97+Calibrations!DE$97</f>
        <v>4.1610912678326706</v>
      </c>
      <c r="AH418" s="24">
        <f>('Bruker data input page'!BK418*10000)*Calibrations!DK$97+Calibrations!DL$97</f>
        <v>70.683276334283605</v>
      </c>
      <c r="AI418" s="24">
        <f>Calibrations!DR$97*('Bruker data input page'!BM418*10000)^2+('Bruker data input page'!BM418*10000)*Calibrations!DS$97+Calibrations!DT$97</f>
        <v>25.480572934039472</v>
      </c>
      <c r="AJ418" s="24">
        <f>Calibrations!DY$97*('Bruker data input page'!BO418*10000)^2+Calibrations!DZ$97*('Bruker data input page'!BO418*10000)+Calibrations!EA$97</f>
        <v>73.534875249883854</v>
      </c>
      <c r="AK418" s="21"/>
      <c r="AL418" s="21"/>
    </row>
    <row r="419" spans="2:38">
      <c r="B419" s="27">
        <f>'Bruker data input page'!B1096</f>
        <v>44768.970833333333</v>
      </c>
      <c r="C419" s="21" t="str">
        <f>'Bruker data input page'!G1096</f>
        <v>GeoExploration</v>
      </c>
      <c r="D419" s="21" t="str">
        <f>'Bruker data input page'!H1096</f>
        <v>Oxide3phase</v>
      </c>
      <c r="E419" s="26">
        <f>'Bruker data input page'!L1096</f>
        <v>90</v>
      </c>
      <c r="F419" s="26"/>
      <c r="G419" s="26" t="str">
        <f>'Bruker data input page'!DK419</f>
        <v>393-U1558D-35R-2A</v>
      </c>
      <c r="H419" s="26" t="str">
        <f>'Bruker data input page'!DL419</f>
        <v>SHLF</v>
      </c>
      <c r="I419" s="26">
        <f>'Bruker data input page'!DM419</f>
        <v>0</v>
      </c>
      <c r="J419" s="26">
        <f>'Bruker data input page'!DN419</f>
        <v>0</v>
      </c>
      <c r="K419" s="26">
        <f>'Bruker data input page'!DO419</f>
        <v>0</v>
      </c>
      <c r="L419" s="26">
        <f>'Bruker data input page'!DP419</f>
        <v>0</v>
      </c>
      <c r="M419" s="26">
        <f>'Bruker data input page'!DQ419</f>
        <v>0</v>
      </c>
      <c r="N419" s="26">
        <f>'Bruker data input page'!DR419</f>
        <v>0</v>
      </c>
      <c r="O419" s="26" t="str">
        <f>'Bruker data input page'!DS419</f>
        <v>22</v>
      </c>
      <c r="P419" s="21" t="str">
        <f>'Bruker data input page'!DT419</f>
        <v>1B BKGD</v>
      </c>
      <c r="Q419" s="21">
        <f>'Bruker data input page'!A419</f>
        <v>98</v>
      </c>
      <c r="R419" s="27">
        <f>'Bruker data input page'!B419</f>
        <v>44746.8125</v>
      </c>
      <c r="S419" s="22">
        <f>'Bruker data input page'!Y419*Calibrations!H$97+Calibrations!I$97</f>
        <v>49.493585512885524</v>
      </c>
      <c r="T419" s="23">
        <f>Calibrations!O$97*('Bruker data input page'!AK419/0.5993)^2+Calibrations!P$97*('Bruker data input page'!AK419/0.5993)+Calibrations!Q$97</f>
        <v>1.0401865355529183</v>
      </c>
      <c r="U419" s="22">
        <f>Calibrations!$V$97*'Bruker data input page'!W419^2+Calibrations!$W$97*'Bruker data input page'!W419+Calibrations!$X$97</f>
        <v>16.645469407863736</v>
      </c>
      <c r="V419" s="23">
        <f>('Bruker data input page'!AS419/0.69943)*Calibrations!AC$97+Calibrations!AD$97</f>
        <v>8.6006895090928417</v>
      </c>
      <c r="W419" s="23">
        <f>'Bruker data input page'!U419*Calibrations!AQ$97+Calibrations!AR$97</f>
        <v>9.2129126588676424</v>
      </c>
      <c r="X419" s="23">
        <f>Calibrations!AJ$97*('Bruker data input page'!AQ419/0.77446)^2+('Bruker data input page'!AQ419/0.77446)*Calibrations!AK$97+Calibrations!AL$97</f>
        <v>0.13272672715569939</v>
      </c>
      <c r="Y419" s="23">
        <f>('Bruker data input page'!AI419/0.7147)*Calibrations!AX$97+Calibrations!AY$97</f>
        <v>11.142089542308764</v>
      </c>
      <c r="Z419" s="23">
        <f>('Bruker data input page'!AG419/0.8302)*Calibrations!BE$97+Calibrations!BF$97</f>
        <v>0.22658300743702728</v>
      </c>
      <c r="AA419" s="23">
        <f>((('Bruker data input page'!AA419/0.436)^2)*Calibrations!BK$97)+(('Bruker data input page'!AA419/0.436)*Calibrations!BL$97)+Calibrations!BM$97</f>
        <v>4.1836224949936225E-2</v>
      </c>
      <c r="AB419" s="24">
        <f>'Bruker data input page'!AM419*Calibrations!BS$97*10000+Calibrations!BT$97</f>
        <v>312.67071587818248</v>
      </c>
      <c r="AC419" s="24">
        <f>Calibrations!CA$97*('Bruker data input page'!AO419*10000)^2+('Bruker data input page'!AO419*10000)*Calibrations!CB$97+Calibrations!CC$97</f>
        <v>276.68975139612257</v>
      </c>
      <c r="AD419" s="24">
        <f>'Bruker data input page'!AW419*10000*Calibrations!CI$97+Calibrations!CJ$97</f>
        <v>118.01180230514144</v>
      </c>
      <c r="AE419" s="24">
        <f>'Bruker data input page'!AY419*10000*Calibrations!CP$97+Calibrations!CQ$97</f>
        <v>80.297772823708883</v>
      </c>
      <c r="AF419" s="24">
        <f>Calibrations!$CW$97*('Bruker data input page'!BA419*10000)^2+('Bruker data input page'!BA419*10000)*Calibrations!$CX$97+Calibrations!$CY$97</f>
        <v>79.48025356452959</v>
      </c>
      <c r="AG419" s="24">
        <f>'Bruker data input page'!BI419*10000*Calibrations!DD$97+Calibrations!DE$97</f>
        <v>1.9009381417320252</v>
      </c>
      <c r="AH419" s="24">
        <f>('Bruker data input page'!BK419*10000)*Calibrations!DK$97+Calibrations!DL$97</f>
        <v>81.608230056167898</v>
      </c>
      <c r="AI419" s="24">
        <f>Calibrations!DR$97*('Bruker data input page'!BM419*10000)^2+('Bruker data input page'!BM419*10000)*Calibrations!DS$97+Calibrations!DT$97</f>
        <v>28.664408876081268</v>
      </c>
      <c r="AJ419" s="24">
        <f>Calibrations!DY$97*('Bruker data input page'!BO419*10000)^2+Calibrations!DZ$97*('Bruker data input page'!BO419*10000)+Calibrations!EA$97</f>
        <v>68.405270750789199</v>
      </c>
      <c r="AK419" s="21"/>
      <c r="AL419" s="21"/>
    </row>
    <row r="420" spans="2:38">
      <c r="B420" s="27">
        <f>'Bruker data input page'!B1097</f>
        <v>44768.972222222219</v>
      </c>
      <c r="C420" s="21" t="str">
        <f>'Bruker data input page'!G1097</f>
        <v>GeoExploration</v>
      </c>
      <c r="D420" s="21" t="str">
        <f>'Bruker data input page'!H1097</f>
        <v>Oxide3phase</v>
      </c>
      <c r="E420" s="26">
        <f>'Bruker data input page'!L1097</f>
        <v>90</v>
      </c>
      <c r="F420" s="26"/>
      <c r="G420" s="26" t="str">
        <f>'Bruker data input page'!DK420</f>
        <v>393-U1558D-35R-2A</v>
      </c>
      <c r="H420" s="26" t="str">
        <f>'Bruker data input page'!DL420</f>
        <v>SHLF</v>
      </c>
      <c r="I420" s="26">
        <f>'Bruker data input page'!DM420</f>
        <v>0</v>
      </c>
      <c r="J420" s="26">
        <f>'Bruker data input page'!DN420</f>
        <v>0</v>
      </c>
      <c r="K420" s="26">
        <f>'Bruker data input page'!DO420</f>
        <v>0</v>
      </c>
      <c r="L420" s="26">
        <f>'Bruker data input page'!DP420</f>
        <v>0</v>
      </c>
      <c r="M420" s="26">
        <f>'Bruker data input page'!DQ420</f>
        <v>0</v>
      </c>
      <c r="N420" s="26">
        <f>'Bruker data input page'!DR420</f>
        <v>0</v>
      </c>
      <c r="O420" s="26" t="str">
        <f>'Bruker data input page'!DS420</f>
        <v>58</v>
      </c>
      <c r="P420" s="21" t="str">
        <f>'Bruker data input page'!DT420</f>
        <v>1E BKGD</v>
      </c>
      <c r="Q420" s="21">
        <f>'Bruker data input page'!A420</f>
        <v>99</v>
      </c>
      <c r="R420" s="27">
        <f>'Bruker data input page'!B420</f>
        <v>44746.814583333333</v>
      </c>
      <c r="S420" s="22">
        <f>'Bruker data input page'!Y420*Calibrations!H$97+Calibrations!I$97</f>
        <v>54.13758980637602</v>
      </c>
      <c r="T420" s="23">
        <f>Calibrations!O$97*('Bruker data input page'!AK420/0.5993)^2+Calibrations!P$97*('Bruker data input page'!AK420/0.5993)+Calibrations!Q$97</f>
        <v>1.153508125727742</v>
      </c>
      <c r="U420" s="22">
        <f>Calibrations!$V$97*'Bruker data input page'!W420^2+Calibrations!$W$97*'Bruker data input page'!W420+Calibrations!$X$97</f>
        <v>18.211653962990955</v>
      </c>
      <c r="V420" s="23">
        <f>('Bruker data input page'!AS420/0.69943)*Calibrations!AC$97+Calibrations!AD$97</f>
        <v>9.6315735350121141</v>
      </c>
      <c r="W420" s="23">
        <f>'Bruker data input page'!U420*Calibrations!AQ$97+Calibrations!AR$97</f>
        <v>11.281796701425581</v>
      </c>
      <c r="X420" s="23">
        <f>Calibrations!AJ$97*('Bruker data input page'!AQ420/0.77446)^2+('Bruker data input page'!AQ420/0.77446)*Calibrations!AK$97+Calibrations!AL$97</f>
        <v>0.15461891033194641</v>
      </c>
      <c r="Y420" s="23">
        <f>('Bruker data input page'!AI420/0.7147)*Calibrations!AX$97+Calibrations!AY$97</f>
        <v>11.922215893083557</v>
      </c>
      <c r="Z420" s="23">
        <f>('Bruker data input page'!AG420/0.8302)*Calibrations!BE$97+Calibrations!BF$97</f>
        <v>0.22703577023093266</v>
      </c>
      <c r="AA420" s="23">
        <f>((('Bruker data input page'!AA420/0.436)^2)*Calibrations!BK$97)+(('Bruker data input page'!AA420/0.436)*Calibrations!BL$97)+Calibrations!BM$97</f>
        <v>0.10612141084038813</v>
      </c>
      <c r="AB420" s="24">
        <f>'Bruker data input page'!AM420*Calibrations!BS$97*10000+Calibrations!BT$97</f>
        <v>290.37656217951564</v>
      </c>
      <c r="AC420" s="24">
        <f>Calibrations!CA$97*('Bruker data input page'!AO420*10000)^2+('Bruker data input page'!AO420*10000)*Calibrations!CB$97+Calibrations!CC$97</f>
        <v>328.53093136175414</v>
      </c>
      <c r="AD420" s="24">
        <f>'Bruker data input page'!AW420*10000*Calibrations!CI$97+Calibrations!CJ$97</f>
        <v>167.43820908704305</v>
      </c>
      <c r="AE420" s="24">
        <f>'Bruker data input page'!AY420*10000*Calibrations!CP$97+Calibrations!CQ$97</f>
        <v>81.325734092111745</v>
      </c>
      <c r="AF420" s="24">
        <f>Calibrations!$CW$97*('Bruker data input page'!BA420*10000)^2+('Bruker data input page'!BA420*10000)*Calibrations!$CX$97+Calibrations!$CY$97</f>
        <v>68.660243886509832</v>
      </c>
      <c r="AG420" s="24">
        <f>'Bruker data input page'!BI420*10000*Calibrations!DD$97+Calibrations!DE$97</f>
        <v>3.0310147047823475</v>
      </c>
      <c r="AH420" s="24">
        <f>('Bruker data input page'!BK420*10000)*Calibrations!DK$97+Calibrations!DL$97</f>
        <v>88.560473333730641</v>
      </c>
      <c r="AI420" s="24">
        <f>Calibrations!DR$97*('Bruker data input page'!BM420*10000)^2+('Bruker data input page'!BM420*10000)*Calibrations!DS$97+Calibrations!DT$97</f>
        <v>28.664408876081268</v>
      </c>
      <c r="AJ420" s="24">
        <f>Calibrations!DY$97*('Bruker data input page'!BO420*10000)^2+Calibrations!DZ$97*('Bruker data input page'!BO420*10000)+Calibrations!EA$97</f>
        <v>70.116376799756438</v>
      </c>
      <c r="AK420" s="21"/>
      <c r="AL420" s="21"/>
    </row>
    <row r="421" spans="2:38">
      <c r="B421" s="27">
        <f>'Bruker data input page'!B1098</f>
        <v>44769.023611111108</v>
      </c>
      <c r="C421" s="21" t="str">
        <f>'Bruker data input page'!G1098</f>
        <v>GeoExploration</v>
      </c>
      <c r="D421" s="21" t="str">
        <f>'Bruker data input page'!H1098</f>
        <v>Oxide3phase</v>
      </c>
      <c r="E421" s="26">
        <f>'Bruker data input page'!L1098</f>
        <v>90</v>
      </c>
      <c r="F421" s="26"/>
      <c r="G421" s="26" t="str">
        <f>'Bruker data input page'!DK421</f>
        <v>393-U1558D-35R-2A</v>
      </c>
      <c r="H421" s="26" t="str">
        <f>'Bruker data input page'!DL421</f>
        <v>SHLF</v>
      </c>
      <c r="I421" s="26">
        <f>'Bruker data input page'!DM421</f>
        <v>0</v>
      </c>
      <c r="J421" s="26">
        <f>'Bruker data input page'!DN421</f>
        <v>0</v>
      </c>
      <c r="K421" s="26">
        <f>'Bruker data input page'!DO421</f>
        <v>0</v>
      </c>
      <c r="L421" s="26">
        <f>'Bruker data input page'!DP421</f>
        <v>0</v>
      </c>
      <c r="M421" s="26">
        <f>'Bruker data input page'!DQ421</f>
        <v>0</v>
      </c>
      <c r="N421" s="26">
        <f>'Bruker data input page'!DR421</f>
        <v>0</v>
      </c>
      <c r="O421" s="26" t="str">
        <f>'Bruker data input page'!DS421</f>
        <v>77</v>
      </c>
      <c r="P421" s="21" t="str">
        <f>'Bruker data input page'!DT421</f>
        <v>4A ALT</v>
      </c>
      <c r="Q421" s="21">
        <f>'Bruker data input page'!A421</f>
        <v>100</v>
      </c>
      <c r="R421" s="27">
        <f>'Bruker data input page'!B421</f>
        <v>44746.816666666666</v>
      </c>
      <c r="S421" s="22">
        <f>'Bruker data input page'!Y421*Calibrations!H$97+Calibrations!I$97</f>
        <v>50.830611054374771</v>
      </c>
      <c r="T421" s="23">
        <f>Calibrations!O$97*('Bruker data input page'!AK421/0.5993)^2+Calibrations!P$97*('Bruker data input page'!AK421/0.5993)+Calibrations!Q$97</f>
        <v>1.2497030504906663</v>
      </c>
      <c r="U421" s="22">
        <f>Calibrations!$V$97*'Bruker data input page'!W421^2+Calibrations!$W$97*'Bruker data input page'!W421+Calibrations!$X$97</f>
        <v>18.782494189339943</v>
      </c>
      <c r="V421" s="23">
        <f>('Bruker data input page'!AS421/0.69943)*Calibrations!AC$97+Calibrations!AD$97</f>
        <v>10.653534650194681</v>
      </c>
      <c r="W421" s="23">
        <f>'Bruker data input page'!U421*Calibrations!AQ$97+Calibrations!AR$97</f>
        <v>7.9881317589887013</v>
      </c>
      <c r="X421" s="23">
        <f>Calibrations!AJ$97*('Bruker data input page'!AQ421/0.77446)^2+('Bruker data input page'!AQ421/0.77446)*Calibrations!AK$97+Calibrations!AL$97</f>
        <v>0.12585252755785825</v>
      </c>
      <c r="Y421" s="23">
        <f>('Bruker data input page'!AI421/0.7147)*Calibrations!AX$97+Calibrations!AY$97</f>
        <v>11.513426031289974</v>
      </c>
      <c r="Z421" s="23">
        <f>('Bruker data input page'!AG421/0.8302)*Calibrations!BE$97+Calibrations!BF$97</f>
        <v>0.53823473057523163</v>
      </c>
      <c r="AA421" s="23">
        <f>((('Bruker data input page'!AA421/0.436)^2)*Calibrations!BK$97)+(('Bruker data input page'!AA421/0.436)*Calibrations!BL$97)+Calibrations!BM$97</f>
        <v>0.21345647767407983</v>
      </c>
      <c r="AB421" s="24">
        <f>'Bruker data input page'!AM421*Calibrations!BS$97*10000+Calibrations!BT$97</f>
        <v>331.5349997770544</v>
      </c>
      <c r="AC421" s="24">
        <f>Calibrations!CA$97*('Bruker data input page'!AO421*10000)^2+('Bruker data input page'!AO421*10000)*Calibrations!CB$97+Calibrations!CC$97</f>
        <v>355.1061371143677</v>
      </c>
      <c r="AD421" s="24">
        <f>'Bruker data input page'!AW421*10000*Calibrations!CI$97+Calibrations!CJ$97</f>
        <v>77.482148743982151</v>
      </c>
      <c r="AE421" s="24">
        <f>'Bruker data input page'!AY421*10000*Calibrations!CP$97+Calibrations!CQ$97</f>
        <v>90.577385507737517</v>
      </c>
      <c r="AF421" s="24">
        <f>Calibrations!$CW$97*('Bruker data input page'!BA421*10000)^2+('Bruker data input page'!BA421*10000)*Calibrations!$CX$97+Calibrations!$CY$97</f>
        <v>134.3281197762339</v>
      </c>
      <c r="AG421" s="24">
        <f>'Bruker data input page'!BI421*10000*Calibrations!DD$97+Calibrations!DE$97</f>
        <v>9.8114740830842848</v>
      </c>
      <c r="AH421" s="24">
        <f>('Bruker data input page'!BK421*10000)*Calibrations!DK$97+Calibrations!DL$97</f>
        <v>96.505894222373783</v>
      </c>
      <c r="AI421" s="24">
        <f>Calibrations!DR$97*('Bruker data input page'!BM421*10000)^2+('Bruker data input page'!BM421*10000)*Calibrations!DS$97+Calibrations!DT$97</f>
        <v>26.542141426048879</v>
      </c>
      <c r="AJ421" s="24">
        <f>Calibrations!DY$97*('Bruker data input page'!BO421*10000)^2+Calibrations!DZ$97*('Bruker data input page'!BO421*10000)+Calibrations!EA$97</f>
        <v>67.5492535203297</v>
      </c>
      <c r="AK421" s="21"/>
      <c r="AL421" s="21"/>
    </row>
    <row r="422" spans="2:38">
      <c r="B422" s="27">
        <f>'Bruker data input page'!B1099</f>
        <v>44769.025694444441</v>
      </c>
      <c r="C422" s="21" t="str">
        <f>'Bruker data input page'!G1099</f>
        <v>GeoExploration</v>
      </c>
      <c r="D422" s="21" t="str">
        <f>'Bruker data input page'!H1099</f>
        <v>Oxide3phase</v>
      </c>
      <c r="E422" s="26">
        <f>'Bruker data input page'!L1099</f>
        <v>90</v>
      </c>
      <c r="F422" s="26"/>
      <c r="G422" s="26" t="str">
        <f>'Bruker data input page'!DK422</f>
        <v>393-U1558D-35R-2A</v>
      </c>
      <c r="H422" s="26" t="str">
        <f>'Bruker data input page'!DL422</f>
        <v>SHLF</v>
      </c>
      <c r="I422" s="26">
        <f>'Bruker data input page'!DM422</f>
        <v>0</v>
      </c>
      <c r="J422" s="26">
        <f>'Bruker data input page'!DN422</f>
        <v>0</v>
      </c>
      <c r="K422" s="26">
        <f>'Bruker data input page'!DO422</f>
        <v>0</v>
      </c>
      <c r="L422" s="26">
        <f>'Bruker data input page'!DP422</f>
        <v>0</v>
      </c>
      <c r="M422" s="26">
        <f>'Bruker data input page'!DQ422</f>
        <v>0</v>
      </c>
      <c r="N422" s="26">
        <f>'Bruker data input page'!DR422</f>
        <v>0</v>
      </c>
      <c r="O422" s="26" t="str">
        <f>'Bruker data input page'!DS422</f>
        <v>98</v>
      </c>
      <c r="P422" s="21" t="str">
        <f>'Bruker data input page'!DT422</f>
        <v>8A ALT</v>
      </c>
      <c r="Q422" s="21">
        <f>'Bruker data input page'!A422</f>
        <v>101</v>
      </c>
      <c r="R422" s="27">
        <f>'Bruker data input page'!B422</f>
        <v>44746.818055555559</v>
      </c>
      <c r="S422" s="22">
        <f>'Bruker data input page'!Y422*Calibrations!H$97+Calibrations!I$97</f>
        <v>52.146368705352451</v>
      </c>
      <c r="T422" s="23">
        <f>Calibrations!O$97*('Bruker data input page'!AK422/0.5993)^2+Calibrations!P$97*('Bruker data input page'!AK422/0.5993)+Calibrations!Q$97</f>
        <v>1.3154379351325791</v>
      </c>
      <c r="U422" s="22">
        <f>Calibrations!$V$97*'Bruker data input page'!W422^2+Calibrations!$W$97*'Bruker data input page'!W422+Calibrations!$X$97</f>
        <v>18.077362687516271</v>
      </c>
      <c r="V422" s="23">
        <f>('Bruker data input page'!AS422/0.69943)*Calibrations!AC$97+Calibrations!AD$97</f>
        <v>9.9761130237808882</v>
      </c>
      <c r="W422" s="23">
        <f>'Bruker data input page'!U422*Calibrations!AQ$97+Calibrations!AR$97</f>
        <v>9.1833323151136597</v>
      </c>
      <c r="X422" s="23">
        <f>Calibrations!AJ$97*('Bruker data input page'!AQ422/0.77446)^2+('Bruker data input page'!AQ422/0.77446)*Calibrations!AK$97+Calibrations!AL$97</f>
        <v>0.12711019620137004</v>
      </c>
      <c r="Y422" s="23">
        <f>('Bruker data input page'!AI422/0.7147)*Calibrations!AX$97+Calibrations!AY$97</f>
        <v>12.797193671753099</v>
      </c>
      <c r="Z422" s="23">
        <f>('Bruker data input page'!AG422/0.8302)*Calibrations!BE$97+Calibrations!BF$97</f>
        <v>0.45990676722960067</v>
      </c>
      <c r="AA422" s="23">
        <f>((('Bruker data input page'!AA422/0.436)^2)*Calibrations!BK$97)+(('Bruker data input page'!AA422/0.436)*Calibrations!BL$97)+Calibrations!BM$97</f>
        <v>0.10197339467924889</v>
      </c>
      <c r="AB422" s="24">
        <f>'Bruker data input page'!AM422*Calibrations!BS$97*10000+Calibrations!BT$97</f>
        <v>331.5349997770544</v>
      </c>
      <c r="AC422" s="24">
        <f>Calibrations!CA$97*('Bruker data input page'!AO422*10000)^2+('Bruker data input page'!AO422*10000)*Calibrations!CB$97+Calibrations!CC$97</f>
        <v>318.13654501829865</v>
      </c>
      <c r="AD422" s="24">
        <f>'Bruker data input page'!AW422*10000*Calibrations!CI$97+Calibrations!CJ$97</f>
        <v>92.310070778552628</v>
      </c>
      <c r="AE422" s="24">
        <f>'Bruker data input page'!AY422*10000*Calibrations!CP$97+Calibrations!CQ$97</f>
        <v>71.046121408083096</v>
      </c>
      <c r="AF422" s="24">
        <f>Calibrations!$CW$97*('Bruker data input page'!BA422*10000)^2+('Bruker data input page'!BA422*10000)*Calibrations!$CX$97+Calibrations!$CY$97</f>
        <v>118.96399498222702</v>
      </c>
      <c r="AG422" s="24">
        <f>'Bruker data input page'!BI422*10000*Calibrations!DD$97+Calibrations!DE$97</f>
        <v>8.6813975200339613</v>
      </c>
      <c r="AH422" s="24">
        <f>('Bruker data input page'!BK422*10000)*Calibrations!DK$97+Calibrations!DL$97</f>
        <v>93.526361389132575</v>
      </c>
      <c r="AI422" s="24">
        <f>Calibrations!DR$97*('Bruker data input page'!BM422*10000)^2+('Bruker data input page'!BM422*10000)*Calibrations!DS$97+Calibrations!DT$97</f>
        <v>33.965005219574827</v>
      </c>
      <c r="AJ422" s="24">
        <f>Calibrations!DY$97*('Bruker data input page'!BO422*10000)^2+Calibrations!DZ$97*('Bruker data input page'!BO422*10000)+Calibrations!EA$97</f>
        <v>77.801035222904844</v>
      </c>
      <c r="AK422" s="21"/>
      <c r="AL422" s="21"/>
    </row>
    <row r="423" spans="2:38">
      <c r="B423" s="27">
        <f>'Bruker data input page'!B1100</f>
        <v>44769.035416666666</v>
      </c>
      <c r="C423" s="21" t="str">
        <f>'Bruker data input page'!G1100</f>
        <v>GeoExploration</v>
      </c>
      <c r="D423" s="21" t="str">
        <f>'Bruker data input page'!H1100</f>
        <v>Oxide3phase</v>
      </c>
      <c r="E423" s="26">
        <f>'Bruker data input page'!L1100</f>
        <v>90</v>
      </c>
      <c r="F423" s="26"/>
      <c r="G423" s="26" t="str">
        <f>'Bruker data input page'!DK423</f>
        <v>393-U1558D-36R-1A</v>
      </c>
      <c r="H423" s="26" t="str">
        <f>'Bruker data input page'!DL423</f>
        <v>SHLF</v>
      </c>
      <c r="I423" s="26">
        <f>'Bruker data input page'!DM423</f>
        <v>0</v>
      </c>
      <c r="J423" s="26">
        <f>'Bruker data input page'!DN423</f>
        <v>0</v>
      </c>
      <c r="K423" s="26">
        <f>'Bruker data input page'!DO423</f>
        <v>0</v>
      </c>
      <c r="L423" s="26">
        <f>'Bruker data input page'!DP423</f>
        <v>0</v>
      </c>
      <c r="M423" s="26">
        <f>'Bruker data input page'!DQ423</f>
        <v>0</v>
      </c>
      <c r="N423" s="26">
        <f>'Bruker data input page'!DR423</f>
        <v>0</v>
      </c>
      <c r="O423" s="26" t="str">
        <f>'Bruker data input page'!DS423</f>
        <v>3</v>
      </c>
      <c r="P423" s="21" t="str">
        <f>'Bruker data input page'!DT423</f>
        <v>1A BKGD</v>
      </c>
      <c r="Q423" s="21">
        <f>'Bruker data input page'!A423</f>
        <v>102</v>
      </c>
      <c r="R423" s="27">
        <f>'Bruker data input page'!B423</f>
        <v>44746.822916666664</v>
      </c>
      <c r="S423" s="22">
        <f>'Bruker data input page'!Y423*Calibrations!H$97+Calibrations!I$97</f>
        <v>50.265289137871989</v>
      </c>
      <c r="T423" s="23">
        <f>Calibrations!O$97*('Bruker data input page'!AK423/0.5993)^2+Calibrations!P$97*('Bruker data input page'!AK423/0.5993)+Calibrations!Q$97</f>
        <v>1.1341796640810264</v>
      </c>
      <c r="U423" s="22">
        <f>Calibrations!$V$97*'Bruker data input page'!W423^2+Calibrations!$W$97*'Bruker data input page'!W423+Calibrations!$X$97</f>
        <v>16.614680611768659</v>
      </c>
      <c r="V423" s="23">
        <f>('Bruker data input page'!AS423/0.69943)*Calibrations!AC$97+Calibrations!AD$97</f>
        <v>9.6027899519904949</v>
      </c>
      <c r="W423" s="23">
        <f>'Bruker data input page'!U423*Calibrations!AQ$97+Calibrations!AR$97</f>
        <v>9.8165063399129551</v>
      </c>
      <c r="X423" s="23">
        <f>Calibrations!AJ$97*('Bruker data input page'!AQ423/0.77446)^2+('Bruker data input page'!AQ423/0.77446)*Calibrations!AK$97+Calibrations!AL$97</f>
        <v>0.15553910556110029</v>
      </c>
      <c r="Y423" s="23">
        <f>('Bruker data input page'!AI423/0.7147)*Calibrations!AX$97+Calibrations!AY$97</f>
        <v>14.030414483867816</v>
      </c>
      <c r="Z423" s="23">
        <f>('Bruker data input page'!AG423/0.8302)*Calibrations!BE$97+Calibrations!BF$97</f>
        <v>0.39697273887675266</v>
      </c>
      <c r="AA423" s="23">
        <f>((('Bruker data input page'!AA423/0.436)^2)*Calibrations!BK$97)+(('Bruker data input page'!AA423/0.436)*Calibrations!BL$97)+Calibrations!BM$97</f>
        <v>8.4915033866103426E-2</v>
      </c>
      <c r="AB423" s="24">
        <f>'Bruker data input page'!AM423*Calibrations!BS$97*10000+Calibrations!BT$97</f>
        <v>322.96032527756711</v>
      </c>
      <c r="AC423" s="24">
        <f>Calibrations!CA$97*('Bruker data input page'!AO423*10000)^2+('Bruker data input page'!AO423*10000)*Calibrations!CB$97+Calibrations!CC$97</f>
        <v>273.67304624608778</v>
      </c>
      <c r="AD423" s="24">
        <f>'Bruker data input page'!AW423*10000*Calibrations!CI$97+Calibrations!CJ$97</f>
        <v>139.75942128917814</v>
      </c>
      <c r="AE423" s="24">
        <f>'Bruker data input page'!AY423*10000*Calibrations!CP$97+Calibrations!CQ$97</f>
        <v>134.7797200490607</v>
      </c>
      <c r="AF423" s="24">
        <f>Calibrations!$CW$97*('Bruker data input page'!BA423*10000)^2+('Bruker data input page'!BA423*10000)*Calibrations!$CX$97+Calibrations!$CY$97</f>
        <v>72.762235374685773</v>
      </c>
      <c r="AG423" s="24">
        <f>'Bruker data input page'!BI423*10000*Calibrations!DD$97+Calibrations!DE$97</f>
        <v>5.2911678308829933</v>
      </c>
      <c r="AH423" s="24">
        <f>('Bruker data input page'!BK423*10000)*Calibrations!DK$97+Calibrations!DL$97</f>
        <v>88.560473333730641</v>
      </c>
      <c r="AI423" s="24">
        <f>Calibrations!DR$97*('Bruker data input page'!BM423*10000)^2+('Bruker data input page'!BM423*10000)*Calibrations!DS$97+Calibrations!DT$97</f>
        <v>31.845636216163818</v>
      </c>
      <c r="AJ423" s="24">
        <f>Calibrations!DY$97*('Bruker data input page'!BO423*10000)^2+Calibrations!DZ$97*('Bruker data input page'!BO423*10000)+Calibrations!EA$97</f>
        <v>76.095499645648218</v>
      </c>
      <c r="AK423" s="21"/>
      <c r="AL423" s="21"/>
    </row>
    <row r="424" spans="2:38">
      <c r="B424" s="27">
        <f>'Bruker data input page'!B1101</f>
        <v>44769.036805555559</v>
      </c>
      <c r="C424" s="21" t="str">
        <f>'Bruker data input page'!G1101</f>
        <v>GeoExploration</v>
      </c>
      <c r="D424" s="21" t="str">
        <f>'Bruker data input page'!H1101</f>
        <v>Oxide3phase</v>
      </c>
      <c r="E424" s="26">
        <f>'Bruker data input page'!L1101</f>
        <v>90</v>
      </c>
      <c r="F424" s="26"/>
      <c r="G424" s="26" t="str">
        <f>'Bruker data input page'!DK424</f>
        <v>393-U1558D-36R-1A</v>
      </c>
      <c r="H424" s="26" t="str">
        <f>'Bruker data input page'!DL424</f>
        <v>SHLF</v>
      </c>
      <c r="I424" s="26">
        <f>'Bruker data input page'!DM424</f>
        <v>0</v>
      </c>
      <c r="J424" s="26">
        <f>'Bruker data input page'!DN424</f>
        <v>0</v>
      </c>
      <c r="K424" s="26">
        <f>'Bruker data input page'!DO424</f>
        <v>0</v>
      </c>
      <c r="L424" s="26">
        <f>'Bruker data input page'!DP424</f>
        <v>0</v>
      </c>
      <c r="M424" s="26">
        <f>'Bruker data input page'!DQ424</f>
        <v>0</v>
      </c>
      <c r="N424" s="26">
        <f>'Bruker data input page'!DR424</f>
        <v>0</v>
      </c>
      <c r="O424" s="26" t="str">
        <f>'Bruker data input page'!DS424</f>
        <v>11</v>
      </c>
      <c r="P424" s="21" t="str">
        <f>'Bruker data input page'!DT424</f>
        <v>2A ALT ORANGE PATCH</v>
      </c>
      <c r="Q424" s="21">
        <f>'Bruker data input page'!A424</f>
        <v>103</v>
      </c>
      <c r="R424" s="27">
        <f>'Bruker data input page'!B424</f>
        <v>44746.825694444444</v>
      </c>
      <c r="S424" s="22">
        <f>'Bruker data input page'!Y424*Calibrations!H$97+Calibrations!I$97</f>
        <v>48.995512903810358</v>
      </c>
      <c r="T424" s="23">
        <f>Calibrations!O$97*('Bruker data input page'!AK424/0.5993)^2+Calibrations!P$97*('Bruker data input page'!AK424/0.5993)+Calibrations!Q$97</f>
        <v>1.218858157086155</v>
      </c>
      <c r="U424" s="22">
        <f>Calibrations!$V$97*'Bruker data input page'!W424^2+Calibrations!$W$97*'Bruker data input page'!W424+Calibrations!$X$97</f>
        <v>16.619556317796039</v>
      </c>
      <c r="V424" s="23">
        <f>('Bruker data input page'!AS424/0.69943)*Calibrations!AC$97+Calibrations!AD$97</f>
        <v>9.8225526083605512</v>
      </c>
      <c r="W424" s="23">
        <f>'Bruker data input page'!U424*Calibrations!AQ$97+Calibrations!AR$97</f>
        <v>8.2328946033843984</v>
      </c>
      <c r="X424" s="23">
        <f>Calibrations!AJ$97*('Bruker data input page'!AQ424/0.77446)^2+('Bruker data input page'!AQ424/0.77446)*Calibrations!AK$97+Calibrations!AL$97</f>
        <v>0.16530104801018508</v>
      </c>
      <c r="Y424" s="23">
        <f>('Bruker data input page'!AI424/0.7147)*Calibrations!AX$97+Calibrations!AY$97</f>
        <v>12.040361491873806</v>
      </c>
      <c r="Z424" s="23">
        <f>('Bruker data input page'!AG424/0.8302)*Calibrations!BE$97+Calibrations!BF$97</f>
        <v>0.36573210609728124</v>
      </c>
      <c r="AA424" s="23">
        <f>((('Bruker data input page'!AA424/0.436)^2)*Calibrations!BK$97)+(('Bruker data input page'!AA424/0.436)*Calibrations!BL$97)+Calibrations!BM$97</f>
        <v>0.16475680041555896</v>
      </c>
      <c r="AB424" s="24">
        <f>'Bruker data input page'!AM424*Calibrations!BS$97*10000+Calibrations!BT$97</f>
        <v>321.24539037766965</v>
      </c>
      <c r="AC424" s="24">
        <f>Calibrations!CA$97*('Bruker data input page'!AO424*10000)^2+('Bruker data input page'!AO424*10000)*Calibrations!CB$97+Calibrations!CC$97</f>
        <v>317.25275582840152</v>
      </c>
      <c r="AD424" s="24">
        <f>'Bruker data input page'!AW424*10000*Calibrations!CI$97+Calibrations!CJ$97</f>
        <v>97.252711456742787</v>
      </c>
      <c r="AE424" s="24">
        <f>'Bruker data input page'!AY424*10000*Calibrations!CP$97+Calibrations!CQ$97</f>
        <v>92.633308044543256</v>
      </c>
      <c r="AF424" s="24">
        <f>Calibrations!$CW$97*('Bruker data input page'!BA424*10000)^2+('Bruker data input page'!BA424*10000)*Calibrations!$CX$97+Calibrations!$CY$97</f>
        <v>79.48025356452959</v>
      </c>
      <c r="AG424" s="24">
        <f>'Bruker data input page'!BI424*10000*Calibrations!DD$97+Calibrations!DE$97</f>
        <v>6.421244393933315</v>
      </c>
      <c r="AH424" s="24">
        <f>('Bruker data input page'!BK424*10000)*Calibrations!DK$97+Calibrations!DL$97</f>
        <v>87.567295722650243</v>
      </c>
      <c r="AI424" s="24">
        <f>Calibrations!DR$97*('Bruker data input page'!BM424*10000)^2+('Bruker data input page'!BM424*10000)*Calibrations!DS$97+Calibrations!DT$97</f>
        <v>31.845636216163818</v>
      </c>
      <c r="AJ424" s="24">
        <f>Calibrations!DY$97*('Bruker data input page'!BO424*10000)^2+Calibrations!DZ$97*('Bruker data input page'!BO424*10000)+Calibrations!EA$97</f>
        <v>79.50533291755913</v>
      </c>
      <c r="AK424" s="21"/>
      <c r="AL424" s="21"/>
    </row>
    <row r="425" spans="2:38">
      <c r="B425" s="27">
        <f>'Bruker data input page'!B1102</f>
        <v>44769.040972222225</v>
      </c>
      <c r="C425" s="21" t="str">
        <f>'Bruker data input page'!G1102</f>
        <v>GeoExploration</v>
      </c>
      <c r="D425" s="21" t="str">
        <f>'Bruker data input page'!H1102</f>
        <v>Oxide3phase</v>
      </c>
      <c r="E425" s="26">
        <f>'Bruker data input page'!L1102</f>
        <v>90</v>
      </c>
      <c r="F425" s="26"/>
      <c r="G425" s="26" t="str">
        <f>'Bruker data input page'!DK425</f>
        <v>393-U1558D-36R-1A</v>
      </c>
      <c r="H425" s="26" t="str">
        <f>'Bruker data input page'!DL425</f>
        <v>SHLF</v>
      </c>
      <c r="I425" s="26">
        <f>'Bruker data input page'!DM425</f>
        <v>0</v>
      </c>
      <c r="J425" s="26">
        <f>'Bruker data input page'!DN425</f>
        <v>0</v>
      </c>
      <c r="K425" s="26">
        <f>'Bruker data input page'!DO425</f>
        <v>0</v>
      </c>
      <c r="L425" s="26">
        <f>'Bruker data input page'!DP425</f>
        <v>0</v>
      </c>
      <c r="M425" s="26">
        <f>'Bruker data input page'!DQ425</f>
        <v>0</v>
      </c>
      <c r="N425" s="26">
        <f>'Bruker data input page'!DR425</f>
        <v>0</v>
      </c>
      <c r="O425" s="26" t="str">
        <f>'Bruker data input page'!DS425</f>
        <v>27</v>
      </c>
      <c r="P425" s="21" t="str">
        <f>'Bruker data input page'!DT425</f>
        <v>3A ALT BROWN SPOTY</v>
      </c>
      <c r="Q425" s="21">
        <f>'Bruker data input page'!A425</f>
        <v>104</v>
      </c>
      <c r="R425" s="27">
        <f>'Bruker data input page'!B425</f>
        <v>44746.828472222223</v>
      </c>
      <c r="S425" s="22">
        <f>'Bruker data input page'!Y425*Calibrations!H$97+Calibrations!I$97</f>
        <v>52.701234899145639</v>
      </c>
      <c r="T425" s="23">
        <f>Calibrations!O$97*('Bruker data input page'!AK425/0.5993)^2+Calibrations!P$97*('Bruker data input page'!AK425/0.5993)+Calibrations!Q$97</f>
        <v>1.2709983071245816</v>
      </c>
      <c r="U425" s="22">
        <f>Calibrations!$V$97*'Bruker data input page'!W425^2+Calibrations!$W$97*'Bruker data input page'!W425+Calibrations!$X$97</f>
        <v>17.327918602346575</v>
      </c>
      <c r="V425" s="23">
        <f>('Bruker data input page'!AS425/0.69943)*Calibrations!AC$97+Calibrations!AD$97</f>
        <v>10.13140045418252</v>
      </c>
      <c r="W425" s="23">
        <f>'Bruker data input page'!U425*Calibrations!AQ$97+Calibrations!AR$97</f>
        <v>9.8814670948236589</v>
      </c>
      <c r="X425" s="23">
        <f>Calibrations!AJ$97*('Bruker data input page'!AQ425/0.77446)^2+('Bruker data input page'!AQ425/0.77446)*Calibrations!AK$97+Calibrations!AL$97</f>
        <v>0.14638975640033575</v>
      </c>
      <c r="Y425" s="23">
        <f>('Bruker data input page'!AI425/0.7147)*Calibrations!AX$97+Calibrations!AY$97</f>
        <v>12.073095130713888</v>
      </c>
      <c r="Z425" s="23">
        <f>('Bruker data input page'!AG425/0.8302)*Calibrations!BE$97+Calibrations!BF$97</f>
        <v>0.36346829212775439</v>
      </c>
      <c r="AA425" s="23">
        <f>((('Bruker data input page'!AA425/0.436)^2)*Calibrations!BK$97)+(('Bruker data input page'!AA425/0.436)*Calibrations!BL$97)+Calibrations!BM$97</f>
        <v>0.15081603449512326</v>
      </c>
      <c r="AB425" s="24">
        <f>'Bruker data input page'!AM425*Calibrations!BS$97*10000+Calibrations!BT$97</f>
        <v>321.24539037766965</v>
      </c>
      <c r="AC425" s="24">
        <f>Calibrations!CA$97*('Bruker data input page'!AO425*10000)^2+('Bruker data input page'!AO425*10000)*Calibrations!CB$97+Calibrations!CC$97</f>
        <v>337.71678399945176</v>
      </c>
      <c r="AD425" s="24">
        <f>'Bruker data input page'!AW425*10000*Calibrations!CI$97+Calibrations!CJ$97</f>
        <v>173.3693779008712</v>
      </c>
      <c r="AE425" s="24">
        <f>'Bruker data input page'!AY425*10000*Calibrations!CP$97+Calibrations!CQ$97</f>
        <v>86.465540434126069</v>
      </c>
      <c r="AF425" s="24">
        <f>Calibrations!$CW$97*('Bruker data input page'!BA425*10000)^2+('Bruker data input page'!BA425*10000)*Calibrations!$CX$97+Calibrations!$CY$97</f>
        <v>117.82206963802226</v>
      </c>
      <c r="AG425" s="24">
        <f>'Bruker data input page'!BI425*10000*Calibrations!DD$97+Calibrations!DE$97</f>
        <v>8.6813975200339613</v>
      </c>
      <c r="AH425" s="24">
        <f>('Bruker data input page'!BK425*10000)*Calibrations!DK$97+Calibrations!DL$97</f>
        <v>85.580940500489461</v>
      </c>
      <c r="AI425" s="24">
        <f>Calibrations!DR$97*('Bruker data input page'!BM425*10000)^2+('Bruker data input page'!BM425*10000)*Calibrations!DS$97+Calibrations!DT$97</f>
        <v>27.603420073396141</v>
      </c>
      <c r="AJ425" s="24">
        <f>Calibrations!DY$97*('Bruker data input page'!BO425*10000)^2+Calibrations!DZ$97*('Bruker data input page'!BO425*10000)+Calibrations!EA$97</f>
        <v>75.242267651044003</v>
      </c>
      <c r="AK425" s="21"/>
      <c r="AL425" s="21"/>
    </row>
    <row r="426" spans="2:38">
      <c r="B426" s="27">
        <f>'Bruker data input page'!B1103</f>
        <v>44769.043055555558</v>
      </c>
      <c r="C426" s="21" t="str">
        <f>'Bruker data input page'!G1103</f>
        <v>GeoExploration</v>
      </c>
      <c r="D426" s="21" t="str">
        <f>'Bruker data input page'!H1103</f>
        <v>Oxide3phase</v>
      </c>
      <c r="E426" s="26">
        <f>'Bruker data input page'!L1103</f>
        <v>90</v>
      </c>
      <c r="F426" s="26"/>
      <c r="G426" s="26" t="str">
        <f>'Bruker data input page'!DK426</f>
        <v>393-U1558D-36R-1A</v>
      </c>
      <c r="H426" s="26" t="str">
        <f>'Bruker data input page'!DL426</f>
        <v>SHLF</v>
      </c>
      <c r="I426" s="26">
        <f>'Bruker data input page'!DM426</f>
        <v>0</v>
      </c>
      <c r="J426" s="26">
        <f>'Bruker data input page'!DN426</f>
        <v>0</v>
      </c>
      <c r="K426" s="26">
        <f>'Bruker data input page'!DO426</f>
        <v>0</v>
      </c>
      <c r="L426" s="26">
        <f>'Bruker data input page'!DP426</f>
        <v>0</v>
      </c>
      <c r="M426" s="26">
        <f>'Bruker data input page'!DQ426</f>
        <v>0</v>
      </c>
      <c r="N426" s="26">
        <f>'Bruker data input page'!DR426</f>
        <v>0</v>
      </c>
      <c r="O426" s="26" t="str">
        <f>'Bruker data input page'!DS426</f>
        <v>38</v>
      </c>
      <c r="P426" s="21" t="str">
        <f>'Bruker data input page'!DT426</f>
        <v>4A ORANGE ALT</v>
      </c>
      <c r="Q426" s="21">
        <f>'Bruker data input page'!A426</f>
        <v>105</v>
      </c>
      <c r="R426" s="27">
        <f>'Bruker data input page'!B426</f>
        <v>44746.830555555556</v>
      </c>
      <c r="S426" s="22">
        <f>'Bruker data input page'!Y426*Calibrations!H$97+Calibrations!I$97</f>
        <v>49.856446616920735</v>
      </c>
      <c r="T426" s="23">
        <f>Calibrations!O$97*('Bruker data input page'!AK426/0.5993)^2+Calibrations!P$97*('Bruker data input page'!AK426/0.5993)+Calibrations!Q$97</f>
        <v>1.2988588990329155</v>
      </c>
      <c r="U426" s="22">
        <f>Calibrations!$V$97*'Bruker data input page'!W426^2+Calibrations!$W$97*'Bruker data input page'!W426+Calibrations!$X$97</f>
        <v>18.384296858831256</v>
      </c>
      <c r="V426" s="23">
        <f>('Bruker data input page'!AS426/0.69943)*Calibrations!AC$97+Calibrations!AD$97</f>
        <v>11.271230341838615</v>
      </c>
      <c r="W426" s="23">
        <f>'Bruker data input page'!U426*Calibrations!AQ$97+Calibrations!AR$97</f>
        <v>5.3728813670925009</v>
      </c>
      <c r="X426" s="23">
        <f>Calibrations!AJ$97*('Bruker data input page'!AQ426/0.77446)^2+('Bruker data input page'!AQ426/0.77446)*Calibrations!AK$97+Calibrations!AL$97</f>
        <v>0.13028372295456497</v>
      </c>
      <c r="Y426" s="23">
        <f>('Bruker data input page'!AI426/0.7147)*Calibrations!AX$97+Calibrations!AY$97</f>
        <v>10.57435122028706</v>
      </c>
      <c r="Z426" s="23">
        <f>('Bruker data input page'!AG426/0.8302)*Calibrations!BE$97+Calibrations!BF$97</f>
        <v>1.2514870519075099</v>
      </c>
      <c r="AA426" s="23">
        <f>((('Bruker data input page'!AA426/0.436)^2)*Calibrations!BK$97)+(('Bruker data input page'!AA426/0.436)*Calibrations!BL$97)+Calibrations!BM$97</f>
        <v>0.12934092545483084</v>
      </c>
      <c r="AB426" s="24">
        <f>'Bruker data input page'!AM426*Calibrations!BS$97*10000+Calibrations!BT$97</f>
        <v>301.52363902884906</v>
      </c>
      <c r="AC426" s="24">
        <f>Calibrations!CA$97*('Bruker data input page'!AO426*10000)^2+('Bruker data input page'!AO426*10000)*Calibrations!CB$97+Calibrations!CC$97</f>
        <v>301.81429034242808</v>
      </c>
      <c r="AD426" s="24">
        <f>'Bruker data input page'!AW426*10000*Calibrations!CI$97+Calibrations!CJ$97</f>
        <v>90.333014507276559</v>
      </c>
      <c r="AE426" s="24">
        <f>'Bruker data input page'!AY426*10000*Calibrations!CP$97+Calibrations!CQ$97</f>
        <v>95.717191849751842</v>
      </c>
      <c r="AF426" s="24">
        <f>Calibrations!$CW$97*('Bruker data input page'!BA426*10000)^2+('Bruker data input page'!BA426*10000)*Calibrations!$CX$97+Calibrations!$CY$97</f>
        <v>98.744550955690315</v>
      </c>
      <c r="AG426" s="24">
        <f>'Bruker data input page'!BI426*10000*Calibrations!DD$97+Calibrations!DE$97</f>
        <v>8.6813975200339613</v>
      </c>
      <c r="AH426" s="24">
        <f>('Bruker data input page'!BK426*10000)*Calibrations!DK$97+Calibrations!DL$97</f>
        <v>119.34897927722277</v>
      </c>
      <c r="AI426" s="24">
        <f>Calibrations!DR$97*('Bruker data input page'!BM426*10000)^2+('Bruker data input page'!BM426*10000)*Calibrations!DS$97+Calibrations!DT$97</f>
        <v>30.785516947465101</v>
      </c>
      <c r="AJ426" s="24">
        <f>Calibrations!DY$97*('Bruker data input page'!BO426*10000)^2+Calibrations!DZ$97*('Bruker data input page'!BO426*10000)+Calibrations!EA$97</f>
        <v>79.50533291755913</v>
      </c>
      <c r="AK426" s="21"/>
      <c r="AL426" s="21"/>
    </row>
    <row r="427" spans="2:38">
      <c r="B427" s="27">
        <f>'Bruker data input page'!B1104</f>
        <v>44769.044444444444</v>
      </c>
      <c r="C427" s="21" t="str">
        <f>'Bruker data input page'!G1104</f>
        <v>GeoExploration</v>
      </c>
      <c r="D427" s="21" t="str">
        <f>'Bruker data input page'!H1104</f>
        <v>Oxide3phase</v>
      </c>
      <c r="E427" s="26">
        <f>'Bruker data input page'!L1104</f>
        <v>90</v>
      </c>
      <c r="F427" s="26"/>
      <c r="G427" s="26" t="str">
        <f>'Bruker data input page'!DK427</f>
        <v>393-U1558D-36R-1A</v>
      </c>
      <c r="H427" s="26" t="str">
        <f>'Bruker data input page'!DL427</f>
        <v>SHLF</v>
      </c>
      <c r="I427" s="26">
        <f>'Bruker data input page'!DM427</f>
        <v>0</v>
      </c>
      <c r="J427" s="26">
        <f>'Bruker data input page'!DN427</f>
        <v>0</v>
      </c>
      <c r="K427" s="26">
        <f>'Bruker data input page'!DO427</f>
        <v>0</v>
      </c>
      <c r="L427" s="26">
        <f>'Bruker data input page'!DP427</f>
        <v>0</v>
      </c>
      <c r="M427" s="26">
        <f>'Bruker data input page'!DQ427</f>
        <v>0</v>
      </c>
      <c r="N427" s="26">
        <f>'Bruker data input page'!DR427</f>
        <v>0</v>
      </c>
      <c r="O427" s="26" t="str">
        <f>'Bruker data input page'!DS427</f>
        <v>67</v>
      </c>
      <c r="P427" s="21" t="str">
        <f>'Bruker data input page'!DT427</f>
        <v>6A ALT</v>
      </c>
      <c r="Q427" s="21">
        <f>'Bruker data input page'!A427</f>
        <v>106</v>
      </c>
      <c r="R427" s="27">
        <f>'Bruker data input page'!B427</f>
        <v>44746.833333333336</v>
      </c>
      <c r="S427" s="22">
        <f>'Bruker data input page'!Y427*Calibrations!H$97+Calibrations!I$97</f>
        <v>49.214964265681026</v>
      </c>
      <c r="T427" s="23">
        <f>Calibrations!O$97*('Bruker data input page'!AK427/0.5993)^2+Calibrations!P$97*('Bruker data input page'!AK427/0.5993)+Calibrations!Q$97</f>
        <v>1.2522102895345819</v>
      </c>
      <c r="U427" s="22">
        <f>Calibrations!$V$97*'Bruker data input page'!W427^2+Calibrations!$W$97*'Bruker data input page'!W427+Calibrations!$X$97</f>
        <v>18.375857795712836</v>
      </c>
      <c r="V427" s="23">
        <f>('Bruker data input page'!AS427/0.69943)*Calibrations!AC$97+Calibrations!AD$97</f>
        <v>11.143287315307521</v>
      </c>
      <c r="W427" s="23">
        <f>'Bruker data input page'!U427*Calibrations!AQ$97+Calibrations!AR$97</f>
        <v>6.0182355334375535</v>
      </c>
      <c r="X427" s="23">
        <f>Calibrations!AJ$97*('Bruker data input page'!AQ427/0.77446)^2+('Bruker data input page'!AQ427/0.77446)*Calibrations!AK$97+Calibrations!AL$97</f>
        <v>0.17494729222551603</v>
      </c>
      <c r="Y427" s="23">
        <f>('Bruker data input page'!AI427/0.7147)*Calibrations!AX$97+Calibrations!AY$97</f>
        <v>13.231256947720883</v>
      </c>
      <c r="Z427" s="23">
        <f>('Bruker data input page'!AG427/0.8302)*Calibrations!BE$97+Calibrations!BF$97</f>
        <v>0.68387342928146277</v>
      </c>
      <c r="AA427" s="23">
        <f>((('Bruker data input page'!AA427/0.436)^2)*Calibrations!BK$97)+(('Bruker data input page'!AA427/0.436)*Calibrations!BL$97)+Calibrations!BM$97</f>
        <v>0.17605381348177657</v>
      </c>
      <c r="AB427" s="24">
        <f>'Bruker data input page'!AM427*Calibrations!BS$97*10000+Calibrations!BT$97</f>
        <v>322.10285782761844</v>
      </c>
      <c r="AC427" s="24">
        <f>Calibrations!CA$97*('Bruker data input page'!AO427*10000)^2+('Bruker data input page'!AO427*10000)*Calibrations!CB$97+Calibrations!CC$97</f>
        <v>361.10479373120347</v>
      </c>
      <c r="AD427" s="24">
        <f>'Bruker data input page'!AW427*10000*Calibrations!CI$97+Calibrations!CJ$97</f>
        <v>86.378901964724434</v>
      </c>
      <c r="AE427" s="24">
        <f>'Bruker data input page'!AY427*10000*Calibrations!CP$97+Calibrations!CQ$97</f>
        <v>78.241850286903144</v>
      </c>
      <c r="AF427" s="24">
        <f>Calibrations!$CW$97*('Bruker data input page'!BA427*10000)^2+('Bruker data input page'!BA427*10000)*Calibrations!$CX$97+Calibrations!$CY$97</f>
        <v>83.439883904166209</v>
      </c>
      <c r="AG427" s="24">
        <f>'Bruker data input page'!BI427*10000*Calibrations!DD$97+Calibrations!DE$97</f>
        <v>12.071627209184928</v>
      </c>
      <c r="AH427" s="24">
        <f>('Bruker data input page'!BK427*10000)*Calibrations!DK$97+Calibrations!DL$97</f>
        <v>107.43084794425806</v>
      </c>
      <c r="AI427" s="24">
        <f>Calibrations!DR$97*('Bruker data input page'!BM427*10000)^2+('Bruker data input page'!BM427*10000)*Calibrations!DS$97+Calibrations!DT$97</f>
        <v>28.664408876081268</v>
      </c>
      <c r="AJ427" s="24">
        <f>Calibrations!DY$97*('Bruker data input page'!BO427*10000)^2+Calibrations!DZ$97*('Bruker data input page'!BO427*10000)+Calibrations!EA$97</f>
        <v>74.388726185789224</v>
      </c>
      <c r="AK427" s="21"/>
      <c r="AL427" s="21"/>
    </row>
    <row r="428" spans="2:38">
      <c r="B428" s="27">
        <f>'Bruker data input page'!B1105</f>
        <v>44769.047222222223</v>
      </c>
      <c r="C428" s="21" t="str">
        <f>'Bruker data input page'!G1105</f>
        <v>GeoExploration</v>
      </c>
      <c r="D428" s="21" t="str">
        <f>'Bruker data input page'!H1105</f>
        <v>Oxide3phase</v>
      </c>
      <c r="E428" s="26">
        <f>'Bruker data input page'!L1105</f>
        <v>90</v>
      </c>
      <c r="F428" s="26"/>
      <c r="G428" s="26" t="str">
        <f>'Bruker data input page'!DK428</f>
        <v>393-U1558D-36R-1A</v>
      </c>
      <c r="H428" s="26" t="str">
        <f>'Bruker data input page'!DL428</f>
        <v>SHLF</v>
      </c>
      <c r="I428" s="26">
        <f>'Bruker data input page'!DM428</f>
        <v>0</v>
      </c>
      <c r="J428" s="26">
        <f>'Bruker data input page'!DN428</f>
        <v>0</v>
      </c>
      <c r="K428" s="26">
        <f>'Bruker data input page'!DO428</f>
        <v>0</v>
      </c>
      <c r="L428" s="26">
        <f>'Bruker data input page'!DP428</f>
        <v>0</v>
      </c>
      <c r="M428" s="26">
        <f>'Bruker data input page'!DQ428</f>
        <v>0</v>
      </c>
      <c r="N428" s="26">
        <f>'Bruker data input page'!DR428</f>
        <v>0</v>
      </c>
      <c r="O428" s="26" t="str">
        <f>'Bruker data input page'!DS428</f>
        <v>114</v>
      </c>
      <c r="P428" s="21" t="str">
        <f>'Bruker data input page'!DT428</f>
        <v>14A ALT(LIGHT BROWN SPOTS)</v>
      </c>
      <c r="Q428" s="21">
        <f>'Bruker data input page'!A428</f>
        <v>107</v>
      </c>
      <c r="R428" s="27">
        <f>'Bruker data input page'!B428</f>
        <v>44746.835416666669</v>
      </c>
      <c r="S428" s="22">
        <f>'Bruker data input page'!Y428*Calibrations!H$97+Calibrations!I$97</f>
        <v>52.180230989127843</v>
      </c>
      <c r="T428" s="23">
        <f>Calibrations!O$97*('Bruker data input page'!AK428/0.5993)^2+Calibrations!P$97*('Bruker data input page'!AK428/0.5993)+Calibrations!Q$97</f>
        <v>1.2412821564605805</v>
      </c>
      <c r="U428" s="22">
        <f>Calibrations!$V$97*'Bruker data input page'!W428^2+Calibrations!$W$97*'Bruker data input page'!W428+Calibrations!$X$97</f>
        <v>18.590329148038222</v>
      </c>
      <c r="V428" s="23">
        <f>('Bruker data input page'!AS428/0.69943)*Calibrations!AC$97+Calibrations!AD$97</f>
        <v>11.054633879600937</v>
      </c>
      <c r="W428" s="23">
        <f>'Bruker data input page'!U428*Calibrations!AQ$97+Calibrations!AR$97</f>
        <v>9.0402639858460319</v>
      </c>
      <c r="X428" s="23">
        <f>Calibrations!AJ$97*('Bruker data input page'!AQ428/0.77446)^2+('Bruker data input page'!AQ428/0.77446)*Calibrations!AK$97+Calibrations!AL$97</f>
        <v>0.13971287163970891</v>
      </c>
      <c r="Y428" s="23">
        <f>('Bruker data input page'!AI428/0.7147)*Calibrations!AX$97+Calibrations!AY$97</f>
        <v>11.706782874670925</v>
      </c>
      <c r="Z428" s="23">
        <f>('Bruker data input page'!AG428/0.8302)*Calibrations!BE$97+Calibrations!BF$97</f>
        <v>0.43666494380912446</v>
      </c>
      <c r="AA428" s="23">
        <f>((('Bruker data input page'!AA428/0.436)^2)*Calibrations!BK$97)+(('Bruker data input page'!AA428/0.436)*Calibrations!BL$97)+Calibrations!BM$97</f>
        <v>9.7816812122374225E-2</v>
      </c>
      <c r="AB428" s="24">
        <f>'Bruker data input page'!AM428*Calibrations!BS$97*10000+Calibrations!BT$97</f>
        <v>331.5349997770544</v>
      </c>
      <c r="AC428" s="24">
        <f>Calibrations!CA$97*('Bruker data input page'!AO428*10000)^2+('Bruker data input page'!AO428*10000)*Calibrations!CB$97+Calibrations!CC$97</f>
        <v>317.25275582840152</v>
      </c>
      <c r="AD428" s="24">
        <f>'Bruker data input page'!AW428*10000*Calibrations!CI$97+Calibrations!CJ$97</f>
        <v>84.401845693448365</v>
      </c>
      <c r="AE428" s="24">
        <f>'Bruker data input page'!AY428*10000*Calibrations!CP$97+Calibrations!CQ$97</f>
        <v>92.633308044543256</v>
      </c>
      <c r="AF428" s="24">
        <f>Calibrations!$CW$97*('Bruker data input page'!BA428*10000)^2+('Bruker data input page'!BA428*10000)*Calibrations!$CX$97+Calibrations!$CY$97</f>
        <v>120.09998861190924</v>
      </c>
      <c r="AG428" s="24">
        <f>'Bruker data input page'!BI428*10000*Calibrations!DD$97+Calibrations!DE$97</f>
        <v>7.5513209569836386</v>
      </c>
      <c r="AH428" s="24">
        <f>('Bruker data input page'!BK428*10000)*Calibrations!DK$97+Calibrations!DL$97</f>
        <v>84.587762889409078</v>
      </c>
      <c r="AI428" s="24">
        <f>Calibrations!DR$97*('Bruker data input page'!BM428*10000)^2+('Bruker data input page'!BM428*10000)*Calibrations!DS$97+Calibrations!DT$97</f>
        <v>28.664408876081268</v>
      </c>
      <c r="AJ428" s="24">
        <f>Calibrations!DY$97*('Bruker data input page'!BO428*10000)^2+Calibrations!DZ$97*('Bruker data input page'!BO428*10000)+Calibrations!EA$97</f>
        <v>72.680714843327877</v>
      </c>
      <c r="AK428" s="21"/>
      <c r="AL428" s="21"/>
    </row>
    <row r="429" spans="2:38">
      <c r="B429" s="27">
        <f>'Bruker data input page'!B1106</f>
        <v>44769.048611111109</v>
      </c>
      <c r="C429" s="21" t="str">
        <f>'Bruker data input page'!G1106</f>
        <v>GeoExploration</v>
      </c>
      <c r="D429" s="21" t="str">
        <f>'Bruker data input page'!H1106</f>
        <v>Oxide3phase</v>
      </c>
      <c r="E429" s="26">
        <f>'Bruker data input page'!L1106</f>
        <v>90</v>
      </c>
      <c r="F429" s="26"/>
      <c r="G429" s="26" t="str">
        <f>'Bruker data input page'!DK429</f>
        <v>393-U1558D-36R-1A</v>
      </c>
      <c r="H429" s="26" t="str">
        <f>'Bruker data input page'!DL429</f>
        <v>SHLF</v>
      </c>
      <c r="I429" s="26">
        <f>'Bruker data input page'!DM429</f>
        <v>0</v>
      </c>
      <c r="J429" s="26">
        <f>'Bruker data input page'!DN429</f>
        <v>0</v>
      </c>
      <c r="K429" s="26">
        <f>'Bruker data input page'!DO429</f>
        <v>0</v>
      </c>
      <c r="L429" s="26">
        <f>'Bruker data input page'!DP429</f>
        <v>0</v>
      </c>
      <c r="M429" s="26">
        <f>'Bruker data input page'!DQ429</f>
        <v>0</v>
      </c>
      <c r="N429" s="26">
        <f>'Bruker data input page'!DR429</f>
        <v>0</v>
      </c>
      <c r="O429" s="26" t="str">
        <f>'Bruker data input page'!DS429</f>
        <v>116</v>
      </c>
      <c r="P429" s="21" t="str">
        <f>'Bruker data input page'!DT429</f>
        <v>14A ALT (BROWN SPOTS)</v>
      </c>
      <c r="Q429" s="21">
        <f>'Bruker data input page'!A429</f>
        <v>108</v>
      </c>
      <c r="R429" s="27">
        <f>'Bruker data input page'!B429</f>
        <v>44746.836805555555</v>
      </c>
      <c r="S429" s="22">
        <f>'Bruker data input page'!Y429*Calibrations!H$97+Calibrations!I$97</f>
        <v>47.209366545931758</v>
      </c>
      <c r="T429" s="23">
        <f>Calibrations!O$97*('Bruker data input page'!AK429/0.5993)^2+Calibrations!P$97*('Bruker data input page'!AK429/0.5993)+Calibrations!Q$97</f>
        <v>1.3084881792726313</v>
      </c>
      <c r="U429" s="22">
        <f>Calibrations!$V$97*'Bruker data input page'!W429^2+Calibrations!$W$97*'Bruker data input page'!W429+Calibrations!$X$97</f>
        <v>17.078037895010091</v>
      </c>
      <c r="V429" s="23">
        <f>('Bruker data input page'!AS429/0.69943)*Calibrations!AC$97+Calibrations!AD$97</f>
        <v>10.38642299975406</v>
      </c>
      <c r="W429" s="23">
        <f>'Bruker data input page'!U429*Calibrations!AQ$97+Calibrations!AR$97</f>
        <v>6.038342433767057</v>
      </c>
      <c r="X429" s="23">
        <f>Calibrations!AJ$97*('Bruker data input page'!AQ429/0.77446)^2+('Bruker data input page'!AQ429/0.77446)*Calibrations!AK$97+Calibrations!AL$97</f>
        <v>0.21464612401928074</v>
      </c>
      <c r="Y429" s="23">
        <f>('Bruker data input page'!AI429/0.7147)*Calibrations!AX$97+Calibrations!AY$97</f>
        <v>13.568337303032241</v>
      </c>
      <c r="Z429" s="23">
        <f>('Bruker data input page'!AG429/0.8302)*Calibrations!BE$97+Calibrations!BF$97</f>
        <v>0.61112954039399814</v>
      </c>
      <c r="AA429" s="23">
        <f>((('Bruker data input page'!AA429/0.436)^2)*Calibrations!BK$97)+(('Bruker data input page'!AA429/0.436)*Calibrations!BL$97)+Calibrations!BM$97</f>
        <v>0.30664814498590065</v>
      </c>
      <c r="AB429" s="24">
        <f>'Bruker data input page'!AM429*Calibrations!BS$97*10000+Calibrations!BT$97</f>
        <v>310.95578097828502</v>
      </c>
      <c r="AC429" s="24">
        <f>Calibrations!CA$97*('Bruker data input page'!AO429*10000)^2+('Bruker data input page'!AO429*10000)*Calibrations!CB$97+Calibrations!CC$97</f>
        <v>305.51723176854466</v>
      </c>
      <c r="AD429" s="24">
        <f>'Bruker data input page'!AW429*10000*Calibrations!CI$97+Calibrations!CJ$97</f>
        <v>124.93149925460766</v>
      </c>
      <c r="AE429" s="24">
        <f>'Bruker data input page'!AY429*10000*Calibrations!CP$97+Calibrations!CQ$97</f>
        <v>90.577385507737517</v>
      </c>
      <c r="AF429" s="24">
        <f>Calibrations!$CW$97*('Bruker data input page'!BA429*10000)^2+('Bruker data input page'!BA429*10000)*Calibrations!$CX$97+Calibrations!$CY$97</f>
        <v>128.97439592655846</v>
      </c>
      <c r="AG429" s="24">
        <f>'Bruker data input page'!BI429*10000*Calibrations!DD$97+Calibrations!DE$97</f>
        <v>8.6813975200339613</v>
      </c>
      <c r="AH429" s="24">
        <f>('Bruker data input page'!BK429*10000)*Calibrations!DK$97+Calibrations!DL$97</f>
        <v>115.37626883290119</v>
      </c>
      <c r="AI429" s="24">
        <f>Calibrations!DR$97*('Bruker data input page'!BM429*10000)^2+('Bruker data input page'!BM429*10000)*Calibrations!DS$97+Calibrations!DT$97</f>
        <v>38.200265090451204</v>
      </c>
      <c r="AJ429" s="24">
        <f>Calibrations!DY$97*('Bruker data input page'!BO429*10000)^2+Calibrations!DZ$97*('Bruker data input page'!BO429*10000)+Calibrations!EA$97</f>
        <v>80.357017558910371</v>
      </c>
      <c r="AK429" s="21"/>
      <c r="AL429" s="21"/>
    </row>
    <row r="430" spans="2:38">
      <c r="B430" s="27">
        <f>'Bruker data input page'!B1107</f>
        <v>44769.051388888889</v>
      </c>
      <c r="C430" s="21" t="str">
        <f>'Bruker data input page'!G1107</f>
        <v>GeoExploration</v>
      </c>
      <c r="D430" s="21" t="str">
        <f>'Bruker data input page'!H1107</f>
        <v>Oxide3phase</v>
      </c>
      <c r="E430" s="26">
        <f>'Bruker data input page'!L1107</f>
        <v>90</v>
      </c>
      <c r="F430" s="26"/>
      <c r="G430" s="26" t="str">
        <f>'Bruker data input page'!DK430</f>
        <v>393-U1558D-36R-1A</v>
      </c>
      <c r="H430" s="26" t="str">
        <f>'Bruker data input page'!DL430</f>
        <v>SHLF</v>
      </c>
      <c r="I430" s="26">
        <f>'Bruker data input page'!DM430</f>
        <v>0</v>
      </c>
      <c r="J430" s="26">
        <f>'Bruker data input page'!DN430</f>
        <v>0</v>
      </c>
      <c r="K430" s="26">
        <f>'Bruker data input page'!DO430</f>
        <v>0</v>
      </c>
      <c r="L430" s="26">
        <f>'Bruker data input page'!DP430</f>
        <v>0</v>
      </c>
      <c r="M430" s="26">
        <f>'Bruker data input page'!DQ430</f>
        <v>0</v>
      </c>
      <c r="N430" s="26">
        <f>'Bruker data input page'!DR430</f>
        <v>0</v>
      </c>
      <c r="O430" s="26" t="str">
        <f>'Bruker data input page'!DS430</f>
        <v>119</v>
      </c>
      <c r="P430" s="21" t="str">
        <f>'Bruker data input page'!DT430</f>
        <v>14A ALT (ORANGE ALT)</v>
      </c>
      <c r="Q430" s="21">
        <f>'Bruker data input page'!A430</f>
        <v>109</v>
      </c>
      <c r="R430" s="27">
        <f>'Bruker data input page'!B430</f>
        <v>44746.838888888888</v>
      </c>
      <c r="S430" s="22">
        <f>'Bruker data input page'!Y430*Calibrations!H$97+Calibrations!I$97</f>
        <v>50.124730956446435</v>
      </c>
      <c r="T430" s="23">
        <f>Calibrations!O$97*('Bruker data input page'!AK430/0.5993)^2+Calibrations!P$97*('Bruker data input page'!AK430/0.5993)+Calibrations!Q$97</f>
        <v>1.3639752809910728</v>
      </c>
      <c r="U430" s="22">
        <f>Calibrations!$V$97*'Bruker data input page'!W430^2+Calibrations!$W$97*'Bruker data input page'!W430+Calibrations!$X$97</f>
        <v>18.497276661183658</v>
      </c>
      <c r="V430" s="23">
        <f>('Bruker data input page'!AS430/0.69943)*Calibrations!AC$97+Calibrations!AD$97</f>
        <v>11.607278673616014</v>
      </c>
      <c r="W430" s="23">
        <f>'Bruker data input page'!U430*Calibrations!AQ$97+Calibrations!AR$97</f>
        <v>5.7943529316917264</v>
      </c>
      <c r="X430" s="23">
        <f>Calibrations!AJ$97*('Bruker data input page'!AQ430/0.77446)^2+('Bruker data input page'!AQ430/0.77446)*Calibrations!AK$97+Calibrations!AL$97</f>
        <v>0.12973598890716043</v>
      </c>
      <c r="Y430" s="23">
        <f>('Bruker data input page'!AI430/0.7147)*Calibrations!AX$97+Calibrations!AY$97</f>
        <v>10.031886312439561</v>
      </c>
      <c r="Z430" s="23">
        <f>('Bruker data input page'!AG430/0.8302)*Calibrations!BE$97+Calibrations!BF$97</f>
        <v>1.2804638707174543</v>
      </c>
      <c r="AA430" s="23">
        <f>((('Bruker data input page'!AA430/0.436)^2)*Calibrations!BK$97)+(('Bruker data input page'!AA430/0.436)*Calibrations!BL$97)+Calibrations!BM$97</f>
        <v>0.18583771365870166</v>
      </c>
      <c r="AB430" s="24">
        <f>'Bruker data input page'!AM430*Calibrations!BS$97*10000+Calibrations!BT$97</f>
        <v>335.82233702679798</v>
      </c>
      <c r="AC430" s="24">
        <f>Calibrations!CA$97*('Bruker data input page'!AO430*10000)^2+('Bruker data input page'!AO430*10000)*Calibrations!CB$97+Calibrations!CC$97</f>
        <v>299.00866912770289</v>
      </c>
      <c r="AD430" s="24">
        <f>'Bruker data input page'!AW430*10000*Calibrations!CI$97+Calibrations!CJ$97</f>
        <v>87.367430100362469</v>
      </c>
      <c r="AE430" s="24">
        <f>'Bruker data input page'!AY430*10000*Calibrations!CP$97+Calibrations!CQ$97</f>
        <v>84.409617897320331</v>
      </c>
      <c r="AF430" s="24">
        <f>Calibrations!$CW$97*('Bruker data input page'!BA430*10000)^2+('Bruker data input page'!BA430*10000)*Calibrations!$CX$97+Calibrations!$CY$97</f>
        <v>113.19505111597859</v>
      </c>
      <c r="AG430" s="24">
        <f>'Bruker data input page'!BI430*10000*Calibrations!DD$97+Calibrations!DE$97</f>
        <v>12.071627209184928</v>
      </c>
      <c r="AH430" s="24">
        <f>('Bruker data input page'!BK430*10000)*Calibrations!DK$97+Calibrations!DL$97</f>
        <v>121.33533449938353</v>
      </c>
      <c r="AI430" s="24">
        <f>Calibrations!DR$97*('Bruker data input page'!BM430*10000)^2+('Bruker data input page'!BM430*10000)*Calibrations!DS$97+Calibrations!DT$97</f>
        <v>31.845636216163818</v>
      </c>
      <c r="AJ430" s="24">
        <f>Calibrations!DY$97*('Bruker data input page'!BO430*10000)^2+Calibrations!DZ$97*('Bruker data input page'!BO430*10000)+Calibrations!EA$97</f>
        <v>76.095499645648218</v>
      </c>
      <c r="AK430" s="21"/>
      <c r="AL430" s="21"/>
    </row>
    <row r="431" spans="2:38">
      <c r="B431" s="27">
        <f>'Bruker data input page'!B1108</f>
        <v>44769.053472222222</v>
      </c>
      <c r="C431" s="21" t="str">
        <f>'Bruker data input page'!G1108</f>
        <v>GeoExploration</v>
      </c>
      <c r="D431" s="21" t="str">
        <f>'Bruker data input page'!H1108</f>
        <v>Oxide3phase</v>
      </c>
      <c r="E431" s="26">
        <f>'Bruker data input page'!L1108</f>
        <v>90</v>
      </c>
      <c r="F431" s="26"/>
      <c r="G431" s="26" t="str">
        <f>'Bruker data input page'!DK431</f>
        <v>393-U1558D-36R-2A</v>
      </c>
      <c r="H431" s="26" t="str">
        <f>'Bruker data input page'!DL431</f>
        <v>SHLF</v>
      </c>
      <c r="I431" s="26">
        <f>'Bruker data input page'!DM431</f>
        <v>0</v>
      </c>
      <c r="J431" s="26">
        <f>'Bruker data input page'!DN431</f>
        <v>0</v>
      </c>
      <c r="K431" s="26">
        <f>'Bruker data input page'!DO431</f>
        <v>0</v>
      </c>
      <c r="L431" s="26">
        <f>'Bruker data input page'!DP431</f>
        <v>0</v>
      </c>
      <c r="M431" s="26">
        <f>'Bruker data input page'!DQ431</f>
        <v>0</v>
      </c>
      <c r="N431" s="26">
        <f>'Bruker data input page'!DR431</f>
        <v>0</v>
      </c>
      <c r="O431" s="26" t="str">
        <f>'Bruker data input page'!DS431</f>
        <v>22</v>
      </c>
      <c r="P431" s="21" t="str">
        <f>'Bruker data input page'!DT431</f>
        <v>2A BKGD</v>
      </c>
      <c r="Q431" s="21">
        <f>'Bruker data input page'!A431</f>
        <v>110</v>
      </c>
      <c r="R431" s="27">
        <f>'Bruker data input page'!B431</f>
        <v>44746.843055555553</v>
      </c>
      <c r="S431" s="22">
        <f>'Bruker data input page'!Y431*Calibrations!H$97+Calibrations!I$97</f>
        <v>52.560914347781669</v>
      </c>
      <c r="T431" s="23">
        <f>Calibrations!O$97*('Bruker data input page'!AK431/0.5993)^2+Calibrations!P$97*('Bruker data input page'!AK431/0.5993)+Calibrations!Q$97</f>
        <v>1.2586551310752101</v>
      </c>
      <c r="U431" s="22">
        <f>Calibrations!$V$97*'Bruker data input page'!W431^2+Calibrations!$W$97*'Bruker data input page'!W431+Calibrations!$X$97</f>
        <v>16.877458437054077</v>
      </c>
      <c r="V431" s="23">
        <f>('Bruker data input page'!AS431/0.69943)*Calibrations!AC$97+Calibrations!AD$97</f>
        <v>9.7590848077978833</v>
      </c>
      <c r="W431" s="23">
        <f>'Bruker data input page'!U431*Calibrations!AQ$97+Calibrations!AR$97</f>
        <v>11.69147479563923</v>
      </c>
      <c r="X431" s="23">
        <f>Calibrations!AJ$97*('Bruker data input page'!AQ431/0.77446)^2+('Bruker data input page'!AQ431/0.77446)*Calibrations!AK$97+Calibrations!AL$97</f>
        <v>0.1616747064049075</v>
      </c>
      <c r="Y431" s="23">
        <f>('Bruker data input page'!AI431/0.7147)*Calibrations!AX$97+Calibrations!AY$97</f>
        <v>14.416519172697811</v>
      </c>
      <c r="Z431" s="23">
        <f>('Bruker data input page'!AG431/0.8302)*Calibrations!BE$97+Calibrations!BF$97</f>
        <v>0.2347327377273242</v>
      </c>
      <c r="AA431" s="23">
        <f>((('Bruker data input page'!AA431/0.436)^2)*Calibrations!BK$97)+(('Bruker data input page'!AA431/0.436)*Calibrations!BL$97)+Calibrations!BM$97</f>
        <v>9.0617083385420363E-2</v>
      </c>
      <c r="AB431" s="24">
        <f>'Bruker data input page'!AM431*Calibrations!BS$97*10000+Calibrations!BT$97</f>
        <v>352.97168602577244</v>
      </c>
      <c r="AC431" s="24">
        <f>Calibrations!CA$97*('Bruker data input page'!AO431*10000)^2+('Bruker data input page'!AO431*10000)*Calibrations!CB$97+Calibrations!CC$97</f>
        <v>315.47705883571075</v>
      </c>
      <c r="AD431" s="24">
        <f>'Bruker data input page'!AW431*10000*Calibrations!CI$97+Calibrations!CJ$97</f>
        <v>115.04621789822735</v>
      </c>
      <c r="AE431" s="24">
        <f>'Bruker data input page'!AY431*10000*Calibrations!CP$97+Calibrations!CQ$97</f>
        <v>107.02476580218335</v>
      </c>
      <c r="AF431" s="24">
        <f>Calibrations!$CW$97*('Bruker data input page'!BA431*10000)^2+('Bruker data input page'!BA431*10000)*Calibrations!$CX$97+Calibrations!$CY$97</f>
        <v>76.810841432159478</v>
      </c>
      <c r="AG431" s="24">
        <f>'Bruker data input page'!BI431*10000*Calibrations!DD$97+Calibrations!DE$97</f>
        <v>1.9009381417320252</v>
      </c>
      <c r="AH431" s="24">
        <f>('Bruker data input page'!BK431*10000)*Calibrations!DK$97+Calibrations!DL$97</f>
        <v>79.621874834007116</v>
      </c>
      <c r="AI431" s="24">
        <f>Calibrations!DR$97*('Bruker data input page'!BM431*10000)^2+('Bruker data input page'!BM431*10000)*Calibrations!DS$97+Calibrations!DT$97</f>
        <v>28.664408876081268</v>
      </c>
      <c r="AJ431" s="24">
        <f>Calibrations!DY$97*('Bruker data input page'!BO431*10000)^2+Calibrations!DZ$97*('Bruker data input page'!BO431*10000)+Calibrations!EA$97</f>
        <v>75.242267651044003</v>
      </c>
      <c r="AK431" s="21"/>
      <c r="AL431" s="21"/>
    </row>
    <row r="432" spans="2:38">
      <c r="B432" s="27">
        <f>'Bruker data input page'!B1109</f>
        <v>44769.061111111114</v>
      </c>
      <c r="C432" s="21" t="str">
        <f>'Bruker data input page'!G1109</f>
        <v>GeoExploration</v>
      </c>
      <c r="D432" s="21" t="str">
        <f>'Bruker data input page'!H1109</f>
        <v>Oxide3phase</v>
      </c>
      <c r="E432" s="26">
        <f>'Bruker data input page'!L1109</f>
        <v>90</v>
      </c>
      <c r="F432" s="26"/>
      <c r="G432" s="26" t="str">
        <f>'Bruker data input page'!DK432</f>
        <v>393-U1558D-36R-2A</v>
      </c>
      <c r="H432" s="26" t="str">
        <f>'Bruker data input page'!DL432</f>
        <v>SHLF</v>
      </c>
      <c r="I432" s="26">
        <f>'Bruker data input page'!DM432</f>
        <v>0</v>
      </c>
      <c r="J432" s="26">
        <f>'Bruker data input page'!DN432</f>
        <v>0</v>
      </c>
      <c r="K432" s="26">
        <f>'Bruker data input page'!DO432</f>
        <v>0</v>
      </c>
      <c r="L432" s="26">
        <f>'Bruker data input page'!DP432</f>
        <v>0</v>
      </c>
      <c r="M432" s="26">
        <f>'Bruker data input page'!DQ432</f>
        <v>0</v>
      </c>
      <c r="N432" s="26">
        <f>'Bruker data input page'!DR432</f>
        <v>0</v>
      </c>
      <c r="O432" s="26" t="str">
        <f>'Bruker data input page'!DS432</f>
        <v>41</v>
      </c>
      <c r="P432" s="21" t="str">
        <f>'Bruker data input page'!DT432</f>
        <v>2B ALT</v>
      </c>
      <c r="Q432" s="21">
        <f>'Bruker data input page'!A432</f>
        <v>111</v>
      </c>
      <c r="R432" s="27">
        <f>'Bruker data input page'!B432</f>
        <v>44746.845138888886</v>
      </c>
      <c r="S432" s="22">
        <f>'Bruker data input page'!Y432*Calibrations!H$97+Calibrations!I$97</f>
        <v>52.769791171911955</v>
      </c>
      <c r="T432" s="23">
        <f>Calibrations!O$97*('Bruker data input page'!AK432/0.5993)^2+Calibrations!P$97*('Bruker data input page'!AK432/0.5993)+Calibrations!Q$97</f>
        <v>1.283329080386497</v>
      </c>
      <c r="U432" s="22">
        <f>Calibrations!$V$97*'Bruker data input page'!W432^2+Calibrations!$W$97*'Bruker data input page'!W432+Calibrations!$X$97</f>
        <v>18.223177216160611</v>
      </c>
      <c r="V432" s="23">
        <f>('Bruker data input page'!AS432/0.69943)*Calibrations!AC$97+Calibrations!AD$97</f>
        <v>10.636984089957251</v>
      </c>
      <c r="W432" s="23">
        <f>'Bruker data input page'!U432*Calibrations!AQ$97+Calibrations!AR$97</f>
        <v>8.5447448940718065</v>
      </c>
      <c r="X432" s="23">
        <f>Calibrations!AJ$97*('Bruker data input page'!AQ432/0.77446)^2+('Bruker data input page'!AQ432/0.77446)*Calibrations!AK$97+Calibrations!AL$97</f>
        <v>0.21233590587097584</v>
      </c>
      <c r="Y432" s="23">
        <f>('Bruker data input page'!AI432/0.7147)*Calibrations!AX$97+Calibrations!AY$97</f>
        <v>11.136608560921587</v>
      </c>
      <c r="Z432" s="23">
        <f>('Bruker data input page'!AG432/0.8302)*Calibrations!BE$97+Calibrations!BF$97</f>
        <v>0.91840455652445063</v>
      </c>
      <c r="AA432" s="23">
        <f>((('Bruker data input page'!AA432/0.436)^2)*Calibrations!BK$97)+(('Bruker data input page'!AA432/0.436)*Calibrations!BL$97)+Calibrations!BM$97</f>
        <v>0.12225418818559448</v>
      </c>
      <c r="AB432" s="24">
        <f>'Bruker data input page'!AM432*Calibrations!BS$97*10000+Calibrations!BT$97</f>
        <v>362.4038279752084</v>
      </c>
      <c r="AC432" s="24">
        <f>Calibrations!CA$97*('Bruker data input page'!AO432*10000)^2+('Bruker data input page'!AO432*10000)*Calibrations!CB$97+Calibrations!CC$97</f>
        <v>289.48069513252744</v>
      </c>
      <c r="AD432" s="24">
        <f>'Bruker data input page'!AW432*10000*Calibrations!CI$97+Calibrations!CJ$97</f>
        <v>112.08063349131325</v>
      </c>
      <c r="AE432" s="24">
        <f>'Bruker data input page'!AY432*10000*Calibrations!CP$97+Calibrations!CQ$97</f>
        <v>89.549424239334655</v>
      </c>
      <c r="AF432" s="24">
        <f>Calibrations!$CW$97*('Bruker data input page'!BA432*10000)^2+('Bruker data input page'!BA432*10000)*Calibrations!$CX$97+Calibrations!$CY$97</f>
        <v>86.049978891311611</v>
      </c>
      <c r="AG432" s="24">
        <f>'Bruker data input page'!BI432*10000*Calibrations!DD$97+Calibrations!DE$97</f>
        <v>7.5513209569836386</v>
      </c>
      <c r="AH432" s="24">
        <f>('Bruker data input page'!BK432*10000)*Calibrations!DK$97+Calibrations!DL$97</f>
        <v>99.485427055614949</v>
      </c>
      <c r="AI432" s="24">
        <f>Calibrations!DR$97*('Bruker data input page'!BM432*10000)^2+('Bruker data input page'!BM432*10000)*Calibrations!DS$97+Calibrations!DT$97</f>
        <v>28.664408876081268</v>
      </c>
      <c r="AJ432" s="24">
        <f>Calibrations!DY$97*('Bruker data input page'!BO432*10000)^2+Calibrations!DZ$97*('Bruker data input page'!BO432*10000)+Calibrations!EA$97</f>
        <v>72.680714843327877</v>
      </c>
      <c r="AK432" s="21"/>
      <c r="AL432" s="21"/>
    </row>
    <row r="433" spans="2:38">
      <c r="B433" s="27">
        <f>'Bruker data input page'!B1110</f>
        <v>44769.0625</v>
      </c>
      <c r="C433" s="21" t="str">
        <f>'Bruker data input page'!G1110</f>
        <v>GeoExploration</v>
      </c>
      <c r="D433" s="21" t="str">
        <f>'Bruker data input page'!H1110</f>
        <v>Oxide3phase</v>
      </c>
      <c r="E433" s="26">
        <f>'Bruker data input page'!L1110</f>
        <v>90</v>
      </c>
      <c r="F433" s="26"/>
      <c r="G433" s="26" t="str">
        <f>'Bruker data input page'!DK433</f>
        <v>393-U1558D-36R-2A</v>
      </c>
      <c r="H433" s="26" t="str">
        <f>'Bruker data input page'!DL433</f>
        <v>SHLF</v>
      </c>
      <c r="I433" s="26">
        <f>'Bruker data input page'!DM433</f>
        <v>0</v>
      </c>
      <c r="J433" s="26">
        <f>'Bruker data input page'!DN433</f>
        <v>0</v>
      </c>
      <c r="K433" s="26">
        <f>'Bruker data input page'!DO433</f>
        <v>0</v>
      </c>
      <c r="L433" s="26">
        <f>'Bruker data input page'!DP433</f>
        <v>0</v>
      </c>
      <c r="M433" s="26">
        <f>'Bruker data input page'!DQ433</f>
        <v>0</v>
      </c>
      <c r="N433" s="26">
        <f>'Bruker data input page'!DR433</f>
        <v>0</v>
      </c>
      <c r="O433" s="26" t="str">
        <f>'Bruker data input page'!DS433</f>
        <v>51</v>
      </c>
      <c r="P433" s="21" t="str">
        <f>'Bruker data input page'!DT433</f>
        <v>3A ALT</v>
      </c>
      <c r="Q433" s="21">
        <f>'Bruker data input page'!A433</f>
        <v>112</v>
      </c>
      <c r="R433" s="27">
        <f>'Bruker data input page'!B433</f>
        <v>44746.847222222219</v>
      </c>
      <c r="S433" s="22">
        <f>'Bruker data input page'!Y433*Calibrations!H$97+Calibrations!I$97</f>
        <v>51.431102219991644</v>
      </c>
      <c r="T433" s="23">
        <f>Calibrations!O$97*('Bruker data input page'!AK433/0.5993)^2+Calibrations!P$97*('Bruker data input page'!AK433/0.5993)+Calibrations!Q$97</f>
        <v>1.3918007651850242</v>
      </c>
      <c r="U433" s="22">
        <f>Calibrations!$V$97*'Bruker data input page'!W433^2+Calibrations!$W$97*'Bruker data input page'!W433+Calibrations!$X$97</f>
        <v>18.272088769601766</v>
      </c>
      <c r="V433" s="23">
        <f>('Bruker data input page'!AS433/0.69943)*Calibrations!AC$97+Calibrations!AD$97</f>
        <v>11.771489014754348</v>
      </c>
      <c r="W433" s="23">
        <f>'Bruker data input page'!U433*Calibrations!AQ$97+Calibrations!AR$97</f>
        <v>6.0930564029329197</v>
      </c>
      <c r="X433" s="23">
        <f>Calibrations!AJ$97*('Bruker data input page'!AQ433/0.77446)^2+('Bruker data input page'!AQ433/0.77446)*Calibrations!AK$97+Calibrations!AL$97</f>
        <v>0.11870308790716673</v>
      </c>
      <c r="Y433" s="23">
        <f>('Bruker data input page'!AI433/0.7147)*Calibrations!AX$97+Calibrations!AY$97</f>
        <v>10.588053673755002</v>
      </c>
      <c r="Z433" s="23">
        <f>('Bruker data input page'!AG433/0.8302)*Calibrations!BE$97+Calibrations!BF$97</f>
        <v>1.3307205408409515</v>
      </c>
      <c r="AA433" s="23">
        <f>((('Bruker data input page'!AA433/0.436)^2)*Calibrations!BK$97)+(('Bruker data input page'!AA433/0.436)*Calibrations!BL$97)+Calibrations!BM$97</f>
        <v>0.11476685404729432</v>
      </c>
      <c r="AB433" s="24">
        <f>'Bruker data input page'!AM433*Calibrations!BS$97*10000+Calibrations!BT$97</f>
        <v>319.53045547777225</v>
      </c>
      <c r="AC433" s="24">
        <f>Calibrations!CA$97*('Bruker data input page'!AO433*10000)^2+('Bruker data input page'!AO433*10000)*Calibrations!CB$97+Calibrations!CC$97</f>
        <v>341.78392339008792</v>
      </c>
      <c r="AD433" s="24">
        <f>'Bruker data input page'!AW433*10000*Calibrations!CI$97+Calibrations!CJ$97</f>
        <v>103.18388027057097</v>
      </c>
      <c r="AE433" s="24">
        <f>'Bruker data input page'!AY433*10000*Calibrations!CP$97+Calibrations!CQ$97</f>
        <v>98.801075654960442</v>
      </c>
      <c r="AF433" s="24">
        <f>Calibrations!$CW$97*('Bruker data input page'!BA433*10000)^2+('Bruker data input page'!BA433*10000)*Calibrations!$CX$97+Calibrations!$CY$97</f>
        <v>106.07657189723894</v>
      </c>
      <c r="AG433" s="24">
        <f>'Bruker data input page'!BI433*10000*Calibrations!DD$97+Calibrations!DE$97</f>
        <v>9.8114740830842848</v>
      </c>
      <c r="AH433" s="24">
        <f>('Bruker data input page'!BK433*10000)*Calibrations!DK$97+Calibrations!DL$97</f>
        <v>111.40355838857963</v>
      </c>
      <c r="AI433" s="24">
        <f>Calibrations!DR$97*('Bruker data input page'!BM433*10000)^2+('Bruker data input page'!BM433*10000)*Calibrations!DS$97+Calibrations!DT$97</f>
        <v>23.356566416034262</v>
      </c>
      <c r="AJ433" s="24">
        <f>Calibrations!DY$97*('Bruker data input page'!BO433*10000)^2+Calibrations!DZ$97*('Bruker data input page'!BO433*10000)+Calibrations!EA$97</f>
        <v>81.208392729611035</v>
      </c>
      <c r="AK433" s="21"/>
      <c r="AL433" s="21"/>
    </row>
    <row r="434" spans="2:38">
      <c r="B434" s="27">
        <f>'Bruker data input page'!B1111</f>
        <v>44769.064583333333</v>
      </c>
      <c r="C434" s="21" t="str">
        <f>'Bruker data input page'!G1111</f>
        <v>GeoExploration</v>
      </c>
      <c r="D434" s="21" t="str">
        <f>'Bruker data input page'!H1111</f>
        <v>Oxide3phase</v>
      </c>
      <c r="E434" s="26">
        <f>'Bruker data input page'!L1111</f>
        <v>90</v>
      </c>
      <c r="F434" s="26"/>
      <c r="G434" s="26" t="str">
        <f>'Bruker data input page'!DK434</f>
        <v>393-U1558D-36R-2A</v>
      </c>
      <c r="H434" s="26" t="str">
        <f>'Bruker data input page'!DL434</f>
        <v>SHLF</v>
      </c>
      <c r="I434" s="26">
        <f>'Bruker data input page'!DM434</f>
        <v>0</v>
      </c>
      <c r="J434" s="26">
        <f>'Bruker data input page'!DN434</f>
        <v>0</v>
      </c>
      <c r="K434" s="26">
        <f>'Bruker data input page'!DO434</f>
        <v>0</v>
      </c>
      <c r="L434" s="26">
        <f>'Bruker data input page'!DP434</f>
        <v>0</v>
      </c>
      <c r="M434" s="26">
        <f>'Bruker data input page'!DQ434</f>
        <v>0</v>
      </c>
      <c r="N434" s="26">
        <f>'Bruker data input page'!DR434</f>
        <v>0</v>
      </c>
      <c r="O434" s="26" t="str">
        <f>'Bruker data input page'!DS434</f>
        <v>99</v>
      </c>
      <c r="P434" s="21" t="str">
        <f>'Bruker data input page'!DT434</f>
        <v>5D ALT (ORANGE)</v>
      </c>
      <c r="Q434" s="21">
        <f>'Bruker data input page'!A434</f>
        <v>113</v>
      </c>
      <c r="R434" s="27">
        <f>'Bruker data input page'!B434</f>
        <v>44746.850694444445</v>
      </c>
      <c r="S434" s="22">
        <f>'Bruker data input page'!Y434*Calibrations!H$97+Calibrations!I$97</f>
        <v>49.594934734150108</v>
      </c>
      <c r="T434" s="23">
        <f>Calibrations!O$97*('Bruker data input page'!AK434/0.5993)^2+Calibrations!P$97*('Bruker data input page'!AK434/0.5993)+Calibrations!Q$97</f>
        <v>1.4477877136429385</v>
      </c>
      <c r="U434" s="22">
        <f>Calibrations!$V$97*'Bruker data input page'!W434^2+Calibrations!$W$97*'Bruker data input page'!W434+Calibrations!$X$97</f>
        <v>19.254307921962301</v>
      </c>
      <c r="V434" s="23">
        <f>('Bruker data input page'!AS434/0.69943)*Calibrations!AC$97+Calibrations!AD$97</f>
        <v>12.512522359645917</v>
      </c>
      <c r="W434" s="23">
        <f>'Bruker data input page'!U434*Calibrations!AQ$97+Calibrations!AR$97</f>
        <v>5.0229439671270892</v>
      </c>
      <c r="X434" s="23">
        <f>Calibrations!AJ$97*('Bruker data input page'!AQ434/0.77446)^2+('Bruker data input page'!AQ434/0.77446)*Calibrations!AK$97+Calibrations!AL$97</f>
        <v>0.18782463593182885</v>
      </c>
      <c r="Y434" s="23">
        <f>('Bruker data input page'!AI434/0.7147)*Calibrations!AX$97+Calibrations!AY$97</f>
        <v>9.8598443966754097</v>
      </c>
      <c r="Z434" s="23">
        <f>('Bruker data input page'!AG434/0.8302)*Calibrations!BE$97+Calibrations!BF$97</f>
        <v>1.2127003725629486</v>
      </c>
      <c r="AA434" s="23">
        <f>((('Bruker data input page'!AA434/0.436)^2)*Calibrations!BK$97)+(('Bruker data input page'!AA434/0.436)*Calibrations!BL$97)+Calibrations!BM$97</f>
        <v>0.26225092755607138</v>
      </c>
      <c r="AB434" s="24">
        <f>'Bruker data input page'!AM434*Calibrations!BS$97*10000+Calibrations!BT$97</f>
        <v>296.37883432915669</v>
      </c>
      <c r="AC434" s="24">
        <f>Calibrations!CA$97*('Bruker data input page'!AO434*10000)^2+('Bruker data input page'!AO434*10000)*Calibrations!CB$97+Calibrations!CC$97</f>
        <v>350.49348407118953</v>
      </c>
      <c r="AD434" s="24">
        <f>'Bruker data input page'!AW434*10000*Calibrations!CI$97+Calibrations!CJ$97</f>
        <v>102.19535213493293</v>
      </c>
      <c r="AE434" s="24">
        <f>'Bruker data input page'!AY434*10000*Calibrations!CP$97+Calibrations!CQ$97</f>
        <v>100.85699819176617</v>
      </c>
      <c r="AF434" s="24">
        <f>Calibrations!$CW$97*('Bruker data input page'!BA434*10000)^2+('Bruker data input page'!BA434*10000)*Calibrations!$CX$97+Calibrations!$CY$97</f>
        <v>120.09998861190924</v>
      </c>
      <c r="AG434" s="24">
        <f>'Bruker data input page'!BI434*10000*Calibrations!DD$97+Calibrations!DE$97</f>
        <v>10.941550646134607</v>
      </c>
      <c r="AH434" s="24">
        <f>('Bruker data input page'!BK434*10000)*Calibrations!DK$97+Calibrations!DL$97</f>
        <v>129.28075538802665</v>
      </c>
      <c r="AI434" s="24">
        <f>Calibrations!DR$97*('Bruker data input page'!BM434*10000)^2+('Bruker data input page'!BM434*10000)*Calibrations!DS$97+Calibrations!DT$97</f>
        <v>35.02425495428713</v>
      </c>
      <c r="AJ434" s="24">
        <f>Calibrations!DY$97*('Bruker data input page'!BO434*10000)^2+Calibrations!DZ$97*('Bruker data input page'!BO434*10000)+Calibrations!EA$97</f>
        <v>81.208392729611035</v>
      </c>
      <c r="AK434" s="21"/>
      <c r="AL434" s="21"/>
    </row>
    <row r="435" spans="2:38">
      <c r="B435" s="27">
        <f>'Bruker data input page'!B1112</f>
        <v>44769.066666666666</v>
      </c>
      <c r="C435" s="21" t="str">
        <f>'Bruker data input page'!G1112</f>
        <v>GeoExploration</v>
      </c>
      <c r="D435" s="21" t="str">
        <f>'Bruker data input page'!H1112</f>
        <v>Oxide3phase</v>
      </c>
      <c r="E435" s="26">
        <f>'Bruker data input page'!L1112</f>
        <v>90</v>
      </c>
      <c r="F435" s="26"/>
      <c r="G435" s="26" t="str">
        <f>'Bruker data input page'!DK435</f>
        <v>393-U1558D-36R-3A</v>
      </c>
      <c r="H435" s="26" t="str">
        <f>'Bruker data input page'!DL435</f>
        <v>SHLF</v>
      </c>
      <c r="I435" s="26">
        <f>'Bruker data input page'!DM435</f>
        <v>0</v>
      </c>
      <c r="J435" s="26">
        <f>'Bruker data input page'!DN435</f>
        <v>0</v>
      </c>
      <c r="K435" s="26">
        <f>'Bruker data input page'!DO435</f>
        <v>0</v>
      </c>
      <c r="L435" s="26">
        <f>'Bruker data input page'!DP435</f>
        <v>0</v>
      </c>
      <c r="M435" s="26">
        <f>'Bruker data input page'!DQ435</f>
        <v>0</v>
      </c>
      <c r="N435" s="26">
        <f>'Bruker data input page'!DR435</f>
        <v>0</v>
      </c>
      <c r="O435" s="26" t="str">
        <f>'Bruker data input page'!DS435</f>
        <v>7</v>
      </c>
      <c r="P435" s="21" t="str">
        <f>'Bruker data input page'!DT435</f>
        <v>1A ALT</v>
      </c>
      <c r="Q435" s="21">
        <f>'Bruker data input page'!A435</f>
        <v>114</v>
      </c>
      <c r="R435" s="27">
        <f>'Bruker data input page'!B435</f>
        <v>44746.855555555558</v>
      </c>
      <c r="S435" s="22">
        <f>'Bruker data input page'!Y435*Calibrations!H$97+Calibrations!I$97</f>
        <v>50.882533222830368</v>
      </c>
      <c r="T435" s="23">
        <f>Calibrations!O$97*('Bruker data input page'!AK435/0.5993)^2+Calibrations!P$97*('Bruker data input page'!AK435/0.5993)+Calibrations!Q$97</f>
        <v>1.3675234976191459</v>
      </c>
      <c r="U435" s="22">
        <f>Calibrations!$V$97*'Bruker data input page'!W435^2+Calibrations!$W$97*'Bruker data input page'!W435+Calibrations!$X$97</f>
        <v>19.33741863822949</v>
      </c>
      <c r="V435" s="23">
        <f>('Bruker data input page'!AS435/0.69943)*Calibrations!AC$97+Calibrations!AD$97</f>
        <v>12.774165129312433</v>
      </c>
      <c r="W435" s="23">
        <f>'Bruker data input page'!U435*Calibrations!AQ$97+Calibrations!AR$97</f>
        <v>5.9061008969845474</v>
      </c>
      <c r="X435" s="23">
        <f>Calibrations!AJ$97*('Bruker data input page'!AQ435/0.77446)^2+('Bruker data input page'!AQ435/0.77446)*Calibrations!AK$97+Calibrations!AL$97</f>
        <v>0.14086848127162377</v>
      </c>
      <c r="Y435" s="23">
        <f>('Bruker data input page'!AI435/0.7147)*Calibrations!AX$97+Calibrations!AY$97</f>
        <v>10.144094181393704</v>
      </c>
      <c r="Z435" s="23">
        <f>('Bruker data input page'!AG435/0.8302)*Calibrations!BE$97+Calibrations!BF$97</f>
        <v>0.9398353287693052</v>
      </c>
      <c r="AA435" s="23">
        <f>((('Bruker data input page'!AA435/0.436)^2)*Calibrations!BK$97)+(('Bruker data input page'!AA435/0.436)*Calibrations!BL$97)+Calibrations!BM$97</f>
        <v>0.1959294670814386</v>
      </c>
      <c r="AB435" s="24">
        <f>'Bruker data input page'!AM435*Calibrations!BS$97*10000+Calibrations!BT$97</f>
        <v>332.39246722700312</v>
      </c>
      <c r="AC435" s="24">
        <f>Calibrations!CA$97*('Bruker data input page'!AO435*10000)^2+('Bruker data input page'!AO435*10000)*Calibrations!CB$97+Calibrations!CC$97</f>
        <v>366.21154254524561</v>
      </c>
      <c r="AD435" s="24">
        <f>'Bruker data input page'!AW435*10000*Calibrations!CI$97+Calibrations!CJ$97</f>
        <v>91.321542642914579</v>
      </c>
      <c r="AE435" s="24">
        <f>'Bruker data input page'!AY435*10000*Calibrations!CP$97+Calibrations!CQ$97</f>
        <v>86.465540434126069</v>
      </c>
      <c r="AF435" s="24">
        <f>Calibrations!$CW$97*('Bruker data input page'!BA435*10000)^2+('Bruker data input page'!BA435*10000)*Calibrations!$CX$97+Calibrations!$CY$97</f>
        <v>103.6562917748126</v>
      </c>
      <c r="AG435" s="24">
        <f>'Bruker data input page'!BI435*10000*Calibrations!DD$97+Calibrations!DE$97</f>
        <v>9.8114740830842848</v>
      </c>
      <c r="AH435" s="24">
        <f>('Bruker data input page'!BK435*10000)*Calibrations!DK$97+Calibrations!DL$97</f>
        <v>115.37626883290119</v>
      </c>
      <c r="AI435" s="24">
        <f>Calibrations!DR$97*('Bruker data input page'!BM435*10000)^2+('Bruker data input page'!BM435*10000)*Calibrations!DS$97+Calibrations!DT$97</f>
        <v>33.965005219574827</v>
      </c>
      <c r="AJ435" s="24">
        <f>Calibrations!DY$97*('Bruker data input page'!BO435*10000)^2+Calibrations!DZ$97*('Bruker data input page'!BO435*10000)+Calibrations!EA$97</f>
        <v>76.948422169601841</v>
      </c>
      <c r="AK435" s="21"/>
      <c r="AL435" s="21"/>
    </row>
    <row r="436" spans="2:38">
      <c r="B436" s="27">
        <f>'Bruker data input page'!B1113</f>
        <v>44769.070138888892</v>
      </c>
      <c r="C436" s="21" t="str">
        <f>'Bruker data input page'!G1113</f>
        <v>GeoExploration</v>
      </c>
      <c r="D436" s="21" t="str">
        <f>'Bruker data input page'!H1113</f>
        <v>Oxide3phase</v>
      </c>
      <c r="E436" s="26">
        <f>'Bruker data input page'!L1113</f>
        <v>90</v>
      </c>
      <c r="F436" s="26"/>
      <c r="G436" s="26" t="str">
        <f>'Bruker data input page'!DK436</f>
        <v>393-U1558D-36R-3A</v>
      </c>
      <c r="H436" s="26" t="str">
        <f>'Bruker data input page'!DL436</f>
        <v>SHLF</v>
      </c>
      <c r="I436" s="26">
        <f>'Bruker data input page'!DM436</f>
        <v>0</v>
      </c>
      <c r="J436" s="26">
        <f>'Bruker data input page'!DN436</f>
        <v>0</v>
      </c>
      <c r="K436" s="26">
        <f>'Bruker data input page'!DO436</f>
        <v>0</v>
      </c>
      <c r="L436" s="26">
        <f>'Bruker data input page'!DP436</f>
        <v>0</v>
      </c>
      <c r="M436" s="26">
        <f>'Bruker data input page'!DQ436</f>
        <v>0</v>
      </c>
      <c r="N436" s="26">
        <f>'Bruker data input page'!DR436</f>
        <v>0</v>
      </c>
      <c r="O436" s="26" t="str">
        <f>'Bruker data input page'!DS436</f>
        <v>35</v>
      </c>
      <c r="P436" s="21" t="str">
        <f>'Bruker data input page'!DT436</f>
        <v>2B BROWN SPOTTY</v>
      </c>
      <c r="Q436" s="21">
        <f>'Bruker data input page'!A436</f>
        <v>115</v>
      </c>
      <c r="R436" s="27">
        <f>'Bruker data input page'!B436</f>
        <v>44746.857638888891</v>
      </c>
      <c r="S436" s="22">
        <f>'Bruker data input page'!Y436*Calibrations!H$97+Calibrations!I$97</f>
        <v>50.847839233839437</v>
      </c>
      <c r="T436" s="23">
        <f>Calibrations!O$97*('Bruker data input page'!AK436/0.5993)^2+Calibrations!P$97*('Bruker data input page'!AK436/0.5993)+Calibrations!Q$97</f>
        <v>1.1917156811779108</v>
      </c>
      <c r="U436" s="22">
        <f>Calibrations!$V$97*'Bruker data input page'!W436^2+Calibrations!$W$97*'Bruker data input page'!W436+Calibrations!$X$97</f>
        <v>17.986673012365983</v>
      </c>
      <c r="V436" s="23">
        <f>('Bruker data input page'!AS436/0.69943)*Calibrations!AC$97+Calibrations!AD$97</f>
        <v>10.820911185465393</v>
      </c>
      <c r="W436" s="23">
        <f>'Bruker data input page'!U436*Calibrations!AQ$97+Calibrations!AR$97</f>
        <v>9.7608256928466339</v>
      </c>
      <c r="X436" s="23">
        <f>Calibrations!AJ$97*('Bruker data input page'!AQ436/0.77446)^2+('Bruker data input page'!AQ436/0.77446)*Calibrations!AK$97+Calibrations!AL$97</f>
        <v>0.16361038814062812</v>
      </c>
      <c r="Y436" s="23">
        <f>('Bruker data input page'!AI436/0.7147)*Calibrations!AX$97+Calibrations!AY$97</f>
        <v>11.800416306701855</v>
      </c>
      <c r="Z436" s="23">
        <f>('Bruker data input page'!AG436/0.8302)*Calibrations!BE$97+Calibrations!BF$97</f>
        <v>0.46156689747392038</v>
      </c>
      <c r="AA436" s="23">
        <f>((('Bruker data input page'!AA436/0.436)^2)*Calibrations!BK$97)+(('Bruker data input page'!AA436/0.436)*Calibrations!BL$97)+Calibrations!BM$97</f>
        <v>7.9960372624096041E-2</v>
      </c>
      <c r="AB436" s="24">
        <f>'Bruker data input page'!AM436*Calibrations!BS$97*10000+Calibrations!BT$97</f>
        <v>303.23857392874652</v>
      </c>
      <c r="AC436" s="24">
        <f>Calibrations!CA$97*('Bruker data input page'!AO436*10000)^2+('Bruker data input page'!AO436*10000)*Calibrations!CB$97+Calibrations!CC$97</f>
        <v>324.24729562721075</v>
      </c>
      <c r="AD436" s="24">
        <f>'Bruker data input page'!AW436*10000*Calibrations!CI$97+Calibrations!CJ$97</f>
        <v>107.13799281312309</v>
      </c>
      <c r="AE436" s="24">
        <f>'Bruker data input page'!AY436*10000*Calibrations!CP$97+Calibrations!CQ$97</f>
        <v>137.86360385426929</v>
      </c>
      <c r="AF436" s="24">
        <f>Calibrations!$CW$97*('Bruker data input page'!BA436*10000)^2+('Bruker data input page'!BA436*10000)*Calibrations!$CX$97+Calibrations!$CY$97</f>
        <v>87.346128813100606</v>
      </c>
      <c r="AG436" s="24">
        <f>'Bruker data input page'!BI436*10000*Calibrations!DD$97+Calibrations!DE$97</f>
        <v>6.421244393933315</v>
      </c>
      <c r="AH436" s="24">
        <f>('Bruker data input page'!BK436*10000)*Calibrations!DK$97+Calibrations!DL$97</f>
        <v>92.533183778052205</v>
      </c>
      <c r="AI436" s="24">
        <f>Calibrations!DR$97*('Bruker data input page'!BM436*10000)^2+('Bruker data input page'!BM436*10000)*Calibrations!DS$97+Calibrations!DT$97</f>
        <v>26.542141426048879</v>
      </c>
      <c r="AJ436" s="24">
        <f>Calibrations!DY$97*('Bruker data input page'!BO436*10000)^2+Calibrations!DZ$97*('Bruker data input page'!BO436*10000)+Calibrations!EA$97</f>
        <v>64.979345005047662</v>
      </c>
      <c r="AK436" s="21"/>
      <c r="AL436" s="21"/>
    </row>
    <row r="437" spans="2:38">
      <c r="B437" s="27">
        <f>'Bruker data input page'!B1114</f>
        <v>44769.072916666664</v>
      </c>
      <c r="C437" s="21" t="str">
        <f>'Bruker data input page'!G1114</f>
        <v>GeoExploration</v>
      </c>
      <c r="D437" s="21" t="str">
        <f>'Bruker data input page'!H1114</f>
        <v>Oxide3phase</v>
      </c>
      <c r="E437" s="26">
        <f>'Bruker data input page'!L1114</f>
        <v>90</v>
      </c>
      <c r="F437" s="26"/>
      <c r="G437" s="26" t="str">
        <f>'Bruker data input page'!DK437</f>
        <v>393-U1558D-36R-3A</v>
      </c>
      <c r="H437" s="26" t="str">
        <f>'Bruker data input page'!DL437</f>
        <v>SHLF</v>
      </c>
      <c r="I437" s="26">
        <f>'Bruker data input page'!DM437</f>
        <v>0</v>
      </c>
      <c r="J437" s="26">
        <f>'Bruker data input page'!DN437</f>
        <v>0</v>
      </c>
      <c r="K437" s="26">
        <f>'Bruker data input page'!DO437</f>
        <v>0</v>
      </c>
      <c r="L437" s="26">
        <f>'Bruker data input page'!DP437</f>
        <v>0</v>
      </c>
      <c r="M437" s="26">
        <f>'Bruker data input page'!DQ437</f>
        <v>0</v>
      </c>
      <c r="N437" s="26">
        <f>'Bruker data input page'!DR437</f>
        <v>0</v>
      </c>
      <c r="O437" s="26" t="str">
        <f>'Bruker data input page'!DS437</f>
        <v>72</v>
      </c>
      <c r="P437" s="21" t="str">
        <f>'Bruker data input page'!DT437</f>
        <v>5A ALT</v>
      </c>
      <c r="Q437" s="21">
        <f>'Bruker data input page'!A437</f>
        <v>116</v>
      </c>
      <c r="R437" s="27">
        <f>'Bruker data input page'!B437</f>
        <v>44746.861111111109</v>
      </c>
      <c r="S437" s="22">
        <f>'Bruker data input page'!Y437*Calibrations!H$97+Calibrations!I$97</f>
        <v>39.315889975342778</v>
      </c>
      <c r="T437" s="23">
        <f>Calibrations!O$97*('Bruker data input page'!AK437/0.5993)^2+Calibrations!P$97*('Bruker data input page'!AK437/0.5993)+Calibrations!Q$97</f>
        <v>0.9273173069679288</v>
      </c>
      <c r="U437" s="22">
        <f>Calibrations!$V$97*'Bruker data input page'!W437^2+Calibrations!$W$97*'Bruker data input page'!W437+Calibrations!$X$97</f>
        <v>12.220333555365757</v>
      </c>
      <c r="V437" s="23">
        <f>('Bruker data input page'!AS437/0.69943)*Calibrations!AC$97+Calibrations!AD$97</f>
        <v>7.8708817615797022</v>
      </c>
      <c r="W437" s="23">
        <f>'Bruker data input page'!U437*Calibrations!AQ$97+Calibrations!AR$97</f>
        <v>5.7732793534617652</v>
      </c>
      <c r="X437" s="23">
        <f>Calibrations!AJ$97*('Bruker data input page'!AQ437/0.77446)^2+('Bruker data input page'!AQ437/0.77446)*Calibrations!AK$97+Calibrations!AL$97</f>
        <v>0.11428130889138356</v>
      </c>
      <c r="Y437" s="23">
        <f>('Bruker data input page'!AI437/0.7147)*Calibrations!AX$97+Calibrations!AY$97</f>
        <v>9.8813115737751822</v>
      </c>
      <c r="Z437" s="23">
        <f>('Bruker data input page'!AG437/0.8302)*Calibrations!BE$97+Calibrations!BF$97</f>
        <v>0.4149323297016661</v>
      </c>
      <c r="AA437" s="23">
        <f>((('Bruker data input page'!AA437/0.436)^2)*Calibrations!BK$97)+(('Bruker data input page'!AA437/0.436)*Calibrations!BL$97)+Calibrations!BM$97</f>
        <v>8.2248626081014756E-2</v>
      </c>
      <c r="AB437" s="24" t="e">
        <f>'Bruker data input page'!AM437*Calibrations!BS$97*10000+Calibrations!BT$97</f>
        <v>#VALUE!</v>
      </c>
      <c r="AC437" s="24">
        <f>Calibrations!CA$97*('Bruker data input page'!AO437*10000)^2+('Bruker data input page'!AO437*10000)*Calibrations!CB$97+Calibrations!CC$97</f>
        <v>279.68210070746784</v>
      </c>
      <c r="AD437" s="24">
        <f>'Bruker data input page'!AW437*10000*Calibrations!CI$97+Calibrations!CJ$97</f>
        <v>87.367430100362469</v>
      </c>
      <c r="AE437" s="24">
        <f>'Bruker data input page'!AY437*10000*Calibrations!CP$97+Calibrations!CQ$97</f>
        <v>74.130005213291696</v>
      </c>
      <c r="AF437" s="24">
        <f>Calibrations!$CW$97*('Bruker data input page'!BA437*10000)^2+('Bruker data input page'!BA437*10000)*Calibrations!$CX$97+Calibrations!$CY$97</f>
        <v>74.117702441699478</v>
      </c>
      <c r="AG437" s="24">
        <f>'Bruker data input page'!BI437*10000*Calibrations!DD$97+Calibrations!DE$97</f>
        <v>7.5513209569836386</v>
      </c>
      <c r="AH437" s="24">
        <f>('Bruker data input page'!BK437*10000)*Calibrations!DK$97+Calibrations!DL$97</f>
        <v>77.635519611846334</v>
      </c>
      <c r="AI437" s="24">
        <f>Calibrations!DR$97*('Bruker data input page'!BM437*10000)^2+('Bruker data input page'!BM437*10000)*Calibrations!DS$97+Calibrations!DT$97</f>
        <v>24.418714597367938</v>
      </c>
      <c r="AJ437" s="24">
        <f>Calibrations!DY$97*('Bruker data input page'!BO437*10000)^2+Calibrations!DZ$97*('Bruker data input page'!BO437*10000)+Calibrations!EA$97</f>
        <v>65.836290647458924</v>
      </c>
      <c r="AK437" s="21"/>
      <c r="AL437" s="21"/>
    </row>
    <row r="438" spans="2:38">
      <c r="B438" s="27">
        <f>'Bruker data input page'!B1115</f>
        <v>44769.074999999997</v>
      </c>
      <c r="C438" s="21" t="str">
        <f>'Bruker data input page'!G1115</f>
        <v>GeoExploration</v>
      </c>
      <c r="D438" s="21" t="str">
        <f>'Bruker data input page'!H1115</f>
        <v>Oxide3phase</v>
      </c>
      <c r="E438" s="26">
        <f>'Bruker data input page'!L1115</f>
        <v>90</v>
      </c>
      <c r="F438" s="26"/>
      <c r="G438" s="26" t="str">
        <f>'Bruker data input page'!DK438</f>
        <v>393-U1558D-37R-1A</v>
      </c>
      <c r="H438" s="26" t="str">
        <f>'Bruker data input page'!DL438</f>
        <v>SHLF</v>
      </c>
      <c r="I438" s="26">
        <f>'Bruker data input page'!DM438</f>
        <v>0</v>
      </c>
      <c r="J438" s="26">
        <f>'Bruker data input page'!DN438</f>
        <v>0</v>
      </c>
      <c r="K438" s="26">
        <f>'Bruker data input page'!DO438</f>
        <v>0</v>
      </c>
      <c r="L438" s="26">
        <f>'Bruker data input page'!DP438</f>
        <v>0</v>
      </c>
      <c r="M438" s="26">
        <f>'Bruker data input page'!DQ438</f>
        <v>0</v>
      </c>
      <c r="N438" s="26">
        <f>'Bruker data input page'!DR438</f>
        <v>0</v>
      </c>
      <c r="O438" s="26" t="str">
        <f>'Bruker data input page'!DS438</f>
        <v>6</v>
      </c>
      <c r="P438" s="21" t="str">
        <f>'Bruker data input page'!DT438</f>
        <v>1A ALT</v>
      </c>
      <c r="Q438" s="21">
        <f>'Bruker data input page'!A438</f>
        <v>117</v>
      </c>
      <c r="R438" s="27">
        <f>'Bruker data input page'!B438</f>
        <v>44746.865277777775</v>
      </c>
      <c r="S438" s="22">
        <f>'Bruker data input page'!Y438*Calibrations!H$97+Calibrations!I$97</f>
        <v>50.297606826247097</v>
      </c>
      <c r="T438" s="23">
        <f>Calibrations!O$97*('Bruker data input page'!AK438/0.5993)^2+Calibrations!P$97*('Bruker data input page'!AK438/0.5993)+Calibrations!Q$97</f>
        <v>1.3061707134688305</v>
      </c>
      <c r="U438" s="22">
        <f>Calibrations!$V$97*'Bruker data input page'!W438^2+Calibrations!$W$97*'Bruker data input page'!W438+Calibrations!$X$97</f>
        <v>18.932532152839286</v>
      </c>
      <c r="V438" s="23">
        <f>('Bruker data input page'!AS438/0.69943)*Calibrations!AC$97+Calibrations!AD$97</f>
        <v>11.411982062814332</v>
      </c>
      <c r="W438" s="23">
        <f>'Bruker data input page'!U438*Calibrations!AQ$97+Calibrations!AR$97</f>
        <v>5.8933407486985168</v>
      </c>
      <c r="X438" s="23">
        <f>Calibrations!AJ$97*('Bruker data input page'!AQ438/0.77446)^2+('Bruker data input page'!AQ438/0.77446)*Calibrations!AK$97+Calibrations!AL$97</f>
        <v>0.11112710716101477</v>
      </c>
      <c r="Y438" s="23">
        <f>('Bruker data input page'!AI438/0.7147)*Calibrations!AX$97+Calibrations!AY$97</f>
        <v>10.530046620740716</v>
      </c>
      <c r="Z438" s="23">
        <f>('Bruker data input page'!AG438/0.8302)*Calibrations!BE$97+Calibrations!BF$97</f>
        <v>1.0290295991686655</v>
      </c>
      <c r="AA438" s="23">
        <f>((('Bruker data input page'!AA438/0.436)^2)*Calibrations!BK$97)+(('Bruker data input page'!AA438/0.436)*Calibrations!BL$97)+Calibrations!BM$97</f>
        <v>0.18004607699317993</v>
      </c>
      <c r="AB438" s="24">
        <f>'Bruker data input page'!AM438*Calibrations!BS$97*10000+Calibrations!BT$97</f>
        <v>282.65935512997714</v>
      </c>
      <c r="AC438" s="24">
        <f>Calibrations!CA$97*('Bruker data input page'!AO438*10000)^2+('Bruker data input page'!AO438*10000)*Calibrations!CB$97+Calibrations!CC$97</f>
        <v>289.48069513252744</v>
      </c>
      <c r="AD438" s="24">
        <f>'Bruker data input page'!AW438*10000*Calibrations!CI$97+Calibrations!CJ$97</f>
        <v>64.631282980687729</v>
      </c>
      <c r="AE438" s="24">
        <f>'Bruker data input page'!AY438*10000*Calibrations!CP$97+Calibrations!CQ$97</f>
        <v>84.409617897320331</v>
      </c>
      <c r="AF438" s="24">
        <f>Calibrations!$CW$97*('Bruker data input page'!BA438*10000)^2+('Bruker data input page'!BA438*10000)*Calibrations!$CX$97+Calibrations!$CY$97</f>
        <v>103.6562917748126</v>
      </c>
      <c r="AG438" s="24">
        <f>'Bruker data input page'!BI438*10000*Calibrations!DD$97+Calibrations!DE$97</f>
        <v>10.941550646134607</v>
      </c>
      <c r="AH438" s="24">
        <f>('Bruker data input page'!BK438*10000)*Calibrations!DK$97+Calibrations!DL$97</f>
        <v>114.38309122182081</v>
      </c>
      <c r="AI438" s="24">
        <f>Calibrations!DR$97*('Bruker data input page'!BM438*10000)^2+('Bruker data input page'!BM438*10000)*Calibrations!DS$97+Calibrations!DT$97</f>
        <v>32.905465640200383</v>
      </c>
      <c r="AJ438" s="24">
        <f>Calibrations!DY$97*('Bruker data input page'!BO438*10000)^2+Calibrations!DZ$97*('Bruker data input page'!BO438*10000)+Calibrations!EA$97</f>
        <v>77.801035222904844</v>
      </c>
      <c r="AK438" s="21"/>
      <c r="AL438" s="21"/>
    </row>
    <row r="439" spans="2:38">
      <c r="B439" s="27">
        <f>'Bruker data input page'!B1116</f>
        <v>44769.078472222223</v>
      </c>
      <c r="C439" s="21" t="str">
        <f>'Bruker data input page'!G1116</f>
        <v>GeoExploration</v>
      </c>
      <c r="D439" s="21" t="str">
        <f>'Bruker data input page'!H1116</f>
        <v>Oxide3phase</v>
      </c>
      <c r="E439" s="26">
        <f>'Bruker data input page'!L1116</f>
        <v>90</v>
      </c>
      <c r="F439" s="26"/>
      <c r="G439" s="26" t="str">
        <f>'Bruker data input page'!DK439</f>
        <v>393-U1558D-37R-1A</v>
      </c>
      <c r="H439" s="26" t="str">
        <f>'Bruker data input page'!DL439</f>
        <v>SHLF</v>
      </c>
      <c r="I439" s="26">
        <f>'Bruker data input page'!DM439</f>
        <v>0</v>
      </c>
      <c r="J439" s="26">
        <f>'Bruker data input page'!DN439</f>
        <v>0</v>
      </c>
      <c r="K439" s="26">
        <f>'Bruker data input page'!DO439</f>
        <v>0</v>
      </c>
      <c r="L439" s="26">
        <f>'Bruker data input page'!DP439</f>
        <v>0</v>
      </c>
      <c r="M439" s="26">
        <f>'Bruker data input page'!DQ439</f>
        <v>0</v>
      </c>
      <c r="N439" s="26">
        <f>'Bruker data input page'!DR439</f>
        <v>0</v>
      </c>
      <c r="O439" s="26" t="str">
        <f>'Bruker data input page'!DS439</f>
        <v>23</v>
      </c>
      <c r="P439" s="21" t="str">
        <f>'Bruker data input page'!DT439</f>
        <v>3A BKGD</v>
      </c>
      <c r="Q439" s="21">
        <f>'Bruker data input page'!A439</f>
        <v>118</v>
      </c>
      <c r="R439" s="27">
        <f>'Bruker data input page'!B439</f>
        <v>44746.866666666669</v>
      </c>
      <c r="S439" s="22">
        <f>'Bruker data input page'!Y439*Calibrations!H$97+Calibrations!I$97</f>
        <v>55.053772508804137</v>
      </c>
      <c r="T439" s="23">
        <f>Calibrations!O$97*('Bruker data input page'!AK439/0.5993)^2+Calibrations!P$97*('Bruker data input page'!AK439/0.5993)+Calibrations!Q$97</f>
        <v>1.2572232358351787</v>
      </c>
      <c r="U439" s="22">
        <f>Calibrations!$V$97*'Bruker data input page'!W439^2+Calibrations!$W$97*'Bruker data input page'!W439+Calibrations!$X$97</f>
        <v>18.113735306843964</v>
      </c>
      <c r="V439" s="23">
        <f>('Bruker data input page'!AS439/0.69943)*Calibrations!AC$97+Calibrations!AD$97</f>
        <v>10.138452432022817</v>
      </c>
      <c r="W439" s="23">
        <f>'Bruker data input page'!U439*Calibrations!AQ$97+Calibrations!AR$97</f>
        <v>10.847178317380141</v>
      </c>
      <c r="X439" s="23">
        <f>Calibrations!AJ$97*('Bruker data input page'!AQ439/0.77446)^2+('Bruker data input page'!AQ439/0.77446)*Calibrations!AK$97+Calibrations!AL$97</f>
        <v>0.16920340668269329</v>
      </c>
      <c r="Y439" s="23">
        <f>('Bruker data input page'!AI439/0.7147)*Calibrations!AX$97+Calibrations!AY$97</f>
        <v>11.883696773890343</v>
      </c>
      <c r="Z439" s="23">
        <f>('Bruker data input page'!AG439/0.8302)*Calibrations!BE$97+Calibrations!BF$97</f>
        <v>0.2973649242175686</v>
      </c>
      <c r="AA439" s="23">
        <f>((('Bruker data input page'!AA439/0.436)^2)*Calibrations!BK$97)+(('Bruker data input page'!AA439/0.436)*Calibrations!BL$97)+Calibrations!BM$97</f>
        <v>6.6177329608401766E-2</v>
      </c>
      <c r="AB439" s="24">
        <f>'Bruker data input page'!AM439*Calibrations!BS$97*10000+Calibrations!BT$97</f>
        <v>365.83369777500332</v>
      </c>
      <c r="AC439" s="24">
        <f>Calibrations!CA$97*('Bruker data input page'!AO439*10000)^2+('Bruker data input page'!AO439*10000)*Calibrations!CB$97+Calibrations!CC$97</f>
        <v>317.25275582840152</v>
      </c>
      <c r="AD439" s="24">
        <f>'Bruker data input page'!AW439*10000*Calibrations!CI$97+Calibrations!CJ$97</f>
        <v>146.67911823864438</v>
      </c>
      <c r="AE439" s="24">
        <f>'Bruker data input page'!AY439*10000*Calibrations!CP$97+Calibrations!CQ$97</f>
        <v>99.829036923363319</v>
      </c>
      <c r="AF439" s="24">
        <f>Calibrations!$CW$97*('Bruker data input page'!BA439*10000)^2+('Bruker data input page'!BA439*10000)*Calibrations!$CX$97+Calibrations!$CY$97</f>
        <v>80.80606205893092</v>
      </c>
      <c r="AG439" s="24">
        <f>'Bruker data input page'!BI439*10000*Calibrations!DD$97+Calibrations!DE$97</f>
        <v>5.2911678308829933</v>
      </c>
      <c r="AH439" s="24">
        <f>('Bruker data input page'!BK439*10000)*Calibrations!DK$97+Calibrations!DL$97</f>
        <v>81.608230056167898</v>
      </c>
      <c r="AI439" s="24">
        <f>Calibrations!DR$97*('Bruker data input page'!BM439*10000)^2+('Bruker data input page'!BM439*10000)*Calibrations!DS$97+Calibrations!DT$97</f>
        <v>25.480572934039472</v>
      </c>
      <c r="AJ439" s="24">
        <f>Calibrations!DY$97*('Bruker data input page'!BO439*10000)^2+Calibrations!DZ$97*('Bruker data input page'!BO439*10000)+Calibrations!EA$97</f>
        <v>66.692926819219608</v>
      </c>
      <c r="AK439" s="21"/>
      <c r="AL439" s="21"/>
    </row>
    <row r="440" spans="2:38">
      <c r="B440" s="27">
        <f>'Bruker data input page'!B1117</f>
        <v>44769.1</v>
      </c>
      <c r="C440" s="21" t="str">
        <f>'Bruker data input page'!G1117</f>
        <v>GeoExploration</v>
      </c>
      <c r="D440" s="21" t="str">
        <f>'Bruker data input page'!H1117</f>
        <v>Oxide3phase</v>
      </c>
      <c r="E440" s="26">
        <f>'Bruker data input page'!L1117</f>
        <v>90</v>
      </c>
      <c r="F440" s="26"/>
      <c r="G440" s="26" t="str">
        <f>'Bruker data input page'!DK440</f>
        <v>393-U1558D-37R-1A</v>
      </c>
      <c r="H440" s="26" t="str">
        <f>'Bruker data input page'!DL440</f>
        <v>SHLF</v>
      </c>
      <c r="I440" s="26">
        <f>'Bruker data input page'!DM440</f>
        <v>0</v>
      </c>
      <c r="J440" s="26">
        <f>'Bruker data input page'!DN440</f>
        <v>0</v>
      </c>
      <c r="K440" s="26">
        <f>'Bruker data input page'!DO440</f>
        <v>0</v>
      </c>
      <c r="L440" s="26">
        <f>'Bruker data input page'!DP440</f>
        <v>0</v>
      </c>
      <c r="M440" s="26">
        <f>'Bruker data input page'!DQ440</f>
        <v>0</v>
      </c>
      <c r="N440" s="26">
        <f>'Bruker data input page'!DR440</f>
        <v>0</v>
      </c>
      <c r="O440" s="26" t="str">
        <f>'Bruker data input page'!DS440</f>
        <v>34</v>
      </c>
      <c r="P440" s="21" t="str">
        <f>'Bruker data input page'!DT440</f>
        <v>4A BKGD</v>
      </c>
      <c r="Q440" s="21">
        <f>'Bruker data input page'!A440</f>
        <v>119</v>
      </c>
      <c r="R440" s="27">
        <f>'Bruker data input page'!B440</f>
        <v>44746.868750000001</v>
      </c>
      <c r="S440" s="22">
        <f>'Bruker data input page'!Y440*Calibrations!H$97+Calibrations!I$97</f>
        <v>53.435868234525365</v>
      </c>
      <c r="T440" s="23">
        <f>Calibrations!O$97*('Bruker data input page'!AK440/0.5993)^2+Calibrations!P$97*('Bruker data input page'!AK440/0.5993)+Calibrations!Q$97</f>
        <v>1.1406860271987527</v>
      </c>
      <c r="U440" s="22">
        <f>Calibrations!$V$97*'Bruker data input page'!W440^2+Calibrations!$W$97*'Bruker data input page'!W440+Calibrations!$X$97</f>
        <v>18.677370506932679</v>
      </c>
      <c r="V440" s="23">
        <f>('Bruker data input page'!AS440/0.69943)*Calibrations!AC$97+Calibrations!AD$97</f>
        <v>9.6875576039891627</v>
      </c>
      <c r="W440" s="23">
        <f>'Bruker data input page'!U440*Calibrations!AQ$97+Calibrations!AR$97</f>
        <v>9.4828091286752176</v>
      </c>
      <c r="X440" s="23">
        <f>Calibrations!AJ$97*('Bruker data input page'!AQ440/0.77446)^2+('Bruker data input page'!AQ440/0.77446)*Calibrations!AK$97+Calibrations!AL$97</f>
        <v>0.16414174699044604</v>
      </c>
      <c r="Y440" s="23">
        <f>('Bruker data input page'!AI440/0.7147)*Calibrations!AX$97+Calibrations!AY$97</f>
        <v>11.990119162491354</v>
      </c>
      <c r="Z440" s="23">
        <f>('Bruker data input page'!AG440/0.8302)*Calibrations!BE$97+Calibrations!BF$97</f>
        <v>0.27185928682756544</v>
      </c>
      <c r="AA440" s="23">
        <f>((('Bruker data input page'!AA440/0.436)^2)*Calibrations!BK$97)+(('Bruker data input page'!AA440/0.436)*Calibrations!BL$97)+Calibrations!BM$97</f>
        <v>4.1058889685882012E-2</v>
      </c>
      <c r="AB440" s="24">
        <f>'Bruker data input page'!AM440*Calibrations!BS$97*10000+Calibrations!BT$97</f>
        <v>322.10285782761844</v>
      </c>
      <c r="AC440" s="24">
        <f>Calibrations!CA$97*('Bruker data input page'!AO440*10000)^2+('Bruker data input page'!AO440*10000)*Calibrations!CB$97+Calibrations!CC$97</f>
        <v>299.00866912770289</v>
      </c>
      <c r="AD440" s="24">
        <f>'Bruker data input page'!AW440*10000*Calibrations!CI$97+Calibrations!CJ$97</f>
        <v>69.573923658877888</v>
      </c>
      <c r="AE440" s="24">
        <f>'Bruker data input page'!AY440*10000*Calibrations!CP$97+Calibrations!CQ$97</f>
        <v>79.269811555306035</v>
      </c>
      <c r="AF440" s="24">
        <f>Calibrations!$CW$97*('Bruker data input page'!BA440*10000)^2+('Bruker data input page'!BA440*10000)*Calibrations!$CX$97+Calibrations!$CY$97</f>
        <v>67.281049961406254</v>
      </c>
      <c r="AG440" s="24">
        <f>'Bruker data input page'!BI440*10000*Calibrations!DD$97+Calibrations!DE$97</f>
        <v>4.1610912678326706</v>
      </c>
      <c r="AH440" s="24">
        <f>('Bruker data input page'!BK440*10000)*Calibrations!DK$97+Calibrations!DL$97</f>
        <v>93.526361389132575</v>
      </c>
      <c r="AI440" s="24">
        <f>Calibrations!DR$97*('Bruker data input page'!BM440*10000)^2+('Bruker data input page'!BM440*10000)*Calibrations!DS$97+Calibrations!DT$97</f>
        <v>22.294128390038448</v>
      </c>
      <c r="AJ440" s="24">
        <f>Calibrations!DY$97*('Bruker data input page'!BO440*10000)^2+Calibrations!DZ$97*('Bruker data input page'!BO440*10000)+Calibrations!EA$97</f>
        <v>68.405270750789199</v>
      </c>
      <c r="AK440" s="21"/>
      <c r="AL440" s="21"/>
    </row>
    <row r="441" spans="2:38">
      <c r="B441" s="27">
        <f>'Bruker data input page'!B1118</f>
        <v>44769.103472222225</v>
      </c>
      <c r="C441" s="21" t="str">
        <f>'Bruker data input page'!G1118</f>
        <v>GeoExploration</v>
      </c>
      <c r="D441" s="21" t="str">
        <f>'Bruker data input page'!H1118</f>
        <v>Oxide3phase</v>
      </c>
      <c r="E441" s="26">
        <f>'Bruker data input page'!L1118</f>
        <v>90</v>
      </c>
      <c r="F441" s="26"/>
      <c r="G441" s="26" t="str">
        <f>'Bruker data input page'!DK441</f>
        <v>393-U1558D-37R-1A</v>
      </c>
      <c r="H441" s="26" t="str">
        <f>'Bruker data input page'!DL441</f>
        <v>SHLF</v>
      </c>
      <c r="I441" s="26">
        <f>'Bruker data input page'!DM441</f>
        <v>0</v>
      </c>
      <c r="J441" s="26">
        <f>'Bruker data input page'!DN441</f>
        <v>0</v>
      </c>
      <c r="K441" s="26">
        <f>'Bruker data input page'!DO441</f>
        <v>0</v>
      </c>
      <c r="L441" s="26">
        <f>'Bruker data input page'!DP441</f>
        <v>0</v>
      </c>
      <c r="M441" s="26">
        <f>'Bruker data input page'!DQ441</f>
        <v>0</v>
      </c>
      <c r="N441" s="26">
        <f>'Bruker data input page'!DR441</f>
        <v>0</v>
      </c>
      <c r="O441" s="26" t="str">
        <f>'Bruker data input page'!DS441</f>
        <v>104</v>
      </c>
      <c r="P441" s="21" t="str">
        <f>'Bruker data input page'!DT441</f>
        <v>6A BROWN SPOTTY</v>
      </c>
      <c r="Q441" s="21">
        <f>'Bruker data input page'!A441</f>
        <v>120</v>
      </c>
      <c r="R441" s="27">
        <f>'Bruker data input page'!B441</f>
        <v>44746.870833333334</v>
      </c>
      <c r="S441" s="22">
        <f>'Bruker data input page'!Y441*Calibrations!H$97+Calibrations!I$97</f>
        <v>51.410428404634033</v>
      </c>
      <c r="T441" s="23">
        <f>Calibrations!O$97*('Bruker data input page'!AK441/0.5993)^2+Calibrations!P$97*('Bruker data input page'!AK441/0.5993)+Calibrations!Q$97</f>
        <v>1.1922555139939874</v>
      </c>
      <c r="U441" s="22">
        <f>Calibrations!$V$97*'Bruker data input page'!W441^2+Calibrations!$W$97*'Bruker data input page'!W441+Calibrations!$X$97</f>
        <v>17.474539840079995</v>
      </c>
      <c r="V441" s="23">
        <f>('Bruker data input page'!AS441/0.69943)*Calibrations!AC$97+Calibrations!AD$97</f>
        <v>9.9248782460024056</v>
      </c>
      <c r="W441" s="23">
        <f>'Bruker data input page'!U441*Calibrations!AQ$97+Calibrations!AR$97</f>
        <v>10.280511732132286</v>
      </c>
      <c r="X441" s="23">
        <f>Calibrations!AJ$97*('Bruker data input page'!AQ441/0.77446)^2+('Bruker data input page'!AQ441/0.77446)*Calibrations!AK$97+Calibrations!AL$97</f>
        <v>0.14327881606404291</v>
      </c>
      <c r="Y441" s="23">
        <f>('Bruker data input page'!AI441/0.7147)*Calibrations!AX$97+Calibrations!AY$97</f>
        <v>11.543571428919446</v>
      </c>
      <c r="Z441" s="23">
        <f>('Bruker data input page'!AG441/0.8302)*Calibrations!BE$97+Calibrations!BF$97</f>
        <v>0.29525203117934351</v>
      </c>
      <c r="AA441" s="23">
        <f>((('Bruker data input page'!AA441/0.436)^2)*Calibrations!BK$97)+(('Bruker data input page'!AA441/0.436)*Calibrations!BL$97)+Calibrations!BM$97</f>
        <v>7.1931414672062294E-2</v>
      </c>
      <c r="AB441" s="24">
        <f>'Bruker data input page'!AM441*Calibrations!BS$97*10000+Calibrations!BT$97</f>
        <v>404.41973302269588</v>
      </c>
      <c r="AC441" s="24">
        <f>Calibrations!CA$97*('Bruker data input page'!AO441*10000)^2+('Bruker data input page'!AO441*10000)*Calibrations!CB$97+Calibrations!CC$97</f>
        <v>336.89523750842795</v>
      </c>
      <c r="AD441" s="24">
        <f>'Bruker data input page'!AW441*10000*Calibrations!CI$97+Calibrations!CJ$97</f>
        <v>181.27760298597548</v>
      </c>
      <c r="AE441" s="24">
        <f>'Bruker data input page'!AY441*10000*Calibrations!CP$97+Calibrations!CQ$97</f>
        <v>96.74515311815469</v>
      </c>
      <c r="AF441" s="24">
        <f>Calibrations!$CW$97*('Bruker data input page'!BA441*10000)^2+('Bruker data input page'!BA441*10000)*Calibrations!$CX$97+Calibrations!$CY$97</f>
        <v>89.920633513111184</v>
      </c>
      <c r="AG441" s="24">
        <f>'Bruker data input page'!BI441*10000*Calibrations!DD$97+Calibrations!DE$97</f>
        <v>4.1610912678326706</v>
      </c>
      <c r="AH441" s="24">
        <f>('Bruker data input page'!BK441*10000)*Calibrations!DK$97+Calibrations!DL$97</f>
        <v>83.59458527832868</v>
      </c>
      <c r="AI441" s="24">
        <f>Calibrations!DR$97*('Bruker data input page'!BM441*10000)^2+('Bruker data input page'!BM441*10000)*Calibrations!DS$97+Calibrations!DT$97</f>
        <v>28.664408876081268</v>
      </c>
      <c r="AJ441" s="24">
        <f>Calibrations!DY$97*('Bruker data input page'!BO441*10000)^2+Calibrations!DZ$97*('Bruker data input page'!BO441*10000)+Calibrations!EA$97</f>
        <v>70.971465618264176</v>
      </c>
      <c r="AK441" s="21"/>
      <c r="AL441" s="21"/>
    </row>
    <row r="442" spans="2:38">
      <c r="B442" s="27">
        <f>'Bruker data input page'!B1119</f>
        <v>44769.109027777777</v>
      </c>
      <c r="C442" s="21" t="str">
        <f>'Bruker data input page'!G1119</f>
        <v>GeoExploration</v>
      </c>
      <c r="D442" s="21" t="str">
        <f>'Bruker data input page'!H1119</f>
        <v>Oxide3phase</v>
      </c>
      <c r="E442" s="26">
        <f>'Bruker data input page'!L1119</f>
        <v>90</v>
      </c>
      <c r="F442" s="26"/>
      <c r="G442" s="26" t="str">
        <f>'Bruker data input page'!DK442</f>
        <v>393-U1558D-37R-1A</v>
      </c>
      <c r="H442" s="26" t="str">
        <f>'Bruker data input page'!DL442</f>
        <v>SHLF</v>
      </c>
      <c r="I442" s="26">
        <f>'Bruker data input page'!DM442</f>
        <v>0</v>
      </c>
      <c r="J442" s="26">
        <f>'Bruker data input page'!DN442</f>
        <v>0</v>
      </c>
      <c r="K442" s="26">
        <f>'Bruker data input page'!DO442</f>
        <v>0</v>
      </c>
      <c r="L442" s="26">
        <f>'Bruker data input page'!DP442</f>
        <v>0</v>
      </c>
      <c r="M442" s="26">
        <f>'Bruker data input page'!DQ442</f>
        <v>0</v>
      </c>
      <c r="N442" s="26">
        <f>'Bruker data input page'!DR442</f>
        <v>0</v>
      </c>
      <c r="O442" s="26" t="str">
        <f>'Bruker data input page'!DS442</f>
        <v>126</v>
      </c>
      <c r="P442" s="21" t="str">
        <f>'Bruker data input page'!DT442</f>
        <v>9A ALT (HIGHLY)</v>
      </c>
      <c r="Q442" s="21">
        <f>'Bruker data input page'!A442</f>
        <v>121</v>
      </c>
      <c r="R442" s="27">
        <f>'Bruker data input page'!B442</f>
        <v>44746.872916666667</v>
      </c>
      <c r="S442" s="22">
        <f>'Bruker data input page'!Y442*Calibrations!H$97+Calibrations!I$97</f>
        <v>48.77130894070806</v>
      </c>
      <c r="T442" s="23">
        <f>Calibrations!O$97*('Bruker data input page'!AK442/0.5993)^2+Calibrations!P$97*('Bruker data input page'!AK442/0.5993)+Calibrations!Q$97</f>
        <v>1.3111616312101477</v>
      </c>
      <c r="U442" s="22">
        <f>Calibrations!$V$97*'Bruker data input page'!W442^2+Calibrations!$W$97*'Bruker data input page'!W442+Calibrations!$X$97</f>
        <v>18.573714238481518</v>
      </c>
      <c r="V442" s="23">
        <f>('Bruker data input page'!AS442/0.69943)*Calibrations!AC$97+Calibrations!AD$97</f>
        <v>11.585978822180016</v>
      </c>
      <c r="W442" s="23">
        <f>'Bruker data input page'!U442*Calibrations!AQ$97+Calibrations!AR$97</f>
        <v>5.0277773566293735</v>
      </c>
      <c r="X442" s="23">
        <f>Calibrations!AJ$97*('Bruker data input page'!AQ442/0.77446)^2+('Bruker data input page'!AQ442/0.77446)*Calibrations!AK$97+Calibrations!AL$97</f>
        <v>0.15015175907098921</v>
      </c>
      <c r="Y442" s="23">
        <f>('Bruker data input page'!AI442/0.7147)*Calibrations!AX$97+Calibrations!AY$97</f>
        <v>10.518171161068501</v>
      </c>
      <c r="Z442" s="23">
        <f>('Bruker data input page'!AG442/0.8302)*Calibrations!BE$97+Calibrations!BF$97</f>
        <v>0.93908072411279642</v>
      </c>
      <c r="AA442" s="23">
        <f>((('Bruker data input page'!AA442/0.436)^2)*Calibrations!BK$97)+(('Bruker data input page'!AA442/0.436)*Calibrations!BL$97)+Calibrations!BM$97</f>
        <v>0.51678051478839071</v>
      </c>
      <c r="AB442" s="24">
        <f>'Bruker data input page'!AM442*Calibrations!BS$97*10000+Calibrations!BT$97</f>
        <v>314.38565077807988</v>
      </c>
      <c r="AC442" s="24">
        <f>Calibrations!CA$97*('Bruker data input page'!AO442*10000)^2+('Bruker data input page'!AO442*10000)*Calibrations!CB$97+Calibrations!CC$97</f>
        <v>287.54262588190625</v>
      </c>
      <c r="AD442" s="24">
        <f>'Bruker data input page'!AW442*10000*Calibrations!CI$97+Calibrations!CJ$97</f>
        <v>79.459205015258206</v>
      </c>
      <c r="AE442" s="24">
        <f>'Bruker data input page'!AY442*10000*Calibrations!CP$97+Calibrations!CQ$97</f>
        <v>71.046121408083096</v>
      </c>
      <c r="AF442" s="24">
        <f>Calibrations!$CW$97*('Bruker data input page'!BA442*10000)^2+('Bruker data input page'!BA442*10000)*Calibrations!$CX$97+Calibrations!$CY$97</f>
        <v>115.52042380604537</v>
      </c>
      <c r="AG442" s="24">
        <f>'Bruker data input page'!BI442*10000*Calibrations!DD$97+Calibrations!DE$97</f>
        <v>12.071627209184928</v>
      </c>
      <c r="AH442" s="24">
        <f>('Bruker data input page'!BK442*10000)*Calibrations!DK$97+Calibrations!DL$97</f>
        <v>121.33533449938353</v>
      </c>
      <c r="AI442" s="24">
        <f>Calibrations!DR$97*('Bruker data input page'!BM442*10000)^2+('Bruker data input page'!BM442*10000)*Calibrations!DS$97+Calibrations!DT$97</f>
        <v>30.785516947465101</v>
      </c>
      <c r="AJ442" s="24">
        <f>Calibrations!DY$97*('Bruker data input page'!BO442*10000)^2+Calibrations!DZ$97*('Bruker data input page'!BO442*10000)+Calibrations!EA$97</f>
        <v>78.653338805557269</v>
      </c>
      <c r="AK442" s="21"/>
      <c r="AL442" s="21"/>
    </row>
    <row r="443" spans="2:38">
      <c r="B443" s="27">
        <f>'Bruker data input page'!B1120</f>
        <v>44769.113888888889</v>
      </c>
      <c r="C443" s="21" t="str">
        <f>'Bruker data input page'!G1120</f>
        <v>GeoExploration</v>
      </c>
      <c r="D443" s="21" t="str">
        <f>'Bruker data input page'!H1120</f>
        <v>Oxide3phase</v>
      </c>
      <c r="E443" s="26">
        <f>'Bruker data input page'!L1120</f>
        <v>90</v>
      </c>
      <c r="F443" s="26"/>
      <c r="G443" s="26" t="str">
        <f>'Bruker data input page'!DK443</f>
        <v>393-U1558D-37R-2A</v>
      </c>
      <c r="H443" s="26" t="str">
        <f>'Bruker data input page'!DL443</f>
        <v>SHLF</v>
      </c>
      <c r="I443" s="26">
        <f>'Bruker data input page'!DM443</f>
        <v>0</v>
      </c>
      <c r="J443" s="26">
        <f>'Bruker data input page'!DN443</f>
        <v>0</v>
      </c>
      <c r="K443" s="26">
        <f>'Bruker data input page'!DO443</f>
        <v>0</v>
      </c>
      <c r="L443" s="26">
        <f>'Bruker data input page'!DP443</f>
        <v>0</v>
      </c>
      <c r="M443" s="26">
        <f>'Bruker data input page'!DQ443</f>
        <v>0</v>
      </c>
      <c r="N443" s="26">
        <f>'Bruker data input page'!DR443</f>
        <v>0</v>
      </c>
      <c r="O443" s="26" t="str">
        <f>'Bruker data input page'!DS443</f>
        <v>4</v>
      </c>
      <c r="P443" s="21" t="str">
        <f>'Bruker data input page'!DT443</f>
        <v>1A ALT</v>
      </c>
      <c r="Q443" s="21">
        <f>'Bruker data input page'!A443</f>
        <v>122</v>
      </c>
      <c r="R443" s="27">
        <f>'Bruker data input page'!B443</f>
        <v>44746.875</v>
      </c>
      <c r="S443" s="22">
        <f>'Bruker data input page'!Y443*Calibrations!H$97+Calibrations!I$97</f>
        <v>45.850716668838594</v>
      </c>
      <c r="T443" s="23">
        <f>Calibrations!O$97*('Bruker data input page'!AK443/0.5993)^2+Calibrations!P$97*('Bruker data input page'!AK443/0.5993)+Calibrations!Q$97</f>
        <v>1.2326761548892531</v>
      </c>
      <c r="U443" s="22">
        <f>Calibrations!$V$97*'Bruker data input page'!W443^2+Calibrations!$W$97*'Bruker data input page'!W443+Calibrations!$X$97</f>
        <v>17.238157044729803</v>
      </c>
      <c r="V443" s="23">
        <f>('Bruker data input page'!AS443/0.69943)*Calibrations!AC$97+Calibrations!AD$97</f>
        <v>11.231077243523458</v>
      </c>
      <c r="W443" s="23">
        <f>'Bruker data input page'!U443*Calibrations!AQ$97+Calibrations!AR$97</f>
        <v>4.847975267144383</v>
      </c>
      <c r="X443" s="23">
        <f>Calibrations!AJ$97*('Bruker data input page'!AQ443/0.77446)^2+('Bruker data input page'!AQ443/0.77446)*Calibrations!AK$97+Calibrations!AL$97</f>
        <v>0.21447315942943485</v>
      </c>
      <c r="Y443" s="23">
        <f>('Bruker data input page'!AI443/0.7147)*Calibrations!AX$97+Calibrations!AY$97</f>
        <v>13.909223895418027</v>
      </c>
      <c r="Z443" s="23">
        <f>('Bruker data input page'!AG443/0.8302)*Calibrations!BE$97+Calibrations!BF$97</f>
        <v>1.1058483532012786</v>
      </c>
      <c r="AA443" s="23">
        <f>((('Bruker data input page'!AA443/0.436)^2)*Calibrations!BK$97)+(('Bruker data input page'!AA443/0.436)*Calibrations!BL$97)+Calibrations!BM$97</f>
        <v>0.24310731141016784</v>
      </c>
      <c r="AB443" s="24">
        <f>'Bruker data input page'!AM443*Calibrations!BS$97*10000+Calibrations!BT$97</f>
        <v>320.38792292772098</v>
      </c>
      <c r="AC443" s="24">
        <f>Calibrations!CA$97*('Bruker data input page'!AO443*10000)^2+('Bruker data input page'!AO443*10000)*Calibrations!CB$97+Calibrations!CC$97</f>
        <v>287.54262588190625</v>
      </c>
      <c r="AD443" s="24">
        <f>'Bruker data input page'!AW443*10000*Calibrations!CI$97+Calibrations!CJ$97</f>
        <v>135.805308746626</v>
      </c>
      <c r="AE443" s="24">
        <f>'Bruker data input page'!AY443*10000*Calibrations!CP$97+Calibrations!CQ$97</f>
        <v>101.88495946016903</v>
      </c>
      <c r="AF443" s="24">
        <f>Calibrations!$CW$97*('Bruker data input page'!BA443*10000)^2+('Bruker data input page'!BA443*10000)*Calibrations!$CX$97+Calibrations!$CY$97</f>
        <v>98.744550955690315</v>
      </c>
      <c r="AG443" s="24">
        <f>'Bruker data input page'!BI443*10000*Calibrations!DD$97+Calibrations!DE$97</f>
        <v>8.6813975200339613</v>
      </c>
      <c r="AH443" s="24">
        <f>('Bruker data input page'!BK443*10000)*Calibrations!DK$97+Calibrations!DL$97</f>
        <v>132.26028822126784</v>
      </c>
      <c r="AI443" s="24">
        <f>Calibrations!DR$97*('Bruker data input page'!BM443*10000)^2+('Bruker data input page'!BM443*10000)*Calibrations!DS$97+Calibrations!DT$97</f>
        <v>32.905465640200383</v>
      </c>
      <c r="AJ443" s="24">
        <f>Calibrations!DY$97*('Bruker data input page'!BO443*10000)^2+Calibrations!DZ$97*('Bruker data input page'!BO443*10000)+Calibrations!EA$97</f>
        <v>74.388726185789224</v>
      </c>
      <c r="AK443" s="21"/>
      <c r="AL443" s="21"/>
    </row>
    <row r="444" spans="2:38">
      <c r="B444" s="27">
        <f>'Bruker data input page'!B1121</f>
        <v>44769.119444444441</v>
      </c>
      <c r="C444" s="21" t="str">
        <f>'Bruker data input page'!G1121</f>
        <v>GeoExploration</v>
      </c>
      <c r="D444" s="21" t="str">
        <f>'Bruker data input page'!H1121</f>
        <v>Oxide3phase</v>
      </c>
      <c r="E444" s="26">
        <f>'Bruker data input page'!L1121</f>
        <v>90</v>
      </c>
      <c r="F444" s="26"/>
      <c r="G444" s="26" t="str">
        <f>'Bruker data input page'!DK444</f>
        <v>393-U1558D-37R-2A</v>
      </c>
      <c r="H444" s="26" t="str">
        <f>'Bruker data input page'!DL444</f>
        <v>SHLF</v>
      </c>
      <c r="I444" s="26">
        <f>'Bruker data input page'!DM444</f>
        <v>0</v>
      </c>
      <c r="J444" s="26">
        <f>'Bruker data input page'!DN444</f>
        <v>0</v>
      </c>
      <c r="K444" s="26">
        <f>'Bruker data input page'!DO444</f>
        <v>0</v>
      </c>
      <c r="L444" s="26">
        <f>'Bruker data input page'!DP444</f>
        <v>0</v>
      </c>
      <c r="M444" s="26">
        <f>'Bruker data input page'!DQ444</f>
        <v>0</v>
      </c>
      <c r="N444" s="26">
        <f>'Bruker data input page'!DR444</f>
        <v>0</v>
      </c>
      <c r="O444" s="26" t="str">
        <f>'Bruker data input page'!DS444</f>
        <v>14</v>
      </c>
      <c r="P444" s="21" t="str">
        <f>'Bruker data input page'!DT444</f>
        <v>1B BKGD</v>
      </c>
      <c r="Q444" s="21">
        <f>'Bruker data input page'!A444</f>
        <v>123</v>
      </c>
      <c r="R444" s="27">
        <f>'Bruker data input page'!B444</f>
        <v>44746.87777777778</v>
      </c>
      <c r="S444" s="22">
        <f>'Bruker data input page'!Y444*Calibrations!H$97+Calibrations!I$97</f>
        <v>51.162223805311982</v>
      </c>
      <c r="T444" s="23">
        <f>Calibrations!O$97*('Bruker data input page'!AK444/0.5993)^2+Calibrations!P$97*('Bruker data input page'!AK444/0.5993)+Calibrations!Q$97</f>
        <v>1.0847298653908595</v>
      </c>
      <c r="U444" s="22">
        <f>Calibrations!$V$97*'Bruker data input page'!W444^2+Calibrations!$W$97*'Bruker data input page'!W444+Calibrations!$X$97</f>
        <v>17.903322769340839</v>
      </c>
      <c r="V444" s="23">
        <f>('Bruker data input page'!AS444/0.69943)*Calibrations!AC$97+Calibrations!AD$97</f>
        <v>9.6337323037387321</v>
      </c>
      <c r="W444" s="23">
        <f>'Bruker data input page'!U444*Calibrations!AQ$97+Calibrations!AR$97</f>
        <v>8.1905541113443832</v>
      </c>
      <c r="X444" s="23">
        <f>Calibrations!AJ$97*('Bruker data input page'!AQ444/0.77446)^2+('Bruker data input page'!AQ444/0.77446)*Calibrations!AK$97+Calibrations!AL$97</f>
        <v>0.12918649332341769</v>
      </c>
      <c r="Y444" s="23">
        <f>('Bruker data input page'!AI444/0.7147)*Calibrations!AX$97+Calibrations!AY$97</f>
        <v>11.81244401585705</v>
      </c>
      <c r="Z444" s="23">
        <f>('Bruker data input page'!AG444/0.8302)*Calibrations!BE$97+Calibrations!BF$97</f>
        <v>0.40798996686178357</v>
      </c>
      <c r="AA444" s="23" t="e">
        <f>((('Bruker data input page'!AA444/0.436)^2)*Calibrations!BK$97)+(('Bruker data input page'!AA444/0.436)*Calibrations!BL$97)+Calibrations!BM$97</f>
        <v>#VALUE!</v>
      </c>
      <c r="AB444" s="24">
        <f>'Bruker data input page'!AM444*Calibrations!BS$97*10000+Calibrations!BT$97</f>
        <v>225.20903598341269</v>
      </c>
      <c r="AC444" s="24">
        <f>Calibrations!CA$97*('Bruker data input page'!AO444*10000)^2+('Bruker data input page'!AO444*10000)*Calibrations!CB$97+Calibrations!CC$97</f>
        <v>344.98892322521783</v>
      </c>
      <c r="AD444" s="24">
        <f>'Bruker data input page'!AW444*10000*Calibrations!CI$97+Calibrations!CJ$97</f>
        <v>85.3903738290864</v>
      </c>
      <c r="AE444" s="24">
        <f>'Bruker data input page'!AY444*10000*Calibrations!CP$97+Calibrations!CQ$97</f>
        <v>84.409617897320331</v>
      </c>
      <c r="AF444" s="24">
        <f>Calibrations!$CW$97*('Bruker data input page'!BA444*10000)^2+('Bruker data input page'!BA444*10000)*Calibrations!$CX$97+Calibrations!$CY$97</f>
        <v>75.467237794190723</v>
      </c>
      <c r="AG444" s="24">
        <f>'Bruker data input page'!BI444*10000*Calibrations!DD$97+Calibrations!DE$97</f>
        <v>7.5513209569836386</v>
      </c>
      <c r="AH444" s="24">
        <f>('Bruker data input page'!BK444*10000)*Calibrations!DK$97+Calibrations!DL$97</f>
        <v>91.540006166971807</v>
      </c>
      <c r="AI444" s="24">
        <f>Calibrations!DR$97*('Bruker data input page'!BM444*10000)^2+('Bruker data input page'!BM444*10000)*Calibrations!DS$97+Calibrations!DT$97</f>
        <v>24.418714597367938</v>
      </c>
      <c r="AJ444" s="24">
        <f>Calibrations!DY$97*('Bruker data input page'!BO444*10000)^2+Calibrations!DZ$97*('Bruker data input page'!BO444*10000)+Calibrations!EA$97</f>
        <v>67.5492535203297</v>
      </c>
      <c r="AK444" s="21"/>
      <c r="AL444" s="21"/>
    </row>
    <row r="445" spans="2:38">
      <c r="B445" s="27">
        <f>'Bruker data input page'!B1122</f>
        <v>44769.121527777781</v>
      </c>
      <c r="C445" s="21" t="str">
        <f>'Bruker data input page'!G1122</f>
        <v>GeoExploration</v>
      </c>
      <c r="D445" s="21" t="str">
        <f>'Bruker data input page'!H1122</f>
        <v>Oxide3phase</v>
      </c>
      <c r="E445" s="26">
        <f>'Bruker data input page'!L1122</f>
        <v>90</v>
      </c>
      <c r="F445" s="26"/>
      <c r="G445" s="26" t="str">
        <f>'Bruker data input page'!DK445</f>
        <v>393-U1558D-37R-2A</v>
      </c>
      <c r="H445" s="26" t="str">
        <f>'Bruker data input page'!DL445</f>
        <v>SHLF</v>
      </c>
      <c r="I445" s="26">
        <f>'Bruker data input page'!DM445</f>
        <v>0</v>
      </c>
      <c r="J445" s="26">
        <f>'Bruker data input page'!DN445</f>
        <v>0</v>
      </c>
      <c r="K445" s="26">
        <f>'Bruker data input page'!DO445</f>
        <v>0</v>
      </c>
      <c r="L445" s="26">
        <f>'Bruker data input page'!DP445</f>
        <v>0</v>
      </c>
      <c r="M445" s="26">
        <f>'Bruker data input page'!DQ445</f>
        <v>0</v>
      </c>
      <c r="N445" s="26">
        <f>'Bruker data input page'!DR445</f>
        <v>0</v>
      </c>
      <c r="O445" s="26" t="str">
        <f>'Bruker data input page'!DS445</f>
        <v>88</v>
      </c>
      <c r="P445" s="21" t="str">
        <f>'Bruker data input page'!DT445</f>
        <v>1C BKGD</v>
      </c>
      <c r="Q445" s="21">
        <f>'Bruker data input page'!A445</f>
        <v>124</v>
      </c>
      <c r="R445" s="27">
        <f>'Bruker data input page'!B445</f>
        <v>44746.879861111112</v>
      </c>
      <c r="S445" s="22">
        <f>'Bruker data input page'!Y445*Calibrations!H$97+Calibrations!I$97</f>
        <v>51.906005898062595</v>
      </c>
      <c r="T445" s="23">
        <f>Calibrations!O$97*('Bruker data input page'!AK445/0.5993)^2+Calibrations!P$97*('Bruker data input page'!AK445/0.5993)+Calibrations!Q$97</f>
        <v>0.98671102464047911</v>
      </c>
      <c r="U445" s="22">
        <f>Calibrations!$V$97*'Bruker data input page'!W445^2+Calibrations!$W$97*'Bruker data input page'!W445+Calibrations!$X$97</f>
        <v>18.290363645377518</v>
      </c>
      <c r="V445" s="23">
        <f>('Bruker data input page'!AS445/0.69943)*Calibrations!AC$97+Calibrations!AD$97</f>
        <v>8.8503870918053842</v>
      </c>
      <c r="W445" s="23">
        <f>'Bruker data input page'!U445*Calibrations!AQ$97+Calibrations!AR$97</f>
        <v>8.1182466043902046</v>
      </c>
      <c r="X445" s="23">
        <f>Calibrations!AJ$97*('Bruker data input page'!AQ445/0.77446)^2+('Bruker data input page'!AQ445/0.77446)*Calibrations!AK$97+Calibrations!AL$97</f>
        <v>0.12669196418438966</v>
      </c>
      <c r="Y445" s="23">
        <f>('Bruker data input page'!AI445/0.7147)*Calibrations!AX$97+Calibrations!AY$97</f>
        <v>11.516927769398446</v>
      </c>
      <c r="Z445" s="23">
        <f>('Bruker data input page'!AG445/0.8302)*Calibrations!BE$97+Calibrations!BF$97</f>
        <v>0.22733761209353626</v>
      </c>
      <c r="AA445" s="23">
        <f>((('Bruker data input page'!AA445/0.436)^2)*Calibrations!BK$97)+(('Bruker data input page'!AA445/0.436)*Calibrations!BL$97)+Calibrations!BM$97</f>
        <v>7.7669570487454376E-2</v>
      </c>
      <c r="AB445" s="24">
        <f>'Bruker data input page'!AM445*Calibrations!BS$97*10000+Calibrations!BT$97</f>
        <v>297.23630177910547</v>
      </c>
      <c r="AC445" s="24">
        <f>Calibrations!CA$97*('Bruker data input page'!AO445*10000)^2+('Bruker data input page'!AO445*10000)*Calibrations!CB$97+Calibrations!CC$97</f>
        <v>318.13654501829865</v>
      </c>
      <c r="AD445" s="24">
        <f>'Bruker data input page'!AW445*10000*Calibrations!CI$97+Calibrations!CJ$97</f>
        <v>71.550979930153957</v>
      </c>
      <c r="AE445" s="24">
        <f>'Bruker data input page'!AY445*10000*Calibrations!CP$97+Calibrations!CQ$97</f>
        <v>80.297772823708883</v>
      </c>
      <c r="AF445" s="24">
        <f>Calibrations!$CW$97*('Bruker data input page'!BA445*10000)^2+('Bruker data input page'!BA445*10000)*Calibrations!$CX$97+Calibrations!$CY$97</f>
        <v>61.704957115767186</v>
      </c>
      <c r="AG445" s="24">
        <f>'Bruker data input page'!BI445*10000*Calibrations!DD$97+Calibrations!DE$97</f>
        <v>3.0310147047823475</v>
      </c>
      <c r="AH445" s="24">
        <f>('Bruker data input page'!BK445*10000)*Calibrations!DK$97+Calibrations!DL$97</f>
        <v>84.587762889409078</v>
      </c>
      <c r="AI445" s="24">
        <f>Calibrations!DR$97*('Bruker data input page'!BM445*10000)^2+('Bruker data input page'!BM445*10000)*Calibrations!DS$97+Calibrations!DT$97</f>
        <v>23.356566416034262</v>
      </c>
      <c r="AJ445" s="24">
        <f>Calibrations!DY$97*('Bruker data input page'!BO445*10000)^2+Calibrations!DZ$97*('Bruker data input page'!BO445*10000)+Calibrations!EA$97</f>
        <v>69.260978510598108</v>
      </c>
      <c r="AK445" s="21"/>
      <c r="AL445" s="21"/>
    </row>
    <row r="446" spans="2:38">
      <c r="B446" s="27">
        <f>'Bruker data input page'!B1123</f>
        <v>44769.123611111114</v>
      </c>
      <c r="C446" s="21" t="str">
        <f>'Bruker data input page'!G1123</f>
        <v>GeoExploration</v>
      </c>
      <c r="D446" s="21" t="str">
        <f>'Bruker data input page'!H1123</f>
        <v>Oxide3phase</v>
      </c>
      <c r="E446" s="26">
        <f>'Bruker data input page'!L1123</f>
        <v>90</v>
      </c>
      <c r="F446" s="26"/>
      <c r="G446" s="26" t="str">
        <f>'Bruker data input page'!DK446</f>
        <v>393-U1558D-37R-2A</v>
      </c>
      <c r="H446" s="26" t="str">
        <f>'Bruker data input page'!DL446</f>
        <v>SHLF</v>
      </c>
      <c r="I446" s="26">
        <f>'Bruker data input page'!DM446</f>
        <v>0</v>
      </c>
      <c r="J446" s="26">
        <f>'Bruker data input page'!DN446</f>
        <v>0</v>
      </c>
      <c r="K446" s="26">
        <f>'Bruker data input page'!DO446</f>
        <v>0</v>
      </c>
      <c r="L446" s="26">
        <f>'Bruker data input page'!DP446</f>
        <v>0</v>
      </c>
      <c r="M446" s="26">
        <f>'Bruker data input page'!DQ446</f>
        <v>0</v>
      </c>
      <c r="N446" s="26">
        <f>'Bruker data input page'!DR446</f>
        <v>0</v>
      </c>
      <c r="O446" s="26" t="str">
        <f>'Bruker data input page'!DS446</f>
        <v>123</v>
      </c>
      <c r="P446" s="21" t="str">
        <f>'Bruker data input page'!DT446</f>
        <v>1E BKGD</v>
      </c>
      <c r="Q446" s="21">
        <f>'Bruker data input page'!A446</f>
        <v>125</v>
      </c>
      <c r="R446" s="27">
        <f>'Bruker data input page'!B446</f>
        <v>44746.881944444445</v>
      </c>
      <c r="S446" s="22">
        <f>'Bruker data input page'!Y446*Calibrations!H$97+Calibrations!I$97</f>
        <v>52.208746596517642</v>
      </c>
      <c r="T446" s="23">
        <f>Calibrations!O$97*('Bruker data input page'!AK446/0.5993)^2+Calibrations!P$97*('Bruker data input page'!AK446/0.5993)+Calibrations!Q$97</f>
        <v>1.1737078378116472</v>
      </c>
      <c r="U446" s="22">
        <f>Calibrations!$V$97*'Bruker data input page'!W446^2+Calibrations!$W$97*'Bruker data input page'!W446+Calibrations!$X$97</f>
        <v>19.077467311182662</v>
      </c>
      <c r="V446" s="23">
        <f>('Bruker data input page'!AS446/0.69943)*Calibrations!AC$97+Calibrations!AD$97</f>
        <v>9.5144243521141245</v>
      </c>
      <c r="W446" s="23">
        <f>'Bruker data input page'!U446*Calibrations!AQ$97+Calibrations!AR$97</f>
        <v>9.6639645672208481</v>
      </c>
      <c r="X446" s="23">
        <f>Calibrations!AJ$97*('Bruker data input page'!AQ446/0.77446)^2+('Bruker data input page'!AQ446/0.77446)*Calibrations!AK$97+Calibrations!AL$97</f>
        <v>0.14846589154946782</v>
      </c>
      <c r="Y446" s="23">
        <f>('Bruker data input page'!AI446/0.7147)*Calibrations!AX$97+Calibrations!AY$97</f>
        <v>11.648775821656638</v>
      </c>
      <c r="Z446" s="23">
        <f>('Bruker data input page'!AG446/0.8302)*Calibrations!BE$97+Calibrations!BF$97</f>
        <v>0.24076957497939591</v>
      </c>
      <c r="AA446" s="23">
        <f>((('Bruker data input page'!AA446/0.436)^2)*Calibrations!BK$97)+(('Bruker data input page'!AA446/0.436)*Calibrations!BL$97)+Calibrations!BM$97</f>
        <v>0.16658350108004005</v>
      </c>
      <c r="AB446" s="24">
        <f>'Bruker data input page'!AM446*Calibrations!BS$97*10000+Calibrations!BT$97</f>
        <v>388.98531892361882</v>
      </c>
      <c r="AC446" s="24">
        <f>Calibrations!CA$97*('Bruker data input page'!AO446*10000)^2+('Bruker data input page'!AO446*10000)*Calibrations!CB$97+Calibrations!CC$97</f>
        <v>269.61288585252419</v>
      </c>
      <c r="AD446" s="24">
        <f>'Bruker data input page'!AW446*10000*Calibrations!CI$97+Calibrations!CJ$97</f>
        <v>65.619811116325764</v>
      </c>
      <c r="AE446" s="24">
        <f>'Bruker data input page'!AY446*10000*Calibrations!CP$97+Calibrations!CQ$97</f>
        <v>79.269811555306035</v>
      </c>
      <c r="AF446" s="24">
        <f>Calibrations!$CW$97*('Bruker data input page'!BA446*10000)^2+('Bruker data input page'!BA446*10000)*Calibrations!$CX$97+Calibrations!$CY$97</f>
        <v>72.762235374685773</v>
      </c>
      <c r="AG446" s="24">
        <f>'Bruker data input page'!BI446*10000*Calibrations!DD$97+Calibrations!DE$97</f>
        <v>3.0310147047823475</v>
      </c>
      <c r="AH446" s="24">
        <f>('Bruker data input page'!BK446*10000)*Calibrations!DK$97+Calibrations!DL$97</f>
        <v>87.567295722650243</v>
      </c>
      <c r="AI446" s="24">
        <f>Calibrations!DR$97*('Bruker data input page'!BM446*10000)^2+('Bruker data input page'!BM446*10000)*Calibrations!DS$97+Calibrations!DT$97</f>
        <v>30.785516947465101</v>
      </c>
      <c r="AJ446" s="24">
        <f>Calibrations!DY$97*('Bruker data input page'!BO446*10000)^2+Calibrations!DZ$97*('Bruker data input page'!BO446*10000)+Calibrations!EA$97</f>
        <v>73.534875249883854</v>
      </c>
      <c r="AK446" s="21"/>
      <c r="AL446" s="21"/>
    </row>
    <row r="447" spans="2:38">
      <c r="B447" s="27">
        <f>'Bruker data input page'!B1124</f>
        <v>44769.125</v>
      </c>
      <c r="C447" s="21" t="str">
        <f>'Bruker data input page'!G1124</f>
        <v>GeoExploration</v>
      </c>
      <c r="D447" s="21" t="str">
        <f>'Bruker data input page'!H1124</f>
        <v>Oxide3phase</v>
      </c>
      <c r="E447" s="26">
        <f>'Bruker data input page'!L1124</f>
        <v>90</v>
      </c>
      <c r="F447" s="26"/>
      <c r="G447" s="26" t="str">
        <f>'Bruker data input page'!DK447</f>
        <v>393-U1558D-37R-3A</v>
      </c>
      <c r="H447" s="26" t="str">
        <f>'Bruker data input page'!DL447</f>
        <v>SHLF</v>
      </c>
      <c r="I447" s="26">
        <f>'Bruker data input page'!DM447</f>
        <v>0</v>
      </c>
      <c r="J447" s="26">
        <f>'Bruker data input page'!DN447</f>
        <v>0</v>
      </c>
      <c r="K447" s="26">
        <f>'Bruker data input page'!DO447</f>
        <v>0</v>
      </c>
      <c r="L447" s="26">
        <f>'Bruker data input page'!DP447</f>
        <v>0</v>
      </c>
      <c r="M447" s="26">
        <f>'Bruker data input page'!DQ447</f>
        <v>0</v>
      </c>
      <c r="N447" s="26">
        <f>'Bruker data input page'!DR447</f>
        <v>0</v>
      </c>
      <c r="O447" s="26" t="str">
        <f>'Bruker data input page'!DS447</f>
        <v>8</v>
      </c>
      <c r="P447" s="21" t="str">
        <f>'Bruker data input page'!DT447</f>
        <v>1A BKGD</v>
      </c>
      <c r="Q447" s="21">
        <f>'Bruker data input page'!A447</f>
        <v>126</v>
      </c>
      <c r="R447" s="27">
        <f>'Bruker data input page'!B447</f>
        <v>44746.886805555558</v>
      </c>
      <c r="S447" s="22">
        <f>'Bruker data input page'!Y447*Calibrations!H$97+Calibrations!I$97</f>
        <v>55.515250088395732</v>
      </c>
      <c r="T447" s="23">
        <f>Calibrations!O$97*('Bruker data input page'!AK447/0.5993)^2+Calibrations!P$97*('Bruker data input page'!AK447/0.5993)+Calibrations!Q$97</f>
        <v>1.176590843364232</v>
      </c>
      <c r="U447" s="22">
        <f>Calibrations!$V$97*'Bruker data input page'!W447^2+Calibrations!$W$97*'Bruker data input page'!W447+Calibrations!$X$97</f>
        <v>19.11333038351162</v>
      </c>
      <c r="V447" s="23">
        <f>('Bruker data input page'!AS447/0.69943)*Calibrations!AC$97+Calibrations!AD$97</f>
        <v>9.6320052887574352</v>
      </c>
      <c r="W447" s="23">
        <f>'Bruker data input page'!U447*Calibrations!AQ$97+Calibrations!AR$97</f>
        <v>10.181717250705585</v>
      </c>
      <c r="X447" s="23">
        <f>Calibrations!AJ$97*('Bruker data input page'!AQ447/0.77446)^2+('Bruker data input page'!AQ447/0.77446)*Calibrations!AK$97+Calibrations!AL$97</f>
        <v>0.14943188672341601</v>
      </c>
      <c r="Y447" s="23">
        <f>('Bruker data input page'!AI447/0.7147)*Calibrations!AX$97+Calibrations!AY$97</f>
        <v>11.700540645868863</v>
      </c>
      <c r="Z447" s="23">
        <f>('Bruker data input page'!AG447/0.8302)*Calibrations!BE$97+Calibrations!BF$97</f>
        <v>0.31939938018763053</v>
      </c>
      <c r="AA447" s="23">
        <f>((('Bruker data input page'!AA447/0.436)^2)*Calibrations!BK$97)+(('Bruker data input page'!AA447/0.436)*Calibrations!BL$97)+Calibrations!BM$97</f>
        <v>8.4153557053658651E-2</v>
      </c>
      <c r="AB447" s="24">
        <f>'Bruker data input page'!AM447*Calibrations!BS$97*10000+Calibrations!BT$97</f>
        <v>396.70252597315732</v>
      </c>
      <c r="AC447" s="24">
        <f>Calibrations!CA$97*('Bruker data input page'!AO447*10000)^2+('Bruker data input page'!AO447*10000)*Calibrations!CB$97+Calibrations!CC$97</f>
        <v>310.99045777875426</v>
      </c>
      <c r="AD447" s="24">
        <f>'Bruker data input page'!AW447*10000*Calibrations!CI$97+Calibrations!CJ$97</f>
        <v>74.516564337068061</v>
      </c>
      <c r="AE447" s="24">
        <f>'Bruker data input page'!AY447*10000*Calibrations!CP$97+Calibrations!CQ$97</f>
        <v>89.549424239334655</v>
      </c>
      <c r="AF447" s="24">
        <f>Calibrations!$CW$97*('Bruker data input page'!BA447*10000)^2+('Bruker data input page'!BA447*10000)*Calibrations!$CX$97+Calibrations!$CY$97</f>
        <v>71.400836593149606</v>
      </c>
      <c r="AG447" s="24">
        <f>'Bruker data input page'!BI447*10000*Calibrations!DD$97+Calibrations!DE$97</f>
        <v>4.1610912678326706</v>
      </c>
      <c r="AH447" s="24">
        <f>('Bruker data input page'!BK447*10000)*Calibrations!DK$97+Calibrations!DL$97</f>
        <v>85.580940500489461</v>
      </c>
      <c r="AI447" s="24">
        <f>Calibrations!DR$97*('Bruker data input page'!BM447*10000)^2+('Bruker data input page'!BM447*10000)*Calibrations!DS$97+Calibrations!DT$97</f>
        <v>25.480572934039472</v>
      </c>
      <c r="AJ447" s="24">
        <f>Calibrations!DY$97*('Bruker data input page'!BO447*10000)^2+Calibrations!DZ$97*('Bruker data input page'!BO447*10000)+Calibrations!EA$97</f>
        <v>69.260978510598108</v>
      </c>
      <c r="AK447" s="21"/>
      <c r="AL447" s="21"/>
    </row>
    <row r="448" spans="2:38">
      <c r="B448" s="27">
        <f>'Bruker data input page'!B1125</f>
        <v>44769.133333333331</v>
      </c>
      <c r="C448" s="21" t="str">
        <f>'Bruker data input page'!G1125</f>
        <v>GeoExploration</v>
      </c>
      <c r="D448" s="21" t="str">
        <f>'Bruker data input page'!H1125</f>
        <v>Oxide3phase</v>
      </c>
      <c r="E448" s="26">
        <f>'Bruker data input page'!L1125</f>
        <v>90</v>
      </c>
      <c r="F448" s="26"/>
      <c r="G448" s="26" t="str">
        <f>'Bruker data input page'!DK448</f>
        <v>393-U1558D-37R-3A</v>
      </c>
      <c r="H448" s="26" t="str">
        <f>'Bruker data input page'!DL448</f>
        <v>SHLF</v>
      </c>
      <c r="I448" s="26">
        <f>'Bruker data input page'!DM448</f>
        <v>0</v>
      </c>
      <c r="J448" s="26">
        <f>'Bruker data input page'!DN448</f>
        <v>0</v>
      </c>
      <c r="K448" s="26">
        <f>'Bruker data input page'!DO448</f>
        <v>0</v>
      </c>
      <c r="L448" s="26">
        <f>'Bruker data input page'!DP448</f>
        <v>0</v>
      </c>
      <c r="M448" s="26">
        <f>'Bruker data input page'!DQ448</f>
        <v>0</v>
      </c>
      <c r="N448" s="26">
        <f>'Bruker data input page'!DR448</f>
        <v>0</v>
      </c>
      <c r="O448" s="26" t="str">
        <f>'Bruker data input page'!DS448</f>
        <v>32</v>
      </c>
      <c r="P448" s="21" t="str">
        <f>'Bruker data input page'!DT448</f>
        <v>1C BKGD</v>
      </c>
      <c r="Q448" s="21">
        <f>'Bruker data input page'!A448</f>
        <v>127</v>
      </c>
      <c r="R448" s="27">
        <f>'Bruker data input page'!B448</f>
        <v>44746.888194444444</v>
      </c>
      <c r="S448" s="22">
        <f>'Bruker data input page'!Y448*Calibrations!H$97+Calibrations!I$97</f>
        <v>51.927749048697322</v>
      </c>
      <c r="T448" s="23">
        <f>Calibrations!O$97*('Bruker data input page'!AK448/0.5993)^2+Calibrations!P$97*('Bruker data input page'!AK448/0.5993)+Calibrations!Q$97</f>
        <v>1.2407444572052948</v>
      </c>
      <c r="U448" s="22">
        <f>Calibrations!$V$97*'Bruker data input page'!W448^2+Calibrations!$W$97*'Bruker data input page'!W448+Calibrations!$X$97</f>
        <v>17.355331213685048</v>
      </c>
      <c r="V448" s="23">
        <f>('Bruker data input page'!AS448/0.69943)*Calibrations!AC$97+Calibrations!AD$97</f>
        <v>11.876549092783256</v>
      </c>
      <c r="W448" s="23">
        <f>'Bruker data input page'!U448*Calibrations!AQ$97+Calibrations!AR$97</f>
        <v>9.0634642554569993</v>
      </c>
      <c r="X448" s="23">
        <f>Calibrations!AJ$97*('Bruker data input page'!AQ448/0.77446)^2+('Bruker data input page'!AQ448/0.77446)*Calibrations!AK$97+Calibrations!AL$97</f>
        <v>0.16350378608260108</v>
      </c>
      <c r="Y448" s="23">
        <f>('Bruker data input page'!AI448/0.7147)*Calibrations!AX$97+Calibrations!AY$97</f>
        <v>11.157923488538383</v>
      </c>
      <c r="Z448" s="23">
        <f>('Bruker data input page'!AG448/0.8302)*Calibrations!BE$97+Calibrations!BF$97</f>
        <v>0.2806127008430695</v>
      </c>
      <c r="AA448" s="23">
        <f>((('Bruker data input page'!AA448/0.436)^2)*Calibrations!BK$97)+(('Bruker data input page'!AA448/0.436)*Calibrations!BL$97)+Calibrations!BM$97</f>
        <v>9.2134939650863987E-2</v>
      </c>
      <c r="AB448" s="24">
        <f>'Bruker data input page'!AM448*Calibrations!BS$97*10000+Calibrations!BT$97</f>
        <v>423.2840169215678</v>
      </c>
      <c r="AC448" s="24">
        <f>Calibrations!CA$97*('Bruker data input page'!AO448*10000)^2+('Bruker data input page'!AO448*10000)*Calibrations!CB$97+Calibrations!CC$97</f>
        <v>316.36626043420551</v>
      </c>
      <c r="AD448" s="24">
        <f>'Bruker data input page'!AW448*10000*Calibrations!CI$97+Calibrations!CJ$97</f>
        <v>86.378901964724434</v>
      </c>
      <c r="AE448" s="24">
        <f>'Bruker data input page'!AY448*10000*Calibrations!CP$97+Calibrations!CQ$97</f>
        <v>95.717191849751842</v>
      </c>
      <c r="AF448" s="24">
        <f>Calibrations!$CW$97*('Bruker data input page'!BA448*10000)^2+('Bruker data input page'!BA448*10000)*Calibrations!$CX$97+Calibrations!$CY$97</f>
        <v>79.48025356452959</v>
      </c>
      <c r="AG448" s="24">
        <f>'Bruker data input page'!BI448*10000*Calibrations!DD$97+Calibrations!DE$97</f>
        <v>4.1610912678326706</v>
      </c>
      <c r="AH448" s="24">
        <f>('Bruker data input page'!BK448*10000)*Calibrations!DK$97+Calibrations!DL$97</f>
        <v>89.553650944811025</v>
      </c>
      <c r="AI448" s="24">
        <f>Calibrations!DR$97*('Bruker data input page'!BM448*10000)^2+('Bruker data input page'!BM448*10000)*Calibrations!DS$97+Calibrations!DT$97</f>
        <v>29.725107834104254</v>
      </c>
      <c r="AJ448" s="24">
        <f>Calibrations!DY$97*('Bruker data input page'!BO448*10000)^2+Calibrations!DZ$97*('Bruker data input page'!BO448*10000)+Calibrations!EA$97</f>
        <v>68.405270750789199</v>
      </c>
      <c r="AK448" s="21"/>
      <c r="AL448" s="21"/>
    </row>
    <row r="449" spans="2:38">
      <c r="B449" s="27">
        <f>'Bruker data input page'!B1126</f>
        <v>44769.137499999997</v>
      </c>
      <c r="C449" s="21" t="str">
        <f>'Bruker data input page'!G1126</f>
        <v>GeoExploration</v>
      </c>
      <c r="D449" s="21" t="str">
        <f>'Bruker data input page'!H1126</f>
        <v>Oxide3phase</v>
      </c>
      <c r="E449" s="26">
        <f>'Bruker data input page'!L1126</f>
        <v>90</v>
      </c>
      <c r="F449" s="26"/>
      <c r="G449" s="26" t="str">
        <f>'Bruker data input page'!DK449</f>
        <v>393-U1558D-37R-3A</v>
      </c>
      <c r="H449" s="26" t="str">
        <f>'Bruker data input page'!DL449</f>
        <v>SHLF</v>
      </c>
      <c r="I449" s="26">
        <f>'Bruker data input page'!DM449</f>
        <v>0</v>
      </c>
      <c r="J449" s="26">
        <f>'Bruker data input page'!DN449</f>
        <v>0</v>
      </c>
      <c r="K449" s="26">
        <f>'Bruker data input page'!DO449</f>
        <v>0</v>
      </c>
      <c r="L449" s="26">
        <f>'Bruker data input page'!DP449</f>
        <v>0</v>
      </c>
      <c r="M449" s="26">
        <f>'Bruker data input page'!DQ449</f>
        <v>0</v>
      </c>
      <c r="N449" s="26">
        <f>'Bruker data input page'!DR449</f>
        <v>0</v>
      </c>
      <c r="O449" s="26" t="str">
        <f>'Bruker data input page'!DS449</f>
        <v>84</v>
      </c>
      <c r="P449" s="21" t="str">
        <f>'Bruker data input page'!DT449</f>
        <v>6A ALT</v>
      </c>
      <c r="Q449" s="21">
        <f>'Bruker data input page'!A449</f>
        <v>128</v>
      </c>
      <c r="R449" s="27">
        <f>'Bruker data input page'!B449</f>
        <v>44746.890277777777</v>
      </c>
      <c r="S449" s="22">
        <f>'Bruker data input page'!Y449*Calibrations!H$97+Calibrations!I$97</f>
        <v>51.837687255357871</v>
      </c>
      <c r="T449" s="23">
        <f>Calibrations!O$97*('Bruker data input page'!AK449/0.5993)^2+Calibrations!P$97*('Bruker data input page'!AK449/0.5993)+Calibrations!Q$97</f>
        <v>1.2763610368626253</v>
      </c>
      <c r="U449" s="22">
        <f>Calibrations!$V$97*'Bruker data input page'!W449^2+Calibrations!$W$97*'Bruker data input page'!W449+Calibrations!$X$97</f>
        <v>18.101235799552537</v>
      </c>
      <c r="V449" s="23">
        <f>('Bruker data input page'!AS449/0.69943)*Calibrations!AC$97+Calibrations!AD$97</f>
        <v>11.084424888028311</v>
      </c>
      <c r="W449" s="23">
        <f>'Bruker data input page'!U449*Calibrations!AQ$97+Calibrations!AR$97</f>
        <v>9.7246719393695429</v>
      </c>
      <c r="X449" s="23">
        <f>Calibrations!AJ$97*('Bruker data input page'!AQ449/0.77446)^2+('Bruker data input page'!AQ449/0.77446)*Calibrations!AK$97+Calibrations!AL$97</f>
        <v>0.21307844417540239</v>
      </c>
      <c r="Y449" s="23">
        <f>('Bruker data input page'!AI449/0.7147)*Calibrations!AX$97+Calibrations!AY$97</f>
        <v>12.05558644017152</v>
      </c>
      <c r="Z449" s="23">
        <f>('Bruker data input page'!AG449/0.8302)*Calibrations!BE$97+Calibrations!BF$97</f>
        <v>0.30868399406520314</v>
      </c>
      <c r="AA449" s="23">
        <f>((('Bruker data input page'!AA449/0.436)^2)*Calibrations!BK$97)+(('Bruker data input page'!AA449/0.436)*Calibrations!BL$97)+Calibrations!BM$97</f>
        <v>0.11476685404729432</v>
      </c>
      <c r="AB449" s="24">
        <f>'Bruker data input page'!AM449*Calibrations!BS$97*10000+Calibrations!BT$97</f>
        <v>406.13466792259328</v>
      </c>
      <c r="AC449" s="24">
        <f>Calibrations!CA$97*('Bruker data input page'!AO449*10000)^2+('Bruker data input page'!AO449*10000)*Calibrations!CB$97+Calibrations!CC$97</f>
        <v>354.34412711791845</v>
      </c>
      <c r="AD449" s="24">
        <f>'Bruker data input page'!AW449*10000*Calibrations!CI$97+Calibrations!CJ$97</f>
        <v>96.264183321104753</v>
      </c>
      <c r="AE449" s="24">
        <f>'Bruker data input page'!AY449*10000*Calibrations!CP$97+Calibrations!CQ$97</f>
        <v>81.325734092111745</v>
      </c>
      <c r="AF449" s="24">
        <f>Calibrations!$CW$97*('Bruker data input page'!BA449*10000)^2+('Bruker data input page'!BA449*10000)*Calibrations!$CX$97+Calibrations!$CY$97</f>
        <v>97.501786464603583</v>
      </c>
      <c r="AG449" s="24">
        <f>'Bruker data input page'!BI449*10000*Calibrations!DD$97+Calibrations!DE$97</f>
        <v>3.0310147047823475</v>
      </c>
      <c r="AH449" s="24">
        <f>('Bruker data input page'!BK449*10000)*Calibrations!DK$97+Calibrations!DL$97</f>
        <v>84.587762889409078</v>
      </c>
      <c r="AI449" s="24">
        <f>Calibrations!DR$97*('Bruker data input page'!BM449*10000)^2+('Bruker data input page'!BM449*10000)*Calibrations!DS$97+Calibrations!DT$97</f>
        <v>29.725107834104254</v>
      </c>
      <c r="AJ449" s="24">
        <f>Calibrations!DY$97*('Bruker data input page'!BO449*10000)^2+Calibrations!DZ$97*('Bruker data input page'!BO449*10000)+Calibrations!EA$97</f>
        <v>68.405270750789199</v>
      </c>
      <c r="AK449" s="21"/>
      <c r="AL449" s="21"/>
    </row>
    <row r="450" spans="2:38">
      <c r="B450" s="27">
        <f>'Bruker data input page'!B1127</f>
        <v>44769.13958333333</v>
      </c>
      <c r="C450" s="21" t="str">
        <f>'Bruker data input page'!G1127</f>
        <v>GeoExploration</v>
      </c>
      <c r="D450" s="21" t="str">
        <f>'Bruker data input page'!H1127</f>
        <v>Oxide3phase</v>
      </c>
      <c r="E450" s="26">
        <f>'Bruker data input page'!L1127</f>
        <v>90</v>
      </c>
      <c r="F450" s="26"/>
      <c r="G450" s="26" t="str">
        <f>'Bruker data input page'!DK450</f>
        <v>393-U1558D-37R-3A</v>
      </c>
      <c r="H450" s="26" t="str">
        <f>'Bruker data input page'!DL450</f>
        <v>SHLF</v>
      </c>
      <c r="I450" s="26">
        <f>'Bruker data input page'!DM450</f>
        <v>0</v>
      </c>
      <c r="J450" s="26">
        <f>'Bruker data input page'!DN450</f>
        <v>0</v>
      </c>
      <c r="K450" s="26">
        <f>'Bruker data input page'!DO450</f>
        <v>0</v>
      </c>
      <c r="L450" s="26">
        <f>'Bruker data input page'!DP450</f>
        <v>0</v>
      </c>
      <c r="M450" s="26">
        <f>'Bruker data input page'!DQ450</f>
        <v>0</v>
      </c>
      <c r="N450" s="26">
        <f>'Bruker data input page'!DR450</f>
        <v>0</v>
      </c>
      <c r="O450" s="26" t="str">
        <f>'Bruker data input page'!DS450</f>
        <v>130</v>
      </c>
      <c r="P450" s="21" t="str">
        <f>'Bruker data input page'!DT450</f>
        <v>12A BKGD</v>
      </c>
      <c r="Q450" s="21">
        <f>'Bruker data input page'!A450</f>
        <v>129</v>
      </c>
      <c r="R450" s="27">
        <f>'Bruker data input page'!B450</f>
        <v>44746.893055555556</v>
      </c>
      <c r="S450" s="22">
        <f>'Bruker data input page'!Y450*Calibrations!H$97+Calibrations!I$97</f>
        <v>52.259599429696117</v>
      </c>
      <c r="T450" s="23">
        <f>Calibrations!O$97*('Bruker data input page'!AK450/0.5993)^2+Calibrations!P$97*('Bruker data input page'!AK450/0.5993)+Calibrations!Q$97</f>
        <v>1.0849113544755216</v>
      </c>
      <c r="U450" s="22">
        <f>Calibrations!$V$97*'Bruker data input page'!W450^2+Calibrations!$W$97*'Bruker data input page'!W450+Calibrations!$X$97</f>
        <v>18.440004318693667</v>
      </c>
      <c r="V450" s="23">
        <f>('Bruker data input page'!AS450/0.69943)*Calibrations!AC$97+Calibrations!AD$97</f>
        <v>10.875743911121576</v>
      </c>
      <c r="W450" s="23">
        <f>'Bruker data input page'!U450*Calibrations!AQ$97+Calibrations!AR$97</f>
        <v>9.6102172759554421</v>
      </c>
      <c r="X450" s="23">
        <f>Calibrations!AJ$97*('Bruker data input page'!AQ450/0.77446)^2+('Bruker data input page'!AQ450/0.77446)*Calibrations!AK$97+Calibrations!AL$97</f>
        <v>0.15825741437644392</v>
      </c>
      <c r="Y450" s="23">
        <f>('Bruker data input page'!AI450/0.7147)*Calibrations!AX$97+Calibrations!AY$97</f>
        <v>11.132802323847159</v>
      </c>
      <c r="Z450" s="23">
        <f>('Bruker data input page'!AG450/0.8302)*Calibrations!BE$97+Calibrations!BF$97</f>
        <v>0.39063405976207721</v>
      </c>
      <c r="AA450" s="23">
        <f>((('Bruker data input page'!AA450/0.436)^2)*Calibrations!BK$97)+(('Bruker data input page'!AA450/0.436)*Calibrations!BL$97)+Calibrations!BM$97</f>
        <v>0.12486806484972675</v>
      </c>
      <c r="AB450" s="24">
        <f>'Bruker data input page'!AM450*Calibrations!BS$97*10000+Calibrations!BT$97</f>
        <v>358.97395817541354</v>
      </c>
      <c r="AC450" s="24">
        <f>Calibrations!CA$97*('Bruker data input page'!AO450*10000)^2+('Bruker data input page'!AO450*10000)*Calibrations!CB$97+Calibrations!CC$97</f>
        <v>225.49976835281703</v>
      </c>
      <c r="AD450" s="24">
        <f>'Bruker data input page'!AW450*10000*Calibrations!CI$97+Calibrations!CJ$97</f>
        <v>133.82825247534993</v>
      </c>
      <c r="AE450" s="24">
        <f>'Bruker data input page'!AY450*10000*Calibrations!CP$97+Calibrations!CQ$97</f>
        <v>97.77311438655758</v>
      </c>
      <c r="AF450" s="24">
        <f>Calibrations!$CW$97*('Bruker data input page'!BA450*10000)^2+('Bruker data input page'!BA450*10000)*Calibrations!$CX$97+Calibrations!$CY$97</f>
        <v>76.810841432159478</v>
      </c>
      <c r="AG450" s="24">
        <f>'Bruker data input page'!BI450*10000*Calibrations!DD$97+Calibrations!DE$97</f>
        <v>5.2911678308829933</v>
      </c>
      <c r="AH450" s="24">
        <f>('Bruker data input page'!BK450*10000)*Calibrations!DK$97+Calibrations!DL$97</f>
        <v>91.540006166971807</v>
      </c>
      <c r="AI450" s="24">
        <f>Calibrations!DR$97*('Bruker data input page'!BM450*10000)^2+('Bruker data input page'!BM450*10000)*Calibrations!DS$97+Calibrations!DT$97</f>
        <v>26.542141426048879</v>
      </c>
      <c r="AJ450" s="24">
        <f>Calibrations!DY$97*('Bruker data input page'!BO450*10000)^2+Calibrations!DZ$97*('Bruker data input page'!BO450*10000)+Calibrations!EA$97</f>
        <v>67.5492535203297</v>
      </c>
      <c r="AK450" s="21"/>
      <c r="AL450" s="21"/>
    </row>
    <row r="451" spans="2:38">
      <c r="B451" s="27">
        <f>'Bruker data input page'!B1128</f>
        <v>44769.142361111109</v>
      </c>
      <c r="C451" s="21" t="str">
        <f>'Bruker data input page'!G1128</f>
        <v>GeoExploration</v>
      </c>
      <c r="D451" s="21" t="str">
        <f>'Bruker data input page'!H1128</f>
        <v>Oxide3phase</v>
      </c>
      <c r="E451" s="26">
        <f>'Bruker data input page'!L1128</f>
        <v>90</v>
      </c>
      <c r="F451" s="26"/>
      <c r="G451" s="26" t="str">
        <f>'Bruker data input page'!DK451</f>
        <v>393-U1558D-38R-1A</v>
      </c>
      <c r="H451" s="26" t="str">
        <f>'Bruker data input page'!DL451</f>
        <v>SHLF</v>
      </c>
      <c r="I451" s="26">
        <f>'Bruker data input page'!DM451</f>
        <v>0</v>
      </c>
      <c r="J451" s="26">
        <f>'Bruker data input page'!DN451</f>
        <v>0</v>
      </c>
      <c r="K451" s="26">
        <f>'Bruker data input page'!DO451</f>
        <v>0</v>
      </c>
      <c r="L451" s="26">
        <f>'Bruker data input page'!DP451</f>
        <v>0</v>
      </c>
      <c r="M451" s="26">
        <f>'Bruker data input page'!DQ451</f>
        <v>0</v>
      </c>
      <c r="N451" s="26">
        <f>'Bruker data input page'!DR451</f>
        <v>0</v>
      </c>
      <c r="O451" s="26" t="str">
        <f>'Bruker data input page'!DS451</f>
        <v>7</v>
      </c>
      <c r="P451" s="21" t="str">
        <f>'Bruker data input page'!DT451</f>
        <v>2A ALT</v>
      </c>
      <c r="Q451" s="21">
        <f>'Bruker data input page'!A451</f>
        <v>130</v>
      </c>
      <c r="R451" s="27">
        <f>'Bruker data input page'!B451</f>
        <v>44746.900694444441</v>
      </c>
      <c r="S451" s="22">
        <f>'Bruker data input page'!Y451*Calibrations!H$97+Calibrations!I$97</f>
        <v>47.337211519062706</v>
      </c>
      <c r="T451" s="23">
        <f>Calibrations!O$97*('Bruker data input page'!AK451/0.5993)^2+Calibrations!P$97*('Bruker data input page'!AK451/0.5993)+Calibrations!Q$97</f>
        <v>1.2131110692845106</v>
      </c>
      <c r="U451" s="22">
        <f>Calibrations!$V$97*'Bruker data input page'!W451^2+Calibrations!$W$97*'Bruker data input page'!W451+Calibrations!$X$97</f>
        <v>16.155003106492373</v>
      </c>
      <c r="V451" s="23">
        <f>('Bruker data input page'!AS451/0.69943)*Calibrations!AC$97+Calibrations!AD$97</f>
        <v>10.707647786275324</v>
      </c>
      <c r="W451" s="23">
        <f>'Bruker data input page'!U451*Calibrations!AQ$97+Calibrations!AR$97</f>
        <v>7.5303131053322954</v>
      </c>
      <c r="X451" s="23">
        <f>Calibrations!AJ$97*('Bruker data input page'!AQ451/0.77446)^2+('Bruker data input page'!AQ451/0.77446)*Calibrations!AK$97+Calibrations!AL$97</f>
        <v>0.17447538522711376</v>
      </c>
      <c r="Y451" s="23">
        <f>('Bruker data input page'!AI451/0.7147)*Calibrations!AX$97+Calibrations!AY$97</f>
        <v>12.351407185596074</v>
      </c>
      <c r="Z451" s="23">
        <f>('Bruker data input page'!AG451/0.8302)*Calibrations!BE$97+Calibrations!BF$97</f>
        <v>0.32785095234053102</v>
      </c>
      <c r="AA451" s="23">
        <f>((('Bruker data input page'!AA451/0.436)^2)*Calibrations!BK$97)+(('Bruker data input page'!AA451/0.436)*Calibrations!BL$97)+Calibrations!BM$97</f>
        <v>0.126360151131305</v>
      </c>
      <c r="AB451" s="24">
        <f>'Bruker data input page'!AM451*Calibrations!BS$97*10000+Calibrations!BT$97</f>
        <v>390.70025382351628</v>
      </c>
      <c r="AC451" s="24">
        <f>Calibrations!CA$97*('Bruker data input page'!AO451*10000)^2+('Bruker data input page'!AO451*10000)*Calibrations!CB$97+Calibrations!CC$97</f>
        <v>273.67304624608778</v>
      </c>
      <c r="AD451" s="24">
        <f>'Bruker data input page'!AW451*10000*Calibrations!CI$97+Calibrations!CJ$97</f>
        <v>116.03474603386537</v>
      </c>
      <c r="AE451" s="24">
        <f>'Bruker data input page'!AY451*10000*Calibrations!CP$97+Calibrations!CQ$97</f>
        <v>90.577385507737517</v>
      </c>
      <c r="AF451" s="24">
        <f>Calibrations!$CW$97*('Bruker data input page'!BA451*10000)^2+('Bruker data input page'!BA451*10000)*Calibrations!$CX$97+Calibrations!$CY$97</f>
        <v>91.198988291332753</v>
      </c>
      <c r="AG451" s="24">
        <f>'Bruker data input page'!BI451*10000*Calibrations!DD$97+Calibrations!DE$97</f>
        <v>4.1610912678326706</v>
      </c>
      <c r="AH451" s="24">
        <f>('Bruker data input page'!BK451*10000)*Calibrations!DK$97+Calibrations!DL$97</f>
        <v>96.505894222373783</v>
      </c>
      <c r="AI451" s="24">
        <f>Calibrations!DR$97*('Bruker data input page'!BM451*10000)^2+('Bruker data input page'!BM451*10000)*Calibrations!DS$97+Calibrations!DT$97</f>
        <v>30.785516947465101</v>
      </c>
      <c r="AJ451" s="24">
        <f>Calibrations!DY$97*('Bruker data input page'!BO451*10000)^2+Calibrations!DZ$97*('Bruker data input page'!BO451*10000)+Calibrations!EA$97</f>
        <v>73.534875249883854</v>
      </c>
      <c r="AK451" s="21"/>
      <c r="AL451" s="21"/>
    </row>
    <row r="452" spans="2:38">
      <c r="B452" s="27">
        <f>'Bruker data input page'!B1129</f>
        <v>44769.147222222222</v>
      </c>
      <c r="C452" s="21" t="str">
        <f>'Bruker data input page'!G1129</f>
        <v>GeoExploration</v>
      </c>
      <c r="D452" s="21" t="str">
        <f>'Bruker data input page'!H1129</f>
        <v>Oxide3phase</v>
      </c>
      <c r="E452" s="26">
        <f>'Bruker data input page'!L1129</f>
        <v>90</v>
      </c>
      <c r="F452" s="26"/>
      <c r="G452" s="26" t="str">
        <f>'Bruker data input page'!DK452</f>
        <v>393-U1558D-38R-1A</v>
      </c>
      <c r="H452" s="26" t="str">
        <f>'Bruker data input page'!DL452</f>
        <v>SHLF</v>
      </c>
      <c r="I452" s="26">
        <f>'Bruker data input page'!DM452</f>
        <v>0</v>
      </c>
      <c r="J452" s="26">
        <f>'Bruker data input page'!DN452</f>
        <v>0</v>
      </c>
      <c r="K452" s="26">
        <f>'Bruker data input page'!DO452</f>
        <v>0</v>
      </c>
      <c r="L452" s="26">
        <f>'Bruker data input page'!DP452</f>
        <v>0</v>
      </c>
      <c r="M452" s="26">
        <f>'Bruker data input page'!DQ452</f>
        <v>0</v>
      </c>
      <c r="N452" s="26">
        <f>'Bruker data input page'!DR452</f>
        <v>0</v>
      </c>
      <c r="O452" s="26" t="str">
        <f>'Bruker data input page'!DS452</f>
        <v>30</v>
      </c>
      <c r="P452" s="21" t="str">
        <f>'Bruker data input page'!DT452</f>
        <v>4A ALT</v>
      </c>
      <c r="Q452" s="21">
        <f>'Bruker data input page'!A452</f>
        <v>131</v>
      </c>
      <c r="R452" s="27">
        <f>'Bruker data input page'!B452</f>
        <v>44746.905555555553</v>
      </c>
      <c r="S452" s="22">
        <f>'Bruker data input page'!Y452*Calibrations!H$97+Calibrations!I$97</f>
        <v>51.013110941669488</v>
      </c>
      <c r="T452" s="23">
        <f>Calibrations!O$97*('Bruker data input page'!AK452/0.5993)^2+Calibrations!P$97*('Bruker data input page'!AK452/0.5993)+Calibrations!Q$97</f>
        <v>1.2518521437892722</v>
      </c>
      <c r="U452" s="22">
        <f>Calibrations!$V$97*'Bruker data input page'!W452^2+Calibrations!$W$97*'Bruker data input page'!W452+Calibrations!$X$97</f>
        <v>17.325960715684044</v>
      </c>
      <c r="V452" s="23">
        <f>('Bruker data input page'!AS452/0.69943)*Calibrations!AC$97+Calibrations!AD$97</f>
        <v>10.323962624597149</v>
      </c>
      <c r="W452" s="23">
        <f>'Bruker data input page'!U452*Calibrations!AQ$97+Calibrations!AR$97</f>
        <v>9.7003116562780285</v>
      </c>
      <c r="X452" s="23">
        <f>Calibrations!AJ$97*('Bruker data input page'!AQ452/0.77446)^2+('Bruker data input page'!AQ452/0.77446)*Calibrations!AK$97+Calibrations!AL$97</f>
        <v>0.1686990213580547</v>
      </c>
      <c r="Y452" s="23">
        <f>('Bruker data input page'!AI452/0.7147)*Calibrations!AX$97+Calibrations!AY$97</f>
        <v>11.506879303521959</v>
      </c>
      <c r="Z452" s="23">
        <f>('Bruker data input page'!AG452/0.8302)*Calibrations!BE$97+Calibrations!BF$97</f>
        <v>0.33449147331780998</v>
      </c>
      <c r="AA452" s="23">
        <f>((('Bruker data input page'!AA452/0.436)^2)*Calibrations!BK$97)+(('Bruker data input page'!AA452/0.436)*Calibrations!BL$97)+Calibrations!BM$97</f>
        <v>0.13120160851561796</v>
      </c>
      <c r="AB452" s="24">
        <f>'Bruker data input page'!AM452*Calibrations!BS$97*10000+Calibrations!BT$97</f>
        <v>331.5349997770544</v>
      </c>
      <c r="AC452" s="24">
        <f>Calibrations!CA$97*('Bruker data input page'!AO452*10000)^2+('Bruker data input page'!AO452*10000)*Calibrations!CB$97+Calibrations!CC$97</f>
        <v>320.7716753621969</v>
      </c>
      <c r="AD452" s="24">
        <f>'Bruker data input page'!AW452*10000*Calibrations!CI$97+Calibrations!CJ$97</f>
        <v>98.241239592380808</v>
      </c>
      <c r="AE452" s="24">
        <f>'Bruker data input page'!AY452*10000*Calibrations!CP$97+Calibrations!CQ$97</f>
        <v>90.577385507737517</v>
      </c>
      <c r="AF452" s="24">
        <f>Calibrations!$CW$97*('Bruker data input page'!BA452*10000)^2+('Bruker data input page'!BA452*10000)*Calibrations!$CX$97+Calibrations!$CY$97</f>
        <v>93.737902704208523</v>
      </c>
      <c r="AG452" s="24">
        <f>'Bruker data input page'!BI452*10000*Calibrations!DD$97+Calibrations!DE$97</f>
        <v>3.0310147047823475</v>
      </c>
      <c r="AH452" s="24">
        <f>('Bruker data input page'!BK452*10000)*Calibrations!DK$97+Calibrations!DL$97</f>
        <v>84.587762889409078</v>
      </c>
      <c r="AI452" s="24">
        <f>Calibrations!DR$97*('Bruker data input page'!BM452*10000)^2+('Bruker data input page'!BM452*10000)*Calibrations!DS$97+Calibrations!DT$97</f>
        <v>28.664408876081268</v>
      </c>
      <c r="AJ452" s="24">
        <f>Calibrations!DY$97*('Bruker data input page'!BO452*10000)^2+Calibrations!DZ$97*('Bruker data input page'!BO452*10000)+Calibrations!EA$97</f>
        <v>70.116376799756438</v>
      </c>
      <c r="AK452" s="21"/>
      <c r="AL452" s="21"/>
    </row>
    <row r="453" spans="2:38">
      <c r="B453" s="27">
        <f>'Bruker data input page'!B1130</f>
        <v>44769.149305555555</v>
      </c>
      <c r="C453" s="21" t="str">
        <f>'Bruker data input page'!G1130</f>
        <v>GeoExploration</v>
      </c>
      <c r="D453" s="21" t="str">
        <f>'Bruker data input page'!H1130</f>
        <v>Oxide3phase</v>
      </c>
      <c r="E453" s="26">
        <f>'Bruker data input page'!L1130</f>
        <v>90</v>
      </c>
      <c r="F453" s="26"/>
      <c r="G453" s="26" t="str">
        <f>'Bruker data input page'!DK453</f>
        <v>393-U1558D-38R-1A</v>
      </c>
      <c r="H453" s="26" t="str">
        <f>'Bruker data input page'!DL453</f>
        <v>SHLF</v>
      </c>
      <c r="I453" s="26">
        <f>'Bruker data input page'!DM453</f>
        <v>0</v>
      </c>
      <c r="J453" s="26">
        <f>'Bruker data input page'!DN453</f>
        <v>0</v>
      </c>
      <c r="K453" s="26">
        <f>'Bruker data input page'!DO453</f>
        <v>0</v>
      </c>
      <c r="L453" s="26">
        <f>'Bruker data input page'!DP453</f>
        <v>0</v>
      </c>
      <c r="M453" s="26">
        <f>'Bruker data input page'!DQ453</f>
        <v>0</v>
      </c>
      <c r="N453" s="26">
        <f>'Bruker data input page'!DR453</f>
        <v>0</v>
      </c>
      <c r="O453" s="26" t="str">
        <f>'Bruker data input page'!DS453</f>
        <v>66</v>
      </c>
      <c r="P453" s="21" t="str">
        <f>'Bruker data input page'!DT453</f>
        <v>9A BROWN SPOTY</v>
      </c>
      <c r="Q453" s="21">
        <f>'Bruker data input page'!A453</f>
        <v>132</v>
      </c>
      <c r="R453" s="27">
        <f>'Bruker data input page'!B453</f>
        <v>44746.908333333333</v>
      </c>
      <c r="S453" s="22">
        <f>'Bruker data input page'!Y453*Calibrations!H$97+Calibrations!I$97</f>
        <v>52.695412962636894</v>
      </c>
      <c r="T453" s="23">
        <f>Calibrations!O$97*('Bruker data input page'!AK453/0.5993)^2+Calibrations!P$97*('Bruker data input page'!AK453/0.5993)+Calibrations!Q$97</f>
        <v>1.2396689883575549</v>
      </c>
      <c r="U453" s="22">
        <f>Calibrations!$V$97*'Bruker data input page'!W453^2+Calibrations!$W$97*'Bruker data input page'!W453+Calibrations!$X$97</f>
        <v>18.60412910166183</v>
      </c>
      <c r="V453" s="23">
        <f>('Bruker data input page'!AS453/0.69943)*Calibrations!AC$97+Calibrations!AD$97</f>
        <v>9.5423444276450944</v>
      </c>
      <c r="W453" s="23">
        <f>'Bruker data input page'!U453*Calibrations!AQ$97+Calibrations!AR$97</f>
        <v>8.5089778117548995</v>
      </c>
      <c r="X453" s="23">
        <f>Calibrations!AJ$97*('Bruker data input page'!AQ453/0.77446)^2+('Bruker data input page'!AQ453/0.77446)*Calibrations!AK$97+Calibrations!AL$97</f>
        <v>0.16156612261850001</v>
      </c>
      <c r="Y453" s="23">
        <f>('Bruker data input page'!AI453/0.7147)*Calibrations!AX$97+Calibrations!AY$97</f>
        <v>11.658519788567176</v>
      </c>
      <c r="Z453" s="23">
        <f>('Bruker data input page'!AG453/0.8302)*Calibrations!BE$97+Calibrations!BF$97</f>
        <v>0.35245106414272342</v>
      </c>
      <c r="AA453" s="23">
        <f>((('Bruker data input page'!AA453/0.436)^2)*Calibrations!BK$97)+(('Bruker data input page'!AA453/0.436)*Calibrations!BL$97)+Calibrations!BM$97</f>
        <v>0.1334320918988165</v>
      </c>
      <c r="AB453" s="24">
        <f>'Bruker data input page'!AM453*Calibrations!BS$97*10000+Calibrations!BT$97</f>
        <v>331.5349997770544</v>
      </c>
      <c r="AC453" s="24">
        <f>Calibrations!CA$97*('Bruker data input page'!AO453*10000)^2+('Bruker data input page'!AO453*10000)*Calibrations!CB$97+Calibrations!CC$97</f>
        <v>291.40793956595326</v>
      </c>
      <c r="AD453" s="24">
        <f>'Bruker data input page'!AW453*10000*Calibrations!CI$97+Calibrations!CJ$97</f>
        <v>256.40574129446588</v>
      </c>
      <c r="AE453" s="24">
        <f>'Bruker data input page'!AY453*10000*Calibrations!CP$97+Calibrations!CQ$97</f>
        <v>91.605346776140394</v>
      </c>
      <c r="AF453" s="24">
        <f>Calibrations!$CW$97*('Bruker data input page'!BA453*10000)^2+('Bruker data input page'!BA453*10000)*Calibrations!$CX$97+Calibrations!$CY$97</f>
        <v>101.21228479429639</v>
      </c>
      <c r="AG453" s="24">
        <f>'Bruker data input page'!BI453*10000*Calibrations!DD$97+Calibrations!DE$97</f>
        <v>6.421244393933315</v>
      </c>
      <c r="AH453" s="24">
        <f>('Bruker data input page'!BK453*10000)*Calibrations!DK$97+Calibrations!DL$97</f>
        <v>91.540006166971807</v>
      </c>
      <c r="AI453" s="24">
        <f>Calibrations!DR$97*('Bruker data input page'!BM453*10000)^2+('Bruker data input page'!BM453*10000)*Calibrations!DS$97+Calibrations!DT$97</f>
        <v>31.845636216163818</v>
      </c>
      <c r="AJ453" s="24">
        <f>Calibrations!DY$97*('Bruker data input page'!BO453*10000)^2+Calibrations!DZ$97*('Bruker data input page'!BO453*10000)+Calibrations!EA$97</f>
        <v>76.948422169601841</v>
      </c>
      <c r="AK453" s="21"/>
      <c r="AL453" s="21"/>
    </row>
    <row r="454" spans="2:38">
      <c r="B454" s="27">
        <f>'Bruker data input page'!B1131</f>
        <v>44769.15625</v>
      </c>
      <c r="C454" s="21" t="str">
        <f>'Bruker data input page'!G1131</f>
        <v>GeoExploration</v>
      </c>
      <c r="D454" s="21" t="str">
        <f>'Bruker data input page'!H1131</f>
        <v>Oxide3phase</v>
      </c>
      <c r="E454" s="26">
        <f>'Bruker data input page'!L1131</f>
        <v>90</v>
      </c>
      <c r="F454" s="26"/>
      <c r="G454" s="26" t="str">
        <f>'Bruker data input page'!DK454</f>
        <v>393-U1558D-38R-1A</v>
      </c>
      <c r="H454" s="26" t="str">
        <f>'Bruker data input page'!DL454</f>
        <v>SHLF</v>
      </c>
      <c r="I454" s="26">
        <f>'Bruker data input page'!DM454</f>
        <v>0</v>
      </c>
      <c r="J454" s="26">
        <f>'Bruker data input page'!DN454</f>
        <v>0</v>
      </c>
      <c r="K454" s="26">
        <f>'Bruker data input page'!DO454</f>
        <v>0</v>
      </c>
      <c r="L454" s="26">
        <f>'Bruker data input page'!DP454</f>
        <v>0</v>
      </c>
      <c r="M454" s="26">
        <f>'Bruker data input page'!DQ454</f>
        <v>0</v>
      </c>
      <c r="N454" s="26">
        <f>'Bruker data input page'!DR454</f>
        <v>0</v>
      </c>
      <c r="O454" s="26" t="str">
        <f>'Bruker data input page'!DS454</f>
        <v>84</v>
      </c>
      <c r="P454" s="21" t="str">
        <f>'Bruker data input page'!DT454</f>
        <v>10B ALT</v>
      </c>
      <c r="Q454" s="21">
        <f>'Bruker data input page'!A454</f>
        <v>133</v>
      </c>
      <c r="R454" s="27">
        <f>'Bruker data input page'!B454</f>
        <v>44746.909722222219</v>
      </c>
      <c r="S454" s="22">
        <f>'Bruker data input page'!Y454*Calibrations!H$97+Calibrations!I$97</f>
        <v>50.185445437180547</v>
      </c>
      <c r="T454" s="23">
        <f>Calibrations!O$97*('Bruker data input page'!AK454/0.5993)^2+Calibrations!P$97*('Bruker data input page'!AK454/0.5993)+Calibrations!Q$97</f>
        <v>1.2845793354472073</v>
      </c>
      <c r="U454" s="22">
        <f>Calibrations!$V$97*'Bruker data input page'!W454^2+Calibrations!$W$97*'Bruker data input page'!W454+Calibrations!$X$97</f>
        <v>19.121944194735089</v>
      </c>
      <c r="V454" s="23">
        <f>('Bruker data input page'!AS454/0.69943)*Calibrations!AC$97+Calibrations!AD$97</f>
        <v>11.33584948572215</v>
      </c>
      <c r="W454" s="23">
        <f>'Bruker data input page'!U454*Calibrations!AQ$97+Calibrations!AR$97</f>
        <v>5.0670244793879258</v>
      </c>
      <c r="X454" s="23">
        <f>Calibrations!AJ$97*('Bruker data input page'!AQ454/0.77446)^2+('Bruker data input page'!AQ454/0.77446)*Calibrations!AK$97+Calibrations!AL$97</f>
        <v>0.16350378608260108</v>
      </c>
      <c r="Y454" s="23">
        <f>('Bruker data input page'!AI454/0.7147)*Calibrations!AX$97+Calibrations!AY$97</f>
        <v>13.31773465405189</v>
      </c>
      <c r="Z454" s="23">
        <f>('Bruker data input page'!AG454/0.8302)*Calibrations!BE$97+Calibrations!BF$97</f>
        <v>0.54668630272813212</v>
      </c>
      <c r="AA454" s="23">
        <f>((('Bruker data input page'!AA454/0.436)^2)*Calibrations!BK$97)+(('Bruker data input page'!AA454/0.436)*Calibrations!BL$97)+Calibrations!BM$97</f>
        <v>0.14749930065217409</v>
      </c>
      <c r="AB454" s="24">
        <f>'Bruker data input page'!AM454*Calibrations!BS$97*10000+Calibrations!BT$97</f>
        <v>334.96486957684931</v>
      </c>
      <c r="AC454" s="24">
        <f>Calibrations!CA$97*('Bruker data input page'!AO454*10000)^2+('Bruker data input page'!AO454*10000)*Calibrations!CB$97+Calibrations!CC$97</f>
        <v>345.78340767325312</v>
      </c>
      <c r="AD454" s="24">
        <f>'Bruker data input page'!AW454*10000*Calibrations!CI$97+Calibrations!CJ$97</f>
        <v>84.401845693448365</v>
      </c>
      <c r="AE454" s="24">
        <f>'Bruker data input page'!AY454*10000*Calibrations!CP$97+Calibrations!CQ$97</f>
        <v>84.409617897320331</v>
      </c>
      <c r="AF454" s="24">
        <f>Calibrations!$CW$97*('Bruker data input page'!BA454*10000)^2+('Bruker data input page'!BA454*10000)*Calibrations!$CX$97+Calibrations!$CY$97</f>
        <v>94.998462338862666</v>
      </c>
      <c r="AG454" s="24">
        <f>'Bruker data input page'!BI454*10000*Calibrations!DD$97+Calibrations!DE$97</f>
        <v>5.2911678308829933</v>
      </c>
      <c r="AH454" s="24">
        <f>('Bruker data input page'!BK454*10000)*Calibrations!DK$97+Calibrations!DL$97</f>
        <v>105.44449272209728</v>
      </c>
      <c r="AI454" s="24">
        <f>Calibrations!DR$97*('Bruker data input page'!BM454*10000)^2+('Bruker data input page'!BM454*10000)*Calibrations!DS$97+Calibrations!DT$97</f>
        <v>29.725107834104254</v>
      </c>
      <c r="AJ454" s="24">
        <f>Calibrations!DY$97*('Bruker data input page'!BO454*10000)^2+Calibrations!DZ$97*('Bruker data input page'!BO454*10000)+Calibrations!EA$97</f>
        <v>73.534875249883854</v>
      </c>
      <c r="AK454" s="21"/>
      <c r="AL454" s="21"/>
    </row>
    <row r="455" spans="2:38">
      <c r="B455" s="27">
        <f>'Bruker data input page'!B1132</f>
        <v>44769.158333333333</v>
      </c>
      <c r="C455" s="21" t="str">
        <f>'Bruker data input page'!G1132</f>
        <v>GeoExploration</v>
      </c>
      <c r="D455" s="21" t="str">
        <f>'Bruker data input page'!H1132</f>
        <v>Oxide3phase</v>
      </c>
      <c r="E455" s="26">
        <f>'Bruker data input page'!L1132</f>
        <v>90</v>
      </c>
      <c r="F455" s="26"/>
      <c r="G455" s="26" t="str">
        <f>'Bruker data input page'!DK455</f>
        <v>393-U1558D-38R-1A</v>
      </c>
      <c r="H455" s="26" t="str">
        <f>'Bruker data input page'!DL455</f>
        <v>SHLF</v>
      </c>
      <c r="I455" s="26">
        <f>'Bruker data input page'!DM455</f>
        <v>0</v>
      </c>
      <c r="J455" s="26">
        <f>'Bruker data input page'!DN455</f>
        <v>0</v>
      </c>
      <c r="K455" s="26">
        <f>'Bruker data input page'!DO455</f>
        <v>0</v>
      </c>
      <c r="L455" s="26">
        <f>'Bruker data input page'!DP455</f>
        <v>0</v>
      </c>
      <c r="M455" s="26">
        <f>'Bruker data input page'!DQ455</f>
        <v>0</v>
      </c>
      <c r="N455" s="26">
        <f>'Bruker data input page'!DR455</f>
        <v>0</v>
      </c>
      <c r="O455" s="26">
        <f>'Bruker data input page'!DS455</f>
        <v>126</v>
      </c>
      <c r="P455" s="21" t="str">
        <f>'Bruker data input page'!DT455</f>
        <v>16A ALT</v>
      </c>
      <c r="Q455" s="21">
        <f>'Bruker data input page'!A455</f>
        <v>134</v>
      </c>
      <c r="R455" s="27">
        <f>'Bruker data input page'!B455</f>
        <v>44746.911805555559</v>
      </c>
      <c r="S455" s="22">
        <f>'Bruker data input page'!Y455*Calibrations!H$97+Calibrations!I$97</f>
        <v>52.90179467112057</v>
      </c>
      <c r="T455" s="23">
        <f>Calibrations!O$97*('Bruker data input page'!AK455/0.5993)^2+Calibrations!P$97*('Bruker data input page'!AK455/0.5993)+Calibrations!Q$97</f>
        <v>1.2724285976351293</v>
      </c>
      <c r="U455" s="22">
        <f>Calibrations!$V$97*'Bruker data input page'!W455^2+Calibrations!$W$97*'Bruker data input page'!W455+Calibrations!$X$97</f>
        <v>18.819287422258263</v>
      </c>
      <c r="V455" s="23">
        <f>('Bruker data input page'!AS455/0.69943)*Calibrations!AC$97+Calibrations!AD$97</f>
        <v>10.147663178589733</v>
      </c>
      <c r="W455" s="23">
        <f>'Bruker data input page'!U455*Calibrations!AQ$97+Calibrations!AR$97</f>
        <v>9.4356352471329217</v>
      </c>
      <c r="X455" s="23">
        <f>Calibrations!AJ$97*('Bruker data input page'!AQ455/0.77446)^2+('Bruker data input page'!AQ455/0.77446)*Calibrations!AK$97+Calibrations!AL$97</f>
        <v>0.13028372295456497</v>
      </c>
      <c r="Y455" s="23">
        <f>('Bruker data input page'!AI455/0.7147)*Calibrations!AX$97+Calibrations!AY$97</f>
        <v>12.865249190643876</v>
      </c>
      <c r="Z455" s="23">
        <f>('Bruker data input page'!AG455/0.8302)*Calibrations!BE$97+Calibrations!BF$97</f>
        <v>0.49009095348995946</v>
      </c>
      <c r="AA455" s="23">
        <f>((('Bruker data input page'!AA455/0.436)^2)*Calibrations!BK$97)+(('Bruker data input page'!AA455/0.436)*Calibrations!BL$97)+Calibrations!BM$97</f>
        <v>0.15007947810663624</v>
      </c>
      <c r="AB455" s="24">
        <f>'Bruker data input page'!AM455*Calibrations!BS$97*10000+Calibrations!BT$97</f>
        <v>364.97623032505459</v>
      </c>
      <c r="AC455" s="24">
        <f>Calibrations!CA$97*('Bruker data input page'!AO455*10000)^2+('Bruker data input page'!AO455*10000)*Calibrations!CB$97+Calibrations!CC$97</f>
        <v>344.98892322521783</v>
      </c>
      <c r="AD455" s="24">
        <f>'Bruker data input page'!AW455*10000*Calibrations!CI$97+Calibrations!CJ$97</f>
        <v>154.5873433237486</v>
      </c>
      <c r="AE455" s="24">
        <f>'Bruker data input page'!AY455*10000*Calibrations!CP$97+Calibrations!CQ$97</f>
        <v>163.56263556434089</v>
      </c>
      <c r="AF455" s="24">
        <f>Calibrations!$CW$97*('Bruker data input page'!BA455*10000)^2+('Bruker data input page'!BA455*10000)*Calibrations!$CX$97+Calibrations!$CY$97</f>
        <v>83.439883904166209</v>
      </c>
      <c r="AG455" s="24">
        <f>'Bruker data input page'!BI455*10000*Calibrations!DD$97+Calibrations!DE$97</f>
        <v>6.421244393933315</v>
      </c>
      <c r="AH455" s="24">
        <f>('Bruker data input page'!BK455*10000)*Calibrations!DK$97+Calibrations!DL$97</f>
        <v>90.546828555891409</v>
      </c>
      <c r="AI455" s="24">
        <f>Calibrations!DR$97*('Bruker data input page'!BM455*10000)^2+('Bruker data input page'!BM455*10000)*Calibrations!DS$97+Calibrations!DT$97</f>
        <v>29.725107834104254</v>
      </c>
      <c r="AJ455" s="24">
        <f>Calibrations!DY$97*('Bruker data input page'!BO455*10000)^2+Calibrations!DZ$97*('Bruker data input page'!BO455*10000)+Calibrations!EA$97</f>
        <v>71.826244966121322</v>
      </c>
      <c r="AK455" s="21"/>
      <c r="AL455" s="21"/>
    </row>
    <row r="456" spans="2:38">
      <c r="B456" s="27">
        <f>'Bruker data input page'!B1133</f>
        <v>44769.161111111112</v>
      </c>
      <c r="C456" s="21" t="str">
        <f>'Bruker data input page'!G1133</f>
        <v>GeoExploration</v>
      </c>
      <c r="D456" s="21" t="str">
        <f>'Bruker data input page'!H1133</f>
        <v>Oxide3phase</v>
      </c>
      <c r="E456" s="26">
        <f>'Bruker data input page'!L1133</f>
        <v>90</v>
      </c>
      <c r="F456" s="26"/>
      <c r="G456" s="26" t="str">
        <f>'Bruker data input page'!DK456</f>
        <v>393-U1558D-38R-2A</v>
      </c>
      <c r="H456" s="26" t="str">
        <f>'Bruker data input page'!DL456</f>
        <v>SHLF</v>
      </c>
      <c r="I456" s="26">
        <f>'Bruker data input page'!DM456</f>
        <v>0</v>
      </c>
      <c r="J456" s="26">
        <f>'Bruker data input page'!DN456</f>
        <v>0</v>
      </c>
      <c r="K456" s="26">
        <f>'Bruker data input page'!DO456</f>
        <v>0</v>
      </c>
      <c r="L456" s="26">
        <f>'Bruker data input page'!DP456</f>
        <v>0</v>
      </c>
      <c r="M456" s="26">
        <f>'Bruker data input page'!DQ456</f>
        <v>0</v>
      </c>
      <c r="N456" s="26">
        <f>'Bruker data input page'!DR456</f>
        <v>0</v>
      </c>
      <c r="O456" s="26" t="str">
        <f>'Bruker data input page'!DS456</f>
        <v>8</v>
      </c>
      <c r="P456" s="21" t="str">
        <f>'Bruker data input page'!DT456</f>
        <v>1A ALT</v>
      </c>
      <c r="Q456" s="21">
        <f>'Bruker data input page'!A456</f>
        <v>135</v>
      </c>
      <c r="R456" s="27">
        <f>'Bruker data input page'!B456</f>
        <v>44746.915972222225</v>
      </c>
      <c r="S456" s="22">
        <f>'Bruker data input page'!Y456*Calibrations!H$97+Calibrations!I$97</f>
        <v>50.017440983642317</v>
      </c>
      <c r="T456" s="23">
        <f>Calibrations!O$97*('Bruker data input page'!AK456/0.5993)^2+Calibrations!P$97*('Bruker data input page'!AK456/0.5993)+Calibrations!Q$97</f>
        <v>1.4117882840088829</v>
      </c>
      <c r="U456" s="22">
        <f>Calibrations!$V$97*'Bruker data input page'!W456^2+Calibrations!$W$97*'Bruker data input page'!W456+Calibrations!$X$97</f>
        <v>18.556960030728334</v>
      </c>
      <c r="V456" s="23">
        <f>('Bruker data input page'!AS456/0.69943)*Calibrations!AC$97+Calibrations!AD$97</f>
        <v>11.969807901773301</v>
      </c>
      <c r="W456" s="23">
        <f>'Bruker data input page'!U456*Calibrations!AQ$97+Calibrations!AR$97</f>
        <v>5.8958541112397036</v>
      </c>
      <c r="X456" s="23">
        <f>Calibrations!AJ$97*('Bruker data input page'!AQ456/0.77446)^2+('Bruker data input page'!AQ456/0.77446)*Calibrations!AK$97+Calibrations!AL$97</f>
        <v>0.18263328686731306</v>
      </c>
      <c r="Y456" s="23">
        <f>('Bruker data input page'!AI456/0.7147)*Calibrations!AX$97+Calibrations!AY$97</f>
        <v>10.573133224423245</v>
      </c>
      <c r="Z456" s="23">
        <f>('Bruker data input page'!AG456/0.8302)*Calibrations!BE$97+Calibrations!BF$97</f>
        <v>1.132712278972998</v>
      </c>
      <c r="AA456" s="23">
        <f>((('Bruker data input page'!AA456/0.436)^2)*Calibrations!BK$97)+(('Bruker data input page'!AA456/0.436)*Calibrations!BL$97)+Calibrations!BM$97</f>
        <v>0.12486806484972675</v>
      </c>
      <c r="AB456" s="24">
        <f>'Bruker data input page'!AM456*Calibrations!BS$97*10000+Calibrations!BT$97</f>
        <v>322.10285782761844</v>
      </c>
      <c r="AC456" s="24">
        <f>Calibrations!CA$97*('Bruker data input page'!AO456*10000)^2+('Bruker data input page'!AO456*10000)*Calibrations!CB$97+Calibrations!CC$97</f>
        <v>280.67413806931864</v>
      </c>
      <c r="AD456" s="24">
        <f>'Bruker data input page'!AW456*10000*Calibrations!CI$97+Calibrations!CJ$97</f>
        <v>105.16093654184704</v>
      </c>
      <c r="AE456" s="24">
        <f>'Bruker data input page'!AY456*10000*Calibrations!CP$97+Calibrations!CQ$97</f>
        <v>95.717191849751842</v>
      </c>
      <c r="AF456" s="24">
        <f>Calibrations!$CW$97*('Bruker data input page'!BA456*10000)^2+('Bruker data input page'!BA456*10000)*Calibrations!$CX$97+Calibrations!$CY$97</f>
        <v>96.253090258994362</v>
      </c>
      <c r="AG456" s="24">
        <f>'Bruker data input page'!BI456*10000*Calibrations!DD$97+Calibrations!DE$97</f>
        <v>9.8114740830842848</v>
      </c>
      <c r="AH456" s="24">
        <f>('Bruker data input page'!BK456*10000)*Calibrations!DK$97+Calibrations!DL$97</f>
        <v>107.43084794425806</v>
      </c>
      <c r="AI456" s="24">
        <f>Calibrations!DR$97*('Bruker data input page'!BM456*10000)^2+('Bruker data input page'!BM456*10000)*Calibrations!DS$97+Calibrations!DT$97</f>
        <v>31.845636216163818</v>
      </c>
      <c r="AJ456" s="24">
        <f>Calibrations!DY$97*('Bruker data input page'!BO456*10000)^2+Calibrations!DZ$97*('Bruker data input page'!BO456*10000)+Calibrations!EA$97</f>
        <v>79.50533291755913</v>
      </c>
      <c r="AK456" s="21"/>
      <c r="AL456" s="21"/>
    </row>
    <row r="457" spans="2:38">
      <c r="B457" s="27">
        <f>'Bruker data input page'!B1134</f>
        <v>44769.163888888892</v>
      </c>
      <c r="C457" s="21" t="str">
        <f>'Bruker data input page'!G1134</f>
        <v>GeoExploration</v>
      </c>
      <c r="D457" s="21" t="str">
        <f>'Bruker data input page'!H1134</f>
        <v>Oxide3phase</v>
      </c>
      <c r="E457" s="26">
        <f>'Bruker data input page'!L1134</f>
        <v>90</v>
      </c>
      <c r="F457" s="26"/>
      <c r="G457" s="26" t="str">
        <f>'Bruker data input page'!DK457</f>
        <v>393-U1558D-38R-2A</v>
      </c>
      <c r="H457" s="26" t="str">
        <f>'Bruker data input page'!DL457</f>
        <v>SHLF</v>
      </c>
      <c r="I457" s="26">
        <f>'Bruker data input page'!DM457</f>
        <v>0</v>
      </c>
      <c r="J457" s="26">
        <f>'Bruker data input page'!DN457</f>
        <v>0</v>
      </c>
      <c r="K457" s="26">
        <f>'Bruker data input page'!DO457</f>
        <v>0</v>
      </c>
      <c r="L457" s="26">
        <f>'Bruker data input page'!DP457</f>
        <v>0</v>
      </c>
      <c r="M457" s="26">
        <f>'Bruker data input page'!DQ457</f>
        <v>0</v>
      </c>
      <c r="N457" s="26">
        <f>'Bruker data input page'!DR457</f>
        <v>0</v>
      </c>
      <c r="O457" s="26" t="str">
        <f>'Bruker data input page'!DS457</f>
        <v>31</v>
      </c>
      <c r="P457" s="21" t="str">
        <f>'Bruker data input page'!DT457</f>
        <v>3A ALT</v>
      </c>
      <c r="Q457" s="21">
        <f>'Bruker data input page'!A457</f>
        <v>136</v>
      </c>
      <c r="R457" s="27">
        <f>'Bruker data input page'!B457</f>
        <v>44746.918055555558</v>
      </c>
      <c r="S457" s="22">
        <f>'Bruker data input page'!Y457*Calibrations!H$97+Calibrations!I$97</f>
        <v>45.249631428067765</v>
      </c>
      <c r="T457" s="23">
        <f>Calibrations!O$97*('Bruker data input page'!AK457/0.5993)^2+Calibrations!P$97*('Bruker data input page'!AK457/0.5993)+Calibrations!Q$97</f>
        <v>1.1046780472470836</v>
      </c>
      <c r="U457" s="22">
        <f>Calibrations!$V$97*'Bruker data input page'!W457^2+Calibrations!$W$97*'Bruker data input page'!W457+Calibrations!$X$97</f>
        <v>15.675010092678757</v>
      </c>
      <c r="V457" s="23">
        <f>('Bruker data input page'!AS457/0.69943)*Calibrations!AC$97+Calibrations!AD$97</f>
        <v>9.0147413508588272</v>
      </c>
      <c r="W457" s="23">
        <f>'Bruker data input page'!U457*Calibrations!AQ$97+Calibrations!AR$97</f>
        <v>6.2399914438023751</v>
      </c>
      <c r="X457" s="23">
        <f>Calibrations!AJ$97*('Bruker data input page'!AQ457/0.77446)^2+('Bruker data input page'!AQ457/0.77446)*Calibrations!AK$97+Calibrations!AL$97</f>
        <v>0.12808221754691751</v>
      </c>
      <c r="Y457" s="23">
        <f>('Bruker data input page'!AI457/0.7147)*Calibrations!AX$97+Calibrations!AY$97</f>
        <v>12.088015580045649</v>
      </c>
      <c r="Z457" s="23">
        <f>('Bruker data input page'!AG457/0.8302)*Calibrations!BE$97+Calibrations!BF$97</f>
        <v>0.61610993112695744</v>
      </c>
      <c r="AA457" s="23">
        <f>((('Bruker data input page'!AA457/0.436)^2)*Calibrations!BK$97)+(('Bruker data input page'!AA457/0.436)*Calibrations!BL$97)+Calibrations!BM$97</f>
        <v>0.21843297365965691</v>
      </c>
      <c r="AB457" s="24">
        <f>'Bruker data input page'!AM457*Calibrations!BS$97*10000+Calibrations!BT$97</f>
        <v>268.9398759307976</v>
      </c>
      <c r="AC457" s="24">
        <f>Calibrations!CA$97*('Bruker data input page'!AO457*10000)^2+('Bruker data input page'!AO457*10000)*Calibrations!CB$97+Calibrations!CC$97</f>
        <v>301.81429034242808</v>
      </c>
      <c r="AD457" s="24">
        <f>'Bruker data input page'!AW457*10000*Calibrations!CI$97+Calibrations!CJ$97</f>
        <v>84.401845693448365</v>
      </c>
      <c r="AE457" s="24">
        <f>'Bruker data input page'!AY457*10000*Calibrations!CP$97+Calibrations!CQ$97</f>
        <v>66.934276334471647</v>
      </c>
      <c r="AF457" s="24">
        <f>Calibrations!$CW$97*('Bruker data input page'!BA457*10000)^2+('Bruker data input page'!BA457*10000)*Calibrations!$CX$97+Calibrations!$CY$97</f>
        <v>82.125938838809802</v>
      </c>
      <c r="AG457" s="24">
        <f>'Bruker data input page'!BI457*10000*Calibrations!DD$97+Calibrations!DE$97</f>
        <v>5.2911678308829933</v>
      </c>
      <c r="AH457" s="24">
        <f>('Bruker data input page'!BK457*10000)*Calibrations!DK$97+Calibrations!DL$97</f>
        <v>90.546828555891409</v>
      </c>
      <c r="AI457" s="24">
        <f>Calibrations!DR$97*('Bruker data input page'!BM457*10000)^2+('Bruker data input page'!BM457*10000)*Calibrations!DS$97+Calibrations!DT$97</f>
        <v>27.603420073396141</v>
      </c>
      <c r="AJ457" s="24">
        <f>Calibrations!DY$97*('Bruker data input page'!BO457*10000)^2+Calibrations!DZ$97*('Bruker data input page'!BO457*10000)+Calibrations!EA$97</f>
        <v>73.534875249883854</v>
      </c>
      <c r="AK457" s="21"/>
      <c r="AL457" s="21"/>
    </row>
    <row r="458" spans="2:38">
      <c r="B458" s="27">
        <f>'Bruker data input page'!B1135</f>
        <v>44769.166666666664</v>
      </c>
      <c r="C458" s="21" t="str">
        <f>'Bruker data input page'!G1135</f>
        <v>GeoExploration</v>
      </c>
      <c r="D458" s="21" t="str">
        <f>'Bruker data input page'!H1135</f>
        <v>Oxide3phase</v>
      </c>
      <c r="E458" s="26">
        <f>'Bruker data input page'!L1135</f>
        <v>90</v>
      </c>
      <c r="F458" s="26"/>
      <c r="G458" s="26" t="str">
        <f>'Bruker data input page'!DK458</f>
        <v>393-U1558D-38R-2A</v>
      </c>
      <c r="H458" s="26" t="str">
        <f>'Bruker data input page'!DL458</f>
        <v>SHLF</v>
      </c>
      <c r="I458" s="26">
        <f>'Bruker data input page'!DM458</f>
        <v>0</v>
      </c>
      <c r="J458" s="26">
        <f>'Bruker data input page'!DN458</f>
        <v>0</v>
      </c>
      <c r="K458" s="26">
        <f>'Bruker data input page'!DO458</f>
        <v>0</v>
      </c>
      <c r="L458" s="26">
        <f>'Bruker data input page'!DP458</f>
        <v>0</v>
      </c>
      <c r="M458" s="26">
        <f>'Bruker data input page'!DQ458</f>
        <v>0</v>
      </c>
      <c r="N458" s="26">
        <f>'Bruker data input page'!DR458</f>
        <v>0</v>
      </c>
      <c r="O458" s="26" t="str">
        <f>'Bruker data input page'!DS458</f>
        <v>41</v>
      </c>
      <c r="P458" s="21" t="str">
        <f>'Bruker data input page'!DT458</f>
        <v>4A BROWN SPOTY</v>
      </c>
      <c r="Q458" s="21">
        <f>'Bruker data input page'!A458</f>
        <v>137</v>
      </c>
      <c r="R458" s="27">
        <f>'Bruker data input page'!B458</f>
        <v>44746.920138888891</v>
      </c>
      <c r="S458" s="22">
        <f>'Bruker data input page'!Y458*Calibrations!H$97+Calibrations!I$97</f>
        <v>52.481545907213395</v>
      </c>
      <c r="T458" s="23">
        <f>Calibrations!O$97*('Bruker data input page'!AK458/0.5993)^2+Calibrations!P$97*('Bruker data input page'!AK458/0.5993)+Calibrations!Q$97</f>
        <v>1.2536427683126077</v>
      </c>
      <c r="U458" s="22">
        <f>Calibrations!$V$97*'Bruker data input page'!W458^2+Calibrations!$W$97*'Bruker data input page'!W458+Calibrations!$X$97</f>
        <v>18.446757876193384</v>
      </c>
      <c r="V458" s="23">
        <f>('Bruker data input page'!AS458/0.69943)*Calibrations!AC$97+Calibrations!AD$97</f>
        <v>10.299208743198555</v>
      </c>
      <c r="W458" s="23">
        <f>'Bruker data input page'!U458*Calibrations!AQ$97+Calibrations!AR$97</f>
        <v>10.255764777880586</v>
      </c>
      <c r="X458" s="23">
        <f>Calibrations!AJ$97*('Bruker data input page'!AQ458/0.77446)^2+('Bruker data input page'!AQ458/0.77446)*Calibrations!AK$97+Calibrations!AL$97</f>
        <v>0.13366715094317971</v>
      </c>
      <c r="Y458" s="23">
        <f>('Bruker data input page'!AI458/0.7147)*Calibrations!AX$97+Calibrations!AY$97</f>
        <v>13.194260323357444</v>
      </c>
      <c r="Z458" s="23">
        <f>('Bruker data input page'!AG458/0.8302)*Calibrations!BE$97+Calibrations!BF$97</f>
        <v>0.40059484122799566</v>
      </c>
      <c r="AA458" s="23">
        <f>((('Bruker data input page'!AA458/0.436)^2)*Calibrations!BK$97)+(('Bruker data input page'!AA458/0.436)*Calibrations!BL$97)+Calibrations!BM$97</f>
        <v>7.0781871999191656E-2</v>
      </c>
      <c r="AB458" s="24">
        <f>'Bruker data input page'!AM458*Calibrations!BS$97*10000+Calibrations!BT$97</f>
        <v>412.13694007223438</v>
      </c>
      <c r="AC458" s="24">
        <f>Calibrations!CA$97*('Bruker data input page'!AO458*10000)^2+('Bruker data input page'!AO458*10000)*Calibrations!CB$97+Calibrations!CC$97</f>
        <v>320.7716753621969</v>
      </c>
      <c r="AD458" s="24">
        <f>'Bruker data input page'!AW458*10000*Calibrations!CI$97+Calibrations!CJ$97</f>
        <v>89.344486371638524</v>
      </c>
      <c r="AE458" s="24">
        <f>'Bruker data input page'!AY458*10000*Calibrations!CP$97+Calibrations!CQ$97</f>
        <v>83.381656628917469</v>
      </c>
      <c r="AF458" s="24">
        <f>Calibrations!$CW$97*('Bruker data input page'!BA458*10000)^2+('Bruker data input page'!BA458*10000)*Calibrations!$CX$97+Calibrations!$CY$97</f>
        <v>91.198988291332753</v>
      </c>
      <c r="AG458" s="24">
        <f>'Bruker data input page'!BI458*10000*Calibrations!DD$97+Calibrations!DE$97</f>
        <v>4.1610912678326706</v>
      </c>
      <c r="AH458" s="24">
        <f>('Bruker data input page'!BK458*10000)*Calibrations!DK$97+Calibrations!DL$97</f>
        <v>85.580940500489461</v>
      </c>
      <c r="AI458" s="24">
        <f>Calibrations!DR$97*('Bruker data input page'!BM458*10000)^2+('Bruker data input page'!BM458*10000)*Calibrations!DS$97+Calibrations!DT$97</f>
        <v>27.603420073396141</v>
      </c>
      <c r="AJ458" s="24">
        <f>Calibrations!DY$97*('Bruker data input page'!BO458*10000)^2+Calibrations!DZ$97*('Bruker data input page'!BO458*10000)+Calibrations!EA$97</f>
        <v>67.5492535203297</v>
      </c>
      <c r="AK458" s="21"/>
      <c r="AL458" s="21"/>
    </row>
    <row r="459" spans="2:38">
      <c r="B459" s="27">
        <f>'Bruker data input page'!B1136</f>
        <v>44769.168749999997</v>
      </c>
      <c r="C459" s="21" t="str">
        <f>'Bruker data input page'!G1136</f>
        <v>GeoExploration</v>
      </c>
      <c r="D459" s="21" t="str">
        <f>'Bruker data input page'!H1136</f>
        <v>Oxide3phase</v>
      </c>
      <c r="E459" s="26">
        <f>'Bruker data input page'!L1136</f>
        <v>90</v>
      </c>
      <c r="F459" s="26"/>
      <c r="G459" s="26" t="str">
        <f>'Bruker data input page'!DK459</f>
        <v>393-U1558D-38R-2A</v>
      </c>
      <c r="H459" s="26" t="str">
        <f>'Bruker data input page'!DL459</f>
        <v>SHLF</v>
      </c>
      <c r="I459" s="26">
        <f>'Bruker data input page'!DM459</f>
        <v>0</v>
      </c>
      <c r="J459" s="26">
        <f>'Bruker data input page'!DN459</f>
        <v>0</v>
      </c>
      <c r="K459" s="26">
        <f>'Bruker data input page'!DO459</f>
        <v>0</v>
      </c>
      <c r="L459" s="26">
        <f>'Bruker data input page'!DP459</f>
        <v>0</v>
      </c>
      <c r="M459" s="26">
        <f>'Bruker data input page'!DQ459</f>
        <v>0</v>
      </c>
      <c r="N459" s="26">
        <f>'Bruker data input page'!DR459</f>
        <v>0</v>
      </c>
      <c r="O459" s="26" t="str">
        <f>'Bruker data input page'!DS459</f>
        <v>65</v>
      </c>
      <c r="P459" s="21" t="str">
        <f>'Bruker data input page'!DT459</f>
        <v>8A ALT</v>
      </c>
      <c r="Q459" s="21">
        <f>'Bruker data input page'!A459</f>
        <v>138</v>
      </c>
      <c r="R459" s="27">
        <f>'Bruker data input page'!B459</f>
        <v>44746.921527777777</v>
      </c>
      <c r="S459" s="22">
        <f>'Bruker data input page'!Y459*Calibrations!H$97+Calibrations!I$97</f>
        <v>46.913754749324177</v>
      </c>
      <c r="T459" s="23">
        <f>Calibrations!O$97*('Bruker data input page'!AK459/0.5993)^2+Calibrations!P$97*('Bruker data input page'!AK459/0.5993)+Calibrations!Q$97</f>
        <v>1.2924351586429692</v>
      </c>
      <c r="U459" s="22">
        <f>Calibrations!$V$97*'Bruker data input page'!W459^2+Calibrations!$W$97*'Bruker data input page'!W459+Calibrations!$X$97</f>
        <v>17.323023924941378</v>
      </c>
      <c r="V459" s="23">
        <f>('Bruker data input page'!AS459/0.69943)*Calibrations!AC$97+Calibrations!AD$97</f>
        <v>12.549653181743805</v>
      </c>
      <c r="W459" s="23">
        <f>'Bruker data input page'!U459*Calibrations!AQ$97+Calibrations!AR$97</f>
        <v>4.4352038036492711</v>
      </c>
      <c r="X459" s="23">
        <f>Calibrations!AJ$97*('Bruker data input page'!AQ459/0.77446)^2+('Bruker data input page'!AQ459/0.77446)*Calibrations!AK$97+Calibrations!AL$97</f>
        <v>0.14378119055073768</v>
      </c>
      <c r="Y459" s="23">
        <f>('Bruker data input page'!AI459/0.7147)*Calibrations!AX$97+Calibrations!AY$97</f>
        <v>8.5265956742447173</v>
      </c>
      <c r="Z459" s="23">
        <f>('Bruker data input page'!AG459/0.8302)*Calibrations!BE$97+Calibrations!BF$97</f>
        <v>1.2030414329596337</v>
      </c>
      <c r="AA459" s="23">
        <f>((('Bruker data input page'!AA459/0.436)^2)*Calibrations!BK$97)+(('Bruker data input page'!AA459/0.436)*Calibrations!BL$97)+Calibrations!BM$97</f>
        <v>0.16658350108004005</v>
      </c>
      <c r="AB459" s="24">
        <f>'Bruker data input page'!AM459*Calibrations!BS$97*10000+Calibrations!BT$97</f>
        <v>273.22721318054118</v>
      </c>
      <c r="AC459" s="24">
        <f>Calibrations!CA$97*('Bruker data input page'!AO459*10000)^2+('Bruker data input page'!AO459*10000)*Calibrations!CB$97+Calibrations!CC$97</f>
        <v>330.2254422254797</v>
      </c>
      <c r="AD459" s="24">
        <f>'Bruker data input page'!AW459*10000*Calibrations!CI$97+Calibrations!CJ$97</f>
        <v>111.09210535567522</v>
      </c>
      <c r="AE459" s="24">
        <f>'Bruker data input page'!AY459*10000*Calibrations!CP$97+Calibrations!CQ$97</f>
        <v>109.08068833898909</v>
      </c>
      <c r="AF459" s="24">
        <f>Calibrations!$CW$97*('Bruker data input page'!BA459*10000)^2+('Bruker data input page'!BA459*10000)*Calibrations!$CX$97+Calibrations!$CY$97</f>
        <v>121.23005052706908</v>
      </c>
      <c r="AG459" s="24">
        <f>'Bruker data input page'!BI459*10000*Calibrations!DD$97+Calibrations!DE$97</f>
        <v>14.331780335285575</v>
      </c>
      <c r="AH459" s="24">
        <f>('Bruker data input page'!BK459*10000)*Calibrations!DK$97+Calibrations!DL$97</f>
        <v>120.34215688830315</v>
      </c>
      <c r="AI459" s="24">
        <f>Calibrations!DR$97*('Bruker data input page'!BM459*10000)^2+('Bruker data input page'!BM459*10000)*Calibrations!DS$97+Calibrations!DT$97</f>
        <v>27.603420073396141</v>
      </c>
      <c r="AJ459" s="24">
        <f>Calibrations!DY$97*('Bruker data input page'!BO459*10000)^2+Calibrations!DZ$97*('Bruker data input page'!BO459*10000)+Calibrations!EA$97</f>
        <v>72.680714843327877</v>
      </c>
      <c r="AK459" s="21"/>
      <c r="AL459" s="21"/>
    </row>
    <row r="460" spans="2:38">
      <c r="B460" s="27">
        <f>'Bruker data input page'!B1137</f>
        <v>44769.171527777777</v>
      </c>
      <c r="C460" s="21" t="str">
        <f>'Bruker data input page'!G1137</f>
        <v>GeoExploration</v>
      </c>
      <c r="D460" s="21" t="str">
        <f>'Bruker data input page'!H1137</f>
        <v>Oxide3phase</v>
      </c>
      <c r="E460" s="26">
        <f>'Bruker data input page'!L1137</f>
        <v>90</v>
      </c>
      <c r="F460" s="26"/>
      <c r="G460" s="26" t="str">
        <f>'Bruker data input page'!DK460</f>
        <v>393-U1558D-39R-1A</v>
      </c>
      <c r="H460" s="26" t="str">
        <f>'Bruker data input page'!DL460</f>
        <v>SHLF</v>
      </c>
      <c r="I460" s="26">
        <f>'Bruker data input page'!DM460</f>
        <v>0</v>
      </c>
      <c r="J460" s="26">
        <f>'Bruker data input page'!DN460</f>
        <v>0</v>
      </c>
      <c r="K460" s="26">
        <f>'Bruker data input page'!DO460</f>
        <v>0</v>
      </c>
      <c r="L460" s="26">
        <f>'Bruker data input page'!DP460</f>
        <v>0</v>
      </c>
      <c r="M460" s="26">
        <f>'Bruker data input page'!DQ460</f>
        <v>0</v>
      </c>
      <c r="N460" s="26">
        <f>'Bruker data input page'!DR460</f>
        <v>0</v>
      </c>
      <c r="O460" s="26" t="str">
        <f>'Bruker data input page'!DS460</f>
        <v>4</v>
      </c>
      <c r="P460" s="21" t="str">
        <f>'Bruker data input page'!DT460</f>
        <v>1A BROWN SPOTY</v>
      </c>
      <c r="Q460" s="21">
        <f>'Bruker data input page'!A460</f>
        <v>139</v>
      </c>
      <c r="R460" s="27">
        <f>'Bruker data input page'!B460</f>
        <v>44746.926388888889</v>
      </c>
      <c r="S460" s="22">
        <f>'Bruker data input page'!Y460*Calibrations!H$97+Calibrations!I$97</f>
        <v>47.406124236921386</v>
      </c>
      <c r="T460" s="23">
        <f>Calibrations!O$97*('Bruker data input page'!AK460/0.5993)^2+Calibrations!P$97*('Bruker data input page'!AK460/0.5993)+Calibrations!Q$97</f>
        <v>1.1240519440998529</v>
      </c>
      <c r="U460" s="22">
        <f>Calibrations!$V$97*'Bruker data input page'!W460^2+Calibrations!$W$97*'Bruker data input page'!W460+Calibrations!$X$97</f>
        <v>17.43101690803109</v>
      </c>
      <c r="V460" s="23">
        <f>('Bruker data input page'!AS460/0.69943)*Calibrations!AC$97+Calibrations!AD$97</f>
        <v>13.94263468207504</v>
      </c>
      <c r="W460" s="23">
        <f>'Bruker data input page'!U460*Calibrations!AQ$97+Calibrations!AR$97</f>
        <v>6.6713231229862595</v>
      </c>
      <c r="X460" s="23">
        <f>Calibrations!AJ$97*('Bruker data input page'!AQ460/0.77446)^2+('Bruker data input page'!AQ460/0.77446)*Calibrations!AK$97+Calibrations!AL$97</f>
        <v>0.1944296331938461</v>
      </c>
      <c r="Y460" s="23">
        <f>('Bruker data input page'!AI460/0.7147)*Calibrations!AX$97+Calibrations!AY$97</f>
        <v>11.503986563345393</v>
      </c>
      <c r="Z460" s="23">
        <f>('Bruker data input page'!AG460/0.8302)*Calibrations!BE$97+Calibrations!BF$97</f>
        <v>0.66893225708258519</v>
      </c>
      <c r="AA460" s="23">
        <f>((('Bruker data input page'!AA460/0.436)^2)*Calibrations!BK$97)+(('Bruker data input page'!AA460/0.436)*Calibrations!BL$97)+Calibrations!BM$97</f>
        <v>0.22728506026265338</v>
      </c>
      <c r="AB460" s="24">
        <f>'Bruker data input page'!AM460*Calibrations!BS$97*10000+Calibrations!BT$97</f>
        <v>320.38792292772098</v>
      </c>
      <c r="AC460" s="24">
        <f>Calibrations!CA$97*('Bruker data input page'!AO460*10000)^2+('Bruker data input page'!AO460*10000)*Calibrations!CB$97+Calibrations!CC$97</f>
        <v>360.36443336914488</v>
      </c>
      <c r="AD460" s="24">
        <f>'Bruker data input page'!AW460*10000*Calibrations!CI$97+Calibrations!CJ$97</f>
        <v>115.04621789822735</v>
      </c>
      <c r="AE460" s="24">
        <f>'Bruker data input page'!AY460*10000*Calibrations!CP$97+Calibrations!CQ$97</f>
        <v>107.02476580218335</v>
      </c>
      <c r="AF460" s="24">
        <f>Calibrations!$CW$97*('Bruker data input page'!BA460*10000)^2+('Bruker data input page'!BA460*10000)*Calibrations!$CX$97+Calibrations!$CY$97</f>
        <v>108.47312516157537</v>
      </c>
      <c r="AG460" s="24">
        <f>'Bruker data input page'!BI460*10000*Calibrations!DD$97+Calibrations!DE$97</f>
        <v>10.941550646134607</v>
      </c>
      <c r="AH460" s="24">
        <f>('Bruker data input page'!BK460*10000)*Calibrations!DK$97+Calibrations!DL$97</f>
        <v>96.505894222373783</v>
      </c>
      <c r="AI460" s="24">
        <f>Calibrations!DR$97*('Bruker data input page'!BM460*10000)^2+('Bruker data input page'!BM460*10000)*Calibrations!DS$97+Calibrations!DT$97</f>
        <v>27.603420073396141</v>
      </c>
      <c r="AJ460" s="24">
        <f>Calibrations!DY$97*('Bruker data input page'!BO460*10000)^2+Calibrations!DZ$97*('Bruker data input page'!BO460*10000)+Calibrations!EA$97</f>
        <v>65.836290647458924</v>
      </c>
      <c r="AK460" s="21"/>
      <c r="AL460" s="21"/>
    </row>
    <row r="461" spans="2:38">
      <c r="B461" s="27">
        <f>'Bruker data input page'!B1138</f>
        <v>44769.173611111109</v>
      </c>
      <c r="C461" s="21" t="str">
        <f>'Bruker data input page'!G1138</f>
        <v>GeoExploration</v>
      </c>
      <c r="D461" s="21" t="str">
        <f>'Bruker data input page'!H1138</f>
        <v>Oxide3phase</v>
      </c>
      <c r="E461" s="26">
        <f>'Bruker data input page'!L1138</f>
        <v>90</v>
      </c>
      <c r="F461" s="26"/>
      <c r="G461" s="26" t="str">
        <f>'Bruker data input page'!DK461</f>
        <v>393-U1558D-39R-1A</v>
      </c>
      <c r="H461" s="26" t="str">
        <f>'Bruker data input page'!DL461</f>
        <v>SHLF</v>
      </c>
      <c r="I461" s="26">
        <f>'Bruker data input page'!DM461</f>
        <v>0</v>
      </c>
      <c r="J461" s="26">
        <f>'Bruker data input page'!DN461</f>
        <v>0</v>
      </c>
      <c r="K461" s="26">
        <f>'Bruker data input page'!DO461</f>
        <v>0</v>
      </c>
      <c r="L461" s="26">
        <f>'Bruker data input page'!DP461</f>
        <v>0</v>
      </c>
      <c r="M461" s="26">
        <f>'Bruker data input page'!DQ461</f>
        <v>0</v>
      </c>
      <c r="N461" s="26">
        <f>'Bruker data input page'!DR461</f>
        <v>0</v>
      </c>
      <c r="O461" s="26" t="str">
        <f>'Bruker data input page'!DS461</f>
        <v>27</v>
      </c>
      <c r="P461" s="21" t="str">
        <f>'Bruker data input page'!DT461</f>
        <v>5A BROWN SPOTY</v>
      </c>
      <c r="Q461" s="21">
        <f>'Bruker data input page'!A461</f>
        <v>140</v>
      </c>
      <c r="R461" s="27">
        <f>'Bruker data input page'!B461</f>
        <v>44746.927777777775</v>
      </c>
      <c r="S461" s="22">
        <f>'Bruker data input page'!Y461*Calibrations!H$97+Calibrations!I$97</f>
        <v>53.635952746377129</v>
      </c>
      <c r="T461" s="23">
        <f>Calibrations!O$97*('Bruker data input page'!AK461/0.5993)^2+Calibrations!P$97*('Bruker data input page'!AK461/0.5993)+Calibrations!Q$97</f>
        <v>1.2505985516206581</v>
      </c>
      <c r="U461" s="22">
        <f>Calibrations!$V$97*'Bruker data input page'!W461^2+Calibrations!$W$97*'Bruker data input page'!W461+Calibrations!$X$97</f>
        <v>17.569458439731811</v>
      </c>
      <c r="V461" s="23">
        <f>('Bruker data input page'!AS461/0.69943)*Calibrations!AC$97+Calibrations!AD$97</f>
        <v>10.029362652370882</v>
      </c>
      <c r="W461" s="23">
        <f>'Bruker data input page'!U461*Calibrations!AQ$97+Calibrations!AR$97</f>
        <v>11.209295858891309</v>
      </c>
      <c r="X461" s="23">
        <f>Calibrations!AJ$97*('Bruker data input page'!AQ461/0.77446)^2+('Bruker data input page'!AQ461/0.77446)*Calibrations!AK$97+Calibrations!AL$97</f>
        <v>0.14638975640033575</v>
      </c>
      <c r="Y461" s="23">
        <f>('Bruker data input page'!AI461/0.7147)*Calibrations!AX$97+Calibrations!AY$97</f>
        <v>11.899378470636986</v>
      </c>
      <c r="Z461" s="23">
        <f>('Bruker data input page'!AG461/0.8302)*Calibrations!BE$97+Calibrations!BF$97</f>
        <v>0.28197098922478564</v>
      </c>
      <c r="AA461" s="23">
        <f>((('Bruker data input page'!AA461/0.436)^2)*Calibrations!BK$97)+(('Bruker data input page'!AA461/0.436)*Calibrations!BL$97)+Calibrations!BM$97</f>
        <v>8.5676227491912296E-2</v>
      </c>
      <c r="AB461" s="24">
        <f>'Bruker data input page'!AM461*Calibrations!BS$97*10000+Calibrations!BT$97</f>
        <v>350.39928367592631</v>
      </c>
      <c r="AC461" s="24">
        <f>Calibrations!CA$97*('Bruker data input page'!AO461*10000)^2+('Bruker data input page'!AO461*10000)*Calibrations!CB$97+Calibrations!CC$97</f>
        <v>357.37592987792243</v>
      </c>
      <c r="AD461" s="24">
        <f>'Bruker data input page'!AW461*10000*Calibrations!CI$97+Calibrations!CJ$97</f>
        <v>170.4037934939571</v>
      </c>
      <c r="AE461" s="24">
        <f>'Bruker data input page'!AY461*10000*Calibrations!CP$97+Calibrations!CQ$97</f>
        <v>75.157966481694558</v>
      </c>
      <c r="AF461" s="24">
        <f>Calibrations!$CW$97*('Bruker data input page'!BA461*10000)^2+('Bruker data input page'!BA461*10000)*Calibrations!$CX$97+Calibrations!$CY$97</f>
        <v>80.80606205893092</v>
      </c>
      <c r="AG461" s="24">
        <f>'Bruker data input page'!BI461*10000*Calibrations!DD$97+Calibrations!DE$97</f>
        <v>4.1610912678326706</v>
      </c>
      <c r="AH461" s="24">
        <f>('Bruker data input page'!BK461*10000)*Calibrations!DK$97+Calibrations!DL$97</f>
        <v>83.59458527832868</v>
      </c>
      <c r="AI461" s="24">
        <f>Calibrations!DR$97*('Bruker data input page'!BM461*10000)^2+('Bruker data input page'!BM461*10000)*Calibrations!DS$97+Calibrations!DT$97</f>
        <v>26.542141426048879</v>
      </c>
      <c r="AJ461" s="24">
        <f>Calibrations!DY$97*('Bruker data input page'!BO461*10000)^2+Calibrations!DZ$97*('Bruker data input page'!BO461*10000)+Calibrations!EA$97</f>
        <v>70.971465618264176</v>
      </c>
      <c r="AK461" s="21"/>
      <c r="AL461" s="21"/>
    </row>
    <row r="462" spans="2:38">
      <c r="B462" s="27">
        <f>'Bruker data input page'!B1139</f>
        <v>44769.175694444442</v>
      </c>
      <c r="C462" s="21" t="str">
        <f>'Bruker data input page'!G1139</f>
        <v>GeoExploration</v>
      </c>
      <c r="D462" s="21" t="str">
        <f>'Bruker data input page'!H1139</f>
        <v>Oxide3phase</v>
      </c>
      <c r="E462" s="26">
        <f>'Bruker data input page'!L1139</f>
        <v>90</v>
      </c>
      <c r="F462" s="26"/>
      <c r="G462" s="26" t="str">
        <f>'Bruker data input page'!DK462</f>
        <v>393-U1558D-39R-1A</v>
      </c>
      <c r="H462" s="26" t="str">
        <f>'Bruker data input page'!DL462</f>
        <v>SHLF</v>
      </c>
      <c r="I462" s="26">
        <f>'Bruker data input page'!DM462</f>
        <v>0</v>
      </c>
      <c r="J462" s="26">
        <f>'Bruker data input page'!DN462</f>
        <v>0</v>
      </c>
      <c r="K462" s="26">
        <f>'Bruker data input page'!DO462</f>
        <v>0</v>
      </c>
      <c r="L462" s="26">
        <f>'Bruker data input page'!DP462</f>
        <v>0</v>
      </c>
      <c r="M462" s="26">
        <f>'Bruker data input page'!DQ462</f>
        <v>0</v>
      </c>
      <c r="N462" s="26">
        <f>'Bruker data input page'!DR462</f>
        <v>0</v>
      </c>
      <c r="O462" s="26" t="str">
        <f>'Bruker data input page'!DS462</f>
        <v>35</v>
      </c>
      <c r="P462" s="21" t="str">
        <f>'Bruker data input page'!DT462</f>
        <v>6A BKGD</v>
      </c>
      <c r="Q462" s="21">
        <f>'Bruker data input page'!A462</f>
        <v>141</v>
      </c>
      <c r="R462" s="27">
        <f>'Bruker data input page'!B462</f>
        <v>44746.929861111108</v>
      </c>
      <c r="S462" s="22">
        <f>'Bruker data input page'!Y462*Calibrations!H$97+Calibrations!I$97</f>
        <v>53.073007130490161</v>
      </c>
      <c r="T462" s="23">
        <f>Calibrations!O$97*('Bruker data input page'!AK462/0.5993)^2+Calibrations!P$97*('Bruker data input page'!AK462/0.5993)+Calibrations!Q$97</f>
        <v>1.2016088908744447</v>
      </c>
      <c r="U462" s="22">
        <f>Calibrations!$V$97*'Bruker data input page'!W462^2+Calibrations!$W$97*'Bruker data input page'!W462+Calibrations!$X$97</f>
        <v>18.59356782054418</v>
      </c>
      <c r="V462" s="23">
        <f>('Bruker data input page'!AS462/0.69943)*Calibrations!AC$97+Calibrations!AD$97</f>
        <v>10.668358195450814</v>
      </c>
      <c r="W462" s="23">
        <f>'Bruker data input page'!U462*Calibrations!AQ$97+Calibrations!AR$97</f>
        <v>10.048509036022619</v>
      </c>
      <c r="X462" s="23">
        <f>Calibrations!AJ$97*('Bruker data input page'!AQ462/0.77446)^2+('Bruker data input page'!AQ462/0.77446)*Calibrations!AK$97+Calibrations!AL$97</f>
        <v>0.14858702628228537</v>
      </c>
      <c r="Y462" s="23">
        <f>('Bruker data input page'!AI462/0.7147)*Calibrations!AX$97+Calibrations!AY$97</f>
        <v>11.884458021305228</v>
      </c>
      <c r="Z462" s="23">
        <f>('Bruker data input page'!AG462/0.8302)*Calibrations!BE$97+Calibrations!BF$97</f>
        <v>0.32121043136325206</v>
      </c>
      <c r="AA462" s="23">
        <f>((('Bruker data input page'!AA462/0.436)^2)*Calibrations!BK$97)+(('Bruker data input page'!AA462/0.436)*Calibrations!BL$97)+Calibrations!BM$97</f>
        <v>8.6056718109828276E-2</v>
      </c>
      <c r="AB462" s="24">
        <f>'Bruker data input page'!AM462*Calibrations!BS$97*10000+Calibrations!BT$97</f>
        <v>330.67753232710567</v>
      </c>
      <c r="AC462" s="24">
        <f>Calibrations!CA$97*('Bruker data input page'!AO462*10000)^2+('Bruker data input page'!AO462*10000)*Calibrations!CB$97+Calibrations!CC$97</f>
        <v>340.16518624673006</v>
      </c>
      <c r="AD462" s="24">
        <f>'Bruker data input page'!AW462*10000*Calibrations!CI$97+Calibrations!CJ$97</f>
        <v>71.550979930153957</v>
      </c>
      <c r="AE462" s="24">
        <f>'Bruker data input page'!AY462*10000*Calibrations!CP$97+Calibrations!CQ$97</f>
        <v>86.465540434126069</v>
      </c>
      <c r="AF462" s="24">
        <f>Calibrations!$CW$97*('Bruker data input page'!BA462*10000)^2+('Bruker data input page'!BA462*10000)*Calibrations!$CX$97+Calibrations!$CY$97</f>
        <v>72.762235374685773</v>
      </c>
      <c r="AG462" s="24">
        <f>'Bruker data input page'!BI462*10000*Calibrations!DD$97+Calibrations!DE$97</f>
        <v>6.421244393933315</v>
      </c>
      <c r="AH462" s="24">
        <f>('Bruker data input page'!BK462*10000)*Calibrations!DK$97+Calibrations!DL$97</f>
        <v>98.492249444534551</v>
      </c>
      <c r="AI462" s="24">
        <f>Calibrations!DR$97*('Bruker data input page'!BM462*10000)^2+('Bruker data input page'!BM462*10000)*Calibrations!DS$97+Calibrations!DT$97</f>
        <v>25.480572934039472</v>
      </c>
      <c r="AJ462" s="24">
        <f>Calibrations!DY$97*('Bruker data input page'!BO462*10000)^2+Calibrations!DZ$97*('Bruker data input page'!BO462*10000)+Calibrations!EA$97</f>
        <v>70.116376799756438</v>
      </c>
      <c r="AK462" s="21"/>
      <c r="AL462" s="21"/>
    </row>
    <row r="463" spans="2:38">
      <c r="B463" s="27">
        <f>'Bruker data input page'!B1140</f>
        <v>44769.177083333336</v>
      </c>
      <c r="C463" s="21" t="str">
        <f>'Bruker data input page'!G1140</f>
        <v>GeoExploration</v>
      </c>
      <c r="D463" s="21" t="str">
        <f>'Bruker data input page'!H1140</f>
        <v>Oxide3phase</v>
      </c>
      <c r="E463" s="26">
        <f>'Bruker data input page'!L1140</f>
        <v>90</v>
      </c>
      <c r="F463" s="26"/>
      <c r="G463" s="26" t="str">
        <f>'Bruker data input page'!DK463</f>
        <v>393-U1558D-39R-1A</v>
      </c>
      <c r="H463" s="26" t="str">
        <f>'Bruker data input page'!DL463</f>
        <v>SHLF</v>
      </c>
      <c r="I463" s="26">
        <f>'Bruker data input page'!DM463</f>
        <v>0</v>
      </c>
      <c r="J463" s="26">
        <f>'Bruker data input page'!DN463</f>
        <v>0</v>
      </c>
      <c r="K463" s="26">
        <f>'Bruker data input page'!DO463</f>
        <v>0</v>
      </c>
      <c r="L463" s="26">
        <f>'Bruker data input page'!DP463</f>
        <v>0</v>
      </c>
      <c r="M463" s="26">
        <f>'Bruker data input page'!DQ463</f>
        <v>0</v>
      </c>
      <c r="N463" s="26">
        <f>'Bruker data input page'!DR463</f>
        <v>0</v>
      </c>
      <c r="O463" s="26" t="str">
        <f>'Bruker data input page'!DS463</f>
        <v>96</v>
      </c>
      <c r="P463" s="21" t="str">
        <f>'Bruker data input page'!DT463</f>
        <v>11B BKGD</v>
      </c>
      <c r="Q463" s="21">
        <f>'Bruker data input page'!A463</f>
        <v>142</v>
      </c>
      <c r="R463" s="27">
        <f>'Bruker data input page'!B463</f>
        <v>44746.931944444441</v>
      </c>
      <c r="S463" s="22">
        <f>'Bruker data input page'!Y463*Calibrations!H$97+Calibrations!I$97</f>
        <v>53.500860056367948</v>
      </c>
      <c r="T463" s="23">
        <f>Calibrations!O$97*('Bruker data input page'!AK463/0.5993)^2+Calibrations!P$97*('Bruker data input page'!AK463/0.5993)+Calibrations!Q$97</f>
        <v>1.2346488937165296</v>
      </c>
      <c r="U463" s="22">
        <f>Calibrations!$V$97*'Bruker data input page'!W463^2+Calibrations!$W$97*'Bruker data input page'!W463+Calibrations!$X$97</f>
        <v>17.672132158422595</v>
      </c>
      <c r="V463" s="23">
        <f>('Bruker data input page'!AS463/0.69943)*Calibrations!AC$97+Calibrations!AD$97</f>
        <v>10.214441091199889</v>
      </c>
      <c r="W463" s="23">
        <f>'Bruker data input page'!U463*Calibrations!AQ$97+Calibrations!AR$97</f>
        <v>9.9810349185707246</v>
      </c>
      <c r="X463" s="23">
        <f>Calibrations!AJ$97*('Bruker data input page'!AQ463/0.77446)^2+('Bruker data input page'!AQ463/0.77446)*Calibrations!AK$97+Calibrations!AL$97</f>
        <v>0.15848107761450625</v>
      </c>
      <c r="Y463" s="23">
        <f>('Bruker data input page'!AI463/0.7147)*Calibrations!AX$97+Calibrations!AY$97</f>
        <v>11.454200982411873</v>
      </c>
      <c r="Z463" s="23">
        <f>('Bruker data input page'!AG463/0.8302)*Calibrations!BE$97+Calibrations!BF$97</f>
        <v>0.30309991960703681</v>
      </c>
      <c r="AA463" s="23">
        <f>((('Bruker data input page'!AA463/0.436)^2)*Calibrations!BK$97)+(('Bruker data input page'!AA463/0.436)*Calibrations!BL$97)+Calibrations!BM$97</f>
        <v>6.5793157564219301E-2</v>
      </c>
      <c r="AB463" s="24">
        <f>'Bruker data input page'!AM463*Calibrations!BS$97*10000+Calibrations!BT$97</f>
        <v>352.11421857582377</v>
      </c>
      <c r="AC463" s="24">
        <f>Calibrations!CA$97*('Bruker data input page'!AO463*10000)^2+('Bruker data input page'!AO463*10000)*Calibrations!CB$97+Calibrations!CC$97</f>
        <v>280.67413806931864</v>
      </c>
      <c r="AD463" s="24">
        <f>'Bruker data input page'!AW463*10000*Calibrations!CI$97+Calibrations!CJ$97</f>
        <v>158.54145586630074</v>
      </c>
      <c r="AE463" s="24">
        <f>'Bruker data input page'!AY463*10000*Calibrations!CP$97+Calibrations!CQ$97</f>
        <v>91.605346776140394</v>
      </c>
      <c r="AF463" s="24">
        <f>Calibrations!$CW$97*('Bruker data input page'!BA463*10000)^2+('Bruker data input page'!BA463*10000)*Calibrations!$CX$97+Calibrations!$CY$97</f>
        <v>70.033506097090964</v>
      </c>
      <c r="AG463" s="24">
        <f>'Bruker data input page'!BI463*10000*Calibrations!DD$97+Calibrations!DE$97</f>
        <v>5.2911678308829933</v>
      </c>
      <c r="AH463" s="24">
        <f>('Bruker data input page'!BK463*10000)*Calibrations!DK$97+Calibrations!DL$97</f>
        <v>84.587762889409078</v>
      </c>
      <c r="AI463" s="24">
        <f>Calibrations!DR$97*('Bruker data input page'!BM463*10000)^2+('Bruker data input page'!BM463*10000)*Calibrations!DS$97+Calibrations!DT$97</f>
        <v>27.603420073396141</v>
      </c>
      <c r="AJ463" s="24">
        <f>Calibrations!DY$97*('Bruker data input page'!BO463*10000)^2+Calibrations!DZ$97*('Bruker data input page'!BO463*10000)+Calibrations!EA$97</f>
        <v>72.680714843327877</v>
      </c>
      <c r="AK463" s="21"/>
      <c r="AL463" s="21"/>
    </row>
    <row r="464" spans="2:38">
      <c r="B464" s="27">
        <f>'Bruker data input page'!B1141</f>
        <v>44769.197222222225</v>
      </c>
      <c r="C464" s="21" t="str">
        <f>'Bruker data input page'!G1141</f>
        <v>GeoExploration</v>
      </c>
      <c r="D464" s="21" t="str">
        <f>'Bruker data input page'!H1141</f>
        <v>Oxide3phase</v>
      </c>
      <c r="E464" s="26">
        <f>'Bruker data input page'!L1141</f>
        <v>90</v>
      </c>
      <c r="F464" s="26"/>
      <c r="G464" s="26" t="str">
        <f>'Bruker data input page'!DK464</f>
        <v>393-U1558D-39R-1A</v>
      </c>
      <c r="H464" s="26" t="str">
        <f>'Bruker data input page'!DL464</f>
        <v>SHLF</v>
      </c>
      <c r="I464" s="26">
        <f>'Bruker data input page'!DM464</f>
        <v>0</v>
      </c>
      <c r="J464" s="26">
        <f>'Bruker data input page'!DN464</f>
        <v>0</v>
      </c>
      <c r="K464" s="26">
        <f>'Bruker data input page'!DO464</f>
        <v>0</v>
      </c>
      <c r="L464" s="26">
        <f>'Bruker data input page'!DP464</f>
        <v>0</v>
      </c>
      <c r="M464" s="26">
        <f>'Bruker data input page'!DQ464</f>
        <v>0</v>
      </c>
      <c r="N464" s="26">
        <f>'Bruker data input page'!DR464</f>
        <v>0</v>
      </c>
      <c r="O464" s="26" t="str">
        <f>'Bruker data input page'!DS464</f>
        <v>126</v>
      </c>
      <c r="P464" s="21" t="str">
        <f>'Bruker data input page'!DT464</f>
        <v>14A BKGD</v>
      </c>
      <c r="Q464" s="21">
        <f>'Bruker data input page'!A464</f>
        <v>143</v>
      </c>
      <c r="R464" s="27">
        <f>'Bruker data input page'!B464</f>
        <v>44746.93472222222</v>
      </c>
      <c r="S464" s="22">
        <f>'Bruker data input page'!Y464*Calibrations!H$97+Calibrations!I$97</f>
        <v>52.516596341296683</v>
      </c>
      <c r="T464" s="23">
        <f>Calibrations!O$97*('Bruker data input page'!AK464/0.5993)^2+Calibrations!P$97*('Bruker data input page'!AK464/0.5993)+Calibrations!Q$97</f>
        <v>1.2256793590937676</v>
      </c>
      <c r="U464" s="22">
        <f>Calibrations!$V$97*'Bruker data input page'!W464^2+Calibrations!$W$97*'Bruker data input page'!W464+Calibrations!$X$97</f>
        <v>17.802623118663355</v>
      </c>
      <c r="V464" s="23">
        <f>('Bruker data input page'!AS464/0.69943)*Calibrations!AC$97+Calibrations!AD$97</f>
        <v>10.519403153313938</v>
      </c>
      <c r="W464" s="23">
        <f>'Bruker data input page'!U464*Calibrations!AQ$97+Calibrations!AR$97</f>
        <v>9.6790447424679762</v>
      </c>
      <c r="X464" s="23">
        <f>Calibrations!AJ$97*('Bruker data input page'!AQ464/0.77446)^2+('Bruker data input page'!AQ464/0.77446)*Calibrations!AK$97+Calibrations!AL$97</f>
        <v>0.15588236218768414</v>
      </c>
      <c r="Y464" s="23">
        <f>('Bruker data input page'!AI464/0.7147)*Calibrations!AX$97+Calibrations!AY$97</f>
        <v>12.662757378284297</v>
      </c>
      <c r="Z464" s="23">
        <f>('Bruker data input page'!AG464/0.8302)*Calibrations!BE$97+Calibrations!BF$97</f>
        <v>0.31970122205023416</v>
      </c>
      <c r="AA464" s="23">
        <f>((('Bruker data input page'!AA464/0.436)^2)*Calibrations!BK$97)+(('Bruker data input page'!AA464/0.436)*Calibrations!BL$97)+Calibrations!BM$97</f>
        <v>0.10762765645376056</v>
      </c>
      <c r="AB464" s="24">
        <f>'Bruker data input page'!AM464*Calibrations!BS$97*10000+Calibrations!BT$97</f>
        <v>286.94669237972073</v>
      </c>
      <c r="AC464" s="24">
        <f>Calibrations!CA$97*('Bruker data input page'!AO464*10000)^2+('Bruker data input page'!AO464*10000)*Calibrations!CB$97+Calibrations!CC$97</f>
        <v>319.0176280038969</v>
      </c>
      <c r="AD464" s="24">
        <f>'Bruker data input page'!AW464*10000*Calibrations!CI$97+Calibrations!CJ$97</f>
        <v>94.287127049828698</v>
      </c>
      <c r="AE464" s="24">
        <f>'Bruker data input page'!AY464*10000*Calibrations!CP$97+Calibrations!CQ$97</f>
        <v>77.213889018500282</v>
      </c>
      <c r="AF464" s="24">
        <f>Calibrations!$CW$97*('Bruker data input page'!BA464*10000)^2+('Bruker data input page'!BA464*10000)*Calibrations!$CX$97+Calibrations!$CY$97</f>
        <v>78.148513355605772</v>
      </c>
      <c r="AG464" s="24">
        <f>'Bruker data input page'!BI464*10000*Calibrations!DD$97+Calibrations!DE$97</f>
        <v>4.1610912678326706</v>
      </c>
      <c r="AH464" s="24">
        <f>('Bruker data input page'!BK464*10000)*Calibrations!DK$97+Calibrations!DL$97</f>
        <v>84.587762889409078</v>
      </c>
      <c r="AI464" s="24">
        <f>Calibrations!DR$97*('Bruker data input page'!BM464*10000)^2+('Bruker data input page'!BM464*10000)*Calibrations!DS$97+Calibrations!DT$97</f>
        <v>27.603420073396141</v>
      </c>
      <c r="AJ464" s="24">
        <f>Calibrations!DY$97*('Bruker data input page'!BO464*10000)^2+Calibrations!DZ$97*('Bruker data input page'!BO464*10000)+Calibrations!EA$97</f>
        <v>70.971465618264176</v>
      </c>
      <c r="AK464" s="21"/>
      <c r="AL464" s="21"/>
    </row>
    <row r="465" spans="2:38">
      <c r="B465" s="27">
        <f>'Bruker data input page'!B1142</f>
        <v>44769.80972222222</v>
      </c>
      <c r="C465" s="21" t="str">
        <f>'Bruker data input page'!G1142</f>
        <v>GeoExploration</v>
      </c>
      <c r="D465" s="21" t="str">
        <f>'Bruker data input page'!H1142</f>
        <v>Oxide3phase</v>
      </c>
      <c r="E465" s="26">
        <f>'Bruker data input page'!L1142</f>
        <v>90</v>
      </c>
      <c r="F465" s="26"/>
      <c r="G465" s="26" t="str">
        <f>'Bruker data input page'!DK465</f>
        <v>393-U1558D-39R-2A</v>
      </c>
      <c r="H465" s="26" t="str">
        <f>'Bruker data input page'!DL465</f>
        <v>SHLF</v>
      </c>
      <c r="I465" s="26">
        <f>'Bruker data input page'!DM465</f>
        <v>0</v>
      </c>
      <c r="J465" s="26">
        <f>'Bruker data input page'!DN465</f>
        <v>0</v>
      </c>
      <c r="K465" s="26">
        <f>'Bruker data input page'!DO465</f>
        <v>0</v>
      </c>
      <c r="L465" s="26">
        <f>'Bruker data input page'!DP465</f>
        <v>0</v>
      </c>
      <c r="M465" s="26">
        <f>'Bruker data input page'!DQ465</f>
        <v>0</v>
      </c>
      <c r="N465" s="26">
        <f>'Bruker data input page'!DR465</f>
        <v>0</v>
      </c>
      <c r="O465" s="26" t="str">
        <f>'Bruker data input page'!DS465</f>
        <v>5</v>
      </c>
      <c r="P465" s="21" t="str">
        <f>'Bruker data input page'!DT465</f>
        <v>1A ALT</v>
      </c>
      <c r="Q465" s="21">
        <f>'Bruker data input page'!A465</f>
        <v>144</v>
      </c>
      <c r="R465" s="27">
        <f>'Bruker data input page'!B465</f>
        <v>44746.944444444445</v>
      </c>
      <c r="S465" s="22">
        <f>'Bruker data input page'!Y465*Calibrations!H$97+Calibrations!I$97</f>
        <v>50.617694519197599</v>
      </c>
      <c r="T465" s="23">
        <f>Calibrations!O$97*('Bruker data input page'!AK465/0.5993)^2+Calibrations!P$97*('Bruker data input page'!AK465/0.5993)+Calibrations!Q$97</f>
        <v>1.2357248002177652</v>
      </c>
      <c r="U465" s="22">
        <f>Calibrations!$V$97*'Bruker data input page'!W465^2+Calibrations!$W$97*'Bruker data input page'!W465+Calibrations!$X$97</f>
        <v>17.550834843522669</v>
      </c>
      <c r="V465" s="23">
        <f>('Bruker data input page'!AS465/0.69943)*Calibrations!AC$97+Calibrations!AD$97</f>
        <v>10.981667496641133</v>
      </c>
      <c r="W465" s="23">
        <f>'Bruker data input page'!U465*Calibrations!AQ$97+Calibrations!AR$97</f>
        <v>8.1567203848283913</v>
      </c>
      <c r="X465" s="23">
        <f>Calibrations!AJ$97*('Bruker data input page'!AQ465/0.77446)^2+('Bruker data input page'!AQ465/0.77446)*Calibrations!AK$97+Calibrations!AL$97</f>
        <v>0.18874781009578562</v>
      </c>
      <c r="Y465" s="23">
        <f>('Bruker data input page'!AI465/0.7147)*Calibrations!AX$97+Calibrations!AY$97</f>
        <v>12.142673144434436</v>
      </c>
      <c r="Z465" s="23">
        <f>('Bruker data input page'!AG465/0.8302)*Calibrations!BE$97+Calibrations!BF$97</f>
        <v>0.60011231240896723</v>
      </c>
      <c r="AA465" s="23">
        <f>((('Bruker data input page'!AA465/0.436)^2)*Calibrations!BK$97)+(('Bruker data input page'!AA465/0.436)*Calibrations!BL$97)+Calibrations!BM$97</f>
        <v>0.10913276932058942</v>
      </c>
      <c r="AB465" s="24">
        <f>'Bruker data input page'!AM465*Calibrations!BS$97*10000+Calibrations!BT$97</f>
        <v>270.654810830695</v>
      </c>
      <c r="AC465" s="24">
        <f>Calibrations!CA$97*('Bruker data input page'!AO465*10000)^2+('Bruker data input page'!AO465*10000)*Calibrations!CB$97+Calibrations!CC$97</f>
        <v>259.27305056769649</v>
      </c>
      <c r="AD465" s="24">
        <f>'Bruker data input page'!AW465*10000*Calibrations!CI$97+Calibrations!CJ$97</f>
        <v>83.413317557810331</v>
      </c>
      <c r="AE465" s="24">
        <f>'Bruker data input page'!AY465*10000*Calibrations!CP$97+Calibrations!CQ$97</f>
        <v>91.605346776140394</v>
      </c>
      <c r="AF465" s="24">
        <f>Calibrations!$CW$97*('Bruker data input page'!BA465*10000)^2+('Bruker data input page'!BA465*10000)*Calibrations!$CX$97+Calibrations!$CY$97</f>
        <v>84.74789725500014</v>
      </c>
      <c r="AG465" s="24">
        <f>'Bruker data input page'!BI465*10000*Calibrations!DD$97+Calibrations!DE$97</f>
        <v>6.421244393933315</v>
      </c>
      <c r="AH465" s="24">
        <f>('Bruker data input page'!BK465*10000)*Calibrations!DK$97+Calibrations!DL$97</f>
        <v>94.519539000212987</v>
      </c>
      <c r="AI465" s="24">
        <f>Calibrations!DR$97*('Bruker data input page'!BM465*10000)^2+('Bruker data input page'!BM465*10000)*Calibrations!DS$97+Calibrations!DT$97</f>
        <v>26.542141426048879</v>
      </c>
      <c r="AJ465" s="24">
        <f>Calibrations!DY$97*('Bruker data input page'!BO465*10000)^2+Calibrations!DZ$97*('Bruker data input page'!BO465*10000)+Calibrations!EA$97</f>
        <v>73.534875249883854</v>
      </c>
      <c r="AK465" s="21"/>
      <c r="AL465" s="21"/>
    </row>
    <row r="466" spans="2:38">
      <c r="B466" s="27">
        <f>'Bruker data input page'!B1143</f>
        <v>44769.811805555553</v>
      </c>
      <c r="C466" s="21" t="str">
        <f>'Bruker data input page'!G1143</f>
        <v>GeoExploration</v>
      </c>
      <c r="D466" s="21" t="str">
        <f>'Bruker data input page'!H1143</f>
        <v>Oxide3phase</v>
      </c>
      <c r="E466" s="26">
        <f>'Bruker data input page'!L1143</f>
        <v>90</v>
      </c>
      <c r="F466" s="26"/>
      <c r="G466" s="26" t="str">
        <f>'Bruker data input page'!DK466</f>
        <v>393-U1558D-39R-2A</v>
      </c>
      <c r="H466" s="26" t="str">
        <f>'Bruker data input page'!DL466</f>
        <v>SHLF</v>
      </c>
      <c r="I466" s="26">
        <f>'Bruker data input page'!DM466</f>
        <v>0</v>
      </c>
      <c r="J466" s="26">
        <f>'Bruker data input page'!DN466</f>
        <v>0</v>
      </c>
      <c r="K466" s="26">
        <f>'Bruker data input page'!DO466</f>
        <v>0</v>
      </c>
      <c r="L466" s="26">
        <f>'Bruker data input page'!DP466</f>
        <v>0</v>
      </c>
      <c r="M466" s="26">
        <f>'Bruker data input page'!DQ466</f>
        <v>0</v>
      </c>
      <c r="N466" s="26">
        <f>'Bruker data input page'!DR466</f>
        <v>0</v>
      </c>
      <c r="O466" s="26" t="str">
        <f>'Bruker data input page'!DS466</f>
        <v>19</v>
      </c>
      <c r="P466" s="21" t="str">
        <f>'Bruker data input page'!DT466</f>
        <v>2A BKGD</v>
      </c>
      <c r="Q466" s="21">
        <f>'Bruker data input page'!A466</f>
        <v>145</v>
      </c>
      <c r="R466" s="27">
        <f>'Bruker data input page'!B466</f>
        <v>44746.947916666664</v>
      </c>
      <c r="S466" s="22">
        <f>'Bruker data input page'!Y466*Calibrations!H$97+Calibrations!I$97</f>
        <v>53.412936933582735</v>
      </c>
      <c r="T466" s="23">
        <f>Calibrations!O$97*('Bruker data input page'!AK466/0.5993)^2+Calibrations!P$97*('Bruker data input page'!AK466/0.5993)+Calibrations!Q$97</f>
        <v>1.0062655473430824</v>
      </c>
      <c r="U466" s="22">
        <f>Calibrations!$V$97*'Bruker data input page'!W466^2+Calibrations!$W$97*'Bruker data input page'!W466+Calibrations!$X$97</f>
        <v>19.492572547385844</v>
      </c>
      <c r="V466" s="23">
        <f>('Bruker data input page'!AS466/0.69943)*Calibrations!AC$97+Calibrations!AD$97</f>
        <v>8.9535762369378862</v>
      </c>
      <c r="W466" s="23">
        <f>'Bruker data input page'!U466*Calibrations!AQ$97+Calibrations!AR$97</f>
        <v>11.273289935901559</v>
      </c>
      <c r="X466" s="23">
        <f>Calibrations!AJ$97*('Bruker data input page'!AQ466/0.77446)^2+('Bruker data input page'!AQ466/0.77446)*Calibrations!AK$97+Calibrations!AL$97</f>
        <v>0.12973598890716043</v>
      </c>
      <c r="Y466" s="23">
        <f>('Bruker data input page'!AI466/0.7147)*Calibrations!AX$97+Calibrations!AY$97</f>
        <v>11.9378975898302</v>
      </c>
      <c r="Z466" s="23">
        <f>('Bruker data input page'!AG466/0.8302)*Calibrations!BE$97+Calibrations!BF$97</f>
        <v>0.30476004985135657</v>
      </c>
      <c r="AA466" s="23">
        <f>((('Bruker data input page'!AA466/0.436)^2)*Calibrations!BK$97)+(('Bruker data input page'!AA466/0.436)*Calibrations!BL$97)+Calibrations!BM$97</f>
        <v>0.11776518594224501</v>
      </c>
      <c r="AB466" s="24">
        <f>'Bruker data input page'!AM466*Calibrations!BS$97*10000+Calibrations!BT$97</f>
        <v>305.81097627859265</v>
      </c>
      <c r="AC466" s="24">
        <f>Calibrations!CA$97*('Bruker data input page'!AO466*10000)^2+('Bruker data input page'!AO466*10000)*Calibrations!CB$97+Calibrations!CC$97</f>
        <v>280.67413806931864</v>
      </c>
      <c r="AD466" s="24">
        <f>'Bruker data input page'!AW466*10000*Calibrations!CI$97+Calibrations!CJ$97</f>
        <v>117.02327416950342</v>
      </c>
      <c r="AE466" s="24">
        <f>'Bruker data input page'!AY466*10000*Calibrations!CP$97+Calibrations!CQ$97</f>
        <v>88.521462970931793</v>
      </c>
      <c r="AF466" s="24">
        <f>Calibrations!$CW$97*('Bruker data input page'!BA466*10000)^2+('Bruker data input page'!BA466*10000)*Calibrations!$CX$97+Calibrations!$CY$97</f>
        <v>61.704957115767186</v>
      </c>
      <c r="AG466" s="24">
        <f>'Bruker data input page'!BI466*10000*Calibrations!DD$97+Calibrations!DE$97</f>
        <v>4.1610912678326706</v>
      </c>
      <c r="AH466" s="24">
        <f>('Bruker data input page'!BK466*10000)*Calibrations!DK$97+Calibrations!DL$97</f>
        <v>83.59458527832868</v>
      </c>
      <c r="AI466" s="24">
        <f>Calibrations!DR$97*('Bruker data input page'!BM466*10000)^2+('Bruker data input page'!BM466*10000)*Calibrations!DS$97+Calibrations!DT$97</f>
        <v>25.480572934039472</v>
      </c>
      <c r="AJ466" s="24">
        <f>Calibrations!DY$97*('Bruker data input page'!BO466*10000)^2+Calibrations!DZ$97*('Bruker data input page'!BO466*10000)+Calibrations!EA$97</f>
        <v>64.122089891985809</v>
      </c>
      <c r="AK466" s="21"/>
      <c r="AL466" s="21"/>
    </row>
    <row r="467" spans="2:38">
      <c r="B467" s="27">
        <f>'Bruker data input page'!B1144</f>
        <v>44769.81527777778</v>
      </c>
      <c r="C467" s="21" t="str">
        <f>'Bruker data input page'!G1144</f>
        <v>GeoExploration</v>
      </c>
      <c r="D467" s="21" t="str">
        <f>'Bruker data input page'!H1144</f>
        <v>Oxide3phase</v>
      </c>
      <c r="E467" s="26">
        <f>'Bruker data input page'!L1144</f>
        <v>90</v>
      </c>
      <c r="F467" s="26"/>
      <c r="G467" s="26" t="str">
        <f>'Bruker data input page'!DK467</f>
        <v>393-U1558D-39R-2A</v>
      </c>
      <c r="H467" s="26" t="str">
        <f>'Bruker data input page'!DL467</f>
        <v>SHLF</v>
      </c>
      <c r="I467" s="26">
        <f>'Bruker data input page'!DM467</f>
        <v>0</v>
      </c>
      <c r="J467" s="26">
        <f>'Bruker data input page'!DN467</f>
        <v>0</v>
      </c>
      <c r="K467" s="26">
        <f>'Bruker data input page'!DO467</f>
        <v>0</v>
      </c>
      <c r="L467" s="26">
        <f>'Bruker data input page'!DP467</f>
        <v>0</v>
      </c>
      <c r="M467" s="26">
        <f>'Bruker data input page'!DQ467</f>
        <v>0</v>
      </c>
      <c r="N467" s="26">
        <f>'Bruker data input page'!DR467</f>
        <v>0</v>
      </c>
      <c r="O467" s="26" t="str">
        <f>'Bruker data input page'!DS467</f>
        <v>38</v>
      </c>
      <c r="P467" s="21" t="str">
        <f>'Bruker data input page'!DT467</f>
        <v>4A ALT</v>
      </c>
      <c r="Q467" s="21">
        <f>'Bruker data input page'!A467</f>
        <v>146</v>
      </c>
      <c r="R467" s="27">
        <f>'Bruker data input page'!B467</f>
        <v>44746.95208333333</v>
      </c>
      <c r="S467" s="22">
        <f>'Bruker data input page'!Y467*Calibrations!H$97+Calibrations!I$97</f>
        <v>54.158976511918368</v>
      </c>
      <c r="T467" s="23">
        <f>Calibrations!O$97*('Bruker data input page'!AK467/0.5993)^2+Calibrations!P$97*('Bruker data input page'!AK467/0.5993)+Calibrations!Q$97</f>
        <v>1.2936844836900012</v>
      </c>
      <c r="U467" s="22">
        <f>Calibrations!$V$97*'Bruker data input page'!W467^2+Calibrations!$W$97*'Bruker data input page'!W467+Calibrations!$X$97</f>
        <v>19.539129630839771</v>
      </c>
      <c r="V467" s="23">
        <f>('Bruker data input page'!AS467/0.69943)*Calibrations!AC$97+Calibrations!AD$97</f>
        <v>9.9194093652282973</v>
      </c>
      <c r="W467" s="23">
        <f>'Bruker data input page'!U467*Calibrations!AQ$97+Calibrations!AR$97</f>
        <v>8.5720052108646918</v>
      </c>
      <c r="X467" s="23">
        <f>Calibrations!AJ$97*('Bruker data input page'!AQ467/0.77446)^2+('Bruker data input page'!AQ467/0.77446)*Calibrations!AK$97+Calibrations!AL$97</f>
        <v>0.13082969546563122</v>
      </c>
      <c r="Y467" s="23">
        <f>('Bruker data input page'!AI467/0.7147)*Calibrations!AX$97+Calibrations!AY$97</f>
        <v>12.520860860149615</v>
      </c>
      <c r="Z467" s="23">
        <f>('Bruker data input page'!AG467/0.8302)*Calibrations!BE$97+Calibrations!BF$97</f>
        <v>0.63935175454743354</v>
      </c>
      <c r="AA467" s="23">
        <f>((('Bruker data input page'!AA467/0.436)^2)*Calibrations!BK$97)+(('Bruker data input page'!AA467/0.436)*Calibrations!BL$97)+Calibrations!BM$97</f>
        <v>0.20381976375115513</v>
      </c>
      <c r="AB467" s="24">
        <f>'Bruker data input page'!AM467*Calibrations!BS$97*10000+Calibrations!BT$97</f>
        <v>316.10058567797739</v>
      </c>
      <c r="AC467" s="24">
        <f>Calibrations!CA$97*('Bruker data input page'!AO467*10000)^2+('Bruker data input page'!AO467*10000)*Calibrations!CB$97+Calibrations!CC$97</f>
        <v>309.1768739258797</v>
      </c>
      <c r="AD467" s="24">
        <f>'Bruker data input page'!AW467*10000*Calibrations!CI$97+Calibrations!CJ$97</f>
        <v>75.505092472706082</v>
      </c>
      <c r="AE467" s="24">
        <f>'Bruker data input page'!AY467*10000*Calibrations!CP$97+Calibrations!CQ$97</f>
        <v>76.18592775009742</v>
      </c>
      <c r="AF467" s="24">
        <f>Calibrations!$CW$97*('Bruker data input page'!BA467*10000)^2+('Bruker data input page'!BA467*10000)*Calibrations!$CX$97+Calibrations!$CY$97</f>
        <v>83.439883904166209</v>
      </c>
      <c r="AG467" s="24">
        <f>'Bruker data input page'!BI467*10000*Calibrations!DD$97+Calibrations!DE$97</f>
        <v>6.421244393933315</v>
      </c>
      <c r="AH467" s="24">
        <f>('Bruker data input page'!BK467*10000)*Calibrations!DK$97+Calibrations!DL$97</f>
        <v>97.499071833454153</v>
      </c>
      <c r="AI467" s="24">
        <f>Calibrations!DR$97*('Bruker data input page'!BM467*10000)^2+('Bruker data input page'!BM467*10000)*Calibrations!DS$97+Calibrations!DT$97</f>
        <v>31.845636216163818</v>
      </c>
      <c r="AJ467" s="24">
        <f>Calibrations!DY$97*('Bruker data input page'!BO467*10000)^2+Calibrations!DZ$97*('Bruker data input page'!BO467*10000)+Calibrations!EA$97</f>
        <v>71.826244966121322</v>
      </c>
      <c r="AK467" s="21"/>
      <c r="AL467" s="21"/>
    </row>
    <row r="468" spans="2:38">
      <c r="B468" s="27">
        <f>'Bruker data input page'!B1145</f>
        <v>44769.817361111112</v>
      </c>
      <c r="C468" s="21" t="str">
        <f>'Bruker data input page'!G1145</f>
        <v>GeoExploration</v>
      </c>
      <c r="D468" s="21" t="str">
        <f>'Bruker data input page'!H1145</f>
        <v>Oxide3phase</v>
      </c>
      <c r="E468" s="26">
        <f>'Bruker data input page'!L1145</f>
        <v>90</v>
      </c>
      <c r="F468" s="26"/>
      <c r="G468" s="26" t="str">
        <f>'Bruker data input page'!DK468</f>
        <v>393-U1558D-39R-2A</v>
      </c>
      <c r="H468" s="26" t="str">
        <f>'Bruker data input page'!DL468</f>
        <v>SHLF</v>
      </c>
      <c r="I468" s="26">
        <f>'Bruker data input page'!DM468</f>
        <v>0</v>
      </c>
      <c r="J468" s="26">
        <f>'Bruker data input page'!DN468</f>
        <v>0</v>
      </c>
      <c r="K468" s="26">
        <f>'Bruker data input page'!DO468</f>
        <v>0</v>
      </c>
      <c r="L468" s="26">
        <f>'Bruker data input page'!DP468</f>
        <v>0</v>
      </c>
      <c r="M468" s="26">
        <f>'Bruker data input page'!DQ468</f>
        <v>0</v>
      </c>
      <c r="N468" s="26">
        <f>'Bruker data input page'!DR468</f>
        <v>0</v>
      </c>
      <c r="O468" s="26" t="str">
        <f>'Bruker data input page'!DS468</f>
        <v>58</v>
      </c>
      <c r="P468" s="21" t="str">
        <f>'Bruker data input page'!DT468</f>
        <v>5A BKGD</v>
      </c>
      <c r="Q468" s="21">
        <f>'Bruker data input page'!A468</f>
        <v>147</v>
      </c>
      <c r="R468" s="27">
        <f>'Bruker data input page'!B468</f>
        <v>44746.953472222223</v>
      </c>
      <c r="S468" s="22">
        <f>'Bruker data input page'!Y468*Calibrations!H$97+Calibrations!I$97</f>
        <v>51.515579706883926</v>
      </c>
      <c r="T468" s="23">
        <f>Calibrations!O$97*('Bruker data input page'!AK468/0.5993)^2+Calibrations!P$97*('Bruker data input page'!AK468/0.5993)+Calibrations!Q$97</f>
        <v>0.95778158460140062</v>
      </c>
      <c r="U468" s="22">
        <f>Calibrations!$V$97*'Bruker data input page'!W468^2+Calibrations!$W$97*'Bruker data input page'!W468+Calibrations!$X$97</f>
        <v>21.127379174884613</v>
      </c>
      <c r="V468" s="23">
        <f>('Bruker data input page'!AS468/0.69943)*Calibrations!AC$97+Calibrations!AD$97</f>
        <v>7.757330526559417</v>
      </c>
      <c r="W468" s="23">
        <f>'Bruker data input page'!U468*Calibrations!AQ$97+Calibrations!AR$97</f>
        <v>8.8724487023267073</v>
      </c>
      <c r="X468" s="23">
        <f>Calibrations!AJ$97*('Bruker data input page'!AQ468/0.77446)^2+('Bruker data input page'!AQ468/0.77446)*Calibrations!AK$97+Calibrations!AL$97</f>
        <v>0.11841138532803973</v>
      </c>
      <c r="Y468" s="23">
        <f>('Bruker data input page'!AI468/0.7147)*Calibrations!AX$97+Calibrations!AY$97</f>
        <v>12.566687954525733</v>
      </c>
      <c r="Z468" s="23">
        <f>('Bruker data input page'!AG468/0.8302)*Calibrations!BE$97+Calibrations!BF$97</f>
        <v>0.29555387304194708</v>
      </c>
      <c r="AA468" s="23">
        <f>((('Bruker data input page'!AA468/0.436)^2)*Calibrations!BK$97)+(('Bruker data input page'!AA468/0.436)*Calibrations!BL$97)+Calibrations!BM$97</f>
        <v>6.1947543306151223E-2</v>
      </c>
      <c r="AB468" s="24">
        <f>'Bruker data input page'!AM468*Calibrations!BS$97*10000+Calibrations!BT$97</f>
        <v>349.54181622597758</v>
      </c>
      <c r="AC468" s="24">
        <f>Calibrations!CA$97*('Bruker data input page'!AO468*10000)^2+('Bruker data input page'!AO468*10000)*Calibrations!CB$97+Calibrations!CC$97</f>
        <v>280.67413806931864</v>
      </c>
      <c r="AD468" s="24">
        <f>'Bruker data input page'!AW468*10000*Calibrations!CI$97+Calibrations!CJ$97</f>
        <v>58.700114166859542</v>
      </c>
      <c r="AE468" s="24">
        <f>'Bruker data input page'!AY468*10000*Calibrations!CP$97+Calibrations!CQ$97</f>
        <v>66.934276334471647</v>
      </c>
      <c r="AF468" s="24">
        <f>Calibrations!$CW$97*('Bruker data input page'!BA468*10000)^2+('Bruker data input page'!BA468*10000)*Calibrations!$CX$97+Calibrations!$CY$97</f>
        <v>64.504866967631671</v>
      </c>
      <c r="AG468" s="24">
        <f>'Bruker data input page'!BI468*10000*Calibrations!DD$97+Calibrations!DE$97</f>
        <v>4.1610912678326706</v>
      </c>
      <c r="AH468" s="24">
        <f>('Bruker data input page'!BK468*10000)*Calibrations!DK$97+Calibrations!DL$97</f>
        <v>85.580940500489461</v>
      </c>
      <c r="AI468" s="24">
        <f>Calibrations!DR$97*('Bruker data input page'!BM468*10000)^2+('Bruker data input page'!BM468*10000)*Calibrations!DS$97+Calibrations!DT$97</f>
        <v>24.418714597367938</v>
      </c>
      <c r="AJ468" s="24">
        <f>Calibrations!DY$97*('Bruker data input page'!BO468*10000)^2+Calibrations!DZ$97*('Bruker data input page'!BO468*10000)+Calibrations!EA$97</f>
        <v>66.692926819219608</v>
      </c>
      <c r="AK468" s="21"/>
      <c r="AL468" s="21"/>
    </row>
    <row r="469" spans="2:38">
      <c r="B469" s="27">
        <f>'Bruker data input page'!B1146</f>
        <v>44769.820138888892</v>
      </c>
      <c r="C469" s="21" t="str">
        <f>'Bruker data input page'!G1146</f>
        <v>GeoExploration</v>
      </c>
      <c r="D469" s="21" t="str">
        <f>'Bruker data input page'!H1146</f>
        <v>Oxide3phase</v>
      </c>
      <c r="E469" s="26">
        <f>'Bruker data input page'!L1146</f>
        <v>90</v>
      </c>
      <c r="F469" s="26"/>
      <c r="G469" s="26" t="str">
        <f>'Bruker data input page'!DK469</f>
        <v>393-U1558D-39R-2A</v>
      </c>
      <c r="H469" s="26" t="str">
        <f>'Bruker data input page'!DL469</f>
        <v>SHLF</v>
      </c>
      <c r="I469" s="26">
        <f>'Bruker data input page'!DM469</f>
        <v>0</v>
      </c>
      <c r="J469" s="26">
        <f>'Bruker data input page'!DN469</f>
        <v>0</v>
      </c>
      <c r="K469" s="26">
        <f>'Bruker data input page'!DO469</f>
        <v>0</v>
      </c>
      <c r="L469" s="26">
        <f>'Bruker data input page'!DP469</f>
        <v>0</v>
      </c>
      <c r="M469" s="26">
        <f>'Bruker data input page'!DQ469</f>
        <v>0</v>
      </c>
      <c r="N469" s="26">
        <f>'Bruker data input page'!DR469</f>
        <v>0</v>
      </c>
      <c r="O469" s="26" t="str">
        <f>'Bruker data input page'!DS469</f>
        <v>103</v>
      </c>
      <c r="P469" s="21" t="str">
        <f>'Bruker data input page'!DT469</f>
        <v>8A BROWN SPOTTY</v>
      </c>
      <c r="Q469" s="21">
        <f>'Bruker data input page'!A469</f>
        <v>148</v>
      </c>
      <c r="R469" s="27">
        <f>'Bruker data input page'!B469</f>
        <v>44746.955555555556</v>
      </c>
      <c r="S469" s="22">
        <f>'Bruker data input page'!Y469*Calibrations!H$97+Calibrations!I$97</f>
        <v>52.339680760449141</v>
      </c>
      <c r="T469" s="23">
        <f>Calibrations!O$97*('Bruker data input page'!AK469/0.5993)^2+Calibrations!P$97*('Bruker data input page'!AK469/0.5993)+Calibrations!Q$97</f>
        <v>1.3143689998263088</v>
      </c>
      <c r="U469" s="22">
        <f>Calibrations!$V$97*'Bruker data input page'!W469^2+Calibrations!$W$97*'Bruker data input page'!W469+Calibrations!$X$97</f>
        <v>18.668072882253238</v>
      </c>
      <c r="V469" s="23">
        <f>('Bruker data input page'!AS469/0.69943)*Calibrations!AC$97+Calibrations!AD$97</f>
        <v>10.314176206369797</v>
      </c>
      <c r="W469" s="23">
        <f>'Bruker data input page'!U469*Calibrations!AQ$97+Calibrations!AR$97</f>
        <v>8.4287435460169746</v>
      </c>
      <c r="X469" s="23">
        <f>Calibrations!AJ$97*('Bruker data input page'!AQ469/0.77446)^2+('Bruker data input page'!AQ469/0.77446)*Calibrations!AK$97+Calibrations!AL$97</f>
        <v>0.13984171309400623</v>
      </c>
      <c r="Y469" s="23">
        <f>('Bruker data input page'!AI469/0.7147)*Calibrations!AX$97+Calibrations!AY$97</f>
        <v>13.623299366386984</v>
      </c>
      <c r="Z469" s="23">
        <f>('Bruker data input page'!AG469/0.8302)*Calibrations!BE$97+Calibrations!BF$97</f>
        <v>0.52751934445280435</v>
      </c>
      <c r="AA469" s="23">
        <f>((('Bruker data input page'!AA469/0.436)^2)*Calibrations!BK$97)+(('Bruker data input page'!AA469/0.436)*Calibrations!BL$97)+Calibrations!BM$97</f>
        <v>0.17387260457322179</v>
      </c>
      <c r="AB469" s="24">
        <f>'Bruker data input page'!AM469*Calibrations!BS$97*10000+Calibrations!BT$97</f>
        <v>381.26811187408032</v>
      </c>
      <c r="AC469" s="24">
        <f>Calibrations!CA$97*('Bruker data input page'!AO469*10000)^2+('Bruker data input page'!AO469*10000)*Calibrations!CB$97+Calibrations!CC$97</f>
        <v>284.61522547373318</v>
      </c>
      <c r="AD469" s="24">
        <f>'Bruker data input page'!AW469*10000*Calibrations!CI$97+Calibrations!CJ$97</f>
        <v>94.287127049828698</v>
      </c>
      <c r="AE469" s="24">
        <f>'Bruker data input page'!AY469*10000*Calibrations!CP$97+Calibrations!CQ$97</f>
        <v>115.24845594940628</v>
      </c>
      <c r="AF469" s="24">
        <f>Calibrations!$CW$97*('Bruker data input page'!BA469*10000)^2+('Bruker data input page'!BA469*10000)*Calibrations!$CX$97+Calibrations!$CY$97</f>
        <v>80.80606205893092</v>
      </c>
      <c r="AG469" s="24">
        <f>'Bruker data input page'!BI469*10000*Calibrations!DD$97+Calibrations!DE$97</f>
        <v>8.6813975200339613</v>
      </c>
      <c r="AH469" s="24">
        <f>('Bruker data input page'!BK469*10000)*Calibrations!DK$97+Calibrations!DL$97</f>
        <v>84.587762889409078</v>
      </c>
      <c r="AI469" s="24">
        <f>Calibrations!DR$97*('Bruker data input page'!BM469*10000)^2+('Bruker data input page'!BM469*10000)*Calibrations!DS$97+Calibrations!DT$97</f>
        <v>27.603420073396141</v>
      </c>
      <c r="AJ469" s="24">
        <f>Calibrations!DY$97*('Bruker data input page'!BO469*10000)^2+Calibrations!DZ$97*('Bruker data input page'!BO469*10000)+Calibrations!EA$97</f>
        <v>78.653338805557269</v>
      </c>
      <c r="AK469" s="21"/>
      <c r="AL469" s="21"/>
    </row>
    <row r="470" spans="2:38">
      <c r="B470" s="27">
        <f>'Bruker data input page'!B1147</f>
        <v>44769.824305555558</v>
      </c>
      <c r="C470" s="21" t="str">
        <f>'Bruker data input page'!G1147</f>
        <v>GeoExploration</v>
      </c>
      <c r="D470" s="21" t="str">
        <f>'Bruker data input page'!H1147</f>
        <v>Oxide3phase</v>
      </c>
      <c r="E470" s="26">
        <f>'Bruker data input page'!L1147</f>
        <v>90</v>
      </c>
      <c r="F470" s="26"/>
      <c r="G470" s="26" t="str">
        <f>'Bruker data input page'!DK470</f>
        <v>393-U1558D-39R-2A</v>
      </c>
      <c r="H470" s="26" t="str">
        <f>'Bruker data input page'!DL470</f>
        <v>SHLF</v>
      </c>
      <c r="I470" s="26">
        <f>'Bruker data input page'!DM470</f>
        <v>0</v>
      </c>
      <c r="J470" s="26">
        <f>'Bruker data input page'!DN470</f>
        <v>0</v>
      </c>
      <c r="K470" s="26">
        <f>'Bruker data input page'!DO470</f>
        <v>0</v>
      </c>
      <c r="L470" s="26">
        <f>'Bruker data input page'!DP470</f>
        <v>0</v>
      </c>
      <c r="M470" s="26">
        <f>'Bruker data input page'!DQ470</f>
        <v>0</v>
      </c>
      <c r="N470" s="26">
        <f>'Bruker data input page'!DR470</f>
        <v>0</v>
      </c>
      <c r="O470" s="26" t="str">
        <f>'Bruker data input page'!DS470</f>
        <v>133</v>
      </c>
      <c r="P470" s="21" t="str">
        <f>'Bruker data input page'!DT470</f>
        <v>8B BROWN SPOTTY</v>
      </c>
      <c r="Q470" s="21">
        <f>'Bruker data input page'!A470</f>
        <v>149</v>
      </c>
      <c r="R470" s="27">
        <f>'Bruker data input page'!B470</f>
        <v>44746.958333333336</v>
      </c>
      <c r="S470" s="22">
        <f>'Bruker data input page'!Y470*Calibrations!H$97+Calibrations!I$97</f>
        <v>52.192825382391675</v>
      </c>
      <c r="T470" s="23">
        <f>Calibrations!O$97*('Bruker data input page'!AK470/0.5993)^2+Calibrations!P$97*('Bruker data input page'!AK470/0.5993)+Calibrations!Q$97</f>
        <v>1.2616973548807067</v>
      </c>
      <c r="U470" s="22">
        <f>Calibrations!$V$97*'Bruker data input page'!W470^2+Calibrations!$W$97*'Bruker data input page'!W470+Calibrations!$X$97</f>
        <v>17.523252988528956</v>
      </c>
      <c r="V470" s="23">
        <f>('Bruker data input page'!AS470/0.69943)*Calibrations!AC$97+Calibrations!AD$97</f>
        <v>9.7507375687216147</v>
      </c>
      <c r="W470" s="23">
        <f>'Bruker data input page'!U470*Calibrations!AQ$97+Calibrations!AR$97</f>
        <v>10.111729770712504</v>
      </c>
      <c r="X470" s="23">
        <f>Calibrations!AJ$97*('Bruker data input page'!AQ470/0.77446)^2+('Bruker data input page'!AQ470/0.77446)*Calibrations!AK$97+Calibrations!AL$97</f>
        <v>0.14907046425334392</v>
      </c>
      <c r="Y470" s="23">
        <f>('Bruker data input page'!AI470/0.7147)*Calibrations!AX$97+Calibrations!AY$97</f>
        <v>13.228059708578368</v>
      </c>
      <c r="Z470" s="23">
        <f>('Bruker data input page'!AG470/0.8302)*Calibrations!BE$97+Calibrations!BF$97</f>
        <v>0.35622408742526823</v>
      </c>
      <c r="AA470" s="23">
        <f>((('Bruker data input page'!AA470/0.436)^2)*Calibrations!BK$97)+(('Bruker data input page'!AA470/0.436)*Calibrations!BL$97)+Calibrations!BM$97</f>
        <v>0.1211328933796532</v>
      </c>
      <c r="AB470" s="24">
        <f>'Bruker data input page'!AM470*Calibrations!BS$97*10000+Calibrations!BT$97</f>
        <v>329.82006487715694</v>
      </c>
      <c r="AC470" s="24">
        <f>Calibrations!CA$97*('Bruker data input page'!AO470*10000)^2+('Bruker data input page'!AO470*10000)*Calibrations!CB$97+Calibrations!CC$97</f>
        <v>286.56953195014739</v>
      </c>
      <c r="AD470" s="24">
        <f>'Bruker data input page'!AW470*10000*Calibrations!CI$97+Calibrations!CJ$97</f>
        <v>123.94297111896964</v>
      </c>
      <c r="AE470" s="24">
        <f>'Bruker data input page'!AY470*10000*Calibrations!CP$97+Calibrations!CQ$97</f>
        <v>80.297772823708883</v>
      </c>
      <c r="AF470" s="24">
        <f>Calibrations!$CW$97*('Bruker data input page'!BA470*10000)^2+('Bruker data input page'!BA470*10000)*Calibrations!$CX$97+Calibrations!$CY$97</f>
        <v>91.198988291332753</v>
      </c>
      <c r="AG470" s="24">
        <f>'Bruker data input page'!BI470*10000*Calibrations!DD$97+Calibrations!DE$97</f>
        <v>4.1610912678326706</v>
      </c>
      <c r="AH470" s="24">
        <f>('Bruker data input page'!BK470*10000)*Calibrations!DK$97+Calibrations!DL$97</f>
        <v>81.608230056167898</v>
      </c>
      <c r="AI470" s="24">
        <f>Calibrations!DR$97*('Bruker data input page'!BM470*10000)^2+('Bruker data input page'!BM470*10000)*Calibrations!DS$97+Calibrations!DT$97</f>
        <v>28.664408876081268</v>
      </c>
      <c r="AJ470" s="24">
        <f>Calibrations!DY$97*('Bruker data input page'!BO470*10000)^2+Calibrations!DZ$97*('Bruker data input page'!BO470*10000)+Calibrations!EA$97</f>
        <v>72.680714843327877</v>
      </c>
      <c r="AK470" s="21"/>
      <c r="AL470" s="21"/>
    </row>
    <row r="471" spans="2:38">
      <c r="B471" s="27">
        <f>'Bruker data input page'!B1148</f>
        <v>44769.836111111108</v>
      </c>
      <c r="C471" s="21" t="str">
        <f>'Bruker data input page'!G1148</f>
        <v>GeoExploration</v>
      </c>
      <c r="D471" s="21" t="str">
        <f>'Bruker data input page'!H1148</f>
        <v>Oxide3phase</v>
      </c>
      <c r="E471" s="26">
        <f>'Bruker data input page'!L1148</f>
        <v>90</v>
      </c>
      <c r="F471" s="26"/>
      <c r="G471" s="26" t="str">
        <f>'Bruker data input page'!DK471</f>
        <v>393-U1558D-39R-2A</v>
      </c>
      <c r="H471" s="26" t="str">
        <f>'Bruker data input page'!DL471</f>
        <v>SHLF</v>
      </c>
      <c r="I471" s="26">
        <f>'Bruker data input page'!DM471</f>
        <v>0</v>
      </c>
      <c r="J471" s="26">
        <f>'Bruker data input page'!DN471</f>
        <v>0</v>
      </c>
      <c r="K471" s="26">
        <f>'Bruker data input page'!DO471</f>
        <v>0</v>
      </c>
      <c r="L471" s="26">
        <f>'Bruker data input page'!DP471</f>
        <v>0</v>
      </c>
      <c r="M471" s="26">
        <f>'Bruker data input page'!DQ471</f>
        <v>0</v>
      </c>
      <c r="N471" s="26">
        <f>'Bruker data input page'!DR471</f>
        <v>0</v>
      </c>
      <c r="O471" s="26" t="str">
        <f>'Bruker data input page'!DS471</f>
        <v>144</v>
      </c>
      <c r="P471" s="21" t="str">
        <f>'Bruker data input page'!DT471</f>
        <v>9A ALT</v>
      </c>
      <c r="Q471" s="21">
        <f>'Bruker data input page'!A471</f>
        <v>150</v>
      </c>
      <c r="R471" s="27">
        <f>'Bruker data input page'!B471</f>
        <v>44746.959722222222</v>
      </c>
      <c r="S471" s="22">
        <f>'Bruker data input page'!Y471*Calibrations!H$97+Calibrations!I$97</f>
        <v>49.8010788125722</v>
      </c>
      <c r="T471" s="23">
        <f>Calibrations!O$97*('Bruker data input page'!AK471/0.5993)^2+Calibrations!P$97*('Bruker data input page'!AK471/0.5993)+Calibrations!Q$97</f>
        <v>1.3542123122856899</v>
      </c>
      <c r="U471" s="22">
        <f>Calibrations!$V$97*'Bruker data input page'!W471^2+Calibrations!$W$97*'Bruker data input page'!W471+Calibrations!$X$97</f>
        <v>17.113933740555762</v>
      </c>
      <c r="V471" s="23">
        <f>('Bruker data input page'!AS471/0.69943)*Calibrations!AC$97+Calibrations!AD$97</f>
        <v>11.813800881796126</v>
      </c>
      <c r="W471" s="23">
        <f>'Bruker data input page'!U471*Calibrations!AQ$97+Calibrations!AR$97</f>
        <v>6.728743790273402</v>
      </c>
      <c r="X471" s="23">
        <f>Calibrations!AJ$97*('Bruker data input page'!AQ471/0.77446)^2+('Bruker data input page'!AQ471/0.77446)*Calibrations!AK$97+Calibrations!AL$97</f>
        <v>0.11502515306200199</v>
      </c>
      <c r="Y471" s="23">
        <f>('Bruker data input page'!AI471/0.7147)*Calibrations!AX$97+Calibrations!AY$97</f>
        <v>12.264015982367205</v>
      </c>
      <c r="Z471" s="23">
        <f>('Bruker data input page'!AG471/0.8302)*Calibrations!BE$97+Calibrations!BF$97</f>
        <v>0.82755015588077063</v>
      </c>
      <c r="AA471" s="23">
        <f>((('Bruker data input page'!AA471/0.436)^2)*Calibrations!BK$97)+(('Bruker data input page'!AA471/0.436)*Calibrations!BL$97)+Calibrations!BM$97</f>
        <v>0.12896857645269655</v>
      </c>
      <c r="AB471" s="24">
        <f>'Bruker data input page'!AM471*Calibrations!BS$97*10000+Calibrations!BT$97</f>
        <v>338.39473937664411</v>
      </c>
      <c r="AC471" s="24">
        <f>Calibrations!CA$97*('Bruker data input page'!AO471*10000)^2+('Bruker data input page'!AO471*10000)*Calibrations!CB$97+Calibrations!CC$97</f>
        <v>356.62203849436969</v>
      </c>
      <c r="AD471" s="24">
        <f>'Bruker data input page'!AW471*10000*Calibrations!CI$97+Calibrations!CJ$97</f>
        <v>84.401845693448365</v>
      </c>
      <c r="AE471" s="24">
        <f>'Bruker data input page'!AY471*10000*Calibrations!CP$97+Calibrations!CQ$97</f>
        <v>83.381656628917469</v>
      </c>
      <c r="AF471" s="24">
        <f>Calibrations!$CW$97*('Bruker data input page'!BA471*10000)^2+('Bruker data input page'!BA471*10000)*Calibrations!$CX$97+Calibrations!$CY$97</f>
        <v>88.636347020367126</v>
      </c>
      <c r="AG471" s="24">
        <f>'Bruker data input page'!BI471*10000*Calibrations!DD$97+Calibrations!DE$97</f>
        <v>8.6813975200339613</v>
      </c>
      <c r="AH471" s="24">
        <f>('Bruker data input page'!BK471*10000)*Calibrations!DK$97+Calibrations!DL$97</f>
        <v>93.526361389132575</v>
      </c>
      <c r="AI471" s="24">
        <f>Calibrations!DR$97*('Bruker data input page'!BM471*10000)^2+('Bruker data input page'!BM471*10000)*Calibrations!DS$97+Calibrations!DT$97</f>
        <v>28.664408876081268</v>
      </c>
      <c r="AJ471" s="24">
        <f>Calibrations!DY$97*('Bruker data input page'!BO471*10000)^2+Calibrations!DZ$97*('Bruker data input page'!BO471*10000)+Calibrations!EA$97</f>
        <v>78.653338805557269</v>
      </c>
      <c r="AK471" s="21"/>
      <c r="AL471" s="21"/>
    </row>
    <row r="472" spans="2:38">
      <c r="B472" s="27">
        <f>'Bruker data input page'!B1149</f>
        <v>44769.837500000001</v>
      </c>
      <c r="C472" s="21" t="str">
        <f>'Bruker data input page'!G1149</f>
        <v>GeoExploration</v>
      </c>
      <c r="D472" s="21" t="str">
        <f>'Bruker data input page'!H1149</f>
        <v>Oxide3phase</v>
      </c>
      <c r="E472" s="26">
        <f>'Bruker data input page'!L1149</f>
        <v>90</v>
      </c>
      <c r="F472" s="26"/>
      <c r="G472" s="26" t="str">
        <f>'Bruker data input page'!DK472</f>
        <v>393-U1583F-3R-1A</v>
      </c>
      <c r="H472" s="26" t="str">
        <f>'Bruker data input page'!DL472</f>
        <v>SHLF</v>
      </c>
      <c r="I472" s="26">
        <f>'Bruker data input page'!DM472</f>
        <v>0</v>
      </c>
      <c r="J472" s="26">
        <f>'Bruker data input page'!DN472</f>
        <v>0</v>
      </c>
      <c r="K472" s="26">
        <f>'Bruker data input page'!DO472</f>
        <v>0</v>
      </c>
      <c r="L472" s="26">
        <f>'Bruker data input page'!DP472</f>
        <v>0</v>
      </c>
      <c r="M472" s="26">
        <f>'Bruker data input page'!DQ472</f>
        <v>0</v>
      </c>
      <c r="N472" s="26">
        <f>'Bruker data input page'!DR472</f>
        <v>0</v>
      </c>
      <c r="O472" s="26">
        <f>'Bruker data input page'!DS472</f>
        <v>8</v>
      </c>
      <c r="P472" s="21" t="str">
        <f>'Bruker data input page'!DT472</f>
        <v>2A BLACK HALO</v>
      </c>
      <c r="Q472" s="21">
        <f>'Bruker data input page'!A472</f>
        <v>117</v>
      </c>
      <c r="R472" s="27">
        <f>'Bruker data input page'!B472</f>
        <v>44754.031944444447</v>
      </c>
      <c r="S472" s="22">
        <f>'Bruker data input page'!Y472*Calibrations!H$97+Calibrations!I$97</f>
        <v>52.798425594332542</v>
      </c>
      <c r="T472" s="23">
        <f>Calibrations!O$97*('Bruker data input page'!AK472/0.5993)^2+Calibrations!P$97*('Bruker data input page'!AK472/0.5993)+Calibrations!Q$97</f>
        <v>1.6421137718490975</v>
      </c>
      <c r="U472" s="22">
        <f>Calibrations!$V$97*'Bruker data input page'!W472^2+Calibrations!$W$97*'Bruker data input page'!W472+Calibrations!$X$97</f>
        <v>16.822780547405593</v>
      </c>
      <c r="V472" s="23">
        <f>('Bruker data input page'!AS472/0.69943)*Calibrations!AC$97+Calibrations!AD$97</f>
        <v>11.998447566879809</v>
      </c>
      <c r="W472" s="23">
        <f>'Bruker data input page'!U472*Calibrations!AQ$97+Calibrations!AR$97</f>
        <v>7.2207828416059838</v>
      </c>
      <c r="X472" s="23">
        <f>Calibrations!AJ$97*('Bruker data input page'!AQ472/0.77446)^2+('Bruker data input page'!AQ472/0.77446)*Calibrations!AK$97+Calibrations!AL$97</f>
        <v>0.15981380897710445</v>
      </c>
      <c r="Y472" s="23">
        <f>('Bruker data input page'!AI472/0.7147)*Calibrations!AX$97+Calibrations!AY$97</f>
        <v>10.977355601727513</v>
      </c>
      <c r="Z472" s="23">
        <f>('Bruker data input page'!AG472/0.8302)*Calibrations!BE$97+Calibrations!BF$97</f>
        <v>0.85909263052284557</v>
      </c>
      <c r="AA472" s="23">
        <f>((('Bruker data input page'!AA472/0.436)^2)*Calibrations!BK$97)+(('Bruker data input page'!AA472/0.436)*Calibrations!BL$97)+Calibrations!BM$97</f>
        <v>0.10499098326543967</v>
      </c>
      <c r="AB472" s="24">
        <f>'Bruker data input page'!AM472*Calibrations!BS$97*10000+Calibrations!BT$97</f>
        <v>296.37883432915669</v>
      </c>
      <c r="AC472" s="24">
        <f>Calibrations!CA$97*('Bruker data input page'!AO472*10000)^2+('Bruker data input page'!AO472*10000)*Calibrations!CB$97+Calibrations!CC$97</f>
        <v>296.17869207428805</v>
      </c>
      <c r="AD472" s="24">
        <f>'Bruker data input page'!AW472*10000*Calibrations!CI$97+Calibrations!CJ$97</f>
        <v>43.872192132289065</v>
      </c>
      <c r="AE472" s="24">
        <f>'Bruker data input page'!AY472*10000*Calibrations!CP$97+Calibrations!CQ$97</f>
        <v>56.654663650442998</v>
      </c>
      <c r="AF472" s="24">
        <f>Calibrations!$CW$97*('Bruker data input page'!BA472*10000)^2+('Bruker data input page'!BA472*10000)*Calibrations!$CX$97+Calibrations!$CY$97</f>
        <v>87.346128813100606</v>
      </c>
      <c r="AG472" s="24">
        <f>'Bruker data input page'!BI472*10000*Calibrations!DD$97+Calibrations!DE$97</f>
        <v>19.98216315053719</v>
      </c>
      <c r="AH472" s="24">
        <f>('Bruker data input page'!BK472*10000)*Calibrations!DK$97+Calibrations!DL$97</f>
        <v>89.553650944811025</v>
      </c>
      <c r="AI472" s="24">
        <f>Calibrations!DR$97*('Bruker data input page'!BM472*10000)^2+('Bruker data input page'!BM472*10000)*Calibrations!DS$97+Calibrations!DT$97</f>
        <v>32.905465640200383</v>
      </c>
      <c r="AJ472" s="24">
        <f>Calibrations!DY$97*('Bruker data input page'!BO472*10000)^2+Calibrations!DZ$97*('Bruker data input page'!BO472*10000)+Calibrations!EA$97</f>
        <v>99.860350410426648</v>
      </c>
      <c r="AK472" s="21"/>
      <c r="AL472" s="21"/>
    </row>
    <row r="473" spans="2:38">
      <c r="B473" s="27">
        <f>'Bruker data input page'!B1150</f>
        <v>44769.84097222222</v>
      </c>
      <c r="C473" s="21" t="str">
        <f>'Bruker data input page'!G1150</f>
        <v>GeoExploration</v>
      </c>
      <c r="D473" s="21" t="str">
        <f>'Bruker data input page'!H1150</f>
        <v>Oxide3phase</v>
      </c>
      <c r="E473" s="26">
        <f>'Bruker data input page'!L1150</f>
        <v>90</v>
      </c>
      <c r="F473" s="26"/>
      <c r="G473" s="26" t="str">
        <f>'Bruker data input page'!DK473</f>
        <v>393-U1583F-3R-1A</v>
      </c>
      <c r="H473" s="26" t="str">
        <f>'Bruker data input page'!DL473</f>
        <v>SHLF</v>
      </c>
      <c r="I473" s="26">
        <f>'Bruker data input page'!DM473</f>
        <v>0</v>
      </c>
      <c r="J473" s="26">
        <f>'Bruker data input page'!DN473</f>
        <v>0</v>
      </c>
      <c r="K473" s="26">
        <f>'Bruker data input page'!DO473</f>
        <v>0</v>
      </c>
      <c r="L473" s="26">
        <f>'Bruker data input page'!DP473</f>
        <v>0</v>
      </c>
      <c r="M473" s="26">
        <f>'Bruker data input page'!DQ473</f>
        <v>0</v>
      </c>
      <c r="N473" s="26">
        <f>'Bruker data input page'!DR473</f>
        <v>0</v>
      </c>
      <c r="O473" s="26">
        <f>'Bruker data input page'!DS473</f>
        <v>8</v>
      </c>
      <c r="P473" s="21" t="str">
        <f>'Bruker data input page'!DT473</f>
        <v>2A BKGD</v>
      </c>
      <c r="Q473" s="21">
        <f>'Bruker data input page'!A473</f>
        <v>118</v>
      </c>
      <c r="R473" s="27">
        <f>'Bruker data input page'!B473</f>
        <v>44754.033333333333</v>
      </c>
      <c r="S473" s="22">
        <f>'Bruker data input page'!Y473*Calibrations!H$97+Calibrations!I$97</f>
        <v>50.131028153078347</v>
      </c>
      <c r="T473" s="23">
        <f>Calibrations!O$97*('Bruker data input page'!AK473/0.5993)^2+Calibrations!P$97*('Bruker data input page'!AK473/0.5993)+Calibrations!Q$97</f>
        <v>1.6521610931424913</v>
      </c>
      <c r="U473" s="22">
        <f>Calibrations!$V$97*'Bruker data input page'!W473^2+Calibrations!$W$97*'Bruker data input page'!W473+Calibrations!$X$97</f>
        <v>17.128461690793166</v>
      </c>
      <c r="V473" s="23">
        <f>('Bruker data input page'!AS473/0.69943)*Calibrations!AC$97+Calibrations!AD$97</f>
        <v>9.3437377047959274</v>
      </c>
      <c r="W473" s="23">
        <f>'Bruker data input page'!U473*Calibrations!AQ$97+Calibrations!AR$97</f>
        <v>8.1971275210674914</v>
      </c>
      <c r="X473" s="23">
        <f>Calibrations!AJ$97*('Bruker data input page'!AQ473/0.77446)^2+('Bruker data input page'!AQ473/0.77446)*Calibrations!AK$97+Calibrations!AL$97</f>
        <v>0.15656590284828109</v>
      </c>
      <c r="Y473" s="23">
        <f>('Bruker data input page'!AI473/0.7147)*Calibrations!AX$97+Calibrations!AY$97</f>
        <v>11.562602614291585</v>
      </c>
      <c r="Z473" s="23">
        <f>('Bruker data input page'!AG473/0.8302)*Calibrations!BE$97+Calibrations!BF$97</f>
        <v>0.23971312846028336</v>
      </c>
      <c r="AA473" s="23">
        <f>((('Bruker data input page'!AA473/0.436)^2)*Calibrations!BK$97)+(('Bruker data input page'!AA473/0.436)*Calibrations!BL$97)+Calibrations!BM$97</f>
        <v>0.16840843182804688</v>
      </c>
      <c r="AB473" s="24">
        <f>'Bruker data input page'!AM473*Calibrations!BS$97*10000+Calibrations!BT$97</f>
        <v>276.6570829803361</v>
      </c>
      <c r="AC473" s="24">
        <f>Calibrations!CA$97*('Bruker data input page'!AO473*10000)^2+('Bruker data input page'!AO473*10000)*Calibrations!CB$97+Calibrations!CC$97</f>
        <v>279.68210070746784</v>
      </c>
      <c r="AD473" s="24">
        <f>'Bruker data input page'!AW473*10000*Calibrations!CI$97+Calibrations!CJ$97</f>
        <v>110.1035772200372</v>
      </c>
      <c r="AE473" s="24">
        <f>'Bruker data input page'!AY473*10000*Calibrations!CP$97+Calibrations!CQ$97</f>
        <v>87.493501702528931</v>
      </c>
      <c r="AF473" s="24">
        <f>Calibrations!$CW$97*('Bruker data input page'!BA473*10000)^2+('Bruker data input page'!BA473*10000)*Calibrations!$CX$97+Calibrations!$CY$97</f>
        <v>106.07657189723894</v>
      </c>
      <c r="AG473" s="24">
        <f>'Bruker data input page'!BI473*10000*Calibrations!DD$97+Calibrations!DE$97</f>
        <v>4.1610912678326706</v>
      </c>
      <c r="AH473" s="24">
        <f>('Bruker data input page'!BK473*10000)*Calibrations!DK$97+Calibrations!DL$97</f>
        <v>100.47860466669533</v>
      </c>
      <c r="AI473" s="24">
        <f>Calibrations!DR$97*('Bruker data input page'!BM473*10000)^2+('Bruker data input page'!BM473*10000)*Calibrations!DS$97+Calibrations!DT$97</f>
        <v>36.083214844337292</v>
      </c>
      <c r="AJ473" s="24">
        <f>Calibrations!DY$97*('Bruker data input page'!BO473*10000)^2+Calibrations!DZ$97*('Bruker data input page'!BO473*10000)+Calibrations!EA$97</f>
        <v>118.36252429635714</v>
      </c>
      <c r="AK473" s="21"/>
      <c r="AL473" s="21"/>
    </row>
    <row r="474" spans="2:38">
      <c r="B474" s="27">
        <f>'Bruker data input page'!B1151</f>
        <v>44769.844444444447</v>
      </c>
      <c r="C474" s="21" t="str">
        <f>'Bruker data input page'!G1151</f>
        <v>GeoExploration</v>
      </c>
      <c r="D474" s="21" t="str">
        <f>'Bruker data input page'!H1151</f>
        <v>Oxide3phase</v>
      </c>
      <c r="E474" s="26">
        <f>'Bruker data input page'!L1151</f>
        <v>90</v>
      </c>
      <c r="F474" s="26"/>
      <c r="G474" s="26" t="str">
        <f>'Bruker data input page'!DK474</f>
        <v>393-U1583F-3R-1A</v>
      </c>
      <c r="H474" s="26" t="str">
        <f>'Bruker data input page'!DL474</f>
        <v>SHLF</v>
      </c>
      <c r="I474" s="26">
        <f>'Bruker data input page'!DM474</f>
        <v>0</v>
      </c>
      <c r="J474" s="26">
        <f>'Bruker data input page'!DN474</f>
        <v>0</v>
      </c>
      <c r="K474" s="26">
        <f>'Bruker data input page'!DO474</f>
        <v>0</v>
      </c>
      <c r="L474" s="26">
        <f>'Bruker data input page'!DP474</f>
        <v>0</v>
      </c>
      <c r="M474" s="26">
        <f>'Bruker data input page'!DQ474</f>
        <v>0</v>
      </c>
      <c r="N474" s="26">
        <f>'Bruker data input page'!DR474</f>
        <v>0</v>
      </c>
      <c r="O474" s="26">
        <f>'Bruker data input page'!DS474</f>
        <v>38</v>
      </c>
      <c r="P474" s="21" t="str">
        <f>'Bruker data input page'!DT474</f>
        <v>5A ALT</v>
      </c>
      <c r="Q474" s="21">
        <f>'Bruker data input page'!A474</f>
        <v>119</v>
      </c>
      <c r="R474" s="27">
        <f>'Bruker data input page'!B474</f>
        <v>44754.036111111112</v>
      </c>
      <c r="S474" s="22">
        <f>'Bruker data input page'!Y474*Calibrations!H$97+Calibrations!I$97</f>
        <v>51.297910570475118</v>
      </c>
      <c r="T474" s="23">
        <f>Calibrations!O$97*('Bruker data input page'!AK474/0.5993)^2+Calibrations!P$97*('Bruker data input page'!AK474/0.5993)+Calibrations!Q$97</f>
        <v>1.3889679855812223</v>
      </c>
      <c r="U474" s="22">
        <f>Calibrations!$V$97*'Bruker data input page'!W474^2+Calibrations!$W$97*'Bruker data input page'!W474+Calibrations!$X$97</f>
        <v>16.13944124969764</v>
      </c>
      <c r="V474" s="23">
        <f>('Bruker data input page'!AS474/0.69943)*Calibrations!AC$97+Calibrations!AD$97</f>
        <v>9.4179993489917031</v>
      </c>
      <c r="W474" s="23">
        <f>'Bruker data input page'!U474*Calibrations!AQ$97+Calibrations!AR$97</f>
        <v>10.194670734571709</v>
      </c>
      <c r="X474" s="23">
        <f>Calibrations!AJ$97*('Bruker data input page'!AQ474/0.77446)^2+('Bruker data input page'!AQ474/0.77446)*Calibrations!AK$97+Calibrations!AL$97</f>
        <v>0.13737489904274219</v>
      </c>
      <c r="Y474" s="23">
        <f>('Bruker data input page'!AI474/0.7147)*Calibrations!AX$97+Calibrations!AY$97</f>
        <v>11.059113574086229</v>
      </c>
      <c r="Z474" s="23">
        <f>('Bruker data input page'!AG474/0.8302)*Calibrations!BE$97+Calibrations!BF$97</f>
        <v>0.27970717525525873</v>
      </c>
      <c r="AA474" s="23">
        <f>((('Bruker data input page'!AA474/0.436)^2)*Calibrations!BK$97)+(('Bruker data input page'!AA474/0.436)*Calibrations!BL$97)+Calibrations!BM$97</f>
        <v>0.11213959681461656</v>
      </c>
      <c r="AB474" s="24">
        <f>'Bruker data input page'!AM474*Calibrations!BS$97*10000+Calibrations!BT$97</f>
        <v>318.67298802782352</v>
      </c>
      <c r="AC474" s="24">
        <f>Calibrations!CA$97*('Bruker data input page'!AO474*10000)^2+('Bruker data input page'!AO474*10000)*Calibrations!CB$97+Calibrations!CC$97</f>
        <v>283.63401292907781</v>
      </c>
      <c r="AD474" s="24">
        <f>'Bruker data input page'!AW474*10000*Calibrations!CI$97+Calibrations!CJ$97</f>
        <v>166.44968095140501</v>
      </c>
      <c r="AE474" s="24">
        <f>'Bruker data input page'!AY474*10000*Calibrations!CP$97+Calibrations!CQ$97</f>
        <v>94.68923058134898</v>
      </c>
      <c r="AF474" s="24">
        <f>Calibrations!$CW$97*('Bruker data input page'!BA474*10000)^2+('Bruker data input page'!BA474*10000)*Calibrations!$CX$97+Calibrations!$CY$97</f>
        <v>82.125938838809802</v>
      </c>
      <c r="AG474" s="24">
        <f>'Bruker data input page'!BI474*10000*Calibrations!DD$97+Calibrations!DE$97</f>
        <v>5.2911678308829933</v>
      </c>
      <c r="AH474" s="24">
        <f>('Bruker data input page'!BK474*10000)*Calibrations!DK$97+Calibrations!DL$97</f>
        <v>100.47860466669533</v>
      </c>
      <c r="AI474" s="24">
        <f>Calibrations!DR$97*('Bruker data input page'!BM474*10000)^2+('Bruker data input page'!BM474*10000)*Calibrations!DS$97+Calibrations!DT$97</f>
        <v>38.200265090451204</v>
      </c>
      <c r="AJ474" s="24">
        <f>Calibrations!DY$97*('Bruker data input page'!BO474*10000)^2+Calibrations!DZ$97*('Bruker data input page'!BO474*10000)+Calibrations!EA$97</f>
        <v>104.9212524250905</v>
      </c>
      <c r="AK474" s="21"/>
      <c r="AL474" s="21"/>
    </row>
    <row r="475" spans="2:38">
      <c r="B475" s="27">
        <f>'Bruker data input page'!B1152</f>
        <v>44769.849305555559</v>
      </c>
      <c r="C475" s="21" t="str">
        <f>'Bruker data input page'!G1152</f>
        <v>GeoExploration</v>
      </c>
      <c r="D475" s="21" t="str">
        <f>'Bruker data input page'!H1152</f>
        <v>Oxide3phase</v>
      </c>
      <c r="E475" s="26">
        <f>'Bruker data input page'!L1152</f>
        <v>90</v>
      </c>
      <c r="F475" s="26"/>
      <c r="G475" s="26" t="str">
        <f>'Bruker data input page'!DK475</f>
        <v>393-U1583F-3R-1A</v>
      </c>
      <c r="H475" s="26" t="str">
        <f>'Bruker data input page'!DL475</f>
        <v>SHLF</v>
      </c>
      <c r="I475" s="26">
        <f>'Bruker data input page'!DM475</f>
        <v>0</v>
      </c>
      <c r="J475" s="26">
        <f>'Bruker data input page'!DN475</f>
        <v>0</v>
      </c>
      <c r="K475" s="26">
        <f>'Bruker data input page'!DO475</f>
        <v>0</v>
      </c>
      <c r="L475" s="26">
        <f>'Bruker data input page'!DP475</f>
        <v>0</v>
      </c>
      <c r="M475" s="26">
        <f>'Bruker data input page'!DQ475</f>
        <v>0</v>
      </c>
      <c r="N475" s="26">
        <f>'Bruker data input page'!DR475</f>
        <v>0</v>
      </c>
      <c r="O475" s="26">
        <f>'Bruker data input page'!DS475</f>
        <v>136</v>
      </c>
      <c r="P475" s="21" t="str">
        <f>'Bruker data input page'!DT475</f>
        <v>7B ALT</v>
      </c>
      <c r="Q475" s="21">
        <f>'Bruker data input page'!A475</f>
        <v>120</v>
      </c>
      <c r="R475" s="27">
        <f>'Bruker data input page'!B475</f>
        <v>44754.038194444445</v>
      </c>
      <c r="S475" s="22">
        <f>'Bruker data input page'!Y475*Calibrations!H$97+Calibrations!I$97</f>
        <v>47.929742077616588</v>
      </c>
      <c r="T475" s="23">
        <f>Calibrations!O$97*('Bruker data input page'!AK475/0.5993)^2+Calibrations!P$97*('Bruker data input page'!AK475/0.5993)+Calibrations!Q$97</f>
        <v>1.5589762648066061</v>
      </c>
      <c r="U475" s="22">
        <f>Calibrations!$V$97*'Bruker data input page'!W475^2+Calibrations!$W$97*'Bruker data input page'!W475+Calibrations!$X$97</f>
        <v>16.873552329225472</v>
      </c>
      <c r="V475" s="23">
        <f>('Bruker data input page'!AS475/0.69943)*Calibrations!AC$97+Calibrations!AD$97</f>
        <v>10.788817490396287</v>
      </c>
      <c r="W475" s="23">
        <f>'Bruker data input page'!U475*Calibrations!AQ$97+Calibrations!AR$97</f>
        <v>5.2943871215753973</v>
      </c>
      <c r="X475" s="23">
        <f>Calibrations!AJ$97*('Bruker data input page'!AQ475/0.77446)^2+('Bruker data input page'!AQ475/0.77446)*Calibrations!AK$97+Calibrations!AL$97</f>
        <v>0.15959278804354954</v>
      </c>
      <c r="Y475" s="23">
        <f>('Bruker data input page'!AI475/0.7147)*Calibrations!AX$97+Calibrations!AY$97</f>
        <v>15.416341527408594</v>
      </c>
      <c r="Z475" s="23">
        <f>('Bruker data input page'!AG475/0.8302)*Calibrations!BE$97+Calibrations!BF$97</f>
        <v>0.43817415312214236</v>
      </c>
      <c r="AA475" s="23">
        <f>((('Bruker data input page'!AA475/0.436)^2)*Calibrations!BK$97)+(('Bruker data input page'!AA475/0.436)*Calibrations!BL$97)+Calibrations!BM$97</f>
        <v>0.15044779169920924</v>
      </c>
      <c r="AB475" s="24">
        <f>'Bruker data input page'!AM475*Calibrations!BS$97*10000+Calibrations!BT$97</f>
        <v>322.96032527756711</v>
      </c>
      <c r="AC475" s="24">
        <f>Calibrations!CA$97*('Bruker data input page'!AO475*10000)^2+('Bruker data input page'!AO475*10000)*Calibrations!CB$97+Calibrations!CC$97</f>
        <v>305.51723176854466</v>
      </c>
      <c r="AD475" s="24">
        <f>'Bruker data input page'!AW475*10000*Calibrations!CI$97+Calibrations!CJ$97</f>
        <v>74.516564337068061</v>
      </c>
      <c r="AE475" s="24">
        <f>'Bruker data input page'!AY475*10000*Calibrations!CP$97+Calibrations!CQ$97</f>
        <v>72.074082676485958</v>
      </c>
      <c r="AF475" s="24">
        <f>Calibrations!$CW$97*('Bruker data input page'!BA475*10000)^2+('Bruker data input page'!BA475*10000)*Calibrations!$CX$97+Calibrations!$CY$97</f>
        <v>88.636347020367126</v>
      </c>
      <c r="AG475" s="24">
        <f>'Bruker data input page'!BI475*10000*Calibrations!DD$97+Calibrations!DE$97</f>
        <v>7.5513209569836386</v>
      </c>
      <c r="AH475" s="24">
        <f>('Bruker data input page'!BK475*10000)*Calibrations!DK$97+Calibrations!DL$97</f>
        <v>113.38991361074039</v>
      </c>
      <c r="AI475" s="24">
        <f>Calibrations!DR$97*('Bruker data input page'!BM475*10000)^2+('Bruker data input page'!BM475*10000)*Calibrations!DS$97+Calibrations!DT$97</f>
        <v>31.845636216163818</v>
      </c>
      <c r="AJ475" s="24">
        <f>Calibrations!DY$97*('Bruker data input page'!BO475*10000)^2+Calibrations!DZ$97*('Bruker data input page'!BO475*10000)+Calibrations!EA$97</f>
        <v>99.015783594038936</v>
      </c>
      <c r="AK475" s="21"/>
      <c r="AL475" s="21"/>
    </row>
    <row r="476" spans="2:38">
      <c r="B476" s="27">
        <f>'Bruker data input page'!B1153</f>
        <v>44769.852083333331</v>
      </c>
      <c r="C476" s="21" t="str">
        <f>'Bruker data input page'!G1153</f>
        <v>GeoExploration</v>
      </c>
      <c r="D476" s="21" t="str">
        <f>'Bruker data input page'!H1153</f>
        <v>Oxide3phase</v>
      </c>
      <c r="E476" s="26">
        <f>'Bruker data input page'!L1153</f>
        <v>90</v>
      </c>
      <c r="F476" s="26"/>
      <c r="G476" s="26" t="str">
        <f>'Bruker data input page'!DK476</f>
        <v>393-U1583F-3R-2A</v>
      </c>
      <c r="H476" s="26" t="str">
        <f>'Bruker data input page'!DL476</f>
        <v>SHLF</v>
      </c>
      <c r="I476" s="26">
        <f>'Bruker data input page'!DM476</f>
        <v>0</v>
      </c>
      <c r="J476" s="26">
        <f>'Bruker data input page'!DN476</f>
        <v>0</v>
      </c>
      <c r="K476" s="26">
        <f>'Bruker data input page'!DO476</f>
        <v>0</v>
      </c>
      <c r="L476" s="26">
        <f>'Bruker data input page'!DP476</f>
        <v>0</v>
      </c>
      <c r="M476" s="26">
        <f>'Bruker data input page'!DQ476</f>
        <v>0</v>
      </c>
      <c r="N476" s="26">
        <f>'Bruker data input page'!DR476</f>
        <v>0</v>
      </c>
      <c r="O476" s="26">
        <f>'Bruker data input page'!DS476</f>
        <v>37</v>
      </c>
      <c r="P476" s="21" t="str">
        <f>'Bruker data input page'!DT476</f>
        <v>2A BKGD</v>
      </c>
      <c r="Q476" s="21">
        <f>'Bruker data input page'!A476</f>
        <v>121</v>
      </c>
      <c r="R476" s="27">
        <f>'Bruker data input page'!B476</f>
        <v>44754.043749999997</v>
      </c>
      <c r="S476" s="22">
        <f>'Bruker data input page'!Y476*Calibrations!H$97+Calibrations!I$97</f>
        <v>52.261144025096399</v>
      </c>
      <c r="T476" s="23">
        <f>Calibrations!O$97*('Bruker data input page'!AK476/0.5993)^2+Calibrations!P$97*('Bruker data input page'!AK476/0.5993)+Calibrations!Q$97</f>
        <v>1.4423241976038084</v>
      </c>
      <c r="U476" s="22">
        <f>Calibrations!$V$97*'Bruker data input page'!W476^2+Calibrations!$W$97*'Bruker data input page'!W476+Calibrations!$X$97</f>
        <v>17.658121449412256</v>
      </c>
      <c r="V476" s="23">
        <f>('Bruker data input page'!AS476/0.69943)*Calibrations!AC$97+Calibrations!AD$97</f>
        <v>8.9237852285105124</v>
      </c>
      <c r="W476" s="23">
        <f>'Bruker data input page'!U476*Calibrations!AQ$97+Calibrations!AR$97</f>
        <v>10.239717924733</v>
      </c>
      <c r="X476" s="23">
        <f>Calibrations!AJ$97*('Bruker data input page'!AQ476/0.77446)^2+('Bruker data input page'!AQ476/0.77446)*Calibrations!AK$97+Calibrations!AL$97</f>
        <v>0.13932568670069012</v>
      </c>
      <c r="Y476" s="23">
        <f>('Bruker data input page'!AI476/0.7147)*Calibrations!AX$97+Calibrations!AY$97</f>
        <v>10.752939863819229</v>
      </c>
      <c r="Z476" s="23">
        <f>('Bruker data input page'!AG476/0.8302)*Calibrations!BE$97+Calibrations!BF$97</f>
        <v>0.16485634653459358</v>
      </c>
      <c r="AA476" s="23">
        <f>((('Bruker data input page'!AA476/0.436)^2)*Calibrations!BK$97)+(('Bruker data input page'!AA476/0.436)*Calibrations!BL$97)+Calibrations!BM$97</f>
        <v>0.16402562457315367</v>
      </c>
      <c r="AB476" s="24">
        <f>'Bruker data input page'!AM476*Calibrations!BS$97*10000+Calibrations!BT$97</f>
        <v>327.24766252731075</v>
      </c>
      <c r="AC476" s="24">
        <f>Calibrations!CA$97*('Bruker data input page'!AO476*10000)^2+('Bruker data input page'!AO476*10000)*Calibrations!CB$97+Calibrations!CC$97</f>
        <v>255.06134273339785</v>
      </c>
      <c r="AD476" s="24">
        <f>'Bruker data input page'!AW476*10000*Calibrations!CI$97+Calibrations!CJ$97</f>
        <v>81.436261286534275</v>
      </c>
      <c r="AE476" s="24">
        <f>'Bruker data input page'!AY476*10000*Calibrations!CP$97+Calibrations!CQ$97</f>
        <v>58.710586187248722</v>
      </c>
      <c r="AF476" s="24">
        <f>Calibrations!$CW$97*('Bruker data input page'!BA476*10000)^2+('Bruker data input page'!BA476*10000)*Calibrations!$CX$97+Calibrations!$CY$97</f>
        <v>68.660243886509832</v>
      </c>
      <c r="AG476" s="24" t="e">
        <f>'Bruker data input page'!BI476*10000*Calibrations!DD$97+Calibrations!DE$97</f>
        <v>#VALUE!</v>
      </c>
      <c r="AH476" s="24">
        <f>('Bruker data input page'!BK476*10000)*Calibrations!DK$97+Calibrations!DL$97</f>
        <v>109.41720316641884</v>
      </c>
      <c r="AI476" s="24">
        <f>Calibrations!DR$97*('Bruker data input page'!BM476*10000)^2+('Bruker data input page'!BM476*10000)*Calibrations!DS$97+Calibrations!DT$97</f>
        <v>32.905465640200383</v>
      </c>
      <c r="AJ476" s="24">
        <f>Calibrations!DY$97*('Bruker data input page'!BO476*10000)^2+Calibrations!DZ$97*('Bruker data input page'!BO476*10000)+Calibrations!EA$97</f>
        <v>99.860350410426648</v>
      </c>
      <c r="AK476" s="21"/>
      <c r="AL476" s="21"/>
    </row>
    <row r="477" spans="2:38">
      <c r="B477" s="27">
        <f>'Bruker data input page'!B1154</f>
        <v>44769.853472222225</v>
      </c>
      <c r="C477" s="21" t="str">
        <f>'Bruker data input page'!G1154</f>
        <v>GeoExploration</v>
      </c>
      <c r="D477" s="21" t="str">
        <f>'Bruker data input page'!H1154</f>
        <v>Oxide3phase</v>
      </c>
      <c r="E477" s="26">
        <f>'Bruker data input page'!L1154</f>
        <v>90</v>
      </c>
      <c r="F477" s="26"/>
      <c r="G477" s="26" t="str">
        <f>'Bruker data input page'!DK477</f>
        <v>393-U1583F-3R-2A</v>
      </c>
      <c r="H477" s="26" t="str">
        <f>'Bruker data input page'!DL477</f>
        <v>SHLF</v>
      </c>
      <c r="I477" s="26">
        <f>'Bruker data input page'!DM477</f>
        <v>0</v>
      </c>
      <c r="J477" s="26">
        <f>'Bruker data input page'!DN477</f>
        <v>0</v>
      </c>
      <c r="K477" s="26">
        <f>'Bruker data input page'!DO477</f>
        <v>0</v>
      </c>
      <c r="L477" s="26">
        <f>'Bruker data input page'!DP477</f>
        <v>0</v>
      </c>
      <c r="M477" s="26">
        <f>'Bruker data input page'!DQ477</f>
        <v>0</v>
      </c>
      <c r="N477" s="26">
        <f>'Bruker data input page'!DR477</f>
        <v>0</v>
      </c>
      <c r="O477" s="26">
        <f>'Bruker data input page'!DS477</f>
        <v>75</v>
      </c>
      <c r="P477" s="21" t="str">
        <f>'Bruker data input page'!DT477</f>
        <v>1C ALT</v>
      </c>
      <c r="Q477" s="21">
        <f>'Bruker data input page'!A477</f>
        <v>122</v>
      </c>
      <c r="R477" s="27">
        <f>'Bruker data input page'!B477</f>
        <v>44754.046527777777</v>
      </c>
      <c r="S477" s="22">
        <f>'Bruker data input page'!Y477*Calibrations!H$97+Calibrations!I$97</f>
        <v>48.447894426895402</v>
      </c>
      <c r="T477" s="23">
        <f>Calibrations!O$97*('Bruker data input page'!AK477/0.5993)^2+Calibrations!P$97*('Bruker data input page'!AK477/0.5993)+Calibrations!Q$97</f>
        <v>1.4319189763958946</v>
      </c>
      <c r="U477" s="22">
        <f>Calibrations!$V$97*'Bruker data input page'!W477^2+Calibrations!$W$97*'Bruker data input page'!W477+Calibrations!$X$97</f>
        <v>15.54188240741493</v>
      </c>
      <c r="V477" s="23">
        <f>('Bruker data input page'!AS477/0.69943)*Calibrations!AC$97+Calibrations!AD$97</f>
        <v>10.019576234143532</v>
      </c>
      <c r="W477" s="23">
        <f>'Bruker data input page'!U477*Calibrations!AQ$97+Calibrations!AR$97</f>
        <v>7.7077951678561893</v>
      </c>
      <c r="X477" s="23">
        <f>Calibrations!AJ$97*('Bruker data input page'!AQ477/0.77446)^2+('Bruker data input page'!AQ477/0.77446)*Calibrations!AK$97+Calibrations!AL$97</f>
        <v>0.15553910556110029</v>
      </c>
      <c r="Y477" s="23">
        <f>('Bruker data input page'!AI477/0.7147)*Calibrations!AX$97+Calibrations!AY$97</f>
        <v>10.897424623164522</v>
      </c>
      <c r="Z477" s="23">
        <f>('Bruker data input page'!AG477/0.8302)*Calibrations!BE$97+Calibrations!BF$97</f>
        <v>0.33932094311946737</v>
      </c>
      <c r="AA477" s="23">
        <f>((('Bruker data input page'!AA477/0.436)^2)*Calibrations!BK$97)+(('Bruker data input page'!AA477/0.436)*Calibrations!BL$97)+Calibrations!BM$97</f>
        <v>0.14786810982135989</v>
      </c>
      <c r="AB477" s="24">
        <f>'Bruker data input page'!AM477*Calibrations!BS$97*10000+Calibrations!BT$97</f>
        <v>287.80415982966952</v>
      </c>
      <c r="AC477" s="24">
        <f>Calibrations!CA$97*('Bruker data input page'!AO477*10000)^2+('Bruker data input page'!AO477*10000)*Calibrations!CB$97+Calibrations!CC$97</f>
        <v>303.67117346408406</v>
      </c>
      <c r="AD477" s="24">
        <f>'Bruker data input page'!AW477*10000*Calibrations!CI$97+Calibrations!CJ$97</f>
        <v>66.608339251963798</v>
      </c>
      <c r="AE477" s="24">
        <f>'Bruker data input page'!AY477*10000*Calibrations!CP$97+Calibrations!CQ$97</f>
        <v>42.263205892802894</v>
      </c>
      <c r="AF477" s="24">
        <f>Calibrations!$CW$97*('Bruker data input page'!BA477*10000)^2+('Bruker data input page'!BA477*10000)*Calibrations!$CX$97+Calibrations!$CY$97</f>
        <v>72.762235374685773</v>
      </c>
      <c r="AG477" s="24">
        <f>'Bruker data input page'!BI477*10000*Calibrations!DD$97+Calibrations!DE$97</f>
        <v>6.421244393933315</v>
      </c>
      <c r="AH477" s="24">
        <f>('Bruker data input page'!BK477*10000)*Calibrations!DK$97+Calibrations!DL$97</f>
        <v>95.512716611293371</v>
      </c>
      <c r="AI477" s="24">
        <f>Calibrations!DR$97*('Bruker data input page'!BM477*10000)^2+('Bruker data input page'!BM477*10000)*Calibrations!DS$97+Calibrations!DT$97</f>
        <v>31.845636216163818</v>
      </c>
      <c r="AJ477" s="24">
        <f>Calibrations!DY$97*('Bruker data input page'!BO477*10000)^2+Calibrations!DZ$97*('Bruker data input page'!BO477*10000)+Calibrations!EA$97</f>
        <v>104.9212524250905</v>
      </c>
      <c r="AK477" s="21"/>
      <c r="AL477" s="21"/>
    </row>
    <row r="478" spans="2:38">
      <c r="B478" s="27">
        <f>'Bruker data input page'!B1155</f>
        <v>44769.854861111111</v>
      </c>
      <c r="C478" s="21" t="str">
        <f>'Bruker data input page'!G1155</f>
        <v>GeoExploration</v>
      </c>
      <c r="D478" s="21" t="str">
        <f>'Bruker data input page'!H1155</f>
        <v>Oxide3phase</v>
      </c>
      <c r="E478" s="26">
        <f>'Bruker data input page'!L1155</f>
        <v>90</v>
      </c>
      <c r="F478" s="26"/>
      <c r="G478" s="26" t="str">
        <f>'Bruker data input page'!DK478</f>
        <v>393-U1583F-3R-2A</v>
      </c>
      <c r="H478" s="26" t="str">
        <f>'Bruker data input page'!DL478</f>
        <v>SHLF</v>
      </c>
      <c r="I478" s="26">
        <f>'Bruker data input page'!DM478</f>
        <v>0</v>
      </c>
      <c r="J478" s="26">
        <f>'Bruker data input page'!DN478</f>
        <v>0</v>
      </c>
      <c r="K478" s="26">
        <f>'Bruker data input page'!DO478</f>
        <v>0</v>
      </c>
      <c r="L478" s="26">
        <f>'Bruker data input page'!DP478</f>
        <v>0</v>
      </c>
      <c r="M478" s="26">
        <f>'Bruker data input page'!DQ478</f>
        <v>0</v>
      </c>
      <c r="N478" s="26">
        <f>'Bruker data input page'!DR478</f>
        <v>0</v>
      </c>
      <c r="O478" s="26">
        <f>'Bruker data input page'!DS478</f>
        <v>94</v>
      </c>
      <c r="P478" s="21" t="str">
        <f>'Bruker data input page'!DT478</f>
        <v>1E BKGD</v>
      </c>
      <c r="Q478" s="21">
        <f>'Bruker data input page'!A478</f>
        <v>123</v>
      </c>
      <c r="R478" s="27">
        <f>'Bruker data input page'!B478</f>
        <v>44754.048611111109</v>
      </c>
      <c r="S478" s="22">
        <f>'Bruker data input page'!Y478*Calibrations!H$97+Calibrations!I$97</f>
        <v>52.632440996317754</v>
      </c>
      <c r="T478" s="23">
        <f>Calibrations!O$97*('Bruker data input page'!AK478/0.5993)^2+Calibrations!P$97*('Bruker data input page'!AK478/0.5993)+Calibrations!Q$97</f>
        <v>1.2396689883575549</v>
      </c>
      <c r="U478" s="22">
        <f>Calibrations!$V$97*'Bruker data input page'!W478^2+Calibrations!$W$97*'Bruker data input page'!W478+Calibrations!$X$97</f>
        <v>19.63001291387868</v>
      </c>
      <c r="V478" s="23">
        <f>('Bruker data input page'!AS478/0.69943)*Calibrations!AC$97+Calibrations!AD$97</f>
        <v>7.923411800594157</v>
      </c>
      <c r="W478" s="23">
        <f>'Bruker data input page'!U478*Calibrations!AQ$97+Calibrations!AR$97</f>
        <v>8.8981623344788616</v>
      </c>
      <c r="X478" s="23">
        <f>Calibrations!AJ$97*('Bruker data input page'!AQ478/0.77446)^2+('Bruker data input page'!AQ478/0.77446)*Calibrations!AK$97+Calibrations!AL$97</f>
        <v>0.12202601496104885</v>
      </c>
      <c r="Y478" s="23">
        <f>('Bruker data input page'!AI478/0.7147)*Calibrations!AX$97+Calibrations!AY$97</f>
        <v>11.901662212881643</v>
      </c>
      <c r="Z478" s="23">
        <f>('Bruker data input page'!AG478/0.8302)*Calibrations!BE$97+Calibrations!BF$97</f>
        <v>0.16213976977116126</v>
      </c>
      <c r="AA478" s="23">
        <f>((('Bruker data input page'!AA478/0.436)^2)*Calibrations!BK$97)+(('Bruker data input page'!AA478/0.436)*Calibrations!BL$97)+Calibrations!BM$97</f>
        <v>0.15412703380869586</v>
      </c>
      <c r="AB478" s="24">
        <f>'Bruker data input page'!AM478*Calibrations!BS$97*10000+Calibrations!BT$97</f>
        <v>304.09604137869519</v>
      </c>
      <c r="AC478" s="24">
        <f>Calibrations!CA$97*('Bruker data input page'!AO478*10000)^2+('Bruker data input page'!AO478*10000)*Calibrations!CB$97+Calibrations!CC$97</f>
        <v>270.6319852573634</v>
      </c>
      <c r="AD478" s="24">
        <f>'Bruker data input page'!AW478*10000*Calibrations!CI$97+Calibrations!CJ$97</f>
        <v>114.05768976258933</v>
      </c>
      <c r="AE478" s="24">
        <f>'Bruker data input page'!AY478*10000*Calibrations!CP$97+Calibrations!CQ$97</f>
        <v>57.682624918845853</v>
      </c>
      <c r="AF478" s="24">
        <f>Calibrations!$CW$97*('Bruker data input page'!BA478*10000)^2+('Bruker data input page'!BA478*10000)*Calibrations!$CX$97+Calibrations!$CY$97</f>
        <v>57.460604479051938</v>
      </c>
      <c r="AG478" s="24">
        <f>'Bruker data input page'!BI478*10000*Calibrations!DD$97+Calibrations!DE$97</f>
        <v>1.9009381417320252</v>
      </c>
      <c r="AH478" s="24">
        <f>('Bruker data input page'!BK478*10000)*Calibrations!DK$97+Calibrations!DL$97</f>
        <v>107.43084794425806</v>
      </c>
      <c r="AI478" s="24">
        <f>Calibrations!DR$97*('Bruker data input page'!BM478*10000)^2+('Bruker data input page'!BM478*10000)*Calibrations!DS$97+Calibrations!DT$97</f>
        <v>28.664408876081268</v>
      </c>
      <c r="AJ478" s="24">
        <f>Calibrations!DY$97*('Bruker data input page'!BO478*10000)^2+Calibrations!DZ$97*('Bruker data input page'!BO478*10000)+Calibrations!EA$97</f>
        <v>91.400756067273065</v>
      </c>
      <c r="AK478" s="21"/>
      <c r="AL478" s="21"/>
    </row>
    <row r="479" spans="2:38">
      <c r="B479" s="27">
        <f>'Bruker data input page'!B1156</f>
        <v>44769.856944444444</v>
      </c>
      <c r="C479" s="21" t="str">
        <f>'Bruker data input page'!G1156</f>
        <v>GeoExploration</v>
      </c>
      <c r="D479" s="21" t="str">
        <f>'Bruker data input page'!H1156</f>
        <v>Oxide3phase</v>
      </c>
      <c r="E479" s="26">
        <f>'Bruker data input page'!L1156</f>
        <v>90</v>
      </c>
      <c r="F479" s="26"/>
      <c r="G479" s="26" t="str">
        <f>'Bruker data input page'!DK479</f>
        <v>393-U1583F-3R-2A</v>
      </c>
      <c r="H479" s="26" t="str">
        <f>'Bruker data input page'!DL479</f>
        <v>SHLF</v>
      </c>
      <c r="I479" s="26">
        <f>'Bruker data input page'!DM479</f>
        <v>0</v>
      </c>
      <c r="J479" s="26">
        <f>'Bruker data input page'!DN479</f>
        <v>0</v>
      </c>
      <c r="K479" s="26">
        <f>'Bruker data input page'!DO479</f>
        <v>0</v>
      </c>
      <c r="L479" s="26">
        <f>'Bruker data input page'!DP479</f>
        <v>0</v>
      </c>
      <c r="M479" s="26">
        <f>'Bruker data input page'!DQ479</f>
        <v>0</v>
      </c>
      <c r="N479" s="26">
        <f>'Bruker data input page'!DR479</f>
        <v>0</v>
      </c>
      <c r="O479" s="26">
        <f>'Bruker data input page'!DS479</f>
        <v>132</v>
      </c>
      <c r="P479" s="21" t="str">
        <f>'Bruker data input page'!DT479</f>
        <v>4A ALT</v>
      </c>
      <c r="Q479" s="21">
        <f>'Bruker data input page'!A479</f>
        <v>124</v>
      </c>
      <c r="R479" s="27">
        <f>'Bruker data input page'!B479</f>
        <v>44754.051388888889</v>
      </c>
      <c r="S479" s="22">
        <f>'Bruker data input page'!Y479*Calibrations!H$97+Calibrations!I$97</f>
        <v>52.190092636683481</v>
      </c>
      <c r="T479" s="23">
        <f>Calibrations!O$97*('Bruker data input page'!AK479/0.5993)^2+Calibrations!P$97*('Bruker data input page'!AK479/0.5993)+Calibrations!Q$97</f>
        <v>1.3886138412393008</v>
      </c>
      <c r="U479" s="22">
        <f>Calibrations!$V$97*'Bruker data input page'!W479^2+Calibrations!$W$97*'Bruker data input page'!W479+Calibrations!$X$97</f>
        <v>17.089490277841008</v>
      </c>
      <c r="V479" s="23">
        <f>('Bruker data input page'!AS479/0.69943)*Calibrations!AC$97+Calibrations!AD$97</f>
        <v>9.531982337757313</v>
      </c>
      <c r="W479" s="23">
        <f>'Bruker data input page'!U479*Calibrations!AQ$97+Calibrations!AR$97</f>
        <v>9.8982872902916128</v>
      </c>
      <c r="X479" s="23">
        <f>Calibrations!AJ$97*('Bruker data input page'!AQ479/0.77446)^2+('Bruker data input page'!AQ479/0.77446)*Calibrations!AK$97+Calibrations!AL$97</f>
        <v>0.13984171309400623</v>
      </c>
      <c r="Y479" s="23">
        <f>('Bruker data input page'!AI479/0.7147)*Calibrations!AX$97+Calibrations!AY$97</f>
        <v>11.035514904224776</v>
      </c>
      <c r="Z479" s="23">
        <f>('Bruker data input page'!AG479/0.8302)*Calibrations!BE$97+Calibrations!BF$97</f>
        <v>0.26808626354502058</v>
      </c>
      <c r="AA479" s="23">
        <f>((('Bruker data input page'!AA479/0.436)^2)*Calibrations!BK$97)+(('Bruker data input page'!AA479/0.436)*Calibrations!BL$97)+Calibrations!BM$97</f>
        <v>0.15192033810291156</v>
      </c>
      <c r="AB479" s="24">
        <f>'Bruker data input page'!AM479*Calibrations!BS$97*10000+Calibrations!BT$97</f>
        <v>370.1210350247469</v>
      </c>
      <c r="AC479" s="24">
        <f>Calibrations!CA$97*('Bruker data input page'!AO479*10000)^2+('Bruker data input page'!AO479*10000)*Calibrations!CB$97+Calibrations!CC$97</f>
        <v>282.65009418012357</v>
      </c>
      <c r="AD479" s="24">
        <f>'Bruker data input page'!AW479*10000*Calibrations!CI$97+Calibrations!CJ$97</f>
        <v>130.86266806843588</v>
      </c>
      <c r="AE479" s="24">
        <f>'Bruker data input page'!AY479*10000*Calibrations!CP$97+Calibrations!CQ$97</f>
        <v>78.241850286903144</v>
      </c>
      <c r="AF479" s="24">
        <f>Calibrations!$CW$97*('Bruker data input page'!BA479*10000)^2+('Bruker data input page'!BA479*10000)*Calibrations!$CX$97+Calibrations!$CY$97</f>
        <v>67.281049961406254</v>
      </c>
      <c r="AG479" s="24">
        <f>'Bruker data input page'!BI479*10000*Calibrations!DD$97+Calibrations!DE$97</f>
        <v>5.2911678308829933</v>
      </c>
      <c r="AH479" s="24">
        <f>('Bruker data input page'!BK479*10000)*Calibrations!DK$97+Calibrations!DL$97</f>
        <v>105.44449272209728</v>
      </c>
      <c r="AI479" s="24">
        <f>Calibrations!DR$97*('Bruker data input page'!BM479*10000)^2+('Bruker data input page'!BM479*10000)*Calibrations!DS$97+Calibrations!DT$97</f>
        <v>30.785516947465101</v>
      </c>
      <c r="AJ479" s="24">
        <f>Calibrations!DY$97*('Bruker data input page'!BO479*10000)^2+Calibrations!DZ$97*('Bruker data input page'!BO479*10000)+Calibrations!EA$97</f>
        <v>92.24810811951609</v>
      </c>
      <c r="AK479" s="21"/>
      <c r="AL479" s="21"/>
    </row>
    <row r="480" spans="2:38">
      <c r="B480" s="27">
        <f>'Bruker data input page'!B1157</f>
        <v>44769.859027777777</v>
      </c>
      <c r="C480" s="21" t="str">
        <f>'Bruker data input page'!G1157</f>
        <v>GeoExploration</v>
      </c>
      <c r="D480" s="21" t="str">
        <f>'Bruker data input page'!H1157</f>
        <v>Oxide3phase</v>
      </c>
      <c r="E480" s="26">
        <f>'Bruker data input page'!L1157</f>
        <v>90</v>
      </c>
      <c r="F480" s="26"/>
      <c r="G480" s="26" t="str">
        <f>'Bruker data input page'!DK480</f>
        <v>393-U1583F-3R-3A</v>
      </c>
      <c r="H480" s="26" t="str">
        <f>'Bruker data input page'!DL480</f>
        <v>SHLF</v>
      </c>
      <c r="I480" s="26">
        <f>'Bruker data input page'!DM480</f>
        <v>0</v>
      </c>
      <c r="J480" s="26">
        <f>'Bruker data input page'!DN480</f>
        <v>0</v>
      </c>
      <c r="K480" s="26">
        <f>'Bruker data input page'!DO480</f>
        <v>0</v>
      </c>
      <c r="L480" s="26">
        <f>'Bruker data input page'!DP480</f>
        <v>0</v>
      </c>
      <c r="M480" s="26">
        <f>'Bruker data input page'!DQ480</f>
        <v>0</v>
      </c>
      <c r="N480" s="26">
        <f>'Bruker data input page'!DR480</f>
        <v>0</v>
      </c>
      <c r="O480" s="26">
        <f>'Bruker data input page'!DS480</f>
        <v>4</v>
      </c>
      <c r="P480" s="21" t="str">
        <f>'Bruker data input page'!DT480</f>
        <v>1A BKGD</v>
      </c>
      <c r="Q480" s="21">
        <f>'Bruker data input page'!A480</f>
        <v>125</v>
      </c>
      <c r="R480" s="27">
        <f>'Bruker data input page'!B480</f>
        <v>44754.055555555555</v>
      </c>
      <c r="S480" s="22">
        <f>'Bruker data input page'!Y480*Calibrations!H$97+Calibrations!I$97</f>
        <v>53.330716932275479</v>
      </c>
      <c r="T480" s="23">
        <f>Calibrations!O$97*('Bruker data input page'!AK480/0.5993)^2+Calibrations!P$97*('Bruker data input page'!AK480/0.5993)+Calibrations!Q$97</f>
        <v>1.3622007819149871</v>
      </c>
      <c r="U480" s="22">
        <f>Calibrations!$V$97*'Bruker data input page'!W480^2+Calibrations!$W$97*'Bruker data input page'!W480+Calibrations!$X$97</f>
        <v>18.947062923650186</v>
      </c>
      <c r="V480" s="23">
        <f>('Bruker data input page'!AS480/0.69943)*Calibrations!AC$97+Calibrations!AD$97</f>
        <v>9.2255810964921832</v>
      </c>
      <c r="W480" s="23">
        <f>'Bruker data input page'!U480*Calibrations!AQ$97+Calibrations!AR$97</f>
        <v>9.7480655445606033</v>
      </c>
      <c r="X480" s="23">
        <f>Calibrations!AJ$97*('Bruker data input page'!AQ480/0.77446)^2+('Bruker data input page'!AQ480/0.77446)*Calibrations!AK$97+Calibrations!AL$97</f>
        <v>0.13393485258969812</v>
      </c>
      <c r="Y480" s="23">
        <f>('Bruker data input page'!AI480/0.7147)*Calibrations!AX$97+Calibrations!AY$97</f>
        <v>11.379903234719034</v>
      </c>
      <c r="Z480" s="23">
        <f>('Bruker data input page'!AG480/0.8302)*Calibrations!BE$97+Calibrations!BF$97</f>
        <v>0.21873511900933404</v>
      </c>
      <c r="AA480" s="23" t="e">
        <f>((('Bruker data input page'!AA480/0.436)^2)*Calibrations!BK$97)+(('Bruker data input page'!AA480/0.436)*Calibrations!BL$97)+Calibrations!BM$97</f>
        <v>#VALUE!</v>
      </c>
      <c r="AB480" s="24">
        <f>'Bruker data input page'!AM480*Calibrations!BS$97*10000+Calibrations!BT$97</f>
        <v>306.66844372854143</v>
      </c>
      <c r="AC480" s="24">
        <f>Calibrations!CA$97*('Bruker data input page'!AO480*10000)^2+('Bruker data input page'!AO480*10000)*Calibrations!CB$97+Calibrations!CC$97</f>
        <v>331.06863835089416</v>
      </c>
      <c r="AD480" s="24">
        <f>'Bruker data input page'!AW480*10000*Calibrations!CI$97+Calibrations!CJ$97</f>
        <v>75.505092472706082</v>
      </c>
      <c r="AE480" s="24">
        <f>'Bruker data input page'!AY480*10000*Calibrations!CP$97+Calibrations!CQ$97</f>
        <v>66.934276334471647</v>
      </c>
      <c r="AF480" s="24">
        <f>Calibrations!$CW$97*('Bruker data input page'!BA480*10000)^2+('Bruker data input page'!BA480*10000)*Calibrations!$CX$97+Calibrations!$CY$97</f>
        <v>68.660243886509832</v>
      </c>
      <c r="AG480" s="24">
        <f>'Bruker data input page'!BI480*10000*Calibrations!DD$97+Calibrations!DE$97</f>
        <v>5.2911678308829933</v>
      </c>
      <c r="AH480" s="24">
        <f>('Bruker data input page'!BK480*10000)*Calibrations!DK$97+Calibrations!DL$97</f>
        <v>107.43084794425806</v>
      </c>
      <c r="AI480" s="24">
        <f>Calibrations!DR$97*('Bruker data input page'!BM480*10000)^2+('Bruker data input page'!BM480*10000)*Calibrations!DS$97+Calibrations!DT$97</f>
        <v>27.603420073396141</v>
      </c>
      <c r="AJ480" s="24">
        <f>Calibrations!DY$97*('Bruker data input page'!BO480*10000)^2+Calibrations!DZ$97*('Bruker data input page'!BO480*10000)+Calibrations!EA$97</f>
        <v>92.24810811951609</v>
      </c>
      <c r="AK480" s="21"/>
      <c r="AL480" s="21"/>
    </row>
    <row r="481" spans="2:38">
      <c r="B481" s="27">
        <f>'Bruker data input page'!B1158</f>
        <v>44769.861111111109</v>
      </c>
      <c r="C481" s="21" t="str">
        <f>'Bruker data input page'!G1158</f>
        <v>GeoExploration</v>
      </c>
      <c r="D481" s="21" t="str">
        <f>'Bruker data input page'!H1158</f>
        <v>Oxide3phase</v>
      </c>
      <c r="E481" s="26">
        <f>'Bruker data input page'!L1158</f>
        <v>90</v>
      </c>
      <c r="F481" s="26"/>
      <c r="G481" s="26" t="str">
        <f>'Bruker data input page'!DK481</f>
        <v>393-U1583F-3R-3A</v>
      </c>
      <c r="H481" s="26" t="str">
        <f>'Bruker data input page'!DL481</f>
        <v>SHLF</v>
      </c>
      <c r="I481" s="26">
        <f>'Bruker data input page'!DM481</f>
        <v>0</v>
      </c>
      <c r="J481" s="26">
        <f>'Bruker data input page'!DN481</f>
        <v>0</v>
      </c>
      <c r="K481" s="26">
        <f>'Bruker data input page'!DO481</f>
        <v>0</v>
      </c>
      <c r="L481" s="26">
        <f>'Bruker data input page'!DP481</f>
        <v>0</v>
      </c>
      <c r="M481" s="26">
        <f>'Bruker data input page'!DQ481</f>
        <v>0</v>
      </c>
      <c r="N481" s="26">
        <f>'Bruker data input page'!DR481</f>
        <v>0</v>
      </c>
      <c r="O481" s="26">
        <f>'Bruker data input page'!DS481</f>
        <v>20</v>
      </c>
      <c r="P481" s="21" t="str">
        <f>'Bruker data input page'!DT481</f>
        <v>2A ALT</v>
      </c>
      <c r="Q481" s="21">
        <f>'Bruker data input page'!A481</f>
        <v>126</v>
      </c>
      <c r="R481" s="27">
        <f>'Bruker data input page'!B481</f>
        <v>44754.058333333334</v>
      </c>
      <c r="S481" s="22">
        <f>'Bruker data input page'!Y481*Calibrations!H$97+Calibrations!I$97</f>
        <v>50.537375558382998</v>
      </c>
      <c r="T481" s="23">
        <f>Calibrations!O$97*('Bruker data input page'!AK481/0.5993)^2+Calibrations!P$97*('Bruker data input page'!AK481/0.5993)+Calibrations!Q$97</f>
        <v>1.2332142058303832</v>
      </c>
      <c r="U481" s="22">
        <f>Calibrations!$V$97*'Bruker data input page'!W481^2+Calibrations!$W$97*'Bruker data input page'!W481+Calibrations!$X$97</f>
        <v>16.63808519393433</v>
      </c>
      <c r="V481" s="23">
        <f>('Bruker data input page'!AS481/0.69943)*Calibrations!AC$97+Calibrations!AD$97</f>
        <v>9.3248844579167667</v>
      </c>
      <c r="W481" s="23">
        <f>'Bruker data input page'!U481*Calibrations!AQ$97+Calibrations!AR$97</f>
        <v>9.4599955302244361</v>
      </c>
      <c r="X481" s="23">
        <f>Calibrations!AJ$97*('Bruker data input page'!AQ481/0.77446)^2+('Bruker data input page'!AQ481/0.77446)*Calibrations!AK$97+Calibrations!AL$97</f>
        <v>0.20422822525702944</v>
      </c>
      <c r="Y481" s="23">
        <f>('Bruker data input page'!AI481/0.7147)*Calibrations!AX$97+Calibrations!AY$97</f>
        <v>11.503986563345393</v>
      </c>
      <c r="Z481" s="23">
        <f>('Bruker data input page'!AG481/0.8302)*Calibrations!BE$97+Calibrations!BF$97</f>
        <v>0.28891335206466817</v>
      </c>
      <c r="AA481" s="23">
        <f>((('Bruker data input page'!AA481/0.436)^2)*Calibrations!BK$97)+(('Bruker data input page'!AA481/0.436)*Calibrations!BL$97)+Calibrations!BM$97</f>
        <v>9.5545974643562334E-2</v>
      </c>
      <c r="AB481" s="24">
        <f>'Bruker data input page'!AM481*Calibrations!BS$97*10000+Calibrations!BT$97</f>
        <v>346.9694138761314</v>
      </c>
      <c r="AC481" s="24">
        <f>Calibrations!CA$97*('Bruker data input page'!AO481*10000)^2+('Bruker data input page'!AO481*10000)*Calibrations!CB$97+Calibrations!CC$97</f>
        <v>257.17260905914486</v>
      </c>
      <c r="AD481" s="24">
        <f>'Bruker data input page'!AW481*10000*Calibrations!CI$97+Calibrations!CJ$97</f>
        <v>91.321542642914579</v>
      </c>
      <c r="AE481" s="24">
        <f>'Bruker data input page'!AY481*10000*Calibrations!CP$97+Calibrations!CQ$97</f>
        <v>75.157966481694558</v>
      </c>
      <c r="AF481" s="24">
        <f>Calibrations!$CW$97*('Bruker data input page'!BA481*10000)^2+('Bruker data input page'!BA481*10000)*Calibrations!$CX$97+Calibrations!$CY$97</f>
        <v>93.737902704208523</v>
      </c>
      <c r="AG481" s="24">
        <f>'Bruker data input page'!BI481*10000*Calibrations!DD$97+Calibrations!DE$97</f>
        <v>4.1610912678326706</v>
      </c>
      <c r="AH481" s="24">
        <f>('Bruker data input page'!BK481*10000)*Calibrations!DK$97+Calibrations!DL$97</f>
        <v>121.33533449938353</v>
      </c>
      <c r="AI481" s="24">
        <f>Calibrations!DR$97*('Bruker data input page'!BM481*10000)^2+('Bruker data input page'!BM481*10000)*Calibrations!DS$97+Calibrations!DT$97</f>
        <v>28.664408876081268</v>
      </c>
      <c r="AJ481" s="24">
        <f>Calibrations!DY$97*('Bruker data input page'!BO481*10000)^2+Calibrations!DZ$97*('Bruker data input page'!BO481*10000)+Calibrations!EA$97</f>
        <v>88.008253151795159</v>
      </c>
      <c r="AK481" s="21"/>
      <c r="AL481" s="21"/>
    </row>
    <row r="482" spans="2:38">
      <c r="B482" s="27">
        <f>'Bruker data input page'!B1159</f>
        <v>44769.863888888889</v>
      </c>
      <c r="C482" s="21" t="str">
        <f>'Bruker data input page'!G1159</f>
        <v>GeoExploration</v>
      </c>
      <c r="D482" s="21" t="str">
        <f>'Bruker data input page'!H1159</f>
        <v>Oxide3phase</v>
      </c>
      <c r="E482" s="26">
        <f>'Bruker data input page'!L1159</f>
        <v>90</v>
      </c>
      <c r="F482" s="26"/>
      <c r="G482" s="26" t="str">
        <f>'Bruker data input page'!DK482</f>
        <v>393-U1583F-3R-3A</v>
      </c>
      <c r="H482" s="26" t="str">
        <f>'Bruker data input page'!DL482</f>
        <v>SHLF</v>
      </c>
      <c r="I482" s="26">
        <f>'Bruker data input page'!DM482</f>
        <v>0</v>
      </c>
      <c r="J482" s="26">
        <f>'Bruker data input page'!DN482</f>
        <v>0</v>
      </c>
      <c r="K482" s="26">
        <f>'Bruker data input page'!DO482</f>
        <v>0</v>
      </c>
      <c r="L482" s="26">
        <f>'Bruker data input page'!DP482</f>
        <v>0</v>
      </c>
      <c r="M482" s="26">
        <f>'Bruker data input page'!DQ482</f>
        <v>0</v>
      </c>
      <c r="N482" s="26">
        <f>'Bruker data input page'!DR482</f>
        <v>0</v>
      </c>
      <c r="O482" s="26">
        <f>'Bruker data input page'!DS482</f>
        <v>44</v>
      </c>
      <c r="P482" s="21" t="str">
        <f>'Bruker data input page'!DT482</f>
        <v>5A BKGD</v>
      </c>
      <c r="Q482" s="21">
        <f>'Bruker data input page'!A482</f>
        <v>127</v>
      </c>
      <c r="R482" s="27">
        <f>'Bruker data input page'!B482</f>
        <v>44754.05972222222</v>
      </c>
      <c r="S482" s="22">
        <f>'Bruker data input page'!Y482*Calibrations!H$97+Calibrations!I$97</f>
        <v>53.675161706538105</v>
      </c>
      <c r="T482" s="23">
        <f>Calibrations!O$97*('Bruker data input page'!AK482/0.5993)^2+Calibrations!P$97*('Bruker data input page'!AK482/0.5993)+Calibrations!Q$97</f>
        <v>1.3118744527337662</v>
      </c>
      <c r="U482" s="22">
        <f>Calibrations!$V$97*'Bruker data input page'!W482^2+Calibrations!$W$97*'Bruker data input page'!W482+Calibrations!$X$97</f>
        <v>19.912002486015769</v>
      </c>
      <c r="V482" s="23">
        <f>('Bruker data input page'!AS482/0.69943)*Calibrations!AC$97+Calibrations!AD$97</f>
        <v>8.9485391099091025</v>
      </c>
      <c r="W482" s="23">
        <f>'Bruker data input page'!U482*Calibrations!AQ$97+Calibrations!AR$97</f>
        <v>9.8108996080903026</v>
      </c>
      <c r="X482" s="23">
        <f>Calibrations!AJ$97*('Bruker data input page'!AQ482/0.77446)^2+('Bruker data input page'!AQ482/0.77446)*Calibrations!AK$97+Calibrations!AL$97</f>
        <v>0.12557183458084531</v>
      </c>
      <c r="Y482" s="23">
        <f>('Bruker data input page'!AI482/0.7147)*Calibrations!AX$97+Calibrations!AY$97</f>
        <v>11.765551175100093</v>
      </c>
      <c r="Z482" s="23">
        <f>('Bruker data input page'!AG482/0.8302)*Calibrations!BE$97+Calibrations!BF$97</f>
        <v>0.10675178798340292</v>
      </c>
      <c r="AA482" s="23">
        <f>((('Bruker data input page'!AA482/0.436)^2)*Calibrations!BK$97)+(('Bruker data input page'!AA482/0.436)*Calibrations!BL$97)+Calibrations!BM$97</f>
        <v>0.1125151316664046</v>
      </c>
      <c r="AB482" s="24">
        <f>'Bruker data input page'!AM482*Calibrations!BS$97*10000+Calibrations!BT$97</f>
        <v>418.99667967182415</v>
      </c>
      <c r="AC482" s="24">
        <f>Calibrations!CA$97*('Bruker data input page'!AO482*10000)^2+('Bruker data input page'!AO482*10000)*Calibrations!CB$97+Calibrations!CC$97</f>
        <v>259.27305056769649</v>
      </c>
      <c r="AD482" s="24">
        <f>'Bruker data input page'!AW482*10000*Calibrations!CI$97+Calibrations!CJ$97</f>
        <v>66.608339251963798</v>
      </c>
      <c r="AE482" s="24">
        <f>'Bruker data input page'!AY482*10000*Calibrations!CP$97+Calibrations!CQ$97</f>
        <v>57.682624918845853</v>
      </c>
      <c r="AF482" s="24">
        <f>Calibrations!$CW$97*('Bruker data input page'!BA482*10000)^2+('Bruker data input page'!BA482*10000)*Calibrations!$CX$97+Calibrations!$CY$97</f>
        <v>61.704957115767186</v>
      </c>
      <c r="AG482" s="24">
        <f>'Bruker data input page'!BI482*10000*Calibrations!DD$97+Calibrations!DE$97</f>
        <v>3.0310147047823475</v>
      </c>
      <c r="AH482" s="24">
        <f>('Bruker data input page'!BK482*10000)*Calibrations!DK$97+Calibrations!DL$97</f>
        <v>106.43767033317768</v>
      </c>
      <c r="AI482" s="24">
        <f>Calibrations!DR$97*('Bruker data input page'!BM482*10000)^2+('Bruker data input page'!BM482*10000)*Calibrations!DS$97+Calibrations!DT$97</f>
        <v>29.725107834104254</v>
      </c>
      <c r="AJ482" s="24">
        <f>Calibrations!DY$97*('Bruker data input page'!BO482*10000)^2+Calibrations!DZ$97*('Bruker data input page'!BO482*10000)+Calibrations!EA$97</f>
        <v>93.095150701108494</v>
      </c>
      <c r="AK482" s="21"/>
      <c r="AL482" s="21"/>
    </row>
    <row r="483" spans="2:38">
      <c r="B483" s="27">
        <f>'Bruker data input page'!B1160</f>
        <v>44769.868750000001</v>
      </c>
      <c r="C483" s="21" t="str">
        <f>'Bruker data input page'!G1160</f>
        <v>GeoExploration</v>
      </c>
      <c r="D483" s="21" t="str">
        <f>'Bruker data input page'!H1160</f>
        <v>Oxide3phase</v>
      </c>
      <c r="E483" s="26">
        <f>'Bruker data input page'!L1160</f>
        <v>90</v>
      </c>
      <c r="F483" s="26"/>
      <c r="G483" s="26" t="str">
        <f>'Bruker data input page'!DK483</f>
        <v>393-U1583F-4R-1A</v>
      </c>
      <c r="H483" s="26" t="str">
        <f>'Bruker data input page'!DL483</f>
        <v>SHLF</v>
      </c>
      <c r="I483" s="26">
        <f>'Bruker data input page'!DM483</f>
        <v>0</v>
      </c>
      <c r="J483" s="26">
        <f>'Bruker data input page'!DN483</f>
        <v>0</v>
      </c>
      <c r="K483" s="26">
        <f>'Bruker data input page'!DO483</f>
        <v>0</v>
      </c>
      <c r="L483" s="26">
        <f>'Bruker data input page'!DP483</f>
        <v>0</v>
      </c>
      <c r="M483" s="26">
        <f>'Bruker data input page'!DQ483</f>
        <v>0</v>
      </c>
      <c r="N483" s="26">
        <f>'Bruker data input page'!DR483</f>
        <v>0</v>
      </c>
      <c r="O483" s="26">
        <f>'Bruker data input page'!DS483</f>
        <v>3</v>
      </c>
      <c r="P483" s="21" t="str">
        <f>'Bruker data input page'!DT483</f>
        <v>1A ALT</v>
      </c>
      <c r="Q483" s="21">
        <f>'Bruker data input page'!A483</f>
        <v>95</v>
      </c>
      <c r="R483" s="27">
        <f>'Bruker data input page'!B483</f>
        <v>44753.919444444444</v>
      </c>
      <c r="S483" s="22">
        <f>'Bruker data input page'!Y483*Calibrations!H$97+Calibrations!I$97</f>
        <v>52.582182238293235</v>
      </c>
      <c r="T483" s="23">
        <f>Calibrations!O$97*('Bruker data input page'!AK483/0.5993)^2+Calibrations!P$97*('Bruker data input page'!AK483/0.5993)+Calibrations!Q$97</f>
        <v>1.3896762430041008</v>
      </c>
      <c r="U483" s="22">
        <f>Calibrations!$V$97*'Bruker data input page'!W483^2+Calibrations!$W$97*'Bruker data input page'!W483+Calibrations!$X$97</f>
        <v>17.816785061950842</v>
      </c>
      <c r="V483" s="23">
        <f>('Bruker data input page'!AS483/0.69943)*Calibrations!AC$97+Calibrations!AD$97</f>
        <v>9.3240209504261191</v>
      </c>
      <c r="W483" s="23">
        <f>'Bruker data input page'!U483*Calibrations!AQ$97+Calibrations!AR$97</f>
        <v>9.2931469246055691</v>
      </c>
      <c r="X483" s="23">
        <f>Calibrations!AJ$97*('Bruker data input page'!AQ483/0.77446)^2+('Bruker data input page'!AQ483/0.77446)*Calibrations!AK$97+Calibrations!AL$97</f>
        <v>0.1556536345326493</v>
      </c>
      <c r="Y483" s="23">
        <f>('Bruker data input page'!AI483/0.7147)*Calibrations!AX$97+Calibrations!AY$97</f>
        <v>11.398477671642244</v>
      </c>
      <c r="Z483" s="23">
        <f>('Bruker data input page'!AG483/0.8302)*Calibrations!BE$97+Calibrations!BF$97</f>
        <v>0.22401735160489678</v>
      </c>
      <c r="AA483" s="23">
        <f>((('Bruker data input page'!AA483/0.436)^2)*Calibrations!BK$97)+(('Bruker data input page'!AA483/0.436)*Calibrations!BL$97)+Calibrations!BM$97</f>
        <v>0.11289059572153363</v>
      </c>
      <c r="AB483" s="24">
        <f>'Bruker data input page'!AM483*Calibrations!BS$97*10000+Calibrations!BT$97</f>
        <v>393.27265617336241</v>
      </c>
      <c r="AC483" s="24">
        <f>Calibrations!CA$97*('Bruker data input page'!AO483*10000)^2+('Bruker data input page'!AO483*10000)*Calibrations!CB$97+Calibrations!CC$97</f>
        <v>299.00866912770289</v>
      </c>
      <c r="AD483" s="24">
        <f>'Bruker data input page'!AW483*10000*Calibrations!CI$97+Calibrations!CJ$97</f>
        <v>107.13799281312309</v>
      </c>
      <c r="AE483" s="24">
        <f>'Bruker data input page'!AY483*10000*Calibrations!CP$97+Calibrations!CQ$97</f>
        <v>65.906315066068771</v>
      </c>
      <c r="AF483" s="24">
        <f>Calibrations!$CW$97*('Bruker data input page'!BA483*10000)^2+('Bruker data input page'!BA483*10000)*Calibrations!$CX$97+Calibrations!$CY$97</f>
        <v>70.033506097090964</v>
      </c>
      <c r="AG483" s="24">
        <f>'Bruker data input page'!BI483*10000*Calibrations!DD$97+Calibrations!DE$97</f>
        <v>5.2911678308829933</v>
      </c>
      <c r="AH483" s="24">
        <f>('Bruker data input page'!BK483*10000)*Calibrations!DK$97+Calibrations!DL$97</f>
        <v>103.4581374999365</v>
      </c>
      <c r="AI483" s="24">
        <f>Calibrations!DR$97*('Bruker data input page'!BM483*10000)^2+('Bruker data input page'!BM483*10000)*Calibrations!DS$97+Calibrations!DT$97</f>
        <v>30.785516947465101</v>
      </c>
      <c r="AJ483" s="24">
        <f>Calibrations!DY$97*('Bruker data input page'!BO483*10000)^2+Calibrations!DZ$97*('Bruker data input page'!BO483*10000)+Calibrations!EA$97</f>
        <v>96.480226320972292</v>
      </c>
      <c r="AK483" s="21"/>
      <c r="AL483" s="21"/>
    </row>
    <row r="484" spans="2:38">
      <c r="B484" s="27">
        <f>'Bruker data input page'!B1161</f>
        <v>44769.870138888888</v>
      </c>
      <c r="C484" s="21" t="str">
        <f>'Bruker data input page'!G1161</f>
        <v>GeoExploration</v>
      </c>
      <c r="D484" s="21" t="str">
        <f>'Bruker data input page'!H1161</f>
        <v>Oxide3phase</v>
      </c>
      <c r="E484" s="26">
        <f>'Bruker data input page'!L1161</f>
        <v>90</v>
      </c>
      <c r="F484" s="26"/>
      <c r="G484" s="26" t="str">
        <f>'Bruker data input page'!DK484</f>
        <v>393-U1583F-4R-1A</v>
      </c>
      <c r="H484" s="26" t="str">
        <f>'Bruker data input page'!DL484</f>
        <v>SHLF</v>
      </c>
      <c r="I484" s="26">
        <f>'Bruker data input page'!DM484</f>
        <v>0</v>
      </c>
      <c r="J484" s="26">
        <f>'Bruker data input page'!DN484</f>
        <v>0</v>
      </c>
      <c r="K484" s="26">
        <f>'Bruker data input page'!DO484</f>
        <v>0</v>
      </c>
      <c r="L484" s="26">
        <f>'Bruker data input page'!DP484</f>
        <v>0</v>
      </c>
      <c r="M484" s="26">
        <f>'Bruker data input page'!DQ484</f>
        <v>0</v>
      </c>
      <c r="N484" s="26">
        <f>'Bruker data input page'!DR484</f>
        <v>0</v>
      </c>
      <c r="O484" s="26">
        <f>'Bruker data input page'!DS484</f>
        <v>10</v>
      </c>
      <c r="P484" s="21" t="str">
        <f>'Bruker data input page'!DT484</f>
        <v>1B BKGD</v>
      </c>
      <c r="Q484" s="21">
        <f>'Bruker data input page'!A484</f>
        <v>96</v>
      </c>
      <c r="R484" s="27">
        <f>'Bruker data input page'!B484</f>
        <v>44753.921527777777</v>
      </c>
      <c r="S484" s="22">
        <f>'Bruker data input page'!Y484*Calibrations!H$97+Calibrations!I$97</f>
        <v>53.560386386794157</v>
      </c>
      <c r="T484" s="23">
        <f>Calibrations!O$97*('Bruker data input page'!AK484/0.5993)^2+Calibrations!P$97*('Bruker data input page'!AK484/0.5993)+Calibrations!Q$97</f>
        <v>1.4639872797629405</v>
      </c>
      <c r="U484" s="22">
        <f>Calibrations!$V$97*'Bruker data input page'!W484^2+Calibrations!$W$97*'Bruker data input page'!W484+Calibrations!$X$97</f>
        <v>17.849039097375684</v>
      </c>
      <c r="V484" s="23">
        <f>('Bruker data input page'!AS484/0.69943)*Calibrations!AC$97+Calibrations!AD$97</f>
        <v>9.9306349626067298</v>
      </c>
      <c r="W484" s="23">
        <f>'Bruker data input page'!U484*Calibrations!AQ$97+Calibrations!AR$97</f>
        <v>9.2492597479248229</v>
      </c>
      <c r="X484" s="23">
        <f>Calibrations!AJ$97*('Bruker data input page'!AQ484/0.77446)^2+('Bruker data input page'!AQ484/0.77446)*Calibrations!AK$97+Calibrations!AL$97</f>
        <v>0.14663565903466841</v>
      </c>
      <c r="Y484" s="23">
        <f>('Bruker data input page'!AI484/0.7147)*Calibrations!AX$97+Calibrations!AY$97</f>
        <v>11.239072462965193</v>
      </c>
      <c r="Z484" s="23">
        <f>('Bruker data input page'!AG484/0.8302)*Calibrations!BE$97+Calibrations!BF$97</f>
        <v>7.3096420303102885E-2</v>
      </c>
      <c r="AA484" s="23">
        <f>((('Bruker data input page'!AA484/0.436)^2)*Calibrations!BK$97)+(('Bruker data input page'!AA484/0.436)*Calibrations!BL$97)+Calibrations!BM$97</f>
        <v>0.11626658636804142</v>
      </c>
      <c r="AB484" s="24">
        <f>'Bruker data input page'!AM484*Calibrations!BS$97*10000+Calibrations!BT$97</f>
        <v>366.69116522495204</v>
      </c>
      <c r="AC484" s="24">
        <f>Calibrations!CA$97*('Bruker data input page'!AO484*10000)^2+('Bruker data input page'!AO484*10000)*Calibrations!CB$97+Calibrations!CC$97</f>
        <v>271.64837845790368</v>
      </c>
      <c r="AD484" s="24">
        <f>'Bruker data input page'!AW484*10000*Calibrations!CI$97+Calibrations!CJ$97</f>
        <v>88.355958236000475</v>
      </c>
      <c r="AE484" s="24">
        <f>'Bruker data input page'!AY484*10000*Calibrations!CP$97+Calibrations!CQ$97</f>
        <v>53.570779845234405</v>
      </c>
      <c r="AF484" s="24">
        <f>Calibrations!$CW$97*('Bruker data input page'!BA484*10000)^2+('Bruker data input page'!BA484*10000)*Calibrations!$CX$97+Calibrations!$CY$97</f>
        <v>84.74789725500014</v>
      </c>
      <c r="AG484" s="24" t="e">
        <f>'Bruker data input page'!BI484*10000*Calibrations!DD$97+Calibrations!DE$97</f>
        <v>#VALUE!</v>
      </c>
      <c r="AH484" s="24">
        <f>('Bruker data input page'!BK484*10000)*Calibrations!DK$97+Calibrations!DL$97</f>
        <v>102.46495988885611</v>
      </c>
      <c r="AI484" s="24">
        <f>Calibrations!DR$97*('Bruker data input page'!BM484*10000)^2+('Bruker data input page'!BM484*10000)*Calibrations!DS$97+Calibrations!DT$97</f>
        <v>30.785516947465101</v>
      </c>
      <c r="AJ484" s="24">
        <f>Calibrations!DY$97*('Bruker data input page'!BO484*10000)^2+Calibrations!DZ$97*('Bruker data input page'!BO484*10000)+Calibrations!EA$97</f>
        <v>96.480226320972292</v>
      </c>
      <c r="AK484" s="21"/>
      <c r="AL484" s="21"/>
    </row>
    <row r="485" spans="2:38">
      <c r="B485" s="27">
        <f>'Bruker data input page'!B1162</f>
        <v>44769.872916666667</v>
      </c>
      <c r="C485" s="21" t="str">
        <f>'Bruker data input page'!G1162</f>
        <v>GeoExploration</v>
      </c>
      <c r="D485" s="21" t="str">
        <f>'Bruker data input page'!H1162</f>
        <v>Oxide3phase</v>
      </c>
      <c r="E485" s="26">
        <f>'Bruker data input page'!L1162</f>
        <v>90</v>
      </c>
      <c r="F485" s="26"/>
      <c r="G485" s="26" t="str">
        <f>'Bruker data input page'!DK485</f>
        <v>393-U1583F-4R-1A</v>
      </c>
      <c r="H485" s="26" t="str">
        <f>'Bruker data input page'!DL485</f>
        <v>SHLF</v>
      </c>
      <c r="I485" s="26">
        <f>'Bruker data input page'!DM485</f>
        <v>0</v>
      </c>
      <c r="J485" s="26">
        <f>'Bruker data input page'!DN485</f>
        <v>0</v>
      </c>
      <c r="K485" s="26">
        <f>'Bruker data input page'!DO485</f>
        <v>0</v>
      </c>
      <c r="L485" s="26">
        <f>'Bruker data input page'!DP485</f>
        <v>0</v>
      </c>
      <c r="M485" s="26">
        <f>'Bruker data input page'!DQ485</f>
        <v>0</v>
      </c>
      <c r="N485" s="26">
        <f>'Bruker data input page'!DR485</f>
        <v>0</v>
      </c>
      <c r="O485" s="26">
        <f>'Bruker data input page'!DS485</f>
        <v>35</v>
      </c>
      <c r="P485" s="21" t="str">
        <f>'Bruker data input page'!DT485</f>
        <v>1B ALT</v>
      </c>
      <c r="Q485" s="21">
        <f>'Bruker data input page'!A485</f>
        <v>97</v>
      </c>
      <c r="R485" s="27">
        <f>'Bruker data input page'!B485</f>
        <v>44753.923611111109</v>
      </c>
      <c r="S485" s="22">
        <f>'Bruker data input page'!Y485*Calibrations!H$97+Calibrations!I$97</f>
        <v>51.802874451336159</v>
      </c>
      <c r="T485" s="23">
        <f>Calibrations!O$97*('Bruker data input page'!AK485/0.5993)^2+Calibrations!P$97*('Bruker data input page'!AK485/0.5993)+Calibrations!Q$97</f>
        <v>1.5341638360322873</v>
      </c>
      <c r="U485" s="22">
        <f>Calibrations!$V$97*'Bruker data input page'!W485^2+Calibrations!$W$97*'Bruker data input page'!W485+Calibrations!$X$97</f>
        <v>17.156962179361742</v>
      </c>
      <c r="V485" s="23">
        <f>('Bruker data input page'!AS485/0.69943)*Calibrations!AC$97+Calibrations!AD$97</f>
        <v>10.498391137708158</v>
      </c>
      <c r="W485" s="23">
        <f>'Bruker data input page'!U485*Calibrations!AQ$97+Calibrations!AR$97</f>
        <v>10.114823139993966</v>
      </c>
      <c r="X485" s="23">
        <f>Calibrations!AJ$97*('Bruker data input page'!AQ485/0.77446)^2+('Bruker data input page'!AQ485/0.77446)*Calibrations!AK$97+Calibrations!AL$97</f>
        <v>0.1664470274113663</v>
      </c>
      <c r="Y485" s="23">
        <f>('Bruker data input page'!AI485/0.7147)*Calibrations!AX$97+Calibrations!AY$97</f>
        <v>11.11635937968563</v>
      </c>
      <c r="Z485" s="23">
        <f>('Bruker data input page'!AG485/0.8302)*Calibrations!BE$97+Calibrations!BF$97</f>
        <v>0.27880164966744797</v>
      </c>
      <c r="AA485" s="23">
        <f>((('Bruker data input page'!AA485/0.436)^2)*Calibrations!BK$97)+(('Bruker data input page'!AA485/0.436)*Calibrations!BL$97)+Calibrations!BM$97</f>
        <v>0.14084862937814574</v>
      </c>
      <c r="AB485" s="24">
        <f>'Bruker data input page'!AM485*Calibrations!BS$97*10000+Calibrations!BT$97</f>
        <v>290.37656217951564</v>
      </c>
      <c r="AC485" s="24">
        <f>Calibrations!CA$97*('Bruker data input page'!AO485*10000)^2+('Bruker data input page'!AO485*10000)*Calibrations!CB$97+Calibrations!CC$97</f>
        <v>333.58198950134465</v>
      </c>
      <c r="AD485" s="24">
        <f>'Bruker data input page'!AW485*10000*Calibrations!CI$97+Calibrations!CJ$97</f>
        <v>58.700114166859542</v>
      </c>
      <c r="AE485" s="24">
        <f>'Bruker data input page'!AY485*10000*Calibrations!CP$97+Calibrations!CQ$97</f>
        <v>57.682624918845853</v>
      </c>
      <c r="AF485" s="24">
        <f>Calibrations!$CW$97*('Bruker data input page'!BA485*10000)^2+('Bruker data input page'!BA485*10000)*Calibrations!$CX$97+Calibrations!$CY$97</f>
        <v>79.48025356452959</v>
      </c>
      <c r="AG485" s="24">
        <f>'Bruker data input page'!BI485*10000*Calibrations!DD$97+Calibrations!DE$97</f>
        <v>6.421244393933315</v>
      </c>
      <c r="AH485" s="24">
        <f>('Bruker data input page'!BK485*10000)*Calibrations!DK$97+Calibrations!DL$97</f>
        <v>108.42402555533846</v>
      </c>
      <c r="AI485" s="24">
        <f>Calibrations!DR$97*('Bruker data input page'!BM485*10000)^2+('Bruker data input page'!BM485*10000)*Calibrations!DS$97+Calibrations!DT$97</f>
        <v>30.785516947465101</v>
      </c>
      <c r="AJ485" s="24">
        <f>Calibrations!DY$97*('Bruker data input page'!BO485*10000)^2+Calibrations!DZ$97*('Bruker data input page'!BO485*10000)+Calibrations!EA$97</f>
        <v>103.23552296947157</v>
      </c>
      <c r="AK485" s="21"/>
      <c r="AL485" s="21"/>
    </row>
    <row r="486" spans="2:38">
      <c r="B486" s="27">
        <f>'Bruker data input page'!B1163</f>
        <v>44769.875694444447</v>
      </c>
      <c r="C486" s="21" t="str">
        <f>'Bruker data input page'!G1163</f>
        <v>GeoExploration</v>
      </c>
      <c r="D486" s="21" t="str">
        <f>'Bruker data input page'!H1163</f>
        <v>Oxide3phase</v>
      </c>
      <c r="E486" s="26">
        <f>'Bruker data input page'!L1163</f>
        <v>90</v>
      </c>
      <c r="F486" s="26"/>
      <c r="G486" s="26" t="str">
        <f>'Bruker data input page'!DK486</f>
        <v>393-U1583F-4R-1A</v>
      </c>
      <c r="H486" s="26" t="str">
        <f>'Bruker data input page'!DL486</f>
        <v>SHLF</v>
      </c>
      <c r="I486" s="26">
        <f>'Bruker data input page'!DM486</f>
        <v>0</v>
      </c>
      <c r="J486" s="26">
        <f>'Bruker data input page'!DN486</f>
        <v>0</v>
      </c>
      <c r="K486" s="26">
        <f>'Bruker data input page'!DO486</f>
        <v>0</v>
      </c>
      <c r="L486" s="26">
        <f>'Bruker data input page'!DP486</f>
        <v>0</v>
      </c>
      <c r="M486" s="26">
        <f>'Bruker data input page'!DQ486</f>
        <v>0</v>
      </c>
      <c r="N486" s="26">
        <f>'Bruker data input page'!DR486</f>
        <v>0</v>
      </c>
      <c r="O486" s="26">
        <f>'Bruker data input page'!DS486</f>
        <v>51</v>
      </c>
      <c r="P486" s="21" t="str">
        <f>'Bruker data input page'!DT486</f>
        <v>1D ALT</v>
      </c>
      <c r="Q486" s="21">
        <f>'Bruker data input page'!A486</f>
        <v>98</v>
      </c>
      <c r="R486" s="27">
        <f>'Bruker data input page'!B486</f>
        <v>44753.925694444442</v>
      </c>
      <c r="S486" s="22">
        <f>'Bruker data input page'!Y486*Calibrations!H$97+Calibrations!I$97</f>
        <v>52.643371979150508</v>
      </c>
      <c r="T486" s="23">
        <f>Calibrations!O$97*('Bruker data input page'!AK486/0.5993)^2+Calibrations!P$97*('Bruker data input page'!AK486/0.5993)+Calibrations!Q$97</f>
        <v>1.5080717825216061</v>
      </c>
      <c r="U486" s="22">
        <f>Calibrations!$V$97*'Bruker data input page'!W486^2+Calibrations!$W$97*'Bruker data input page'!W486+Calibrations!$X$97</f>
        <v>17.676335579396984</v>
      </c>
      <c r="V486" s="23">
        <f>('Bruker data input page'!AS486/0.69943)*Calibrations!AC$97+Calibrations!AD$97</f>
        <v>10.524296362427613</v>
      </c>
      <c r="W486" s="23">
        <f>'Bruker data input page'!U486*Calibrations!AQ$97+Calibrations!AR$97</f>
        <v>9.2610532183103977</v>
      </c>
      <c r="X486" s="23">
        <f>Calibrations!AJ$97*('Bruker data input page'!AQ486/0.77446)^2+('Bruker data input page'!AQ486/0.77446)*Calibrations!AK$97+Calibrations!AL$97</f>
        <v>0.14061244980334625</v>
      </c>
      <c r="Y486" s="23">
        <f>('Bruker data input page'!AI486/0.7147)*Calibrations!AX$97+Calibrations!AY$97</f>
        <v>11.460595460696911</v>
      </c>
      <c r="Z486" s="23">
        <f>('Bruker data input page'!AG486/0.8302)*Calibrations!BE$97+Calibrations!BF$97</f>
        <v>0.23216708189519367</v>
      </c>
      <c r="AA486" s="23">
        <f>((('Bruker data input page'!AA486/0.436)^2)*Calibrations!BK$97)+(('Bruker data input page'!AA486/0.436)*Calibrations!BL$97)+Calibrations!BM$97</f>
        <v>0.10008510092146317</v>
      </c>
      <c r="AB486" s="24">
        <f>'Bruker data input page'!AM486*Calibrations!BS$97*10000+Calibrations!BT$97</f>
        <v>315.24311822802866</v>
      </c>
      <c r="AC486" s="24">
        <f>Calibrations!CA$97*('Bruker data input page'!AO486*10000)^2+('Bruker data input page'!AO486*10000)*Calibrations!CB$97+Calibrations!CC$97</f>
        <v>330.2254422254797</v>
      </c>
      <c r="AD486" s="24">
        <f>'Bruker data input page'!AW486*10000*Calibrations!CI$97+Calibrations!CJ$97</f>
        <v>65.619811116325764</v>
      </c>
      <c r="AE486" s="24">
        <f>'Bruker data input page'!AY486*10000*Calibrations!CP$97+Calibrations!CQ$97</f>
        <v>70.018160139680234</v>
      </c>
      <c r="AF486" s="24">
        <f>Calibrations!$CW$97*('Bruker data input page'!BA486*10000)^2+('Bruker data input page'!BA486*10000)*Calibrations!$CX$97+Calibrations!$CY$97</f>
        <v>80.80606205893092</v>
      </c>
      <c r="AG486" s="24">
        <f>'Bruker data input page'!BI486*10000*Calibrations!DD$97+Calibrations!DE$97</f>
        <v>3.0310147047823475</v>
      </c>
      <c r="AH486" s="24">
        <f>('Bruker data input page'!BK486*10000)*Calibrations!DK$97+Calibrations!DL$97</f>
        <v>106.43767033317768</v>
      </c>
      <c r="AI486" s="24">
        <f>Calibrations!DR$97*('Bruker data input page'!BM486*10000)^2+('Bruker data input page'!BM486*10000)*Calibrations!DS$97+Calibrations!DT$97</f>
        <v>31.845636216163818</v>
      </c>
      <c r="AJ486" s="24">
        <f>Calibrations!DY$97*('Bruker data input page'!BO486*10000)^2+Calibrations!DZ$97*('Bruker data input page'!BO486*10000)+Calibrations!EA$97</f>
        <v>92.24810811951609</v>
      </c>
      <c r="AK486" s="21"/>
      <c r="AL486" s="21"/>
    </row>
    <row r="487" spans="2:38">
      <c r="B487" s="27">
        <f>'Bruker data input page'!B1164</f>
        <v>44769.879861111112</v>
      </c>
      <c r="C487" s="21" t="str">
        <f>'Bruker data input page'!G1164</f>
        <v>GeoExploration</v>
      </c>
      <c r="D487" s="21" t="str">
        <f>'Bruker data input page'!H1164</f>
        <v>Oxide3phase</v>
      </c>
      <c r="E487" s="26">
        <f>'Bruker data input page'!L1164</f>
        <v>90</v>
      </c>
      <c r="F487" s="26"/>
      <c r="G487" s="26" t="str">
        <f>'Bruker data input page'!DK487</f>
        <v>393-U1583F-4R-1A</v>
      </c>
      <c r="H487" s="26" t="str">
        <f>'Bruker data input page'!DL487</f>
        <v>SHLF</v>
      </c>
      <c r="I487" s="26">
        <f>'Bruker data input page'!DM487</f>
        <v>0</v>
      </c>
      <c r="J487" s="26">
        <f>'Bruker data input page'!DN487</f>
        <v>0</v>
      </c>
      <c r="K487" s="26">
        <f>'Bruker data input page'!DO487</f>
        <v>0</v>
      </c>
      <c r="L487" s="26">
        <f>'Bruker data input page'!DP487</f>
        <v>0</v>
      </c>
      <c r="M487" s="26">
        <f>'Bruker data input page'!DQ487</f>
        <v>0</v>
      </c>
      <c r="N487" s="26">
        <f>'Bruker data input page'!DR487</f>
        <v>0</v>
      </c>
      <c r="O487" s="26">
        <f>'Bruker data input page'!DS487</f>
        <v>67</v>
      </c>
      <c r="P487" s="21" t="str">
        <f>'Bruker data input page'!DT487</f>
        <v>2B ALT</v>
      </c>
      <c r="Q487" s="21">
        <f>'Bruker data input page'!A487</f>
        <v>100</v>
      </c>
      <c r="R487" s="27">
        <f>'Bruker data input page'!B487</f>
        <v>44753.929861111108</v>
      </c>
      <c r="S487" s="22">
        <f>'Bruker data input page'!Y487*Calibrations!H$97+Calibrations!I$97</f>
        <v>51.93464032048319</v>
      </c>
      <c r="T487" s="23">
        <f>Calibrations!O$97*('Bruker data input page'!AK487/0.5993)^2+Calibrations!P$97*('Bruker data input page'!AK487/0.5993)+Calibrations!Q$97</f>
        <v>1.4796376165421117</v>
      </c>
      <c r="U487" s="22">
        <f>Calibrations!$V$97*'Bruker data input page'!W487^2+Calibrations!$W$97*'Bruker data input page'!W487+Calibrations!$X$97</f>
        <v>17.519473057271934</v>
      </c>
      <c r="V487" s="23">
        <f>('Bruker data input page'!AS487/0.69943)*Calibrations!AC$97+Calibrations!AD$97</f>
        <v>9.8618421991850607</v>
      </c>
      <c r="W487" s="23">
        <f>'Bruker data input page'!U487*Calibrations!AQ$97+Calibrations!AR$97</f>
        <v>8.7210669431151508</v>
      </c>
      <c r="X487" s="23">
        <f>Calibrations!AJ$97*('Bruker data input page'!AQ487/0.77446)^2+('Bruker data input page'!AQ487/0.77446)*Calibrations!AK$97+Calibrations!AL$97</f>
        <v>0.15074862505338554</v>
      </c>
      <c r="Y487" s="23">
        <f>('Bruker data input page'!AI487/0.7147)*Calibrations!AX$97+Calibrations!AY$97</f>
        <v>11.482062637796684</v>
      </c>
      <c r="Z487" s="23">
        <f>('Bruker data input page'!AG487/0.8302)*Calibrations!BE$97+Calibrations!BF$97</f>
        <v>0.31607911969899105</v>
      </c>
      <c r="AA487" s="23">
        <f>((('Bruker data input page'!AA487/0.436)^2)*Calibrations!BK$97)+(('Bruker data input page'!AA487/0.436)*Calibrations!BL$97)+Calibrations!BM$97</f>
        <v>0.10988490097405006</v>
      </c>
      <c r="AB487" s="24">
        <f>'Bruker data input page'!AM487*Calibrations!BS$97*10000+Calibrations!BT$97</f>
        <v>341.82460917643903</v>
      </c>
      <c r="AC487" s="24">
        <f>Calibrations!CA$97*('Bruker data input page'!AO487*10000)^2+('Bruker data input page'!AO487*10000)*Calibrations!CB$97+Calibrations!CC$97</f>
        <v>285.59373181408967</v>
      </c>
      <c r="AD487" s="24">
        <f>'Bruker data input page'!AW487*10000*Calibrations!CI$97+Calibrations!CJ$97</f>
        <v>80.447733150896241</v>
      </c>
      <c r="AE487" s="24">
        <f>'Bruker data input page'!AY487*10000*Calibrations!CP$97+Calibrations!CQ$97</f>
        <v>71.046121408083096</v>
      </c>
      <c r="AF487" s="24">
        <f>Calibrations!$CW$97*('Bruker data input page'!BA487*10000)^2+('Bruker data input page'!BA487*10000)*Calibrations!$CX$97+Calibrations!$CY$97</f>
        <v>80.80606205893092</v>
      </c>
      <c r="AG487" s="24">
        <f>'Bruker data input page'!BI487*10000*Calibrations!DD$97+Calibrations!DE$97</f>
        <v>5.2911678308829933</v>
      </c>
      <c r="AH487" s="24">
        <f>('Bruker data input page'!BK487*10000)*Calibrations!DK$97+Calibrations!DL$97</f>
        <v>99.485427055614949</v>
      </c>
      <c r="AI487" s="24">
        <f>Calibrations!DR$97*('Bruker data input page'!BM487*10000)^2+('Bruker data input page'!BM487*10000)*Calibrations!DS$97+Calibrations!DT$97</f>
        <v>32.905465640200383</v>
      </c>
      <c r="AJ487" s="24">
        <f>Calibrations!DY$97*('Bruker data input page'!BO487*10000)^2+Calibrations!DZ$97*('Bruker data input page'!BO487*10000)+Calibrations!EA$97</f>
        <v>99.860350410426648</v>
      </c>
      <c r="AK487" s="21"/>
      <c r="AL487" s="21"/>
    </row>
    <row r="488" spans="2:38">
      <c r="B488" s="27">
        <f>'Bruker data input page'!B1165</f>
        <v>44769.882638888892</v>
      </c>
      <c r="C488" s="21" t="str">
        <f>'Bruker data input page'!G1165</f>
        <v>GeoExploration</v>
      </c>
      <c r="D488" s="21" t="str">
        <f>'Bruker data input page'!H1165</f>
        <v>Oxide3phase</v>
      </c>
      <c r="E488" s="26">
        <f>'Bruker data input page'!L1165</f>
        <v>90</v>
      </c>
      <c r="F488" s="26"/>
      <c r="G488" s="26" t="str">
        <f>'Bruker data input page'!DK488</f>
        <v>393-U1583F-4R-1A</v>
      </c>
      <c r="H488" s="26" t="str">
        <f>'Bruker data input page'!DL488</f>
        <v>SHLF</v>
      </c>
      <c r="I488" s="26">
        <f>'Bruker data input page'!DM488</f>
        <v>0</v>
      </c>
      <c r="J488" s="26">
        <f>'Bruker data input page'!DN488</f>
        <v>0</v>
      </c>
      <c r="K488" s="26">
        <f>'Bruker data input page'!DO488</f>
        <v>0</v>
      </c>
      <c r="L488" s="26">
        <f>'Bruker data input page'!DP488</f>
        <v>0</v>
      </c>
      <c r="M488" s="26">
        <f>'Bruker data input page'!DQ488</f>
        <v>0</v>
      </c>
      <c r="N488" s="26">
        <f>'Bruker data input page'!DR488</f>
        <v>0</v>
      </c>
      <c r="O488" s="26">
        <f>'Bruker data input page'!DS488</f>
        <v>72</v>
      </c>
      <c r="P488" s="21" t="str">
        <f>'Bruker data input page'!DT488</f>
        <v>2B BKGD</v>
      </c>
      <c r="Q488" s="21">
        <f>'Bruker data input page'!A488</f>
        <v>101</v>
      </c>
      <c r="R488" s="27">
        <f>'Bruker data input page'!B488</f>
        <v>44753.932638888888</v>
      </c>
      <c r="S488" s="22">
        <f>'Bruker data input page'!Y488*Calibrations!H$97+Calibrations!I$97</f>
        <v>52.895141029396285</v>
      </c>
      <c r="T488" s="23">
        <f>Calibrations!O$97*('Bruker data input page'!AK488/0.5993)^2+Calibrations!P$97*('Bruker data input page'!AK488/0.5993)+Calibrations!Q$97</f>
        <v>1.4500781204773407</v>
      </c>
      <c r="U488" s="22">
        <f>Calibrations!$V$97*'Bruker data input page'!W488^2+Calibrations!$W$97*'Bruker data input page'!W488+Calibrations!$X$97</f>
        <v>18.610747810707743</v>
      </c>
      <c r="V488" s="23">
        <f>('Bruker data input page'!AS488/0.69943)*Calibrations!AC$97+Calibrations!AD$97</f>
        <v>9.655032155174732</v>
      </c>
      <c r="W488" s="23">
        <f>'Bruker data input page'!U488*Calibrations!AQ$97+Calibrations!AR$97</f>
        <v>9.4947959346408837</v>
      </c>
      <c r="X488" s="23">
        <f>Calibrations!AJ$97*('Bruker data input page'!AQ488/0.77446)^2+('Bruker data input page'!AQ488/0.77446)*Calibrations!AK$97+Calibrations!AL$97</f>
        <v>0.14798025165798639</v>
      </c>
      <c r="Y488" s="23">
        <f>('Bruker data input page'!AI488/0.7147)*Calibrations!AX$97+Calibrations!AY$97</f>
        <v>11.557578381353341</v>
      </c>
      <c r="Z488" s="23">
        <f>('Bruker data input page'!AG488/0.8302)*Calibrations!BE$97+Calibrations!BF$97</f>
        <v>9.1810615784525318E-2</v>
      </c>
      <c r="AA488" s="23">
        <f>((('Bruker data input page'!AA488/0.436)^2)*Calibrations!BK$97)+(('Bruker data input page'!AA488/0.436)*Calibrations!BL$97)+Calibrations!BM$97</f>
        <v>8.7958109249523631E-2</v>
      </c>
      <c r="AB488" s="24">
        <f>'Bruker data input page'!AM488*Calibrations!BS$97*10000+Calibrations!BT$97</f>
        <v>358.97395817541354</v>
      </c>
      <c r="AC488" s="24">
        <f>Calibrations!CA$97*('Bruker data input page'!AO488*10000)^2+('Bruker data input page'!AO488*10000)*Calibrations!CB$97+Calibrations!CC$97</f>
        <v>265.50942619017928</v>
      </c>
      <c r="AD488" s="24">
        <f>'Bruker data input page'!AW488*10000*Calibrations!CI$97+Calibrations!CJ$97</f>
        <v>76.493620608344116</v>
      </c>
      <c r="AE488" s="24">
        <f>'Bruker data input page'!AY488*10000*Calibrations!CP$97+Calibrations!CQ$97</f>
        <v>58.710586187248722</v>
      </c>
      <c r="AF488" s="24">
        <f>Calibrations!$CW$97*('Bruker data input page'!BA488*10000)^2+('Bruker data input page'!BA488*10000)*Calibrations!$CX$97+Calibrations!$CY$97</f>
        <v>74.117702441699478</v>
      </c>
      <c r="AG488" s="24" t="e">
        <f>'Bruker data input page'!BI488*10000*Calibrations!DD$97+Calibrations!DE$97</f>
        <v>#VALUE!</v>
      </c>
      <c r="AH488" s="24">
        <f>('Bruker data input page'!BK488*10000)*Calibrations!DK$97+Calibrations!DL$97</f>
        <v>97.499071833454153</v>
      </c>
      <c r="AI488" s="24">
        <f>Calibrations!DR$97*('Bruker data input page'!BM488*10000)^2+('Bruker data input page'!BM488*10000)*Calibrations!DS$97+Calibrations!DT$97</f>
        <v>29.725107834104254</v>
      </c>
      <c r="AJ488" s="24">
        <f>Calibrations!DY$97*('Bruker data input page'!BO488*10000)^2+Calibrations!DZ$97*('Bruker data input page'!BO488*10000)+Calibrations!EA$97</f>
        <v>90.553094544379476</v>
      </c>
      <c r="AK488" s="21"/>
      <c r="AL488" s="21"/>
    </row>
    <row r="489" spans="2:38">
      <c r="B489" s="27">
        <f>'Bruker data input page'!B1166</f>
        <v>44769.888194444444</v>
      </c>
      <c r="C489" s="21" t="str">
        <f>'Bruker data input page'!G1166</f>
        <v>GeoExploration</v>
      </c>
      <c r="D489" s="21" t="str">
        <f>'Bruker data input page'!H1166</f>
        <v>Oxide3phase</v>
      </c>
      <c r="E489" s="26">
        <f>'Bruker data input page'!L1166</f>
        <v>90</v>
      </c>
      <c r="F489" s="26"/>
      <c r="G489" s="26" t="str">
        <f>'Bruker data input page'!DK489</f>
        <v>393-U1583F-4R-1A</v>
      </c>
      <c r="H489" s="26" t="str">
        <f>'Bruker data input page'!DL489</f>
        <v>SHLF</v>
      </c>
      <c r="I489" s="26">
        <f>'Bruker data input page'!DM489</f>
        <v>0</v>
      </c>
      <c r="J489" s="26">
        <f>'Bruker data input page'!DN489</f>
        <v>0</v>
      </c>
      <c r="K489" s="26">
        <f>'Bruker data input page'!DO489</f>
        <v>0</v>
      </c>
      <c r="L489" s="26">
        <f>'Bruker data input page'!DP489</f>
        <v>0</v>
      </c>
      <c r="M489" s="26">
        <f>'Bruker data input page'!DQ489</f>
        <v>0</v>
      </c>
      <c r="N489" s="26">
        <f>'Bruker data input page'!DR489</f>
        <v>0</v>
      </c>
      <c r="O489" s="26">
        <f>'Bruker data input page'!DS489</f>
        <v>93</v>
      </c>
      <c r="P489" s="21" t="str">
        <f>'Bruker data input page'!DT489</f>
        <v>2C BKGD</v>
      </c>
      <c r="Q489" s="21">
        <f>'Bruker data input page'!A489</f>
        <v>102</v>
      </c>
      <c r="R489" s="27">
        <f>'Bruker data input page'!B489</f>
        <v>44753.93472222222</v>
      </c>
      <c r="S489" s="22">
        <f>'Bruker data input page'!Y489*Calibrations!H$97+Calibrations!I$97</f>
        <v>54.102301742231148</v>
      </c>
      <c r="T489" s="23">
        <f>Calibrations!O$97*('Bruker data input page'!AK489/0.5993)^2+Calibrations!P$97*('Bruker data input page'!AK489/0.5993)+Calibrations!Q$97</f>
        <v>1.5261147426253681</v>
      </c>
      <c r="U489" s="22">
        <f>Calibrations!$V$97*'Bruker data input page'!W489^2+Calibrations!$W$97*'Bruker data input page'!W489+Calibrations!$X$97</f>
        <v>18.994048800216518</v>
      </c>
      <c r="V489" s="23">
        <f>('Bruker data input page'!AS489/0.69943)*Calibrations!AC$97+Calibrations!AD$97</f>
        <v>10.088800751310524</v>
      </c>
      <c r="W489" s="23">
        <f>'Bruker data input page'!U489*Calibrations!AQ$97+Calibrations!AR$97</f>
        <v>9.3644877536592901</v>
      </c>
      <c r="X489" s="23">
        <f>Calibrations!AJ$97*('Bruker data input page'!AQ489/0.77446)^2+('Bruker data input page'!AQ489/0.77446)*Calibrations!AK$97+Calibrations!AL$97</f>
        <v>0.15438776056444659</v>
      </c>
      <c r="Y489" s="23">
        <f>('Bruker data input page'!AI489/0.7147)*Calibrations!AX$97+Calibrations!AY$97</f>
        <v>11.826603217773922</v>
      </c>
      <c r="Z489" s="23">
        <f>('Bruker data input page'!AG489/0.8302)*Calibrations!BE$97+Calibrations!BF$97</f>
        <v>9.0603248334110972E-2</v>
      </c>
      <c r="AA489" s="23">
        <f>((('Bruker data input page'!AA489/0.436)^2)*Calibrations!BK$97)+(('Bruker data input page'!AA489/0.436)*Calibrations!BL$97)+Calibrations!BM$97</f>
        <v>0.16913790855063682</v>
      </c>
      <c r="AB489" s="24">
        <f>'Bruker data input page'!AM489*Calibrations!BS$97*10000+Calibrations!BT$97</f>
        <v>323.81779272751589</v>
      </c>
      <c r="AC489" s="24">
        <f>Calibrations!CA$97*('Bruker data input page'!AO489*10000)^2+('Bruker data input page'!AO489*10000)*Calibrations!CB$97+Calibrations!CC$97</f>
        <v>352.81198851212343</v>
      </c>
      <c r="AD489" s="24">
        <f>'Bruker data input page'!AW489*10000*Calibrations!CI$97+Calibrations!CJ$97</f>
        <v>64.631282980687729</v>
      </c>
      <c r="AE489" s="24">
        <f>'Bruker data input page'!AY489*10000*Calibrations!CP$97+Calibrations!CQ$97</f>
        <v>62.822431260860185</v>
      </c>
      <c r="AF489" s="24">
        <f>Calibrations!$CW$97*('Bruker data input page'!BA489*10000)^2+('Bruker data input page'!BA489*10000)*Calibrations!$CX$97+Calibrations!$CY$97</f>
        <v>64.504866967631671</v>
      </c>
      <c r="AG489" s="24" t="e">
        <f>'Bruker data input page'!BI489*10000*Calibrations!DD$97+Calibrations!DE$97</f>
        <v>#VALUE!</v>
      </c>
      <c r="AH489" s="24">
        <f>('Bruker data input page'!BK489*10000)*Calibrations!DK$97+Calibrations!DL$97</f>
        <v>102.46495988885611</v>
      </c>
      <c r="AI489" s="24">
        <f>Calibrations!DR$97*('Bruker data input page'!BM489*10000)^2+('Bruker data input page'!BM489*10000)*Calibrations!DS$97+Calibrations!DT$97</f>
        <v>32.905465640200383</v>
      </c>
      <c r="AJ489" s="24">
        <f>Calibrations!DY$97*('Bruker data input page'!BO489*10000)^2+Calibrations!DZ$97*('Bruker data input page'!BO489*10000)+Calibrations!EA$97</f>
        <v>92.24810811951609</v>
      </c>
      <c r="AK489" s="21"/>
      <c r="AL489" s="21"/>
    </row>
    <row r="490" spans="2:38">
      <c r="B490" s="27">
        <f>'Bruker data input page'!B1167</f>
        <v>44769.909722222219</v>
      </c>
      <c r="C490" s="21" t="str">
        <f>'Bruker data input page'!G1167</f>
        <v>GeoExploration</v>
      </c>
      <c r="D490" s="21" t="str">
        <f>'Bruker data input page'!H1167</f>
        <v>Oxide3phase</v>
      </c>
      <c r="E490" s="26">
        <f>'Bruker data input page'!L1167</f>
        <v>90</v>
      </c>
      <c r="F490" s="26"/>
      <c r="G490" s="26" t="str">
        <f>'Bruker data input page'!DK490</f>
        <v>393-U1583F-4R-2A</v>
      </c>
      <c r="H490" s="26" t="str">
        <f>'Bruker data input page'!DL490</f>
        <v>SHLF</v>
      </c>
      <c r="I490" s="26">
        <f>'Bruker data input page'!DM490</f>
        <v>0</v>
      </c>
      <c r="J490" s="26">
        <f>'Bruker data input page'!DN490</f>
        <v>0</v>
      </c>
      <c r="K490" s="26">
        <f>'Bruker data input page'!DO490</f>
        <v>0</v>
      </c>
      <c r="L490" s="26">
        <f>'Bruker data input page'!DP490</f>
        <v>0</v>
      </c>
      <c r="M490" s="26">
        <f>'Bruker data input page'!DQ490</f>
        <v>0</v>
      </c>
      <c r="N490" s="26">
        <f>'Bruker data input page'!DR490</f>
        <v>0</v>
      </c>
      <c r="O490" s="26">
        <f>'Bruker data input page'!DS490</f>
        <v>4</v>
      </c>
      <c r="P490" s="21" t="str">
        <f>'Bruker data input page'!DT490</f>
        <v>1A BKGD</v>
      </c>
      <c r="Q490" s="21">
        <f>'Bruker data input page'!A490</f>
        <v>103</v>
      </c>
      <c r="R490" s="27">
        <f>'Bruker data input page'!B490</f>
        <v>44753.938888888886</v>
      </c>
      <c r="S490" s="22">
        <f>'Bruker data input page'!Y490*Calibrations!H$97+Calibrations!I$97</f>
        <v>54.584453137180347</v>
      </c>
      <c r="T490" s="23">
        <f>Calibrations!O$97*('Bruker data input page'!AK490/0.5993)^2+Calibrations!P$97*('Bruker data input page'!AK490/0.5993)+Calibrations!Q$97</f>
        <v>1.5057925514818238</v>
      </c>
      <c r="U490" s="22">
        <f>Calibrations!$V$97*'Bruker data input page'!W490^2+Calibrations!$W$97*'Bruker data input page'!W490+Calibrations!$X$97</f>
        <v>18.309624506350239</v>
      </c>
      <c r="V490" s="23">
        <f>('Bruker data input page'!AS490/0.69943)*Calibrations!AC$97+Calibrations!AD$97</f>
        <v>9.8432767881361176</v>
      </c>
      <c r="W490" s="23">
        <f>'Bruker data input page'!U490*Calibrations!AQ$97+Calibrations!AR$97</f>
        <v>9.6979916293169346</v>
      </c>
      <c r="X490" s="23">
        <f>Calibrations!AJ$97*('Bruker data input page'!AQ490/0.77446)^2+('Bruker data input page'!AQ490/0.77446)*Calibrations!AK$97+Calibrations!AL$97</f>
        <v>0.15264010006550222</v>
      </c>
      <c r="Y490" s="23">
        <f>('Bruker data input page'!AI490/0.7147)*Calibrations!AX$97+Calibrations!AY$97</f>
        <v>11.669938499790458</v>
      </c>
      <c r="Z490" s="23">
        <f>('Bruker data input page'!AG490/0.8302)*Calibrations!BE$97+Calibrations!BF$97</f>
        <v>0.19519145372625418</v>
      </c>
      <c r="AA490" s="23">
        <f>((('Bruker data input page'!AA490/0.436)^2)*Calibrations!BK$97)+(('Bruker data input page'!AA490/0.436)*Calibrations!BL$97)+Calibrations!BM$97</f>
        <v>0.11439174397546016</v>
      </c>
      <c r="AB490" s="24">
        <f>'Bruker data input page'!AM490*Calibrations!BS$97*10000+Calibrations!BT$97</f>
        <v>398.41746087305478</v>
      </c>
      <c r="AC490" s="24">
        <f>Calibrations!CA$97*('Bruker data input page'!AO490*10000)^2+('Bruker data input page'!AO490*10000)*Calibrations!CB$97+Calibrations!CC$97</f>
        <v>261.36266725905273</v>
      </c>
      <c r="AD490" s="24">
        <f>'Bruker data input page'!AW490*10000*Calibrations!CI$97+Calibrations!CJ$97</f>
        <v>71.550979930153957</v>
      </c>
      <c r="AE490" s="24">
        <f>'Bruker data input page'!AY490*10000*Calibrations!CP$97+Calibrations!CQ$97</f>
        <v>57.682624918845853</v>
      </c>
      <c r="AF490" s="24">
        <f>Calibrations!$CW$97*('Bruker data input page'!BA490*10000)^2+('Bruker data input page'!BA490*10000)*Calibrations!$CX$97+Calibrations!$CY$97</f>
        <v>64.504866967631671</v>
      </c>
      <c r="AG490" s="24" t="e">
        <f>'Bruker data input page'!BI490*10000*Calibrations!DD$97+Calibrations!DE$97</f>
        <v>#VALUE!</v>
      </c>
      <c r="AH490" s="24">
        <f>('Bruker data input page'!BK490*10000)*Calibrations!DK$97+Calibrations!DL$97</f>
        <v>101.47178227777572</v>
      </c>
      <c r="AI490" s="24">
        <f>Calibrations!DR$97*('Bruker data input page'!BM490*10000)^2+('Bruker data input page'!BM490*10000)*Calibrations!DS$97+Calibrations!DT$97</f>
        <v>33.965005219574827</v>
      </c>
      <c r="AJ490" s="24">
        <f>Calibrations!DY$97*('Bruker data input page'!BO490*10000)^2+Calibrations!DZ$97*('Bruker data input page'!BO490*10000)+Calibrations!EA$97</f>
        <v>95.634421621982227</v>
      </c>
      <c r="AK490" s="21"/>
      <c r="AL490" s="21"/>
    </row>
    <row r="491" spans="2:38">
      <c r="B491" s="27">
        <f>'Bruker data input page'!B1168</f>
        <v>44769.911111111112</v>
      </c>
      <c r="C491" s="21" t="str">
        <f>'Bruker data input page'!G1168</f>
        <v>GeoExploration</v>
      </c>
      <c r="D491" s="21" t="str">
        <f>'Bruker data input page'!H1168</f>
        <v>Oxide3phase</v>
      </c>
      <c r="E491" s="26">
        <f>'Bruker data input page'!L1168</f>
        <v>90</v>
      </c>
      <c r="F491" s="26"/>
      <c r="G491" s="26" t="str">
        <f>'Bruker data input page'!DK491</f>
        <v>393-U1583F-4R-2A</v>
      </c>
      <c r="H491" s="26" t="str">
        <f>'Bruker data input page'!DL491</f>
        <v>SHLF</v>
      </c>
      <c r="I491" s="26">
        <f>'Bruker data input page'!DM491</f>
        <v>0</v>
      </c>
      <c r="J491" s="26">
        <f>'Bruker data input page'!DN491</f>
        <v>0</v>
      </c>
      <c r="K491" s="26">
        <f>'Bruker data input page'!DO491</f>
        <v>0</v>
      </c>
      <c r="L491" s="26">
        <f>'Bruker data input page'!DP491</f>
        <v>0</v>
      </c>
      <c r="M491" s="26">
        <f>'Bruker data input page'!DQ491</f>
        <v>0</v>
      </c>
      <c r="N491" s="26">
        <f>'Bruker data input page'!DR491</f>
        <v>0</v>
      </c>
      <c r="O491" s="26">
        <f>'Bruker data input page'!DS491</f>
        <v>82</v>
      </c>
      <c r="P491" s="21" t="str">
        <f>'Bruker data input page'!DT491</f>
        <v>2D ALT</v>
      </c>
      <c r="Q491" s="21">
        <f>'Bruker data input page'!A491</f>
        <v>104</v>
      </c>
      <c r="R491" s="27">
        <f>'Bruker data input page'!B491</f>
        <v>44753.940972222219</v>
      </c>
      <c r="S491" s="22">
        <f>'Bruker data input page'!Y491*Calibrations!H$97+Calibrations!I$97</f>
        <v>51.803587341520902</v>
      </c>
      <c r="T491" s="23">
        <f>Calibrations!O$97*('Bruker data input page'!AK491/0.5993)^2+Calibrations!P$97*('Bruker data input page'!AK491/0.5993)+Calibrations!Q$97</f>
        <v>1.4587072352746042</v>
      </c>
      <c r="U491" s="22">
        <f>Calibrations!$V$97*'Bruker data input page'!W491^2+Calibrations!$W$97*'Bruker data input page'!W491+Calibrations!$X$97</f>
        <v>17.37295577335054</v>
      </c>
      <c r="V491" s="23">
        <f>('Bruker data input page'!AS491/0.69943)*Calibrations!AC$97+Calibrations!AD$97</f>
        <v>10.457086696072135</v>
      </c>
      <c r="W491" s="23">
        <f>'Bruker data input page'!U491*Calibrations!AQ$97+Calibrations!AR$97</f>
        <v>9.1400251451731904</v>
      </c>
      <c r="X491" s="23">
        <f>Calibrations!AJ$97*('Bruker data input page'!AQ491/0.77446)^2+('Bruker data input page'!AQ491/0.77446)*Calibrations!AK$97+Calibrations!AL$97</f>
        <v>0.16134862475762152</v>
      </c>
      <c r="Y491" s="23">
        <f>('Bruker data input page'!AI491/0.7147)*Calibrations!AX$97+Calibrations!AY$97</f>
        <v>11.21547379310374</v>
      </c>
      <c r="Z491" s="23">
        <f>('Bruker data input page'!AG491/0.8302)*Calibrations!BE$97+Calibrations!BF$97</f>
        <v>0.27306665427797983</v>
      </c>
      <c r="AA491" s="23">
        <f>((('Bruker data input page'!AA491/0.436)^2)*Calibrations!BK$97)+(('Bruker data input page'!AA491/0.436)*Calibrations!BL$97)+Calibrations!BM$97</f>
        <v>0.12971320366030625</v>
      </c>
      <c r="AB491" s="24">
        <f>'Bruker data input page'!AM491*Calibrations!BS$97*10000+Calibrations!BT$97</f>
        <v>396.70252597315732</v>
      </c>
      <c r="AC491" s="24">
        <f>Calibrations!CA$97*('Bruker data input page'!AO491*10000)^2+('Bruker data input page'!AO491*10000)*Calibrations!CB$97+Calibrations!CC$97</f>
        <v>231.12297521528677</v>
      </c>
      <c r="AD491" s="24">
        <f>'Bruker data input page'!AW491*10000*Calibrations!CI$97+Calibrations!CJ$97</f>
        <v>66.608339251963798</v>
      </c>
      <c r="AE491" s="24">
        <f>'Bruker data input page'!AY491*10000*Calibrations!CP$97+Calibrations!CQ$97</f>
        <v>62.822431260860185</v>
      </c>
      <c r="AF491" s="24">
        <f>Calibrations!$CW$97*('Bruker data input page'!BA491*10000)^2+('Bruker data input page'!BA491*10000)*Calibrations!$CX$97+Calibrations!$CY$97</f>
        <v>75.467237794190723</v>
      </c>
      <c r="AG491" s="24">
        <f>'Bruker data input page'!BI491*10000*Calibrations!DD$97+Calibrations!DE$97</f>
        <v>5.2911678308829933</v>
      </c>
      <c r="AH491" s="24">
        <f>('Bruker data input page'!BK491*10000)*Calibrations!DK$97+Calibrations!DL$97</f>
        <v>100.47860466669533</v>
      </c>
      <c r="AI491" s="24">
        <f>Calibrations!DR$97*('Bruker data input page'!BM491*10000)^2+('Bruker data input page'!BM491*10000)*Calibrations!DS$97+Calibrations!DT$97</f>
        <v>30.785516947465101</v>
      </c>
      <c r="AJ491" s="24">
        <f>Calibrations!DY$97*('Bruker data input page'!BO491*10000)^2+Calibrations!DZ$97*('Bruker data input page'!BO491*10000)+Calibrations!EA$97</f>
        <v>100.70460775616377</v>
      </c>
      <c r="AK491" s="21"/>
      <c r="AL491" s="21"/>
    </row>
    <row r="492" spans="2:38">
      <c r="B492" s="27">
        <f>'Bruker data input page'!B1169</f>
        <v>44769.913194444445</v>
      </c>
      <c r="C492" s="21" t="str">
        <f>'Bruker data input page'!G1169</f>
        <v>GeoExploration</v>
      </c>
      <c r="D492" s="21" t="str">
        <f>'Bruker data input page'!H1169</f>
        <v>Oxide3phase</v>
      </c>
      <c r="E492" s="26">
        <f>'Bruker data input page'!L1169</f>
        <v>90</v>
      </c>
      <c r="F492" s="26"/>
      <c r="G492" s="26" t="str">
        <f>'Bruker data input page'!DK492</f>
        <v>393-U1583F-4R-2A</v>
      </c>
      <c r="H492" s="26" t="str">
        <f>'Bruker data input page'!DL492</f>
        <v>SHLF</v>
      </c>
      <c r="I492" s="26">
        <f>'Bruker data input page'!DM492</f>
        <v>0</v>
      </c>
      <c r="J492" s="26">
        <f>'Bruker data input page'!DN492</f>
        <v>0</v>
      </c>
      <c r="K492" s="26">
        <f>'Bruker data input page'!DO492</f>
        <v>0</v>
      </c>
      <c r="L492" s="26">
        <f>'Bruker data input page'!DP492</f>
        <v>0</v>
      </c>
      <c r="M492" s="26">
        <f>'Bruker data input page'!DQ492</f>
        <v>0</v>
      </c>
      <c r="N492" s="26">
        <f>'Bruker data input page'!DR492</f>
        <v>0</v>
      </c>
      <c r="O492" s="26">
        <f>'Bruker data input page'!DS492</f>
        <v>82</v>
      </c>
      <c r="P492" s="21" t="str">
        <f>'Bruker data input page'!DT492</f>
        <v>2D BKGD</v>
      </c>
      <c r="Q492" s="21">
        <f>'Bruker data input page'!A492</f>
        <v>105</v>
      </c>
      <c r="R492" s="27">
        <f>'Bruker data input page'!B492</f>
        <v>44753.943055555559</v>
      </c>
      <c r="S492" s="22">
        <f>'Bruker data input page'!Y492*Calibrations!H$97+Calibrations!I$97</f>
        <v>52.756483888463379</v>
      </c>
      <c r="T492" s="23">
        <f>Calibrations!O$97*('Bruker data input page'!AK492/0.5993)^2+Calibrations!P$97*('Bruker data input page'!AK492/0.5993)+Calibrations!Q$97</f>
        <v>1.3568757216385301</v>
      </c>
      <c r="U492" s="22">
        <f>Calibrations!$V$97*'Bruker data input page'!W492^2+Calibrations!$W$97*'Bruker data input page'!W492+Calibrations!$X$97</f>
        <v>17.100943378834028</v>
      </c>
      <c r="V492" s="23">
        <f>('Bruker data input page'!AS492/0.69943)*Calibrations!AC$97+Calibrations!AD$97</f>
        <v>9.3497822572304656</v>
      </c>
      <c r="W492" s="23">
        <f>'Bruker data input page'!U492*Calibrations!AQ$97+Calibrations!AR$97</f>
        <v>10.339479084060159</v>
      </c>
      <c r="X492" s="23">
        <f>Calibrations!AJ$97*('Bruker data input page'!AQ492/0.77446)^2+('Bruker data input page'!AQ492/0.77446)*Calibrations!AK$97+Calibrations!AL$97</f>
        <v>0.1363243501245584</v>
      </c>
      <c r="Y492" s="23">
        <f>('Bruker data input page'!AI492/0.7147)*Calibrations!AX$97+Calibrations!AY$97</f>
        <v>10.802725444752749</v>
      </c>
      <c r="Z492" s="23">
        <f>('Bruker data input page'!AG492/0.8302)*Calibrations!BE$97+Calibrations!BF$97</f>
        <v>0.10343152749476346</v>
      </c>
      <c r="AA492" s="23">
        <f>((('Bruker data input page'!AA492/0.436)^2)*Calibrations!BK$97)+(('Bruker data input page'!AA492/0.436)*Calibrations!BL$97)+Calibrations!BM$97</f>
        <v>0.11439174397546016</v>
      </c>
      <c r="AB492" s="24">
        <f>'Bruker data input page'!AM492*Calibrations!BS$97*10000+Calibrations!BT$97</f>
        <v>370.1210350247469</v>
      </c>
      <c r="AC492" s="24">
        <f>Calibrations!CA$97*('Bruker data input page'!AO492*10000)^2+('Bruker data input page'!AO492*10000)*Calibrations!CB$97+Calibrations!CC$97</f>
        <v>266.53935041221371</v>
      </c>
      <c r="AD492" s="24">
        <f>'Bruker data input page'!AW492*10000*Calibrations!CI$97+Calibrations!CJ$97</f>
        <v>92.310070778552628</v>
      </c>
      <c r="AE492" s="24">
        <f>'Bruker data input page'!AY492*10000*Calibrations!CP$97+Calibrations!CQ$97</f>
        <v>51.514857308428674</v>
      </c>
      <c r="AF492" s="24">
        <f>Calibrations!$CW$97*('Bruker data input page'!BA492*10000)^2+('Bruker data input page'!BA492*10000)*Calibrations!$CX$97+Calibrations!$CY$97</f>
        <v>58.881320405812829</v>
      </c>
      <c r="AG492" s="24">
        <f>'Bruker data input page'!BI492*10000*Calibrations!DD$97+Calibrations!DE$97</f>
        <v>1.9009381417320252</v>
      </c>
      <c r="AH492" s="24">
        <f>('Bruker data input page'!BK492*10000)*Calibrations!DK$97+Calibrations!DL$97</f>
        <v>102.46495988885611</v>
      </c>
      <c r="AI492" s="24">
        <f>Calibrations!DR$97*('Bruker data input page'!BM492*10000)^2+('Bruker data input page'!BM492*10000)*Calibrations!DS$97+Calibrations!DT$97</f>
        <v>29.725107834104254</v>
      </c>
      <c r="AJ492" s="24">
        <f>Calibrations!DY$97*('Bruker data input page'!BO492*10000)^2+Calibrations!DZ$97*('Bruker data input page'!BO492*10000)+Calibrations!EA$97</f>
        <v>94.78830745234157</v>
      </c>
      <c r="AK492" s="21"/>
      <c r="AL492" s="21"/>
    </row>
    <row r="493" spans="2:38">
      <c r="B493" s="27">
        <f>'Bruker data input page'!B1170</f>
        <v>44769.915972222225</v>
      </c>
      <c r="C493" s="21" t="str">
        <f>'Bruker data input page'!G1170</f>
        <v>GeoExploration</v>
      </c>
      <c r="D493" s="21" t="str">
        <f>'Bruker data input page'!H1170</f>
        <v>Oxide3phase</v>
      </c>
      <c r="E493" s="26">
        <f>'Bruker data input page'!L1170</f>
        <v>90</v>
      </c>
      <c r="F493" s="26"/>
      <c r="G493" s="26" t="str">
        <f>'Bruker data input page'!DK493</f>
        <v>393-U1583F-4R-2A</v>
      </c>
      <c r="H493" s="26" t="str">
        <f>'Bruker data input page'!DL493</f>
        <v>SHLF</v>
      </c>
      <c r="I493" s="26">
        <f>'Bruker data input page'!DM493</f>
        <v>0</v>
      </c>
      <c r="J493" s="26">
        <f>'Bruker data input page'!DN493</f>
        <v>0</v>
      </c>
      <c r="K493" s="26">
        <f>'Bruker data input page'!DO493</f>
        <v>0</v>
      </c>
      <c r="L493" s="26">
        <f>'Bruker data input page'!DP493</f>
        <v>0</v>
      </c>
      <c r="M493" s="26">
        <f>'Bruker data input page'!DQ493</f>
        <v>0</v>
      </c>
      <c r="N493" s="26">
        <f>'Bruker data input page'!DR493</f>
        <v>0</v>
      </c>
      <c r="O493" s="26">
        <f>'Bruker data input page'!DS493</f>
        <v>134</v>
      </c>
      <c r="P493" s="21" t="str">
        <f>'Bruker data input page'!DT493</f>
        <v>4A BKGD</v>
      </c>
      <c r="Q493" s="21">
        <f>'Bruker data input page'!A493</f>
        <v>106</v>
      </c>
      <c r="R493" s="27">
        <f>'Bruker data input page'!B493</f>
        <v>44753.945138888892</v>
      </c>
      <c r="S493" s="22">
        <f>'Bruker data input page'!Y493*Calibrations!H$97+Calibrations!I$97</f>
        <v>55.117694995369611</v>
      </c>
      <c r="T493" s="23">
        <f>Calibrations!O$97*('Bruker data input page'!AK493/0.5993)^2+Calibrations!P$97*('Bruker data input page'!AK493/0.5993)+Calibrations!Q$97</f>
        <v>1.5835619829067964</v>
      </c>
      <c r="U493" s="22">
        <f>Calibrations!$V$97*'Bruker data input page'!W493^2+Calibrations!$W$97*'Bruker data input page'!W493+Calibrations!$X$97</f>
        <v>17.662604760090868</v>
      </c>
      <c r="V493" s="23">
        <f>('Bruker data input page'!AS493/0.69943)*Calibrations!AC$97+Calibrations!AD$97</f>
        <v>10.232430830588401</v>
      </c>
      <c r="W493" s="23">
        <f>'Bruker data input page'!U493*Calibrations!AQ$97+Calibrations!AR$97</f>
        <v>9.8911338738282311</v>
      </c>
      <c r="X493" s="23">
        <f>Calibrations!AJ$97*('Bruker data input page'!AQ493/0.77446)^2+('Bruker data input page'!AQ493/0.77446)*Calibrations!AK$97+Calibrations!AL$97</f>
        <v>0.16123971068315057</v>
      </c>
      <c r="Y493" s="23">
        <f>('Bruker data input page'!AI493/0.7147)*Calibrations!AX$97+Calibrations!AY$97</f>
        <v>11.840153421758885</v>
      </c>
      <c r="Z493" s="23">
        <f>('Bruker data input page'!AG493/0.8302)*Calibrations!BE$97+Calibrations!BF$97</f>
        <v>0.27185928682756544</v>
      </c>
      <c r="AA493" s="23">
        <f>((('Bruker data input page'!AA493/0.436)^2)*Calibrations!BK$97)+(('Bruker data input page'!AA493/0.436)*Calibrations!BL$97)+Calibrations!BM$97</f>
        <v>0.13082961349677852</v>
      </c>
      <c r="AB493" s="24">
        <f>'Bruker data input page'!AM493*Calibrations!BS$97*10000+Calibrations!BT$97</f>
        <v>345.25447897623394</v>
      </c>
      <c r="AC493" s="24">
        <f>Calibrations!CA$97*('Bruker data input page'!AO493*10000)^2+('Bruker data input page'!AO493*10000)*Calibrations!CB$97+Calibrations!CC$97</f>
        <v>313.69053702582471</v>
      </c>
      <c r="AD493" s="24">
        <f>'Bruker data input page'!AW493*10000*Calibrations!CI$97+Calibrations!CJ$97</f>
        <v>101.20682399929491</v>
      </c>
      <c r="AE493" s="24">
        <f>'Bruker data input page'!AY493*10000*Calibrations!CP$97+Calibrations!CQ$97</f>
        <v>71.046121408083096</v>
      </c>
      <c r="AF493" s="24">
        <f>Calibrations!$CW$97*('Bruker data input page'!BA493*10000)^2+('Bruker data input page'!BA493*10000)*Calibrations!$CX$97+Calibrations!$CY$97</f>
        <v>88.636347020367126</v>
      </c>
      <c r="AG493" s="24">
        <f>'Bruker data input page'!BI493*10000*Calibrations!DD$97+Calibrations!DE$97</f>
        <v>5.2911678308829933</v>
      </c>
      <c r="AH493" s="24">
        <f>('Bruker data input page'!BK493*10000)*Calibrations!DK$97+Calibrations!DL$97</f>
        <v>106.43767033317768</v>
      </c>
      <c r="AI493" s="24">
        <f>Calibrations!DR$97*('Bruker data input page'!BM493*10000)^2+('Bruker data input page'!BM493*10000)*Calibrations!DS$97+Calibrations!DT$97</f>
        <v>35.02425495428713</v>
      </c>
      <c r="AJ493" s="24">
        <f>Calibrations!DY$97*('Bruker data input page'!BO493*10000)^2+Calibrations!DZ$97*('Bruker data input page'!BO493*10000)+Calibrations!EA$97</f>
        <v>96.480226320972292</v>
      </c>
      <c r="AK493" s="21"/>
      <c r="AL493" s="21"/>
    </row>
    <row r="494" spans="2:38">
      <c r="B494" s="27">
        <f>'Bruker data input page'!B1171</f>
        <v>44769.919444444444</v>
      </c>
      <c r="C494" s="21" t="str">
        <f>'Bruker data input page'!G1171</f>
        <v>GeoExploration</v>
      </c>
      <c r="D494" s="21" t="str">
        <f>'Bruker data input page'!H1171</f>
        <v>Oxide3phase</v>
      </c>
      <c r="E494" s="26">
        <f>'Bruker data input page'!L1171</f>
        <v>90</v>
      </c>
      <c r="F494" s="26"/>
      <c r="G494" s="26" t="str">
        <f>'Bruker data input page'!DK494</f>
        <v>393-U1583F-4R-2A</v>
      </c>
      <c r="H494" s="26" t="str">
        <f>'Bruker data input page'!DL494</f>
        <v>SHLF</v>
      </c>
      <c r="I494" s="26">
        <f>'Bruker data input page'!DM494</f>
        <v>0</v>
      </c>
      <c r="J494" s="26">
        <f>'Bruker data input page'!DN494</f>
        <v>0</v>
      </c>
      <c r="K494" s="26">
        <f>'Bruker data input page'!DO494</f>
        <v>0</v>
      </c>
      <c r="L494" s="26">
        <f>'Bruker data input page'!DP494</f>
        <v>0</v>
      </c>
      <c r="M494" s="26">
        <f>'Bruker data input page'!DQ494</f>
        <v>0</v>
      </c>
      <c r="N494" s="26">
        <f>'Bruker data input page'!DR494</f>
        <v>0</v>
      </c>
      <c r="O494" s="26">
        <f>'Bruker data input page'!DS494</f>
        <v>10</v>
      </c>
      <c r="P494" s="21" t="str">
        <f>'Bruker data input page'!DT494</f>
        <v>1A BKGD</v>
      </c>
      <c r="Q494" s="21">
        <f>'Bruker data input page'!A494</f>
        <v>107</v>
      </c>
      <c r="R494" s="27">
        <f>'Bruker data input page'!B494</f>
        <v>44753.949305555558</v>
      </c>
      <c r="S494" s="22">
        <f>'Bruker data input page'!Y494*Calibrations!H$97+Calibrations!I$97</f>
        <v>55.203954707723746</v>
      </c>
      <c r="T494" s="23">
        <f>Calibrations!O$97*('Bruker data input page'!AK494/0.5993)^2+Calibrations!P$97*('Bruker data input page'!AK494/0.5993)+Calibrations!Q$97</f>
        <v>1.5642116061164617</v>
      </c>
      <c r="U494" s="22">
        <f>Calibrations!$V$97*'Bruker data input page'!W494^2+Calibrations!$W$97*'Bruker data input page'!W494+Calibrations!$X$97</f>
        <v>18.118931980187835</v>
      </c>
      <c r="V494" s="23">
        <f>('Bruker data input page'!AS494/0.69943)*Calibrations!AC$97+Calibrations!AD$97</f>
        <v>10.375629156120954</v>
      </c>
      <c r="W494" s="23">
        <f>'Bruker data input page'!U494*Calibrations!AQ$97+Calibrations!AR$97</f>
        <v>8.5385581555088823</v>
      </c>
      <c r="X494" s="23">
        <f>Calibrations!AJ$97*('Bruker data input page'!AQ494/0.77446)^2+('Bruker data input page'!AQ494/0.77446)*Calibrations!AK$97+Calibrations!AL$97</f>
        <v>0.16014451465727836</v>
      </c>
      <c r="Y494" s="23">
        <f>('Bruker data input page'!AI494/0.7147)*Calibrations!AX$97+Calibrations!AY$97</f>
        <v>11.487391369700884</v>
      </c>
      <c r="Z494" s="23">
        <f>('Bruker data input page'!AG494/0.8302)*Calibrations!BE$97+Calibrations!BF$97</f>
        <v>0.12003282993796079</v>
      </c>
      <c r="AA494" s="23">
        <f>((('Bruker data input page'!AA494/0.436)^2)*Calibrations!BK$97)+(('Bruker data input page'!AA494/0.436)*Calibrations!BL$97)+Calibrations!BM$97</f>
        <v>0.10913276932058942</v>
      </c>
      <c r="AB494" s="24">
        <f>'Bruker data input page'!AM494*Calibrations!BS$97*10000+Calibrations!BT$97</f>
        <v>357.25902327551603</v>
      </c>
      <c r="AC494" s="24">
        <f>Calibrations!CA$97*('Bruker data input page'!AO494*10000)^2+('Bruker data input page'!AO494*10000)*Calibrations!CB$97+Calibrations!CC$97</f>
        <v>295.22995398121873</v>
      </c>
      <c r="AD494" s="24">
        <f>'Bruker data input page'!AW494*10000*Calibrations!CI$97+Calibrations!CJ$97</f>
        <v>65.619811116325764</v>
      </c>
      <c r="AE494" s="24">
        <f>'Bruker data input page'!AY494*10000*Calibrations!CP$97+Calibrations!CQ$97</f>
        <v>64.878353797665909</v>
      </c>
      <c r="AF494" s="24">
        <f>Calibrations!$CW$97*('Bruker data input page'!BA494*10000)^2+('Bruker data input page'!BA494*10000)*Calibrations!$CX$97+Calibrations!$CY$97</f>
        <v>87.346128813100606</v>
      </c>
      <c r="AG494" s="24" t="e">
        <f>'Bruker data input page'!BI494*10000*Calibrations!DD$97+Calibrations!DE$97</f>
        <v>#VALUE!</v>
      </c>
      <c r="AH494" s="24">
        <f>('Bruker data input page'!BK494*10000)*Calibrations!DK$97+Calibrations!DL$97</f>
        <v>91.540006166971807</v>
      </c>
      <c r="AI494" s="24">
        <f>Calibrations!DR$97*('Bruker data input page'!BM494*10000)^2+('Bruker data input page'!BM494*10000)*Calibrations!DS$97+Calibrations!DT$97</f>
        <v>29.725107834104254</v>
      </c>
      <c r="AJ494" s="24">
        <f>Calibrations!DY$97*('Bruker data input page'!BO494*10000)^2+Calibrations!DZ$97*('Bruker data input page'!BO494*10000)+Calibrations!EA$97</f>
        <v>98.170907307000647</v>
      </c>
      <c r="AK494" s="21"/>
      <c r="AL494" s="21"/>
    </row>
    <row r="495" spans="2:38">
      <c r="B495" s="27">
        <f>'Bruker data input page'!B1172</f>
        <v>44769.921527777777</v>
      </c>
      <c r="C495" s="21" t="str">
        <f>'Bruker data input page'!G1172</f>
        <v>GeoExploration</v>
      </c>
      <c r="D495" s="21" t="str">
        <f>'Bruker data input page'!H1172</f>
        <v>Oxide3phase</v>
      </c>
      <c r="E495" s="26">
        <f>'Bruker data input page'!L1172</f>
        <v>90</v>
      </c>
      <c r="F495" s="26"/>
      <c r="G495" s="26" t="str">
        <f>'Bruker data input page'!DK495</f>
        <v>393-U1583F-4R-3A</v>
      </c>
      <c r="H495" s="26" t="str">
        <f>'Bruker data input page'!DL495</f>
        <v>SHLF</v>
      </c>
      <c r="I495" s="26">
        <f>'Bruker data input page'!DM495</f>
        <v>0</v>
      </c>
      <c r="J495" s="26">
        <f>'Bruker data input page'!DN495</f>
        <v>0</v>
      </c>
      <c r="K495" s="26">
        <f>'Bruker data input page'!DO495</f>
        <v>0</v>
      </c>
      <c r="L495" s="26">
        <f>'Bruker data input page'!DP495</f>
        <v>0</v>
      </c>
      <c r="M495" s="26">
        <f>'Bruker data input page'!DQ495</f>
        <v>0</v>
      </c>
      <c r="N495" s="26">
        <f>'Bruker data input page'!DR495</f>
        <v>0</v>
      </c>
      <c r="O495" s="26">
        <f>'Bruker data input page'!DS495</f>
        <v>54</v>
      </c>
      <c r="P495" s="21" t="str">
        <f>'Bruker data input page'!DT495</f>
        <v>5A BKGD</v>
      </c>
      <c r="Q495" s="21">
        <f>'Bruker data input page'!A495</f>
        <v>108</v>
      </c>
      <c r="R495" s="27">
        <f>'Bruker data input page'!B495</f>
        <v>44753.951388888891</v>
      </c>
      <c r="S495" s="22">
        <f>'Bruker data input page'!Y495*Calibrations!H$97+Calibrations!I$97</f>
        <v>53.660666272781626</v>
      </c>
      <c r="T495" s="23">
        <f>Calibrations!O$97*('Bruker data input page'!AK495/0.5993)^2+Calibrations!P$97*('Bruker data input page'!AK495/0.5993)+Calibrations!Q$97</f>
        <v>1.3813515858516041</v>
      </c>
      <c r="U495" s="22">
        <f>Calibrations!$V$97*'Bruker data input page'!W495^2+Calibrations!$W$97*'Bruker data input page'!W495+Calibrations!$X$97</f>
        <v>18.682019493739649</v>
      </c>
      <c r="V495" s="23">
        <f>('Bruker data input page'!AS495/0.69943)*Calibrations!AC$97+Calibrations!AD$97</f>
        <v>9.4487977828248351</v>
      </c>
      <c r="W495" s="23">
        <f>'Bruker data input page'!U495*Calibrations!AQ$97+Calibrations!AR$97</f>
        <v>7.3083638593873825</v>
      </c>
      <c r="X495" s="23">
        <f>Calibrations!AJ$97*('Bruker data input page'!AQ495/0.77446)^2+('Bruker data input page'!AQ495/0.77446)*Calibrations!AK$97+Calibrations!AL$97</f>
        <v>0.13815818669849217</v>
      </c>
      <c r="Y495" s="23">
        <f>('Bruker data input page'!AI495/0.7147)*Calibrations!AX$97+Calibrations!AY$97</f>
        <v>11.489827361428521</v>
      </c>
      <c r="Z495" s="23">
        <f>('Bruker data input page'!AG495/0.8302)*Calibrations!BE$97+Calibrations!BF$97</f>
        <v>0.13467216027423479</v>
      </c>
      <c r="AA495" s="23">
        <f>((('Bruker data input page'!AA495/0.436)^2)*Calibrations!BK$97)+(('Bruker data input page'!AA495/0.436)*Calibrations!BL$97)+Calibrations!BM$97</f>
        <v>9.6303203656468855E-2</v>
      </c>
      <c r="AB495" s="24">
        <f>'Bruker data input page'!AM495*Calibrations!BS$97*10000+Calibrations!BT$97</f>
        <v>301.52363902884906</v>
      </c>
      <c r="AC495" s="24">
        <f>Calibrations!CA$97*('Bruker data input page'!AO495*10000)^2+('Bruker data input page'!AO495*10000)*Calibrations!CB$97+Calibrations!CC$97</f>
        <v>309.1768739258797</v>
      </c>
      <c r="AD495" s="24">
        <f>'Bruker data input page'!AW495*10000*Calibrations!CI$97+Calibrations!CJ$97</f>
        <v>94.287127049828698</v>
      </c>
      <c r="AE495" s="24">
        <f>'Bruker data input page'!AY495*10000*Calibrations!CP$97+Calibrations!CQ$97</f>
        <v>64.878353797665909</v>
      </c>
      <c r="AF495" s="24">
        <f>Calibrations!$CW$97*('Bruker data input page'!BA495*10000)^2+('Bruker data input page'!BA495*10000)*Calibrations!$CX$97+Calibrations!$CY$97</f>
        <v>78.148513355605772</v>
      </c>
      <c r="AG495" s="24">
        <f>'Bruker data input page'!BI495*10000*Calibrations!DD$97+Calibrations!DE$97</f>
        <v>3.0310147047823475</v>
      </c>
      <c r="AH495" s="24">
        <f>('Bruker data input page'!BK495*10000)*Calibrations!DK$97+Calibrations!DL$97</f>
        <v>99.485427055614949</v>
      </c>
      <c r="AI495" s="24">
        <f>Calibrations!DR$97*('Bruker data input page'!BM495*10000)^2+('Bruker data input page'!BM495*10000)*Calibrations!DS$97+Calibrations!DT$97</f>
        <v>29.725107834104254</v>
      </c>
      <c r="AJ495" s="24">
        <f>Calibrations!DY$97*('Bruker data input page'!BO495*10000)^2+Calibrations!DZ$97*('Bruker data input page'!BO495*10000)+Calibrations!EA$97</f>
        <v>98.170907307000647</v>
      </c>
      <c r="AK495" s="21"/>
      <c r="AL495" s="21"/>
    </row>
    <row r="496" spans="2:38">
      <c r="B496" s="27">
        <f>'Bruker data input page'!B1173</f>
        <v>44769.925694444442</v>
      </c>
      <c r="C496" s="21" t="str">
        <f>'Bruker data input page'!G1173</f>
        <v>GeoExploration</v>
      </c>
      <c r="D496" s="21" t="str">
        <f>'Bruker data input page'!H1173</f>
        <v>Oxide3phase</v>
      </c>
      <c r="E496" s="26">
        <f>'Bruker data input page'!L1173</f>
        <v>90</v>
      </c>
      <c r="F496" s="26"/>
      <c r="G496" s="26" t="str">
        <f>'Bruker data input page'!DK496</f>
        <v>393-U1583F-4R-3A</v>
      </c>
      <c r="H496" s="26" t="str">
        <f>'Bruker data input page'!DL496</f>
        <v>SHLF</v>
      </c>
      <c r="I496" s="26">
        <f>'Bruker data input page'!DM496</f>
        <v>0</v>
      </c>
      <c r="J496" s="26">
        <f>'Bruker data input page'!DN496</f>
        <v>0</v>
      </c>
      <c r="K496" s="26">
        <f>'Bruker data input page'!DO496</f>
        <v>0</v>
      </c>
      <c r="L496" s="26">
        <f>'Bruker data input page'!DP496</f>
        <v>0</v>
      </c>
      <c r="M496" s="26">
        <f>'Bruker data input page'!DQ496</f>
        <v>0</v>
      </c>
      <c r="N496" s="26">
        <f>'Bruker data input page'!DR496</f>
        <v>0</v>
      </c>
      <c r="O496" s="26">
        <f>'Bruker data input page'!DS496</f>
        <v>62</v>
      </c>
      <c r="P496" s="21" t="str">
        <f>'Bruker data input page'!DT496</f>
        <v>5C ALT (FAINT HALO)</v>
      </c>
      <c r="Q496" s="21">
        <f>'Bruker data input page'!A496</f>
        <v>109</v>
      </c>
      <c r="R496" s="27">
        <f>'Bruker data input page'!B496</f>
        <v>44753.953472222223</v>
      </c>
      <c r="S496" s="22">
        <f>'Bruker data input page'!Y496*Calibrations!H$97+Calibrations!I$97</f>
        <v>52.426890993049611</v>
      </c>
      <c r="T496" s="23">
        <f>Calibrations!O$97*('Bruker data input page'!AK496/0.5993)^2+Calibrations!P$97*('Bruker data input page'!AK496/0.5993)+Calibrations!Q$97</f>
        <v>1.3716026585292058</v>
      </c>
      <c r="U496" s="22">
        <f>Calibrations!$V$97*'Bruker data input page'!W496^2+Calibrations!$W$97*'Bruker data input page'!W496+Calibrations!$X$97</f>
        <v>17.528853029807255</v>
      </c>
      <c r="V496" s="23">
        <f>('Bruker data input page'!AS496/0.69943)*Calibrations!AC$97+Calibrations!AD$97</f>
        <v>10.21588027035097</v>
      </c>
      <c r="W496" s="23">
        <f>'Bruker data input page'!U496*Calibrations!AQ$97+Calibrations!AR$97</f>
        <v>10.196797425952713</v>
      </c>
      <c r="X496" s="23">
        <f>Calibrations!AJ$97*('Bruker data input page'!AQ496/0.77446)^2+('Bruker data input page'!AQ496/0.77446)*Calibrations!AK$97+Calibrations!AL$97</f>
        <v>0.14882896545985697</v>
      </c>
      <c r="Y496" s="23">
        <f>('Bruker data input page'!AI496/0.7147)*Calibrations!AX$97+Calibrations!AY$97</f>
        <v>11.054698339079895</v>
      </c>
      <c r="Z496" s="23">
        <f>('Bruker data input page'!AG496/0.8302)*Calibrations!BE$97+Calibrations!BF$97</f>
        <v>0.24393891453673361</v>
      </c>
      <c r="AA496" s="23">
        <f>((('Bruker data input page'!AA496/0.436)^2)*Calibrations!BK$97)+(('Bruker data input page'!AA496/0.436)*Calibrations!BL$97)+Calibrations!BM$97</f>
        <v>0.11626658636804142</v>
      </c>
      <c r="AB496" s="24">
        <f>'Bruker data input page'!AM496*Calibrations!BS$97*10000+Calibrations!BT$97</f>
        <v>312.67071587818248</v>
      </c>
      <c r="AC496" s="24">
        <f>Calibrations!CA$97*('Bruker data input page'!AO496*10000)^2+('Bruker data input page'!AO496*10000)*Calibrations!CB$97+Calibrations!CC$97</f>
        <v>324.24729562721075</v>
      </c>
      <c r="AD496" s="24">
        <f>'Bruker data input page'!AW496*10000*Calibrations!CI$97+Calibrations!CJ$97</f>
        <v>80.447733150896241</v>
      </c>
      <c r="AE496" s="24">
        <f>'Bruker data input page'!AY496*10000*Calibrations!CP$97+Calibrations!CQ$97</f>
        <v>57.682624918845853</v>
      </c>
      <c r="AF496" s="24">
        <f>Calibrations!$CW$97*('Bruker data input page'!BA496*10000)^2+('Bruker data input page'!BA496*10000)*Calibrations!$CX$97+Calibrations!$CY$97</f>
        <v>63.107877898960666</v>
      </c>
      <c r="AG496" s="24">
        <f>'Bruker data input page'!BI496*10000*Calibrations!DD$97+Calibrations!DE$97</f>
        <v>5.2911678308829933</v>
      </c>
      <c r="AH496" s="24">
        <f>('Bruker data input page'!BK496*10000)*Calibrations!DK$97+Calibrations!DL$97</f>
        <v>98.492249444534551</v>
      </c>
      <c r="AI496" s="24">
        <f>Calibrations!DR$97*('Bruker data input page'!BM496*10000)^2+('Bruker data input page'!BM496*10000)*Calibrations!DS$97+Calibrations!DT$97</f>
        <v>29.725107834104254</v>
      </c>
      <c r="AJ496" s="24">
        <f>Calibrations!DY$97*('Bruker data input page'!BO496*10000)^2+Calibrations!DZ$97*('Bruker data input page'!BO496*10000)+Calibrations!EA$97</f>
        <v>95.634421621982227</v>
      </c>
      <c r="AK496" s="21"/>
      <c r="AL496" s="21"/>
    </row>
    <row r="497" spans="2:38">
      <c r="B497" s="27">
        <f>'Bruker data input page'!B1174</f>
        <v>44769.931250000001</v>
      </c>
      <c r="C497" s="21" t="str">
        <f>'Bruker data input page'!G1174</f>
        <v>GeoExploration</v>
      </c>
      <c r="D497" s="21" t="str">
        <f>'Bruker data input page'!H1174</f>
        <v>Oxide3phase</v>
      </c>
      <c r="E497" s="26">
        <f>'Bruker data input page'!L1174</f>
        <v>90</v>
      </c>
      <c r="F497" s="26"/>
      <c r="G497" s="26" t="str">
        <f>'Bruker data input page'!DK497</f>
        <v>393-U1583F-4R-3A</v>
      </c>
      <c r="H497" s="26" t="str">
        <f>'Bruker data input page'!DL497</f>
        <v>SHLF</v>
      </c>
      <c r="I497" s="26">
        <f>'Bruker data input page'!DM497</f>
        <v>0</v>
      </c>
      <c r="J497" s="26">
        <f>'Bruker data input page'!DN497</f>
        <v>0</v>
      </c>
      <c r="K497" s="26">
        <f>'Bruker data input page'!DO497</f>
        <v>0</v>
      </c>
      <c r="L497" s="26">
        <f>'Bruker data input page'!DP497</f>
        <v>0</v>
      </c>
      <c r="M497" s="26">
        <f>'Bruker data input page'!DQ497</f>
        <v>0</v>
      </c>
      <c r="N497" s="26">
        <f>'Bruker data input page'!DR497</f>
        <v>0</v>
      </c>
      <c r="O497" s="26">
        <f>'Bruker data input page'!DS497</f>
        <v>113</v>
      </c>
      <c r="P497" s="21" t="str">
        <f>'Bruker data input page'!DT497</f>
        <v>6B BKGD</v>
      </c>
      <c r="Q497" s="21">
        <f>'Bruker data input page'!A497</f>
        <v>110</v>
      </c>
      <c r="R497" s="27">
        <f>'Bruker data input page'!B497</f>
        <v>44753.955555555556</v>
      </c>
      <c r="S497" s="22">
        <f>'Bruker data input page'!Y497*Calibrations!H$97+Calibrations!I$97</f>
        <v>51.543144794027391</v>
      </c>
      <c r="T497" s="23">
        <f>Calibrations!O$97*('Bruker data input page'!AK497/0.5993)^2+Calibrations!P$97*('Bruker data input page'!AK497/0.5993)+Calibrations!Q$97</f>
        <v>1.3639752809910728</v>
      </c>
      <c r="U497" s="22">
        <f>Calibrations!$V$97*'Bruker data input page'!W497^2+Calibrations!$W$97*'Bruker data input page'!W497+Calibrations!$X$97</f>
        <v>17.259125430142259</v>
      </c>
      <c r="V497" s="23">
        <f>('Bruker data input page'!AS497/0.69943)*Calibrations!AC$97+Calibrations!AD$97</f>
        <v>9.1400938549179731</v>
      </c>
      <c r="W497" s="23">
        <f>'Bruker data input page'!U497*Calibrations!AQ$97+Calibrations!AR$97</f>
        <v>8.9434028602202478</v>
      </c>
      <c r="X497" s="23">
        <f>Calibrations!AJ$97*('Bruker data input page'!AQ497/0.77446)^2+('Bruker data input page'!AQ497/0.77446)*Calibrations!AK$97+Calibrations!AL$97</f>
        <v>0.15051020894849043</v>
      </c>
      <c r="Y497" s="23">
        <f>('Bruker data input page'!AI497/0.7147)*Calibrations!AX$97+Calibrations!AY$97</f>
        <v>11.107681159155934</v>
      </c>
      <c r="Z497" s="23">
        <f>('Bruker data input page'!AG497/0.8302)*Calibrations!BE$97+Calibrations!BF$97</f>
        <v>0.1099211275407406</v>
      </c>
      <c r="AA497" s="23">
        <f>((('Bruker data input page'!AA497/0.436)^2)*Calibrations!BK$97)+(('Bruker data input page'!AA497/0.436)*Calibrations!BL$97)+Calibrations!BM$97</f>
        <v>0.11476685404729432</v>
      </c>
      <c r="AB497" s="24">
        <f>'Bruker data input page'!AM497*Calibrations!BS$97*10000+Calibrations!BT$97</f>
        <v>294.66389942925923</v>
      </c>
      <c r="AC497" s="24">
        <f>Calibrations!CA$97*('Bruker data input page'!AO497*10000)^2+('Bruker data input page'!AO497*10000)*Calibrations!CB$97+Calibrations!CC$97</f>
        <v>297.1247239630585</v>
      </c>
      <c r="AD497" s="24">
        <f>'Bruker data input page'!AW497*10000*Calibrations!CI$97+Calibrations!CJ$97</f>
        <v>78.470676879620171</v>
      </c>
      <c r="AE497" s="24">
        <f>'Bruker data input page'!AY497*10000*Calibrations!CP$97+Calibrations!CQ$97</f>
        <v>63.850392529263047</v>
      </c>
      <c r="AF497" s="24">
        <f>Calibrations!$CW$97*('Bruker data input page'!BA497*10000)^2+('Bruker data input page'!BA497*10000)*Calibrations!$CX$97+Calibrations!$CY$97</f>
        <v>82.125938838809802</v>
      </c>
      <c r="AG497" s="24">
        <f>'Bruker data input page'!BI497*10000*Calibrations!DD$97+Calibrations!DE$97</f>
        <v>1.9009381417320252</v>
      </c>
      <c r="AH497" s="24">
        <f>('Bruker data input page'!BK497*10000)*Calibrations!DK$97+Calibrations!DL$97</f>
        <v>100.47860466669533</v>
      </c>
      <c r="AI497" s="24">
        <f>Calibrations!DR$97*('Bruker data input page'!BM497*10000)^2+('Bruker data input page'!BM497*10000)*Calibrations!DS$97+Calibrations!DT$97</f>
        <v>30.785516947465101</v>
      </c>
      <c r="AJ497" s="24">
        <f>Calibrations!DY$97*('Bruker data input page'!BO497*10000)^2+Calibrations!DZ$97*('Bruker data input page'!BO497*10000)+Calibrations!EA$97</f>
        <v>93.095150701108494</v>
      </c>
      <c r="AK497" s="21"/>
      <c r="AL497" s="21"/>
    </row>
    <row r="498" spans="2:38">
      <c r="B498" s="27">
        <f>'Bruker data input page'!B1175</f>
        <v>44769.933333333334</v>
      </c>
      <c r="C498" s="21" t="str">
        <f>'Bruker data input page'!G1175</f>
        <v>GeoExploration</v>
      </c>
      <c r="D498" s="21" t="str">
        <f>'Bruker data input page'!H1175</f>
        <v>Oxide3phase</v>
      </c>
      <c r="E498" s="26">
        <f>'Bruker data input page'!L1175</f>
        <v>90</v>
      </c>
      <c r="F498" s="26"/>
      <c r="G498" s="26" t="str">
        <f>'Bruker data input page'!DK498</f>
        <v>393-U1583F-4R-4A</v>
      </c>
      <c r="H498" s="26" t="str">
        <f>'Bruker data input page'!DL498</f>
        <v>SHLF</v>
      </c>
      <c r="I498" s="26">
        <f>'Bruker data input page'!DM498</f>
        <v>0</v>
      </c>
      <c r="J498" s="26">
        <f>'Bruker data input page'!DN498</f>
        <v>0</v>
      </c>
      <c r="K498" s="26">
        <f>'Bruker data input page'!DO498</f>
        <v>0</v>
      </c>
      <c r="L498" s="26">
        <f>'Bruker data input page'!DP498</f>
        <v>0</v>
      </c>
      <c r="M498" s="26">
        <f>'Bruker data input page'!DQ498</f>
        <v>0</v>
      </c>
      <c r="N498" s="26">
        <f>'Bruker data input page'!DR498</f>
        <v>0</v>
      </c>
      <c r="O498" s="26">
        <f>'Bruker data input page'!DS498</f>
        <v>8</v>
      </c>
      <c r="P498" s="21" t="str">
        <f>'Bruker data input page'!DT498</f>
        <v>1A BKGD</v>
      </c>
      <c r="Q498" s="21">
        <f>'Bruker data input page'!A498</f>
        <v>111</v>
      </c>
      <c r="R498" s="27">
        <f>'Bruker data input page'!B498</f>
        <v>44753.959027777775</v>
      </c>
      <c r="S498" s="22">
        <f>'Bruker data input page'!Y498*Calibrations!H$97+Calibrations!I$97</f>
        <v>52.020305957683384</v>
      </c>
      <c r="T498" s="23">
        <f>Calibrations!O$97*('Bruker data input page'!AK498/0.5993)^2+Calibrations!P$97*('Bruker data input page'!AK498/0.5993)+Calibrations!Q$97</f>
        <v>1.4373872571269501</v>
      </c>
      <c r="U498" s="22">
        <f>Calibrations!$V$97*'Bruker data input page'!W498^2+Calibrations!$W$97*'Bruker data input page'!W498+Calibrations!$X$97</f>
        <v>15.939757153773956</v>
      </c>
      <c r="V498" s="23">
        <f>('Bruker data input page'!AS498/0.69943)*Calibrations!AC$97+Calibrations!AD$97</f>
        <v>10.264668443572614</v>
      </c>
      <c r="W498" s="23">
        <f>'Bruker data input page'!U498*Calibrations!AQ$97+Calibrations!AR$97</f>
        <v>9.9168475059803853</v>
      </c>
      <c r="X498" s="23">
        <f>Calibrations!AJ$97*('Bruker data input page'!AQ498/0.77446)^2+('Bruker data input page'!AQ498/0.77446)*Calibrations!AK$97+Calibrations!AL$97</f>
        <v>0.15599656087116975</v>
      </c>
      <c r="Y498" s="23">
        <f>('Bruker data input page'!AI498/0.7147)*Calibrations!AX$97+Calibrations!AY$97</f>
        <v>10.308980371457931</v>
      </c>
      <c r="Z498" s="23">
        <f>('Bruker data input page'!AG498/0.8302)*Calibrations!BE$97+Calibrations!BF$97</f>
        <v>0.12395677415180745</v>
      </c>
      <c r="AA498" s="23">
        <f>((('Bruker data input page'!AA498/0.436)^2)*Calibrations!BK$97)+(('Bruker data input page'!AA498/0.436)*Calibrations!BL$97)+Calibrations!BM$97</f>
        <v>4.6494289614908077E-2</v>
      </c>
      <c r="AB498" s="24">
        <f>'Bruker data input page'!AM498*Calibrations!BS$97*10000+Calibrations!BT$97</f>
        <v>292.94896452936183</v>
      </c>
      <c r="AC498" s="24">
        <f>Calibrations!CA$97*('Bruker data input page'!AO498*10000)^2+('Bruker data input page'!AO498*10000)*Calibrations!CB$97+Calibrations!CC$97</f>
        <v>287.54262588190625</v>
      </c>
      <c r="AD498" s="24">
        <f>'Bruker data input page'!AW498*10000*Calibrations!CI$97+Calibrations!CJ$97</f>
        <v>111.09210535567522</v>
      </c>
      <c r="AE498" s="24">
        <f>'Bruker data input page'!AY498*10000*Calibrations!CP$97+Calibrations!CQ$97</f>
        <v>64.878353797665909</v>
      </c>
      <c r="AF498" s="24">
        <f>Calibrations!$CW$97*('Bruker data input page'!BA498*10000)^2+('Bruker data input page'!BA498*10000)*Calibrations!$CX$97+Calibrations!$CY$97</f>
        <v>78.148513355605772</v>
      </c>
      <c r="AG498" s="24" t="e">
        <f>'Bruker data input page'!BI498*10000*Calibrations!DD$97+Calibrations!DE$97</f>
        <v>#VALUE!</v>
      </c>
      <c r="AH498" s="24">
        <f>('Bruker data input page'!BK498*10000)*Calibrations!DK$97+Calibrations!DL$97</f>
        <v>87.567295722650243</v>
      </c>
      <c r="AI498" s="24">
        <f>Calibrations!DR$97*('Bruker data input page'!BM498*10000)^2+('Bruker data input page'!BM498*10000)*Calibrations!DS$97+Calibrations!DT$97</f>
        <v>29.725107834104254</v>
      </c>
      <c r="AJ498" s="24">
        <f>Calibrations!DY$97*('Bruker data input page'!BO498*10000)^2+Calibrations!DZ$97*('Bruker data input page'!BO498*10000)+Calibrations!EA$97</f>
        <v>95.634421621982227</v>
      </c>
      <c r="AK498" s="21"/>
      <c r="AL498" s="21"/>
    </row>
    <row r="499" spans="2:38">
      <c r="B499" s="27">
        <f>'Bruker data input page'!B1176</f>
        <v>44769.936111111114</v>
      </c>
      <c r="C499" s="21" t="str">
        <f>'Bruker data input page'!G1176</f>
        <v>GeoExploration</v>
      </c>
      <c r="D499" s="21" t="str">
        <f>'Bruker data input page'!H1176</f>
        <v>Oxide3phase</v>
      </c>
      <c r="E499" s="26">
        <f>'Bruker data input page'!L1176</f>
        <v>90</v>
      </c>
      <c r="F499" s="26"/>
      <c r="G499" s="26" t="str">
        <f>'Bruker data input page'!DK499</f>
        <v>393-U1583F-4R-4A</v>
      </c>
      <c r="H499" s="26" t="str">
        <f>'Bruker data input page'!DL499</f>
        <v>SHLF</v>
      </c>
      <c r="I499" s="26">
        <f>'Bruker data input page'!DM499</f>
        <v>0</v>
      </c>
      <c r="J499" s="26">
        <f>'Bruker data input page'!DN499</f>
        <v>0</v>
      </c>
      <c r="K499" s="26">
        <f>'Bruker data input page'!DO499</f>
        <v>0</v>
      </c>
      <c r="L499" s="26">
        <f>'Bruker data input page'!DP499</f>
        <v>0</v>
      </c>
      <c r="M499" s="26">
        <f>'Bruker data input page'!DQ499</f>
        <v>0</v>
      </c>
      <c r="N499" s="26">
        <f>'Bruker data input page'!DR499</f>
        <v>0</v>
      </c>
      <c r="O499" s="26">
        <f>'Bruker data input page'!DS499</f>
        <v>32</v>
      </c>
      <c r="P499" s="21" t="str">
        <f>'Bruker data input page'!DT499</f>
        <v>1B BKGD</v>
      </c>
      <c r="Q499" s="21">
        <f>'Bruker data input page'!A499</f>
        <v>112</v>
      </c>
      <c r="R499" s="27">
        <f>'Bruker data input page'!B499</f>
        <v>44753.961111111108</v>
      </c>
      <c r="S499" s="22">
        <f>'Bruker data input page'!Y499*Calibrations!H$97+Calibrations!I$97</f>
        <v>51.223888806292429</v>
      </c>
      <c r="T499" s="23">
        <f>Calibrations!O$97*('Bruker data input page'!AK499/0.5993)^2+Calibrations!P$97*('Bruker data input page'!AK499/0.5993)+Calibrations!Q$97</f>
        <v>1.3263001205980001</v>
      </c>
      <c r="U499" s="22">
        <f>Calibrations!$V$97*'Bruker data input page'!W499^2+Calibrations!$W$97*'Bruker data input page'!W499+Calibrations!$X$97</f>
        <v>17.09884824571418</v>
      </c>
      <c r="V499" s="23">
        <f>('Bruker data input page'!AS499/0.69943)*Calibrations!AC$97+Calibrations!AD$97</f>
        <v>9.4631895743356456</v>
      </c>
      <c r="W499" s="23">
        <f>'Bruker data input page'!U499*Calibrations!AQ$97+Calibrations!AR$97</f>
        <v>12.485310687494469</v>
      </c>
      <c r="X499" s="23">
        <f>Calibrations!AJ$97*('Bruker data input page'!AQ499/0.77446)^2+('Bruker data input page'!AQ499/0.77446)*Calibrations!AK$97+Calibrations!AL$97</f>
        <v>0.12302578050392367</v>
      </c>
      <c r="Y499" s="23">
        <f>('Bruker data input page'!AI499/0.7147)*Calibrations!AX$97+Calibrations!AY$97</f>
        <v>9.7299755876959217</v>
      </c>
      <c r="Z499" s="23">
        <f>('Bruker data input page'!AG499/0.8302)*Calibrations!BE$97+Calibrations!BF$97</f>
        <v>9.6941927448786325E-2</v>
      </c>
      <c r="AA499" s="23">
        <f>((('Bruker data input page'!AA499/0.436)^2)*Calibrations!BK$97)+(('Bruker data input page'!AA499/0.436)*Calibrations!BL$97)+Calibrations!BM$97</f>
        <v>0.14121871288719301</v>
      </c>
      <c r="AB499" s="24">
        <f>'Bruker data input page'!AM499*Calibrations!BS$97*10000+Calibrations!BT$97</f>
        <v>345.25447897623394</v>
      </c>
      <c r="AC499" s="24">
        <f>Calibrations!CA$97*('Bruker data input page'!AO499*10000)^2+('Bruker data input page'!AO499*10000)*Calibrations!CB$97+Calibrations!CC$97</f>
        <v>175.59380706511519</v>
      </c>
      <c r="AD499" s="24">
        <f>'Bruker data input page'!AW499*10000*Calibrations!CI$97+Calibrations!CJ$97</f>
        <v>73.528036201430027</v>
      </c>
      <c r="AE499" s="24">
        <f>'Bruker data input page'!AY499*10000*Calibrations!CP$97+Calibrations!CQ$97</f>
        <v>54.598741113637267</v>
      </c>
      <c r="AF499" s="24">
        <f>Calibrations!$CW$97*('Bruker data input page'!BA499*10000)^2+('Bruker data input page'!BA499*10000)*Calibrations!$CX$97+Calibrations!$CY$97</f>
        <v>58.881320405812829</v>
      </c>
      <c r="AG499" s="24" t="e">
        <f>'Bruker data input page'!BI499*10000*Calibrations!DD$97+Calibrations!DE$97</f>
        <v>#VALUE!</v>
      </c>
      <c r="AH499" s="24">
        <f>('Bruker data input page'!BK499*10000)*Calibrations!DK$97+Calibrations!DL$97</f>
        <v>102.46495988885611</v>
      </c>
      <c r="AI499" s="24">
        <f>Calibrations!DR$97*('Bruker data input page'!BM499*10000)^2+('Bruker data input page'!BM499*10000)*Calibrations!DS$97+Calibrations!DT$97</f>
        <v>30.785516947465101</v>
      </c>
      <c r="AJ499" s="24">
        <f>Calibrations!DY$97*('Bruker data input page'!BO499*10000)^2+Calibrations!DZ$97*('Bruker data input page'!BO499*10000)+Calibrations!EA$97</f>
        <v>91.400756067273065</v>
      </c>
      <c r="AK499" s="21"/>
      <c r="AL499" s="21"/>
    </row>
    <row r="500" spans="2:38">
      <c r="B500" s="27">
        <f>'Bruker data input page'!B1177</f>
        <v>44769.940972222219</v>
      </c>
      <c r="C500" s="21" t="str">
        <f>'Bruker data input page'!G1177</f>
        <v>GeoExploration</v>
      </c>
      <c r="D500" s="21" t="str">
        <f>'Bruker data input page'!H1177</f>
        <v>Oxide3phase</v>
      </c>
      <c r="E500" s="26">
        <f>'Bruker data input page'!L1177</f>
        <v>90</v>
      </c>
      <c r="F500" s="26"/>
      <c r="G500" s="26" t="str">
        <f>'Bruker data input page'!DK500</f>
        <v>393-U1583F-4R-4A</v>
      </c>
      <c r="H500" s="26" t="str">
        <f>'Bruker data input page'!DL500</f>
        <v>SHLF</v>
      </c>
      <c r="I500" s="26">
        <f>'Bruker data input page'!DM500</f>
        <v>0</v>
      </c>
      <c r="J500" s="26">
        <f>'Bruker data input page'!DN500</f>
        <v>0</v>
      </c>
      <c r="K500" s="26">
        <f>'Bruker data input page'!DO500</f>
        <v>0</v>
      </c>
      <c r="L500" s="26">
        <f>'Bruker data input page'!DP500</f>
        <v>0</v>
      </c>
      <c r="M500" s="26">
        <f>'Bruker data input page'!DQ500</f>
        <v>0</v>
      </c>
      <c r="N500" s="26">
        <f>'Bruker data input page'!DR500</f>
        <v>0</v>
      </c>
      <c r="O500" s="26">
        <f>'Bruker data input page'!DS500</f>
        <v>68</v>
      </c>
      <c r="P500" s="21" t="str">
        <f>'Bruker data input page'!DT500</f>
        <v>1D BKGD</v>
      </c>
      <c r="Q500" s="21">
        <f>'Bruker data input page'!A500</f>
        <v>113</v>
      </c>
      <c r="R500" s="27">
        <f>'Bruker data input page'!B500</f>
        <v>44753.963194444441</v>
      </c>
      <c r="S500" s="22">
        <f>'Bruker data input page'!Y500*Calibrations!H$97+Calibrations!I$97</f>
        <v>51.384051467798471</v>
      </c>
      <c r="T500" s="23">
        <f>Calibrations!O$97*('Bruker data input page'!AK500/0.5993)^2+Calibrations!P$97*('Bruker data input page'!AK500/0.5993)+Calibrations!Q$97</f>
        <v>1.3880826051883168</v>
      </c>
      <c r="U500" s="22">
        <f>Calibrations!$V$97*'Bruker data input page'!W500^2+Calibrations!$W$97*'Bruker data input page'!W500+Calibrations!$X$97</f>
        <v>16.348387458063893</v>
      </c>
      <c r="V500" s="23">
        <f>('Bruker data input page'!AS500/0.69943)*Calibrations!AC$97+Calibrations!AD$97</f>
        <v>9.5809144288940633</v>
      </c>
      <c r="W500" s="23">
        <f>'Bruker data input page'!U500*Calibrations!AQ$97+Calibrations!AR$97</f>
        <v>10.239717924733</v>
      </c>
      <c r="X500" s="23">
        <f>Calibrations!AJ$97*('Bruker data input page'!AQ500/0.77446)^2+('Bruker data input page'!AQ500/0.77446)*Calibrations!AK$97+Calibrations!AL$97</f>
        <v>0.15713249242486382</v>
      </c>
      <c r="Y500" s="23">
        <f>('Bruker data input page'!AI500/0.7147)*Calibrations!AX$97+Calibrations!AY$97</f>
        <v>11.063376559609591</v>
      </c>
      <c r="Z500" s="23">
        <f>('Bruker data input page'!AG500/0.8302)*Calibrations!BE$97+Calibrations!BF$97</f>
        <v>0.18915461647418239</v>
      </c>
      <c r="AA500" s="23">
        <f>((('Bruker data input page'!AA500/0.436)^2)*Calibrations!BK$97)+(('Bruker data input page'!AA500/0.436)*Calibrations!BL$97)+Calibrations!BM$97</f>
        <v>0.12561424958383383</v>
      </c>
      <c r="AB500" s="24">
        <f>'Bruker data input page'!AM500*Calibrations!BS$97*10000+Calibrations!BT$97</f>
        <v>417.2817447719267</v>
      </c>
      <c r="AC500" s="24">
        <f>Calibrations!CA$97*('Bruker data input page'!AO500*10000)^2+('Bruker data input page'!AO500*10000)*Calibrations!CB$97+Calibrations!CC$97</f>
        <v>247.58666515786985</v>
      </c>
      <c r="AD500" s="24">
        <f>'Bruker data input page'!AW500*10000*Calibrations!CI$97+Calibrations!CJ$97</f>
        <v>87.367430100362469</v>
      </c>
      <c r="AE500" s="24">
        <f>'Bruker data input page'!AY500*10000*Calibrations!CP$97+Calibrations!CQ$97</f>
        <v>57.682624918845853</v>
      </c>
      <c r="AF500" s="24">
        <f>Calibrations!$CW$97*('Bruker data input page'!BA500*10000)^2+('Bruker data input page'!BA500*10000)*Calibrations!$CX$97+Calibrations!$CY$97</f>
        <v>54.601377481962757</v>
      </c>
      <c r="AG500" s="24">
        <f>'Bruker data input page'!BI500*10000*Calibrations!DD$97+Calibrations!DE$97</f>
        <v>1.9009381417320252</v>
      </c>
      <c r="AH500" s="24">
        <f>('Bruker data input page'!BK500*10000)*Calibrations!DK$97+Calibrations!DL$97</f>
        <v>104.4513151110169</v>
      </c>
      <c r="AI500" s="24">
        <f>Calibrations!DR$97*('Bruker data input page'!BM500*10000)^2+('Bruker data input page'!BM500*10000)*Calibrations!DS$97+Calibrations!DT$97</f>
        <v>33.965005219574827</v>
      </c>
      <c r="AJ500" s="24">
        <f>Calibrations!DY$97*('Bruker data input page'!BO500*10000)^2+Calibrations!DZ$97*('Bruker data input page'!BO500*10000)+Calibrations!EA$97</f>
        <v>102.39219403568623</v>
      </c>
      <c r="AK500" s="21"/>
      <c r="AL500" s="21"/>
    </row>
    <row r="501" spans="2:38">
      <c r="B501" s="27">
        <f>'Bruker data input page'!B1178</f>
        <v>44769.943749999999</v>
      </c>
      <c r="C501" s="21" t="str">
        <f>'Bruker data input page'!G1178</f>
        <v>GeoExploration</v>
      </c>
      <c r="D501" s="21" t="str">
        <f>'Bruker data input page'!H1178</f>
        <v>Oxide3phase</v>
      </c>
      <c r="E501" s="26">
        <f>'Bruker data input page'!L1178</f>
        <v>90</v>
      </c>
      <c r="F501" s="26"/>
      <c r="G501" s="26" t="str">
        <f>'Bruker data input page'!DK501</f>
        <v>393-U1583F-4R-4A</v>
      </c>
      <c r="H501" s="26" t="str">
        <f>'Bruker data input page'!DL501</f>
        <v>SHLF</v>
      </c>
      <c r="I501" s="26">
        <f>'Bruker data input page'!DM501</f>
        <v>0</v>
      </c>
      <c r="J501" s="26">
        <f>'Bruker data input page'!DN501</f>
        <v>0</v>
      </c>
      <c r="K501" s="26">
        <f>'Bruker data input page'!DO501</f>
        <v>0</v>
      </c>
      <c r="L501" s="26">
        <f>'Bruker data input page'!DP501</f>
        <v>0</v>
      </c>
      <c r="M501" s="26">
        <f>'Bruker data input page'!DQ501</f>
        <v>0</v>
      </c>
      <c r="N501" s="26">
        <f>'Bruker data input page'!DR501</f>
        <v>0</v>
      </c>
      <c r="O501" s="26">
        <f>'Bruker data input page'!DS501</f>
        <v>76</v>
      </c>
      <c r="P501" s="21" t="str">
        <f>'Bruker data input page'!DT501</f>
        <v>1E BKGD</v>
      </c>
      <c r="Q501" s="21">
        <f>'Bruker data input page'!A501</f>
        <v>114</v>
      </c>
      <c r="R501" s="27">
        <f>'Bruker data input page'!B501</f>
        <v>44753.964583333334</v>
      </c>
      <c r="S501" s="22">
        <f>'Bruker data input page'!Y501*Calibrations!H$97+Calibrations!I$97</f>
        <v>51.675267108266802</v>
      </c>
      <c r="T501" s="23">
        <f>Calibrations!O$97*('Bruker data input page'!AK501/0.5993)^2+Calibrations!P$97*('Bruker data input page'!AK501/0.5993)+Calibrations!Q$97</f>
        <v>1.2945767805711856</v>
      </c>
      <c r="U501" s="22">
        <f>Calibrations!$V$97*'Bruker data input page'!W501^2+Calibrations!$W$97*'Bruker data input page'!W501+Calibrations!$X$97</f>
        <v>17.517233134749709</v>
      </c>
      <c r="V501" s="23">
        <f>('Bruker data input page'!AS501/0.69943)*Calibrations!AC$97+Calibrations!AD$97</f>
        <v>9.6543125655991915</v>
      </c>
      <c r="W501" s="23">
        <f>'Bruker data input page'!U501*Calibrations!AQ$97+Calibrations!AR$97</f>
        <v>9.7206118921876268</v>
      </c>
      <c r="X501" s="23">
        <f>Calibrations!AJ$97*('Bruker data input page'!AQ501/0.77446)^2+('Bruker data input page'!AQ501/0.77446)*Calibrations!AK$97+Calibrations!AL$97</f>
        <v>0.15299161389367161</v>
      </c>
      <c r="Y501" s="23">
        <f>('Bruker data input page'!AI501/0.7147)*Calibrations!AX$97+Calibrations!AY$97</f>
        <v>11.420706096156902</v>
      </c>
      <c r="Z501" s="23">
        <f>('Bruker data input page'!AG501/0.8302)*Calibrations!BE$97+Calibrations!BF$97</f>
        <v>0.13542676493074376</v>
      </c>
      <c r="AA501" s="23">
        <f>((('Bruker data input page'!AA501/0.436)^2)*Calibrations!BK$97)+(('Bruker data input page'!AA501/0.436)*Calibrations!BL$97)+Calibrations!BM$97</f>
        <v>0.11326598898000374</v>
      </c>
      <c r="AB501" s="24">
        <f>'Bruker data input page'!AM501*Calibrations!BS$97*10000+Calibrations!BT$97</f>
        <v>449.00804042002949</v>
      </c>
      <c r="AC501" s="24">
        <f>Calibrations!CA$97*('Bruker data input page'!AO501*10000)^2+('Bruker data input page'!AO501*10000)*Calibrations!CB$97+Calibrations!CC$97</f>
        <v>289.48069513252744</v>
      </c>
      <c r="AD501" s="24">
        <f>'Bruker data input page'!AW501*10000*Calibrations!CI$97+Calibrations!CJ$97</f>
        <v>81.436261286534275</v>
      </c>
      <c r="AE501" s="24">
        <f>'Bruker data input page'!AY501*10000*Calibrations!CP$97+Calibrations!CQ$97</f>
        <v>71.046121408083096</v>
      </c>
      <c r="AF501" s="24">
        <f>Calibrations!$CW$97*('Bruker data input page'!BA501*10000)^2+('Bruker data input page'!BA501*10000)*Calibrations!$CX$97+Calibrations!$CY$97</f>
        <v>53.162866411634454</v>
      </c>
      <c r="AG501" s="24" t="e">
        <f>'Bruker data input page'!BI501*10000*Calibrations!DD$97+Calibrations!DE$97</f>
        <v>#VALUE!</v>
      </c>
      <c r="AH501" s="24">
        <f>('Bruker data input page'!BK501*10000)*Calibrations!DK$97+Calibrations!DL$97</f>
        <v>104.4513151110169</v>
      </c>
      <c r="AI501" s="24">
        <f>Calibrations!DR$97*('Bruker data input page'!BM501*10000)^2+('Bruker data input page'!BM501*10000)*Calibrations!DS$97+Calibrations!DT$97</f>
        <v>32.905465640200383</v>
      </c>
      <c r="AJ501" s="24">
        <f>Calibrations!DY$97*('Bruker data input page'!BO501*10000)^2+Calibrations!DZ$97*('Bruker data input page'!BO501*10000)+Calibrations!EA$97</f>
        <v>88.856843086640509</v>
      </c>
      <c r="AK501" s="21"/>
      <c r="AL501" s="21"/>
    </row>
    <row r="502" spans="2:38">
      <c r="B502" s="27">
        <f>'Bruker data input page'!B1179</f>
        <v>44769.945833333331</v>
      </c>
      <c r="C502" s="21" t="str">
        <f>'Bruker data input page'!G1179</f>
        <v>GeoExploration</v>
      </c>
      <c r="D502" s="21" t="str">
        <f>'Bruker data input page'!H1179</f>
        <v>Oxide3phase</v>
      </c>
      <c r="E502" s="26">
        <f>'Bruker data input page'!L1179</f>
        <v>90</v>
      </c>
      <c r="F502" s="26"/>
      <c r="G502" s="26" t="str">
        <f>'Bruker data input page'!DK502</f>
        <v>393-U1583F-5R-1A</v>
      </c>
      <c r="H502" s="26" t="str">
        <f>'Bruker data input page'!DL502</f>
        <v>SHLF</v>
      </c>
      <c r="I502" s="26">
        <f>'Bruker data input page'!DM502</f>
        <v>0</v>
      </c>
      <c r="J502" s="26">
        <f>'Bruker data input page'!DN502</f>
        <v>0</v>
      </c>
      <c r="K502" s="26">
        <f>'Bruker data input page'!DO502</f>
        <v>0</v>
      </c>
      <c r="L502" s="26">
        <f>'Bruker data input page'!DP502</f>
        <v>0</v>
      </c>
      <c r="M502" s="26">
        <f>'Bruker data input page'!DQ502</f>
        <v>0</v>
      </c>
      <c r="N502" s="26">
        <f>'Bruker data input page'!DR502</f>
        <v>0</v>
      </c>
      <c r="O502" s="26">
        <f>'Bruker data input page'!DS502</f>
        <v>10</v>
      </c>
      <c r="P502" s="21" t="str">
        <f>'Bruker data input page'!DT502</f>
        <v>2A ALT</v>
      </c>
      <c r="Q502" s="21">
        <f>'Bruker data input page'!A502</f>
        <v>128</v>
      </c>
      <c r="R502" s="27">
        <f>'Bruker data input page'!B502</f>
        <v>44754.152083333334</v>
      </c>
      <c r="S502" s="22">
        <f>'Bruker data input page'!Y502*Calibrations!H$97+Calibrations!I$97</f>
        <v>52.655609927321969</v>
      </c>
      <c r="T502" s="23">
        <f>Calibrations!O$97*('Bruker data input page'!AK502/0.5993)^2+Calibrations!P$97*('Bruker data input page'!AK502/0.5993)+Calibrations!Q$97</f>
        <v>1.1166318260542556</v>
      </c>
      <c r="U502" s="22">
        <f>Calibrations!$V$97*'Bruker data input page'!W502^2+Calibrations!$W$97*'Bruker data input page'!W502+Calibrations!$X$97</f>
        <v>17.631924289642793</v>
      </c>
      <c r="V502" s="23">
        <f>('Bruker data input page'!AS502/0.69943)*Calibrations!AC$97+Calibrations!AD$97</f>
        <v>9.4069176695283794</v>
      </c>
      <c r="W502" s="23">
        <f>'Bruker data input page'!U502*Calibrations!AQ$97+Calibrations!AR$97</f>
        <v>11.298616896893531</v>
      </c>
      <c r="X502" s="23">
        <f>Calibrations!AJ$97*('Bruker data input page'!AQ502/0.77446)^2+('Bruker data input page'!AQ502/0.77446)*Calibrations!AK$97+Calibrations!AL$97</f>
        <v>0.11428130889138356</v>
      </c>
      <c r="Y502" s="23">
        <f>('Bruker data input page'!AI502/0.7147)*Calibrations!AX$97+Calibrations!AY$97</f>
        <v>10.514364923994073</v>
      </c>
      <c r="Z502" s="23">
        <f>('Bruker data input page'!AG502/0.8302)*Calibrations!BE$97+Calibrations!BF$97</f>
        <v>0.35184738041751623</v>
      </c>
      <c r="AA502" s="23">
        <f>((('Bruker data input page'!AA502/0.436)^2)*Calibrations!BK$97)+(('Bruker data input page'!AA502/0.436)*Calibrations!BL$97)+Calibrations!BM$97</f>
        <v>7.5758621798797957E-2</v>
      </c>
      <c r="AB502" s="24">
        <f>'Bruker data input page'!AM502*Calibrations!BS$97*10000+Calibrations!BT$97</f>
        <v>289.51909472956692</v>
      </c>
      <c r="AC502" s="24">
        <f>Calibrations!CA$97*('Bruker data input page'!AO502*10000)^2+('Bruker data input page'!AO502*10000)*Calibrations!CB$97+Calibrations!CC$97</f>
        <v>311.89319039874329</v>
      </c>
      <c r="AD502" s="24">
        <f>'Bruker data input page'!AW502*10000*Calibrations!CI$97+Calibrations!CJ$97</f>
        <v>99.229767728018842</v>
      </c>
      <c r="AE502" s="24">
        <f>'Bruker data input page'!AY502*10000*Calibrations!CP$97+Calibrations!CQ$97</f>
        <v>70.018160139680234</v>
      </c>
      <c r="AF502" s="24">
        <f>Calibrations!$CW$97*('Bruker data input page'!BA502*10000)^2+('Bruker data input page'!BA502*10000)*Calibrations!$CX$97+Calibrations!$CY$97</f>
        <v>56.033956837768585</v>
      </c>
      <c r="AG502" s="24">
        <f>'Bruker data input page'!BI502*10000*Calibrations!DD$97+Calibrations!DE$97</f>
        <v>7.5513209569836386</v>
      </c>
      <c r="AH502" s="24">
        <f>('Bruker data input page'!BK502*10000)*Calibrations!DK$97+Calibrations!DL$97</f>
        <v>106.43767033317768</v>
      </c>
      <c r="AI502" s="24">
        <f>Calibrations!DR$97*('Bruker data input page'!BM502*10000)^2+('Bruker data input page'!BM502*10000)*Calibrations!DS$97+Calibrations!DT$97</f>
        <v>25.480572934039472</v>
      </c>
      <c r="AJ502" s="24">
        <f>Calibrations!DY$97*('Bruker data input page'!BO502*10000)^2+Calibrations!DZ$97*('Bruker data input page'!BO502*10000)+Calibrations!EA$97</f>
        <v>77.801035222904844</v>
      </c>
      <c r="AK502" s="21"/>
      <c r="AL502" s="21"/>
    </row>
    <row r="503" spans="2:38">
      <c r="B503" s="27">
        <f>'Bruker data input page'!B1180</f>
        <v>44769.947916666664</v>
      </c>
      <c r="C503" s="21" t="str">
        <f>'Bruker data input page'!G1180</f>
        <v>GeoExploration</v>
      </c>
      <c r="D503" s="21" t="str">
        <f>'Bruker data input page'!H1180</f>
        <v>Oxide3phase</v>
      </c>
      <c r="E503" s="26">
        <f>'Bruker data input page'!L1180</f>
        <v>90</v>
      </c>
      <c r="F503" s="26"/>
      <c r="G503" s="26" t="str">
        <f>'Bruker data input page'!DK503</f>
        <v>393-U1583F-5R-1A</v>
      </c>
      <c r="H503" s="26" t="str">
        <f>'Bruker data input page'!DL503</f>
        <v>SHLF</v>
      </c>
      <c r="I503" s="26">
        <f>'Bruker data input page'!DM503</f>
        <v>0</v>
      </c>
      <c r="J503" s="26">
        <f>'Bruker data input page'!DN503</f>
        <v>0</v>
      </c>
      <c r="K503" s="26">
        <f>'Bruker data input page'!DO503</f>
        <v>0</v>
      </c>
      <c r="L503" s="26">
        <f>'Bruker data input page'!DP503</f>
        <v>0</v>
      </c>
      <c r="M503" s="26">
        <f>'Bruker data input page'!DQ503</f>
        <v>0</v>
      </c>
      <c r="N503" s="26">
        <f>'Bruker data input page'!DR503</f>
        <v>0</v>
      </c>
      <c r="O503" s="26">
        <f>'Bruker data input page'!DS503</f>
        <v>47</v>
      </c>
      <c r="P503" s="21" t="str">
        <f>'Bruker data input page'!DT503</f>
        <v>4B BKGD</v>
      </c>
      <c r="Q503" s="21">
        <f>'Bruker data input page'!A503</f>
        <v>129</v>
      </c>
      <c r="R503" s="27">
        <f>'Bruker data input page'!B503</f>
        <v>44754.155555555553</v>
      </c>
      <c r="S503" s="22">
        <f>'Bruker data input page'!Y503*Calibrations!H$97+Calibrations!I$97</f>
        <v>53.433254303847967</v>
      </c>
      <c r="T503" s="23">
        <f>Calibrations!O$97*('Bruker data input page'!AK503/0.5993)^2+Calibrations!P$97*('Bruker data input page'!AK503/0.5993)+Calibrations!Q$97</f>
        <v>1.2584761532879876</v>
      </c>
      <c r="U503" s="22">
        <f>Calibrations!$V$97*'Bruker data input page'!W503^2+Calibrations!$W$97*'Bruker data input page'!W503+Calibrations!$X$97</f>
        <v>16.662886194968205</v>
      </c>
      <c r="V503" s="23">
        <f>('Bruker data input page'!AS503/0.69943)*Calibrations!AC$97+Calibrations!AD$97</f>
        <v>9.8789684310829244</v>
      </c>
      <c r="W503" s="23">
        <f>'Bruker data input page'!U503*Calibrations!AQ$97+Calibrations!AR$97</f>
        <v>12.923215776401459</v>
      </c>
      <c r="X503" s="23">
        <f>Calibrations!AJ$97*('Bruker data input page'!AQ503/0.77446)^2+('Bruker data input page'!AQ503/0.77446)*Calibrations!AK$97+Calibrations!AL$97</f>
        <v>0.14099633186173083</v>
      </c>
      <c r="Y503" s="23">
        <f>('Bruker data input page'!AI503/0.7147)*Calibrations!AX$97+Calibrations!AY$97</f>
        <v>10.070557681115751</v>
      </c>
      <c r="Z503" s="23">
        <f>('Bruker data input page'!AG503/0.8302)*Calibrations!BE$97+Calibrations!BF$97</f>
        <v>0.11656164851801953</v>
      </c>
      <c r="AA503" s="23">
        <f>((('Bruker data input page'!AA503/0.436)^2)*Calibrations!BK$97)+(('Bruker data input page'!AA503/0.436)*Calibrations!BL$97)+Calibrations!BM$97</f>
        <v>0.11026086060579186</v>
      </c>
      <c r="AB503" s="24">
        <f>'Bruker data input page'!AM503*Calibrations!BS$97*10000+Calibrations!BT$97</f>
        <v>390.70025382351628</v>
      </c>
      <c r="AC503" s="24">
        <f>Calibrations!CA$97*('Bruker data input page'!AO503*10000)^2+('Bruker data input page'!AO503*10000)*Calibrations!CB$97+Calibrations!CC$97</f>
        <v>281.66346922687052</v>
      </c>
      <c r="AD503" s="24">
        <f>'Bruker data input page'!AW503*10000*Calibrations!CI$97+Calibrations!CJ$97</f>
        <v>142.72500569609224</v>
      </c>
      <c r="AE503" s="24">
        <f>'Bruker data input page'!AY503*10000*Calibrations!CP$97+Calibrations!CQ$97</f>
        <v>56.654663650442998</v>
      </c>
      <c r="AF503" s="24">
        <f>Calibrations!$CW$97*('Bruker data input page'!BA503*10000)^2+('Bruker data input page'!BA503*10000)*Calibrations!$CX$97+Calibrations!$CY$97</f>
        <v>68.660243886509832</v>
      </c>
      <c r="AG503" s="24" t="e">
        <f>'Bruker data input page'!BI503*10000*Calibrations!DD$97+Calibrations!DE$97</f>
        <v>#VALUE!</v>
      </c>
      <c r="AH503" s="24">
        <f>('Bruker data input page'!BK503*10000)*Calibrations!DK$97+Calibrations!DL$97</f>
        <v>97.499071833454153</v>
      </c>
      <c r="AI503" s="24">
        <f>Calibrations!DR$97*('Bruker data input page'!BM503*10000)^2+('Bruker data input page'!BM503*10000)*Calibrations!DS$97+Calibrations!DT$97</f>
        <v>31.845636216163818</v>
      </c>
      <c r="AJ503" s="24">
        <f>Calibrations!DY$97*('Bruker data input page'!BO503*10000)^2+Calibrations!DZ$97*('Bruker data input page'!BO503*10000)+Calibrations!EA$97</f>
        <v>89.705123550835296</v>
      </c>
      <c r="AK503" s="21"/>
      <c r="AL503" s="21"/>
    </row>
    <row r="504" spans="2:38">
      <c r="B504" s="27">
        <f>'Bruker data input page'!B1181</f>
        <v>44769.949305555558</v>
      </c>
      <c r="C504" s="21" t="str">
        <f>'Bruker data input page'!G1181</f>
        <v>GeoExploration</v>
      </c>
      <c r="D504" s="21" t="str">
        <f>'Bruker data input page'!H1181</f>
        <v>Oxide3phase</v>
      </c>
      <c r="E504" s="26">
        <f>'Bruker data input page'!L1181</f>
        <v>90</v>
      </c>
      <c r="F504" s="26"/>
      <c r="G504" s="26" t="str">
        <f>'Bruker data input page'!DK504</f>
        <v>393-U1583F-5R-1A</v>
      </c>
      <c r="H504" s="26" t="str">
        <f>'Bruker data input page'!DL504</f>
        <v>SHLF</v>
      </c>
      <c r="I504" s="26">
        <f>'Bruker data input page'!DM504</f>
        <v>0</v>
      </c>
      <c r="J504" s="26">
        <f>'Bruker data input page'!DN504</f>
        <v>0</v>
      </c>
      <c r="K504" s="26">
        <f>'Bruker data input page'!DO504</f>
        <v>0</v>
      </c>
      <c r="L504" s="26">
        <f>'Bruker data input page'!DP504</f>
        <v>0</v>
      </c>
      <c r="M504" s="26">
        <f>'Bruker data input page'!DQ504</f>
        <v>0</v>
      </c>
      <c r="N504" s="26">
        <f>'Bruker data input page'!DR504</f>
        <v>0</v>
      </c>
      <c r="O504" s="26">
        <f>'Bruker data input page'!DS504</f>
        <v>59</v>
      </c>
      <c r="P504" s="21" t="str">
        <f>'Bruker data input page'!DT504</f>
        <v>7A ALT</v>
      </c>
      <c r="Q504" s="21">
        <f>'Bruker data input page'!A504</f>
        <v>130</v>
      </c>
      <c r="R504" s="27">
        <f>'Bruker data input page'!B504</f>
        <v>44754.158333333333</v>
      </c>
      <c r="S504" s="22">
        <f>'Bruker data input page'!Y504*Calibrations!H$97+Calibrations!I$97</f>
        <v>53.27796305860435</v>
      </c>
      <c r="T504" s="23">
        <f>Calibrations!O$97*('Bruker data input page'!AK504/0.5993)^2+Calibrations!P$97*('Bruker data input page'!AK504/0.5993)+Calibrations!Q$97</f>
        <v>1.4315660981230143</v>
      </c>
      <c r="U504" s="22">
        <f>Calibrations!$V$97*'Bruker data input page'!W504^2+Calibrations!$W$97*'Bruker data input page'!W504+Calibrations!$X$97</f>
        <v>18.657789687744533</v>
      </c>
      <c r="V504" s="23">
        <f>('Bruker data input page'!AS504/0.69943)*Calibrations!AC$97+Calibrations!AD$97</f>
        <v>8.8547046292586273</v>
      </c>
      <c r="W504" s="23">
        <f>'Bruker data input page'!U504*Calibrations!AQ$97+Calibrations!AR$97</f>
        <v>10.40675986593196</v>
      </c>
      <c r="X504" s="23">
        <f>Calibrations!AJ$97*('Bruker data input page'!AQ504/0.77446)^2+('Bruker data input page'!AQ504/0.77446)*Calibrations!AK$97+Calibrations!AL$97</f>
        <v>0.13997044445228246</v>
      </c>
      <c r="Y504" s="23">
        <f>('Bruker data input page'!AI504/0.7147)*Calibrations!AX$97+Calibrations!AY$97</f>
        <v>10.967459385333999</v>
      </c>
      <c r="Z504" s="23">
        <f>('Bruker data input page'!AG504/0.8302)*Calibrations!BE$97+Calibrations!BF$97</f>
        <v>0.24363707267413001</v>
      </c>
      <c r="AA504" s="23">
        <f>((('Bruker data input page'!AA504/0.436)^2)*Calibrations!BK$97)+(('Bruker data input page'!AA504/0.436)*Calibrations!BL$97)+Calibrations!BM$97</f>
        <v>0.10423701089884578</v>
      </c>
      <c r="AB504" s="24">
        <f>'Bruker data input page'!AM504*Calibrations!BS$97*10000+Calibrations!BT$97</f>
        <v>390.70025382351628</v>
      </c>
      <c r="AC504" s="24">
        <f>Calibrations!CA$97*('Bruker data input page'!AO504*10000)^2+('Bruker data input page'!AO504*10000)*Calibrations!CB$97+Calibrations!CC$97</f>
        <v>282.65009418012357</v>
      </c>
      <c r="AD504" s="24">
        <f>'Bruker data input page'!AW504*10000*Calibrations!CI$97+Calibrations!CJ$97</f>
        <v>134.81678061098796</v>
      </c>
      <c r="AE504" s="24">
        <f>'Bruker data input page'!AY504*10000*Calibrations!CP$97+Calibrations!CQ$97</f>
        <v>75.157966481694558</v>
      </c>
      <c r="AF504" s="24">
        <f>Calibrations!$CW$97*('Bruker data input page'!BA504*10000)^2+('Bruker data input page'!BA504*10000)*Calibrations!$CX$97+Calibrations!$CY$97</f>
        <v>72.762235374685773</v>
      </c>
      <c r="AG504" s="24">
        <f>'Bruker data input page'!BI504*10000*Calibrations!DD$97+Calibrations!DE$97</f>
        <v>5.2911678308829933</v>
      </c>
      <c r="AH504" s="24">
        <f>('Bruker data input page'!BK504*10000)*Calibrations!DK$97+Calibrations!DL$97</f>
        <v>106.43767033317768</v>
      </c>
      <c r="AI504" s="24">
        <f>Calibrations!DR$97*('Bruker data input page'!BM504*10000)^2+('Bruker data input page'!BM504*10000)*Calibrations!DS$97+Calibrations!DT$97</f>
        <v>29.725107834104254</v>
      </c>
      <c r="AJ504" s="24">
        <f>Calibrations!DY$97*('Bruker data input page'!BO504*10000)^2+Calibrations!DZ$97*('Bruker data input page'!BO504*10000)+Calibrations!EA$97</f>
        <v>99.860350410426648</v>
      </c>
      <c r="AK504" s="21"/>
      <c r="AL504" s="21"/>
    </row>
    <row r="505" spans="2:38">
      <c r="B505" s="27">
        <f>'Bruker data input page'!B1182</f>
        <v>0</v>
      </c>
      <c r="C505" s="21">
        <f>'Bruker data input page'!G1182</f>
        <v>0</v>
      </c>
      <c r="D505" s="21">
        <f>'Bruker data input page'!H1182</f>
        <v>0</v>
      </c>
      <c r="E505" s="26">
        <f>'Bruker data input page'!L1182</f>
        <v>0</v>
      </c>
      <c r="F505" s="26"/>
      <c r="G505" s="26" t="str">
        <f>'Bruker data input page'!DK505</f>
        <v>393-U1583F-5R-1A</v>
      </c>
      <c r="H505" s="26" t="str">
        <f>'Bruker data input page'!DL505</f>
        <v>SHLF</v>
      </c>
      <c r="I505" s="26">
        <f>'Bruker data input page'!DM505</f>
        <v>0</v>
      </c>
      <c r="J505" s="26">
        <f>'Bruker data input page'!DN505</f>
        <v>0</v>
      </c>
      <c r="K505" s="26">
        <f>'Bruker data input page'!DO505</f>
        <v>0</v>
      </c>
      <c r="L505" s="26">
        <f>'Bruker data input page'!DP505</f>
        <v>0</v>
      </c>
      <c r="M505" s="26">
        <f>'Bruker data input page'!DQ505</f>
        <v>0</v>
      </c>
      <c r="N505" s="26">
        <f>'Bruker data input page'!DR505</f>
        <v>0</v>
      </c>
      <c r="O505" s="26">
        <f>'Bruker data input page'!DS505</f>
        <v>78</v>
      </c>
      <c r="P505" s="21" t="str">
        <f>'Bruker data input page'!DT505</f>
        <v>11A BKGD</v>
      </c>
      <c r="Q505" s="21">
        <f>'Bruker data input page'!A505</f>
        <v>131</v>
      </c>
      <c r="R505" s="27">
        <f>'Bruker data input page'!B505</f>
        <v>44754.160416666666</v>
      </c>
      <c r="S505" s="22">
        <f>'Bruker data input page'!Y505*Calibrations!H$97+Calibrations!I$97</f>
        <v>53.649141214794909</v>
      </c>
      <c r="T505" s="23">
        <f>Calibrations!O$97*('Bruker data input page'!AK505/0.5993)^2+Calibrations!P$97*('Bruker data input page'!AK505/0.5993)+Calibrations!Q$97</f>
        <v>1.4162058076842188</v>
      </c>
      <c r="U505" s="22">
        <f>Calibrations!$V$97*'Bruker data input page'!W505^2+Calibrations!$W$97*'Bruker data input page'!W505+Calibrations!$X$97</f>
        <v>19.190868991798769</v>
      </c>
      <c r="V505" s="23">
        <f>('Bruker data input page'!AS505/0.69943)*Calibrations!AC$97+Calibrations!AD$97</f>
        <v>9.54579845760769</v>
      </c>
      <c r="W505" s="23">
        <f>'Bruker data input page'!U505*Calibrations!AQ$97+Calibrations!AR$97</f>
        <v>9.7064983948409562</v>
      </c>
      <c r="X505" s="23">
        <f>Calibrations!AJ$97*('Bruker data input page'!AQ505/0.77446)^2+('Bruker data input page'!AQ505/0.77446)*Calibrations!AK$97+Calibrations!AL$97</f>
        <v>0.14858702628228537</v>
      </c>
      <c r="Y505" s="23">
        <f>('Bruker data input page'!AI505/0.7147)*Calibrations!AX$97+Calibrations!AY$97</f>
        <v>11.239376961931146</v>
      </c>
      <c r="Z505" s="23">
        <f>('Bruker data input page'!AG505/0.8302)*Calibrations!BE$97+Calibrations!BF$97</f>
        <v>0.23956220752898155</v>
      </c>
      <c r="AA505" s="23">
        <f>((('Bruker data input page'!AA505/0.436)^2)*Calibrations!BK$97)+(('Bruker data input page'!AA505/0.436)*Calibrations!BL$97)+Calibrations!BM$97</f>
        <v>6.8480875143658193E-2</v>
      </c>
      <c r="AB505" s="24">
        <f>'Bruker data input page'!AM505*Calibrations!BS$97*10000+Calibrations!BT$97</f>
        <v>434.43109377090116</v>
      </c>
      <c r="AC505" s="24">
        <f>Calibrations!CA$97*('Bruker data input page'!AO505*10000)^2+('Bruker data input page'!AO505*10000)*Calibrations!CB$97+Calibrations!CC$97</f>
        <v>215.20750512954456</v>
      </c>
      <c r="AD505" s="24">
        <f>'Bruker data input page'!AW505*10000*Calibrations!CI$97+Calibrations!CJ$97</f>
        <v>83.413317557810331</v>
      </c>
      <c r="AE505" s="24">
        <f>'Bruker data input page'!AY505*10000*Calibrations!CP$97+Calibrations!CQ$97</f>
        <v>62.822431260860185</v>
      </c>
      <c r="AF505" s="24">
        <f>Calibrations!$CW$97*('Bruker data input page'!BA505*10000)^2+('Bruker data input page'!BA505*10000)*Calibrations!$CX$97+Calibrations!$CY$97</f>
        <v>67.281049961406254</v>
      </c>
      <c r="AG505" s="24">
        <f>'Bruker data input page'!BI505*10000*Calibrations!DD$97+Calibrations!DE$97</f>
        <v>3.0310147047823475</v>
      </c>
      <c r="AH505" s="24">
        <f>('Bruker data input page'!BK505*10000)*Calibrations!DK$97+Calibrations!DL$97</f>
        <v>108.42402555533846</v>
      </c>
      <c r="AI505" s="24">
        <f>Calibrations!DR$97*('Bruker data input page'!BM505*10000)^2+('Bruker data input page'!BM505*10000)*Calibrations!DS$97+Calibrations!DT$97</f>
        <v>30.785516947465101</v>
      </c>
      <c r="AJ505" s="24">
        <f>Calibrations!DY$97*('Bruker data input page'!BO505*10000)^2+Calibrations!DZ$97*('Bruker data input page'!BO505*10000)+Calibrations!EA$97</f>
        <v>91.400756067273065</v>
      </c>
      <c r="AK505" s="21"/>
      <c r="AL505" s="21"/>
    </row>
    <row r="506" spans="2:38">
      <c r="B506" s="27">
        <f>'Bruker data input page'!B1183</f>
        <v>44746.695833333331</v>
      </c>
      <c r="C506" s="21" t="str">
        <f>'Bruker data input page'!G1183</f>
        <v>GeoExploration</v>
      </c>
      <c r="D506" s="21" t="str">
        <f>'Bruker data input page'!H1183</f>
        <v>Oxide3phase</v>
      </c>
      <c r="E506" s="26">
        <f>'Bruker data input page'!L1183</f>
        <v>90</v>
      </c>
      <c r="F506" s="26"/>
      <c r="G506" s="26" t="str">
        <f>'Bruker data input page'!DK506</f>
        <v>393-U1583F-5R-1A</v>
      </c>
      <c r="H506" s="26" t="str">
        <f>'Bruker data input page'!DL506</f>
        <v>SHLF</v>
      </c>
      <c r="I506" s="26">
        <f>'Bruker data input page'!DM506</f>
        <v>0</v>
      </c>
      <c r="J506" s="26">
        <f>'Bruker data input page'!DN506</f>
        <v>0</v>
      </c>
      <c r="K506" s="26">
        <f>'Bruker data input page'!DO506</f>
        <v>0</v>
      </c>
      <c r="L506" s="26">
        <f>'Bruker data input page'!DP506</f>
        <v>0</v>
      </c>
      <c r="M506" s="26">
        <f>'Bruker data input page'!DQ506</f>
        <v>0</v>
      </c>
      <c r="N506" s="26">
        <f>'Bruker data input page'!DR506</f>
        <v>0</v>
      </c>
      <c r="O506" s="26">
        <f>'Bruker data input page'!DS506</f>
        <v>90</v>
      </c>
      <c r="P506" s="21" t="str">
        <f>'Bruker data input page'!DT506</f>
        <v>13A BKGD</v>
      </c>
      <c r="Q506" s="21">
        <f>'Bruker data input page'!A506</f>
        <v>132</v>
      </c>
      <c r="R506" s="27">
        <f>'Bruker data input page'!B506</f>
        <v>44754.168055555558</v>
      </c>
      <c r="S506" s="22">
        <f>'Bruker data input page'!Y506*Calibrations!H$97+Calibrations!I$97</f>
        <v>51.884738007551043</v>
      </c>
      <c r="T506" s="23">
        <f>Calibrations!O$97*('Bruker data input page'!AK506/0.5993)^2+Calibrations!P$97*('Bruker data input page'!AK506/0.5993)+Calibrations!Q$97</f>
        <v>1.2797562196984926</v>
      </c>
      <c r="U506" s="22">
        <f>Calibrations!$V$97*'Bruker data input page'!W506^2+Calibrations!$W$97*'Bruker data input page'!W506+Calibrations!$X$97</f>
        <v>17.782433717238245</v>
      </c>
      <c r="V506" s="23">
        <f>('Bruker data input page'!AS506/0.69943)*Calibrations!AC$97+Calibrations!AD$97</f>
        <v>9.2736496801382859</v>
      </c>
      <c r="W506" s="23">
        <f>'Bruker data input page'!U506*Calibrations!AQ$97+Calibrations!AR$97</f>
        <v>10.932632643780536</v>
      </c>
      <c r="X506" s="23">
        <f>Calibrations!AJ$97*('Bruker data input page'!AQ506/0.77446)^2+('Bruker data input page'!AQ506/0.77446)*Calibrations!AK$97+Calibrations!AL$97</f>
        <v>0.13164535135159638</v>
      </c>
      <c r="Y506" s="23">
        <f>('Bruker data input page'!AI506/0.7147)*Calibrations!AX$97+Calibrations!AY$97</f>
        <v>10.289644687119836</v>
      </c>
      <c r="Z506" s="23">
        <f>('Bruker data input page'!AG506/0.8302)*Calibrations!BE$97+Calibrations!BF$97</f>
        <v>0.28695137995774483</v>
      </c>
      <c r="AA506" s="23">
        <f>((('Bruker data input page'!AA506/0.436)^2)*Calibrations!BK$97)+(('Bruker data input page'!AA506/0.436)*Calibrations!BL$97)+Calibrations!BM$97</f>
        <v>0.12561424958383383</v>
      </c>
      <c r="AB506" s="24">
        <f>'Bruker data input page'!AM506*Calibrations!BS$97*10000+Calibrations!BT$97</f>
        <v>395.84505852320865</v>
      </c>
      <c r="AC506" s="24">
        <f>Calibrations!CA$97*('Bruker data input page'!AO506*10000)^2+('Bruker data input page'!AO506*10000)*Calibrations!CB$97+Calibrations!CC$97</f>
        <v>232.23949797488419</v>
      </c>
      <c r="AD506" s="24">
        <f>'Bruker data input page'!AW506*10000*Calibrations!CI$97+Calibrations!CJ$97</f>
        <v>140.74794942481617</v>
      </c>
      <c r="AE506" s="24">
        <f>'Bruker data input page'!AY506*10000*Calibrations!CP$97+Calibrations!CQ$97</f>
        <v>68.990198871277371</v>
      </c>
      <c r="AF506" s="24">
        <f>Calibrations!$CW$97*('Bruker data input page'!BA506*10000)^2+('Bruker data input page'!BA506*10000)*Calibrations!$CX$97+Calibrations!$CY$97</f>
        <v>76.810841432159478</v>
      </c>
      <c r="AG506" s="24">
        <f>'Bruker data input page'!BI506*10000*Calibrations!DD$97+Calibrations!DE$97</f>
        <v>5.2911678308829933</v>
      </c>
      <c r="AH506" s="24">
        <f>('Bruker data input page'!BK506*10000)*Calibrations!DK$97+Calibrations!DL$97</f>
        <v>110.41038077749923</v>
      </c>
      <c r="AI506" s="24">
        <f>Calibrations!DR$97*('Bruker data input page'!BM506*10000)^2+('Bruker data input page'!BM506*10000)*Calibrations!DS$97+Calibrations!DT$97</f>
        <v>30.785516947465101</v>
      </c>
      <c r="AJ506" s="24">
        <f>Calibrations!DY$97*('Bruker data input page'!BO506*10000)^2+Calibrations!DZ$97*('Bruker data input page'!BO506*10000)+Calibrations!EA$97</f>
        <v>92.24810811951609</v>
      </c>
      <c r="AK506" s="21"/>
      <c r="AL506" s="21"/>
    </row>
    <row r="507" spans="2:38">
      <c r="B507" s="27">
        <f>'Bruker data input page'!B1184</f>
        <v>44746.697222222225</v>
      </c>
      <c r="C507" s="21" t="str">
        <f>'Bruker data input page'!G1184</f>
        <v>GeoExploration</v>
      </c>
      <c r="D507" s="21" t="str">
        <f>'Bruker data input page'!H1184</f>
        <v>Oxide3phase</v>
      </c>
      <c r="E507" s="26">
        <f>'Bruker data input page'!L1184</f>
        <v>90</v>
      </c>
      <c r="F507" s="26"/>
      <c r="G507" s="26" t="str">
        <f>'Bruker data input page'!DK507</f>
        <v>393-U1583F-5R-1A</v>
      </c>
      <c r="H507" s="26" t="str">
        <f>'Bruker data input page'!DL507</f>
        <v>SHLF</v>
      </c>
      <c r="I507" s="26">
        <f>'Bruker data input page'!DM507</f>
        <v>0</v>
      </c>
      <c r="J507" s="26">
        <f>'Bruker data input page'!DN507</f>
        <v>0</v>
      </c>
      <c r="K507" s="26">
        <f>'Bruker data input page'!DO507</f>
        <v>0</v>
      </c>
      <c r="L507" s="26">
        <f>'Bruker data input page'!DP507</f>
        <v>0</v>
      </c>
      <c r="M507" s="26">
        <f>'Bruker data input page'!DQ507</f>
        <v>0</v>
      </c>
      <c r="N507" s="26">
        <f>'Bruker data input page'!DR507</f>
        <v>0</v>
      </c>
      <c r="O507" s="26">
        <f>'Bruker data input page'!DS507</f>
        <v>118</v>
      </c>
      <c r="P507" s="21" t="str">
        <f>'Bruker data input page'!DT507</f>
        <v>16A BKGD</v>
      </c>
      <c r="Q507" s="21">
        <f>'Bruker data input page'!A507</f>
        <v>133</v>
      </c>
      <c r="R507" s="27">
        <f>'Bruker data input page'!B507</f>
        <v>44754.169444444444</v>
      </c>
      <c r="S507" s="22">
        <f>'Bruker data input page'!Y507*Calibrations!H$97+Calibrations!I$97</f>
        <v>52.996490250660862</v>
      </c>
      <c r="T507" s="23">
        <f>Calibrations!O$97*('Bruker data input page'!AK507/0.5993)^2+Calibrations!P$97*('Bruker data input page'!AK507/0.5993)+Calibrations!Q$97</f>
        <v>1.5196364717406929</v>
      </c>
      <c r="U507" s="22">
        <f>Calibrations!$V$97*'Bruker data input page'!W507^2+Calibrations!$W$97*'Bruker data input page'!W507+Calibrations!$X$97</f>
        <v>18.099129224328784</v>
      </c>
      <c r="V507" s="23">
        <f>('Bruker data input page'!AS507/0.69943)*Calibrations!AC$97+Calibrations!AD$97</f>
        <v>9.5692570777703096</v>
      </c>
      <c r="W507" s="23">
        <f>'Bruker data input page'!U507*Calibrations!AQ$97+Calibrations!AR$97</f>
        <v>9.2875401927829166</v>
      </c>
      <c r="X507" s="23">
        <f>Calibrations!AJ$97*('Bruker data input page'!AQ507/0.77446)^2+('Bruker data input page'!AQ507/0.77446)*Calibrations!AK$97+Calibrations!AL$97</f>
        <v>0.14163393337194902</v>
      </c>
      <c r="Y507" s="23">
        <f>('Bruker data input page'!AI507/0.7147)*Calibrations!AX$97+Calibrations!AY$97</f>
        <v>11.07707901307753</v>
      </c>
      <c r="Z507" s="23">
        <f>('Bruker data input page'!AG507/0.8302)*Calibrations!BE$97+Calibrations!BF$97</f>
        <v>0.26008745418602552</v>
      </c>
      <c r="AA507" s="23">
        <f>((('Bruker data input page'!AA507/0.436)^2)*Calibrations!BK$97)+(('Bruker data input page'!AA507/0.436)*Calibrations!BL$97)+Calibrations!BM$97</f>
        <v>0.13380359134104319</v>
      </c>
      <c r="AB507" s="24">
        <f>'Bruker data input page'!AM507*Calibrations!BS$97*10000+Calibrations!BT$97</f>
        <v>386.41291657377269</v>
      </c>
      <c r="AC507" s="24">
        <f>Calibrations!CA$97*('Bruker data input page'!AO507*10000)^2+('Bruker data input page'!AO507*10000)*Calibrations!CB$97+Calibrations!CC$97</f>
        <v>222.09336978374913</v>
      </c>
      <c r="AD507" s="24">
        <f>'Bruker data input page'!AW507*10000*Calibrations!CI$97+Calibrations!CJ$97</f>
        <v>104.172408406209</v>
      </c>
      <c r="AE507" s="24">
        <f>'Bruker data input page'!AY507*10000*Calibrations!CP$97+Calibrations!CQ$97</f>
        <v>71.046121408083096</v>
      </c>
      <c r="AF507" s="24">
        <f>Calibrations!$CW$97*('Bruker data input page'!BA507*10000)^2+('Bruker data input page'!BA507*10000)*Calibrations!$CX$97+Calibrations!$CY$97</f>
        <v>79.48025356452959</v>
      </c>
      <c r="AG507" s="24">
        <f>'Bruker data input page'!BI507*10000*Calibrations!DD$97+Calibrations!DE$97</f>
        <v>6.421244393933315</v>
      </c>
      <c r="AH507" s="24">
        <f>('Bruker data input page'!BK507*10000)*Calibrations!DK$97+Calibrations!DL$97</f>
        <v>105.44449272209728</v>
      </c>
      <c r="AI507" s="24">
        <f>Calibrations!DR$97*('Bruker data input page'!BM507*10000)^2+('Bruker data input page'!BM507*10000)*Calibrations!DS$97+Calibrations!DT$97</f>
        <v>33.965005219574827</v>
      </c>
      <c r="AJ507" s="24">
        <f>Calibrations!DY$97*('Bruker data input page'!BO507*10000)^2+Calibrations!DZ$97*('Bruker data input page'!BO507*10000)+Calibrations!EA$97</f>
        <v>107.44752557863949</v>
      </c>
      <c r="AK507" s="21"/>
      <c r="AL507" s="21"/>
    </row>
    <row r="508" spans="2:38">
      <c r="B508" s="27">
        <f>'Bruker data input page'!B1185</f>
        <v>44746.698611111111</v>
      </c>
      <c r="C508" s="21" t="str">
        <f>'Bruker data input page'!G1185</f>
        <v>GeoExploration</v>
      </c>
      <c r="D508" s="21" t="str">
        <f>'Bruker data input page'!H1185</f>
        <v>Oxide3phase</v>
      </c>
      <c r="E508" s="26">
        <f>'Bruker data input page'!L1185</f>
        <v>90</v>
      </c>
      <c r="F508" s="26"/>
      <c r="G508" s="26" t="str">
        <f>'Bruker data input page'!DK508</f>
        <v>393-U1583F-5R-1A</v>
      </c>
      <c r="H508" s="26" t="str">
        <f>'Bruker data input page'!DL508</f>
        <v>SHLF</v>
      </c>
      <c r="I508" s="26">
        <f>'Bruker data input page'!DM508</f>
        <v>0</v>
      </c>
      <c r="J508" s="26">
        <f>'Bruker data input page'!DN508</f>
        <v>0</v>
      </c>
      <c r="K508" s="26">
        <f>'Bruker data input page'!DO508</f>
        <v>0</v>
      </c>
      <c r="L508" s="26">
        <f>'Bruker data input page'!DP508</f>
        <v>0</v>
      </c>
      <c r="M508" s="26">
        <f>'Bruker data input page'!DQ508</f>
        <v>0</v>
      </c>
      <c r="N508" s="26">
        <f>'Bruker data input page'!DR508</f>
        <v>0</v>
      </c>
      <c r="O508" s="26">
        <f>'Bruker data input page'!DS508</f>
        <v>141</v>
      </c>
      <c r="P508" s="21" t="str">
        <f>'Bruker data input page'!DT508</f>
        <v>19A BKGD</v>
      </c>
      <c r="Q508" s="21">
        <f>'Bruker data input page'!A508</f>
        <v>134</v>
      </c>
      <c r="R508" s="27">
        <f>'Bruker data input page'!B508</f>
        <v>44754.17083333333</v>
      </c>
      <c r="S508" s="22">
        <f>'Bruker data input page'!Y508*Calibrations!H$97+Calibrations!I$97</f>
        <v>54.302148624021328</v>
      </c>
      <c r="T508" s="23">
        <f>Calibrations!O$97*('Bruker data input page'!AK508/0.5993)^2+Calibrations!P$97*('Bruker data input page'!AK508/0.5993)+Calibrations!Q$97</f>
        <v>1.377984665532249</v>
      </c>
      <c r="U508" s="22">
        <f>Calibrations!$V$97*'Bruker data input page'!W508^2+Calibrations!$W$97*'Bruker data input page'!W508+Calibrations!$X$97</f>
        <v>19.766136979193849</v>
      </c>
      <c r="V508" s="23">
        <f>('Bruker data input page'!AS508/0.69943)*Calibrations!AC$97+Calibrations!AD$97</f>
        <v>9.4168480056708379</v>
      </c>
      <c r="W508" s="23">
        <f>'Bruker data input page'!U508*Calibrations!AQ$97+Calibrations!AR$97</f>
        <v>8.9548096594456403</v>
      </c>
      <c r="X508" s="23">
        <f>Calibrations!AJ$97*('Bruker data input page'!AQ508/0.77446)^2+('Bruker data input page'!AQ508/0.77446)*Calibrations!AK$97+Calibrations!AL$97</f>
        <v>0.13919640486230828</v>
      </c>
      <c r="Y508" s="23">
        <f>('Bruker data input page'!AI508/0.7147)*Calibrations!AX$97+Calibrations!AY$97</f>
        <v>11.410962129246368</v>
      </c>
      <c r="Z508" s="23">
        <f>('Bruker data input page'!AG508/0.8302)*Calibrations!BE$97+Calibrations!BF$97</f>
        <v>0.33539699890562069</v>
      </c>
      <c r="AA508" s="23">
        <f>((('Bruker data input page'!AA508/0.436)^2)*Calibrations!BK$97)+(('Bruker data input page'!AA508/0.436)*Calibrations!BL$97)+Calibrations!BM$97</f>
        <v>7.2697422470681172E-2</v>
      </c>
      <c r="AB508" s="24">
        <f>'Bruker data input page'!AM508*Calibrations!BS$97*10000+Calibrations!BT$97</f>
        <v>378.69570952423419</v>
      </c>
      <c r="AC508" s="24">
        <f>Calibrations!CA$97*('Bruker data input page'!AO508*10000)^2+('Bruker data input page'!AO508*10000)*Calibrations!CB$97+Calibrations!CC$97</f>
        <v>299.94658240357683</v>
      </c>
      <c r="AD508" s="24">
        <f>'Bruker data input page'!AW508*10000*Calibrations!CI$97+Calibrations!CJ$97</f>
        <v>84.401845693448365</v>
      </c>
      <c r="AE508" s="24">
        <f>'Bruker data input page'!AY508*10000*Calibrations!CP$97+Calibrations!CQ$97</f>
        <v>61.794469992457316</v>
      </c>
      <c r="AF508" s="24">
        <f>Calibrations!$CW$97*('Bruker data input page'!BA508*10000)^2+('Bruker data input page'!BA508*10000)*Calibrations!$CX$97+Calibrations!$CY$97</f>
        <v>71.400836593149606</v>
      </c>
      <c r="AG508" s="24">
        <f>'Bruker data input page'!BI508*10000*Calibrations!DD$97+Calibrations!DE$97</f>
        <v>6.421244393933315</v>
      </c>
      <c r="AH508" s="24">
        <f>('Bruker data input page'!BK508*10000)*Calibrations!DK$97+Calibrations!DL$97</f>
        <v>102.46495988885611</v>
      </c>
      <c r="AI508" s="24">
        <f>Calibrations!DR$97*('Bruker data input page'!BM508*10000)^2+('Bruker data input page'!BM508*10000)*Calibrations!DS$97+Calibrations!DT$97</f>
        <v>30.785516947465101</v>
      </c>
      <c r="AJ508" s="24">
        <f>Calibrations!DY$97*('Bruker data input page'!BO508*10000)^2+Calibrations!DZ$97*('Bruker data input page'!BO508*10000)+Calibrations!EA$97</f>
        <v>94.78830745234157</v>
      </c>
      <c r="AK508" s="21"/>
      <c r="AL508" s="21"/>
    </row>
    <row r="509" spans="2:38">
      <c r="B509" s="27">
        <f>'Bruker data input page'!B1186</f>
        <v>44746.7</v>
      </c>
      <c r="C509" s="21" t="str">
        <f>'Bruker data input page'!G1186</f>
        <v>GeoExploration</v>
      </c>
      <c r="D509" s="21" t="str">
        <f>'Bruker data input page'!H1186</f>
        <v>Oxide3phase</v>
      </c>
      <c r="E509" s="26">
        <f>'Bruker data input page'!L1186</f>
        <v>90</v>
      </c>
      <c r="F509" s="26"/>
      <c r="G509" s="26" t="str">
        <f>'Bruker data input page'!DK509</f>
        <v>393-U1583F-5R-2A</v>
      </c>
      <c r="H509" s="26" t="str">
        <f>'Bruker data input page'!DL509</f>
        <v>SHLF</v>
      </c>
      <c r="I509" s="26">
        <f>'Bruker data input page'!DM509</f>
        <v>0</v>
      </c>
      <c r="J509" s="26">
        <f>'Bruker data input page'!DN509</f>
        <v>0</v>
      </c>
      <c r="K509" s="26">
        <f>'Bruker data input page'!DO509</f>
        <v>0</v>
      </c>
      <c r="L509" s="26">
        <f>'Bruker data input page'!DP509</f>
        <v>0</v>
      </c>
      <c r="M509" s="26">
        <f>'Bruker data input page'!DQ509</f>
        <v>0</v>
      </c>
      <c r="N509" s="26">
        <f>'Bruker data input page'!DR509</f>
        <v>0</v>
      </c>
      <c r="O509" s="26">
        <f>'Bruker data input page'!DS509</f>
        <v>13</v>
      </c>
      <c r="P509" s="21" t="str">
        <f>'Bruker data input page'!DT509</f>
        <v>2A BKGD</v>
      </c>
      <c r="Q509" s="21">
        <f>'Bruker data input page'!A509</f>
        <v>135</v>
      </c>
      <c r="R509" s="27">
        <f>'Bruker data input page'!B509</f>
        <v>44754.20416666667</v>
      </c>
      <c r="S509" s="22">
        <f>'Bruker data input page'!Y509*Calibrations!H$97+Calibrations!I$97</f>
        <v>52.619965418084718</v>
      </c>
      <c r="T509" s="23">
        <f>Calibrations!O$97*('Bruker data input page'!AK509/0.5993)^2+Calibrations!P$97*('Bruker data input page'!AK509/0.5993)+Calibrations!Q$97</f>
        <v>1.5376617225083642</v>
      </c>
      <c r="U509" s="22">
        <f>Calibrations!$V$97*'Bruker data input page'!W509^2+Calibrations!$W$97*'Bruker data input page'!W509+Calibrations!$X$97</f>
        <v>17.434934948202159</v>
      </c>
      <c r="V509" s="23">
        <f>('Bruker data input page'!AS509/0.69943)*Calibrations!AC$97+Calibrations!AD$97</f>
        <v>8.826352799982331</v>
      </c>
      <c r="W509" s="23">
        <f>'Bruker data input page'!U509*Calibrations!AQ$97+Calibrations!AR$97</f>
        <v>10.114629804413873</v>
      </c>
      <c r="X509" s="23">
        <f>Calibrations!AJ$97*('Bruker data input page'!AQ509/0.77446)^2+('Bruker data input page'!AQ509/0.77446)*Calibrations!AK$97+Calibrations!AL$97</f>
        <v>0.15576805340817729</v>
      </c>
      <c r="Y509" s="23">
        <f>('Bruker data input page'!AI509/0.7147)*Calibrations!AX$97+Calibrations!AY$97</f>
        <v>11.513273781806994</v>
      </c>
      <c r="Z509" s="23">
        <f>('Bruker data input page'!AG509/0.8302)*Calibrations!BE$97+Calibrations!BF$97</f>
        <v>0.22401735160489678</v>
      </c>
      <c r="AA509" s="23">
        <f>((('Bruker data input page'!AA509/0.436)^2)*Calibrations!BK$97)+(('Bruker data input page'!AA509/0.436)*Calibrations!BL$97)+Calibrations!BM$97</f>
        <v>8.6056718109828276E-2</v>
      </c>
      <c r="AB509" s="24">
        <f>'Bruker data input page'!AM509*Calibrations!BS$97*10000+Calibrations!BT$97</f>
        <v>292.94896452936183</v>
      </c>
      <c r="AC509" s="24">
        <f>Calibrations!CA$97*('Bruker data input page'!AO509*10000)^2+('Bruker data input page'!AO509*10000)*Calibrations!CB$97+Calibrations!CC$97</f>
        <v>323.38244986740551</v>
      </c>
      <c r="AD509" s="24">
        <f>'Bruker data input page'!AW509*10000*Calibrations!CI$97+Calibrations!CJ$97</f>
        <v>88.355958236000475</v>
      </c>
      <c r="AE509" s="24">
        <f>'Bruker data input page'!AY509*10000*Calibrations!CP$97+Calibrations!CQ$97</f>
        <v>67.962237602874509</v>
      </c>
      <c r="AF509" s="24">
        <f>Calibrations!$CW$97*('Bruker data input page'!BA509*10000)^2+('Bruker data input page'!BA509*10000)*Calibrations!$CX$97+Calibrations!$CY$97</f>
        <v>92.471411355031861</v>
      </c>
      <c r="AG509" s="24">
        <f>'Bruker data input page'!BI509*10000*Calibrations!DD$97+Calibrations!DE$97</f>
        <v>1.9009381417320252</v>
      </c>
      <c r="AH509" s="24">
        <f>('Bruker data input page'!BK509*10000)*Calibrations!DK$97+Calibrations!DL$97</f>
        <v>114.38309122182081</v>
      </c>
      <c r="AI509" s="24">
        <f>Calibrations!DR$97*('Bruker data input page'!BM509*10000)^2+('Bruker data input page'!BM509*10000)*Calibrations!DS$97+Calibrations!DT$97</f>
        <v>35.02425495428713</v>
      </c>
      <c r="AJ509" s="24">
        <f>Calibrations!DY$97*('Bruker data input page'!BO509*10000)^2+Calibrations!DZ$97*('Bruker data input page'!BO509*10000)+Calibrations!EA$97</f>
        <v>107.44752557863949</v>
      </c>
      <c r="AK509" s="21"/>
      <c r="AL509" s="21"/>
    </row>
    <row r="510" spans="2:38">
      <c r="B510" s="27">
        <f>'Bruker data input page'!B1187</f>
        <v>44746.701388888891</v>
      </c>
      <c r="C510" s="21" t="str">
        <f>'Bruker data input page'!G1187</f>
        <v>GeoExploration</v>
      </c>
      <c r="D510" s="21" t="str">
        <f>'Bruker data input page'!H1187</f>
        <v>Oxide3phase</v>
      </c>
      <c r="E510" s="26">
        <f>'Bruker data input page'!L1187</f>
        <v>90</v>
      </c>
      <c r="F510" s="26"/>
      <c r="G510" s="26" t="str">
        <f>'Bruker data input page'!DK510</f>
        <v>393-U1583F-5R-2A</v>
      </c>
      <c r="H510" s="26" t="str">
        <f>'Bruker data input page'!DL510</f>
        <v>SHLF</v>
      </c>
      <c r="I510" s="26">
        <f>'Bruker data input page'!DM510</f>
        <v>0</v>
      </c>
      <c r="J510" s="26">
        <f>'Bruker data input page'!DN510</f>
        <v>0</v>
      </c>
      <c r="K510" s="26">
        <f>'Bruker data input page'!DO510</f>
        <v>0</v>
      </c>
      <c r="L510" s="26">
        <f>'Bruker data input page'!DP510</f>
        <v>0</v>
      </c>
      <c r="M510" s="26">
        <f>'Bruker data input page'!DQ510</f>
        <v>0</v>
      </c>
      <c r="N510" s="26">
        <f>'Bruker data input page'!DR510</f>
        <v>0</v>
      </c>
      <c r="O510" s="26">
        <f>'Bruker data input page'!DS510</f>
        <v>30</v>
      </c>
      <c r="P510" s="21" t="str">
        <f>'Bruker data input page'!DT510</f>
        <v>4A BKGD</v>
      </c>
      <c r="Q510" s="21">
        <f>'Bruker data input page'!A510</f>
        <v>136</v>
      </c>
      <c r="R510" s="27">
        <f>'Bruker data input page'!B510</f>
        <v>44754.205555555556</v>
      </c>
      <c r="S510" s="22">
        <f>'Bruker data input page'!Y510*Calibrations!H$97+Calibrations!I$97</f>
        <v>52.374731194532437</v>
      </c>
      <c r="T510" s="23">
        <f>Calibrations!O$97*('Bruker data input page'!AK510/0.5993)^2+Calibrations!P$97*('Bruker data input page'!AK510/0.5993)+Calibrations!Q$97</f>
        <v>1.4759467004755062</v>
      </c>
      <c r="U510" s="22">
        <f>Calibrations!$V$97*'Bruker data input page'!W510^2+Calibrations!$W$97*'Bruker data input page'!W510+Calibrations!$X$97</f>
        <v>16.658845351686313</v>
      </c>
      <c r="V510" s="23">
        <f>('Bruker data input page'!AS510/0.69943)*Calibrations!AC$97+Calibrations!AD$97</f>
        <v>10.475939942951294</v>
      </c>
      <c r="W510" s="23">
        <f>'Bruker data input page'!U510*Calibrations!AQ$97+Calibrations!AR$97</f>
        <v>9.015323696014244</v>
      </c>
      <c r="X510" s="23">
        <f>Calibrations!AJ$97*('Bruker data input page'!AQ510/0.77446)^2+('Bruker data input page'!AQ510/0.77446)*Calibrations!AK$97+Calibrations!AL$97</f>
        <v>0.18479665985921584</v>
      </c>
      <c r="Y510" s="23">
        <f>('Bruker data input page'!AI510/0.7147)*Calibrations!AX$97+Calibrations!AY$97</f>
        <v>11.413854869422934</v>
      </c>
      <c r="Z510" s="23">
        <f>('Bruker data input page'!AG510/0.8302)*Calibrations!BE$97+Calibrations!BF$97</f>
        <v>0.29781768701147399</v>
      </c>
      <c r="AA510" s="23">
        <f>((('Bruker data input page'!AA510/0.436)^2)*Calibrations!BK$97)+(('Bruker data input page'!AA510/0.436)*Calibrations!BL$97)+Calibrations!BM$97</f>
        <v>0.1125151316664046</v>
      </c>
      <c r="AB510" s="24">
        <f>'Bruker data input page'!AM510*Calibrations!BS$97*10000+Calibrations!BT$97</f>
        <v>281.80188768002841</v>
      </c>
      <c r="AC510" s="24">
        <f>Calibrations!CA$97*('Bruker data input page'!AO510*10000)^2+('Bruker data input page'!AO510*10000)*Calibrations!CB$97+Calibrations!CC$97</f>
        <v>288.51301360936623</v>
      </c>
      <c r="AD510" s="24">
        <f>'Bruker data input page'!AW510*10000*Calibrations!CI$97+Calibrations!CJ$97</f>
        <v>88.355958236000475</v>
      </c>
      <c r="AE510" s="24">
        <f>'Bruker data input page'!AY510*10000*Calibrations!CP$97+Calibrations!CQ$97</f>
        <v>67.962237602874509</v>
      </c>
      <c r="AF510" s="24">
        <f>Calibrations!$CW$97*('Bruker data input page'!BA510*10000)^2+('Bruker data input page'!BA510*10000)*Calibrations!$CX$97+Calibrations!$CY$97</f>
        <v>83.439883904166209</v>
      </c>
      <c r="AG510" s="24">
        <f>'Bruker data input page'!BI510*10000*Calibrations!DD$97+Calibrations!DE$97</f>
        <v>5.2911678308829933</v>
      </c>
      <c r="AH510" s="24">
        <f>('Bruker data input page'!BK510*10000)*Calibrations!DK$97+Calibrations!DL$97</f>
        <v>99.485427055614949</v>
      </c>
      <c r="AI510" s="24">
        <f>Calibrations!DR$97*('Bruker data input page'!BM510*10000)^2+('Bruker data input page'!BM510*10000)*Calibrations!DS$97+Calibrations!DT$97</f>
        <v>30.785516947465101</v>
      </c>
      <c r="AJ510" s="24">
        <f>Calibrations!DY$97*('Bruker data input page'!BO510*10000)^2+Calibrations!DZ$97*('Bruker data input page'!BO510*10000)+Calibrations!EA$97</f>
        <v>98.170907307000647</v>
      </c>
      <c r="AK510" s="21"/>
      <c r="AL510" s="21"/>
    </row>
    <row r="511" spans="2:38">
      <c r="B511" s="27">
        <f>'Bruker data input page'!B1188</f>
        <v>44746.702777777777</v>
      </c>
      <c r="C511" s="21" t="str">
        <f>'Bruker data input page'!G1188</f>
        <v>GeoExploration</v>
      </c>
      <c r="D511" s="21" t="str">
        <f>'Bruker data input page'!H1188</f>
        <v>Oxide3phase</v>
      </c>
      <c r="E511" s="26">
        <f>'Bruker data input page'!L1188</f>
        <v>90</v>
      </c>
      <c r="F511" s="26"/>
      <c r="G511" s="26" t="str">
        <f>'Bruker data input page'!DK511</f>
        <v>393-U1583F-5R-2A</v>
      </c>
      <c r="H511" s="26" t="str">
        <f>'Bruker data input page'!DL511</f>
        <v>SHLF</v>
      </c>
      <c r="I511" s="26">
        <f>'Bruker data input page'!DM511</f>
        <v>0</v>
      </c>
      <c r="J511" s="26">
        <f>'Bruker data input page'!DN511</f>
        <v>0</v>
      </c>
      <c r="K511" s="26">
        <f>'Bruker data input page'!DO511</f>
        <v>0</v>
      </c>
      <c r="L511" s="26">
        <f>'Bruker data input page'!DP511</f>
        <v>0</v>
      </c>
      <c r="M511" s="26">
        <f>'Bruker data input page'!DQ511</f>
        <v>0</v>
      </c>
      <c r="N511" s="26">
        <f>'Bruker data input page'!DR511</f>
        <v>0</v>
      </c>
      <c r="O511" s="26">
        <f>'Bruker data input page'!DS511</f>
        <v>50</v>
      </c>
      <c r="P511" s="21" t="str">
        <f>'Bruker data input page'!DT511</f>
        <v>5A BKGD</v>
      </c>
      <c r="Q511" s="21">
        <f>'Bruker data input page'!A511</f>
        <v>137</v>
      </c>
      <c r="R511" s="27">
        <f>'Bruker data input page'!B511</f>
        <v>44754.207638888889</v>
      </c>
      <c r="S511" s="22">
        <f>'Bruker data input page'!Y511*Calibrations!H$97+Calibrations!I$97</f>
        <v>53.923603935921733</v>
      </c>
      <c r="T511" s="23">
        <f>Calibrations!O$97*('Bruker data input page'!AK511/0.5993)^2+Calibrations!P$97*('Bruker data input page'!AK511/0.5993)+Calibrations!Q$97</f>
        <v>1.5063185669518249</v>
      </c>
      <c r="U511" s="22">
        <f>Calibrations!$V$97*'Bruker data input page'!W511^2+Calibrations!$W$97*'Bruker data input page'!W511+Calibrations!$X$97</f>
        <v>17.859557939214099</v>
      </c>
      <c r="V511" s="23">
        <f>('Bruker data input page'!AS511/0.69943)*Calibrations!AC$97+Calibrations!AD$97</f>
        <v>10.62489498508817</v>
      </c>
      <c r="W511" s="23">
        <f>'Bruker data input page'!U511*Calibrations!AQ$97+Calibrations!AR$97</f>
        <v>10.28553845721466</v>
      </c>
      <c r="X511" s="23">
        <f>Calibrations!AJ$97*('Bruker data input page'!AQ511/0.77446)^2+('Bruker data input page'!AQ511/0.77446)*Calibrations!AK$97+Calibrations!AL$97</f>
        <v>0.1649861961570554</v>
      </c>
      <c r="Y511" s="23">
        <f>('Bruker data input page'!AI511/0.7147)*Calibrations!AX$97+Calibrations!AY$97</f>
        <v>11.789911092376435</v>
      </c>
      <c r="Z511" s="23">
        <f>('Bruker data input page'!AG511/0.8302)*Calibrations!BE$97+Calibrations!BF$97</f>
        <v>0.39003037603687007</v>
      </c>
      <c r="AA511" s="23">
        <f>((('Bruker data input page'!AA511/0.436)^2)*Calibrations!BK$97)+(('Bruker data input page'!AA511/0.436)*Calibrations!BL$97)+Calibrations!BM$97</f>
        <v>0.1278511046663397</v>
      </c>
      <c r="AB511" s="24">
        <f>'Bruker data input page'!AM511*Calibrations!BS$97*10000+Calibrations!BT$97</f>
        <v>280.94442023007969</v>
      </c>
      <c r="AC511" s="24">
        <f>Calibrations!CA$97*('Bruker data input page'!AO511*10000)^2+('Bruker data input page'!AO511*10000)*Calibrations!CB$97+Calibrations!CC$97</f>
        <v>325.96886853392459</v>
      </c>
      <c r="AD511" s="24">
        <f>'Bruker data input page'!AW511*10000*Calibrations!CI$97+Calibrations!CJ$97</f>
        <v>77.482148743982151</v>
      </c>
      <c r="AE511" s="24">
        <f>'Bruker data input page'!AY511*10000*Calibrations!CP$97+Calibrations!CQ$97</f>
        <v>66.934276334471647</v>
      </c>
      <c r="AF511" s="24">
        <f>Calibrations!$CW$97*('Bruker data input page'!BA511*10000)^2+('Bruker data input page'!BA511*10000)*Calibrations!$CX$97+Calibrations!$CY$97</f>
        <v>78.148513355605772</v>
      </c>
      <c r="AG511" s="24">
        <f>'Bruker data input page'!BI511*10000*Calibrations!DD$97+Calibrations!DE$97</f>
        <v>7.5513209569836386</v>
      </c>
      <c r="AH511" s="24">
        <f>('Bruker data input page'!BK511*10000)*Calibrations!DK$97+Calibrations!DL$97</f>
        <v>97.499071833454153</v>
      </c>
      <c r="AI511" s="24">
        <f>Calibrations!DR$97*('Bruker data input page'!BM511*10000)^2+('Bruker data input page'!BM511*10000)*Calibrations!DS$97+Calibrations!DT$97</f>
        <v>29.725107834104254</v>
      </c>
      <c r="AJ511" s="24">
        <f>Calibrations!DY$97*('Bruker data input page'!BO511*10000)^2+Calibrations!DZ$97*('Bruker data input page'!BO511*10000)+Calibrations!EA$97</f>
        <v>90.553094544379476</v>
      </c>
      <c r="AK511" s="21"/>
      <c r="AL511" s="21"/>
    </row>
    <row r="512" spans="2:38">
      <c r="B512" s="27">
        <f>'Bruker data input page'!B1189</f>
        <v>44746.704861111109</v>
      </c>
      <c r="C512" s="21" t="str">
        <f>'Bruker data input page'!G1189</f>
        <v>GeoExploration</v>
      </c>
      <c r="D512" s="21" t="str">
        <f>'Bruker data input page'!H1189</f>
        <v>Oxide3phase</v>
      </c>
      <c r="E512" s="26">
        <f>'Bruker data input page'!L1189</f>
        <v>90</v>
      </c>
      <c r="F512" s="26"/>
      <c r="G512" s="26" t="str">
        <f>'Bruker data input page'!DK512</f>
        <v>393-U1583F-5R-2A</v>
      </c>
      <c r="H512" s="26" t="str">
        <f>'Bruker data input page'!DL512</f>
        <v>SHLF</v>
      </c>
      <c r="I512" s="26">
        <f>'Bruker data input page'!DM512</f>
        <v>0</v>
      </c>
      <c r="J512" s="26">
        <f>'Bruker data input page'!DN512</f>
        <v>0</v>
      </c>
      <c r="K512" s="26">
        <f>'Bruker data input page'!DO512</f>
        <v>0</v>
      </c>
      <c r="L512" s="26">
        <f>'Bruker data input page'!DP512</f>
        <v>0</v>
      </c>
      <c r="M512" s="26">
        <f>'Bruker data input page'!DQ512</f>
        <v>0</v>
      </c>
      <c r="N512" s="26">
        <f>'Bruker data input page'!DR512</f>
        <v>0</v>
      </c>
      <c r="O512" s="26">
        <f>'Bruker data input page'!DS512</f>
        <v>86</v>
      </c>
      <c r="P512" s="21" t="str">
        <f>'Bruker data input page'!DT512</f>
        <v>7A ALT</v>
      </c>
      <c r="Q512" s="21">
        <f>'Bruker data input page'!A512</f>
        <v>138</v>
      </c>
      <c r="R512" s="27">
        <f>'Bruker data input page'!B512</f>
        <v>44754.209027777775</v>
      </c>
      <c r="S512" s="22">
        <f>'Bruker data input page'!Y512*Calibrations!H$97+Calibrations!I$97</f>
        <v>52.33207659847853</v>
      </c>
      <c r="T512" s="23">
        <f>Calibrations!O$97*('Bruker data input page'!AK512/0.5993)^2+Calibrations!P$97*('Bruker data input page'!AK512/0.5993)+Calibrations!Q$97</f>
        <v>1.3680556402380852</v>
      </c>
      <c r="U512" s="22">
        <f>Calibrations!$V$97*'Bruker data input page'!W512^2+Calibrations!$W$97*'Bruker data input page'!W512+Calibrations!$X$97</f>
        <v>18.760788185194627</v>
      </c>
      <c r="V512" s="23">
        <f>('Bruker data input page'!AS512/0.69943)*Calibrations!AC$97+Calibrations!AD$97</f>
        <v>9.7032446567359436</v>
      </c>
      <c r="W512" s="23">
        <f>'Bruker data input page'!U512*Calibrations!AQ$97+Calibrations!AR$97</f>
        <v>8.1953875008466675</v>
      </c>
      <c r="X512" s="23">
        <f>Calibrations!AJ$97*('Bruker data input page'!AQ512/0.77446)^2+('Bruker data input page'!AQ512/0.77446)*Calibrations!AK$97+Calibrations!AL$97</f>
        <v>0.16243171022116831</v>
      </c>
      <c r="Y512" s="23">
        <f>('Bruker data input page'!AI512/0.7147)*Calibrations!AX$97+Calibrations!AY$97</f>
        <v>12.181344513110627</v>
      </c>
      <c r="Z512" s="23">
        <f>('Bruker data input page'!AG512/0.8302)*Calibrations!BE$97+Calibrations!BF$97</f>
        <v>0.19126750951240751</v>
      </c>
      <c r="AA512" s="23">
        <f>((('Bruker data input page'!AA512/0.436)^2)*Calibrations!BK$97)+(('Bruker data input page'!AA512/0.436)*Calibrations!BL$97)+Calibrations!BM$97</f>
        <v>7.2697422470681172E-2</v>
      </c>
      <c r="AB512" s="24">
        <f>'Bruker data input page'!AM512*Calibrations!BS$97*10000+Calibrations!BT$97</f>
        <v>282.65935512997714</v>
      </c>
      <c r="AC512" s="24">
        <f>Calibrations!CA$97*('Bruker data input page'!AO512*10000)^2+('Bruker data input page'!AO512*10000)*Calibrations!CB$97+Calibrations!CC$97</f>
        <v>310.08501895446648</v>
      </c>
      <c r="AD512" s="24">
        <f>'Bruker data input page'!AW512*10000*Calibrations!CI$97+Calibrations!CJ$97</f>
        <v>74.516564337068061</v>
      </c>
      <c r="AE512" s="24">
        <f>'Bruker data input page'!AY512*10000*Calibrations!CP$97+Calibrations!CQ$97</f>
        <v>61.794469992457316</v>
      </c>
      <c r="AF512" s="24">
        <f>Calibrations!$CW$97*('Bruker data input page'!BA512*10000)^2+('Bruker data input page'!BA512*10000)*Calibrations!$CX$97+Calibrations!$CY$97</f>
        <v>84.74789725500014</v>
      </c>
      <c r="AG512" s="24">
        <f>'Bruker data input page'!BI512*10000*Calibrations!DD$97+Calibrations!DE$97</f>
        <v>1.9009381417320252</v>
      </c>
      <c r="AH512" s="24">
        <f>('Bruker data input page'!BK512*10000)*Calibrations!DK$97+Calibrations!DL$97</f>
        <v>110.41038077749923</v>
      </c>
      <c r="AI512" s="24">
        <f>Calibrations!DR$97*('Bruker data input page'!BM512*10000)^2+('Bruker data input page'!BM512*10000)*Calibrations!DS$97+Calibrations!DT$97</f>
        <v>30.785516947465101</v>
      </c>
      <c r="AJ512" s="24">
        <f>Calibrations!DY$97*('Bruker data input page'!BO512*10000)^2+Calibrations!DZ$97*('Bruker data input page'!BO512*10000)+Calibrations!EA$97</f>
        <v>93.095150701108494</v>
      </c>
      <c r="AK512" s="21"/>
      <c r="AL512" s="21"/>
    </row>
    <row r="513" spans="2:38">
      <c r="B513" s="27">
        <f>'Bruker data input page'!B1190</f>
        <v>44746.706250000003</v>
      </c>
      <c r="C513" s="21" t="str">
        <f>'Bruker data input page'!G1190</f>
        <v>GeoExploration</v>
      </c>
      <c r="D513" s="21" t="str">
        <f>'Bruker data input page'!H1190</f>
        <v>Oxide3phase</v>
      </c>
      <c r="E513" s="26">
        <f>'Bruker data input page'!L1190</f>
        <v>90</v>
      </c>
      <c r="F513" s="26"/>
      <c r="G513" s="26" t="str">
        <f>'Bruker data input page'!DK513</f>
        <v>393-U1583F-5R-2A</v>
      </c>
      <c r="H513" s="26" t="str">
        <f>'Bruker data input page'!DL513</f>
        <v>SHLF</v>
      </c>
      <c r="I513" s="26">
        <f>'Bruker data input page'!DM513</f>
        <v>0</v>
      </c>
      <c r="J513" s="26">
        <f>'Bruker data input page'!DN513</f>
        <v>0</v>
      </c>
      <c r="K513" s="26">
        <f>'Bruker data input page'!DO513</f>
        <v>0</v>
      </c>
      <c r="L513" s="26">
        <f>'Bruker data input page'!DP513</f>
        <v>0</v>
      </c>
      <c r="M513" s="26">
        <f>'Bruker data input page'!DQ513</f>
        <v>0</v>
      </c>
      <c r="N513" s="26">
        <f>'Bruker data input page'!DR513</f>
        <v>0</v>
      </c>
      <c r="O513" s="26">
        <f>'Bruker data input page'!DS513</f>
        <v>112</v>
      </c>
      <c r="P513" s="21" t="str">
        <f>'Bruker data input page'!DT513</f>
        <v>10A BKGD</v>
      </c>
      <c r="Q513" s="21">
        <f>'Bruker data input page'!A513</f>
        <v>139</v>
      </c>
      <c r="R513" s="27">
        <f>'Bruker data input page'!B513</f>
        <v>44754.211111111108</v>
      </c>
      <c r="S513" s="22">
        <f>'Bruker data input page'!Y513*Calibrations!H$97+Calibrations!I$97</f>
        <v>51.964344078180901</v>
      </c>
      <c r="T513" s="23">
        <f>Calibrations!O$97*('Bruker data input page'!AK513/0.5993)^2+Calibrations!P$97*('Bruker data input page'!AK513/0.5993)+Calibrations!Q$97</f>
        <v>1.3350184620016821</v>
      </c>
      <c r="U513" s="22">
        <f>Calibrations!$V$97*'Bruker data input page'!W513^2+Calibrations!$W$97*'Bruker data input page'!W513+Calibrations!$X$97</f>
        <v>19.009431134459696</v>
      </c>
      <c r="V513" s="23">
        <f>('Bruker data input page'!AS513/0.69943)*Calibrations!AC$97+Calibrations!AD$97</f>
        <v>9.296820464470688</v>
      </c>
      <c r="W513" s="23">
        <f>'Bruker data input page'!U513*Calibrations!AQ$97+Calibrations!AR$97</f>
        <v>9.1048380695965569</v>
      </c>
      <c r="X513" s="23">
        <f>Calibrations!AJ$97*('Bruker data input page'!AQ513/0.77446)^2+('Bruker data input page'!AQ513/0.77446)*Calibrations!AK$97+Calibrations!AL$97</f>
        <v>0.1556536345326493</v>
      </c>
      <c r="Y513" s="23">
        <f>('Bruker data input page'!AI513/0.7147)*Calibrations!AX$97+Calibrations!AY$97</f>
        <v>11.810617022061322</v>
      </c>
      <c r="Z513" s="23">
        <f>('Bruker data input page'!AG513/0.8302)*Calibrations!BE$97+Calibrations!BF$97</f>
        <v>0.19413500720714161</v>
      </c>
      <c r="AA513" s="23">
        <f>((('Bruker data input page'!AA513/0.436)^2)*Calibrations!BK$97)+(('Bruker data input page'!AA513/0.436)*Calibrations!BL$97)+Calibrations!BM$97</f>
        <v>8.3010810860049217E-2</v>
      </c>
      <c r="AB513" s="24">
        <f>'Bruker data input page'!AM513*Calibrations!BS$97*10000+Calibrations!BT$97</f>
        <v>280.94442023007969</v>
      </c>
      <c r="AC513" s="24">
        <f>Calibrations!CA$97*('Bruker data input page'!AO513*10000)^2+('Bruker data input page'!AO513*10000)*Calibrations!CB$97+Calibrations!CC$97</f>
        <v>288.51301360936623</v>
      </c>
      <c r="AD513" s="24">
        <f>'Bruker data input page'!AW513*10000*Calibrations!CI$97+Calibrations!CJ$97</f>
        <v>75.505092472706082</v>
      </c>
      <c r="AE513" s="24">
        <f>'Bruker data input page'!AY513*10000*Calibrations!CP$97+Calibrations!CQ$97</f>
        <v>59.738547455651592</v>
      </c>
      <c r="AF513" s="24">
        <f>Calibrations!$CW$97*('Bruker data input page'!BA513*10000)^2+('Bruker data input page'!BA513*10000)*Calibrations!$CX$97+Calibrations!$CY$97</f>
        <v>74.117702441699478</v>
      </c>
      <c r="AG513" s="24">
        <f>'Bruker data input page'!BI513*10000*Calibrations!DD$97+Calibrations!DE$97</f>
        <v>1.9009381417320252</v>
      </c>
      <c r="AH513" s="24">
        <f>('Bruker data input page'!BK513*10000)*Calibrations!DK$97+Calibrations!DL$97</f>
        <v>107.43084794425806</v>
      </c>
      <c r="AI513" s="24">
        <f>Calibrations!DR$97*('Bruker data input page'!BM513*10000)^2+('Bruker data input page'!BM513*10000)*Calibrations!DS$97+Calibrations!DT$97</f>
        <v>27.603420073396141</v>
      </c>
      <c r="AJ513" s="24">
        <f>Calibrations!DY$97*('Bruker data input page'!BO513*10000)^2+Calibrations!DZ$97*('Bruker data input page'!BO513*10000)+Calibrations!EA$97</f>
        <v>92.24810811951609</v>
      </c>
      <c r="AK513" s="21"/>
      <c r="AL513" s="21"/>
    </row>
    <row r="514" spans="2:38">
      <c r="B514" s="27">
        <f>'Bruker data input page'!B1191</f>
        <v>44746.707638888889</v>
      </c>
      <c r="C514" s="21" t="str">
        <f>'Bruker data input page'!G1191</f>
        <v>GeoExploration</v>
      </c>
      <c r="D514" s="21" t="str">
        <f>'Bruker data input page'!H1191</f>
        <v>Oxide3phase</v>
      </c>
      <c r="E514" s="26">
        <f>'Bruker data input page'!L1191</f>
        <v>90</v>
      </c>
      <c r="F514" s="26"/>
      <c r="G514" s="26" t="str">
        <f>'Bruker data input page'!DK514</f>
        <v>393-U1583F-5R-3A</v>
      </c>
      <c r="H514" s="26" t="str">
        <f>'Bruker data input page'!DL514</f>
        <v>SHLF</v>
      </c>
      <c r="I514" s="26">
        <f>'Bruker data input page'!DM514</f>
        <v>0</v>
      </c>
      <c r="J514" s="26">
        <f>'Bruker data input page'!DN514</f>
        <v>0</v>
      </c>
      <c r="K514" s="26">
        <f>'Bruker data input page'!DO514</f>
        <v>0</v>
      </c>
      <c r="L514" s="26">
        <f>'Bruker data input page'!DP514</f>
        <v>0</v>
      </c>
      <c r="M514" s="26">
        <f>'Bruker data input page'!DQ514</f>
        <v>0</v>
      </c>
      <c r="N514" s="26">
        <f>'Bruker data input page'!DR514</f>
        <v>0</v>
      </c>
      <c r="O514" s="26">
        <f>'Bruker data input page'!DS514</f>
        <v>7</v>
      </c>
      <c r="P514" s="21" t="str">
        <f>'Bruker data input page'!DT514</f>
        <v>1A BKGD</v>
      </c>
      <c r="Q514" s="21">
        <f>'Bruker data input page'!A514</f>
        <v>140</v>
      </c>
      <c r="R514" s="27">
        <f>'Bruker data input page'!B514</f>
        <v>44754.213888888888</v>
      </c>
      <c r="S514" s="22">
        <f>'Bruker data input page'!Y514*Calibrations!H$97+Calibrations!I$97</f>
        <v>53.143702073810708</v>
      </c>
      <c r="T514" s="23">
        <f>Calibrations!O$97*('Bruker data input page'!AK514/0.5993)^2+Calibrations!P$97*('Bruker data input page'!AK514/0.5993)+Calibrations!Q$97</f>
        <v>1.4884208879212035</v>
      </c>
      <c r="U514" s="22">
        <f>Calibrations!$V$97*'Bruker data input page'!W514^2+Calibrations!$W$97*'Bruker data input page'!W514+Calibrations!$X$97</f>
        <v>17.896729325310506</v>
      </c>
      <c r="V514" s="23">
        <f>('Bruker data input page'!AS514/0.69943)*Calibrations!AC$97+Calibrations!AD$97</f>
        <v>8.9659531776371821</v>
      </c>
      <c r="W514" s="23">
        <f>'Bruker data input page'!U514*Calibrations!AQ$97+Calibrations!AR$97</f>
        <v>9.5732901801579899</v>
      </c>
      <c r="X514" s="23">
        <f>Calibrations!AJ$97*('Bruker data input page'!AQ514/0.77446)^2+('Bruker data input page'!AQ514/0.77446)*Calibrations!AK$97+Calibrations!AL$97</f>
        <v>0.13932568670069012</v>
      </c>
      <c r="Y514" s="23">
        <f>('Bruker data input page'!AI514/0.7147)*Calibrations!AX$97+Calibrations!AY$97</f>
        <v>11.851115384533237</v>
      </c>
      <c r="Z514" s="23">
        <f>('Bruker data input page'!AG514/0.8302)*Calibrations!BE$97+Calibrations!BF$97</f>
        <v>0.20907617940601919</v>
      </c>
      <c r="AA514" s="23">
        <f>((('Bruker data input page'!AA514/0.436)^2)*Calibrations!BK$97)+(('Bruker data input page'!AA514/0.436)*Calibrations!BL$97)+Calibrations!BM$97</f>
        <v>0.10008510092146317</v>
      </c>
      <c r="AB514" s="24">
        <f>'Bruker data input page'!AM514*Calibrations!BS$97*10000+Calibrations!BT$97</f>
        <v>370.1210350247469</v>
      </c>
      <c r="AC514" s="24">
        <f>Calibrations!CA$97*('Bruker data input page'!AO514*10000)^2+('Bruker data input page'!AO514*10000)*Calibrations!CB$97+Calibrations!CC$97</f>
        <v>319.0176280038969</v>
      </c>
      <c r="AD514" s="24">
        <f>'Bruker data input page'!AW514*10000*Calibrations!CI$97+Calibrations!CJ$97</f>
        <v>100.21829586365688</v>
      </c>
      <c r="AE514" s="24">
        <f>'Bruker data input page'!AY514*10000*Calibrations!CP$97+Calibrations!CQ$97</f>
        <v>91.605346776140394</v>
      </c>
      <c r="AF514" s="24">
        <f>Calibrations!$CW$97*('Bruker data input page'!BA514*10000)^2+('Bruker data input page'!BA514*10000)*Calibrations!$CX$97+Calibrations!$CY$97</f>
        <v>80.80606205893092</v>
      </c>
      <c r="AG514" s="24">
        <f>'Bruker data input page'!BI514*10000*Calibrations!DD$97+Calibrations!DE$97</f>
        <v>1.9009381417320252</v>
      </c>
      <c r="AH514" s="24">
        <f>('Bruker data input page'!BK514*10000)*Calibrations!DK$97+Calibrations!DL$97</f>
        <v>107.43084794425806</v>
      </c>
      <c r="AI514" s="24">
        <f>Calibrations!DR$97*('Bruker data input page'!BM514*10000)^2+('Bruker data input page'!BM514*10000)*Calibrations!DS$97+Calibrations!DT$97</f>
        <v>33.965005219574827</v>
      </c>
      <c r="AJ514" s="24">
        <f>Calibrations!DY$97*('Bruker data input page'!BO514*10000)^2+Calibrations!DZ$97*('Bruker data input page'!BO514*10000)+Calibrations!EA$97</f>
        <v>105.76365294692408</v>
      </c>
      <c r="AK514" s="21"/>
      <c r="AL514" s="21"/>
    </row>
    <row r="515" spans="2:38">
      <c r="B515" s="27">
        <f>'Bruker data input page'!B1192</f>
        <v>44746.709027777775</v>
      </c>
      <c r="C515" s="21" t="str">
        <f>'Bruker data input page'!G1192</f>
        <v>GeoExploration</v>
      </c>
      <c r="D515" s="21" t="str">
        <f>'Bruker data input page'!H1192</f>
        <v>Oxide3phase</v>
      </c>
      <c r="E515" s="26">
        <f>'Bruker data input page'!L1192</f>
        <v>90</v>
      </c>
      <c r="F515" s="26"/>
      <c r="G515" s="26" t="str">
        <f>'Bruker data input page'!DK515</f>
        <v>393-U1583F-5R-3A</v>
      </c>
      <c r="H515" s="26" t="str">
        <f>'Bruker data input page'!DL515</f>
        <v>SHLF</v>
      </c>
      <c r="I515" s="26">
        <f>'Bruker data input page'!DM515</f>
        <v>0</v>
      </c>
      <c r="J515" s="26">
        <f>'Bruker data input page'!DN515</f>
        <v>0</v>
      </c>
      <c r="K515" s="26">
        <f>'Bruker data input page'!DO515</f>
        <v>0</v>
      </c>
      <c r="L515" s="26">
        <f>'Bruker data input page'!DP515</f>
        <v>0</v>
      </c>
      <c r="M515" s="26">
        <f>'Bruker data input page'!DQ515</f>
        <v>0</v>
      </c>
      <c r="N515" s="26">
        <f>'Bruker data input page'!DR515</f>
        <v>0</v>
      </c>
      <c r="O515" s="26">
        <f>'Bruker data input page'!DS515</f>
        <v>18</v>
      </c>
      <c r="P515" s="21" t="str">
        <f>'Bruker data input page'!DT515</f>
        <v>2A BKGD</v>
      </c>
      <c r="Q515" s="21">
        <f>'Bruker data input page'!A515</f>
        <v>141</v>
      </c>
      <c r="R515" s="27">
        <f>'Bruker data input page'!B515</f>
        <v>44754.21597222222</v>
      </c>
      <c r="S515" s="22">
        <f>'Bruker data input page'!Y515*Calibrations!H$97+Calibrations!I$97</f>
        <v>52.411920299169964</v>
      </c>
      <c r="T515" s="23">
        <f>Calibrations!O$97*('Bruker data input page'!AK515/0.5993)^2+Calibrations!P$97*('Bruker data input page'!AK515/0.5993)+Calibrations!Q$97</f>
        <v>1.3825917931174778</v>
      </c>
      <c r="U515" s="22">
        <f>Calibrations!$V$97*'Bruker data input page'!W515^2+Calibrations!$W$97*'Bruker data input page'!W515+Calibrations!$X$97</f>
        <v>18.498824807878538</v>
      </c>
      <c r="V515" s="23">
        <f>('Bruker data input page'!AS515/0.69943)*Calibrations!AC$97+Calibrations!AD$97</f>
        <v>8.3574682325601657</v>
      </c>
      <c r="W515" s="23">
        <f>'Bruker data input page'!U515*Calibrations!AQ$97+Calibrations!AR$97</f>
        <v>8.9950234601046475</v>
      </c>
      <c r="X515" s="23">
        <f>Calibrations!AJ$97*('Bruker data input page'!AQ515/0.77446)^2+('Bruker data input page'!AQ515/0.77446)*Calibrations!AK$97+Calibrations!AL$97</f>
        <v>0.13245704378080048</v>
      </c>
      <c r="Y515" s="23">
        <f>('Bruker data input page'!AI515/0.7147)*Calibrations!AX$97+Calibrations!AY$97</f>
        <v>12.167185311193752</v>
      </c>
      <c r="Z515" s="23">
        <f>('Bruker data input page'!AG515/0.8302)*Calibrations!BE$97+Calibrations!BF$97</f>
        <v>0.25193772389572866</v>
      </c>
      <c r="AA515" s="23">
        <f>((('Bruker data input page'!AA515/0.436)^2)*Calibrations!BK$97)+(('Bruker data input page'!AA515/0.436)*Calibrations!BL$97)+Calibrations!BM$97</f>
        <v>5.4621371736275431E-2</v>
      </c>
      <c r="AB515" s="24">
        <f>'Bruker data input page'!AM515*Calibrations!BS$97*10000+Calibrations!BT$97</f>
        <v>339.2522068265929</v>
      </c>
      <c r="AC515" s="24">
        <f>Calibrations!CA$97*('Bruker data input page'!AO515*10000)^2+('Bruker data input page'!AO515*10000)*Calibrations!CB$97+Calibrations!CC$97</f>
        <v>275.68688921707655</v>
      </c>
      <c r="AD515" s="24">
        <f>'Bruker data input page'!AW515*10000*Calibrations!CI$97+Calibrations!CJ$97</f>
        <v>101.20682399929491</v>
      </c>
      <c r="AE515" s="24">
        <f>'Bruker data input page'!AY515*10000*Calibrations!CP$97+Calibrations!CQ$97</f>
        <v>67.962237602874509</v>
      </c>
      <c r="AF515" s="24">
        <f>Calibrations!$CW$97*('Bruker data input page'!BA515*10000)^2+('Bruker data input page'!BA515*10000)*Calibrations!$CX$97+Calibrations!$CY$97</f>
        <v>68.660243886509832</v>
      </c>
      <c r="AG515" s="24">
        <f>'Bruker data input page'!BI515*10000*Calibrations!DD$97+Calibrations!DE$97</f>
        <v>1.9009381417320252</v>
      </c>
      <c r="AH515" s="24">
        <f>('Bruker data input page'!BK515*10000)*Calibrations!DK$97+Calibrations!DL$97</f>
        <v>107.43084794425806</v>
      </c>
      <c r="AI515" s="24">
        <f>Calibrations!DR$97*('Bruker data input page'!BM515*10000)^2+('Bruker data input page'!BM515*10000)*Calibrations!DS$97+Calibrations!DT$97</f>
        <v>26.542141426048879</v>
      </c>
      <c r="AJ515" s="24">
        <f>Calibrations!DY$97*('Bruker data input page'!BO515*10000)^2+Calibrations!DZ$97*('Bruker data input page'!BO515*10000)+Calibrations!EA$97</f>
        <v>101.54855563125028</v>
      </c>
      <c r="AK515" s="21"/>
      <c r="AL515" s="21"/>
    </row>
    <row r="516" spans="2:38">
      <c r="B516" s="27">
        <f>'Bruker data input page'!B1193</f>
        <v>44746.710416666669</v>
      </c>
      <c r="C516" s="21" t="str">
        <f>'Bruker data input page'!G1193</f>
        <v>GeoExploration</v>
      </c>
      <c r="D516" s="21" t="str">
        <f>'Bruker data input page'!H1193</f>
        <v>Oxide3phase</v>
      </c>
      <c r="E516" s="26">
        <f>'Bruker data input page'!L1193</f>
        <v>90</v>
      </c>
      <c r="F516" s="26"/>
      <c r="G516" s="26" t="str">
        <f>'Bruker data input page'!DK516</f>
        <v>393-U1583F-5R-3A</v>
      </c>
      <c r="H516" s="26" t="str">
        <f>'Bruker data input page'!DL516</f>
        <v>SHLF</v>
      </c>
      <c r="I516" s="26">
        <f>'Bruker data input page'!DM516</f>
        <v>0</v>
      </c>
      <c r="J516" s="26">
        <f>'Bruker data input page'!DN516</f>
        <v>0</v>
      </c>
      <c r="K516" s="26">
        <f>'Bruker data input page'!DO516</f>
        <v>0</v>
      </c>
      <c r="L516" s="26">
        <f>'Bruker data input page'!DP516</f>
        <v>0</v>
      </c>
      <c r="M516" s="26">
        <f>'Bruker data input page'!DQ516</f>
        <v>0</v>
      </c>
      <c r="N516" s="26">
        <f>'Bruker data input page'!DR516</f>
        <v>0</v>
      </c>
      <c r="O516" s="26">
        <f>'Bruker data input page'!DS516</f>
        <v>44</v>
      </c>
      <c r="P516" s="21" t="str">
        <f>'Bruker data input page'!DT516</f>
        <v>5A ALT</v>
      </c>
      <c r="Q516" s="21">
        <f>'Bruker data input page'!A516</f>
        <v>142</v>
      </c>
      <c r="R516" s="27">
        <f>'Bruker data input page'!B516</f>
        <v>44754.217361111114</v>
      </c>
      <c r="S516" s="22">
        <f>'Bruker data input page'!Y516*Calibrations!H$97+Calibrations!I$97</f>
        <v>52.558062787042687</v>
      </c>
      <c r="T516" s="23">
        <f>Calibrations!O$97*('Bruker data input page'!AK516/0.5993)^2+Calibrations!P$97*('Bruker data input page'!AK516/0.5993)+Calibrations!Q$97</f>
        <v>1.5087729958072695</v>
      </c>
      <c r="U516" s="22">
        <f>Calibrations!$V$97*'Bruker data input page'!W516^2+Calibrations!$W$97*'Bruker data input page'!W516+Calibrations!$X$97</f>
        <v>18.408772316226873</v>
      </c>
      <c r="V516" s="23">
        <f>('Bruker data input page'!AS516/0.69943)*Calibrations!AC$97+Calibrations!AD$97</f>
        <v>10.668358195450814</v>
      </c>
      <c r="W516" s="23">
        <f>'Bruker data input page'!U516*Calibrations!AQ$97+Calibrations!AR$97</f>
        <v>7.0844812576415555</v>
      </c>
      <c r="X516" s="23">
        <f>Calibrations!AJ$97*('Bruker data input page'!AQ516/0.77446)^2+('Bruker data input page'!AQ516/0.77446)*Calibrations!AK$97+Calibrations!AL$97</f>
        <v>0.19810244426387447</v>
      </c>
      <c r="Y516" s="23">
        <f>('Bruker data input page'!AI516/0.7147)*Calibrations!AX$97+Calibrations!AY$97</f>
        <v>12.184085003804213</v>
      </c>
      <c r="Z516" s="23">
        <f>('Bruker data input page'!AG516/0.8302)*Calibrations!BE$97+Calibrations!BF$97</f>
        <v>0.29042256137768613</v>
      </c>
      <c r="AA516" s="23">
        <f>((('Bruker data input page'!AA516/0.436)^2)*Calibrations!BK$97)+(('Bruker data input page'!AA516/0.436)*Calibrations!BL$97)+Calibrations!BM$97</f>
        <v>6.4640216651718083E-2</v>
      </c>
      <c r="AB516" s="24">
        <f>'Bruker data input page'!AM516*Calibrations!BS$97*10000+Calibrations!BT$97</f>
        <v>314.38565077807988</v>
      </c>
      <c r="AC516" s="24">
        <f>Calibrations!CA$97*('Bruker data input page'!AO516*10000)^2+('Bruker data input page'!AO516*10000)*Calibrations!CB$97+Calibrations!CC$97</f>
        <v>339.35175836860276</v>
      </c>
      <c r="AD516" s="24">
        <f>'Bruker data input page'!AW516*10000*Calibrations!CI$97+Calibrations!CJ$97</f>
        <v>77.482148743982151</v>
      </c>
      <c r="AE516" s="24">
        <f>'Bruker data input page'!AY516*10000*Calibrations!CP$97+Calibrations!CQ$97</f>
        <v>61.794469992457316</v>
      </c>
      <c r="AF516" s="24">
        <f>Calibrations!$CW$97*('Bruker data input page'!BA516*10000)^2+('Bruker data input page'!BA516*10000)*Calibrations!$CX$97+Calibrations!$CY$97</f>
        <v>84.74789725500014</v>
      </c>
      <c r="AG516" s="24">
        <f>'Bruker data input page'!BI516*10000*Calibrations!DD$97+Calibrations!DE$97</f>
        <v>3.0310147047823475</v>
      </c>
      <c r="AH516" s="24">
        <f>('Bruker data input page'!BK516*10000)*Calibrations!DK$97+Calibrations!DL$97</f>
        <v>109.41720316641884</v>
      </c>
      <c r="AI516" s="24">
        <f>Calibrations!DR$97*('Bruker data input page'!BM516*10000)^2+('Bruker data input page'!BM516*10000)*Calibrations!DS$97+Calibrations!DT$97</f>
        <v>30.785516947465101</v>
      </c>
      <c r="AJ516" s="24">
        <f>Calibrations!DY$97*('Bruker data input page'!BO516*10000)^2+Calibrations!DZ$97*('Bruker data input page'!BO516*10000)+Calibrations!EA$97</f>
        <v>95.634421621982227</v>
      </c>
      <c r="AK516" s="21"/>
      <c r="AL516" s="21"/>
    </row>
    <row r="517" spans="2:38">
      <c r="B517" s="27">
        <f>'Bruker data input page'!B1194</f>
        <v>44746.711805555555</v>
      </c>
      <c r="C517" s="21" t="str">
        <f>'Bruker data input page'!G1194</f>
        <v>GeoExploration</v>
      </c>
      <c r="D517" s="21" t="str">
        <f>'Bruker data input page'!H1194</f>
        <v>Oxide3phase</v>
      </c>
      <c r="E517" s="26">
        <f>'Bruker data input page'!L1194</f>
        <v>90</v>
      </c>
      <c r="F517" s="26"/>
      <c r="G517" s="26" t="str">
        <f>'Bruker data input page'!DK517</f>
        <v>393-U1583F-5R-3A</v>
      </c>
      <c r="H517" s="26" t="str">
        <f>'Bruker data input page'!DL517</f>
        <v>SHLF</v>
      </c>
      <c r="I517" s="26">
        <f>'Bruker data input page'!DM517</f>
        <v>0</v>
      </c>
      <c r="J517" s="26">
        <f>'Bruker data input page'!DN517</f>
        <v>0</v>
      </c>
      <c r="K517" s="26">
        <f>'Bruker data input page'!DO517</f>
        <v>0</v>
      </c>
      <c r="L517" s="26">
        <f>'Bruker data input page'!DP517</f>
        <v>0</v>
      </c>
      <c r="M517" s="26">
        <f>'Bruker data input page'!DQ517</f>
        <v>0</v>
      </c>
      <c r="N517" s="26">
        <f>'Bruker data input page'!DR517</f>
        <v>0</v>
      </c>
      <c r="O517" s="26">
        <f>'Bruker data input page'!DS517</f>
        <v>48</v>
      </c>
      <c r="P517" s="21" t="str">
        <f>'Bruker data input page'!DT517</f>
        <v>5A BKGD</v>
      </c>
      <c r="Q517" s="21">
        <f>'Bruker data input page'!A517</f>
        <v>143</v>
      </c>
      <c r="R517" s="27">
        <f>'Bruker data input page'!B517</f>
        <v>44754.219444444447</v>
      </c>
      <c r="S517" s="22">
        <f>'Bruker data input page'!Y517*Calibrations!H$97+Calibrations!I$97</f>
        <v>48.930996342090936</v>
      </c>
      <c r="T517" s="23">
        <f>Calibrations!O$97*('Bruker data input page'!AK517/0.5993)^2+Calibrations!P$97*('Bruker data input page'!AK517/0.5993)+Calibrations!Q$97</f>
        <v>1.2815427802965111</v>
      </c>
      <c r="U517" s="22">
        <f>Calibrations!$V$97*'Bruker data input page'!W517^2+Calibrations!$W$97*'Bruker data input page'!W517+Calibrations!$X$97</f>
        <v>16.865879861203485</v>
      </c>
      <c r="V517" s="23">
        <f>('Bruker data input page'!AS517/0.69943)*Calibrations!AC$97+Calibrations!AD$97</f>
        <v>10.247973965420075</v>
      </c>
      <c r="W517" s="23">
        <f>'Bruker data input page'!U517*Calibrations!AQ$97+Calibrations!AR$97</f>
        <v>9.6589378421384744</v>
      </c>
      <c r="X517" s="23">
        <f>Calibrations!AJ$97*('Bruker data input page'!AQ517/0.77446)^2+('Bruker data input page'!AQ517/0.77446)*Calibrations!AK$97+Calibrations!AL$97</f>
        <v>0.18836508087450693</v>
      </c>
      <c r="Y517" s="23">
        <f>('Bruker data input page'!AI517/0.7147)*Calibrations!AX$97+Calibrations!AY$97</f>
        <v>13.902220419201079</v>
      </c>
      <c r="Z517" s="23">
        <f>('Bruker data input page'!AG517/0.8302)*Calibrations!BE$97+Calibrations!BF$97</f>
        <v>0.39636905515154541</v>
      </c>
      <c r="AA517" s="23">
        <f>((('Bruker data input page'!AA517/0.436)^2)*Calibrations!BK$97)+(('Bruker data input page'!AA517/0.436)*Calibrations!BL$97)+Calibrations!BM$97</f>
        <v>0.12001096140378122</v>
      </c>
      <c r="AB517" s="24">
        <f>'Bruker data input page'!AM517*Calibrations!BS$97*10000+Calibrations!BT$97</f>
        <v>319.53045547777225</v>
      </c>
      <c r="AC517" s="24">
        <f>Calibrations!CA$97*('Bruker data input page'!AO517*10000)^2+('Bruker data input page'!AO517*10000)*Calibrations!CB$97+Calibrations!CC$97</f>
        <v>290.44567045138973</v>
      </c>
      <c r="AD517" s="24">
        <f>'Bruker data input page'!AW517*10000*Calibrations!CI$97+Calibrations!CJ$97</f>
        <v>100.21829586365688</v>
      </c>
      <c r="AE517" s="24">
        <f>'Bruker data input page'!AY517*10000*Calibrations!CP$97+Calibrations!CQ$97</f>
        <v>53.570779845234405</v>
      </c>
      <c r="AF517" s="24">
        <f>Calibrations!$CW$97*('Bruker data input page'!BA517*10000)^2+('Bruker data input page'!BA517*10000)*Calibrations!$CX$97+Calibrations!$CY$97</f>
        <v>67.281049961406254</v>
      </c>
      <c r="AG517" s="24">
        <f>'Bruker data input page'!BI517*10000*Calibrations!DD$97+Calibrations!DE$97</f>
        <v>8.6813975200339613</v>
      </c>
      <c r="AH517" s="24">
        <f>('Bruker data input page'!BK517*10000)*Calibrations!DK$97+Calibrations!DL$97</f>
        <v>111.40355838857963</v>
      </c>
      <c r="AI517" s="24">
        <f>Calibrations!DR$97*('Bruker data input page'!BM517*10000)^2+('Bruker data input page'!BM517*10000)*Calibrations!DS$97+Calibrations!DT$97</f>
        <v>29.725107834104254</v>
      </c>
      <c r="AJ517" s="24">
        <f>Calibrations!DY$97*('Bruker data input page'!BO517*10000)^2+Calibrations!DZ$97*('Bruker data input page'!BO517*10000)+Calibrations!EA$97</f>
        <v>90.553094544379476</v>
      </c>
      <c r="AK517" s="21"/>
      <c r="AL517" s="21"/>
    </row>
    <row r="518" spans="2:38">
      <c r="B518" s="27">
        <f>'Bruker data input page'!B1195</f>
        <v>44742.6875</v>
      </c>
      <c r="C518" s="21" t="str">
        <f>'Bruker data input page'!G1195</f>
        <v>GeoExploration</v>
      </c>
      <c r="D518" s="21" t="str">
        <f>'Bruker data input page'!H1195</f>
        <v>Oxide3phase</v>
      </c>
      <c r="E518" s="26">
        <f>'Bruker data input page'!L1195</f>
        <v>90</v>
      </c>
      <c r="F518" s="26"/>
      <c r="G518" s="26" t="str">
        <f>'Bruker data input page'!DK518</f>
        <v>393-U1583F-5R-3A</v>
      </c>
      <c r="H518" s="26" t="str">
        <f>'Bruker data input page'!DL518</f>
        <v>SHLF</v>
      </c>
      <c r="I518" s="26">
        <f>'Bruker data input page'!DM518</f>
        <v>0</v>
      </c>
      <c r="J518" s="26">
        <f>'Bruker data input page'!DN518</f>
        <v>0</v>
      </c>
      <c r="K518" s="26">
        <f>'Bruker data input page'!DO518</f>
        <v>0</v>
      </c>
      <c r="L518" s="26">
        <f>'Bruker data input page'!DP518</f>
        <v>0</v>
      </c>
      <c r="M518" s="26">
        <f>'Bruker data input page'!DQ518</f>
        <v>0</v>
      </c>
      <c r="N518" s="26">
        <f>'Bruker data input page'!DR518</f>
        <v>0</v>
      </c>
      <c r="O518" s="26">
        <f>'Bruker data input page'!DS518</f>
        <v>79</v>
      </c>
      <c r="P518" s="21" t="str">
        <f>'Bruker data input page'!DT518</f>
        <v>8A BKGD</v>
      </c>
      <c r="Q518" s="21">
        <f>'Bruker data input page'!A518</f>
        <v>144</v>
      </c>
      <c r="R518" s="27">
        <f>'Bruker data input page'!B518</f>
        <v>44754.220833333333</v>
      </c>
      <c r="S518" s="22">
        <f>'Bruker data input page'!Y518*Calibrations!H$97+Calibrations!I$97</f>
        <v>55.353661646520202</v>
      </c>
      <c r="T518" s="23">
        <f>Calibrations!O$97*('Bruker data input page'!AK518/0.5993)^2+Calibrations!P$97*('Bruker data input page'!AK518/0.5993)+Calibrations!Q$97</f>
        <v>1.4393270130321554</v>
      </c>
      <c r="U518" s="22">
        <f>Calibrations!$V$97*'Bruker data input page'!W518^2+Calibrations!$W$97*'Bruker data input page'!W518+Calibrations!$X$97</f>
        <v>19.556255356554129</v>
      </c>
      <c r="V518" s="23">
        <f>('Bruker data input page'!AS518/0.69943)*Calibrations!AC$97+Calibrations!AD$97</f>
        <v>10.158313104307734</v>
      </c>
      <c r="W518" s="23">
        <f>'Bruker data input page'!U518*Calibrations!AQ$97+Calibrations!AR$97</f>
        <v>9.4008348427164705</v>
      </c>
      <c r="X518" s="23">
        <f>Calibrations!AJ$97*('Bruker data input page'!AQ518/0.77446)^2+('Bruker data input page'!AQ518/0.77446)*Calibrations!AK$97+Calibrations!AL$97</f>
        <v>0.15981380897710445</v>
      </c>
      <c r="Y518" s="23">
        <f>('Bruker data input page'!AI518/0.7147)*Calibrations!AX$97+Calibrations!AY$97</f>
        <v>12.137953410462142</v>
      </c>
      <c r="Z518" s="23">
        <f>('Bruker data input page'!AG518/0.8302)*Calibrations!BE$97+Calibrations!BF$97</f>
        <v>0.20847249568081203</v>
      </c>
      <c r="AA518" s="23">
        <f>((('Bruker data input page'!AA518/0.436)^2)*Calibrations!BK$97)+(('Bruker data input page'!AA518/0.436)*Calibrations!BL$97)+Calibrations!BM$97</f>
        <v>0.14860551576975456</v>
      </c>
      <c r="AB518" s="24">
        <f>'Bruker data input page'!AM518*Calibrations!BS$97*10000+Calibrations!BT$97</f>
        <v>330.67753232710567</v>
      </c>
      <c r="AC518" s="24">
        <f>Calibrations!CA$97*('Bruker data input page'!AO518*10000)^2+('Bruker data input page'!AO518*10000)*Calibrations!CB$97+Calibrations!CC$97</f>
        <v>294.27850968385064</v>
      </c>
      <c r="AD518" s="24">
        <f>'Bruker data input page'!AW518*10000*Calibrations!CI$97+Calibrations!CJ$97</f>
        <v>78.470676879620171</v>
      </c>
      <c r="AE518" s="24">
        <f>'Bruker data input page'!AY518*10000*Calibrations!CP$97+Calibrations!CQ$97</f>
        <v>64.878353797665909</v>
      </c>
      <c r="AF518" s="24">
        <f>Calibrations!$CW$97*('Bruker data input page'!BA518*10000)^2+('Bruker data input page'!BA518*10000)*Calibrations!$CX$97+Calibrations!$CY$97</f>
        <v>86.049978891311611</v>
      </c>
      <c r="AG518" s="24">
        <f>'Bruker data input page'!BI518*10000*Calibrations!DD$97+Calibrations!DE$97</f>
        <v>1.9009381417320252</v>
      </c>
      <c r="AH518" s="24">
        <f>('Bruker data input page'!BK518*10000)*Calibrations!DK$97+Calibrations!DL$97</f>
        <v>107.43084794425806</v>
      </c>
      <c r="AI518" s="24">
        <f>Calibrations!DR$97*('Bruker data input page'!BM518*10000)^2+('Bruker data input page'!BM518*10000)*Calibrations!DS$97+Calibrations!DT$97</f>
        <v>30.785516947465101</v>
      </c>
      <c r="AJ518" s="24">
        <f>Calibrations!DY$97*('Bruker data input page'!BO518*10000)^2+Calibrations!DZ$97*('Bruker data input page'!BO518*10000)+Calibrations!EA$97</f>
        <v>83.760661417809501</v>
      </c>
      <c r="AK518" s="21"/>
      <c r="AL518" s="21"/>
    </row>
    <row r="519" spans="2:38">
      <c r="B519" s="27">
        <f>'Bruker data input page'!B1196</f>
        <v>44742.688888888886</v>
      </c>
      <c r="C519" s="21" t="str">
        <f>'Bruker data input page'!G1196</f>
        <v>GeoExploration</v>
      </c>
      <c r="D519" s="21" t="str">
        <f>'Bruker data input page'!H1196</f>
        <v>Oxide3phase</v>
      </c>
      <c r="E519" s="26">
        <f>'Bruker data input page'!L1196</f>
        <v>90</v>
      </c>
      <c r="F519" s="26"/>
      <c r="G519" s="26" t="str">
        <f>'Bruker data input page'!DK519</f>
        <v>393-U1583F-5R-3A</v>
      </c>
      <c r="H519" s="26" t="str">
        <f>'Bruker data input page'!DL519</f>
        <v>SHLF</v>
      </c>
      <c r="I519" s="26">
        <f>'Bruker data input page'!DM519</f>
        <v>0</v>
      </c>
      <c r="J519" s="26">
        <f>'Bruker data input page'!DN519</f>
        <v>0</v>
      </c>
      <c r="K519" s="26">
        <f>'Bruker data input page'!DO519</f>
        <v>0</v>
      </c>
      <c r="L519" s="26">
        <f>'Bruker data input page'!DP519</f>
        <v>0</v>
      </c>
      <c r="M519" s="26">
        <f>'Bruker data input page'!DQ519</f>
        <v>0</v>
      </c>
      <c r="N519" s="26">
        <f>'Bruker data input page'!DR519</f>
        <v>0</v>
      </c>
      <c r="O519" s="26">
        <f>'Bruker data input page'!DS519</f>
        <v>125</v>
      </c>
      <c r="P519" s="21" t="str">
        <f>'Bruker data input page'!DT519</f>
        <v>12A BKGD</v>
      </c>
      <c r="Q519" s="21">
        <f>'Bruker data input page'!A519</f>
        <v>145</v>
      </c>
      <c r="R519" s="27">
        <f>'Bruker data input page'!B519</f>
        <v>44754.222916666666</v>
      </c>
      <c r="S519" s="22">
        <f>'Bruker data input page'!Y519*Calibrations!H$97+Calibrations!I$97</f>
        <v>52.794267068254868</v>
      </c>
      <c r="T519" s="23">
        <f>Calibrations!O$97*('Bruker data input page'!AK519/0.5993)^2+Calibrations!P$97*('Bruker data input page'!AK519/0.5993)+Calibrations!Q$97</f>
        <v>1.4089602143903197</v>
      </c>
      <c r="U519" s="22">
        <f>Calibrations!$V$97*'Bruker data input page'!W519^2+Calibrations!$W$97*'Bruker data input page'!W519+Calibrations!$X$97</f>
        <v>18.265903835884057</v>
      </c>
      <c r="V519" s="23">
        <f>('Bruker data input page'!AS519/0.69943)*Calibrations!AC$97+Calibrations!AD$97</f>
        <v>9.2306182235209651</v>
      </c>
      <c r="W519" s="23">
        <f>'Bruker data input page'!U519*Calibrations!AQ$97+Calibrations!AR$97</f>
        <v>9.1987991615209701</v>
      </c>
      <c r="X519" s="23">
        <f>Calibrations!AJ$97*('Bruker data input page'!AQ519/0.77446)^2+('Bruker data input page'!AQ519/0.77446)*Calibrations!AK$97+Calibrations!AL$97</f>
        <v>0.13539933978003776</v>
      </c>
      <c r="Y519" s="23">
        <f>('Bruker data input page'!AI519/0.7147)*Calibrations!AX$97+Calibrations!AY$97</f>
        <v>11.345038103117272</v>
      </c>
      <c r="Z519" s="23">
        <f>('Bruker data input page'!AG519/0.8302)*Calibrations!BE$97+Calibrations!BF$97</f>
        <v>0.26446416119377758</v>
      </c>
      <c r="AA519" s="23">
        <f>((('Bruker data input page'!AA519/0.436)^2)*Calibrations!BK$97)+(('Bruker data input page'!AA519/0.436)*Calibrations!BL$97)+Calibrations!BM$97</f>
        <v>0.13788541262604465</v>
      </c>
      <c r="AB519" s="24">
        <f>'Bruker data input page'!AM519*Calibrations!BS$97*10000+Calibrations!BT$97</f>
        <v>340.10967427654163</v>
      </c>
      <c r="AC519" s="24">
        <f>Calibrations!CA$97*('Bruker data input page'!AO519*10000)^2+('Bruker data input page'!AO519*10000)*Calibrations!CB$97+Calibrations!CC$97</f>
        <v>296.17869207428805</v>
      </c>
      <c r="AD519" s="24">
        <f>'Bruker data input page'!AW519*10000*Calibrations!CI$97+Calibrations!CJ$97</f>
        <v>128.88561179715981</v>
      </c>
      <c r="AE519" s="24">
        <f>'Bruker data input page'!AY519*10000*Calibrations!CP$97+Calibrations!CQ$97</f>
        <v>66.934276334471647</v>
      </c>
      <c r="AF519" s="24">
        <f>Calibrations!$CW$97*('Bruker data input page'!BA519*10000)^2+('Bruker data input page'!BA519*10000)*Calibrations!$CX$97+Calibrations!$CY$97</f>
        <v>79.48025356452959</v>
      </c>
      <c r="AG519" s="24">
        <f>'Bruker data input page'!BI519*10000*Calibrations!DD$97+Calibrations!DE$97</f>
        <v>4.1610912678326706</v>
      </c>
      <c r="AH519" s="24">
        <f>('Bruker data input page'!BK519*10000)*Calibrations!DK$97+Calibrations!DL$97</f>
        <v>107.43084794425806</v>
      </c>
      <c r="AI519" s="24">
        <f>Calibrations!DR$97*('Bruker data input page'!BM519*10000)^2+('Bruker data input page'!BM519*10000)*Calibrations!DS$97+Calibrations!DT$97</f>
        <v>31.845636216163818</v>
      </c>
      <c r="AJ519" s="24">
        <f>Calibrations!DY$97*('Bruker data input page'!BO519*10000)^2+Calibrations!DZ$97*('Bruker data input page'!BO519*10000)+Calibrations!EA$97</f>
        <v>94.78830745234157</v>
      </c>
      <c r="AK519" s="21"/>
      <c r="AL519" s="21"/>
    </row>
    <row r="520" spans="2:38">
      <c r="B520" s="27">
        <f>'Bruker data input page'!B1197</f>
        <v>44742.69027777778</v>
      </c>
      <c r="C520" s="21" t="str">
        <f>'Bruker data input page'!G1197</f>
        <v>GeoExploration</v>
      </c>
      <c r="D520" s="21" t="str">
        <f>'Bruker data input page'!H1197</f>
        <v>Oxide3phase</v>
      </c>
      <c r="E520" s="26">
        <f>'Bruker data input page'!L1197</f>
        <v>90</v>
      </c>
      <c r="F520" s="26"/>
      <c r="G520" s="26" t="str">
        <f>'Bruker data input page'!DK520</f>
        <v>393-U1583F-5R-4A</v>
      </c>
      <c r="H520" s="26" t="str">
        <f>'Bruker data input page'!DL520</f>
        <v>SHLF</v>
      </c>
      <c r="I520" s="26">
        <f>'Bruker data input page'!DM520</f>
        <v>0</v>
      </c>
      <c r="J520" s="26">
        <f>'Bruker data input page'!DN520</f>
        <v>0</v>
      </c>
      <c r="K520" s="26">
        <f>'Bruker data input page'!DO520</f>
        <v>0</v>
      </c>
      <c r="L520" s="26">
        <f>'Bruker data input page'!DP520</f>
        <v>0</v>
      </c>
      <c r="M520" s="26">
        <f>'Bruker data input page'!DQ520</f>
        <v>0</v>
      </c>
      <c r="N520" s="26">
        <f>'Bruker data input page'!DR520</f>
        <v>0</v>
      </c>
      <c r="O520" s="26">
        <f>'Bruker data input page'!DS520</f>
        <v>3</v>
      </c>
      <c r="P520" s="21" t="str">
        <f>'Bruker data input page'!DT520</f>
        <v>1A BKGD</v>
      </c>
      <c r="Q520" s="21">
        <f>'Bruker data input page'!A520</f>
        <v>146</v>
      </c>
      <c r="R520" s="27">
        <f>'Bruker data input page'!B520</f>
        <v>44754.226388888892</v>
      </c>
      <c r="S520" s="22">
        <f>'Bruker data input page'!Y520*Calibrations!H$97+Calibrations!I$97</f>
        <v>51.911590204509764</v>
      </c>
      <c r="T520" s="23">
        <f>Calibrations!O$97*('Bruker data input page'!AK520/0.5993)^2+Calibrations!P$97*('Bruker data input page'!AK520/0.5993)+Calibrations!Q$97</f>
        <v>1.4534248462139698</v>
      </c>
      <c r="U520" s="22">
        <f>Calibrations!$V$97*'Bruker data input page'!W520^2+Calibrations!$W$97*'Bruker data input page'!W520+Calibrations!$X$97</f>
        <v>16.986444686198656</v>
      </c>
      <c r="V520" s="23">
        <f>('Bruker data input page'!AS520/0.69943)*Calibrations!AC$97+Calibrations!AD$97</f>
        <v>10.054404369599689</v>
      </c>
      <c r="W520" s="23">
        <f>'Bruker data input page'!U520*Calibrations!AQ$97+Calibrations!AR$97</f>
        <v>10.003268510281234</v>
      </c>
      <c r="X520" s="23">
        <f>Calibrations!AJ$97*('Bruker data input page'!AQ520/0.77446)^2+('Bruker data input page'!AQ520/0.77446)*Calibrations!AK$97+Calibrations!AL$97</f>
        <v>0.13906701292790524</v>
      </c>
      <c r="Y520" s="23">
        <f>('Bruker data input page'!AI520/0.7147)*Calibrations!AX$97+Calibrations!AY$97</f>
        <v>11.067639545132948</v>
      </c>
      <c r="Z520" s="23">
        <f>('Bruker data input page'!AG520/0.8302)*Calibrations!BE$97+Calibrations!BF$97</f>
        <v>0.35562040370006109</v>
      </c>
      <c r="AA520" s="23">
        <f>((('Bruker data input page'!AA520/0.436)^2)*Calibrations!BK$97)+(('Bruker data input page'!AA520/0.436)*Calibrations!BL$97)+Calibrations!BM$97</f>
        <v>0.15743229859289176</v>
      </c>
      <c r="AB520" s="24">
        <f>'Bruker data input page'!AM520*Calibrations!BS$97*10000+Calibrations!BT$97</f>
        <v>359.83142562536227</v>
      </c>
      <c r="AC520" s="24">
        <f>Calibrations!CA$97*('Bruker data input page'!AO520*10000)^2+('Bruker data input page'!AO520*10000)*Calibrations!CB$97+Calibrations!CC$97</f>
        <v>238.88180424219308</v>
      </c>
      <c r="AD520" s="24">
        <f>'Bruker data input page'!AW520*10000*Calibrations!CI$97+Calibrations!CJ$97</f>
        <v>104.172408406209</v>
      </c>
      <c r="AE520" s="24">
        <f>'Bruker data input page'!AY520*10000*Calibrations!CP$97+Calibrations!CQ$97</f>
        <v>70.018160139680234</v>
      </c>
      <c r="AF520" s="24">
        <f>Calibrations!$CW$97*('Bruker data input page'!BA520*10000)^2+('Bruker data input page'!BA520*10000)*Calibrations!$CX$97+Calibrations!$CY$97</f>
        <v>88.636347020367126</v>
      </c>
      <c r="AG520" s="24">
        <f>'Bruker data input page'!BI520*10000*Calibrations!DD$97+Calibrations!DE$97</f>
        <v>6.421244393933315</v>
      </c>
      <c r="AH520" s="24">
        <f>('Bruker data input page'!BK520*10000)*Calibrations!DK$97+Calibrations!DL$97</f>
        <v>105.44449272209728</v>
      </c>
      <c r="AI520" s="24">
        <f>Calibrations!DR$97*('Bruker data input page'!BM520*10000)^2+('Bruker data input page'!BM520*10000)*Calibrations!DS$97+Calibrations!DT$97</f>
        <v>30.785516947465101</v>
      </c>
      <c r="AJ520" s="24">
        <f>Calibrations!DY$97*('Bruker data input page'!BO520*10000)^2+Calibrations!DZ$97*('Bruker data input page'!BO520*10000)+Calibrations!EA$97</f>
        <v>94.78830745234157</v>
      </c>
      <c r="AK520" s="21"/>
      <c r="AL520" s="21"/>
    </row>
    <row r="521" spans="2:38">
      <c r="B521" s="27">
        <f>'Bruker data input page'!B1198</f>
        <v>44742.692361111112</v>
      </c>
      <c r="C521" s="21" t="str">
        <f>'Bruker data input page'!G1198</f>
        <v>GeoExploration</v>
      </c>
      <c r="D521" s="21" t="str">
        <f>'Bruker data input page'!H1198</f>
        <v>Oxide3phase</v>
      </c>
      <c r="E521" s="26">
        <f>'Bruker data input page'!L1198</f>
        <v>90</v>
      </c>
      <c r="F521" s="26"/>
      <c r="G521" s="26" t="str">
        <f>'Bruker data input page'!DK521</f>
        <v>393-U1583F-5R-4A</v>
      </c>
      <c r="H521" s="26" t="str">
        <f>'Bruker data input page'!DL521</f>
        <v>SHLF</v>
      </c>
      <c r="I521" s="26">
        <f>'Bruker data input page'!DM521</f>
        <v>0</v>
      </c>
      <c r="J521" s="26">
        <f>'Bruker data input page'!DN521</f>
        <v>0</v>
      </c>
      <c r="K521" s="26">
        <f>'Bruker data input page'!DO521</f>
        <v>0</v>
      </c>
      <c r="L521" s="26">
        <f>'Bruker data input page'!DP521</f>
        <v>0</v>
      </c>
      <c r="M521" s="26">
        <f>'Bruker data input page'!DQ521</f>
        <v>0</v>
      </c>
      <c r="N521" s="26">
        <f>'Bruker data input page'!DR521</f>
        <v>0</v>
      </c>
      <c r="O521" s="26">
        <f>'Bruker data input page'!DS521</f>
        <v>40</v>
      </c>
      <c r="P521" s="21" t="str">
        <f>'Bruker data input page'!DT521</f>
        <v>2B BKGD</v>
      </c>
      <c r="Q521" s="21">
        <f>'Bruker data input page'!A521</f>
        <v>147</v>
      </c>
      <c r="R521" s="27">
        <f>'Bruker data input page'!B521</f>
        <v>44754.228472222225</v>
      </c>
      <c r="S521" s="22">
        <f>'Bruker data input page'!Y521*Calibrations!H$97+Calibrations!I$97</f>
        <v>54.439617614646323</v>
      </c>
      <c r="T521" s="23">
        <f>Calibrations!O$97*('Bruker data input page'!AK521/0.5993)^2+Calibrations!P$97*('Bruker data input page'!AK521/0.5993)+Calibrations!Q$97</f>
        <v>1.3795796397542426</v>
      </c>
      <c r="U521" s="22">
        <f>Calibrations!$V$97*'Bruker data input page'!W521^2+Calibrations!$W$97*'Bruker data input page'!W521+Calibrations!$X$97</f>
        <v>19.28144205470036</v>
      </c>
      <c r="V521" s="23">
        <f>('Bruker data input page'!AS521/0.69943)*Calibrations!AC$97+Calibrations!AD$97</f>
        <v>9.2527815824476125</v>
      </c>
      <c r="W521" s="23">
        <f>'Bruker data input page'!U521*Calibrations!AQ$97+Calibrations!AR$97</f>
        <v>9.8172796822333197</v>
      </c>
      <c r="X521" s="23">
        <f>Calibrations!AJ$97*('Bruker data input page'!AQ521/0.77446)^2+('Bruker data input page'!AQ521/0.77446)*Calibrations!AK$97+Calibrations!AL$97</f>
        <v>0.1371129223893231</v>
      </c>
      <c r="Y521" s="23">
        <f>('Bruker data input page'!AI521/0.7147)*Calibrations!AX$97+Calibrations!AY$97</f>
        <v>11.873952806979808</v>
      </c>
      <c r="Z521" s="23">
        <f>('Bruker data input page'!AG521/0.8302)*Calibrations!BE$97+Calibrations!BF$97</f>
        <v>0.1760244954509263</v>
      </c>
      <c r="AA521" s="23">
        <f>((('Bruker data input page'!AA521/0.436)^2)*Calibrations!BK$97)+(('Bruker data input page'!AA521/0.436)*Calibrations!BL$97)+Calibrations!BM$97</f>
        <v>0.13268888062438622</v>
      </c>
      <c r="AB521" s="24">
        <f>'Bruker data input page'!AM521*Calibrations!BS$97*10000+Calibrations!BT$97</f>
        <v>337.53727192669544</v>
      </c>
      <c r="AC521" s="24">
        <f>Calibrations!CA$97*('Bruker data input page'!AO521*10000)^2+('Bruker data input page'!AO521*10000)*Calibrations!CB$97+Calibrations!CC$97</f>
        <v>265.50942619017928</v>
      </c>
      <c r="AD521" s="24">
        <f>'Bruker data input page'!AW521*10000*Calibrations!CI$97+Calibrations!CJ$97</f>
        <v>66.608339251963798</v>
      </c>
      <c r="AE521" s="24">
        <f>'Bruker data input page'!AY521*10000*Calibrations!CP$97+Calibrations!CQ$97</f>
        <v>57.682624918845853</v>
      </c>
      <c r="AF521" s="24">
        <f>Calibrations!$CW$97*('Bruker data input page'!BA521*10000)^2+('Bruker data input page'!BA521*10000)*Calibrations!$CX$97+Calibrations!$CY$97</f>
        <v>75.467237794190723</v>
      </c>
      <c r="AG521" s="24" t="e">
        <f>'Bruker data input page'!BI521*10000*Calibrations!DD$97+Calibrations!DE$97</f>
        <v>#VALUE!</v>
      </c>
      <c r="AH521" s="24">
        <f>('Bruker data input page'!BK521*10000)*Calibrations!DK$97+Calibrations!DL$97</f>
        <v>106.43767033317768</v>
      </c>
      <c r="AI521" s="24">
        <f>Calibrations!DR$97*('Bruker data input page'!BM521*10000)^2+('Bruker data input page'!BM521*10000)*Calibrations!DS$97+Calibrations!DT$97</f>
        <v>26.542141426048879</v>
      </c>
      <c r="AJ521" s="24">
        <f>Calibrations!DY$97*('Bruker data input page'!BO521*10000)^2+Calibrations!DZ$97*('Bruker data input page'!BO521*10000)+Calibrations!EA$97</f>
        <v>88.008253151795159</v>
      </c>
      <c r="AK521" s="21"/>
      <c r="AL521" s="21"/>
    </row>
    <row r="522" spans="2:38">
      <c r="B522" s="27">
        <f>'Bruker data input page'!B1199</f>
        <v>44742.693749999999</v>
      </c>
      <c r="C522" s="21" t="str">
        <f>'Bruker data input page'!G1199</f>
        <v>GeoExploration</v>
      </c>
      <c r="D522" s="21" t="str">
        <f>'Bruker data input page'!H1199</f>
        <v>Oxide3phase</v>
      </c>
      <c r="E522" s="26">
        <f>'Bruker data input page'!L1199</f>
        <v>90</v>
      </c>
      <c r="F522" s="26"/>
      <c r="G522" s="26" t="str">
        <f>'Bruker data input page'!DK522</f>
        <v>393-U1583F-5R-4A</v>
      </c>
      <c r="H522" s="26" t="str">
        <f>'Bruker data input page'!DL522</f>
        <v>SHLF</v>
      </c>
      <c r="I522" s="26">
        <f>'Bruker data input page'!DM522</f>
        <v>0</v>
      </c>
      <c r="J522" s="26">
        <f>'Bruker data input page'!DN522</f>
        <v>0</v>
      </c>
      <c r="K522" s="26">
        <f>'Bruker data input page'!DO522</f>
        <v>0</v>
      </c>
      <c r="L522" s="26">
        <f>'Bruker data input page'!DP522</f>
        <v>0</v>
      </c>
      <c r="M522" s="26">
        <f>'Bruker data input page'!DQ522</f>
        <v>0</v>
      </c>
      <c r="N522" s="26">
        <f>'Bruker data input page'!DR522</f>
        <v>0</v>
      </c>
      <c r="O522" s="26">
        <f>'Bruker data input page'!DS522</f>
        <v>74</v>
      </c>
      <c r="P522" s="21" t="str">
        <f>'Bruker data input page'!DT522</f>
        <v>5A BKGD</v>
      </c>
      <c r="Q522" s="21">
        <f>'Bruker data input page'!A522</f>
        <v>148</v>
      </c>
      <c r="R522" s="27">
        <f>'Bruker data input page'!B522</f>
        <v>44754.229861111111</v>
      </c>
      <c r="S522" s="22">
        <f>'Bruker data input page'!Y522*Calibrations!H$97+Calibrations!I$97</f>
        <v>53.507751328153816</v>
      </c>
      <c r="T522" s="23">
        <f>Calibrations!O$97*('Bruker data input page'!AK522/0.5993)^2+Calibrations!P$97*('Bruker data input page'!AK522/0.5993)+Calibrations!Q$97</f>
        <v>1.3200689044129976</v>
      </c>
      <c r="U522" s="22">
        <f>Calibrations!$V$97*'Bruker data input page'!W522^2+Calibrations!$W$97*'Bruker data input page'!W522+Calibrations!$X$97</f>
        <v>20.208333700178727</v>
      </c>
      <c r="V522" s="23">
        <f>('Bruker data input page'!AS522/0.69943)*Calibrations!AC$97+Calibrations!AD$97</f>
        <v>9.605812228207764</v>
      </c>
      <c r="W522" s="23">
        <f>'Bruker data input page'!U522*Calibrations!AQ$97+Calibrations!AR$97</f>
        <v>9.1784989256113754</v>
      </c>
      <c r="X522" s="23">
        <f>Calibrations!AJ$97*('Bruker data input page'!AQ522/0.77446)^2+('Bruker data input page'!AQ522/0.77446)*Calibrations!AK$97+Calibrations!AL$97</f>
        <v>0.15758378235774956</v>
      </c>
      <c r="Y522" s="23">
        <f>('Bruker data input page'!AI522/0.7147)*Calibrations!AX$97+Calibrations!AY$97</f>
        <v>12.017676318910212</v>
      </c>
      <c r="Z522" s="23">
        <f>('Bruker data input page'!AG522/0.8302)*Calibrations!BE$97+Calibrations!BF$97</f>
        <v>0.19413500720714161</v>
      </c>
      <c r="AA522" s="23">
        <f>((('Bruker data input page'!AA522/0.436)^2)*Calibrations!BK$97)+(('Bruker data input page'!AA522/0.436)*Calibrations!BL$97)+Calibrations!BM$97</f>
        <v>0.15302400454076903</v>
      </c>
      <c r="AB522" s="24">
        <f>'Bruker data input page'!AM522*Calibrations!BS$97*10000+Calibrations!BT$97</f>
        <v>302.38110647879779</v>
      </c>
      <c r="AC522" s="24">
        <f>Calibrations!CA$97*('Bruker data input page'!AO522*10000)^2+('Bruker data input page'!AO522*10000)*Calibrations!CB$97+Calibrations!CC$97</f>
        <v>283.63401292907781</v>
      </c>
      <c r="AD522" s="24">
        <f>'Bruker data input page'!AW522*10000*Calibrations!CI$97+Calibrations!CJ$97</f>
        <v>76.493620608344116</v>
      </c>
      <c r="AE522" s="24">
        <f>'Bruker data input page'!AY522*10000*Calibrations!CP$97+Calibrations!CQ$97</f>
        <v>58.710586187248722</v>
      </c>
      <c r="AF522" s="24">
        <f>Calibrations!$CW$97*('Bruker data input page'!BA522*10000)^2+('Bruker data input page'!BA522*10000)*Calibrations!$CX$97+Calibrations!$CY$97</f>
        <v>83.439883904166209</v>
      </c>
      <c r="AG522" s="24">
        <f>'Bruker data input page'!BI522*10000*Calibrations!DD$97+Calibrations!DE$97</f>
        <v>3.0310147047823475</v>
      </c>
      <c r="AH522" s="24">
        <f>('Bruker data input page'!BK522*10000)*Calibrations!DK$97+Calibrations!DL$97</f>
        <v>109.41720316641884</v>
      </c>
      <c r="AI522" s="24">
        <f>Calibrations!DR$97*('Bruker data input page'!BM522*10000)^2+('Bruker data input page'!BM522*10000)*Calibrations!DS$97+Calibrations!DT$97</f>
        <v>28.664408876081268</v>
      </c>
      <c r="AJ522" s="24">
        <f>Calibrations!DY$97*('Bruker data input page'!BO522*10000)^2+Calibrations!DZ$97*('Bruker data input page'!BO522*10000)+Calibrations!EA$97</f>
        <v>84.610798705907811</v>
      </c>
      <c r="AK522" s="21"/>
      <c r="AL522" s="21"/>
    </row>
    <row r="523" spans="2:38">
      <c r="B523" s="27">
        <f>'Bruker data input page'!B1200</f>
        <v>44742.695138888892</v>
      </c>
      <c r="C523" s="21" t="str">
        <f>'Bruker data input page'!G1200</f>
        <v>GeoExploration</v>
      </c>
      <c r="D523" s="21" t="str">
        <f>'Bruker data input page'!H1200</f>
        <v>Oxide3phase</v>
      </c>
      <c r="E523" s="26">
        <f>'Bruker data input page'!L1200</f>
        <v>90</v>
      </c>
      <c r="F523" s="26"/>
      <c r="G523" s="26" t="str">
        <f>'Bruker data input page'!DK523</f>
        <v>393-U1583F-5R-4A</v>
      </c>
      <c r="H523" s="26" t="str">
        <f>'Bruker data input page'!DL523</f>
        <v>SHLF</v>
      </c>
      <c r="I523" s="26">
        <f>'Bruker data input page'!DM523</f>
        <v>0</v>
      </c>
      <c r="J523" s="26">
        <f>'Bruker data input page'!DN523</f>
        <v>0</v>
      </c>
      <c r="K523" s="26">
        <f>'Bruker data input page'!DO523</f>
        <v>0</v>
      </c>
      <c r="L523" s="26">
        <f>'Bruker data input page'!DP523</f>
        <v>0</v>
      </c>
      <c r="M523" s="26">
        <f>'Bruker data input page'!DQ523</f>
        <v>0</v>
      </c>
      <c r="N523" s="26">
        <f>'Bruker data input page'!DR523</f>
        <v>0</v>
      </c>
      <c r="O523" s="26">
        <f>'Bruker data input page'!DS523</f>
        <v>101</v>
      </c>
      <c r="P523" s="21" t="str">
        <f>'Bruker data input page'!DT523</f>
        <v>8A BKGD</v>
      </c>
      <c r="Q523" s="21">
        <f>'Bruker data input page'!A523</f>
        <v>149</v>
      </c>
      <c r="R523" s="27">
        <f>'Bruker data input page'!B523</f>
        <v>44754.231944444444</v>
      </c>
      <c r="S523" s="22">
        <f>'Bruker data input page'!Y523*Calibrations!H$97+Calibrations!I$97</f>
        <v>54.165511338611871</v>
      </c>
      <c r="T523" s="23">
        <f>Calibrations!O$97*('Bruker data input page'!AK523/0.5993)^2+Calibrations!P$97*('Bruker data input page'!AK523/0.5993)+Calibrations!Q$97</f>
        <v>1.3868429632248751</v>
      </c>
      <c r="U523" s="22">
        <f>Calibrations!$V$97*'Bruker data input page'!W523^2+Calibrations!$W$97*'Bruker data input page'!W523+Calibrations!$X$97</f>
        <v>18.913488683630842</v>
      </c>
      <c r="V523" s="23">
        <f>('Bruker data input page'!AS523/0.69943)*Calibrations!AC$97+Calibrations!AD$97</f>
        <v>10.044761869287449</v>
      </c>
      <c r="W523" s="23">
        <f>'Bruker data input page'!U523*Calibrations!AQ$97+Calibrations!AR$97</f>
        <v>8.6762130885339506</v>
      </c>
      <c r="X523" s="23">
        <f>Calibrations!AJ$97*('Bruker data input page'!AQ523/0.77446)^2+('Bruker data input page'!AQ523/0.77446)*Calibrations!AK$97+Calibrations!AL$97</f>
        <v>0.1578087667480656</v>
      </c>
      <c r="Y523" s="23">
        <f>('Bruker data input page'!AI523/0.7147)*Calibrations!AX$97+Calibrations!AY$97</f>
        <v>11.854921621607666</v>
      </c>
      <c r="Z523" s="23">
        <f>('Bruker data input page'!AG523/0.8302)*Calibrations!BE$97+Calibrations!BF$97</f>
        <v>0.19066382578720034</v>
      </c>
      <c r="AA523" s="23">
        <f>((('Bruker data input page'!AA523/0.436)^2)*Calibrations!BK$97)+(('Bruker data input page'!AA523/0.436)*Calibrations!BL$97)+Calibrations!BM$97</f>
        <v>7.7669570487454376E-2</v>
      </c>
      <c r="AB523" s="24">
        <f>'Bruker data input page'!AM523*Calibrations!BS$97*10000+Calibrations!BT$97</f>
        <v>336.67980447674677</v>
      </c>
      <c r="AC523" s="24">
        <f>Calibrations!CA$97*('Bruker data input page'!AO523*10000)^2+('Bruker data input page'!AO523*10000)*Calibrations!CB$97+Calibrations!CC$97</f>
        <v>256.11832899842079</v>
      </c>
      <c r="AD523" s="24">
        <f>'Bruker data input page'!AW523*10000*Calibrations!CI$97+Calibrations!CJ$97</f>
        <v>72.539508065791992</v>
      </c>
      <c r="AE523" s="24">
        <f>'Bruker data input page'!AY523*10000*Calibrations!CP$97+Calibrations!CQ$97</f>
        <v>62.822431260860185</v>
      </c>
      <c r="AF523" s="24">
        <f>Calibrations!$CW$97*('Bruker data input page'!BA523*10000)^2+('Bruker data input page'!BA523*10000)*Calibrations!$CX$97+Calibrations!$CY$97</f>
        <v>83.439883904166209</v>
      </c>
      <c r="AG523" s="24">
        <f>'Bruker data input page'!BI523*10000*Calibrations!DD$97+Calibrations!DE$97</f>
        <v>1.9009381417320252</v>
      </c>
      <c r="AH523" s="24">
        <f>('Bruker data input page'!BK523*10000)*Calibrations!DK$97+Calibrations!DL$97</f>
        <v>105.44449272209728</v>
      </c>
      <c r="AI523" s="24">
        <f>Calibrations!DR$97*('Bruker data input page'!BM523*10000)^2+('Bruker data input page'!BM523*10000)*Calibrations!DS$97+Calibrations!DT$97</f>
        <v>28.664408876081268</v>
      </c>
      <c r="AJ523" s="24">
        <f>Calibrations!DY$97*('Bruker data input page'!BO523*10000)^2+Calibrations!DZ$97*('Bruker data input page'!BO523*10000)+Calibrations!EA$97</f>
        <v>92.24810811951609</v>
      </c>
      <c r="AK523" s="21"/>
      <c r="AL523" s="21"/>
    </row>
    <row r="524" spans="2:38">
      <c r="B524" s="27">
        <f>'Bruker data input page'!B1201</f>
        <v>44742.697222222225</v>
      </c>
      <c r="C524" s="21" t="str">
        <f>'Bruker data input page'!G1201</f>
        <v>GeoExploration</v>
      </c>
      <c r="D524" s="21" t="str">
        <f>'Bruker data input page'!H1201</f>
        <v>Oxide3phase</v>
      </c>
      <c r="E524" s="26">
        <f>'Bruker data input page'!L1201</f>
        <v>90</v>
      </c>
      <c r="F524" s="26"/>
      <c r="G524" s="26" t="str">
        <f>'Bruker data input page'!DK524</f>
        <v>393-U1583-6R-1A</v>
      </c>
      <c r="H524" s="26" t="str">
        <f>'Bruker data input page'!DL524</f>
        <v>SHLF</v>
      </c>
      <c r="I524" s="26">
        <f>'Bruker data input page'!DM524</f>
        <v>0</v>
      </c>
      <c r="J524" s="26">
        <f>'Bruker data input page'!DN524</f>
        <v>0</v>
      </c>
      <c r="K524" s="26">
        <f>'Bruker data input page'!DO524</f>
        <v>0</v>
      </c>
      <c r="L524" s="26">
        <f>'Bruker data input page'!DP524</f>
        <v>0</v>
      </c>
      <c r="M524" s="26">
        <f>'Bruker data input page'!DQ524</f>
        <v>0</v>
      </c>
      <c r="N524" s="26">
        <f>'Bruker data input page'!DR524</f>
        <v>0</v>
      </c>
      <c r="O524" s="26">
        <f>'Bruker data input page'!DS524</f>
        <v>2</v>
      </c>
      <c r="P524" s="21" t="str">
        <f>'Bruker data input page'!DT524</f>
        <v>1A BKGD</v>
      </c>
      <c r="Q524" s="21">
        <f>'Bruker data input page'!A524</f>
        <v>195</v>
      </c>
      <c r="R524" s="27">
        <f>'Bruker data input page'!B524</f>
        <v>44754.840277777781</v>
      </c>
      <c r="S524" s="22">
        <f>'Bruker data input page'!Y524*Calibrations!H$97+Calibrations!I$97</f>
        <v>53.60185283254016</v>
      </c>
      <c r="T524" s="23">
        <f>Calibrations!O$97*('Bruker data input page'!AK524/0.5993)^2+Calibrations!P$97*('Bruker data input page'!AK524/0.5993)+Calibrations!Q$97</f>
        <v>1.4389743535860229</v>
      </c>
      <c r="U524" s="22">
        <f>Calibrations!$V$97*'Bruker data input page'!W524^2+Calibrations!$W$97*'Bruker data input page'!W524+Calibrations!$X$97</f>
        <v>17.487696714326201</v>
      </c>
      <c r="V524" s="23">
        <f>('Bruker data input page'!AS524/0.69943)*Calibrations!AC$97+Calibrations!AD$97</f>
        <v>9.3903671092909491</v>
      </c>
      <c r="W524" s="23">
        <f>'Bruker data input page'!U524*Calibrations!AQ$97+Calibrations!AR$97</f>
        <v>8.9677631433117622</v>
      </c>
      <c r="X524" s="23">
        <f>Calibrations!AJ$97*('Bruker data input page'!AQ524/0.77446)^2+('Bruker data input page'!AQ524/0.77446)*Calibrations!AK$97+Calibrations!AL$97</f>
        <v>0.14602007672867823</v>
      </c>
      <c r="Y524" s="23">
        <f>('Bruker data input page'!AI524/0.7147)*Calibrations!AX$97+Calibrations!AY$97</f>
        <v>11.611626947810219</v>
      </c>
      <c r="Z524" s="23">
        <f>('Bruker data input page'!AG524/0.8302)*Calibrations!BE$97+Calibrations!BF$97</f>
        <v>0.23910944473507617</v>
      </c>
      <c r="AA524" s="23">
        <f>((('Bruker data input page'!AA524/0.436)^2)*Calibrations!BK$97)+(('Bruker data input page'!AA524/0.436)*Calibrations!BL$97)+Calibrations!BM$97</f>
        <v>7.1931414672062294E-2</v>
      </c>
      <c r="AB524" s="24">
        <f>'Bruker data input page'!AM524*Calibrations!BS$97*10000+Calibrations!BT$97</f>
        <v>323.81779272751589</v>
      </c>
      <c r="AC524" s="24">
        <f>Calibrations!CA$97*('Bruker data input page'!AO524*10000)^2+('Bruker data input page'!AO524*10000)*Calibrations!CB$97+Calibrations!CC$97</f>
        <v>314.58515103291711</v>
      </c>
      <c r="AD524" s="24">
        <f>'Bruker data input page'!AW524*10000*Calibrations!CI$97+Calibrations!CJ$97</f>
        <v>98.241239592380808</v>
      </c>
      <c r="AE524" s="24">
        <f>'Bruker data input page'!AY524*10000*Calibrations!CP$97+Calibrations!CQ$97</f>
        <v>61.794469992457316</v>
      </c>
      <c r="AF524" s="24">
        <f>Calibrations!$CW$97*('Bruker data input page'!BA524*10000)^2+('Bruker data input page'!BA524*10000)*Calibrations!$CX$97+Calibrations!$CY$97</f>
        <v>94.998462338862666</v>
      </c>
      <c r="AG524" s="24">
        <f>'Bruker data input page'!BI524*10000*Calibrations!DD$97+Calibrations!DE$97</f>
        <v>3.0310147047823475</v>
      </c>
      <c r="AH524" s="24">
        <f>('Bruker data input page'!BK524*10000)*Calibrations!DK$97+Calibrations!DL$97</f>
        <v>106.43767033317768</v>
      </c>
      <c r="AI524" s="24">
        <f>Calibrations!DR$97*('Bruker data input page'!BM524*10000)^2+('Bruker data input page'!BM524*10000)*Calibrations!DS$97+Calibrations!DT$97</f>
        <v>31.845636216163818</v>
      </c>
      <c r="AJ524" s="24">
        <f>Calibrations!DY$97*('Bruker data input page'!BO524*10000)^2+Calibrations!DZ$97*('Bruker data input page'!BO524*10000)+Calibrations!EA$97</f>
        <v>98.170907307000647</v>
      </c>
      <c r="AK524" s="21"/>
      <c r="AL524" s="21"/>
    </row>
    <row r="525" spans="2:38">
      <c r="B525" s="27">
        <f>'Bruker data input page'!B1202</f>
        <v>44742.698611111111</v>
      </c>
      <c r="C525" s="21" t="str">
        <f>'Bruker data input page'!G1202</f>
        <v>GeoExploration</v>
      </c>
      <c r="D525" s="21" t="str">
        <f>'Bruker data input page'!H1202</f>
        <v>Oxide3phase</v>
      </c>
      <c r="E525" s="26">
        <f>'Bruker data input page'!L1202</f>
        <v>90</v>
      </c>
      <c r="F525" s="26"/>
      <c r="G525" s="26" t="str">
        <f>'Bruker data input page'!DK525</f>
        <v>393-U1583-7R-1A</v>
      </c>
      <c r="H525" s="26" t="str">
        <f>'Bruker data input page'!DL525</f>
        <v>SHLF</v>
      </c>
      <c r="I525" s="26">
        <f>'Bruker data input page'!DM525</f>
        <v>0</v>
      </c>
      <c r="J525" s="26">
        <f>'Bruker data input page'!DN525</f>
        <v>0</v>
      </c>
      <c r="K525" s="26">
        <f>'Bruker data input page'!DO525</f>
        <v>0</v>
      </c>
      <c r="L525" s="26">
        <f>'Bruker data input page'!DP525</f>
        <v>0</v>
      </c>
      <c r="M525" s="26">
        <f>'Bruker data input page'!DQ525</f>
        <v>0</v>
      </c>
      <c r="N525" s="26">
        <f>'Bruker data input page'!DR525</f>
        <v>0</v>
      </c>
      <c r="O525" s="26">
        <f>'Bruker data input page'!DS525</f>
        <v>2</v>
      </c>
      <c r="P525" s="21" t="str">
        <f>'Bruker data input page'!DT525</f>
        <v>1A BKGD</v>
      </c>
      <c r="Q525" s="21">
        <f>'Bruker data input page'!A525</f>
        <v>196</v>
      </c>
      <c r="R525" s="27">
        <f>'Bruker data input page'!B525</f>
        <v>44754.851388888892</v>
      </c>
      <c r="S525" s="22">
        <f>'Bruker data input page'!Y525*Calibrations!H$97+Calibrations!I$97</f>
        <v>53.51345444963178</v>
      </c>
      <c r="T525" s="23">
        <f>Calibrations!O$97*('Bruker data input page'!AK525/0.5993)^2+Calibrations!P$97*('Bruker data input page'!AK525/0.5993)+Calibrations!Q$97</f>
        <v>1.4835030583136541</v>
      </c>
      <c r="U525" s="22">
        <f>Calibrations!$V$97*'Bruker data input page'!W525^2+Calibrations!$W$97*'Bruker data input page'!W525+Calibrations!$X$97</f>
        <v>17.669329931175902</v>
      </c>
      <c r="V525" s="23">
        <f>('Bruker data input page'!AS525/0.69943)*Calibrations!AC$97+Calibrations!AD$97</f>
        <v>9.2710591576663397</v>
      </c>
      <c r="W525" s="23">
        <f>'Bruker data input page'!U525*Calibrations!AQ$97+Calibrations!AR$97</f>
        <v>8.7593473879732464</v>
      </c>
      <c r="X525" s="23">
        <f>Calibrations!AJ$97*('Bruker data input page'!AQ525/0.77446)^2+('Bruker data input page'!AQ525/0.77446)*Calibrations!AK$97+Calibrations!AL$97</f>
        <v>0.13513406024598446</v>
      </c>
      <c r="Y525" s="23">
        <f>('Bruker data input page'!AI525/0.7147)*Calibrations!AX$97+Calibrations!AY$97</f>
        <v>11.795848822212545</v>
      </c>
      <c r="Z525" s="23">
        <f>('Bruker data input page'!AG525/0.8302)*Calibrations!BE$97+Calibrations!BF$97</f>
        <v>0.28015993804916411</v>
      </c>
      <c r="AA525" s="23">
        <f>((('Bruker data input page'!AA525/0.436)^2)*Calibrations!BK$97)+(('Bruker data input page'!AA525/0.436)*Calibrations!BL$97)+Calibrations!BM$97</f>
        <v>0.13268888062438622</v>
      </c>
      <c r="AB525" s="24">
        <f>'Bruker data input page'!AM525*Calibrations!BS$97*10000+Calibrations!BT$97</f>
        <v>263.79507123110523</v>
      </c>
      <c r="AC525" s="24">
        <f>Calibrations!CA$97*('Bruker data input page'!AO525*10000)^2+('Bruker data input page'!AO525*10000)*Calibrations!CB$97+Calibrations!CC$97</f>
        <v>300.88178947515189</v>
      </c>
      <c r="AD525" s="24">
        <f>'Bruker data input page'!AW525*10000*Calibrations!CI$97+Calibrations!CJ$97</f>
        <v>102.19535213493293</v>
      </c>
      <c r="AE525" s="24">
        <f>'Bruker data input page'!AY525*10000*Calibrations!CP$97+Calibrations!CQ$97</f>
        <v>62.822431260860185</v>
      </c>
      <c r="AF525" s="24">
        <f>Calibrations!$CW$97*('Bruker data input page'!BA525*10000)^2+('Bruker data input page'!BA525*10000)*Calibrations!$CX$97+Calibrations!$CY$97</f>
        <v>78.148513355605772</v>
      </c>
      <c r="AG525" s="24">
        <f>'Bruker data input page'!BI525*10000*Calibrations!DD$97+Calibrations!DE$97</f>
        <v>4.1610912678326706</v>
      </c>
      <c r="AH525" s="24">
        <f>('Bruker data input page'!BK525*10000)*Calibrations!DK$97+Calibrations!DL$97</f>
        <v>107.43084794425806</v>
      </c>
      <c r="AI525" s="24">
        <f>Calibrations!DR$97*('Bruker data input page'!BM525*10000)^2+('Bruker data input page'!BM525*10000)*Calibrations!DS$97+Calibrations!DT$97</f>
        <v>28.664408876081268</v>
      </c>
      <c r="AJ525" s="24">
        <f>Calibrations!DY$97*('Bruker data input page'!BO525*10000)^2+Calibrations!DZ$97*('Bruker data input page'!BO525*10000)+Calibrations!EA$97</f>
        <v>101.54855563125028</v>
      </c>
      <c r="AK525" s="21"/>
      <c r="AL525" s="21"/>
    </row>
    <row r="526" spans="2:38">
      <c r="B526" s="27">
        <f>'Bruker data input page'!B1203</f>
        <v>44742.7</v>
      </c>
      <c r="C526" s="21" t="str">
        <f>'Bruker data input page'!G1203</f>
        <v>GeoExploration</v>
      </c>
      <c r="D526" s="21" t="str">
        <f>'Bruker data input page'!H1203</f>
        <v>Oxide3phase</v>
      </c>
      <c r="E526" s="26">
        <f>'Bruker data input page'!L1203</f>
        <v>90</v>
      </c>
      <c r="F526" s="26"/>
      <c r="G526" s="26" t="str">
        <f>'Bruker data input page'!DK526</f>
        <v>393-U1583-7R-1A</v>
      </c>
      <c r="H526" s="26" t="str">
        <f>'Bruker data input page'!DL526</f>
        <v>SHLF</v>
      </c>
      <c r="I526" s="26">
        <f>'Bruker data input page'!DM526</f>
        <v>0</v>
      </c>
      <c r="J526" s="26">
        <f>'Bruker data input page'!DN526</f>
        <v>0</v>
      </c>
      <c r="K526" s="26">
        <f>'Bruker data input page'!DO526</f>
        <v>0</v>
      </c>
      <c r="L526" s="26">
        <f>'Bruker data input page'!DP526</f>
        <v>0</v>
      </c>
      <c r="M526" s="26">
        <f>'Bruker data input page'!DQ526</f>
        <v>0</v>
      </c>
      <c r="N526" s="26">
        <f>'Bruker data input page'!DR526</f>
        <v>0</v>
      </c>
      <c r="O526" s="26">
        <f>'Bruker data input page'!DS526</f>
        <v>13</v>
      </c>
      <c r="P526" s="21" t="str">
        <f>'Bruker data input page'!DT526</f>
        <v>2A BKGD</v>
      </c>
      <c r="Q526" s="21">
        <f>'Bruker data input page'!A526</f>
        <v>197</v>
      </c>
      <c r="R526" s="27">
        <f>'Bruker data input page'!B526</f>
        <v>44754.855555555558</v>
      </c>
      <c r="S526" s="22">
        <f>'Bruker data input page'!Y526*Calibrations!H$97+Calibrations!I$97</f>
        <v>53.173524646539207</v>
      </c>
      <c r="T526" s="23">
        <f>Calibrations!O$97*('Bruker data input page'!AK526/0.5993)^2+Calibrations!P$97*('Bruker data input page'!AK526/0.5993)+Calibrations!Q$97</f>
        <v>1.4555380831868994</v>
      </c>
      <c r="U526" s="22">
        <f>Calibrations!$V$97*'Bruker data input page'!W526^2+Calibrations!$W$97*'Bruker data input page'!W526+Calibrations!$X$97</f>
        <v>18.63412641598303</v>
      </c>
      <c r="V526" s="23">
        <f>('Bruker data input page'!AS526/0.69943)*Calibrations!AC$97+Calibrations!AD$97</f>
        <v>10.327128818729525</v>
      </c>
      <c r="W526" s="23">
        <f>'Bruker data input page'!U526*Calibrations!AQ$97+Calibrations!AR$97</f>
        <v>9.6657045874416703</v>
      </c>
      <c r="X526" s="23">
        <f>Calibrations!AJ$97*('Bruker data input page'!AQ526/0.77446)^2+('Bruker data input page'!AQ526/0.77446)*Calibrations!AK$97+Calibrations!AL$97</f>
        <v>0.15690618688229419</v>
      </c>
      <c r="Y526" s="23">
        <f>('Bruker data input page'!AI526/0.7147)*Calibrations!AX$97+Calibrations!AY$97</f>
        <v>12.075987870890454</v>
      </c>
      <c r="Z526" s="23">
        <f>('Bruker data input page'!AG526/0.8302)*Calibrations!BE$97+Calibrations!BF$97</f>
        <v>0.22099893297886092</v>
      </c>
      <c r="AA526" s="23">
        <f>((('Bruker data input page'!AA526/0.436)^2)*Calibrations!BK$97)+(('Bruker data input page'!AA526/0.436)*Calibrations!BL$97)+Calibrations!BM$97</f>
        <v>0.13045754768128009</v>
      </c>
      <c r="AB526" s="24">
        <f>'Bruker data input page'!AM526*Calibrations!BS$97*10000+Calibrations!BT$97</f>
        <v>335.82233702679798</v>
      </c>
      <c r="AC526" s="24">
        <f>Calibrations!CA$97*('Bruker data input page'!AO526*10000)^2+('Bruker data input page'!AO526*10000)*Calibrations!CB$97+Calibrations!CC$97</f>
        <v>272.66206545414514</v>
      </c>
      <c r="AD526" s="24">
        <f>'Bruker data input page'!AW526*10000*Calibrations!CI$97+Calibrations!CJ$97</f>
        <v>74.516564337068061</v>
      </c>
      <c r="AE526" s="24">
        <f>'Bruker data input page'!AY526*10000*Calibrations!CP$97+Calibrations!CQ$97</f>
        <v>64.878353797665909</v>
      </c>
      <c r="AF526" s="24">
        <f>Calibrations!$CW$97*('Bruker data input page'!BA526*10000)^2+('Bruker data input page'!BA526*10000)*Calibrations!$CX$97+Calibrations!$CY$97</f>
        <v>82.125938838809802</v>
      </c>
      <c r="AG526" s="24">
        <f>'Bruker data input page'!BI526*10000*Calibrations!DD$97+Calibrations!DE$97</f>
        <v>3.0310147047823475</v>
      </c>
      <c r="AH526" s="24">
        <f>('Bruker data input page'!BK526*10000)*Calibrations!DK$97+Calibrations!DL$97</f>
        <v>107.43084794425806</v>
      </c>
      <c r="AI526" s="24">
        <f>Calibrations!DR$97*('Bruker data input page'!BM526*10000)^2+('Bruker data input page'!BM526*10000)*Calibrations!DS$97+Calibrations!DT$97</f>
        <v>30.785516947465101</v>
      </c>
      <c r="AJ526" s="24">
        <f>Calibrations!DY$97*('Bruker data input page'!BO526*10000)^2+Calibrations!DZ$97*('Bruker data input page'!BO526*10000)+Calibrations!EA$97</f>
        <v>93.941883812050335</v>
      </c>
      <c r="AK526" s="21"/>
      <c r="AL526" s="21"/>
    </row>
    <row r="527" spans="2:38">
      <c r="B527" s="27">
        <f>'Bruker data input page'!B1204</f>
        <v>44742.70208333333</v>
      </c>
      <c r="C527" s="21" t="str">
        <f>'Bruker data input page'!G1204</f>
        <v>GeoExploration</v>
      </c>
      <c r="D527" s="21" t="str">
        <f>'Bruker data input page'!H1204</f>
        <v>Oxide3phase</v>
      </c>
      <c r="E527" s="26">
        <f>'Bruker data input page'!L1204</f>
        <v>90</v>
      </c>
      <c r="F527" s="26"/>
      <c r="G527" s="26" t="str">
        <f>'Bruker data input page'!DK527</f>
        <v>393-U1583-7R-1A</v>
      </c>
      <c r="H527" s="26" t="str">
        <f>'Bruker data input page'!DL527</f>
        <v>SHLF</v>
      </c>
      <c r="I527" s="26">
        <f>'Bruker data input page'!DM527</f>
        <v>0</v>
      </c>
      <c r="J527" s="26">
        <f>'Bruker data input page'!DN527</f>
        <v>0</v>
      </c>
      <c r="K527" s="26">
        <f>'Bruker data input page'!DO527</f>
        <v>0</v>
      </c>
      <c r="L527" s="26">
        <f>'Bruker data input page'!DP527</f>
        <v>0</v>
      </c>
      <c r="M527" s="26">
        <f>'Bruker data input page'!DQ527</f>
        <v>0</v>
      </c>
      <c r="N527" s="26">
        <f>'Bruker data input page'!DR527</f>
        <v>0</v>
      </c>
      <c r="O527" s="26">
        <f>'Bruker data input page'!DS527</f>
        <v>27</v>
      </c>
      <c r="P527" s="21" t="str">
        <f>'Bruker data input page'!DT527</f>
        <v>3A BKGD</v>
      </c>
      <c r="Q527" s="21">
        <f>'Bruker data input page'!A527</f>
        <v>198</v>
      </c>
      <c r="R527" s="27">
        <f>'Bruker data input page'!B527</f>
        <v>44754.85833333333</v>
      </c>
      <c r="S527" s="22">
        <f>'Bruker data input page'!Y527*Calibrations!H$97+Calibrations!I$97</f>
        <v>53.684072833847416</v>
      </c>
      <c r="T527" s="23">
        <f>Calibrations!O$97*('Bruker data input page'!AK527/0.5993)^2+Calibrations!P$97*('Bruker data input page'!AK527/0.5993)+Calibrations!Q$97</f>
        <v>1.4655708359178434</v>
      </c>
      <c r="U527" s="22">
        <f>Calibrations!$V$97*'Bruker data input page'!W527^2+Calibrations!$W$97*'Bruker data input page'!W527+Calibrations!$X$97</f>
        <v>18.855523883525883</v>
      </c>
      <c r="V527" s="23">
        <f>('Bruker data input page'!AS527/0.69943)*Calibrations!AC$97+Calibrations!AD$97</f>
        <v>10.320796430464769</v>
      </c>
      <c r="W527" s="23">
        <f>'Bruker data input page'!U527*Calibrations!AQ$97+Calibrations!AR$97</f>
        <v>8.7071467813485732</v>
      </c>
      <c r="X527" s="23">
        <f>Calibrations!AJ$97*('Bruker data input page'!AQ527/0.77446)^2+('Bruker data input page'!AQ527/0.77446)*Calibrations!AK$97+Calibrations!AL$97</f>
        <v>0.15611064945863434</v>
      </c>
      <c r="Y527" s="23">
        <f>('Bruker data input page'!AI527/0.7147)*Calibrations!AX$97+Calibrations!AY$97</f>
        <v>12.083295846073355</v>
      </c>
      <c r="Z527" s="23">
        <f>('Bruker data input page'!AG527/0.8302)*Calibrations!BE$97+Calibrations!BF$97</f>
        <v>0.21511301665809093</v>
      </c>
      <c r="AA527" s="23">
        <f>((('Bruker data input page'!AA527/0.436)^2)*Calibrations!BK$97)+(('Bruker data input page'!AA527/0.436)*Calibrations!BL$97)+Calibrations!BM$97</f>
        <v>0.11326598898000374</v>
      </c>
      <c r="AB527" s="24">
        <f>'Bruker data input page'!AM527*Calibrations!BS$97*10000+Calibrations!BT$97</f>
        <v>310.95578097828502</v>
      </c>
      <c r="AC527" s="24">
        <f>Calibrations!CA$97*('Bruker data input page'!AO527*10000)^2+('Bruker data input page'!AO527*10000)*Calibrations!CB$97+Calibrations!CC$97</f>
        <v>278.68735714131827</v>
      </c>
      <c r="AD527" s="24">
        <f>'Bruker data input page'!AW527*10000*Calibrations!CI$97+Calibrations!CJ$97</f>
        <v>80.447733150896241</v>
      </c>
      <c r="AE527" s="24">
        <f>'Bruker data input page'!AY527*10000*Calibrations!CP$97+Calibrations!CQ$97</f>
        <v>53.570779845234405</v>
      </c>
      <c r="AF527" s="24">
        <f>Calibrations!$CW$97*('Bruker data input page'!BA527*10000)^2+('Bruker data input page'!BA527*10000)*Calibrations!$CX$97+Calibrations!$CY$97</f>
        <v>74.117702441699478</v>
      </c>
      <c r="AG527" s="24" t="e">
        <f>'Bruker data input page'!BI527*10000*Calibrations!DD$97+Calibrations!DE$97</f>
        <v>#VALUE!</v>
      </c>
      <c r="AH527" s="24">
        <f>('Bruker data input page'!BK527*10000)*Calibrations!DK$97+Calibrations!DL$97</f>
        <v>107.43084794425806</v>
      </c>
      <c r="AI527" s="24">
        <f>Calibrations!DR$97*('Bruker data input page'!BM527*10000)^2+('Bruker data input page'!BM527*10000)*Calibrations!DS$97+Calibrations!DT$97</f>
        <v>28.664408876081268</v>
      </c>
      <c r="AJ527" s="24">
        <f>Calibrations!DY$97*('Bruker data input page'!BO527*10000)^2+Calibrations!DZ$97*('Bruker data input page'!BO527*10000)+Calibrations!EA$97</f>
        <v>91.400756067273065</v>
      </c>
      <c r="AK527" s="21"/>
      <c r="AL527" s="21"/>
    </row>
    <row r="528" spans="2:38">
      <c r="B528" s="27">
        <f>'Bruker data input page'!B1205</f>
        <v>44742.703472222223</v>
      </c>
      <c r="C528" s="21" t="str">
        <f>'Bruker data input page'!G1205</f>
        <v>GeoExploration</v>
      </c>
      <c r="D528" s="21" t="str">
        <f>'Bruker data input page'!H1205</f>
        <v>Oxide3phase</v>
      </c>
      <c r="E528" s="26">
        <f>'Bruker data input page'!L1205</f>
        <v>90</v>
      </c>
      <c r="F528" s="26"/>
      <c r="G528" s="26" t="str">
        <f>'Bruker data input page'!DK528</f>
        <v>393-U1583-7R-1A</v>
      </c>
      <c r="H528" s="26" t="str">
        <f>'Bruker data input page'!DL528</f>
        <v>SHLF</v>
      </c>
      <c r="I528" s="26">
        <f>'Bruker data input page'!DM528</f>
        <v>0</v>
      </c>
      <c r="J528" s="26">
        <f>'Bruker data input page'!DN528</f>
        <v>0</v>
      </c>
      <c r="K528" s="26">
        <f>'Bruker data input page'!DO528</f>
        <v>0</v>
      </c>
      <c r="L528" s="26">
        <f>'Bruker data input page'!DP528</f>
        <v>0</v>
      </c>
      <c r="M528" s="26">
        <f>'Bruker data input page'!DQ528</f>
        <v>0</v>
      </c>
      <c r="N528" s="26">
        <f>'Bruker data input page'!DR528</f>
        <v>0</v>
      </c>
      <c r="O528" s="26">
        <f>'Bruker data input page'!DS528</f>
        <v>58</v>
      </c>
      <c r="P528" s="21" t="str">
        <f>'Bruker data input page'!DT528</f>
        <v>6A BKGD</v>
      </c>
      <c r="Q528" s="21">
        <f>'Bruker data input page'!A528</f>
        <v>199</v>
      </c>
      <c r="R528" s="27">
        <f>'Bruker data input page'!B528</f>
        <v>44754.86041666667</v>
      </c>
      <c r="S528" s="22">
        <f>'Bruker data input page'!Y528*Calibrations!H$97+Calibrations!I$97</f>
        <v>53.758094598030105</v>
      </c>
      <c r="T528" s="23">
        <f>Calibrations!O$97*('Bruker data input page'!AK528/0.5993)^2+Calibrations!P$97*('Bruker data input page'!AK528/0.5993)+Calibrations!Q$97</f>
        <v>1.4747161398220987</v>
      </c>
      <c r="U528" s="22">
        <f>Calibrations!$V$97*'Bruker data input page'!W528^2+Calibrations!$W$97*'Bruker data input page'!W528+Calibrations!$X$97</f>
        <v>18.336902439422815</v>
      </c>
      <c r="V528" s="23">
        <f>('Bruker data input page'!AS528/0.69943)*Calibrations!AC$97+Calibrations!AD$97</f>
        <v>9.2193926261425343</v>
      </c>
      <c r="W528" s="23">
        <f>'Bruker data input page'!U528*Calibrations!AQ$97+Calibrations!AR$97</f>
        <v>11.97857813207494</v>
      </c>
      <c r="X528" s="23">
        <f>Calibrations!AJ$97*('Bruker data input page'!AQ528/0.77446)^2+('Bruker data input page'!AQ528/0.77446)*Calibrations!AK$97+Calibrations!AL$97</f>
        <v>0.13245704378080048</v>
      </c>
      <c r="Y528" s="23">
        <f>('Bruker data input page'!AI528/0.7147)*Calibrations!AX$97+Calibrations!AY$97</f>
        <v>11.52743298372387</v>
      </c>
      <c r="Z528" s="23">
        <f>('Bruker data input page'!AG528/0.8302)*Calibrations!BE$97+Calibrations!BF$97</f>
        <v>0.28544217064472693</v>
      </c>
      <c r="AA528" s="23">
        <f>((('Bruker data input page'!AA528/0.436)^2)*Calibrations!BK$97)+(('Bruker data input page'!AA528/0.436)*Calibrations!BL$97)+Calibrations!BM$97</f>
        <v>0.15926607892326994</v>
      </c>
      <c r="AB528" s="24">
        <f>'Bruker data input page'!AM528*Calibrations!BS$97*10000+Calibrations!BT$97</f>
        <v>325.53272762741335</v>
      </c>
      <c r="AC528" s="24">
        <f>Calibrations!CA$97*('Bruker data input page'!AO528*10000)^2+('Bruker data input page'!AO528*10000)*Calibrations!CB$97+Calibrations!CC$97</f>
        <v>331.90912827200975</v>
      </c>
      <c r="AD528" s="24">
        <f>'Bruker data input page'!AW528*10000*Calibrations!CI$97+Calibrations!CJ$97</f>
        <v>155.57587145938663</v>
      </c>
      <c r="AE528" s="24">
        <f>'Bruker data input page'!AY528*10000*Calibrations!CP$97+Calibrations!CQ$97</f>
        <v>61.794469992457316</v>
      </c>
      <c r="AF528" s="24">
        <f>Calibrations!$CW$97*('Bruker data input page'!BA528*10000)^2+('Bruker data input page'!BA528*10000)*Calibrations!$CX$97+Calibrations!$CY$97</f>
        <v>78.148513355605772</v>
      </c>
      <c r="AG528" s="24">
        <f>'Bruker data input page'!BI528*10000*Calibrations!DD$97+Calibrations!DE$97</f>
        <v>4.1610912678326706</v>
      </c>
      <c r="AH528" s="24">
        <f>('Bruker data input page'!BK528*10000)*Calibrations!DK$97+Calibrations!DL$97</f>
        <v>107.43084794425806</v>
      </c>
      <c r="AI528" s="24">
        <f>Calibrations!DR$97*('Bruker data input page'!BM528*10000)^2+('Bruker data input page'!BM528*10000)*Calibrations!DS$97+Calibrations!DT$97</f>
        <v>35.02425495428713</v>
      </c>
      <c r="AJ528" s="24">
        <f>Calibrations!DY$97*('Bruker data input page'!BO528*10000)^2+Calibrations!DZ$97*('Bruker data input page'!BO528*10000)+Calibrations!EA$97</f>
        <v>94.78830745234157</v>
      </c>
      <c r="AK528" s="21"/>
      <c r="AL528" s="21"/>
    </row>
    <row r="529" spans="2:38">
      <c r="B529" s="27">
        <f>'Bruker data input page'!B1206</f>
        <v>44742.704861111109</v>
      </c>
      <c r="C529" s="21" t="str">
        <f>'Bruker data input page'!G1206</f>
        <v>GeoExploration</v>
      </c>
      <c r="D529" s="21" t="str">
        <f>'Bruker data input page'!H1206</f>
        <v>Oxide3phase</v>
      </c>
      <c r="E529" s="26">
        <f>'Bruker data input page'!L1206</f>
        <v>90</v>
      </c>
      <c r="F529" s="26"/>
      <c r="G529" s="26" t="str">
        <f>'Bruker data input page'!DK529</f>
        <v>393-U1583-7R-1A</v>
      </c>
      <c r="H529" s="26" t="str">
        <f>'Bruker data input page'!DL529</f>
        <v>SHLF</v>
      </c>
      <c r="I529" s="26">
        <f>'Bruker data input page'!DM529</f>
        <v>0</v>
      </c>
      <c r="J529" s="26">
        <f>'Bruker data input page'!DN529</f>
        <v>0</v>
      </c>
      <c r="K529" s="26">
        <f>'Bruker data input page'!DO529</f>
        <v>0</v>
      </c>
      <c r="L529" s="26">
        <f>'Bruker data input page'!DP529</f>
        <v>0</v>
      </c>
      <c r="M529" s="26">
        <f>'Bruker data input page'!DQ529</f>
        <v>0</v>
      </c>
      <c r="N529" s="26">
        <f>'Bruker data input page'!DR529</f>
        <v>0</v>
      </c>
      <c r="O529" s="26">
        <f>'Bruker data input page'!DS529</f>
        <v>132</v>
      </c>
      <c r="P529" s="21" t="str">
        <f>'Bruker data input page'!DT529</f>
        <v>12A BKGD</v>
      </c>
      <c r="Q529" s="21">
        <f>'Bruker data input page'!A529</f>
        <v>200</v>
      </c>
      <c r="R529" s="27">
        <f>'Bruker data input page'!B529</f>
        <v>44754.862500000003</v>
      </c>
      <c r="S529" s="22">
        <f>'Bruker data input page'!Y529*Calibrations!H$97+Calibrations!I$97</f>
        <v>54.712654555403653</v>
      </c>
      <c r="T529" s="23">
        <f>Calibrations!O$97*('Bruker data input page'!AK529/0.5993)^2+Calibrations!P$97*('Bruker data input page'!AK529/0.5993)+Calibrations!Q$97</f>
        <v>1.5811231636926952</v>
      </c>
      <c r="U529" s="22">
        <f>Calibrations!$V$97*'Bruker data input page'!W529^2+Calibrations!$W$97*'Bruker data input page'!W529+Calibrations!$X$97</f>
        <v>17.531093094167566</v>
      </c>
      <c r="V529" s="23">
        <f>('Bruker data input page'!AS529/0.69943)*Calibrations!AC$97+Calibrations!AD$97</f>
        <v>10.922805069361925</v>
      </c>
      <c r="W529" s="23">
        <f>'Bruker data input page'!U529*Calibrations!AQ$97+Calibrations!AR$97</f>
        <v>10.462053841838099</v>
      </c>
      <c r="X529" s="23">
        <f>Calibrations!AJ$97*('Bruker data input page'!AQ529/0.77446)^2+('Bruker data input page'!AQ529/0.77446)*Calibrations!AK$97+Calibrations!AL$97</f>
        <v>0.15848107761450625</v>
      </c>
      <c r="Y529" s="23">
        <f>('Bruker data input page'!AI529/0.7147)*Calibrations!AX$97+Calibrations!AY$97</f>
        <v>11.735101278504668</v>
      </c>
      <c r="Z529" s="23">
        <f>('Bruker data input page'!AG529/0.8302)*Calibrations!BE$97+Calibrations!BF$97</f>
        <v>0.28996979858378075</v>
      </c>
      <c r="AA529" s="23">
        <f>((('Bruker data input page'!AA529/0.436)^2)*Calibrations!BK$97)+(('Bruker data input page'!AA529/0.436)*Calibrations!BL$97)+Calibrations!BM$97</f>
        <v>0.10121828956611152</v>
      </c>
      <c r="AB529" s="24">
        <f>'Bruker data input page'!AM529*Calibrations!BS$97*10000+Calibrations!BT$97</f>
        <v>333.2499346769518</v>
      </c>
      <c r="AC529" s="24">
        <f>Calibrations!CA$97*('Bruker data input page'!AO529*10000)^2+('Bruker data input page'!AO529*10000)*Calibrations!CB$97+Calibrations!CC$97</f>
        <v>299.94658240357683</v>
      </c>
      <c r="AD529" s="24">
        <f>'Bruker data input page'!AW529*10000*Calibrations!CI$97+Calibrations!CJ$97</f>
        <v>79.459205015258206</v>
      </c>
      <c r="AE529" s="24">
        <f>'Bruker data input page'!AY529*10000*Calibrations!CP$97+Calibrations!CQ$97</f>
        <v>67.962237602874509</v>
      </c>
      <c r="AF529" s="24">
        <f>Calibrations!$CW$97*('Bruker data input page'!BA529*10000)^2+('Bruker data input page'!BA529*10000)*Calibrations!$CX$97+Calibrations!$CY$97</f>
        <v>92.471411355031861</v>
      </c>
      <c r="AG529" s="24">
        <f>'Bruker data input page'!BI529*10000*Calibrations!DD$97+Calibrations!DE$97</f>
        <v>5.2911678308829933</v>
      </c>
      <c r="AH529" s="24">
        <f>('Bruker data input page'!BK529*10000)*Calibrations!DK$97+Calibrations!DL$97</f>
        <v>100.47860466669533</v>
      </c>
      <c r="AI529" s="24">
        <f>Calibrations!DR$97*('Bruker data input page'!BM529*10000)^2+('Bruker data input page'!BM529*10000)*Calibrations!DS$97+Calibrations!DT$97</f>
        <v>36.083214844337292</v>
      </c>
      <c r="AJ529" s="24">
        <f>Calibrations!DY$97*('Bruker data input page'!BO529*10000)^2+Calibrations!DZ$97*('Bruker data input page'!BO529*10000)+Calibrations!EA$97</f>
        <v>95.634421621982227</v>
      </c>
      <c r="AK529" s="21"/>
      <c r="AL529" s="21"/>
    </row>
    <row r="530" spans="2:38">
      <c r="B530" s="27">
        <f>'Bruker data input page'!B1207</f>
        <v>44742.706944444442</v>
      </c>
      <c r="C530" s="21" t="str">
        <f>'Bruker data input page'!G1207</f>
        <v>GeoExploration</v>
      </c>
      <c r="D530" s="21" t="str">
        <f>'Bruker data input page'!H1207</f>
        <v>Oxide3phase</v>
      </c>
      <c r="E530" s="26">
        <f>'Bruker data input page'!L1207</f>
        <v>90</v>
      </c>
      <c r="F530" s="26"/>
      <c r="G530" s="26" t="str">
        <f>'Bruker data input page'!DK530</f>
        <v>393-U1583-9R-1A</v>
      </c>
      <c r="H530" s="26" t="str">
        <f>'Bruker data input page'!DL530</f>
        <v>SHLF</v>
      </c>
      <c r="I530" s="26">
        <f>'Bruker data input page'!DM530</f>
        <v>0</v>
      </c>
      <c r="J530" s="26">
        <f>'Bruker data input page'!DN530</f>
        <v>0</v>
      </c>
      <c r="K530" s="26">
        <f>'Bruker data input page'!DO530</f>
        <v>0</v>
      </c>
      <c r="L530" s="26">
        <f>'Bruker data input page'!DP530</f>
        <v>0</v>
      </c>
      <c r="M530" s="26">
        <f>'Bruker data input page'!DQ530</f>
        <v>0</v>
      </c>
      <c r="N530" s="26">
        <f>'Bruker data input page'!DR530</f>
        <v>0</v>
      </c>
      <c r="O530" s="26">
        <f>'Bruker data input page'!DS530</f>
        <v>7</v>
      </c>
      <c r="P530" s="21" t="str">
        <f>'Bruker data input page'!DT530</f>
        <v>2A BKGD</v>
      </c>
      <c r="Q530" s="21">
        <f>'Bruker data input page'!A530</f>
        <v>201</v>
      </c>
      <c r="R530" s="27">
        <f>'Bruker data input page'!B530</f>
        <v>44754.864583333336</v>
      </c>
      <c r="S530" s="22">
        <f>'Bruker data input page'!Y530*Calibrations!H$97+Calibrations!I$97</f>
        <v>53.488859738258071</v>
      </c>
      <c r="T530" s="23">
        <f>Calibrations!O$97*('Bruker data input page'!AK530/0.5993)^2+Calibrations!P$97*('Bruker data input page'!AK530/0.5993)+Calibrations!Q$97</f>
        <v>1.5296150257753494</v>
      </c>
      <c r="U530" s="22">
        <f>Calibrations!$V$97*'Bruker data input page'!W530^2+Calibrations!$W$97*'Bruker data input page'!W530+Calibrations!$X$97</f>
        <v>17.784396478516864</v>
      </c>
      <c r="V530" s="23">
        <f>('Bruker data input page'!AS530/0.69943)*Calibrations!AC$97+Calibrations!AD$97</f>
        <v>10.687787113990407</v>
      </c>
      <c r="W530" s="23">
        <f>'Bruker data input page'!U530*Calibrations!AQ$97+Calibrations!AR$97</f>
        <v>9.3917480704521736</v>
      </c>
      <c r="X530" s="23">
        <f>Calibrations!AJ$97*('Bruker data input page'!AQ530/0.77446)^2+('Bruker data input page'!AQ530/0.77446)*Calibrations!AK$97+Calibrations!AL$97</f>
        <v>0.18568952850779574</v>
      </c>
      <c r="Y530" s="23">
        <f>('Bruker data input page'!AI530/0.7147)*Calibrations!AX$97+Calibrations!AY$97</f>
        <v>12.818508599369896</v>
      </c>
      <c r="Z530" s="23">
        <f>('Bruker data input page'!AG530/0.8302)*Calibrations!BE$97+Calibrations!BF$97</f>
        <v>0.23292168655170262</v>
      </c>
      <c r="AA530" s="23">
        <f>((('Bruker data input page'!AA530/0.436)^2)*Calibrations!BK$97)+(('Bruker data input page'!AA530/0.436)*Calibrations!BL$97)+Calibrations!BM$97</f>
        <v>0.13008541106912264</v>
      </c>
      <c r="AB530" s="24">
        <f>'Bruker data input page'!AM530*Calibrations!BS$97*10000+Calibrations!BT$97</f>
        <v>338.39473937664411</v>
      </c>
      <c r="AC530" s="24">
        <f>Calibrations!CA$97*('Bruker data input page'!AO530*10000)^2+('Bruker data input page'!AO530*10000)*Calibrations!CB$97+Calibrations!CC$97</f>
        <v>275.68688921707655</v>
      </c>
      <c r="AD530" s="24">
        <f>'Bruker data input page'!AW530*10000*Calibrations!CI$97+Calibrations!CJ$97</f>
        <v>73.528036201430027</v>
      </c>
      <c r="AE530" s="24">
        <f>'Bruker data input page'!AY530*10000*Calibrations!CP$97+Calibrations!CQ$97</f>
        <v>86.465540434126069</v>
      </c>
      <c r="AF530" s="24">
        <f>Calibrations!$CW$97*('Bruker data input page'!BA530*10000)^2+('Bruker data input page'!BA530*10000)*Calibrations!$CX$97+Calibrations!$CY$97</f>
        <v>91.198988291332753</v>
      </c>
      <c r="AG530" s="24">
        <f>'Bruker data input page'!BI530*10000*Calibrations!DD$97+Calibrations!DE$97</f>
        <v>4.1610912678326706</v>
      </c>
      <c r="AH530" s="24">
        <f>('Bruker data input page'!BK530*10000)*Calibrations!DK$97+Calibrations!DL$97</f>
        <v>111.40355838857963</v>
      </c>
      <c r="AI530" s="24">
        <f>Calibrations!DR$97*('Bruker data input page'!BM530*10000)^2+('Bruker data input page'!BM530*10000)*Calibrations!DS$97+Calibrations!DT$97</f>
        <v>32.905465640200383</v>
      </c>
      <c r="AJ530" s="24">
        <f>Calibrations!DY$97*('Bruker data input page'!BO530*10000)^2+Calibrations!DZ$97*('Bruker data input page'!BO530*10000)+Calibrations!EA$97</f>
        <v>93.941883812050335</v>
      </c>
      <c r="AK530" s="21"/>
      <c r="AL530" s="21"/>
    </row>
    <row r="531" spans="2:38">
      <c r="B531" s="27">
        <f>'Bruker data input page'!B1208</f>
        <v>44742.708333333336</v>
      </c>
      <c r="C531" s="21" t="str">
        <f>'Bruker data input page'!G1208</f>
        <v>GeoExploration</v>
      </c>
      <c r="D531" s="21" t="str">
        <f>'Bruker data input page'!H1208</f>
        <v>Oxide3phase</v>
      </c>
      <c r="E531" s="26">
        <f>'Bruker data input page'!L1208</f>
        <v>90</v>
      </c>
      <c r="F531" s="26"/>
      <c r="G531" s="26" t="str">
        <f>'Bruker data input page'!DK531</f>
        <v>393-U1583-9R-1A</v>
      </c>
      <c r="H531" s="26" t="str">
        <f>'Bruker data input page'!DL531</f>
        <v>SHLF</v>
      </c>
      <c r="I531" s="26">
        <f>'Bruker data input page'!DM531</f>
        <v>0</v>
      </c>
      <c r="J531" s="26">
        <f>'Bruker data input page'!DN531</f>
        <v>0</v>
      </c>
      <c r="K531" s="26">
        <f>'Bruker data input page'!DO531</f>
        <v>0</v>
      </c>
      <c r="L531" s="26">
        <f>'Bruker data input page'!DP531</f>
        <v>0</v>
      </c>
      <c r="M531" s="26">
        <f>'Bruker data input page'!DQ531</f>
        <v>0</v>
      </c>
      <c r="N531" s="26">
        <f>'Bruker data input page'!DR531</f>
        <v>0</v>
      </c>
      <c r="O531" s="26">
        <f>'Bruker data input page'!DS531</f>
        <v>20</v>
      </c>
      <c r="P531" s="21" t="str">
        <f>'Bruker data input page'!DT531</f>
        <v>4A BKGD</v>
      </c>
      <c r="Q531" s="21">
        <f>'Bruker data input page'!A531</f>
        <v>202</v>
      </c>
      <c r="R531" s="27">
        <f>'Bruker data input page'!B531</f>
        <v>44754.870138888888</v>
      </c>
      <c r="S531" s="22">
        <f>'Bruker data input page'!Y531*Calibrations!H$97+Calibrations!I$97</f>
        <v>52.883140711286408</v>
      </c>
      <c r="T531" s="23">
        <f>Calibrations!O$97*('Bruker data input page'!AK531/0.5993)^2+Calibrations!P$97*('Bruker data input page'!AK531/0.5993)+Calibrations!Q$97</f>
        <v>1.486313496748537</v>
      </c>
      <c r="U531" s="22">
        <f>Calibrations!$V$97*'Bruker data input page'!W531^2+Calibrations!$W$97*'Bruker data input page'!W531+Calibrations!$X$97</f>
        <v>18.507410219550206</v>
      </c>
      <c r="V531" s="23">
        <f>('Bruker data input page'!AS531/0.69943)*Calibrations!AC$97+Calibrations!AD$97</f>
        <v>9.5401856589184746</v>
      </c>
      <c r="W531" s="23">
        <f>'Bruker data input page'!U531*Calibrations!AQ$97+Calibrations!AR$97</f>
        <v>9.8694802888579929</v>
      </c>
      <c r="X531" s="23">
        <f>Calibrations!AJ$97*('Bruker data input page'!AQ531/0.77446)^2+('Bruker data input page'!AQ531/0.77446)*Calibrations!AK$97+Calibrations!AL$97</f>
        <v>0.14390650893235846</v>
      </c>
      <c r="Y531" s="23">
        <f>('Bruker data input page'!AI531/0.7147)*Calibrations!AX$97+Calibrations!AY$97</f>
        <v>11.579806805867999</v>
      </c>
      <c r="Z531" s="23">
        <f>('Bruker data input page'!AG531/0.8302)*Calibrations!BE$97+Calibrations!BF$97</f>
        <v>0.24363707267413001</v>
      </c>
      <c r="AA531" s="23">
        <f>((('Bruker data input page'!AA531/0.436)^2)*Calibrations!BK$97)+(('Bruker data input page'!AA531/0.436)*Calibrations!BL$97)+Calibrations!BM$97</f>
        <v>0.13417501998661091</v>
      </c>
      <c r="AB531" s="24">
        <f>'Bruker data input page'!AM531*Calibrations!BS$97*10000+Calibrations!BT$97</f>
        <v>330.67753232710567</v>
      </c>
      <c r="AC531" s="24">
        <f>Calibrations!CA$97*('Bruker data input page'!AO531*10000)^2+('Bruker data input page'!AO531*10000)*Calibrations!CB$97+Calibrations!CC$97</f>
        <v>305.51723176854466</v>
      </c>
      <c r="AD531" s="24">
        <f>'Bruker data input page'!AW531*10000*Calibrations!CI$97+Calibrations!CJ$97</f>
        <v>91.321542642914579</v>
      </c>
      <c r="AE531" s="24">
        <f>'Bruker data input page'!AY531*10000*Calibrations!CP$97+Calibrations!CQ$97</f>
        <v>84.409617897320331</v>
      </c>
      <c r="AF531" s="24">
        <f>Calibrations!$CW$97*('Bruker data input page'!BA531*10000)^2+('Bruker data input page'!BA531*10000)*Calibrations!$CX$97+Calibrations!$CY$97</f>
        <v>98.744550955690315</v>
      </c>
      <c r="AG531" s="24">
        <f>'Bruker data input page'!BI531*10000*Calibrations!DD$97+Calibrations!DE$97</f>
        <v>3.0310147047823475</v>
      </c>
      <c r="AH531" s="24">
        <f>('Bruker data input page'!BK531*10000)*Calibrations!DK$97+Calibrations!DL$97</f>
        <v>104.4513151110169</v>
      </c>
      <c r="AI531" s="24">
        <f>Calibrations!DR$97*('Bruker data input page'!BM531*10000)^2+('Bruker data input page'!BM531*10000)*Calibrations!DS$97+Calibrations!DT$97</f>
        <v>33.965005219574827</v>
      </c>
      <c r="AJ531" s="24">
        <f>Calibrations!DY$97*('Bruker data input page'!BO531*10000)^2+Calibrations!DZ$97*('Bruker data input page'!BO531*10000)+Calibrations!EA$97</f>
        <v>99.015783594038936</v>
      </c>
      <c r="AK531" s="21"/>
      <c r="AL531" s="21"/>
    </row>
    <row r="532" spans="2:38">
      <c r="B532" s="27">
        <f>'Bruker data input page'!B1209</f>
        <v>44742.709722222222</v>
      </c>
      <c r="C532" s="21" t="str">
        <f>'Bruker data input page'!G1209</f>
        <v>GeoExploration</v>
      </c>
      <c r="D532" s="21" t="str">
        <f>'Bruker data input page'!H1209</f>
        <v>Oxide3phase</v>
      </c>
      <c r="E532" s="26">
        <f>'Bruker data input page'!L1209</f>
        <v>90</v>
      </c>
      <c r="F532" s="26"/>
      <c r="G532" s="26" t="str">
        <f>'Bruker data input page'!DK532</f>
        <v>393-U1583-9R-1A</v>
      </c>
      <c r="H532" s="26" t="str">
        <f>'Bruker data input page'!DL532</f>
        <v>SHLF</v>
      </c>
      <c r="I532" s="26">
        <f>'Bruker data input page'!DM532</f>
        <v>0</v>
      </c>
      <c r="J532" s="26">
        <f>'Bruker data input page'!DN532</f>
        <v>0</v>
      </c>
      <c r="K532" s="26">
        <f>'Bruker data input page'!DO532</f>
        <v>0</v>
      </c>
      <c r="L532" s="26">
        <f>'Bruker data input page'!DP532</f>
        <v>0</v>
      </c>
      <c r="M532" s="26">
        <f>'Bruker data input page'!DQ532</f>
        <v>0</v>
      </c>
      <c r="N532" s="26">
        <f>'Bruker data input page'!DR532</f>
        <v>0</v>
      </c>
      <c r="O532" s="26">
        <f>'Bruker data input page'!DS532</f>
        <v>33</v>
      </c>
      <c r="P532" s="21" t="str">
        <f>'Bruker data input page'!DT532</f>
        <v>6A BKGD</v>
      </c>
      <c r="Q532" s="21">
        <f>'Bruker data input page'!A532</f>
        <v>203</v>
      </c>
      <c r="R532" s="27">
        <f>'Bruker data input page'!B532</f>
        <v>44754.87222222222</v>
      </c>
      <c r="S532" s="22">
        <f>'Bruker data input page'!Y532*Calibrations!H$97+Calibrations!I$97</f>
        <v>51.477202451938489</v>
      </c>
      <c r="T532" s="23">
        <f>Calibrations!O$97*('Bruker data input page'!AK532/0.5993)^2+Calibrations!P$97*('Bruker data input page'!AK532/0.5993)+Calibrations!Q$97</f>
        <v>1.560198054154539</v>
      </c>
      <c r="U532" s="22">
        <f>Calibrations!$V$97*'Bruker data input page'!W532^2+Calibrations!$W$97*'Bruker data input page'!W532+Calibrations!$X$97</f>
        <v>19.318051107113693</v>
      </c>
      <c r="V532" s="23">
        <f>('Bruker data input page'!AS532/0.69943)*Calibrations!AC$97+Calibrations!AD$97</f>
        <v>11.00527003471886</v>
      </c>
      <c r="W532" s="23">
        <f>'Bruker data input page'!U532*Calibrations!AQ$97+Calibrations!AR$97</f>
        <v>7.3406509012626442</v>
      </c>
      <c r="X532" s="23">
        <f>Calibrations!AJ$97*('Bruker data input page'!AQ532/0.77446)^2+('Bruker data input page'!AQ532/0.77446)*Calibrations!AK$97+Calibrations!AL$97</f>
        <v>0.15051020894849043</v>
      </c>
      <c r="Y532" s="23">
        <f>('Bruker data input page'!AI532/0.7147)*Calibrations!AX$97+Calibrations!AY$97</f>
        <v>12.220015881786814</v>
      </c>
      <c r="Z532" s="23">
        <f>('Bruker data input page'!AG532/0.8302)*Calibrations!BE$97+Calibrations!BF$97</f>
        <v>0.21224551896335683</v>
      </c>
      <c r="AA532" s="23">
        <f>((('Bruker data input page'!AA532/0.436)^2)*Calibrations!BK$97)+(('Bruker data input page'!AA532/0.436)*Calibrations!BL$97)+Calibrations!BM$97</f>
        <v>0.1166413424565808</v>
      </c>
      <c r="AB532" s="24">
        <f>'Bruker data input page'!AM532*Calibrations!BS$97*10000+Calibrations!BT$97</f>
        <v>383.84051422392656</v>
      </c>
      <c r="AC532" s="24">
        <f>Calibrations!CA$97*('Bruker data input page'!AO532*10000)^2+('Bruker data input page'!AO532*10000)*Calibrations!CB$97+Calibrations!CC$97</f>
        <v>282.65009418012357</v>
      </c>
      <c r="AD532" s="24">
        <f>'Bruker data input page'!AW532*10000*Calibrations!CI$97+Calibrations!CJ$97</f>
        <v>66.608339251963798</v>
      </c>
      <c r="AE532" s="24">
        <f>'Bruker data input page'!AY532*10000*Calibrations!CP$97+Calibrations!CQ$97</f>
        <v>88.521462970931793</v>
      </c>
      <c r="AF532" s="24">
        <f>Calibrations!$CW$97*('Bruker data input page'!BA532*10000)^2+('Bruker data input page'!BA532*10000)*Calibrations!$CX$97+Calibrations!$CY$97</f>
        <v>110.8459515678219</v>
      </c>
      <c r="AG532" s="24" t="e">
        <f>'Bruker data input page'!BI532*10000*Calibrations!DD$97+Calibrations!DE$97</f>
        <v>#VALUE!</v>
      </c>
      <c r="AH532" s="24">
        <f>('Bruker data input page'!BK532*10000)*Calibrations!DK$97+Calibrations!DL$97</f>
        <v>106.43767033317768</v>
      </c>
      <c r="AI532" s="24">
        <f>Calibrations!DR$97*('Bruker data input page'!BM532*10000)^2+('Bruker data input page'!BM532*10000)*Calibrations!DS$97+Calibrations!DT$97</f>
        <v>30.785516947465101</v>
      </c>
      <c r="AJ532" s="24">
        <f>Calibrations!DY$97*('Bruker data input page'!BO532*10000)^2+Calibrations!DZ$97*('Bruker data input page'!BO532*10000)+Calibrations!EA$97</f>
        <v>98.170907307000647</v>
      </c>
      <c r="AK532" s="21"/>
      <c r="AL532" s="21"/>
    </row>
    <row r="533" spans="2:38">
      <c r="B533" s="27">
        <f>'Bruker data input page'!B1210</f>
        <v>44742.711805555555</v>
      </c>
      <c r="C533" s="21" t="str">
        <f>'Bruker data input page'!G1210</f>
        <v>GeoExploration</v>
      </c>
      <c r="D533" s="21" t="str">
        <f>'Bruker data input page'!H1210</f>
        <v>Oxide3phase</v>
      </c>
      <c r="E533" s="26">
        <f>'Bruker data input page'!L1210</f>
        <v>90</v>
      </c>
      <c r="F533" s="26"/>
      <c r="G533" s="26" t="str">
        <f>'Bruker data input page'!DK533</f>
        <v>393-U1583-10R-1A</v>
      </c>
      <c r="H533" s="26" t="str">
        <f>'Bruker data input page'!DL533</f>
        <v>SHLF</v>
      </c>
      <c r="I533" s="26">
        <f>'Bruker data input page'!DM533</f>
        <v>0</v>
      </c>
      <c r="J533" s="26">
        <f>'Bruker data input page'!DN533</f>
        <v>0</v>
      </c>
      <c r="K533" s="26">
        <f>'Bruker data input page'!DO533</f>
        <v>0</v>
      </c>
      <c r="L533" s="26">
        <f>'Bruker data input page'!DP533</f>
        <v>0</v>
      </c>
      <c r="M533" s="26">
        <f>'Bruker data input page'!DQ533</f>
        <v>0</v>
      </c>
      <c r="N533" s="26">
        <f>'Bruker data input page'!DR533</f>
        <v>0</v>
      </c>
      <c r="O533" s="26">
        <f>'Bruker data input page'!DS533</f>
        <v>7</v>
      </c>
      <c r="P533" s="21" t="str">
        <f>'Bruker data input page'!DT533</f>
        <v>2A ALT</v>
      </c>
      <c r="Q533" s="21">
        <f>'Bruker data input page'!A533</f>
        <v>204</v>
      </c>
      <c r="R533" s="27">
        <f>'Bruker data input page'!B533</f>
        <v>44755.078472222223</v>
      </c>
      <c r="S533" s="22">
        <f>'Bruker data input page'!Y533*Calibrations!H$97+Calibrations!I$97</f>
        <v>51.704139160748973</v>
      </c>
      <c r="T533" s="23">
        <f>Calibrations!O$97*('Bruker data input page'!AK533/0.5993)^2+Calibrations!P$97*('Bruker data input page'!AK533/0.5993)+Calibrations!Q$97</f>
        <v>1.5191110502290079</v>
      </c>
      <c r="U533" s="22">
        <f>Calibrations!$V$97*'Bruker data input page'!W533^2+Calibrations!$W$97*'Bruker data input page'!W533+Calibrations!$X$97</f>
        <v>17.038518724174764</v>
      </c>
      <c r="V533" s="23">
        <f>('Bruker data input page'!AS533/0.69943)*Calibrations!AC$97+Calibrations!AD$97</f>
        <v>10.651519799383168</v>
      </c>
      <c r="W533" s="23">
        <f>'Bruker data input page'!U533*Calibrations!AQ$97+Calibrations!AR$97</f>
        <v>7.5645335030084713</v>
      </c>
      <c r="X533" s="23">
        <f>Calibrations!AJ$97*('Bruker data input page'!AQ533/0.77446)^2+('Bruker data input page'!AQ533/0.77446)*Calibrations!AK$97+Calibrations!AL$97</f>
        <v>0.17475885971421851</v>
      </c>
      <c r="Y533" s="23">
        <f>('Bruker data input page'!AI533/0.7147)*Calibrations!AX$97+Calibrations!AY$97</f>
        <v>11.842741662969498</v>
      </c>
      <c r="Z533" s="23">
        <f>('Bruker data input page'!AG533/0.8302)*Calibrations!BE$97+Calibrations!BF$97</f>
        <v>0.19670066303927208</v>
      </c>
      <c r="AA533" s="23">
        <f>((('Bruker data input page'!AA533/0.436)^2)*Calibrations!BK$97)+(('Bruker data input page'!AA533/0.436)*Calibrations!BL$97)+Calibrations!BM$97</f>
        <v>9.3272588485027494E-2</v>
      </c>
      <c r="AB533" s="24">
        <f>'Bruker data input page'!AM533*Calibrations!BS$97*10000+Calibrations!BT$97</f>
        <v>298.09376922905415</v>
      </c>
      <c r="AC533" s="24">
        <f>Calibrations!CA$97*('Bruker data input page'!AO533*10000)^2+('Bruker data input page'!AO533*10000)*Calibrations!CB$97+Calibrations!CC$97</f>
        <v>332.7469119888267</v>
      </c>
      <c r="AD533" s="24">
        <f>'Bruker data input page'!AW533*10000*Calibrations!CI$97+Calibrations!CJ$97</f>
        <v>78.470676879620171</v>
      </c>
      <c r="AE533" s="24">
        <f>'Bruker data input page'!AY533*10000*Calibrations!CP$97+Calibrations!CQ$97</f>
        <v>87.493501702528931</v>
      </c>
      <c r="AF533" s="24">
        <f>Calibrations!$CW$97*('Bruker data input page'!BA533*10000)^2+('Bruker data input page'!BA533*10000)*Calibrations!$CX$97+Calibrations!$CY$97</f>
        <v>102.43725414181574</v>
      </c>
      <c r="AG533" s="24" t="e">
        <f>'Bruker data input page'!BI533*10000*Calibrations!DD$97+Calibrations!DE$97</f>
        <v>#VALUE!</v>
      </c>
      <c r="AH533" s="24">
        <f>('Bruker data input page'!BK533*10000)*Calibrations!DK$97+Calibrations!DL$97</f>
        <v>113.38991361074039</v>
      </c>
      <c r="AI533" s="24">
        <f>Calibrations!DR$97*('Bruker data input page'!BM533*10000)^2+('Bruker data input page'!BM533*10000)*Calibrations!DS$97+Calibrations!DT$97</f>
        <v>36.083214844337292</v>
      </c>
      <c r="AJ533" s="24">
        <f>Calibrations!DY$97*('Bruker data input page'!BO533*10000)^2+Calibrations!DZ$97*('Bruker data input page'!BO533*10000)+Calibrations!EA$97</f>
        <v>99.015783594038936</v>
      </c>
      <c r="AK533" s="21"/>
      <c r="AL533" s="21"/>
    </row>
    <row r="534" spans="2:38">
      <c r="B534" s="27">
        <f>'Bruker data input page'!B1211</f>
        <v>44742.713194444441</v>
      </c>
      <c r="C534" s="21" t="str">
        <f>'Bruker data input page'!G1211</f>
        <v>GeoExploration</v>
      </c>
      <c r="D534" s="21" t="str">
        <f>'Bruker data input page'!H1211</f>
        <v>Oxide3phase</v>
      </c>
      <c r="E534" s="26">
        <f>'Bruker data input page'!L1211</f>
        <v>90</v>
      </c>
      <c r="F534" s="26"/>
      <c r="G534" s="26" t="str">
        <f>'Bruker data input page'!DK534</f>
        <v>393-U1583-10R-1A</v>
      </c>
      <c r="H534" s="26" t="str">
        <f>'Bruker data input page'!DL534</f>
        <v>SHLF</v>
      </c>
      <c r="I534" s="26">
        <f>'Bruker data input page'!DM534</f>
        <v>0</v>
      </c>
      <c r="J534" s="26">
        <f>'Bruker data input page'!DN534</f>
        <v>0</v>
      </c>
      <c r="K534" s="26">
        <f>'Bruker data input page'!DO534</f>
        <v>0</v>
      </c>
      <c r="L534" s="26">
        <f>'Bruker data input page'!DP534</f>
        <v>0</v>
      </c>
      <c r="M534" s="26">
        <f>'Bruker data input page'!DQ534</f>
        <v>0</v>
      </c>
      <c r="N534" s="26">
        <f>'Bruker data input page'!DR534</f>
        <v>0</v>
      </c>
      <c r="O534" s="26">
        <f>'Bruker data input page'!DS534</f>
        <v>14</v>
      </c>
      <c r="P534" s="21" t="str">
        <f>'Bruker data input page'!DT534</f>
        <v>3A ALT</v>
      </c>
      <c r="Q534" s="21">
        <f>'Bruker data input page'!A534</f>
        <v>205</v>
      </c>
      <c r="R534" s="27">
        <f>'Bruker data input page'!B534</f>
        <v>44755.079861111109</v>
      </c>
      <c r="S534" s="22">
        <f>'Bruker data input page'!Y534*Calibrations!H$97+Calibrations!I$97</f>
        <v>50.479393823357071</v>
      </c>
      <c r="T534" s="23">
        <f>Calibrations!O$97*('Bruker data input page'!AK534/0.5993)^2+Calibrations!P$97*('Bruker data input page'!AK534/0.5993)+Calibrations!Q$97</f>
        <v>1.4741887176087192</v>
      </c>
      <c r="U534" s="22">
        <f>Calibrations!$V$97*'Bruker data input page'!W534^2+Calibrations!$W$97*'Bruker data input page'!W534+Calibrations!$X$97</f>
        <v>15.914638712944583</v>
      </c>
      <c r="V534" s="23">
        <f>('Bruker data input page'!AS534/0.69943)*Calibrations!AC$97+Calibrations!AD$97</f>
        <v>10.345118558118038</v>
      </c>
      <c r="W534" s="23">
        <f>'Bruker data input page'!U534*Calibrations!AQ$97+Calibrations!AR$97</f>
        <v>8.8482817548152859</v>
      </c>
      <c r="X534" s="23">
        <f>Calibrations!AJ$97*('Bruker data input page'!AQ534/0.77446)^2+('Bruker data input page'!AQ534/0.77446)*Calibrations!AK$97+Calibrations!AL$97</f>
        <v>0.16477574444152993</v>
      </c>
      <c r="Y534" s="23">
        <f>('Bruker data input page'!AI534/0.7147)*Calibrations!AX$97+Calibrations!AY$97</f>
        <v>11.491502105741265</v>
      </c>
      <c r="Z534" s="23">
        <f>('Bruker data input page'!AG534/0.8302)*Calibrations!BE$97+Calibrations!BF$97</f>
        <v>0.18477790946643038</v>
      </c>
      <c r="AA534" s="23">
        <f>((('Bruker data input page'!AA534/0.436)^2)*Calibrations!BK$97)+(('Bruker data input page'!AA534/0.436)*Calibrations!BL$97)+Calibrations!BM$97</f>
        <v>4.8044712343478305E-2</v>
      </c>
      <c r="AB534" s="24" t="e">
        <f>'Bruker data input page'!AM534*Calibrations!BS$97*10000+Calibrations!BT$97</f>
        <v>#VALUE!</v>
      </c>
      <c r="AC534" s="24">
        <f>Calibrations!CA$97*('Bruker data input page'!AO534*10000)^2+('Bruker data input page'!AO534*10000)*Calibrations!CB$97+Calibrations!CC$97</f>
        <v>322.5148979033014</v>
      </c>
      <c r="AD534" s="24">
        <f>'Bruker data input page'!AW534*10000*Calibrations!CI$97+Calibrations!CJ$97</f>
        <v>80.447733150896241</v>
      </c>
      <c r="AE534" s="24">
        <f>'Bruker data input page'!AY534*10000*Calibrations!CP$97+Calibrations!CQ$97</f>
        <v>91.605346776140394</v>
      </c>
      <c r="AF534" s="24">
        <f>Calibrations!$CW$97*('Bruker data input page'!BA534*10000)^2+('Bruker data input page'!BA534*10000)*Calibrations!$CX$97+Calibrations!$CY$97</f>
        <v>93.737902704208523</v>
      </c>
      <c r="AG534" s="24">
        <f>'Bruker data input page'!BI534*10000*Calibrations!DD$97+Calibrations!DE$97</f>
        <v>4.1610912678326706</v>
      </c>
      <c r="AH534" s="24">
        <f>('Bruker data input page'!BK534*10000)*Calibrations!DK$97+Calibrations!DL$97</f>
        <v>108.42402555533846</v>
      </c>
      <c r="AI534" s="24">
        <f>Calibrations!DR$97*('Bruker data input page'!BM534*10000)^2+('Bruker data input page'!BM534*10000)*Calibrations!DS$97+Calibrations!DT$97</f>
        <v>31.845636216163818</v>
      </c>
      <c r="AJ534" s="24">
        <f>Calibrations!DY$97*('Bruker data input page'!BO534*10000)^2+Calibrations!DZ$97*('Bruker data input page'!BO534*10000)+Calibrations!EA$97</f>
        <v>98.170907307000647</v>
      </c>
      <c r="AK534" s="21"/>
      <c r="AL534" s="21"/>
    </row>
    <row r="535" spans="2:38">
      <c r="B535" s="27">
        <f>'Bruker data input page'!B1212</f>
        <v>44742.714583333334</v>
      </c>
      <c r="C535" s="21" t="str">
        <f>'Bruker data input page'!G1212</f>
        <v>GeoExploration</v>
      </c>
      <c r="D535" s="21" t="str">
        <f>'Bruker data input page'!H1212</f>
        <v>Oxide3phase</v>
      </c>
      <c r="E535" s="26">
        <f>'Bruker data input page'!L1212</f>
        <v>90</v>
      </c>
      <c r="F535" s="26"/>
      <c r="G535" s="26" t="str">
        <f>'Bruker data input page'!DK535</f>
        <v>393-U1583-10R-1A</v>
      </c>
      <c r="H535" s="26" t="str">
        <f>'Bruker data input page'!DL535</f>
        <v>SHLF</v>
      </c>
      <c r="I535" s="26">
        <f>'Bruker data input page'!DM535</f>
        <v>0</v>
      </c>
      <c r="J535" s="26">
        <f>'Bruker data input page'!DN535</f>
        <v>0</v>
      </c>
      <c r="K535" s="26">
        <f>'Bruker data input page'!DO535</f>
        <v>0</v>
      </c>
      <c r="L535" s="26">
        <f>'Bruker data input page'!DP535</f>
        <v>0</v>
      </c>
      <c r="M535" s="26">
        <f>'Bruker data input page'!DQ535</f>
        <v>0</v>
      </c>
      <c r="N535" s="26">
        <f>'Bruker data input page'!DR535</f>
        <v>0</v>
      </c>
      <c r="O535" s="26">
        <f>'Bruker data input page'!DS535</f>
        <v>50</v>
      </c>
      <c r="P535" s="21" t="str">
        <f>'Bruker data input page'!DT535</f>
        <v>6A ALT</v>
      </c>
      <c r="Q535" s="21">
        <f>'Bruker data input page'!A535</f>
        <v>206</v>
      </c>
      <c r="R535" s="27">
        <f>'Bruker data input page'!B535</f>
        <v>44755.081944444442</v>
      </c>
      <c r="S535" s="22">
        <f>'Bruker data input page'!Y535*Calibrations!H$97+Calibrations!I$97</f>
        <v>53.472344448978149</v>
      </c>
      <c r="T535" s="23">
        <f>Calibrations!O$97*('Bruker data input page'!AK535/0.5993)^2+Calibrations!P$97*('Bruker data input page'!AK535/0.5993)+Calibrations!Q$97</f>
        <v>1.4477877136429385</v>
      </c>
      <c r="U535" s="22">
        <f>Calibrations!$V$97*'Bruker data input page'!W535^2+Calibrations!$W$97*'Bruker data input page'!W535+Calibrations!$X$97</f>
        <v>18.696812498297028</v>
      </c>
      <c r="V535" s="23">
        <f>('Bruker data input page'!AS535/0.69943)*Calibrations!AC$97+Calibrations!AD$97</f>
        <v>9.7275667843892109</v>
      </c>
      <c r="W535" s="23">
        <f>'Bruker data input page'!U535*Calibrations!AQ$97+Calibrations!AR$97</f>
        <v>8.9449495448609788</v>
      </c>
      <c r="X535" s="23">
        <f>Calibrations!AJ$97*('Bruker data input page'!AQ535/0.77446)^2+('Bruker data input page'!AQ535/0.77446)*Calibrations!AK$97+Calibrations!AL$97</f>
        <v>0.14290087919079991</v>
      </c>
      <c r="Y535" s="23">
        <f>('Bruker data input page'!AI535/0.7147)*Calibrations!AX$97+Calibrations!AY$97</f>
        <v>11.733274284708944</v>
      </c>
      <c r="Z535" s="23">
        <f>('Bruker data input page'!AG535/0.8302)*Calibrations!BE$97+Calibrations!BF$97</f>
        <v>0.17406252334400299</v>
      </c>
      <c r="AA535" s="23">
        <f>((('Bruker data input page'!AA535/0.436)^2)*Calibrations!BK$97)+(('Bruker data input page'!AA535/0.436)*Calibrations!BL$97)+Calibrations!BM$97</f>
        <v>0.11026086060579186</v>
      </c>
      <c r="AB535" s="24">
        <f>'Bruker data input page'!AM535*Calibrations!BS$97*10000+Calibrations!BT$97</f>
        <v>326.39019507736202</v>
      </c>
      <c r="AC535" s="24">
        <f>Calibrations!CA$97*('Bruker data input page'!AO535*10000)^2+('Bruker data input page'!AO535*10000)*Calibrations!CB$97+Calibrations!CC$97</f>
        <v>263.4414591332137</v>
      </c>
      <c r="AD535" s="24">
        <f>'Bruker data input page'!AW535*10000*Calibrations!CI$97+Calibrations!CJ$97</f>
        <v>66.608339251963798</v>
      </c>
      <c r="AE535" s="24">
        <f>'Bruker data input page'!AY535*10000*Calibrations!CP$97+Calibrations!CQ$97</f>
        <v>83.381656628917469</v>
      </c>
      <c r="AF535" s="24">
        <f>Calibrations!$CW$97*('Bruker data input page'!BA535*10000)^2+('Bruker data input page'!BA535*10000)*Calibrations!$CX$97+Calibrations!$CY$97</f>
        <v>82.125938838809802</v>
      </c>
      <c r="AG535" s="24" t="e">
        <f>'Bruker data input page'!BI535*10000*Calibrations!DD$97+Calibrations!DE$97</f>
        <v>#VALUE!</v>
      </c>
      <c r="AH535" s="24">
        <f>('Bruker data input page'!BK535*10000)*Calibrations!DK$97+Calibrations!DL$97</f>
        <v>104.4513151110169</v>
      </c>
      <c r="AI535" s="24">
        <f>Calibrations!DR$97*('Bruker data input page'!BM535*10000)^2+('Bruker data input page'!BM535*10000)*Calibrations!DS$97+Calibrations!DT$97</f>
        <v>30.785516947465101</v>
      </c>
      <c r="AJ535" s="24">
        <f>Calibrations!DY$97*('Bruker data input page'!BO535*10000)^2+Calibrations!DZ$97*('Bruker data input page'!BO535*10000)+Calibrations!EA$97</f>
        <v>95.634421621982227</v>
      </c>
      <c r="AK535" s="21"/>
      <c r="AL535" s="21"/>
    </row>
    <row r="536" spans="2:38">
      <c r="B536" s="27">
        <f>'Bruker data input page'!B1213</f>
        <v>44742.716666666667</v>
      </c>
      <c r="C536" s="21" t="str">
        <f>'Bruker data input page'!G1213</f>
        <v>GeoExploration</v>
      </c>
      <c r="D536" s="21" t="str">
        <f>'Bruker data input page'!H1213</f>
        <v>Oxide3phase</v>
      </c>
      <c r="E536" s="26">
        <f>'Bruker data input page'!L1213</f>
        <v>90</v>
      </c>
      <c r="F536" s="26"/>
      <c r="G536" s="26" t="str">
        <f>'Bruker data input page'!DK536</f>
        <v>393-U1583-10R-1A</v>
      </c>
      <c r="H536" s="26" t="str">
        <f>'Bruker data input page'!DL536</f>
        <v>SHLF</v>
      </c>
      <c r="I536" s="26">
        <f>'Bruker data input page'!DM536</f>
        <v>0</v>
      </c>
      <c r="J536" s="26">
        <f>'Bruker data input page'!DN536</f>
        <v>0</v>
      </c>
      <c r="K536" s="26">
        <f>'Bruker data input page'!DO536</f>
        <v>0</v>
      </c>
      <c r="L536" s="26">
        <f>'Bruker data input page'!DP536</f>
        <v>0</v>
      </c>
      <c r="M536" s="26">
        <f>'Bruker data input page'!DQ536</f>
        <v>0</v>
      </c>
      <c r="N536" s="26">
        <f>'Bruker data input page'!DR536</f>
        <v>0</v>
      </c>
      <c r="O536" s="26">
        <f>'Bruker data input page'!DS536</f>
        <v>74</v>
      </c>
      <c r="P536" s="21" t="str">
        <f>'Bruker data input page'!DT536</f>
        <v>9A BKGD</v>
      </c>
      <c r="Q536" s="21">
        <f>'Bruker data input page'!A536</f>
        <v>207</v>
      </c>
      <c r="R536" s="27">
        <f>'Bruker data input page'!B536</f>
        <v>44755.084027777775</v>
      </c>
      <c r="S536" s="22">
        <f>'Bruker data input page'!Y536*Calibrations!H$97+Calibrations!I$97</f>
        <v>51.09889539390047</v>
      </c>
      <c r="T536" s="23">
        <f>Calibrations!O$97*('Bruker data input page'!AK536/0.5993)^2+Calibrations!P$97*('Bruker data input page'!AK536/0.5993)+Calibrations!Q$97</f>
        <v>1.3788707883730489</v>
      </c>
      <c r="U536" s="22">
        <f>Calibrations!$V$97*'Bruker data input page'!W536^2+Calibrations!$W$97*'Bruker data input page'!W536+Calibrations!$X$97</f>
        <v>18.390204431792142</v>
      </c>
      <c r="V536" s="23">
        <f>('Bruker data input page'!AS536/0.69943)*Calibrations!AC$97+Calibrations!AD$97</f>
        <v>8.6008334270079505</v>
      </c>
      <c r="W536" s="23">
        <f>'Bruker data input page'!U536*Calibrations!AQ$97+Calibrations!AR$97</f>
        <v>9.7461321887596881</v>
      </c>
      <c r="X536" s="23">
        <f>Calibrations!AJ$97*('Bruker data input page'!AQ536/0.77446)^2+('Bruker data input page'!AQ536/0.77446)*Calibrations!AK$97+Calibrations!AL$97</f>
        <v>0.1425219514533666</v>
      </c>
      <c r="Y536" s="23">
        <f>('Bruker data input page'!AI536/0.7147)*Calibrations!AX$97+Calibrations!AY$97</f>
        <v>11.899987468568895</v>
      </c>
      <c r="Z536" s="23">
        <f>('Bruker data input page'!AG536/0.8302)*Calibrations!BE$97+Calibrations!BF$97</f>
        <v>0.18809816995506987</v>
      </c>
      <c r="AA536" s="23">
        <f>((('Bruker data input page'!AA536/0.436)^2)*Calibrations!BK$97)+(('Bruker data input page'!AA536/0.436)*Calibrations!BL$97)+Calibrations!BM$97</f>
        <v>9.4030667057841674E-2</v>
      </c>
      <c r="AB536" s="24">
        <f>'Bruker data input page'!AM536*Calibrations!BS$97*10000+Calibrations!BT$97</f>
        <v>371.83596992464436</v>
      </c>
      <c r="AC536" s="24">
        <f>Calibrations!CA$97*('Bruker data input page'!AO536*10000)^2+('Bruker data input page'!AO536*10000)*Calibrations!CB$97+Calibrations!CC$97</f>
        <v>269.61288585252419</v>
      </c>
      <c r="AD536" s="24">
        <f>'Bruker data input page'!AW536*10000*Calibrations!CI$97+Calibrations!CJ$97</f>
        <v>104.172408406209</v>
      </c>
      <c r="AE536" s="24">
        <f>'Bruker data input page'!AY536*10000*Calibrations!CP$97+Calibrations!CQ$97</f>
        <v>91.605346776140394</v>
      </c>
      <c r="AF536" s="24">
        <f>Calibrations!$CW$97*('Bruker data input page'!BA536*10000)^2+('Bruker data input page'!BA536*10000)*Calibrations!$CX$97+Calibrations!$CY$97</f>
        <v>102.43725414181574</v>
      </c>
      <c r="AG536" s="24">
        <f>'Bruker data input page'!BI536*10000*Calibrations!DD$97+Calibrations!DE$97</f>
        <v>1.9009381417320252</v>
      </c>
      <c r="AH536" s="24">
        <f>('Bruker data input page'!BK536*10000)*Calibrations!DK$97+Calibrations!DL$97</f>
        <v>113.38991361074039</v>
      </c>
      <c r="AI536" s="24">
        <f>Calibrations!DR$97*('Bruker data input page'!BM536*10000)^2+('Bruker data input page'!BM536*10000)*Calibrations!DS$97+Calibrations!DT$97</f>
        <v>37.141884889725318</v>
      </c>
      <c r="AJ536" s="24">
        <f>Calibrations!DY$97*('Bruker data input page'!BO536*10000)^2+Calibrations!DZ$97*('Bruker data input page'!BO536*10000)+Calibrations!EA$97</f>
        <v>101.54855563125028</v>
      </c>
      <c r="AK536" s="21"/>
      <c r="AL536" s="21"/>
    </row>
    <row r="537" spans="2:38">
      <c r="B537" s="27">
        <f>'Bruker data input page'!B1214</f>
        <v>44742.718055555553</v>
      </c>
      <c r="C537" s="21" t="str">
        <f>'Bruker data input page'!G1214</f>
        <v>GeoExploration</v>
      </c>
      <c r="D537" s="21" t="str">
        <f>'Bruker data input page'!H1214</f>
        <v>Oxide3phase</v>
      </c>
      <c r="E537" s="26">
        <f>'Bruker data input page'!L1214</f>
        <v>90</v>
      </c>
      <c r="F537" s="26"/>
      <c r="G537" s="26" t="str">
        <f>'Bruker data input page'!DK537</f>
        <v>393-U1583-10R-1A</v>
      </c>
      <c r="H537" s="26" t="str">
        <f>'Bruker data input page'!DL537</f>
        <v>SHLF</v>
      </c>
      <c r="I537" s="26">
        <f>'Bruker data input page'!DM537</f>
        <v>0</v>
      </c>
      <c r="J537" s="26">
        <f>'Bruker data input page'!DN537</f>
        <v>0</v>
      </c>
      <c r="K537" s="26">
        <f>'Bruker data input page'!DO537</f>
        <v>0</v>
      </c>
      <c r="L537" s="26">
        <f>'Bruker data input page'!DP537</f>
        <v>0</v>
      </c>
      <c r="M537" s="26">
        <f>'Bruker data input page'!DQ537</f>
        <v>0</v>
      </c>
      <c r="N537" s="26">
        <f>'Bruker data input page'!DR537</f>
        <v>0</v>
      </c>
      <c r="O537" s="26">
        <f>'Bruker data input page'!DS537</f>
        <v>95</v>
      </c>
      <c r="P537" s="21" t="str">
        <f>'Bruker data input page'!DT537</f>
        <v>10A BKGD</v>
      </c>
      <c r="Q537" s="21">
        <f>'Bruker data input page'!A537</f>
        <v>208</v>
      </c>
      <c r="R537" s="27">
        <f>'Bruker data input page'!B537</f>
        <v>44755.085416666669</v>
      </c>
      <c r="S537" s="22">
        <f>'Bruker data input page'!Y537*Calibrations!H$97+Calibrations!I$97</f>
        <v>52.370453853423967</v>
      </c>
      <c r="T537" s="23">
        <f>Calibrations!O$97*('Bruker data input page'!AK537/0.5993)^2+Calibrations!P$97*('Bruker data input page'!AK537/0.5993)+Calibrations!Q$97</f>
        <v>1.428742696808404</v>
      </c>
      <c r="U537" s="22">
        <f>Calibrations!$V$97*'Bruker data input page'!W537^2+Calibrations!$W$97*'Bruker data input page'!W537+Calibrations!$X$97</f>
        <v>17.933627588383285</v>
      </c>
      <c r="V537" s="23">
        <f>('Bruker data input page'!AS537/0.69943)*Calibrations!AC$97+Calibrations!AD$97</f>
        <v>9.0987894132819527</v>
      </c>
      <c r="W537" s="23">
        <f>'Bruker data input page'!U537*Calibrations!AQ$97+Calibrations!AR$97</f>
        <v>9.220839417651387</v>
      </c>
      <c r="X537" s="23">
        <f>Calibrations!AJ$97*('Bruker data input page'!AQ537/0.77446)^2+('Bruker data input page'!AQ537/0.77446)*Calibrations!AK$97+Calibrations!AL$97</f>
        <v>0.13420211385213193</v>
      </c>
      <c r="Y537" s="23">
        <f>('Bruker data input page'!AI537/0.7147)*Calibrations!AX$97+Calibrations!AY$97</f>
        <v>11.542962430987536</v>
      </c>
      <c r="Z537" s="23">
        <f>('Bruker data input page'!AG537/0.8302)*Calibrations!BE$97+Calibrations!BF$97</f>
        <v>0.27397217986579059</v>
      </c>
      <c r="AA537" s="23">
        <f>((('Bruker data input page'!AA537/0.436)^2)*Calibrations!BK$97)+(('Bruker data input page'!AA537/0.436)*Calibrations!BL$97)+Calibrations!BM$97</f>
        <v>5.8480437359547957E-2</v>
      </c>
      <c r="AB537" s="24">
        <f>'Bruker data input page'!AM537*Calibrations!BS$97*10000+Calibrations!BT$97</f>
        <v>321.24539037766965</v>
      </c>
      <c r="AC537" s="24">
        <f>Calibrations!CA$97*('Bruker data input page'!AO537*10000)^2+('Bruker data input page'!AO537*10000)*Calibrations!CB$97+Calibrations!CC$97</f>
        <v>298.06804964753007</v>
      </c>
      <c r="AD537" s="24">
        <f>'Bruker data input page'!AW537*10000*Calibrations!CI$97+Calibrations!CJ$97</f>
        <v>95.275655185466718</v>
      </c>
      <c r="AE537" s="24">
        <f>'Bruker data input page'!AY537*10000*Calibrations!CP$97+Calibrations!CQ$97</f>
        <v>96.74515311815469</v>
      </c>
      <c r="AF537" s="24">
        <f>Calibrations!$CW$97*('Bruker data input page'!BA537*10000)^2+('Bruker data input page'!BA537*10000)*Calibrations!$CX$97+Calibrations!$CY$97</f>
        <v>82.125938838809802</v>
      </c>
      <c r="AG537" s="24">
        <f>'Bruker data input page'!BI537*10000*Calibrations!DD$97+Calibrations!DE$97</f>
        <v>4.1610912678326706</v>
      </c>
      <c r="AH537" s="24">
        <f>('Bruker data input page'!BK537*10000)*Calibrations!DK$97+Calibrations!DL$97</f>
        <v>112.39673599966002</v>
      </c>
      <c r="AI537" s="24">
        <f>Calibrations!DR$97*('Bruker data input page'!BM537*10000)^2+('Bruker data input page'!BM537*10000)*Calibrations!DS$97+Calibrations!DT$97</f>
        <v>32.905465640200383</v>
      </c>
      <c r="AJ537" s="24">
        <f>Calibrations!DY$97*('Bruker data input page'!BO537*10000)^2+Calibrations!DZ$97*('Bruker data input page'!BO537*10000)+Calibrations!EA$97</f>
        <v>102.39219403568623</v>
      </c>
      <c r="AK537" s="21"/>
      <c r="AL537" s="21"/>
    </row>
    <row r="538" spans="2:38">
      <c r="B538" s="27">
        <f>'Bruker data input page'!B1215</f>
        <v>44742.719444444447</v>
      </c>
      <c r="C538" s="21" t="str">
        <f>'Bruker data input page'!G1215</f>
        <v>GeoExploration</v>
      </c>
      <c r="D538" s="21" t="str">
        <f>'Bruker data input page'!H1215</f>
        <v>Oxide3phase</v>
      </c>
      <c r="E538" s="26">
        <f>'Bruker data input page'!L1215</f>
        <v>90</v>
      </c>
      <c r="F538" s="26"/>
      <c r="G538" s="26" t="str">
        <f>'Bruker data input page'!DK538</f>
        <v>393-U1583-10R-1A</v>
      </c>
      <c r="H538" s="26" t="str">
        <f>'Bruker data input page'!DL538</f>
        <v>SHLF</v>
      </c>
      <c r="I538" s="26">
        <f>'Bruker data input page'!DM538</f>
        <v>0</v>
      </c>
      <c r="J538" s="26">
        <f>'Bruker data input page'!DN538</f>
        <v>0</v>
      </c>
      <c r="K538" s="26">
        <f>'Bruker data input page'!DO538</f>
        <v>0</v>
      </c>
      <c r="L538" s="26">
        <f>'Bruker data input page'!DP538</f>
        <v>0</v>
      </c>
      <c r="M538" s="26">
        <f>'Bruker data input page'!DQ538</f>
        <v>0</v>
      </c>
      <c r="N538" s="26">
        <f>'Bruker data input page'!DR538</f>
        <v>0</v>
      </c>
      <c r="O538" s="26">
        <f>'Bruker data input page'!DS538</f>
        <v>115</v>
      </c>
      <c r="P538" s="21" t="str">
        <f>'Bruker data input page'!DT538</f>
        <v>13A BKGD</v>
      </c>
      <c r="Q538" s="21">
        <f>'Bruker data input page'!A538</f>
        <v>209</v>
      </c>
      <c r="R538" s="27">
        <f>'Bruker data input page'!B538</f>
        <v>44755.086805555555</v>
      </c>
      <c r="S538" s="22">
        <f>'Bruker data input page'!Y538*Calibrations!H$97+Calibrations!I$97</f>
        <v>53.064690078334799</v>
      </c>
      <c r="T538" s="23">
        <f>Calibrations!O$97*('Bruker data input page'!AK538/0.5993)^2+Calibrations!P$97*('Bruker data input page'!AK538/0.5993)+Calibrations!Q$97</f>
        <v>1.3563430866594079</v>
      </c>
      <c r="U538" s="22">
        <f>Calibrations!$V$97*'Bruker data input page'!W538^2+Calibrations!$W$97*'Bruker data input page'!W538+Calibrations!$X$97</f>
        <v>16.069707244688221</v>
      </c>
      <c r="V538" s="23">
        <f>('Bruker data input page'!AS538/0.69943)*Calibrations!AC$97+Calibrations!AD$97</f>
        <v>11.06485205157361</v>
      </c>
      <c r="W538" s="23">
        <f>'Bruker data input page'!U538*Calibrations!AQ$97+Calibrations!AR$97</f>
        <v>10.040582277238872</v>
      </c>
      <c r="X538" s="23">
        <f>Calibrations!AJ$97*('Bruker data input page'!AQ538/0.77446)^2+('Bruker data input page'!AQ538/0.77446)*Calibrations!AK$97+Calibrations!AL$97</f>
        <v>0.15461891033194641</v>
      </c>
      <c r="Y538" s="23">
        <f>('Bruker data input page'!AI538/0.7147)*Calibrations!AX$97+Calibrations!AY$97</f>
        <v>11.629896885767476</v>
      </c>
      <c r="Z538" s="23">
        <f>('Bruker data input page'!AG538/0.8302)*Calibrations!BE$97+Calibrations!BF$97</f>
        <v>0.53340526077357431</v>
      </c>
      <c r="AA538" s="23">
        <f>((('Bruker data input page'!AA538/0.436)^2)*Calibrations!BK$97)+(('Bruker data input page'!AA538/0.436)*Calibrations!BL$97)+Calibrations!BM$97</f>
        <v>8.1104817937520765E-2</v>
      </c>
      <c r="AB538" s="24" t="e">
        <f>'Bruker data input page'!AM538*Calibrations!BS$97*10000+Calibrations!BT$97</f>
        <v>#VALUE!</v>
      </c>
      <c r="AC538" s="24">
        <f>Calibrations!CA$97*('Bruker data input page'!AO538*10000)^2+('Bruker data input page'!AO538*10000)*Calibrations!CB$97+Calibrations!CC$97</f>
        <v>374.65746179353573</v>
      </c>
      <c r="AD538" s="24">
        <f>'Bruker data input page'!AW538*10000*Calibrations!CI$97+Calibrations!CJ$97</f>
        <v>62.654226709411674</v>
      </c>
      <c r="AE538" s="24">
        <f>'Bruker data input page'!AY538*10000*Calibrations!CP$97+Calibrations!CQ$97</f>
        <v>92.633308044543256</v>
      </c>
      <c r="AF538" s="24">
        <f>Calibrations!$CW$97*('Bruker data input page'!BA538*10000)^2+('Bruker data input page'!BA538*10000)*Calibrations!$CX$97+Calibrations!$CY$97</f>
        <v>84.74789725500014</v>
      </c>
      <c r="AG538" s="24">
        <f>'Bruker data input page'!BI538*10000*Calibrations!DD$97+Calibrations!DE$97</f>
        <v>14.331780335285575</v>
      </c>
      <c r="AH538" s="24">
        <f>('Bruker data input page'!BK538*10000)*Calibrations!DK$97+Calibrations!DL$97</f>
        <v>134.24664344342861</v>
      </c>
      <c r="AI538" s="24">
        <f>Calibrations!DR$97*('Bruker data input page'!BM538*10000)^2+('Bruker data input page'!BM538*10000)*Calibrations!DS$97+Calibrations!DT$97</f>
        <v>30.785516947465101</v>
      </c>
      <c r="AJ538" s="24">
        <f>Calibrations!DY$97*('Bruker data input page'!BO538*10000)^2+Calibrations!DZ$97*('Bruker data input page'!BO538*10000)+Calibrations!EA$97</f>
        <v>96.480226320972292</v>
      </c>
      <c r="AK538" s="21"/>
      <c r="AL538" s="21"/>
    </row>
    <row r="539" spans="2:38">
      <c r="B539" s="27">
        <f>'Bruker data input page'!B1216</f>
        <v>44742.72152777778</v>
      </c>
      <c r="C539" s="21" t="str">
        <f>'Bruker data input page'!G1216</f>
        <v>GeoExploration</v>
      </c>
      <c r="D539" s="21" t="str">
        <f>'Bruker data input page'!H1216</f>
        <v>Oxide3phase</v>
      </c>
      <c r="E539" s="26">
        <f>'Bruker data input page'!L1216</f>
        <v>90</v>
      </c>
      <c r="F539" s="26"/>
      <c r="G539" s="26" t="str">
        <f>'Bruker data input page'!DK539</f>
        <v>393-U1583-11R-1A</v>
      </c>
      <c r="H539" s="26" t="str">
        <f>'Bruker data input page'!DL539</f>
        <v>SHLF</v>
      </c>
      <c r="I539" s="26">
        <f>'Bruker data input page'!DM539</f>
        <v>0</v>
      </c>
      <c r="J539" s="26">
        <f>'Bruker data input page'!DN539</f>
        <v>0</v>
      </c>
      <c r="K539" s="26">
        <f>'Bruker data input page'!DO539</f>
        <v>0</v>
      </c>
      <c r="L539" s="26">
        <f>'Bruker data input page'!DP539</f>
        <v>0</v>
      </c>
      <c r="M539" s="26">
        <f>'Bruker data input page'!DQ539</f>
        <v>0</v>
      </c>
      <c r="N539" s="26">
        <f>'Bruker data input page'!DR539</f>
        <v>0</v>
      </c>
      <c r="O539" s="26">
        <f>'Bruker data input page'!DS539</f>
        <v>11</v>
      </c>
      <c r="P539" s="21" t="str">
        <f>'Bruker data input page'!DT539</f>
        <v>3A ALT</v>
      </c>
      <c r="Q539" s="21">
        <f>'Bruker data input page'!A539</f>
        <v>210</v>
      </c>
      <c r="R539" s="27">
        <f>'Bruker data input page'!B539</f>
        <v>44755.224305555559</v>
      </c>
      <c r="S539" s="22">
        <f>'Bruker data input page'!Y539*Calibrations!H$97+Calibrations!I$97</f>
        <v>53.793026217082605</v>
      </c>
      <c r="T539" s="23">
        <f>Calibrations!O$97*('Bruker data input page'!AK539/0.5993)^2+Calibrations!P$97*('Bruker data input page'!AK539/0.5993)+Calibrations!Q$97</f>
        <v>1.3566981792505697</v>
      </c>
      <c r="U539" s="22">
        <f>Calibrations!$V$97*'Bruker data input page'!W539^2+Calibrations!$W$97*'Bruker data input page'!W539+Calibrations!$X$97</f>
        <v>16.606601158407063</v>
      </c>
      <c r="V539" s="23">
        <f>('Bruker data input page'!AS539/0.69943)*Calibrations!AC$97+Calibrations!AD$97</f>
        <v>9.9912244048672374</v>
      </c>
      <c r="W539" s="23">
        <f>'Bruker data input page'!U539*Calibrations!AQ$97+Calibrations!AR$97</f>
        <v>9.9976617784585855</v>
      </c>
      <c r="X539" s="23">
        <f>Calibrations!AJ$97*('Bruker data input page'!AQ539/0.77446)^2+('Bruker data input page'!AQ539/0.77446)*Calibrations!AK$97+Calibrations!AL$97</f>
        <v>0.16232389710690875</v>
      </c>
      <c r="Y539" s="23">
        <f>('Bruker data input page'!AI539/0.7147)*Calibrations!AX$97+Calibrations!AY$97</f>
        <v>12.078880611067017</v>
      </c>
      <c r="Z539" s="23">
        <f>('Bruker data input page'!AG539/0.8302)*Calibrations!BE$97+Calibrations!BF$97</f>
        <v>0.22311182601708601</v>
      </c>
      <c r="AA539" s="23">
        <f>((('Bruker data input page'!AA539/0.436)^2)*Calibrations!BK$97)+(('Bruker data input page'!AA539/0.436)*Calibrations!BL$97)+Calibrations!BM$97</f>
        <v>0.11589175948284312</v>
      </c>
      <c r="AB539" s="24">
        <f>'Bruker data input page'!AM539*Calibrations!BS$97*10000+Calibrations!BT$97</f>
        <v>276.6570829803361</v>
      </c>
      <c r="AC539" s="24">
        <f>Calibrations!CA$97*('Bruker data input page'!AO539*10000)^2+('Bruker data input page'!AO539*10000)*Calibrations!CB$97+Calibrations!CC$97</f>
        <v>332.7469119888267</v>
      </c>
      <c r="AD539" s="24">
        <f>'Bruker data input page'!AW539*10000*Calibrations!CI$97+Calibrations!CJ$97</f>
        <v>78.470676879620171</v>
      </c>
      <c r="AE539" s="24">
        <f>'Bruker data input page'!AY539*10000*Calibrations!CP$97+Calibrations!CQ$97</f>
        <v>88.521462970931793</v>
      </c>
      <c r="AF539" s="24">
        <f>Calibrations!$CW$97*('Bruker data input page'!BA539*10000)^2+('Bruker data input page'!BA539*10000)*Calibrations!$CX$97+Calibrations!$CY$97</f>
        <v>93.737902704208523</v>
      </c>
      <c r="AG539" s="24">
        <f>'Bruker data input page'!BI539*10000*Calibrations!DD$97+Calibrations!DE$97</f>
        <v>1.9009381417320252</v>
      </c>
      <c r="AH539" s="24">
        <f>('Bruker data input page'!BK539*10000)*Calibrations!DK$97+Calibrations!DL$97</f>
        <v>133.25346583234821</v>
      </c>
      <c r="AI539" s="24">
        <f>Calibrations!DR$97*('Bruker data input page'!BM539*10000)^2+('Bruker data input page'!BM539*10000)*Calibrations!DS$97+Calibrations!DT$97</f>
        <v>28.664408876081268</v>
      </c>
      <c r="AJ539" s="24">
        <f>Calibrations!DY$97*('Bruker data input page'!BO539*10000)^2+Calibrations!DZ$97*('Bruker data input page'!BO539*10000)+Calibrations!EA$97</f>
        <v>95.634421621982227</v>
      </c>
      <c r="AK539" s="21"/>
      <c r="AL539" s="21"/>
    </row>
    <row r="540" spans="2:38">
      <c r="B540" s="27">
        <f>'Bruker data input page'!B1217</f>
        <v>44742.722916666666</v>
      </c>
      <c r="C540" s="21" t="str">
        <f>'Bruker data input page'!G1217</f>
        <v>GeoExploration</v>
      </c>
      <c r="D540" s="21" t="str">
        <f>'Bruker data input page'!H1217</f>
        <v>Oxide3phase</v>
      </c>
      <c r="E540" s="26">
        <f>'Bruker data input page'!L1217</f>
        <v>90</v>
      </c>
      <c r="F540" s="26"/>
      <c r="G540" s="26" t="str">
        <f>'Bruker data input page'!DK540</f>
        <v>393-U1583-11R-1A</v>
      </c>
      <c r="H540" s="26" t="str">
        <f>'Bruker data input page'!DL540</f>
        <v>SHLF</v>
      </c>
      <c r="I540" s="26">
        <f>'Bruker data input page'!DM540</f>
        <v>0</v>
      </c>
      <c r="J540" s="26">
        <f>'Bruker data input page'!DN540</f>
        <v>0</v>
      </c>
      <c r="K540" s="26">
        <f>'Bruker data input page'!DO540</f>
        <v>0</v>
      </c>
      <c r="L540" s="26">
        <f>'Bruker data input page'!DP540</f>
        <v>0</v>
      </c>
      <c r="M540" s="26">
        <f>'Bruker data input page'!DQ540</f>
        <v>0</v>
      </c>
      <c r="N540" s="26">
        <f>'Bruker data input page'!DR540</f>
        <v>0</v>
      </c>
      <c r="O540" s="26">
        <f>'Bruker data input page'!DS540</f>
        <v>31</v>
      </c>
      <c r="P540" s="21" t="str">
        <f>'Bruker data input page'!DT540</f>
        <v>5A BKGD</v>
      </c>
      <c r="Q540" s="21">
        <f>'Bruker data input page'!A540</f>
        <v>211</v>
      </c>
      <c r="R540" s="27">
        <f>'Bruker data input page'!B540</f>
        <v>44755.226388888892</v>
      </c>
      <c r="S540" s="22">
        <f>'Bruker data input page'!Y540*Calibrations!H$97+Calibrations!I$97</f>
        <v>52.4723971498425</v>
      </c>
      <c r="T540" s="23">
        <f>Calibrations!O$97*('Bruker data input page'!AK540/0.5993)^2+Calibrations!P$97*('Bruker data input page'!AK540/0.5993)+Calibrations!Q$97</f>
        <v>1.3891450538445622</v>
      </c>
      <c r="U540" s="22">
        <f>Calibrations!$V$97*'Bruker data input page'!W540^2+Calibrations!$W$97*'Bruker data input page'!W540+Calibrations!$X$97</f>
        <v>17.362744512325374</v>
      </c>
      <c r="V540" s="23">
        <f>('Bruker data input page'!AS540/0.69943)*Calibrations!AC$97+Calibrations!AD$97</f>
        <v>8.3070969622723325</v>
      </c>
      <c r="W540" s="23">
        <f>'Bruker data input page'!U540*Calibrations!AQ$97+Calibrations!AR$97</f>
        <v>9.0077836083906799</v>
      </c>
      <c r="X540" s="23">
        <f>Calibrations!AJ$97*('Bruker data input page'!AQ540/0.77446)^2+('Bruker data input page'!AQ540/0.77446)*Calibrations!AK$97+Calibrations!AL$97</f>
        <v>0.14365576207309566</v>
      </c>
      <c r="Y540" s="23">
        <f>('Bruker data input page'!AI540/0.7147)*Calibrations!AX$97+Calibrations!AY$97</f>
        <v>13.930843322000776</v>
      </c>
      <c r="Z540" s="23">
        <f>('Bruker data input page'!AG540/0.8302)*Calibrations!BE$97+Calibrations!BF$97</f>
        <v>0.27155744496496187</v>
      </c>
      <c r="AA540" s="23">
        <f>((('Bruker data input page'!AA540/0.436)^2)*Calibrations!BK$97)+(('Bruker data input page'!AA540/0.436)*Calibrations!BL$97)+Calibrations!BM$97</f>
        <v>0.10913276932058942</v>
      </c>
      <c r="AB540" s="24">
        <f>'Bruker data input page'!AM540*Calibrations!BS$97*10000+Calibrations!BT$97</f>
        <v>344.39701152628527</v>
      </c>
      <c r="AC540" s="24">
        <f>Calibrations!CA$97*('Bruker data input page'!AO540*10000)^2+('Bruker data input page'!AO540*10000)*Calibrations!CB$97+Calibrations!CC$97</f>
        <v>379.40428543583198</v>
      </c>
      <c r="AD540" s="24">
        <f>'Bruker data input page'!AW540*10000*Calibrations!CI$97+Calibrations!CJ$97</f>
        <v>80.447733150896241</v>
      </c>
      <c r="AE540" s="24">
        <f>'Bruker data input page'!AY540*10000*Calibrations!CP$97+Calibrations!CQ$97</f>
        <v>107.02476580218335</v>
      </c>
      <c r="AF540" s="24">
        <f>Calibrations!$CW$97*('Bruker data input page'!BA540*10000)^2+('Bruker data input page'!BA540*10000)*Calibrations!$CX$97+Calibrations!$CY$97</f>
        <v>80.80606205893092</v>
      </c>
      <c r="AG540" s="24">
        <f>'Bruker data input page'!BI540*10000*Calibrations!DD$97+Calibrations!DE$97</f>
        <v>3.0310147047823475</v>
      </c>
      <c r="AH540" s="24">
        <f>('Bruker data input page'!BK540*10000)*Calibrations!DK$97+Calibrations!DL$97</f>
        <v>136.23299866558941</v>
      </c>
      <c r="AI540" s="24">
        <f>Calibrations!DR$97*('Bruker data input page'!BM540*10000)^2+('Bruker data input page'!BM540*10000)*Calibrations!DS$97+Calibrations!DT$97</f>
        <v>32.905465640200383</v>
      </c>
      <c r="AJ540" s="24">
        <f>Calibrations!DY$97*('Bruker data input page'!BO540*10000)^2+Calibrations!DZ$97*('Bruker data input page'!BO540*10000)+Calibrations!EA$97</f>
        <v>103.23552296947157</v>
      </c>
      <c r="AK540" s="21"/>
      <c r="AL540" s="21"/>
    </row>
    <row r="541" spans="2:38">
      <c r="B541" s="27">
        <f>'Bruker data input page'!B1218</f>
        <v>44742.724305555559</v>
      </c>
      <c r="C541" s="21" t="str">
        <f>'Bruker data input page'!G1218</f>
        <v>GeoExploration</v>
      </c>
      <c r="D541" s="21" t="str">
        <f>'Bruker data input page'!H1218</f>
        <v>Oxide3phase</v>
      </c>
      <c r="E541" s="26">
        <f>'Bruker data input page'!L1218</f>
        <v>90</v>
      </c>
      <c r="F541" s="26"/>
      <c r="G541" s="26" t="str">
        <f>'Bruker data input page'!DK541</f>
        <v>393-U1583-11R-1A</v>
      </c>
      <c r="H541" s="26" t="str">
        <f>'Bruker data input page'!DL541</f>
        <v>SHLF</v>
      </c>
      <c r="I541" s="26">
        <f>'Bruker data input page'!DM541</f>
        <v>0</v>
      </c>
      <c r="J541" s="26">
        <f>'Bruker data input page'!DN541</f>
        <v>0</v>
      </c>
      <c r="K541" s="26">
        <f>'Bruker data input page'!DO541</f>
        <v>0</v>
      </c>
      <c r="L541" s="26">
        <f>'Bruker data input page'!DP541</f>
        <v>0</v>
      </c>
      <c r="M541" s="26">
        <f>'Bruker data input page'!DQ541</f>
        <v>0</v>
      </c>
      <c r="N541" s="26">
        <f>'Bruker data input page'!DR541</f>
        <v>0</v>
      </c>
      <c r="O541" s="26">
        <f>'Bruker data input page'!DS541</f>
        <v>39</v>
      </c>
      <c r="P541" s="21" t="str">
        <f>'Bruker data input page'!DT541</f>
        <v>7A SPOTTY TEXT</v>
      </c>
      <c r="Q541" s="21">
        <f>'Bruker data input page'!A541</f>
        <v>212</v>
      </c>
      <c r="R541" s="27">
        <f>'Bruker data input page'!B541</f>
        <v>44755.228472222225</v>
      </c>
      <c r="S541" s="22">
        <f>'Bruker data input page'!Y541*Calibrations!H$97+Calibrations!I$97</f>
        <v>52.768721836634839</v>
      </c>
      <c r="T541" s="23">
        <f>Calibrations!O$97*('Bruker data input page'!AK541/0.5993)^2+Calibrations!P$97*('Bruker data input page'!AK541/0.5993)+Calibrations!Q$97</f>
        <v>1.1442992145302822</v>
      </c>
      <c r="U541" s="22">
        <f>Calibrations!$V$97*'Bruker data input page'!W541^2+Calibrations!$W$97*'Bruker data input page'!W541+Calibrations!$X$97</f>
        <v>18.607649662208278</v>
      </c>
      <c r="V541" s="23">
        <f>('Bruker data input page'!AS541/0.69943)*Calibrations!AC$97+Calibrations!AD$97</f>
        <v>9.0570532179006058</v>
      </c>
      <c r="W541" s="23">
        <f>'Bruker data input page'!U541*Calibrations!AQ$97+Calibrations!AR$97</f>
        <v>10.83325815561356</v>
      </c>
      <c r="X541" s="23">
        <f>Calibrations!AJ$97*('Bruker data input page'!AQ541/0.77446)^2+('Bruker data input page'!AQ541/0.77446)*Calibrations!AK$97+Calibrations!AL$97</f>
        <v>0.12529070121974784</v>
      </c>
      <c r="Y541" s="23">
        <f>('Bruker data input page'!AI541/0.7147)*Calibrations!AX$97+Calibrations!AY$97</f>
        <v>11.746215490761998</v>
      </c>
      <c r="Z541" s="23">
        <f>('Bruker data input page'!AG541/0.8302)*Calibrations!BE$97+Calibrations!BF$97</f>
        <v>0.26808626354502058</v>
      </c>
      <c r="AA541" s="23">
        <f>((('Bruker data input page'!AA541/0.436)^2)*Calibrations!BK$97)+(('Bruker data input page'!AA541/0.436)*Calibrations!BL$97)+Calibrations!BM$97</f>
        <v>0.11063674944087475</v>
      </c>
      <c r="AB541" s="24">
        <f>'Bruker data input page'!AM541*Calibrations!BS$97*10000+Calibrations!BT$97</f>
        <v>282.65935512997714</v>
      </c>
      <c r="AC541" s="24">
        <f>Calibrations!CA$97*('Bruker data input page'!AO541*10000)^2+('Bruker data input page'!AO541*10000)*Calibrations!CB$97+Calibrations!CC$97</f>
        <v>346.57518591698965</v>
      </c>
      <c r="AD541" s="24">
        <f>'Bruker data input page'!AW541*10000*Calibrations!CI$97+Calibrations!CJ$97</f>
        <v>97.252711456742787</v>
      </c>
      <c r="AE541" s="24">
        <f>'Bruker data input page'!AY541*10000*Calibrations!CP$97+Calibrations!CQ$97</f>
        <v>96.74515311815469</v>
      </c>
      <c r="AF541" s="24">
        <f>Calibrations!$CW$97*('Bruker data input page'!BA541*10000)^2+('Bruker data input page'!BA541*10000)*Calibrations!$CX$97+Calibrations!$CY$97</f>
        <v>74.117702441699478</v>
      </c>
      <c r="AG541" s="24">
        <f>'Bruker data input page'!BI541*10000*Calibrations!DD$97+Calibrations!DE$97</f>
        <v>1.9009381417320252</v>
      </c>
      <c r="AH541" s="24">
        <f>('Bruker data input page'!BK541*10000)*Calibrations!DK$97+Calibrations!DL$97</f>
        <v>103.4581374999365</v>
      </c>
      <c r="AI541" s="24">
        <f>Calibrations!DR$97*('Bruker data input page'!BM541*10000)^2+('Bruker data input page'!BM541*10000)*Calibrations!DS$97+Calibrations!DT$97</f>
        <v>28.664408876081268</v>
      </c>
      <c r="AJ541" s="24">
        <f>Calibrations!DY$97*('Bruker data input page'!BO541*10000)^2+Calibrations!DZ$97*('Bruker data input page'!BO541*10000)+Calibrations!EA$97</f>
        <v>81.208392729611035</v>
      </c>
      <c r="AK541" s="21"/>
      <c r="AL541" s="21"/>
    </row>
    <row r="542" spans="2:38">
      <c r="B542" s="27">
        <f>'Bruker data input page'!B1219</f>
        <v>44742.728472222225</v>
      </c>
      <c r="C542" s="21" t="str">
        <f>'Bruker data input page'!G1219</f>
        <v>GeoExploration</v>
      </c>
      <c r="D542" s="21" t="str">
        <f>'Bruker data input page'!H1219</f>
        <v>Oxide3phase</v>
      </c>
      <c r="E542" s="26">
        <f>'Bruker data input page'!L1219</f>
        <v>90</v>
      </c>
      <c r="F542" s="26"/>
      <c r="G542" s="26" t="str">
        <f>'Bruker data input page'!DK542</f>
        <v>393-U1583-11R-1A</v>
      </c>
      <c r="H542" s="26" t="str">
        <f>'Bruker data input page'!DL542</f>
        <v>SHLF</v>
      </c>
      <c r="I542" s="26">
        <f>'Bruker data input page'!DM542</f>
        <v>0</v>
      </c>
      <c r="J542" s="26">
        <f>'Bruker data input page'!DN542</f>
        <v>0</v>
      </c>
      <c r="K542" s="26">
        <f>'Bruker data input page'!DO542</f>
        <v>0</v>
      </c>
      <c r="L542" s="26">
        <f>'Bruker data input page'!DP542</f>
        <v>0</v>
      </c>
      <c r="M542" s="26">
        <f>'Bruker data input page'!DQ542</f>
        <v>0</v>
      </c>
      <c r="N542" s="26">
        <f>'Bruker data input page'!DR542</f>
        <v>0</v>
      </c>
      <c r="O542" s="26">
        <f>'Bruker data input page'!DS542</f>
        <v>61</v>
      </c>
      <c r="P542" s="21" t="str">
        <f>'Bruker data input page'!DT542</f>
        <v>10A BKGD</v>
      </c>
      <c r="Q542" s="21">
        <f>'Bruker data input page'!A542</f>
        <v>213</v>
      </c>
      <c r="R542" s="27">
        <f>'Bruker data input page'!B542</f>
        <v>44755.229861111111</v>
      </c>
      <c r="S542" s="22">
        <f>'Bruker data input page'!Y542*Calibrations!H$97+Calibrations!I$97</f>
        <v>53.270240081602942</v>
      </c>
      <c r="T542" s="23">
        <f>Calibrations!O$97*('Bruker data input page'!AK542/0.5993)^2+Calibrations!P$97*('Bruker data input page'!AK542/0.5993)+Calibrations!Q$97</f>
        <v>1.3022478453064703</v>
      </c>
      <c r="U542" s="22">
        <f>Calibrations!$V$97*'Bruker data input page'!W542^2+Calibrations!$W$97*'Bruker data input page'!W542+Calibrations!$X$97</f>
        <v>16.47027977354557</v>
      </c>
      <c r="V542" s="23">
        <f>('Bruker data input page'!AS542/0.69943)*Calibrations!AC$97+Calibrations!AD$97</f>
        <v>9.939557873343432</v>
      </c>
      <c r="W542" s="23">
        <f>'Bruker data input page'!U542*Calibrations!AQ$97+Calibrations!AR$97</f>
        <v>9.946041178574184</v>
      </c>
      <c r="X542" s="23">
        <f>Calibrations!AJ$97*('Bruker data input page'!AQ542/0.77446)^2+('Bruker data input page'!AQ542/0.77446)*Calibrations!AK$97+Calibrations!AL$97</f>
        <v>0.13919640486230828</v>
      </c>
      <c r="Y542" s="23">
        <f>('Bruker data input page'!AI542/0.7147)*Calibrations!AX$97+Calibrations!AY$97</f>
        <v>11.933025606374933</v>
      </c>
      <c r="Z542" s="23">
        <f>('Bruker data input page'!AG542/0.8302)*Calibrations!BE$97+Calibrations!BF$97</f>
        <v>0.27185928682756544</v>
      </c>
      <c r="AA542" s="23">
        <f>((('Bruker data input page'!AA542/0.436)^2)*Calibrations!BK$97)+(('Bruker data input page'!AA542/0.436)*Calibrations!BL$97)+Calibrations!BM$97</f>
        <v>7.3463147082664201E-2</v>
      </c>
      <c r="AB542" s="24">
        <f>'Bruker data input page'!AM542*Calibrations!BS$97*10000+Calibrations!BT$97</f>
        <v>314.38565077807988</v>
      </c>
      <c r="AC542" s="24">
        <f>Calibrations!CA$97*('Bruker data input page'!AO542*10000)^2+('Bruker data input page'!AO542*10000)*Calibrations!CB$97+Calibrations!CC$97</f>
        <v>358.87559403213129</v>
      </c>
      <c r="AD542" s="24">
        <f>'Bruker data input page'!AW542*10000*Calibrations!CI$97+Calibrations!CJ$97</f>
        <v>74.516564337068061</v>
      </c>
      <c r="AE542" s="24">
        <f>'Bruker data input page'!AY542*10000*Calibrations!CP$97+Calibrations!CQ$97</f>
        <v>80.297772823708883</v>
      </c>
      <c r="AF542" s="24">
        <f>Calibrations!$CW$97*('Bruker data input page'!BA542*10000)^2+('Bruker data input page'!BA542*10000)*Calibrations!$CX$97+Calibrations!$CY$97</f>
        <v>87.346128813100606</v>
      </c>
      <c r="AG542" s="24" t="e">
        <f>'Bruker data input page'!BI542*10000*Calibrations!DD$97+Calibrations!DE$97</f>
        <v>#VALUE!</v>
      </c>
      <c r="AH542" s="24">
        <f>('Bruker data input page'!BK542*10000)*Calibrations!DK$97+Calibrations!DL$97</f>
        <v>105.44449272209728</v>
      </c>
      <c r="AI542" s="24">
        <f>Calibrations!DR$97*('Bruker data input page'!BM542*10000)^2+('Bruker data input page'!BM542*10000)*Calibrations!DS$97+Calibrations!DT$97</f>
        <v>29.725107834104254</v>
      </c>
      <c r="AJ542" s="24">
        <f>Calibrations!DY$97*('Bruker data input page'!BO542*10000)^2+Calibrations!DZ$97*('Bruker data input page'!BO542*10000)+Calibrations!EA$97</f>
        <v>81.208392729611035</v>
      </c>
      <c r="AK542" s="21"/>
      <c r="AL542" s="21"/>
    </row>
    <row r="543" spans="2:38">
      <c r="B543" s="27">
        <f>'Bruker data input page'!B1220</f>
        <v>44742.729861111111</v>
      </c>
      <c r="C543" s="21" t="str">
        <f>'Bruker data input page'!G1220</f>
        <v>GeoExploration</v>
      </c>
      <c r="D543" s="21" t="str">
        <f>'Bruker data input page'!H1220</f>
        <v>Oxide3phase</v>
      </c>
      <c r="E543" s="26">
        <f>'Bruker data input page'!L1220</f>
        <v>90</v>
      </c>
      <c r="F543" s="26"/>
      <c r="G543" s="26" t="str">
        <f>'Bruker data input page'!DK543</f>
        <v>393-U1583-11R-1A</v>
      </c>
      <c r="H543" s="26" t="str">
        <f>'Bruker data input page'!DL543</f>
        <v>SHLF</v>
      </c>
      <c r="I543" s="26">
        <f>'Bruker data input page'!DM543</f>
        <v>0</v>
      </c>
      <c r="J543" s="26">
        <f>'Bruker data input page'!DN543</f>
        <v>0</v>
      </c>
      <c r="K543" s="26">
        <f>'Bruker data input page'!DO543</f>
        <v>0</v>
      </c>
      <c r="L543" s="26">
        <f>'Bruker data input page'!DP543</f>
        <v>0</v>
      </c>
      <c r="M543" s="26">
        <f>'Bruker data input page'!DQ543</f>
        <v>0</v>
      </c>
      <c r="N543" s="26">
        <f>'Bruker data input page'!DR543</f>
        <v>0</v>
      </c>
      <c r="O543" s="26">
        <f>'Bruker data input page'!DS543</f>
        <v>74</v>
      </c>
      <c r="P543" s="21" t="str">
        <f>'Bruker data input page'!DT543</f>
        <v>11B BKGD</v>
      </c>
      <c r="Q543" s="21">
        <f>'Bruker data input page'!A543</f>
        <v>214</v>
      </c>
      <c r="R543" s="27">
        <f>'Bruker data input page'!B543</f>
        <v>44755.231944444444</v>
      </c>
      <c r="S543" s="22">
        <f>'Bruker data input page'!Y543*Calibrations!H$97+Calibrations!I$97</f>
        <v>52.229420411875253</v>
      </c>
      <c r="T543" s="23">
        <f>Calibrations!O$97*('Bruker data input page'!AK543/0.5993)^2+Calibrations!P$97*('Bruker data input page'!AK543/0.5993)+Calibrations!Q$97</f>
        <v>1.2278326413615457</v>
      </c>
      <c r="U543" s="22">
        <f>Calibrations!$V$97*'Bruker data input page'!W543^2+Calibrations!$W$97*'Bruker data input page'!W543+Calibrations!$X$97</f>
        <v>16.790009579148272</v>
      </c>
      <c r="V543" s="23">
        <f>('Bruker data input page'!AS543/0.69943)*Calibrations!AC$97+Calibrations!AD$97</f>
        <v>8.9403357887479409</v>
      </c>
      <c r="W543" s="23">
        <f>'Bruker data input page'!U543*Calibrations!AQ$97+Calibrations!AR$97</f>
        <v>11.820042956400005</v>
      </c>
      <c r="X543" s="23">
        <f>Calibrations!AJ$97*('Bruker data input page'!AQ543/0.77446)^2+('Bruker data input page'!AQ543/0.77446)*Calibrations!AK$97+Calibrations!AL$97</f>
        <v>0.13906701292790524</v>
      </c>
      <c r="Y543" s="23">
        <f>('Bruker data input page'!AI543/0.7147)*Calibrations!AX$97+Calibrations!AY$97</f>
        <v>11.569149342059603</v>
      </c>
      <c r="Z543" s="23">
        <f>('Bruker data input page'!AG543/0.8302)*Calibrations!BE$97+Calibrations!BF$97</f>
        <v>0.27004823565194391</v>
      </c>
      <c r="AA543" s="23">
        <f>((('Bruker data input page'!AA543/0.436)^2)*Calibrations!BK$97)+(('Bruker data input page'!AA543/0.436)*Calibrations!BL$97)+Calibrations!BM$97</f>
        <v>8.8338175087485774E-2</v>
      </c>
      <c r="AB543" s="24">
        <f>'Bruker data input page'!AM543*Calibrations!BS$97*10000+Calibrations!BT$97</f>
        <v>318.67298802782352</v>
      </c>
      <c r="AC543" s="24">
        <f>Calibrations!CA$97*('Bruker data input page'!AO543*10000)^2+('Bruker data input page'!AO543*10000)*Calibrations!CB$97+Calibrations!CC$97</f>
        <v>323.38244986740551</v>
      </c>
      <c r="AD543" s="24">
        <f>'Bruker data input page'!AW543*10000*Calibrations!CI$97+Calibrations!CJ$97</f>
        <v>87.367430100362469</v>
      </c>
      <c r="AE543" s="24">
        <f>'Bruker data input page'!AY543*10000*Calibrations!CP$97+Calibrations!CQ$97</f>
        <v>108.05272707058622</v>
      </c>
      <c r="AF543" s="24">
        <f>Calibrations!$CW$97*('Bruker data input page'!BA543*10000)^2+('Bruker data input page'!BA543*10000)*Calibrations!$CX$97+Calibrations!$CY$97</f>
        <v>91.198988291332753</v>
      </c>
      <c r="AG543" s="24">
        <f>'Bruker data input page'!BI543*10000*Calibrations!DD$97+Calibrations!DE$97</f>
        <v>7.5513209569836386</v>
      </c>
      <c r="AH543" s="24">
        <f>('Bruker data input page'!BK543*10000)*Calibrations!DK$97+Calibrations!DL$97</f>
        <v>97.499071833454153</v>
      </c>
      <c r="AI543" s="24">
        <f>Calibrations!DR$97*('Bruker data input page'!BM543*10000)^2+('Bruker data input page'!BM543*10000)*Calibrations!DS$97+Calibrations!DT$97</f>
        <v>27.603420073396141</v>
      </c>
      <c r="AJ543" s="24">
        <f>Calibrations!DY$97*('Bruker data input page'!BO543*10000)^2+Calibrations!DZ$97*('Bruker data input page'!BO543*10000)+Calibrations!EA$97</f>
        <v>89.705123550835296</v>
      </c>
      <c r="AK543" s="21"/>
      <c r="AL543" s="21"/>
    </row>
    <row r="544" spans="2:38">
      <c r="B544" s="27">
        <f>'Bruker data input page'!B1221</f>
        <v>44742.731249999997</v>
      </c>
      <c r="C544" s="21" t="str">
        <f>'Bruker data input page'!G1221</f>
        <v>GeoExploration</v>
      </c>
      <c r="D544" s="21" t="str">
        <f>'Bruker data input page'!H1221</f>
        <v>Oxide3phase</v>
      </c>
      <c r="E544" s="26">
        <f>'Bruker data input page'!L1221</f>
        <v>90</v>
      </c>
      <c r="F544" s="26"/>
      <c r="G544" s="26" t="str">
        <f>'Bruker data input page'!DK544</f>
        <v>393-U1583F-12R-1A</v>
      </c>
      <c r="H544" s="26" t="str">
        <f>'Bruker data input page'!DL544</f>
        <v>SHLF</v>
      </c>
      <c r="I544" s="26">
        <f>'Bruker data input page'!DM544</f>
        <v>0</v>
      </c>
      <c r="J544" s="26">
        <f>'Bruker data input page'!DN544</f>
        <v>0</v>
      </c>
      <c r="K544" s="26">
        <f>'Bruker data input page'!DO544</f>
        <v>0</v>
      </c>
      <c r="L544" s="26">
        <f>'Bruker data input page'!DP544</f>
        <v>0</v>
      </c>
      <c r="M544" s="26">
        <f>'Bruker data input page'!DQ544</f>
        <v>0</v>
      </c>
      <c r="N544" s="26">
        <f>'Bruker data input page'!DR544</f>
        <v>0</v>
      </c>
      <c r="O544" s="26">
        <f>'Bruker data input page'!DS544</f>
        <v>13</v>
      </c>
      <c r="P544" s="21" t="str">
        <f>'Bruker data input page'!DT544</f>
        <v>2A ALT</v>
      </c>
      <c r="Q544" s="21">
        <f>'Bruker data input page'!A544</f>
        <v>218</v>
      </c>
      <c r="R544" s="27">
        <f>'Bruker data input page'!B544</f>
        <v>44755.803472222222</v>
      </c>
      <c r="S544" s="22">
        <f>'Bruker data input page'!Y544*Calibrations!H$97+Calibrations!I$97</f>
        <v>51.418626641758607</v>
      </c>
      <c r="T544" s="23">
        <f>Calibrations!O$97*('Bruker data input page'!AK544/0.5993)^2+Calibrations!P$97*('Bruker data input page'!AK544/0.5993)+Calibrations!Q$97</f>
        <v>1.2118535382344355</v>
      </c>
      <c r="U544" s="22">
        <f>Calibrations!$V$97*'Bruker data input page'!W544^2+Calibrations!$W$97*'Bruker data input page'!W544+Calibrations!$X$97</f>
        <v>16.016799601270105</v>
      </c>
      <c r="V544" s="23">
        <f>('Bruker data input page'!AS544/0.69943)*Calibrations!AC$97+Calibrations!AD$97</f>
        <v>10.082324445130659</v>
      </c>
      <c r="W544" s="23">
        <f>'Bruker data input page'!U544*Calibrations!AQ$97+Calibrations!AR$97</f>
        <v>9.6875515079919978</v>
      </c>
      <c r="X544" s="23">
        <f>Calibrations!AJ$97*('Bruker data input page'!AQ544/0.77446)^2+('Bruker data input page'!AQ544/0.77446)*Calibrations!AK$97+Calibrations!AL$97</f>
        <v>0.13178090866318326</v>
      </c>
      <c r="Y544" s="23">
        <f>('Bruker data input page'!AI544/0.7147)*Calibrations!AX$97+Calibrations!AY$97</f>
        <v>11.963627752453334</v>
      </c>
      <c r="Z544" s="23">
        <f>('Bruker data input page'!AG544/0.8302)*Calibrations!BE$97+Calibrations!BF$97</f>
        <v>0.42564771582409344</v>
      </c>
      <c r="AA544" s="23">
        <f>((('Bruker data input page'!AA544/0.436)^2)*Calibrations!BK$97)+(('Bruker data input page'!AA544/0.436)*Calibrations!BL$97)+Calibrations!BM$97</f>
        <v>0.11589175948284312</v>
      </c>
      <c r="AB544" s="24">
        <f>'Bruker data input page'!AM544*Calibrations!BS$97*10000+Calibrations!BT$97</f>
        <v>267.22494103090014</v>
      </c>
      <c r="AC544" s="24">
        <f>Calibrations!CA$97*('Bruker data input page'!AO544*10000)^2+('Bruker data input page'!AO544*10000)*Calibrations!CB$97+Calibrations!CC$97</f>
        <v>362.57739584242404</v>
      </c>
      <c r="AD544" s="24">
        <f>'Bruker data input page'!AW544*10000*Calibrations!CI$97+Calibrations!CJ$97</f>
        <v>70.562451794515923</v>
      </c>
      <c r="AE544" s="24">
        <f>'Bruker data input page'!AY544*10000*Calibrations!CP$97+Calibrations!CQ$97</f>
        <v>73.102043944888834</v>
      </c>
      <c r="AF544" s="24">
        <f>Calibrations!$CW$97*('Bruker data input page'!BA544*10000)^2+('Bruker data input page'!BA544*10000)*Calibrations!$CX$97+Calibrations!$CY$97</f>
        <v>112.02346719916149</v>
      </c>
      <c r="AG544" s="24">
        <f>'Bruker data input page'!BI544*10000*Calibrations!DD$97+Calibrations!DE$97</f>
        <v>6.421244393933315</v>
      </c>
      <c r="AH544" s="24">
        <f>('Bruker data input page'!BK544*10000)*Calibrations!DK$97+Calibrations!DL$97</f>
        <v>107.43084794425806</v>
      </c>
      <c r="AI544" s="24">
        <f>Calibrations!DR$97*('Bruker data input page'!BM544*10000)^2+('Bruker data input page'!BM544*10000)*Calibrations!DS$97+Calibrations!DT$97</f>
        <v>27.603420073396141</v>
      </c>
      <c r="AJ544" s="24">
        <f>Calibrations!DY$97*('Bruker data input page'!BO544*10000)^2+Calibrations!DZ$97*('Bruker data input page'!BO544*10000)+Calibrations!EA$97</f>
        <v>82.910214659060614</v>
      </c>
      <c r="AK544" s="21"/>
      <c r="AL544" s="21"/>
    </row>
    <row r="545" spans="2:38">
      <c r="B545" s="27">
        <f>'Bruker data input page'!B1222</f>
        <v>44742.734027777777</v>
      </c>
      <c r="C545" s="21" t="str">
        <f>'Bruker data input page'!G1222</f>
        <v>GeoExploration</v>
      </c>
      <c r="D545" s="21" t="str">
        <f>'Bruker data input page'!H1222</f>
        <v>Oxide3phase</v>
      </c>
      <c r="E545" s="26">
        <f>'Bruker data input page'!L1222</f>
        <v>90</v>
      </c>
      <c r="F545" s="26"/>
      <c r="G545" s="26" t="str">
        <f>'Bruker data input page'!DK545</f>
        <v>393-U1583F-12R-1A</v>
      </c>
      <c r="H545" s="26" t="str">
        <f>'Bruker data input page'!DL545</f>
        <v>SHLF</v>
      </c>
      <c r="I545" s="26">
        <f>'Bruker data input page'!DM545</f>
        <v>0</v>
      </c>
      <c r="J545" s="26">
        <f>'Bruker data input page'!DN545</f>
        <v>0</v>
      </c>
      <c r="K545" s="26">
        <f>'Bruker data input page'!DO545</f>
        <v>0</v>
      </c>
      <c r="L545" s="26">
        <f>'Bruker data input page'!DP545</f>
        <v>0</v>
      </c>
      <c r="M545" s="26">
        <f>'Bruker data input page'!DQ545</f>
        <v>0</v>
      </c>
      <c r="N545" s="26">
        <f>'Bruker data input page'!DR545</f>
        <v>0</v>
      </c>
      <c r="O545" s="26">
        <f>'Bruker data input page'!DS545</f>
        <v>72</v>
      </c>
      <c r="P545" s="21" t="str">
        <f>'Bruker data input page'!DT545</f>
        <v>4B ALT</v>
      </c>
      <c r="Q545" s="21">
        <f>'Bruker data input page'!A545</f>
        <v>219</v>
      </c>
      <c r="R545" s="27">
        <f>'Bruker data input page'!B545</f>
        <v>44755.808333333334</v>
      </c>
      <c r="S545" s="22">
        <f>'Bruker data input page'!Y545*Calibrations!H$97+Calibrations!I$97</f>
        <v>51.948898124178093</v>
      </c>
      <c r="T545" s="23">
        <f>Calibrations!O$97*('Bruker data input page'!AK545/0.5993)^2+Calibrations!P$97*('Bruker data input page'!AK545/0.5993)+Calibrations!Q$97</f>
        <v>1.2622341397527959</v>
      </c>
      <c r="U545" s="22">
        <f>Calibrations!$V$97*'Bruker data input page'!W545^2+Calibrations!$W$97*'Bruker data input page'!W545+Calibrations!$X$97</f>
        <v>15.889801265230018</v>
      </c>
      <c r="V545" s="23">
        <f>('Bruker data input page'!AS545/0.69943)*Calibrations!AC$97+Calibrations!AD$97</f>
        <v>10.416070090266327</v>
      </c>
      <c r="W545" s="23">
        <f>'Bruker data input page'!U545*Calibrations!AQ$97+Calibrations!AR$97</f>
        <v>9.7034050255594906</v>
      </c>
      <c r="X545" s="23">
        <f>Calibrations!AJ$97*('Bruker data input page'!AQ545/0.77446)^2+('Bruker data input page'!AQ545/0.77446)*Calibrations!AK$97+Calibrations!AL$97</f>
        <v>0.16178318009529385</v>
      </c>
      <c r="Y545" s="23">
        <f>('Bruker data input page'!AI545/0.7147)*Calibrations!AX$97+Calibrations!AY$97</f>
        <v>13.004252968601993</v>
      </c>
      <c r="Z545" s="23">
        <f>('Bruker data input page'!AG545/0.8302)*Calibrations!BE$97+Calibrations!BF$97</f>
        <v>0.31547543597378391</v>
      </c>
      <c r="AA545" s="23" t="e">
        <f>((('Bruker data input page'!AA545/0.436)^2)*Calibrations!BK$97)+(('Bruker data input page'!AA545/0.436)*Calibrations!BL$97)+Calibrations!BM$97</f>
        <v>#VALUE!</v>
      </c>
      <c r="AB545" s="24">
        <f>'Bruker data input page'!AM545*Calibrations!BS$97*10000+Calibrations!BT$97</f>
        <v>303.23857392874652</v>
      </c>
      <c r="AC545" s="24">
        <f>Calibrations!CA$97*('Bruker data input page'!AO545*10000)^2+('Bruker data input page'!AO545*10000)*Calibrations!CB$97+Calibrations!CC$97</f>
        <v>340.16518624673006</v>
      </c>
      <c r="AD545" s="24">
        <f>'Bruker data input page'!AW545*10000*Calibrations!CI$97+Calibrations!CJ$97</f>
        <v>70.562451794515923</v>
      </c>
      <c r="AE545" s="24">
        <f>'Bruker data input page'!AY545*10000*Calibrations!CP$97+Calibrations!CQ$97</f>
        <v>74.130005213291696</v>
      </c>
      <c r="AF545" s="24">
        <f>Calibrations!$CW$97*('Bruker data input page'!BA545*10000)^2+('Bruker data input page'!BA545*10000)*Calibrations!$CX$97+Calibrations!$CY$97</f>
        <v>87.346128813100606</v>
      </c>
      <c r="AG545" s="24">
        <f>'Bruker data input page'!BI545*10000*Calibrations!DD$97+Calibrations!DE$97</f>
        <v>7.5513209569836386</v>
      </c>
      <c r="AH545" s="24">
        <f>('Bruker data input page'!BK545*10000)*Calibrations!DK$97+Calibrations!DL$97</f>
        <v>102.46495988885611</v>
      </c>
      <c r="AI545" s="24">
        <f>Calibrations!DR$97*('Bruker data input page'!BM545*10000)^2+('Bruker data input page'!BM545*10000)*Calibrations!DS$97+Calibrations!DT$97</f>
        <v>29.725107834104254</v>
      </c>
      <c r="AJ545" s="24">
        <f>Calibrations!DY$97*('Bruker data input page'!BO545*10000)^2+Calibrations!DZ$97*('Bruker data input page'!BO545*10000)+Calibrations!EA$97</f>
        <v>82.910214659060614</v>
      </c>
      <c r="AK545" s="21"/>
      <c r="AL545" s="21"/>
    </row>
    <row r="546" spans="2:38">
      <c r="B546" s="27">
        <f>'Bruker data input page'!B1223</f>
        <v>44742.73541666667</v>
      </c>
      <c r="C546" s="21" t="str">
        <f>'Bruker data input page'!G1223</f>
        <v>GeoExploration</v>
      </c>
      <c r="D546" s="21" t="str">
        <f>'Bruker data input page'!H1223</f>
        <v>Oxide3phase</v>
      </c>
      <c r="E546" s="26">
        <f>'Bruker data input page'!L1223</f>
        <v>90</v>
      </c>
      <c r="F546" s="26"/>
      <c r="G546" s="26" t="str">
        <f>'Bruker data input page'!DK546</f>
        <v>393-U1583F-12R-1A</v>
      </c>
      <c r="H546" s="26" t="str">
        <f>'Bruker data input page'!DL546</f>
        <v>SHLF</v>
      </c>
      <c r="I546" s="26">
        <f>'Bruker data input page'!DM546</f>
        <v>0</v>
      </c>
      <c r="J546" s="26">
        <f>'Bruker data input page'!DN546</f>
        <v>0</v>
      </c>
      <c r="K546" s="26">
        <f>'Bruker data input page'!DO546</f>
        <v>0</v>
      </c>
      <c r="L546" s="26">
        <f>'Bruker data input page'!DP546</f>
        <v>0</v>
      </c>
      <c r="M546" s="26">
        <f>'Bruker data input page'!DQ546</f>
        <v>0</v>
      </c>
      <c r="N546" s="26">
        <f>'Bruker data input page'!DR546</f>
        <v>0</v>
      </c>
      <c r="O546" s="26">
        <f>'Bruker data input page'!DS546</f>
        <v>93</v>
      </c>
      <c r="P546" s="21" t="str">
        <f>'Bruker data input page'!DT546</f>
        <v>6B BKGD</v>
      </c>
      <c r="Q546" s="21">
        <f>'Bruker data input page'!A546</f>
        <v>220</v>
      </c>
      <c r="R546" s="27">
        <f>'Bruker data input page'!B546</f>
        <v>44755.813194444447</v>
      </c>
      <c r="S546" s="22">
        <f>'Bruker data input page'!Y546*Calibrations!H$97+Calibrations!I$97</f>
        <v>52.818505334536198</v>
      </c>
      <c r="T546" s="23">
        <f>Calibrations!O$97*('Bruker data input page'!AK546/0.5993)^2+Calibrations!P$97*('Bruker data input page'!AK546/0.5993)+Calibrations!Q$97</f>
        <v>1.1999905412666405</v>
      </c>
      <c r="U546" s="22">
        <f>Calibrations!$V$97*'Bruker data input page'!W546^2+Calibrations!$W$97*'Bruker data input page'!W546+Calibrations!$X$97</f>
        <v>16.821385917961539</v>
      </c>
      <c r="V546" s="23">
        <f>('Bruker data input page'!AS546/0.69943)*Calibrations!AC$97+Calibrations!AD$97</f>
        <v>8.7798673134024199</v>
      </c>
      <c r="W546" s="23">
        <f>'Bruker data input page'!U546*Calibrations!AQ$97+Calibrations!AR$97</f>
        <v>11.190542307622447</v>
      </c>
      <c r="X546" s="23">
        <f>Calibrations!AJ$97*('Bruker data input page'!AQ546/0.77446)^2+('Bruker data input page'!AQ546/0.77446)*Calibrations!AK$97+Calibrations!AL$97</f>
        <v>0.14882896545985697</v>
      </c>
      <c r="Y546" s="23">
        <f>('Bruker data input page'!AI546/0.7147)*Calibrations!AX$97+Calibrations!AY$97</f>
        <v>11.750326226802382</v>
      </c>
      <c r="Z546" s="23">
        <f>('Bruker data input page'!AG546/0.8302)*Calibrations!BE$97+Calibrations!BF$97</f>
        <v>0.10629902518949755</v>
      </c>
      <c r="AA546" s="23">
        <f>((('Bruker data input page'!AA546/0.436)^2)*Calibrations!BK$97)+(('Bruker data input page'!AA546/0.436)*Calibrations!BL$97)+Calibrations!BM$97</f>
        <v>4.4942734139794341E-2</v>
      </c>
      <c r="AB546" s="24">
        <f>'Bruker data input page'!AM546*Calibrations!BS$97*10000+Calibrations!BT$97</f>
        <v>311.81324842823375</v>
      </c>
      <c r="AC546" s="24">
        <f>Calibrations!CA$97*('Bruker data input page'!AO546*10000)^2+('Bruker data input page'!AO546*10000)*Calibrations!CB$97+Calibrations!CC$97</f>
        <v>359.62136680278752</v>
      </c>
      <c r="AD546" s="24">
        <f>'Bruker data input page'!AW546*10000*Calibrations!CI$97+Calibrations!CJ$97</f>
        <v>233.66959417479114</v>
      </c>
      <c r="AE546" s="24">
        <f>'Bruker data input page'!AY546*10000*Calibrations!CP$97+Calibrations!CQ$97</f>
        <v>93.661269312946104</v>
      </c>
      <c r="AF546" s="24">
        <f>Calibrations!$CW$97*('Bruker data input page'!BA546*10000)^2+('Bruker data input page'!BA546*10000)*Calibrations!$CX$97+Calibrations!$CY$97</f>
        <v>74.117702441699478</v>
      </c>
      <c r="AG546" s="24" t="e">
        <f>'Bruker data input page'!BI546*10000*Calibrations!DD$97+Calibrations!DE$97</f>
        <v>#VALUE!</v>
      </c>
      <c r="AH546" s="24">
        <f>('Bruker data input page'!BK546*10000)*Calibrations!DK$97+Calibrations!DL$97</f>
        <v>104.4513151110169</v>
      </c>
      <c r="AI546" s="24">
        <f>Calibrations!DR$97*('Bruker data input page'!BM546*10000)^2+('Bruker data input page'!BM546*10000)*Calibrations!DS$97+Calibrations!DT$97</f>
        <v>28.664408876081268</v>
      </c>
      <c r="AJ546" s="24">
        <f>Calibrations!DY$97*('Bruker data input page'!BO546*10000)^2+Calibrations!DZ$97*('Bruker data input page'!BO546*10000)+Calibrations!EA$97</f>
        <v>87.159353746299203</v>
      </c>
      <c r="AK546" s="21"/>
      <c r="AL546" s="21"/>
    </row>
    <row r="547" spans="2:38">
      <c r="B547" s="27">
        <f>'Bruker data input page'!B1224</f>
        <v>44742.736805555556</v>
      </c>
      <c r="C547" s="21" t="str">
        <f>'Bruker data input page'!G1224</f>
        <v>GeoExploration</v>
      </c>
      <c r="D547" s="21" t="str">
        <f>'Bruker data input page'!H1224</f>
        <v>Oxide3phase</v>
      </c>
      <c r="E547" s="26">
        <f>'Bruker data input page'!L1224</f>
        <v>90</v>
      </c>
      <c r="F547" s="26"/>
      <c r="G547" s="26" t="str">
        <f>'Bruker data input page'!DK547</f>
        <v>393-U1583F-12R-1A</v>
      </c>
      <c r="H547" s="26" t="str">
        <f>'Bruker data input page'!DL547</f>
        <v>SHLF</v>
      </c>
      <c r="I547" s="26">
        <f>'Bruker data input page'!DM547</f>
        <v>0</v>
      </c>
      <c r="J547" s="26">
        <f>'Bruker data input page'!DN547</f>
        <v>0</v>
      </c>
      <c r="K547" s="26">
        <f>'Bruker data input page'!DO547</f>
        <v>0</v>
      </c>
      <c r="L547" s="26">
        <f>'Bruker data input page'!DP547</f>
        <v>0</v>
      </c>
      <c r="M547" s="26">
        <f>'Bruker data input page'!DQ547</f>
        <v>0</v>
      </c>
      <c r="N547" s="26">
        <f>'Bruker data input page'!DR547</f>
        <v>0</v>
      </c>
      <c r="O547" s="26">
        <f>'Bruker data input page'!DS547</f>
        <v>116</v>
      </c>
      <c r="P547" s="21" t="str">
        <f>'Bruker data input page'!DT547</f>
        <v>9A BKGD</v>
      </c>
      <c r="Q547" s="21">
        <f>'Bruker data input page'!A547</f>
        <v>221</v>
      </c>
      <c r="R547" s="27">
        <f>'Bruker data input page'!B547</f>
        <v>44755.814583333333</v>
      </c>
      <c r="S547" s="22">
        <f>'Bruker data input page'!Y547*Calibrations!H$97+Calibrations!I$97</f>
        <v>53.168415600215198</v>
      </c>
      <c r="T547" s="23">
        <f>Calibrations!O$97*('Bruker data input page'!AK547/0.5993)^2+Calibrations!P$97*('Bruker data input page'!AK547/0.5993)+Calibrations!Q$97</f>
        <v>1.2359041088501901</v>
      </c>
      <c r="U547" s="22">
        <f>Calibrations!$V$97*'Bruker data input page'!W547^2+Calibrations!$W$97*'Bruker data input page'!W547+Calibrations!$X$97</f>
        <v>16.931594550904691</v>
      </c>
      <c r="V547" s="23">
        <f>('Bruker data input page'!AS547/0.69943)*Calibrations!AC$97+Calibrations!AD$97</f>
        <v>10.499542481029021</v>
      </c>
      <c r="W547" s="23">
        <f>'Bruker data input page'!U547*Calibrations!AQ$97+Calibrations!AR$97</f>
        <v>9.9547412796782986</v>
      </c>
      <c r="X547" s="23">
        <f>Calibrations!AJ$97*('Bruker data input page'!AQ547/0.77446)^2+('Bruker data input page'!AQ547/0.77446)*Calibrations!AK$97+Calibrations!AL$97</f>
        <v>0.14302696824456868</v>
      </c>
      <c r="Y547" s="23">
        <f>('Bruker data input page'!AI547/0.7147)*Calibrations!AX$97+Calibrations!AY$97</f>
        <v>11.546768668061965</v>
      </c>
      <c r="Z547" s="23">
        <f>('Bruker data input page'!AG547/0.8302)*Calibrations!BE$97+Calibrations!BF$97</f>
        <v>0.65534937326542364</v>
      </c>
      <c r="AA547" s="23" t="e">
        <f>((('Bruker data input page'!AA547/0.436)^2)*Calibrations!BK$97)+(('Bruker data input page'!AA547/0.436)*Calibrations!BL$97)+Calibrations!BM$97</f>
        <v>#VALUE!</v>
      </c>
      <c r="AB547" s="24">
        <f>'Bruker data input page'!AM547*Calibrations!BS$97*10000+Calibrations!BT$97</f>
        <v>308.38337862843883</v>
      </c>
      <c r="AC547" s="24">
        <f>Calibrations!CA$97*('Bruker data input page'!AO547*10000)^2+('Bruker data input page'!AO547*10000)*Calibrations!CB$97+Calibrations!CC$97</f>
        <v>377.38616967206951</v>
      </c>
      <c r="AD547" s="24">
        <f>'Bruker data input page'!AW547*10000*Calibrations!CI$97+Calibrations!CJ$97</f>
        <v>55.734529759945453</v>
      </c>
      <c r="AE547" s="24">
        <f>'Bruker data input page'!AY547*10000*Calibrations!CP$97+Calibrations!CQ$97</f>
        <v>74.130005213291696</v>
      </c>
      <c r="AF547" s="24">
        <f>Calibrations!$CW$97*('Bruker data input page'!BA547*10000)^2+('Bruker data input page'!BA547*10000)*Calibrations!$CX$97+Calibrations!$CY$97</f>
        <v>79.48025356452959</v>
      </c>
      <c r="AG547" s="24">
        <f>'Bruker data input page'!BI547*10000*Calibrations!DD$97+Calibrations!DE$97</f>
        <v>14.331780335285575</v>
      </c>
      <c r="AH547" s="24">
        <f>('Bruker data input page'!BK547*10000)*Calibrations!DK$97+Calibrations!DL$97</f>
        <v>103.4581374999365</v>
      </c>
      <c r="AI547" s="24">
        <f>Calibrations!DR$97*('Bruker data input page'!BM547*10000)^2+('Bruker data input page'!BM547*10000)*Calibrations!DS$97+Calibrations!DT$97</f>
        <v>27.603420073396141</v>
      </c>
      <c r="AJ547" s="24">
        <f>Calibrations!DY$97*('Bruker data input page'!BO547*10000)^2+Calibrations!DZ$97*('Bruker data input page'!BO547*10000)+Calibrations!EA$97</f>
        <v>80.357017558910371</v>
      </c>
      <c r="AK547" s="21"/>
      <c r="AL547" s="21"/>
    </row>
    <row r="548" spans="2:38">
      <c r="B548" s="27">
        <f>'Bruker data input page'!B1225</f>
        <v>44742.738888888889</v>
      </c>
      <c r="C548" s="21" t="str">
        <f>'Bruker data input page'!G1225</f>
        <v>GeoExploration</v>
      </c>
      <c r="D548" s="21" t="str">
        <f>'Bruker data input page'!H1225</f>
        <v>Oxide3phase</v>
      </c>
      <c r="E548" s="26">
        <f>'Bruker data input page'!L1225</f>
        <v>90</v>
      </c>
      <c r="F548" s="26"/>
      <c r="G548" s="26" t="str">
        <f>'Bruker data input page'!DK548</f>
        <v>393-U1583F-12R-2A</v>
      </c>
      <c r="H548" s="26" t="str">
        <f>'Bruker data input page'!DL548</f>
        <v>SHLF</v>
      </c>
      <c r="I548" s="26">
        <f>'Bruker data input page'!DM548</f>
        <v>0</v>
      </c>
      <c r="J548" s="26">
        <f>'Bruker data input page'!DN548</f>
        <v>0</v>
      </c>
      <c r="K548" s="26">
        <f>'Bruker data input page'!DO548</f>
        <v>0</v>
      </c>
      <c r="L548" s="26">
        <f>'Bruker data input page'!DP548</f>
        <v>0</v>
      </c>
      <c r="M548" s="26">
        <f>'Bruker data input page'!DQ548</f>
        <v>0</v>
      </c>
      <c r="N548" s="26">
        <f>'Bruker data input page'!DR548</f>
        <v>0</v>
      </c>
      <c r="O548" s="26">
        <f>'Bruker data input page'!DS548</f>
        <v>4</v>
      </c>
      <c r="P548" s="21" t="str">
        <f>'Bruker data input page'!DT548</f>
        <v>1A ALT</v>
      </c>
      <c r="Q548" s="21">
        <f>'Bruker data input page'!A548</f>
        <v>222</v>
      </c>
      <c r="R548" s="27">
        <f>'Bruker data input page'!B548</f>
        <v>44755.924305555556</v>
      </c>
      <c r="S548" s="22">
        <f>'Bruker data input page'!Y548*Calibrations!H$97+Calibrations!I$97</f>
        <v>47.744034184490516</v>
      </c>
      <c r="T548" s="23">
        <f>Calibrations!O$97*('Bruker data input page'!AK548/0.5993)^2+Calibrations!P$97*('Bruker data input page'!AK548/0.5993)+Calibrations!Q$97</f>
        <v>1.2477327187576157</v>
      </c>
      <c r="U548" s="22">
        <f>Calibrations!$V$97*'Bruker data input page'!W548^2+Calibrations!$W$97*'Bruker data input page'!W548+Calibrations!$X$97</f>
        <v>14.752080974826304</v>
      </c>
      <c r="V548" s="23">
        <f>('Bruker data input page'!AS548/0.69943)*Calibrations!AC$97+Calibrations!AD$97</f>
        <v>9.8661597366383038</v>
      </c>
      <c r="W548" s="23">
        <f>'Bruker data input page'!U548*Calibrations!AQ$97+Calibrations!AR$97</f>
        <v>8.4138567063499359</v>
      </c>
      <c r="X548" s="23">
        <f>Calibrations!AJ$97*('Bruker data input page'!AQ548/0.77446)^2+('Bruker data input page'!AQ548/0.77446)*Calibrations!AK$97+Calibrations!AL$97</f>
        <v>0.14540174202215961</v>
      </c>
      <c r="Y548" s="23">
        <f>('Bruker data input page'!AI548/0.7147)*Calibrations!AX$97+Calibrations!AY$97</f>
        <v>11.931350862062185</v>
      </c>
      <c r="Z548" s="23">
        <f>('Bruker data input page'!AG548/0.8302)*Calibrations!BE$97+Calibrations!BF$97</f>
        <v>0.37146710148674944</v>
      </c>
      <c r="AA548" s="23">
        <f>((('Bruker data input page'!AA548/0.436)^2)*Calibrations!BK$97)+(('Bruker data input page'!AA548/0.436)*Calibrations!BL$97)+Calibrations!BM$97</f>
        <v>0.11026086060579186</v>
      </c>
      <c r="AB548" s="24">
        <f>'Bruker data input page'!AM548*Calibrations!BS$97*10000+Calibrations!BT$97</f>
        <v>265.51000613100268</v>
      </c>
      <c r="AC548" s="24">
        <f>Calibrations!CA$97*('Bruker data input page'!AO548*10000)^2+('Bruker data input page'!AO548*10000)*Calibrations!CB$97+Calibrations!CC$97</f>
        <v>344.19173257288355</v>
      </c>
      <c r="AD548" s="24">
        <f>'Bruker data input page'!AW548*10000*Calibrations!CI$97+Calibrations!CJ$97</f>
        <v>75.505092472706082</v>
      </c>
      <c r="AE548" s="24">
        <f>'Bruker data input page'!AY548*10000*Calibrations!CP$97+Calibrations!CQ$97</f>
        <v>66.934276334471647</v>
      </c>
      <c r="AF548" s="24">
        <f>Calibrations!$CW$97*('Bruker data input page'!BA548*10000)^2+('Bruker data input page'!BA548*10000)*Calibrations!$CX$97+Calibrations!$CY$97</f>
        <v>84.74789725500014</v>
      </c>
      <c r="AG548" s="24">
        <f>'Bruker data input page'!BI548*10000*Calibrations!DD$97+Calibrations!DE$97</f>
        <v>3.0310147047823475</v>
      </c>
      <c r="AH548" s="24">
        <f>('Bruker data input page'!BK548*10000)*Calibrations!DK$97+Calibrations!DL$97</f>
        <v>107.43084794425806</v>
      </c>
      <c r="AI548" s="24">
        <f>Calibrations!DR$97*('Bruker data input page'!BM548*10000)^2+('Bruker data input page'!BM548*10000)*Calibrations!DS$97+Calibrations!DT$97</f>
        <v>26.542141426048879</v>
      </c>
      <c r="AJ548" s="24">
        <f>Calibrations!DY$97*('Bruker data input page'!BO548*10000)^2+Calibrations!DZ$97*('Bruker data input page'!BO548*10000)+Calibrations!EA$97</f>
        <v>86.310144870152669</v>
      </c>
      <c r="AK548" s="21"/>
      <c r="AL548" s="21"/>
    </row>
    <row r="549" spans="2:38">
      <c r="B549" s="27">
        <f>'Bruker data input page'!B1226</f>
        <v>44742.740277777775</v>
      </c>
      <c r="C549" s="21" t="str">
        <f>'Bruker data input page'!G1226</f>
        <v>GeoExploration</v>
      </c>
      <c r="D549" s="21" t="str">
        <f>'Bruker data input page'!H1226</f>
        <v>Oxide3phase</v>
      </c>
      <c r="E549" s="26">
        <f>'Bruker data input page'!L1226</f>
        <v>90</v>
      </c>
      <c r="F549" s="26"/>
      <c r="G549" s="26" t="str">
        <f>'Bruker data input page'!DK549</f>
        <v>393-U1583F-12R-2A</v>
      </c>
      <c r="H549" s="26" t="str">
        <f>'Bruker data input page'!DL549</f>
        <v>SHLF</v>
      </c>
      <c r="I549" s="26">
        <f>'Bruker data input page'!DM549</f>
        <v>0</v>
      </c>
      <c r="J549" s="26">
        <f>'Bruker data input page'!DN549</f>
        <v>0</v>
      </c>
      <c r="K549" s="26">
        <f>'Bruker data input page'!DO549</f>
        <v>0</v>
      </c>
      <c r="L549" s="26">
        <f>'Bruker data input page'!DP549</f>
        <v>0</v>
      </c>
      <c r="M549" s="26">
        <f>'Bruker data input page'!DQ549</f>
        <v>0</v>
      </c>
      <c r="N549" s="26">
        <f>'Bruker data input page'!DR549</f>
        <v>0</v>
      </c>
      <c r="O549" s="26">
        <f>'Bruker data input page'!DS549</f>
        <v>21</v>
      </c>
      <c r="P549" s="21" t="str">
        <f>'Bruker data input page'!DT549</f>
        <v>3A BKGD</v>
      </c>
      <c r="Q549" s="21">
        <f>'Bruker data input page'!A549</f>
        <v>223</v>
      </c>
      <c r="R549" s="27">
        <f>'Bruker data input page'!B549</f>
        <v>44755.925694444442</v>
      </c>
      <c r="S549" s="22">
        <f>'Bruker data input page'!Y549*Calibrations!H$97+Calibrations!I$97</f>
        <v>52.180230989127843</v>
      </c>
      <c r="T549" s="23">
        <f>Calibrations!O$97*('Bruker data input page'!AK549/0.5993)^2+Calibrations!P$97*('Bruker data input page'!AK549/0.5993)+Calibrations!Q$97</f>
        <v>1.291364207004523</v>
      </c>
      <c r="U549" s="22">
        <f>Calibrations!$V$97*'Bruker data input page'!W549^2+Calibrations!$W$97*'Bruker data input page'!W549+Calibrations!$X$97</f>
        <v>16.781504036736884</v>
      </c>
      <c r="V549" s="23">
        <f>('Bruker data input page'!AS549/0.69943)*Calibrations!AC$97+Calibrations!AD$97</f>
        <v>9.0498573221452006</v>
      </c>
      <c r="W549" s="23">
        <f>'Bruker data input page'!U549*Calibrations!AQ$97+Calibrations!AR$97</f>
        <v>10.504007662717928</v>
      </c>
      <c r="X549" s="23">
        <f>Calibrations!AJ$97*('Bruker data input page'!AQ549/0.77446)^2+('Bruker data input page'!AQ549/0.77446)*Calibrations!AK$97+Calibrations!AL$97</f>
        <v>0.14737072463315898</v>
      </c>
      <c r="Y549" s="23">
        <f>('Bruker data input page'!AI549/0.7147)*Calibrations!AX$97+Calibrations!AY$97</f>
        <v>12.307559334498659</v>
      </c>
      <c r="Z549" s="23">
        <f>('Bruker data input page'!AG549/0.8302)*Calibrations!BE$97+Calibrations!BF$97</f>
        <v>0.22763945395613985</v>
      </c>
      <c r="AA549" s="23">
        <f>((('Bruker data input page'!AA549/0.436)^2)*Calibrations!BK$97)+(('Bruker data input page'!AA549/0.436)*Calibrations!BL$97)+Calibrations!BM$97</f>
        <v>5.8865954540250884E-2</v>
      </c>
      <c r="AB549" s="24">
        <f>'Bruker data input page'!AM549*Calibrations!BS$97*10000+Calibrations!BT$97</f>
        <v>304.09604137869519</v>
      </c>
      <c r="AC549" s="24">
        <f>Calibrations!CA$97*('Bruker data input page'!AO549*10000)^2+('Bruker data input page'!AO549*10000)*Calibrations!CB$97+Calibrations!CC$97</f>
        <v>363.30963759158601</v>
      </c>
      <c r="AD549" s="24">
        <f>'Bruker data input page'!AW549*10000*Calibrations!CI$97+Calibrations!CJ$97</f>
        <v>82.42478942217231</v>
      </c>
      <c r="AE549" s="24">
        <f>'Bruker data input page'!AY549*10000*Calibrations!CP$97+Calibrations!CQ$97</f>
        <v>70.018160139680234</v>
      </c>
      <c r="AF549" s="24">
        <f>Calibrations!$CW$97*('Bruker data input page'!BA549*10000)^2+('Bruker data input page'!BA549*10000)*Calibrations!$CX$97+Calibrations!$CY$97</f>
        <v>110.8459515678219</v>
      </c>
      <c r="AG549" s="24">
        <f>'Bruker data input page'!BI549*10000*Calibrations!DD$97+Calibrations!DE$97</f>
        <v>4.1610912678326706</v>
      </c>
      <c r="AH549" s="24">
        <f>('Bruker data input page'!BK549*10000)*Calibrations!DK$97+Calibrations!DL$97</f>
        <v>101.47178227777572</v>
      </c>
      <c r="AI549" s="24">
        <f>Calibrations!DR$97*('Bruker data input page'!BM549*10000)^2+('Bruker data input page'!BM549*10000)*Calibrations!DS$97+Calibrations!DT$97</f>
        <v>27.603420073396141</v>
      </c>
      <c r="AJ549" s="24">
        <f>Calibrations!DY$97*('Bruker data input page'!BO549*10000)^2+Calibrations!DZ$97*('Bruker data input page'!BO549*10000)+Calibrations!EA$97</f>
        <v>86.310144870152669</v>
      </c>
      <c r="AK549" s="21"/>
      <c r="AL549" s="21"/>
    </row>
    <row r="550" spans="2:38">
      <c r="B550" s="27">
        <f>'Bruker data input page'!B1227</f>
        <v>44742.741666666669</v>
      </c>
      <c r="C550" s="21" t="str">
        <f>'Bruker data input page'!G1227</f>
        <v>GeoExploration</v>
      </c>
      <c r="D550" s="21" t="str">
        <f>'Bruker data input page'!H1227</f>
        <v>Oxide3phase</v>
      </c>
      <c r="E550" s="26">
        <f>'Bruker data input page'!L1227</f>
        <v>90</v>
      </c>
      <c r="F550" s="26"/>
      <c r="G550" s="26" t="str">
        <f>'Bruker data input page'!DK550</f>
        <v>393-U1583F-12R-2A</v>
      </c>
      <c r="H550" s="26" t="str">
        <f>'Bruker data input page'!DL550</f>
        <v>SHLF</v>
      </c>
      <c r="I550" s="26">
        <f>'Bruker data input page'!DM550</f>
        <v>0</v>
      </c>
      <c r="J550" s="26">
        <f>'Bruker data input page'!DN550</f>
        <v>0</v>
      </c>
      <c r="K550" s="26">
        <f>'Bruker data input page'!DO550</f>
        <v>0</v>
      </c>
      <c r="L550" s="26">
        <f>'Bruker data input page'!DP550</f>
        <v>0</v>
      </c>
      <c r="M550" s="26">
        <f>'Bruker data input page'!DQ550</f>
        <v>0</v>
      </c>
      <c r="N550" s="26">
        <f>'Bruker data input page'!DR550</f>
        <v>0</v>
      </c>
      <c r="O550" s="26">
        <f>'Bruker data input page'!DS550</f>
        <v>58</v>
      </c>
      <c r="P550" s="21" t="str">
        <f>'Bruker data input page'!DT550</f>
        <v>6A BKGD</v>
      </c>
      <c r="Q550" s="21">
        <f>'Bruker data input page'!A550</f>
        <v>224</v>
      </c>
      <c r="R550" s="27">
        <f>'Bruker data input page'!B550</f>
        <v>44755.929166666669</v>
      </c>
      <c r="S550" s="22">
        <f>'Bruker data input page'!Y550*Calibrations!H$97+Calibrations!I$97</f>
        <v>5.4995876168714375</v>
      </c>
      <c r="T550" s="23">
        <f>Calibrations!O$97*('Bruker data input page'!AK550/0.5993)^2+Calibrations!P$97*('Bruker data input page'!AK550/0.5993)+Calibrations!Q$97</f>
        <v>-1.7086269470956705E-3</v>
      </c>
      <c r="U550" s="22" t="e">
        <f>Calibrations!$V$97*'Bruker data input page'!W550^2+Calibrations!$W$97*'Bruker data input page'!W550+Calibrations!$X$97</f>
        <v>#VALUE!</v>
      </c>
      <c r="V550" s="23">
        <f>('Bruker data input page'!AS550/0.69943)*Calibrations!AC$97+Calibrations!AD$97</f>
        <v>7.6693966804283731</v>
      </c>
      <c r="W550" s="23">
        <f>'Bruker data input page'!U550*Calibrations!AQ$97+Calibrations!AR$97</f>
        <v>1.3787616179845239</v>
      </c>
      <c r="X550" s="23">
        <f>Calibrations!AJ$97*('Bruker data input page'!AQ550/0.77446)^2+('Bruker data input page'!AQ550/0.77446)*Calibrations!AK$97+Calibrations!AL$97</f>
        <v>0.17550994745490112</v>
      </c>
      <c r="Y550" s="23">
        <f>('Bruker data input page'!AI550/0.7147)*Calibrations!AX$97+Calibrations!AY$97</f>
        <v>-5.9336833814516154E-4</v>
      </c>
      <c r="Z550" s="23">
        <f>('Bruker data input page'!AG550/0.8302)*Calibrations!BE$97+Calibrations!BF$97</f>
        <v>-2.0622034851904836E-3</v>
      </c>
      <c r="AA550" s="23" t="e">
        <f>((('Bruker data input page'!AA550/0.436)^2)*Calibrations!BK$97)+(('Bruker data input page'!AA550/0.436)*Calibrations!BL$97)+Calibrations!BM$97</f>
        <v>#VALUE!</v>
      </c>
      <c r="AB550" s="24" t="e">
        <f>'Bruker data input page'!AM550*Calibrations!BS$97*10000+Calibrations!BT$97</f>
        <v>#VALUE!</v>
      </c>
      <c r="AC550" s="24">
        <f>Calibrations!CA$97*('Bruker data input page'!AO550*10000)^2+('Bruker data input page'!AO550*10000)*Calibrations!CB$97+Calibrations!CC$97</f>
        <v>236.6785269702855</v>
      </c>
      <c r="AD550" s="24">
        <f>'Bruker data input page'!AW550*10000*Calibrations!CI$97+Calibrations!CJ$97</f>
        <v>81.436261286534275</v>
      </c>
      <c r="AE550" s="24">
        <f>'Bruker data input page'!AY550*10000*Calibrations!CP$97+Calibrations!CQ$97</f>
        <v>68.990198871277371</v>
      </c>
      <c r="AF550" s="24">
        <f>Calibrations!$CW$97*('Bruker data input page'!BA550*10000)^2+('Bruker data input page'!BA550*10000)*Calibrations!$CX$97+Calibrations!$CY$97</f>
        <v>60.296104618051245</v>
      </c>
      <c r="AG550" s="24">
        <f>'Bruker data input page'!BI550*10000*Calibrations!DD$97+Calibrations!DE$97</f>
        <v>1.9009381417320252</v>
      </c>
      <c r="AH550" s="24">
        <f>('Bruker data input page'!BK550*10000)*Calibrations!DK$97+Calibrations!DL$97</f>
        <v>145.1715971653129</v>
      </c>
      <c r="AI550" s="24">
        <f>Calibrations!DR$97*('Bruker data input page'!BM550*10000)^2+('Bruker data input page'!BM550*10000)*Calibrations!DS$97+Calibrations!DT$97</f>
        <v>39.258355446514962</v>
      </c>
      <c r="AJ550" s="24">
        <f>Calibrations!DY$97*('Bruker data input page'!BO550*10000)^2+Calibrations!DZ$97*('Bruker data input page'!BO550*10000)+Calibrations!EA$97</f>
        <v>52.088023890807946</v>
      </c>
      <c r="AK550" s="21"/>
      <c r="AL550" s="21"/>
    </row>
    <row r="551" spans="2:38">
      <c r="B551" s="27">
        <f>'Bruker data input page'!B1228</f>
        <v>44742.743750000001</v>
      </c>
      <c r="C551" s="21" t="str">
        <f>'Bruker data input page'!G1228</f>
        <v>GeoExploration</v>
      </c>
      <c r="D551" s="21" t="str">
        <f>'Bruker data input page'!H1228</f>
        <v>Oxide3phase</v>
      </c>
      <c r="E551" s="26">
        <f>'Bruker data input page'!L1228</f>
        <v>90</v>
      </c>
      <c r="F551" s="26"/>
      <c r="G551" s="26" t="str">
        <f>'Bruker data input page'!DK551</f>
        <v>393-U1583F-12R-2A</v>
      </c>
      <c r="H551" s="26" t="str">
        <f>'Bruker data input page'!DL551</f>
        <v>SHLF</v>
      </c>
      <c r="I551" s="26">
        <f>'Bruker data input page'!DM551</f>
        <v>0</v>
      </c>
      <c r="J551" s="26">
        <f>'Bruker data input page'!DN551</f>
        <v>0</v>
      </c>
      <c r="K551" s="26">
        <f>'Bruker data input page'!DO551</f>
        <v>0</v>
      </c>
      <c r="L551" s="26">
        <f>'Bruker data input page'!DP551</f>
        <v>0</v>
      </c>
      <c r="M551" s="26">
        <f>'Bruker data input page'!DQ551</f>
        <v>0</v>
      </c>
      <c r="N551" s="26">
        <f>'Bruker data input page'!DR551</f>
        <v>0</v>
      </c>
      <c r="O551" s="26">
        <f>'Bruker data input page'!DS551</f>
        <v>58</v>
      </c>
      <c r="P551" s="21" t="str">
        <f>'Bruker data input page'!DT551</f>
        <v>6A BKGD</v>
      </c>
      <c r="Q551" s="21">
        <f>'Bruker data input page'!A551</f>
        <v>225</v>
      </c>
      <c r="R551" s="27">
        <f>'Bruker data input page'!B551</f>
        <v>44755.931250000001</v>
      </c>
      <c r="S551" s="22">
        <f>'Bruker data input page'!Y551*Calibrations!H$97+Calibrations!I$97</f>
        <v>52.02731604450004</v>
      </c>
      <c r="T551" s="23">
        <f>Calibrations!O$97*('Bruker data input page'!AK551/0.5993)^2+Calibrations!P$97*('Bruker data input page'!AK551/0.5993)+Calibrations!Q$97</f>
        <v>1.2851151199684496</v>
      </c>
      <c r="U551" s="22">
        <f>Calibrations!$V$97*'Bruker data input page'!W551^2+Calibrations!$W$97*'Bruker data input page'!W551+Calibrations!$X$97</f>
        <v>16.281770955570604</v>
      </c>
      <c r="V551" s="23">
        <f>('Bruker data input page'!AS551/0.69943)*Calibrations!AC$97+Calibrations!AD$97</f>
        <v>9.4817549853845886</v>
      </c>
      <c r="W551" s="23">
        <f>'Bruker data input page'!U551*Calibrations!AQ$97+Calibrations!AR$97</f>
        <v>10.787824294292086</v>
      </c>
      <c r="X551" s="23">
        <f>Calibrations!AJ$97*('Bruker data input page'!AQ551/0.77446)^2+('Bruker data input page'!AQ551/0.77446)*Calibrations!AK$97+Calibrations!AL$97</f>
        <v>0.14176112338592928</v>
      </c>
      <c r="Y551" s="23">
        <f>('Bruker data input page'!AI551/0.7147)*Calibrations!AX$97+Calibrations!AY$97</f>
        <v>11.770118659589407</v>
      </c>
      <c r="Z551" s="23">
        <f>('Bruker data input page'!AG551/0.8302)*Calibrations!BE$97+Calibrations!BF$97</f>
        <v>0.16712016050412049</v>
      </c>
      <c r="AA551" s="23" t="e">
        <f>((('Bruker data input page'!AA551/0.436)^2)*Calibrations!BK$97)+(('Bruker data input page'!AA551/0.436)*Calibrations!BL$97)+Calibrations!BM$97</f>
        <v>#VALUE!</v>
      </c>
      <c r="AB551" s="24">
        <f>'Bruker data input page'!AM551*Calibrations!BS$97*10000+Calibrations!BT$97</f>
        <v>312.67071587818248</v>
      </c>
      <c r="AC551" s="24">
        <f>Calibrations!CA$97*('Bruker data input page'!AO551*10000)^2+('Bruker data input page'!AO551*10000)*Calibrations!CB$97+Calibrations!CC$97</f>
        <v>358.87559403213129</v>
      </c>
      <c r="AD551" s="24">
        <f>'Bruker data input page'!AW551*10000*Calibrations!CI$97+Calibrations!CJ$97</f>
        <v>84.401845693448365</v>
      </c>
      <c r="AE551" s="24">
        <f>'Bruker data input page'!AY551*10000*Calibrations!CP$97+Calibrations!CQ$97</f>
        <v>85.437579165723207</v>
      </c>
      <c r="AF551" s="24">
        <f>Calibrations!$CW$97*('Bruker data input page'!BA551*10000)^2+('Bruker data input page'!BA551*10000)*Calibrations!$CX$97+Calibrations!$CY$97</f>
        <v>93.737902704208523</v>
      </c>
      <c r="AG551" s="24">
        <f>'Bruker data input page'!BI551*10000*Calibrations!DD$97+Calibrations!DE$97</f>
        <v>4.1610912678326706</v>
      </c>
      <c r="AH551" s="24">
        <f>('Bruker data input page'!BK551*10000)*Calibrations!DK$97+Calibrations!DL$97</f>
        <v>96.505894222373783</v>
      </c>
      <c r="AI551" s="24">
        <f>Calibrations!DR$97*('Bruker data input page'!BM551*10000)^2+('Bruker data input page'!BM551*10000)*Calibrations!DS$97+Calibrations!DT$97</f>
        <v>27.603420073396141</v>
      </c>
      <c r="AJ551" s="24">
        <f>Calibrations!DY$97*('Bruker data input page'!BO551*10000)^2+Calibrations!DZ$97*('Bruker data input page'!BO551*10000)+Calibrations!EA$97</f>
        <v>85.460626523355529</v>
      </c>
      <c r="AK551" s="21"/>
      <c r="AL551" s="21"/>
    </row>
    <row r="552" spans="2:38">
      <c r="B552" s="27">
        <f>'Bruker data input page'!B1229</f>
        <v>44742.745138888888</v>
      </c>
      <c r="C552" s="21" t="str">
        <f>'Bruker data input page'!G1229</f>
        <v>GeoExploration</v>
      </c>
      <c r="D552" s="21" t="str">
        <f>'Bruker data input page'!H1229</f>
        <v>Oxide3phase</v>
      </c>
      <c r="E552" s="26">
        <f>'Bruker data input page'!L1229</f>
        <v>90</v>
      </c>
      <c r="F552" s="26"/>
      <c r="G552" s="26" t="str">
        <f>'Bruker data input page'!DK552</f>
        <v>393-U1583F-12R-2A</v>
      </c>
      <c r="H552" s="26" t="str">
        <f>'Bruker data input page'!DL552</f>
        <v>SHLF</v>
      </c>
      <c r="I552" s="26">
        <f>'Bruker data input page'!DM552</f>
        <v>0</v>
      </c>
      <c r="J552" s="26">
        <f>'Bruker data input page'!DN552</f>
        <v>0</v>
      </c>
      <c r="K552" s="26">
        <f>'Bruker data input page'!DO552</f>
        <v>0</v>
      </c>
      <c r="L552" s="26">
        <f>'Bruker data input page'!DP552</f>
        <v>0</v>
      </c>
      <c r="M552" s="26">
        <f>'Bruker data input page'!DQ552</f>
        <v>0</v>
      </c>
      <c r="N552" s="26">
        <f>'Bruker data input page'!DR552</f>
        <v>0</v>
      </c>
      <c r="O552" s="26">
        <f>'Bruker data input page'!DS552</f>
        <v>85</v>
      </c>
      <c r="P552" s="21" t="str">
        <f>'Bruker data input page'!DT552</f>
        <v>7A BKGD</v>
      </c>
      <c r="Q552" s="21">
        <f>'Bruker data input page'!A552</f>
        <v>226</v>
      </c>
      <c r="R552" s="27">
        <f>'Bruker data input page'!B552</f>
        <v>44755.932638888888</v>
      </c>
      <c r="S552" s="22">
        <f>'Bruker data input page'!Y552*Calibrations!H$97+Calibrations!I$97</f>
        <v>50.383153648416496</v>
      </c>
      <c r="T552" s="23">
        <f>Calibrations!O$97*('Bruker data input page'!AK552/0.5993)^2+Calibrations!P$97*('Bruker data input page'!AK552/0.5993)+Calibrations!Q$97</f>
        <v>1.2017886944721323</v>
      </c>
      <c r="U552" s="22">
        <f>Calibrations!$V$97*'Bruker data input page'!W552^2+Calibrations!$W$97*'Bruker data input page'!W552+Calibrations!$X$97</f>
        <v>15.70134254159694</v>
      </c>
      <c r="V552" s="23">
        <f>('Bruker data input page'!AS552/0.69943)*Calibrations!AC$97+Calibrations!AD$97</f>
        <v>9.0304284036056082</v>
      </c>
      <c r="W552" s="23">
        <f>'Bruker data input page'!U552*Calibrations!AQ$97+Calibrations!AR$97</f>
        <v>9.336067423385856</v>
      </c>
      <c r="X552" s="23">
        <f>Calibrations!AJ$97*('Bruker data input page'!AQ552/0.77446)^2+('Bruker data input page'!AQ552/0.77446)*Calibrations!AK$97+Calibrations!AL$97</f>
        <v>0.13789753119732678</v>
      </c>
      <c r="Y552" s="23">
        <f>('Bruker data input page'!AI552/0.7147)*Calibrations!AX$97+Calibrations!AY$97</f>
        <v>11.442021023773702</v>
      </c>
      <c r="Z552" s="23">
        <f>('Bruker data input page'!AG552/0.8302)*Calibrations!BE$97+Calibrations!BF$97</f>
        <v>0.25706903555998967</v>
      </c>
      <c r="AA552" s="23">
        <f>((('Bruker data input page'!AA552/0.436)^2)*Calibrations!BK$97)+(('Bruker data input page'!AA552/0.436)*Calibrations!BL$97)+Calibrations!BM$97</f>
        <v>0.10762765645376056</v>
      </c>
      <c r="AB552" s="24">
        <f>'Bruker data input page'!AM552*Calibrations!BS$97*10000+Calibrations!BT$97</f>
        <v>236.35611283274608</v>
      </c>
      <c r="AC552" s="24">
        <f>Calibrations!CA$97*('Bruker data input page'!AO552*10000)^2+('Bruker data input page'!AO552*10000)*Calibrations!CB$97+Calibrations!CC$97</f>
        <v>351.26902508913292</v>
      </c>
      <c r="AD552" s="24">
        <f>'Bruker data input page'!AW552*10000*Calibrations!CI$97+Calibrations!CJ$97</f>
        <v>92.310070778552628</v>
      </c>
      <c r="AE552" s="24">
        <f>'Bruker data input page'!AY552*10000*Calibrations!CP$97+Calibrations!CQ$97</f>
        <v>81.325734092111745</v>
      </c>
      <c r="AF552" s="24">
        <f>Calibrations!$CW$97*('Bruker data input page'!BA552*10000)^2+('Bruker data input page'!BA552*10000)*Calibrations!$CX$97+Calibrations!$CY$97</f>
        <v>86.049978891311611</v>
      </c>
      <c r="AG552" s="24">
        <f>'Bruker data input page'!BI552*10000*Calibrations!DD$97+Calibrations!DE$97</f>
        <v>5.2911678308829933</v>
      </c>
      <c r="AH552" s="24">
        <f>('Bruker data input page'!BK552*10000)*Calibrations!DK$97+Calibrations!DL$97</f>
        <v>103.4581374999365</v>
      </c>
      <c r="AI552" s="24">
        <f>Calibrations!DR$97*('Bruker data input page'!BM552*10000)^2+('Bruker data input page'!BM552*10000)*Calibrations!DS$97+Calibrations!DT$97</f>
        <v>27.603420073396141</v>
      </c>
      <c r="AJ552" s="24">
        <f>Calibrations!DY$97*('Bruker data input page'!BO552*10000)^2+Calibrations!DZ$97*('Bruker data input page'!BO552*10000)+Calibrations!EA$97</f>
        <v>83.760661417809501</v>
      </c>
      <c r="AK552" s="21"/>
      <c r="AL552" s="21"/>
    </row>
    <row r="553" spans="2:38">
      <c r="B553" s="27">
        <f>'Bruker data input page'!B1230</f>
        <v>44742.746527777781</v>
      </c>
      <c r="C553" s="21" t="str">
        <f>'Bruker data input page'!G1230</f>
        <v>GeoExploration</v>
      </c>
      <c r="D553" s="21" t="str">
        <f>'Bruker data input page'!H1230</f>
        <v>Oxide3phase</v>
      </c>
      <c r="E553" s="26">
        <f>'Bruker data input page'!L1230</f>
        <v>90</v>
      </c>
      <c r="F553" s="26"/>
      <c r="G553" s="26" t="str">
        <f>'Bruker data input page'!DK553</f>
        <v>393-U1583F-12R-2A</v>
      </c>
      <c r="H553" s="26" t="str">
        <f>'Bruker data input page'!DL553</f>
        <v>SHLF</v>
      </c>
      <c r="I553" s="26">
        <f>'Bruker data input page'!DM553</f>
        <v>0</v>
      </c>
      <c r="J553" s="26">
        <f>'Bruker data input page'!DN553</f>
        <v>0</v>
      </c>
      <c r="K553" s="26">
        <f>'Bruker data input page'!DO553</f>
        <v>0</v>
      </c>
      <c r="L553" s="26">
        <f>'Bruker data input page'!DP553</f>
        <v>0</v>
      </c>
      <c r="M553" s="26">
        <f>'Bruker data input page'!DQ553</f>
        <v>0</v>
      </c>
      <c r="N553" s="26">
        <f>'Bruker data input page'!DR553</f>
        <v>0</v>
      </c>
      <c r="O553" s="26">
        <f>'Bruker data input page'!DS553</f>
        <v>114</v>
      </c>
      <c r="P553" s="21" t="str">
        <f>'Bruker data input page'!DT553</f>
        <v>9A ALT</v>
      </c>
      <c r="Q553" s="21">
        <f>'Bruker data input page'!A553</f>
        <v>227</v>
      </c>
      <c r="R553" s="27">
        <f>'Bruker data input page'!B553</f>
        <v>44755.934027777781</v>
      </c>
      <c r="S553" s="22">
        <f>'Bruker data input page'!Y553*Calibrations!H$97+Calibrations!I$97</f>
        <v>52.070802345769479</v>
      </c>
      <c r="T553" s="23">
        <f>Calibrations!O$97*('Bruker data input page'!AK553/0.5993)^2+Calibrations!P$97*('Bruker data input page'!AK553/0.5993)+Calibrations!Q$97</f>
        <v>1.3067055523459123</v>
      </c>
      <c r="U553" s="22">
        <f>Calibrations!$V$97*'Bruker data input page'!W553^2+Calibrations!$W$97*'Bruker data input page'!W553+Calibrations!$X$97</f>
        <v>16.154308352172059</v>
      </c>
      <c r="V553" s="23">
        <f>('Bruker data input page'!AS553/0.69943)*Calibrations!AC$97+Calibrations!AD$97</f>
        <v>9.5131290908781541</v>
      </c>
      <c r="W553" s="23">
        <f>'Bruker data input page'!U553*Calibrations!AQ$97+Calibrations!AR$97</f>
        <v>11.137761694257495</v>
      </c>
      <c r="X553" s="23">
        <f>Calibrations!AJ$97*('Bruker data input page'!AQ553/0.77446)^2+('Bruker data input page'!AQ553/0.77446)*Calibrations!AK$97+Calibrations!AL$97</f>
        <v>0.15122413611092206</v>
      </c>
      <c r="Y553" s="23">
        <f>('Bruker data input page'!AI553/0.7147)*Calibrations!AX$97+Calibrations!AY$97</f>
        <v>11.582547296561586</v>
      </c>
      <c r="Z553" s="23">
        <f>('Bruker data input page'!AG553/0.8302)*Calibrations!BE$97+Calibrations!BF$97</f>
        <v>0.22130077484146449</v>
      </c>
      <c r="AA553" s="23">
        <f>((('Bruker data input page'!AA553/0.436)^2)*Calibrations!BK$97)+(('Bruker data input page'!AA553/0.436)*Calibrations!BL$97)+Calibrations!BM$97</f>
        <v>7.6905403401968706E-2</v>
      </c>
      <c r="AB553" s="24">
        <f>'Bruker data input page'!AM553*Calibrations!BS$97*10000+Calibrations!BT$97</f>
        <v>276.6570829803361</v>
      </c>
      <c r="AC553" s="24">
        <f>Calibrations!CA$97*('Bruker data input page'!AO553*10000)^2+('Bruker data input page'!AO553*10000)*Calibrations!CB$97+Calibrations!CC$97</f>
        <v>343.39183571625063</v>
      </c>
      <c r="AD553" s="24">
        <f>'Bruker data input page'!AW553*10000*Calibrations!CI$97+Calibrations!CJ$97</f>
        <v>55.734529759945453</v>
      </c>
      <c r="AE553" s="24">
        <f>'Bruker data input page'!AY553*10000*Calibrations!CP$97+Calibrations!CQ$97</f>
        <v>63.850392529263047</v>
      </c>
      <c r="AF553" s="24">
        <f>Calibrations!$CW$97*('Bruker data input page'!BA553*10000)^2+('Bruker data input page'!BA553*10000)*Calibrations!$CX$97+Calibrations!$CY$97</f>
        <v>114.3607033182732</v>
      </c>
      <c r="AG553" s="24">
        <f>'Bruker data input page'!BI553*10000*Calibrations!DD$97+Calibrations!DE$97</f>
        <v>3.0310147047823475</v>
      </c>
      <c r="AH553" s="24">
        <f>('Bruker data input page'!BK553*10000)*Calibrations!DK$97+Calibrations!DL$97</f>
        <v>105.44449272209728</v>
      </c>
      <c r="AI553" s="24">
        <f>Calibrations!DR$97*('Bruker data input page'!BM553*10000)^2+('Bruker data input page'!BM553*10000)*Calibrations!DS$97+Calibrations!DT$97</f>
        <v>28.664408876081268</v>
      </c>
      <c r="AJ553" s="24">
        <f>Calibrations!DY$97*('Bruker data input page'!BO553*10000)^2+Calibrations!DZ$97*('Bruker data input page'!BO553*10000)+Calibrations!EA$97</f>
        <v>88.856843086640509</v>
      </c>
      <c r="AK553" s="21"/>
      <c r="AL553" s="21"/>
    </row>
    <row r="554" spans="2:38">
      <c r="B554" s="27">
        <f>'Bruker data input page'!B1231</f>
        <v>44742.761805555558</v>
      </c>
      <c r="C554" s="21" t="str">
        <f>'Bruker data input page'!G1231</f>
        <v>GeoExploration</v>
      </c>
      <c r="D554" s="21" t="str">
        <f>'Bruker data input page'!H1231</f>
        <v>Oxide3phase</v>
      </c>
      <c r="E554" s="26">
        <f>'Bruker data input page'!L1231</f>
        <v>90</v>
      </c>
      <c r="F554" s="26"/>
      <c r="G554" s="26" t="str">
        <f>'Bruker data input page'!DK554</f>
        <v>393-U1583F-12R-3A</v>
      </c>
      <c r="H554" s="26" t="str">
        <f>'Bruker data input page'!DL554</f>
        <v>SHLF</v>
      </c>
      <c r="I554" s="26">
        <f>'Bruker data input page'!DM554</f>
        <v>0</v>
      </c>
      <c r="J554" s="26">
        <f>'Bruker data input page'!DN554</f>
        <v>0</v>
      </c>
      <c r="K554" s="26">
        <f>'Bruker data input page'!DO554</f>
        <v>0</v>
      </c>
      <c r="L554" s="26">
        <f>'Bruker data input page'!DP554</f>
        <v>0</v>
      </c>
      <c r="M554" s="26">
        <f>'Bruker data input page'!DQ554</f>
        <v>0</v>
      </c>
      <c r="N554" s="26">
        <f>'Bruker data input page'!DR554</f>
        <v>0</v>
      </c>
      <c r="O554" s="26">
        <f>'Bruker data input page'!DS554</f>
        <v>19</v>
      </c>
      <c r="P554" s="21" t="str">
        <f>'Bruker data input page'!DT554</f>
        <v>1B BKGD</v>
      </c>
      <c r="Q554" s="21">
        <f>'Bruker data input page'!A554</f>
        <v>228</v>
      </c>
      <c r="R554" s="27">
        <f>'Bruker data input page'!B554</f>
        <v>44755.94027777778</v>
      </c>
      <c r="S554" s="22">
        <f>'Bruker data input page'!Y554*Calibrations!H$97+Calibrations!I$97</f>
        <v>53.10781993451188</v>
      </c>
      <c r="T554" s="23">
        <f>Calibrations!O$97*('Bruker data input page'!AK554/0.5993)^2+Calibrations!P$97*('Bruker data input page'!AK554/0.5993)+Calibrations!Q$97</f>
        <v>1.1836153754500018</v>
      </c>
      <c r="U554" s="22">
        <f>Calibrations!$V$97*'Bruker data input page'!W554^2+Calibrations!$W$97*'Bruker data input page'!W554+Calibrations!$X$97</f>
        <v>16.656058615550879</v>
      </c>
      <c r="V554" s="23">
        <f>('Bruker data input page'!AS554/0.69943)*Calibrations!AC$97+Calibrations!AD$97</f>
        <v>8.9496904532299677</v>
      </c>
      <c r="W554" s="23">
        <f>'Bruker data input page'!U554*Calibrations!AQ$97+Calibrations!AR$97</f>
        <v>13.219985891841741</v>
      </c>
      <c r="X554" s="23">
        <f>Calibrations!AJ$97*('Bruker data input page'!AQ554/0.77446)^2+('Bruker data input page'!AQ554/0.77446)*Calibrations!AK$97+Calibrations!AL$97</f>
        <v>0.13658764793023126</v>
      </c>
      <c r="Y554" s="23">
        <f>('Bruker data input page'!AI554/0.7147)*Calibrations!AX$97+Calibrations!AY$97</f>
        <v>11.383557222310486</v>
      </c>
      <c r="Z554" s="23">
        <f>('Bruker data input page'!AG554/0.8302)*Calibrations!BE$97+Calibrations!BF$97</f>
        <v>0.10448797401387601</v>
      </c>
      <c r="AA554" s="23">
        <f>((('Bruker data input page'!AA554/0.436)^2)*Calibrations!BK$97)+(('Bruker data input page'!AA554/0.436)*Calibrations!BL$97)+Calibrations!BM$97</f>
        <v>4.3001696871075315E-2</v>
      </c>
      <c r="AB554" s="24">
        <f>'Bruker data input page'!AM554*Calibrations!BS$97*10000+Calibrations!BT$97</f>
        <v>274.08468063048991</v>
      </c>
      <c r="AC554" s="24">
        <f>Calibrations!CA$97*('Bruker data input page'!AO554*10000)^2+('Bruker data input page'!AO554*10000)*Calibrations!CB$97+Calibrations!CC$97</f>
        <v>330.2254422254797</v>
      </c>
      <c r="AD554" s="24">
        <f>'Bruker data input page'!AW554*10000*Calibrations!CI$97+Calibrations!CJ$97</f>
        <v>81.436261286534275</v>
      </c>
      <c r="AE554" s="24">
        <f>'Bruker data input page'!AY554*10000*Calibrations!CP$97+Calibrations!CQ$97</f>
        <v>77.213889018500282</v>
      </c>
      <c r="AF554" s="24">
        <f>Calibrations!$CW$97*('Bruker data input page'!BA554*10000)^2+('Bruker data input page'!BA554*10000)*Calibrations!$CX$97+Calibrations!$CY$97</f>
        <v>82.125938838809802</v>
      </c>
      <c r="AG554" s="24" t="e">
        <f>'Bruker data input page'!BI554*10000*Calibrations!DD$97+Calibrations!DE$97</f>
        <v>#VALUE!</v>
      </c>
      <c r="AH554" s="24">
        <f>('Bruker data input page'!BK554*10000)*Calibrations!DK$97+Calibrations!DL$97</f>
        <v>104.4513151110169</v>
      </c>
      <c r="AI554" s="24">
        <f>Calibrations!DR$97*('Bruker data input page'!BM554*10000)^2+('Bruker data input page'!BM554*10000)*Calibrations!DS$97+Calibrations!DT$97</f>
        <v>26.542141426048879</v>
      </c>
      <c r="AJ554" s="24">
        <f>Calibrations!DY$97*('Bruker data input page'!BO554*10000)^2+Calibrations!DZ$97*('Bruker data input page'!BO554*10000)+Calibrations!EA$97</f>
        <v>86.310144870152669</v>
      </c>
      <c r="AK554" s="21"/>
      <c r="AL554" s="21"/>
    </row>
    <row r="555" spans="2:38">
      <c r="B555" s="27">
        <f>'Bruker data input page'!B1232</f>
        <v>44742.763194444444</v>
      </c>
      <c r="C555" s="21" t="str">
        <f>'Bruker data input page'!G1232</f>
        <v>GeoExploration</v>
      </c>
      <c r="D555" s="21" t="str">
        <f>'Bruker data input page'!H1232</f>
        <v>Oxide3phase</v>
      </c>
      <c r="E555" s="26">
        <f>'Bruker data input page'!L1232</f>
        <v>90</v>
      </c>
      <c r="F555" s="26"/>
      <c r="G555" s="26" t="str">
        <f>'Bruker data input page'!DK555</f>
        <v>393-U1583F-12R-3A</v>
      </c>
      <c r="H555" s="26" t="str">
        <f>'Bruker data input page'!DL555</f>
        <v>SHLF</v>
      </c>
      <c r="I555" s="26">
        <f>'Bruker data input page'!DM555</f>
        <v>0</v>
      </c>
      <c r="J555" s="26">
        <f>'Bruker data input page'!DN555</f>
        <v>0</v>
      </c>
      <c r="K555" s="26">
        <f>'Bruker data input page'!DO555</f>
        <v>0</v>
      </c>
      <c r="L555" s="26">
        <f>'Bruker data input page'!DP555</f>
        <v>0</v>
      </c>
      <c r="M555" s="26">
        <f>'Bruker data input page'!DQ555</f>
        <v>0</v>
      </c>
      <c r="N555" s="26">
        <f>'Bruker data input page'!DR555</f>
        <v>0</v>
      </c>
      <c r="O555" s="26">
        <f>'Bruker data input page'!DS555</f>
        <v>38</v>
      </c>
      <c r="P555" s="21" t="str">
        <f>'Bruker data input page'!DT555</f>
        <v>1E BKGD</v>
      </c>
      <c r="Q555" s="21">
        <f>'Bruker data input page'!A555</f>
        <v>229</v>
      </c>
      <c r="R555" s="27">
        <f>'Bruker data input page'!B555</f>
        <v>44755.943055555559</v>
      </c>
      <c r="S555" s="22">
        <f>'Bruker data input page'!Y555*Calibrations!H$97+Calibrations!I$97</f>
        <v>53.230674676349601</v>
      </c>
      <c r="T555" s="23">
        <f>Calibrations!O$97*('Bruker data input page'!AK555/0.5993)^2+Calibrations!P$97*('Bruker data input page'!AK555/0.5993)+Calibrations!Q$97</f>
        <v>1.2346488937165296</v>
      </c>
      <c r="U555" s="22">
        <f>Calibrations!$V$97*'Bruker data input page'!W555^2+Calibrations!$W$97*'Bruker data input page'!W555+Calibrations!$X$97</f>
        <v>16.630283331602829</v>
      </c>
      <c r="V555" s="23">
        <f>('Bruker data input page'!AS555/0.69943)*Calibrations!AC$97+Calibrations!AD$97</f>
        <v>8.9809206408084226</v>
      </c>
      <c r="W555" s="23">
        <f>'Bruker data input page'!U555*Calibrations!AQ$97+Calibrations!AR$97</f>
        <v>10.964919685655797</v>
      </c>
      <c r="X555" s="23">
        <f>Calibrations!AJ$97*('Bruker data input page'!AQ555/0.77446)^2+('Bruker data input page'!AQ555/0.77446)*Calibrations!AK$97+Calibrations!AL$97</f>
        <v>0.14651276276551262</v>
      </c>
      <c r="Y555" s="23">
        <f>('Bruker data input page'!AI555/0.7147)*Calibrations!AX$97+Calibrations!AY$97</f>
        <v>11.444304766018359</v>
      </c>
      <c r="Z555" s="23">
        <f>('Bruker data input page'!AG555/0.8302)*Calibrations!BE$97+Calibrations!BF$97</f>
        <v>0.10539349960168677</v>
      </c>
      <c r="AA555" s="23">
        <f>((('Bruker data input page'!AA555/0.436)^2)*Calibrations!BK$97)+(('Bruker data input page'!AA555/0.436)*Calibrations!BL$97)+Calibrations!BM$97</f>
        <v>4.3778324168539828E-2</v>
      </c>
      <c r="AB555" s="24">
        <f>'Bruker data input page'!AM555*Calibrations!BS$97*10000+Calibrations!BT$97</f>
        <v>307.52591117849011</v>
      </c>
      <c r="AC555" s="24">
        <f>Calibrations!CA$97*('Bruker data input page'!AO555*10000)^2+('Bruker data input page'!AO555*10000)*Calibrations!CB$97+Calibrations!CC$97</f>
        <v>335.24402591348405</v>
      </c>
      <c r="AD555" s="24">
        <f>'Bruker data input page'!AW555*10000*Calibrations!CI$97+Calibrations!CJ$97</f>
        <v>115.04621789822735</v>
      </c>
      <c r="AE555" s="24">
        <f>'Bruker data input page'!AY555*10000*Calibrations!CP$97+Calibrations!CQ$97</f>
        <v>77.213889018500282</v>
      </c>
      <c r="AF555" s="24">
        <f>Calibrations!$CW$97*('Bruker data input page'!BA555*10000)^2+('Bruker data input page'!BA555*10000)*Calibrations!$CX$97+Calibrations!$CY$97</f>
        <v>76.810841432159478</v>
      </c>
      <c r="AG555" s="24" t="e">
        <f>'Bruker data input page'!BI555*10000*Calibrations!DD$97+Calibrations!DE$97</f>
        <v>#VALUE!</v>
      </c>
      <c r="AH555" s="24">
        <f>('Bruker data input page'!BK555*10000)*Calibrations!DK$97+Calibrations!DL$97</f>
        <v>105.44449272209728</v>
      </c>
      <c r="AI555" s="24">
        <f>Calibrations!DR$97*('Bruker data input page'!BM555*10000)^2+('Bruker data input page'!BM555*10000)*Calibrations!DS$97+Calibrations!DT$97</f>
        <v>30.785516947465101</v>
      </c>
      <c r="AJ555" s="24">
        <f>Calibrations!DY$97*('Bruker data input page'!BO555*10000)^2+Calibrations!DZ$97*('Bruker data input page'!BO555*10000)+Calibrations!EA$97</f>
        <v>82.910214659060614</v>
      </c>
      <c r="AK555" s="21"/>
      <c r="AL555" s="21"/>
    </row>
    <row r="556" spans="2:38">
      <c r="B556" s="27">
        <f>'Bruker data input page'!B1233</f>
        <v>44742.76458333333</v>
      </c>
      <c r="C556" s="21" t="str">
        <f>'Bruker data input page'!G1233</f>
        <v>GeoExploration</v>
      </c>
      <c r="D556" s="21" t="str">
        <f>'Bruker data input page'!H1233</f>
        <v>Oxide3phase</v>
      </c>
      <c r="E556" s="26">
        <f>'Bruker data input page'!L1233</f>
        <v>90</v>
      </c>
      <c r="F556" s="26"/>
      <c r="G556" s="26" t="str">
        <f>'Bruker data input page'!DK556</f>
        <v>393-U1583F-12R-3A</v>
      </c>
      <c r="H556" s="26" t="str">
        <f>'Bruker data input page'!DL556</f>
        <v>SHLF</v>
      </c>
      <c r="I556" s="26">
        <f>'Bruker data input page'!DM556</f>
        <v>0</v>
      </c>
      <c r="J556" s="26">
        <f>'Bruker data input page'!DN556</f>
        <v>0</v>
      </c>
      <c r="K556" s="26">
        <f>'Bruker data input page'!DO556</f>
        <v>0</v>
      </c>
      <c r="L556" s="26">
        <f>'Bruker data input page'!DP556</f>
        <v>0</v>
      </c>
      <c r="M556" s="26">
        <f>'Bruker data input page'!DQ556</f>
        <v>0</v>
      </c>
      <c r="N556" s="26">
        <f>'Bruker data input page'!DR556</f>
        <v>0</v>
      </c>
      <c r="O556" s="26">
        <f>'Bruker data input page'!DS556</f>
        <v>60</v>
      </c>
      <c r="P556" s="21" t="str">
        <f>'Bruker data input page'!DT556</f>
        <v>1F ALT (NR VEIN)</v>
      </c>
      <c r="Q556" s="21">
        <f>'Bruker data input page'!A556</f>
        <v>230</v>
      </c>
      <c r="R556" s="27">
        <f>'Bruker data input page'!B556</f>
        <v>44755.945138888892</v>
      </c>
      <c r="S556" s="22">
        <f>'Bruker data input page'!Y556*Calibrations!H$97+Calibrations!I$97</f>
        <v>51.962324222657458</v>
      </c>
      <c r="T556" s="23">
        <f>Calibrations!O$97*('Bruker data input page'!AK556/0.5993)^2+Calibrations!P$97*('Bruker data input page'!AK556/0.5993)+Calibrations!Q$97</f>
        <v>1.2699254798282971</v>
      </c>
      <c r="U556" s="22">
        <f>Calibrations!$V$97*'Bruker data input page'!W556^2+Calibrations!$W$97*'Bruker data input page'!W556+Calibrations!$X$97</f>
        <v>15.569026352642675</v>
      </c>
      <c r="V556" s="23">
        <f>('Bruker data input page'!AS556/0.69943)*Calibrations!AC$97+Calibrations!AD$97</f>
        <v>9.8850129835174645</v>
      </c>
      <c r="W556" s="23">
        <f>'Bruker data input page'!U556*Calibrations!AQ$97+Calibrations!AR$97</f>
        <v>10.635669192760165</v>
      </c>
      <c r="X556" s="23">
        <f>Calibrations!AJ$97*('Bruker data input page'!AQ556/0.77446)^2+('Bruker data input page'!AQ556/0.77446)*Calibrations!AK$97+Calibrations!AL$97</f>
        <v>0.15803331075429705</v>
      </c>
      <c r="Y556" s="23">
        <f>('Bruker data input page'!AI556/0.7147)*Calibrations!AX$97+Calibrations!AY$97</f>
        <v>12.427531927084637</v>
      </c>
      <c r="Z556" s="23">
        <f>('Bruker data input page'!AG556/0.8302)*Calibrations!BE$97+Calibrations!BF$97</f>
        <v>0.30943859872171214</v>
      </c>
      <c r="AA556" s="23">
        <f>((('Bruker data input page'!AA556/0.436)^2)*Calibrations!BK$97)+(('Bruker data input page'!AA556/0.436)*Calibrations!BL$97)+Calibrations!BM$97</f>
        <v>0.10913276932058942</v>
      </c>
      <c r="AB556" s="24">
        <f>'Bruker data input page'!AM556*Calibrations!BS$97*10000+Calibrations!BT$97</f>
        <v>247.50318968207949</v>
      </c>
      <c r="AC556" s="24">
        <f>Calibrations!CA$97*('Bruker data input page'!AO556*10000)^2+('Bruker data input page'!AO556*10000)*Calibrations!CB$97+Calibrations!CC$97</f>
        <v>336.89523750842795</v>
      </c>
      <c r="AD556" s="24">
        <f>'Bruker data input page'!AW556*10000*Calibrations!CI$97+Calibrations!CJ$97</f>
        <v>71.550979930153957</v>
      </c>
      <c r="AE556" s="24">
        <f>'Bruker data input page'!AY556*10000*Calibrations!CP$97+Calibrations!CQ$97</f>
        <v>72.074082676485958</v>
      </c>
      <c r="AF556" s="24">
        <f>Calibrations!$CW$97*('Bruker data input page'!BA556*10000)^2+('Bruker data input page'!BA556*10000)*Calibrations!$CX$97+Calibrations!$CY$97</f>
        <v>83.439883904166209</v>
      </c>
      <c r="AG556" s="24">
        <f>'Bruker data input page'!BI556*10000*Calibrations!DD$97+Calibrations!DE$97</f>
        <v>3.0310147047823475</v>
      </c>
      <c r="AH556" s="24">
        <f>('Bruker data input page'!BK556*10000)*Calibrations!DK$97+Calibrations!DL$97</f>
        <v>116.3694464439816</v>
      </c>
      <c r="AI556" s="24">
        <f>Calibrations!DR$97*('Bruker data input page'!BM556*10000)^2+('Bruker data input page'!BM556*10000)*Calibrations!DS$97+Calibrations!DT$97</f>
        <v>25.480572934039472</v>
      </c>
      <c r="AJ556" s="24">
        <f>Calibrations!DY$97*('Bruker data input page'!BO556*10000)^2+Calibrations!DZ$97*('Bruker data input page'!BO556*10000)+Calibrations!EA$97</f>
        <v>84.610798705907811</v>
      </c>
      <c r="AK556" s="21"/>
      <c r="AL556" s="21"/>
    </row>
    <row r="557" spans="2:38">
      <c r="B557" s="27">
        <f>'Bruker data input page'!B1234</f>
        <v>44742.767361111109</v>
      </c>
      <c r="C557" s="21" t="str">
        <f>'Bruker data input page'!G1234</f>
        <v>GeoExploration</v>
      </c>
      <c r="D557" s="21" t="str">
        <f>'Bruker data input page'!H1234</f>
        <v>Oxide3phase</v>
      </c>
      <c r="E557" s="26">
        <f>'Bruker data input page'!L1234</f>
        <v>90</v>
      </c>
      <c r="F557" s="26"/>
      <c r="G557" s="26" t="str">
        <f>'Bruker data input page'!DK557</f>
        <v>393-U1583F-12R-3A</v>
      </c>
      <c r="H557" s="26" t="str">
        <f>'Bruker data input page'!DL557</f>
        <v>SHLF</v>
      </c>
      <c r="I557" s="26">
        <f>'Bruker data input page'!DM557</f>
        <v>0</v>
      </c>
      <c r="J557" s="26">
        <f>'Bruker data input page'!DN557</f>
        <v>0</v>
      </c>
      <c r="K557" s="26">
        <f>'Bruker data input page'!DO557</f>
        <v>0</v>
      </c>
      <c r="L557" s="26">
        <f>'Bruker data input page'!DP557</f>
        <v>0</v>
      </c>
      <c r="M557" s="26">
        <f>'Bruker data input page'!DQ557</f>
        <v>0</v>
      </c>
      <c r="N557" s="26">
        <f>'Bruker data input page'!DR557</f>
        <v>0</v>
      </c>
      <c r="O557" s="26">
        <f>'Bruker data input page'!DS557</f>
        <v>104</v>
      </c>
      <c r="P557" s="21" t="str">
        <f>'Bruker data input page'!DT557</f>
        <v>4A BKGD</v>
      </c>
      <c r="Q557" s="21">
        <f>'Bruker data input page'!A557</f>
        <v>231</v>
      </c>
      <c r="R557" s="27">
        <f>'Bruker data input page'!B557</f>
        <v>44755.947222222225</v>
      </c>
      <c r="S557" s="22">
        <f>'Bruker data input page'!Y557*Calibrations!H$97+Calibrations!I$97</f>
        <v>51.035091722365792</v>
      </c>
      <c r="T557" s="23">
        <f>Calibrations!O$97*('Bruker data input page'!AK557/0.5993)^2+Calibrations!P$97*('Bruker data input page'!AK557/0.5993)+Calibrations!Q$97</f>
        <v>1.2238846706451161</v>
      </c>
      <c r="U557" s="22">
        <f>Calibrations!$V$97*'Bruker data input page'!W557^2+Calibrations!$W$97*'Bruker data input page'!W557+Calibrations!$X$97</f>
        <v>16.149028306598009</v>
      </c>
      <c r="V557" s="23">
        <f>('Bruker data input page'!AS557/0.69943)*Calibrations!AC$97+Calibrations!AD$97</f>
        <v>9.075330793119333</v>
      </c>
      <c r="W557" s="23">
        <f>'Bruker data input page'!U557*Calibrations!AQ$97+Calibrations!AR$97</f>
        <v>10.459540479296908</v>
      </c>
      <c r="X557" s="23">
        <f>Calibrations!AJ$97*('Bruker data input page'!AQ557/0.77446)^2+('Bruker data input page'!AQ557/0.77446)*Calibrations!AK$97+Calibrations!AL$97</f>
        <v>0.14490509252856415</v>
      </c>
      <c r="Y557" s="23">
        <f>('Bruker data input page'!AI557/0.7147)*Calibrations!AX$97+Calibrations!AY$97</f>
        <v>12.335573239366454</v>
      </c>
      <c r="Z557" s="23">
        <f>('Bruker data input page'!AG557/0.8302)*Calibrations!BE$97+Calibrations!BF$97</f>
        <v>0.2828765148125964</v>
      </c>
      <c r="AA557" s="23">
        <f>((('Bruker data input page'!AA557/0.436)^2)*Calibrations!BK$97)+(('Bruker data input page'!AA557/0.436)*Calibrations!BL$97)+Calibrations!BM$97</f>
        <v>0.16146427902997773</v>
      </c>
      <c r="AB557" s="24">
        <f>'Bruker data input page'!AM557*Calibrations!BS$97*10000+Calibrations!BT$97</f>
        <v>298.09376922905415</v>
      </c>
      <c r="AC557" s="24">
        <f>Calibrations!CA$97*('Bruker data input page'!AO557*10000)^2+('Bruker data input page'!AO557*10000)*Calibrations!CB$97+Calibrations!CC$97</f>
        <v>363.30963759158601</v>
      </c>
      <c r="AD557" s="24">
        <f>'Bruker data input page'!AW557*10000*Calibrations!CI$97+Calibrations!CJ$97</f>
        <v>110.1035772200372</v>
      </c>
      <c r="AE557" s="24">
        <f>'Bruker data input page'!AY557*10000*Calibrations!CP$97+Calibrations!CQ$97</f>
        <v>82.353695360514607</v>
      </c>
      <c r="AF557" s="24">
        <f>Calibrations!$CW$97*('Bruker data input page'!BA557*10000)^2+('Bruker data input page'!BA557*10000)*Calibrations!$CX$97+Calibrations!$CY$97</f>
        <v>87.346128813100606</v>
      </c>
      <c r="AG557" s="24">
        <f>'Bruker data input page'!BI557*10000*Calibrations!DD$97+Calibrations!DE$97</f>
        <v>3.0310147047823475</v>
      </c>
      <c r="AH557" s="24">
        <f>('Bruker data input page'!BK557*10000)*Calibrations!DK$97+Calibrations!DL$97</f>
        <v>110.41038077749923</v>
      </c>
      <c r="AI557" s="24">
        <f>Calibrations!DR$97*('Bruker data input page'!BM557*10000)^2+('Bruker data input page'!BM557*10000)*Calibrations!DS$97+Calibrations!DT$97</f>
        <v>29.725107834104254</v>
      </c>
      <c r="AJ557" s="24">
        <f>Calibrations!DY$97*('Bruker data input page'!BO557*10000)^2+Calibrations!DZ$97*('Bruker data input page'!BO557*10000)+Calibrations!EA$97</f>
        <v>89.705123550835296</v>
      </c>
      <c r="AK557" s="21"/>
      <c r="AL557" s="21"/>
    </row>
    <row r="558" spans="2:38">
      <c r="B558" s="27">
        <f>'Bruker data input page'!B1235</f>
        <v>44742.768750000003</v>
      </c>
      <c r="C558" s="21" t="str">
        <f>'Bruker data input page'!G1235</f>
        <v>GeoExploration</v>
      </c>
      <c r="D558" s="21" t="str">
        <f>'Bruker data input page'!H1235</f>
        <v>Oxide3phase</v>
      </c>
      <c r="E558" s="26">
        <f>'Bruker data input page'!L1235</f>
        <v>90</v>
      </c>
      <c r="F558" s="26"/>
      <c r="G558" s="26" t="str">
        <f>'Bruker data input page'!DK558</f>
        <v>393-U1583F-12R-3A</v>
      </c>
      <c r="H558" s="26" t="str">
        <f>'Bruker data input page'!DL558</f>
        <v>SHLF</v>
      </c>
      <c r="I558" s="26">
        <f>'Bruker data input page'!DM558</f>
        <v>0</v>
      </c>
      <c r="J558" s="26">
        <f>'Bruker data input page'!DN558</f>
        <v>0</v>
      </c>
      <c r="K558" s="26">
        <f>'Bruker data input page'!DO558</f>
        <v>0</v>
      </c>
      <c r="L558" s="26">
        <f>'Bruker data input page'!DP558</f>
        <v>0</v>
      </c>
      <c r="M558" s="26">
        <f>'Bruker data input page'!DQ558</f>
        <v>0</v>
      </c>
      <c r="N558" s="26">
        <f>'Bruker data input page'!DR558</f>
        <v>0</v>
      </c>
      <c r="O558" s="26">
        <f>'Bruker data input page'!DS558</f>
        <v>125</v>
      </c>
      <c r="P558" s="21" t="str">
        <f>'Bruker data input page'!DT558</f>
        <v>6A BKGD</v>
      </c>
      <c r="Q558" s="21">
        <f>'Bruker data input page'!A558</f>
        <v>232</v>
      </c>
      <c r="R558" s="27">
        <f>'Bruker data input page'!B558</f>
        <v>44755.948611111111</v>
      </c>
      <c r="S558" s="22">
        <f>'Bruker data input page'!Y558*Calibrations!H$97+Calibrations!I$97</f>
        <v>53.270002451541366</v>
      </c>
      <c r="T558" s="23">
        <f>Calibrations!O$97*('Bruker data input page'!AK558/0.5993)^2+Calibrations!P$97*('Bruker data input page'!AK558/0.5993)+Calibrations!Q$97</f>
        <v>1.2285503187549014</v>
      </c>
      <c r="U558" s="22">
        <f>Calibrations!$V$97*'Bruker data input page'!W558^2+Calibrations!$W$97*'Bruker data input page'!W558+Calibrations!$X$97</f>
        <v>16.899083048735513</v>
      </c>
      <c r="V558" s="23">
        <f>('Bruker data input page'!AS558/0.69943)*Calibrations!AC$97+Calibrations!AD$97</f>
        <v>8.753962088682961</v>
      </c>
      <c r="W558" s="23">
        <f>'Bruker data input page'!U558*Calibrations!AQ$97+Calibrations!AR$97</f>
        <v>10.55156821542041</v>
      </c>
      <c r="X558" s="23">
        <f>Calibrations!AJ$97*('Bruker data input page'!AQ558/0.77446)^2+('Bruker data input page'!AQ558/0.77446)*Calibrations!AK$97+Calibrations!AL$97</f>
        <v>0.1500320555864465</v>
      </c>
      <c r="Y558" s="23">
        <f>('Bruker data input page'!AI558/0.7147)*Calibrations!AX$97+Calibrations!AY$97</f>
        <v>11.750021727836426</v>
      </c>
      <c r="Z558" s="23">
        <f>('Bruker data input page'!AG558/0.8302)*Calibrations!BE$97+Calibrations!BF$97</f>
        <v>0.10418613215127243</v>
      </c>
      <c r="AA558" s="23">
        <f>((('Bruker data input page'!AA558/0.436)^2)*Calibrations!BK$97)+(('Bruker data input page'!AA558/0.436)*Calibrations!BL$97)+Calibrations!BM$97</f>
        <v>6.2332423316923416E-2</v>
      </c>
      <c r="AB558" s="24">
        <f>'Bruker data input page'!AM558*Calibrations!BS$97*10000+Calibrations!BT$97</f>
        <v>287.80415982966952</v>
      </c>
      <c r="AC558" s="24">
        <f>Calibrations!CA$97*('Bruker data input page'!AO558*10000)^2+('Bruker data input page'!AO558*10000)*Calibrations!CB$97+Calibrations!CC$97</f>
        <v>344.98892322521783</v>
      </c>
      <c r="AD558" s="24">
        <f>'Bruker data input page'!AW558*10000*Calibrations!CI$97+Calibrations!CJ$97</f>
        <v>93.298598914190649</v>
      </c>
      <c r="AE558" s="24">
        <f>'Bruker data input page'!AY558*10000*Calibrations!CP$97+Calibrations!CQ$97</f>
        <v>80.297772823708883</v>
      </c>
      <c r="AF558" s="24">
        <f>Calibrations!$CW$97*('Bruker data input page'!BA558*10000)^2+('Bruker data input page'!BA558*10000)*Calibrations!$CX$97+Calibrations!$CY$97</f>
        <v>89.920633513111184</v>
      </c>
      <c r="AG558" s="24" t="e">
        <f>'Bruker data input page'!BI558*10000*Calibrations!DD$97+Calibrations!DE$97</f>
        <v>#VALUE!</v>
      </c>
      <c r="AH558" s="24">
        <f>('Bruker data input page'!BK558*10000)*Calibrations!DK$97+Calibrations!DL$97</f>
        <v>104.4513151110169</v>
      </c>
      <c r="AI558" s="24">
        <f>Calibrations!DR$97*('Bruker data input page'!BM558*10000)^2+('Bruker data input page'!BM558*10000)*Calibrations!DS$97+Calibrations!DT$97</f>
        <v>25.480572934039472</v>
      </c>
      <c r="AJ558" s="24">
        <f>Calibrations!DY$97*('Bruker data input page'!BO558*10000)^2+Calibrations!DZ$97*('Bruker data input page'!BO558*10000)+Calibrations!EA$97</f>
        <v>85.460626523355529</v>
      </c>
      <c r="AK558" s="21"/>
      <c r="AL558" s="21"/>
    </row>
    <row r="559" spans="2:38">
      <c r="B559" s="27">
        <f>'Bruker data input page'!B1236</f>
        <v>44742.770138888889</v>
      </c>
      <c r="C559" s="21" t="str">
        <f>'Bruker data input page'!G1236</f>
        <v>GeoExploration</v>
      </c>
      <c r="D559" s="21" t="str">
        <f>'Bruker data input page'!H1236</f>
        <v>Oxide3phase</v>
      </c>
      <c r="E559" s="26">
        <f>'Bruker data input page'!L1236</f>
        <v>90</v>
      </c>
      <c r="F559" s="26"/>
      <c r="G559" s="26" t="str">
        <f>'Bruker data input page'!DK559</f>
        <v>393-U1583F-12R-4A</v>
      </c>
      <c r="H559" s="26" t="str">
        <f>'Bruker data input page'!DL559</f>
        <v>SHLF</v>
      </c>
      <c r="I559" s="26">
        <f>'Bruker data input page'!DM559</f>
        <v>0</v>
      </c>
      <c r="J559" s="26">
        <f>'Bruker data input page'!DN559</f>
        <v>0</v>
      </c>
      <c r="K559" s="26">
        <f>'Bruker data input page'!DO559</f>
        <v>0</v>
      </c>
      <c r="L559" s="26">
        <f>'Bruker data input page'!DP559</f>
        <v>0</v>
      </c>
      <c r="M559" s="26">
        <f>'Bruker data input page'!DQ559</f>
        <v>0</v>
      </c>
      <c r="N559" s="26">
        <f>'Bruker data input page'!DR559</f>
        <v>0</v>
      </c>
      <c r="O559" s="26">
        <f>'Bruker data input page'!DS559</f>
        <v>8</v>
      </c>
      <c r="P559" s="21" t="str">
        <f>'Bruker data input page'!DT559</f>
        <v>1A BKGD</v>
      </c>
      <c r="Q559" s="21">
        <f>'Bruker data input page'!A559</f>
        <v>233</v>
      </c>
      <c r="R559" s="27">
        <f>'Bruker data input page'!B559</f>
        <v>44755.950694444444</v>
      </c>
      <c r="S559" s="22">
        <f>'Bruker data input page'!Y559*Calibrations!H$97+Calibrations!I$97</f>
        <v>52.592875591064413</v>
      </c>
      <c r="T559" s="23">
        <f>Calibrations!O$97*('Bruker data input page'!AK559/0.5993)^2+Calibrations!P$97*('Bruker data input page'!AK559/0.5993)+Calibrations!Q$97</f>
        <v>1.2307031008472564</v>
      </c>
      <c r="U559" s="22">
        <f>Calibrations!$V$97*'Bruker data input page'!W559^2+Calibrations!$W$97*'Bruker data input page'!W559+Calibrations!$X$97</f>
        <v>15.792288423606935</v>
      </c>
      <c r="V559" s="23">
        <f>('Bruker data input page'!AS559/0.69943)*Calibrations!AC$97+Calibrations!AD$97</f>
        <v>10.292156765358259</v>
      </c>
      <c r="W559" s="23">
        <f>'Bruker data input page'!U559*Calibrations!AQ$97+Calibrations!AR$97</f>
        <v>10.595455392101155</v>
      </c>
      <c r="X559" s="23">
        <f>Calibrations!AJ$97*('Bruker data input page'!AQ559/0.77446)^2+('Bruker data input page'!AQ559/0.77446)*Calibrations!AK$97+Calibrations!AL$97</f>
        <v>0.14061244980334625</v>
      </c>
      <c r="Y559" s="23">
        <f>('Bruker data input page'!AI559/0.7147)*Calibrations!AX$97+Calibrations!AY$97</f>
        <v>11.370920515223386</v>
      </c>
      <c r="Z559" s="23">
        <f>('Bruker data input page'!AG559/0.8302)*Calibrations!BE$97+Calibrations!BF$97</f>
        <v>0.48511056275700021</v>
      </c>
      <c r="AA559" s="23">
        <f>((('Bruker data input page'!AA559/0.436)^2)*Calibrations!BK$97)+(('Bruker data input page'!AA559/0.436)*Calibrations!BL$97)+Calibrations!BM$97</f>
        <v>6.7329420960995354E-2</v>
      </c>
      <c r="AB559" s="24">
        <f>'Bruker data input page'!AM559*Calibrations!BS$97*10000+Calibrations!BT$97</f>
        <v>287.80415982966952</v>
      </c>
      <c r="AC559" s="24">
        <f>Calibrations!CA$97*('Bruker data input page'!AO559*10000)^2+('Bruker data input page'!AO559*10000)*Calibrations!CB$97+Calibrations!CC$97</f>
        <v>360.36443336914488</v>
      </c>
      <c r="AD559" s="24">
        <f>'Bruker data input page'!AW559*10000*Calibrations!CI$97+Calibrations!CJ$97</f>
        <v>86.378901964724434</v>
      </c>
      <c r="AE559" s="24">
        <f>'Bruker data input page'!AY559*10000*Calibrations!CP$97+Calibrations!CQ$97</f>
        <v>82.353695360514607</v>
      </c>
      <c r="AF559" s="24">
        <f>Calibrations!$CW$97*('Bruker data input page'!BA559*10000)^2+('Bruker data input page'!BA559*10000)*Calibrations!$CX$97+Calibrations!$CY$97</f>
        <v>78.148513355605772</v>
      </c>
      <c r="AG559" s="24">
        <f>'Bruker data input page'!BI559*10000*Calibrations!DD$97+Calibrations!DE$97</f>
        <v>8.6813975200339613</v>
      </c>
      <c r="AH559" s="24">
        <f>('Bruker data input page'!BK559*10000)*Calibrations!DK$97+Calibrations!DL$97</f>
        <v>99.485427055614949</v>
      </c>
      <c r="AI559" s="24">
        <f>Calibrations!DR$97*('Bruker data input page'!BM559*10000)^2+('Bruker data input page'!BM559*10000)*Calibrations!DS$97+Calibrations!DT$97</f>
        <v>27.603420073396141</v>
      </c>
      <c r="AJ559" s="24">
        <f>Calibrations!DY$97*('Bruker data input page'!BO559*10000)^2+Calibrations!DZ$97*('Bruker data input page'!BO559*10000)+Calibrations!EA$97</f>
        <v>84.610798705907811</v>
      </c>
      <c r="AK559" s="21"/>
      <c r="AL559" s="21"/>
    </row>
    <row r="560" spans="2:38">
      <c r="B560" s="27">
        <f>'Bruker data input page'!B1237</f>
        <v>44742.772222222222</v>
      </c>
      <c r="C560" s="21" t="str">
        <f>'Bruker data input page'!G1237</f>
        <v>GeoExploration</v>
      </c>
      <c r="D560" s="21" t="str">
        <f>'Bruker data input page'!H1237</f>
        <v>Oxide3phase</v>
      </c>
      <c r="E560" s="26">
        <f>'Bruker data input page'!L1237</f>
        <v>90</v>
      </c>
      <c r="F560" s="26"/>
      <c r="G560" s="26" t="str">
        <f>'Bruker data input page'!DK560</f>
        <v>393-U1583F-12R-4A</v>
      </c>
      <c r="H560" s="26" t="str">
        <f>'Bruker data input page'!DL560</f>
        <v>SHLF</v>
      </c>
      <c r="I560" s="26">
        <f>'Bruker data input page'!DM560</f>
        <v>0</v>
      </c>
      <c r="J560" s="26">
        <f>'Bruker data input page'!DN560</f>
        <v>0</v>
      </c>
      <c r="K560" s="26">
        <f>'Bruker data input page'!DO560</f>
        <v>0</v>
      </c>
      <c r="L560" s="26">
        <f>'Bruker data input page'!DP560</f>
        <v>0</v>
      </c>
      <c r="M560" s="26">
        <f>'Bruker data input page'!DQ560</f>
        <v>0</v>
      </c>
      <c r="N560" s="26">
        <f>'Bruker data input page'!DR560</f>
        <v>0</v>
      </c>
      <c r="O560" s="26">
        <f>'Bruker data input page'!DS560</f>
        <v>32</v>
      </c>
      <c r="P560" s="21" t="str">
        <f>'Bruker data input page'!DT560</f>
        <v>2B BKGD</v>
      </c>
      <c r="Q560" s="21">
        <f>'Bruker data input page'!A560</f>
        <v>234</v>
      </c>
      <c r="R560" s="27">
        <f>'Bruker data input page'!B560</f>
        <v>44755.956944444442</v>
      </c>
      <c r="S560" s="22">
        <f>'Bruker data input page'!Y560*Calibrations!H$97+Calibrations!I$97</f>
        <v>53.119939067652538</v>
      </c>
      <c r="T560" s="23">
        <f>Calibrations!O$97*('Bruker data input page'!AK560/0.5993)^2+Calibrations!P$97*('Bruker data input page'!AK560/0.5993)+Calibrations!Q$97</f>
        <v>1.2831504621003598</v>
      </c>
      <c r="U560" s="22">
        <f>Calibrations!$V$97*'Bruker data input page'!W560^2+Calibrations!$W$97*'Bruker data input page'!W560+Calibrations!$X$97</f>
        <v>16.984909216282563</v>
      </c>
      <c r="V560" s="23">
        <f>('Bruker data input page'!AS560/0.69943)*Calibrations!AC$97+Calibrations!AD$97</f>
        <v>8.7628849994196631</v>
      </c>
      <c r="W560" s="23">
        <f>'Bruker data input page'!U560*Calibrations!AQ$97+Calibrations!AR$97</f>
        <v>10.520441187025696</v>
      </c>
      <c r="X560" s="23">
        <f>Calibrations!AJ$97*('Bruker data input page'!AQ560/0.77446)^2+('Bruker data input page'!AQ560/0.77446)*Calibrations!AK$97+Calibrations!AL$97</f>
        <v>0.15576805340817729</v>
      </c>
      <c r="Y560" s="23">
        <f>('Bruker data input page'!AI560/0.7147)*Calibrations!AX$97+Calibrations!AY$97</f>
        <v>12.287462402745682</v>
      </c>
      <c r="Z560" s="23">
        <f>('Bruker data input page'!AG560/0.8302)*Calibrations!BE$97+Calibrations!BF$97</f>
        <v>0.18206133270299807</v>
      </c>
      <c r="AA560" s="23">
        <f>((('Bruker data input page'!AA560/0.436)^2)*Calibrations!BK$97)+(('Bruker data input page'!AA560/0.436)*Calibrations!BL$97)+Calibrations!BM$97</f>
        <v>5.0368222536564505E-2</v>
      </c>
      <c r="AB560" s="24">
        <f>'Bruker data input page'!AM560*Calibrations!BS$97*10000+Calibrations!BT$97</f>
        <v>334.10740212690052</v>
      </c>
      <c r="AC560" s="24">
        <f>Calibrations!CA$97*('Bruker data input page'!AO560*10000)^2+('Bruker data input page'!AO560*10000)*Calibrations!CB$97+Calibrations!CC$97</f>
        <v>366.93025327291343</v>
      </c>
      <c r="AD560" s="24">
        <f>'Bruker data input page'!AW560*10000*Calibrations!CI$97+Calibrations!CJ$97</f>
        <v>81.436261286534275</v>
      </c>
      <c r="AE560" s="24">
        <f>'Bruker data input page'!AY560*10000*Calibrations!CP$97+Calibrations!CQ$97</f>
        <v>84.409617897320331</v>
      </c>
      <c r="AF560" s="24">
        <f>Calibrations!$CW$97*('Bruker data input page'!BA560*10000)^2+('Bruker data input page'!BA560*10000)*Calibrations!$CX$97+Calibrations!$CY$97</f>
        <v>82.125938838809802</v>
      </c>
      <c r="AG560" s="24" t="e">
        <f>'Bruker data input page'!BI560*10000*Calibrations!DD$97+Calibrations!DE$97</f>
        <v>#VALUE!</v>
      </c>
      <c r="AH560" s="24">
        <f>('Bruker data input page'!BK560*10000)*Calibrations!DK$97+Calibrations!DL$97</f>
        <v>106.43767033317768</v>
      </c>
      <c r="AI560" s="24">
        <f>Calibrations!DR$97*('Bruker data input page'!BM560*10000)^2+('Bruker data input page'!BM560*10000)*Calibrations!DS$97+Calibrations!DT$97</f>
        <v>26.542141426048879</v>
      </c>
      <c r="AJ560" s="24">
        <f>Calibrations!DY$97*('Bruker data input page'!BO560*10000)^2+Calibrations!DZ$97*('Bruker data input page'!BO560*10000)+Calibrations!EA$97</f>
        <v>88.856843086640509</v>
      </c>
      <c r="AK560" s="21"/>
      <c r="AL560" s="21"/>
    </row>
    <row r="561" spans="2:38">
      <c r="B561" s="27">
        <f>'Bruker data input page'!B1238</f>
        <v>44742.773611111108</v>
      </c>
      <c r="C561" s="21" t="str">
        <f>'Bruker data input page'!G1238</f>
        <v>GeoExploration</v>
      </c>
      <c r="D561" s="21" t="str">
        <f>'Bruker data input page'!H1238</f>
        <v>Oxide3phase</v>
      </c>
      <c r="E561" s="26">
        <f>'Bruker data input page'!L1238</f>
        <v>90</v>
      </c>
      <c r="F561" s="26"/>
      <c r="G561" s="26" t="str">
        <f>'Bruker data input page'!DK561</f>
        <v>393-U1583F-12R-4A</v>
      </c>
      <c r="H561" s="26" t="str">
        <f>'Bruker data input page'!DL561</f>
        <v>SHLF</v>
      </c>
      <c r="I561" s="26">
        <f>'Bruker data input page'!DM561</f>
        <v>0</v>
      </c>
      <c r="J561" s="26">
        <f>'Bruker data input page'!DN561</f>
        <v>0</v>
      </c>
      <c r="K561" s="26">
        <f>'Bruker data input page'!DO561</f>
        <v>0</v>
      </c>
      <c r="L561" s="26">
        <f>'Bruker data input page'!DP561</f>
        <v>0</v>
      </c>
      <c r="M561" s="26">
        <f>'Bruker data input page'!DQ561</f>
        <v>0</v>
      </c>
      <c r="N561" s="26">
        <f>'Bruker data input page'!DR561</f>
        <v>0</v>
      </c>
      <c r="O561" s="26">
        <f>'Bruker data input page'!DS561</f>
        <v>49</v>
      </c>
      <c r="P561" s="21" t="str">
        <f>'Bruker data input page'!DT561</f>
        <v>3A BKGD</v>
      </c>
      <c r="Q561" s="21">
        <f>'Bruker data input page'!A561</f>
        <v>235</v>
      </c>
      <c r="R561" s="27">
        <f>'Bruker data input page'!B561</f>
        <v>44755.958333333336</v>
      </c>
      <c r="S561" s="22">
        <f>'Bruker data input page'!Y561*Calibrations!H$97+Calibrations!I$97</f>
        <v>54.768022359752187</v>
      </c>
      <c r="T561" s="23">
        <f>Calibrations!O$97*('Bruker data input page'!AK561/0.5993)^2+Calibrations!P$97*('Bruker data input page'!AK561/0.5993)+Calibrations!Q$97</f>
        <v>1.2802922152312415</v>
      </c>
      <c r="U561" s="22">
        <f>Calibrations!$V$97*'Bruker data input page'!W561^2+Calibrations!$W$97*'Bruker data input page'!W561+Calibrations!$X$97</f>
        <v>17.333232971668981</v>
      </c>
      <c r="V561" s="23">
        <f>('Bruker data input page'!AS561/0.69943)*Calibrations!AC$97+Calibrations!AD$97</f>
        <v>9.9247343280872968</v>
      </c>
      <c r="W561" s="23">
        <f>'Bruker data input page'!U561*Calibrations!AQ$97+Calibrations!AR$97</f>
        <v>10.767137387222306</v>
      </c>
      <c r="X561" s="23">
        <f>Calibrations!AJ$97*('Bruker data input page'!AQ561/0.77446)^2+('Bruker data input page'!AQ561/0.77446)*Calibrations!AK$97+Calibrations!AL$97</f>
        <v>0.14415681540753678</v>
      </c>
      <c r="Y561" s="23">
        <f>('Bruker data input page'!AI561/0.7147)*Calibrations!AX$97+Calibrations!AY$97</f>
        <v>12.007780102516701</v>
      </c>
      <c r="Z561" s="23">
        <f>('Bruker data input page'!AG561/0.8302)*Calibrations!BE$97+Calibrations!BF$97</f>
        <v>0.2756323101101103</v>
      </c>
      <c r="AA561" s="23">
        <f>((('Bruker data input page'!AA561/0.436)^2)*Calibrations!BK$97)+(('Bruker data input page'!AA561/0.436)*Calibrations!BL$97)+Calibrations!BM$97</f>
        <v>0.126360151131305</v>
      </c>
      <c r="AB561" s="24">
        <f>'Bruker data input page'!AM561*Calibrations!BS$97*10000+Calibrations!BT$97</f>
        <v>250.07559203192565</v>
      </c>
      <c r="AC561" s="24">
        <f>Calibrations!CA$97*('Bruker data input page'!AO561*10000)^2+('Bruker data input page'!AO561*10000)*Calibrations!CB$97+Calibrations!CC$97</f>
        <v>344.98892322521783</v>
      </c>
      <c r="AD561" s="24">
        <f>'Bruker data input page'!AW561*10000*Calibrations!CI$97+Calibrations!CJ$97</f>
        <v>83.413317557810331</v>
      </c>
      <c r="AE561" s="24">
        <f>'Bruker data input page'!AY561*10000*Calibrations!CP$97+Calibrations!CQ$97</f>
        <v>79.269811555306035</v>
      </c>
      <c r="AF561" s="24">
        <f>Calibrations!$CW$97*('Bruker data input page'!BA561*10000)^2+('Bruker data input page'!BA561*10000)*Calibrations!$CX$97+Calibrations!$CY$97</f>
        <v>88.636347020367126</v>
      </c>
      <c r="AG561" s="24">
        <f>'Bruker data input page'!BI561*10000*Calibrations!DD$97+Calibrations!DE$97</f>
        <v>5.2911678308829933</v>
      </c>
      <c r="AH561" s="24">
        <f>('Bruker data input page'!BK561*10000)*Calibrations!DK$97+Calibrations!DL$97</f>
        <v>100.47860466669533</v>
      </c>
      <c r="AI561" s="24">
        <f>Calibrations!DR$97*('Bruker data input page'!BM561*10000)^2+('Bruker data input page'!BM561*10000)*Calibrations!DS$97+Calibrations!DT$97</f>
        <v>27.603420073396141</v>
      </c>
      <c r="AJ561" s="24">
        <f>Calibrations!DY$97*('Bruker data input page'!BO561*10000)^2+Calibrations!DZ$97*('Bruker data input page'!BO561*10000)+Calibrations!EA$97</f>
        <v>78.653338805557269</v>
      </c>
      <c r="AK561" s="21"/>
      <c r="AL561" s="21"/>
    </row>
    <row r="562" spans="2:38">
      <c r="B562" s="27">
        <f>'Bruker data input page'!B1239</f>
        <v>44742.775000000001</v>
      </c>
      <c r="C562" s="21" t="str">
        <f>'Bruker data input page'!G1239</f>
        <v>GeoExploration</v>
      </c>
      <c r="D562" s="21" t="str">
        <f>'Bruker data input page'!H1239</f>
        <v>Oxide3phase</v>
      </c>
      <c r="E562" s="26">
        <f>'Bruker data input page'!L1239</f>
        <v>90</v>
      </c>
      <c r="F562" s="26"/>
      <c r="G562" s="26" t="str">
        <f>'Bruker data input page'!DK562</f>
        <v>393-U1583F-12R-4A</v>
      </c>
      <c r="H562" s="26" t="str">
        <f>'Bruker data input page'!DL562</f>
        <v>SHLF</v>
      </c>
      <c r="I562" s="26">
        <f>'Bruker data input page'!DM562</f>
        <v>0</v>
      </c>
      <c r="J562" s="26">
        <f>'Bruker data input page'!DN562</f>
        <v>0</v>
      </c>
      <c r="K562" s="26">
        <f>'Bruker data input page'!DO562</f>
        <v>0</v>
      </c>
      <c r="L562" s="26">
        <f>'Bruker data input page'!DP562</f>
        <v>0</v>
      </c>
      <c r="M562" s="26">
        <f>'Bruker data input page'!DQ562</f>
        <v>0</v>
      </c>
      <c r="N562" s="26">
        <f>'Bruker data input page'!DR562</f>
        <v>0</v>
      </c>
      <c r="O562" s="26">
        <f>'Bruker data input page'!DS562</f>
        <v>66</v>
      </c>
      <c r="P562" s="21" t="str">
        <f>'Bruker data input page'!DT562</f>
        <v>4A BKGD</v>
      </c>
      <c r="Q562" s="21">
        <f>'Bruker data input page'!A562</f>
        <v>236</v>
      </c>
      <c r="R562" s="27">
        <f>'Bruker data input page'!B562</f>
        <v>44755.959722222222</v>
      </c>
      <c r="S562" s="22">
        <f>'Bruker data input page'!Y562*Calibrations!H$97+Calibrations!I$97</f>
        <v>53.293409012607157</v>
      </c>
      <c r="T562" s="23">
        <f>Calibrations!O$97*('Bruker data input page'!AK562/0.5993)^2+Calibrations!P$97*('Bruker data input page'!AK562/0.5993)+Calibrations!Q$97</f>
        <v>1.186136035867783</v>
      </c>
      <c r="U562" s="22">
        <f>Calibrations!$V$97*'Bruker data input page'!W562^2+Calibrations!$W$97*'Bruker data input page'!W562+Calibrations!$X$97</f>
        <v>17.084322650330751</v>
      </c>
      <c r="V562" s="23">
        <f>('Bruker data input page'!AS562/0.69943)*Calibrations!AC$97+Calibrations!AD$97</f>
        <v>9.9063128349534608</v>
      </c>
      <c r="W562" s="23">
        <f>'Bruker data input page'!U562*Calibrations!AQ$97+Calibrations!AR$97</f>
        <v>10.486027453769431</v>
      </c>
      <c r="X562" s="23">
        <f>Calibrations!AJ$97*('Bruker data input page'!AQ562/0.77446)^2+('Bruker data input page'!AQ562/0.77446)*Calibrations!AK$97+Calibrations!AL$97</f>
        <v>0.13191635587874895</v>
      </c>
      <c r="Y562" s="23">
        <f>('Bruker data input page'!AI562/0.7147)*Calibrations!AX$97+Calibrations!AY$97</f>
        <v>11.123058356936621</v>
      </c>
      <c r="Z562" s="23">
        <f>('Bruker data input page'!AG562/0.8302)*Calibrations!BE$97+Calibrations!BF$97</f>
        <v>0.78665058349798445</v>
      </c>
      <c r="AA562" s="23">
        <f>((('Bruker data input page'!AA562/0.436)^2)*Calibrations!BK$97)+(('Bruker data input page'!AA562/0.436)*Calibrations!BL$97)+Calibrations!BM$97</f>
        <v>4.5718653470669168E-2</v>
      </c>
      <c r="AB562" s="24">
        <f>'Bruker data input page'!AM562*Calibrations!BS$97*10000+Calibrations!BT$97</f>
        <v>357.25902327551603</v>
      </c>
      <c r="AC562" s="24">
        <f>Calibrations!CA$97*('Bruker data input page'!AO562*10000)^2+('Bruker data input page'!AO562*10000)*Calibrations!CB$97+Calibrations!CC$97</f>
        <v>322.5148979033014</v>
      </c>
      <c r="AD562" s="24">
        <f>'Bruker data input page'!AW562*10000*Calibrations!CI$97+Calibrations!CJ$97</f>
        <v>75.505092472706082</v>
      </c>
      <c r="AE562" s="24">
        <f>'Bruker data input page'!AY562*10000*Calibrations!CP$97+Calibrations!CQ$97</f>
        <v>61.794469992457316</v>
      </c>
      <c r="AF562" s="24">
        <f>Calibrations!$CW$97*('Bruker data input page'!BA562*10000)^2+('Bruker data input page'!BA562*10000)*Calibrations!$CX$97+Calibrations!$CY$97</f>
        <v>79.48025356452959</v>
      </c>
      <c r="AG562" s="24">
        <f>'Bruker data input page'!BI562*10000*Calibrations!DD$97+Calibrations!DE$97</f>
        <v>16.591933461386219</v>
      </c>
      <c r="AH562" s="24">
        <f>('Bruker data input page'!BK562*10000)*Calibrations!DK$97+Calibrations!DL$97</f>
        <v>99.485427055614949</v>
      </c>
      <c r="AI562" s="24">
        <f>Calibrations!DR$97*('Bruker data input page'!BM562*10000)^2+('Bruker data input page'!BM562*10000)*Calibrations!DS$97+Calibrations!DT$97</f>
        <v>29.725107834104254</v>
      </c>
      <c r="AJ562" s="24">
        <f>Calibrations!DY$97*('Bruker data input page'!BO562*10000)^2+Calibrations!DZ$97*('Bruker data input page'!BO562*10000)+Calibrations!EA$97</f>
        <v>81.208392729611035</v>
      </c>
      <c r="AK562" s="21"/>
      <c r="AL562" s="21"/>
    </row>
    <row r="563" spans="2:38">
      <c r="B563" s="27">
        <f>'Bruker data input page'!B1240</f>
        <v>44742.777083333334</v>
      </c>
      <c r="C563" s="21" t="str">
        <f>'Bruker data input page'!G1240</f>
        <v>GeoExploration</v>
      </c>
      <c r="D563" s="21" t="str">
        <f>'Bruker data input page'!H1240</f>
        <v>Oxide3phase</v>
      </c>
      <c r="E563" s="26">
        <f>'Bruker data input page'!L1240</f>
        <v>90</v>
      </c>
      <c r="F563" s="26"/>
      <c r="G563" s="26" t="str">
        <f>'Bruker data input page'!DK563</f>
        <v>393-U1583F-13R-1A</v>
      </c>
      <c r="H563" s="26" t="str">
        <f>'Bruker data input page'!DL563</f>
        <v>SHLF</v>
      </c>
      <c r="I563" s="26">
        <f>'Bruker data input page'!DM563</f>
        <v>0</v>
      </c>
      <c r="J563" s="26">
        <f>'Bruker data input page'!DN563</f>
        <v>0</v>
      </c>
      <c r="K563" s="26">
        <f>'Bruker data input page'!DO563</f>
        <v>0</v>
      </c>
      <c r="L563" s="26">
        <f>'Bruker data input page'!DP563</f>
        <v>0</v>
      </c>
      <c r="M563" s="26">
        <f>'Bruker data input page'!DQ563</f>
        <v>0</v>
      </c>
      <c r="N563" s="26">
        <f>'Bruker data input page'!DR563</f>
        <v>0</v>
      </c>
      <c r="O563" s="26">
        <f>'Bruker data input page'!DS563</f>
        <v>7</v>
      </c>
      <c r="P563" s="21" t="str">
        <f>'Bruker data input page'!DT563</f>
        <v>2A BKGD</v>
      </c>
      <c r="Q563" s="21">
        <f>'Bruker data input page'!A563</f>
        <v>237</v>
      </c>
      <c r="R563" s="27">
        <f>'Bruker data input page'!B563</f>
        <v>44755.966666666667</v>
      </c>
      <c r="S563" s="22">
        <f>'Bruker data input page'!Y563*Calibrations!H$97+Calibrations!I$97</f>
        <v>54.648375623745814</v>
      </c>
      <c r="T563" s="23">
        <f>Calibrations!O$97*('Bruker data input page'!AK563/0.5993)^2+Calibrations!P$97*('Bruker data input page'!AK563/0.5993)+Calibrations!Q$97</f>
        <v>1.4011795842332329</v>
      </c>
      <c r="U563" s="22">
        <f>Calibrations!$V$97*'Bruker data input page'!W563^2+Calibrations!$W$97*'Bruker data input page'!W563+Calibrations!$X$97</f>
        <v>18.244820388597898</v>
      </c>
      <c r="V563" s="23">
        <f>('Bruker data input page'!AS563/0.69943)*Calibrations!AC$97+Calibrations!AD$97</f>
        <v>8.1578540843052423</v>
      </c>
      <c r="W563" s="23">
        <f>'Bruker data input page'!U563*Calibrations!AQ$97+Calibrations!AR$97</f>
        <v>10.109603079331499</v>
      </c>
      <c r="X563" s="23">
        <f>Calibrations!AJ$97*('Bruker data input page'!AQ563/0.77446)^2+('Bruker data input page'!AQ563/0.77446)*Calibrations!AK$97+Calibrations!AL$97</f>
        <v>0.14564940619283046</v>
      </c>
      <c r="Y563" s="23">
        <f>('Bruker data input page'!AI563/0.7147)*Calibrations!AX$97+Calibrations!AY$97</f>
        <v>12.221538376616586</v>
      </c>
      <c r="Z563" s="23">
        <f>('Bruker data input page'!AG563/0.8302)*Calibrations!BE$97+Calibrations!BF$97</f>
        <v>0.22929958420045957</v>
      </c>
      <c r="AA563" s="23">
        <f>((('Bruker data input page'!AA563/0.436)^2)*Calibrations!BK$97)+(('Bruker data input page'!AA563/0.436)*Calibrations!BL$97)+Calibrations!BM$97</f>
        <v>0.13566002660229204</v>
      </c>
      <c r="AB563" s="24">
        <f>'Bruker data input page'!AM563*Calibrations!BS$97*10000+Calibrations!BT$97</f>
        <v>329.82006487715694</v>
      </c>
      <c r="AC563" s="24">
        <f>Calibrations!CA$97*('Bruker data input page'!AO563*10000)^2+('Bruker data input page'!AO563*10000)*Calibrations!CB$97+Calibrations!CC$97</f>
        <v>350.49348407118953</v>
      </c>
      <c r="AD563" s="24">
        <f>'Bruker data input page'!AW563*10000*Calibrations!CI$97+Calibrations!CJ$97</f>
        <v>123.94297111896964</v>
      </c>
      <c r="AE563" s="24">
        <f>'Bruker data input page'!AY563*10000*Calibrations!CP$97+Calibrations!CQ$97</f>
        <v>100.85699819176617</v>
      </c>
      <c r="AF563" s="24">
        <f>Calibrations!$CW$97*('Bruker data input page'!BA563*10000)^2+('Bruker data input page'!BA563*10000)*Calibrations!$CX$97+Calibrations!$CY$97</f>
        <v>82.125938838809802</v>
      </c>
      <c r="AG563" s="24">
        <f>'Bruker data input page'!BI563*10000*Calibrations!DD$97+Calibrations!DE$97</f>
        <v>4.1610912678326706</v>
      </c>
      <c r="AH563" s="24">
        <f>('Bruker data input page'!BK563*10000)*Calibrations!DK$97+Calibrations!DL$97</f>
        <v>134.24664344342861</v>
      </c>
      <c r="AI563" s="24">
        <f>Calibrations!DR$97*('Bruker data input page'!BM563*10000)^2+('Bruker data input page'!BM563*10000)*Calibrations!DS$97+Calibrations!DT$97</f>
        <v>27.603420073396141</v>
      </c>
      <c r="AJ563" s="24">
        <f>Calibrations!DY$97*('Bruker data input page'!BO563*10000)^2+Calibrations!DZ$97*('Bruker data input page'!BO563*10000)+Calibrations!EA$97</f>
        <v>99.860350410426648</v>
      </c>
      <c r="AK563" s="21"/>
      <c r="AL563" s="21"/>
    </row>
    <row r="564" spans="2:38">
      <c r="B564" s="27">
        <f>'Bruker data input page'!B1241</f>
        <v>44742.77847222222</v>
      </c>
      <c r="C564" s="21" t="str">
        <f>'Bruker data input page'!G1241</f>
        <v>GeoExploration</v>
      </c>
      <c r="D564" s="21" t="str">
        <f>'Bruker data input page'!H1241</f>
        <v>Oxide3phase</v>
      </c>
      <c r="E564" s="26">
        <f>'Bruker data input page'!L1241</f>
        <v>90</v>
      </c>
      <c r="F564" s="26"/>
      <c r="G564" s="26" t="str">
        <f>'Bruker data input page'!DK564</f>
        <v>393-U1583F-13R-1A</v>
      </c>
      <c r="H564" s="26" t="str">
        <f>'Bruker data input page'!DL564</f>
        <v>SHLF</v>
      </c>
      <c r="I564" s="26">
        <f>'Bruker data input page'!DM564</f>
        <v>0</v>
      </c>
      <c r="J564" s="26">
        <f>'Bruker data input page'!DN564</f>
        <v>0</v>
      </c>
      <c r="K564" s="26">
        <f>'Bruker data input page'!DO564</f>
        <v>0</v>
      </c>
      <c r="L564" s="26">
        <f>'Bruker data input page'!DP564</f>
        <v>0</v>
      </c>
      <c r="M564" s="26">
        <f>'Bruker data input page'!DQ564</f>
        <v>0</v>
      </c>
      <c r="N564" s="26">
        <f>'Bruker data input page'!DR564</f>
        <v>0</v>
      </c>
      <c r="O564" s="26">
        <f>'Bruker data input page'!DS564</f>
        <v>25</v>
      </c>
      <c r="P564" s="21" t="str">
        <f>'Bruker data input page'!DT564</f>
        <v>4B BKGD</v>
      </c>
      <c r="Q564" s="21">
        <f>'Bruker data input page'!A564</f>
        <v>238</v>
      </c>
      <c r="R564" s="27">
        <f>'Bruker data input page'!B564</f>
        <v>44755.969444444447</v>
      </c>
      <c r="S564" s="22">
        <f>'Bruker data input page'!Y564*Calibrations!H$97+Calibrations!I$97</f>
        <v>53.831641102089634</v>
      </c>
      <c r="T564" s="23">
        <f>Calibrations!O$97*('Bruker data input page'!AK564/0.5993)^2+Calibrations!P$97*('Bruker data input page'!AK564/0.5993)+Calibrations!Q$97</f>
        <v>1.2210126272705644</v>
      </c>
      <c r="U564" s="22">
        <f>Calibrations!$V$97*'Bruker data input page'!W564^2+Calibrations!$W$97*'Bruker data input page'!W564+Calibrations!$X$97</f>
        <v>17.803043754743722</v>
      </c>
      <c r="V564" s="23">
        <f>('Bruker data input page'!AS564/0.69943)*Calibrations!AC$97+Calibrations!AD$97</f>
        <v>9.0381999710214451</v>
      </c>
      <c r="W564" s="23">
        <f>'Bruker data input page'!U564*Calibrations!AQ$97+Calibrations!AR$97</f>
        <v>12.04257220908519</v>
      </c>
      <c r="X564" s="23">
        <f>Calibrations!AJ$97*('Bruker data input page'!AQ564/0.77446)^2+('Bruker data input page'!AQ564/0.77446)*Calibrations!AK$97+Calibrations!AL$97</f>
        <v>0.14675844520780296</v>
      </c>
      <c r="Y564" s="23">
        <f>('Bruker data input page'!AI564/0.7147)*Calibrations!AX$97+Calibrations!AY$97</f>
        <v>11.873343809047899</v>
      </c>
      <c r="Z564" s="23">
        <f>('Bruker data input page'!AG564/0.8302)*Calibrations!BE$97+Calibrations!BF$97</f>
        <v>0.27985809618656049</v>
      </c>
      <c r="AA564" s="23">
        <f>((('Bruker data input page'!AA564/0.436)^2)*Calibrations!BK$97)+(('Bruker data input page'!AA564/0.436)*Calibrations!BL$97)+Calibrations!BM$97</f>
        <v>9.0237442327412015E-2</v>
      </c>
      <c r="AB564" s="24">
        <f>'Bruker data input page'!AM564*Calibrations!BS$97*10000+Calibrations!BT$97</f>
        <v>262.9376037811565</v>
      </c>
      <c r="AC564" s="24">
        <f>Calibrations!CA$97*('Bruker data input page'!AO564*10000)^2+('Bruker data input page'!AO564*10000)*Calibrations!CB$97+Calibrations!CC$97</f>
        <v>393.45959485457581</v>
      </c>
      <c r="AD564" s="24">
        <f>'Bruker data input page'!AW564*10000*Calibrations!CI$97+Calibrations!CJ$97</f>
        <v>77.482148743982151</v>
      </c>
      <c r="AE564" s="24">
        <f>'Bruker data input page'!AY564*10000*Calibrations!CP$97+Calibrations!CQ$97</f>
        <v>80.297772823708883</v>
      </c>
      <c r="AF564" s="24">
        <f>Calibrations!$CW$97*('Bruker data input page'!BA564*10000)^2+('Bruker data input page'!BA564*10000)*Calibrations!$CX$97+Calibrations!$CY$97</f>
        <v>67.281049961406254</v>
      </c>
      <c r="AG564" s="24">
        <f>'Bruker data input page'!BI564*10000*Calibrations!DD$97+Calibrations!DE$97</f>
        <v>4.1610912678326706</v>
      </c>
      <c r="AH564" s="24">
        <f>('Bruker data input page'!BK564*10000)*Calibrations!DK$97+Calibrations!DL$97</f>
        <v>107.43084794425806</v>
      </c>
      <c r="AI564" s="24">
        <f>Calibrations!DR$97*('Bruker data input page'!BM564*10000)^2+('Bruker data input page'!BM564*10000)*Calibrations!DS$97+Calibrations!DT$97</f>
        <v>26.542141426048879</v>
      </c>
      <c r="AJ564" s="24">
        <f>Calibrations!DY$97*('Bruker data input page'!BO564*10000)^2+Calibrations!DZ$97*('Bruker data input page'!BO564*10000)+Calibrations!EA$97</f>
        <v>78.653338805557269</v>
      </c>
      <c r="AK564" s="21"/>
      <c r="AL564" s="21"/>
    </row>
    <row r="565" spans="2:38">
      <c r="B565" s="27">
        <f>'Bruker data input page'!B1242</f>
        <v>44742.779166666667</v>
      </c>
      <c r="C565" s="21" t="str">
        <f>'Bruker data input page'!G1242</f>
        <v>GeoExploration</v>
      </c>
      <c r="D565" s="21" t="str">
        <f>'Bruker data input page'!H1242</f>
        <v>Oxide3phase</v>
      </c>
      <c r="E565" s="26">
        <f>'Bruker data input page'!L1242</f>
        <v>90</v>
      </c>
      <c r="F565" s="26"/>
      <c r="G565" s="26" t="str">
        <f>'Bruker data input page'!DK565</f>
        <v>393-U1583F-13R-1A</v>
      </c>
      <c r="H565" s="26" t="str">
        <f>'Bruker data input page'!DL565</f>
        <v>SHLF</v>
      </c>
      <c r="I565" s="26">
        <f>'Bruker data input page'!DM565</f>
        <v>0</v>
      </c>
      <c r="J565" s="26">
        <f>'Bruker data input page'!DN565</f>
        <v>0</v>
      </c>
      <c r="K565" s="26">
        <f>'Bruker data input page'!DO565</f>
        <v>0</v>
      </c>
      <c r="L565" s="26">
        <f>'Bruker data input page'!DP565</f>
        <v>0</v>
      </c>
      <c r="M565" s="26">
        <f>'Bruker data input page'!DQ565</f>
        <v>0</v>
      </c>
      <c r="N565" s="26">
        <f>'Bruker data input page'!DR565</f>
        <v>0</v>
      </c>
      <c r="O565" s="26">
        <f>'Bruker data input page'!DS565</f>
        <v>85</v>
      </c>
      <c r="P565" s="21" t="str">
        <f>'Bruker data input page'!DT565</f>
        <v>9A ALT NEAR CM</v>
      </c>
      <c r="Q565" s="21">
        <f>'Bruker data input page'!A565</f>
        <v>239</v>
      </c>
      <c r="R565" s="27">
        <f>'Bruker data input page'!B565</f>
        <v>44755.970833333333</v>
      </c>
      <c r="S565" s="22">
        <f>'Bruker data input page'!Y565*Calibrations!H$97+Calibrations!I$97</f>
        <v>54.297396022789691</v>
      </c>
      <c r="T565" s="23">
        <f>Calibrations!O$97*('Bruker data input page'!AK565/0.5993)^2+Calibrations!P$97*('Bruker data input page'!AK565/0.5993)+Calibrations!Q$97</f>
        <v>1.3232739284568606</v>
      </c>
      <c r="U565" s="22">
        <f>Calibrations!$V$97*'Bruker data input page'!W565^2+Calibrations!$W$97*'Bruker data input page'!W565+Calibrations!$X$97</f>
        <v>16.804790647365095</v>
      </c>
      <c r="V565" s="23">
        <f>('Bruker data input page'!AS565/0.69943)*Calibrations!AC$97+Calibrations!AD$97</f>
        <v>9.9122134694728938</v>
      </c>
      <c r="W565" s="23">
        <f>'Bruker data input page'!U565*Calibrations!AQ$97+Calibrations!AR$97</f>
        <v>10.748383835953444</v>
      </c>
      <c r="X565" s="23">
        <f>Calibrations!AJ$97*('Bruker data input page'!AQ565/0.77446)^2+('Bruker data input page'!AQ565/0.77446)*Calibrations!AK$97+Calibrations!AL$97</f>
        <v>0.14870805091908168</v>
      </c>
      <c r="Y565" s="23">
        <f>('Bruker data input page'!AI565/0.7147)*Calibrations!AX$97+Calibrations!AY$97</f>
        <v>11.888416507862637</v>
      </c>
      <c r="Z565" s="23">
        <f>('Bruker data input page'!AG565/0.8302)*Calibrations!BE$97+Calibrations!BF$97</f>
        <v>0.26974639378934034</v>
      </c>
      <c r="AA565" s="23">
        <f>((('Bruker data input page'!AA565/0.436)^2)*Calibrations!BK$97)+(('Bruker data input page'!AA565/0.436)*Calibrations!BL$97)+Calibrations!BM$97</f>
        <v>5.3848709051713267E-2</v>
      </c>
      <c r="AB565" s="24">
        <f>'Bruker data input page'!AM565*Calibrations!BS$97*10000+Calibrations!BT$97</f>
        <v>262.9376037811565</v>
      </c>
      <c r="AC565" s="24">
        <f>Calibrations!CA$97*('Bruker data input page'!AO565*10000)^2+('Bruker data input page'!AO565*10000)*Calibrations!CB$97+Calibrations!CC$97</f>
        <v>358.87559403213129</v>
      </c>
      <c r="AD565" s="24">
        <f>'Bruker data input page'!AW565*10000*Calibrations!CI$97+Calibrations!CJ$97</f>
        <v>58.700114166859542</v>
      </c>
      <c r="AE565" s="24">
        <f>'Bruker data input page'!AY565*10000*Calibrations!CP$97+Calibrations!CQ$97</f>
        <v>81.325734092111745</v>
      </c>
      <c r="AF565" s="24">
        <f>Calibrations!$CW$97*('Bruker data input page'!BA565*10000)^2+('Bruker data input page'!BA565*10000)*Calibrations!$CX$97+Calibrations!$CY$97</f>
        <v>76.810841432159478</v>
      </c>
      <c r="AG565" s="24">
        <f>'Bruker data input page'!BI565*10000*Calibrations!DD$97+Calibrations!DE$97</f>
        <v>4.1610912678326706</v>
      </c>
      <c r="AH565" s="24">
        <f>('Bruker data input page'!BK565*10000)*Calibrations!DK$97+Calibrations!DL$97</f>
        <v>105.44449272209728</v>
      </c>
      <c r="AI565" s="24">
        <f>Calibrations!DR$97*('Bruker data input page'!BM565*10000)^2+('Bruker data input page'!BM565*10000)*Calibrations!DS$97+Calibrations!DT$97</f>
        <v>29.725107834104254</v>
      </c>
      <c r="AJ565" s="24">
        <f>Calibrations!DY$97*('Bruker data input page'!BO565*10000)^2+Calibrations!DZ$97*('Bruker data input page'!BO565*10000)+Calibrations!EA$97</f>
        <v>84.610798705907811</v>
      </c>
      <c r="AK565" s="21"/>
      <c r="AL565" s="21"/>
    </row>
    <row r="566" spans="2:38">
      <c r="B566" s="27">
        <f>'Bruker data input page'!B1243</f>
        <v>44742.78125</v>
      </c>
      <c r="C566" s="21" t="str">
        <f>'Bruker data input page'!G1243</f>
        <v>GeoExploration</v>
      </c>
      <c r="D566" s="21" t="str">
        <f>'Bruker data input page'!H1243</f>
        <v>Oxide3phase</v>
      </c>
      <c r="E566" s="26">
        <f>'Bruker data input page'!L1243</f>
        <v>90</v>
      </c>
      <c r="F566" s="26"/>
      <c r="G566" s="26" t="str">
        <f>'Bruker data input page'!DK566</f>
        <v>393-U1583F-13R-1A</v>
      </c>
      <c r="H566" s="26" t="str">
        <f>'Bruker data input page'!DL566</f>
        <v>SHLF</v>
      </c>
      <c r="I566" s="26">
        <f>'Bruker data input page'!DM566</f>
        <v>0</v>
      </c>
      <c r="J566" s="26">
        <f>'Bruker data input page'!DN566</f>
        <v>0</v>
      </c>
      <c r="K566" s="26">
        <f>'Bruker data input page'!DO566</f>
        <v>0</v>
      </c>
      <c r="L566" s="26">
        <f>'Bruker data input page'!DP566</f>
        <v>0</v>
      </c>
      <c r="M566" s="26">
        <f>'Bruker data input page'!DQ566</f>
        <v>0</v>
      </c>
      <c r="N566" s="26">
        <f>'Bruker data input page'!DR566</f>
        <v>0</v>
      </c>
      <c r="O566" s="26">
        <f>'Bruker data input page'!DS566</f>
        <v>130</v>
      </c>
      <c r="P566" s="21" t="str">
        <f>'Bruker data input page'!DT566</f>
        <v>10A BKGD</v>
      </c>
      <c r="Q566" s="21">
        <f>'Bruker data input page'!A566</f>
        <v>240</v>
      </c>
      <c r="R566" s="27">
        <f>'Bruker data input page'!B566</f>
        <v>44755.972916666666</v>
      </c>
      <c r="S566" s="22">
        <f>'Bruker data input page'!Y566*Calibrations!H$97+Calibrations!I$97</f>
        <v>52.182844919805241</v>
      </c>
      <c r="T566" s="23">
        <f>Calibrations!O$97*('Bruker data input page'!AK566/0.5993)^2+Calibrations!P$97*('Bruker data input page'!AK566/0.5993)+Calibrations!Q$97</f>
        <v>1.1897360935944437</v>
      </c>
      <c r="U566" s="22">
        <f>Calibrations!$V$97*'Bruker data input page'!W566^2+Calibrations!$W$97*'Bruker data input page'!W566+Calibrations!$X$97</f>
        <v>16.582364954090266</v>
      </c>
      <c r="V566" s="23">
        <f>('Bruker data input page'!AS566/0.69943)*Calibrations!AC$97+Calibrations!AD$97</f>
        <v>8.4989395431114207</v>
      </c>
      <c r="W566" s="23">
        <f>'Bruker data input page'!U566*Calibrations!AQ$97+Calibrations!AR$97</f>
        <v>10.709910055515255</v>
      </c>
      <c r="X566" s="23">
        <f>Calibrations!AJ$97*('Bruker data input page'!AQ566/0.77446)^2+('Bruker data input page'!AQ566/0.77446)*Calibrations!AK$97+Calibrations!AL$97</f>
        <v>0.14163393337194902</v>
      </c>
      <c r="Y566" s="23">
        <f>('Bruker data input page'!AI566/0.7147)*Calibrations!AX$97+Calibrations!AY$97</f>
        <v>11.61314944263999</v>
      </c>
      <c r="Z566" s="23">
        <f>('Bruker data input page'!AG566/0.8302)*Calibrations!BE$97+Calibrations!BF$97</f>
        <v>0.22824313768134702</v>
      </c>
      <c r="AA566" s="23">
        <f>((('Bruker data input page'!AA566/0.436)^2)*Calibrations!BK$97)+(('Bruker data input page'!AA566/0.436)*Calibrations!BL$97)+Calibrations!BM$97</f>
        <v>0.11776518594224501</v>
      </c>
      <c r="AB566" s="24">
        <f>'Bruker data input page'!AM566*Calibrations!BS$97*10000+Calibrations!BT$97</f>
        <v>245.78825478218204</v>
      </c>
      <c r="AC566" s="24">
        <f>Calibrations!CA$97*('Bruker data input page'!AO566*10000)^2+('Bruker data input page'!AO566*10000)*Calibrations!CB$97+Calibrations!CC$97</f>
        <v>345.78340767325312</v>
      </c>
      <c r="AD566" s="24">
        <f>'Bruker data input page'!AW566*10000*Calibrations!CI$97+Calibrations!CJ$97</f>
        <v>167.43820908704305</v>
      </c>
      <c r="AE566" s="24">
        <f>'Bruker data input page'!AY566*10000*Calibrations!CP$97+Calibrations!CQ$97</f>
        <v>91.605346776140394</v>
      </c>
      <c r="AF566" s="24">
        <f>Calibrations!$CW$97*('Bruker data input page'!BA566*10000)^2+('Bruker data input page'!BA566*10000)*Calibrations!$CX$97+Calibrations!$CY$97</f>
        <v>88.636347020367126</v>
      </c>
      <c r="AG566" s="24" t="e">
        <f>'Bruker data input page'!BI566*10000*Calibrations!DD$97+Calibrations!DE$97</f>
        <v>#VALUE!</v>
      </c>
      <c r="AH566" s="24">
        <f>('Bruker data input page'!BK566*10000)*Calibrations!DK$97+Calibrations!DL$97</f>
        <v>107.43084794425806</v>
      </c>
      <c r="AI566" s="24">
        <f>Calibrations!DR$97*('Bruker data input page'!BM566*10000)^2+('Bruker data input page'!BM566*10000)*Calibrations!DS$97+Calibrations!DT$97</f>
        <v>29.725107834104254</v>
      </c>
      <c r="AJ566" s="24">
        <f>Calibrations!DY$97*('Bruker data input page'!BO566*10000)^2+Calibrations!DZ$97*('Bruker data input page'!BO566*10000)+Calibrations!EA$97</f>
        <v>81.208392729611035</v>
      </c>
      <c r="AK566" s="21"/>
      <c r="AL566" s="21"/>
    </row>
    <row r="567" spans="2:38">
      <c r="B567" s="27">
        <f>'Bruker data input page'!B1244</f>
        <v>44742.782638888886</v>
      </c>
      <c r="C567" s="21" t="str">
        <f>'Bruker data input page'!G1244</f>
        <v>GeoExploration</v>
      </c>
      <c r="D567" s="21" t="str">
        <f>'Bruker data input page'!H1244</f>
        <v>Oxide3phase</v>
      </c>
      <c r="E567" s="26">
        <f>'Bruker data input page'!L1244</f>
        <v>90</v>
      </c>
      <c r="F567" s="26"/>
      <c r="G567" s="26" t="str">
        <f>'Bruker data input page'!DK567</f>
        <v>393-U1583F-13R-2A</v>
      </c>
      <c r="H567" s="26" t="str">
        <f>'Bruker data input page'!DL567</f>
        <v>SHLF</v>
      </c>
      <c r="I567" s="26">
        <f>'Bruker data input page'!DM567</f>
        <v>0</v>
      </c>
      <c r="J567" s="26">
        <f>'Bruker data input page'!DN567</f>
        <v>0</v>
      </c>
      <c r="K567" s="26">
        <f>'Bruker data input page'!DO567</f>
        <v>0</v>
      </c>
      <c r="L567" s="26">
        <f>'Bruker data input page'!DP567</f>
        <v>0</v>
      </c>
      <c r="M567" s="26">
        <f>'Bruker data input page'!DQ567</f>
        <v>0</v>
      </c>
      <c r="N567" s="26">
        <f>'Bruker data input page'!DR567</f>
        <v>0</v>
      </c>
      <c r="O567" s="26">
        <f>'Bruker data input page'!DS567</f>
        <v>7</v>
      </c>
      <c r="P567" s="21" t="str">
        <f>'Bruker data input page'!DT567</f>
        <v>1A BKGD</v>
      </c>
      <c r="Q567" s="21">
        <f>'Bruker data input page'!A567</f>
        <v>241</v>
      </c>
      <c r="R567" s="27">
        <f>'Bruker data input page'!B567</f>
        <v>44755.999305555553</v>
      </c>
      <c r="S567" s="22">
        <f>'Bruker data input page'!Y567*Calibrations!H$97+Calibrations!I$97</f>
        <v>51.649840691677568</v>
      </c>
      <c r="T567" s="23">
        <f>Calibrations!O$97*('Bruker data input page'!AK567/0.5993)^2+Calibrations!P$97*('Bruker data input page'!AK567/0.5993)+Calibrations!Q$97</f>
        <v>1.2064626736288164</v>
      </c>
      <c r="U567" s="22">
        <f>Calibrations!$V$97*'Bruker data input page'!W567^2+Calibrations!$W$97*'Bruker data input page'!W567+Calibrations!$X$97</f>
        <v>16.691035250403743</v>
      </c>
      <c r="V567" s="23">
        <f>('Bruker data input page'!AS567/0.69943)*Calibrations!AC$97+Calibrations!AD$97</f>
        <v>8.8944259738284615</v>
      </c>
      <c r="W567" s="23">
        <f>'Bruker data input page'!U567*Calibrations!AQ$97+Calibrations!AR$97</f>
        <v>10.833644826773742</v>
      </c>
      <c r="X567" s="23">
        <f>Calibrations!AJ$97*('Bruker data input page'!AQ567/0.77446)^2+('Bruker data input page'!AQ567/0.77446)*Calibrations!AK$97+Calibrations!AL$97</f>
        <v>0.14201517312582623</v>
      </c>
      <c r="Y567" s="23">
        <f>('Bruker data input page'!AI567/0.7147)*Calibrations!AX$97+Calibrations!AY$97</f>
        <v>10.947210204098042</v>
      </c>
      <c r="Z567" s="23">
        <f>('Bruker data input page'!AG567/0.8302)*Calibrations!BE$97+Calibrations!BF$97</f>
        <v>0.12335309042660025</v>
      </c>
      <c r="AA567" s="23">
        <f>((('Bruker data input page'!AA567/0.436)^2)*Calibrations!BK$97)+(('Bruker data input page'!AA567/0.436)*Calibrations!BL$97)+Calibrations!BM$97</f>
        <v>0.10800404086545624</v>
      </c>
      <c r="AB567" s="24">
        <f>'Bruker data input page'!AM567*Calibrations!BS$97*10000+Calibrations!BT$97</f>
        <v>248.36065713202822</v>
      </c>
      <c r="AC567" s="24">
        <f>Calibrations!CA$97*('Bruker data input page'!AO567*10000)^2+('Bruker data input page'!AO567*10000)*Calibrations!CB$97+Calibrations!CC$97</f>
        <v>329.37953989576636</v>
      </c>
      <c r="AD567" s="24">
        <f>'Bruker data input page'!AW567*10000*Calibrations!CI$97+Calibrations!CJ$97</f>
        <v>73.528036201430027</v>
      </c>
      <c r="AE567" s="24">
        <f>'Bruker data input page'!AY567*10000*Calibrations!CP$97+Calibrations!CQ$97</f>
        <v>75.157966481694558</v>
      </c>
      <c r="AF567" s="24">
        <f>Calibrations!$CW$97*('Bruker data input page'!BA567*10000)^2+('Bruker data input page'!BA567*10000)*Calibrations!$CX$97+Calibrations!$CY$97</f>
        <v>67.281049961406254</v>
      </c>
      <c r="AG567" s="24">
        <f>'Bruker data input page'!BI567*10000*Calibrations!DD$97+Calibrations!DE$97</f>
        <v>3.0310147047823475</v>
      </c>
      <c r="AH567" s="24">
        <f>('Bruker data input page'!BK567*10000)*Calibrations!DK$97+Calibrations!DL$97</f>
        <v>99.485427055614949</v>
      </c>
      <c r="AI567" s="24">
        <f>Calibrations!DR$97*('Bruker data input page'!BM567*10000)^2+('Bruker data input page'!BM567*10000)*Calibrations!DS$97+Calibrations!DT$97</f>
        <v>28.664408876081268</v>
      </c>
      <c r="AJ567" s="24">
        <f>Calibrations!DY$97*('Bruker data input page'!BO567*10000)^2+Calibrations!DZ$97*('Bruker data input page'!BO567*10000)+Calibrations!EA$97</f>
        <v>82.910214659060614</v>
      </c>
      <c r="AK567" s="21"/>
      <c r="AL567" s="21"/>
    </row>
    <row r="568" spans="2:38">
      <c r="B568" s="27">
        <f>'Bruker data input page'!B1245</f>
        <v>44742.78402777778</v>
      </c>
      <c r="C568" s="21" t="str">
        <f>'Bruker data input page'!G1245</f>
        <v>GeoExploration</v>
      </c>
      <c r="D568" s="21" t="str">
        <f>'Bruker data input page'!H1245</f>
        <v>Oxide3phase</v>
      </c>
      <c r="E568" s="26">
        <f>'Bruker data input page'!L1245</f>
        <v>90</v>
      </c>
      <c r="F568" s="26"/>
      <c r="G568" s="26" t="str">
        <f>'Bruker data input page'!DK568</f>
        <v>393-U1583F-13R-2A</v>
      </c>
      <c r="H568" s="26" t="str">
        <f>'Bruker data input page'!DL568</f>
        <v>SHLF</v>
      </c>
      <c r="I568" s="26">
        <f>'Bruker data input page'!DM568</f>
        <v>0</v>
      </c>
      <c r="J568" s="26">
        <f>'Bruker data input page'!DN568</f>
        <v>0</v>
      </c>
      <c r="K568" s="26">
        <f>'Bruker data input page'!DO568</f>
        <v>0</v>
      </c>
      <c r="L568" s="26">
        <f>'Bruker data input page'!DP568</f>
        <v>0</v>
      </c>
      <c r="M568" s="26">
        <f>'Bruker data input page'!DQ568</f>
        <v>0</v>
      </c>
      <c r="N568" s="26">
        <f>'Bruker data input page'!DR568</f>
        <v>0</v>
      </c>
      <c r="O568" s="26">
        <f>'Bruker data input page'!DS568</f>
        <v>56</v>
      </c>
      <c r="P568" s="21" t="str">
        <f>'Bruker data input page'!DT568</f>
        <v>3A BKGD</v>
      </c>
      <c r="Q568" s="21">
        <f>'Bruker data input page'!A568</f>
        <v>242</v>
      </c>
      <c r="R568" s="27">
        <f>'Bruker data input page'!B568</f>
        <v>44756.001388888886</v>
      </c>
      <c r="S568" s="22">
        <f>'Bruker data input page'!Y568*Calibrations!H$97+Calibrations!I$97</f>
        <v>54.349674636337667</v>
      </c>
      <c r="T568" s="23">
        <f>Calibrations!O$97*('Bruker data input page'!AK568/0.5993)^2+Calibrations!P$97*('Bruker data input page'!AK568/0.5993)+Calibrations!Q$97</f>
        <v>1.2827932177128445</v>
      </c>
      <c r="U568" s="22">
        <f>Calibrations!$V$97*'Bruker data input page'!W568^2+Calibrations!$W$97*'Bruker data input page'!W568+Calibrations!$X$97</f>
        <v>17.38960274777374</v>
      </c>
      <c r="V568" s="23">
        <f>('Bruker data input page'!AS568/0.69943)*Calibrations!AC$97+Calibrations!AD$97</f>
        <v>8.7754058580340697</v>
      </c>
      <c r="W568" s="23">
        <f>'Bruker data input page'!U568*Calibrations!AQ$97+Calibrations!AR$97</f>
        <v>11.79452265982794</v>
      </c>
      <c r="X568" s="23">
        <f>Calibrations!AJ$97*('Bruker data input page'!AQ568/0.77446)^2+('Bruker data input page'!AQ568/0.77446)*Calibrations!AK$97+Calibrations!AL$97</f>
        <v>0.14340457482974833</v>
      </c>
      <c r="Y568" s="23">
        <f>('Bruker data input page'!AI568/0.7147)*Calibrations!AX$97+Calibrations!AY$97</f>
        <v>12.325524773489963</v>
      </c>
      <c r="Z568" s="23">
        <f>('Bruker data input page'!AG568/0.8302)*Calibrations!BE$97+Calibrations!BF$97</f>
        <v>0.2286959004752524</v>
      </c>
      <c r="AA568" s="23">
        <f>((('Bruker data input page'!AA568/0.436)^2)*Calibrations!BK$97)+(('Bruker data input page'!AA568/0.436)*Calibrations!BL$97)+Calibrations!BM$97</f>
        <v>8.8718170128788965E-2</v>
      </c>
      <c r="AB568" s="24">
        <f>'Bruker data input page'!AM568*Calibrations!BS$97*10000+Calibrations!BT$97</f>
        <v>339.2522068265929</v>
      </c>
      <c r="AC568" s="24">
        <f>Calibrations!CA$97*('Bruker data input page'!AO568*10000)^2+('Bruker data input page'!AO568*10000)*Calibrations!CB$97+Calibrations!CC$97</f>
        <v>306.43620161432671</v>
      </c>
      <c r="AD568" s="24">
        <f>'Bruker data input page'!AW568*10000*Calibrations!CI$97+Calibrations!CJ$97</f>
        <v>107.13799281312309</v>
      </c>
      <c r="AE568" s="24">
        <f>'Bruker data input page'!AY568*10000*Calibrations!CP$97+Calibrations!CQ$97</f>
        <v>92.633308044543256</v>
      </c>
      <c r="AF568" s="24">
        <f>Calibrations!$CW$97*('Bruker data input page'!BA568*10000)^2+('Bruker data input page'!BA568*10000)*Calibrations!$CX$97+Calibrations!$CY$97</f>
        <v>70.033506097090964</v>
      </c>
      <c r="AG568" s="24">
        <f>'Bruker data input page'!BI568*10000*Calibrations!DD$97+Calibrations!DE$97</f>
        <v>4.1610912678326706</v>
      </c>
      <c r="AH568" s="24">
        <f>('Bruker data input page'!BK568*10000)*Calibrations!DK$97+Calibrations!DL$97</f>
        <v>99.485427055614949</v>
      </c>
      <c r="AI568" s="24">
        <f>Calibrations!DR$97*('Bruker data input page'!BM568*10000)^2+('Bruker data input page'!BM568*10000)*Calibrations!DS$97+Calibrations!DT$97</f>
        <v>28.664408876081268</v>
      </c>
      <c r="AJ568" s="24">
        <f>Calibrations!DY$97*('Bruker data input page'!BO568*10000)^2+Calibrations!DZ$97*('Bruker data input page'!BO568*10000)+Calibrations!EA$97</f>
        <v>88.856843086640509</v>
      </c>
      <c r="AK568" s="21"/>
      <c r="AL568" s="21"/>
    </row>
    <row r="569" spans="2:38">
      <c r="B569" s="27">
        <f>'Bruker data input page'!B1246</f>
        <v>44754.672222222223</v>
      </c>
      <c r="C569" s="21" t="str">
        <f>'Bruker data input page'!G1246</f>
        <v>GeoExploration</v>
      </c>
      <c r="D569" s="21" t="str">
        <f>'Bruker data input page'!H1246</f>
        <v>Oxide3phase</v>
      </c>
      <c r="E569" s="26">
        <f>'Bruker data input page'!L1246</f>
        <v>90</v>
      </c>
      <c r="F569" s="26"/>
      <c r="G569" s="26" t="str">
        <f>'Bruker data input page'!DK569</f>
        <v>393-U1583F-13R-2A</v>
      </c>
      <c r="H569" s="26" t="str">
        <f>'Bruker data input page'!DL569</f>
        <v>SHLF</v>
      </c>
      <c r="I569" s="26">
        <f>'Bruker data input page'!DM569</f>
        <v>0</v>
      </c>
      <c r="J569" s="26">
        <f>'Bruker data input page'!DN569</f>
        <v>0</v>
      </c>
      <c r="K569" s="26">
        <f>'Bruker data input page'!DO569</f>
        <v>0</v>
      </c>
      <c r="L569" s="26">
        <f>'Bruker data input page'!DP569</f>
        <v>0</v>
      </c>
      <c r="M569" s="26">
        <f>'Bruker data input page'!DQ569</f>
        <v>0</v>
      </c>
      <c r="N569" s="26">
        <f>'Bruker data input page'!DR569</f>
        <v>0</v>
      </c>
      <c r="O569" s="26">
        <f>'Bruker data input page'!DS569</f>
        <v>126</v>
      </c>
      <c r="P569" s="21" t="str">
        <f>'Bruker data input page'!DT569</f>
        <v>6B BKGD</v>
      </c>
      <c r="Q569" s="21">
        <f>'Bruker data input page'!A569</f>
        <v>243</v>
      </c>
      <c r="R569" s="27">
        <f>'Bruker data input page'!B569</f>
        <v>44756.004166666666</v>
      </c>
      <c r="S569" s="22">
        <f>'Bruker data input page'!Y569*Calibrations!H$97+Calibrations!I$97</f>
        <v>48.723426483299349</v>
      </c>
      <c r="T569" s="23">
        <f>Calibrations!O$97*('Bruker data input page'!AK569/0.5993)^2+Calibrations!P$97*('Bruker data input page'!AK569/0.5993)+Calibrations!Q$97</f>
        <v>1.1276699247791913</v>
      </c>
      <c r="U569" s="22">
        <f>Calibrations!$V$97*'Bruker data input page'!W569^2+Calibrations!$W$97*'Bruker data input page'!W569+Calibrations!$X$97</f>
        <v>15.779808371890232</v>
      </c>
      <c r="V569" s="23">
        <f>('Bruker data input page'!AS569/0.69943)*Calibrations!AC$97+Calibrations!AD$97</f>
        <v>8.9139988102831609</v>
      </c>
      <c r="W569" s="23">
        <f>'Bruker data input page'!U569*Calibrations!AQ$97+Calibrations!AR$97</f>
        <v>9.0398773146858495</v>
      </c>
      <c r="X569" s="23">
        <f>Calibrations!AJ$97*('Bruker data input page'!AQ569/0.77446)^2+('Bruker data input page'!AQ569/0.77446)*Calibrations!AK$97+Calibrations!AL$97</f>
        <v>0.12529070121974784</v>
      </c>
      <c r="Y569" s="23">
        <f>('Bruker data input page'!AI569/0.7147)*Calibrations!AX$97+Calibrations!AY$97</f>
        <v>10.355111964799999</v>
      </c>
      <c r="Z569" s="23">
        <f>('Bruker data input page'!AG569/0.8302)*Calibrations!BE$97+Calibrations!BF$97</f>
        <v>0.52344447930765592</v>
      </c>
      <c r="AA569" s="23">
        <f>((('Bruker data input page'!AA569/0.436)^2)*Calibrations!BK$97)+(('Bruker data input page'!AA569/0.436)*Calibrations!BL$97)+Calibrations!BM$97</f>
        <v>0.12412159692898382</v>
      </c>
      <c r="AB569" s="24">
        <f>'Bruker data input page'!AM569*Calibrations!BS$97*10000+Calibrations!BT$97</f>
        <v>234.64117793284862</v>
      </c>
      <c r="AC569" s="24">
        <f>Calibrations!CA$97*('Bruker data input page'!AO569*10000)^2+('Bruker data input page'!AO569*10000)*Calibrations!CB$97+Calibrations!CC$97</f>
        <v>305.51723176854466</v>
      </c>
      <c r="AD569" s="24">
        <f>'Bruker data input page'!AW569*10000*Calibrations!CI$97+Calibrations!CJ$97</f>
        <v>69.573923658877888</v>
      </c>
      <c r="AE569" s="24">
        <f>'Bruker data input page'!AY569*10000*Calibrations!CP$97+Calibrations!CQ$97</f>
        <v>60.766508724054461</v>
      </c>
      <c r="AF569" s="24">
        <f>Calibrations!$CW$97*('Bruker data input page'!BA569*10000)^2+('Bruker data input page'!BA569*10000)*Calibrations!$CX$97+Calibrations!$CY$97</f>
        <v>60.296104618051245</v>
      </c>
      <c r="AG569" s="24">
        <f>'Bruker data input page'!BI569*10000*Calibrations!DD$97+Calibrations!DE$97</f>
        <v>13.20170377223525</v>
      </c>
      <c r="AH569" s="24">
        <f>('Bruker data input page'!BK569*10000)*Calibrations!DK$97+Calibrations!DL$97</f>
        <v>93.526361389132575</v>
      </c>
      <c r="AI569" s="24">
        <f>Calibrations!DR$97*('Bruker data input page'!BM569*10000)^2+('Bruker data input page'!BM569*10000)*Calibrations!DS$97+Calibrations!DT$97</f>
        <v>27.603420073396141</v>
      </c>
      <c r="AJ569" s="24">
        <f>Calibrations!DY$97*('Bruker data input page'!BO569*10000)^2+Calibrations!DZ$97*('Bruker data input page'!BO569*10000)+Calibrations!EA$97</f>
        <v>83.760661417809501</v>
      </c>
      <c r="AK569" s="21"/>
      <c r="AL569" s="21"/>
    </row>
    <row r="570" spans="2:38">
      <c r="B570" s="27">
        <f>'Bruker data input page'!B1247</f>
        <v>44754.673611111109</v>
      </c>
      <c r="C570" s="21" t="str">
        <f>'Bruker data input page'!G1247</f>
        <v>GeoExploration</v>
      </c>
      <c r="D570" s="21" t="str">
        <f>'Bruker data input page'!H1247</f>
        <v>Oxide3phase</v>
      </c>
      <c r="E570" s="26">
        <f>'Bruker data input page'!L1247</f>
        <v>90</v>
      </c>
      <c r="F570" s="26"/>
      <c r="G570" s="26" t="str">
        <f>'Bruker data input page'!DK570</f>
        <v>393-U1583F-13R-3A</v>
      </c>
      <c r="H570" s="26" t="str">
        <f>'Bruker data input page'!DL570</f>
        <v>SHLF</v>
      </c>
      <c r="I570" s="26">
        <f>'Bruker data input page'!DM570</f>
        <v>0</v>
      </c>
      <c r="J570" s="26">
        <f>'Bruker data input page'!DN570</f>
        <v>0</v>
      </c>
      <c r="K570" s="26">
        <f>'Bruker data input page'!DO570</f>
        <v>0</v>
      </c>
      <c r="L570" s="26">
        <f>'Bruker data input page'!DP570</f>
        <v>0</v>
      </c>
      <c r="M570" s="26">
        <f>'Bruker data input page'!DQ570</f>
        <v>0</v>
      </c>
      <c r="N570" s="26">
        <f>'Bruker data input page'!DR570</f>
        <v>0</v>
      </c>
      <c r="O570" s="26">
        <f>'Bruker data input page'!DS570</f>
        <v>3</v>
      </c>
      <c r="P570" s="21" t="str">
        <f>'Bruker data input page'!DT570</f>
        <v>1A BKGD</v>
      </c>
      <c r="Q570" s="21">
        <f>'Bruker data input page'!A570</f>
        <v>244</v>
      </c>
      <c r="R570" s="27">
        <f>'Bruker data input page'!B570</f>
        <v>44756.009027777778</v>
      </c>
      <c r="S570" s="22">
        <f>'Bruker data input page'!Y570*Calibrations!H$97+Calibrations!I$97</f>
        <v>52.200310729331491</v>
      </c>
      <c r="T570" s="23">
        <f>Calibrations!O$97*('Bruker data input page'!AK570/0.5993)^2+Calibrations!P$97*('Bruker data input page'!AK570/0.5993)+Calibrations!Q$97</f>
        <v>1.1019596967500618</v>
      </c>
      <c r="U570" s="22">
        <f>Calibrations!$V$97*'Bruker data input page'!W570^2+Calibrations!$W$97*'Bruker data input page'!W570+Calibrations!$X$97</f>
        <v>17.108486057044672</v>
      </c>
      <c r="V570" s="23">
        <f>('Bruker data input page'!AS570/0.69943)*Calibrations!AC$97+Calibrations!AD$97</f>
        <v>8.6166643976698403</v>
      </c>
      <c r="W570" s="23">
        <f>'Bruker data input page'!U570*Calibrations!AQ$97+Calibrations!AR$97</f>
        <v>10.250544717218119</v>
      </c>
      <c r="X570" s="23">
        <f>Calibrations!AJ$97*('Bruker data input page'!AQ570/0.77446)^2+('Bruker data input page'!AQ570/0.77446)*Calibrations!AK$97+Calibrations!AL$97</f>
        <v>0.1311020211450375</v>
      </c>
      <c r="Y570" s="23">
        <f>('Bruker data input page'!AI570/0.7147)*Calibrations!AX$97+Calibrations!AY$97</f>
        <v>11.417508857014386</v>
      </c>
      <c r="Z570" s="23">
        <f>('Bruker data input page'!AG570/0.8302)*Calibrations!BE$97+Calibrations!BF$97</f>
        <v>0.35516764090615571</v>
      </c>
      <c r="AA570" s="23">
        <f>((('Bruker data input page'!AA570/0.436)^2)*Calibrations!BK$97)+(('Bruker data input page'!AA570/0.436)*Calibrations!BL$97)+Calibrations!BM$97</f>
        <v>0.11439174397546016</v>
      </c>
      <c r="AB570" s="24">
        <f>'Bruker data input page'!AM570*Calibrations!BS$97*10000+Calibrations!BT$97</f>
        <v>257.79279908146418</v>
      </c>
      <c r="AC570" s="24">
        <f>Calibrations!CA$97*('Bruker data input page'!AO570*10000)^2+('Bruker data input page'!AO570*10000)*Calibrations!CB$97+Calibrations!CC$97</f>
        <v>293.32435918218368</v>
      </c>
      <c r="AD570" s="24">
        <f>'Bruker data input page'!AW570*10000*Calibrations!CI$97+Calibrations!CJ$97</f>
        <v>69.573923658877888</v>
      </c>
      <c r="AE570" s="24">
        <f>'Bruker data input page'!AY570*10000*Calibrations!CP$97+Calibrations!CQ$97</f>
        <v>50.486896040025819</v>
      </c>
      <c r="AF570" s="24">
        <f>Calibrations!$CW$97*('Bruker data input page'!BA570*10000)^2+('Bruker data input page'!BA570*10000)*Calibrations!$CX$97+Calibrations!$CY$97</f>
        <v>61.704957115767186</v>
      </c>
      <c r="AG570" s="24">
        <f>'Bruker data input page'!BI570*10000*Calibrations!DD$97+Calibrations!DE$97</f>
        <v>7.5513209569836386</v>
      </c>
      <c r="AH570" s="24">
        <f>('Bruker data input page'!BK570*10000)*Calibrations!DK$97+Calibrations!DL$97</f>
        <v>109.41720316641884</v>
      </c>
      <c r="AI570" s="24">
        <f>Calibrations!DR$97*('Bruker data input page'!BM570*10000)^2+('Bruker data input page'!BM570*10000)*Calibrations!DS$97+Calibrations!DT$97</f>
        <v>26.542141426048879</v>
      </c>
      <c r="AJ570" s="24">
        <f>Calibrations!DY$97*('Bruker data input page'!BO570*10000)^2+Calibrations!DZ$97*('Bruker data input page'!BO570*10000)+Calibrations!EA$97</f>
        <v>83.760661417809501</v>
      </c>
      <c r="AK570" s="21"/>
      <c r="AL570" s="21"/>
    </row>
    <row r="571" spans="2:38">
      <c r="B571" s="27">
        <f>'Bruker data input page'!B1248</f>
        <v>44754.675000000003</v>
      </c>
      <c r="C571" s="21" t="str">
        <f>'Bruker data input page'!G1248</f>
        <v>GeoExploration</v>
      </c>
      <c r="D571" s="21" t="str">
        <f>'Bruker data input page'!H1248</f>
        <v>Oxide3phase</v>
      </c>
      <c r="E571" s="26">
        <f>'Bruker data input page'!L1248</f>
        <v>90</v>
      </c>
      <c r="F571" s="26"/>
      <c r="G571" s="26" t="str">
        <f>'Bruker data input page'!DK571</f>
        <v>393-U1583F-13R-3A</v>
      </c>
      <c r="H571" s="26" t="str">
        <f>'Bruker data input page'!DL571</f>
        <v>SHLF</v>
      </c>
      <c r="I571" s="26">
        <f>'Bruker data input page'!DM571</f>
        <v>0</v>
      </c>
      <c r="J571" s="26">
        <f>'Bruker data input page'!DN571</f>
        <v>0</v>
      </c>
      <c r="K571" s="26">
        <f>'Bruker data input page'!DO571</f>
        <v>0</v>
      </c>
      <c r="L571" s="26">
        <f>'Bruker data input page'!DP571</f>
        <v>0</v>
      </c>
      <c r="M571" s="26">
        <f>'Bruker data input page'!DQ571</f>
        <v>0</v>
      </c>
      <c r="N571" s="26">
        <f>'Bruker data input page'!DR571</f>
        <v>0</v>
      </c>
      <c r="O571" s="26">
        <f>'Bruker data input page'!DS571</f>
        <v>45</v>
      </c>
      <c r="P571" s="21" t="str">
        <f>'Bruker data input page'!DT571</f>
        <v>2C BKGD</v>
      </c>
      <c r="Q571" s="21">
        <f>'Bruker data input page'!A571</f>
        <v>245</v>
      </c>
      <c r="R571" s="27">
        <f>'Bruker data input page'!B571</f>
        <v>44756.010416666664</v>
      </c>
      <c r="S571" s="22">
        <f>'Bruker data input page'!Y571*Calibrations!H$97+Calibrations!I$97</f>
        <v>53.205129444729565</v>
      </c>
      <c r="T571" s="23">
        <f>Calibrations!O$97*('Bruker data input page'!AK571/0.5993)^2+Calibrations!P$97*('Bruker data input page'!AK571/0.5993)+Calibrations!Q$97</f>
        <v>1.2777907021538932</v>
      </c>
      <c r="U571" s="22">
        <f>Calibrations!$V$97*'Bruker data input page'!W571^2+Calibrations!$W$97*'Bruker data input page'!W571+Calibrations!$X$97</f>
        <v>17.232426104248457</v>
      </c>
      <c r="V571" s="23">
        <f>('Bruker data input page'!AS571/0.69943)*Calibrations!AC$97+Calibrations!AD$97</f>
        <v>9.3630227054204127</v>
      </c>
      <c r="W571" s="23">
        <f>'Bruker data input page'!U571*Calibrations!AQ$97+Calibrations!AR$97</f>
        <v>10.702176632311602</v>
      </c>
      <c r="X571" s="23">
        <f>Calibrations!AJ$97*('Bruker data input page'!AQ571/0.77446)^2+('Bruker data input page'!AQ571/0.77446)*Calibrations!AK$97+Calibrations!AL$97</f>
        <v>0.14009906571453751</v>
      </c>
      <c r="Y571" s="23">
        <f>('Bruker data input page'!AI571/0.7147)*Calibrations!AX$97+Calibrations!AY$97</f>
        <v>11.619391671442052</v>
      </c>
      <c r="Z571" s="23">
        <f>('Bruker data input page'!AG571/0.8302)*Calibrations!BE$97+Calibrations!BF$97</f>
        <v>0.31879569646242339</v>
      </c>
      <c r="AA571" s="23">
        <f>((('Bruker data input page'!AA571/0.436)^2)*Calibrations!BK$97)+(('Bruker data input page'!AA571/0.436)*Calibrations!BL$97)+Calibrations!BM$97</f>
        <v>0.10159587752100971</v>
      </c>
      <c r="AB571" s="24">
        <f>'Bruker data input page'!AM571*Calibrations!BS$97*10000+Calibrations!BT$97</f>
        <v>285.23175747982333</v>
      </c>
      <c r="AC571" s="24">
        <f>Calibrations!CA$97*('Bruker data input page'!AO571*10000)^2+('Bruker data input page'!AO571*10000)*Calibrations!CB$97+Calibrations!CC$97</f>
        <v>349.71523684894726</v>
      </c>
      <c r="AD571" s="24">
        <f>'Bruker data input page'!AW571*10000*Calibrations!CI$97+Calibrations!CJ$97</f>
        <v>78.470676879620171</v>
      </c>
      <c r="AE571" s="24">
        <f>'Bruker data input page'!AY571*10000*Calibrations!CP$97+Calibrations!CQ$97</f>
        <v>80.297772823708883</v>
      </c>
      <c r="AF571" s="24">
        <f>Calibrations!$CW$97*('Bruker data input page'!BA571*10000)^2+('Bruker data input page'!BA571*10000)*Calibrations!$CX$97+Calibrations!$CY$97</f>
        <v>78.148513355605772</v>
      </c>
      <c r="AG571" s="24">
        <f>'Bruker data input page'!BI571*10000*Calibrations!DD$97+Calibrations!DE$97</f>
        <v>4.1610912678326706</v>
      </c>
      <c r="AH571" s="24">
        <f>('Bruker data input page'!BK571*10000)*Calibrations!DK$97+Calibrations!DL$97</f>
        <v>102.46495988885611</v>
      </c>
      <c r="AI571" s="24">
        <f>Calibrations!DR$97*('Bruker data input page'!BM571*10000)^2+('Bruker data input page'!BM571*10000)*Calibrations!DS$97+Calibrations!DT$97</f>
        <v>29.725107834104254</v>
      </c>
      <c r="AJ571" s="24">
        <f>Calibrations!DY$97*('Bruker data input page'!BO571*10000)^2+Calibrations!DZ$97*('Bruker data input page'!BO571*10000)+Calibrations!EA$97</f>
        <v>84.610798705907811</v>
      </c>
      <c r="AK571" s="21"/>
      <c r="AL571" s="21"/>
    </row>
    <row r="572" spans="2:38">
      <c r="B572" s="27">
        <f>'Bruker data input page'!B1249</f>
        <v>44754.677083333336</v>
      </c>
      <c r="C572" s="21" t="str">
        <f>'Bruker data input page'!G1249</f>
        <v>GeoExploration</v>
      </c>
      <c r="D572" s="21" t="str">
        <f>'Bruker data input page'!H1249</f>
        <v>Oxide3phase</v>
      </c>
      <c r="E572" s="26">
        <f>'Bruker data input page'!L1249</f>
        <v>90</v>
      </c>
      <c r="F572" s="26"/>
      <c r="G572" s="26" t="str">
        <f>'Bruker data input page'!DK572</f>
        <v>393-U1583F-13R-3A</v>
      </c>
      <c r="H572" s="26" t="str">
        <f>'Bruker data input page'!DL572</f>
        <v>SHLF</v>
      </c>
      <c r="I572" s="26">
        <f>'Bruker data input page'!DM572</f>
        <v>0</v>
      </c>
      <c r="J572" s="26">
        <f>'Bruker data input page'!DN572</f>
        <v>0</v>
      </c>
      <c r="K572" s="26">
        <f>'Bruker data input page'!DO572</f>
        <v>0</v>
      </c>
      <c r="L572" s="26">
        <f>'Bruker data input page'!DP572</f>
        <v>0</v>
      </c>
      <c r="M572" s="26">
        <f>'Bruker data input page'!DQ572</f>
        <v>0</v>
      </c>
      <c r="N572" s="26">
        <f>'Bruker data input page'!DR572</f>
        <v>0</v>
      </c>
      <c r="O572" s="26">
        <f>'Bruker data input page'!DS572</f>
        <v>65</v>
      </c>
      <c r="P572" s="21" t="str">
        <f>'Bruker data input page'!DT572</f>
        <v>4A BKGD</v>
      </c>
      <c r="Q572" s="21">
        <f>'Bruker data input page'!A572</f>
        <v>246</v>
      </c>
      <c r="R572" s="27">
        <f>'Bruker data input page'!B572</f>
        <v>44756.012499999997</v>
      </c>
      <c r="S572" s="22">
        <f>'Bruker data input page'!Y572*Calibrations!H$97+Calibrations!I$97</f>
        <v>53.396896904425972</v>
      </c>
      <c r="T572" s="23">
        <f>Calibrations!O$97*('Bruker data input page'!AK572/0.5993)^2+Calibrations!P$97*('Bruker data input page'!AK572/0.5993)+Calibrations!Q$97</f>
        <v>1.3038528074064535</v>
      </c>
      <c r="U572" s="22">
        <f>Calibrations!$V$97*'Bruker data input page'!W572^2+Calibrations!$W$97*'Bruker data input page'!W572+Calibrations!$X$97</f>
        <v>16.946805785161786</v>
      </c>
      <c r="V572" s="23">
        <f>('Bruker data input page'!AS572/0.69943)*Calibrations!AC$97+Calibrations!AD$97</f>
        <v>8.7595748873721782</v>
      </c>
      <c r="W572" s="23">
        <f>'Bruker data input page'!U572*Calibrations!AQ$97+Calibrations!AR$97</f>
        <v>10.599902110443256</v>
      </c>
      <c r="X572" s="23">
        <f>Calibrations!AJ$97*('Bruker data input page'!AQ572/0.77446)^2+('Bruker data input page'!AQ572/0.77446)*Calibrations!AK$97+Calibrations!AL$97</f>
        <v>0.13513406024598446</v>
      </c>
      <c r="Y572" s="23">
        <f>('Bruker data input page'!AI572/0.7147)*Calibrations!AX$97+Calibrations!AY$97</f>
        <v>13.012474440682755</v>
      </c>
      <c r="Z572" s="23">
        <f>('Bruker data input page'!AG572/0.8302)*Calibrations!BE$97+Calibrations!BF$97</f>
        <v>0.24937206806359813</v>
      </c>
      <c r="AA572" s="23">
        <f>((('Bruker data input page'!AA572/0.436)^2)*Calibrations!BK$97)+(('Bruker data input page'!AA572/0.436)*Calibrations!BL$97)+Calibrations!BM$97</f>
        <v>7.9197055098518016E-2</v>
      </c>
      <c r="AB572" s="24">
        <f>'Bruker data input page'!AM572*Calibrations!BS$97*10000+Calibrations!BT$97</f>
        <v>269.79734338074633</v>
      </c>
      <c r="AC572" s="24">
        <f>Calibrations!CA$97*('Bruker data input page'!AO572*10000)^2+('Bruker data input page'!AO572*10000)*Calibrations!CB$97+Calibrations!CC$97</f>
        <v>360.36443336914488</v>
      </c>
      <c r="AD572" s="24">
        <f>'Bruker data input page'!AW572*10000*Calibrations!CI$97+Calibrations!CJ$97</f>
        <v>78.470676879620171</v>
      </c>
      <c r="AE572" s="24">
        <f>'Bruker data input page'!AY572*10000*Calibrations!CP$97+Calibrations!CQ$97</f>
        <v>77.213889018500282</v>
      </c>
      <c r="AF572" s="24">
        <f>Calibrations!$CW$97*('Bruker data input page'!BA572*10000)^2+('Bruker data input page'!BA572*10000)*Calibrations!$CX$97+Calibrations!$CY$97</f>
        <v>70.033506097090964</v>
      </c>
      <c r="AG572" s="24">
        <f>'Bruker data input page'!BI572*10000*Calibrations!DD$97+Calibrations!DE$97</f>
        <v>3.0310147047823475</v>
      </c>
      <c r="AH572" s="24">
        <f>('Bruker data input page'!BK572*10000)*Calibrations!DK$97+Calibrations!DL$97</f>
        <v>109.41720316641884</v>
      </c>
      <c r="AI572" s="24">
        <f>Calibrations!DR$97*('Bruker data input page'!BM572*10000)^2+('Bruker data input page'!BM572*10000)*Calibrations!DS$97+Calibrations!DT$97</f>
        <v>31.845636216163818</v>
      </c>
      <c r="AJ572" s="24">
        <f>Calibrations!DY$97*('Bruker data input page'!BO572*10000)^2+Calibrations!DZ$97*('Bruker data input page'!BO572*10000)+Calibrations!EA$97</f>
        <v>87.159353746299203</v>
      </c>
      <c r="AK572" s="21"/>
      <c r="AL572" s="21"/>
    </row>
    <row r="573" spans="2:38">
      <c r="B573" s="27">
        <f>'Bruker data input page'!B1250</f>
        <v>44754.678472222222</v>
      </c>
      <c r="C573" s="21" t="str">
        <f>'Bruker data input page'!G1250</f>
        <v>GeoExploration</v>
      </c>
      <c r="D573" s="21" t="str">
        <f>'Bruker data input page'!H1250</f>
        <v>Oxide3phase</v>
      </c>
      <c r="E573" s="26">
        <f>'Bruker data input page'!L1250</f>
        <v>90</v>
      </c>
      <c r="F573" s="26"/>
      <c r="G573" s="26" t="str">
        <f>'Bruker data input page'!DK573</f>
        <v>393-U1583F-13R-3A</v>
      </c>
      <c r="H573" s="26" t="str">
        <f>'Bruker data input page'!DL573</f>
        <v>SHLF</v>
      </c>
      <c r="I573" s="26">
        <f>'Bruker data input page'!DM573</f>
        <v>0</v>
      </c>
      <c r="J573" s="26">
        <f>'Bruker data input page'!DN573</f>
        <v>0</v>
      </c>
      <c r="K573" s="26">
        <f>'Bruker data input page'!DO573</f>
        <v>0</v>
      </c>
      <c r="L573" s="26">
        <f>'Bruker data input page'!DP573</f>
        <v>0</v>
      </c>
      <c r="M573" s="26">
        <f>'Bruker data input page'!DQ573</f>
        <v>0</v>
      </c>
      <c r="N573" s="26">
        <f>'Bruker data input page'!DR573</f>
        <v>0</v>
      </c>
      <c r="O573" s="26">
        <f>'Bruker data input page'!DS573</f>
        <v>113</v>
      </c>
      <c r="P573" s="21" t="str">
        <f>'Bruker data input page'!DT573</f>
        <v>10A BKGD</v>
      </c>
      <c r="Q573" s="21">
        <f>'Bruker data input page'!A573</f>
        <v>247</v>
      </c>
      <c r="R573" s="27">
        <f>'Bruker data input page'!B573</f>
        <v>44756.01458333333</v>
      </c>
      <c r="S573" s="22">
        <f>'Bruker data input page'!Y573*Calibrations!H$97+Calibrations!I$97</f>
        <v>55.001256265194584</v>
      </c>
      <c r="T573" s="23">
        <f>Calibrations!O$97*('Bruker data input page'!AK573/0.5993)^2+Calibrations!P$97*('Bruker data input page'!AK573/0.5993)+Calibrations!Q$97</f>
        <v>1.2981453168258408</v>
      </c>
      <c r="U573" s="22">
        <f>Calibrations!$V$97*'Bruker data input page'!W573^2+Calibrations!$W$97*'Bruker data input page'!W573+Calibrations!$X$97</f>
        <v>16.933966861716247</v>
      </c>
      <c r="V573" s="23">
        <f>('Bruker data input page'!AS573/0.69943)*Calibrations!AC$97+Calibrations!AD$97</f>
        <v>9.8327707803332256</v>
      </c>
      <c r="W573" s="23">
        <f>'Bruker data input page'!U573*Calibrations!AQ$97+Calibrations!AR$97</f>
        <v>10.823204705448809</v>
      </c>
      <c r="X573" s="23">
        <f>Calibrations!AJ$97*('Bruker data input page'!AQ573/0.77446)^2+('Bruker data input page'!AQ573/0.77446)*Calibrations!AK$97+Calibrations!AL$97</f>
        <v>0.14846589154946782</v>
      </c>
      <c r="Y573" s="23">
        <f>('Bruker data input page'!AI573/0.7147)*Calibrations!AX$97+Calibrations!AY$97</f>
        <v>11.811835017925141</v>
      </c>
      <c r="Z573" s="23">
        <f>('Bruker data input page'!AG573/0.8302)*Calibrations!BE$97+Calibrations!BF$97</f>
        <v>0.27110468217105649</v>
      </c>
      <c r="AA573" s="23" t="e">
        <f>((('Bruker data input page'!AA573/0.436)^2)*Calibrations!BK$97)+(('Bruker data input page'!AA573/0.436)*Calibrations!BL$97)+Calibrations!BM$97</f>
        <v>#VALUE!</v>
      </c>
      <c r="AB573" s="24">
        <f>'Bruker data input page'!AM573*Calibrations!BS$97*10000+Calibrations!BT$97</f>
        <v>292.0914970794131</v>
      </c>
      <c r="AC573" s="24">
        <f>Calibrations!CA$97*('Bruker data input page'!AO573*10000)^2+('Bruker data input page'!AO573*10000)*Calibrations!CB$97+Calibrations!CC$97</f>
        <v>296.17869207428805</v>
      </c>
      <c r="AD573" s="24">
        <f>'Bruker data input page'!AW573*10000*Calibrations!CI$97+Calibrations!CJ$97</f>
        <v>86.378901964724434</v>
      </c>
      <c r="AE573" s="24">
        <f>'Bruker data input page'!AY573*10000*Calibrations!CP$97+Calibrations!CQ$97</f>
        <v>74.130005213291696</v>
      </c>
      <c r="AF573" s="24">
        <f>Calibrations!$CW$97*('Bruker data input page'!BA573*10000)^2+('Bruker data input page'!BA573*10000)*Calibrations!$CX$97+Calibrations!$CY$97</f>
        <v>76.810841432159478</v>
      </c>
      <c r="AG573" s="24">
        <f>'Bruker data input page'!BI573*10000*Calibrations!DD$97+Calibrations!DE$97</f>
        <v>1.9009381417320252</v>
      </c>
      <c r="AH573" s="24">
        <f>('Bruker data input page'!BK573*10000)*Calibrations!DK$97+Calibrations!DL$97</f>
        <v>101.47178227777572</v>
      </c>
      <c r="AI573" s="24">
        <f>Calibrations!DR$97*('Bruker data input page'!BM573*10000)^2+('Bruker data input page'!BM573*10000)*Calibrations!DS$97+Calibrations!DT$97</f>
        <v>29.725107834104254</v>
      </c>
      <c r="AJ573" s="24">
        <f>Calibrations!DY$97*('Bruker data input page'!BO573*10000)^2+Calibrations!DZ$97*('Bruker data input page'!BO573*10000)+Calibrations!EA$97</f>
        <v>78.653338805557269</v>
      </c>
      <c r="AK573" s="21"/>
      <c r="AL573" s="21"/>
    </row>
    <row r="574" spans="2:38">
      <c r="B574" s="27">
        <f>'Bruker data input page'!B1251</f>
        <v>44754.679861111108</v>
      </c>
      <c r="C574" s="21" t="str">
        <f>'Bruker data input page'!G1251</f>
        <v>GeoExploration</v>
      </c>
      <c r="D574" s="21" t="str">
        <f>'Bruker data input page'!H1251</f>
        <v>Oxide3phase</v>
      </c>
      <c r="E574" s="26">
        <f>'Bruker data input page'!L1251</f>
        <v>90</v>
      </c>
      <c r="F574" s="26"/>
      <c r="G574" s="26" t="str">
        <f>'Bruker data input page'!DK574</f>
        <v>393-U1583F-13R-4A</v>
      </c>
      <c r="H574" s="26" t="str">
        <f>'Bruker data input page'!DL574</f>
        <v>SHLF</v>
      </c>
      <c r="I574" s="26">
        <f>'Bruker data input page'!DM574</f>
        <v>0</v>
      </c>
      <c r="J574" s="26">
        <f>'Bruker data input page'!DN574</f>
        <v>0</v>
      </c>
      <c r="K574" s="26">
        <f>'Bruker data input page'!DO574</f>
        <v>0</v>
      </c>
      <c r="L574" s="26">
        <f>'Bruker data input page'!DP574</f>
        <v>0</v>
      </c>
      <c r="M574" s="26">
        <f>'Bruker data input page'!DQ574</f>
        <v>0</v>
      </c>
      <c r="N574" s="26">
        <f>'Bruker data input page'!DR574</f>
        <v>0</v>
      </c>
      <c r="O574" s="26">
        <f>'Bruker data input page'!DS574</f>
        <v>20</v>
      </c>
      <c r="P574" s="21" t="str">
        <f>'Bruker data input page'!DT574</f>
        <v>1B BKGD</v>
      </c>
      <c r="Q574" s="21">
        <f>'Bruker data input page'!A574</f>
        <v>248</v>
      </c>
      <c r="R574" s="27">
        <f>'Bruker data input page'!B574</f>
        <v>44756.018055555556</v>
      </c>
      <c r="S574" s="22">
        <f>'Bruker data input page'!Y574*Calibrations!H$97+Calibrations!I$97</f>
        <v>49.191914149707607</v>
      </c>
      <c r="T574" s="23">
        <f>Calibrations!O$97*('Bruker data input page'!AK574/0.5993)^2+Calibrations!P$97*('Bruker data input page'!AK574/0.5993)+Calibrations!Q$97</f>
        <v>1.0197717897181668</v>
      </c>
      <c r="U574" s="22">
        <f>Calibrations!$V$97*'Bruker data input page'!W574^2+Calibrations!$W$97*'Bruker data input page'!W574+Calibrations!$X$97</f>
        <v>16.480441166094611</v>
      </c>
      <c r="V574" s="23">
        <f>('Bruker data input page'!AS574/0.69943)*Calibrations!AC$97+Calibrations!AD$97</f>
        <v>7.301830325242304</v>
      </c>
      <c r="W574" s="23">
        <f>'Bruker data input page'!U574*Calibrations!AQ$97+Calibrations!AR$97</f>
        <v>10.736397029987774</v>
      </c>
      <c r="X574" s="23">
        <f>Calibrations!AJ$97*('Bruker data input page'!AQ574/0.77446)^2+('Bruker data input page'!AQ574/0.77446)*Calibrations!AK$97+Calibrations!AL$97</f>
        <v>0.11694626667113657</v>
      </c>
      <c r="Y574" s="23">
        <f>('Bruker data input page'!AI574/0.7147)*Calibrations!AX$97+Calibrations!AY$97</f>
        <v>11.335598635172691</v>
      </c>
      <c r="Z574" s="23">
        <f>('Bruker data input page'!AG574/0.8302)*Calibrations!BE$97+Calibrations!BF$97</f>
        <v>0.163799900015481</v>
      </c>
      <c r="AA574" s="23" t="e">
        <f>((('Bruker data input page'!AA574/0.436)^2)*Calibrations!BK$97)+(('Bruker data input page'!AA574/0.436)*Calibrations!BL$97)+Calibrations!BM$97</f>
        <v>#VALUE!</v>
      </c>
      <c r="AB574" s="24">
        <f>'Bruker data input page'!AM574*Calibrations!BS$97*10000+Calibrations!BT$97</f>
        <v>266.36747358095141</v>
      </c>
      <c r="AC574" s="24">
        <f>Calibrations!CA$97*('Bruker data input page'!AO574*10000)^2+('Bruker data input page'!AO574*10000)*Calibrations!CB$97+Calibrations!CC$97</f>
        <v>334.41436080956373</v>
      </c>
      <c r="AD574" s="24">
        <f>'Bruker data input page'!AW574*10000*Calibrations!CI$97+Calibrations!CJ$97</f>
        <v>125.92002739024569</v>
      </c>
      <c r="AE574" s="24">
        <f>'Bruker data input page'!AY574*10000*Calibrations!CP$97+Calibrations!CQ$97</f>
        <v>76.18592775009742</v>
      </c>
      <c r="AF574" s="24">
        <f>Calibrations!$CW$97*('Bruker data input page'!BA574*10000)^2+('Bruker data input page'!BA574*10000)*Calibrations!$CX$97+Calibrations!$CY$97</f>
        <v>58.881320405812829</v>
      </c>
      <c r="AG574" s="24" t="e">
        <f>'Bruker data input page'!BI574*10000*Calibrations!DD$97+Calibrations!DE$97</f>
        <v>#VALUE!</v>
      </c>
      <c r="AH574" s="24">
        <f>('Bruker data input page'!BK574*10000)*Calibrations!DK$97+Calibrations!DL$97</f>
        <v>102.46495988885611</v>
      </c>
      <c r="AI574" s="24">
        <f>Calibrations!DR$97*('Bruker data input page'!BM574*10000)^2+('Bruker data input page'!BM574*10000)*Calibrations!DS$97+Calibrations!DT$97</f>
        <v>26.542141426048879</v>
      </c>
      <c r="AJ574" s="24">
        <f>Calibrations!DY$97*('Bruker data input page'!BO574*10000)^2+Calibrations!DZ$97*('Bruker data input page'!BO574*10000)+Calibrations!EA$97</f>
        <v>83.760661417809501</v>
      </c>
      <c r="AK574" s="21"/>
      <c r="AL574" s="21"/>
    </row>
    <row r="575" spans="2:38">
      <c r="B575" s="27">
        <f>'Bruker data input page'!B1252</f>
        <v>44754.681250000001</v>
      </c>
      <c r="C575" s="21" t="str">
        <f>'Bruker data input page'!G1252</f>
        <v>GeoExploration</v>
      </c>
      <c r="D575" s="21" t="str">
        <f>'Bruker data input page'!H1252</f>
        <v>Oxide3phase</v>
      </c>
      <c r="E575" s="26">
        <f>'Bruker data input page'!L1252</f>
        <v>90</v>
      </c>
      <c r="F575" s="26"/>
      <c r="G575" s="26" t="str">
        <f>'Bruker data input page'!DK575</f>
        <v>393-U1583F-13R-4A</v>
      </c>
      <c r="H575" s="26" t="str">
        <f>'Bruker data input page'!DL575</f>
        <v>SHLF</v>
      </c>
      <c r="I575" s="26">
        <f>'Bruker data input page'!DM575</f>
        <v>0</v>
      </c>
      <c r="J575" s="26">
        <f>'Bruker data input page'!DN575</f>
        <v>0</v>
      </c>
      <c r="K575" s="26">
        <f>'Bruker data input page'!DO575</f>
        <v>0</v>
      </c>
      <c r="L575" s="26">
        <f>'Bruker data input page'!DP575</f>
        <v>0</v>
      </c>
      <c r="M575" s="26">
        <f>'Bruker data input page'!DQ575</f>
        <v>0</v>
      </c>
      <c r="N575" s="26">
        <f>'Bruker data input page'!DR575</f>
        <v>0</v>
      </c>
      <c r="O575" s="26">
        <f>'Bruker data input page'!DS575</f>
        <v>42</v>
      </c>
      <c r="P575" s="21" t="str">
        <f>'Bruker data input page'!DT575</f>
        <v>2B BKGD</v>
      </c>
      <c r="Q575" s="21">
        <f>'Bruker data input page'!A575</f>
        <v>249</v>
      </c>
      <c r="R575" s="27">
        <f>'Bruker data input page'!B575</f>
        <v>44756.023611111108</v>
      </c>
      <c r="S575" s="22">
        <f>'Bruker data input page'!Y575*Calibrations!H$97+Calibrations!I$97</f>
        <v>54.453400158218059</v>
      </c>
      <c r="T575" s="23">
        <f>Calibrations!O$97*('Bruker data input page'!AK575/0.5993)^2+Calibrations!P$97*('Bruker data input page'!AK575/0.5993)+Calibrations!Q$97</f>
        <v>1.2059234582167784</v>
      </c>
      <c r="U575" s="22">
        <f>Calibrations!$V$97*'Bruker data input page'!W575^2+Calibrations!$W$97*'Bruker data input page'!W575+Calibrations!$X$97</f>
        <v>17.926331528379119</v>
      </c>
      <c r="V575" s="23">
        <f>('Bruker data input page'!AS575/0.69943)*Calibrations!AC$97+Calibrations!AD$97</f>
        <v>10.661306217610518</v>
      </c>
      <c r="W575" s="23">
        <f>'Bruker data input page'!U575*Calibrations!AQ$97+Calibrations!AR$97</f>
        <v>9.9315410100673311</v>
      </c>
      <c r="X575" s="23">
        <f>Calibrations!AJ$97*('Bruker data input page'!AQ575/0.77446)^2+('Bruker data input page'!AQ575/0.77446)*Calibrations!AK$97+Calibrations!AL$97</f>
        <v>0.14035597795098415</v>
      </c>
      <c r="Y575" s="23">
        <f>('Bruker data input page'!AI575/0.7147)*Calibrations!AX$97+Calibrations!AY$97</f>
        <v>11.26038739058199</v>
      </c>
      <c r="Z575" s="23">
        <f>('Bruker data input page'!AG575/0.8302)*Calibrations!BE$97+Calibrations!BF$97</f>
        <v>0.84988645371343607</v>
      </c>
      <c r="AA575" s="23">
        <f>((('Bruker data input page'!AA575/0.436)^2)*Calibrations!BK$97)+(('Bruker data input page'!AA575/0.436)*Calibrations!BL$97)+Calibrations!BM$97</f>
        <v>5.963677651167977E-2</v>
      </c>
      <c r="AB575" s="24">
        <f>'Bruker data input page'!AM575*Calibrations!BS$97*10000+Calibrations!BT$97</f>
        <v>268.9398759307976</v>
      </c>
      <c r="AC575" s="24">
        <f>Calibrations!CA$97*('Bruker data input page'!AO575*10000)^2+('Bruker data input page'!AO575*10000)*Calibrations!CB$97+Calibrations!CC$97</f>
        <v>331.06863835089416</v>
      </c>
      <c r="AD575" s="24">
        <f>'Bruker data input page'!AW575*10000*Calibrations!CI$97+Calibrations!CJ$97</f>
        <v>79.459205015258206</v>
      </c>
      <c r="AE575" s="24">
        <f>'Bruker data input page'!AY575*10000*Calibrations!CP$97+Calibrations!CQ$97</f>
        <v>71.046121408083096</v>
      </c>
      <c r="AF575" s="24">
        <f>Calibrations!$CW$97*('Bruker data input page'!BA575*10000)^2+('Bruker data input page'!BA575*10000)*Calibrations!$CX$97+Calibrations!$CY$97</f>
        <v>53.162866411634454</v>
      </c>
      <c r="AG575" s="24">
        <f>'Bruker data input page'!BI575*10000*Calibrations!DD$97+Calibrations!DE$97</f>
        <v>17.722010024436543</v>
      </c>
      <c r="AH575" s="24">
        <f>('Bruker data input page'!BK575*10000)*Calibrations!DK$97+Calibrations!DL$97</f>
        <v>97.499071833454153</v>
      </c>
      <c r="AI575" s="24">
        <f>Calibrations!DR$97*('Bruker data input page'!BM575*10000)^2+('Bruker data input page'!BM575*10000)*Calibrations!DS$97+Calibrations!DT$97</f>
        <v>23.356566416034262</v>
      </c>
      <c r="AJ575" s="24">
        <f>Calibrations!DY$97*('Bruker data input page'!BO575*10000)^2+Calibrations!DZ$97*('Bruker data input page'!BO575*10000)+Calibrations!EA$97</f>
        <v>76.095499645648218</v>
      </c>
      <c r="AK575" s="21"/>
      <c r="AL575" s="21"/>
    </row>
    <row r="576" spans="2:38">
      <c r="B576" s="27">
        <f>'Bruker data input page'!B1253</f>
        <v>44754.682638888888</v>
      </c>
      <c r="C576" s="21" t="str">
        <f>'Bruker data input page'!G1253</f>
        <v>GeoExploration</v>
      </c>
      <c r="D576" s="21" t="str">
        <f>'Bruker data input page'!H1253</f>
        <v>Oxide3phase</v>
      </c>
      <c r="E576" s="26">
        <f>'Bruker data input page'!L1253</f>
        <v>90</v>
      </c>
      <c r="F576" s="26"/>
      <c r="G576" s="26" t="str">
        <f>'Bruker data input page'!DK576</f>
        <v>393-U1583F-13R-4A</v>
      </c>
      <c r="H576" s="26" t="str">
        <f>'Bruker data input page'!DL576</f>
        <v>SHLF</v>
      </c>
      <c r="I576" s="26">
        <f>'Bruker data input page'!DM576</f>
        <v>0</v>
      </c>
      <c r="J576" s="26">
        <f>'Bruker data input page'!DN576</f>
        <v>0</v>
      </c>
      <c r="K576" s="26">
        <f>'Bruker data input page'!DO576</f>
        <v>0</v>
      </c>
      <c r="L576" s="26">
        <f>'Bruker data input page'!DP576</f>
        <v>0</v>
      </c>
      <c r="M576" s="26">
        <f>'Bruker data input page'!DQ576</f>
        <v>0</v>
      </c>
      <c r="N576" s="26">
        <f>'Bruker data input page'!DR576</f>
        <v>0</v>
      </c>
      <c r="O576" s="26">
        <f>'Bruker data input page'!DS576</f>
        <v>62</v>
      </c>
      <c r="P576" s="21" t="str">
        <f>'Bruker data input page'!DT576</f>
        <v>2C BKGD</v>
      </c>
      <c r="Q576" s="21">
        <f>'Bruker data input page'!A576</f>
        <v>250</v>
      </c>
      <c r="R576" s="27">
        <f>'Bruker data input page'!B576</f>
        <v>44756.025694444441</v>
      </c>
      <c r="S576" s="22">
        <f>'Bruker data input page'!Y576*Calibrations!H$97+Calibrations!I$97</f>
        <v>52.828366982091843</v>
      </c>
      <c r="T576" s="23">
        <f>Calibrations!O$97*('Bruker data input page'!AK576/0.5993)^2+Calibrations!P$97*('Bruker data input page'!AK576/0.5993)+Calibrations!Q$97</f>
        <v>1.2145480913226334</v>
      </c>
      <c r="U576" s="22">
        <f>Calibrations!$V$97*'Bruker data input page'!W576^2+Calibrations!$W$97*'Bruker data input page'!W576+Calibrations!$X$97</f>
        <v>17.374914162427487</v>
      </c>
      <c r="V576" s="23">
        <f>('Bruker data input page'!AS576/0.69943)*Calibrations!AC$97+Calibrations!AD$97</f>
        <v>10.337634826532417</v>
      </c>
      <c r="W576" s="23">
        <f>'Bruker data input page'!U576*Calibrations!AQ$97+Calibrations!AR$97</f>
        <v>10.796137724236015</v>
      </c>
      <c r="X576" s="23">
        <f>Calibrations!AJ$97*('Bruker data input page'!AQ576/0.77446)^2+('Bruker data input page'!AQ576/0.77446)*Calibrations!AK$97+Calibrations!AL$97</f>
        <v>0.14201517312582623</v>
      </c>
      <c r="Y576" s="23">
        <f>('Bruker data input page'!AI576/0.7147)*Calibrations!AX$97+Calibrations!AY$97</f>
        <v>11.394366935601859</v>
      </c>
      <c r="Z576" s="23">
        <f>('Bruker data input page'!AG576/0.8302)*Calibrations!BE$97+Calibrations!BF$97</f>
        <v>0.68402435021276464</v>
      </c>
      <c r="AA576" s="23">
        <f>((('Bruker data input page'!AA576/0.436)^2)*Calibrations!BK$97)+(('Bruker data input page'!AA576/0.436)*Calibrations!BL$97)+Calibrations!BM$97</f>
        <v>4.8819498927809582E-2</v>
      </c>
      <c r="AB576" s="24">
        <f>'Bruker data input page'!AM576*Calibrations!BS$97*10000+Calibrations!BT$97</f>
        <v>319.53045547777225</v>
      </c>
      <c r="AC576" s="24">
        <f>Calibrations!CA$97*('Bruker data input page'!AO576*10000)^2+('Bruker data input page'!AO576*10000)*Calibrations!CB$97+Calibrations!CC$97</f>
        <v>345.78340767325312</v>
      </c>
      <c r="AD576" s="24">
        <f>'Bruker data input page'!AW576*10000*Calibrations!CI$97+Calibrations!CJ$97</f>
        <v>72.539508065791992</v>
      </c>
      <c r="AE576" s="24">
        <f>'Bruker data input page'!AY576*10000*Calibrations!CP$97+Calibrations!CQ$97</f>
        <v>76.18592775009742</v>
      </c>
      <c r="AF576" s="24">
        <f>Calibrations!$CW$97*('Bruker data input page'!BA576*10000)^2+('Bruker data input page'!BA576*10000)*Calibrations!$CX$97+Calibrations!$CY$97</f>
        <v>63.107877898960666</v>
      </c>
      <c r="AG576" s="24">
        <f>'Bruker data input page'!BI576*10000*Calibrations!DD$97+Calibrations!DE$97</f>
        <v>14.331780335285575</v>
      </c>
      <c r="AH576" s="24">
        <f>('Bruker data input page'!BK576*10000)*Calibrations!DK$97+Calibrations!DL$97</f>
        <v>101.47178227777572</v>
      </c>
      <c r="AI576" s="24">
        <f>Calibrations!DR$97*('Bruker data input page'!BM576*10000)^2+('Bruker data input page'!BM576*10000)*Calibrations!DS$97+Calibrations!DT$97</f>
        <v>26.542141426048879</v>
      </c>
      <c r="AJ576" s="24">
        <f>Calibrations!DY$97*('Bruker data input page'!BO576*10000)^2+Calibrations!DZ$97*('Bruker data input page'!BO576*10000)+Calibrations!EA$97</f>
        <v>74.388726185789224</v>
      </c>
      <c r="AK576" s="21"/>
      <c r="AL576" s="21"/>
    </row>
    <row r="577" spans="2:38">
      <c r="B577" s="27">
        <f>'Bruker data input page'!B1254</f>
        <v>44754.684027777781</v>
      </c>
      <c r="C577" s="21" t="str">
        <f>'Bruker data input page'!G1254</f>
        <v>GeoExploration</v>
      </c>
      <c r="D577" s="21" t="str">
        <f>'Bruker data input page'!H1254</f>
        <v>Oxide3phase</v>
      </c>
      <c r="E577" s="26">
        <f>'Bruker data input page'!L1254</f>
        <v>90</v>
      </c>
      <c r="F577" s="26"/>
      <c r="G577" s="26" t="str">
        <f>'Bruker data input page'!DK577</f>
        <v>393-U1583F-14R-1A</v>
      </c>
      <c r="H577" s="26" t="str">
        <f>'Bruker data input page'!DL577</f>
        <v>SHLF</v>
      </c>
      <c r="I577" s="26">
        <f>'Bruker data input page'!DM577</f>
        <v>0</v>
      </c>
      <c r="J577" s="26">
        <f>'Bruker data input page'!DN577</f>
        <v>0</v>
      </c>
      <c r="K577" s="26">
        <f>'Bruker data input page'!DO577</f>
        <v>0</v>
      </c>
      <c r="L577" s="26">
        <f>'Bruker data input page'!DP577</f>
        <v>0</v>
      </c>
      <c r="M577" s="26">
        <f>'Bruker data input page'!DQ577</f>
        <v>0</v>
      </c>
      <c r="N577" s="26">
        <f>'Bruker data input page'!DR577</f>
        <v>0</v>
      </c>
      <c r="O577" s="26">
        <f>'Bruker data input page'!DS577</f>
        <v>11</v>
      </c>
      <c r="P577" s="21" t="str">
        <f>'Bruker data input page'!DT577</f>
        <v>2A BKGD</v>
      </c>
      <c r="Q577" s="21">
        <f>'Bruker data input page'!A577</f>
        <v>251</v>
      </c>
      <c r="R577" s="27">
        <f>'Bruker data input page'!B577</f>
        <v>44756.030555555553</v>
      </c>
      <c r="S577" s="22">
        <f>'Bruker data input page'!Y577*Calibrations!H$97+Calibrations!I$97</f>
        <v>54.406587036086471</v>
      </c>
      <c r="T577" s="23">
        <f>Calibrations!O$97*('Bruker data input page'!AK577/0.5993)^2+Calibrations!P$97*('Bruker data input page'!AK577/0.5993)+Calibrations!Q$97</f>
        <v>1.2416406096053694</v>
      </c>
      <c r="U577" s="22">
        <f>Calibrations!$V$97*'Bruker data input page'!W577^2+Calibrations!$W$97*'Bruker data input page'!W577+Calibrations!$X$97</f>
        <v>18.162898877951317</v>
      </c>
      <c r="V577" s="23">
        <f>('Bruker data input page'!AS577/0.69943)*Calibrations!AC$97+Calibrations!AD$97</f>
        <v>8.2171482653297758</v>
      </c>
      <c r="W577" s="23">
        <f>'Bruker data input page'!U577*Calibrations!AQ$97+Calibrations!AR$97</f>
        <v>11.874950261145958</v>
      </c>
      <c r="X577" s="23">
        <f>Calibrations!AJ$97*('Bruker data input page'!AQ577/0.77446)^2+('Bruker data input page'!AQ577/0.77446)*Calibrations!AK$97+Calibrations!AL$97</f>
        <v>0.15656590284828109</v>
      </c>
      <c r="Y577" s="23">
        <f>('Bruker data input page'!AI577/0.7147)*Calibrations!AX$97+Calibrations!AY$97</f>
        <v>12.589220878006344</v>
      </c>
      <c r="Z577" s="23">
        <f>('Bruker data input page'!AG577/0.8302)*Calibrations!BE$97+Calibrations!BF$97</f>
        <v>0.20907617940601919</v>
      </c>
      <c r="AA577" s="23">
        <f>((('Bruker data input page'!AA577/0.436)^2)*Calibrations!BK$97)+(('Bruker data input page'!AA577/0.436)*Calibrations!BL$97)+Calibrations!BM$97</f>
        <v>0.15081603449512326</v>
      </c>
      <c r="AB577" s="24">
        <f>'Bruker data input page'!AM577*Calibrations!BS$97*10000+Calibrations!BT$97</f>
        <v>316.10058567797739</v>
      </c>
      <c r="AC577" s="24">
        <f>Calibrations!CA$97*('Bruker data input page'!AO577*10000)^2+('Bruker data input page'!AO577*10000)*Calibrations!CB$97+Calibrations!CC$97</f>
        <v>380.73616492351277</v>
      </c>
      <c r="AD577" s="24">
        <f>'Bruker data input page'!AW577*10000*Calibrations!CI$97+Calibrations!CJ$97</f>
        <v>98.241239592380808</v>
      </c>
      <c r="AE577" s="24">
        <f>'Bruker data input page'!AY577*10000*Calibrations!CP$97+Calibrations!CQ$97</f>
        <v>96.74515311815469</v>
      </c>
      <c r="AF577" s="24">
        <f>Calibrations!$CW$97*('Bruker data input page'!BA577*10000)^2+('Bruker data input page'!BA577*10000)*Calibrations!$CX$97+Calibrations!$CY$97</f>
        <v>78.148513355605772</v>
      </c>
      <c r="AG577" s="24">
        <f>'Bruker data input page'!BI577*10000*Calibrations!DD$97+Calibrations!DE$97</f>
        <v>3.0310147047823475</v>
      </c>
      <c r="AH577" s="24">
        <f>('Bruker data input page'!BK577*10000)*Calibrations!DK$97+Calibrations!DL$97</f>
        <v>198.80318816365403</v>
      </c>
      <c r="AI577" s="24">
        <f>Calibrations!DR$97*('Bruker data input page'!BM577*10000)^2+('Bruker data input page'!BM577*10000)*Calibrations!DS$97+Calibrations!DT$97</f>
        <v>30.785516947465101</v>
      </c>
      <c r="AJ577" s="24">
        <f>Calibrations!DY$97*('Bruker data input page'!BO577*10000)^2+Calibrations!DZ$97*('Bruker data input page'!BO577*10000)+Calibrations!EA$97</f>
        <v>82.05945842966112</v>
      </c>
      <c r="AK577" s="21"/>
      <c r="AL577" s="21"/>
    </row>
    <row r="578" spans="2:38">
      <c r="B578" s="27">
        <f>'Bruker data input page'!B1255</f>
        <v>44754.686111111114</v>
      </c>
      <c r="C578" s="21" t="str">
        <f>'Bruker data input page'!G1255</f>
        <v>GeoExploration</v>
      </c>
      <c r="D578" s="21" t="str">
        <f>'Bruker data input page'!H1255</f>
        <v>Oxide3phase</v>
      </c>
      <c r="E578" s="26">
        <f>'Bruker data input page'!L1255</f>
        <v>90</v>
      </c>
      <c r="F578" s="26"/>
      <c r="G578" s="26" t="str">
        <f>'Bruker data input page'!DK578</f>
        <v>393-U1583F-14R-1A</v>
      </c>
      <c r="H578" s="26" t="str">
        <f>'Bruker data input page'!DL578</f>
        <v>SHLF</v>
      </c>
      <c r="I578" s="26">
        <f>'Bruker data input page'!DM578</f>
        <v>0</v>
      </c>
      <c r="J578" s="26">
        <f>'Bruker data input page'!DN578</f>
        <v>0</v>
      </c>
      <c r="K578" s="26">
        <f>'Bruker data input page'!DO578</f>
        <v>0</v>
      </c>
      <c r="L578" s="26">
        <f>'Bruker data input page'!DP578</f>
        <v>0</v>
      </c>
      <c r="M578" s="26">
        <f>'Bruker data input page'!DQ578</f>
        <v>0</v>
      </c>
      <c r="N578" s="26">
        <f>'Bruker data input page'!DR578</f>
        <v>0</v>
      </c>
      <c r="O578" s="26">
        <f>'Bruker data input page'!DS578</f>
        <v>26</v>
      </c>
      <c r="P578" s="21" t="str">
        <f>'Bruker data input page'!DT578</f>
        <v>3B BKGD</v>
      </c>
      <c r="Q578" s="21">
        <f>'Bruker data input page'!A578</f>
        <v>252</v>
      </c>
      <c r="R578" s="27">
        <f>'Bruker data input page'!B578</f>
        <v>44756.031944444447</v>
      </c>
      <c r="S578" s="22">
        <f>'Bruker data input page'!Y578*Calibrations!H$97+Calibrations!I$97</f>
        <v>53.831641102089634</v>
      </c>
      <c r="T578" s="23">
        <f>Calibrations!O$97*('Bruker data input page'!AK578/0.5993)^2+Calibrations!P$97*('Bruker data input page'!AK578/0.5993)+Calibrations!Q$97</f>
        <v>1.2529265497642375</v>
      </c>
      <c r="U578" s="22">
        <f>Calibrations!$V$97*'Bruker data input page'!W578^2+Calibrations!$W$97*'Bruker data input page'!W578+Calibrations!$X$97</f>
        <v>17.766872565208615</v>
      </c>
      <c r="V578" s="23">
        <f>('Bruker data input page'!AS578/0.69943)*Calibrations!AC$97+Calibrations!AD$97</f>
        <v>8.5412514101532011</v>
      </c>
      <c r="W578" s="23">
        <f>'Bruker data input page'!U578*Calibrations!AQ$97+Calibrations!AR$97</f>
        <v>10.360745997870211</v>
      </c>
      <c r="X578" s="23">
        <f>Calibrations!AJ$97*('Bruker data input page'!AQ578/0.77446)^2+('Bruker data input page'!AQ578/0.77446)*Calibrations!AK$97+Calibrations!AL$97</f>
        <v>0.13539933978003776</v>
      </c>
      <c r="Y578" s="23">
        <f>('Bruker data input page'!AI578/0.7147)*Calibrations!AX$97+Calibrations!AY$97</f>
        <v>11.876236549224465</v>
      </c>
      <c r="Z578" s="23">
        <f>('Bruker data input page'!AG578/0.8302)*Calibrations!BE$97+Calibrations!BF$97</f>
        <v>0.1871926443672591</v>
      </c>
      <c r="AA578" s="23">
        <f>((('Bruker data input page'!AA578/0.436)^2)*Calibrations!BK$97)+(('Bruker data input page'!AA578/0.436)*Calibrations!BL$97)+Calibrations!BM$97</f>
        <v>9.3272588485027494E-2</v>
      </c>
      <c r="AB578" s="24">
        <f>'Bruker data input page'!AM578*Calibrations!BS$97*10000+Calibrations!BT$97</f>
        <v>268.08240848084881</v>
      </c>
      <c r="AC578" s="24">
        <f>Calibrations!CA$97*('Bruker data input page'!AO578*10000)^2+('Bruker data input page'!AO578*10000)*Calibrations!CB$97+Calibrations!CC$97</f>
        <v>374.65746179353573</v>
      </c>
      <c r="AD578" s="24">
        <f>'Bruker data input page'!AW578*10000*Calibrations!CI$97+Calibrations!CJ$97</f>
        <v>100.21829586365688</v>
      </c>
      <c r="AE578" s="24">
        <f>'Bruker data input page'!AY578*10000*Calibrations!CP$97+Calibrations!CQ$97</f>
        <v>89.549424239334655</v>
      </c>
      <c r="AF578" s="24">
        <f>Calibrations!$CW$97*('Bruker data input page'!BA578*10000)^2+('Bruker data input page'!BA578*10000)*Calibrations!$CX$97+Calibrations!$CY$97</f>
        <v>82.125938838809802</v>
      </c>
      <c r="AG578" s="24">
        <f>'Bruker data input page'!BI578*10000*Calibrations!DD$97+Calibrations!DE$97</f>
        <v>1.9009381417320252</v>
      </c>
      <c r="AH578" s="24">
        <f>('Bruker data input page'!BK578*10000)*Calibrations!DK$97+Calibrations!DL$97</f>
        <v>109.41720316641884</v>
      </c>
      <c r="AI578" s="24">
        <f>Calibrations!DR$97*('Bruker data input page'!BM578*10000)^2+('Bruker data input page'!BM578*10000)*Calibrations!DS$97+Calibrations!DT$97</f>
        <v>30.785516947465101</v>
      </c>
      <c r="AJ578" s="24">
        <f>Calibrations!DY$97*('Bruker data input page'!BO578*10000)^2+Calibrations!DZ$97*('Bruker data input page'!BO578*10000)+Calibrations!EA$97</f>
        <v>90.553094544379476</v>
      </c>
      <c r="AK578" s="21"/>
      <c r="AL578" s="21"/>
    </row>
    <row r="579" spans="2:38">
      <c r="B579" s="27">
        <f>'Bruker data input page'!B1256</f>
        <v>44754.686805555553</v>
      </c>
      <c r="C579" s="21" t="str">
        <f>'Bruker data input page'!G1256</f>
        <v>GeoExploration</v>
      </c>
      <c r="D579" s="21" t="str">
        <f>'Bruker data input page'!H1256</f>
        <v>Oxide3phase</v>
      </c>
      <c r="E579" s="26">
        <f>'Bruker data input page'!L1256</f>
        <v>90</v>
      </c>
      <c r="F579" s="26"/>
      <c r="G579" s="26" t="str">
        <f>'Bruker data input page'!DK579</f>
        <v>393-U1583F-14R-1A</v>
      </c>
      <c r="H579" s="26" t="str">
        <f>'Bruker data input page'!DL579</f>
        <v>SHLF</v>
      </c>
      <c r="I579" s="26">
        <f>'Bruker data input page'!DM579</f>
        <v>0</v>
      </c>
      <c r="J579" s="26">
        <f>'Bruker data input page'!DN579</f>
        <v>0</v>
      </c>
      <c r="K579" s="26">
        <f>'Bruker data input page'!DO579</f>
        <v>0</v>
      </c>
      <c r="L579" s="26">
        <f>'Bruker data input page'!DP579</f>
        <v>0</v>
      </c>
      <c r="M579" s="26">
        <f>'Bruker data input page'!DQ579</f>
        <v>0</v>
      </c>
      <c r="N579" s="26">
        <f>'Bruker data input page'!DR579</f>
        <v>0</v>
      </c>
      <c r="O579" s="26">
        <f>'Bruker data input page'!DS579</f>
        <v>40</v>
      </c>
      <c r="P579" s="21" t="str">
        <f>'Bruker data input page'!DT579</f>
        <v>5A BKGD</v>
      </c>
      <c r="Q579" s="21">
        <f>'Bruker data input page'!A579</f>
        <v>253</v>
      </c>
      <c r="R579" s="27">
        <f>'Bruker data input page'!B579</f>
        <v>44756.035416666666</v>
      </c>
      <c r="S579" s="22">
        <f>'Bruker data input page'!Y579*Calibrations!H$97+Calibrations!I$97</f>
        <v>54.096955065845556</v>
      </c>
      <c r="T579" s="23">
        <f>Calibrations!O$97*('Bruker data input page'!AK579/0.5993)^2+Calibrations!P$97*('Bruker data input page'!AK579/0.5993)+Calibrations!Q$97</f>
        <v>1.2378763318715613</v>
      </c>
      <c r="U579" s="22">
        <f>Calibrations!$V$97*'Bruker data input page'!W579^2+Calibrations!$W$97*'Bruker data input page'!W579+Calibrations!$X$97</f>
        <v>16.397078894192383</v>
      </c>
      <c r="V579" s="23">
        <f>('Bruker data input page'!AS579/0.69943)*Calibrations!AC$97+Calibrations!AD$97</f>
        <v>10.425856508493679</v>
      </c>
      <c r="W579" s="23">
        <f>'Bruker data input page'!U579*Calibrations!AQ$97+Calibrations!AR$97</f>
        <v>12.092452788748769</v>
      </c>
      <c r="X579" s="23">
        <f>Calibrations!AJ$97*('Bruker data input page'!AQ579/0.77446)^2+('Bruker data input page'!AQ579/0.77446)*Calibrations!AK$97+Calibrations!AL$97</f>
        <v>0.17409587790001146</v>
      </c>
      <c r="Y579" s="23">
        <f>('Bruker data input page'!AI579/0.7147)*Calibrations!AX$97+Calibrations!AY$97</f>
        <v>11.260082891616037</v>
      </c>
      <c r="Z579" s="23">
        <f>('Bruker data input page'!AG579/0.8302)*Calibrations!BE$97+Calibrations!BF$97</f>
        <v>0.41629061808338219</v>
      </c>
      <c r="AA579" s="23" t="e">
        <f>((('Bruker data input page'!AA579/0.436)^2)*Calibrations!BK$97)+(('Bruker data input page'!AA579/0.436)*Calibrations!BL$97)+Calibrations!BM$97</f>
        <v>#VALUE!</v>
      </c>
      <c r="AB579" s="24">
        <f>'Bruker data input page'!AM579*Calibrations!BS$97*10000+Calibrations!BT$97</f>
        <v>301.52363902884906</v>
      </c>
      <c r="AC579" s="24">
        <f>Calibrations!CA$97*('Bruker data input page'!AO579*10000)^2+('Bruker data input page'!AO579*10000)*Calibrations!CB$97+Calibrations!CC$97</f>
        <v>367.64625779628238</v>
      </c>
      <c r="AD579" s="24">
        <f>'Bruker data input page'!AW579*10000*Calibrations!CI$97+Calibrations!CJ$97</f>
        <v>78.470676879620171</v>
      </c>
      <c r="AE579" s="24">
        <f>'Bruker data input page'!AY579*10000*Calibrations!CP$97+Calibrations!CQ$97</f>
        <v>79.269811555306035</v>
      </c>
      <c r="AF579" s="24">
        <f>Calibrations!$CW$97*('Bruker data input page'!BA579*10000)^2+('Bruker data input page'!BA579*10000)*Calibrations!$CX$97+Calibrations!$CY$97</f>
        <v>67.281049961406254</v>
      </c>
      <c r="AG579" s="24">
        <f>'Bruker data input page'!BI579*10000*Calibrations!DD$97+Calibrations!DE$97</f>
        <v>6.421244393933315</v>
      </c>
      <c r="AH579" s="24">
        <f>('Bruker data input page'!BK579*10000)*Calibrations!DK$97+Calibrations!DL$97</f>
        <v>99.485427055614949</v>
      </c>
      <c r="AI579" s="24">
        <f>Calibrations!DR$97*('Bruker data input page'!BM579*10000)^2+('Bruker data input page'!BM579*10000)*Calibrations!DS$97+Calibrations!DT$97</f>
        <v>28.664408876081268</v>
      </c>
      <c r="AJ579" s="24">
        <f>Calibrations!DY$97*('Bruker data input page'!BO579*10000)^2+Calibrations!DZ$97*('Bruker data input page'!BO579*10000)+Calibrations!EA$97</f>
        <v>80.357017558910371</v>
      </c>
      <c r="AK579" s="21"/>
      <c r="AL579" s="21"/>
    </row>
    <row r="580" spans="2:38">
      <c r="B580" s="27">
        <f>'Bruker data input page'!B1257</f>
        <v>44754.688194444447</v>
      </c>
      <c r="C580" s="21" t="str">
        <f>'Bruker data input page'!G1257</f>
        <v>GeoExploration</v>
      </c>
      <c r="D580" s="21" t="str">
        <f>'Bruker data input page'!H1257</f>
        <v>Oxide3phase</v>
      </c>
      <c r="E580" s="26">
        <f>'Bruker data input page'!L1257</f>
        <v>90</v>
      </c>
      <c r="F580" s="26"/>
      <c r="G580" s="26" t="str">
        <f>'Bruker data input page'!DK580</f>
        <v>393-U1583F-14R-1A</v>
      </c>
      <c r="H580" s="26" t="str">
        <f>'Bruker data input page'!DL580</f>
        <v>SHLF</v>
      </c>
      <c r="I580" s="26">
        <f>'Bruker data input page'!DM580</f>
        <v>0</v>
      </c>
      <c r="J580" s="26">
        <f>'Bruker data input page'!DN580</f>
        <v>0</v>
      </c>
      <c r="K580" s="26">
        <f>'Bruker data input page'!DO580</f>
        <v>0</v>
      </c>
      <c r="L580" s="26">
        <f>'Bruker data input page'!DP580</f>
        <v>0</v>
      </c>
      <c r="M580" s="26">
        <f>'Bruker data input page'!DQ580</f>
        <v>0</v>
      </c>
      <c r="N580" s="26">
        <f>'Bruker data input page'!DR580</f>
        <v>0</v>
      </c>
      <c r="O580" s="26">
        <f>'Bruker data input page'!DS580</f>
        <v>57</v>
      </c>
      <c r="P580" s="21" t="str">
        <f>'Bruker data input page'!DT580</f>
        <v>8A BKGD</v>
      </c>
      <c r="Q580" s="21">
        <f>'Bruker data input page'!A580</f>
        <v>254</v>
      </c>
      <c r="R580" s="27">
        <f>'Bruker data input page'!B580</f>
        <v>44756.036805555559</v>
      </c>
      <c r="S580" s="22">
        <f>'Bruker data input page'!Y580*Calibrations!H$97+Calibrations!I$97</f>
        <v>50.911880535435699</v>
      </c>
      <c r="T580" s="23">
        <f>Calibrations!O$97*('Bruker data input page'!AK580/0.5993)^2+Calibrations!P$97*('Bruker data input page'!AK580/0.5993)+Calibrations!Q$97</f>
        <v>1.1791129261558739</v>
      </c>
      <c r="U580" s="22">
        <f>Calibrations!$V$97*'Bruker data input page'!W580^2+Calibrations!$W$97*'Bruker data input page'!W580+Calibrations!$X$97</f>
        <v>15.970431375670541</v>
      </c>
      <c r="V580" s="23">
        <f>('Bruker data input page'!AS580/0.69943)*Calibrations!AC$97+Calibrations!AD$97</f>
        <v>8.2722688268161733</v>
      </c>
      <c r="W580" s="23">
        <f>'Bruker data input page'!U580*Calibrations!AQ$97+Calibrations!AR$97</f>
        <v>9.8603935165936996</v>
      </c>
      <c r="X580" s="23">
        <f>Calibrations!AJ$97*('Bruker data input page'!AQ580/0.77446)^2+('Bruker data input page'!AQ580/0.77446)*Calibrations!AK$97+Calibrations!AL$97</f>
        <v>0.12557183458084531</v>
      </c>
      <c r="Y580" s="23">
        <f>('Bruker data input page'!AI580/0.7147)*Calibrations!AX$97+Calibrations!AY$97</f>
        <v>11.357065812272467</v>
      </c>
      <c r="Z580" s="23">
        <f>('Bruker data input page'!AG580/0.8302)*Calibrations!BE$97+Calibrations!BF$97</f>
        <v>0.17798646755784966</v>
      </c>
      <c r="AA580" s="23">
        <f>((('Bruker data input page'!AA580/0.436)^2)*Calibrations!BK$97)+(('Bruker data input page'!AA580/0.436)*Calibrations!BL$97)+Calibrations!BM$97</f>
        <v>9.3651663169764074E-2</v>
      </c>
      <c r="AB580" s="24">
        <f>'Bruker data input page'!AM580*Calibrations!BS$97*10000+Calibrations!BT$97</f>
        <v>228.63890578320758</v>
      </c>
      <c r="AC580" s="24">
        <f>Calibrations!CA$97*('Bruker data input page'!AO580*10000)^2+('Bruker data input page'!AO580*10000)*Calibrations!CB$97+Calibrations!CC$97</f>
        <v>378.0615811309558</v>
      </c>
      <c r="AD580" s="24">
        <f>'Bruker data input page'!AW580*10000*Calibrations!CI$97+Calibrations!CJ$97</f>
        <v>97.252711456742787</v>
      </c>
      <c r="AE580" s="24">
        <f>'Bruker data input page'!AY580*10000*Calibrations!CP$97+Calibrations!CQ$97</f>
        <v>81.325734092111745</v>
      </c>
      <c r="AF580" s="24">
        <f>Calibrations!$CW$97*('Bruker data input page'!BA580*10000)^2+('Bruker data input page'!BA580*10000)*Calibrations!$CX$97+Calibrations!$CY$97</f>
        <v>68.660243886509832</v>
      </c>
      <c r="AG580" s="24">
        <f>'Bruker data input page'!BI580*10000*Calibrations!DD$97+Calibrations!DE$97</f>
        <v>1.9009381417320252</v>
      </c>
      <c r="AH580" s="24">
        <f>('Bruker data input page'!BK580*10000)*Calibrations!DK$97+Calibrations!DL$97</f>
        <v>96.505894222373783</v>
      </c>
      <c r="AI580" s="24">
        <f>Calibrations!DR$97*('Bruker data input page'!BM580*10000)^2+('Bruker data input page'!BM580*10000)*Calibrations!DS$97+Calibrations!DT$97</f>
        <v>26.542141426048879</v>
      </c>
      <c r="AJ580" s="24">
        <f>Calibrations!DY$97*('Bruker data input page'!BO580*10000)^2+Calibrations!DZ$97*('Bruker data input page'!BO580*10000)+Calibrations!EA$97</f>
        <v>91.400756067273065</v>
      </c>
      <c r="AK580" s="21"/>
      <c r="AL580" s="21"/>
    </row>
    <row r="581" spans="2:38">
      <c r="B581" s="27">
        <f>'Bruker data input page'!B1258</f>
        <v>44754.690972222219</v>
      </c>
      <c r="C581" s="21" t="str">
        <f>'Bruker data input page'!G1258</f>
        <v>GeoExploration</v>
      </c>
      <c r="D581" s="21" t="str">
        <f>'Bruker data input page'!H1258</f>
        <v>Oxide3phase</v>
      </c>
      <c r="E581" s="26">
        <f>'Bruker data input page'!L1258</f>
        <v>90</v>
      </c>
      <c r="F581" s="26"/>
      <c r="G581" s="26" t="str">
        <f>'Bruker data input page'!DK581</f>
        <v>393-U1583F-14R-1A</v>
      </c>
      <c r="H581" s="26" t="str">
        <f>'Bruker data input page'!DL581</f>
        <v>SHLF</v>
      </c>
      <c r="I581" s="26">
        <f>'Bruker data input page'!DM581</f>
        <v>0</v>
      </c>
      <c r="J581" s="26">
        <f>'Bruker data input page'!DN581</f>
        <v>0</v>
      </c>
      <c r="K581" s="26">
        <f>'Bruker data input page'!DO581</f>
        <v>0</v>
      </c>
      <c r="L581" s="26">
        <f>'Bruker data input page'!DP581</f>
        <v>0</v>
      </c>
      <c r="M581" s="26">
        <f>'Bruker data input page'!DQ581</f>
        <v>0</v>
      </c>
      <c r="N581" s="26">
        <f>'Bruker data input page'!DR581</f>
        <v>0</v>
      </c>
      <c r="O581" s="26">
        <f>'Bruker data input page'!DS581</f>
        <v>79</v>
      </c>
      <c r="P581" s="21" t="str">
        <f>'Bruker data input page'!DT581</f>
        <v>11A BKGD</v>
      </c>
      <c r="Q581" s="21">
        <f>'Bruker data input page'!A581</f>
        <v>255</v>
      </c>
      <c r="R581" s="27">
        <f>'Bruker data input page'!B581</f>
        <v>44756.040277777778</v>
      </c>
      <c r="S581" s="22">
        <f>'Bruker data input page'!Y581*Calibrations!H$97+Calibrations!I$97</f>
        <v>52.80139597010232</v>
      </c>
      <c r="T581" s="23">
        <f>Calibrations!O$97*('Bruker data input page'!AK581/0.5993)^2+Calibrations!P$97*('Bruker data input page'!AK581/0.5993)+Calibrations!Q$97</f>
        <v>1.257760216088293</v>
      </c>
      <c r="U581" s="22">
        <f>Calibrations!$V$97*'Bruker data input page'!W581^2+Calibrations!$W$97*'Bruker data input page'!W581+Calibrations!$X$97</f>
        <v>17.449068574605516</v>
      </c>
      <c r="V581" s="23">
        <f>('Bruker data input page'!AS581/0.69943)*Calibrations!AC$97+Calibrations!AD$97</f>
        <v>8.1411596061527014</v>
      </c>
      <c r="W581" s="23">
        <f>'Bruker data input page'!U581*Calibrations!AQ$97+Calibrations!AR$97</f>
        <v>10.428220115322105</v>
      </c>
      <c r="X581" s="23">
        <f>Calibrations!AJ$97*('Bruker data input page'!AQ581/0.77446)^2+('Bruker data input page'!AQ581/0.77446)*Calibrations!AK$97+Calibrations!AL$97</f>
        <v>0.13460218002562413</v>
      </c>
      <c r="Y581" s="23">
        <f>('Bruker data input page'!AI581/0.7147)*Calibrations!AX$97+Calibrations!AY$97</f>
        <v>11.597010997444414</v>
      </c>
      <c r="Z581" s="23">
        <f>('Bruker data input page'!AG581/0.8302)*Calibrations!BE$97+Calibrations!BF$97</f>
        <v>0.1939840862758398</v>
      </c>
      <c r="AA581" s="23">
        <f>((('Bruker data input page'!AA581/0.436)^2)*Calibrations!BK$97)+(('Bruker data input page'!AA581/0.436)*Calibrations!BL$97)+Calibrations!BM$97</f>
        <v>0.10875659729887065</v>
      </c>
      <c r="AB581" s="24">
        <f>'Bruker data input page'!AM581*Calibrations!BS$97*10000+Calibrations!BT$97</f>
        <v>298.95123667900288</v>
      </c>
      <c r="AC581" s="24">
        <f>Calibrations!CA$97*('Bruker data input page'!AO581*10000)^2+('Bruker data input page'!AO581*10000)*Calibrations!CB$97+Calibrations!CC$97</f>
        <v>361.84244788896319</v>
      </c>
      <c r="AD581" s="24">
        <f>'Bruker data input page'!AW581*10000*Calibrations!CI$97+Calibrations!CJ$97</f>
        <v>128.88561179715981</v>
      </c>
      <c r="AE581" s="24">
        <f>'Bruker data input page'!AY581*10000*Calibrations!CP$97+Calibrations!CQ$97</f>
        <v>88.521462970931793</v>
      </c>
      <c r="AF581" s="24">
        <f>Calibrations!$CW$97*('Bruker data input page'!BA581*10000)^2+('Bruker data input page'!BA581*10000)*Calibrations!$CX$97+Calibrations!$CY$97</f>
        <v>68.660243886509832</v>
      </c>
      <c r="AG581" s="24" t="e">
        <f>'Bruker data input page'!BI581*10000*Calibrations!DD$97+Calibrations!DE$97</f>
        <v>#VALUE!</v>
      </c>
      <c r="AH581" s="24">
        <f>('Bruker data input page'!BK581*10000)*Calibrations!DK$97+Calibrations!DL$97</f>
        <v>103.4581374999365</v>
      </c>
      <c r="AI581" s="24">
        <f>Calibrations!DR$97*('Bruker data input page'!BM581*10000)^2+('Bruker data input page'!BM581*10000)*Calibrations!DS$97+Calibrations!DT$97</f>
        <v>29.725107834104254</v>
      </c>
      <c r="AJ581" s="24">
        <f>Calibrations!DY$97*('Bruker data input page'!BO581*10000)^2+Calibrations!DZ$97*('Bruker data input page'!BO581*10000)+Calibrations!EA$97</f>
        <v>96.480226320972292</v>
      </c>
      <c r="AK581" s="21"/>
      <c r="AL581" s="21"/>
    </row>
    <row r="582" spans="2:38">
      <c r="B582" s="27">
        <f>'Bruker data input page'!B1259</f>
        <v>44754.691666666666</v>
      </c>
      <c r="C582" s="21" t="str">
        <f>'Bruker data input page'!G1259</f>
        <v>GeoExploration</v>
      </c>
      <c r="D582" s="21" t="str">
        <f>'Bruker data input page'!H1259</f>
        <v>Oxide3phase</v>
      </c>
      <c r="E582" s="26">
        <f>'Bruker data input page'!L1259</f>
        <v>90</v>
      </c>
      <c r="F582" s="26"/>
      <c r="G582" s="26" t="str">
        <f>'Bruker data input page'!DK582</f>
        <v>393-U1583F-15R-1A</v>
      </c>
      <c r="H582" s="26" t="str">
        <f>'Bruker data input page'!DL582</f>
        <v>SHLF</v>
      </c>
      <c r="I582" s="26">
        <f>'Bruker data input page'!DM582</f>
        <v>0</v>
      </c>
      <c r="J582" s="26">
        <f>'Bruker data input page'!DN582</f>
        <v>0</v>
      </c>
      <c r="K582" s="26">
        <f>'Bruker data input page'!DO582</f>
        <v>0</v>
      </c>
      <c r="L582" s="26">
        <f>'Bruker data input page'!DP582</f>
        <v>0</v>
      </c>
      <c r="M582" s="26">
        <f>'Bruker data input page'!DQ582</f>
        <v>0</v>
      </c>
      <c r="N582" s="26">
        <f>'Bruker data input page'!DR582</f>
        <v>0</v>
      </c>
      <c r="O582" s="26">
        <f>'Bruker data input page'!DS582</f>
        <v>5</v>
      </c>
      <c r="P582" s="21" t="str">
        <f>'Bruker data input page'!DT582</f>
        <v>1A BKGD</v>
      </c>
      <c r="Q582" s="21">
        <f>'Bruker data input page'!A582</f>
        <v>256</v>
      </c>
      <c r="R582" s="27">
        <f>'Bruker data input page'!B582</f>
        <v>44756.049305555556</v>
      </c>
      <c r="S582" s="22">
        <f>'Bruker data input page'!Y582*Calibrations!H$97+Calibrations!I$97</f>
        <v>53.446561587296543</v>
      </c>
      <c r="T582" s="23">
        <f>Calibrations!O$97*('Bruker data input page'!AK582/0.5993)^2+Calibrations!P$97*('Bruker data input page'!AK582/0.5993)+Calibrations!Q$97</f>
        <v>1.2158053488392737</v>
      </c>
      <c r="U582" s="22">
        <f>Calibrations!$V$97*'Bruker data input page'!W582^2+Calibrations!$W$97*'Bruker data input page'!W582+Calibrations!$X$97</f>
        <v>17.264158200227023</v>
      </c>
      <c r="V582" s="23">
        <f>('Bruker data input page'!AS582/0.69943)*Calibrations!AC$97+Calibrations!AD$97</f>
        <v>8.8220352625290896</v>
      </c>
      <c r="W582" s="23">
        <f>'Bruker data input page'!U582*Calibrations!AQ$97+Calibrations!AR$97</f>
        <v>10.051215734143899</v>
      </c>
      <c r="X582" s="23">
        <f>Calibrations!AJ$97*('Bruker data input page'!AQ582/0.77446)^2+('Bruker data input page'!AQ582/0.77446)*Calibrations!AK$97+Calibrations!AL$97</f>
        <v>0.12904884418742918</v>
      </c>
      <c r="Y582" s="23">
        <f>('Bruker data input page'!AI582/0.7147)*Calibrations!AX$97+Calibrations!AY$97</f>
        <v>11.255667656609699</v>
      </c>
      <c r="Z582" s="23">
        <f>('Bruker data input page'!AG582/0.8302)*Calibrations!BE$97+Calibrations!BF$97</f>
        <v>0.23563826331513493</v>
      </c>
      <c r="AA582" s="23">
        <f>((('Bruker data input page'!AA582/0.436)^2)*Calibrations!BK$97)+(('Bruker data input page'!AA582/0.436)*Calibrations!BL$97)+Calibrations!BM$97</f>
        <v>5.500759688356803E-2</v>
      </c>
      <c r="AB582" s="24">
        <f>'Bruker data input page'!AM582*Calibrations!BS$97*10000+Calibrations!BT$97</f>
        <v>341.82460917643903</v>
      </c>
      <c r="AC582" s="24">
        <f>Calibrations!CA$97*('Bruker data input page'!AO582*10000)^2+('Bruker data input page'!AO582*10000)*Calibrations!CB$97+Calibrations!CC$97</f>
        <v>331.90912827200975</v>
      </c>
      <c r="AD582" s="24">
        <f>'Bruker data input page'!AW582*10000*Calibrations!CI$97+Calibrations!CJ$97</f>
        <v>147.66764637428241</v>
      </c>
      <c r="AE582" s="24">
        <f>'Bruker data input page'!AY582*10000*Calibrations!CP$97+Calibrations!CQ$97</f>
        <v>90.577385507737517</v>
      </c>
      <c r="AF582" s="24">
        <f>Calibrations!$CW$97*('Bruker data input page'!BA582*10000)^2+('Bruker data input page'!BA582*10000)*Calibrations!$CX$97+Calibrations!$CY$97</f>
        <v>61.704957115767186</v>
      </c>
      <c r="AG582" s="24">
        <f>'Bruker data input page'!BI582*10000*Calibrations!DD$97+Calibrations!DE$97</f>
        <v>4.1610912678326706</v>
      </c>
      <c r="AH582" s="24">
        <f>('Bruker data input page'!BK582*10000)*Calibrations!DK$97+Calibrations!DL$97</f>
        <v>106.43767033317768</v>
      </c>
      <c r="AI582" s="24">
        <f>Calibrations!DR$97*('Bruker data input page'!BM582*10000)^2+('Bruker data input page'!BM582*10000)*Calibrations!DS$97+Calibrations!DT$97</f>
        <v>30.785516947465101</v>
      </c>
      <c r="AJ582" s="24">
        <f>Calibrations!DY$97*('Bruker data input page'!BO582*10000)^2+Calibrations!DZ$97*('Bruker data input page'!BO582*10000)+Calibrations!EA$97</f>
        <v>88.008253151795159</v>
      </c>
      <c r="AK582" s="21"/>
      <c r="AL582" s="21"/>
    </row>
    <row r="583" spans="2:38">
      <c r="B583" s="27">
        <f>'Bruker data input page'!B1260</f>
        <v>44754.693055555559</v>
      </c>
      <c r="C583" s="21" t="str">
        <f>'Bruker data input page'!G1260</f>
        <v>GeoExploration</v>
      </c>
      <c r="D583" s="21" t="str">
        <f>'Bruker data input page'!H1260</f>
        <v>Oxide3phase</v>
      </c>
      <c r="E583" s="26">
        <f>'Bruker data input page'!L1260</f>
        <v>90</v>
      </c>
      <c r="F583" s="26"/>
      <c r="G583" s="26" t="str">
        <f>'Bruker data input page'!DK583</f>
        <v>393-U1583F-15R-1A</v>
      </c>
      <c r="H583" s="26" t="str">
        <f>'Bruker data input page'!DL583</f>
        <v>SHLF</v>
      </c>
      <c r="I583" s="26">
        <f>'Bruker data input page'!DM583</f>
        <v>0</v>
      </c>
      <c r="J583" s="26">
        <f>'Bruker data input page'!DN583</f>
        <v>0</v>
      </c>
      <c r="K583" s="26">
        <f>'Bruker data input page'!DO583</f>
        <v>0</v>
      </c>
      <c r="L583" s="26">
        <f>'Bruker data input page'!DP583</f>
        <v>0</v>
      </c>
      <c r="M583" s="26">
        <f>'Bruker data input page'!DQ583</f>
        <v>0</v>
      </c>
      <c r="N583" s="26">
        <f>'Bruker data input page'!DR583</f>
        <v>0</v>
      </c>
      <c r="O583" s="26">
        <f>'Bruker data input page'!DS583</f>
        <v>19</v>
      </c>
      <c r="P583" s="21" t="str">
        <f>'Bruker data input page'!DT583</f>
        <v>3A BKGD</v>
      </c>
      <c r="Q583" s="21">
        <f>'Bruker data input page'!A583</f>
        <v>257</v>
      </c>
      <c r="R583" s="27">
        <f>'Bruker data input page'!B583</f>
        <v>44756.052083333336</v>
      </c>
      <c r="S583" s="22">
        <f>'Bruker data input page'!Y583*Calibrations!H$97+Calibrations!I$97</f>
        <v>52.880170335516638</v>
      </c>
      <c r="T583" s="23">
        <f>Calibrations!O$97*('Bruker data input page'!AK583/0.5993)^2+Calibrations!P$97*('Bruker data input page'!AK583/0.5993)+Calibrations!Q$97</f>
        <v>1.2010694644508995</v>
      </c>
      <c r="U583" s="22">
        <f>Calibrations!$V$97*'Bruker data input page'!W583^2+Calibrations!$W$97*'Bruker data input page'!W583+Calibrations!$X$97</f>
        <v>17.031956297933284</v>
      </c>
      <c r="V583" s="23">
        <f>('Bruker data input page'!AS583/0.69943)*Calibrations!AC$97+Calibrations!AD$97</f>
        <v>8.4953415952337181</v>
      </c>
      <c r="W583" s="23">
        <f>'Bruker data input page'!U583*Calibrations!AQ$97+Calibrations!AR$97</f>
        <v>10.79285101937446</v>
      </c>
      <c r="X583" s="23">
        <f>Calibrations!AJ$97*('Bruker data input page'!AQ583/0.77446)^2+('Bruker data input page'!AQ583/0.77446)*Calibrations!AK$97+Calibrations!AL$97</f>
        <v>0.14125170275388155</v>
      </c>
      <c r="Y583" s="23">
        <f>('Bruker data input page'!AI583/0.7147)*Calibrations!AX$97+Calibrations!AY$97</f>
        <v>12.029095030133497</v>
      </c>
      <c r="Z583" s="23">
        <f>('Bruker data input page'!AG583/0.8302)*Calibrations!BE$97+Calibrations!BF$97</f>
        <v>0.23639286797164388</v>
      </c>
      <c r="AA583" s="23" t="e">
        <f>((('Bruker data input page'!AA583/0.436)^2)*Calibrations!BK$97)+(('Bruker data input page'!AA583/0.436)*Calibrations!BL$97)+Calibrations!BM$97</f>
        <v>#VALUE!</v>
      </c>
      <c r="AB583" s="24">
        <f>'Bruker data input page'!AM583*Calibrations!BS$97*10000+Calibrations!BT$97</f>
        <v>306.66844372854143</v>
      </c>
      <c r="AC583" s="24">
        <f>Calibrations!CA$97*('Bruker data input page'!AO583*10000)^2+('Bruker data input page'!AO583*10000)*Calibrations!CB$97+Calibrations!CC$97</f>
        <v>365.49012561327902</v>
      </c>
      <c r="AD583" s="24">
        <f>'Bruker data input page'!AW583*10000*Calibrations!CI$97+Calibrations!CJ$97</f>
        <v>104.172408406209</v>
      </c>
      <c r="AE583" s="24">
        <f>'Bruker data input page'!AY583*10000*Calibrations!CP$97+Calibrations!CQ$97</f>
        <v>80.297772823708883</v>
      </c>
      <c r="AF583" s="24">
        <f>Calibrations!$CW$97*('Bruker data input page'!BA583*10000)^2+('Bruker data input page'!BA583*10000)*Calibrations!$CX$97+Calibrations!$CY$97</f>
        <v>74.117702441699478</v>
      </c>
      <c r="AG583" s="24">
        <f>'Bruker data input page'!BI583*10000*Calibrations!DD$97+Calibrations!DE$97</f>
        <v>4.1610912678326706</v>
      </c>
      <c r="AH583" s="24">
        <f>('Bruker data input page'!BK583*10000)*Calibrations!DK$97+Calibrations!DL$97</f>
        <v>100.47860466669533</v>
      </c>
      <c r="AI583" s="24">
        <f>Calibrations!DR$97*('Bruker data input page'!BM583*10000)^2+('Bruker data input page'!BM583*10000)*Calibrations!DS$97+Calibrations!DT$97</f>
        <v>30.785516947465101</v>
      </c>
      <c r="AJ583" s="24">
        <f>Calibrations!DY$97*('Bruker data input page'!BO583*10000)^2+Calibrations!DZ$97*('Bruker data input page'!BO583*10000)+Calibrations!EA$97</f>
        <v>96.480226320972292</v>
      </c>
      <c r="AK583" s="21"/>
      <c r="AL583" s="21"/>
    </row>
    <row r="584" spans="2:38">
      <c r="B584" s="27">
        <f>'Bruker data input page'!B1261</f>
        <v>44754.695138888892</v>
      </c>
      <c r="C584" s="21" t="str">
        <f>'Bruker data input page'!G1261</f>
        <v>GeoExploration</v>
      </c>
      <c r="D584" s="21" t="str">
        <f>'Bruker data input page'!H1261</f>
        <v>Oxide3phase</v>
      </c>
      <c r="E584" s="26">
        <f>'Bruker data input page'!L1261</f>
        <v>90</v>
      </c>
      <c r="F584" s="26"/>
      <c r="G584" s="26" t="str">
        <f>'Bruker data input page'!DK584</f>
        <v>393-U1583F-15R-1A</v>
      </c>
      <c r="H584" s="26" t="str">
        <f>'Bruker data input page'!DL584</f>
        <v>SHLF</v>
      </c>
      <c r="I584" s="26">
        <f>'Bruker data input page'!DM584</f>
        <v>0</v>
      </c>
      <c r="J584" s="26">
        <f>'Bruker data input page'!DN584</f>
        <v>0</v>
      </c>
      <c r="K584" s="26">
        <f>'Bruker data input page'!DO584</f>
        <v>0</v>
      </c>
      <c r="L584" s="26">
        <f>'Bruker data input page'!DP584</f>
        <v>0</v>
      </c>
      <c r="M584" s="26">
        <f>'Bruker data input page'!DQ584</f>
        <v>0</v>
      </c>
      <c r="N584" s="26">
        <f>'Bruker data input page'!DR584</f>
        <v>0</v>
      </c>
      <c r="O584" s="26">
        <f>'Bruker data input page'!DS584</f>
        <v>50</v>
      </c>
      <c r="P584" s="21" t="str">
        <f>'Bruker data input page'!DT584</f>
        <v>6A LIGHT HALO ALT</v>
      </c>
      <c r="Q584" s="21">
        <f>'Bruker data input page'!A584</f>
        <v>258</v>
      </c>
      <c r="R584" s="27">
        <f>'Bruker data input page'!B584</f>
        <v>44756.054166666669</v>
      </c>
      <c r="S584" s="22">
        <f>'Bruker data input page'!Y584*Calibrations!H$97+Calibrations!I$97</f>
        <v>52.755533368217058</v>
      </c>
      <c r="T584" s="23">
        <f>Calibrations!O$97*('Bruker data input page'!AK584/0.5993)^2+Calibrations!P$97*('Bruker data input page'!AK584/0.5993)+Calibrations!Q$97</f>
        <v>1.2202945122237132</v>
      </c>
      <c r="U584" s="22">
        <f>Calibrations!$V$97*'Bruker data input page'!W584^2+Calibrations!$W$97*'Bruker data input page'!W584+Calibrations!$X$97</f>
        <v>17.295755974517917</v>
      </c>
      <c r="V584" s="23">
        <f>('Bruker data input page'!AS584/0.69943)*Calibrations!AC$97+Calibrations!AD$97</f>
        <v>8.8416080989837891</v>
      </c>
      <c r="W584" s="23">
        <f>'Bruker data input page'!U584*Calibrations!AQ$97+Calibrations!AR$97</f>
        <v>9.8480200394678512</v>
      </c>
      <c r="X584" s="23">
        <f>Calibrations!AJ$97*('Bruker data input page'!AQ584/0.77446)^2+('Bruker data input page'!AQ584/0.77446)*Calibrations!AK$97+Calibrations!AL$97</f>
        <v>0.14061244980334625</v>
      </c>
      <c r="Y584" s="23">
        <f>('Bruker data input page'!AI584/0.7147)*Calibrations!AX$97+Calibrations!AY$97</f>
        <v>11.544789424783261</v>
      </c>
      <c r="Z584" s="23">
        <f>('Bruker data input page'!AG584/0.8302)*Calibrations!BE$97+Calibrations!BF$97</f>
        <v>0.30113794750011347</v>
      </c>
      <c r="AA584" s="23">
        <f>((('Bruker data input page'!AA584/0.436)^2)*Calibrations!BK$97)+(('Bruker data input page'!AA584/0.436)*Calibrations!BL$97)+Calibrations!BM$97</f>
        <v>4.1447592716238602E-2</v>
      </c>
      <c r="AB584" s="24">
        <f>'Bruker data input page'!AM584*Calibrations!BS$97*10000+Calibrations!BT$97</f>
        <v>264.65253868105395</v>
      </c>
      <c r="AC584" s="24">
        <f>Calibrations!CA$97*('Bruker data input page'!AO584*10000)^2+('Bruker data input page'!AO584*10000)*Calibrations!CB$97+Calibrations!CC$97</f>
        <v>360.36443336914488</v>
      </c>
      <c r="AD584" s="24">
        <f>'Bruker data input page'!AW584*10000*Calibrations!CI$97+Calibrations!CJ$97</f>
        <v>83.413317557810331</v>
      </c>
      <c r="AE584" s="24">
        <f>'Bruker data input page'!AY584*10000*Calibrations!CP$97+Calibrations!CQ$97</f>
        <v>80.297772823708883</v>
      </c>
      <c r="AF584" s="24">
        <f>Calibrations!$CW$97*('Bruker data input page'!BA584*10000)^2+('Bruker data input page'!BA584*10000)*Calibrations!$CX$97+Calibrations!$CY$97</f>
        <v>64.504866967631671</v>
      </c>
      <c r="AG584" s="24">
        <f>'Bruker data input page'!BI584*10000*Calibrations!DD$97+Calibrations!DE$97</f>
        <v>5.2911678308829933</v>
      </c>
      <c r="AH584" s="24">
        <f>('Bruker data input page'!BK584*10000)*Calibrations!DK$97+Calibrations!DL$97</f>
        <v>104.4513151110169</v>
      </c>
      <c r="AI584" s="24">
        <f>Calibrations!DR$97*('Bruker data input page'!BM584*10000)^2+('Bruker data input page'!BM584*10000)*Calibrations!DS$97+Calibrations!DT$97</f>
        <v>28.664408876081268</v>
      </c>
      <c r="AJ584" s="24">
        <f>Calibrations!DY$97*('Bruker data input page'!BO584*10000)^2+Calibrations!DZ$97*('Bruker data input page'!BO584*10000)+Calibrations!EA$97</f>
        <v>90.553094544379476</v>
      </c>
      <c r="AK584" s="21"/>
      <c r="AL584" s="21"/>
    </row>
    <row r="585" spans="2:38">
      <c r="B585" s="27">
        <f>'Bruker data input page'!B1262</f>
        <v>44754.696527777778</v>
      </c>
      <c r="C585" s="21" t="str">
        <f>'Bruker data input page'!G1262</f>
        <v>GeoExploration</v>
      </c>
      <c r="D585" s="21" t="str">
        <f>'Bruker data input page'!H1262</f>
        <v>Oxide3phase</v>
      </c>
      <c r="E585" s="26">
        <f>'Bruker data input page'!L1262</f>
        <v>90</v>
      </c>
      <c r="F585" s="26"/>
      <c r="G585" s="26" t="str">
        <f>'Bruker data input page'!DK585</f>
        <v>393-U1583F-15R-1A</v>
      </c>
      <c r="H585" s="26" t="str">
        <f>'Bruker data input page'!DL585</f>
        <v>SHLF</v>
      </c>
      <c r="I585" s="26">
        <f>'Bruker data input page'!DM585</f>
        <v>0</v>
      </c>
      <c r="J585" s="26">
        <f>'Bruker data input page'!DN585</f>
        <v>0</v>
      </c>
      <c r="K585" s="26">
        <f>'Bruker data input page'!DO585</f>
        <v>0</v>
      </c>
      <c r="L585" s="26">
        <f>'Bruker data input page'!DP585</f>
        <v>0</v>
      </c>
      <c r="M585" s="26">
        <f>'Bruker data input page'!DQ585</f>
        <v>0</v>
      </c>
      <c r="N585" s="26">
        <f>'Bruker data input page'!DR585</f>
        <v>0</v>
      </c>
      <c r="O585" s="26">
        <f>'Bruker data input page'!DS585</f>
        <v>56</v>
      </c>
      <c r="P585" s="21" t="str">
        <f>'Bruker data input page'!DT585</f>
        <v>6A BKGD</v>
      </c>
      <c r="Q585" s="21">
        <f>'Bruker data input page'!A585</f>
        <v>259</v>
      </c>
      <c r="R585" s="27">
        <f>'Bruker data input page'!B585</f>
        <v>44756.056250000001</v>
      </c>
      <c r="S585" s="22">
        <f>'Bruker data input page'!Y585*Calibrations!H$97+Calibrations!I$97</f>
        <v>53.611595665065011</v>
      </c>
      <c r="T585" s="23">
        <f>Calibrations!O$97*('Bruker data input page'!AK585/0.5993)^2+Calibrations!P$97*('Bruker data input page'!AK585/0.5993)+Calibrations!Q$97</f>
        <v>1.2184990422509623</v>
      </c>
      <c r="U585" s="22">
        <f>Calibrations!$V$97*'Bruker data input page'!W585^2+Calibrations!$W$97*'Bruker data input page'!W585+Calibrations!$X$97</f>
        <v>17.768694974438059</v>
      </c>
      <c r="V585" s="23">
        <f>('Bruker data input page'!AS585/0.69943)*Calibrations!AC$97+Calibrations!AD$97</f>
        <v>8.7562647753246914</v>
      </c>
      <c r="W585" s="23">
        <f>'Bruker data input page'!U585*Calibrations!AQ$97+Calibrations!AR$97</f>
        <v>10.563748356966165</v>
      </c>
      <c r="X585" s="23">
        <f>Calibrations!AJ$97*('Bruker data input page'!AQ585/0.77446)^2+('Bruker data input page'!AQ585/0.77446)*Calibrations!AK$97+Calibrations!AL$97</f>
        <v>0.13513406024598446</v>
      </c>
      <c r="Y585" s="23">
        <f>('Bruker data input page'!AI585/0.7147)*Calibrations!AX$97+Calibrations!AY$97</f>
        <v>11.529716725968527</v>
      </c>
      <c r="Z585" s="23">
        <f>('Bruker data input page'!AG585/0.8302)*Calibrations!BE$97+Calibrations!BF$97</f>
        <v>0.18870185368027703</v>
      </c>
      <c r="AA585" s="23">
        <f>((('Bruker data input page'!AA585/0.436)^2)*Calibrations!BK$97)+(('Bruker data input page'!AA585/0.436)*Calibrations!BL$97)+Calibrations!BM$97</f>
        <v>6.5024601085877459E-2</v>
      </c>
      <c r="AB585" s="24">
        <f>'Bruker data input page'!AM585*Calibrations!BS$97*10000+Calibrations!BT$97</f>
        <v>296.37883432915669</v>
      </c>
      <c r="AC585" s="24">
        <f>Calibrations!CA$97*('Bruker data input page'!AO585*10000)^2+('Bruker data input page'!AO585*10000)*Calibrations!CB$97+Calibrations!CC$97</f>
        <v>357.37592987792243</v>
      </c>
      <c r="AD585" s="24">
        <f>'Bruker data input page'!AW585*10000*Calibrations!CI$97+Calibrations!CJ$97</f>
        <v>104.172408406209</v>
      </c>
      <c r="AE585" s="24">
        <f>'Bruker data input page'!AY585*10000*Calibrations!CP$97+Calibrations!CQ$97</f>
        <v>87.493501702528931</v>
      </c>
      <c r="AF585" s="24">
        <f>Calibrations!$CW$97*('Bruker data input page'!BA585*10000)^2+('Bruker data input page'!BA585*10000)*Calibrations!$CX$97+Calibrations!$CY$97</f>
        <v>65.895924321780186</v>
      </c>
      <c r="AG585" s="24" t="e">
        <f>'Bruker data input page'!BI585*10000*Calibrations!DD$97+Calibrations!DE$97</f>
        <v>#VALUE!</v>
      </c>
      <c r="AH585" s="24">
        <f>('Bruker data input page'!BK585*10000)*Calibrations!DK$97+Calibrations!DL$97</f>
        <v>106.43767033317768</v>
      </c>
      <c r="AI585" s="24">
        <f>Calibrations!DR$97*('Bruker data input page'!BM585*10000)^2+('Bruker data input page'!BM585*10000)*Calibrations!DS$97+Calibrations!DT$97</f>
        <v>29.725107834104254</v>
      </c>
      <c r="AJ585" s="24">
        <f>Calibrations!DY$97*('Bruker data input page'!BO585*10000)^2+Calibrations!DZ$97*('Bruker data input page'!BO585*10000)+Calibrations!EA$97</f>
        <v>82.05945842966112</v>
      </c>
      <c r="AK585" s="21"/>
      <c r="AL585" s="21"/>
    </row>
    <row r="586" spans="2:38">
      <c r="B586" s="27">
        <f>'Bruker data input page'!B1263</f>
        <v>44754.697916666664</v>
      </c>
      <c r="C586" s="21" t="str">
        <f>'Bruker data input page'!G1263</f>
        <v>GeoExploration</v>
      </c>
      <c r="D586" s="21" t="str">
        <f>'Bruker data input page'!H1263</f>
        <v>Oxide3phase</v>
      </c>
      <c r="E586" s="26">
        <f>'Bruker data input page'!L1263</f>
        <v>90</v>
      </c>
      <c r="F586" s="26"/>
      <c r="G586" s="26" t="str">
        <f>'Bruker data input page'!DK586</f>
        <v>393-U1583F-15R-1A</v>
      </c>
      <c r="H586" s="26" t="str">
        <f>'Bruker data input page'!DL586</f>
        <v>SHLF</v>
      </c>
      <c r="I586" s="26">
        <f>'Bruker data input page'!DM586</f>
        <v>0</v>
      </c>
      <c r="J586" s="26">
        <f>'Bruker data input page'!DN586</f>
        <v>0</v>
      </c>
      <c r="K586" s="26">
        <f>'Bruker data input page'!DO586</f>
        <v>0</v>
      </c>
      <c r="L586" s="26">
        <f>'Bruker data input page'!DP586</f>
        <v>0</v>
      </c>
      <c r="M586" s="26">
        <f>'Bruker data input page'!DQ586</f>
        <v>0</v>
      </c>
      <c r="N586" s="26">
        <f>'Bruker data input page'!DR586</f>
        <v>0</v>
      </c>
      <c r="O586" s="26">
        <f>'Bruker data input page'!DS586</f>
        <v>76</v>
      </c>
      <c r="P586" s="21" t="str">
        <f>'Bruker data input page'!DT586</f>
        <v>7A BKGD</v>
      </c>
      <c r="Q586" s="21">
        <f>'Bruker data input page'!A586</f>
        <v>260</v>
      </c>
      <c r="R586" s="27">
        <f>'Bruker data input page'!B586</f>
        <v>44756.057638888888</v>
      </c>
      <c r="S586" s="22">
        <f>'Bruker data input page'!Y586*Calibrations!H$97+Calibrations!I$97</f>
        <v>54.594790044859153</v>
      </c>
      <c r="T586" s="23">
        <f>Calibrations!O$97*('Bruker data input page'!AK586/0.5993)^2+Calibrations!P$97*('Bruker data input page'!AK586/0.5993)+Calibrations!Q$97</f>
        <v>1.2693890310115705</v>
      </c>
      <c r="U586" s="22">
        <f>Calibrations!$V$97*'Bruker data input page'!W586^2+Calibrations!$W$97*'Bruker data input page'!W586+Calibrations!$X$97</f>
        <v>17.750331522320185</v>
      </c>
      <c r="V586" s="23">
        <f>('Bruker data input page'!AS586/0.69943)*Calibrations!AC$97+Calibrations!AD$97</f>
        <v>8.7191339532268035</v>
      </c>
      <c r="W586" s="23">
        <f>'Bruker data input page'!U586*Calibrations!AQ$97+Calibrations!AR$97</f>
        <v>12.28636837558043</v>
      </c>
      <c r="X586" s="23">
        <f>Calibrations!AJ$97*('Bruker data input page'!AQ586/0.77446)^2+('Bruker data input page'!AQ586/0.77446)*Calibrations!AK$97+Calibrations!AL$97</f>
        <v>0.13082969546563122</v>
      </c>
      <c r="Y586" s="23">
        <f>('Bruker data input page'!AI586/0.7147)*Calibrations!AX$97+Calibrations!AY$97</f>
        <v>12.098216295405113</v>
      </c>
      <c r="Z586" s="23">
        <f>('Bruker data input page'!AG586/0.8302)*Calibrations!BE$97+Calibrations!BF$97</f>
        <v>0.25752179835389499</v>
      </c>
      <c r="AA586" s="23">
        <f>((('Bruker data input page'!AA586/0.436)^2)*Calibrations!BK$97)+(('Bruker data input page'!AA586/0.436)*Calibrations!BL$97)+Calibrations!BM$97</f>
        <v>9.9329287841736072E-2</v>
      </c>
      <c r="AB586" s="24">
        <f>'Bruker data input page'!AM586*Calibrations!BS$97*10000+Calibrations!BT$97</f>
        <v>281.80188768002841</v>
      </c>
      <c r="AC586" s="24">
        <f>Calibrations!CA$97*('Bruker data input page'!AO586*10000)^2+('Bruker data input page'!AO586*10000)*Calibrations!CB$97+Calibrations!CC$97</f>
        <v>397.06553989858514</v>
      </c>
      <c r="AD586" s="24">
        <f>'Bruker data input page'!AW586*10000*Calibrations!CI$97+Calibrations!CJ$97</f>
        <v>81.436261286534275</v>
      </c>
      <c r="AE586" s="24">
        <f>'Bruker data input page'!AY586*10000*Calibrations!CP$97+Calibrations!CQ$97</f>
        <v>95.717191849751842</v>
      </c>
      <c r="AF586" s="24">
        <f>Calibrations!$CW$97*('Bruker data input page'!BA586*10000)^2+('Bruker data input page'!BA586*10000)*Calibrations!$CX$97+Calibrations!$CY$97</f>
        <v>71.400836593149606</v>
      </c>
      <c r="AG586" s="24">
        <f>'Bruker data input page'!BI586*10000*Calibrations!DD$97+Calibrations!DE$97</f>
        <v>1.9009381417320252</v>
      </c>
      <c r="AH586" s="24">
        <f>('Bruker data input page'!BK586*10000)*Calibrations!DK$97+Calibrations!DL$97</f>
        <v>106.43767033317768</v>
      </c>
      <c r="AI586" s="24">
        <f>Calibrations!DR$97*('Bruker data input page'!BM586*10000)^2+('Bruker data input page'!BM586*10000)*Calibrations!DS$97+Calibrations!DT$97</f>
        <v>28.664408876081268</v>
      </c>
      <c r="AJ586" s="24">
        <f>Calibrations!DY$97*('Bruker data input page'!BO586*10000)^2+Calibrations!DZ$97*('Bruker data input page'!BO586*10000)+Calibrations!EA$97</f>
        <v>87.159353746299203</v>
      </c>
      <c r="AK586" s="21"/>
      <c r="AL586" s="21"/>
    </row>
    <row r="587" spans="2:38">
      <c r="B587" s="27">
        <f>'Bruker data input page'!B1264</f>
        <v>44754.699305555558</v>
      </c>
      <c r="C587" s="21" t="str">
        <f>'Bruker data input page'!G1264</f>
        <v>GeoExploration</v>
      </c>
      <c r="D587" s="21" t="str">
        <f>'Bruker data input page'!H1264</f>
        <v>Oxide3phase</v>
      </c>
      <c r="E587" s="26">
        <f>'Bruker data input page'!L1264</f>
        <v>90</v>
      </c>
      <c r="F587" s="26"/>
      <c r="G587" s="26" t="str">
        <f>'Bruker data input page'!DK587</f>
        <v>393-U1583F-15R-1A</v>
      </c>
      <c r="H587" s="26" t="str">
        <f>'Bruker data input page'!DL587</f>
        <v>SHLF</v>
      </c>
      <c r="I587" s="26">
        <f>'Bruker data input page'!DM587</f>
        <v>0</v>
      </c>
      <c r="J587" s="26">
        <f>'Bruker data input page'!DN587</f>
        <v>0</v>
      </c>
      <c r="K587" s="26">
        <f>'Bruker data input page'!DO587</f>
        <v>0</v>
      </c>
      <c r="L587" s="26">
        <f>'Bruker data input page'!DP587</f>
        <v>0</v>
      </c>
      <c r="M587" s="26">
        <f>'Bruker data input page'!DQ587</f>
        <v>0</v>
      </c>
      <c r="N587" s="26">
        <f>'Bruker data input page'!DR587</f>
        <v>0</v>
      </c>
      <c r="O587" s="26">
        <f>'Bruker data input page'!DS587</f>
        <v>98</v>
      </c>
      <c r="P587" s="21" t="str">
        <f>'Bruker data input page'!DT587</f>
        <v>9A BKGD</v>
      </c>
      <c r="Q587" s="21">
        <f>'Bruker data input page'!A587</f>
        <v>261</v>
      </c>
      <c r="R587" s="27">
        <f>'Bruker data input page'!B587</f>
        <v>44756.05972222222</v>
      </c>
      <c r="S587" s="22">
        <f>'Bruker data input page'!Y587*Calibrations!H$97+Calibrations!I$97</f>
        <v>52.092426681373411</v>
      </c>
      <c r="T587" s="23">
        <f>Calibrations!O$97*('Bruker data input page'!AK587/0.5993)^2+Calibrations!P$97*('Bruker data input page'!AK587/0.5993)+Calibrations!Q$97</f>
        <v>1.2219102124648209</v>
      </c>
      <c r="U587" s="22">
        <f>Calibrations!$V$97*'Bruker data input page'!W587^2+Calibrations!$W$97*'Bruker data input page'!W587+Calibrations!$X$97</f>
        <v>17.693850868137982</v>
      </c>
      <c r="V587" s="23">
        <f>('Bruker data input page'!AS587/0.69943)*Calibrations!AC$97+Calibrations!AD$97</f>
        <v>8.042863670133876</v>
      </c>
      <c r="W587" s="23">
        <f>'Bruker data input page'!U587*Calibrations!AQ$97+Calibrations!AR$97</f>
        <v>10.89319218544189</v>
      </c>
      <c r="X587" s="23">
        <f>Calibrations!AJ$97*('Bruker data input page'!AQ587/0.77446)^2+('Bruker data input page'!AQ587/0.77446)*Calibrations!AK$97+Calibrations!AL$97</f>
        <v>0.14552562915550554</v>
      </c>
      <c r="Y587" s="23">
        <f>('Bruker data input page'!AI587/0.7147)*Calibrations!AX$97+Calibrations!AY$97</f>
        <v>12.631546234273987</v>
      </c>
      <c r="Z587" s="23">
        <f>('Bruker data input page'!AG587/0.8302)*Calibrations!BE$97+Calibrations!BF$97</f>
        <v>0.19156935137501108</v>
      </c>
      <c r="AA587" s="23">
        <f>((('Bruker data input page'!AA587/0.436)^2)*Calibrations!BK$97)+(('Bruker data input page'!AA587/0.436)*Calibrations!BL$97)+Calibrations!BM$97</f>
        <v>0.11026086060579186</v>
      </c>
      <c r="AB587" s="24">
        <f>'Bruker data input page'!AM587*Calibrations!BS$97*10000+Calibrations!BT$97</f>
        <v>301.52363902884906</v>
      </c>
      <c r="AC587" s="24">
        <f>Calibrations!CA$97*('Bruker data input page'!AO587*10000)^2+('Bruker data input page'!AO587*10000)*Calibrations!CB$97+Calibrations!CC$97</f>
        <v>343.39183571625063</v>
      </c>
      <c r="AD587" s="24">
        <f>'Bruker data input page'!AW587*10000*Calibrations!CI$97+Calibrations!CJ$97</f>
        <v>106.14946467748507</v>
      </c>
      <c r="AE587" s="24">
        <f>'Bruker data input page'!AY587*10000*Calibrations!CP$97+Calibrations!CQ$97</f>
        <v>130.66787497544925</v>
      </c>
      <c r="AF587" s="24">
        <f>Calibrations!$CW$97*('Bruker data input page'!BA587*10000)^2+('Bruker data input page'!BA587*10000)*Calibrations!$CX$97+Calibrations!$CY$97</f>
        <v>65.895924321780186</v>
      </c>
      <c r="AG587" s="24">
        <f>'Bruker data input page'!BI587*10000*Calibrations!DD$97+Calibrations!DE$97</f>
        <v>3.0310147047823475</v>
      </c>
      <c r="AH587" s="24">
        <f>('Bruker data input page'!BK587*10000)*Calibrations!DK$97+Calibrations!DL$97</f>
        <v>104.4513151110169</v>
      </c>
      <c r="AI587" s="24">
        <f>Calibrations!DR$97*('Bruker data input page'!BM587*10000)^2+('Bruker data input page'!BM587*10000)*Calibrations!DS$97+Calibrations!DT$97</f>
        <v>29.725107834104254</v>
      </c>
      <c r="AJ587" s="24">
        <f>Calibrations!DY$97*('Bruker data input page'!BO587*10000)^2+Calibrations!DZ$97*('Bruker data input page'!BO587*10000)+Calibrations!EA$97</f>
        <v>89.705123550835296</v>
      </c>
      <c r="AK587" s="21"/>
      <c r="AL587" s="21"/>
    </row>
    <row r="588" spans="2:38">
      <c r="B588" s="27">
        <f>'Bruker data input page'!B1265</f>
        <v>44754.700694444444</v>
      </c>
      <c r="C588" s="21" t="str">
        <f>'Bruker data input page'!G1265</f>
        <v>GeoExploration</v>
      </c>
      <c r="D588" s="21" t="str">
        <f>'Bruker data input page'!H1265</f>
        <v>Oxide3phase</v>
      </c>
      <c r="E588" s="26">
        <f>'Bruker data input page'!L1265</f>
        <v>90</v>
      </c>
      <c r="F588" s="26"/>
      <c r="G588" s="26" t="str">
        <f>'Bruker data input page'!DK588</f>
        <v>393-U1583F-16R-1A</v>
      </c>
      <c r="H588" s="26" t="str">
        <f>'Bruker data input page'!DL588</f>
        <v>SHLF</v>
      </c>
      <c r="I588" s="26">
        <f>'Bruker data input page'!DM588</f>
        <v>0</v>
      </c>
      <c r="J588" s="26">
        <f>'Bruker data input page'!DN588</f>
        <v>0</v>
      </c>
      <c r="K588" s="26">
        <f>'Bruker data input page'!DO588</f>
        <v>0</v>
      </c>
      <c r="L588" s="26">
        <f>'Bruker data input page'!DP588</f>
        <v>0</v>
      </c>
      <c r="M588" s="26">
        <f>'Bruker data input page'!DQ588</f>
        <v>0</v>
      </c>
      <c r="N588" s="26">
        <f>'Bruker data input page'!DR588</f>
        <v>0</v>
      </c>
      <c r="O588" s="26">
        <f>'Bruker data input page'!DS588</f>
        <v>2</v>
      </c>
      <c r="P588" s="21" t="str">
        <f>'Bruker data input page'!DT588</f>
        <v>1A ALT</v>
      </c>
      <c r="Q588" s="21">
        <f>'Bruker data input page'!A588</f>
        <v>341</v>
      </c>
      <c r="R588" s="27">
        <f>'Bruker data input page'!B588</f>
        <v>44759.229166666664</v>
      </c>
      <c r="S588" s="22">
        <f>'Bruker data input page'!Y588*Calibrations!H$97+Calibrations!I$97</f>
        <v>51.29398967445902</v>
      </c>
      <c r="T588" s="23">
        <f>Calibrations!O$97*('Bruker data input page'!AK588/0.5993)^2+Calibrations!P$97*('Bruker data input page'!AK588/0.5993)+Calibrations!Q$97</f>
        <v>1.2588341062573525</v>
      </c>
      <c r="U588" s="22">
        <f>Calibrations!$V$97*'Bruker data input page'!W588^2+Calibrations!$W$97*'Bruker data input page'!W588+Calibrations!$X$97</f>
        <v>18.418478996462476</v>
      </c>
      <c r="V588" s="23">
        <f>('Bruker data input page'!AS588/0.69943)*Calibrations!AC$97+Calibrations!AD$97</f>
        <v>8.763028917334772</v>
      </c>
      <c r="W588" s="23">
        <f>'Bruker data input page'!U588*Calibrations!AQ$97+Calibrations!AR$97</f>
        <v>9.5027226934246336</v>
      </c>
      <c r="X588" s="23">
        <f>Calibrations!AJ$97*('Bruker data input page'!AQ588/0.77446)^2+('Bruker data input page'!AQ588/0.77446)*Calibrations!AK$97+Calibrations!AL$97</f>
        <v>0.13272672715569939</v>
      </c>
      <c r="Y588" s="23">
        <f>('Bruker data input page'!AI588/0.7147)*Calibrations!AX$97+Calibrations!AY$97</f>
        <v>11.714243099336802</v>
      </c>
      <c r="Z588" s="23">
        <f>('Bruker data input page'!AG588/0.8302)*Calibrations!BE$97+Calibrations!BF$97</f>
        <v>0.23850576100986898</v>
      </c>
      <c r="AA588" s="23">
        <f>((('Bruker data input page'!AA588/0.436)^2)*Calibrations!BK$97)+(('Bruker data input page'!AA588/0.436)*Calibrations!BL$97)+Calibrations!BM$97</f>
        <v>7.6140953129847172E-2</v>
      </c>
      <c r="AB588" s="24" t="e">
        <f>'Bruker data input page'!AM588*Calibrations!BS$97*10000+Calibrations!BT$97</f>
        <v>#VALUE!</v>
      </c>
      <c r="AC588" s="24">
        <f>Calibrations!CA$97*('Bruker data input page'!AO588*10000)^2+('Bruker data input page'!AO588*10000)*Calibrations!CB$97+Calibrations!CC$97</f>
        <v>343.39183571625063</v>
      </c>
      <c r="AD588" s="24">
        <f>'Bruker data input page'!AW588*10000*Calibrations!CI$97+Calibrations!CJ$97</f>
        <v>60.677170438135605</v>
      </c>
      <c r="AE588" s="24">
        <f>'Bruker data input page'!AY588*10000*Calibrations!CP$97+Calibrations!CQ$97</f>
        <v>50.486896040025819</v>
      </c>
      <c r="AF588" s="24">
        <f>Calibrations!$CW$97*('Bruker data input page'!BA588*10000)^2+('Bruker data input page'!BA588*10000)*Calibrations!$CX$97+Calibrations!$CY$97</f>
        <v>91.198988291332753</v>
      </c>
      <c r="AG588" s="24">
        <f>'Bruker data input page'!BI588*10000*Calibrations!DD$97+Calibrations!DE$97</f>
        <v>5.2911678308829933</v>
      </c>
      <c r="AH588" s="24">
        <f>('Bruker data input page'!BK588*10000)*Calibrations!DK$97+Calibrations!DL$97</f>
        <v>123.32168972154432</v>
      </c>
      <c r="AI588" s="24">
        <f>Calibrations!DR$97*('Bruker data input page'!BM588*10000)^2+('Bruker data input page'!BM588*10000)*Calibrations!DS$97+Calibrations!DT$97</f>
        <v>29.725107834104254</v>
      </c>
      <c r="AJ588" s="24">
        <f>Calibrations!DY$97*('Bruker data input page'!BO588*10000)^2+Calibrations!DZ$97*('Bruker data input page'!BO588*10000)+Calibrations!EA$97</f>
        <v>93.941883812050335</v>
      </c>
      <c r="AK588" s="21"/>
      <c r="AL588" s="21"/>
    </row>
    <row r="589" spans="2:38">
      <c r="B589" s="27">
        <f>'Bruker data input page'!B1266</f>
        <v>44754.70208333333</v>
      </c>
      <c r="C589" s="21" t="str">
        <f>'Bruker data input page'!G1266</f>
        <v>GeoExploration</v>
      </c>
      <c r="D589" s="21" t="str">
        <f>'Bruker data input page'!H1266</f>
        <v>Oxide3phase</v>
      </c>
      <c r="E589" s="26">
        <f>'Bruker data input page'!L1266</f>
        <v>90</v>
      </c>
      <c r="F589" s="26"/>
      <c r="G589" s="26" t="str">
        <f>'Bruker data input page'!DK589</f>
        <v>393-U1583F-16R-1A</v>
      </c>
      <c r="H589" s="26" t="str">
        <f>'Bruker data input page'!DL589</f>
        <v>SHLF</v>
      </c>
      <c r="I589" s="26">
        <f>'Bruker data input page'!DM589</f>
        <v>0</v>
      </c>
      <c r="J589" s="26">
        <f>'Bruker data input page'!DN589</f>
        <v>0</v>
      </c>
      <c r="K589" s="26">
        <f>'Bruker data input page'!DO589</f>
        <v>0</v>
      </c>
      <c r="L589" s="26">
        <f>'Bruker data input page'!DP589</f>
        <v>0</v>
      </c>
      <c r="M589" s="26">
        <f>'Bruker data input page'!DQ589</f>
        <v>0</v>
      </c>
      <c r="N589" s="26">
        <f>'Bruker data input page'!DR589</f>
        <v>0</v>
      </c>
      <c r="O589" s="26">
        <f>'Bruker data input page'!DS589</f>
        <v>13</v>
      </c>
      <c r="P589" s="21" t="str">
        <f>'Bruker data input page'!DT589</f>
        <v>3A ALT LGT ORANGE HALO</v>
      </c>
      <c r="Q589" s="21">
        <f>'Bruker data input page'!A589</f>
        <v>342</v>
      </c>
      <c r="R589" s="27">
        <f>'Bruker data input page'!B589</f>
        <v>44759.231249999997</v>
      </c>
      <c r="S589" s="22">
        <f>'Bruker data input page'!Y589*Calibrations!H$97+Calibrations!I$97</f>
        <v>50.058669799326722</v>
      </c>
      <c r="T589" s="23">
        <f>Calibrations!O$97*('Bruker data input page'!AK589/0.5993)^2+Calibrations!P$97*('Bruker data input page'!AK589/0.5993)+Calibrations!Q$97</f>
        <v>1.2852937095987029</v>
      </c>
      <c r="U589" s="22">
        <f>Calibrations!$V$97*'Bruker data input page'!W589^2+Calibrations!$W$97*'Bruker data input page'!W589+Calibrations!$X$97</f>
        <v>17.797295144847098</v>
      </c>
      <c r="V589" s="23">
        <f>('Bruker data input page'!AS589/0.69943)*Calibrations!AC$97+Calibrations!AD$97</f>
        <v>8.4570594298149651</v>
      </c>
      <c r="W589" s="23">
        <f>'Bruker data input page'!U589*Calibrations!AQ$97+Calibrations!AR$97</f>
        <v>7.5125262319638875</v>
      </c>
      <c r="X589" s="23">
        <f>Calibrations!AJ$97*('Bruker data input page'!AQ589/0.77446)^2+('Bruker data input page'!AQ589/0.77446)*Calibrations!AK$97+Calibrations!AL$97</f>
        <v>0.11532192005810139</v>
      </c>
      <c r="Y589" s="23">
        <f>('Bruker data input page'!AI589/0.7147)*Calibrations!AX$97+Calibrations!AY$97</f>
        <v>11.605232469525181</v>
      </c>
      <c r="Z589" s="23">
        <f>('Bruker data input page'!AG589/0.8302)*Calibrations!BE$97+Calibrations!BF$97</f>
        <v>0.3139662266607659</v>
      </c>
      <c r="AA589" s="23">
        <f>((('Bruker data input page'!AA589/0.436)^2)*Calibrations!BK$97)+(('Bruker data input page'!AA589/0.436)*Calibrations!BL$97)+Calibrations!BM$97</f>
        <v>4.3390045918137068E-2</v>
      </c>
      <c r="AB589" s="24">
        <f>'Bruker data input page'!AM589*Calibrations!BS$97*10000+Calibrations!BT$97</f>
        <v>294.66389942925923</v>
      </c>
      <c r="AC589" s="24">
        <f>Calibrations!CA$97*('Bruker data input page'!AO589*10000)^2+('Bruker data input page'!AO589*10000)*Calibrations!CB$97+Calibrations!CC$97</f>
        <v>285.59373181408967</v>
      </c>
      <c r="AD589" s="24">
        <f>'Bruker data input page'!AW589*10000*Calibrations!CI$97+Calibrations!CJ$97</f>
        <v>58.700114166859542</v>
      </c>
      <c r="AE589" s="24">
        <f>'Bruker data input page'!AY589*10000*Calibrations!CP$97+Calibrations!CQ$97</f>
        <v>61.794469992457316</v>
      </c>
      <c r="AF589" s="24">
        <f>Calibrations!$CW$97*('Bruker data input page'!BA589*10000)^2+('Bruker data input page'!BA589*10000)*Calibrations!$CX$97+Calibrations!$CY$97</f>
        <v>96.253090258994362</v>
      </c>
      <c r="AG589" s="24">
        <f>'Bruker data input page'!BI589*10000*Calibrations!DD$97+Calibrations!DE$97</f>
        <v>3.0310147047823475</v>
      </c>
      <c r="AH589" s="24">
        <f>('Bruker data input page'!BK589*10000)*Calibrations!DK$97+Calibrations!DL$97</f>
        <v>118.35580166614237</v>
      </c>
      <c r="AI589" s="24">
        <f>Calibrations!DR$97*('Bruker data input page'!BM589*10000)^2+('Bruker data input page'!BM589*10000)*Calibrations!DS$97+Calibrations!DT$97</f>
        <v>27.603420073396141</v>
      </c>
      <c r="AJ589" s="24">
        <f>Calibrations!DY$97*('Bruker data input page'!BO589*10000)^2+Calibrations!DZ$97*('Bruker data input page'!BO589*10000)+Calibrations!EA$97</f>
        <v>96.480226320972292</v>
      </c>
      <c r="AK589" s="21"/>
      <c r="AL589" s="21"/>
    </row>
    <row r="590" spans="2:38">
      <c r="B590" s="27">
        <f>'Bruker data input page'!B1267</f>
        <v>44754.70416666667</v>
      </c>
      <c r="C590" s="21" t="str">
        <f>'Bruker data input page'!G1267</f>
        <v>GeoExploration</v>
      </c>
      <c r="D590" s="21" t="str">
        <f>'Bruker data input page'!H1267</f>
        <v>Oxide3phase</v>
      </c>
      <c r="E590" s="26">
        <f>'Bruker data input page'!L1267</f>
        <v>90</v>
      </c>
      <c r="F590" s="26"/>
      <c r="G590" s="26" t="str">
        <f>'Bruker data input page'!DK590</f>
        <v>393-U1583F-16R-1A</v>
      </c>
      <c r="H590" s="26" t="str">
        <f>'Bruker data input page'!DL590</f>
        <v>SHLF</v>
      </c>
      <c r="I590" s="26">
        <f>'Bruker data input page'!DM590</f>
        <v>0</v>
      </c>
      <c r="J590" s="26">
        <f>'Bruker data input page'!DN590</f>
        <v>0</v>
      </c>
      <c r="K590" s="26">
        <f>'Bruker data input page'!DO590</f>
        <v>0</v>
      </c>
      <c r="L590" s="26">
        <f>'Bruker data input page'!DP590</f>
        <v>0</v>
      </c>
      <c r="M590" s="26">
        <f>'Bruker data input page'!DQ590</f>
        <v>0</v>
      </c>
      <c r="N590" s="26">
        <f>'Bruker data input page'!DR590</f>
        <v>0</v>
      </c>
      <c r="O590" s="26">
        <f>'Bruker data input page'!DS590</f>
        <v>30</v>
      </c>
      <c r="P590" s="21" t="str">
        <f>'Bruker data input page'!DT590</f>
        <v>5A BRECCIA CLAST FRSH</v>
      </c>
      <c r="Q590" s="21">
        <f>'Bruker data input page'!A590</f>
        <v>343</v>
      </c>
      <c r="R590" s="27">
        <f>'Bruker data input page'!B590</f>
        <v>44759.234027777777</v>
      </c>
      <c r="S590" s="22">
        <f>'Bruker data input page'!Y590*Calibrations!H$97+Calibrations!I$97</f>
        <v>52.702423049453557</v>
      </c>
      <c r="T590" s="23">
        <f>Calibrations!O$97*('Bruker data input page'!AK590/0.5993)^2+Calibrations!P$97*('Bruker data input page'!AK590/0.5993)+Calibrations!Q$97</f>
        <v>1.3902074087179159</v>
      </c>
      <c r="U590" s="22">
        <f>Calibrations!$V$97*'Bruker data input page'!W590^2+Calibrations!$W$97*'Bruker data input page'!W590+Calibrations!$X$97</f>
        <v>18.416931520614739</v>
      </c>
      <c r="V590" s="23">
        <f>('Bruker data input page'!AS590/0.69943)*Calibrations!AC$97+Calibrations!AD$97</f>
        <v>9.2844435237713938</v>
      </c>
      <c r="W590" s="23">
        <f>'Bruker data input page'!U590*Calibrations!AQ$97+Calibrations!AR$97</f>
        <v>9.1143115130210344</v>
      </c>
      <c r="X590" s="23">
        <f>Calibrations!AJ$97*('Bruker data input page'!AQ590/0.77446)^2+('Bruker data input page'!AQ590/0.77446)*Calibrations!AK$97+Calibrations!AL$97</f>
        <v>0.14453144940014556</v>
      </c>
      <c r="Y590" s="23">
        <f>('Bruker data input page'!AI590/0.7147)*Calibrations!AX$97+Calibrations!AY$97</f>
        <v>11.926174379640962</v>
      </c>
      <c r="Z590" s="23">
        <f>('Bruker data input page'!AG590/0.8302)*Calibrations!BE$97+Calibrations!BF$97</f>
        <v>0.2532960122774448</v>
      </c>
      <c r="AA590" s="23">
        <f>((('Bruker data input page'!AA590/0.436)^2)*Calibrations!BK$97)+(('Bruker data input page'!AA590/0.436)*Calibrations!BL$97)+Calibrations!BM$97</f>
        <v>0.18185791035927718</v>
      </c>
      <c r="AB590" s="24">
        <f>'Bruker data input page'!AM590*Calibrations!BS$97*10000+Calibrations!BT$97</f>
        <v>312.67071587818248</v>
      </c>
      <c r="AC590" s="24">
        <f>Calibrations!CA$97*('Bruker data input page'!AO590*10000)^2+('Bruker data input page'!AO590*10000)*Calibrations!CB$97+Calibrations!CC$97</f>
        <v>320.7716753621969</v>
      </c>
      <c r="AD590" s="24">
        <f>'Bruker data input page'!AW590*10000*Calibrations!CI$97+Calibrations!CJ$97</f>
        <v>55.734529759945453</v>
      </c>
      <c r="AE590" s="24">
        <f>'Bruker data input page'!AY590*10000*Calibrations!CP$97+Calibrations!CQ$97</f>
        <v>49.458934771622943</v>
      </c>
      <c r="AF590" s="24">
        <f>Calibrations!$CW$97*('Bruker data input page'!BA590*10000)^2+('Bruker data input page'!BA590*10000)*Calibrations!$CX$97+Calibrations!$CY$97</f>
        <v>88.636347020367126</v>
      </c>
      <c r="AG590" s="24">
        <f>'Bruker data input page'!BI590*10000*Calibrations!DD$97+Calibrations!DE$97</f>
        <v>3.0310147047823475</v>
      </c>
      <c r="AH590" s="24">
        <f>('Bruker data input page'!BK590*10000)*Calibrations!DK$97+Calibrations!DL$97</f>
        <v>119.34897927722277</v>
      </c>
      <c r="AI590" s="24">
        <f>Calibrations!DR$97*('Bruker data input page'!BM590*10000)^2+('Bruker data input page'!BM590*10000)*Calibrations!DS$97+Calibrations!DT$97</f>
        <v>30.785516947465101</v>
      </c>
      <c r="AJ590" s="24">
        <f>Calibrations!DY$97*('Bruker data input page'!BO590*10000)^2+Calibrations!DZ$97*('Bruker data input page'!BO590*10000)+Calibrations!EA$97</f>
        <v>90.553094544379476</v>
      </c>
      <c r="AK590" s="21"/>
      <c r="AL590" s="21"/>
    </row>
    <row r="591" spans="2:38">
      <c r="B591" s="27">
        <f>'Bruker data input page'!B1268</f>
        <v>44754.705555555556</v>
      </c>
      <c r="C591" s="21" t="str">
        <f>'Bruker data input page'!G1268</f>
        <v>GeoExploration</v>
      </c>
      <c r="D591" s="21" t="str">
        <f>'Bruker data input page'!H1268</f>
        <v>Oxide3phase</v>
      </c>
      <c r="E591" s="26">
        <f>'Bruker data input page'!L1268</f>
        <v>90</v>
      </c>
      <c r="F591" s="26"/>
      <c r="G591" s="26" t="str">
        <f>'Bruker data input page'!DK591</f>
        <v>393-U1583F-16R-1A</v>
      </c>
      <c r="H591" s="26" t="str">
        <f>'Bruker data input page'!DL591</f>
        <v>SHLF</v>
      </c>
      <c r="I591" s="26">
        <f>'Bruker data input page'!DM591</f>
        <v>0</v>
      </c>
      <c r="J591" s="26">
        <f>'Bruker data input page'!DN591</f>
        <v>0</v>
      </c>
      <c r="K591" s="26">
        <f>'Bruker data input page'!DO591</f>
        <v>0</v>
      </c>
      <c r="L591" s="26">
        <f>'Bruker data input page'!DP591</f>
        <v>0</v>
      </c>
      <c r="M591" s="26">
        <f>'Bruker data input page'!DQ591</f>
        <v>0</v>
      </c>
      <c r="N591" s="26">
        <f>'Bruker data input page'!DR591</f>
        <v>0</v>
      </c>
      <c r="O591" s="26">
        <f>'Bruker data input page'!DS591</f>
        <v>34</v>
      </c>
      <c r="P591" s="21" t="str">
        <f>'Bruker data input page'!DT591</f>
        <v>5A BRECCIA MATRIX</v>
      </c>
      <c r="Q591" s="21">
        <f>'Bruker data input page'!A591</f>
        <v>344</v>
      </c>
      <c r="R591" s="27">
        <f>'Bruker data input page'!B591</f>
        <v>44759.236111111109</v>
      </c>
      <c r="S591" s="22">
        <f>'Bruker data input page'!Y591*Calibrations!H$97+Calibrations!I$97</f>
        <v>29.284931000826703</v>
      </c>
      <c r="T591" s="23">
        <f>Calibrations!O$97*('Bruker data input page'!AK591/0.5993)^2+Calibrations!P$97*('Bruker data input page'!AK591/0.5993)+Calibrations!Q$97</f>
        <v>0.99292784419833358</v>
      </c>
      <c r="U591" s="22">
        <f>Calibrations!$V$97*'Bruker data input page'!W591^2+Calibrations!$W$97*'Bruker data input page'!W591+Calibrations!$X$97</f>
        <v>10.244722810572769</v>
      </c>
      <c r="V591" s="23">
        <f>('Bruker data input page'!AS591/0.69943)*Calibrations!AC$97+Calibrations!AD$97</f>
        <v>7.967882436362558</v>
      </c>
      <c r="W591" s="23">
        <f>'Bruker data input page'!U591*Calibrations!AQ$97+Calibrations!AR$97</f>
        <v>7.0336340000775204</v>
      </c>
      <c r="X591" s="23">
        <f>Calibrations!AJ$97*('Bruker data input page'!AQ591/0.77446)^2+('Bruker data input page'!AQ591/0.77446)*Calibrations!AK$97+Calibrations!AL$97</f>
        <v>1.7745508953815561E-2</v>
      </c>
      <c r="Y591" s="23">
        <f>('Bruker data input page'!AI591/0.7147)*Calibrations!AX$97+Calibrations!AY$97</f>
        <v>31.088751055590954</v>
      </c>
      <c r="Z591" s="23">
        <f>('Bruker data input page'!AG591/0.8302)*Calibrations!BE$97+Calibrations!BF$97</f>
        <v>1.8667916888249234</v>
      </c>
      <c r="AA591" s="23">
        <f>((('Bruker data input page'!AA591/0.436)^2)*Calibrations!BK$97)+(('Bruker data input page'!AA591/0.436)*Calibrations!BL$97)+Calibrations!BM$97</f>
        <v>0.26536312985125382</v>
      </c>
      <c r="AB591" s="24" t="e">
        <f>'Bruker data input page'!AM591*Calibrations!BS$97*10000+Calibrations!BT$97</f>
        <v>#VALUE!</v>
      </c>
      <c r="AC591" s="24">
        <f>Calibrations!CA$97*('Bruker data input page'!AO591*10000)^2+('Bruker data input page'!AO591*10000)*Calibrations!CB$97+Calibrations!CC$97</f>
        <v>155.32633349418563</v>
      </c>
      <c r="AD591" s="24">
        <f>'Bruker data input page'!AW591*10000*Calibrations!CI$97+Calibrations!CJ$97</f>
        <v>83.413317557810331</v>
      </c>
      <c r="AE591" s="24">
        <f>'Bruker data input page'!AY591*10000*Calibrations!CP$97+Calibrations!CQ$97</f>
        <v>85.437579165723207</v>
      </c>
      <c r="AF591" s="24">
        <f>Calibrations!$CW$97*('Bruker data input page'!BA591*10000)^2+('Bruker data input page'!BA591*10000)*Calibrations!$CX$97+Calibrations!$CY$97</f>
        <v>122.35418072770638</v>
      </c>
      <c r="AG591" s="24">
        <f>'Bruker data input page'!BI591*10000*Calibrations!DD$97+Calibrations!DE$97</f>
        <v>27.892699091889448</v>
      </c>
      <c r="AH591" s="24">
        <f>('Bruker data input page'!BK591*10000)*Calibrations!DK$97+Calibrations!DL$97</f>
        <v>350.75936265895376</v>
      </c>
      <c r="AI591" s="24">
        <f>Calibrations!DR$97*('Bruker data input page'!BM591*10000)^2+('Bruker data input page'!BM591*10000)*Calibrations!DS$97+Calibrations!DT$97</f>
        <v>11.653806673662761</v>
      </c>
      <c r="AJ591" s="24">
        <f>Calibrations!DY$97*('Bruker data input page'!BO591*10000)^2+Calibrations!DZ$97*('Bruker data input page'!BO591*10000)+Calibrations!EA$97</f>
        <v>70.116376799756438</v>
      </c>
      <c r="AK591" s="21"/>
      <c r="AL591" s="21"/>
    </row>
    <row r="592" spans="2:38">
      <c r="B592" s="27">
        <f>'Bruker data input page'!B1269</f>
        <v>44754.706944444442</v>
      </c>
      <c r="C592" s="21" t="str">
        <f>'Bruker data input page'!G1269</f>
        <v>GeoExploration</v>
      </c>
      <c r="D592" s="21" t="str">
        <f>'Bruker data input page'!H1269</f>
        <v>Oxide3phase</v>
      </c>
      <c r="E592" s="26">
        <f>'Bruker data input page'!L1269</f>
        <v>90</v>
      </c>
      <c r="F592" s="26"/>
      <c r="G592" s="26" t="str">
        <f>'Bruker data input page'!DK592</f>
        <v>393-U1583F-16R-1A</v>
      </c>
      <c r="H592" s="26" t="str">
        <f>'Bruker data input page'!DL592</f>
        <v>SHLF</v>
      </c>
      <c r="I592" s="26">
        <f>'Bruker data input page'!DM592</f>
        <v>0</v>
      </c>
      <c r="J592" s="26">
        <f>'Bruker data input page'!DN592</f>
        <v>0</v>
      </c>
      <c r="K592" s="26">
        <f>'Bruker data input page'!DO592</f>
        <v>0</v>
      </c>
      <c r="L592" s="26">
        <f>'Bruker data input page'!DP592</f>
        <v>0</v>
      </c>
      <c r="M592" s="26">
        <f>'Bruker data input page'!DQ592</f>
        <v>0</v>
      </c>
      <c r="N592" s="26">
        <f>'Bruker data input page'!DR592</f>
        <v>0</v>
      </c>
      <c r="O592" s="26">
        <f>'Bruker data input page'!DS592</f>
        <v>36</v>
      </c>
      <c r="P592" s="21" t="str">
        <f>'Bruker data input page'!DT592</f>
        <v>5A BRECCIA CLAST HALO</v>
      </c>
      <c r="Q592" s="21">
        <f>'Bruker data input page'!A592</f>
        <v>345</v>
      </c>
      <c r="R592" s="27">
        <f>'Bruker data input page'!B592</f>
        <v>44759.237500000003</v>
      </c>
      <c r="S592" s="22">
        <f>'Bruker data input page'!Y592*Calibrations!H$97+Calibrations!I$97</f>
        <v>53.884513790791551</v>
      </c>
      <c r="T592" s="23">
        <f>Calibrations!O$97*('Bruker data input page'!AK592/0.5993)^2+Calibrations!P$97*('Bruker data input page'!AK592/0.5993)+Calibrations!Q$97</f>
        <v>1.2693890310115705</v>
      </c>
      <c r="U592" s="22">
        <f>Calibrations!$V$97*'Bruker data input page'!W592^2+Calibrations!$W$97*'Bruker data input page'!W592+Calibrations!$X$97</f>
        <v>18.884856612636842</v>
      </c>
      <c r="V592" s="23">
        <f>('Bruker data input page'!AS592/0.69943)*Calibrations!AC$97+Calibrations!AD$97</f>
        <v>10.277477138017233</v>
      </c>
      <c r="W592" s="23">
        <f>'Bruker data input page'!U592*Calibrations!AQ$97+Calibrations!AR$97</f>
        <v>9.004883574689309</v>
      </c>
      <c r="X592" s="23">
        <f>Calibrations!AJ$97*('Bruker data input page'!AQ592/0.77446)^2+('Bruker data input page'!AQ592/0.77446)*Calibrations!AK$97+Calibrations!AL$97</f>
        <v>0.13893751089748108</v>
      </c>
      <c r="Y592" s="23">
        <f>('Bruker data input page'!AI592/0.7147)*Calibrations!AX$97+Calibrations!AY$97</f>
        <v>11.366657529700024</v>
      </c>
      <c r="Z592" s="23">
        <f>('Bruker data input page'!AG592/0.8302)*Calibrations!BE$97+Calibrations!BF$97</f>
        <v>0.80702490922372672</v>
      </c>
      <c r="AA592" s="23">
        <f>((('Bruker data input page'!AA592/0.436)^2)*Calibrations!BK$97)+(('Bruker data input page'!AA592/0.436)*Calibrations!BL$97)+Calibrations!BM$97</f>
        <v>0.12486806484972675</v>
      </c>
      <c r="AB592" s="24">
        <f>'Bruker data input page'!AM592*Calibrations!BS$97*10000+Calibrations!BT$97</f>
        <v>314.38565077807988</v>
      </c>
      <c r="AC592" s="24">
        <f>Calibrations!CA$97*('Bruker data input page'!AO592*10000)^2+('Bruker data input page'!AO592*10000)*Calibrations!CB$97+Calibrations!CC$97</f>
        <v>280.67413806931864</v>
      </c>
      <c r="AD592" s="24">
        <f>'Bruker data input page'!AW592*10000*Calibrations!CI$97+Calibrations!CJ$97</f>
        <v>66.608339251963798</v>
      </c>
      <c r="AE592" s="24">
        <f>'Bruker data input page'!AY592*10000*Calibrations!CP$97+Calibrations!CQ$97</f>
        <v>63.850392529263047</v>
      </c>
      <c r="AF592" s="24">
        <f>Calibrations!$CW$97*('Bruker data input page'!BA592*10000)^2+('Bruker data input page'!BA592*10000)*Calibrations!$CX$97+Calibrations!$CY$97</f>
        <v>72.762235374685773</v>
      </c>
      <c r="AG592" s="24">
        <f>'Bruker data input page'!BI592*10000*Calibrations!DD$97+Calibrations!DE$97</f>
        <v>16.591933461386219</v>
      </c>
      <c r="AH592" s="24">
        <f>('Bruker data input page'!BK592*10000)*Calibrations!DK$97+Calibrations!DL$97</f>
        <v>112.39673599966002</v>
      </c>
      <c r="AI592" s="24">
        <f>Calibrations!DR$97*('Bruker data input page'!BM592*10000)^2+('Bruker data input page'!BM592*10000)*Calibrations!DS$97+Calibrations!DT$97</f>
        <v>27.603420073396141</v>
      </c>
      <c r="AJ592" s="24">
        <f>Calibrations!DY$97*('Bruker data input page'!BO592*10000)^2+Calibrations!DZ$97*('Bruker data input page'!BO592*10000)+Calibrations!EA$97</f>
        <v>82.05945842966112</v>
      </c>
      <c r="AK592" s="21"/>
      <c r="AL592" s="21"/>
    </row>
    <row r="593" spans="2:38">
      <c r="B593" s="27">
        <f>'Bruker data input page'!B1270</f>
        <v>44754.708333333336</v>
      </c>
      <c r="C593" s="21" t="str">
        <f>'Bruker data input page'!G1270</f>
        <v>GeoExploration</v>
      </c>
      <c r="D593" s="21" t="str">
        <f>'Bruker data input page'!H1270</f>
        <v>Oxide3phase</v>
      </c>
      <c r="E593" s="26">
        <f>'Bruker data input page'!L1270</f>
        <v>90</v>
      </c>
      <c r="F593" s="26"/>
      <c r="G593" s="26" t="str">
        <f>'Bruker data input page'!DK593</f>
        <v>393-U1583F-16R-1A</v>
      </c>
      <c r="H593" s="26" t="str">
        <f>'Bruker data input page'!DL593</f>
        <v>SHLF</v>
      </c>
      <c r="I593" s="26">
        <f>'Bruker data input page'!DM593</f>
        <v>0</v>
      </c>
      <c r="J593" s="26">
        <f>'Bruker data input page'!DN593</f>
        <v>0</v>
      </c>
      <c r="K593" s="26">
        <f>'Bruker data input page'!DO593</f>
        <v>0</v>
      </c>
      <c r="L593" s="26">
        <f>'Bruker data input page'!DP593</f>
        <v>0</v>
      </c>
      <c r="M593" s="26">
        <f>'Bruker data input page'!DQ593</f>
        <v>0</v>
      </c>
      <c r="N593" s="26">
        <f>'Bruker data input page'!DR593</f>
        <v>0</v>
      </c>
      <c r="O593" s="26">
        <f>'Bruker data input page'!DS593</f>
        <v>36</v>
      </c>
      <c r="P593" s="21" t="str">
        <f>'Bruker data input page'!DT593</f>
        <v>5A BRECCIA CLAST FRSH</v>
      </c>
      <c r="Q593" s="21">
        <f>'Bruker data input page'!A593</f>
        <v>346</v>
      </c>
      <c r="R593" s="27">
        <f>'Bruker data input page'!B593</f>
        <v>44759.239583333336</v>
      </c>
      <c r="S593" s="22">
        <f>'Bruker data input page'!Y593*Calibrations!H$97+Calibrations!I$97</f>
        <v>51.508926065159635</v>
      </c>
      <c r="T593" s="23">
        <f>Calibrations!O$97*('Bruker data input page'!AK593/0.5993)^2+Calibrations!P$97*('Bruker data input page'!AK593/0.5993)+Calibrations!Q$97</f>
        <v>1.3955177763413058</v>
      </c>
      <c r="U593" s="22">
        <f>Calibrations!$V$97*'Bruker data input page'!W593^2+Calibrations!$W$97*'Bruker data input page'!W593+Calibrations!$X$97</f>
        <v>18.985299781778604</v>
      </c>
      <c r="V593" s="23">
        <f>('Bruker data input page'!AS593/0.69943)*Calibrations!AC$97+Calibrations!AD$97</f>
        <v>8.0989916570260299</v>
      </c>
      <c r="W593" s="23">
        <f>'Bruker data input page'!U593*Calibrations!AQ$97+Calibrations!AR$97</f>
        <v>9.1054180763368304</v>
      </c>
      <c r="X593" s="23">
        <f>Calibrations!AJ$97*('Bruker data input page'!AQ593/0.77446)^2+('Bruker data input page'!AQ593/0.77446)*Calibrations!AK$97+Calibrations!AL$97</f>
        <v>0.13658764793023126</v>
      </c>
      <c r="Y593" s="23">
        <f>('Bruker data input page'!AI593/0.7147)*Calibrations!AX$97+Calibrations!AY$97</f>
        <v>12.322479783830421</v>
      </c>
      <c r="Z593" s="23">
        <f>('Bruker data input page'!AG593/0.8302)*Calibrations!BE$97+Calibrations!BF$97</f>
        <v>0.25872916580430944</v>
      </c>
      <c r="AA593" s="23">
        <f>((('Bruker data input page'!AA593/0.436)^2)*Calibrations!BK$97)+(('Bruker data input page'!AA593/0.436)*Calibrations!BL$97)+Calibrations!BM$97</f>
        <v>0.13008541106912264</v>
      </c>
      <c r="AB593" s="24">
        <f>'Bruker data input page'!AM593*Calibrations!BS$97*10000+Calibrations!BT$97</f>
        <v>364.97623032505459</v>
      </c>
      <c r="AC593" s="24">
        <f>Calibrations!CA$97*('Bruker data input page'!AO593*10000)^2+('Bruker data input page'!AO593*10000)*Calibrations!CB$97+Calibrations!CC$97</f>
        <v>252.93925159045548</v>
      </c>
      <c r="AD593" s="24">
        <f>'Bruker data input page'!AW593*10000*Calibrations!CI$97+Calibrations!CJ$97</f>
        <v>126.90855552588373</v>
      </c>
      <c r="AE593" s="24">
        <f>'Bruker data input page'!AY593*10000*Calibrations!CP$97+Calibrations!CQ$97</f>
        <v>85.437579165723207</v>
      </c>
      <c r="AF593" s="24">
        <f>Calibrations!$CW$97*('Bruker data input page'!BA593*10000)^2+('Bruker data input page'!BA593*10000)*Calibrations!$CX$97+Calibrations!$CY$97</f>
        <v>89.920633513111184</v>
      </c>
      <c r="AG593" s="24">
        <f>'Bruker data input page'!BI593*10000*Calibrations!DD$97+Calibrations!DE$97</f>
        <v>3.0310147047823475</v>
      </c>
      <c r="AH593" s="24">
        <f>('Bruker data input page'!BK593*10000)*Calibrations!DK$97+Calibrations!DL$97</f>
        <v>119.34897927722277</v>
      </c>
      <c r="AI593" s="24">
        <f>Calibrations!DR$97*('Bruker data input page'!BM593*10000)^2+('Bruker data input page'!BM593*10000)*Calibrations!DS$97+Calibrations!DT$97</f>
        <v>30.785516947465101</v>
      </c>
      <c r="AJ593" s="24">
        <f>Calibrations!DY$97*('Bruker data input page'!BO593*10000)^2+Calibrations!DZ$97*('Bruker data input page'!BO593*10000)+Calibrations!EA$97</f>
        <v>97.325721549311766</v>
      </c>
      <c r="AK593" s="21"/>
      <c r="AL593" s="21"/>
    </row>
    <row r="594" spans="2:38">
      <c r="B594" s="27">
        <f>'Bruker data input page'!B1271</f>
        <v>44754.709722222222</v>
      </c>
      <c r="C594" s="21" t="str">
        <f>'Bruker data input page'!G1271</f>
        <v>GeoExploration</v>
      </c>
      <c r="D594" s="21" t="str">
        <f>'Bruker data input page'!H1271</f>
        <v>Oxide3phase</v>
      </c>
      <c r="E594" s="26">
        <f>'Bruker data input page'!L1271</f>
        <v>90</v>
      </c>
      <c r="F594" s="26"/>
      <c r="G594" s="26" t="str">
        <f>'Bruker data input page'!DK594</f>
        <v>393-U1583F-16R-1A</v>
      </c>
      <c r="H594" s="26" t="str">
        <f>'Bruker data input page'!DL594</f>
        <v>SHLF</v>
      </c>
      <c r="I594" s="26">
        <f>'Bruker data input page'!DM594</f>
        <v>0</v>
      </c>
      <c r="J594" s="26">
        <f>'Bruker data input page'!DN594</f>
        <v>0</v>
      </c>
      <c r="K594" s="26">
        <f>'Bruker data input page'!DO594</f>
        <v>0</v>
      </c>
      <c r="L594" s="26">
        <f>'Bruker data input page'!DP594</f>
        <v>0</v>
      </c>
      <c r="M594" s="26">
        <f>'Bruker data input page'!DQ594</f>
        <v>0</v>
      </c>
      <c r="N594" s="26">
        <f>'Bruker data input page'!DR594</f>
        <v>0</v>
      </c>
      <c r="O594" s="26">
        <f>'Bruker data input page'!DS594</f>
        <v>40</v>
      </c>
      <c r="P594" s="21" t="str">
        <f>'Bruker data input page'!DT594</f>
        <v>1B BKGD</v>
      </c>
      <c r="Q594" s="21">
        <f>'Bruker data input page'!A594</f>
        <v>353</v>
      </c>
      <c r="R594" s="27">
        <f>'Bruker data input page'!B594</f>
        <v>44759.302083333336</v>
      </c>
      <c r="S594" s="22">
        <f>'Bruker data input page'!Y594*Calibrations!H$97+Calibrations!I$97</f>
        <v>51.405200543279243</v>
      </c>
      <c r="T594" s="23">
        <f>Calibrations!O$97*('Bruker data input page'!AK594/0.5993)^2+Calibrations!P$97*('Bruker data input page'!AK594/0.5993)+Calibrations!Q$97</f>
        <v>1.3850718247024161</v>
      </c>
      <c r="U594" s="22">
        <f>Calibrations!$V$97*'Bruker data input page'!W594^2+Calibrations!$W$97*'Bruker data input page'!W594+Calibrations!$X$97</f>
        <v>18.237793106864771</v>
      </c>
      <c r="V594" s="23">
        <f>('Bruker data input page'!AS594/0.69943)*Calibrations!AC$97+Calibrations!AD$97</f>
        <v>8.615369136433868</v>
      </c>
      <c r="W594" s="23">
        <f>'Bruker data input page'!U594*Calibrations!AQ$97+Calibrations!AR$97</f>
        <v>8.2936019755330932</v>
      </c>
      <c r="X594" s="23">
        <f>Calibrations!AJ$97*('Bruker data input page'!AQ594/0.77446)^2+('Bruker data input page'!AQ594/0.77446)*Calibrations!AK$97+Calibrations!AL$97</f>
        <v>0.14150663326194762</v>
      </c>
      <c r="Y594" s="23">
        <f>('Bruker data input page'!AI594/0.7147)*Calibrations!AX$97+Calibrations!AY$97</f>
        <v>13.191367583180877</v>
      </c>
      <c r="Z594" s="23">
        <f>('Bruker data input page'!AG594/0.8302)*Calibrations!BE$97+Calibrations!BF$97</f>
        <v>0.21315104455116762</v>
      </c>
      <c r="AA594" s="23">
        <f>((('Bruker data input page'!AA594/0.436)^2)*Calibrations!BK$97)+(('Bruker data input page'!AA594/0.436)*Calibrations!BL$97)+Calibrations!BM$97</f>
        <v>8.2629753868861483E-2</v>
      </c>
      <c r="AB594" s="24">
        <f>'Bruker data input page'!AM594*Calibrations!BS$97*10000+Calibrations!BT$97</f>
        <v>334.10740212690052</v>
      </c>
      <c r="AC594" s="24">
        <f>Calibrations!CA$97*('Bruker data input page'!AO594*10000)^2+('Bruker data input page'!AO594*10000)*Calibrations!CB$97+Calibrations!CC$97</f>
        <v>299.00866912770289</v>
      </c>
      <c r="AD594" s="24">
        <f>'Bruker data input page'!AW594*10000*Calibrations!CI$97+Calibrations!CJ$97</f>
        <v>91.321542642914579</v>
      </c>
      <c r="AE594" s="24">
        <f>'Bruker data input page'!AY594*10000*Calibrations!CP$97+Calibrations!CQ$97</f>
        <v>65.906315066068771</v>
      </c>
      <c r="AF594" s="24">
        <f>Calibrations!$CW$97*('Bruker data input page'!BA594*10000)^2+('Bruker data input page'!BA594*10000)*Calibrations!$CX$97+Calibrations!$CY$97</f>
        <v>74.117702441699478</v>
      </c>
      <c r="AG594" s="24">
        <f>'Bruker data input page'!BI594*10000*Calibrations!DD$97+Calibrations!DE$97</f>
        <v>4.1610912678326706</v>
      </c>
      <c r="AH594" s="24">
        <f>('Bruker data input page'!BK594*10000)*Calibrations!DK$97+Calibrations!DL$97</f>
        <v>117.36262405506197</v>
      </c>
      <c r="AI594" s="24">
        <f>Calibrations!DR$97*('Bruker data input page'!BM594*10000)^2+('Bruker data input page'!BM594*10000)*Calibrations!DS$97+Calibrations!DT$97</f>
        <v>31.845636216163818</v>
      </c>
      <c r="AJ594" s="24">
        <f>Calibrations!DY$97*('Bruker data input page'!BO594*10000)^2+Calibrations!DZ$97*('Bruker data input page'!BO594*10000)+Calibrations!EA$97</f>
        <v>102.39219403568623</v>
      </c>
      <c r="AK594" s="21"/>
      <c r="AL594" s="21"/>
    </row>
    <row r="595" spans="2:38">
      <c r="B595" s="27">
        <f>'Bruker data input page'!B1272</f>
        <v>44754.711111111108</v>
      </c>
      <c r="C595" s="21" t="str">
        <f>'Bruker data input page'!G1272</f>
        <v>GeoExploration</v>
      </c>
      <c r="D595" s="21" t="str">
        <f>'Bruker data input page'!H1272</f>
        <v>Oxide3phase</v>
      </c>
      <c r="E595" s="26">
        <f>'Bruker data input page'!L1272</f>
        <v>90</v>
      </c>
      <c r="F595" s="26"/>
      <c r="G595" s="26" t="str">
        <f>'Bruker data input page'!DK595</f>
        <v>393-U1583F-16R-1A</v>
      </c>
      <c r="H595" s="26" t="str">
        <f>'Bruker data input page'!DL595</f>
        <v>SHLF</v>
      </c>
      <c r="I595" s="26">
        <f>'Bruker data input page'!DM595</f>
        <v>0</v>
      </c>
      <c r="J595" s="26">
        <f>'Bruker data input page'!DN595</f>
        <v>0</v>
      </c>
      <c r="K595" s="26">
        <f>'Bruker data input page'!DO595</f>
        <v>0</v>
      </c>
      <c r="L595" s="26">
        <f>'Bruker data input page'!DP595</f>
        <v>0</v>
      </c>
      <c r="M595" s="26">
        <f>'Bruker data input page'!DQ595</f>
        <v>0</v>
      </c>
      <c r="N595" s="26">
        <f>'Bruker data input page'!DR595</f>
        <v>0</v>
      </c>
      <c r="O595" s="26">
        <f>'Bruker data input page'!DS595</f>
        <v>52</v>
      </c>
      <c r="P595" s="21" t="str">
        <f>'Bruker data input page'!DT595</f>
        <v>5C MATRIX</v>
      </c>
      <c r="Q595" s="21">
        <f>'Bruker data input page'!A595</f>
        <v>352</v>
      </c>
      <c r="R595" s="27">
        <f>'Bruker data input page'!B595</f>
        <v>44759.3</v>
      </c>
      <c r="S595" s="22">
        <f>'Bruker data input page'!Y595*Calibrations!H$97+Calibrations!I$97</f>
        <v>35.879640469841092</v>
      </c>
      <c r="T595" s="23">
        <f>Calibrations!O$97*('Bruker data input page'!AK595/0.5993)^2+Calibrations!P$97*('Bruker data input page'!AK595/0.5993)+Calibrations!Q$97</f>
        <v>1.6388205023608615</v>
      </c>
      <c r="U595" s="22">
        <f>Calibrations!$V$97*'Bruker data input page'!W595^2+Calibrations!$W$97*'Bruker data input page'!W595+Calibrations!$X$97</f>
        <v>12.040097493098171</v>
      </c>
      <c r="V595" s="23">
        <f>('Bruker data input page'!AS595/0.69943)*Calibrations!AC$97+Calibrations!AD$97</f>
        <v>11.561656694526748</v>
      </c>
      <c r="W595" s="23">
        <f>'Bruker data input page'!U595*Calibrations!AQ$97+Calibrations!AR$97</f>
        <v>5.0695378419291135</v>
      </c>
      <c r="X595" s="23">
        <f>Calibrations!AJ$97*('Bruker data input page'!AQ595/0.77446)^2+('Bruker data input page'!AQ595/0.77446)*Calibrations!AK$97+Calibrations!AL$97</f>
        <v>4.3336622141543893E-2</v>
      </c>
      <c r="Y595" s="23">
        <f>('Bruker data input page'!AI595/0.7147)*Calibrations!AX$97+Calibrations!AY$97</f>
        <v>17.340013744824578</v>
      </c>
      <c r="Z595" s="23">
        <f>('Bruker data input page'!AG595/0.8302)*Calibrations!BE$97+Calibrations!BF$97</f>
        <v>2.5089602515140563</v>
      </c>
      <c r="AA595" s="23">
        <f>((('Bruker data input page'!AA595/0.436)^2)*Calibrations!BK$97)+(('Bruker data input page'!AA595/0.436)*Calibrations!BL$97)+Calibrations!BM$97</f>
        <v>0.11101256747929865</v>
      </c>
      <c r="AB595" s="24" t="e">
        <f>'Bruker data input page'!AM595*Calibrations!BS$97*10000+Calibrations!BT$97</f>
        <v>#VALUE!</v>
      </c>
      <c r="AC595" s="24">
        <f>Calibrations!CA$97*('Bruker data input page'!AO595*10000)^2+('Bruker data input page'!AO595*10000)*Calibrations!CB$97+Calibrations!CC$97</f>
        <v>326.82559568083332</v>
      </c>
      <c r="AD595" s="24">
        <f>'Bruker data input page'!AW595*10000*Calibrations!CI$97+Calibrations!CJ$97</f>
        <v>93.298598914190649</v>
      </c>
      <c r="AE595" s="24">
        <f>'Bruker data input page'!AY595*10000*Calibrations!CP$97+Calibrations!CQ$97</f>
        <v>63.850392529263047</v>
      </c>
      <c r="AF595" s="24">
        <f>Calibrations!$CW$97*('Bruker data input page'!BA595*10000)^2+('Bruker data input page'!BA595*10000)*Calibrations!$CX$97+Calibrations!$CY$97</f>
        <v>114.3607033182732</v>
      </c>
      <c r="AG595" s="24">
        <f>'Bruker data input page'!BI595*10000*Calibrations!DD$97+Calibrations!DE$97</f>
        <v>30.152852217990091</v>
      </c>
      <c r="AH595" s="24">
        <f>('Bruker data input page'!BK595*10000)*Calibrations!DK$97+Calibrations!DL$97</f>
        <v>340.82758654814995</v>
      </c>
      <c r="AI595" s="24">
        <f>Calibrations!DR$97*('Bruker data input page'!BM595*10000)^2+('Bruker data input page'!BM595*10000)*Calibrations!DS$97+Calibrations!DT$97</f>
        <v>31.845636216163818</v>
      </c>
      <c r="AJ595" s="24">
        <f>Calibrations!DY$97*('Bruker data input page'!BO595*10000)^2+Calibrations!DZ$97*('Bruker data input page'!BO595*10000)+Calibrations!EA$97</f>
        <v>77.801035222904844</v>
      </c>
      <c r="AK595" s="21"/>
      <c r="AL595" s="21"/>
    </row>
    <row r="596" spans="2:38">
      <c r="B596" s="27">
        <f>'Bruker data input page'!B1273</f>
        <v>44762.863888888889</v>
      </c>
      <c r="C596" s="21" t="str">
        <f>'Bruker data input page'!G1273</f>
        <v>GeoExploration</v>
      </c>
      <c r="D596" s="21" t="str">
        <f>'Bruker data input page'!H1273</f>
        <v>Oxide3phase</v>
      </c>
      <c r="E596" s="26">
        <f>'Bruker data input page'!L1273</f>
        <v>90</v>
      </c>
      <c r="F596" s="26"/>
      <c r="G596" s="26" t="str">
        <f>'Bruker data input page'!DK596</f>
        <v>393-U1583F-16R-1A</v>
      </c>
      <c r="H596" s="26" t="str">
        <f>'Bruker data input page'!DL596</f>
        <v>SHLF</v>
      </c>
      <c r="I596" s="26">
        <f>'Bruker data input page'!DM596</f>
        <v>0</v>
      </c>
      <c r="J596" s="26">
        <f>'Bruker data input page'!DN596</f>
        <v>0</v>
      </c>
      <c r="K596" s="26">
        <f>'Bruker data input page'!DO596</f>
        <v>0</v>
      </c>
      <c r="L596" s="26">
        <f>'Bruker data input page'!DP596</f>
        <v>0</v>
      </c>
      <c r="M596" s="26">
        <f>'Bruker data input page'!DQ596</f>
        <v>0</v>
      </c>
      <c r="N596" s="26">
        <f>'Bruker data input page'!DR596</f>
        <v>0</v>
      </c>
      <c r="O596" s="26">
        <f>'Bruker data input page'!DS596</f>
        <v>54</v>
      </c>
      <c r="P596" s="21" t="str">
        <f>'Bruker data input page'!DT596</f>
        <v>5C MATRIX</v>
      </c>
      <c r="Q596" s="21">
        <f>'Bruker data input page'!A596</f>
        <v>351</v>
      </c>
      <c r="R596" s="27">
        <f>'Bruker data input page'!B596</f>
        <v>44759.298611111109</v>
      </c>
      <c r="S596" s="22">
        <f>'Bruker data input page'!Y596*Calibrations!H$97+Calibrations!I$97</f>
        <v>36.865805225405012</v>
      </c>
      <c r="T596" s="23">
        <f>Calibrations!O$97*('Bruker data input page'!AK596/0.5993)^2+Calibrations!P$97*('Bruker data input page'!AK596/0.5993)+Calibrations!Q$97</f>
        <v>1.3152597857609014</v>
      </c>
      <c r="U596" s="22">
        <f>Calibrations!$V$97*'Bruker data input page'!W596^2+Calibrations!$W$97*'Bruker data input page'!W596+Calibrations!$X$97</f>
        <v>12.573471853007552</v>
      </c>
      <c r="V596" s="23">
        <f>('Bruker data input page'!AS596/0.69943)*Calibrations!AC$97+Calibrations!AD$97</f>
        <v>9.4345499092291334</v>
      </c>
      <c r="W596" s="23">
        <f>'Bruker data input page'!U596*Calibrations!AQ$97+Calibrations!AR$97</f>
        <v>6.1901108641387959</v>
      </c>
      <c r="X596" s="23">
        <f>Calibrations!AJ$97*('Bruker data input page'!AQ596/0.77446)^2+('Bruker data input page'!AQ596/0.77446)*Calibrations!AK$97+Calibrations!AL$97</f>
        <v>0.10105638342602473</v>
      </c>
      <c r="Y596" s="23">
        <f>('Bruker data input page'!AI596/0.7147)*Calibrations!AX$97+Calibrations!AY$97</f>
        <v>19.919424485423047</v>
      </c>
      <c r="Z596" s="23">
        <f>('Bruker data input page'!AG596/0.8302)*Calibrations!BE$97+Calibrations!BF$97</f>
        <v>2.1462972535958458</v>
      </c>
      <c r="AA596" s="23">
        <f>((('Bruker data input page'!AA596/0.436)^2)*Calibrations!BK$97)+(('Bruker data input page'!AA596/0.436)*Calibrations!BL$97)+Calibrations!BM$97</f>
        <v>9.251422672557745E-2</v>
      </c>
      <c r="AB596" s="24" t="e">
        <f>'Bruker data input page'!AM596*Calibrations!BS$97*10000+Calibrations!BT$97</f>
        <v>#VALUE!</v>
      </c>
      <c r="AC596" s="24">
        <f>Calibrations!CA$97*('Bruker data input page'!AO596*10000)^2+('Bruker data input page'!AO596*10000)*Calibrations!CB$97+Calibrations!CC$97</f>
        <v>197.56661631696565</v>
      </c>
      <c r="AD596" s="24">
        <f>'Bruker data input page'!AW596*10000*Calibrations!CI$97+Calibrations!CJ$97</f>
        <v>97.252711456742787</v>
      </c>
      <c r="AE596" s="24">
        <f>'Bruker data input page'!AY596*10000*Calibrations!CP$97+Calibrations!CQ$97</f>
        <v>64.878353797665909</v>
      </c>
      <c r="AF596" s="24">
        <f>Calibrations!$CW$97*('Bruker data input page'!BA596*10000)^2+('Bruker data input page'!BA596*10000)*Calibrations!$CX$97+Calibrations!$CY$97</f>
        <v>104.86939769328701</v>
      </c>
      <c r="AG596" s="24">
        <f>'Bruker data input page'!BI596*10000*Calibrations!DD$97+Calibrations!DE$97</f>
        <v>26.76262252883912</v>
      </c>
      <c r="AH596" s="24">
        <f>('Bruker data input page'!BK596*10000)*Calibrations!DK$97+Calibrations!DL$97</f>
        <v>353.73889549219501</v>
      </c>
      <c r="AI596" s="24">
        <f>Calibrations!DR$97*('Bruker data input page'!BM596*10000)^2+('Bruker data input page'!BM596*10000)*Calibrations!DS$97+Calibrations!DT$97</f>
        <v>29.725107834104254</v>
      </c>
      <c r="AJ596" s="24">
        <f>Calibrations!DY$97*('Bruker data input page'!BO596*10000)^2+Calibrations!DZ$97*('Bruker data input page'!BO596*10000)+Calibrations!EA$97</f>
        <v>75.242267651044003</v>
      </c>
      <c r="AK596" s="21"/>
      <c r="AL596" s="21"/>
    </row>
    <row r="597" spans="2:38">
      <c r="B597" s="27">
        <f>'Bruker data input page'!B1274</f>
        <v>44766.673611111109</v>
      </c>
      <c r="C597" s="21" t="str">
        <f>'Bruker data input page'!G1274</f>
        <v>GeoExploration</v>
      </c>
      <c r="D597" s="21" t="str">
        <f>'Bruker data input page'!H1274</f>
        <v>Oxide3phase</v>
      </c>
      <c r="E597" s="26">
        <f>'Bruker data input page'!L1274</f>
        <v>90</v>
      </c>
      <c r="F597" s="26"/>
      <c r="G597" s="26" t="str">
        <f>'Bruker data input page'!DK597</f>
        <v>393-U1583F-16R-1A</v>
      </c>
      <c r="H597" s="26" t="str">
        <f>'Bruker data input page'!DL597</f>
        <v>SHLF</v>
      </c>
      <c r="I597" s="26">
        <f>'Bruker data input page'!DM597</f>
        <v>0</v>
      </c>
      <c r="J597" s="26">
        <f>'Bruker data input page'!DN597</f>
        <v>0</v>
      </c>
      <c r="K597" s="26">
        <f>'Bruker data input page'!DO597</f>
        <v>0</v>
      </c>
      <c r="L597" s="26">
        <f>'Bruker data input page'!DP597</f>
        <v>0</v>
      </c>
      <c r="M597" s="26">
        <f>'Bruker data input page'!DQ597</f>
        <v>0</v>
      </c>
      <c r="N597" s="26">
        <f>'Bruker data input page'!DR597</f>
        <v>0</v>
      </c>
      <c r="O597" s="26">
        <f>'Bruker data input page'!DS597</f>
        <v>56</v>
      </c>
      <c r="P597" s="21" t="str">
        <f>'Bruker data input page'!DT597</f>
        <v>5C MATRIX</v>
      </c>
      <c r="Q597" s="21">
        <f>'Bruker data input page'!A597</f>
        <v>350</v>
      </c>
      <c r="R597" s="27">
        <f>'Bruker data input page'!B597</f>
        <v>44759.248611111114</v>
      </c>
      <c r="S597" s="22">
        <f>'Bruker data input page'!Y597*Calibrations!H$97+Calibrations!I$97</f>
        <v>38.4549562622324</v>
      </c>
      <c r="T597" s="23">
        <f>Calibrations!O$97*('Bruker data input page'!AK597/0.5993)^2+Calibrations!P$97*('Bruker data input page'!AK597/0.5993)+Calibrations!Q$97</f>
        <v>1.5947043684621807</v>
      </c>
      <c r="U597" s="22">
        <f>Calibrations!$V$97*'Bruker data input page'!W597^2+Calibrations!$W$97*'Bruker data input page'!W597+Calibrations!$X$97</f>
        <v>14.341844492273903</v>
      </c>
      <c r="V597" s="23">
        <f>('Bruker data input page'!AS597/0.69943)*Calibrations!AC$97+Calibrations!AD$97</f>
        <v>11.089893768802419</v>
      </c>
      <c r="W597" s="23">
        <f>'Bruker data input page'!U597*Calibrations!AQ$97+Calibrations!AR$97</f>
        <v>5.9494080669250193</v>
      </c>
      <c r="X597" s="23">
        <f>Calibrations!AJ$97*('Bruker data input page'!AQ597/0.77446)^2+('Bruker data input page'!AQ597/0.77446)*Calibrations!AK$97+Calibrations!AL$97</f>
        <v>3.1065166272651906E-2</v>
      </c>
      <c r="Y597" s="23">
        <f>('Bruker data input page'!AI597/0.7147)*Calibrations!AX$97+Calibrations!AY$97</f>
        <v>16.020619725344808</v>
      </c>
      <c r="Z597" s="23">
        <f>('Bruker data input page'!AG597/0.8302)*Calibrations!BE$97+Calibrations!BF$97</f>
        <v>2.129394109290045</v>
      </c>
      <c r="AA597" s="23">
        <f>((('Bruker data input page'!AA597/0.436)^2)*Calibrations!BK$97)+(('Bruker data input page'!AA597/0.436)*Calibrations!BL$97)+Calibrations!BM$97</f>
        <v>0.12449486628768479</v>
      </c>
      <c r="AB597" s="24" t="e">
        <f>'Bruker data input page'!AM597*Calibrations!BS$97*10000+Calibrations!BT$97</f>
        <v>#VALUE!</v>
      </c>
      <c r="AC597" s="24">
        <f>Calibrations!CA$97*('Bruker data input page'!AO597*10000)^2+('Bruker data input page'!AO597*10000)*Calibrations!CB$97+Calibrations!CC$97</f>
        <v>336.07098481310538</v>
      </c>
      <c r="AD597" s="24">
        <f>'Bruker data input page'!AW597*10000*Calibrations!CI$97+Calibrations!CJ$97</f>
        <v>90.333014507276559</v>
      </c>
      <c r="AE597" s="24">
        <f>'Bruker data input page'!AY597*10000*Calibrations!CP$97+Calibrations!CQ$97</f>
        <v>76.18592775009742</v>
      </c>
      <c r="AF597" s="24">
        <f>Calibrations!$CW$97*('Bruker data input page'!BA597*10000)^2+('Bruker data input page'!BA597*10000)*Calibrations!$CX$97+Calibrations!$CY$97</f>
        <v>104.86939769328701</v>
      </c>
      <c r="AG597" s="24">
        <f>'Bruker data input page'!BI597*10000*Calibrations!DD$97+Calibrations!DE$97</f>
        <v>23.372392839688157</v>
      </c>
      <c r="AH597" s="24">
        <f>('Bruker data input page'!BK597*10000)*Calibrations!DK$97+Calibrations!DL$97</f>
        <v>346.78665221463223</v>
      </c>
      <c r="AI597" s="24">
        <f>Calibrations!DR$97*('Bruker data input page'!BM597*10000)^2+('Bruker data input page'!BM597*10000)*Calibrations!DS$97+Calibrations!DT$97</f>
        <v>25.480572934039472</v>
      </c>
      <c r="AJ597" s="24">
        <f>Calibrations!DY$97*('Bruker data input page'!BO597*10000)^2+Calibrations!DZ$97*('Bruker data input page'!BO597*10000)+Calibrations!EA$97</f>
        <v>89.705123550835296</v>
      </c>
      <c r="AK597" s="21"/>
      <c r="AL597" s="21"/>
    </row>
    <row r="598" spans="2:38">
      <c r="B598" s="27">
        <f>'Bruker data input page'!B1275</f>
        <v>44766.675000000003</v>
      </c>
      <c r="C598" s="21" t="str">
        <f>'Bruker data input page'!G1275</f>
        <v>GeoExploration</v>
      </c>
      <c r="D598" s="21" t="str">
        <f>'Bruker data input page'!H1275</f>
        <v>Oxide3phase</v>
      </c>
      <c r="E598" s="26">
        <f>'Bruker data input page'!L1275</f>
        <v>90</v>
      </c>
      <c r="F598" s="26"/>
      <c r="G598" s="26" t="str">
        <f>'Bruker data input page'!DK598</f>
        <v>393-U1583F-16R-1A</v>
      </c>
      <c r="H598" s="26" t="str">
        <f>'Bruker data input page'!DL598</f>
        <v>SHLF</v>
      </c>
      <c r="I598" s="26">
        <f>'Bruker data input page'!DM598</f>
        <v>0</v>
      </c>
      <c r="J598" s="26">
        <f>'Bruker data input page'!DN598</f>
        <v>0</v>
      </c>
      <c r="K598" s="26">
        <f>'Bruker data input page'!DO598</f>
        <v>0</v>
      </c>
      <c r="L598" s="26">
        <f>'Bruker data input page'!DP598</f>
        <v>0</v>
      </c>
      <c r="M598" s="26">
        <f>'Bruker data input page'!DQ598</f>
        <v>0</v>
      </c>
      <c r="N598" s="26">
        <f>'Bruker data input page'!DR598</f>
        <v>0</v>
      </c>
      <c r="O598" s="26">
        <f>'Bruker data input page'!DS598</f>
        <v>64</v>
      </c>
      <c r="P598" s="21" t="str">
        <f>'Bruker data input page'!DT598</f>
        <v>7A ALT</v>
      </c>
      <c r="Q598" s="21">
        <f>'Bruker data input page'!A598</f>
        <v>347</v>
      </c>
      <c r="R598" s="27">
        <f>'Bruker data input page'!B598</f>
        <v>44759.241666666669</v>
      </c>
      <c r="S598" s="22">
        <f>'Bruker data input page'!Y598*Calibrations!H$97+Calibrations!I$97</f>
        <v>53.137523692209584</v>
      </c>
      <c r="T598" s="23">
        <f>Calibrations!O$97*('Bruker data input page'!AK598/0.5993)^2+Calibrations!P$97*('Bruker data input page'!AK598/0.5993)+Calibrations!Q$97</f>
        <v>1.5164835909847361</v>
      </c>
      <c r="U598" s="22">
        <f>Calibrations!$V$97*'Bruker data input page'!W598^2+Calibrations!$W$97*'Bruker data input page'!W598+Calibrations!$X$97</f>
        <v>18.167253996419539</v>
      </c>
      <c r="V598" s="23">
        <f>('Bruker data input page'!AS598/0.69943)*Calibrations!AC$97+Calibrations!AD$97</f>
        <v>10.562290692016148</v>
      </c>
      <c r="W598" s="23">
        <f>'Bruker data input page'!U598*Calibrations!AQ$97+Calibrations!AR$97</f>
        <v>8.0969796905801523</v>
      </c>
      <c r="X598" s="23">
        <f>Calibrations!AJ$97*('Bruker data input page'!AQ598/0.77446)^2+('Bruker data input page'!AQ598/0.77446)*Calibrations!AK$97+Calibrations!AL$97</f>
        <v>0.12259797013310415</v>
      </c>
      <c r="Y598" s="23">
        <f>('Bruker data input page'!AI598/0.7147)*Calibrations!AX$97+Calibrations!AY$97</f>
        <v>11.950534296917304</v>
      </c>
      <c r="Z598" s="23">
        <f>('Bruker data input page'!AG598/0.8302)*Calibrations!BE$97+Calibrations!BF$97</f>
        <v>0.33645344542473327</v>
      </c>
      <c r="AA598" s="23">
        <f>((('Bruker data input page'!AA598/0.436)^2)*Calibrations!BK$97)+(('Bruker data input page'!AA598/0.436)*Calibrations!BL$97)+Calibrations!BM$97</f>
        <v>0.12747847247756944</v>
      </c>
      <c r="AB598" s="24">
        <f>'Bruker data input page'!AM598*Calibrations!BS$97*10000+Calibrations!BT$97</f>
        <v>309.24084607838756</v>
      </c>
      <c r="AC598" s="24">
        <f>Calibrations!CA$97*('Bruker data input page'!AO598*10000)^2+('Bruker data input page'!AO598*10000)*Calibrations!CB$97+Calibrations!CC$97</f>
        <v>308.26602269299428</v>
      </c>
      <c r="AD598" s="24">
        <f>'Bruker data input page'!AW598*10000*Calibrations!CI$97+Calibrations!CJ$97</f>
        <v>73.528036201430027</v>
      </c>
      <c r="AE598" s="24">
        <f>'Bruker data input page'!AY598*10000*Calibrations!CP$97+Calibrations!CQ$97</f>
        <v>58.710586187248722</v>
      </c>
      <c r="AF598" s="24">
        <f>Calibrations!$CW$97*('Bruker data input page'!BA598*10000)^2+('Bruker data input page'!BA598*10000)*Calibrations!$CX$97+Calibrations!$CY$97</f>
        <v>87.346128813100606</v>
      </c>
      <c r="AG598" s="24">
        <f>'Bruker data input page'!BI598*10000*Calibrations!DD$97+Calibrations!DE$97</f>
        <v>3.0310147047823475</v>
      </c>
      <c r="AH598" s="24">
        <f>('Bruker data input page'!BK598*10000)*Calibrations!DK$97+Calibrations!DL$97</f>
        <v>117.36262405506197</v>
      </c>
      <c r="AI598" s="24">
        <f>Calibrations!DR$97*('Bruker data input page'!BM598*10000)^2+('Bruker data input page'!BM598*10000)*Calibrations!DS$97+Calibrations!DT$97</f>
        <v>32.905465640200383</v>
      </c>
      <c r="AJ598" s="24">
        <f>Calibrations!DY$97*('Bruker data input page'!BO598*10000)^2+Calibrations!DZ$97*('Bruker data input page'!BO598*10000)+Calibrations!EA$97</f>
        <v>93.941883812050335</v>
      </c>
      <c r="AK598" s="21"/>
      <c r="AL598" s="21"/>
    </row>
    <row r="599" spans="2:38">
      <c r="B599" s="27">
        <f>'Bruker data input page'!B1276</f>
        <v>44766.676388888889</v>
      </c>
      <c r="C599" s="21" t="str">
        <f>'Bruker data input page'!G1276</f>
        <v>GeoExploration</v>
      </c>
      <c r="D599" s="21" t="str">
        <f>'Bruker data input page'!H1276</f>
        <v>Oxide3phase</v>
      </c>
      <c r="E599" s="26">
        <f>'Bruker data input page'!L1276</f>
        <v>90</v>
      </c>
      <c r="F599" s="26"/>
      <c r="G599" s="26" t="str">
        <f>'Bruker data input page'!DK599</f>
        <v>393-U1583F-16R-1A</v>
      </c>
      <c r="H599" s="26" t="str">
        <f>'Bruker data input page'!DL599</f>
        <v>SHLF</v>
      </c>
      <c r="I599" s="26">
        <f>'Bruker data input page'!DM599</f>
        <v>0</v>
      </c>
      <c r="J599" s="26">
        <f>'Bruker data input page'!DN599</f>
        <v>0</v>
      </c>
      <c r="K599" s="26">
        <f>'Bruker data input page'!DO599</f>
        <v>0</v>
      </c>
      <c r="L599" s="26">
        <f>'Bruker data input page'!DP599</f>
        <v>0</v>
      </c>
      <c r="M599" s="26">
        <f>'Bruker data input page'!DQ599</f>
        <v>0</v>
      </c>
      <c r="N599" s="26">
        <f>'Bruker data input page'!DR599</f>
        <v>0</v>
      </c>
      <c r="O599" s="26">
        <f>'Bruker data input page'!DS599</f>
        <v>72</v>
      </c>
      <c r="P599" s="21" t="str">
        <f>'Bruker data input page'!DT599</f>
        <v>9A FRSH</v>
      </c>
      <c r="Q599" s="21">
        <f>'Bruker data input page'!A599</f>
        <v>348</v>
      </c>
      <c r="R599" s="27">
        <f>'Bruker data input page'!B599</f>
        <v>44759.243750000001</v>
      </c>
      <c r="S599" s="22">
        <f>'Bruker data input page'!Y599*Calibrations!H$97+Calibrations!I$97</f>
        <v>51.690000172084865</v>
      </c>
      <c r="T599" s="23">
        <f>Calibrations!O$97*('Bruker data input page'!AK599/0.5993)^2+Calibrations!P$97*('Bruker data input page'!AK599/0.5993)+Calibrations!Q$97</f>
        <v>1.3701839762566133</v>
      </c>
      <c r="U599" s="22">
        <f>Calibrations!$V$97*'Bruker data input page'!W599^2+Calibrations!$W$97*'Bruker data input page'!W599+Calibrations!$X$97</f>
        <v>18.478840634854329</v>
      </c>
      <c r="V599" s="23">
        <f>('Bruker data input page'!AS599/0.69943)*Calibrations!AC$97+Calibrations!AD$97</f>
        <v>8.284789685430578</v>
      </c>
      <c r="W599" s="23">
        <f>'Bruker data input page'!U599*Calibrations!AQ$97+Calibrations!AR$97</f>
        <v>9.2397863045003454</v>
      </c>
      <c r="X599" s="23">
        <f>Calibrations!AJ$97*('Bruker data input page'!AQ599/0.77446)^2+('Bruker data input page'!AQ599/0.77446)*Calibrations!AK$97+Calibrations!AL$97</f>
        <v>0.14651276276551262</v>
      </c>
      <c r="Y599" s="23">
        <f>('Bruker data input page'!AI599/0.7147)*Calibrations!AX$97+Calibrations!AY$97</f>
        <v>12.190479482089252</v>
      </c>
      <c r="Z599" s="23">
        <f>('Bruker data input page'!AG599/0.8302)*Calibrations!BE$97+Calibrations!BF$97</f>
        <v>0.23352537027690978</v>
      </c>
      <c r="AA599" s="23">
        <f>((('Bruker data input page'!AA599/0.436)^2)*Calibrations!BK$97)+(('Bruker data input page'!AA599/0.436)*Calibrations!BL$97)+Calibrations!BM$97</f>
        <v>0.13973795407105011</v>
      </c>
      <c r="AB599" s="24">
        <f>'Bruker data input page'!AM599*Calibrations!BS$97*10000+Calibrations!BT$97</f>
        <v>315.24311822802866</v>
      </c>
      <c r="AC599" s="24">
        <f>Calibrations!CA$97*('Bruker data input page'!AO599*10000)^2+('Bruker data input page'!AO599*10000)*Calibrations!CB$97+Calibrations!CC$97</f>
        <v>311.89319039874329</v>
      </c>
      <c r="AD599" s="24">
        <f>'Bruker data input page'!AW599*10000*Calibrations!CI$97+Calibrations!CJ$97</f>
        <v>96.264183321104753</v>
      </c>
      <c r="AE599" s="24">
        <f>'Bruker data input page'!AY599*10000*Calibrations!CP$97+Calibrations!CQ$97</f>
        <v>60.766508724054461</v>
      </c>
      <c r="AF599" s="24">
        <f>Calibrations!$CW$97*('Bruker data input page'!BA599*10000)^2+('Bruker data input page'!BA599*10000)*Calibrations!$CX$97+Calibrations!$CY$97</f>
        <v>86.049978891311611</v>
      </c>
      <c r="AG599" s="24">
        <f>'Bruker data input page'!BI599*10000*Calibrations!DD$97+Calibrations!DE$97</f>
        <v>1.9009381417320252</v>
      </c>
      <c r="AH599" s="24">
        <f>('Bruker data input page'!BK599*10000)*Calibrations!DK$97+Calibrations!DL$97</f>
        <v>118.35580166614237</v>
      </c>
      <c r="AI599" s="24">
        <f>Calibrations!DR$97*('Bruker data input page'!BM599*10000)^2+('Bruker data input page'!BM599*10000)*Calibrations!DS$97+Calibrations!DT$97</f>
        <v>26.542141426048879</v>
      </c>
      <c r="AJ599" s="24">
        <f>Calibrations!DY$97*('Bruker data input page'!BO599*10000)^2+Calibrations!DZ$97*('Bruker data input page'!BO599*10000)+Calibrations!EA$97</f>
        <v>98.170907307000647</v>
      </c>
      <c r="AK599" s="21"/>
      <c r="AL599" s="21"/>
    </row>
    <row r="600" spans="2:38">
      <c r="B600" s="27">
        <f>'Bruker data input page'!B1277</f>
        <v>44766.677777777775</v>
      </c>
      <c r="C600" s="21" t="str">
        <f>'Bruker data input page'!G1277</f>
        <v>GeoExploration</v>
      </c>
      <c r="D600" s="21" t="str">
        <f>'Bruker data input page'!H1277</f>
        <v>Oxide3phase</v>
      </c>
      <c r="E600" s="26">
        <f>'Bruker data input page'!L1277</f>
        <v>90</v>
      </c>
      <c r="F600" s="26"/>
      <c r="G600" s="26" t="str">
        <f>'Bruker data input page'!DK600</f>
        <v>393-U1583F-16R-1A</v>
      </c>
      <c r="H600" s="26" t="str">
        <f>'Bruker data input page'!DL600</f>
        <v>SHLF</v>
      </c>
      <c r="I600" s="26">
        <f>'Bruker data input page'!DM600</f>
        <v>0</v>
      </c>
      <c r="J600" s="26">
        <f>'Bruker data input page'!DN600</f>
        <v>0</v>
      </c>
      <c r="K600" s="26">
        <f>'Bruker data input page'!DO600</f>
        <v>0</v>
      </c>
      <c r="L600" s="26">
        <f>'Bruker data input page'!DP600</f>
        <v>0</v>
      </c>
      <c r="M600" s="26">
        <f>'Bruker data input page'!DQ600</f>
        <v>0</v>
      </c>
      <c r="N600" s="26">
        <f>'Bruker data input page'!DR600</f>
        <v>0</v>
      </c>
      <c r="O600" s="26">
        <f>'Bruker data input page'!DS600</f>
        <v>76</v>
      </c>
      <c r="P600" s="21" t="str">
        <f>'Bruker data input page'!DT600</f>
        <v>9A MATRIX</v>
      </c>
      <c r="Q600" s="21">
        <f>'Bruker data input page'!A600</f>
        <v>349</v>
      </c>
      <c r="R600" s="27">
        <f>'Bruker data input page'!B600</f>
        <v>44759.245833333334</v>
      </c>
      <c r="S600" s="22">
        <f>'Bruker data input page'!Y600*Calibrations!H$97+Calibrations!I$97</f>
        <v>27.530151811076891</v>
      </c>
      <c r="T600" s="23">
        <f>Calibrations!O$97*('Bruker data input page'!AK600/0.5993)^2+Calibrations!P$97*('Bruker data input page'!AK600/0.5993)+Calibrations!Q$97</f>
        <v>0.35557243441866765</v>
      </c>
      <c r="U600" s="22">
        <f>Calibrations!$V$97*'Bruker data input page'!W600^2+Calibrations!$W$97*'Bruker data input page'!W600+Calibrations!$X$97</f>
        <v>7.2650027842802878</v>
      </c>
      <c r="V600" s="23">
        <f>('Bruker data input page'!AS600/0.69943)*Calibrations!AC$97+Calibrations!AD$97</f>
        <v>5.2062415633533616</v>
      </c>
      <c r="W600" s="23">
        <f>'Bruker data input page'!U600*Calibrations!AQ$97+Calibrations!AR$97</f>
        <v>9.5166428551912112</v>
      </c>
      <c r="X600" s="23">
        <f>Calibrations!AJ$97*('Bruker data input page'!AQ600/0.77446)^2+('Bruker data input page'!AQ600/0.77446)*Calibrations!AK$97+Calibrations!AL$97</f>
        <v>8.4993493797039396E-2</v>
      </c>
      <c r="Y600" s="23">
        <f>('Bruker data input page'!AI600/0.7147)*Calibrations!AX$97+Calibrations!AY$97</f>
        <v>32.703356822563372</v>
      </c>
      <c r="Z600" s="23">
        <f>('Bruker data input page'!AG600/0.8302)*Calibrations!BE$97+Calibrations!BF$97</f>
        <v>1.3089879267334932</v>
      </c>
      <c r="AA600" s="23">
        <f>((('Bruker data input page'!AA600/0.436)^2)*Calibrations!BK$97)+(('Bruker data input page'!AA600/0.436)*Calibrations!BL$97)+Calibrations!BM$97</f>
        <v>0.11626658636804142</v>
      </c>
      <c r="AB600" s="24" t="e">
        <f>'Bruker data input page'!AM600*Calibrations!BS$97*10000+Calibrations!BT$97</f>
        <v>#VALUE!</v>
      </c>
      <c r="AC600" s="24" t="e">
        <f>Calibrations!CA$97*('Bruker data input page'!AO600*10000)^2+('Bruker data input page'!AO600*10000)*Calibrations!CB$97+Calibrations!CC$97</f>
        <v>#VALUE!</v>
      </c>
      <c r="AD600" s="24">
        <f>'Bruker data input page'!AW600*10000*Calibrations!CI$97+Calibrations!CJ$97</f>
        <v>120.97738671205553</v>
      </c>
      <c r="AE600" s="24">
        <f>'Bruker data input page'!AY600*10000*Calibrations!CP$97+Calibrations!CQ$97</f>
        <v>55.626702382040129</v>
      </c>
      <c r="AF600" s="24">
        <f>Calibrations!$CW$97*('Bruker data input page'!BA600*10000)^2+('Bruker data input page'!BA600*10000)*Calibrations!$CX$97+Calibrations!$CY$97</f>
        <v>65.895924321780186</v>
      </c>
      <c r="AG600" s="24">
        <f>'Bruker data input page'!BI600*10000*Calibrations!DD$97+Calibrations!DE$97</f>
        <v>18.852086587486866</v>
      </c>
      <c r="AH600" s="24">
        <f>('Bruker data input page'!BK600*10000)*Calibrations!DK$97+Calibrations!DL$97</f>
        <v>523.57226698694183</v>
      </c>
      <c r="AI600" s="24">
        <f>Calibrations!DR$97*('Bruker data input page'!BM600*10000)^2+('Bruker data input page'!BM600*10000)*Calibrations!DS$97+Calibrations!DT$97</f>
        <v>38.200265090451204</v>
      </c>
      <c r="AJ600" s="24">
        <f>Calibrations!DY$97*('Bruker data input page'!BO600*10000)^2+Calibrations!DZ$97*('Bruker data input page'!BO600*10000)+Calibrations!EA$97</f>
        <v>30.447753375113862</v>
      </c>
      <c r="AK600" s="21"/>
      <c r="AL600" s="21"/>
    </row>
    <row r="601" spans="2:38">
      <c r="B601" s="27">
        <f>'Bruker data input page'!B1278</f>
        <v>44766.679166666669</v>
      </c>
      <c r="C601" s="21" t="str">
        <f>'Bruker data input page'!G1278</f>
        <v>GeoExploration</v>
      </c>
      <c r="D601" s="21" t="str">
        <f>'Bruker data input page'!H1278</f>
        <v>Oxide3phase</v>
      </c>
      <c r="E601" s="26">
        <f>'Bruker data input page'!L1278</f>
        <v>90</v>
      </c>
      <c r="F601" s="26"/>
      <c r="G601" s="26" t="str">
        <f>'Bruker data input page'!DK601</f>
        <v>393-U1583F-16R-2A</v>
      </c>
      <c r="H601" s="26" t="str">
        <f>'Bruker data input page'!DL601</f>
        <v>SHLF</v>
      </c>
      <c r="I601" s="26">
        <f>'Bruker data input page'!DM601</f>
        <v>0</v>
      </c>
      <c r="J601" s="26">
        <f>'Bruker data input page'!DN601</f>
        <v>0</v>
      </c>
      <c r="K601" s="26">
        <f>'Bruker data input page'!DO601</f>
        <v>0</v>
      </c>
      <c r="L601" s="26">
        <f>'Bruker data input page'!DP601</f>
        <v>0</v>
      </c>
      <c r="M601" s="26">
        <f>'Bruker data input page'!DQ601</f>
        <v>0</v>
      </c>
      <c r="N601" s="26">
        <f>'Bruker data input page'!DR601</f>
        <v>0</v>
      </c>
      <c r="O601" s="26">
        <f>'Bruker data input page'!DS601</f>
        <v>56</v>
      </c>
      <c r="P601" s="21" t="str">
        <f>'Bruker data input page'!DT601</f>
        <v>3A MATRIX</v>
      </c>
      <c r="Q601" s="21">
        <f>'Bruker data input page'!A601</f>
        <v>354</v>
      </c>
      <c r="R601" s="27">
        <f>'Bruker data input page'!B601</f>
        <v>44759.304166666669</v>
      </c>
      <c r="S601" s="22">
        <f>'Bruker data input page'!Y601*Calibrations!H$97+Calibrations!I$97</f>
        <v>35.094986006498431</v>
      </c>
      <c r="T601" s="23">
        <f>Calibrations!O$97*('Bruker data input page'!AK601/0.5993)^2+Calibrations!P$97*('Bruker data input page'!AK601/0.5993)+Calibrations!Q$97</f>
        <v>1.1117430153897523</v>
      </c>
      <c r="U601" s="22">
        <f>Calibrations!$V$97*'Bruker data input page'!W601^2+Calibrations!$W$97*'Bruker data input page'!W601+Calibrations!$X$97</f>
        <v>13.404729808787888</v>
      </c>
      <c r="V601" s="23">
        <f>('Bruker data input page'!AS601/0.69943)*Calibrations!AC$97+Calibrations!AD$97</f>
        <v>7.3627076033330274</v>
      </c>
      <c r="W601" s="23">
        <f>'Bruker data input page'!U601*Calibrations!AQ$97+Calibrations!AR$97</f>
        <v>4.8390818304601799</v>
      </c>
      <c r="X601" s="23">
        <f>Calibrations!AJ$97*('Bruker data input page'!AQ601/0.77446)^2+('Bruker data input page'!AQ601/0.77446)*Calibrations!AK$97+Calibrations!AL$97</f>
        <v>0.18178140304816065</v>
      </c>
      <c r="Y601" s="23">
        <f>('Bruker data input page'!AI601/0.7147)*Calibrations!AX$97+Calibrations!AY$97</f>
        <v>20.68874112290646</v>
      </c>
      <c r="Z601" s="23">
        <f>('Bruker data input page'!AG601/0.8302)*Calibrations!BE$97+Calibrations!BF$97</f>
        <v>1.9704743686292558</v>
      </c>
      <c r="AA601" s="23">
        <f>((('Bruker data input page'!AA601/0.436)^2)*Calibrations!BK$97)+(('Bruker data input page'!AA601/0.436)*Calibrations!BL$97)+Calibrations!BM$97</f>
        <v>0.18908754465892341</v>
      </c>
      <c r="AB601" s="24" t="e">
        <f>'Bruker data input page'!AM601*Calibrations!BS$97*10000+Calibrations!BT$97</f>
        <v>#VALUE!</v>
      </c>
      <c r="AC601" s="24">
        <f>Calibrations!CA$97*('Bruker data input page'!AO601*10000)^2+('Bruker data input page'!AO601*10000)*Calibrations!CB$97+Calibrations!CC$97</f>
        <v>211.72803904440789</v>
      </c>
      <c r="AD601" s="24">
        <f>'Bruker data input page'!AW601*10000*Calibrations!CI$97+Calibrations!CJ$97</f>
        <v>99.229767728018842</v>
      </c>
      <c r="AE601" s="24">
        <f>'Bruker data input page'!AY601*10000*Calibrations!CP$97+Calibrations!CQ$97</f>
        <v>56.654663650442998</v>
      </c>
      <c r="AF601" s="24">
        <f>Calibrations!$CW$97*('Bruker data input page'!BA601*10000)^2+('Bruker data input page'!BA601*10000)*Calibrations!$CX$97+Calibrations!$CY$97</f>
        <v>72.762235374685773</v>
      </c>
      <c r="AG601" s="24">
        <f>'Bruker data input page'!BI601*10000*Calibrations!DD$97+Calibrations!DE$97</f>
        <v>24.502469402738477</v>
      </c>
      <c r="AH601" s="24">
        <f>('Bruker data input page'!BK601*10000)*Calibrations!DK$97+Calibrations!DL$97</f>
        <v>201.78272099689519</v>
      </c>
      <c r="AI601" s="24">
        <f>Calibrations!DR$97*('Bruker data input page'!BM601*10000)^2+('Bruker data input page'!BM601*10000)*Calibrations!DS$97+Calibrations!DT$97</f>
        <v>23.356566416034262</v>
      </c>
      <c r="AJ601" s="24">
        <f>Calibrations!DY$97*('Bruker data input page'!BO601*10000)^2+Calibrations!DZ$97*('Bruker data input page'!BO601*10000)+Calibrations!EA$97</f>
        <v>84.610798705907811</v>
      </c>
      <c r="AK601" s="21"/>
      <c r="AL601" s="21"/>
    </row>
    <row r="602" spans="2:38">
      <c r="B602" s="27">
        <f>'Bruker data input page'!B1279</f>
        <v>44766.680555555555</v>
      </c>
      <c r="C602" s="21" t="str">
        <f>'Bruker data input page'!G1279</f>
        <v>GeoExploration</v>
      </c>
      <c r="D602" s="21" t="str">
        <f>'Bruker data input page'!H1279</f>
        <v>Oxide3phase</v>
      </c>
      <c r="E602" s="26">
        <f>'Bruker data input page'!L1279</f>
        <v>90</v>
      </c>
      <c r="F602" s="26"/>
      <c r="G602" s="26" t="str">
        <f>'Bruker data input page'!DK602</f>
        <v>393-U1583F-16R-2A</v>
      </c>
      <c r="H602" s="26" t="str">
        <f>'Bruker data input page'!DL602</f>
        <v>SHLF</v>
      </c>
      <c r="I602" s="26">
        <f>'Bruker data input page'!DM602</f>
        <v>0</v>
      </c>
      <c r="J602" s="26">
        <f>'Bruker data input page'!DN602</f>
        <v>0</v>
      </c>
      <c r="K602" s="26">
        <f>'Bruker data input page'!DO602</f>
        <v>0</v>
      </c>
      <c r="L602" s="26">
        <f>'Bruker data input page'!DP602</f>
        <v>0</v>
      </c>
      <c r="M602" s="26">
        <f>'Bruker data input page'!DQ602</f>
        <v>0</v>
      </c>
      <c r="N602" s="26">
        <f>'Bruker data input page'!DR602</f>
        <v>0</v>
      </c>
      <c r="O602" s="26">
        <f>'Bruker data input page'!DS602</f>
        <v>62</v>
      </c>
      <c r="P602" s="21" t="str">
        <f>'Bruker data input page'!DT602</f>
        <v>4A ALT</v>
      </c>
      <c r="Q602" s="21">
        <f>'Bruker data input page'!A602</f>
        <v>421</v>
      </c>
      <c r="R602" s="27">
        <f>'Bruker data input page'!B602</f>
        <v>44759.769444444442</v>
      </c>
      <c r="S602" s="22">
        <f>'Bruker data input page'!Y602*Calibrations!H$97+Calibrations!I$97</f>
        <v>44.672190378424318</v>
      </c>
      <c r="T602" s="23">
        <f>Calibrations!O$97*('Bruker data input page'!AK602/0.5993)^2+Calibrations!P$97*('Bruker data input page'!AK602/0.5993)+Calibrations!Q$97</f>
        <v>1.1722660849476432</v>
      </c>
      <c r="U602" s="22">
        <f>Calibrations!$V$97*'Bruker data input page'!W602^2+Calibrations!$W$97*'Bruker data input page'!W602+Calibrations!$X$97</f>
        <v>17.036843188662615</v>
      </c>
      <c r="V602" s="23">
        <f>('Bruker data input page'!AS602/0.69943)*Calibrations!AC$97+Calibrations!AD$97</f>
        <v>9.0203541495480426</v>
      </c>
      <c r="W602" s="23">
        <f>'Bruker data input page'!U602*Calibrations!AQ$97+Calibrations!AR$97</f>
        <v>4.9189294250379225</v>
      </c>
      <c r="X602" s="23">
        <f>Calibrations!AJ$97*('Bruker data input page'!AQ602/0.77446)^2+('Bruker data input page'!AQ602/0.77446)*Calibrations!AK$97+Calibrations!AL$97</f>
        <v>0.12087682000792345</v>
      </c>
      <c r="Y602" s="23">
        <f>('Bruker data input page'!AI602/0.7147)*Calibrations!AX$97+Calibrations!AY$97</f>
        <v>11.006739751942099</v>
      </c>
      <c r="Z602" s="23">
        <f>('Bruker data input page'!AG602/0.8302)*Calibrations!BE$97+Calibrations!BF$97</f>
        <v>0.37795670153272659</v>
      </c>
      <c r="AA602" s="23">
        <f>((('Bruker data input page'!AA602/0.436)^2)*Calibrations!BK$97)+(('Bruker data input page'!AA602/0.436)*Calibrations!BL$97)+Calibrations!BM$97</f>
        <v>9.6681711967933667E-2</v>
      </c>
      <c r="AB602" s="24">
        <f>'Bruker data input page'!AM602*Calibrations!BS$97*10000+Calibrations!BT$97</f>
        <v>274.94214808043864</v>
      </c>
      <c r="AC602" s="24">
        <f>Calibrations!CA$97*('Bruker data input page'!AO602*10000)^2+('Bruker data input page'!AO602*10000)*Calibrations!CB$97+Calibrations!CC$97</f>
        <v>318.13654501829865</v>
      </c>
      <c r="AD602" s="24">
        <f>'Bruker data input page'!AW602*10000*Calibrations!CI$97+Calibrations!CJ$97</f>
        <v>35.963967047184816</v>
      </c>
      <c r="AE602" s="24">
        <f>'Bruker data input page'!AY602*10000*Calibrations!CP$97+Calibrations!CQ$97</f>
        <v>36.095438282385707</v>
      </c>
      <c r="AF602" s="24">
        <f>Calibrations!$CW$97*('Bruker data input page'!BA602*10000)^2+('Bruker data input page'!BA602*10000)*Calibrations!$CX$97+Calibrations!$CY$97</f>
        <v>67.281049961406254</v>
      </c>
      <c r="AG602" s="24">
        <f>'Bruker data input page'!BI602*10000*Calibrations!DD$97+Calibrations!DE$97</f>
        <v>6.421244393933315</v>
      </c>
      <c r="AH602" s="24">
        <f>('Bruker data input page'!BK602*10000)*Calibrations!DK$97+Calibrations!DL$97</f>
        <v>132.26028822126784</v>
      </c>
      <c r="AI602" s="24">
        <f>Calibrations!DR$97*('Bruker data input page'!BM602*10000)^2+('Bruker data input page'!BM602*10000)*Calibrations!DS$97+Calibrations!DT$97</f>
        <v>32.905465640200383</v>
      </c>
      <c r="AJ602" s="24">
        <f>Calibrations!DY$97*('Bruker data input page'!BO602*10000)^2+Calibrations!DZ$97*('Bruker data input page'!BO602*10000)+Calibrations!EA$97</f>
        <v>107.44752557863949</v>
      </c>
      <c r="AK602" s="21"/>
      <c r="AL602" s="21"/>
    </row>
    <row r="603" spans="2:38">
      <c r="B603" s="27">
        <f>'Bruker data input page'!B1280</f>
        <v>44766.681944444441</v>
      </c>
      <c r="C603" s="21" t="str">
        <f>'Bruker data input page'!G1280</f>
        <v>GeoExploration</v>
      </c>
      <c r="D603" s="21" t="str">
        <f>'Bruker data input page'!H1280</f>
        <v>Oxide3phase</v>
      </c>
      <c r="E603" s="26">
        <f>'Bruker data input page'!L1280</f>
        <v>90</v>
      </c>
      <c r="F603" s="26"/>
      <c r="G603" s="26" t="str">
        <f>'Bruker data input page'!DK603</f>
        <v>393-U1583F-16R-2A</v>
      </c>
      <c r="H603" s="26" t="str">
        <f>'Bruker data input page'!DL603</f>
        <v>SHLF</v>
      </c>
      <c r="I603" s="26">
        <f>'Bruker data input page'!DM603</f>
        <v>0</v>
      </c>
      <c r="J603" s="26">
        <f>'Bruker data input page'!DN603</f>
        <v>0</v>
      </c>
      <c r="K603" s="26">
        <f>'Bruker data input page'!DO603</f>
        <v>0</v>
      </c>
      <c r="L603" s="26">
        <f>'Bruker data input page'!DP603</f>
        <v>0</v>
      </c>
      <c r="M603" s="26">
        <f>'Bruker data input page'!DQ603</f>
        <v>0</v>
      </c>
      <c r="N603" s="26">
        <f>'Bruker data input page'!DR603</f>
        <v>0</v>
      </c>
      <c r="O603" s="26">
        <f>'Bruker data input page'!DS603</f>
        <v>64</v>
      </c>
      <c r="P603" s="21" t="str">
        <f>'Bruker data input page'!DT603</f>
        <v>4A BKGD</v>
      </c>
      <c r="Q603" s="21">
        <f>'Bruker data input page'!A603</f>
        <v>422</v>
      </c>
      <c r="R603" s="27">
        <f>'Bruker data input page'!B603</f>
        <v>44759.775694444441</v>
      </c>
      <c r="S603" s="22">
        <f>'Bruker data input page'!Y603*Calibrations!H$97+Calibrations!I$97</f>
        <v>50.277527086043442</v>
      </c>
      <c r="T603" s="23">
        <f>Calibrations!O$97*('Bruker data input page'!AK603/0.5993)^2+Calibrations!P$97*('Bruker data input page'!AK603/0.5993)+Calibrations!Q$97</f>
        <v>1.1233282229201293</v>
      </c>
      <c r="U603" s="22">
        <f>Calibrations!$V$97*'Bruker data input page'!W603^2+Calibrations!$W$97*'Bruker data input page'!W603+Calibrations!$X$97</f>
        <v>20.708522856813669</v>
      </c>
      <c r="V603" s="23">
        <f>('Bruker data input page'!AS603/0.69943)*Calibrations!AC$97+Calibrations!AD$97</f>
        <v>7.5093599588281732</v>
      </c>
      <c r="W603" s="23">
        <f>'Bruker data input page'!U603*Calibrations!AQ$97+Calibrations!AR$97</f>
        <v>6.6655230555835185</v>
      </c>
      <c r="X603" s="23">
        <f>Calibrations!AJ$97*('Bruker data input page'!AQ603/0.77446)^2+('Bruker data input page'!AQ603/0.77446)*Calibrations!AK$97+Calibrations!AL$97</f>
        <v>0.11398300055098819</v>
      </c>
      <c r="Y603" s="23">
        <f>('Bruker data input page'!AI603/0.7147)*Calibrations!AX$97+Calibrations!AY$97</f>
        <v>12.573082432810768</v>
      </c>
      <c r="Z603" s="23">
        <f>('Bruker data input page'!AG603/0.8302)*Calibrations!BE$97+Calibrations!BF$97</f>
        <v>0.22447011439880218</v>
      </c>
      <c r="AA603" s="23">
        <f>((('Bruker data input page'!AA603/0.436)^2)*Calibrations!BK$97)+(('Bruker data input page'!AA603/0.436)*Calibrations!BL$97)+Calibrations!BM$97</f>
        <v>0.11101256747929865</v>
      </c>
      <c r="AB603" s="24">
        <f>'Bruker data input page'!AM603*Calibrations!BS$97*10000+Calibrations!BT$97</f>
        <v>258.65026653141285</v>
      </c>
      <c r="AC603" s="24">
        <f>Calibrations!CA$97*('Bruker data input page'!AO603*10000)^2+('Bruker data input page'!AO603*10000)*Calibrations!CB$97+Calibrations!CC$97</f>
        <v>246.50802925845616</v>
      </c>
      <c r="AD603" s="24">
        <f>'Bruker data input page'!AW603*10000*Calibrations!CI$97+Calibrations!CJ$97</f>
        <v>60.677170438135605</v>
      </c>
      <c r="AE603" s="24">
        <f>'Bruker data input page'!AY603*10000*Calibrations!CP$97+Calibrations!CQ$97</f>
        <v>40.207283355997163</v>
      </c>
      <c r="AF603" s="24">
        <f>Calibrations!$CW$97*('Bruker data input page'!BA603*10000)^2+('Bruker data input page'!BA603*10000)*Calibrations!$CX$97+Calibrations!$CY$97</f>
        <v>63.107877898960666</v>
      </c>
      <c r="AG603" s="24">
        <f>'Bruker data input page'!BI603*10000*Calibrations!DD$97+Calibrations!DE$97</f>
        <v>4.1610912678326706</v>
      </c>
      <c r="AH603" s="24">
        <f>('Bruker data input page'!BK603*10000)*Calibrations!DK$97+Calibrations!DL$97</f>
        <v>128.28757777694628</v>
      </c>
      <c r="AI603" s="24">
        <f>Calibrations!DR$97*('Bruker data input page'!BM603*10000)^2+('Bruker data input page'!BM603*10000)*Calibrations!DS$97+Calibrations!DT$97</f>
        <v>25.480572934039472</v>
      </c>
      <c r="AJ603" s="24">
        <f>Calibrations!DY$97*('Bruker data input page'!BO603*10000)^2+Calibrations!DZ$97*('Bruker data input page'!BO603*10000)+Calibrations!EA$97</f>
        <v>84.610798705907811</v>
      </c>
      <c r="AK603" s="21"/>
      <c r="AL603" s="21"/>
    </row>
    <row r="604" spans="2:38">
      <c r="B604" s="27">
        <f>'Bruker data input page'!B1281</f>
        <v>44766.683333333334</v>
      </c>
      <c r="C604" s="21" t="str">
        <f>'Bruker data input page'!G1281</f>
        <v>GeoExploration</v>
      </c>
      <c r="D604" s="21" t="str">
        <f>'Bruker data input page'!H1281</f>
        <v>Oxide3phase</v>
      </c>
      <c r="E604" s="26">
        <f>'Bruker data input page'!L1281</f>
        <v>90</v>
      </c>
      <c r="F604" s="26"/>
      <c r="G604" s="26" t="str">
        <f>'Bruker data input page'!DK604</f>
        <v>393-U1583F-16R-2A</v>
      </c>
      <c r="H604" s="26" t="str">
        <f>'Bruker data input page'!DL604</f>
        <v>SHLF</v>
      </c>
      <c r="I604" s="26">
        <f>'Bruker data input page'!DM604</f>
        <v>0</v>
      </c>
      <c r="J604" s="26">
        <f>'Bruker data input page'!DN604</f>
        <v>0</v>
      </c>
      <c r="K604" s="26">
        <f>'Bruker data input page'!DO604</f>
        <v>0</v>
      </c>
      <c r="L604" s="26">
        <f>'Bruker data input page'!DP604</f>
        <v>0</v>
      </c>
      <c r="M604" s="26">
        <f>'Bruker data input page'!DQ604</f>
        <v>0</v>
      </c>
      <c r="N604" s="26">
        <f>'Bruker data input page'!DR604</f>
        <v>0</v>
      </c>
      <c r="O604" s="26">
        <f>'Bruker data input page'!DS604</f>
        <v>72</v>
      </c>
      <c r="P604" s="21" t="str">
        <f>'Bruker data input page'!DT604</f>
        <v>5A BRECCIA MATRIX</v>
      </c>
      <c r="Q604" s="21">
        <f>'Bruker data input page'!A604</f>
        <v>423</v>
      </c>
      <c r="R604" s="27">
        <f>'Bruker data input page'!B604</f>
        <v>44759.777777777781</v>
      </c>
      <c r="S604" s="22">
        <f>'Bruker data input page'!Y604*Calibrations!H$97+Calibrations!I$97</f>
        <v>35.673971651542168</v>
      </c>
      <c r="T604" s="23">
        <f>Calibrations!O$97*('Bruker data input page'!AK604/0.5993)^2+Calibrations!P$97*('Bruker data input page'!AK604/0.5993)+Calibrations!Q$97</f>
        <v>1.2718922582317764</v>
      </c>
      <c r="U604" s="22">
        <f>Calibrations!$V$97*'Bruker data input page'!W604^2+Calibrations!$W$97*'Bruker data input page'!W604+Calibrations!$X$97</f>
        <v>12.436130352836091</v>
      </c>
      <c r="V604" s="23">
        <f>('Bruker data input page'!AS604/0.69943)*Calibrations!AC$97+Calibrations!AD$97</f>
        <v>9.4974420381313696</v>
      </c>
      <c r="W604" s="23">
        <f>'Bruker data input page'!U604*Calibrations!AQ$97+Calibrations!AR$97</f>
        <v>4.6225459807578257</v>
      </c>
      <c r="X604" s="23">
        <f>Calibrations!AJ$97*('Bruker data input page'!AQ604/0.77446)^2+('Bruker data input page'!AQ604/0.77446)*Calibrations!AK$97+Calibrations!AL$97</f>
        <v>0.16768199350719198</v>
      </c>
      <c r="Y604" s="23">
        <f>('Bruker data input page'!AI604/0.7147)*Calibrations!AX$97+Calibrations!AY$97</f>
        <v>14.782831428740774</v>
      </c>
      <c r="Z604" s="23">
        <f>('Bruker data input page'!AG604/0.8302)*Calibrations!BE$97+Calibrations!BF$97</f>
        <v>2.3830921948083605</v>
      </c>
      <c r="AA604" s="23">
        <f>((('Bruker data input page'!AA604/0.436)^2)*Calibrations!BK$97)+(('Bruker data input page'!AA604/0.436)*Calibrations!BL$97)+Calibrations!BM$97</f>
        <v>7.8433454386304141E-2</v>
      </c>
      <c r="AB604" s="24" t="e">
        <f>'Bruker data input page'!AM604*Calibrations!BS$97*10000+Calibrations!BT$97</f>
        <v>#VALUE!</v>
      </c>
      <c r="AC604" s="24">
        <f>Calibrations!CA$97*('Bruker data input page'!AO604*10000)^2+('Bruker data input page'!AO604*10000)*Calibrations!CB$97+Calibrations!CC$97</f>
        <v>254.00165026407609</v>
      </c>
      <c r="AD604" s="24">
        <f>'Bruker data input page'!AW604*10000*Calibrations!CI$97+Calibrations!CJ$97</f>
        <v>111.09210535567522</v>
      </c>
      <c r="AE604" s="24">
        <f>'Bruker data input page'!AY604*10000*Calibrations!CP$97+Calibrations!CQ$97</f>
        <v>77.213889018500282</v>
      </c>
      <c r="AF604" s="24">
        <f>Calibrations!$CW$97*('Bruker data input page'!BA604*10000)^2+('Bruker data input page'!BA604*10000)*Calibrations!$CX$97+Calibrations!$CY$97</f>
        <v>101.21228479429639</v>
      </c>
      <c r="AG604" s="24">
        <f>'Bruker data input page'!BI604*10000*Calibrations!DD$97+Calibrations!DE$97</f>
        <v>27.892699091889448</v>
      </c>
      <c r="AH604" s="24">
        <f>('Bruker data input page'!BK604*10000)*Calibrations!DK$97+Calibrations!DL$97</f>
        <v>182.91234638636774</v>
      </c>
      <c r="AI604" s="24">
        <f>Calibrations!DR$97*('Bruker data input page'!BM604*10000)^2+('Bruker data input page'!BM604*10000)*Calibrations!DS$97+Calibrations!DT$97</f>
        <v>16.977590590127324</v>
      </c>
      <c r="AJ604" s="24">
        <f>Calibrations!DY$97*('Bruker data input page'!BO604*10000)^2+Calibrations!DZ$97*('Bruker data input page'!BO604*10000)+Calibrations!EA$97</f>
        <v>87.159353746299203</v>
      </c>
      <c r="AK604" s="21"/>
      <c r="AL604" s="21"/>
    </row>
    <row r="605" spans="2:38">
      <c r="B605" s="27">
        <f>'Bruker data input page'!B1282</f>
        <v>44766.68472222222</v>
      </c>
      <c r="C605" s="21" t="str">
        <f>'Bruker data input page'!G1282</f>
        <v>GeoExploration</v>
      </c>
      <c r="D605" s="21" t="str">
        <f>'Bruker data input page'!H1282</f>
        <v>Oxide3phase</v>
      </c>
      <c r="E605" s="26">
        <f>'Bruker data input page'!L1282</f>
        <v>90</v>
      </c>
      <c r="F605" s="26"/>
      <c r="G605" s="26" t="str">
        <f>'Bruker data input page'!DK605</f>
        <v>393-U1583F-16R-2A</v>
      </c>
      <c r="H605" s="26" t="str">
        <f>'Bruker data input page'!DL605</f>
        <v>SHLF</v>
      </c>
      <c r="I605" s="26">
        <f>'Bruker data input page'!DM605</f>
        <v>0</v>
      </c>
      <c r="J605" s="26">
        <f>'Bruker data input page'!DN605</f>
        <v>0</v>
      </c>
      <c r="K605" s="26">
        <f>'Bruker data input page'!DO605</f>
        <v>0</v>
      </c>
      <c r="L605" s="26">
        <f>'Bruker data input page'!DP605</f>
        <v>0</v>
      </c>
      <c r="M605" s="26">
        <f>'Bruker data input page'!DQ605</f>
        <v>0</v>
      </c>
      <c r="N605" s="26">
        <f>'Bruker data input page'!DR605</f>
        <v>0</v>
      </c>
      <c r="O605" s="26">
        <f>'Bruker data input page'!DS605</f>
        <v>91</v>
      </c>
      <c r="P605" s="21" t="str">
        <f>'Bruker data input page'!DT605</f>
        <v>8A BKGD</v>
      </c>
      <c r="Q605" s="21">
        <f>'Bruker data input page'!A605</f>
        <v>424</v>
      </c>
      <c r="R605" s="27">
        <f>'Bruker data input page'!B605</f>
        <v>44759.78125</v>
      </c>
      <c r="S605" s="22">
        <f>'Bruker data input page'!Y605*Calibrations!H$97+Calibrations!I$97</f>
        <v>49.032820823478673</v>
      </c>
      <c r="T605" s="23">
        <f>Calibrations!O$97*('Bruker data input page'!AK605/0.5993)^2+Calibrations!P$97*('Bruker data input page'!AK605/0.5993)+Calibrations!Q$97</f>
        <v>1.440384928848625</v>
      </c>
      <c r="U605" s="22">
        <f>Calibrations!$V$97*'Bruker data input page'!W605^2+Calibrations!$W$97*'Bruker data input page'!W605+Calibrations!$X$97</f>
        <v>17.181833883903717</v>
      </c>
      <c r="V605" s="23">
        <f>('Bruker data input page'!AS605/0.69943)*Calibrations!AC$97+Calibrations!AD$97</f>
        <v>9.9525104857031614</v>
      </c>
      <c r="W605" s="23">
        <f>'Bruker data input page'!U605*Calibrations!AQ$97+Calibrations!AR$97</f>
        <v>6.9559130968807832</v>
      </c>
      <c r="X605" s="23">
        <f>Calibrations!AJ$97*('Bruker data input page'!AQ605/0.77446)^2+('Bruker data input page'!AQ605/0.77446)*Calibrations!AK$97+Calibrations!AL$97</f>
        <v>0.14226878248163871</v>
      </c>
      <c r="Y605" s="23">
        <f>('Bruker data input page'!AI605/0.7147)*Calibrations!AX$97+Calibrations!AY$97</f>
        <v>11.476581656409508</v>
      </c>
      <c r="Z605" s="23">
        <f>('Bruker data input page'!AG605/0.8302)*Calibrations!BE$97+Calibrations!BF$97</f>
        <v>0.29329005907242023</v>
      </c>
      <c r="AA605" s="23">
        <f>((('Bruker data input page'!AA605/0.436)^2)*Calibrations!BK$97)+(('Bruker data input page'!AA605/0.436)*Calibrations!BL$97)+Calibrations!BM$97</f>
        <v>6.540891472337787E-2</v>
      </c>
      <c r="AB605" s="24">
        <f>'Bruker data input page'!AM605*Calibrations!BS$97*10000+Calibrations!BT$97</f>
        <v>285.23175747982333</v>
      </c>
      <c r="AC605" s="24">
        <f>Calibrations!CA$97*('Bruker data input page'!AO605*10000)^2+('Bruker data input page'!AO605*10000)*Calibrations!CB$97+Calibrations!CC$97</f>
        <v>320.7716753621969</v>
      </c>
      <c r="AD605" s="24">
        <f>'Bruker data input page'!AW605*10000*Calibrations!CI$97+Calibrations!CJ$97</f>
        <v>56.723057895583487</v>
      </c>
      <c r="AE605" s="24">
        <f>'Bruker data input page'!AY605*10000*Calibrations!CP$97+Calibrations!CQ$97</f>
        <v>41.235244624400025</v>
      </c>
      <c r="AF605" s="24">
        <f>Calibrations!$CW$97*('Bruker data input page'!BA605*10000)^2+('Bruker data input page'!BA605*10000)*Calibrations!$CX$97+Calibrations!$CY$97</f>
        <v>72.762235374685773</v>
      </c>
      <c r="AG605" s="24">
        <f>'Bruker data input page'!BI605*10000*Calibrations!DD$97+Calibrations!DE$97</f>
        <v>5.2911678308829933</v>
      </c>
      <c r="AH605" s="24">
        <f>('Bruker data input page'!BK605*10000)*Calibrations!DK$97+Calibrations!DL$97</f>
        <v>117.36262405506197</v>
      </c>
      <c r="AI605" s="24">
        <f>Calibrations!DR$97*('Bruker data input page'!BM605*10000)^2+('Bruker data input page'!BM605*10000)*Calibrations!DS$97+Calibrations!DT$97</f>
        <v>35.02425495428713</v>
      </c>
      <c r="AJ605" s="24">
        <f>Calibrations!DY$97*('Bruker data input page'!BO605*10000)^2+Calibrations!DZ$97*('Bruker data input page'!BO605*10000)+Calibrations!EA$97</f>
        <v>103.23552296947157</v>
      </c>
      <c r="AK605" s="21"/>
      <c r="AL605" s="21"/>
    </row>
    <row r="606" spans="2:38">
      <c r="B606" s="27">
        <f>'Bruker data input page'!B1283</f>
        <v>44766.686805555553</v>
      </c>
      <c r="C606" s="21" t="str">
        <f>'Bruker data input page'!G1283</f>
        <v>GeoExploration</v>
      </c>
      <c r="D606" s="21" t="str">
        <f>'Bruker data input page'!H1283</f>
        <v>Oxide3phase</v>
      </c>
      <c r="E606" s="26">
        <f>'Bruker data input page'!L1283</f>
        <v>90</v>
      </c>
      <c r="F606" s="26"/>
      <c r="G606" s="26" t="str">
        <f>'Bruker data input page'!DK606</f>
        <v>393-U1583F-16R-2A</v>
      </c>
      <c r="H606" s="26" t="str">
        <f>'Bruker data input page'!DL606</f>
        <v>SHLF</v>
      </c>
      <c r="I606" s="26">
        <f>'Bruker data input page'!DM606</f>
        <v>0</v>
      </c>
      <c r="J606" s="26">
        <f>'Bruker data input page'!DN606</f>
        <v>0</v>
      </c>
      <c r="K606" s="26">
        <f>'Bruker data input page'!DO606</f>
        <v>0</v>
      </c>
      <c r="L606" s="26">
        <f>'Bruker data input page'!DP606</f>
        <v>0</v>
      </c>
      <c r="M606" s="26">
        <f>'Bruker data input page'!DQ606</f>
        <v>0</v>
      </c>
      <c r="N606" s="26">
        <f>'Bruker data input page'!DR606</f>
        <v>0</v>
      </c>
      <c r="O606" s="26">
        <f>'Bruker data input page'!DS606</f>
        <v>98</v>
      </c>
      <c r="P606" s="21" t="str">
        <f>'Bruker data input page'!DT606</f>
        <v>9A BRECCIA MATRIX CALCITE</v>
      </c>
      <c r="Q606" s="21">
        <f>'Bruker data input page'!A606</f>
        <v>425</v>
      </c>
      <c r="R606" s="27">
        <f>'Bruker data input page'!B606</f>
        <v>44759.78402777778</v>
      </c>
      <c r="S606" s="22">
        <f>'Bruker data input page'!Y606*Calibrations!H$97+Calibrations!I$97</f>
        <v>15.983825933854536</v>
      </c>
      <c r="T606" s="23">
        <f>Calibrations!O$97*('Bruker data input page'!AK606/0.5993)^2+Calibrations!P$97*('Bruker data input page'!AK606/0.5993)+Calibrations!Q$97</f>
        <v>0.57181852464283112</v>
      </c>
      <c r="U606" s="22">
        <f>Calibrations!$V$97*'Bruker data input page'!W606^2+Calibrations!$W$97*'Bruker data input page'!W606+Calibrations!$X$97</f>
        <v>6.69995901267297</v>
      </c>
      <c r="V606" s="23">
        <f>('Bruker data input page'!AS606/0.69943)*Calibrations!AC$97+Calibrations!AD$97</f>
        <v>4.8077328564190527</v>
      </c>
      <c r="W606" s="23">
        <f>'Bruker data input page'!U606*Calibrations!AQ$97+Calibrations!AR$97</f>
        <v>4.0245590315351638</v>
      </c>
      <c r="X606" s="23">
        <f>Calibrations!AJ$97*('Bruker data input page'!AQ606/0.77446)^2+('Bruker data input page'!AQ606/0.77446)*Calibrations!AK$97+Calibrations!AL$97</f>
        <v>0.15252270859740352</v>
      </c>
      <c r="Y606" s="23">
        <f>('Bruker data input page'!AI606/0.7147)*Calibrations!AX$97+Calibrations!AY$97</f>
        <v>44.202303523376756</v>
      </c>
      <c r="Z606" s="23">
        <f>('Bruker data input page'!AG606/0.8302)*Calibrations!BE$97+Calibrations!BF$97</f>
        <v>1.2567692845030722</v>
      </c>
      <c r="AA606" s="23">
        <f>((('Bruker data input page'!AA606/0.436)^2)*Calibrations!BK$97)+(('Bruker data input page'!AA606/0.436)*Calibrations!BL$97)+Calibrations!BM$97</f>
        <v>0.3635503479893456</v>
      </c>
      <c r="AB606" s="24" t="e">
        <f>'Bruker data input page'!AM606*Calibrations!BS$97*10000+Calibrations!BT$97</f>
        <v>#VALUE!</v>
      </c>
      <c r="AC606" s="24">
        <f>Calibrations!CA$97*('Bruker data input page'!AO606*10000)^2+('Bruker data input page'!AO606*10000)*Calibrations!CB$97+Calibrations!CC$97</f>
        <v>100.22873274548293</v>
      </c>
      <c r="AD606" s="24">
        <f>'Bruker data input page'!AW606*10000*Calibrations!CI$97+Calibrations!CJ$97</f>
        <v>71.550979930153957</v>
      </c>
      <c r="AE606" s="24">
        <f>'Bruker data input page'!AY606*10000*Calibrations!CP$97+Calibrations!CQ$97</f>
        <v>45.347089698011487</v>
      </c>
      <c r="AF606" s="24">
        <f>Calibrations!$CW$97*('Bruker data input page'!BA606*10000)^2+('Bruker data input page'!BA606*10000)*Calibrations!$CX$97+Calibrations!$CY$97</f>
        <v>63.107877898960666</v>
      </c>
      <c r="AG606" s="24">
        <f>'Bruker data input page'!BI606*10000*Calibrations!DD$97+Calibrations!DE$97</f>
        <v>17.722010024436543</v>
      </c>
      <c r="AH606" s="24">
        <f>('Bruker data input page'!BK606*10000)*Calibrations!DK$97+Calibrations!DL$97</f>
        <v>250.44842393983436</v>
      </c>
      <c r="AI606" s="24">
        <f>Calibrations!DR$97*('Bruker data input page'!BM606*10000)^2+('Bruker data input page'!BM606*10000)*Calibrations!DS$97+Calibrations!DT$97</f>
        <v>8.4560581878383747</v>
      </c>
      <c r="AJ606" s="24">
        <f>Calibrations!DY$97*('Bruker data input page'!BO606*10000)^2+Calibrations!DZ$97*('Bruker data input page'!BO606*10000)+Calibrations!EA$97</f>
        <v>53.810889824497565</v>
      </c>
      <c r="AK606" s="21"/>
      <c r="AL606" s="21"/>
    </row>
    <row r="607" spans="2:38">
      <c r="B607" s="27">
        <f>'Bruker data input page'!B1284</f>
        <v>44766.688194444447</v>
      </c>
      <c r="C607" s="21" t="str">
        <f>'Bruker data input page'!G1284</f>
        <v>GeoExploration</v>
      </c>
      <c r="D607" s="21" t="str">
        <f>'Bruker data input page'!H1284</f>
        <v>Oxide3phase</v>
      </c>
      <c r="E607" s="26">
        <f>'Bruker data input page'!L1284</f>
        <v>90</v>
      </c>
      <c r="F607" s="26"/>
      <c r="G607" s="26" t="str">
        <f>'Bruker data input page'!DK607</f>
        <v>393-U1583F-16R-2A</v>
      </c>
      <c r="H607" s="26" t="str">
        <f>'Bruker data input page'!DL607</f>
        <v>SHLF</v>
      </c>
      <c r="I607" s="26">
        <f>'Bruker data input page'!DM607</f>
        <v>0</v>
      </c>
      <c r="J607" s="26">
        <f>'Bruker data input page'!DN607</f>
        <v>0</v>
      </c>
      <c r="K607" s="26">
        <f>'Bruker data input page'!DO607</f>
        <v>0</v>
      </c>
      <c r="L607" s="26">
        <f>'Bruker data input page'!DP607</f>
        <v>0</v>
      </c>
      <c r="M607" s="26">
        <f>'Bruker data input page'!DQ607</f>
        <v>0</v>
      </c>
      <c r="N607" s="26">
        <f>'Bruker data input page'!DR607</f>
        <v>0</v>
      </c>
      <c r="O607" s="26">
        <f>'Bruker data input page'!DS607</f>
        <v>117</v>
      </c>
      <c r="P607" s="21" t="str">
        <f>'Bruker data input page'!DT607</f>
        <v>11A ALT</v>
      </c>
      <c r="Q607" s="21">
        <f>'Bruker data input page'!A607</f>
        <v>355</v>
      </c>
      <c r="R607" s="27">
        <f>'Bruker data input page'!B607</f>
        <v>44759.305555555555</v>
      </c>
      <c r="S607" s="22">
        <f>'Bruker data input page'!Y607*Calibrations!H$97+Calibrations!I$97</f>
        <v>43.120703706357617</v>
      </c>
      <c r="T607" s="23">
        <f>Calibrations!O$97*('Bruker data input page'!AK607/0.5993)^2+Calibrations!P$97*('Bruker data input page'!AK607/0.5993)+Calibrations!Q$97</f>
        <v>1.245224567935584</v>
      </c>
      <c r="U607" s="22">
        <f>Calibrations!$V$97*'Bruker data input page'!W607^2+Calibrations!$W$97*'Bruker data input page'!W607+Calibrations!$X$97</f>
        <v>15.415633931806003</v>
      </c>
      <c r="V607" s="23">
        <f>('Bruker data input page'!AS607/0.69943)*Calibrations!AC$97+Calibrations!AD$97</f>
        <v>9.5198932328882329</v>
      </c>
      <c r="W607" s="23">
        <f>'Bruker data input page'!U607*Calibrations!AQ$97+Calibrations!AR$97</f>
        <v>5.0494309415996099</v>
      </c>
      <c r="X607" s="23">
        <f>Calibrations!AJ$97*('Bruker data input page'!AQ607/0.77446)^2+('Bruker data input page'!AQ607/0.77446)*Calibrations!AK$97+Calibrations!AL$97</f>
        <v>0.10042145332987722</v>
      </c>
      <c r="Y607" s="23">
        <f>('Bruker data input page'!AI607/0.7147)*Calibrations!AX$97+Calibrations!AY$97</f>
        <v>11.25505865867779</v>
      </c>
      <c r="Z607" s="23">
        <f>('Bruker data input page'!AG607/0.8302)*Calibrations!BE$97+Calibrations!BF$97</f>
        <v>0.34867804086017856</v>
      </c>
      <c r="AA607" s="23">
        <f>((('Bruker data input page'!AA607/0.436)^2)*Calibrations!BK$97)+(('Bruker data input page'!AA607/0.436)*Calibrations!BL$97)+Calibrations!BM$97</f>
        <v>7.8433454386304141E-2</v>
      </c>
      <c r="AB607" s="24">
        <f>'Bruker data input page'!AM607*Calibrations!BS$97*10000+Calibrations!BT$97</f>
        <v>324.67526017746457</v>
      </c>
      <c r="AC607" s="24">
        <f>Calibrations!CA$97*('Bruker data input page'!AO607*10000)^2+('Bruker data input page'!AO607*10000)*Calibrations!CB$97+Calibrations!CC$97</f>
        <v>259.27305056769649</v>
      </c>
      <c r="AD607" s="24">
        <f>'Bruker data input page'!AW607*10000*Calibrations!CI$97+Calibrations!CJ$97</f>
        <v>58.700114166859542</v>
      </c>
      <c r="AE607" s="24">
        <f>'Bruker data input page'!AY607*10000*Calibrations!CP$97+Calibrations!CQ$97</f>
        <v>54.598741113637267</v>
      </c>
      <c r="AF607" s="24">
        <f>Calibrations!$CW$97*('Bruker data input page'!BA607*10000)^2+('Bruker data input page'!BA607*10000)*Calibrations!$CX$97+Calibrations!$CY$97</f>
        <v>89.920633513111184</v>
      </c>
      <c r="AG607" s="24">
        <f>'Bruker data input page'!BI607*10000*Calibrations!DD$97+Calibrations!DE$97</f>
        <v>4.1610912678326706</v>
      </c>
      <c r="AH607" s="24">
        <f>('Bruker data input page'!BK607*10000)*Calibrations!DK$97+Calibrations!DL$97</f>
        <v>122.32851211046393</v>
      </c>
      <c r="AI607" s="24">
        <f>Calibrations!DR$97*('Bruker data input page'!BM607*10000)^2+('Bruker data input page'!BM607*10000)*Calibrations!DS$97+Calibrations!DT$97</f>
        <v>31.845636216163818</v>
      </c>
      <c r="AJ607" s="24">
        <f>Calibrations!DY$97*('Bruker data input page'!BO607*10000)^2+Calibrations!DZ$97*('Bruker data input page'!BO607*10000)+Calibrations!EA$97</f>
        <v>106.60574399810709</v>
      </c>
      <c r="AK607" s="21"/>
      <c r="AL607" s="21"/>
    </row>
    <row r="608" spans="2:38">
      <c r="B608" s="27">
        <f>'Bruker data input page'!B1285</f>
        <v>44766.688888888886</v>
      </c>
      <c r="C608" s="21" t="str">
        <f>'Bruker data input page'!G1285</f>
        <v>GeoExploration</v>
      </c>
      <c r="D608" s="21" t="str">
        <f>'Bruker data input page'!H1285</f>
        <v>Oxide3phase</v>
      </c>
      <c r="E608" s="26">
        <f>'Bruker data input page'!L1285</f>
        <v>90</v>
      </c>
      <c r="F608" s="26"/>
      <c r="G608" s="26" t="str">
        <f>'Bruker data input page'!DK608</f>
        <v>393-U1583F-16R-3A</v>
      </c>
      <c r="H608" s="26" t="str">
        <f>'Bruker data input page'!DL608</f>
        <v>SHLF</v>
      </c>
      <c r="I608" s="26">
        <f>'Bruker data input page'!DM608</f>
        <v>0</v>
      </c>
      <c r="J608" s="26">
        <f>'Bruker data input page'!DN608</f>
        <v>0</v>
      </c>
      <c r="K608" s="26">
        <f>'Bruker data input page'!DO608</f>
        <v>0</v>
      </c>
      <c r="L608" s="26">
        <f>'Bruker data input page'!DP608</f>
        <v>0</v>
      </c>
      <c r="M608" s="26">
        <f>'Bruker data input page'!DQ608</f>
        <v>0</v>
      </c>
      <c r="N608" s="26">
        <f>'Bruker data input page'!DR608</f>
        <v>0</v>
      </c>
      <c r="O608" s="26">
        <f>'Bruker data input page'!DS608</f>
        <v>4</v>
      </c>
      <c r="P608" s="21" t="str">
        <f>'Bruker data input page'!DT608</f>
        <v>1A ALT</v>
      </c>
      <c r="Q608" s="21">
        <f>'Bruker data input page'!A608</f>
        <v>426</v>
      </c>
      <c r="R608" s="27">
        <f>'Bruker data input page'!B608</f>
        <v>44759.787499999999</v>
      </c>
      <c r="S608" s="22">
        <f>'Bruker data input page'!Y608*Calibrations!H$97+Calibrations!I$97</f>
        <v>51.739189594832268</v>
      </c>
      <c r="T608" s="23">
        <f>Calibrations!O$97*('Bruker data input page'!AK608/0.5993)^2+Calibrations!P$97*('Bruker data input page'!AK608/0.5993)+Calibrations!Q$97</f>
        <v>1.2858294628589813</v>
      </c>
      <c r="U608" s="22">
        <f>Calibrations!$V$97*'Bruker data input page'!W608^2+Calibrations!$W$97*'Bruker data input page'!W608+Calibrations!$X$97</f>
        <v>19.599855169149034</v>
      </c>
      <c r="V608" s="23">
        <f>('Bruker data input page'!AS608/0.69943)*Calibrations!AC$97+Calibrations!AD$97</f>
        <v>9.2848752775167149</v>
      </c>
      <c r="W608" s="23">
        <f>'Bruker data input page'!U608*Calibrations!AQ$97+Calibrations!AR$97</f>
        <v>8.2450747449301556</v>
      </c>
      <c r="X608" s="23">
        <f>Calibrations!AJ$97*('Bruker data input page'!AQ608/0.77446)^2+('Bruker data input page'!AQ608/0.77446)*Calibrations!AK$97+Calibrations!AL$97</f>
        <v>0.13606061193480107</v>
      </c>
      <c r="Y608" s="23">
        <f>('Bruker data input page'!AI608/0.7147)*Calibrations!AX$97+Calibrations!AY$97</f>
        <v>12.329026511598435</v>
      </c>
      <c r="Z608" s="23">
        <f>('Bruker data input page'!AG608/0.8302)*Calibrations!BE$97+Calibrations!BF$97</f>
        <v>0.25148496110182328</v>
      </c>
      <c r="AA608" s="23">
        <f>((('Bruker data input page'!AA608/0.436)^2)*Calibrations!BK$97)+(('Bruker data input page'!AA608/0.436)*Calibrations!BL$97)+Calibrations!BM$97</f>
        <v>7.5376219671089761E-2</v>
      </c>
      <c r="AB608" s="24">
        <f>'Bruker data input page'!AM608*Calibrations!BS$97*10000+Calibrations!BT$97</f>
        <v>332.39246722700312</v>
      </c>
      <c r="AC608" s="24">
        <f>Calibrations!CA$97*('Bruker data input page'!AO608*10000)^2+('Bruker data input page'!AO608*10000)*Calibrations!CB$97+Calibrations!CC$97</f>
        <v>258.22418291557005</v>
      </c>
      <c r="AD608" s="24">
        <f>'Bruker data input page'!AW608*10000*Calibrations!CI$97+Calibrations!CJ$97</f>
        <v>49.803360946117259</v>
      </c>
      <c r="AE608" s="24">
        <f>'Bruker data input page'!AY608*10000*Calibrations!CP$97+Calibrations!CQ$97</f>
        <v>47.403012234817204</v>
      </c>
      <c r="AF608" s="24">
        <f>Calibrations!$CW$97*('Bruker data input page'!BA608*10000)^2+('Bruker data input page'!BA608*10000)*Calibrations!$CX$97+Calibrations!$CY$97</f>
        <v>65.895924321780186</v>
      </c>
      <c r="AG608" s="24">
        <f>'Bruker data input page'!BI608*10000*Calibrations!DD$97+Calibrations!DE$97</f>
        <v>1.9009381417320252</v>
      </c>
      <c r="AH608" s="24">
        <f>('Bruker data input page'!BK608*10000)*Calibrations!DK$97+Calibrations!DL$97</f>
        <v>125.3080449437051</v>
      </c>
      <c r="AI608" s="24">
        <f>Calibrations!DR$97*('Bruker data input page'!BM608*10000)^2+('Bruker data input page'!BM608*10000)*Calibrations!DS$97+Calibrations!DT$97</f>
        <v>29.725107834104254</v>
      </c>
      <c r="AJ608" s="24">
        <f>Calibrations!DY$97*('Bruker data input page'!BO608*10000)^2+Calibrations!DZ$97*('Bruker data input page'!BO608*10000)+Calibrations!EA$97</f>
        <v>99.015783594038936</v>
      </c>
      <c r="AK608" s="21"/>
      <c r="AL608" s="21"/>
    </row>
    <row r="609" spans="2:55">
      <c r="B609" s="27">
        <f>'Bruker data input page'!B1286</f>
        <v>44766.690972222219</v>
      </c>
      <c r="C609" s="21" t="str">
        <f>'Bruker data input page'!G1286</f>
        <v>GeoExploration</v>
      </c>
      <c r="D609" s="21" t="str">
        <f>'Bruker data input page'!H1286</f>
        <v>Oxide3phase</v>
      </c>
      <c r="E609" s="26">
        <f>'Bruker data input page'!L1286</f>
        <v>90</v>
      </c>
      <c r="F609" s="26"/>
      <c r="G609" s="26" t="str">
        <f>'Bruker data input page'!DK609</f>
        <v>393-U1583F-16R-3A</v>
      </c>
      <c r="H609" s="26" t="str">
        <f>'Bruker data input page'!DL609</f>
        <v>SHLF</v>
      </c>
      <c r="I609" s="26">
        <f>'Bruker data input page'!DM609</f>
        <v>0</v>
      </c>
      <c r="J609" s="26">
        <f>'Bruker data input page'!DN609</f>
        <v>0</v>
      </c>
      <c r="K609" s="26">
        <f>'Bruker data input page'!DO609</f>
        <v>0</v>
      </c>
      <c r="L609" s="26">
        <f>'Bruker data input page'!DP609</f>
        <v>0</v>
      </c>
      <c r="M609" s="26">
        <f>'Bruker data input page'!DQ609</f>
        <v>0</v>
      </c>
      <c r="N609" s="26">
        <f>'Bruker data input page'!DR609</f>
        <v>0</v>
      </c>
      <c r="O609" s="26">
        <f>'Bruker data input page'!DS609</f>
        <v>15</v>
      </c>
      <c r="P609" s="21" t="str">
        <f>'Bruker data input page'!DT609</f>
        <v>2A ALT</v>
      </c>
      <c r="Q609" s="21">
        <f>'Bruker data input page'!A609</f>
        <v>427</v>
      </c>
      <c r="R609" s="27">
        <f>'Bruker data input page'!B609</f>
        <v>44759.789583333331</v>
      </c>
      <c r="S609" s="22">
        <f>'Bruker data input page'!Y609*Calibrations!H$97+Calibrations!I$97</f>
        <v>49.545032421217954</v>
      </c>
      <c r="T609" s="23">
        <f>Calibrations!O$97*('Bruker data input page'!AK609/0.5993)^2+Calibrations!P$97*('Bruker data input page'!AK609/0.5993)+Calibrations!Q$97</f>
        <v>1.3392863879857686</v>
      </c>
      <c r="U609" s="22">
        <f>Calibrations!$V$97*'Bruker data input page'!W609^2+Calibrations!$W$97*'Bruker data input page'!W609+Calibrations!$X$97</f>
        <v>16.517333196316347</v>
      </c>
      <c r="V609" s="23">
        <f>('Bruker data input page'!AS609/0.69943)*Calibrations!AC$97+Calibrations!AD$97</f>
        <v>9.5447910322019318</v>
      </c>
      <c r="W609" s="23">
        <f>'Bruker data input page'!U609*Calibrations!AQ$97+Calibrations!AR$97</f>
        <v>7.3617244794926053</v>
      </c>
      <c r="X609" s="23">
        <f>Calibrations!AJ$97*('Bruker data input page'!AQ609/0.77446)^2+('Bruker data input page'!AQ609/0.77446)*Calibrations!AK$97+Calibrations!AL$97</f>
        <v>0.13841840181557302</v>
      </c>
      <c r="Y609" s="23">
        <f>('Bruker data input page'!AI609/0.7147)*Calibrations!AX$97+Calibrations!AY$97</f>
        <v>11.483585132626455</v>
      </c>
      <c r="Z609" s="23">
        <f>('Bruker data input page'!AG609/0.8302)*Calibrations!BE$97+Calibrations!BF$97</f>
        <v>0.27110468217105649</v>
      </c>
      <c r="AA609" s="23">
        <f>((('Bruker data input page'!AA609/0.436)^2)*Calibrations!BK$97)+(('Bruker data input page'!AA609/0.436)*Calibrations!BL$97)+Calibrations!BM$97</f>
        <v>9.4030667057841674E-2</v>
      </c>
      <c r="AB609" s="24">
        <f>'Bruker data input page'!AM609*Calibrations!BS$97*10000+Calibrations!BT$97</f>
        <v>289.51909472956692</v>
      </c>
      <c r="AC609" s="24">
        <f>Calibrations!CA$97*('Bruker data input page'!AO609*10000)^2+('Bruker data input page'!AO609*10000)*Calibrations!CB$97+Calibrations!CC$97</f>
        <v>333.58198950134465</v>
      </c>
      <c r="AD609" s="24">
        <f>'Bruker data input page'!AW609*10000*Calibrations!CI$97+Calibrations!CJ$97</f>
        <v>51.780417217393321</v>
      </c>
      <c r="AE609" s="24">
        <f>'Bruker data input page'!AY609*10000*Calibrations!CP$97+Calibrations!CQ$97</f>
        <v>57.682624918845853</v>
      </c>
      <c r="AF609" s="24">
        <f>Calibrations!$CW$97*('Bruker data input page'!BA609*10000)^2+('Bruker data input page'!BA609*10000)*Calibrations!$CX$97+Calibrations!$CY$97</f>
        <v>70.033506097090964</v>
      </c>
      <c r="AG609" s="24">
        <f>'Bruker data input page'!BI609*10000*Calibrations!DD$97+Calibrations!DE$97</f>
        <v>3.0310147047823475</v>
      </c>
      <c r="AH609" s="24">
        <f>('Bruker data input page'!BK609*10000)*Calibrations!DK$97+Calibrations!DL$97</f>
        <v>117.36262405506197</v>
      </c>
      <c r="AI609" s="24">
        <f>Calibrations!DR$97*('Bruker data input page'!BM609*10000)^2+('Bruker data input page'!BM609*10000)*Calibrations!DS$97+Calibrations!DT$97</f>
        <v>32.905465640200383</v>
      </c>
      <c r="AJ609" s="24">
        <f>Calibrations!DY$97*('Bruker data input page'!BO609*10000)^2+Calibrations!DZ$97*('Bruker data input page'!BO609*10000)+Calibrations!EA$97</f>
        <v>94.78830745234157</v>
      </c>
      <c r="AK609" s="21"/>
      <c r="AL609" s="21"/>
    </row>
    <row r="610" spans="2:55">
      <c r="B610" s="27">
        <f>'Bruker data input page'!B1287</f>
        <v>44766.692361111112</v>
      </c>
      <c r="C610" s="21" t="str">
        <f>'Bruker data input page'!G1287</f>
        <v>GeoExploration</v>
      </c>
      <c r="D610" s="21" t="str">
        <f>'Bruker data input page'!H1287</f>
        <v>Oxide3phase</v>
      </c>
      <c r="E610" s="26">
        <f>'Bruker data input page'!L1287</f>
        <v>90</v>
      </c>
      <c r="F610" s="26"/>
      <c r="G610" s="26" t="str">
        <f>'Bruker data input page'!DK610</f>
        <v>393-U1583F-16R-3A</v>
      </c>
      <c r="H610" s="26" t="str">
        <f>'Bruker data input page'!DL610</f>
        <v>SHLF</v>
      </c>
      <c r="I610" s="26">
        <f>'Bruker data input page'!DM610</f>
        <v>0</v>
      </c>
      <c r="J610" s="26">
        <f>'Bruker data input page'!DN610</f>
        <v>0</v>
      </c>
      <c r="K610" s="26">
        <f>'Bruker data input page'!DO610</f>
        <v>0</v>
      </c>
      <c r="L610" s="26">
        <f>'Bruker data input page'!DP610</f>
        <v>0</v>
      </c>
      <c r="M610" s="26">
        <f>'Bruker data input page'!DQ610</f>
        <v>0</v>
      </c>
      <c r="N610" s="26">
        <f>'Bruker data input page'!DR610</f>
        <v>0</v>
      </c>
      <c r="O610" s="26">
        <f>'Bruker data input page'!DS610</f>
        <v>63</v>
      </c>
      <c r="P610" s="21" t="str">
        <f>'Bruker data input page'!DT610</f>
        <v>6A ALT</v>
      </c>
      <c r="Q610" s="21">
        <f>'Bruker data input page'!A610</f>
        <v>428</v>
      </c>
      <c r="R610" s="27">
        <f>'Bruker data input page'!B610</f>
        <v>44759.791666666664</v>
      </c>
      <c r="S610" s="22">
        <f>'Bruker data input page'!Y610*Calibrations!H$97+Calibrations!I$97</f>
        <v>50.985902299618388</v>
      </c>
      <c r="T610" s="23">
        <f>Calibrations!O$97*('Bruker data input page'!AK610/0.5993)^2+Calibrations!P$97*('Bruker data input page'!AK610/0.5993)+Calibrations!Q$97</f>
        <v>1.1435766604265469</v>
      </c>
      <c r="U610" s="22">
        <f>Calibrations!$V$97*'Bruker data input page'!W610^2+Calibrations!$W$97*'Bruker data input page'!W610+Calibrations!$X$97</f>
        <v>20.754241398368944</v>
      </c>
      <c r="V610" s="23">
        <f>('Bruker data input page'!AS610/0.69943)*Calibrations!AC$97+Calibrations!AD$97</f>
        <v>7.7456731754356625</v>
      </c>
      <c r="W610" s="23">
        <f>'Bruker data input page'!U610*Calibrations!AQ$97+Calibrations!AR$97</f>
        <v>7.4595522830188479</v>
      </c>
      <c r="X610" s="23">
        <f>Calibrations!AJ$97*('Bruker data input page'!AQ610/0.77446)^2+('Bruker data input page'!AQ610/0.77446)*Calibrations!AK$97+Calibrations!AL$97</f>
        <v>0.10545157108158647</v>
      </c>
      <c r="Y610" s="23">
        <f>('Bruker data input page'!AI610/0.7147)*Calibrations!AX$97+Calibrations!AY$97</f>
        <v>12.255794510286439</v>
      </c>
      <c r="Z610" s="23">
        <f>('Bruker data input page'!AG610/0.8302)*Calibrations!BE$97+Calibrations!BF$97</f>
        <v>0.22145169577276633</v>
      </c>
      <c r="AA610" s="23">
        <f>((('Bruker data input page'!AA610/0.436)^2)*Calibrations!BK$97)+(('Bruker data input page'!AA610/0.436)*Calibrations!BL$97)+Calibrations!BM$97</f>
        <v>0.11551686180098585</v>
      </c>
      <c r="AB610" s="24">
        <f>'Bruker data input page'!AM610*Calibrations!BS$97*10000+Calibrations!BT$97</f>
        <v>292.94896452936183</v>
      </c>
      <c r="AC610" s="24">
        <f>Calibrations!CA$97*('Bruker data input page'!AO610*10000)^2+('Bruker data input page'!AO610*10000)*Calibrations!CB$97+Calibrations!CC$97</f>
        <v>310.99045777875426</v>
      </c>
      <c r="AD610" s="24">
        <f>'Bruker data input page'!AW610*10000*Calibrations!CI$97+Calibrations!CJ$97</f>
        <v>57.711586031221515</v>
      </c>
      <c r="AE610" s="24">
        <f>'Bruker data input page'!AY610*10000*Calibrations!CP$97+Calibrations!CQ$97</f>
        <v>34.039515745579976</v>
      </c>
      <c r="AF610" s="24">
        <f>Calibrations!$CW$97*('Bruker data input page'!BA610*10000)^2+('Bruker data input page'!BA610*10000)*Calibrations!$CX$97+Calibrations!$CY$97</f>
        <v>65.895924321780186</v>
      </c>
      <c r="AG610" s="24">
        <f>'Bruker data input page'!BI610*10000*Calibrations!DD$97+Calibrations!DE$97</f>
        <v>3.0310147047823475</v>
      </c>
      <c r="AH610" s="24">
        <f>('Bruker data input page'!BK610*10000)*Calibrations!DK$97+Calibrations!DL$97</f>
        <v>134.24664344342861</v>
      </c>
      <c r="AI610" s="24">
        <f>Calibrations!DR$97*('Bruker data input page'!BM610*10000)^2+('Bruker data input page'!BM610*10000)*Calibrations!DS$97+Calibrations!DT$97</f>
        <v>25.480572934039472</v>
      </c>
      <c r="AJ610" s="24">
        <f>Calibrations!DY$97*('Bruker data input page'!BO610*10000)^2+Calibrations!DZ$97*('Bruker data input page'!BO610*10000)+Calibrations!EA$97</f>
        <v>82.05945842966112</v>
      </c>
      <c r="AK610" s="21"/>
      <c r="AL610" s="21"/>
    </row>
    <row r="611" spans="2:55">
      <c r="B611" s="27">
        <f>'Bruker data input page'!B1288</f>
        <v>44766.693749999999</v>
      </c>
      <c r="C611" s="21" t="str">
        <f>'Bruker data input page'!G1288</f>
        <v>GeoExploration</v>
      </c>
      <c r="D611" s="21" t="str">
        <f>'Bruker data input page'!H1288</f>
        <v>Oxide3phase</v>
      </c>
      <c r="E611" s="26">
        <f>'Bruker data input page'!L1288</f>
        <v>90</v>
      </c>
      <c r="F611" s="26"/>
      <c r="G611" s="26" t="str">
        <f>'Bruker data input page'!DK611</f>
        <v>393-U1583F-16R-3A</v>
      </c>
      <c r="H611" s="26" t="str">
        <f>'Bruker data input page'!DL611</f>
        <v>SHLF</v>
      </c>
      <c r="I611" s="26">
        <f>'Bruker data input page'!DM611</f>
        <v>0</v>
      </c>
      <c r="J611" s="26">
        <f>'Bruker data input page'!DN611</f>
        <v>0</v>
      </c>
      <c r="K611" s="26">
        <f>'Bruker data input page'!DO611</f>
        <v>0</v>
      </c>
      <c r="L611" s="26">
        <f>'Bruker data input page'!DP611</f>
        <v>0</v>
      </c>
      <c r="M611" s="26">
        <f>'Bruker data input page'!DQ611</f>
        <v>0</v>
      </c>
      <c r="N611" s="26">
        <f>'Bruker data input page'!DR611</f>
        <v>0</v>
      </c>
      <c r="O611" s="26">
        <f>'Bruker data input page'!DS611</f>
        <v>71</v>
      </c>
      <c r="P611" s="21" t="str">
        <f>'Bruker data input page'!DT611</f>
        <v>6A BKGD</v>
      </c>
      <c r="Q611" s="21">
        <f>'Bruker data input page'!A611</f>
        <v>429</v>
      </c>
      <c r="R611" s="27">
        <f>'Bruker data input page'!B611</f>
        <v>44759.793055555558</v>
      </c>
      <c r="S611" s="22">
        <f>'Bruker data input page'!Y611*Calibrations!H$97+Calibrations!I$97</f>
        <v>51.536609967333902</v>
      </c>
      <c r="T611" s="23">
        <f>Calibrations!O$97*('Bruker data input page'!AK611/0.5993)^2+Calibrations!P$97*('Bruker data input page'!AK611/0.5993)+Calibrations!Q$97</f>
        <v>1.3111616312101477</v>
      </c>
      <c r="U611" s="22">
        <f>Calibrations!$V$97*'Bruker data input page'!W611^2+Calibrations!$W$97*'Bruker data input page'!W611+Calibrations!$X$97</f>
        <v>18.532183470931251</v>
      </c>
      <c r="V611" s="23">
        <f>('Bruker data input page'!AS611/0.69943)*Calibrations!AC$97+Calibrations!AD$97</f>
        <v>7.8077017968472502</v>
      </c>
      <c r="W611" s="23">
        <f>'Bruker data input page'!U611*Calibrations!AQ$97+Calibrations!AR$97</f>
        <v>8.7293803730590813</v>
      </c>
      <c r="X611" s="23">
        <f>Calibrations!AJ$97*('Bruker data input page'!AQ611/0.77446)^2+('Bruker data input page'!AQ611/0.77446)*Calibrations!AK$97+Calibrations!AL$97</f>
        <v>0.12891108495541953</v>
      </c>
      <c r="Y611" s="23">
        <f>('Bruker data input page'!AI611/0.7147)*Calibrations!AX$97+Calibrations!AY$97</f>
        <v>11.718506084860163</v>
      </c>
      <c r="Z611" s="23">
        <f>('Bruker data input page'!AG611/0.8302)*Calibrations!BE$97+Calibrations!BF$97</f>
        <v>0.20032276539051516</v>
      </c>
      <c r="AA611" s="23">
        <f>((('Bruker data input page'!AA611/0.436)^2)*Calibrations!BK$97)+(('Bruker data input page'!AA611/0.436)*Calibrations!BL$97)+Calibrations!BM$97</f>
        <v>0.13936758737536697</v>
      </c>
      <c r="AB611" s="24">
        <f>'Bruker data input page'!AM611*Calibrations!BS$97*10000+Calibrations!BT$97</f>
        <v>340.96714172649035</v>
      </c>
      <c r="AC611" s="24">
        <f>Calibrations!CA$97*('Bruker data input page'!AO611*10000)^2+('Bruker data input page'!AO611*10000)*Calibrations!CB$97+Calibrations!CC$97</f>
        <v>316.36626043420551</v>
      </c>
      <c r="AD611" s="24">
        <f>'Bruker data input page'!AW611*10000*Calibrations!CI$97+Calibrations!CJ$97</f>
        <v>149.64470264555848</v>
      </c>
      <c r="AE611" s="24">
        <f>'Bruker data input page'!AY611*10000*Calibrations!CP$97+Calibrations!CQ$97</f>
        <v>83.381656628917469</v>
      </c>
      <c r="AF611" s="24">
        <f>Calibrations!$CW$97*('Bruker data input page'!BA611*10000)^2+('Bruker data input page'!BA611*10000)*Calibrations!$CX$97+Calibrations!$CY$97</f>
        <v>70.033506097090964</v>
      </c>
      <c r="AG611" s="24">
        <f>'Bruker data input page'!BI611*10000*Calibrations!DD$97+Calibrations!DE$97</f>
        <v>4.1610912678326706</v>
      </c>
      <c r="AH611" s="24">
        <f>('Bruker data input page'!BK611*10000)*Calibrations!DK$97+Calibrations!DL$97</f>
        <v>116.3694464439816</v>
      </c>
      <c r="AI611" s="24">
        <f>Calibrations!DR$97*('Bruker data input page'!BM611*10000)^2+('Bruker data input page'!BM611*10000)*Calibrations!DS$97+Calibrations!DT$97</f>
        <v>29.725107834104254</v>
      </c>
      <c r="AJ611" s="24">
        <f>Calibrations!DY$97*('Bruker data input page'!BO611*10000)^2+Calibrations!DZ$97*('Bruker data input page'!BO611*10000)+Calibrations!EA$97</f>
        <v>98.170907307000647</v>
      </c>
      <c r="AK611" s="21"/>
      <c r="AL611" s="21"/>
    </row>
    <row r="612" spans="2:55">
      <c r="B612" s="27">
        <f>'Bruker data input page'!B1289</f>
        <v>44766.695138888892</v>
      </c>
      <c r="C612" s="21" t="str">
        <f>'Bruker data input page'!G1289</f>
        <v>GeoExploration</v>
      </c>
      <c r="D612" s="21" t="str">
        <f>'Bruker data input page'!H1289</f>
        <v>Oxide3phase</v>
      </c>
      <c r="E612" s="26">
        <f>'Bruker data input page'!L1289</f>
        <v>90</v>
      </c>
      <c r="F612" s="26"/>
      <c r="G612" s="26" t="str">
        <f>'Bruker data input page'!DK612</f>
        <v>393-U1583F-17R-1A</v>
      </c>
      <c r="H612" s="26" t="str">
        <f>'Bruker data input page'!DL612</f>
        <v>SHLF</v>
      </c>
      <c r="I612" s="26">
        <f>'Bruker data input page'!DM612</f>
        <v>0</v>
      </c>
      <c r="J612" s="26">
        <f>'Bruker data input page'!DN612</f>
        <v>0</v>
      </c>
      <c r="K612" s="26">
        <f>'Bruker data input page'!DO612</f>
        <v>0</v>
      </c>
      <c r="L612" s="26">
        <f>'Bruker data input page'!DP612</f>
        <v>0</v>
      </c>
      <c r="M612" s="26">
        <f>'Bruker data input page'!DQ612</f>
        <v>0</v>
      </c>
      <c r="N612" s="26">
        <f>'Bruker data input page'!DR612</f>
        <v>0</v>
      </c>
      <c r="O612" s="26">
        <f>'Bruker data input page'!DS612</f>
        <v>6</v>
      </c>
      <c r="P612" s="21" t="str">
        <f>'Bruker data input page'!DT612</f>
        <v>1B BKGD</v>
      </c>
      <c r="Q612" s="21">
        <f>'Bruker data input page'!A612</f>
        <v>268</v>
      </c>
      <c r="R612" s="27">
        <f>'Bruker data input page'!B612</f>
        <v>44756.796527777777</v>
      </c>
      <c r="S612" s="22">
        <f>'Bruker data input page'!Y612*Calibrations!H$97+Calibrations!I$97</f>
        <v>51.950205089516793</v>
      </c>
      <c r="T612" s="23">
        <f>Calibrations!O$97*('Bruker data input page'!AK612/0.5993)^2+Calibrations!P$97*('Bruker data input page'!AK612/0.5993)+Calibrations!Q$97</f>
        <v>1.4052473609422464</v>
      </c>
      <c r="U612" s="22">
        <f>Calibrations!$V$97*'Bruker data input page'!W612^2+Calibrations!$W$97*'Bruker data input page'!W612+Calibrations!$X$97</f>
        <v>18.138736859452727</v>
      </c>
      <c r="V612" s="23">
        <f>('Bruker data input page'!AS612/0.69943)*Calibrations!AC$97+Calibrations!AD$97</f>
        <v>9.0052427684616916</v>
      </c>
      <c r="W612" s="23">
        <f>'Bruker data input page'!U612*Calibrations!AQ$97+Calibrations!AR$97</f>
        <v>9.6993449783775745</v>
      </c>
      <c r="X612" s="23">
        <f>Calibrations!AJ$97*('Bruker data input page'!AQ612/0.77446)^2+('Bruker data input page'!AQ612/0.77446)*Calibrations!AK$97+Calibrations!AL$97</f>
        <v>0.14403171721795816</v>
      </c>
      <c r="Y612" s="23">
        <f>('Bruker data input page'!AI612/0.7147)*Calibrations!AX$97+Calibrations!AY$97</f>
        <v>12.172970791546884</v>
      </c>
      <c r="Z612" s="23">
        <f>('Bruker data input page'!AG612/0.8302)*Calibrations!BE$97+Calibrations!BF$97</f>
        <v>0.3536584315931377</v>
      </c>
      <c r="AA612" s="23" t="e">
        <f>((('Bruker data input page'!AA612/0.436)^2)*Calibrations!BK$97)+(('Bruker data input page'!AA612/0.436)*Calibrations!BL$97)+Calibrations!BM$97</f>
        <v>#VALUE!</v>
      </c>
      <c r="AB612" s="24">
        <f>'Bruker data input page'!AM612*Calibrations!BS$97*10000+Calibrations!BT$97</f>
        <v>359.83142562536227</v>
      </c>
      <c r="AC612" s="24">
        <f>Calibrations!CA$97*('Bruker data input page'!AO612*10000)^2+('Bruker data input page'!AO612*10000)*Calibrations!CB$97+Calibrations!CC$97</f>
        <v>345.78340767325312</v>
      </c>
      <c r="AD612" s="24">
        <f>'Bruker data input page'!AW612*10000*Calibrations!CI$97+Calibrations!CJ$97</f>
        <v>78.470676879620171</v>
      </c>
      <c r="AE612" s="24">
        <f>'Bruker data input page'!AY612*10000*Calibrations!CP$97+Calibrations!CQ$97</f>
        <v>64.878353797665909</v>
      </c>
      <c r="AF612" s="24">
        <f>Calibrations!$CW$97*('Bruker data input page'!BA612*10000)^2+('Bruker data input page'!BA612*10000)*Calibrations!$CX$97+Calibrations!$CY$97</f>
        <v>88.636347020367126</v>
      </c>
      <c r="AG612" s="24">
        <f>'Bruker data input page'!BI612*10000*Calibrations!DD$97+Calibrations!DE$97</f>
        <v>5.2911678308829933</v>
      </c>
      <c r="AH612" s="24">
        <f>('Bruker data input page'!BK612*10000)*Calibrations!DK$97+Calibrations!DL$97</f>
        <v>119.34897927722277</v>
      </c>
      <c r="AI612" s="24">
        <f>Calibrations!DR$97*('Bruker data input page'!BM612*10000)^2+('Bruker data input page'!BM612*10000)*Calibrations!DS$97+Calibrations!DT$97</f>
        <v>29.725107834104254</v>
      </c>
      <c r="AJ612" s="24">
        <f>Calibrations!DY$97*('Bruker data input page'!BO612*10000)^2+Calibrations!DZ$97*('Bruker data input page'!BO612*10000)+Calibrations!EA$97</f>
        <v>97.325721549311766</v>
      </c>
      <c r="AK612" s="21"/>
      <c r="AL612" s="21"/>
    </row>
    <row r="613" spans="2:55">
      <c r="B613" s="27">
        <f>'Bruker data input page'!B1290</f>
        <v>44766.696527777778</v>
      </c>
      <c r="C613" s="21" t="str">
        <f>'Bruker data input page'!G1290</f>
        <v>GeoExploration</v>
      </c>
      <c r="D613" s="21" t="str">
        <f>'Bruker data input page'!H1290</f>
        <v>Oxide3phase</v>
      </c>
      <c r="E613" s="26">
        <f>'Bruker data input page'!L1290</f>
        <v>90</v>
      </c>
      <c r="F613" s="26"/>
      <c r="G613" s="26" t="str">
        <f>'Bruker data input page'!DK613</f>
        <v>393-U1583F-17R-1A</v>
      </c>
      <c r="H613" s="26" t="str">
        <f>'Bruker data input page'!DL613</f>
        <v>SHLF</v>
      </c>
      <c r="I613" s="26">
        <f>'Bruker data input page'!DM613</f>
        <v>0</v>
      </c>
      <c r="J613" s="26">
        <f>'Bruker data input page'!DN613</f>
        <v>0</v>
      </c>
      <c r="K613" s="26">
        <f>'Bruker data input page'!DO613</f>
        <v>0</v>
      </c>
      <c r="L613" s="26">
        <f>'Bruker data input page'!DP613</f>
        <v>0</v>
      </c>
      <c r="M613" s="26">
        <f>'Bruker data input page'!DQ613</f>
        <v>0</v>
      </c>
      <c r="N613" s="26">
        <f>'Bruker data input page'!DR613</f>
        <v>0</v>
      </c>
      <c r="O613" s="26">
        <f>'Bruker data input page'!DS613</f>
        <v>27</v>
      </c>
      <c r="P613" s="21" t="str">
        <f>'Bruker data input page'!DT613</f>
        <v>2A BKGD</v>
      </c>
      <c r="Q613" s="21">
        <f>'Bruker data input page'!A613</f>
        <v>269</v>
      </c>
      <c r="R613" s="27">
        <f>'Bruker data input page'!B613</f>
        <v>44756.804861111108</v>
      </c>
      <c r="S613" s="22">
        <f>'Bruker data input page'!Y613*Calibrations!H$97+Calibrations!I$97</f>
        <v>48.214779336483794</v>
      </c>
      <c r="T613" s="23">
        <f>Calibrations!O$97*('Bruker data input page'!AK613/0.5993)^2+Calibrations!P$97*('Bruker data input page'!AK613/0.5993)+Calibrations!Q$97</f>
        <v>1.1092073288686215</v>
      </c>
      <c r="U613" s="22">
        <f>Calibrations!$V$97*'Bruker data input page'!W613^2+Calibrations!$W$97*'Bruker data input page'!W613+Calibrations!$X$97</f>
        <v>18.639196863304232</v>
      </c>
      <c r="V613" s="23">
        <f>('Bruker data input page'!AS613/0.69943)*Calibrations!AC$97+Calibrations!AD$97</f>
        <v>7.5361286910382796</v>
      </c>
      <c r="W613" s="23">
        <f>'Bruker data input page'!U613*Calibrations!AQ$97+Calibrations!AR$97</f>
        <v>8.436670304800721</v>
      </c>
      <c r="X613" s="23">
        <f>Calibrations!AJ$97*('Bruker data input page'!AQ613/0.77446)^2+('Bruker data input page'!AQ613/0.77446)*Calibrations!AK$97+Calibrations!AL$97</f>
        <v>0.10823146910740981</v>
      </c>
      <c r="Y613" s="23">
        <f>('Bruker data input page'!AI613/0.7147)*Calibrations!AX$97+Calibrations!AY$97</f>
        <v>11.374726752297811</v>
      </c>
      <c r="Z613" s="23">
        <f>('Bruker data input page'!AG613/0.8302)*Calibrations!BE$97+Calibrations!BF$97</f>
        <v>0.27110468217105649</v>
      </c>
      <c r="AA613" s="23">
        <f>((('Bruker data input page'!AA613/0.436)^2)*Calibrations!BK$97)+(('Bruker data input page'!AA613/0.436)*Calibrations!BL$97)+Calibrations!BM$97</f>
        <v>7.116512368680751E-2</v>
      </c>
      <c r="AB613" s="24">
        <f>'Bruker data input page'!AM613*Calibrations!BS$97*10000+Calibrations!BT$97</f>
        <v>244.93078733223331</v>
      </c>
      <c r="AC613" s="24">
        <f>Calibrations!CA$97*('Bruker data input page'!AO613*10000)^2+('Bruker data input page'!AO613*10000)*Calibrations!CB$97+Calibrations!CC$97</f>
        <v>233.35331453018276</v>
      </c>
      <c r="AD613" s="24">
        <f>'Bruker data input page'!AW613*10000*Calibrations!CI$97+Calibrations!CJ$97</f>
        <v>51.780417217393321</v>
      </c>
      <c r="AE613" s="24">
        <f>'Bruker data input page'!AY613*10000*Calibrations!CP$97+Calibrations!CQ$97</f>
        <v>55.626702382040129</v>
      </c>
      <c r="AF613" s="24">
        <f>Calibrations!$CW$97*('Bruker data input page'!BA613*10000)^2+('Bruker data input page'!BA613*10000)*Calibrations!$CX$97+Calibrations!$CY$97</f>
        <v>65.895924321780186</v>
      </c>
      <c r="AG613" s="24">
        <f>'Bruker data input page'!BI613*10000*Calibrations!DD$97+Calibrations!DE$97</f>
        <v>3.0310147047823475</v>
      </c>
      <c r="AH613" s="24">
        <f>('Bruker data input page'!BK613*10000)*Calibrations!DK$97+Calibrations!DL$97</f>
        <v>115.37626883290119</v>
      </c>
      <c r="AI613" s="24">
        <f>Calibrations!DR$97*('Bruker data input page'!BM613*10000)^2+('Bruker data input page'!BM613*10000)*Calibrations!DS$97+Calibrations!DT$97</f>
        <v>27.603420073396141</v>
      </c>
      <c r="AJ613" s="24">
        <f>Calibrations!DY$97*('Bruker data input page'!BO613*10000)^2+Calibrations!DZ$97*('Bruker data input page'!BO613*10000)+Calibrations!EA$97</f>
        <v>91.400756067273065</v>
      </c>
      <c r="AK613" s="21"/>
      <c r="AL613" s="21"/>
    </row>
    <row r="614" spans="2:55">
      <c r="B614" s="27">
        <f>'Bruker data input page'!B1291</f>
        <v>44766.697916666664</v>
      </c>
      <c r="C614" s="21" t="str">
        <f>'Bruker data input page'!G1291</f>
        <v>GeoExploration</v>
      </c>
      <c r="D614" s="21" t="str">
        <f>'Bruker data input page'!H1291</f>
        <v>Oxide3phase</v>
      </c>
      <c r="E614" s="26">
        <f>'Bruker data input page'!L1291</f>
        <v>90</v>
      </c>
      <c r="F614" s="26"/>
      <c r="G614" s="26" t="str">
        <f>'Bruker data input page'!DK614</f>
        <v>393-U1583F-17R-1A</v>
      </c>
      <c r="H614" s="26" t="str">
        <f>'Bruker data input page'!DL614</f>
        <v>SHLF</v>
      </c>
      <c r="I614" s="26">
        <f>'Bruker data input page'!DM614</f>
        <v>0</v>
      </c>
      <c r="J614" s="26">
        <f>'Bruker data input page'!DN614</f>
        <v>0</v>
      </c>
      <c r="K614" s="26">
        <f>'Bruker data input page'!DO614</f>
        <v>0</v>
      </c>
      <c r="L614" s="26">
        <f>'Bruker data input page'!DP614</f>
        <v>0</v>
      </c>
      <c r="M614" s="26">
        <f>'Bruker data input page'!DQ614</f>
        <v>0</v>
      </c>
      <c r="N614" s="26">
        <f>'Bruker data input page'!DR614</f>
        <v>0</v>
      </c>
      <c r="O614" s="26">
        <f>'Bruker data input page'!DS614</f>
        <v>52</v>
      </c>
      <c r="P614" s="21" t="str">
        <f>'Bruker data input page'!DT614</f>
        <v>6A BKGD</v>
      </c>
      <c r="Q614" s="21">
        <f>'Bruker data input page'!A614</f>
        <v>270</v>
      </c>
      <c r="R614" s="27">
        <f>'Bruker data input page'!B614</f>
        <v>44756.806944444441</v>
      </c>
      <c r="S614" s="22">
        <f>'Bruker data input page'!Y614*Calibrations!H$97+Calibrations!I$97</f>
        <v>50.989942010665281</v>
      </c>
      <c r="T614" s="23">
        <f>Calibrations!O$97*('Bruker data input page'!AK614/0.5993)^2+Calibrations!P$97*('Bruker data input page'!AK614/0.5993)+Calibrations!Q$97</f>
        <v>1.293862948276399</v>
      </c>
      <c r="U614" s="22">
        <f>Calibrations!$V$97*'Bruker data input page'!W614^2+Calibrations!$W$97*'Bruker data input page'!W614+Calibrations!$X$97</f>
        <v>19.413070167177441</v>
      </c>
      <c r="V614" s="23">
        <f>('Bruker data input page'!AS614/0.69943)*Calibrations!AC$97+Calibrations!AD$97</f>
        <v>7.6909843676945862</v>
      </c>
      <c r="W614" s="23">
        <f>'Bruker data input page'!U614*Calibrations!AQ$97+Calibrations!AR$97</f>
        <v>8.1418335451613544</v>
      </c>
      <c r="X614" s="23">
        <f>Calibrations!AJ$97*('Bruker data input page'!AQ614/0.77446)^2+('Bruker data input page'!AQ614/0.77446)*Calibrations!AK$97+Calibrations!AL$97</f>
        <v>0.13526675506102165</v>
      </c>
      <c r="Y614" s="23">
        <f>('Bruker data input page'!AI614/0.7147)*Calibrations!AX$97+Calibrations!AY$97</f>
        <v>12.884280376016012</v>
      </c>
      <c r="Z614" s="23">
        <f>('Bruker data input page'!AG614/0.8302)*Calibrations!BE$97+Calibrations!BF$97</f>
        <v>0.14372741615234244</v>
      </c>
      <c r="AA614" s="23">
        <f>((('Bruker data input page'!AA614/0.436)^2)*Calibrations!BK$97)+(('Bruker data input page'!AA614/0.436)*Calibrations!BL$97)+Calibrations!BM$97</f>
        <v>5.3075763180515226E-2</v>
      </c>
      <c r="AB614" s="24">
        <f>'Bruker data input page'!AM614*Calibrations!BS$97*10000+Calibrations!BT$97</f>
        <v>352.97168602577244</v>
      </c>
      <c r="AC614" s="24">
        <f>Calibrations!CA$97*('Bruker data input page'!AO614*10000)^2+('Bruker data input page'!AO614*10000)*Calibrations!CB$97+Calibrations!CC$97</f>
        <v>280.67413806931864</v>
      </c>
      <c r="AD614" s="24">
        <f>'Bruker data input page'!AW614*10000*Calibrations!CI$97+Calibrations!CJ$97</f>
        <v>93.298598914190649</v>
      </c>
      <c r="AE614" s="24">
        <f>'Bruker data input page'!AY614*10000*Calibrations!CP$97+Calibrations!CQ$97</f>
        <v>73.102043944888834</v>
      </c>
      <c r="AF614" s="24">
        <f>Calibrations!$CW$97*('Bruker data input page'!BA614*10000)^2+('Bruker data input page'!BA614*10000)*Calibrations!$CX$97+Calibrations!$CY$97</f>
        <v>80.80606205893092</v>
      </c>
      <c r="AG614" s="24">
        <f>'Bruker data input page'!BI614*10000*Calibrations!DD$97+Calibrations!DE$97</f>
        <v>1.9009381417320252</v>
      </c>
      <c r="AH614" s="24">
        <f>('Bruker data input page'!BK614*10000)*Calibrations!DK$97+Calibrations!DL$97</f>
        <v>125.3080449437051</v>
      </c>
      <c r="AI614" s="24">
        <f>Calibrations!DR$97*('Bruker data input page'!BM614*10000)^2+('Bruker data input page'!BM614*10000)*Calibrations!DS$97+Calibrations!DT$97</f>
        <v>32.905465640200383</v>
      </c>
      <c r="AJ614" s="24">
        <f>Calibrations!DY$97*('Bruker data input page'!BO614*10000)^2+Calibrations!DZ$97*('Bruker data input page'!BO614*10000)+Calibrations!EA$97</f>
        <v>97.325721549311766</v>
      </c>
      <c r="AK614" s="21"/>
      <c r="AL614" s="21"/>
      <c r="AM614" s="18"/>
      <c r="AN614" s="19"/>
      <c r="AO614" s="19"/>
      <c r="AP614" s="19"/>
      <c r="AQ614" s="19"/>
      <c r="AR614" s="19"/>
      <c r="AS614" s="19"/>
      <c r="AT614" s="20"/>
      <c r="AU614" s="20"/>
      <c r="AV614" s="20"/>
      <c r="AW614" s="20"/>
      <c r="AX614" s="20"/>
      <c r="AY614" s="20"/>
      <c r="AZ614" s="20"/>
      <c r="BA614" s="20"/>
      <c r="BB614" s="20"/>
      <c r="BC614" s="20"/>
    </row>
    <row r="615" spans="2:55">
      <c r="B615" s="27">
        <f>'Bruker data input page'!B1292</f>
        <v>44766.699305555558</v>
      </c>
      <c r="C615" s="21" t="str">
        <f>'Bruker data input page'!G1292</f>
        <v>GeoExploration</v>
      </c>
      <c r="D615" s="21" t="str">
        <f>'Bruker data input page'!H1292</f>
        <v>Oxide3phase</v>
      </c>
      <c r="E615" s="26">
        <f>'Bruker data input page'!L1292</f>
        <v>90</v>
      </c>
      <c r="F615" s="26"/>
      <c r="G615" s="26" t="str">
        <f>'Bruker data input page'!DK615</f>
        <v>393-U1583F-17R-1A</v>
      </c>
      <c r="H615" s="26" t="str">
        <f>'Bruker data input page'!DL615</f>
        <v>SHLF</v>
      </c>
      <c r="I615" s="26">
        <f>'Bruker data input page'!DM615</f>
        <v>0</v>
      </c>
      <c r="J615" s="26">
        <f>'Bruker data input page'!DN615</f>
        <v>0</v>
      </c>
      <c r="K615" s="26">
        <f>'Bruker data input page'!DO615</f>
        <v>0</v>
      </c>
      <c r="L615" s="26">
        <f>'Bruker data input page'!DP615</f>
        <v>0</v>
      </c>
      <c r="M615" s="26">
        <f>'Bruker data input page'!DQ615</f>
        <v>0</v>
      </c>
      <c r="N615" s="26">
        <f>'Bruker data input page'!DR615</f>
        <v>0</v>
      </c>
      <c r="O615" s="26">
        <f>'Bruker data input page'!DS615</f>
        <v>72</v>
      </c>
      <c r="P615" s="21" t="str">
        <f>'Bruker data input page'!DT615</f>
        <v>9A BKGD</v>
      </c>
      <c r="Q615" s="21">
        <f>'Bruker data input page'!A615</f>
        <v>271</v>
      </c>
      <c r="R615" s="27">
        <f>'Bruker data input page'!B615</f>
        <v>44756.809027777781</v>
      </c>
      <c r="S615" s="22">
        <f>'Bruker data input page'!Y615*Calibrations!H$97+Calibrations!I$97</f>
        <v>53.409491297689797</v>
      </c>
      <c r="T615" s="23">
        <f>Calibrations!O$97*('Bruker data input page'!AK615/0.5993)^2+Calibrations!P$97*('Bruker data input page'!AK615/0.5993)+Calibrations!Q$97</f>
        <v>1.3997643823479631</v>
      </c>
      <c r="U615" s="22">
        <f>Calibrations!$V$97*'Bruker data input page'!W615^2+Calibrations!$W$97*'Bruker data input page'!W615+Calibrations!$X$97</f>
        <v>18.119493791469573</v>
      </c>
      <c r="V615" s="23">
        <f>('Bruker data input page'!AS615/0.69943)*Calibrations!AC$97+Calibrations!AD$97</f>
        <v>9.5715597644120383</v>
      </c>
      <c r="W615" s="23">
        <f>'Bruker data input page'!U615*Calibrations!AQ$97+Calibrations!AR$97</f>
        <v>9.2736200310163373</v>
      </c>
      <c r="X615" s="23">
        <f>Calibrations!AJ$97*('Bruker data input page'!AQ615/0.77446)^2+('Bruker data input page'!AQ615/0.77446)*Calibrations!AK$97+Calibrations!AL$97</f>
        <v>0.13055692940214036</v>
      </c>
      <c r="Y615" s="23">
        <f>('Bruker data input page'!AI615/0.7147)*Calibrations!AX$97+Calibrations!AY$97</f>
        <v>11.893136241834924</v>
      </c>
      <c r="Z615" s="23">
        <f>('Bruker data input page'!AG615/0.8302)*Calibrations!BE$97+Calibrations!BF$97</f>
        <v>0.31019320337822109</v>
      </c>
      <c r="AA615" s="23">
        <f>((('Bruker data input page'!AA615/0.436)^2)*Calibrations!BK$97)+(('Bruker data input page'!AA615/0.436)*Calibrations!BL$97)+Calibrations!BM$97</f>
        <v>0.11213959681461656</v>
      </c>
      <c r="AB615" s="24">
        <f>'Bruker data input page'!AM615*Calibrations!BS$97*10000+Calibrations!BT$97</f>
        <v>326.39019507736202</v>
      </c>
      <c r="AC615" s="24">
        <f>Calibrations!CA$97*('Bruker data input page'!AO615*10000)^2+('Bruker data input page'!AO615*10000)*Calibrations!CB$97+Calibrations!CC$97</f>
        <v>340.16518624673006</v>
      </c>
      <c r="AD615" s="24">
        <f>'Bruker data input page'!AW615*10000*Calibrations!CI$97+Calibrations!CJ$97</f>
        <v>64.631282980687729</v>
      </c>
      <c r="AE615" s="24">
        <f>'Bruker data input page'!AY615*10000*Calibrations!CP$97+Calibrations!CQ$97</f>
        <v>61.794469992457316</v>
      </c>
      <c r="AF615" s="24">
        <f>Calibrations!$CW$97*('Bruker data input page'!BA615*10000)^2+('Bruker data input page'!BA615*10000)*Calibrations!$CX$97+Calibrations!$CY$97</f>
        <v>82.125938838809802</v>
      </c>
      <c r="AG615" s="24" t="e">
        <f>'Bruker data input page'!BI615*10000*Calibrations!DD$97+Calibrations!DE$97</f>
        <v>#VALUE!</v>
      </c>
      <c r="AH615" s="24">
        <f>('Bruker data input page'!BK615*10000)*Calibrations!DK$97+Calibrations!DL$97</f>
        <v>111.40355838857963</v>
      </c>
      <c r="AI615" s="24">
        <f>Calibrations!DR$97*('Bruker data input page'!BM615*10000)^2+('Bruker data input page'!BM615*10000)*Calibrations!DS$97+Calibrations!DT$97</f>
        <v>29.725107834104254</v>
      </c>
      <c r="AJ615" s="24">
        <f>Calibrations!DY$97*('Bruker data input page'!BO615*10000)^2+Calibrations!DZ$97*('Bruker data input page'!BO615*10000)+Calibrations!EA$97</f>
        <v>99.860350410426648</v>
      </c>
      <c r="AK615" s="21"/>
      <c r="AL615" s="21"/>
      <c r="AM615" s="16"/>
      <c r="AN615" s="16"/>
      <c r="AO615" s="16"/>
      <c r="AP615" s="16"/>
      <c r="AQ615" s="16"/>
      <c r="AR615" s="16"/>
      <c r="AS615" s="16"/>
      <c r="AT615" s="16"/>
      <c r="AU615" s="16"/>
      <c r="AV615" s="16"/>
      <c r="AW615" s="16"/>
      <c r="AX615" s="16"/>
      <c r="AY615" s="16"/>
      <c r="AZ615" s="16"/>
      <c r="BA615" s="16"/>
      <c r="BB615" s="16"/>
      <c r="BC615" s="16"/>
    </row>
    <row r="616" spans="2:55">
      <c r="B616" s="27">
        <f>'Bruker data input page'!B1293</f>
        <v>44766.700694444444</v>
      </c>
      <c r="C616" s="21" t="str">
        <f>'Bruker data input page'!G1293</f>
        <v>GeoExploration</v>
      </c>
      <c r="D616" s="21" t="str">
        <f>'Bruker data input page'!H1293</f>
        <v>Oxide3phase</v>
      </c>
      <c r="E616" s="26">
        <f>'Bruker data input page'!L1293</f>
        <v>90</v>
      </c>
      <c r="F616" s="26"/>
      <c r="G616" s="26" t="str">
        <f>'Bruker data input page'!DK616</f>
        <v>393-U1583F-17R-1A</v>
      </c>
      <c r="H616" s="26" t="str">
        <f>'Bruker data input page'!DL616</f>
        <v>SHLF</v>
      </c>
      <c r="I616" s="26">
        <f>'Bruker data input page'!DM616</f>
        <v>0</v>
      </c>
      <c r="J616" s="26">
        <f>'Bruker data input page'!DN616</f>
        <v>0</v>
      </c>
      <c r="K616" s="26">
        <f>'Bruker data input page'!DO616</f>
        <v>0</v>
      </c>
      <c r="L616" s="26">
        <f>'Bruker data input page'!DP616</f>
        <v>0</v>
      </c>
      <c r="M616" s="26">
        <f>'Bruker data input page'!DQ616</f>
        <v>0</v>
      </c>
      <c r="N616" s="26">
        <f>'Bruker data input page'!DR616</f>
        <v>0</v>
      </c>
      <c r="O616" s="26">
        <f>'Bruker data input page'!DS616</f>
        <v>94</v>
      </c>
      <c r="P616" s="21" t="str">
        <f>'Bruker data input page'!DT616</f>
        <v>11B BKGD</v>
      </c>
      <c r="Q616" s="21">
        <f>'Bruker data input page'!A616</f>
        <v>272</v>
      </c>
      <c r="R616" s="27">
        <f>'Bruker data input page'!B616</f>
        <v>44756.810416666667</v>
      </c>
      <c r="S616" s="22">
        <f>'Bruker data input page'!Y616*Calibrations!H$97+Calibrations!I$97</f>
        <v>50.828591198851328</v>
      </c>
      <c r="T616" s="23">
        <f>Calibrations!O$97*('Bruker data input page'!AK616/0.5993)^2+Calibrations!P$97*('Bruker data input page'!AK616/0.5993)+Calibrations!Q$97</f>
        <v>1.1554934731438209</v>
      </c>
      <c r="U616" s="22">
        <f>Calibrations!$V$97*'Bruker data input page'!W616^2+Calibrations!$W$97*'Bruker data input page'!W616+Calibrations!$X$97</f>
        <v>20.130799829123383</v>
      </c>
      <c r="V616" s="23">
        <f>('Bruker data input page'!AS616/0.69943)*Calibrations!AC$97+Calibrations!AD$97</f>
        <v>7.626365223811054</v>
      </c>
      <c r="W616" s="23">
        <f>'Bruker data input page'!U616*Calibrations!AQ$97+Calibrations!AR$97</f>
        <v>8.2058276221716042</v>
      </c>
      <c r="X616" s="23">
        <f>Calibrations!AJ$97*('Bruker data input page'!AQ616/0.77446)^2+('Bruker data input page'!AQ616/0.77446)*Calibrations!AK$97+Calibrations!AL$97</f>
        <v>0.11694626667113657</v>
      </c>
      <c r="Y616" s="23">
        <f>('Bruker data input page'!AI616/0.7147)*Calibrations!AX$97+Calibrations!AY$97</f>
        <v>11.996818139742349</v>
      </c>
      <c r="Z616" s="23">
        <f>('Bruker data input page'!AG616/0.8302)*Calibrations!BE$97+Calibrations!BF$97</f>
        <v>0.2188860399406358</v>
      </c>
      <c r="AA616" s="23">
        <f>((('Bruker data input page'!AA616/0.436)^2)*Calibrations!BK$97)+(('Bruker data input page'!AA616/0.436)*Calibrations!BL$97)+Calibrations!BM$97</f>
        <v>6.3486638569286116E-2</v>
      </c>
      <c r="AB616" s="24">
        <f>'Bruker data input page'!AM616*Calibrations!BS$97*10000+Calibrations!BT$97</f>
        <v>286.08922492977206</v>
      </c>
      <c r="AC616" s="24">
        <f>Calibrations!CA$97*('Bruker data input page'!AO616*10000)^2+('Bruker data input page'!AO616*10000)*Calibrations!CB$97+Calibrations!CC$97</f>
        <v>278.68735714131827</v>
      </c>
      <c r="AD616" s="24">
        <f>'Bruker data input page'!AW616*10000*Calibrations!CI$97+Calibrations!CJ$97</f>
        <v>154.5873433237486</v>
      </c>
      <c r="AE616" s="24">
        <f>'Bruker data input page'!AY616*10000*Calibrations!CP$97+Calibrations!CQ$97</f>
        <v>65.906315066068771</v>
      </c>
      <c r="AF616" s="24">
        <f>Calibrations!$CW$97*('Bruker data input page'!BA616*10000)^2+('Bruker data input page'!BA616*10000)*Calibrations!$CX$97+Calibrations!$CY$97</f>
        <v>63.107877898960666</v>
      </c>
      <c r="AG616" s="24">
        <f>'Bruker data input page'!BI616*10000*Calibrations!DD$97+Calibrations!DE$97</f>
        <v>3.0310147047823475</v>
      </c>
      <c r="AH616" s="24">
        <f>('Bruker data input page'!BK616*10000)*Calibrations!DK$97+Calibrations!DL$97</f>
        <v>116.3694464439816</v>
      </c>
      <c r="AI616" s="24">
        <f>Calibrations!DR$97*('Bruker data input page'!BM616*10000)^2+('Bruker data input page'!BM616*10000)*Calibrations!DS$97+Calibrations!DT$97</f>
        <v>30.785516947465101</v>
      </c>
      <c r="AJ616" s="24">
        <f>Calibrations!DY$97*('Bruker data input page'!BO616*10000)^2+Calibrations!DZ$97*('Bruker data input page'!BO616*10000)+Calibrations!EA$97</f>
        <v>96.480226320972292</v>
      </c>
      <c r="AK616" s="21"/>
      <c r="AL616" s="21"/>
    </row>
    <row r="617" spans="2:55">
      <c r="B617" s="27">
        <f>'Bruker data input page'!B1294</f>
        <v>44766.70208333333</v>
      </c>
      <c r="C617" s="21" t="str">
        <f>'Bruker data input page'!G1294</f>
        <v>GeoExploration</v>
      </c>
      <c r="D617" s="21" t="str">
        <f>'Bruker data input page'!H1294</f>
        <v>Oxide3phase</v>
      </c>
      <c r="E617" s="26">
        <f>'Bruker data input page'!L1294</f>
        <v>90</v>
      </c>
      <c r="F617" s="26"/>
      <c r="G617" s="26" t="str">
        <f>'Bruker data input page'!DK617</f>
        <v>393-U1583F-17R-1A</v>
      </c>
      <c r="H617" s="26" t="str">
        <f>'Bruker data input page'!DL617</f>
        <v>SHLF</v>
      </c>
      <c r="I617" s="26">
        <f>'Bruker data input page'!DM617</f>
        <v>0</v>
      </c>
      <c r="J617" s="26">
        <f>'Bruker data input page'!DN617</f>
        <v>0</v>
      </c>
      <c r="K617" s="26">
        <f>'Bruker data input page'!DO617</f>
        <v>0</v>
      </c>
      <c r="L617" s="26">
        <f>'Bruker data input page'!DP617</f>
        <v>0</v>
      </c>
      <c r="M617" s="26">
        <f>'Bruker data input page'!DQ617</f>
        <v>0</v>
      </c>
      <c r="N617" s="26">
        <f>'Bruker data input page'!DR617</f>
        <v>0</v>
      </c>
      <c r="O617" s="26">
        <f>'Bruker data input page'!DS617</f>
        <v>124</v>
      </c>
      <c r="P617" s="21" t="str">
        <f>'Bruker data input page'!DT617</f>
        <v>13A BKGD</v>
      </c>
      <c r="Q617" s="21">
        <f>'Bruker data input page'!A617</f>
        <v>273</v>
      </c>
      <c r="R617" s="27">
        <f>'Bruker data input page'!B617</f>
        <v>44756.8125</v>
      </c>
      <c r="S617" s="22">
        <f>'Bruker data input page'!Y617*Calibrations!H$97+Calibrations!I$97</f>
        <v>51.427537769067918</v>
      </c>
      <c r="T617" s="23">
        <f>Calibrations!O$97*('Bruker data input page'!AK617/0.5993)^2+Calibrations!P$97*('Bruker data input page'!AK617/0.5993)+Calibrations!Q$97</f>
        <v>1.3691198551387953</v>
      </c>
      <c r="U617" s="22">
        <f>Calibrations!$V$97*'Bruker data input page'!W617^2+Calibrations!$W$97*'Bruker data input page'!W617+Calibrations!$X$97</f>
        <v>18.310468093526396</v>
      </c>
      <c r="V617" s="23">
        <f>('Bruker data input page'!AS617/0.69943)*Calibrations!AC$97+Calibrations!AD$97</f>
        <v>8.7897976495448784</v>
      </c>
      <c r="W617" s="23">
        <f>'Bruker data input page'!U617*Calibrations!AQ$97+Calibrations!AR$97</f>
        <v>10.26717157710598</v>
      </c>
      <c r="X617" s="23">
        <f>Calibrations!AJ$97*('Bruker data input page'!AQ617/0.77446)^2+('Bruker data input page'!AQ617/0.77446)*Calibrations!AK$97+Calibrations!AL$97</f>
        <v>0.13082969546563122</v>
      </c>
      <c r="Y617" s="23">
        <f>('Bruker data input page'!AI617/0.7147)*Calibrations!AX$97+Calibrations!AY$97</f>
        <v>13.429485774557101</v>
      </c>
      <c r="Z617" s="23">
        <f>('Bruker data input page'!AG617/0.8302)*Calibrations!BE$97+Calibrations!BF$97</f>
        <v>0.26069113791123272</v>
      </c>
      <c r="AA617" s="23">
        <f>((('Bruker data input page'!AA617/0.436)^2)*Calibrations!BK$97)+(('Bruker data input page'!AA617/0.436)*Calibrations!BL$97)+Calibrations!BM$97</f>
        <v>0.10762765645376056</v>
      </c>
      <c r="AB617" s="24">
        <f>'Bruker data input page'!AM617*Calibrations!BS$97*10000+Calibrations!BT$97</f>
        <v>287.80415982966952</v>
      </c>
      <c r="AC617" s="24">
        <f>Calibrations!CA$97*('Bruker data input page'!AO617*10000)^2+('Bruker data input page'!AO617*10000)*Calibrations!CB$97+Calibrations!CC$97</f>
        <v>321.64463973489853</v>
      </c>
      <c r="AD617" s="24">
        <f>'Bruker data input page'!AW617*10000*Calibrations!CI$97+Calibrations!CJ$97</f>
        <v>80.447733150896241</v>
      </c>
      <c r="AE617" s="24">
        <f>'Bruker data input page'!AY617*10000*Calibrations!CP$97+Calibrations!CQ$97</f>
        <v>63.850392529263047</v>
      </c>
      <c r="AF617" s="24">
        <f>Calibrations!$CW$97*('Bruker data input page'!BA617*10000)^2+('Bruker data input page'!BA617*10000)*Calibrations!$CX$97+Calibrations!$CY$97</f>
        <v>67.281049961406254</v>
      </c>
      <c r="AG617" s="24">
        <f>'Bruker data input page'!BI617*10000*Calibrations!DD$97+Calibrations!DE$97</f>
        <v>3.0310147047823475</v>
      </c>
      <c r="AH617" s="24">
        <f>('Bruker data input page'!BK617*10000)*Calibrations!DK$97+Calibrations!DL$97</f>
        <v>111.40355838857963</v>
      </c>
      <c r="AI617" s="24">
        <f>Calibrations!DR$97*('Bruker data input page'!BM617*10000)^2+('Bruker data input page'!BM617*10000)*Calibrations!DS$97+Calibrations!DT$97</f>
        <v>35.02425495428713</v>
      </c>
      <c r="AJ617" s="24">
        <f>Calibrations!DY$97*('Bruker data input page'!BO617*10000)^2+Calibrations!DZ$97*('Bruker data input page'!BO617*10000)+Calibrations!EA$97</f>
        <v>97.325721549311766</v>
      </c>
      <c r="AK617" s="21"/>
      <c r="AL617" s="21"/>
    </row>
    <row r="618" spans="2:55">
      <c r="B618" s="27">
        <f>'Bruker data input page'!B1295</f>
        <v>0</v>
      </c>
      <c r="C618" s="21">
        <f>'Bruker data input page'!G1295</f>
        <v>0</v>
      </c>
      <c r="D618" s="21">
        <f>'Bruker data input page'!H1295</f>
        <v>0</v>
      </c>
      <c r="E618" s="26">
        <f>'Bruker data input page'!L1295</f>
        <v>0</v>
      </c>
      <c r="F618" s="26"/>
      <c r="G618" s="26" t="str">
        <f>'Bruker data input page'!DK618</f>
        <v>393-U1583F-18R-1A</v>
      </c>
      <c r="H618" s="26" t="str">
        <f>'Bruker data input page'!DL618</f>
        <v>SHLF</v>
      </c>
      <c r="I618" s="26">
        <f>'Bruker data input page'!DM618</f>
        <v>0</v>
      </c>
      <c r="J618" s="26">
        <f>'Bruker data input page'!DN618</f>
        <v>0</v>
      </c>
      <c r="K618" s="26">
        <f>'Bruker data input page'!DO618</f>
        <v>0</v>
      </c>
      <c r="L618" s="26">
        <f>'Bruker data input page'!DP618</f>
        <v>0</v>
      </c>
      <c r="M618" s="26">
        <f>'Bruker data input page'!DQ618</f>
        <v>0</v>
      </c>
      <c r="N618" s="26">
        <f>'Bruker data input page'!DR618</f>
        <v>0</v>
      </c>
      <c r="O618" s="26">
        <f>'Bruker data input page'!DS618</f>
        <v>4</v>
      </c>
      <c r="P618" s="21" t="str">
        <f>'Bruker data input page'!DT618</f>
        <v>1A BKGD</v>
      </c>
      <c r="Q618" s="21">
        <f>'Bruker data input page'!A618</f>
        <v>274</v>
      </c>
      <c r="R618" s="27">
        <f>'Bruker data input page'!B618</f>
        <v>44756.820833333331</v>
      </c>
      <c r="S618" s="22">
        <f>'Bruker data input page'!Y618*Calibrations!H$97+Calibrations!I$97</f>
        <v>49.359324528091882</v>
      </c>
      <c r="T618" s="23">
        <f>Calibrations!O$97*('Bruker data input page'!AK618/0.5993)^2+Calibrations!P$97*('Bruker data input page'!AK618/0.5993)+Calibrations!Q$97</f>
        <v>1.2777907021538932</v>
      </c>
      <c r="U618" s="22">
        <f>Calibrations!$V$97*'Bruker data input page'!W618^2+Calibrations!$W$97*'Bruker data input page'!W618+Calibrations!$X$97</f>
        <v>16.489211044617576</v>
      </c>
      <c r="V618" s="23">
        <f>('Bruker data input page'!AS618/0.69943)*Calibrations!AC$97+Calibrations!AD$97</f>
        <v>8.8174298892456306</v>
      </c>
      <c r="W618" s="23">
        <f>'Bruker data input page'!U618*Calibrations!AQ$97+Calibrations!AR$97</f>
        <v>8.1124465369874628</v>
      </c>
      <c r="X618" s="23">
        <f>Calibrations!AJ$97*('Bruker data input page'!AQ618/0.77446)^2+('Bruker data input page'!AQ618/0.77446)*Calibrations!AK$97+Calibrations!AL$97</f>
        <v>0.14894976990461106</v>
      </c>
      <c r="Y618" s="23">
        <f>('Bruker data input page'!AI618/0.7147)*Calibrations!AX$97+Calibrations!AY$97</f>
        <v>10.991362554161409</v>
      </c>
      <c r="Z618" s="23">
        <f>('Bruker data input page'!AG618/0.8302)*Calibrations!BE$97+Calibrations!BF$97</f>
        <v>0.42851521351882754</v>
      </c>
      <c r="AA618" s="23">
        <f>((('Bruker data input page'!AA618/0.436)^2)*Calibrations!BK$97)+(('Bruker data input page'!AA618/0.436)*Calibrations!BL$97)+Calibrations!BM$97</f>
        <v>9.251422672557745E-2</v>
      </c>
      <c r="AB618" s="24">
        <f>'Bruker data input page'!AM618*Calibrations!BS$97*10000+Calibrations!BT$97</f>
        <v>266.36747358095141</v>
      </c>
      <c r="AC618" s="24">
        <f>Calibrations!CA$97*('Bruker data input page'!AO618*10000)^2+('Bruker data input page'!AO618*10000)*Calibrations!CB$97+Calibrations!CC$97</f>
        <v>295.22995398121873</v>
      </c>
      <c r="AD618" s="24">
        <f>'Bruker data input page'!AW618*10000*Calibrations!CI$97+Calibrations!CJ$97</f>
        <v>45.849248403565134</v>
      </c>
      <c r="AE618" s="24">
        <f>'Bruker data input page'!AY618*10000*Calibrations!CP$97+Calibrations!CQ$97</f>
        <v>57.682624918845853</v>
      </c>
      <c r="AF618" s="24">
        <f>Calibrations!$CW$97*('Bruker data input page'!BA618*10000)^2+('Bruker data input page'!BA618*10000)*Calibrations!$CX$97+Calibrations!$CY$97</f>
        <v>67.281049961406254</v>
      </c>
      <c r="AG618" s="24">
        <f>'Bruker data input page'!BI618*10000*Calibrations!DD$97+Calibrations!DE$97</f>
        <v>6.421244393933315</v>
      </c>
      <c r="AH618" s="24">
        <f>('Bruker data input page'!BK618*10000)*Calibrations!DK$97+Calibrations!DL$97</f>
        <v>111.40355838857963</v>
      </c>
      <c r="AI618" s="24">
        <f>Calibrations!DR$97*('Bruker data input page'!BM618*10000)^2+('Bruker data input page'!BM618*10000)*Calibrations!DS$97+Calibrations!DT$97</f>
        <v>28.664408876081268</v>
      </c>
      <c r="AJ618" s="24">
        <f>Calibrations!DY$97*('Bruker data input page'!BO618*10000)^2+Calibrations!DZ$97*('Bruker data input page'!BO618*10000)+Calibrations!EA$97</f>
        <v>93.095150701108494</v>
      </c>
      <c r="AK618" s="21"/>
      <c r="AL618" s="21"/>
    </row>
    <row r="619" spans="2:55">
      <c r="B619" s="27">
        <f>'Bruker data input page'!B1296</f>
        <v>44754.021527777775</v>
      </c>
      <c r="C619" s="21" t="str">
        <f>'Bruker data input page'!G1296</f>
        <v>GeoExploration</v>
      </c>
      <c r="D619" s="21" t="str">
        <f>'Bruker data input page'!H1296</f>
        <v>Oxide3phase</v>
      </c>
      <c r="E619" s="26">
        <f>'Bruker data input page'!L1296</f>
        <v>90</v>
      </c>
      <c r="F619" s="26"/>
      <c r="G619" s="26" t="str">
        <f>'Bruker data input page'!DK619</f>
        <v>393-U1583F-18R-1A</v>
      </c>
      <c r="H619" s="26" t="str">
        <f>'Bruker data input page'!DL619</f>
        <v>SHLF</v>
      </c>
      <c r="I619" s="26">
        <f>'Bruker data input page'!DM619</f>
        <v>0</v>
      </c>
      <c r="J619" s="26">
        <f>'Bruker data input page'!DN619</f>
        <v>0</v>
      </c>
      <c r="K619" s="26">
        <f>'Bruker data input page'!DO619</f>
        <v>0</v>
      </c>
      <c r="L619" s="26">
        <f>'Bruker data input page'!DP619</f>
        <v>0</v>
      </c>
      <c r="M619" s="26">
        <f>'Bruker data input page'!DQ619</f>
        <v>0</v>
      </c>
      <c r="N619" s="26">
        <f>'Bruker data input page'!DR619</f>
        <v>0</v>
      </c>
      <c r="O619" s="26">
        <f>'Bruker data input page'!DS619</f>
        <v>24</v>
      </c>
      <c r="P619" s="21" t="str">
        <f>'Bruker data input page'!DT619</f>
        <v>4A BKGD</v>
      </c>
      <c r="Q619" s="21">
        <f>'Bruker data input page'!A619</f>
        <v>275</v>
      </c>
      <c r="R619" s="27">
        <f>'Bruker data input page'!B619</f>
        <v>44756.822916666664</v>
      </c>
      <c r="S619" s="22">
        <f>'Bruker data input page'!Y619*Calibrations!H$97+Calibrations!I$97</f>
        <v>53.190039935819129</v>
      </c>
      <c r="T619" s="23">
        <f>Calibrations!O$97*('Bruker data input page'!AK619/0.5993)^2+Calibrations!P$97*('Bruker data input page'!AK619/0.5993)+Calibrations!Q$97</f>
        <v>1.3335954865567041</v>
      </c>
      <c r="U619" s="22">
        <f>Calibrations!$V$97*'Bruker data input page'!W619^2+Calibrations!$W$97*'Bruker data input page'!W619+Calibrations!$X$97</f>
        <v>18.773896053574525</v>
      </c>
      <c r="V619" s="23">
        <f>('Bruker data input page'!AS619/0.69943)*Calibrations!AC$97+Calibrations!AD$97</f>
        <v>8.3226400971040064</v>
      </c>
      <c r="W619" s="23">
        <f>'Bruker data input page'!U619*Calibrations!AQ$97+Calibrations!AR$97</f>
        <v>8.9950234601046475</v>
      </c>
      <c r="X619" s="23">
        <f>Calibrations!AJ$97*('Bruker data input page'!AQ619/0.77446)^2+('Bruker data input page'!AQ619/0.77446)*Calibrations!AK$97+Calibrations!AL$97</f>
        <v>0.13473531522474591</v>
      </c>
      <c r="Y619" s="23">
        <f>('Bruker data input page'!AI619/0.7147)*Calibrations!AX$97+Calibrations!AY$97</f>
        <v>12.062437666905488</v>
      </c>
      <c r="Z619" s="23">
        <f>('Bruker data input page'!AG619/0.8302)*Calibrations!BE$97+Calibrations!BF$97</f>
        <v>0.21481117479548736</v>
      </c>
      <c r="AA619" s="23">
        <f>((('Bruker data input page'!AA619/0.436)^2)*Calibrations!BK$97)+(('Bruker data input page'!AA619/0.436)*Calibrations!BL$97)+Calibrations!BM$97</f>
        <v>7.116512368680751E-2</v>
      </c>
      <c r="AB619" s="24">
        <f>'Bruker data input page'!AM619*Calibrations!BS$97*10000+Calibrations!BT$97</f>
        <v>367.54863267490077</v>
      </c>
      <c r="AC619" s="24">
        <f>Calibrations!CA$97*('Bruker data input page'!AO619*10000)^2+('Bruker data input page'!AO619*10000)*Calibrations!CB$97+Calibrations!CC$97</f>
        <v>327.67961662344317</v>
      </c>
      <c r="AD619" s="24">
        <f>'Bruker data input page'!AW619*10000*Calibrations!CI$97+Calibrations!CJ$97</f>
        <v>92.310070778552628</v>
      </c>
      <c r="AE619" s="24">
        <f>'Bruker data input page'!AY619*10000*Calibrations!CP$97+Calibrations!CQ$97</f>
        <v>65.906315066068771</v>
      </c>
      <c r="AF619" s="24">
        <f>Calibrations!$CW$97*('Bruker data input page'!BA619*10000)^2+('Bruker data input page'!BA619*10000)*Calibrations!$CX$97+Calibrations!$CY$97</f>
        <v>65.895924321780186</v>
      </c>
      <c r="AG619" s="24">
        <f>'Bruker data input page'!BI619*10000*Calibrations!DD$97+Calibrations!DE$97</f>
        <v>3.0310147047823475</v>
      </c>
      <c r="AH619" s="24">
        <f>('Bruker data input page'!BK619*10000)*Calibrations!DK$97+Calibrations!DL$97</f>
        <v>117.36262405506197</v>
      </c>
      <c r="AI619" s="24">
        <f>Calibrations!DR$97*('Bruker data input page'!BM619*10000)^2+('Bruker data input page'!BM619*10000)*Calibrations!DS$97+Calibrations!DT$97</f>
        <v>29.725107834104254</v>
      </c>
      <c r="AJ619" s="24">
        <f>Calibrations!DY$97*('Bruker data input page'!BO619*10000)^2+Calibrations!DZ$97*('Bruker data input page'!BO619*10000)+Calibrations!EA$97</f>
        <v>96.480226320972292</v>
      </c>
      <c r="AK619" s="21"/>
      <c r="AL619" s="21"/>
    </row>
    <row r="620" spans="2:55">
      <c r="B620" s="27">
        <f>'Bruker data input page'!B1297</f>
        <v>44754.023611111108</v>
      </c>
      <c r="C620" s="21" t="str">
        <f>'Bruker data input page'!G1297</f>
        <v>GeoExploration</v>
      </c>
      <c r="D620" s="21" t="str">
        <f>'Bruker data input page'!H1297</f>
        <v>Oxide3phase</v>
      </c>
      <c r="E620" s="26">
        <f>'Bruker data input page'!L1297</f>
        <v>90</v>
      </c>
      <c r="F620" s="26"/>
      <c r="G620" s="26" t="str">
        <f>'Bruker data input page'!DK620</f>
        <v>393-U1583F-18R-1A</v>
      </c>
      <c r="H620" s="26" t="str">
        <f>'Bruker data input page'!DL620</f>
        <v>SHLF</v>
      </c>
      <c r="I620" s="26">
        <f>'Bruker data input page'!DM620</f>
        <v>0</v>
      </c>
      <c r="J620" s="26">
        <f>'Bruker data input page'!DN620</f>
        <v>0</v>
      </c>
      <c r="K620" s="26">
        <f>'Bruker data input page'!DO620</f>
        <v>0</v>
      </c>
      <c r="L620" s="26">
        <f>'Bruker data input page'!DP620</f>
        <v>0</v>
      </c>
      <c r="M620" s="26">
        <f>'Bruker data input page'!DQ620</f>
        <v>0</v>
      </c>
      <c r="N620" s="26">
        <f>'Bruker data input page'!DR620</f>
        <v>0</v>
      </c>
      <c r="O620" s="26">
        <f>'Bruker data input page'!DS620</f>
        <v>41</v>
      </c>
      <c r="P620" s="21" t="str">
        <f>'Bruker data input page'!DT620</f>
        <v>6A ALT</v>
      </c>
      <c r="Q620" s="21">
        <f>'Bruker data input page'!A620</f>
        <v>276</v>
      </c>
      <c r="R620" s="27">
        <f>'Bruker data input page'!B620</f>
        <v>44756.824999999997</v>
      </c>
      <c r="S620" s="22">
        <f>'Bruker data input page'!Y620*Calibrations!H$97+Calibrations!I$97</f>
        <v>53.462126356330145</v>
      </c>
      <c r="T620" s="23">
        <f>Calibrations!O$97*('Bruker data input page'!AK620/0.5993)^2+Calibrations!P$97*('Bruker data input page'!AK620/0.5993)+Calibrations!Q$97</f>
        <v>1.3506601880371207</v>
      </c>
      <c r="U620" s="22">
        <f>Calibrations!$V$97*'Bruker data input page'!W620^2+Calibrations!$W$97*'Bruker data input page'!W620+Calibrations!$X$97</f>
        <v>20.228361356341406</v>
      </c>
      <c r="V620" s="23">
        <f>('Bruker data input page'!AS620/0.69943)*Calibrations!AC$97+Calibrations!AD$97</f>
        <v>9.7854217862626651</v>
      </c>
      <c r="W620" s="23">
        <f>'Bruker data input page'!U620*Calibrations!AQ$97+Calibrations!AR$97</f>
        <v>7.4562655781572937</v>
      </c>
      <c r="X620" s="23">
        <f>Calibrations!AJ$97*('Bruker data input page'!AQ620/0.77446)^2+('Bruker data input page'!AQ620/0.77446)*Calibrations!AK$97+Calibrations!AL$97</f>
        <v>0.14651276276551262</v>
      </c>
      <c r="Y620" s="23">
        <f>('Bruker data input page'!AI620/0.7147)*Calibrations!AX$97+Calibrations!AY$97</f>
        <v>12.64981617223124</v>
      </c>
      <c r="Z620" s="23">
        <f>('Bruker data input page'!AG620/0.8302)*Calibrations!BE$97+Calibrations!BF$97</f>
        <v>0.20454855146696538</v>
      </c>
      <c r="AA620" s="23">
        <f>((('Bruker data input page'!AA620/0.436)^2)*Calibrations!BK$97)+(('Bruker data input page'!AA620/0.436)*Calibrations!BL$97)+Calibrations!BM$97</f>
        <v>9.7060149482739472E-2</v>
      </c>
      <c r="AB620" s="24">
        <f>'Bruker data input page'!AM620*Calibrations!BS$97*10000+Calibrations!BT$97</f>
        <v>308.38337862843883</v>
      </c>
      <c r="AC620" s="24">
        <f>Calibrations!CA$97*('Bruker data input page'!AO620*10000)^2+('Bruker data input page'!AO620*10000)*Calibrations!CB$97+Calibrations!CC$97</f>
        <v>309.1768739258797</v>
      </c>
      <c r="AD620" s="24">
        <f>'Bruker data input page'!AW620*10000*Calibrations!CI$97+Calibrations!CJ$97</f>
        <v>67.596867387601833</v>
      </c>
      <c r="AE620" s="24">
        <f>'Bruker data input page'!AY620*10000*Calibrations!CP$97+Calibrations!CQ$97</f>
        <v>64.878353797665909</v>
      </c>
      <c r="AF620" s="24">
        <f>Calibrations!$CW$97*('Bruker data input page'!BA620*10000)^2+('Bruker data input page'!BA620*10000)*Calibrations!$CX$97+Calibrations!$CY$97</f>
        <v>72.762235374685773</v>
      </c>
      <c r="AG620" s="24">
        <f>'Bruker data input page'!BI620*10000*Calibrations!DD$97+Calibrations!DE$97</f>
        <v>1.9009381417320252</v>
      </c>
      <c r="AH620" s="24">
        <f>('Bruker data input page'!BK620*10000)*Calibrations!DK$97+Calibrations!DL$97</f>
        <v>125.3080449437051</v>
      </c>
      <c r="AI620" s="24">
        <f>Calibrations!DR$97*('Bruker data input page'!BM620*10000)^2+('Bruker data input page'!BM620*10000)*Calibrations!DS$97+Calibrations!DT$97</f>
        <v>27.603420073396141</v>
      </c>
      <c r="AJ620" s="24">
        <f>Calibrations!DY$97*('Bruker data input page'!BO620*10000)^2+Calibrations!DZ$97*('Bruker data input page'!BO620*10000)+Calibrations!EA$97</f>
        <v>90.553094544379476</v>
      </c>
      <c r="AK620" s="21"/>
      <c r="AL620" s="21"/>
    </row>
    <row r="621" spans="2:55">
      <c r="B621" s="27">
        <f>'Bruker data input page'!B1298</f>
        <v>44765.161805555559</v>
      </c>
      <c r="C621" s="21" t="str">
        <f>'Bruker data input page'!G1298</f>
        <v>GeoExploration</v>
      </c>
      <c r="D621" s="21" t="str">
        <f>'Bruker data input page'!H1298</f>
        <v>Oxide3phase</v>
      </c>
      <c r="E621" s="26">
        <f>'Bruker data input page'!L1298</f>
        <v>90</v>
      </c>
      <c r="F621" s="26"/>
      <c r="G621" s="26" t="str">
        <f>'Bruker data input page'!DK621</f>
        <v>393-U1583F-18R-1A</v>
      </c>
      <c r="H621" s="26" t="str">
        <f>'Bruker data input page'!DL621</f>
        <v>SHLF</v>
      </c>
      <c r="I621" s="26">
        <f>'Bruker data input page'!DM621</f>
        <v>0</v>
      </c>
      <c r="J621" s="26">
        <f>'Bruker data input page'!DN621</f>
        <v>0</v>
      </c>
      <c r="K621" s="26">
        <f>'Bruker data input page'!DO621</f>
        <v>0</v>
      </c>
      <c r="L621" s="26">
        <f>'Bruker data input page'!DP621</f>
        <v>0</v>
      </c>
      <c r="M621" s="26">
        <f>'Bruker data input page'!DQ621</f>
        <v>0</v>
      </c>
      <c r="N621" s="26">
        <f>'Bruker data input page'!DR621</f>
        <v>0</v>
      </c>
      <c r="O621" s="26">
        <f>'Bruker data input page'!DS621</f>
        <v>58</v>
      </c>
      <c r="P621" s="21" t="str">
        <f>'Bruker data input page'!DT621</f>
        <v>8A ALT</v>
      </c>
      <c r="Q621" s="21">
        <f>'Bruker data input page'!A621</f>
        <v>277</v>
      </c>
      <c r="R621" s="27">
        <f>'Bruker data input page'!B621</f>
        <v>44756.82708333333</v>
      </c>
      <c r="S621" s="22">
        <f>'Bruker data input page'!Y621*Calibrations!H$97+Calibrations!I$97</f>
        <v>52.747097501030908</v>
      </c>
      <c r="T621" s="23">
        <f>Calibrations!O$97*('Bruker data input page'!AK621/0.5993)^2+Calibrations!P$97*('Bruker data input page'!AK621/0.5993)+Calibrations!Q$97</f>
        <v>1.3415975547053292</v>
      </c>
      <c r="U621" s="22">
        <f>Calibrations!$V$97*'Bruker data input page'!W621^2+Calibrations!$W$97*'Bruker data input page'!W621+Calibrations!$X$97</f>
        <v>19.297130771289059</v>
      </c>
      <c r="V621" s="23">
        <f>('Bruker data input page'!AS621/0.69943)*Calibrations!AC$97+Calibrations!AD$97</f>
        <v>9.0966306445553293</v>
      </c>
      <c r="W621" s="23">
        <f>'Bruker data input page'!U621*Calibrations!AQ$97+Calibrations!AR$97</f>
        <v>8.909569133704256</v>
      </c>
      <c r="X621" s="23">
        <f>Calibrations!AJ$97*('Bruker data input page'!AQ621/0.77446)^2+('Bruker data input page'!AQ621/0.77446)*Calibrations!AK$97+Calibrations!AL$97</f>
        <v>0.10884437999932926</v>
      </c>
      <c r="Y621" s="23">
        <f>('Bruker data input page'!AI621/0.7147)*Calibrations!AX$97+Calibrations!AY$97</f>
        <v>11.816554751897431</v>
      </c>
      <c r="Z621" s="23">
        <f>('Bruker data input page'!AG621/0.8302)*Calibrations!BE$97+Calibrations!BF$97</f>
        <v>0.33237858027958483</v>
      </c>
      <c r="AA621" s="23">
        <f>((('Bruker data input page'!AA621/0.436)^2)*Calibrations!BK$97)+(('Bruker data input page'!AA621/0.436)*Calibrations!BL$97)+Calibrations!BM$97</f>
        <v>0.10536786325374813</v>
      </c>
      <c r="AB621" s="24">
        <f>'Bruker data input page'!AM621*Calibrations!BS$97*10000+Calibrations!BT$97</f>
        <v>318.67298802782352</v>
      </c>
      <c r="AC621" s="24">
        <f>Calibrations!CA$97*('Bruker data input page'!AO621*10000)^2+('Bruker data input page'!AO621*10000)*Calibrations!CB$97+Calibrations!CC$97</f>
        <v>331.90912827200975</v>
      </c>
      <c r="AD621" s="24">
        <f>'Bruker data input page'!AW621*10000*Calibrations!CI$97+Calibrations!CJ$97</f>
        <v>73.528036201430027</v>
      </c>
      <c r="AE621" s="24">
        <f>'Bruker data input page'!AY621*10000*Calibrations!CP$97+Calibrations!CQ$97</f>
        <v>61.794469992457316</v>
      </c>
      <c r="AF621" s="24">
        <f>Calibrations!$CW$97*('Bruker data input page'!BA621*10000)^2+('Bruker data input page'!BA621*10000)*Calibrations!$CX$97+Calibrations!$CY$97</f>
        <v>79.48025356452959</v>
      </c>
      <c r="AG621" s="24">
        <f>'Bruker data input page'!BI621*10000*Calibrations!DD$97+Calibrations!DE$97</f>
        <v>1.9009381417320252</v>
      </c>
      <c r="AH621" s="24">
        <f>('Bruker data input page'!BK621*10000)*Calibrations!DK$97+Calibrations!DL$97</f>
        <v>115.37626883290119</v>
      </c>
      <c r="AI621" s="24">
        <f>Calibrations!DR$97*('Bruker data input page'!BM621*10000)^2+('Bruker data input page'!BM621*10000)*Calibrations!DS$97+Calibrations!DT$97</f>
        <v>30.785516947465101</v>
      </c>
      <c r="AJ621" s="24">
        <f>Calibrations!DY$97*('Bruker data input page'!BO621*10000)^2+Calibrations!DZ$97*('Bruker data input page'!BO621*10000)+Calibrations!EA$97</f>
        <v>93.941883812050335</v>
      </c>
      <c r="AK621" s="21"/>
      <c r="AL621" s="21"/>
    </row>
    <row r="622" spans="2:55">
      <c r="B622" s="27">
        <f>'Bruker data input page'!B1299</f>
        <v>44765.164583333331</v>
      </c>
      <c r="C622" s="21" t="str">
        <f>'Bruker data input page'!G1299</f>
        <v>GeoExploration</v>
      </c>
      <c r="D622" s="21" t="str">
        <f>'Bruker data input page'!H1299</f>
        <v>Oxide3phase</v>
      </c>
      <c r="E622" s="26">
        <f>'Bruker data input page'!L1299</f>
        <v>90</v>
      </c>
      <c r="F622" s="26"/>
      <c r="G622" s="26" t="str">
        <f>'Bruker data input page'!DK622</f>
        <v>393-U1583F-18R-1A</v>
      </c>
      <c r="H622" s="26" t="str">
        <f>'Bruker data input page'!DL622</f>
        <v>SHLF</v>
      </c>
      <c r="I622" s="26">
        <f>'Bruker data input page'!DM622</f>
        <v>0</v>
      </c>
      <c r="J622" s="26">
        <f>'Bruker data input page'!DN622</f>
        <v>0</v>
      </c>
      <c r="K622" s="26">
        <f>'Bruker data input page'!DO622</f>
        <v>0</v>
      </c>
      <c r="L622" s="26">
        <f>'Bruker data input page'!DP622</f>
        <v>0</v>
      </c>
      <c r="M622" s="26">
        <f>'Bruker data input page'!DQ622</f>
        <v>0</v>
      </c>
      <c r="N622" s="26">
        <f>'Bruker data input page'!DR622</f>
        <v>0</v>
      </c>
      <c r="O622" s="26">
        <f>'Bruker data input page'!DS622</f>
        <v>95</v>
      </c>
      <c r="P622" s="21" t="str">
        <f>'Bruker data input page'!DT622</f>
        <v>13A ALT</v>
      </c>
      <c r="Q622" s="21">
        <f>'Bruker data input page'!A622</f>
        <v>278</v>
      </c>
      <c r="R622" s="27">
        <f>'Bruker data input page'!B622</f>
        <v>44756.828472222223</v>
      </c>
      <c r="S622" s="22">
        <f>'Bruker data input page'!Y622*Calibrations!H$97+Calibrations!I$97</f>
        <v>53.713182516391164</v>
      </c>
      <c r="T622" s="23">
        <f>Calibrations!O$97*('Bruker data input page'!AK622/0.5993)^2+Calibrations!P$97*('Bruker data input page'!AK622/0.5993)+Calibrations!Q$97</f>
        <v>1.4073691321583406</v>
      </c>
      <c r="U622" s="22">
        <f>Calibrations!$V$97*'Bruker data input page'!W622^2+Calibrations!$W$97*'Bruker data input page'!W622+Calibrations!$X$97</f>
        <v>19.935544346926161</v>
      </c>
      <c r="V622" s="23">
        <f>('Bruker data input page'!AS622/0.69943)*Calibrations!AC$97+Calibrations!AD$97</f>
        <v>10.092686535018442</v>
      </c>
      <c r="W622" s="23">
        <f>'Bruker data input page'!U622*Calibrations!AQ$97+Calibrations!AR$97</f>
        <v>7.7018017648733563</v>
      </c>
      <c r="X622" s="23">
        <f>Calibrations!AJ$97*('Bruker data input page'!AQ622/0.77446)^2+('Bruker data input page'!AQ622/0.77446)*Calibrations!AK$97+Calibrations!AL$97</f>
        <v>0.15690618688229419</v>
      </c>
      <c r="Y622" s="23">
        <f>('Bruker data input page'!AI622/0.7147)*Calibrations!AX$97+Calibrations!AY$97</f>
        <v>12.587850632659553</v>
      </c>
      <c r="Z622" s="23">
        <f>('Bruker data input page'!AG622/0.8302)*Calibrations!BE$97+Calibrations!BF$97</f>
        <v>0.19956816073400616</v>
      </c>
      <c r="AA622" s="23">
        <f>((('Bruker data input page'!AA622/0.436)^2)*Calibrations!BK$97)+(('Bruker data input page'!AA622/0.436)*Calibrations!BL$97)+Calibrations!BM$97</f>
        <v>0.10574467244539761</v>
      </c>
      <c r="AB622" s="24">
        <f>'Bruker data input page'!AM622*Calibrations!BS$97*10000+Calibrations!BT$97</f>
        <v>321.24539037766965</v>
      </c>
      <c r="AC622" s="24">
        <f>Calibrations!CA$97*('Bruker data input page'!AO622*10000)^2+('Bruker data input page'!AO622*10000)*Calibrations!CB$97+Calibrations!CC$97</f>
        <v>300.88178947515189</v>
      </c>
      <c r="AD622" s="24">
        <f>'Bruker data input page'!AW622*10000*Calibrations!CI$97+Calibrations!CJ$97</f>
        <v>69.573923658877888</v>
      </c>
      <c r="AE622" s="24">
        <f>'Bruker data input page'!AY622*10000*Calibrations!CP$97+Calibrations!CQ$97</f>
        <v>64.878353797665909</v>
      </c>
      <c r="AF622" s="24">
        <f>Calibrations!$CW$97*('Bruker data input page'!BA622*10000)^2+('Bruker data input page'!BA622*10000)*Calibrations!$CX$97+Calibrations!$CY$97</f>
        <v>80.80606205893092</v>
      </c>
      <c r="AG622" s="24" t="e">
        <f>'Bruker data input page'!BI622*10000*Calibrations!DD$97+Calibrations!DE$97</f>
        <v>#VALUE!</v>
      </c>
      <c r="AH622" s="24">
        <f>('Bruker data input page'!BK622*10000)*Calibrations!DK$97+Calibrations!DL$97</f>
        <v>124.31486733262471</v>
      </c>
      <c r="AI622" s="24">
        <f>Calibrations!DR$97*('Bruker data input page'!BM622*10000)^2+('Bruker data input page'!BM622*10000)*Calibrations!DS$97+Calibrations!DT$97</f>
        <v>29.725107834104254</v>
      </c>
      <c r="AJ622" s="24">
        <f>Calibrations!DY$97*('Bruker data input page'!BO622*10000)^2+Calibrations!DZ$97*('Bruker data input page'!BO622*10000)+Calibrations!EA$97</f>
        <v>93.095150701108494</v>
      </c>
      <c r="AK622" s="21"/>
      <c r="AL622" s="21"/>
    </row>
    <row r="623" spans="2:55">
      <c r="B623" s="27">
        <f>'Bruker data input page'!B1300</f>
        <v>44742.881249999999</v>
      </c>
      <c r="C623" s="21" t="str">
        <f>'Bruker data input page'!G1300</f>
        <v>GeoExploration</v>
      </c>
      <c r="D623" s="21" t="str">
        <f>'Bruker data input page'!H1300</f>
        <v>Oxide3phase</v>
      </c>
      <c r="E623" s="26">
        <f>'Bruker data input page'!L1300</f>
        <v>90</v>
      </c>
      <c r="F623" s="26"/>
      <c r="G623" s="26" t="str">
        <f>'Bruker data input page'!DK623</f>
        <v>393-U1583F-18R-1A</v>
      </c>
      <c r="H623" s="26" t="str">
        <f>'Bruker data input page'!DL623</f>
        <v>SHLF</v>
      </c>
      <c r="I623" s="26">
        <f>'Bruker data input page'!DM623</f>
        <v>0</v>
      </c>
      <c r="J623" s="26">
        <f>'Bruker data input page'!DN623</f>
        <v>0</v>
      </c>
      <c r="K623" s="26">
        <f>'Bruker data input page'!DO623</f>
        <v>0</v>
      </c>
      <c r="L623" s="26">
        <f>'Bruker data input page'!DP623</f>
        <v>0</v>
      </c>
      <c r="M623" s="26">
        <f>'Bruker data input page'!DQ623</f>
        <v>0</v>
      </c>
      <c r="N623" s="26">
        <f>'Bruker data input page'!DR623</f>
        <v>0</v>
      </c>
      <c r="O623" s="26">
        <f>'Bruker data input page'!DS623</f>
        <v>107</v>
      </c>
      <c r="P623" s="21" t="str">
        <f>'Bruker data input page'!DT623</f>
        <v>13B ALT</v>
      </c>
      <c r="Q623" s="21">
        <f>'Bruker data input page'!A623</f>
        <v>279</v>
      </c>
      <c r="R623" s="27">
        <f>'Bruker data input page'!B623</f>
        <v>44756.830555555556</v>
      </c>
      <c r="S623" s="22">
        <f>'Bruker data input page'!Y623*Calibrations!H$97+Calibrations!I$97</f>
        <v>53.85564173830938</v>
      </c>
      <c r="T623" s="23">
        <f>Calibrations!O$97*('Bruker data input page'!AK623/0.5993)^2+Calibrations!P$97*('Bruker data input page'!AK623/0.5993)+Calibrations!Q$97</f>
        <v>1.2357248002177652</v>
      </c>
      <c r="U623" s="22">
        <f>Calibrations!$V$97*'Bruker data input page'!W623^2+Calibrations!$W$97*'Bruker data input page'!W623+Calibrations!$X$97</f>
        <v>19.420283404253588</v>
      </c>
      <c r="V623" s="23">
        <f>('Bruker data input page'!AS623/0.69943)*Calibrations!AC$97+Calibrations!AD$97</f>
        <v>8.7588552977966359</v>
      </c>
      <c r="W623" s="23">
        <f>'Bruker data input page'!U623*Calibrations!AQ$97+Calibrations!AR$97</f>
        <v>8.9638964317099337</v>
      </c>
      <c r="X623" s="23">
        <f>Calibrations!AJ$97*('Bruker data input page'!AQ623/0.77446)^2+('Bruker data input page'!AQ623/0.77446)*Calibrations!AK$97+Calibrations!AL$97</f>
        <v>0.12044405531615261</v>
      </c>
      <c r="Y623" s="23">
        <f>('Bruker data input page'!AI623/0.7147)*Calibrations!AX$97+Calibrations!AY$97</f>
        <v>11.808333279816665</v>
      </c>
      <c r="Z623" s="23">
        <f>('Bruker data input page'!AG623/0.8302)*Calibrations!BE$97+Calibrations!BF$97</f>
        <v>0.47198044173374415</v>
      </c>
      <c r="AA623" s="23" t="e">
        <f>((('Bruker data input page'!AA623/0.436)^2)*Calibrations!BK$97)+(('Bruker data input page'!AA623/0.436)*Calibrations!BL$97)+Calibrations!BM$97</f>
        <v>#VALUE!</v>
      </c>
      <c r="AB623" s="24">
        <f>'Bruker data input page'!AM623*Calibrations!BS$97*10000+Calibrations!BT$97</f>
        <v>282.65935512997714</v>
      </c>
      <c r="AC623" s="24">
        <f>Calibrations!CA$97*('Bruker data input page'!AO623*10000)^2+('Bruker data input page'!AO623*10000)*Calibrations!CB$97+Calibrations!CC$97</f>
        <v>319.89600478519628</v>
      </c>
      <c r="AD623" s="24">
        <f>'Bruker data input page'!AW623*10000*Calibrations!CI$97+Calibrations!CJ$97</f>
        <v>102.19535213493293</v>
      </c>
      <c r="AE623" s="24">
        <f>'Bruker data input page'!AY623*10000*Calibrations!CP$97+Calibrations!CQ$97</f>
        <v>65.906315066068771</v>
      </c>
      <c r="AF623" s="24">
        <f>Calibrations!$CW$97*('Bruker data input page'!BA623*10000)^2+('Bruker data input page'!BA623*10000)*Calibrations!$CX$97+Calibrations!$CY$97</f>
        <v>65.895924321780186</v>
      </c>
      <c r="AG623" s="24">
        <f>'Bruker data input page'!BI623*10000*Calibrations!DD$97+Calibrations!DE$97</f>
        <v>6.421244393933315</v>
      </c>
      <c r="AH623" s="24">
        <f>('Bruker data input page'!BK623*10000)*Calibrations!DK$97+Calibrations!DL$97</f>
        <v>116.3694464439816</v>
      </c>
      <c r="AI623" s="24">
        <f>Calibrations!DR$97*('Bruker data input page'!BM623*10000)^2+('Bruker data input page'!BM623*10000)*Calibrations!DS$97+Calibrations!DT$97</f>
        <v>27.603420073396141</v>
      </c>
      <c r="AJ623" s="24">
        <f>Calibrations!DY$97*('Bruker data input page'!BO623*10000)^2+Calibrations!DZ$97*('Bruker data input page'!BO623*10000)+Calibrations!EA$97</f>
        <v>91.400756067273065</v>
      </c>
      <c r="AK623" s="21"/>
      <c r="AL623" s="21"/>
    </row>
    <row r="624" spans="2:55">
      <c r="B624" s="27">
        <f>'Bruker data input page'!B1301</f>
        <v>44743.900694444441</v>
      </c>
      <c r="C624" s="21" t="str">
        <f>'Bruker data input page'!G1301</f>
        <v>GeoExploration</v>
      </c>
      <c r="D624" s="21" t="str">
        <f>'Bruker data input page'!H1301</f>
        <v>Oxide3phase</v>
      </c>
      <c r="E624" s="26">
        <f>'Bruker data input page'!L1301</f>
        <v>90</v>
      </c>
      <c r="F624" s="26"/>
      <c r="G624" s="26" t="str">
        <f>'Bruker data input page'!DK624</f>
        <v>393-U1583F-18R-2A</v>
      </c>
      <c r="H624" s="26" t="str">
        <f>'Bruker data input page'!DL624</f>
        <v>SHLF</v>
      </c>
      <c r="I624" s="26">
        <f>'Bruker data input page'!DM624</f>
        <v>0</v>
      </c>
      <c r="J624" s="26">
        <f>'Bruker data input page'!DN624</f>
        <v>0</v>
      </c>
      <c r="K624" s="26">
        <f>'Bruker data input page'!DO624</f>
        <v>0</v>
      </c>
      <c r="L624" s="26">
        <f>'Bruker data input page'!DP624</f>
        <v>0</v>
      </c>
      <c r="M624" s="26">
        <f>'Bruker data input page'!DQ624</f>
        <v>0</v>
      </c>
      <c r="N624" s="26">
        <f>'Bruker data input page'!DR624</f>
        <v>0</v>
      </c>
      <c r="O624" s="26">
        <f>'Bruker data input page'!DS624</f>
        <v>4</v>
      </c>
      <c r="P624" s="21" t="str">
        <f>'Bruker data input page'!DT624</f>
        <v>1A ALT</v>
      </c>
      <c r="Q624" s="21">
        <f>'Bruker data input page'!A624</f>
        <v>280</v>
      </c>
      <c r="R624" s="27">
        <f>'Bruker data input page'!B624</f>
        <v>44756.833333333336</v>
      </c>
      <c r="S624" s="22">
        <f>'Bruker data input page'!Y624*Calibrations!H$97+Calibrations!I$97</f>
        <v>52.116546132623959</v>
      </c>
      <c r="T624" s="23">
        <f>Calibrations!O$97*('Bruker data input page'!AK624/0.5993)^2+Calibrations!P$97*('Bruker data input page'!AK624/0.5993)+Calibrations!Q$97</f>
        <v>1.2940414102577162</v>
      </c>
      <c r="U624" s="22">
        <f>Calibrations!$V$97*'Bruker data input page'!W624^2+Calibrations!$W$97*'Bruker data input page'!W624+Calibrations!$X$97</f>
        <v>19.094550828745508</v>
      </c>
      <c r="V624" s="23">
        <f>('Bruker data input page'!AS624/0.69943)*Calibrations!AC$97+Calibrations!AD$97</f>
        <v>9.518310135822043</v>
      </c>
      <c r="W624" s="23">
        <f>'Bruker data input page'!U624*Calibrations!AQ$97+Calibrations!AR$97</f>
        <v>8.4285502104368817</v>
      </c>
      <c r="X624" s="23">
        <f>Calibrations!AJ$97*('Bruker data input page'!AQ624/0.77446)^2+('Bruker data input page'!AQ624/0.77446)*Calibrations!AK$97+Calibrations!AL$97</f>
        <v>0.14614341338191855</v>
      </c>
      <c r="Y624" s="23">
        <f>('Bruker data input page'!AI624/0.7147)*Calibrations!AX$97+Calibrations!AY$97</f>
        <v>11.845177654697132</v>
      </c>
      <c r="Z624" s="23">
        <f>('Bruker data input page'!AG624/0.8302)*Calibrations!BE$97+Calibrations!BF$97</f>
        <v>0.21254736082596046</v>
      </c>
      <c r="AA624" s="23">
        <f>((('Bruker data input page'!AA624/0.436)^2)*Calibrations!BK$97)+(('Bruker data input page'!AA624/0.436)*Calibrations!BL$97)+Calibrations!BM$97</f>
        <v>0.10046290126633826</v>
      </c>
      <c r="AB624" s="24">
        <f>'Bruker data input page'!AM624*Calibrations!BS$97*10000+Calibrations!BT$97</f>
        <v>263.79507123110523</v>
      </c>
      <c r="AC624" s="24">
        <f>Calibrations!CA$97*('Bruker data input page'!AO624*10000)^2+('Bruker data input page'!AO624*10000)*Calibrations!CB$97+Calibrations!CC$97</f>
        <v>328.53093136175414</v>
      </c>
      <c r="AD624" s="24">
        <f>'Bruker data input page'!AW624*10000*Calibrations!CI$97+Calibrations!CJ$97</f>
        <v>73.528036201430027</v>
      </c>
      <c r="AE624" s="24">
        <f>'Bruker data input page'!AY624*10000*Calibrations!CP$97+Calibrations!CQ$97</f>
        <v>67.962237602874509</v>
      </c>
      <c r="AF624" s="24">
        <f>Calibrations!$CW$97*('Bruker data input page'!BA624*10000)^2+('Bruker data input page'!BA624*10000)*Calibrations!$CX$97+Calibrations!$CY$97</f>
        <v>87.346128813100606</v>
      </c>
      <c r="AG624" s="24" t="e">
        <f>'Bruker data input page'!BI624*10000*Calibrations!DD$97+Calibrations!DE$97</f>
        <v>#VALUE!</v>
      </c>
      <c r="AH624" s="24">
        <f>('Bruker data input page'!BK624*10000)*Calibrations!DK$97+Calibrations!DL$97</f>
        <v>120.34215688830315</v>
      </c>
      <c r="AI624" s="24">
        <f>Calibrations!DR$97*('Bruker data input page'!BM624*10000)^2+('Bruker data input page'!BM624*10000)*Calibrations!DS$97+Calibrations!DT$97</f>
        <v>28.664408876081268</v>
      </c>
      <c r="AJ624" s="24">
        <f>Calibrations!DY$97*('Bruker data input page'!BO624*10000)^2+Calibrations!DZ$97*('Bruker data input page'!BO624*10000)+Calibrations!EA$97</f>
        <v>91.400756067273065</v>
      </c>
      <c r="AK624" s="21"/>
      <c r="AL624" s="21"/>
    </row>
    <row r="625" spans="2:38">
      <c r="B625" s="27">
        <f>'Bruker data input page'!B1302</f>
        <v>44743.821527777778</v>
      </c>
      <c r="C625" s="21" t="str">
        <f>'Bruker data input page'!G1302</f>
        <v>GeoExploration</v>
      </c>
      <c r="D625" s="21" t="str">
        <f>'Bruker data input page'!H1302</f>
        <v>Oxide3phase</v>
      </c>
      <c r="E625" s="26">
        <f>'Bruker data input page'!L1302</f>
        <v>90</v>
      </c>
      <c r="F625" s="26"/>
      <c r="G625" s="26" t="str">
        <f>'Bruker data input page'!DK625</f>
        <v>393-U1583F-18R-2A</v>
      </c>
      <c r="H625" s="26" t="str">
        <f>'Bruker data input page'!DL625</f>
        <v>SHLF</v>
      </c>
      <c r="I625" s="26">
        <f>'Bruker data input page'!DM625</f>
        <v>0</v>
      </c>
      <c r="J625" s="26">
        <f>'Bruker data input page'!DN625</f>
        <v>0</v>
      </c>
      <c r="K625" s="26">
        <f>'Bruker data input page'!DO625</f>
        <v>0</v>
      </c>
      <c r="L625" s="26">
        <f>'Bruker data input page'!DP625</f>
        <v>0</v>
      </c>
      <c r="M625" s="26">
        <f>'Bruker data input page'!DQ625</f>
        <v>0</v>
      </c>
      <c r="N625" s="26">
        <f>'Bruker data input page'!DR625</f>
        <v>0</v>
      </c>
      <c r="O625" s="26">
        <f>'Bruker data input page'!DS625</f>
        <v>17</v>
      </c>
      <c r="P625" s="21" t="str">
        <f>'Bruker data input page'!DT625</f>
        <v>1B BKGD</v>
      </c>
      <c r="Q625" s="21">
        <f>'Bruker data input page'!A625</f>
        <v>281</v>
      </c>
      <c r="R625" s="27">
        <f>'Bruker data input page'!B625</f>
        <v>44756.835416666669</v>
      </c>
      <c r="S625" s="22">
        <f>'Bruker data input page'!Y625*Calibrations!H$97+Calibrations!I$97</f>
        <v>51.224126436354013</v>
      </c>
      <c r="T625" s="23">
        <f>Calibrations!O$97*('Bruker data input page'!AK625/0.5993)^2+Calibrations!P$97*('Bruker data input page'!AK625/0.5993)+Calibrations!Q$97</f>
        <v>1.2468370092211973</v>
      </c>
      <c r="U625" s="22">
        <f>Calibrations!$V$97*'Bruker data input page'!W625^2+Calibrations!$W$97*'Bruker data input page'!W625+Calibrations!$X$97</f>
        <v>17.127902902115189</v>
      </c>
      <c r="V625" s="23">
        <f>('Bruker data input page'!AS625/0.69943)*Calibrations!AC$97+Calibrations!AD$97</f>
        <v>9.1277169142186789</v>
      </c>
      <c r="W625" s="23">
        <f>'Bruker data input page'!U625*Calibrations!AQ$97+Calibrations!AR$97</f>
        <v>10.239717924733</v>
      </c>
      <c r="X625" s="23">
        <f>Calibrations!AJ$97*('Bruker data input page'!AQ625/0.77446)^2+('Bruker data input page'!AQ625/0.77446)*Calibrations!AK$97+Calibrations!AL$97</f>
        <v>0.13393485258969812</v>
      </c>
      <c r="Y625" s="23">
        <f>('Bruker data input page'!AI625/0.7147)*Calibrations!AX$97+Calibrations!AY$97</f>
        <v>11.02942492490569</v>
      </c>
      <c r="Z625" s="23">
        <f>('Bruker data input page'!AG625/0.8302)*Calibrations!BE$97+Calibrations!BF$97</f>
        <v>0.32332332440147721</v>
      </c>
      <c r="AA625" s="23">
        <f>((('Bruker data input page'!AA625/0.436)^2)*Calibrations!BK$97)+(('Bruker data input page'!AA625/0.436)*Calibrations!BL$97)+Calibrations!BM$97</f>
        <v>5.7323461037485382E-2</v>
      </c>
      <c r="AB625" s="24">
        <f>'Bruker data input page'!AM625*Calibrations!BS$97*10000+Calibrations!BT$97</f>
        <v>238.92851518259226</v>
      </c>
      <c r="AC625" s="24">
        <f>Calibrations!CA$97*('Bruker data input page'!AO625*10000)^2+('Bruker data input page'!AO625*10000)*Calibrations!CB$97+Calibrations!CC$97</f>
        <v>335.24402591348405</v>
      </c>
      <c r="AD625" s="24">
        <f>'Bruker data input page'!AW625*10000*Calibrations!CI$97+Calibrations!CJ$97</f>
        <v>88.355958236000475</v>
      </c>
      <c r="AE625" s="24">
        <f>'Bruker data input page'!AY625*10000*Calibrations!CP$97+Calibrations!CQ$97</f>
        <v>62.822431260860185</v>
      </c>
      <c r="AF625" s="24">
        <f>Calibrations!$CW$97*('Bruker data input page'!BA625*10000)^2+('Bruker data input page'!BA625*10000)*Calibrations!$CX$97+Calibrations!$CY$97</f>
        <v>64.504866967631671</v>
      </c>
      <c r="AG625" s="24">
        <f>'Bruker data input page'!BI625*10000*Calibrations!DD$97+Calibrations!DE$97</f>
        <v>1.9009381417320252</v>
      </c>
      <c r="AH625" s="24">
        <f>('Bruker data input page'!BK625*10000)*Calibrations!DK$97+Calibrations!DL$97</f>
        <v>106.43767033317768</v>
      </c>
      <c r="AI625" s="24">
        <f>Calibrations!DR$97*('Bruker data input page'!BM625*10000)^2+('Bruker data input page'!BM625*10000)*Calibrations!DS$97+Calibrations!DT$97</f>
        <v>26.542141426048879</v>
      </c>
      <c r="AJ625" s="24">
        <f>Calibrations!DY$97*('Bruker data input page'!BO625*10000)^2+Calibrations!DZ$97*('Bruker data input page'!BO625*10000)+Calibrations!EA$97</f>
        <v>88.008253151795159</v>
      </c>
      <c r="AK625" s="21"/>
      <c r="AL625" s="21"/>
    </row>
    <row r="626" spans="2:38">
      <c r="B626" s="27">
        <f>'Bruker data input page'!B1303</f>
        <v>44742.306250000001</v>
      </c>
      <c r="C626" s="21" t="str">
        <f>'Bruker data input page'!G1303</f>
        <v>GeoExploration</v>
      </c>
      <c r="D626" s="21" t="str">
        <f>'Bruker data input page'!H1303</f>
        <v>Oxide3phase</v>
      </c>
      <c r="E626" s="26">
        <f>'Bruker data input page'!L1303</f>
        <v>90</v>
      </c>
      <c r="F626" s="26"/>
      <c r="G626" s="26" t="str">
        <f>'Bruker data input page'!DK626</f>
        <v>393-U1583F-18R-2A</v>
      </c>
      <c r="H626" s="26" t="str">
        <f>'Bruker data input page'!DL626</f>
        <v>SHLF</v>
      </c>
      <c r="I626" s="26">
        <f>'Bruker data input page'!DM626</f>
        <v>0</v>
      </c>
      <c r="J626" s="26">
        <f>'Bruker data input page'!DN626</f>
        <v>0</v>
      </c>
      <c r="K626" s="26">
        <f>'Bruker data input page'!DO626</f>
        <v>0</v>
      </c>
      <c r="L626" s="26">
        <f>'Bruker data input page'!DP626</f>
        <v>0</v>
      </c>
      <c r="M626" s="26">
        <f>'Bruker data input page'!DQ626</f>
        <v>0</v>
      </c>
      <c r="N626" s="26">
        <f>'Bruker data input page'!DR626</f>
        <v>0</v>
      </c>
      <c r="O626" s="26">
        <f>'Bruker data input page'!DS626</f>
        <v>41</v>
      </c>
      <c r="P626" s="21" t="str">
        <f>'Bruker data input page'!DT626</f>
        <v>3A BKGD</v>
      </c>
      <c r="Q626" s="21">
        <f>'Bruker data input page'!A626</f>
        <v>282</v>
      </c>
      <c r="R626" s="27">
        <f>'Bruker data input page'!B626</f>
        <v>44756.836805555555</v>
      </c>
      <c r="S626" s="22">
        <f>'Bruker data input page'!Y626*Calibrations!H$97+Calibrations!I$97</f>
        <v>53.577258121166459</v>
      </c>
      <c r="T626" s="23">
        <f>Calibrations!O$97*('Bruker data input page'!AK626/0.5993)^2+Calibrations!P$97*('Bruker data input page'!AK626/0.5993)+Calibrations!Q$97</f>
        <v>1.3698292796376623</v>
      </c>
      <c r="U626" s="22">
        <f>Calibrations!$V$97*'Bruker data input page'!W626^2+Calibrations!$W$97*'Bruker data input page'!W626+Calibrations!$X$97</f>
        <v>18.654127317570342</v>
      </c>
      <c r="V626" s="23">
        <f>('Bruker data input page'!AS626/0.69943)*Calibrations!AC$97+Calibrations!AD$97</f>
        <v>9.61818916890706</v>
      </c>
      <c r="W626" s="23">
        <f>'Bruker data input page'!U626*Calibrations!AQ$97+Calibrations!AR$97</f>
        <v>10.028402135693117</v>
      </c>
      <c r="X626" s="23">
        <f>Calibrations!AJ$97*('Bruker data input page'!AQ626/0.77446)^2+('Bruker data input page'!AQ626/0.77446)*Calibrations!AK$97+Calibrations!AL$97</f>
        <v>0.14773677113611888</v>
      </c>
      <c r="Y626" s="23">
        <f>('Bruker data input page'!AI626/0.7147)*Calibrations!AX$97+Calibrations!AY$97</f>
        <v>11.869080823524538</v>
      </c>
      <c r="Z626" s="23">
        <f>('Bruker data input page'!AG626/0.8302)*Calibrations!BE$97+Calibrations!BF$97</f>
        <v>0.25465430065916095</v>
      </c>
      <c r="AA626" s="23">
        <f>((('Bruker data input page'!AA626/0.436)^2)*Calibrations!BK$97)+(('Bruker data input page'!AA626/0.436)*Calibrations!BL$97)+Calibrations!BM$97</f>
        <v>9.6681711967933667E-2</v>
      </c>
      <c r="AB626" s="24">
        <f>'Bruker data input page'!AM626*Calibrations!BS$97*10000+Calibrations!BT$97</f>
        <v>275.79961553038737</v>
      </c>
      <c r="AC626" s="24">
        <f>Calibrations!CA$97*('Bruker data input page'!AO626*10000)^2+('Bruker data input page'!AO626*10000)*Calibrations!CB$97+Calibrations!CC$97</f>
        <v>333.58198950134465</v>
      </c>
      <c r="AD626" s="24">
        <f>'Bruker data input page'!AW626*10000*Calibrations!CI$97+Calibrations!CJ$97</f>
        <v>77.482148743982151</v>
      </c>
      <c r="AE626" s="24">
        <f>'Bruker data input page'!AY626*10000*Calibrations!CP$97+Calibrations!CQ$97</f>
        <v>62.822431260860185</v>
      </c>
      <c r="AF626" s="24">
        <f>Calibrations!$CW$97*('Bruker data input page'!BA626*10000)^2+('Bruker data input page'!BA626*10000)*Calibrations!$CX$97+Calibrations!$CY$97</f>
        <v>72.762235374685773</v>
      </c>
      <c r="AG626" s="24">
        <f>'Bruker data input page'!BI626*10000*Calibrations!DD$97+Calibrations!DE$97</f>
        <v>1.9009381417320252</v>
      </c>
      <c r="AH626" s="24">
        <f>('Bruker data input page'!BK626*10000)*Calibrations!DK$97+Calibrations!DL$97</f>
        <v>111.40355838857963</v>
      </c>
      <c r="AI626" s="24">
        <f>Calibrations!DR$97*('Bruker data input page'!BM626*10000)^2+('Bruker data input page'!BM626*10000)*Calibrations!DS$97+Calibrations!DT$97</f>
        <v>29.725107834104254</v>
      </c>
      <c r="AJ626" s="24">
        <f>Calibrations!DY$97*('Bruker data input page'!BO626*10000)^2+Calibrations!DZ$97*('Bruker data input page'!BO626*10000)+Calibrations!EA$97</f>
        <v>87.159353746299203</v>
      </c>
      <c r="AK626" s="21"/>
      <c r="AL626" s="21"/>
    </row>
    <row r="627" spans="2:38">
      <c r="B627" s="27">
        <f>'Bruker data input page'!B1304</f>
        <v>44743.84652777778</v>
      </c>
      <c r="C627" s="21" t="str">
        <f>'Bruker data input page'!G1304</f>
        <v>GeoExploration</v>
      </c>
      <c r="D627" s="21" t="str">
        <f>'Bruker data input page'!H1304</f>
        <v>Oxide3phase</v>
      </c>
      <c r="E627" s="26">
        <f>'Bruker data input page'!L1304</f>
        <v>90</v>
      </c>
      <c r="F627" s="26"/>
      <c r="G627" s="26" t="str">
        <f>'Bruker data input page'!DK627</f>
        <v>393-U1583F-19R-1A</v>
      </c>
      <c r="H627" s="26" t="str">
        <f>'Bruker data input page'!DL627</f>
        <v>SHLF</v>
      </c>
      <c r="I627" s="26">
        <f>'Bruker data input page'!DM627</f>
        <v>0</v>
      </c>
      <c r="J627" s="26">
        <f>'Bruker data input page'!DN627</f>
        <v>0</v>
      </c>
      <c r="K627" s="26">
        <f>'Bruker data input page'!DO627</f>
        <v>0</v>
      </c>
      <c r="L627" s="26">
        <f>'Bruker data input page'!DP627</f>
        <v>0</v>
      </c>
      <c r="M627" s="26">
        <f>'Bruker data input page'!DQ627</f>
        <v>0</v>
      </c>
      <c r="N627" s="26">
        <f>'Bruker data input page'!DR627</f>
        <v>0</v>
      </c>
      <c r="O627" s="26">
        <f>'Bruker data input page'!DS627</f>
        <v>6</v>
      </c>
      <c r="P627" s="21" t="str">
        <f>'Bruker data input page'!DT627</f>
        <v>1A BKGD</v>
      </c>
      <c r="Q627" s="21">
        <f>'Bruker data input page'!A627</f>
        <v>283</v>
      </c>
      <c r="R627" s="27">
        <f>'Bruker data input page'!B627</f>
        <v>44756.838888888888</v>
      </c>
      <c r="S627" s="22">
        <f>'Bruker data input page'!Y627*Calibrations!H$97+Calibrations!I$97</f>
        <v>52.226331221074688</v>
      </c>
      <c r="T627" s="23">
        <f>Calibrations!O$97*('Bruker data input page'!AK627/0.5993)^2+Calibrations!P$97*('Bruker data input page'!AK627/0.5993)+Calibrations!Q$97</f>
        <v>1.3391085876948556</v>
      </c>
      <c r="U627" s="22">
        <f>Calibrations!$V$97*'Bruker data input page'!W627^2+Calibrations!$W$97*'Bruker data input page'!W627+Calibrations!$X$97</f>
        <v>19.318899278180584</v>
      </c>
      <c r="V627" s="23">
        <f>('Bruker data input page'!AS627/0.69943)*Calibrations!AC$97+Calibrations!AD$97</f>
        <v>7.5726838414757349</v>
      </c>
      <c r="W627" s="23">
        <f>'Bruker data input page'!U627*Calibrations!AQ$97+Calibrations!AR$97</f>
        <v>9.8745070139403701</v>
      </c>
      <c r="X627" s="23">
        <f>Calibrations!AJ$97*('Bruker data input page'!AQ627/0.77446)^2+('Bruker data input page'!AQ627/0.77446)*Calibrations!AK$97+Calibrations!AL$97</f>
        <v>0.1309659133533449</v>
      </c>
      <c r="Y627" s="23">
        <f>('Bruker data input page'!AI627/0.7147)*Calibrations!AX$97+Calibrations!AY$97</f>
        <v>11.459986462765002</v>
      </c>
      <c r="Z627" s="23">
        <f>('Bruker data input page'!AG627/0.8302)*Calibrations!BE$97+Calibrations!BF$97</f>
        <v>0.16289437442767027</v>
      </c>
      <c r="AA627" s="23">
        <f>((('Bruker data input page'!AA627/0.436)^2)*Calibrations!BK$97)+(('Bruker data input page'!AA627/0.436)*Calibrations!BL$97)+Calibrations!BM$97</f>
        <v>6.8480875143658193E-2</v>
      </c>
      <c r="AB627" s="24">
        <f>'Bruker data input page'!AM627*Calibrations!BS$97*10000+Calibrations!BT$97</f>
        <v>341.82460917643903</v>
      </c>
      <c r="AC627" s="24">
        <f>Calibrations!CA$97*('Bruker data input page'!AO627*10000)^2+('Bruker data input page'!AO627*10000)*Calibrations!CB$97+Calibrations!CC$97</f>
        <v>248.66259485298465</v>
      </c>
      <c r="AD627" s="24">
        <f>'Bruker data input page'!AW627*10000*Calibrations!CI$97+Calibrations!CJ$97</f>
        <v>114.05768976258933</v>
      </c>
      <c r="AE627" s="24">
        <f>'Bruker data input page'!AY627*10000*Calibrations!CP$97+Calibrations!CQ$97</f>
        <v>90.577385507737517</v>
      </c>
      <c r="AF627" s="24">
        <f>Calibrations!$CW$97*('Bruker data input page'!BA627*10000)^2+('Bruker data input page'!BA627*10000)*Calibrations!$CX$97+Calibrations!$CY$97</f>
        <v>67.281049961406254</v>
      </c>
      <c r="AG627" s="24" t="e">
        <f>'Bruker data input page'!BI627*10000*Calibrations!DD$97+Calibrations!DE$97</f>
        <v>#VALUE!</v>
      </c>
      <c r="AH627" s="24">
        <f>('Bruker data input page'!BK627*10000)*Calibrations!DK$97+Calibrations!DL$97</f>
        <v>121.33533449938353</v>
      </c>
      <c r="AI627" s="24">
        <f>Calibrations!DR$97*('Bruker data input page'!BM627*10000)^2+('Bruker data input page'!BM627*10000)*Calibrations!DS$97+Calibrations!DT$97</f>
        <v>31.845636216163818</v>
      </c>
      <c r="AJ627" s="24">
        <f>Calibrations!DY$97*('Bruker data input page'!BO627*10000)^2+Calibrations!DZ$97*('Bruker data input page'!BO627*10000)+Calibrations!EA$97</f>
        <v>98.170907307000647</v>
      </c>
      <c r="AK627" s="21"/>
      <c r="AL627" s="21"/>
    </row>
    <row r="628" spans="2:38">
      <c r="B628" s="27">
        <f>'Bruker data input page'!B1305</f>
        <v>44734.931944444441</v>
      </c>
      <c r="C628" s="21" t="str">
        <f>'Bruker data input page'!G1305</f>
        <v>GeoExploration</v>
      </c>
      <c r="D628" s="21" t="str">
        <f>'Bruker data input page'!H1305</f>
        <v>Oxide3phase</v>
      </c>
      <c r="E628" s="26">
        <f>'Bruker data input page'!L1305</f>
        <v>90</v>
      </c>
      <c r="F628" s="26"/>
      <c r="G628" s="26" t="str">
        <f>'Bruker data input page'!DK628</f>
        <v>393-U1583F-19R-1A</v>
      </c>
      <c r="H628" s="26" t="str">
        <f>'Bruker data input page'!DL628</f>
        <v>SHLF</v>
      </c>
      <c r="I628" s="26">
        <f>'Bruker data input page'!DM628</f>
        <v>0</v>
      </c>
      <c r="J628" s="26">
        <f>'Bruker data input page'!DN628</f>
        <v>0</v>
      </c>
      <c r="K628" s="26">
        <f>'Bruker data input page'!DO628</f>
        <v>0</v>
      </c>
      <c r="L628" s="26">
        <f>'Bruker data input page'!DP628</f>
        <v>0</v>
      </c>
      <c r="M628" s="26">
        <f>'Bruker data input page'!DQ628</f>
        <v>0</v>
      </c>
      <c r="N628" s="26">
        <f>'Bruker data input page'!DR628</f>
        <v>0</v>
      </c>
      <c r="O628" s="26">
        <f>'Bruker data input page'!DS628</f>
        <v>14</v>
      </c>
      <c r="P628" s="21" t="str">
        <f>'Bruker data input page'!DT628</f>
        <v>2A ALT HALO</v>
      </c>
      <c r="Q628" s="21">
        <f>'Bruker data input page'!A628</f>
        <v>284</v>
      </c>
      <c r="R628" s="27">
        <f>'Bruker data input page'!B628</f>
        <v>44756.84097222222</v>
      </c>
      <c r="S628" s="22">
        <f>'Bruker data input page'!Y628*Calibrations!H$97+Calibrations!I$97</f>
        <v>54.23276064603948</v>
      </c>
      <c r="T628" s="23">
        <f>Calibrations!O$97*('Bruker data input page'!AK628/0.5993)^2+Calibrations!P$97*('Bruker data input page'!AK628/0.5993)+Calibrations!Q$97</f>
        <v>1.2307031008472564</v>
      </c>
      <c r="U628" s="22">
        <f>Calibrations!$V$97*'Bruker data input page'!W628^2+Calibrations!$W$97*'Bruker data input page'!W628+Calibrations!$X$97</f>
        <v>21.113963777232378</v>
      </c>
      <c r="V628" s="23">
        <f>('Bruker data input page'!AS628/0.69943)*Calibrations!AC$97+Calibrations!AD$97</f>
        <v>8.5471520446726323</v>
      </c>
      <c r="W628" s="23">
        <f>'Bruker data input page'!U628*Calibrations!AQ$97+Calibrations!AR$97</f>
        <v>9.8294598237790787</v>
      </c>
      <c r="X628" s="23">
        <f>Calibrations!AJ$97*('Bruker data input page'!AQ628/0.77446)^2+('Bruker data input page'!AQ628/0.77446)*Calibrations!AK$97+Calibrations!AL$97</f>
        <v>0.11561824667011626</v>
      </c>
      <c r="Y628" s="23">
        <f>('Bruker data input page'!AI628/0.7147)*Calibrations!AX$97+Calibrations!AY$97</f>
        <v>12.426161681737845</v>
      </c>
      <c r="Z628" s="23">
        <f>('Bruker data input page'!AG628/0.8302)*Calibrations!BE$97+Calibrations!BF$97</f>
        <v>0.24650457036886411</v>
      </c>
      <c r="AA628" s="23">
        <f>((('Bruker data input page'!AA628/0.436)^2)*Calibrations!BK$97)+(('Bruker data input page'!AA628/0.436)*Calibrations!BL$97)+Calibrations!BM$97</f>
        <v>8.3391797054577999E-2</v>
      </c>
      <c r="AB628" s="24">
        <f>'Bruker data input page'!AM628*Calibrations!BS$97*10000+Calibrations!BT$97</f>
        <v>277.51455043028483</v>
      </c>
      <c r="AC628" s="24">
        <f>Calibrations!CA$97*('Bruker data input page'!AO628*10000)^2+('Bruker data input page'!AO628*10000)*Calibrations!CB$97+Calibrations!CC$97</f>
        <v>290.44567045138973</v>
      </c>
      <c r="AD628" s="24">
        <f>'Bruker data input page'!AW628*10000*Calibrations!CI$97+Calibrations!CJ$97</f>
        <v>44.8607202679271</v>
      </c>
      <c r="AE628" s="24">
        <f>'Bruker data input page'!AY628*10000*Calibrations!CP$97+Calibrations!CQ$97</f>
        <v>55.626702382040129</v>
      </c>
      <c r="AF628" s="24">
        <f>Calibrations!$CW$97*('Bruker data input page'!BA628*10000)^2+('Bruker data input page'!BA628*10000)*Calibrations!$CX$97+Calibrations!$CY$97</f>
        <v>71.400836593149606</v>
      </c>
      <c r="AG628" s="24">
        <f>'Bruker data input page'!BI628*10000*Calibrations!DD$97+Calibrations!DE$97</f>
        <v>1.9009381417320252</v>
      </c>
      <c r="AH628" s="24">
        <f>('Bruker data input page'!BK628*10000)*Calibrations!DK$97+Calibrations!DL$97</f>
        <v>112.39673599966002</v>
      </c>
      <c r="AI628" s="24">
        <f>Calibrations!DR$97*('Bruker data input page'!BM628*10000)^2+('Bruker data input page'!BM628*10000)*Calibrations!DS$97+Calibrations!DT$97</f>
        <v>26.542141426048879</v>
      </c>
      <c r="AJ628" s="24">
        <f>Calibrations!DY$97*('Bruker data input page'!BO628*10000)^2+Calibrations!DZ$97*('Bruker data input page'!BO628*10000)+Calibrations!EA$97</f>
        <v>83.760661417809501</v>
      </c>
      <c r="AK628" s="21"/>
      <c r="AL628" s="21"/>
    </row>
    <row r="629" spans="2:38">
      <c r="B629" s="27">
        <f>'Bruker data input page'!B1306</f>
        <v>44743.8</v>
      </c>
      <c r="C629" s="21" t="str">
        <f>'Bruker data input page'!G1306</f>
        <v>GeoExploration</v>
      </c>
      <c r="D629" s="21" t="str">
        <f>'Bruker data input page'!H1306</f>
        <v>Oxide3phase</v>
      </c>
      <c r="E629" s="26">
        <f>'Bruker data input page'!L1306</f>
        <v>90</v>
      </c>
      <c r="F629" s="26"/>
      <c r="G629" s="26" t="str">
        <f>'Bruker data input page'!DK629</f>
        <v>393-U1583F-19R-1A</v>
      </c>
      <c r="H629" s="26" t="str">
        <f>'Bruker data input page'!DL629</f>
        <v>SHLF</v>
      </c>
      <c r="I629" s="26">
        <f>'Bruker data input page'!DM629</f>
        <v>0</v>
      </c>
      <c r="J629" s="26">
        <f>'Bruker data input page'!DN629</f>
        <v>0</v>
      </c>
      <c r="K629" s="26">
        <f>'Bruker data input page'!DO629</f>
        <v>0</v>
      </c>
      <c r="L629" s="26">
        <f>'Bruker data input page'!DP629</f>
        <v>0</v>
      </c>
      <c r="M629" s="26">
        <f>'Bruker data input page'!DQ629</f>
        <v>0</v>
      </c>
      <c r="N629" s="26">
        <f>'Bruker data input page'!DR629</f>
        <v>0</v>
      </c>
      <c r="O629" s="26">
        <f>'Bruker data input page'!DS629</f>
        <v>42</v>
      </c>
      <c r="P629" s="21" t="str">
        <f>'Bruker data input page'!DT629</f>
        <v>7A BKGD</v>
      </c>
      <c r="Q629" s="21">
        <f>'Bruker data input page'!A629</f>
        <v>285</v>
      </c>
      <c r="R629" s="27">
        <f>'Bruker data input page'!B629</f>
        <v>44756.843055555553</v>
      </c>
      <c r="S629" s="22">
        <f>'Bruker data input page'!Y629*Calibrations!H$97+Calibrations!I$97</f>
        <v>53.374440863606502</v>
      </c>
      <c r="T629" s="23">
        <f>Calibrations!O$97*('Bruker data input page'!AK629/0.5993)^2+Calibrations!P$97*('Bruker data input page'!AK629/0.5993)+Calibrations!Q$97</f>
        <v>1.267064148544067</v>
      </c>
      <c r="U629" s="22">
        <f>Calibrations!$V$97*'Bruker data input page'!W629^2+Calibrations!$W$97*'Bruker data input page'!W629+Calibrations!$X$97</f>
        <v>18.92167008375641</v>
      </c>
      <c r="V629" s="23">
        <f>('Bruker data input page'!AS629/0.69943)*Calibrations!AC$97+Calibrations!AD$97</f>
        <v>8.4846916695157191</v>
      </c>
      <c r="W629" s="23">
        <f>'Bruker data input page'!U629*Calibrations!AQ$97+Calibrations!AR$97</f>
        <v>8.7844810133851254</v>
      </c>
      <c r="X629" s="23">
        <f>Calibrations!AJ$97*('Bruker data input page'!AQ629/0.77446)^2+('Bruker data input page'!AQ629/0.77446)*Calibrations!AK$97+Calibrations!AL$97</f>
        <v>0.13473531522474591</v>
      </c>
      <c r="Y629" s="23">
        <f>('Bruker data input page'!AI629/0.7147)*Calibrations!AX$97+Calibrations!AY$97</f>
        <v>11.902118961330576</v>
      </c>
      <c r="Z629" s="23">
        <f>('Bruker data input page'!AG629/0.8302)*Calibrations!BE$97+Calibrations!BF$97</f>
        <v>0.27110468217105649</v>
      </c>
      <c r="AA629" s="23" t="e">
        <f>((('Bruker data input page'!AA629/0.436)^2)*Calibrations!BK$97)+(('Bruker data input page'!AA629/0.436)*Calibrations!BL$97)+Calibrations!BM$97</f>
        <v>#VALUE!</v>
      </c>
      <c r="AB629" s="24">
        <f>'Bruker data input page'!AM629*Calibrations!BS$97*10000+Calibrations!BT$97</f>
        <v>271.51227828064373</v>
      </c>
      <c r="AC629" s="24">
        <f>Calibrations!CA$97*('Bruker data input page'!AO629*10000)^2+('Bruker data input page'!AO629*10000)*Calibrations!CB$97+Calibrations!CC$97</f>
        <v>268.59108024338627</v>
      </c>
      <c r="AD629" s="24">
        <f>'Bruker data input page'!AW629*10000*Calibrations!CI$97+Calibrations!CJ$97</f>
        <v>52.768945353031356</v>
      </c>
      <c r="AE629" s="24">
        <f>'Bruker data input page'!AY629*10000*Calibrations!CP$97+Calibrations!CQ$97</f>
        <v>60.766508724054461</v>
      </c>
      <c r="AF629" s="24">
        <f>Calibrations!$CW$97*('Bruker data input page'!BA629*10000)^2+('Bruker data input page'!BA629*10000)*Calibrations!$CX$97+Calibrations!$CY$97</f>
        <v>71.400836593149606</v>
      </c>
      <c r="AG629" s="24">
        <f>'Bruker data input page'!BI629*10000*Calibrations!DD$97+Calibrations!DE$97</f>
        <v>5.2911678308829933</v>
      </c>
      <c r="AH629" s="24">
        <f>('Bruker data input page'!BK629*10000)*Calibrations!DK$97+Calibrations!DL$97</f>
        <v>117.36262405506197</v>
      </c>
      <c r="AI629" s="24">
        <f>Calibrations!DR$97*('Bruker data input page'!BM629*10000)^2+('Bruker data input page'!BM629*10000)*Calibrations!DS$97+Calibrations!DT$97</f>
        <v>25.480572934039472</v>
      </c>
      <c r="AJ629" s="24">
        <f>Calibrations!DY$97*('Bruker data input page'!BO629*10000)^2+Calibrations!DZ$97*('Bruker data input page'!BO629*10000)+Calibrations!EA$97</f>
        <v>90.553094544379476</v>
      </c>
      <c r="AK629" s="21"/>
      <c r="AL629" s="21"/>
    </row>
    <row r="630" spans="2:38">
      <c r="B630" s="27">
        <f>'Bruker data input page'!B1307</f>
        <v>0</v>
      </c>
      <c r="C630" s="21">
        <f>'Bruker data input page'!G1307</f>
        <v>0</v>
      </c>
      <c r="D630" s="21">
        <f>'Bruker data input page'!H1307</f>
        <v>0</v>
      </c>
      <c r="E630" s="26">
        <f>'Bruker data input page'!L1307</f>
        <v>0</v>
      </c>
      <c r="F630" s="26"/>
      <c r="G630" s="26" t="str">
        <f>'Bruker data input page'!DK630</f>
        <v>393-U1583F-20R-1A</v>
      </c>
      <c r="H630" s="26" t="str">
        <f>'Bruker data input page'!DL630</f>
        <v>SHLF</v>
      </c>
      <c r="I630" s="26">
        <f>'Bruker data input page'!DM630</f>
        <v>0</v>
      </c>
      <c r="J630" s="26">
        <f>'Bruker data input page'!DN630</f>
        <v>0</v>
      </c>
      <c r="K630" s="26">
        <f>'Bruker data input page'!DO630</f>
        <v>0</v>
      </c>
      <c r="L630" s="26">
        <f>'Bruker data input page'!DP630</f>
        <v>0</v>
      </c>
      <c r="M630" s="26">
        <f>'Bruker data input page'!DQ630</f>
        <v>0</v>
      </c>
      <c r="N630" s="26">
        <f>'Bruker data input page'!DR630</f>
        <v>0</v>
      </c>
      <c r="O630" s="26">
        <f>'Bruker data input page'!DS630</f>
        <v>23</v>
      </c>
      <c r="P630" s="21" t="str">
        <f>'Bruker data input page'!DT630</f>
        <v>2A BKGD</v>
      </c>
      <c r="Q630" s="21">
        <f>'Bruker data input page'!A630</f>
        <v>286</v>
      </c>
      <c r="R630" s="27">
        <f>'Bruker data input page'!B630</f>
        <v>44756.940972222219</v>
      </c>
      <c r="S630" s="22">
        <f>'Bruker data input page'!Y630*Calibrations!H$97+Calibrations!I$97</f>
        <v>51.105786665686338</v>
      </c>
      <c r="T630" s="23">
        <f>Calibrations!O$97*('Bruker data input page'!AK630/0.5993)^2+Calibrations!P$97*('Bruker data input page'!AK630/0.5993)+Calibrations!Q$97</f>
        <v>1.3698292796376623</v>
      </c>
      <c r="U630" s="22">
        <f>Calibrations!$V$97*'Bruker data input page'!W630^2+Calibrations!$W$97*'Bruker data input page'!W630+Calibrations!$X$97</f>
        <v>18.692304029301809</v>
      </c>
      <c r="V630" s="23">
        <f>('Bruker data input page'!AS630/0.69943)*Calibrations!AC$97+Calibrations!AD$97</f>
        <v>8.2020368842434266</v>
      </c>
      <c r="W630" s="23">
        <f>'Bruker data input page'!U630*Calibrations!AQ$97+Calibrations!AR$97</f>
        <v>9.4897692095585064</v>
      </c>
      <c r="X630" s="23">
        <f>Calibrations!AJ$97*('Bruker data input page'!AQ630/0.77446)^2+('Bruker data input page'!AQ630/0.77446)*Calibrations!AK$97+Calibrations!AL$97</f>
        <v>0.13685050535181942</v>
      </c>
      <c r="Y630" s="23">
        <f>('Bruker data input page'!AI630/0.7147)*Calibrations!AX$97+Calibrations!AY$97</f>
        <v>13.051298058841919</v>
      </c>
      <c r="Z630" s="23">
        <f>('Bruker data input page'!AG630/0.8302)*Calibrations!BE$97+Calibrations!BF$97</f>
        <v>0.1965497421079703</v>
      </c>
      <c r="AA630" s="23">
        <f>((('Bruker data input page'!AA630/0.436)^2)*Calibrations!BK$97)+(('Bruker data input page'!AA630/0.436)*Calibrations!BL$97)+Calibrations!BM$97</f>
        <v>7.8051547835208748E-2</v>
      </c>
      <c r="AB630" s="24">
        <f>'Bruker data input page'!AM630*Calibrations!BS$97*10000+Calibrations!BT$97</f>
        <v>342.68207662638781</v>
      </c>
      <c r="AC630" s="24">
        <f>Calibrations!CA$97*('Bruker data input page'!AO630*10000)^2+('Bruker data input page'!AO630*10000)*Calibrations!CB$97+Calibrations!CC$97</f>
        <v>300.88178947515189</v>
      </c>
      <c r="AD630" s="24">
        <f>'Bruker data input page'!AW630*10000*Calibrations!CI$97+Calibrations!CJ$97</f>
        <v>121.96591484769357</v>
      </c>
      <c r="AE630" s="24">
        <f>'Bruker data input page'!AY630*10000*Calibrations!CP$97+Calibrations!CQ$97</f>
        <v>66.934276334471647</v>
      </c>
      <c r="AF630" s="24">
        <f>Calibrations!$CW$97*('Bruker data input page'!BA630*10000)^2+('Bruker data input page'!BA630*10000)*Calibrations!$CX$97+Calibrations!$CY$97</f>
        <v>74.117702441699478</v>
      </c>
      <c r="AG630" s="24" t="e">
        <f>'Bruker data input page'!BI630*10000*Calibrations!DD$97+Calibrations!DE$97</f>
        <v>#VALUE!</v>
      </c>
      <c r="AH630" s="24">
        <f>('Bruker data input page'!BK630*10000)*Calibrations!DK$97+Calibrations!DL$97</f>
        <v>123.32168972154432</v>
      </c>
      <c r="AI630" s="24">
        <f>Calibrations!DR$97*('Bruker data input page'!BM630*10000)^2+('Bruker data input page'!BM630*10000)*Calibrations!DS$97+Calibrations!DT$97</f>
        <v>31.845636216163818</v>
      </c>
      <c r="AJ630" s="24">
        <f>Calibrations!DY$97*('Bruker data input page'!BO630*10000)^2+Calibrations!DZ$97*('Bruker data input page'!BO630*10000)+Calibrations!EA$97</f>
        <v>102.39219403568623</v>
      </c>
      <c r="AK630" s="21"/>
      <c r="AL630" s="21"/>
    </row>
    <row r="631" spans="2:38">
      <c r="B631" s="27">
        <f>'Bruker data input page'!B1308</f>
        <v>44740.478472222225</v>
      </c>
      <c r="C631" s="21" t="str">
        <f>'Bruker data input page'!G1308</f>
        <v>GeoExploration</v>
      </c>
      <c r="D631" s="21" t="str">
        <f>'Bruker data input page'!H1308</f>
        <v>Oxide3phase</v>
      </c>
      <c r="E631" s="26">
        <f>'Bruker data input page'!L1308</f>
        <v>90</v>
      </c>
      <c r="F631" s="26"/>
      <c r="G631" s="26" t="str">
        <f>'Bruker data input page'!DK631</f>
        <v>393-U1583F-20R-1A</v>
      </c>
      <c r="H631" s="26" t="str">
        <f>'Bruker data input page'!DL631</f>
        <v>SHLF</v>
      </c>
      <c r="I631" s="26">
        <f>'Bruker data input page'!DM631</f>
        <v>0</v>
      </c>
      <c r="J631" s="26">
        <f>'Bruker data input page'!DN631</f>
        <v>0</v>
      </c>
      <c r="K631" s="26">
        <f>'Bruker data input page'!DO631</f>
        <v>0</v>
      </c>
      <c r="L631" s="26">
        <f>'Bruker data input page'!DP631</f>
        <v>0</v>
      </c>
      <c r="M631" s="26">
        <f>'Bruker data input page'!DQ631</f>
        <v>0</v>
      </c>
      <c r="N631" s="26">
        <f>'Bruker data input page'!DR631</f>
        <v>0</v>
      </c>
      <c r="O631" s="26">
        <f>'Bruker data input page'!DS631</f>
        <v>37</v>
      </c>
      <c r="P631" s="21" t="str">
        <f>'Bruker data input page'!DT631</f>
        <v>4A BKGD</v>
      </c>
      <c r="Q631" s="21">
        <f>'Bruker data input page'!A631</f>
        <v>287</v>
      </c>
      <c r="R631" s="27">
        <f>'Bruker data input page'!B631</f>
        <v>44756.942361111112</v>
      </c>
      <c r="S631" s="22">
        <f>'Bruker data input page'!Y631*Calibrations!H$97+Calibrations!I$97</f>
        <v>51.974086910705751</v>
      </c>
      <c r="T631" s="23">
        <f>Calibrations!O$97*('Bruker data input page'!AK631/0.5993)^2+Calibrations!P$97*('Bruker data input page'!AK631/0.5993)+Calibrations!Q$97</f>
        <v>1.4754193329688134</v>
      </c>
      <c r="U631" s="22">
        <f>Calibrations!$V$97*'Bruker data input page'!W631^2+Calibrations!$W$97*'Bruker data input page'!W631+Calibrations!$X$97</f>
        <v>17.385126101776201</v>
      </c>
      <c r="V631" s="23">
        <f>('Bruker data input page'!AS631/0.69943)*Calibrations!AC$97+Calibrations!AD$97</f>
        <v>8.7607262306930433</v>
      </c>
      <c r="W631" s="23">
        <f>'Bruker data input page'!U631*Calibrations!AQ$97+Calibrations!AR$97</f>
        <v>8.3189289365250652</v>
      </c>
      <c r="X631" s="23">
        <f>Calibrations!AJ$97*('Bruker data input page'!AQ631/0.77446)^2+('Bruker data input page'!AQ631/0.77446)*Calibrations!AK$97+Calibrations!AL$97</f>
        <v>0.14712614315107997</v>
      </c>
      <c r="Y631" s="23">
        <f>('Bruker data input page'!AI631/0.7147)*Calibrations!AX$97+Calibrations!AY$97</f>
        <v>12.22336537041231</v>
      </c>
      <c r="Z631" s="23">
        <f>('Bruker data input page'!AG631/0.8302)*Calibrations!BE$97+Calibrations!BF$97</f>
        <v>0.21933880273454118</v>
      </c>
      <c r="AA631" s="23">
        <f>((('Bruker data input page'!AA631/0.436)^2)*Calibrations!BK$97)+(('Bruker data input page'!AA631/0.436)*Calibrations!BL$97)+Calibrations!BM$97</f>
        <v>0.14158872559958136</v>
      </c>
      <c r="AB631" s="24">
        <f>'Bruker data input page'!AM631*Calibrations!BS$97*10000+Calibrations!BT$97</f>
        <v>327.24766252731075</v>
      </c>
      <c r="AC631" s="24">
        <f>Calibrations!CA$97*('Bruker data input page'!AO631*10000)^2+('Bruker data input page'!AO631*10000)*Calibrations!CB$97+Calibrations!CC$97</f>
        <v>310.08501895446648</v>
      </c>
      <c r="AD631" s="24">
        <f>'Bruker data input page'!AW631*10000*Calibrations!CI$97+Calibrations!CJ$97</f>
        <v>111.09210535567522</v>
      </c>
      <c r="AE631" s="24">
        <f>'Bruker data input page'!AY631*10000*Calibrations!CP$97+Calibrations!CQ$97</f>
        <v>86.465540434126069</v>
      </c>
      <c r="AF631" s="24">
        <f>Calibrations!$CW$97*('Bruker data input page'!BA631*10000)^2+('Bruker data input page'!BA631*10000)*Calibrations!$CX$97+Calibrations!$CY$97</f>
        <v>80.80606205893092</v>
      </c>
      <c r="AG631" s="24">
        <f>'Bruker data input page'!BI631*10000*Calibrations!DD$97+Calibrations!DE$97</f>
        <v>1.9009381417320252</v>
      </c>
      <c r="AH631" s="24">
        <f>('Bruker data input page'!BK631*10000)*Calibrations!DK$97+Calibrations!DL$97</f>
        <v>119.34897927722277</v>
      </c>
      <c r="AI631" s="24">
        <f>Calibrations!DR$97*('Bruker data input page'!BM631*10000)^2+('Bruker data input page'!BM631*10000)*Calibrations!DS$97+Calibrations!DT$97</f>
        <v>32.905465640200383</v>
      </c>
      <c r="AJ631" s="24">
        <f>Calibrations!DY$97*('Bruker data input page'!BO631*10000)^2+Calibrations!DZ$97*('Bruker data input page'!BO631*10000)+Calibrations!EA$97</f>
        <v>107.44752557863949</v>
      </c>
      <c r="AK631" s="21"/>
      <c r="AL631" s="21"/>
    </row>
    <row r="632" spans="2:38">
      <c r="B632" s="27">
        <f>'Bruker data input page'!B1309</f>
        <v>44741.896527777775</v>
      </c>
      <c r="C632" s="21" t="str">
        <f>'Bruker data input page'!G1309</f>
        <v>GeoExploration</v>
      </c>
      <c r="D632" s="21" t="str">
        <f>'Bruker data input page'!H1309</f>
        <v>Oxide3phase</v>
      </c>
      <c r="E632" s="26">
        <f>'Bruker data input page'!L1309</f>
        <v>90</v>
      </c>
      <c r="F632" s="26"/>
      <c r="G632" s="26" t="str">
        <f>'Bruker data input page'!DK632</f>
        <v>393-U1583F-20R-1A</v>
      </c>
      <c r="H632" s="26" t="str">
        <f>'Bruker data input page'!DL632</f>
        <v>SHLF</v>
      </c>
      <c r="I632" s="26">
        <f>'Bruker data input page'!DM632</f>
        <v>0</v>
      </c>
      <c r="J632" s="26">
        <f>'Bruker data input page'!DN632</f>
        <v>0</v>
      </c>
      <c r="K632" s="26">
        <f>'Bruker data input page'!DO632</f>
        <v>0</v>
      </c>
      <c r="L632" s="26">
        <f>'Bruker data input page'!DP632</f>
        <v>0</v>
      </c>
      <c r="M632" s="26">
        <f>'Bruker data input page'!DQ632</f>
        <v>0</v>
      </c>
      <c r="N632" s="26">
        <f>'Bruker data input page'!DR632</f>
        <v>0</v>
      </c>
      <c r="O632" s="26">
        <f>'Bruker data input page'!DS632</f>
        <v>50</v>
      </c>
      <c r="P632" s="21" t="str">
        <f>'Bruker data input page'!DT632</f>
        <v>5A BRECCIA CLAST</v>
      </c>
      <c r="Q632" s="21">
        <f>'Bruker data input page'!A632</f>
        <v>288</v>
      </c>
      <c r="R632" s="27">
        <f>'Bruker data input page'!B632</f>
        <v>44756.944444444445</v>
      </c>
      <c r="S632" s="22">
        <f>'Bruker data input page'!Y632*Calibrations!H$97+Calibrations!I$97</f>
        <v>53.137523692209584</v>
      </c>
      <c r="T632" s="23">
        <f>Calibrations!O$97*('Bruker data input page'!AK632/0.5993)^2+Calibrations!P$97*('Bruker data input page'!AK632/0.5993)+Calibrations!Q$97</f>
        <v>1.4433818477020839</v>
      </c>
      <c r="U632" s="22">
        <f>Calibrations!$V$97*'Bruker data input page'!W632^2+Calibrations!$W$97*'Bruker data input page'!W632+Calibrations!$X$97</f>
        <v>18.333808863492674</v>
      </c>
      <c r="V632" s="23">
        <f>('Bruker data input page'!AS632/0.69943)*Calibrations!AC$97+Calibrations!AD$97</f>
        <v>8.9764591854400724</v>
      </c>
      <c r="W632" s="23">
        <f>'Bruker data input page'!U632*Calibrations!AQ$97+Calibrations!AR$97</f>
        <v>9.7834459557173261</v>
      </c>
      <c r="X632" s="23">
        <f>Calibrations!AJ$97*('Bruker data input page'!AQ632/0.77446)^2+('Bruker data input page'!AQ632/0.77446)*Calibrations!AK$97+Calibrations!AL$97</f>
        <v>0.15769632960091817</v>
      </c>
      <c r="Y632" s="23">
        <f>('Bruker data input page'!AI632/0.7147)*Calibrations!AX$97+Calibrations!AY$97</f>
        <v>12.250465778382239</v>
      </c>
      <c r="Z632" s="23">
        <f>('Bruker data input page'!AG632/0.8302)*Calibrations!BE$97+Calibrations!BF$97</f>
        <v>0.25495614252176457</v>
      </c>
      <c r="AA632" s="23">
        <f>((('Bruker data input page'!AA632/0.436)^2)*Calibrations!BK$97)+(('Bruker data input page'!AA632/0.436)*Calibrations!BL$97)+Calibrations!BM$97</f>
        <v>0.10762765645376056</v>
      </c>
      <c r="AB632" s="24">
        <f>'Bruker data input page'!AM632*Calibrations!BS$97*10000+Calibrations!BT$97</f>
        <v>369.26356757479823</v>
      </c>
      <c r="AC632" s="24">
        <f>Calibrations!CA$97*('Bruker data input page'!AO632*10000)^2+('Bruker data input page'!AO632*10000)*Calibrations!CB$97+Calibrations!CC$97</f>
        <v>293.32435918218368</v>
      </c>
      <c r="AD632" s="24">
        <f>'Bruker data input page'!AW632*10000*Calibrations!CI$97+Calibrations!CJ$97</f>
        <v>88.355958236000475</v>
      </c>
      <c r="AE632" s="24">
        <f>'Bruker data input page'!AY632*10000*Calibrations!CP$97+Calibrations!CQ$97</f>
        <v>59.738547455651592</v>
      </c>
      <c r="AF632" s="24">
        <f>Calibrations!$CW$97*('Bruker data input page'!BA632*10000)^2+('Bruker data input page'!BA632*10000)*Calibrations!$CX$97+Calibrations!$CY$97</f>
        <v>87.346128813100606</v>
      </c>
      <c r="AG632" s="24">
        <f>'Bruker data input page'!BI632*10000*Calibrations!DD$97+Calibrations!DE$97</f>
        <v>3.0310147047823475</v>
      </c>
      <c r="AH632" s="24">
        <f>('Bruker data input page'!BK632*10000)*Calibrations!DK$97+Calibrations!DL$97</f>
        <v>118.35580166614237</v>
      </c>
      <c r="AI632" s="24">
        <f>Calibrations!DR$97*('Bruker data input page'!BM632*10000)^2+('Bruker data input page'!BM632*10000)*Calibrations!DS$97+Calibrations!DT$97</f>
        <v>31.845636216163818</v>
      </c>
      <c r="AJ632" s="24">
        <f>Calibrations!DY$97*('Bruker data input page'!BO632*10000)^2+Calibrations!DZ$97*('Bruker data input page'!BO632*10000)+Calibrations!EA$97</f>
        <v>99.015783594038936</v>
      </c>
      <c r="AK632" s="21"/>
      <c r="AL632" s="21"/>
    </row>
    <row r="633" spans="2:38">
      <c r="B633" s="27">
        <f>'Bruker data input page'!B1310</f>
        <v>44742.681250000001</v>
      </c>
      <c r="C633" s="21" t="str">
        <f>'Bruker data input page'!G1310</f>
        <v>GeoExploration</v>
      </c>
      <c r="D633" s="21" t="str">
        <f>'Bruker data input page'!H1310</f>
        <v>Oxide3phase</v>
      </c>
      <c r="E633" s="26">
        <f>'Bruker data input page'!L1310</f>
        <v>90</v>
      </c>
      <c r="F633" s="26"/>
      <c r="G633" s="26" t="str">
        <f>'Bruker data input page'!DK633</f>
        <v>393-U1583F-20R-1A</v>
      </c>
      <c r="H633" s="26" t="str">
        <f>'Bruker data input page'!DL633</f>
        <v>SHLF</v>
      </c>
      <c r="I633" s="26">
        <f>'Bruker data input page'!DM633</f>
        <v>0</v>
      </c>
      <c r="J633" s="26">
        <f>'Bruker data input page'!DN633</f>
        <v>0</v>
      </c>
      <c r="K633" s="26">
        <f>'Bruker data input page'!DO633</f>
        <v>0</v>
      </c>
      <c r="L633" s="26">
        <f>'Bruker data input page'!DP633</f>
        <v>0</v>
      </c>
      <c r="M633" s="26">
        <f>'Bruker data input page'!DQ633</f>
        <v>0</v>
      </c>
      <c r="N633" s="26">
        <f>'Bruker data input page'!DR633</f>
        <v>0</v>
      </c>
      <c r="O633" s="26">
        <f>'Bruker data input page'!DS633</f>
        <v>53</v>
      </c>
      <c r="P633" s="21" t="str">
        <f>'Bruker data input page'!DT633</f>
        <v>5A BRECCIA MATRIX</v>
      </c>
      <c r="Q633" s="21">
        <f>'Bruker data input page'!A633</f>
        <v>289</v>
      </c>
      <c r="R633" s="27">
        <f>'Bruker data input page'!B633</f>
        <v>44756.946527777778</v>
      </c>
      <c r="S633" s="22">
        <f>'Bruker data input page'!Y633*Calibrations!H$97+Calibrations!I$97</f>
        <v>50.652269693157727</v>
      </c>
      <c r="T633" s="23">
        <f>Calibrations!O$97*('Bruker data input page'!AK633/0.5993)^2+Calibrations!P$97*('Bruker data input page'!AK633/0.5993)+Calibrations!Q$97</f>
        <v>1.3149034792023055</v>
      </c>
      <c r="U633" s="22">
        <f>Calibrations!$V$97*'Bruker data input page'!W633^2+Calibrations!$W$97*'Bruker data input page'!W633+Calibrations!$X$97</f>
        <v>20.001789344524195</v>
      </c>
      <c r="V633" s="23">
        <f>('Bruker data input page'!AS633/0.69943)*Calibrations!AC$97+Calibrations!AD$97</f>
        <v>9.3646058024866008</v>
      </c>
      <c r="W633" s="23">
        <f>'Bruker data input page'!U633*Calibrations!AQ$97+Calibrations!AR$97</f>
        <v>7.2998570938633618</v>
      </c>
      <c r="X633" s="23">
        <f>Calibrations!AJ$97*('Bruker data input page'!AQ633/0.77446)^2+('Bruker data input page'!AQ633/0.77446)*Calibrations!AK$97+Calibrations!AL$97</f>
        <v>0.12472711334529914</v>
      </c>
      <c r="Y633" s="23">
        <f>('Bruker data input page'!AI633/0.7147)*Calibrations!AX$97+Calibrations!AY$97</f>
        <v>12.427531927084637</v>
      </c>
      <c r="Z633" s="23">
        <f>('Bruker data input page'!AG633/0.8302)*Calibrations!BE$97+Calibrations!BF$97</f>
        <v>0.29344098000372199</v>
      </c>
      <c r="AA633" s="23">
        <f>((('Bruker data input page'!AA633/0.436)^2)*Calibrations!BK$97)+(('Bruker data input page'!AA633/0.436)*Calibrations!BL$97)+Calibrations!BM$97</f>
        <v>0.16585303320422445</v>
      </c>
      <c r="AB633" s="24">
        <f>'Bruker data input page'!AM633*Calibrations!BS$97*10000+Calibrations!BT$97</f>
        <v>314.38565077807988</v>
      </c>
      <c r="AC633" s="24">
        <f>Calibrations!CA$97*('Bruker data input page'!AO633*10000)^2+('Bruker data input page'!AO633*10000)*Calibrations!CB$97+Calibrations!CC$97</f>
        <v>290.44567045138973</v>
      </c>
      <c r="AD633" s="24">
        <f>'Bruker data input page'!AW633*10000*Calibrations!CI$97+Calibrations!CJ$97</f>
        <v>36.952495182822851</v>
      </c>
      <c r="AE633" s="24">
        <f>'Bruker data input page'!AY633*10000*Calibrations!CP$97+Calibrations!CQ$97</f>
        <v>27.871748135162786</v>
      </c>
      <c r="AF633" s="24">
        <f>Calibrations!$CW$97*('Bruker data input page'!BA633*10000)^2+('Bruker data input page'!BA633*10000)*Calibrations!$CX$97+Calibrations!$CY$97</f>
        <v>60.296104618051245</v>
      </c>
      <c r="AG633" s="24">
        <f>'Bruker data input page'!BI633*10000*Calibrations!DD$97+Calibrations!DE$97</f>
        <v>3.0310147047823475</v>
      </c>
      <c r="AH633" s="24">
        <f>('Bruker data input page'!BK633*10000)*Calibrations!DK$97+Calibrations!DL$97</f>
        <v>131.26711061018744</v>
      </c>
      <c r="AI633" s="24">
        <f>Calibrations!DR$97*('Bruker data input page'!BM633*10000)^2+('Bruker data input page'!BM633*10000)*Calibrations!DS$97+Calibrations!DT$97</f>
        <v>29.725107834104254</v>
      </c>
      <c r="AJ633" s="24">
        <f>Calibrations!DY$97*('Bruker data input page'!BO633*10000)^2+Calibrations!DZ$97*('Bruker data input page'!BO633*10000)+Calibrations!EA$97</f>
        <v>82.910214659060614</v>
      </c>
      <c r="AK633" s="21"/>
      <c r="AL633" s="21"/>
    </row>
    <row r="634" spans="2:38">
      <c r="B634" s="27">
        <f>'Bruker data input page'!B1311</f>
        <v>44742.682638888888</v>
      </c>
      <c r="C634" s="21" t="str">
        <f>'Bruker data input page'!G1311</f>
        <v>GeoExploration</v>
      </c>
      <c r="D634" s="21" t="str">
        <f>'Bruker data input page'!H1311</f>
        <v>Oxide3phase</v>
      </c>
      <c r="E634" s="26">
        <f>'Bruker data input page'!L1311</f>
        <v>90</v>
      </c>
      <c r="F634" s="26"/>
      <c r="G634" s="26" t="str">
        <f>'Bruker data input page'!DK634</f>
        <v>393-U1583F-20R-1A</v>
      </c>
      <c r="H634" s="26" t="str">
        <f>'Bruker data input page'!DL634</f>
        <v>SHLF</v>
      </c>
      <c r="I634" s="26">
        <f>'Bruker data input page'!DM634</f>
        <v>0</v>
      </c>
      <c r="J634" s="26">
        <f>'Bruker data input page'!DN634</f>
        <v>0</v>
      </c>
      <c r="K634" s="26">
        <f>'Bruker data input page'!DO634</f>
        <v>0</v>
      </c>
      <c r="L634" s="26">
        <f>'Bruker data input page'!DP634</f>
        <v>0</v>
      </c>
      <c r="M634" s="26">
        <f>'Bruker data input page'!DQ634</f>
        <v>0</v>
      </c>
      <c r="N634" s="26">
        <f>'Bruker data input page'!DR634</f>
        <v>0</v>
      </c>
      <c r="O634" s="26">
        <f>'Bruker data input page'!DS634</f>
        <v>74</v>
      </c>
      <c r="P634" s="21" t="str">
        <f>'Bruker data input page'!DT634</f>
        <v>8A BKGD</v>
      </c>
      <c r="Q634" s="21">
        <f>'Bruker data input page'!A634</f>
        <v>290</v>
      </c>
      <c r="R634" s="27">
        <f>'Bruker data input page'!B634</f>
        <v>44756.948611111111</v>
      </c>
      <c r="S634" s="22">
        <f>'Bruker data input page'!Y634*Calibrations!H$97+Calibrations!I$97</f>
        <v>49.260945682597075</v>
      </c>
      <c r="T634" s="23">
        <f>Calibrations!O$97*('Bruker data input page'!AK634/0.5993)^2+Calibrations!P$97*('Bruker data input page'!AK634/0.5993)+Calibrations!Q$97</f>
        <v>1.255612154401498</v>
      </c>
      <c r="U634" s="22">
        <f>Calibrations!$V$97*'Bruker data input page'!W634^2+Calibrations!$W$97*'Bruker data input page'!W634+Calibrations!$X$97</f>
        <v>20.010585935113824</v>
      </c>
      <c r="V634" s="23">
        <f>('Bruker data input page'!AS634/0.69943)*Calibrations!AC$97+Calibrations!AD$97</f>
        <v>7.4433016357935591</v>
      </c>
      <c r="W634" s="23">
        <f>'Bruker data input page'!U634*Calibrations!AQ$97+Calibrations!AR$97</f>
        <v>6.7774643564564325</v>
      </c>
      <c r="X634" s="23">
        <f>Calibrations!AJ$97*('Bruker data input page'!AQ634/0.77446)^2+('Bruker data input page'!AQ634/0.77446)*Calibrations!AK$97+Calibrations!AL$97</f>
        <v>0.11986549438282888</v>
      </c>
      <c r="Y634" s="23">
        <f>('Bruker data input page'!AI634/0.7147)*Calibrations!AX$97+Calibrations!AY$97</f>
        <v>13.574427282351326</v>
      </c>
      <c r="Z634" s="23">
        <f>('Bruker data input page'!AG634/0.8302)*Calibrations!BE$97+Calibrations!BF$97</f>
        <v>0.2611439007051381</v>
      </c>
      <c r="AA634" s="23">
        <f>((('Bruker data input page'!AA634/0.436)^2)*Calibrations!BK$97)+(('Bruker data input page'!AA634/0.436)*Calibrations!BL$97)+Calibrations!BM$97</f>
        <v>0.12001096140378122</v>
      </c>
      <c r="AB634" s="24">
        <f>'Bruker data input page'!AM634*Calibrations!BS$97*10000+Calibrations!BT$97</f>
        <v>274.08468063048991</v>
      </c>
      <c r="AC634" s="24">
        <f>Calibrations!CA$97*('Bruker data input page'!AO634*10000)^2+('Bruker data input page'!AO634*10000)*Calibrations!CB$97+Calibrations!CC$97</f>
        <v>271.64837845790368</v>
      </c>
      <c r="AD634" s="24">
        <f>'Bruker data input page'!AW634*10000*Calibrations!CI$97+Calibrations!CJ$97</f>
        <v>62.654226709411674</v>
      </c>
      <c r="AE634" s="24">
        <f>'Bruker data input page'!AY634*10000*Calibrations!CP$97+Calibrations!CQ$97</f>
        <v>61.794469992457316</v>
      </c>
      <c r="AF634" s="24">
        <f>Calibrations!$CW$97*('Bruker data input page'!BA634*10000)^2+('Bruker data input page'!BA634*10000)*Calibrations!$CX$97+Calibrations!$CY$97</f>
        <v>67.281049961406254</v>
      </c>
      <c r="AG634" s="24">
        <f>'Bruker data input page'!BI634*10000*Calibrations!DD$97+Calibrations!DE$97</f>
        <v>3.0310147047823475</v>
      </c>
      <c r="AH634" s="24">
        <f>('Bruker data input page'!BK634*10000)*Calibrations!DK$97+Calibrations!DL$97</f>
        <v>120.34215688830315</v>
      </c>
      <c r="AI634" s="24">
        <f>Calibrations!DR$97*('Bruker data input page'!BM634*10000)^2+('Bruker data input page'!BM634*10000)*Calibrations!DS$97+Calibrations!DT$97</f>
        <v>32.905465640200383</v>
      </c>
      <c r="AJ634" s="24">
        <f>Calibrations!DY$97*('Bruker data input page'!BO634*10000)^2+Calibrations!DZ$97*('Bruker data input page'!BO634*10000)+Calibrations!EA$97</f>
        <v>99.860350410426648</v>
      </c>
      <c r="AK634" s="21"/>
      <c r="AL634" s="21"/>
    </row>
    <row r="635" spans="2:38">
      <c r="B635" s="27">
        <f>'Bruker data input page'!B1312</f>
        <v>44742.684027777781</v>
      </c>
      <c r="C635" s="21" t="str">
        <f>'Bruker data input page'!G1312</f>
        <v>GeoExploration</v>
      </c>
      <c r="D635" s="21" t="str">
        <f>'Bruker data input page'!H1312</f>
        <v>Oxide3phase</v>
      </c>
      <c r="E635" s="26">
        <f>'Bruker data input page'!L1312</f>
        <v>90</v>
      </c>
      <c r="F635" s="26"/>
      <c r="G635" s="26" t="str">
        <f>'Bruker data input page'!DK635</f>
        <v>393-U1583F-20R-1A</v>
      </c>
      <c r="H635" s="26" t="str">
        <f>'Bruker data input page'!DL635</f>
        <v>SHLF</v>
      </c>
      <c r="I635" s="26">
        <f>'Bruker data input page'!DM635</f>
        <v>0</v>
      </c>
      <c r="J635" s="26">
        <f>'Bruker data input page'!DN635</f>
        <v>0</v>
      </c>
      <c r="K635" s="26">
        <f>'Bruker data input page'!DO635</f>
        <v>0</v>
      </c>
      <c r="L635" s="26">
        <f>'Bruker data input page'!DP635</f>
        <v>0</v>
      </c>
      <c r="M635" s="26">
        <f>'Bruker data input page'!DQ635</f>
        <v>0</v>
      </c>
      <c r="N635" s="26">
        <f>'Bruker data input page'!DR635</f>
        <v>0</v>
      </c>
      <c r="O635" s="26">
        <f>'Bruker data input page'!DS635</f>
        <v>89</v>
      </c>
      <c r="P635" s="21" t="str">
        <f>'Bruker data input page'!DT635</f>
        <v>10A BKGD</v>
      </c>
      <c r="Q635" s="21">
        <f>'Bruker data input page'!A635</f>
        <v>291</v>
      </c>
      <c r="R635" s="27">
        <f>'Bruker data input page'!B635</f>
        <v>44756.950694444444</v>
      </c>
      <c r="S635" s="22">
        <f>'Bruker data input page'!Y635*Calibrations!H$97+Calibrations!I$97</f>
        <v>51.286029067396029</v>
      </c>
      <c r="T635" s="23">
        <f>Calibrations!O$97*('Bruker data input page'!AK635/0.5993)^2+Calibrations!P$97*('Bruker data input page'!AK635/0.5993)+Calibrations!Q$97</f>
        <v>1.3997643823479631</v>
      </c>
      <c r="U635" s="22">
        <f>Calibrations!$V$97*'Bruker data input page'!W635^2+Calibrations!$W$97*'Bruker data input page'!W635+Calibrations!$X$97</f>
        <v>18.940573313168564</v>
      </c>
      <c r="V635" s="23">
        <f>('Bruker data input page'!AS635/0.69943)*Calibrations!AC$97+Calibrations!AD$97</f>
        <v>8.4631039822495051</v>
      </c>
      <c r="W635" s="23">
        <f>'Bruker data input page'!U635*Calibrations!AQ$97+Calibrations!AR$97</f>
        <v>7.6066806594683936</v>
      </c>
      <c r="X635" s="23">
        <f>Calibrations!AJ$97*('Bruker data input page'!AQ635/0.77446)^2+('Bruker data input page'!AQ635/0.77446)*Calibrations!AK$97+Calibrations!AL$97</f>
        <v>0.13893751089748108</v>
      </c>
      <c r="Y635" s="23">
        <f>('Bruker data input page'!AI635/0.7147)*Calibrations!AX$97+Calibrations!AY$97</f>
        <v>13.472876877205582</v>
      </c>
      <c r="Z635" s="23">
        <f>('Bruker data input page'!AG635/0.8302)*Calibrations!BE$97+Calibrations!BF$97</f>
        <v>0.20107737004702411</v>
      </c>
      <c r="AA635" s="23">
        <f>((('Bruker data input page'!AA635/0.436)^2)*Calibrations!BK$97)+(('Bruker data input page'!AA635/0.436)*Calibrations!BL$97)+Calibrations!BM$97</f>
        <v>0.11289059572153363</v>
      </c>
      <c r="AB635" s="24">
        <f>'Bruker data input page'!AM635*Calibrations!BS$97*10000+Calibrations!BT$97</f>
        <v>365.83369777500332</v>
      </c>
      <c r="AC635" s="24">
        <f>Calibrations!CA$97*('Bruker data input page'!AO635*10000)^2+('Bruker data input page'!AO635*10000)*Calibrations!CB$97+Calibrations!CC$97</f>
        <v>292.36750247621791</v>
      </c>
      <c r="AD635" s="24">
        <f>'Bruker data input page'!AW635*10000*Calibrations!CI$97+Calibrations!CJ$97</f>
        <v>162.49556840885288</v>
      </c>
      <c r="AE635" s="24">
        <f>'Bruker data input page'!AY635*10000*Calibrations!CP$97+Calibrations!CQ$97</f>
        <v>85.437579165723207</v>
      </c>
      <c r="AF635" s="24">
        <f>Calibrations!$CW$97*('Bruker data input page'!BA635*10000)^2+('Bruker data input page'!BA635*10000)*Calibrations!$CX$97+Calibrations!$CY$97</f>
        <v>72.762235374685773</v>
      </c>
      <c r="AG635" s="24">
        <f>'Bruker data input page'!BI635*10000*Calibrations!DD$97+Calibrations!DE$97</f>
        <v>1.9009381417320252</v>
      </c>
      <c r="AH635" s="24">
        <f>('Bruker data input page'!BK635*10000)*Calibrations!DK$97+Calibrations!DL$97</f>
        <v>119.34897927722277</v>
      </c>
      <c r="AI635" s="24">
        <f>Calibrations!DR$97*('Bruker data input page'!BM635*10000)^2+('Bruker data input page'!BM635*10000)*Calibrations!DS$97+Calibrations!DT$97</f>
        <v>30.785516947465101</v>
      </c>
      <c r="AJ635" s="24">
        <f>Calibrations!DY$97*('Bruker data input page'!BO635*10000)^2+Calibrations!DZ$97*('Bruker data input page'!BO635*10000)+Calibrations!EA$97</f>
        <v>99.860350410426648</v>
      </c>
      <c r="AK635" s="21"/>
      <c r="AL635" s="21"/>
    </row>
    <row r="636" spans="2:38">
      <c r="B636" s="27">
        <f>'Bruker data input page'!B1313</f>
        <v>44742.794444444444</v>
      </c>
      <c r="C636" s="21" t="str">
        <f>'Bruker data input page'!G1313</f>
        <v>GeoExploration</v>
      </c>
      <c r="D636" s="21" t="str">
        <f>'Bruker data input page'!H1313</f>
        <v>Oxide3phase</v>
      </c>
      <c r="E636" s="26">
        <f>'Bruker data input page'!L1313</f>
        <v>90</v>
      </c>
      <c r="F636" s="26"/>
      <c r="G636" s="26" t="str">
        <f>'Bruker data input page'!DK636</f>
        <v>393-U1583F-21R-1A</v>
      </c>
      <c r="H636" s="26" t="str">
        <f>'Bruker data input page'!DL636</f>
        <v>SHLF</v>
      </c>
      <c r="I636" s="26">
        <f>'Bruker data input page'!DM636</f>
        <v>0</v>
      </c>
      <c r="J636" s="26">
        <f>'Bruker data input page'!DN636</f>
        <v>0</v>
      </c>
      <c r="K636" s="26">
        <f>'Bruker data input page'!DO636</f>
        <v>0</v>
      </c>
      <c r="L636" s="26">
        <f>'Bruker data input page'!DP636</f>
        <v>0</v>
      </c>
      <c r="M636" s="26">
        <f>'Bruker data input page'!DQ636</f>
        <v>0</v>
      </c>
      <c r="N636" s="26">
        <f>'Bruker data input page'!DR636</f>
        <v>0</v>
      </c>
      <c r="O636" s="26">
        <f>'Bruker data input page'!DS636</f>
        <v>4</v>
      </c>
      <c r="P636" s="21" t="str">
        <f>'Bruker data input page'!DT636</f>
        <v>1A BKGD</v>
      </c>
      <c r="Q636" s="21">
        <f>'Bruker data input page'!A636</f>
        <v>295</v>
      </c>
      <c r="R636" s="27">
        <f>'Bruker data input page'!B636</f>
        <v>44757.786111111112</v>
      </c>
      <c r="S636" s="22">
        <f>'Bruker data input page'!Y636*Calibrations!H$97+Calibrations!I$97</f>
        <v>52.087198820018621</v>
      </c>
      <c r="T636" s="23">
        <f>Calibrations!O$97*('Bruker data input page'!AK636/0.5993)^2+Calibrations!P$97*('Bruker data input page'!AK636/0.5993)+Calibrations!Q$97</f>
        <v>1.3492390465686954</v>
      </c>
      <c r="U636" s="22">
        <f>Calibrations!$V$97*'Bruker data input page'!W636^2+Calibrations!$W$97*'Bruker data input page'!W636+Calibrations!$X$97</f>
        <v>17.364283159072777</v>
      </c>
      <c r="V636" s="23">
        <f>('Bruker data input page'!AS636/0.69943)*Calibrations!AC$97+Calibrations!AD$97</f>
        <v>8.8798902644025421</v>
      </c>
      <c r="W636" s="23">
        <f>'Bruker data input page'!U636*Calibrations!AQ$97+Calibrations!AR$97</f>
        <v>9.6218174107609258</v>
      </c>
      <c r="X636" s="23">
        <f>Calibrations!AJ$97*('Bruker data input page'!AQ636/0.77446)^2+('Bruker data input page'!AQ636/0.77446)*Calibrations!AK$97+Calibrations!AL$97</f>
        <v>0.15747112501855987</v>
      </c>
      <c r="Y636" s="23">
        <f>('Bruker data input page'!AI636/0.7147)*Calibrations!AX$97+Calibrations!AY$97</f>
        <v>11.926478878606915</v>
      </c>
      <c r="Z636" s="23">
        <f>('Bruker data input page'!AG636/0.8302)*Calibrations!BE$97+Calibrations!BF$97</f>
        <v>0.21526393758939275</v>
      </c>
      <c r="AA636" s="23">
        <f>((('Bruker data input page'!AA636/0.436)^2)*Calibrations!BK$97)+(('Bruker data input page'!AA636/0.436)*Calibrations!BL$97)+Calibrations!BM$97</f>
        <v>0.10950887054564924</v>
      </c>
      <c r="AB636" s="24">
        <f>'Bruker data input page'!AM636*Calibrations!BS$97*10000+Calibrations!BT$97</f>
        <v>261.22266888125904</v>
      </c>
      <c r="AC636" s="24">
        <f>Calibrations!CA$97*('Bruker data input page'!AO636*10000)^2+('Bruker data input page'!AO636*10000)*Calibrations!CB$97+Calibrations!CC$97</f>
        <v>306.43620161432671</v>
      </c>
      <c r="AD636" s="24">
        <f>'Bruker data input page'!AW636*10000*Calibrations!CI$97+Calibrations!CJ$97</f>
        <v>98.241239592380808</v>
      </c>
      <c r="AE636" s="24">
        <f>'Bruker data input page'!AY636*10000*Calibrations!CP$97+Calibrations!CQ$97</f>
        <v>120.3882622914206</v>
      </c>
      <c r="AF636" s="24">
        <f>Calibrations!$CW$97*('Bruker data input page'!BA636*10000)^2+('Bruker data input page'!BA636*10000)*Calibrations!$CX$97+Calibrations!$CY$97</f>
        <v>74.117702441699478</v>
      </c>
      <c r="AG636" s="24" t="e">
        <f>'Bruker data input page'!BI636*10000*Calibrations!DD$97+Calibrations!DE$97</f>
        <v>#VALUE!</v>
      </c>
      <c r="AH636" s="24">
        <f>('Bruker data input page'!BK636*10000)*Calibrations!DK$97+Calibrations!DL$97</f>
        <v>113.38991361074039</v>
      </c>
      <c r="AI636" s="24">
        <f>Calibrations!DR$97*('Bruker data input page'!BM636*10000)^2+('Bruker data input page'!BM636*10000)*Calibrations!DS$97+Calibrations!DT$97</f>
        <v>29.725107834104254</v>
      </c>
      <c r="AJ636" s="24">
        <f>Calibrations!DY$97*('Bruker data input page'!BO636*10000)^2+Calibrations!DZ$97*('Bruker data input page'!BO636*10000)+Calibrations!EA$97</f>
        <v>99.860350410426648</v>
      </c>
      <c r="AK636" s="21"/>
      <c r="AL636" s="21"/>
    </row>
    <row r="637" spans="2:38">
      <c r="B637" s="27">
        <f>'Bruker data input page'!B1314</f>
        <v>44743.475694444445</v>
      </c>
      <c r="C637" s="21" t="str">
        <f>'Bruker data input page'!G1314</f>
        <v>GeoExploration</v>
      </c>
      <c r="D637" s="21" t="str">
        <f>'Bruker data input page'!H1314</f>
        <v>Oxide3phase</v>
      </c>
      <c r="E637" s="26">
        <f>'Bruker data input page'!L1314</f>
        <v>90</v>
      </c>
      <c r="F637" s="26"/>
      <c r="G637" s="26" t="str">
        <f>'Bruker data input page'!DK637</f>
        <v>393-U1583F-21R-1A</v>
      </c>
      <c r="H637" s="26" t="str">
        <f>'Bruker data input page'!DL637</f>
        <v>SHLF</v>
      </c>
      <c r="I637" s="26">
        <f>'Bruker data input page'!DM637</f>
        <v>0</v>
      </c>
      <c r="J637" s="26">
        <f>'Bruker data input page'!DN637</f>
        <v>0</v>
      </c>
      <c r="K637" s="26">
        <f>'Bruker data input page'!DO637</f>
        <v>0</v>
      </c>
      <c r="L637" s="26">
        <f>'Bruker data input page'!DP637</f>
        <v>0</v>
      </c>
      <c r="M637" s="26">
        <f>'Bruker data input page'!DQ637</f>
        <v>0</v>
      </c>
      <c r="N637" s="26">
        <f>'Bruker data input page'!DR637</f>
        <v>0</v>
      </c>
      <c r="O637" s="26">
        <f>'Bruker data input page'!DS637</f>
        <v>12</v>
      </c>
      <c r="P637" s="21" t="str">
        <f>'Bruker data input page'!DT637</f>
        <v>2A BKGD</v>
      </c>
      <c r="Q637" s="21">
        <f>'Bruker data input page'!A637</f>
        <v>296</v>
      </c>
      <c r="R637" s="27">
        <f>'Bruker data input page'!B637</f>
        <v>44757.788194444445</v>
      </c>
      <c r="S637" s="22">
        <f>'Bruker data input page'!Y637*Calibrations!H$97+Calibrations!I$97</f>
        <v>51.679069189252111</v>
      </c>
      <c r="T637" s="23">
        <f>Calibrations!O$97*('Bruker data input page'!AK637/0.5993)^2+Calibrations!P$97*('Bruker data input page'!AK637/0.5993)+Calibrations!Q$97</f>
        <v>1.3696519274205661</v>
      </c>
      <c r="U637" s="22">
        <f>Calibrations!$V$97*'Bruker data input page'!W637^2+Calibrations!$W$97*'Bruker data input page'!W637+Calibrations!$X$97</f>
        <v>17.56007639196006</v>
      </c>
      <c r="V637" s="23">
        <f>('Bruker data input page'!AS637/0.69943)*Calibrations!AC$97+Calibrations!AD$97</f>
        <v>8.9150062356889173</v>
      </c>
      <c r="W637" s="23">
        <f>'Bruker data input page'!U637*Calibrations!AQ$97+Calibrations!AR$97</f>
        <v>9.7929193991418053</v>
      </c>
      <c r="X637" s="23">
        <f>Calibrations!AJ$97*('Bruker data input page'!AQ637/0.77446)^2+('Bruker data input page'!AQ637/0.77446)*Calibrations!AK$97+Calibrations!AL$97</f>
        <v>0.15992415429985024</v>
      </c>
      <c r="Y637" s="23">
        <f>('Bruker data input page'!AI637/0.7147)*Calibrations!AX$97+Calibrations!AY$97</f>
        <v>11.92998061671539</v>
      </c>
      <c r="Z637" s="23">
        <f>('Bruker data input page'!AG637/0.8302)*Calibrations!BE$97+Calibrations!BF$97</f>
        <v>0.20832157474951024</v>
      </c>
      <c r="AA637" s="23">
        <f>((('Bruker data input page'!AA637/0.436)^2)*Calibrations!BK$97)+(('Bruker data input page'!AA637/0.436)*Calibrations!BL$97)+Calibrations!BM$97</f>
        <v>0.12710576949214025</v>
      </c>
      <c r="AB637" s="24">
        <f>'Bruker data input page'!AM637*Calibrations!BS$97*10000+Calibrations!BT$97</f>
        <v>346.11194642618267</v>
      </c>
      <c r="AC637" s="24">
        <f>Calibrations!CA$97*('Bruker data input page'!AO637*10000)^2+('Bruker data input page'!AO637*10000)*Calibrations!CB$97+Calibrations!CC$97</f>
        <v>337.71678399945176</v>
      </c>
      <c r="AD637" s="24">
        <f>'Bruker data input page'!AW637*10000*Calibrations!CI$97+Calibrations!CJ$97</f>
        <v>97.252711456742787</v>
      </c>
      <c r="AE637" s="24">
        <f>'Bruker data input page'!AY637*10000*Calibrations!CP$97+Calibrations!CQ$97</f>
        <v>115.24845594940628</v>
      </c>
      <c r="AF637" s="24">
        <f>Calibrations!$CW$97*('Bruker data input page'!BA637*10000)^2+('Bruker data input page'!BA637*10000)*Calibrations!$CX$97+Calibrations!$CY$97</f>
        <v>67.281049961406254</v>
      </c>
      <c r="AG637" s="24">
        <f>'Bruker data input page'!BI637*10000*Calibrations!DD$97+Calibrations!DE$97</f>
        <v>1.9009381417320252</v>
      </c>
      <c r="AH637" s="24">
        <f>('Bruker data input page'!BK637*10000)*Calibrations!DK$97+Calibrations!DL$97</f>
        <v>111.40355838857963</v>
      </c>
      <c r="AI637" s="24">
        <f>Calibrations!DR$97*('Bruker data input page'!BM637*10000)^2+('Bruker data input page'!BM637*10000)*Calibrations!DS$97+Calibrations!DT$97</f>
        <v>32.905465640200383</v>
      </c>
      <c r="AJ637" s="24">
        <f>Calibrations!DY$97*('Bruker data input page'!BO637*10000)^2+Calibrations!DZ$97*('Bruker data input page'!BO637*10000)+Calibrations!EA$97</f>
        <v>100.70460775616377</v>
      </c>
      <c r="AK637" s="21"/>
      <c r="AL637" s="21"/>
    </row>
    <row r="638" spans="2:38">
      <c r="B638" s="27">
        <f>'Bruker data input page'!B1315</f>
        <v>44743.477083333331</v>
      </c>
      <c r="C638" s="21" t="str">
        <f>'Bruker data input page'!G1315</f>
        <v>GeoExploration</v>
      </c>
      <c r="D638" s="21" t="str">
        <f>'Bruker data input page'!H1315</f>
        <v>Oxide3phase</v>
      </c>
      <c r="E638" s="26">
        <f>'Bruker data input page'!L1315</f>
        <v>90</v>
      </c>
      <c r="F638" s="26"/>
      <c r="G638" s="26" t="str">
        <f>'Bruker data input page'!DK638</f>
        <v>393-U1583F-21R-1A</v>
      </c>
      <c r="H638" s="26" t="str">
        <f>'Bruker data input page'!DL638</f>
        <v>SHLF</v>
      </c>
      <c r="I638" s="26">
        <f>'Bruker data input page'!DM638</f>
        <v>0</v>
      </c>
      <c r="J638" s="26">
        <f>'Bruker data input page'!DN638</f>
        <v>0</v>
      </c>
      <c r="K638" s="26">
        <f>'Bruker data input page'!DO638</f>
        <v>0</v>
      </c>
      <c r="L638" s="26">
        <f>'Bruker data input page'!DP638</f>
        <v>0</v>
      </c>
      <c r="M638" s="26">
        <f>'Bruker data input page'!DQ638</f>
        <v>0</v>
      </c>
      <c r="N638" s="26">
        <f>'Bruker data input page'!DR638</f>
        <v>0</v>
      </c>
      <c r="O638" s="26">
        <f>'Bruker data input page'!DS638</f>
        <v>12</v>
      </c>
      <c r="P638" s="21" t="str">
        <f>'Bruker data input page'!DT638</f>
        <v>2A BKGD</v>
      </c>
      <c r="Q638" s="21">
        <f>'Bruker data input page'!A638</f>
        <v>297</v>
      </c>
      <c r="R638" s="27">
        <f>'Bruker data input page'!B638</f>
        <v>44757.790277777778</v>
      </c>
      <c r="S638" s="22">
        <f>'Bruker data input page'!Y638*Calibrations!H$97+Calibrations!I$97</f>
        <v>50.555554258093998</v>
      </c>
      <c r="T638" s="23">
        <f>Calibrations!O$97*('Bruker data input page'!AK638/0.5993)^2+Calibrations!P$97*('Bruker data input page'!AK638/0.5993)+Calibrations!Q$97</f>
        <v>1.3065272753252988</v>
      </c>
      <c r="U638" s="22">
        <f>Calibrations!$V$97*'Bruker data input page'!W638^2+Calibrations!$W$97*'Bruker data input page'!W638+Calibrations!$X$97</f>
        <v>17.635986706091455</v>
      </c>
      <c r="V638" s="23">
        <f>('Bruker data input page'!AS638/0.69943)*Calibrations!AC$97+Calibrations!AD$97</f>
        <v>7.9068612403567258</v>
      </c>
      <c r="W638" s="23">
        <f>'Bruker data input page'!U638*Calibrations!AQ$97+Calibrations!AR$97</f>
        <v>8.7218402854355173</v>
      </c>
      <c r="X638" s="23">
        <f>Calibrations!AJ$97*('Bruker data input page'!AQ638/0.77446)^2+('Bruker data input page'!AQ638/0.77446)*Calibrations!AK$97+Calibrations!AL$97</f>
        <v>0.11547013841211938</v>
      </c>
      <c r="Y638" s="23">
        <f>('Bruker data input page'!AI638/0.7147)*Calibrations!AX$97+Calibrations!AY$97</f>
        <v>11.699170400522068</v>
      </c>
      <c r="Z638" s="23">
        <f>('Bruker data input page'!AG638/0.8302)*Calibrations!BE$97+Calibrations!BF$97</f>
        <v>0.2640113983998722</v>
      </c>
      <c r="AA638" s="23">
        <f>((('Bruker data input page'!AA638/0.436)^2)*Calibrations!BK$97)+(('Bruker data input page'!AA638/0.436)*Calibrations!BL$97)+Calibrations!BM$97</f>
        <v>6.3486638569286116E-2</v>
      </c>
      <c r="AB638" s="24">
        <f>'Bruker data input page'!AM638*Calibrations!BS$97*10000+Calibrations!BT$97</f>
        <v>268.9398759307976</v>
      </c>
      <c r="AC638" s="24">
        <f>Calibrations!CA$97*('Bruker data input page'!AO638*10000)^2+('Bruker data input page'!AO638*10000)*Calibrations!CB$97+Calibrations!CC$97</f>
        <v>313.69053702582471</v>
      </c>
      <c r="AD638" s="24">
        <f>'Bruker data input page'!AW638*10000*Calibrations!CI$97+Calibrations!CJ$97</f>
        <v>121.96591484769357</v>
      </c>
      <c r="AE638" s="24">
        <f>'Bruker data input page'!AY638*10000*Calibrations!CP$97+Calibrations!CQ$97</f>
        <v>72.074082676485958</v>
      </c>
      <c r="AF638" s="24">
        <f>Calibrations!$CW$97*('Bruker data input page'!BA638*10000)^2+('Bruker data input page'!BA638*10000)*Calibrations!$CX$97+Calibrations!$CY$97</f>
        <v>71.400836593149606</v>
      </c>
      <c r="AG638" s="24">
        <f>'Bruker data input page'!BI638*10000*Calibrations!DD$97+Calibrations!DE$97</f>
        <v>3.0310147047823475</v>
      </c>
      <c r="AH638" s="24">
        <f>('Bruker data input page'!BK638*10000)*Calibrations!DK$97+Calibrations!DL$97</f>
        <v>104.4513151110169</v>
      </c>
      <c r="AI638" s="24">
        <f>Calibrations!DR$97*('Bruker data input page'!BM638*10000)^2+('Bruker data input page'!BM638*10000)*Calibrations!DS$97+Calibrations!DT$97</f>
        <v>30.785516947465101</v>
      </c>
      <c r="AJ638" s="24">
        <f>Calibrations!DY$97*('Bruker data input page'!BO638*10000)^2+Calibrations!DZ$97*('Bruker data input page'!BO638*10000)+Calibrations!EA$97</f>
        <v>104.9212524250905</v>
      </c>
      <c r="AK638" s="21"/>
      <c r="AL638" s="21"/>
    </row>
    <row r="639" spans="2:38">
      <c r="B639" s="27">
        <f>'Bruker data input page'!B1316</f>
        <v>44743.478472222225</v>
      </c>
      <c r="C639" s="21" t="str">
        <f>'Bruker data input page'!G1316</f>
        <v>GeoExploration</v>
      </c>
      <c r="D639" s="21" t="str">
        <f>'Bruker data input page'!H1316</f>
        <v>Oxide3phase</v>
      </c>
      <c r="E639" s="26">
        <f>'Bruker data input page'!L1316</f>
        <v>90</v>
      </c>
      <c r="F639" s="26"/>
      <c r="G639" s="26" t="str">
        <f>'Bruker data input page'!DK639</f>
        <v>393-U1583F-21R-1A</v>
      </c>
      <c r="H639" s="26" t="str">
        <f>'Bruker data input page'!DL639</f>
        <v>SHLF</v>
      </c>
      <c r="I639" s="26">
        <f>'Bruker data input page'!DM639</f>
        <v>0</v>
      </c>
      <c r="J639" s="26">
        <f>'Bruker data input page'!DN639</f>
        <v>0</v>
      </c>
      <c r="K639" s="26">
        <f>'Bruker data input page'!DO639</f>
        <v>0</v>
      </c>
      <c r="L639" s="26">
        <f>'Bruker data input page'!DP639</f>
        <v>0</v>
      </c>
      <c r="M639" s="26">
        <f>'Bruker data input page'!DQ639</f>
        <v>0</v>
      </c>
      <c r="N639" s="26">
        <f>'Bruker data input page'!DR639</f>
        <v>0</v>
      </c>
      <c r="O639" s="26">
        <f>'Bruker data input page'!DS639</f>
        <v>15</v>
      </c>
      <c r="P639" s="21" t="str">
        <f>'Bruker data input page'!DT639</f>
        <v>2A BKGD</v>
      </c>
      <c r="Q639" s="21">
        <f>'Bruker data input page'!A639</f>
        <v>298</v>
      </c>
      <c r="R639" s="27">
        <f>'Bruker data input page'!B639</f>
        <v>44757.791666666664</v>
      </c>
      <c r="S639" s="22">
        <f>'Bruker data input page'!Y639*Calibrations!H$97+Calibrations!I$97</f>
        <v>45.067725615927003</v>
      </c>
      <c r="T639" s="23">
        <f>Calibrations!O$97*('Bruker data input page'!AK639/0.5993)^2+Calibrations!P$97*('Bruker data input page'!AK639/0.5993)+Calibrations!Q$97</f>
        <v>1.2287297315905394</v>
      </c>
      <c r="U639" s="22">
        <f>Calibrations!$V$97*'Bruker data input page'!W639^2+Calibrations!$W$97*'Bruker data input page'!W639+Calibrations!$X$97</f>
        <v>16.111238799105195</v>
      </c>
      <c r="V639" s="23">
        <f>('Bruker data input page'!AS639/0.69943)*Calibrations!AC$97+Calibrations!AD$97</f>
        <v>9.6784907753373517</v>
      </c>
      <c r="W639" s="23">
        <f>'Bruker data input page'!U639*Calibrations!AQ$97+Calibrations!AR$97</f>
        <v>5.0347374375126641</v>
      </c>
      <c r="X639" s="23">
        <f>Calibrations!AJ$97*('Bruker data input page'!AQ639/0.77446)^2+('Bruker data input page'!AQ639/0.77446)*Calibrations!AK$97+Calibrations!AL$97</f>
        <v>0.18022026797635893</v>
      </c>
      <c r="Y639" s="23">
        <f>('Bruker data input page'!AI639/0.7147)*Calibrations!AX$97+Calibrations!AY$97</f>
        <v>10.964718894640413</v>
      </c>
      <c r="Z639" s="23">
        <f>('Bruker data input page'!AG639/0.8302)*Calibrations!BE$97+Calibrations!BF$97</f>
        <v>0.36739223634160101</v>
      </c>
      <c r="AA639" s="23">
        <f>((('Bruker data input page'!AA639/0.436)^2)*Calibrations!BK$97)+(('Bruker data input page'!AA639/0.436)*Calibrations!BL$97)+Calibrations!BM$97</f>
        <v>0.14528495890722087</v>
      </c>
      <c r="AB639" s="24">
        <f>'Bruker data input page'!AM639*Calibrations!BS$97*10000+Calibrations!BT$97</f>
        <v>240.64345008248969</v>
      </c>
      <c r="AC639" s="24">
        <f>Calibrations!CA$97*('Bruker data input page'!AO639*10000)^2+('Bruker data input page'!AO639*10000)*Calibrations!CB$97+Calibrations!CC$97</f>
        <v>318.13654501829865</v>
      </c>
      <c r="AD639" s="24">
        <f>'Bruker data input page'!AW639*10000*Calibrations!CI$97+Calibrations!CJ$97</f>
        <v>58.700114166859542</v>
      </c>
      <c r="AE639" s="24">
        <f>'Bruker data input page'!AY639*10000*Calibrations!CP$97+Calibrations!CQ$97</f>
        <v>63.850392529263047</v>
      </c>
      <c r="AF639" s="24">
        <f>Calibrations!$CW$97*('Bruker data input page'!BA639*10000)^2+('Bruker data input page'!BA639*10000)*Calibrations!$CX$97+Calibrations!$CY$97</f>
        <v>74.117702441699478</v>
      </c>
      <c r="AG639" s="24">
        <f>'Bruker data input page'!BI639*10000*Calibrations!DD$97+Calibrations!DE$97</f>
        <v>7.5513209569836386</v>
      </c>
      <c r="AH639" s="24">
        <f>('Bruker data input page'!BK639*10000)*Calibrations!DK$97+Calibrations!DL$97</f>
        <v>121.33533449938353</v>
      </c>
      <c r="AI639" s="24">
        <f>Calibrations!DR$97*('Bruker data input page'!BM639*10000)^2+('Bruker data input page'!BM639*10000)*Calibrations!DS$97+Calibrations!DT$97</f>
        <v>29.725107834104254</v>
      </c>
      <c r="AJ639" s="24">
        <f>Calibrations!DY$97*('Bruker data input page'!BO639*10000)^2+Calibrations!DZ$97*('Bruker data input page'!BO639*10000)+Calibrations!EA$97</f>
        <v>92.24810811951609</v>
      </c>
      <c r="AK639" s="21"/>
      <c r="AL639" s="21"/>
    </row>
    <row r="640" spans="2:38">
      <c r="B640" s="27">
        <f>'Bruker data input page'!B1317</f>
        <v>44743.782638888886</v>
      </c>
      <c r="C640" s="21" t="str">
        <f>'Bruker data input page'!G1317</f>
        <v>GeoExploration</v>
      </c>
      <c r="D640" s="21" t="str">
        <f>'Bruker data input page'!H1317</f>
        <v>Oxide3phase</v>
      </c>
      <c r="E640" s="26">
        <f>'Bruker data input page'!L1317</f>
        <v>90</v>
      </c>
      <c r="F640" s="26"/>
      <c r="G640" s="26" t="str">
        <f>'Bruker data input page'!DK640</f>
        <v>393-U1583F-21R-1A</v>
      </c>
      <c r="H640" s="26" t="str">
        <f>'Bruker data input page'!DL640</f>
        <v>SHLF</v>
      </c>
      <c r="I640" s="26">
        <f>'Bruker data input page'!DM640</f>
        <v>0</v>
      </c>
      <c r="J640" s="26">
        <f>'Bruker data input page'!DN640</f>
        <v>0</v>
      </c>
      <c r="K640" s="26">
        <f>'Bruker data input page'!DO640</f>
        <v>0</v>
      </c>
      <c r="L640" s="26">
        <f>'Bruker data input page'!DP640</f>
        <v>0</v>
      </c>
      <c r="M640" s="26">
        <f>'Bruker data input page'!DQ640</f>
        <v>0</v>
      </c>
      <c r="N640" s="26">
        <f>'Bruker data input page'!DR640</f>
        <v>0</v>
      </c>
      <c r="O640" s="26">
        <f>'Bruker data input page'!DS640</f>
        <v>30</v>
      </c>
      <c r="P640" s="21" t="str">
        <f>'Bruker data input page'!DT640</f>
        <v>5A BKGD</v>
      </c>
      <c r="Q640" s="21">
        <f>'Bruker data input page'!A640</f>
        <v>299</v>
      </c>
      <c r="R640" s="27">
        <f>'Bruker data input page'!B640</f>
        <v>44757.793749999997</v>
      </c>
      <c r="S640" s="22">
        <f>'Bruker data input page'!Y640*Calibrations!H$97+Calibrations!I$97</f>
        <v>52.797118628993843</v>
      </c>
      <c r="T640" s="23">
        <f>Calibrations!O$97*('Bruker data input page'!AK640/0.5993)^2+Calibrations!P$97*('Bruker data input page'!AK640/0.5993)+Calibrations!Q$97</f>
        <v>1.2945767805711856</v>
      </c>
      <c r="U640" s="22">
        <f>Calibrations!$V$97*'Bruker data input page'!W640^2+Calibrations!$W$97*'Bruker data input page'!W640+Calibrations!$X$97</f>
        <v>20.021795088945762</v>
      </c>
      <c r="V640" s="23">
        <f>('Bruker data input page'!AS640/0.69943)*Calibrations!AC$97+Calibrations!AD$97</f>
        <v>8.0270326994719845</v>
      </c>
      <c r="W640" s="23">
        <f>'Bruker data input page'!U640*Calibrations!AQ$97+Calibrations!AR$97</f>
        <v>9.3165405297966259</v>
      </c>
      <c r="X640" s="23">
        <f>Calibrations!AJ$97*('Bruker data input page'!AQ640/0.77446)^2+('Bruker data input page'!AQ640/0.77446)*Calibrations!AK$97+Calibrations!AL$97</f>
        <v>0.11753363528615153</v>
      </c>
      <c r="Y640" s="23">
        <f>('Bruker data input page'!AI640/0.7147)*Calibrations!AX$97+Calibrations!AY$97</f>
        <v>12.464071802999147</v>
      </c>
      <c r="Z640" s="23">
        <f>('Bruker data input page'!AG640/0.8302)*Calibrations!BE$97+Calibrations!BF$97</f>
        <v>0.21269828175726224</v>
      </c>
      <c r="AA640" s="23">
        <f>((('Bruker data input page'!AA640/0.436)^2)*Calibrations!BK$97)+(('Bruker data input page'!AA640/0.436)*Calibrations!BL$97)+Calibrations!BM$97</f>
        <v>0.13862664159402377</v>
      </c>
      <c r="AB640" s="24">
        <f>'Bruker data input page'!AM640*Calibrations!BS$97*10000+Calibrations!BT$97</f>
        <v>330.67753232710567</v>
      </c>
      <c r="AC640" s="24">
        <f>Calibrations!CA$97*('Bruker data input page'!AO640*10000)^2+('Bruker data input page'!AO640*10000)*Calibrations!CB$97+Calibrations!CC$97</f>
        <v>272.66206545414514</v>
      </c>
      <c r="AD640" s="24">
        <f>'Bruker data input page'!AW640*10000*Calibrations!CI$97+Calibrations!CJ$97</f>
        <v>98.241239592380808</v>
      </c>
      <c r="AE640" s="24">
        <f>'Bruker data input page'!AY640*10000*Calibrations!CP$97+Calibrations!CQ$97</f>
        <v>51.514857308428674</v>
      </c>
      <c r="AF640" s="24">
        <f>Calibrations!$CW$97*('Bruker data input page'!BA640*10000)^2+('Bruker data input page'!BA640*10000)*Calibrations!$CX$97+Calibrations!$CY$97</f>
        <v>72.762235374685773</v>
      </c>
      <c r="AG640" s="24">
        <f>'Bruker data input page'!BI640*10000*Calibrations!DD$97+Calibrations!DE$97</f>
        <v>1.9009381417320252</v>
      </c>
      <c r="AH640" s="24">
        <f>('Bruker data input page'!BK640*10000)*Calibrations!DK$97+Calibrations!DL$97</f>
        <v>110.41038077749923</v>
      </c>
      <c r="AI640" s="24">
        <f>Calibrations!DR$97*('Bruker data input page'!BM640*10000)^2+('Bruker data input page'!BM640*10000)*Calibrations!DS$97+Calibrations!DT$97</f>
        <v>29.725107834104254</v>
      </c>
      <c r="AJ640" s="24">
        <f>Calibrations!DY$97*('Bruker data input page'!BO640*10000)^2+Calibrations!DZ$97*('Bruker data input page'!BO640*10000)+Calibrations!EA$97</f>
        <v>96.480226320972292</v>
      </c>
      <c r="AK640" s="21"/>
      <c r="AL640" s="21"/>
    </row>
    <row r="641" spans="2:38">
      <c r="B641" s="27">
        <f>'Bruker data input page'!B1318</f>
        <v>44744.87222222222</v>
      </c>
      <c r="C641" s="21" t="str">
        <f>'Bruker data input page'!G1318</f>
        <v>GeoExploration</v>
      </c>
      <c r="D641" s="21" t="str">
        <f>'Bruker data input page'!H1318</f>
        <v>Oxide3phase</v>
      </c>
      <c r="E641" s="26">
        <f>'Bruker data input page'!L1318</f>
        <v>90</v>
      </c>
      <c r="F641" s="26"/>
      <c r="G641" s="26" t="str">
        <f>'Bruker data input page'!DK641</f>
        <v>393-U1583F-21R-1A</v>
      </c>
      <c r="H641" s="26" t="str">
        <f>'Bruker data input page'!DL641</f>
        <v>SHLF</v>
      </c>
      <c r="I641" s="26">
        <f>'Bruker data input page'!DM641</f>
        <v>0</v>
      </c>
      <c r="J641" s="26">
        <f>'Bruker data input page'!DN641</f>
        <v>0</v>
      </c>
      <c r="K641" s="26">
        <f>'Bruker data input page'!DO641</f>
        <v>0</v>
      </c>
      <c r="L641" s="26">
        <f>'Bruker data input page'!DP641</f>
        <v>0</v>
      </c>
      <c r="M641" s="26">
        <f>'Bruker data input page'!DQ641</f>
        <v>0</v>
      </c>
      <c r="N641" s="26">
        <f>'Bruker data input page'!DR641</f>
        <v>0</v>
      </c>
      <c r="O641" s="26">
        <f>'Bruker data input page'!DS641</f>
        <v>71</v>
      </c>
      <c r="P641" s="21" t="str">
        <f>'Bruker data input page'!DT641</f>
        <v>9A BKGD</v>
      </c>
      <c r="Q641" s="21">
        <f>'Bruker data input page'!A641</f>
        <v>300</v>
      </c>
      <c r="R641" s="27">
        <f>'Bruker data input page'!B641</f>
        <v>44757.795138888891</v>
      </c>
      <c r="S641" s="22">
        <f>'Bruker data input page'!Y641*Calibrations!H$97+Calibrations!I$97</f>
        <v>54.122025037342425</v>
      </c>
      <c r="T641" s="23">
        <f>Calibrations!O$97*('Bruker data input page'!AK641/0.5993)^2+Calibrations!P$97*('Bruker data input page'!AK641/0.5993)+Calibrations!Q$97</f>
        <v>1.3822374612097728</v>
      </c>
      <c r="U641" s="22">
        <f>Calibrations!$V$97*'Bruker data input page'!W641^2+Calibrations!$W$97*'Bruker data input page'!W641+Calibrations!$X$97</f>
        <v>19.561067825378185</v>
      </c>
      <c r="V641" s="23">
        <f>('Bruker data input page'!AS641/0.69943)*Calibrations!AC$97+Calibrations!AD$97</f>
        <v>8.7293521251994779</v>
      </c>
      <c r="W641" s="23">
        <f>'Bruker data input page'!U641*Calibrations!AQ$97+Calibrations!AR$97</f>
        <v>9.6123439673364501</v>
      </c>
      <c r="X641" s="23">
        <f>Calibrations!AJ$97*('Bruker data input page'!AQ641/0.77446)^2+('Bruker data input page'!AQ641/0.77446)*Calibrations!AK$97+Calibrations!AL$97</f>
        <v>0.13150968394398838</v>
      </c>
      <c r="Y641" s="23">
        <f>('Bruker data input page'!AI641/0.7147)*Calibrations!AX$97+Calibrations!AY$97</f>
        <v>11.779405878051012</v>
      </c>
      <c r="Z641" s="23">
        <f>('Bruker data input page'!AG641/0.8302)*Calibrations!BE$97+Calibrations!BF$97</f>
        <v>0.26642613330070086</v>
      </c>
      <c r="AA641" s="23">
        <f>((('Bruker data input page'!AA641/0.436)^2)*Calibrations!BK$97)+(('Bruker data input page'!AA641/0.436)*Calibrations!BL$97)+Calibrations!BM$97</f>
        <v>0.15449456863802014</v>
      </c>
      <c r="AB641" s="24">
        <f>'Bruker data input page'!AM641*Calibrations!BS$97*10000+Calibrations!BT$97</f>
        <v>361.54636052525967</v>
      </c>
      <c r="AC641" s="24">
        <f>Calibrations!CA$97*('Bruker data input page'!AO641*10000)^2+('Bruker data input page'!AO641*10000)*Calibrations!CB$97+Calibrations!CC$97</f>
        <v>334.41436080956373</v>
      </c>
      <c r="AD641" s="24">
        <f>'Bruker data input page'!AW641*10000*Calibrations!CI$97+Calibrations!CJ$97</f>
        <v>92.310070778552628</v>
      </c>
      <c r="AE641" s="24">
        <f>'Bruker data input page'!AY641*10000*Calibrations!CP$97+Calibrations!CQ$97</f>
        <v>71.046121408083096</v>
      </c>
      <c r="AF641" s="24">
        <f>Calibrations!$CW$97*('Bruker data input page'!BA641*10000)^2+('Bruker data input page'!BA641*10000)*Calibrations!$CX$97+Calibrations!$CY$97</f>
        <v>72.762235374685773</v>
      </c>
      <c r="AG641" s="24">
        <f>'Bruker data input page'!BI641*10000*Calibrations!DD$97+Calibrations!DE$97</f>
        <v>3.0310147047823475</v>
      </c>
      <c r="AH641" s="24">
        <f>('Bruker data input page'!BK641*10000)*Calibrations!DK$97+Calibrations!DL$97</f>
        <v>120.34215688830315</v>
      </c>
      <c r="AI641" s="24">
        <f>Calibrations!DR$97*('Bruker data input page'!BM641*10000)^2+('Bruker data input page'!BM641*10000)*Calibrations!DS$97+Calibrations!DT$97</f>
        <v>32.905465640200383</v>
      </c>
      <c r="AJ641" s="24">
        <f>Calibrations!DY$97*('Bruker data input page'!BO641*10000)^2+Calibrations!DZ$97*('Bruker data input page'!BO641*10000)+Calibrations!EA$97</f>
        <v>97.325721549311766</v>
      </c>
      <c r="AK641" s="21"/>
      <c r="AL641" s="21"/>
    </row>
    <row r="642" spans="2:38">
      <c r="B642" s="27">
        <f>'Bruker data input page'!B1319</f>
        <v>44745.85</v>
      </c>
      <c r="C642" s="21" t="str">
        <f>'Bruker data input page'!G1319</f>
        <v>GeoExploration</v>
      </c>
      <c r="D642" s="21" t="str">
        <f>'Bruker data input page'!H1319</f>
        <v>Oxide3phase</v>
      </c>
      <c r="E642" s="26">
        <f>'Bruker data input page'!L1319</f>
        <v>90</v>
      </c>
      <c r="F642" s="26"/>
      <c r="G642" s="26" t="str">
        <f>'Bruker data input page'!DK642</f>
        <v>393-U1583F-21R-1A</v>
      </c>
      <c r="H642" s="26" t="str">
        <f>'Bruker data input page'!DL642</f>
        <v>SHLF</v>
      </c>
      <c r="I642" s="26">
        <f>'Bruker data input page'!DM642</f>
        <v>0</v>
      </c>
      <c r="J642" s="26">
        <f>'Bruker data input page'!DN642</f>
        <v>0</v>
      </c>
      <c r="K642" s="26">
        <f>'Bruker data input page'!DO642</f>
        <v>0</v>
      </c>
      <c r="L642" s="26">
        <f>'Bruker data input page'!DP642</f>
        <v>0</v>
      </c>
      <c r="M642" s="26">
        <f>'Bruker data input page'!DQ642</f>
        <v>0</v>
      </c>
      <c r="N642" s="26">
        <f>'Bruker data input page'!DR642</f>
        <v>0</v>
      </c>
      <c r="O642" s="26">
        <f>'Bruker data input page'!DS642</f>
        <v>82</v>
      </c>
      <c r="P642" s="21" t="str">
        <f>'Bruker data input page'!DT642</f>
        <v>10A ALT</v>
      </c>
      <c r="Q642" s="21">
        <f>'Bruker data input page'!A642</f>
        <v>301</v>
      </c>
      <c r="R642" s="27">
        <f>'Bruker data input page'!B642</f>
        <v>44757.797222222223</v>
      </c>
      <c r="S642" s="22">
        <f>'Bruker data input page'!Y642*Calibrations!H$97+Calibrations!I$97</f>
        <v>53.110433865189272</v>
      </c>
      <c r="T642" s="23">
        <f>Calibrations!O$97*('Bruker data input page'!AK642/0.5993)^2+Calibrations!P$97*('Bruker data input page'!AK642/0.5993)+Calibrations!Q$97</f>
        <v>1.4225641813984986</v>
      </c>
      <c r="U642" s="22">
        <f>Calibrations!$V$97*'Bruker data input page'!W642^2+Calibrations!$W$97*'Bruker data input page'!W642+Calibrations!$X$97</f>
        <v>18.368122325627585</v>
      </c>
      <c r="V642" s="23">
        <f>('Bruker data input page'!AS642/0.69943)*Calibrations!AC$97+Calibrations!AD$97</f>
        <v>9.9892095540557246</v>
      </c>
      <c r="W642" s="23">
        <f>'Bruker data input page'!U642*Calibrations!AQ$97+Calibrations!AR$97</f>
        <v>8.4418903654631876</v>
      </c>
      <c r="X642" s="23">
        <f>Calibrations!AJ$97*('Bruker data input page'!AQ642/0.77446)^2+('Bruker data input page'!AQ642/0.77446)*Calibrations!AK$97+Calibrations!AL$97</f>
        <v>0.1491910485060558</v>
      </c>
      <c r="Y642" s="23">
        <f>('Bruker data input page'!AI642/0.7147)*Calibrations!AX$97+Calibrations!AY$97</f>
        <v>11.850810885567284</v>
      </c>
      <c r="Z642" s="23">
        <f>('Bruker data input page'!AG642/0.8302)*Calibrations!BE$97+Calibrations!BF$97</f>
        <v>0.366637631685092</v>
      </c>
      <c r="AA642" s="23">
        <f>((('Bruker data input page'!AA642/0.436)^2)*Calibrations!BK$97)+(('Bruker data input page'!AA642/0.436)*Calibrations!BL$97)+Calibrations!BM$97</f>
        <v>0.13157353273779848</v>
      </c>
      <c r="AB642" s="24">
        <f>'Bruker data input page'!AM642*Calibrations!BS$97*10000+Calibrations!BT$97</f>
        <v>307.52591117849011</v>
      </c>
      <c r="AC642" s="24">
        <f>Calibrations!CA$97*('Bruker data input page'!AO642*10000)^2+('Bruker data input page'!AO642*10000)*Calibrations!CB$97+Calibrations!CC$97</f>
        <v>311.89319039874329</v>
      </c>
      <c r="AD642" s="24">
        <f>'Bruker data input page'!AW642*10000*Calibrations!CI$97+Calibrations!CJ$97</f>
        <v>64.631282980687729</v>
      </c>
      <c r="AE642" s="24">
        <f>'Bruker data input page'!AY642*10000*Calibrations!CP$97+Calibrations!CQ$97</f>
        <v>59.738547455651592</v>
      </c>
      <c r="AF642" s="24">
        <f>Calibrations!$CW$97*('Bruker data input page'!BA642*10000)^2+('Bruker data input page'!BA642*10000)*Calibrations!$CX$97+Calibrations!$CY$97</f>
        <v>68.660243886509832</v>
      </c>
      <c r="AG642" s="24">
        <f>'Bruker data input page'!BI642*10000*Calibrations!DD$97+Calibrations!DE$97</f>
        <v>3.0310147047823475</v>
      </c>
      <c r="AH642" s="24">
        <f>('Bruker data input page'!BK642*10000)*Calibrations!DK$97+Calibrations!DL$97</f>
        <v>117.36262405506197</v>
      </c>
      <c r="AI642" s="24">
        <f>Calibrations!DR$97*('Bruker data input page'!BM642*10000)^2+('Bruker data input page'!BM642*10000)*Calibrations!DS$97+Calibrations!DT$97</f>
        <v>31.845636216163818</v>
      </c>
      <c r="AJ642" s="24">
        <f>Calibrations!DY$97*('Bruker data input page'!BO642*10000)^2+Calibrations!DZ$97*('Bruker data input page'!BO642*10000)+Calibrations!EA$97</f>
        <v>88.008253151795159</v>
      </c>
      <c r="AK642" s="21"/>
      <c r="AL642" s="21"/>
    </row>
    <row r="643" spans="2:38">
      <c r="B643" s="27">
        <f>'Bruker data input page'!B1320</f>
        <v>44746.681250000001</v>
      </c>
      <c r="C643" s="21" t="str">
        <f>'Bruker data input page'!G1320</f>
        <v>GeoExploration</v>
      </c>
      <c r="D643" s="21" t="str">
        <f>'Bruker data input page'!H1320</f>
        <v>Oxide3phase</v>
      </c>
      <c r="E643" s="26">
        <f>'Bruker data input page'!L1320</f>
        <v>90</v>
      </c>
      <c r="F643" s="26"/>
      <c r="G643" s="26" t="str">
        <f>'Bruker data input page'!DK643</f>
        <v>393-U1583F-21R-1A</v>
      </c>
      <c r="H643" s="26" t="str">
        <f>'Bruker data input page'!DL643</f>
        <v>SHLF</v>
      </c>
      <c r="I643" s="26">
        <f>'Bruker data input page'!DM643</f>
        <v>0</v>
      </c>
      <c r="J643" s="26">
        <f>'Bruker data input page'!DN643</f>
        <v>0</v>
      </c>
      <c r="K643" s="26">
        <f>'Bruker data input page'!DO643</f>
        <v>0</v>
      </c>
      <c r="L643" s="26">
        <f>'Bruker data input page'!DP643</f>
        <v>0</v>
      </c>
      <c r="M643" s="26">
        <f>'Bruker data input page'!DQ643</f>
        <v>0</v>
      </c>
      <c r="N643" s="26">
        <f>'Bruker data input page'!DR643</f>
        <v>0</v>
      </c>
      <c r="O643" s="26">
        <f>'Bruker data input page'!DS643</f>
        <v>110</v>
      </c>
      <c r="P643" s="21" t="str">
        <f>'Bruker data input page'!DT643</f>
        <v>13A ALT</v>
      </c>
      <c r="Q643" s="21">
        <f>'Bruker data input page'!A643</f>
        <v>302</v>
      </c>
      <c r="R643" s="27">
        <f>'Bruker data input page'!B643</f>
        <v>44757.798611111109</v>
      </c>
      <c r="S643" s="22">
        <f>'Bruker data input page'!Y643*Calibrations!H$97+Calibrations!I$97</f>
        <v>52.253421048094992</v>
      </c>
      <c r="T643" s="23">
        <f>Calibrations!O$97*('Bruker data input page'!AK643/0.5993)^2+Calibrations!P$97*('Bruker data input page'!AK643/0.5993)+Calibrations!Q$97</f>
        <v>1.2874365819654785</v>
      </c>
      <c r="U643" s="22">
        <f>Calibrations!$V$97*'Bruker data input page'!W643^2+Calibrations!$W$97*'Bruker data input page'!W643+Calibrations!$X$97</f>
        <v>20.526043286720856</v>
      </c>
      <c r="V643" s="23">
        <f>('Bruker data input page'!AS643/0.69943)*Calibrations!AC$97+Calibrations!AD$97</f>
        <v>9.5062210309529629</v>
      </c>
      <c r="W643" s="23">
        <f>'Bruker data input page'!U643*Calibrations!AQ$97+Calibrations!AR$97</f>
        <v>7.1906224911117276</v>
      </c>
      <c r="X643" s="23">
        <f>Calibrations!AJ$97*('Bruker data input page'!AQ643/0.77446)^2+('Bruker data input page'!AQ643/0.77446)*Calibrations!AK$97+Calibrations!AL$97</f>
        <v>0.15427202053666489</v>
      </c>
      <c r="Y643" s="23">
        <f>('Bruker data input page'!AI643/0.7147)*Calibrations!AX$97+Calibrations!AY$97</f>
        <v>12.472141025596933</v>
      </c>
      <c r="Z643" s="23">
        <f>('Bruker data input page'!AG643/0.8302)*Calibrations!BE$97+Calibrations!BF$97</f>
        <v>0.15036793712962138</v>
      </c>
      <c r="AA643" s="23">
        <f>((('Bruker data input page'!AA643/0.436)^2)*Calibrations!BK$97)+(('Bruker data input page'!AA643/0.436)*Calibrations!BL$97)+Calibrations!BM$97</f>
        <v>0.15889946445051223</v>
      </c>
      <c r="AB643" s="24">
        <f>'Bruker data input page'!AM643*Calibrations!BS$97*10000+Calibrations!BT$97</f>
        <v>269.79734338074633</v>
      </c>
      <c r="AC643" s="24">
        <f>Calibrations!CA$97*('Bruker data input page'!AO643*10000)^2+('Bruker data input page'!AO643*10000)*Calibrations!CB$97+Calibrations!CC$97</f>
        <v>297.1247239630585</v>
      </c>
      <c r="AD643" s="24">
        <f>'Bruker data input page'!AW643*10000*Calibrations!CI$97+Calibrations!CJ$97</f>
        <v>56.723057895583487</v>
      </c>
      <c r="AE643" s="24">
        <f>'Bruker data input page'!AY643*10000*Calibrations!CP$97+Calibrations!CQ$97</f>
        <v>51.514857308428674</v>
      </c>
      <c r="AF643" s="24">
        <f>Calibrations!$CW$97*('Bruker data input page'!BA643*10000)^2+('Bruker data input page'!BA643*10000)*Calibrations!$CX$97+Calibrations!$CY$97</f>
        <v>76.810841432159478</v>
      </c>
      <c r="AG643" s="24">
        <f>'Bruker data input page'!BI643*10000*Calibrations!DD$97+Calibrations!DE$97</f>
        <v>1.9009381417320252</v>
      </c>
      <c r="AH643" s="24">
        <f>('Bruker data input page'!BK643*10000)*Calibrations!DK$97+Calibrations!DL$97</f>
        <v>132.26028822126784</v>
      </c>
      <c r="AI643" s="24">
        <f>Calibrations!DR$97*('Bruker data input page'!BM643*10000)^2+('Bruker data input page'!BM643*10000)*Calibrations!DS$97+Calibrations!DT$97</f>
        <v>28.664408876081268</v>
      </c>
      <c r="AJ643" s="24">
        <f>Calibrations!DY$97*('Bruker data input page'!BO643*10000)^2+Calibrations!DZ$97*('Bruker data input page'!BO643*10000)+Calibrations!EA$97</f>
        <v>86.310144870152669</v>
      </c>
      <c r="AK643" s="21"/>
      <c r="AL643" s="21"/>
    </row>
    <row r="644" spans="2:38">
      <c r="B644" s="27">
        <f>'Bruker data input page'!B1321</f>
        <v>44746.682638888888</v>
      </c>
      <c r="C644" s="21" t="str">
        <f>'Bruker data input page'!G1321</f>
        <v>GeoExploration</v>
      </c>
      <c r="D644" s="21" t="str">
        <f>'Bruker data input page'!H1321</f>
        <v>Oxide3phase</v>
      </c>
      <c r="E644" s="26">
        <f>'Bruker data input page'!L1321</f>
        <v>90</v>
      </c>
      <c r="F644" s="26"/>
      <c r="G644" s="26" t="str">
        <f>'Bruker data input page'!DK644</f>
        <v>393-U1583F-21R-2A</v>
      </c>
      <c r="H644" s="26" t="str">
        <f>'Bruker data input page'!DL644</f>
        <v>SHLF</v>
      </c>
      <c r="I644" s="26">
        <f>'Bruker data input page'!DM644</f>
        <v>0</v>
      </c>
      <c r="J644" s="26">
        <f>'Bruker data input page'!DN644</f>
        <v>0</v>
      </c>
      <c r="K644" s="26">
        <f>'Bruker data input page'!DO644</f>
        <v>0</v>
      </c>
      <c r="L644" s="26">
        <f>'Bruker data input page'!DP644</f>
        <v>0</v>
      </c>
      <c r="M644" s="26">
        <f>'Bruker data input page'!DQ644</f>
        <v>0</v>
      </c>
      <c r="N644" s="26">
        <f>'Bruker data input page'!DR644</f>
        <v>0</v>
      </c>
      <c r="O644" s="26">
        <f>'Bruker data input page'!DS644</f>
        <v>4</v>
      </c>
      <c r="P644" s="21" t="str">
        <f>'Bruker data input page'!DT644</f>
        <v>1A BKGD</v>
      </c>
      <c r="Q644" s="21">
        <f>'Bruker data input page'!A644</f>
        <v>303</v>
      </c>
      <c r="R644" s="27">
        <f>'Bruker data input page'!B644</f>
        <v>44757.802083333336</v>
      </c>
      <c r="S644" s="22">
        <f>'Bruker data input page'!Y644*Calibrations!H$97+Calibrations!I$97</f>
        <v>54.315812352562276</v>
      </c>
      <c r="T644" s="23">
        <f>Calibrations!O$97*('Bruker data input page'!AK644/0.5993)^2+Calibrations!P$97*('Bruker data input page'!AK644/0.5993)+Calibrations!Q$97</f>
        <v>1.3921548157440533</v>
      </c>
      <c r="U644" s="22">
        <f>Calibrations!$V$97*'Bruker data input page'!W644^2+Calibrations!$W$97*'Bruker data input page'!W644+Calibrations!$X$97</f>
        <v>18.61990173326771</v>
      </c>
      <c r="V644" s="23">
        <f>('Bruker data input page'!AS644/0.69943)*Calibrations!AC$97+Calibrations!AD$97</f>
        <v>8.6489020106540551</v>
      </c>
      <c r="W644" s="23">
        <f>'Bruker data input page'!U644*Calibrations!AQ$97+Calibrations!AR$97</f>
        <v>10.238751246832546</v>
      </c>
      <c r="X644" s="23">
        <f>Calibrations!AJ$97*('Bruker data input page'!AQ644/0.77446)^2+('Bruker data input page'!AQ644/0.77446)*Calibrations!AK$97+Calibrations!AL$97</f>
        <v>0.13232203694931932</v>
      </c>
      <c r="Y644" s="23">
        <f>('Bruker data input page'!AI644/0.7147)*Calibrations!AX$97+Calibrations!AY$97</f>
        <v>11.890395751141337</v>
      </c>
      <c r="Z644" s="23">
        <f>('Bruker data input page'!AG644/0.8302)*Calibrations!BE$97+Calibrations!BF$97</f>
        <v>0.21345288641377125</v>
      </c>
      <c r="AA644" s="23">
        <f>((('Bruker data input page'!AA644/0.436)^2)*Calibrations!BK$97)+(('Bruker data input page'!AA644/0.436)*Calibrations!BL$97)+Calibrations!BM$97</f>
        <v>8.2248626081014756E-2</v>
      </c>
      <c r="AB644" s="24">
        <f>'Bruker data input page'!AM644*Calibrations!BS$97*10000+Calibrations!BT$97</f>
        <v>285.23175747982333</v>
      </c>
      <c r="AC644" s="24">
        <f>Calibrations!CA$97*('Bruker data input page'!AO644*10000)^2+('Bruker data input page'!AO644*10000)*Calibrations!CB$97+Calibrations!CC$97</f>
        <v>325.96886853392459</v>
      </c>
      <c r="AD644" s="24">
        <f>'Bruker data input page'!AW644*10000*Calibrations!CI$97+Calibrations!CJ$97</f>
        <v>78.470676879620171</v>
      </c>
      <c r="AE644" s="24">
        <f>'Bruker data input page'!AY644*10000*Calibrations!CP$97+Calibrations!CQ$97</f>
        <v>61.794469992457316</v>
      </c>
      <c r="AF644" s="24">
        <f>Calibrations!$CW$97*('Bruker data input page'!BA644*10000)^2+('Bruker data input page'!BA644*10000)*Calibrations!$CX$97+Calibrations!$CY$97</f>
        <v>82.125938838809802</v>
      </c>
      <c r="AG644" s="24">
        <f>'Bruker data input page'!BI644*10000*Calibrations!DD$97+Calibrations!DE$97</f>
        <v>1.9009381417320252</v>
      </c>
      <c r="AH644" s="24">
        <f>('Bruker data input page'!BK644*10000)*Calibrations!DK$97+Calibrations!DL$97</f>
        <v>111.40355838857963</v>
      </c>
      <c r="AI644" s="24">
        <f>Calibrations!DR$97*('Bruker data input page'!BM644*10000)^2+('Bruker data input page'!BM644*10000)*Calibrations!DS$97+Calibrations!DT$97</f>
        <v>28.664408876081268</v>
      </c>
      <c r="AJ644" s="24">
        <f>Calibrations!DY$97*('Bruker data input page'!BO644*10000)^2+Calibrations!DZ$97*('Bruker data input page'!BO644*10000)+Calibrations!EA$97</f>
        <v>93.941883812050335</v>
      </c>
      <c r="AK644" s="21"/>
      <c r="AL644" s="21"/>
    </row>
    <row r="645" spans="2:38">
      <c r="B645" s="27">
        <f>'Bruker data input page'!B1322</f>
        <v>44746.684027777781</v>
      </c>
      <c r="C645" s="21" t="str">
        <f>'Bruker data input page'!G1322</f>
        <v>GeoExploration</v>
      </c>
      <c r="D645" s="21" t="str">
        <f>'Bruker data input page'!H1322</f>
        <v>Oxide3phase</v>
      </c>
      <c r="E645" s="26">
        <f>'Bruker data input page'!L1322</f>
        <v>90</v>
      </c>
      <c r="F645" s="26"/>
      <c r="G645" s="26" t="str">
        <f>'Bruker data input page'!DK645</f>
        <v>393-U1583F-21R-2A</v>
      </c>
      <c r="H645" s="26" t="str">
        <f>'Bruker data input page'!DL645</f>
        <v>SHLF</v>
      </c>
      <c r="I645" s="26">
        <f>'Bruker data input page'!DM645</f>
        <v>0</v>
      </c>
      <c r="J645" s="26">
        <f>'Bruker data input page'!DN645</f>
        <v>0</v>
      </c>
      <c r="K645" s="26">
        <f>'Bruker data input page'!DO645</f>
        <v>0</v>
      </c>
      <c r="L645" s="26">
        <f>'Bruker data input page'!DP645</f>
        <v>0</v>
      </c>
      <c r="M645" s="26">
        <f>'Bruker data input page'!DQ645</f>
        <v>0</v>
      </c>
      <c r="N645" s="26">
        <f>'Bruker data input page'!DR645</f>
        <v>0</v>
      </c>
      <c r="O645" s="26">
        <f>'Bruker data input page'!DS645</f>
        <v>22</v>
      </c>
      <c r="P645" s="21" t="str">
        <f>'Bruker data input page'!DT645</f>
        <v>3A ALT</v>
      </c>
      <c r="Q645" s="21">
        <f>'Bruker data input page'!A645</f>
        <v>304</v>
      </c>
      <c r="R645" s="27">
        <f>'Bruker data input page'!B645</f>
        <v>44757.803472222222</v>
      </c>
      <c r="S645" s="22">
        <f>'Bruker data input page'!Y645*Calibrations!H$97+Calibrations!I$97</f>
        <v>54.821013863484893</v>
      </c>
      <c r="T645" s="23">
        <f>Calibrations!O$97*('Bruker data input page'!AK645/0.5993)^2+Calibrations!P$97*('Bruker data input page'!AK645/0.5993)+Calibrations!Q$97</f>
        <v>1.3726665608202762</v>
      </c>
      <c r="U645" s="22">
        <f>Calibrations!$V$97*'Bruker data input page'!W645^2+Calibrations!$W$97*'Bruker data input page'!W645+Calibrations!$X$97</f>
        <v>18.877522997154831</v>
      </c>
      <c r="V645" s="23">
        <f>('Bruker data input page'!AS645/0.69943)*Calibrations!AC$97+Calibrations!AD$97</f>
        <v>8.6607032796929175</v>
      </c>
      <c r="W645" s="23">
        <f>'Bruker data input page'!U645*Calibrations!AQ$97+Calibrations!AR$97</f>
        <v>9.726605295170458</v>
      </c>
      <c r="X645" s="23">
        <f>Calibrations!AJ$97*('Bruker data input page'!AQ645/0.77446)^2+('Bruker data input page'!AQ645/0.77446)*Calibrations!AK$97+Calibrations!AL$97</f>
        <v>0.13919640486230828</v>
      </c>
      <c r="Y645" s="23">
        <f>('Bruker data input page'!AI645/0.7147)*Calibrations!AX$97+Calibrations!AY$97</f>
        <v>11.955101781406615</v>
      </c>
      <c r="Z645" s="23">
        <f>('Bruker data input page'!AG645/0.8302)*Calibrations!BE$97+Calibrations!BF$97</f>
        <v>0.21435841200158198</v>
      </c>
      <c r="AA645" s="23">
        <f>((('Bruker data input page'!AA645/0.436)^2)*Calibrations!BK$97)+(('Bruker data input page'!AA645/0.436)*Calibrations!BL$97)+Calibrations!BM$97</f>
        <v>8.7577972614902508E-2</v>
      </c>
      <c r="AB645" s="24">
        <f>'Bruker data input page'!AM645*Calibrations!BS$97*10000+Calibrations!BT$97</f>
        <v>334.96486957684931</v>
      </c>
      <c r="AC645" s="24">
        <f>Calibrations!CA$97*('Bruker data input page'!AO645*10000)^2+('Bruker data input page'!AO645*10000)*Calibrations!CB$97+Calibrations!CC$97</f>
        <v>291.40793956595326</v>
      </c>
      <c r="AD645" s="24">
        <f>'Bruker data input page'!AW645*10000*Calibrations!CI$97+Calibrations!CJ$97</f>
        <v>79.459205015258206</v>
      </c>
      <c r="AE645" s="24">
        <f>'Bruker data input page'!AY645*10000*Calibrations!CP$97+Calibrations!CQ$97</f>
        <v>59.738547455651592</v>
      </c>
      <c r="AF645" s="24">
        <f>Calibrations!$CW$97*('Bruker data input page'!BA645*10000)^2+('Bruker data input page'!BA645*10000)*Calibrations!$CX$97+Calibrations!$CY$97</f>
        <v>76.810841432159478</v>
      </c>
      <c r="AG645" s="24">
        <f>'Bruker data input page'!BI645*10000*Calibrations!DD$97+Calibrations!DE$97</f>
        <v>3.0310147047823475</v>
      </c>
      <c r="AH645" s="24">
        <f>('Bruker data input page'!BK645*10000)*Calibrations!DK$97+Calibrations!DL$97</f>
        <v>116.3694464439816</v>
      </c>
      <c r="AI645" s="24">
        <f>Calibrations!DR$97*('Bruker data input page'!BM645*10000)^2+('Bruker data input page'!BM645*10000)*Calibrations!DS$97+Calibrations!DT$97</f>
        <v>27.603420073396141</v>
      </c>
      <c r="AJ645" s="24">
        <f>Calibrations!DY$97*('Bruker data input page'!BO645*10000)^2+Calibrations!DZ$97*('Bruker data input page'!BO645*10000)+Calibrations!EA$97</f>
        <v>96.480226320972292</v>
      </c>
      <c r="AK645" s="21"/>
      <c r="AL645" s="21"/>
    </row>
    <row r="646" spans="2:38">
      <c r="B646" s="27">
        <f>'Bruker data input page'!B1323</f>
        <v>44746.780555555553</v>
      </c>
      <c r="C646" s="21" t="str">
        <f>'Bruker data input page'!G1323</f>
        <v>GeoExploration</v>
      </c>
      <c r="D646" s="21" t="str">
        <f>'Bruker data input page'!H1323</f>
        <v>Oxide3phase</v>
      </c>
      <c r="E646" s="26">
        <f>'Bruker data input page'!L1323</f>
        <v>90</v>
      </c>
      <c r="F646" s="26"/>
      <c r="G646" s="26" t="str">
        <f>'Bruker data input page'!DK646</f>
        <v>393-U1583F-21R-2A</v>
      </c>
      <c r="H646" s="26" t="str">
        <f>'Bruker data input page'!DL646</f>
        <v>SHLF</v>
      </c>
      <c r="I646" s="26">
        <f>'Bruker data input page'!DM646</f>
        <v>0</v>
      </c>
      <c r="J646" s="26">
        <f>'Bruker data input page'!DN646</f>
        <v>0</v>
      </c>
      <c r="K646" s="26">
        <f>'Bruker data input page'!DO646</f>
        <v>0</v>
      </c>
      <c r="L646" s="26">
        <f>'Bruker data input page'!DP646</f>
        <v>0</v>
      </c>
      <c r="M646" s="26">
        <f>'Bruker data input page'!DQ646</f>
        <v>0</v>
      </c>
      <c r="N646" s="26">
        <f>'Bruker data input page'!DR646</f>
        <v>0</v>
      </c>
      <c r="O646" s="26">
        <f>'Bruker data input page'!DS646</f>
        <v>22</v>
      </c>
      <c r="P646" s="21" t="str">
        <f>'Bruker data input page'!DT646</f>
        <v>3A ALT CORR</v>
      </c>
      <c r="Q646" s="21">
        <f>'Bruker data input page'!A646</f>
        <v>305</v>
      </c>
      <c r="R646" s="27">
        <f>'Bruker data input page'!B646</f>
        <v>44757.805555555555</v>
      </c>
      <c r="S646" s="22">
        <f>'Bruker data input page'!Y646*Calibrations!H$97+Calibrations!I$97</f>
        <v>50.134592604002073</v>
      </c>
      <c r="T646" s="23">
        <f>Calibrations!O$97*('Bruker data input page'!AK646/0.5993)^2+Calibrations!P$97*('Bruker data input page'!AK646/0.5993)+Calibrations!Q$97</f>
        <v>1.3707160016469377</v>
      </c>
      <c r="U646" s="22">
        <f>Calibrations!$V$97*'Bruker data input page'!W646^2+Calibrations!$W$97*'Bruker data input page'!W646+Calibrations!$X$97</f>
        <v>19.641341018123111</v>
      </c>
      <c r="V646" s="23">
        <f>('Bruker data input page'!AS646/0.69943)*Calibrations!AC$97+Calibrations!AD$97</f>
        <v>10.043322690136366</v>
      </c>
      <c r="W646" s="23">
        <f>'Bruker data input page'!U646*Calibrations!AQ$97+Calibrations!AR$97</f>
        <v>7.2248428887879026</v>
      </c>
      <c r="X646" s="23">
        <f>Calibrations!AJ$97*('Bruker data input page'!AQ646/0.77446)^2+('Bruker data input page'!AQ646/0.77446)*Calibrations!AK$97+Calibrations!AL$97</f>
        <v>0.11870308790716673</v>
      </c>
      <c r="Y646" s="23">
        <f>('Bruker data input page'!AI646/0.7147)*Calibrations!AX$97+Calibrations!AY$97</f>
        <v>12.294313629479653</v>
      </c>
      <c r="Z646" s="23">
        <f>('Bruker data input page'!AG646/0.8302)*Calibrations!BE$97+Calibrations!BF$97</f>
        <v>0.32588898023360763</v>
      </c>
      <c r="AA646" s="23">
        <f>((('Bruker data input page'!AA646/0.436)^2)*Calibrations!BK$97)+(('Bruker data input page'!AA646/0.436)*Calibrations!BL$97)+Calibrations!BM$97</f>
        <v>5.9251400924294803E-2</v>
      </c>
      <c r="AB646" s="24">
        <f>'Bruker data input page'!AM646*Calibrations!BS$97*10000+Calibrations!BT$97</f>
        <v>310.09831352833629</v>
      </c>
      <c r="AC646" s="24">
        <f>Calibrations!CA$97*('Bruker data input page'!AO646*10000)^2+('Bruker data input page'!AO646*10000)*Calibrations!CB$97+Calibrations!CC$97</f>
        <v>324.24729562721075</v>
      </c>
      <c r="AD646" s="24">
        <f>'Bruker data input page'!AW646*10000*Calibrations!CI$97+Calibrations!CJ$97</f>
        <v>49.803360946117259</v>
      </c>
      <c r="AE646" s="24">
        <f>'Bruker data input page'!AY646*10000*Calibrations!CP$97+Calibrations!CQ$97</f>
        <v>36.095438282385707</v>
      </c>
      <c r="AF646" s="24">
        <f>Calibrations!$CW$97*('Bruker data input page'!BA646*10000)^2+('Bruker data input page'!BA646*10000)*Calibrations!$CX$97+Calibrations!$CY$97</f>
        <v>70.033506097090964</v>
      </c>
      <c r="AG646" s="24">
        <f>'Bruker data input page'!BI646*10000*Calibrations!DD$97+Calibrations!DE$97</f>
        <v>4.1610912678326706</v>
      </c>
      <c r="AH646" s="24">
        <f>('Bruker data input page'!BK646*10000)*Calibrations!DK$97+Calibrations!DL$97</f>
        <v>115.37626883290119</v>
      </c>
      <c r="AI646" s="24">
        <f>Calibrations!DR$97*('Bruker data input page'!BM646*10000)^2+('Bruker data input page'!BM646*10000)*Calibrations!DS$97+Calibrations!DT$97</f>
        <v>24.418714597367938</v>
      </c>
      <c r="AJ646" s="24">
        <f>Calibrations!DY$97*('Bruker data input page'!BO646*10000)^2+Calibrations!DZ$97*('Bruker data input page'!BO646*10000)+Calibrations!EA$97</f>
        <v>88.856843086640509</v>
      </c>
      <c r="AK646" s="21"/>
      <c r="AL646" s="21"/>
    </row>
    <row r="647" spans="2:38">
      <c r="B647" s="27">
        <f>'Bruker data input page'!B1324</f>
        <v>44753.890972222223</v>
      </c>
      <c r="C647" s="21" t="str">
        <f>'Bruker data input page'!G1324</f>
        <v>GeoExploration</v>
      </c>
      <c r="D647" s="21" t="str">
        <f>'Bruker data input page'!H1324</f>
        <v>Oxide3phase</v>
      </c>
      <c r="E647" s="26">
        <f>'Bruker data input page'!L1324</f>
        <v>90</v>
      </c>
      <c r="F647" s="26"/>
      <c r="G647" s="26" t="str">
        <f>'Bruker data input page'!DK647</f>
        <v>393-U1583F-22R-1A</v>
      </c>
      <c r="H647" s="26" t="str">
        <f>'Bruker data input page'!DL647</f>
        <v>SHLF</v>
      </c>
      <c r="I647" s="26">
        <f>'Bruker data input page'!DM647</f>
        <v>0</v>
      </c>
      <c r="J647" s="26">
        <f>'Bruker data input page'!DN647</f>
        <v>0</v>
      </c>
      <c r="K647" s="26">
        <f>'Bruker data input page'!DO647</f>
        <v>0</v>
      </c>
      <c r="L647" s="26">
        <f>'Bruker data input page'!DP647</f>
        <v>0</v>
      </c>
      <c r="M647" s="26">
        <f>'Bruker data input page'!DQ647</f>
        <v>0</v>
      </c>
      <c r="N647" s="26">
        <f>'Bruker data input page'!DR647</f>
        <v>0</v>
      </c>
      <c r="O647" s="26">
        <f>'Bruker data input page'!DS647</f>
        <v>11</v>
      </c>
      <c r="P647" s="21" t="str">
        <f>'Bruker data input page'!DT647</f>
        <v>1A ALT</v>
      </c>
      <c r="Q647" s="21">
        <f>'Bruker data input page'!A647</f>
        <v>306</v>
      </c>
      <c r="R647" s="27">
        <f>'Bruker data input page'!B647</f>
        <v>44757.81527777778</v>
      </c>
      <c r="S647" s="22">
        <f>'Bruker data input page'!Y647*Calibrations!H$97+Calibrations!I$97</f>
        <v>49.975618092803934</v>
      </c>
      <c r="T647" s="23">
        <f>Calibrations!O$97*('Bruker data input page'!AK647/0.5993)^2+Calibrations!P$97*('Bruker data input page'!AK647/0.5993)+Calibrations!Q$97</f>
        <v>1.4331539682909451</v>
      </c>
      <c r="U647" s="22">
        <f>Calibrations!$V$97*'Bruker data input page'!W647^2+Calibrations!$W$97*'Bruker data input page'!W647+Calibrations!$X$97</f>
        <v>18.68934540596112</v>
      </c>
      <c r="V647" s="23">
        <f>('Bruker data input page'!AS647/0.69943)*Calibrations!AC$97+Calibrations!AD$97</f>
        <v>10.481264905810294</v>
      </c>
      <c r="W647" s="23">
        <f>'Bruker data input page'!U647*Calibrations!AQ$97+Calibrations!AR$97</f>
        <v>7.1409352470282403</v>
      </c>
      <c r="X647" s="23">
        <f>Calibrations!AJ$97*('Bruker data input page'!AQ647/0.77446)^2+('Bruker data input page'!AQ647/0.77446)*Calibrations!AK$97+Calibrations!AL$97</f>
        <v>0.12724938668165453</v>
      </c>
      <c r="Y647" s="23">
        <f>('Bruker data input page'!AI647/0.7147)*Calibrations!AX$97+Calibrations!AY$97</f>
        <v>12.05086670619923</v>
      </c>
      <c r="Z647" s="23">
        <f>('Bruker data input page'!AG647/0.8302)*Calibrations!BE$97+Calibrations!BF$97</f>
        <v>0.30159071029401885</v>
      </c>
      <c r="AA647" s="23">
        <f>((('Bruker data input page'!AA647/0.436)^2)*Calibrations!BK$97)+(('Bruker data input page'!AA647/0.436)*Calibrations!BL$97)+Calibrations!BM$97</f>
        <v>0.22834433719533614</v>
      </c>
      <c r="AB647" s="24">
        <f>'Bruker data input page'!AM647*Calibrations!BS$97*10000+Calibrations!BT$97</f>
        <v>333.2499346769518</v>
      </c>
      <c r="AC647" s="24">
        <f>Calibrations!CA$97*('Bruker data input page'!AO647*10000)^2+('Bruker data input page'!AO647*10000)*Calibrations!CB$97+Calibrations!CC$97</f>
        <v>298.06804964753007</v>
      </c>
      <c r="AD647" s="24">
        <f>'Bruker data input page'!AW647*10000*Calibrations!CI$97+Calibrations!CJ$97</f>
        <v>45.849248403565134</v>
      </c>
      <c r="AE647" s="24">
        <f>'Bruker data input page'!AY647*10000*Calibrations!CP$97+Calibrations!CQ$97</f>
        <v>62.822431260860185</v>
      </c>
      <c r="AF647" s="24">
        <f>Calibrations!$CW$97*('Bruker data input page'!BA647*10000)^2+('Bruker data input page'!BA647*10000)*Calibrations!$CX$97+Calibrations!$CY$97</f>
        <v>79.48025356452959</v>
      </c>
      <c r="AG647" s="24">
        <f>'Bruker data input page'!BI647*10000*Calibrations!DD$97+Calibrations!DE$97</f>
        <v>1.9009381417320252</v>
      </c>
      <c r="AH647" s="24">
        <f>('Bruker data input page'!BK647*10000)*Calibrations!DK$97+Calibrations!DL$97</f>
        <v>130.27393299910705</v>
      </c>
      <c r="AI647" s="24">
        <f>Calibrations!DR$97*('Bruker data input page'!BM647*10000)^2+('Bruker data input page'!BM647*10000)*Calibrations!DS$97+Calibrations!DT$97</f>
        <v>32.905465640200383</v>
      </c>
      <c r="AJ647" s="24">
        <f>Calibrations!DY$97*('Bruker data input page'!BO647*10000)^2+Calibrations!DZ$97*('Bruker data input page'!BO647*10000)+Calibrations!EA$97</f>
        <v>101.54855563125028</v>
      </c>
      <c r="AK647" s="21"/>
      <c r="AL647" s="21"/>
    </row>
    <row r="648" spans="2:38">
      <c r="B648" s="27">
        <f>'Bruker data input page'!B1325</f>
        <v>44754.65902777778</v>
      </c>
      <c r="C648" s="21" t="str">
        <f>'Bruker data input page'!G1325</f>
        <v>GeoExploration</v>
      </c>
      <c r="D648" s="21" t="str">
        <f>'Bruker data input page'!H1325</f>
        <v>Oxide3phase</v>
      </c>
      <c r="E648" s="26">
        <f>'Bruker data input page'!L1325</f>
        <v>90</v>
      </c>
      <c r="F648" s="26"/>
      <c r="G648" s="26" t="str">
        <f>'Bruker data input page'!DK648</f>
        <v>393-U1583F-22R-1A</v>
      </c>
      <c r="H648" s="26" t="str">
        <f>'Bruker data input page'!DL648</f>
        <v>SHLF</v>
      </c>
      <c r="I648" s="26">
        <f>'Bruker data input page'!DM648</f>
        <v>0</v>
      </c>
      <c r="J648" s="26">
        <f>'Bruker data input page'!DN648</f>
        <v>0</v>
      </c>
      <c r="K648" s="26">
        <f>'Bruker data input page'!DO648</f>
        <v>0</v>
      </c>
      <c r="L648" s="26">
        <f>'Bruker data input page'!DP648</f>
        <v>0</v>
      </c>
      <c r="M648" s="26">
        <f>'Bruker data input page'!DQ648</f>
        <v>0</v>
      </c>
      <c r="N648" s="26">
        <f>'Bruker data input page'!DR648</f>
        <v>0</v>
      </c>
      <c r="O648" s="26">
        <f>'Bruker data input page'!DS648</f>
        <v>25</v>
      </c>
      <c r="P648" s="21" t="str">
        <f>'Bruker data input page'!DT648</f>
        <v>3A ALT</v>
      </c>
      <c r="Q648" s="21">
        <f>'Bruker data input page'!A648</f>
        <v>307</v>
      </c>
      <c r="R648" s="27">
        <f>'Bruker data input page'!B648</f>
        <v>44757.818055555559</v>
      </c>
      <c r="S648" s="22">
        <f>'Bruker data input page'!Y648*Calibrations!H$97+Calibrations!I$97</f>
        <v>48.938125243938387</v>
      </c>
      <c r="T648" s="23">
        <f>Calibrations!O$97*('Bruker data input page'!AK648/0.5993)^2+Calibrations!P$97*('Bruker data input page'!AK648/0.5993)+Calibrations!Q$97</f>
        <v>1.3173974062857294</v>
      </c>
      <c r="U648" s="22">
        <f>Calibrations!$V$97*'Bruker data input page'!W648^2+Calibrations!$W$97*'Bruker data input page'!W648+Calibrations!$X$97</f>
        <v>17.931663236125672</v>
      </c>
      <c r="V648" s="23">
        <f>('Bruker data input page'!AS648/0.69943)*Calibrations!AC$97+Calibrations!AD$97</f>
        <v>9.4929805827630194</v>
      </c>
      <c r="W648" s="23">
        <f>'Bruker data input page'!U648*Calibrations!AQ$97+Calibrations!AR$97</f>
        <v>7.5463599584798811</v>
      </c>
      <c r="X648" s="23">
        <f>Calibrations!AJ$97*('Bruker data input page'!AQ648/0.77446)^2+('Bruker data input page'!AQ648/0.77446)*Calibrations!AK$97+Calibrations!AL$97</f>
        <v>0.16134862475762152</v>
      </c>
      <c r="Y648" s="23">
        <f>('Bruker data input page'!AI648/0.7147)*Calibrations!AX$97+Calibrations!AY$97</f>
        <v>12.303296348975305</v>
      </c>
      <c r="Z648" s="23">
        <f>('Bruker data input page'!AG648/0.8302)*Calibrations!BE$97+Calibrations!BF$97</f>
        <v>0.18538159319163755</v>
      </c>
      <c r="AA648" s="23">
        <f>((('Bruker data input page'!AA648/0.436)^2)*Calibrations!BK$97)+(('Bruker data input page'!AA648/0.436)*Calibrations!BL$97)+Calibrations!BM$97</f>
        <v>7.8433454386304141E-2</v>
      </c>
      <c r="AB648" s="24">
        <f>'Bruker data input page'!AM648*Calibrations!BS$97*10000+Calibrations!BT$97</f>
        <v>307.52591117849011</v>
      </c>
      <c r="AC648" s="24">
        <f>Calibrations!CA$97*('Bruker data input page'!AO648*10000)^2+('Bruker data input page'!AO648*10000)*Calibrations!CB$97+Calibrations!CC$97</f>
        <v>315.47705883571075</v>
      </c>
      <c r="AD648" s="24">
        <f>'Bruker data input page'!AW648*10000*Calibrations!CI$97+Calibrations!CJ$97</f>
        <v>53.757473488669383</v>
      </c>
      <c r="AE648" s="24">
        <f>'Bruker data input page'!AY648*10000*Calibrations!CP$97+Calibrations!CQ$97</f>
        <v>46.375050966414349</v>
      </c>
      <c r="AF648" s="24">
        <f>Calibrations!$CW$97*('Bruker data input page'!BA648*10000)^2+('Bruker data input page'!BA648*10000)*Calibrations!$CX$97+Calibrations!$CY$97</f>
        <v>75.467237794190723</v>
      </c>
      <c r="AG648" s="24">
        <f>'Bruker data input page'!BI648*10000*Calibrations!DD$97+Calibrations!DE$97</f>
        <v>1.9009381417320252</v>
      </c>
      <c r="AH648" s="24">
        <f>('Bruker data input page'!BK648*10000)*Calibrations!DK$97+Calibrations!DL$97</f>
        <v>121.33533449938353</v>
      </c>
      <c r="AI648" s="24">
        <f>Calibrations!DR$97*('Bruker data input page'!BM648*10000)^2+('Bruker data input page'!BM648*10000)*Calibrations!DS$97+Calibrations!DT$97</f>
        <v>32.905465640200383</v>
      </c>
      <c r="AJ648" s="24">
        <f>Calibrations!DY$97*('Bruker data input page'!BO648*10000)^2+Calibrations!DZ$97*('Bruker data input page'!BO648*10000)+Calibrations!EA$97</f>
        <v>91.400756067273065</v>
      </c>
      <c r="AK648" s="21"/>
      <c r="AL648" s="21"/>
    </row>
    <row r="649" spans="2:38">
      <c r="B649" s="27">
        <f>'Bruker data input page'!B1326</f>
        <v>44754.660416666666</v>
      </c>
      <c r="C649" s="21" t="str">
        <f>'Bruker data input page'!G1326</f>
        <v>GeoExploration</v>
      </c>
      <c r="D649" s="21" t="str">
        <f>'Bruker data input page'!H1326</f>
        <v>Oxide3phase</v>
      </c>
      <c r="E649" s="26">
        <f>'Bruker data input page'!L1326</f>
        <v>90</v>
      </c>
      <c r="F649" s="26"/>
      <c r="G649" s="26" t="str">
        <f>'Bruker data input page'!DK649</f>
        <v>393-U1583F-22R-1A</v>
      </c>
      <c r="H649" s="26" t="str">
        <f>'Bruker data input page'!DL649</f>
        <v>SHLF</v>
      </c>
      <c r="I649" s="26">
        <f>'Bruker data input page'!DM649</f>
        <v>0</v>
      </c>
      <c r="J649" s="26">
        <f>'Bruker data input page'!DN649</f>
        <v>0</v>
      </c>
      <c r="K649" s="26">
        <f>'Bruker data input page'!DO649</f>
        <v>0</v>
      </c>
      <c r="L649" s="26">
        <f>'Bruker data input page'!DP649</f>
        <v>0</v>
      </c>
      <c r="M649" s="26">
        <f>'Bruker data input page'!DQ649</f>
        <v>0</v>
      </c>
      <c r="N649" s="26">
        <f>'Bruker data input page'!DR649</f>
        <v>0</v>
      </c>
      <c r="O649" s="26">
        <f>'Bruker data input page'!DS649</f>
        <v>55</v>
      </c>
      <c r="P649" s="21" t="str">
        <f>'Bruker data input page'!DT649</f>
        <v>7A BKGD</v>
      </c>
      <c r="Q649" s="21">
        <f>'Bruker data input page'!A649</f>
        <v>308</v>
      </c>
      <c r="R649" s="27">
        <f>'Bruker data input page'!B649</f>
        <v>44757.819444444445</v>
      </c>
      <c r="S649" s="22">
        <f>'Bruker data input page'!Y649*Calibrations!H$97+Calibrations!I$97</f>
        <v>52.604994724205071</v>
      </c>
      <c r="T649" s="23">
        <f>Calibrations!O$97*('Bruker data input page'!AK649/0.5993)^2+Calibrations!P$97*('Bruker data input page'!AK649/0.5993)+Calibrations!Q$97</f>
        <v>1.3232739284568606</v>
      </c>
      <c r="U649" s="22">
        <f>Calibrations!$V$97*'Bruker data input page'!W649^2+Calibrations!$W$97*'Bruker data input page'!W649+Calibrations!$X$97</f>
        <v>19.69232594624135</v>
      </c>
      <c r="V649" s="23">
        <f>('Bruker data input page'!AS649/0.69943)*Calibrations!AC$97+Calibrations!AD$97</f>
        <v>8.2434852437945558</v>
      </c>
      <c r="W649" s="23">
        <f>'Bruker data input page'!U649*Calibrations!AQ$97+Calibrations!AR$97</f>
        <v>7.7373755116101712</v>
      </c>
      <c r="X649" s="23">
        <f>Calibrations!AJ$97*('Bruker data input page'!AQ649/0.77446)^2+('Bruker data input page'!AQ649/0.77446)*Calibrations!AK$97+Calibrations!AL$97</f>
        <v>0.14048426892517579</v>
      </c>
      <c r="Y649" s="23">
        <f>('Bruker data input page'!AI649/0.7147)*Calibrations!AX$97+Calibrations!AY$97</f>
        <v>12.448694605218456</v>
      </c>
      <c r="Z649" s="23">
        <f>('Bruker data input page'!AG649/0.8302)*Calibrations!BE$97+Calibrations!BF$97</f>
        <v>0.25148496110182328</v>
      </c>
      <c r="AA649" s="23">
        <f>((('Bruker data input page'!AA649/0.436)^2)*Calibrations!BK$97)+(('Bruker data input page'!AA649/0.436)*Calibrations!BL$97)+Calibrations!BM$97</f>
        <v>4.9206786024986765E-2</v>
      </c>
      <c r="AB649" s="24">
        <f>'Bruker data input page'!AM649*Calibrations!BS$97*10000+Calibrations!BT$97</f>
        <v>315.24311822802866</v>
      </c>
      <c r="AC649" s="24">
        <f>Calibrations!CA$97*('Bruker data input page'!AO649*10000)^2+('Bruker data input page'!AO649*10000)*Calibrations!CB$97+Calibrations!CC$97</f>
        <v>311.89319039874329</v>
      </c>
      <c r="AD649" s="24">
        <f>'Bruker data input page'!AW649*10000*Calibrations!CI$97+Calibrations!CJ$97</f>
        <v>76.493620608344116</v>
      </c>
      <c r="AE649" s="24">
        <f>'Bruker data input page'!AY649*10000*Calibrations!CP$97+Calibrations!CQ$97</f>
        <v>67.962237602874509</v>
      </c>
      <c r="AF649" s="24">
        <f>Calibrations!$CW$97*('Bruker data input page'!BA649*10000)^2+('Bruker data input page'!BA649*10000)*Calibrations!$CX$97+Calibrations!$CY$97</f>
        <v>68.660243886509832</v>
      </c>
      <c r="AG649" s="24">
        <f>'Bruker data input page'!BI649*10000*Calibrations!DD$97+Calibrations!DE$97</f>
        <v>3.0310147047823475</v>
      </c>
      <c r="AH649" s="24">
        <f>('Bruker data input page'!BK649*10000)*Calibrations!DK$97+Calibrations!DL$97</f>
        <v>117.36262405506197</v>
      </c>
      <c r="AI649" s="24">
        <f>Calibrations!DR$97*('Bruker data input page'!BM649*10000)^2+('Bruker data input page'!BM649*10000)*Calibrations!DS$97+Calibrations!DT$97</f>
        <v>27.603420073396141</v>
      </c>
      <c r="AJ649" s="24">
        <f>Calibrations!DY$97*('Bruker data input page'!BO649*10000)^2+Calibrations!DZ$97*('Bruker data input page'!BO649*10000)+Calibrations!EA$97</f>
        <v>95.634421621982227</v>
      </c>
      <c r="AK649" s="21"/>
      <c r="AL649" s="21"/>
    </row>
    <row r="650" spans="2:38">
      <c r="B650" s="27">
        <f>'Bruker data input page'!B1327</f>
        <v>44754.661111111112</v>
      </c>
      <c r="C650" s="21" t="str">
        <f>'Bruker data input page'!G1327</f>
        <v>GeoExploration</v>
      </c>
      <c r="D650" s="21" t="str">
        <f>'Bruker data input page'!H1327</f>
        <v>Oxide3phase</v>
      </c>
      <c r="E650" s="26">
        <f>'Bruker data input page'!L1327</f>
        <v>90</v>
      </c>
      <c r="F650" s="26"/>
      <c r="G650" s="26" t="str">
        <f>'Bruker data input page'!DK650</f>
        <v>393-U1583F-22R-1A</v>
      </c>
      <c r="H650" s="26" t="str">
        <f>'Bruker data input page'!DL650</f>
        <v>SHLF</v>
      </c>
      <c r="I650" s="26">
        <f>'Bruker data input page'!DM650</f>
        <v>0</v>
      </c>
      <c r="J650" s="26">
        <f>'Bruker data input page'!DN650</f>
        <v>0</v>
      </c>
      <c r="K650" s="26">
        <f>'Bruker data input page'!DO650</f>
        <v>0</v>
      </c>
      <c r="L650" s="26">
        <f>'Bruker data input page'!DP650</f>
        <v>0</v>
      </c>
      <c r="M650" s="26">
        <f>'Bruker data input page'!DQ650</f>
        <v>0</v>
      </c>
      <c r="N650" s="26">
        <f>'Bruker data input page'!DR650</f>
        <v>0</v>
      </c>
      <c r="O650" s="26">
        <f>'Bruker data input page'!DS650</f>
        <v>96</v>
      </c>
      <c r="P650" s="21" t="str">
        <f>'Bruker data input page'!DT650</f>
        <v>10A ALT</v>
      </c>
      <c r="Q650" s="21">
        <f>'Bruker data input page'!A650</f>
        <v>309</v>
      </c>
      <c r="R650" s="27">
        <f>'Bruker data input page'!B650</f>
        <v>44757.821527777778</v>
      </c>
      <c r="S650" s="22">
        <f>'Bruker data input page'!Y650*Calibrations!H$97+Calibrations!I$97</f>
        <v>50.905345708742203</v>
      </c>
      <c r="T650" s="23">
        <f>Calibrations!O$97*('Bruker data input page'!AK650/0.5993)^2+Calibrations!P$97*('Bruker data input page'!AK650/0.5993)+Calibrations!Q$97</f>
        <v>1.3622007819149871</v>
      </c>
      <c r="U650" s="22">
        <f>Calibrations!$V$97*'Bruker data input page'!W650^2+Calibrations!$W$97*'Bruker data input page'!W650+Calibrations!$X$97</f>
        <v>18.729502169332747</v>
      </c>
      <c r="V650" s="23">
        <f>('Bruker data input page'!AS650/0.69943)*Calibrations!AC$97+Calibrations!AD$97</f>
        <v>9.7848461146022316</v>
      </c>
      <c r="W650" s="23">
        <f>'Bruker data input page'!U650*Calibrations!AQ$97+Calibrations!AR$97</f>
        <v>7.2843902474560505</v>
      </c>
      <c r="X650" s="23">
        <f>Calibrations!AJ$97*('Bruker data input page'!AQ650/0.77446)^2+('Bruker data input page'!AQ650/0.77446)*Calibrations!AK$97+Calibrations!AL$97</f>
        <v>0.14378119055073768</v>
      </c>
      <c r="Y650" s="23">
        <f>('Bruker data input page'!AI650/0.7147)*Calibrations!AX$97+Calibrations!AY$97</f>
        <v>12.270562710135223</v>
      </c>
      <c r="Z650" s="23">
        <f>('Bruker data input page'!AG650/0.8302)*Calibrations!BE$97+Calibrations!BF$97</f>
        <v>0.16485634653459358</v>
      </c>
      <c r="AA650" s="23">
        <f>((('Bruker data input page'!AA650/0.436)^2)*Calibrations!BK$97)+(('Bruker data input page'!AA650/0.436)*Calibrations!BL$97)+Calibrations!BM$97</f>
        <v>0.10875659729887065</v>
      </c>
      <c r="AB650" s="24">
        <f>'Bruker data input page'!AM650*Calibrations!BS$97*10000+Calibrations!BT$97</f>
        <v>300.66617157890033</v>
      </c>
      <c r="AC650" s="24">
        <f>Calibrations!CA$97*('Bruker data input page'!AO650*10000)^2+('Bruker data input page'!AO650*10000)*Calibrations!CB$97+Calibrations!CC$97</f>
        <v>319.0176280038969</v>
      </c>
      <c r="AD650" s="24">
        <f>'Bruker data input page'!AW650*10000*Calibrations!CI$97+Calibrations!CJ$97</f>
        <v>60.677170438135605</v>
      </c>
      <c r="AE650" s="24">
        <f>'Bruker data input page'!AY650*10000*Calibrations!CP$97+Calibrations!CQ$97</f>
        <v>66.934276334471647</v>
      </c>
      <c r="AF650" s="24">
        <f>Calibrations!$CW$97*('Bruker data input page'!BA650*10000)^2+('Bruker data input page'!BA650*10000)*Calibrations!$CX$97+Calibrations!$CY$97</f>
        <v>76.810841432159478</v>
      </c>
      <c r="AG650" s="24" t="e">
        <f>'Bruker data input page'!BI650*10000*Calibrations!DD$97+Calibrations!DE$97</f>
        <v>#VALUE!</v>
      </c>
      <c r="AH650" s="24">
        <f>('Bruker data input page'!BK650*10000)*Calibrations!DK$97+Calibrations!DL$97</f>
        <v>124.31486733262471</v>
      </c>
      <c r="AI650" s="24">
        <f>Calibrations!DR$97*('Bruker data input page'!BM650*10000)^2+('Bruker data input page'!BM650*10000)*Calibrations!DS$97+Calibrations!DT$97</f>
        <v>32.905465640200383</v>
      </c>
      <c r="AJ650" s="24">
        <f>Calibrations!DY$97*('Bruker data input page'!BO650*10000)^2+Calibrations!DZ$97*('Bruker data input page'!BO650*10000)+Calibrations!EA$97</f>
        <v>93.941883812050335</v>
      </c>
      <c r="AK650" s="21"/>
      <c r="AL650" s="21"/>
    </row>
    <row r="651" spans="2:38">
      <c r="B651" s="27">
        <f>'Bruker data input page'!B1328</f>
        <v>44754.831250000003</v>
      </c>
      <c r="C651" s="21" t="str">
        <f>'Bruker data input page'!G1328</f>
        <v>GeoExploration</v>
      </c>
      <c r="D651" s="21" t="str">
        <f>'Bruker data input page'!H1328</f>
        <v>Oxide3phase</v>
      </c>
      <c r="E651" s="26">
        <f>'Bruker data input page'!L1328</f>
        <v>90</v>
      </c>
      <c r="F651" s="26"/>
      <c r="G651" s="26" t="str">
        <f>'Bruker data input page'!DK651</f>
        <v>393-U1583F-22R-2A</v>
      </c>
      <c r="H651" s="26" t="str">
        <f>'Bruker data input page'!DL651</f>
        <v>SHLF</v>
      </c>
      <c r="I651" s="26">
        <f>'Bruker data input page'!DM651</f>
        <v>0</v>
      </c>
      <c r="J651" s="26">
        <f>'Bruker data input page'!DN651</f>
        <v>0</v>
      </c>
      <c r="K651" s="26">
        <f>'Bruker data input page'!DO651</f>
        <v>0</v>
      </c>
      <c r="L651" s="26">
        <f>'Bruker data input page'!DP651</f>
        <v>0</v>
      </c>
      <c r="M651" s="26">
        <f>'Bruker data input page'!DQ651</f>
        <v>0</v>
      </c>
      <c r="N651" s="26">
        <f>'Bruker data input page'!DR651</f>
        <v>0</v>
      </c>
      <c r="O651" s="26">
        <f>'Bruker data input page'!DS651</f>
        <v>8</v>
      </c>
      <c r="P651" s="21" t="str">
        <f>'Bruker data input page'!DT651</f>
        <v>1A ALT</v>
      </c>
      <c r="Q651" s="21">
        <f>'Bruker data input page'!A651</f>
        <v>310</v>
      </c>
      <c r="R651" s="27">
        <f>'Bruker data input page'!B651</f>
        <v>44757.824999999997</v>
      </c>
      <c r="S651" s="22">
        <f>'Bruker data input page'!Y651*Calibrations!H$97+Calibrations!I$97</f>
        <v>51.874876359995405</v>
      </c>
      <c r="T651" s="23">
        <f>Calibrations!O$97*('Bruker data input page'!AK651/0.5993)^2+Calibrations!P$97*('Bruker data input page'!AK651/0.5993)+Calibrations!Q$97</f>
        <v>1.5360878025456062</v>
      </c>
      <c r="U651" s="22">
        <f>Calibrations!$V$97*'Bruker data input page'!W651^2+Calibrations!$W$97*'Bruker data input page'!W651+Calibrations!$X$97</f>
        <v>19.050927427498117</v>
      </c>
      <c r="V651" s="23">
        <f>('Bruker data input page'!AS651/0.69943)*Calibrations!AC$97+Calibrations!AD$97</f>
        <v>10.906974098700033</v>
      </c>
      <c r="W651" s="23">
        <f>'Bruker data input page'!U651*Calibrations!AQ$97+Calibrations!AR$97</f>
        <v>7.4682523841229607</v>
      </c>
      <c r="X651" s="23">
        <f>Calibrations!AJ$97*('Bruker data input page'!AQ651/0.77446)^2+('Bruker data input page'!AQ651/0.77446)*Calibrations!AK$97+Calibrations!AL$97</f>
        <v>0.16123971068315057</v>
      </c>
      <c r="Y651" s="23">
        <f>('Bruker data input page'!AI651/0.7147)*Calibrations!AX$97+Calibrations!AY$97</f>
        <v>11.835585937269574</v>
      </c>
      <c r="Z651" s="23">
        <f>('Bruker data input page'!AG651/0.8302)*Calibrations!BE$97+Calibrations!BF$97</f>
        <v>0.30808031033999594</v>
      </c>
      <c r="AA651" s="23">
        <f>((('Bruker data input page'!AA651/0.436)^2)*Calibrations!BK$97)+(('Bruker data input page'!AA651/0.436)*Calibrations!BL$97)+Calibrations!BM$97</f>
        <v>0.14380731514407274</v>
      </c>
      <c r="AB651" s="24">
        <f>'Bruker data input page'!AM651*Calibrations!BS$97*10000+Calibrations!BT$97</f>
        <v>340.96714172649035</v>
      </c>
      <c r="AC651" s="24">
        <f>Calibrations!CA$97*('Bruker data input page'!AO651*10000)^2+('Bruker data input page'!AO651*10000)*Calibrations!CB$97+Calibrations!CC$97</f>
        <v>293.32435918218368</v>
      </c>
      <c r="AD651" s="24">
        <f>'Bruker data input page'!AW651*10000*Calibrations!CI$97+Calibrations!CJ$97</f>
        <v>56.723057895583487</v>
      </c>
      <c r="AE651" s="24">
        <f>'Bruker data input page'!AY651*10000*Calibrations!CP$97+Calibrations!CQ$97</f>
        <v>71.046121408083096</v>
      </c>
      <c r="AF651" s="24">
        <f>Calibrations!$CW$97*('Bruker data input page'!BA651*10000)^2+('Bruker data input page'!BA651*10000)*Calibrations!$CX$97+Calibrations!$CY$97</f>
        <v>102.43725414181574</v>
      </c>
      <c r="AG651" s="24">
        <f>'Bruker data input page'!BI651*10000*Calibrations!DD$97+Calibrations!DE$97</f>
        <v>5.2911678308829933</v>
      </c>
      <c r="AH651" s="24">
        <f>('Bruker data input page'!BK651*10000)*Calibrations!DK$97+Calibrations!DL$97</f>
        <v>132.26028822126784</v>
      </c>
      <c r="AI651" s="24">
        <f>Calibrations!DR$97*('Bruker data input page'!BM651*10000)^2+('Bruker data input page'!BM651*10000)*Calibrations!DS$97+Calibrations!DT$97</f>
        <v>33.965005219574827</v>
      </c>
      <c r="AJ651" s="24">
        <f>Calibrations!DY$97*('Bruker data input page'!BO651*10000)^2+Calibrations!DZ$97*('Bruker data input page'!BO651*10000)+Calibrations!EA$97</f>
        <v>92.24810811951609</v>
      </c>
      <c r="AK651" s="21"/>
      <c r="AL651" s="21"/>
    </row>
    <row r="652" spans="2:38">
      <c r="B652" s="27">
        <f>'Bruker data input page'!B1329</f>
        <v>44755.795138888891</v>
      </c>
      <c r="C652" s="21" t="str">
        <f>'Bruker data input page'!G1329</f>
        <v>GeoExploration</v>
      </c>
      <c r="D652" s="21" t="str">
        <f>'Bruker data input page'!H1329</f>
        <v>Oxide3phase</v>
      </c>
      <c r="E652" s="26">
        <f>'Bruker data input page'!L1329</f>
        <v>90</v>
      </c>
      <c r="F652" s="26"/>
      <c r="G652" s="26" t="str">
        <f>'Bruker data input page'!DK652</f>
        <v>393-U1583F-22R-2A</v>
      </c>
      <c r="H652" s="26" t="str">
        <f>'Bruker data input page'!DL652</f>
        <v>SHLF</v>
      </c>
      <c r="I652" s="26">
        <f>'Bruker data input page'!DM652</f>
        <v>0</v>
      </c>
      <c r="J652" s="26">
        <f>'Bruker data input page'!DN652</f>
        <v>0</v>
      </c>
      <c r="K652" s="26">
        <f>'Bruker data input page'!DO652</f>
        <v>0</v>
      </c>
      <c r="L652" s="26">
        <f>'Bruker data input page'!DP652</f>
        <v>0</v>
      </c>
      <c r="M652" s="26">
        <f>'Bruker data input page'!DQ652</f>
        <v>0</v>
      </c>
      <c r="N652" s="26">
        <f>'Bruker data input page'!DR652</f>
        <v>0</v>
      </c>
      <c r="O652" s="26">
        <f>'Bruker data input page'!DS652</f>
        <v>19</v>
      </c>
      <c r="P652" s="21" t="str">
        <f>'Bruker data input page'!DT652</f>
        <v>2A BKGD</v>
      </c>
      <c r="Q652" s="21">
        <f>'Bruker data input page'!A652</f>
        <v>311</v>
      </c>
      <c r="R652" s="27">
        <f>'Bruker data input page'!B652</f>
        <v>44757.836805555555</v>
      </c>
      <c r="S652" s="22">
        <f>'Bruker data input page'!Y652*Calibrations!H$97+Calibrations!I$97</f>
        <v>47.760430658739651</v>
      </c>
      <c r="T652" s="23">
        <f>Calibrations!O$97*('Bruker data input page'!AK652/0.5993)^2+Calibrations!P$97*('Bruker data input page'!AK652/0.5993)+Calibrations!Q$97</f>
        <v>1.2359041088501901</v>
      </c>
      <c r="U652" s="22">
        <f>Calibrations!$V$97*'Bruker data input page'!W652^2+Calibrations!$W$97*'Bruker data input page'!W652+Calibrations!$X$97</f>
        <v>15.695382755071558</v>
      </c>
      <c r="V652" s="23">
        <f>('Bruker data input page'!AS652/0.69943)*Calibrations!AC$97+Calibrations!AD$97</f>
        <v>8.0635878499094407</v>
      </c>
      <c r="W652" s="23">
        <f>'Bruker data input page'!U652*Calibrations!AQ$97+Calibrations!AR$97</f>
        <v>8.830494881446878</v>
      </c>
      <c r="X652" s="23">
        <f>Calibrations!AJ$97*('Bruker data input page'!AQ652/0.77446)^2+('Bruker data input page'!AQ652/0.77446)*Calibrations!AK$97+Calibrations!AL$97</f>
        <v>0.11870308790716673</v>
      </c>
      <c r="Y652" s="23">
        <f>('Bruker data input page'!AI652/0.7147)*Calibrations!AX$97+Calibrations!AY$97</f>
        <v>10.921480041474908</v>
      </c>
      <c r="Z652" s="23">
        <f>('Bruker data input page'!AG652/0.8302)*Calibrations!BE$97+Calibrations!BF$97</f>
        <v>0.26521876585028653</v>
      </c>
      <c r="AA652" s="23">
        <f>((('Bruker data input page'!AA652/0.436)^2)*Calibrations!BK$97)+(('Bruker data input page'!AA652/0.436)*Calibrations!BL$97)+Calibrations!BM$97</f>
        <v>7.8051547835208748E-2</v>
      </c>
      <c r="AB652" s="24">
        <f>'Bruker data input page'!AM652*Calibrations!BS$97*10000+Calibrations!BT$97</f>
        <v>277.51455043028483</v>
      </c>
      <c r="AC652" s="24">
        <f>Calibrations!CA$97*('Bruker data input page'!AO652*10000)^2+('Bruker data input page'!AO652*10000)*Calibrations!CB$97+Calibrations!CC$97</f>
        <v>332.7469119888267</v>
      </c>
      <c r="AD652" s="24">
        <f>'Bruker data input page'!AW652*10000*Calibrations!CI$97+Calibrations!CJ$97</f>
        <v>89.344486371638524</v>
      </c>
      <c r="AE652" s="24">
        <f>'Bruker data input page'!AY652*10000*Calibrations!CP$97+Calibrations!CQ$97</f>
        <v>71.046121408083096</v>
      </c>
      <c r="AF652" s="24">
        <f>Calibrations!$CW$97*('Bruker data input page'!BA652*10000)^2+('Bruker data input page'!BA652*10000)*Calibrations!$CX$97+Calibrations!$CY$97</f>
        <v>72.762235374685773</v>
      </c>
      <c r="AG652" s="24">
        <f>'Bruker data input page'!BI652*10000*Calibrations!DD$97+Calibrations!DE$97</f>
        <v>4.1610912678326706</v>
      </c>
      <c r="AH652" s="24">
        <f>('Bruker data input page'!BK652*10000)*Calibrations!DK$97+Calibrations!DL$97</f>
        <v>103.4581374999365</v>
      </c>
      <c r="AI652" s="24">
        <f>Calibrations!DR$97*('Bruker data input page'!BM652*10000)^2+('Bruker data input page'!BM652*10000)*Calibrations!DS$97+Calibrations!DT$97</f>
        <v>25.480572934039472</v>
      </c>
      <c r="AJ652" s="24">
        <f>Calibrations!DY$97*('Bruker data input page'!BO652*10000)^2+Calibrations!DZ$97*('Bruker data input page'!BO652*10000)+Calibrations!EA$97</f>
        <v>92.24810811951609</v>
      </c>
      <c r="AK652" s="21"/>
      <c r="AL652" s="21"/>
    </row>
    <row r="653" spans="2:38">
      <c r="B653" s="27">
        <f>'Bruker data input page'!B1330</f>
        <v>44761.790277777778</v>
      </c>
      <c r="C653" s="21" t="str">
        <f>'Bruker data input page'!G1330</f>
        <v>GeoExploration</v>
      </c>
      <c r="D653" s="21" t="str">
        <f>'Bruker data input page'!H1330</f>
        <v>Oxide3phase</v>
      </c>
      <c r="E653" s="26">
        <f>'Bruker data input page'!L1330</f>
        <v>90</v>
      </c>
      <c r="F653" s="26"/>
      <c r="G653" s="26" t="str">
        <f>'Bruker data input page'!DK653</f>
        <v>393-U1583F-22R-2A</v>
      </c>
      <c r="H653" s="26" t="str">
        <f>'Bruker data input page'!DL653</f>
        <v>SHLF</v>
      </c>
      <c r="I653" s="26">
        <f>'Bruker data input page'!DM653</f>
        <v>0</v>
      </c>
      <c r="J653" s="26">
        <f>'Bruker data input page'!DN653</f>
        <v>0</v>
      </c>
      <c r="K653" s="26">
        <f>'Bruker data input page'!DO653</f>
        <v>0</v>
      </c>
      <c r="L653" s="26">
        <f>'Bruker data input page'!DP653</f>
        <v>0</v>
      </c>
      <c r="M653" s="26">
        <f>'Bruker data input page'!DQ653</f>
        <v>0</v>
      </c>
      <c r="N653" s="26">
        <f>'Bruker data input page'!DR653</f>
        <v>0</v>
      </c>
      <c r="O653" s="26">
        <f>'Bruker data input page'!DS653</f>
        <v>35</v>
      </c>
      <c r="P653" s="21" t="str">
        <f>'Bruker data input page'!DT653</f>
        <v>4A BKGD</v>
      </c>
      <c r="Q653" s="21">
        <f>'Bruker data input page'!A653</f>
        <v>312</v>
      </c>
      <c r="R653" s="27">
        <f>'Bruker data input page'!B653</f>
        <v>44757.838888888888</v>
      </c>
      <c r="S653" s="22">
        <f>'Bruker data input page'!Y653*Calibrations!H$97+Calibrations!I$97</f>
        <v>53.344737105908798</v>
      </c>
      <c r="T653" s="23">
        <f>Calibrations!O$97*('Bruker data input page'!AK653/0.5993)^2+Calibrations!P$97*('Bruker data input page'!AK653/0.5993)+Calibrations!Q$97</f>
        <v>1.2400274883937894</v>
      </c>
      <c r="U653" s="22">
        <f>Calibrations!$V$97*'Bruker data input page'!W653^2+Calibrations!$W$97*'Bruker data input page'!W653+Calibrations!$X$97</f>
        <v>20.669222255899442</v>
      </c>
      <c r="V653" s="23">
        <f>('Bruker data input page'!AS653/0.69943)*Calibrations!AC$97+Calibrations!AD$97</f>
        <v>7.7115646295550437</v>
      </c>
      <c r="W653" s="23">
        <f>'Bruker data input page'!U653*Calibrations!AQ$97+Calibrations!AR$97</f>
        <v>9.0201570855165283</v>
      </c>
      <c r="X653" s="23">
        <f>Calibrations!AJ$97*('Bruker data input page'!AQ653/0.77446)^2+('Bruker data input page'!AQ653/0.77446)*Calibrations!AK$97+Calibrations!AL$97</f>
        <v>0.11913981605569858</v>
      </c>
      <c r="Y653" s="23">
        <f>('Bruker data input page'!AI653/0.7147)*Calibrations!AX$97+Calibrations!AY$97</f>
        <v>12.96131861440244</v>
      </c>
      <c r="Z653" s="23">
        <f>('Bruker data input page'!AG653/0.8302)*Calibrations!BE$97+Calibrations!BF$97</f>
        <v>0.18311777922211064</v>
      </c>
      <c r="AA653" s="23">
        <f>((('Bruker data input page'!AA653/0.436)^2)*Calibrations!BK$97)+(('Bruker data input page'!AA653/0.436)*Calibrations!BL$97)+Calibrations!BM$97</f>
        <v>6.5793157564219301E-2</v>
      </c>
      <c r="AB653" s="24">
        <f>'Bruker data input page'!AM653*Calibrations!BS$97*10000+Calibrations!BT$97</f>
        <v>319.53045547777225</v>
      </c>
      <c r="AC653" s="24">
        <f>Calibrations!CA$97*('Bruker data input page'!AO653*10000)^2+('Bruker data input page'!AO653*10000)*Calibrations!CB$97+Calibrations!CC$97</f>
        <v>266.53935041221371</v>
      </c>
      <c r="AD653" s="24">
        <f>'Bruker data input page'!AW653*10000*Calibrations!CI$97+Calibrations!CJ$97</f>
        <v>108.12652094876111</v>
      </c>
      <c r="AE653" s="24">
        <f>'Bruker data input page'!AY653*10000*Calibrations!CP$97+Calibrations!CQ$97</f>
        <v>74.130005213291696</v>
      </c>
      <c r="AF653" s="24">
        <f>Calibrations!$CW$97*('Bruker data input page'!BA653*10000)^2+('Bruker data input page'!BA653*10000)*Calibrations!$CX$97+Calibrations!$CY$97</f>
        <v>68.660243886509832</v>
      </c>
      <c r="AG653" s="24">
        <f>'Bruker data input page'!BI653*10000*Calibrations!DD$97+Calibrations!DE$97</f>
        <v>3.0310147047823475</v>
      </c>
      <c r="AH653" s="24">
        <f>('Bruker data input page'!BK653*10000)*Calibrations!DK$97+Calibrations!DL$97</f>
        <v>122.32851211046393</v>
      </c>
      <c r="AI653" s="24">
        <f>Calibrations!DR$97*('Bruker data input page'!BM653*10000)^2+('Bruker data input page'!BM653*10000)*Calibrations!DS$97+Calibrations!DT$97</f>
        <v>28.664408876081268</v>
      </c>
      <c r="AJ653" s="24">
        <f>Calibrations!DY$97*('Bruker data input page'!BO653*10000)^2+Calibrations!DZ$97*('Bruker data input page'!BO653*10000)+Calibrations!EA$97</f>
        <v>92.24810811951609</v>
      </c>
      <c r="AK653" s="21"/>
      <c r="AL653" s="21"/>
    </row>
    <row r="654" spans="2:38">
      <c r="B654" s="27">
        <f>'Bruker data input page'!B1331</f>
        <v>44762.709027777775</v>
      </c>
      <c r="C654" s="21" t="str">
        <f>'Bruker data input page'!G1331</f>
        <v>GeoExploration</v>
      </c>
      <c r="D654" s="21" t="str">
        <f>'Bruker data input page'!H1331</f>
        <v>Oxide3phase</v>
      </c>
      <c r="E654" s="26">
        <f>'Bruker data input page'!L1331</f>
        <v>90</v>
      </c>
      <c r="F654" s="26"/>
      <c r="G654" s="26" t="str">
        <f>'Bruker data input page'!DK654</f>
        <v>393-U1583F-22R-2A</v>
      </c>
      <c r="H654" s="26" t="str">
        <f>'Bruker data input page'!DL654</f>
        <v>SHLF</v>
      </c>
      <c r="I654" s="26">
        <f>'Bruker data input page'!DM654</f>
        <v>0</v>
      </c>
      <c r="J654" s="26">
        <f>'Bruker data input page'!DN654</f>
        <v>0</v>
      </c>
      <c r="K654" s="26">
        <f>'Bruker data input page'!DO654</f>
        <v>0</v>
      </c>
      <c r="L654" s="26">
        <f>'Bruker data input page'!DP654</f>
        <v>0</v>
      </c>
      <c r="M654" s="26">
        <f>'Bruker data input page'!DQ654</f>
        <v>0</v>
      </c>
      <c r="N654" s="26">
        <f>'Bruker data input page'!DR654</f>
        <v>0</v>
      </c>
      <c r="O654" s="26">
        <f>'Bruker data input page'!DS654</f>
        <v>45</v>
      </c>
      <c r="P654" s="21" t="str">
        <f>'Bruker data input page'!DT654</f>
        <v>5A ALT ZONE</v>
      </c>
      <c r="Q654" s="21">
        <f>'Bruker data input page'!A654</f>
        <v>313</v>
      </c>
      <c r="R654" s="27">
        <f>'Bruker data input page'!B654</f>
        <v>44757.840277777781</v>
      </c>
      <c r="S654" s="22">
        <f>'Bruker data input page'!Y654*Calibrations!H$97+Calibrations!I$97</f>
        <v>48.84746937544498</v>
      </c>
      <c r="T654" s="23">
        <f>Calibrations!O$97*('Bruker data input page'!AK654/0.5993)^2+Calibrations!P$97*('Bruker data input page'!AK654/0.5993)+Calibrations!Q$97</f>
        <v>1.0939824872311943</v>
      </c>
      <c r="U654" s="22">
        <f>Calibrations!$V$97*'Bruker data input page'!W654^2+Calibrations!$W$97*'Bruker data input page'!W654+Calibrations!$X$97</f>
        <v>21.440339471892361</v>
      </c>
      <c r="V654" s="23">
        <f>('Bruker data input page'!AS654/0.69943)*Calibrations!AC$97+Calibrations!AD$97</f>
        <v>7.4130788736208606</v>
      </c>
      <c r="W654" s="23">
        <f>'Bruker data input page'!U654*Calibrations!AQ$97+Calibrations!AR$97</f>
        <v>6.1939775757406244</v>
      </c>
      <c r="X654" s="23">
        <f>Calibrations!AJ$97*('Bruker data input page'!AQ654/0.77446)^2+('Bruker data input page'!AQ654/0.77446)*Calibrations!AK$97+Calibrations!AL$97</f>
        <v>0.15157961339585252</v>
      </c>
      <c r="Y654" s="23">
        <f>('Bruker data input page'!AI654/0.7147)*Calibrations!AX$97+Calibrations!AY$97</f>
        <v>11.984638181104177</v>
      </c>
      <c r="Z654" s="23">
        <f>('Bruker data input page'!AG654/0.8302)*Calibrations!BE$97+Calibrations!BF$97</f>
        <v>0.24665549130016587</v>
      </c>
      <c r="AA654" s="23">
        <f>((('Bruker data input page'!AA654/0.436)^2)*Calibrations!BK$97)+(('Bruker data input page'!AA654/0.436)*Calibrations!BL$97)+Calibrations!BM$97</f>
        <v>9.0617083385420363E-2</v>
      </c>
      <c r="AB654" s="24">
        <f>'Bruker data input page'!AM654*Calibrations!BS$97*10000+Calibrations!BT$97</f>
        <v>280.94442023007969</v>
      </c>
      <c r="AC654" s="24">
        <f>Calibrations!CA$97*('Bruker data input page'!AO654*10000)^2+('Bruker data input page'!AO654*10000)*Calibrations!CB$97+Calibrations!CC$97</f>
        <v>234.46442488118254</v>
      </c>
      <c r="AD654" s="24">
        <f>'Bruker data input page'!AW654*10000*Calibrations!CI$97+Calibrations!CJ$97</f>
        <v>40.906607725374975</v>
      </c>
      <c r="AE654" s="24">
        <f>'Bruker data input page'!AY654*10000*Calibrations!CP$97+Calibrations!CQ$97</f>
        <v>48.430973503220081</v>
      </c>
      <c r="AF654" s="24">
        <f>Calibrations!$CW$97*('Bruker data input page'!BA654*10000)^2+('Bruker data input page'!BA654*10000)*Calibrations!$CX$97+Calibrations!$CY$97</f>
        <v>50.268049127410436</v>
      </c>
      <c r="AG654" s="24">
        <f>'Bruker data input page'!BI654*10000*Calibrations!DD$97+Calibrations!DE$97</f>
        <v>4.1610912678326706</v>
      </c>
      <c r="AH654" s="24">
        <f>('Bruker data input page'!BK654*10000)*Calibrations!DK$97+Calibrations!DL$97</f>
        <v>128.28757777694628</v>
      </c>
      <c r="AI654" s="24">
        <f>Calibrations!DR$97*('Bruker data input page'!BM654*10000)^2+('Bruker data input page'!BM654*10000)*Calibrations!DS$97+Calibrations!DT$97</f>
        <v>24.418714597367938</v>
      </c>
      <c r="AJ654" s="24">
        <f>Calibrations!DY$97*('Bruker data input page'!BO654*10000)^2+Calibrations!DZ$97*('Bruker data input page'!BO654*10000)+Calibrations!EA$97</f>
        <v>87.159353746299203</v>
      </c>
      <c r="AK654" s="21"/>
      <c r="AL654" s="21"/>
    </row>
    <row r="655" spans="2:38">
      <c r="B655" s="27">
        <f>'Bruker data input page'!B1332</f>
        <v>44762.710416666669</v>
      </c>
      <c r="C655" s="21" t="str">
        <f>'Bruker data input page'!G1332</f>
        <v>GeoExploration</v>
      </c>
      <c r="D655" s="21" t="str">
        <f>'Bruker data input page'!H1332</f>
        <v>Oxide3phase</v>
      </c>
      <c r="E655" s="26">
        <f>'Bruker data input page'!L1332</f>
        <v>90</v>
      </c>
      <c r="F655" s="26"/>
      <c r="G655" s="26" t="str">
        <f>'Bruker data input page'!DK655</f>
        <v>393-U1583F-22R-2A</v>
      </c>
      <c r="H655" s="26" t="str">
        <f>'Bruker data input page'!DL655</f>
        <v>SHLF</v>
      </c>
      <c r="I655" s="26">
        <f>'Bruker data input page'!DM655</f>
        <v>0</v>
      </c>
      <c r="J655" s="26">
        <f>'Bruker data input page'!DN655</f>
        <v>0</v>
      </c>
      <c r="K655" s="26">
        <f>'Bruker data input page'!DO655</f>
        <v>0</v>
      </c>
      <c r="L655" s="26">
        <f>'Bruker data input page'!DP655</f>
        <v>0</v>
      </c>
      <c r="M655" s="26">
        <f>'Bruker data input page'!DQ655</f>
        <v>0</v>
      </c>
      <c r="N655" s="26">
        <f>'Bruker data input page'!DR655</f>
        <v>0</v>
      </c>
      <c r="O655" s="26">
        <f>'Bruker data input page'!DS655</f>
        <v>52</v>
      </c>
      <c r="P655" s="21" t="str">
        <f>'Bruker data input page'!DT655</f>
        <v>5B BKGD</v>
      </c>
      <c r="Q655" s="21">
        <f>'Bruker data input page'!A655</f>
        <v>314</v>
      </c>
      <c r="R655" s="27">
        <f>'Bruker data input page'!B655</f>
        <v>44757.842361111114</v>
      </c>
      <c r="S655" s="22">
        <f>'Bruker data input page'!Y655*Calibrations!H$97+Calibrations!I$97</f>
        <v>51.161035655004078</v>
      </c>
      <c r="T655" s="23">
        <f>Calibrations!O$97*('Bruker data input page'!AK655/0.5993)^2+Calibrations!P$97*('Bruker data input page'!AK655/0.5993)+Calibrations!Q$97</f>
        <v>1.2141888514435846</v>
      </c>
      <c r="U655" s="22">
        <f>Calibrations!$V$97*'Bruker data input page'!W655^2+Calibrations!$W$97*'Bruker data input page'!W655+Calibrations!$X$97</f>
        <v>19.505590385049228</v>
      </c>
      <c r="V655" s="23">
        <f>('Bruker data input page'!AS655/0.69943)*Calibrations!AC$97+Calibrations!AD$97</f>
        <v>7.607943730677218</v>
      </c>
      <c r="W655" s="23">
        <f>'Bruker data input page'!U655*Calibrations!AQ$97+Calibrations!AR$97</f>
        <v>8.6303925560522909</v>
      </c>
      <c r="X655" s="23">
        <f>Calibrations!AJ$97*('Bruker data input page'!AQ655/0.77446)^2+('Bruker data input page'!AQ655/0.77446)*Calibrations!AK$97+Calibrations!AL$97</f>
        <v>0.11957555334004018</v>
      </c>
      <c r="Y655" s="23">
        <f>('Bruker data input page'!AI655/0.7147)*Calibrations!AX$97+Calibrations!AY$97</f>
        <v>11.775295142010631</v>
      </c>
      <c r="Z655" s="23">
        <f>('Bruker data input page'!AG655/0.8302)*Calibrations!BE$97+Calibrations!BF$97</f>
        <v>0.2188860399406358</v>
      </c>
      <c r="AA655" s="23">
        <f>((('Bruker data input page'!AA655/0.436)^2)*Calibrations!BK$97)+(('Bruker data input page'!AA655/0.436)*Calibrations!BL$97)+Calibrations!BM$97</f>
        <v>0.10008510092146317</v>
      </c>
      <c r="AB655" s="24">
        <f>'Bruker data input page'!AM655*Calibrations!BS$97*10000+Calibrations!BT$97</f>
        <v>287.80415982966952</v>
      </c>
      <c r="AC655" s="24">
        <f>Calibrations!CA$97*('Bruker data input page'!AO655*10000)^2+('Bruker data input page'!AO655*10000)*Calibrations!CB$97+Calibrations!CC$97</f>
        <v>277.68990737086989</v>
      </c>
      <c r="AD655" s="24">
        <f>'Bruker data input page'!AW655*10000*Calibrations!CI$97+Calibrations!CJ$97</f>
        <v>105.16093654184704</v>
      </c>
      <c r="AE655" s="24">
        <f>'Bruker data input page'!AY655*10000*Calibrations!CP$97+Calibrations!CQ$97</f>
        <v>66.934276334471647</v>
      </c>
      <c r="AF655" s="24">
        <f>Calibrations!$CW$97*('Bruker data input page'!BA655*10000)^2+('Bruker data input page'!BA655*10000)*Calibrations!$CX$97+Calibrations!$CY$97</f>
        <v>68.660243886509832</v>
      </c>
      <c r="AG655" s="24">
        <f>'Bruker data input page'!BI655*10000*Calibrations!DD$97+Calibrations!DE$97</f>
        <v>3.0310147047823475</v>
      </c>
      <c r="AH655" s="24">
        <f>('Bruker data input page'!BK655*10000)*Calibrations!DK$97+Calibrations!DL$97</f>
        <v>125.3080449437051</v>
      </c>
      <c r="AI655" s="24">
        <f>Calibrations!DR$97*('Bruker data input page'!BM655*10000)^2+('Bruker data input page'!BM655*10000)*Calibrations!DS$97+Calibrations!DT$97</f>
        <v>32.905465640200383</v>
      </c>
      <c r="AJ655" s="24">
        <f>Calibrations!DY$97*('Bruker data input page'!BO655*10000)^2+Calibrations!DZ$97*('Bruker data input page'!BO655*10000)+Calibrations!EA$97</f>
        <v>99.860350410426648</v>
      </c>
      <c r="AK655" s="21"/>
      <c r="AL655" s="21"/>
    </row>
    <row r="656" spans="2:38">
      <c r="B656" s="27">
        <f>'Bruker data input page'!B1333</f>
        <v>44762.711805555555</v>
      </c>
      <c r="C656" s="21" t="str">
        <f>'Bruker data input page'!G1333</f>
        <v>GeoExploration</v>
      </c>
      <c r="D656" s="21" t="str">
        <f>'Bruker data input page'!H1333</f>
        <v>Oxide3phase</v>
      </c>
      <c r="E656" s="26">
        <f>'Bruker data input page'!L1333</f>
        <v>90</v>
      </c>
      <c r="F656" s="26"/>
      <c r="G656" s="26" t="str">
        <f>'Bruker data input page'!DK656</f>
        <v>393-U1583F-24R-1A</v>
      </c>
      <c r="H656" s="26" t="str">
        <f>'Bruker data input page'!DL656</f>
        <v>SHLF</v>
      </c>
      <c r="I656" s="26">
        <f>'Bruker data input page'!DM656</f>
        <v>0</v>
      </c>
      <c r="J656" s="26">
        <f>'Bruker data input page'!DN656</f>
        <v>0</v>
      </c>
      <c r="K656" s="26">
        <f>'Bruker data input page'!DO656</f>
        <v>0</v>
      </c>
      <c r="L656" s="26">
        <f>'Bruker data input page'!DP656</f>
        <v>0</v>
      </c>
      <c r="M656" s="26">
        <f>'Bruker data input page'!DQ656</f>
        <v>0</v>
      </c>
      <c r="N656" s="26">
        <f>'Bruker data input page'!DR656</f>
        <v>0</v>
      </c>
      <c r="O656" s="26">
        <f>'Bruker data input page'!DS656</f>
        <v>10</v>
      </c>
      <c r="P656" s="21" t="str">
        <f>'Bruker data input page'!DT656</f>
        <v>2A ALT</v>
      </c>
      <c r="Q656" s="21">
        <f>'Bruker data input page'!A656</f>
        <v>315</v>
      </c>
      <c r="R656" s="27">
        <f>'Bruker data input page'!B656</f>
        <v>44757.850694444445</v>
      </c>
      <c r="S656" s="22">
        <f>'Bruker data input page'!Y656*Calibrations!H$97+Calibrations!I$97</f>
        <v>50.271586334503901</v>
      </c>
      <c r="T656" s="23">
        <f>Calibrations!O$97*('Bruker data input page'!AK656/0.5993)^2+Calibrations!P$97*('Bruker data input page'!AK656/0.5993)+Calibrations!Q$97</f>
        <v>1.4022408762338117</v>
      </c>
      <c r="U656" s="22">
        <f>Calibrations!$V$97*'Bruker data input page'!W656^2+Calibrations!$W$97*'Bruker data input page'!W656+Calibrations!$X$97</f>
        <v>19.243003195368399</v>
      </c>
      <c r="V656" s="23">
        <f>('Bruker data input page'!AS656/0.69943)*Calibrations!AC$97+Calibrations!AD$97</f>
        <v>11.336856911127908</v>
      </c>
      <c r="W656" s="23">
        <f>'Bruker data input page'!U656*Calibrations!AQ$97+Calibrations!AR$97</f>
        <v>6.9905201657171414</v>
      </c>
      <c r="X656" s="23">
        <f>Calibrations!AJ$97*('Bruker data input page'!AQ656/0.77446)^2+('Bruker data input page'!AQ656/0.77446)*Calibrations!AK$97+Calibrations!AL$97</f>
        <v>0.20499936315802381</v>
      </c>
      <c r="Y656" s="23">
        <f>('Bruker data input page'!AI656/0.7147)*Calibrations!AX$97+Calibrations!AY$97</f>
        <v>11.75519821025765</v>
      </c>
      <c r="Z656" s="23">
        <f>('Bruker data input page'!AG656/0.8302)*Calibrations!BE$97+Calibrations!BF$97</f>
        <v>0.43696678567172798</v>
      </c>
      <c r="AA656" s="23">
        <f>((('Bruker data input page'!AA656/0.436)^2)*Calibrations!BK$97)+(('Bruker data input page'!AA656/0.436)*Calibrations!BL$97)+Calibrations!BM$97</f>
        <v>0.13082961349677852</v>
      </c>
      <c r="AB656" s="24">
        <f>'Bruker data input page'!AM656*Calibrations!BS$97*10000+Calibrations!BT$97</f>
        <v>311.81324842823375</v>
      </c>
      <c r="AC656" s="24">
        <f>Calibrations!CA$97*('Bruker data input page'!AO656*10000)^2+('Bruker data input page'!AO656*10000)*Calibrations!CB$97+Calibrations!CC$97</f>
        <v>380.73616492351277</v>
      </c>
      <c r="AD656" s="24">
        <f>'Bruker data input page'!AW656*10000*Calibrations!CI$97+Calibrations!CJ$97</f>
        <v>79.459205015258206</v>
      </c>
      <c r="AE656" s="24">
        <f>'Bruker data input page'!AY656*10000*Calibrations!CP$97+Calibrations!CQ$97</f>
        <v>94.68923058134898</v>
      </c>
      <c r="AF656" s="24">
        <f>Calibrations!$CW$97*('Bruker data input page'!BA656*10000)^2+('Bruker data input page'!BA656*10000)*Calibrations!$CX$97+Calibrations!$CY$97</f>
        <v>84.74789725500014</v>
      </c>
      <c r="AG656" s="24">
        <f>'Bruker data input page'!BI656*10000*Calibrations!DD$97+Calibrations!DE$97</f>
        <v>5.2911678308829933</v>
      </c>
      <c r="AH656" s="24">
        <f>('Bruker data input page'!BK656*10000)*Calibrations!DK$97+Calibrations!DL$97</f>
        <v>119.34897927722277</v>
      </c>
      <c r="AI656" s="24">
        <f>Calibrations!DR$97*('Bruker data input page'!BM656*10000)^2+('Bruker data input page'!BM656*10000)*Calibrations!DS$97+Calibrations!DT$97</f>
        <v>31.845636216163818</v>
      </c>
      <c r="AJ656" s="24">
        <f>Calibrations!DY$97*('Bruker data input page'!BO656*10000)^2+Calibrations!DZ$97*('Bruker data input page'!BO656*10000)+Calibrations!EA$97</f>
        <v>96.480226320972292</v>
      </c>
      <c r="AK656" s="21"/>
      <c r="AL656" s="21"/>
    </row>
    <row r="657" spans="2:38">
      <c r="B657" s="27">
        <f>'Bruker data input page'!B1334</f>
        <v>44765.044444444444</v>
      </c>
      <c r="C657" s="21" t="str">
        <f>'Bruker data input page'!G1334</f>
        <v>GeoExploration</v>
      </c>
      <c r="D657" s="21" t="str">
        <f>'Bruker data input page'!H1334</f>
        <v>Oxide3phase</v>
      </c>
      <c r="E657" s="26">
        <f>'Bruker data input page'!L1334</f>
        <v>90</v>
      </c>
      <c r="F657" s="26"/>
      <c r="G657" s="26" t="str">
        <f>'Bruker data input page'!DK657</f>
        <v>393-U1583F-24R-1A</v>
      </c>
      <c r="H657" s="26" t="str">
        <f>'Bruker data input page'!DL657</f>
        <v>SHLF</v>
      </c>
      <c r="I657" s="26">
        <f>'Bruker data input page'!DM657</f>
        <v>0</v>
      </c>
      <c r="J657" s="26">
        <f>'Bruker data input page'!DN657</f>
        <v>0</v>
      </c>
      <c r="K657" s="26">
        <f>'Bruker data input page'!DO657</f>
        <v>0</v>
      </c>
      <c r="L657" s="26">
        <f>'Bruker data input page'!DP657</f>
        <v>0</v>
      </c>
      <c r="M657" s="26">
        <f>'Bruker data input page'!DQ657</f>
        <v>0</v>
      </c>
      <c r="N657" s="26">
        <f>'Bruker data input page'!DR657</f>
        <v>0</v>
      </c>
      <c r="O657" s="26">
        <f>'Bruker data input page'!DS657</f>
        <v>29</v>
      </c>
      <c r="P657" s="21" t="str">
        <f>'Bruker data input page'!DT657</f>
        <v>4A BKGD</v>
      </c>
      <c r="Q657" s="21">
        <f>'Bruker data input page'!A657</f>
        <v>316</v>
      </c>
      <c r="R657" s="27">
        <f>'Bruker data input page'!B657</f>
        <v>44757.853472222225</v>
      </c>
      <c r="S657" s="22">
        <f>'Bruker data input page'!Y657*Calibrations!H$97+Calibrations!I$97</f>
        <v>52.48213998236735</v>
      </c>
      <c r="T657" s="23">
        <f>Calibrations!O$97*('Bruker data input page'!AK657/0.5993)^2+Calibrations!P$97*('Bruker data input page'!AK657/0.5993)+Calibrations!Q$97</f>
        <v>1.0478336404111595</v>
      </c>
      <c r="U657" s="22">
        <f>Calibrations!$V$97*'Bruker data input page'!W657^2+Calibrations!$W$97*'Bruker data input page'!W657+Calibrations!$X$97</f>
        <v>21.955529932454592</v>
      </c>
      <c r="V657" s="23">
        <f>('Bruker data input page'!AS657/0.69943)*Calibrations!AC$97+Calibrations!AD$97</f>
        <v>6.9932703152505518</v>
      </c>
      <c r="W657" s="23">
        <f>'Bruker data input page'!U657*Calibrations!AQ$97+Calibrations!AR$97</f>
        <v>8.2334746101246736</v>
      </c>
      <c r="X657" s="23">
        <f>Calibrations!AJ$97*('Bruker data input page'!AQ657/0.77446)^2+('Bruker data input page'!AQ657/0.77446)*Calibrations!AK$97+Calibrations!AL$97</f>
        <v>0.10058035099794584</v>
      </c>
      <c r="Y657" s="23">
        <f>('Bruker data input page'!AI657/0.7147)*Calibrations!AX$97+Calibrations!AY$97</f>
        <v>12.000015378884868</v>
      </c>
      <c r="Z657" s="23">
        <f>('Bruker data input page'!AG657/0.8302)*Calibrations!BE$97+Calibrations!BF$97</f>
        <v>0.17768462569524604</v>
      </c>
      <c r="AA657" s="23">
        <f>((('Bruker data input page'!AA657/0.436)^2)*Calibrations!BK$97)+(('Bruker data input page'!AA657/0.436)*Calibrations!BL$97)+Calibrations!BM$97</f>
        <v>5.5779834788176386E-2</v>
      </c>
      <c r="AB657" s="24">
        <f>'Bruker data input page'!AM657*Calibrations!BS$97*10000+Calibrations!BT$97</f>
        <v>364.97623032505459</v>
      </c>
      <c r="AC657" s="24">
        <f>Calibrations!CA$97*('Bruker data input page'!AO657*10000)^2+('Bruker data input page'!AO657*10000)*Calibrations!CB$97+Calibrations!CC$97</f>
        <v>260.31921201552404</v>
      </c>
      <c r="AD657" s="24">
        <f>'Bruker data input page'!AW657*10000*Calibrations!CI$97+Calibrations!CJ$97</f>
        <v>124.93149925460766</v>
      </c>
      <c r="AE657" s="24">
        <f>'Bruker data input page'!AY657*10000*Calibrations!CP$97+Calibrations!CQ$97</f>
        <v>66.934276334471647</v>
      </c>
      <c r="AF657" s="24">
        <f>Calibrations!$CW$97*('Bruker data input page'!BA657*10000)^2+('Bruker data input page'!BA657*10000)*Calibrations!$CX$97+Calibrations!$CY$97</f>
        <v>54.601377481962757</v>
      </c>
      <c r="AG657" s="24">
        <f>'Bruker data input page'!BI657*10000*Calibrations!DD$97+Calibrations!DE$97</f>
        <v>1.9009381417320252</v>
      </c>
      <c r="AH657" s="24">
        <f>('Bruker data input page'!BK657*10000)*Calibrations!DK$97+Calibrations!DL$97</f>
        <v>122.32851211046393</v>
      </c>
      <c r="AI657" s="24">
        <f>Calibrations!DR$97*('Bruker data input page'!BM657*10000)^2+('Bruker data input page'!BM657*10000)*Calibrations!DS$97+Calibrations!DT$97</f>
        <v>27.603420073396141</v>
      </c>
      <c r="AJ657" s="24">
        <f>Calibrations!DY$97*('Bruker data input page'!BO657*10000)^2+Calibrations!DZ$97*('Bruker data input page'!BO657*10000)+Calibrations!EA$97</f>
        <v>86.310144870152669</v>
      </c>
      <c r="AK657" s="21"/>
      <c r="AL657" s="21"/>
    </row>
    <row r="658" spans="2:38">
      <c r="B658" s="27">
        <f>'Bruker data input page'!B1335</f>
        <v>44766.269444444442</v>
      </c>
      <c r="C658" s="21" t="str">
        <f>'Bruker data input page'!G1335</f>
        <v>GeoExploration</v>
      </c>
      <c r="D658" s="21" t="str">
        <f>'Bruker data input page'!H1335</f>
        <v>Oxide3phase</v>
      </c>
      <c r="E658" s="26">
        <f>'Bruker data input page'!L1335</f>
        <v>90</v>
      </c>
      <c r="F658" s="26"/>
      <c r="G658" s="26" t="str">
        <f>'Bruker data input page'!DK658</f>
        <v>393-U1583F-24R-1A</v>
      </c>
      <c r="H658" s="26" t="str">
        <f>'Bruker data input page'!DL658</f>
        <v>SHLF</v>
      </c>
      <c r="I658" s="26">
        <f>'Bruker data input page'!DM658</f>
        <v>0</v>
      </c>
      <c r="J658" s="26">
        <f>'Bruker data input page'!DN658</f>
        <v>0</v>
      </c>
      <c r="K658" s="26">
        <f>'Bruker data input page'!DO658</f>
        <v>0</v>
      </c>
      <c r="L658" s="26">
        <f>'Bruker data input page'!DP658</f>
        <v>0</v>
      </c>
      <c r="M658" s="26">
        <f>'Bruker data input page'!DQ658</f>
        <v>0</v>
      </c>
      <c r="N658" s="26">
        <f>'Bruker data input page'!DR658</f>
        <v>0</v>
      </c>
      <c r="O658" s="26">
        <f>'Bruker data input page'!DS658</f>
        <v>56</v>
      </c>
      <c r="P658" s="21" t="str">
        <f>'Bruker data input page'!DT658</f>
        <v>7A ALT</v>
      </c>
      <c r="Q658" s="21">
        <f>'Bruker data input page'!A658</f>
        <v>317</v>
      </c>
      <c r="R658" s="27">
        <f>'Bruker data input page'!B658</f>
        <v>44757.855555555558</v>
      </c>
      <c r="S658" s="22">
        <f>'Bruker data input page'!Y658*Calibrations!H$97+Calibrations!I$97</f>
        <v>50.92708885937693</v>
      </c>
      <c r="T658" s="23">
        <f>Calibrations!O$97*('Bruker data input page'!AK658/0.5993)^2+Calibrations!P$97*('Bruker data input page'!AK658/0.5993)+Calibrations!Q$97</f>
        <v>1.514381201566305</v>
      </c>
      <c r="U658" s="22">
        <f>Calibrations!$V$97*'Bruker data input page'!W658^2+Calibrations!$W$97*'Bruker data input page'!W658+Calibrations!$X$97</f>
        <v>19.2123425662455</v>
      </c>
      <c r="V658" s="23">
        <f>('Bruker data input page'!AS658/0.69943)*Calibrations!AC$97+Calibrations!AD$97</f>
        <v>10.79313502784953</v>
      </c>
      <c r="W658" s="23">
        <f>'Bruker data input page'!U658*Calibrations!AQ$97+Calibrations!AR$97</f>
        <v>7.5407532266572304</v>
      </c>
      <c r="X658" s="23">
        <f>Calibrations!AJ$97*('Bruker data input page'!AQ658/0.77446)^2+('Bruker data input page'!AQ658/0.77446)*Calibrations!AK$97+Calibrations!AL$97</f>
        <v>0.14188820330388829</v>
      </c>
      <c r="Y658" s="23">
        <f>('Bruker data input page'!AI658/0.7147)*Calibrations!AX$97+Calibrations!AY$97</f>
        <v>12.295379375860492</v>
      </c>
      <c r="Z658" s="23">
        <f>('Bruker data input page'!AG658/0.8302)*Calibrations!BE$97+Calibrations!BF$97</f>
        <v>0.20998170499382998</v>
      </c>
      <c r="AA658" s="23">
        <f>((('Bruker data input page'!AA658/0.436)^2)*Calibrations!BK$97)+(('Bruker data input page'!AA658/0.436)*Calibrations!BL$97)+Calibrations!BM$97</f>
        <v>0.18656039390203039</v>
      </c>
      <c r="AB658" s="24">
        <f>'Bruker data input page'!AM658*Calibrations!BS$97*10000+Calibrations!BT$97</f>
        <v>365.83369777500332</v>
      </c>
      <c r="AC658" s="24">
        <f>Calibrations!CA$97*('Bruker data input page'!AO658*10000)^2+('Bruker data input page'!AO658*10000)*Calibrations!CB$97+Calibrations!CC$97</f>
        <v>367.64625779628238</v>
      </c>
      <c r="AD658" s="24">
        <f>'Bruker data input page'!AW658*10000*Calibrations!CI$97+Calibrations!CJ$97</f>
        <v>56.723057895583487</v>
      </c>
      <c r="AE658" s="24">
        <f>'Bruker data input page'!AY658*10000*Calibrations!CP$97+Calibrations!CQ$97</f>
        <v>58.710586187248722</v>
      </c>
      <c r="AF658" s="24">
        <f>Calibrations!$CW$97*('Bruker data input page'!BA658*10000)^2+('Bruker data input page'!BA658*10000)*Calibrations!$CX$97+Calibrations!$CY$97</f>
        <v>89.920633513111184</v>
      </c>
      <c r="AG658" s="24">
        <f>'Bruker data input page'!BI658*10000*Calibrations!DD$97+Calibrations!DE$97</f>
        <v>3.0310147047823475</v>
      </c>
      <c r="AH658" s="24">
        <f>('Bruker data input page'!BK658*10000)*Calibrations!DK$97+Calibrations!DL$97</f>
        <v>124.31486733262471</v>
      </c>
      <c r="AI658" s="24">
        <f>Calibrations!DR$97*('Bruker data input page'!BM658*10000)^2+('Bruker data input page'!BM658*10000)*Calibrations!DS$97+Calibrations!DT$97</f>
        <v>33.965005219574827</v>
      </c>
      <c r="AJ658" s="24">
        <f>Calibrations!DY$97*('Bruker data input page'!BO658*10000)^2+Calibrations!DZ$97*('Bruker data input page'!BO658*10000)+Calibrations!EA$97</f>
        <v>97.325721549311766</v>
      </c>
      <c r="AK658" s="21"/>
      <c r="AL658" s="21"/>
    </row>
    <row r="659" spans="2:38">
      <c r="B659" s="27">
        <f>'Bruker data input page'!B1336</f>
        <v>44766.660416666666</v>
      </c>
      <c r="C659" s="21" t="str">
        <f>'Bruker data input page'!G1336</f>
        <v>GeoExploration</v>
      </c>
      <c r="D659" s="21" t="str">
        <f>'Bruker data input page'!H1336</f>
        <v>Oxide3phase</v>
      </c>
      <c r="E659" s="26">
        <f>'Bruker data input page'!L1336</f>
        <v>90</v>
      </c>
      <c r="F659" s="26"/>
      <c r="G659" s="26" t="str">
        <f>'Bruker data input page'!DK659</f>
        <v>393-U1583F-24R-1A</v>
      </c>
      <c r="H659" s="26" t="str">
        <f>'Bruker data input page'!DL659</f>
        <v>SHLF</v>
      </c>
      <c r="I659" s="26">
        <f>'Bruker data input page'!DM659</f>
        <v>0</v>
      </c>
      <c r="J659" s="26">
        <f>'Bruker data input page'!DN659</f>
        <v>0</v>
      </c>
      <c r="K659" s="26">
        <f>'Bruker data input page'!DO659</f>
        <v>0</v>
      </c>
      <c r="L659" s="26">
        <f>'Bruker data input page'!DP659</f>
        <v>0</v>
      </c>
      <c r="M659" s="26">
        <f>'Bruker data input page'!DQ659</f>
        <v>0</v>
      </c>
      <c r="N659" s="26">
        <f>'Bruker data input page'!DR659</f>
        <v>0</v>
      </c>
      <c r="O659" s="26">
        <f>'Bruker data input page'!DS659</f>
        <v>72</v>
      </c>
      <c r="P659" s="21" t="str">
        <f>'Bruker data input page'!DT659</f>
        <v>10B ALT</v>
      </c>
      <c r="Q659" s="21">
        <f>'Bruker data input page'!A659</f>
        <v>318</v>
      </c>
      <c r="R659" s="27">
        <f>'Bruker data input page'!B659</f>
        <v>44757.856944444444</v>
      </c>
      <c r="S659" s="22">
        <f>'Bruker data input page'!Y659*Calibrations!H$97+Calibrations!I$97</f>
        <v>51.022259699040383</v>
      </c>
      <c r="T659" s="23">
        <f>Calibrations!O$97*('Bruker data input page'!AK659/0.5993)^2+Calibrations!P$97*('Bruker data input page'!AK659/0.5993)+Calibrations!Q$97</f>
        <v>1.170283402528743</v>
      </c>
      <c r="U659" s="22">
        <f>Calibrations!$V$97*'Bruker data input page'!W659^2+Calibrations!$W$97*'Bruker data input page'!W659+Calibrations!$X$97</f>
        <v>21.685379851051781</v>
      </c>
      <c r="V659" s="23">
        <f>('Bruker data input page'!AS659/0.69943)*Calibrations!AC$97+Calibrations!AD$97</f>
        <v>8.8162785459247655</v>
      </c>
      <c r="W659" s="23">
        <f>'Bruker data input page'!U659*Calibrations!AQ$97+Calibrations!AR$97</f>
        <v>6.7436306299404398</v>
      </c>
      <c r="X659" s="23">
        <f>Calibrations!AJ$97*('Bruker data input page'!AQ659/0.77446)^2+('Bruker data input page'!AQ659/0.77446)*Calibrations!AK$97+Calibrations!AL$97</f>
        <v>0.17951498018047068</v>
      </c>
      <c r="Y659" s="23">
        <f>('Bruker data input page'!AI659/0.7147)*Calibrations!AX$97+Calibrations!AY$97</f>
        <v>12.427684176567617</v>
      </c>
      <c r="Z659" s="23">
        <f>('Bruker data input page'!AG659/0.8302)*Calibrations!BE$97+Calibrations!BF$97</f>
        <v>0.21058538871903715</v>
      </c>
      <c r="AA659" s="23">
        <f>((('Bruker data input page'!AA659/0.436)^2)*Calibrations!BK$97)+(('Bruker data input page'!AA659/0.436)*Calibrations!BL$97)+Calibrations!BM$97</f>
        <v>0.16621830254046177</v>
      </c>
      <c r="AB659" s="24">
        <f>'Bruker data input page'!AM659*Calibrations!BS$97*10000+Calibrations!BT$97</f>
        <v>294.66389942925923</v>
      </c>
      <c r="AC659" s="24">
        <f>Calibrations!CA$97*('Bruker data input page'!AO659*10000)^2+('Bruker data input page'!AO659*10000)*Calibrations!CB$97+Calibrations!CC$97</f>
        <v>279.68210070746784</v>
      </c>
      <c r="AD659" s="24">
        <f>'Bruker data input page'!AW659*10000*Calibrations!CI$97+Calibrations!CJ$97</f>
        <v>65.619811116325764</v>
      </c>
      <c r="AE659" s="24">
        <f>'Bruker data input page'!AY659*10000*Calibrations!CP$97+Calibrations!CQ$97</f>
        <v>63.850392529263047</v>
      </c>
      <c r="AF659" s="24">
        <f>Calibrations!$CW$97*('Bruker data input page'!BA659*10000)^2+('Bruker data input page'!BA659*10000)*Calibrations!$CX$97+Calibrations!$CY$97</f>
        <v>63.107877898960666</v>
      </c>
      <c r="AG659" s="24">
        <f>'Bruker data input page'!BI659*10000*Calibrations!DD$97+Calibrations!DE$97</f>
        <v>3.0310147047823475</v>
      </c>
      <c r="AH659" s="24">
        <f>('Bruker data input page'!BK659*10000)*Calibrations!DK$97+Calibrations!DL$97</f>
        <v>132.26028822126784</v>
      </c>
      <c r="AI659" s="24">
        <f>Calibrations!DR$97*('Bruker data input page'!BM659*10000)^2+('Bruker data input page'!BM659*10000)*Calibrations!DS$97+Calibrations!DT$97</f>
        <v>26.542141426048879</v>
      </c>
      <c r="AJ659" s="24">
        <f>Calibrations!DY$97*('Bruker data input page'!BO659*10000)^2+Calibrations!DZ$97*('Bruker data input page'!BO659*10000)+Calibrations!EA$97</f>
        <v>82.05945842966112</v>
      </c>
      <c r="AK659" s="21"/>
      <c r="AL659" s="21"/>
    </row>
    <row r="660" spans="2:38">
      <c r="B660" s="27">
        <f>'Bruker data input page'!B1337</f>
        <v>44766.661805555559</v>
      </c>
      <c r="C660" s="21" t="str">
        <f>'Bruker data input page'!G1337</f>
        <v>GeoExploration</v>
      </c>
      <c r="D660" s="21" t="str">
        <f>'Bruker data input page'!H1337</f>
        <v>Oxide3phase</v>
      </c>
      <c r="E660" s="26">
        <f>'Bruker data input page'!L1337</f>
        <v>90</v>
      </c>
      <c r="F660" s="26"/>
      <c r="G660" s="26" t="str">
        <f>'Bruker data input page'!DK660</f>
        <v>393-U1583F-24R-1A</v>
      </c>
      <c r="H660" s="26" t="str">
        <f>'Bruker data input page'!DL660</f>
        <v>SHLF</v>
      </c>
      <c r="I660" s="26">
        <f>'Bruker data input page'!DM660</f>
        <v>0</v>
      </c>
      <c r="J660" s="26">
        <f>'Bruker data input page'!DN660</f>
        <v>0</v>
      </c>
      <c r="K660" s="26">
        <f>'Bruker data input page'!DO660</f>
        <v>0</v>
      </c>
      <c r="L660" s="26">
        <f>'Bruker data input page'!DP660</f>
        <v>0</v>
      </c>
      <c r="M660" s="26">
        <f>'Bruker data input page'!DQ660</f>
        <v>0</v>
      </c>
      <c r="N660" s="26">
        <f>'Bruker data input page'!DR660</f>
        <v>0</v>
      </c>
      <c r="O660" s="26">
        <f>'Bruker data input page'!DS660</f>
        <v>101</v>
      </c>
      <c r="P660" s="21" t="str">
        <f>'Bruker data input page'!DT660</f>
        <v>13A BKGD</v>
      </c>
      <c r="Q660" s="21">
        <f>'Bruker data input page'!A660</f>
        <v>319</v>
      </c>
      <c r="R660" s="27">
        <f>'Bruker data input page'!B660</f>
        <v>44757.859027777777</v>
      </c>
      <c r="S660" s="22">
        <f>'Bruker data input page'!Y660*Calibrations!H$97+Calibrations!I$97</f>
        <v>54.088400383628624</v>
      </c>
      <c r="T660" s="23">
        <f>Calibrations!O$97*('Bruker data input page'!AK660/0.5993)^2+Calibrations!P$97*('Bruker data input page'!AK660/0.5993)+Calibrations!Q$97</f>
        <v>1.40188712265394</v>
      </c>
      <c r="U660" s="22">
        <f>Calibrations!$V$97*'Bruker data input page'!W660^2+Calibrations!$W$97*'Bruker data input page'!W660+Calibrations!$X$97</f>
        <v>19.490167176338389</v>
      </c>
      <c r="V660" s="23">
        <f>('Bruker data input page'!AS660/0.69943)*Calibrations!AC$97+Calibrations!AD$97</f>
        <v>8.795266530318985</v>
      </c>
      <c r="W660" s="23">
        <f>'Bruker data input page'!U660*Calibrations!AQ$97+Calibrations!AR$97</f>
        <v>10.169730444739919</v>
      </c>
      <c r="X660" s="23">
        <f>Calibrations!AJ$97*('Bruker data input page'!AQ660/0.77446)^2+('Bruker data input page'!AQ660/0.77446)*Calibrations!AK$97+Calibrations!AL$97</f>
        <v>0.13867817654856934</v>
      </c>
      <c r="Y660" s="23">
        <f>('Bruker data input page'!AI660/0.7147)*Calibrations!AX$97+Calibrations!AY$97</f>
        <v>12.250313528899262</v>
      </c>
      <c r="Z660" s="23">
        <f>('Bruker data input page'!AG660/0.8302)*Calibrations!BE$97+Calibrations!BF$97</f>
        <v>0.22326274694838782</v>
      </c>
      <c r="AA660" s="23">
        <f>((('Bruker data input page'!AA660/0.436)^2)*Calibrations!BK$97)+(('Bruker data input page'!AA660/0.436)*Calibrations!BL$97)+Calibrations!BM$97</f>
        <v>9.175558177949153E-2</v>
      </c>
      <c r="AB660" s="24">
        <f>'Bruker data input page'!AM660*Calibrations!BS$97*10000+Calibrations!BT$97</f>
        <v>340.10967427654163</v>
      </c>
      <c r="AC660" s="24">
        <f>Calibrations!CA$97*('Bruker data input page'!AO660*10000)^2+('Bruker data input page'!AO660*10000)*Calibrations!CB$97+Calibrations!CC$97</f>
        <v>341.78392339008792</v>
      </c>
      <c r="AD660" s="24">
        <f>'Bruker data input page'!AW660*10000*Calibrations!CI$97+Calibrations!CJ$97</f>
        <v>79.459205015258206</v>
      </c>
      <c r="AE660" s="24">
        <f>'Bruker data input page'!AY660*10000*Calibrations!CP$97+Calibrations!CQ$97</f>
        <v>59.738547455651592</v>
      </c>
      <c r="AF660" s="24">
        <f>Calibrations!$CW$97*('Bruker data input page'!BA660*10000)^2+('Bruker data input page'!BA660*10000)*Calibrations!$CX$97+Calibrations!$CY$97</f>
        <v>78.148513355605772</v>
      </c>
      <c r="AG660" s="24" t="e">
        <f>'Bruker data input page'!BI660*10000*Calibrations!DD$97+Calibrations!DE$97</f>
        <v>#VALUE!</v>
      </c>
      <c r="AH660" s="24">
        <f>('Bruker data input page'!BK660*10000)*Calibrations!DK$97+Calibrations!DL$97</f>
        <v>118.35580166614237</v>
      </c>
      <c r="AI660" s="24">
        <f>Calibrations!DR$97*('Bruker data input page'!BM660*10000)^2+('Bruker data input page'!BM660*10000)*Calibrations!DS$97+Calibrations!DT$97</f>
        <v>31.845636216163818</v>
      </c>
      <c r="AJ660" s="24">
        <f>Calibrations!DY$97*('Bruker data input page'!BO660*10000)^2+Calibrations!DZ$97*('Bruker data input page'!BO660*10000)+Calibrations!EA$97</f>
        <v>94.78830745234157</v>
      </c>
      <c r="AK660" s="21"/>
      <c r="AL660" s="21"/>
    </row>
    <row r="661" spans="2:38">
      <c r="B661" s="27">
        <f>'Bruker data input page'!B1338</f>
        <v>44766.663194444445</v>
      </c>
      <c r="C661" s="21" t="str">
        <f>'Bruker data input page'!G1338</f>
        <v>GeoExploration</v>
      </c>
      <c r="D661" s="21" t="str">
        <f>'Bruker data input page'!H1338</f>
        <v>Oxide3phase</v>
      </c>
      <c r="E661" s="26">
        <f>'Bruker data input page'!L1338</f>
        <v>90</v>
      </c>
      <c r="F661" s="26"/>
      <c r="G661" s="26" t="str">
        <f>'Bruker data input page'!DK661</f>
        <v>393-U1583F-25R-1A</v>
      </c>
      <c r="H661" s="26" t="str">
        <f>'Bruker data input page'!DL661</f>
        <v>SHLF</v>
      </c>
      <c r="I661" s="26">
        <f>'Bruker data input page'!DM661</f>
        <v>0</v>
      </c>
      <c r="J661" s="26">
        <f>'Bruker data input page'!DN661</f>
        <v>0</v>
      </c>
      <c r="K661" s="26">
        <f>'Bruker data input page'!DO661</f>
        <v>0</v>
      </c>
      <c r="L661" s="26">
        <f>'Bruker data input page'!DP661</f>
        <v>0</v>
      </c>
      <c r="M661" s="26">
        <f>'Bruker data input page'!DQ661</f>
        <v>0</v>
      </c>
      <c r="N661" s="26">
        <f>'Bruker data input page'!DR661</f>
        <v>0</v>
      </c>
      <c r="O661" s="26">
        <f>'Bruker data input page'!DS661</f>
        <v>6</v>
      </c>
      <c r="P661" s="21" t="str">
        <f>'Bruker data input page'!DT661</f>
        <v>1A ALT</v>
      </c>
      <c r="Q661" s="21">
        <f>'Bruker data input page'!A661</f>
        <v>320</v>
      </c>
      <c r="R661" s="27">
        <f>'Bruker data input page'!B661</f>
        <v>44757.861111111109</v>
      </c>
      <c r="S661" s="22">
        <f>'Bruker data input page'!Y661*Calibrations!H$97+Calibrations!I$97</f>
        <v>51.448568029517894</v>
      </c>
      <c r="T661" s="23">
        <f>Calibrations!O$97*('Bruker data input page'!AK661/0.5993)^2+Calibrations!P$97*('Bruker data input page'!AK661/0.5993)+Calibrations!Q$97</f>
        <v>1.4373872571269501</v>
      </c>
      <c r="U661" s="22">
        <f>Calibrations!$V$97*'Bruker data input page'!W661^2+Calibrations!$W$97*'Bruker data input page'!W661+Calibrations!$X$97</f>
        <v>20.188450185000498</v>
      </c>
      <c r="V661" s="23">
        <f>('Bruker data input page'!AS661/0.69943)*Calibrations!AC$97+Calibrations!AD$97</f>
        <v>9.5911326008667377</v>
      </c>
      <c r="W661" s="23">
        <f>'Bruker data input page'!U661*Calibrations!AQ$97+Calibrations!AR$97</f>
        <v>6.5301881495195468</v>
      </c>
      <c r="X661" s="23">
        <f>Calibrations!AJ$97*('Bruker data input page'!AQ661/0.77446)^2+('Bruker data input page'!AQ661/0.77446)*Calibrations!AK$97+Calibrations!AL$97</f>
        <v>0.13069336748189636</v>
      </c>
      <c r="Y661" s="23">
        <f>('Bruker data input page'!AI661/0.7147)*Calibrations!AX$97+Calibrations!AY$97</f>
        <v>11.661412528743739</v>
      </c>
      <c r="Z661" s="23">
        <f>('Bruker data input page'!AG661/0.8302)*Calibrations!BE$97+Calibrations!BF$97</f>
        <v>0.39953839470888308</v>
      </c>
      <c r="AA661" s="23">
        <f>((('Bruker data input page'!AA661/0.436)^2)*Calibrations!BK$97)+(('Bruker data input page'!AA661/0.436)*Calibrations!BL$97)+Calibrations!BM$97</f>
        <v>0.15007947810663624</v>
      </c>
      <c r="AB661" s="24">
        <f>'Bruker data input page'!AM661*Calibrations!BS$97*10000+Calibrations!BT$97</f>
        <v>330.67753232710567</v>
      </c>
      <c r="AC661" s="24">
        <f>Calibrations!CA$97*('Bruker data input page'!AO661*10000)^2+('Bruker data input page'!AO661*10000)*Calibrations!CB$97+Calibrations!CC$97</f>
        <v>264.47679576384587</v>
      </c>
      <c r="AD661" s="24">
        <f>'Bruker data input page'!AW661*10000*Calibrations!CI$97+Calibrations!CJ$97</f>
        <v>38.929551454098913</v>
      </c>
      <c r="AE661" s="24">
        <f>'Bruker data input page'!AY661*10000*Calibrations!CP$97+Calibrations!CQ$97</f>
        <v>43.291167161205756</v>
      </c>
      <c r="AF661" s="24">
        <f>Calibrations!$CW$97*('Bruker data input page'!BA661*10000)^2+('Bruker data input page'!BA661*10000)*Calibrations!$CX$97+Calibrations!$CY$97</f>
        <v>71.400836593149606</v>
      </c>
      <c r="AG661" s="24">
        <f>'Bruker data input page'!BI661*10000*Calibrations!DD$97+Calibrations!DE$97</f>
        <v>5.2911678308829933</v>
      </c>
      <c r="AH661" s="24">
        <f>('Bruker data input page'!BK661*10000)*Calibrations!DK$97+Calibrations!DL$97</f>
        <v>122.32851211046393</v>
      </c>
      <c r="AI661" s="24">
        <f>Calibrations!DR$97*('Bruker data input page'!BM661*10000)^2+('Bruker data input page'!BM661*10000)*Calibrations!DS$97+Calibrations!DT$97</f>
        <v>32.905465640200383</v>
      </c>
      <c r="AJ661" s="24">
        <f>Calibrations!DY$97*('Bruker data input page'!BO661*10000)^2+Calibrations!DZ$97*('Bruker data input page'!BO661*10000)+Calibrations!EA$97</f>
        <v>99.860350410426648</v>
      </c>
      <c r="AK661" s="21"/>
      <c r="AL661" s="21"/>
    </row>
    <row r="662" spans="2:38">
      <c r="B662" s="27">
        <f>'Bruker data input page'!B1339</f>
        <v>44767.289583333331</v>
      </c>
      <c r="C662" s="21" t="str">
        <f>'Bruker data input page'!G1339</f>
        <v>GeoExploration</v>
      </c>
      <c r="D662" s="21" t="str">
        <f>'Bruker data input page'!H1339</f>
        <v>Oxide3phase</v>
      </c>
      <c r="E662" s="26">
        <f>'Bruker data input page'!L1339</f>
        <v>90</v>
      </c>
      <c r="F662" s="26"/>
      <c r="G662" s="26" t="str">
        <f>'Bruker data input page'!DK662</f>
        <v>393-U1583F-25R-1A</v>
      </c>
      <c r="H662" s="26" t="str">
        <f>'Bruker data input page'!DL662</f>
        <v>SHLF</v>
      </c>
      <c r="I662" s="26">
        <f>'Bruker data input page'!DM662</f>
        <v>0</v>
      </c>
      <c r="J662" s="26">
        <f>'Bruker data input page'!DN662</f>
        <v>0</v>
      </c>
      <c r="K662" s="26">
        <f>'Bruker data input page'!DO662</f>
        <v>0</v>
      </c>
      <c r="L662" s="26">
        <f>'Bruker data input page'!DP662</f>
        <v>0</v>
      </c>
      <c r="M662" s="26">
        <f>'Bruker data input page'!DQ662</f>
        <v>0</v>
      </c>
      <c r="N662" s="26">
        <f>'Bruker data input page'!DR662</f>
        <v>0</v>
      </c>
      <c r="O662" s="26">
        <f>'Bruker data input page'!DS662</f>
        <v>17</v>
      </c>
      <c r="P662" s="21" t="str">
        <f>'Bruker data input page'!DT662</f>
        <v>2A BKGD</v>
      </c>
      <c r="Q662" s="21">
        <f>'Bruker data input page'!A662</f>
        <v>321</v>
      </c>
      <c r="R662" s="27">
        <f>'Bruker data input page'!B662</f>
        <v>44757.863194444442</v>
      </c>
      <c r="S662" s="22">
        <f>'Bruker data input page'!Y662*Calibrations!H$97+Calibrations!I$97</f>
        <v>51.514035111483643</v>
      </c>
      <c r="T662" s="23">
        <f>Calibrations!O$97*('Bruker data input page'!AK662/0.5993)^2+Calibrations!P$97*('Bruker data input page'!AK662/0.5993)+Calibrations!Q$97</f>
        <v>1.4338596206334926</v>
      </c>
      <c r="U662" s="22">
        <f>Calibrations!$V$97*'Bruker data input page'!W662^2+Calibrations!$W$97*'Bruker data input page'!W662+Calibrations!$X$97</f>
        <v>19.989304566024845</v>
      </c>
      <c r="V662" s="23">
        <f>('Bruker data input page'!AS662/0.69943)*Calibrations!AC$97+Calibrations!AD$97</f>
        <v>9.5745820406293092</v>
      </c>
      <c r="W662" s="23">
        <f>'Bruker data input page'!U662*Calibrations!AQ$97+Calibrations!AR$97</f>
        <v>5.9505680804055672</v>
      </c>
      <c r="X662" s="23">
        <f>Calibrations!AJ$97*('Bruker data input page'!AQ662/0.77446)^2+('Bruker data input page'!AQ662/0.77446)*Calibrations!AK$97+Calibrations!AL$97</f>
        <v>0.13473531522474591</v>
      </c>
      <c r="Y662" s="23">
        <f>('Bruker data input page'!AI662/0.7147)*Calibrations!AX$97+Calibrations!AY$97</f>
        <v>11.637509359916329</v>
      </c>
      <c r="Z662" s="23">
        <f>('Bruker data input page'!AG662/0.8302)*Calibrations!BE$97+Calibrations!BF$97</f>
        <v>0.39757642260195974</v>
      </c>
      <c r="AA662" s="23">
        <f>((('Bruker data input page'!AA662/0.436)^2)*Calibrations!BK$97)+(('Bruker data input page'!AA662/0.436)*Calibrations!BL$97)+Calibrations!BM$97</f>
        <v>0.15633118083475717</v>
      </c>
      <c r="AB662" s="24">
        <f>'Bruker data input page'!AM662*Calibrations!BS$97*10000+Calibrations!BT$97</f>
        <v>319.53045547777225</v>
      </c>
      <c r="AC662" s="24">
        <f>Calibrations!CA$97*('Bruker data input page'!AO662*10000)^2+('Bruker data input page'!AO662*10000)*Calibrations!CB$97+Calibrations!CC$97</f>
        <v>294.27850968385064</v>
      </c>
      <c r="AD662" s="24">
        <f>'Bruker data input page'!AW662*10000*Calibrations!CI$97+Calibrations!CJ$97</f>
        <v>36.952495182822851</v>
      </c>
      <c r="AE662" s="24">
        <f>'Bruker data input page'!AY662*10000*Calibrations!CP$97+Calibrations!CQ$97</f>
        <v>43.291167161205756</v>
      </c>
      <c r="AF662" s="24">
        <f>Calibrations!$CW$97*('Bruker data input page'!BA662*10000)^2+('Bruker data input page'!BA662*10000)*Calibrations!$CX$97+Calibrations!$CY$97</f>
        <v>72.762235374685773</v>
      </c>
      <c r="AG662" s="24">
        <f>'Bruker data input page'!BI662*10000*Calibrations!DD$97+Calibrations!DE$97</f>
        <v>3.0310147047823475</v>
      </c>
      <c r="AH662" s="24">
        <f>('Bruker data input page'!BK662*10000)*Calibrations!DK$97+Calibrations!DL$97</f>
        <v>118.35580166614237</v>
      </c>
      <c r="AI662" s="24">
        <f>Calibrations!DR$97*('Bruker data input page'!BM662*10000)^2+('Bruker data input page'!BM662*10000)*Calibrations!DS$97+Calibrations!DT$97</f>
        <v>32.905465640200383</v>
      </c>
      <c r="AJ662" s="24">
        <f>Calibrations!DY$97*('Bruker data input page'!BO662*10000)^2+Calibrations!DZ$97*('Bruker data input page'!BO662*10000)+Calibrations!EA$97</f>
        <v>98.170907307000647</v>
      </c>
      <c r="AK662" s="21"/>
      <c r="AL662" s="21"/>
    </row>
    <row r="663" spans="2:38">
      <c r="B663" s="27">
        <f>'Bruker data input page'!B1340</f>
        <v>44768.773611111108</v>
      </c>
      <c r="C663" s="21" t="str">
        <f>'Bruker data input page'!G1340</f>
        <v>GeoExploration</v>
      </c>
      <c r="D663" s="21" t="str">
        <f>'Bruker data input page'!H1340</f>
        <v>Oxide3phase</v>
      </c>
      <c r="E663" s="26">
        <f>'Bruker data input page'!L1340</f>
        <v>90</v>
      </c>
      <c r="F663" s="26"/>
      <c r="G663" s="26" t="str">
        <f>'Bruker data input page'!DK663</f>
        <v>393-U1583F-25R-1A</v>
      </c>
      <c r="H663" s="26" t="str">
        <f>'Bruker data input page'!DL663</f>
        <v>SHLF</v>
      </c>
      <c r="I663" s="26">
        <f>'Bruker data input page'!DM663</f>
        <v>0</v>
      </c>
      <c r="J663" s="26">
        <f>'Bruker data input page'!DN663</f>
        <v>0</v>
      </c>
      <c r="K663" s="26">
        <f>'Bruker data input page'!DO663</f>
        <v>0</v>
      </c>
      <c r="L663" s="26">
        <f>'Bruker data input page'!DP663</f>
        <v>0</v>
      </c>
      <c r="M663" s="26">
        <f>'Bruker data input page'!DQ663</f>
        <v>0</v>
      </c>
      <c r="N663" s="26">
        <f>'Bruker data input page'!DR663</f>
        <v>0</v>
      </c>
      <c r="O663" s="26">
        <f>'Bruker data input page'!DS663</f>
        <v>17</v>
      </c>
      <c r="P663" s="21" t="str">
        <f>'Bruker data input page'!DT663</f>
        <v>2A BKGD CORR</v>
      </c>
      <c r="Q663" s="21">
        <f>'Bruker data input page'!A663</f>
        <v>322</v>
      </c>
      <c r="R663" s="27">
        <f>'Bruker data input page'!B663</f>
        <v>44757.864583333336</v>
      </c>
      <c r="S663" s="22">
        <f>'Bruker data input page'!Y663*Calibrations!H$97+Calibrations!I$97</f>
        <v>52.061891218460168</v>
      </c>
      <c r="T663" s="23">
        <f>Calibrations!O$97*('Bruker data input page'!AK663/0.5993)^2+Calibrations!P$97*('Bruker data input page'!AK663/0.5993)+Calibrations!Q$97</f>
        <v>1.3127654210239819</v>
      </c>
      <c r="U663" s="22">
        <f>Calibrations!$V$97*'Bruker data input page'!W663^2+Calibrations!$W$97*'Bruker data input page'!W663+Calibrations!$X$97</f>
        <v>19.164877966417411</v>
      </c>
      <c r="V663" s="23">
        <f>('Bruker data input page'!AS663/0.69943)*Calibrations!AC$97+Calibrations!AD$97</f>
        <v>7.8364853798688694</v>
      </c>
      <c r="W663" s="23">
        <f>'Bruker data input page'!U663*Calibrations!AQ$97+Calibrations!AR$97</f>
        <v>9.0261504884993613</v>
      </c>
      <c r="X663" s="23">
        <f>Calibrations!AJ$97*('Bruker data input page'!AQ663/0.77446)^2+('Bruker data input page'!AQ663/0.77446)*Calibrations!AK$97+Calibrations!AL$97</f>
        <v>0.18339056909474283</v>
      </c>
      <c r="Y663" s="23">
        <f>('Bruker data input page'!AI663/0.7147)*Calibrations!AX$97+Calibrations!AY$97</f>
        <v>11.706173876739015</v>
      </c>
      <c r="Z663" s="23">
        <f>('Bruker data input page'!AG663/0.8302)*Calibrations!BE$97+Calibrations!BF$97</f>
        <v>0.21345288641377125</v>
      </c>
      <c r="AA663" s="23">
        <f>((('Bruker data input page'!AA663/0.436)^2)*Calibrations!BK$97)+(('Bruker data input page'!AA663/0.436)*Calibrations!BL$97)+Calibrations!BM$97</f>
        <v>0.13714390047142971</v>
      </c>
      <c r="AB663" s="24">
        <f>'Bruker data input page'!AM663*Calibrations!BS$97*10000+Calibrations!BT$97</f>
        <v>326.39019507736202</v>
      </c>
      <c r="AC663" s="24">
        <f>Calibrations!CA$97*('Bruker data input page'!AO663*10000)^2+('Bruker data input page'!AO663*10000)*Calibrations!CB$97+Calibrations!CC$97</f>
        <v>290.44567045138973</v>
      </c>
      <c r="AD663" s="24">
        <f>'Bruker data input page'!AW663*10000*Calibrations!CI$97+Calibrations!CJ$97</f>
        <v>106.14946467748507</v>
      </c>
      <c r="AE663" s="24">
        <f>'Bruker data input page'!AY663*10000*Calibrations!CP$97+Calibrations!CQ$97</f>
        <v>90.577385507737517</v>
      </c>
      <c r="AF663" s="24">
        <f>Calibrations!$CW$97*('Bruker data input page'!BA663*10000)^2+('Bruker data input page'!BA663*10000)*Calibrations!$CX$97+Calibrations!$CY$97</f>
        <v>72.762235374685773</v>
      </c>
      <c r="AG663" s="24" t="e">
        <f>'Bruker data input page'!BI663*10000*Calibrations!DD$97+Calibrations!DE$97</f>
        <v>#VALUE!</v>
      </c>
      <c r="AH663" s="24">
        <f>('Bruker data input page'!BK663*10000)*Calibrations!DK$97+Calibrations!DL$97</f>
        <v>124.31486733262471</v>
      </c>
      <c r="AI663" s="24">
        <f>Calibrations!DR$97*('Bruker data input page'!BM663*10000)^2+('Bruker data input page'!BM663*10000)*Calibrations!DS$97+Calibrations!DT$97</f>
        <v>30.785516947465101</v>
      </c>
      <c r="AJ663" s="24">
        <f>Calibrations!DY$97*('Bruker data input page'!BO663*10000)^2+Calibrations!DZ$97*('Bruker data input page'!BO663*10000)+Calibrations!EA$97</f>
        <v>95.634421621982227</v>
      </c>
      <c r="AK663" s="21"/>
      <c r="AL663" s="21"/>
    </row>
    <row r="664" spans="2:38">
      <c r="B664" s="27">
        <f>'Bruker data input page'!B1341</f>
        <v>44769.788194444445</v>
      </c>
      <c r="C664" s="21" t="str">
        <f>'Bruker data input page'!G1341</f>
        <v>GeoExploration</v>
      </c>
      <c r="D664" s="21" t="str">
        <f>'Bruker data input page'!H1341</f>
        <v>Oxide3phase</v>
      </c>
      <c r="E664" s="26">
        <f>'Bruker data input page'!L1341</f>
        <v>90</v>
      </c>
      <c r="F664" s="26"/>
      <c r="G664" s="26" t="str">
        <f>'Bruker data input page'!DK664</f>
        <v>393-U1583F-26R-1A</v>
      </c>
      <c r="H664" s="26" t="str">
        <f>'Bruker data input page'!DL664</f>
        <v>SHLF</v>
      </c>
      <c r="I664" s="26">
        <f>'Bruker data input page'!DM664</f>
        <v>0</v>
      </c>
      <c r="J664" s="26">
        <f>'Bruker data input page'!DN664</f>
        <v>0</v>
      </c>
      <c r="K664" s="26">
        <f>'Bruker data input page'!DO664</f>
        <v>0</v>
      </c>
      <c r="L664" s="26">
        <f>'Bruker data input page'!DP664</f>
        <v>0</v>
      </c>
      <c r="M664" s="26">
        <f>'Bruker data input page'!DQ664</f>
        <v>0</v>
      </c>
      <c r="N664" s="26">
        <f>'Bruker data input page'!DR664</f>
        <v>0</v>
      </c>
      <c r="O664" s="26">
        <f>'Bruker data input page'!DS664</f>
        <v>3</v>
      </c>
      <c r="P664" s="21" t="str">
        <f>'Bruker data input page'!DT664</f>
        <v>1A BKGD</v>
      </c>
      <c r="Q664" s="21">
        <f>'Bruker data input page'!A664</f>
        <v>323</v>
      </c>
      <c r="R664" s="27">
        <f>'Bruker data input page'!B664</f>
        <v>44758.025694444441</v>
      </c>
      <c r="S664" s="22">
        <f>'Bruker data input page'!Y664*Calibrations!H$97+Calibrations!I$97</f>
        <v>53.739440638195944</v>
      </c>
      <c r="T664" s="23">
        <f>Calibrations!O$97*('Bruker data input page'!AK664/0.5993)^2+Calibrations!P$97*('Bruker data input page'!AK664/0.5993)+Calibrations!Q$97</f>
        <v>1.5010573571942818</v>
      </c>
      <c r="U664" s="22">
        <f>Calibrations!$V$97*'Bruker data input page'!W664^2+Calibrations!$W$97*'Bruker data input page'!W664+Calibrations!$X$97</f>
        <v>17.74150089651091</v>
      </c>
      <c r="V664" s="23">
        <f>('Bruker data input page'!AS664/0.69943)*Calibrations!AC$97+Calibrations!AD$97</f>
        <v>8.8581586592212194</v>
      </c>
      <c r="W664" s="23">
        <f>'Bruker data input page'!U664*Calibrations!AQ$97+Calibrations!AR$97</f>
        <v>9.0340772472831077</v>
      </c>
      <c r="X664" s="23">
        <f>Calibrations!AJ$97*('Bruker data input page'!AQ664/0.77446)^2+('Bruker data input page'!AQ664/0.77446)*Calibrations!AK$97+Calibrations!AL$97</f>
        <v>0.15157961339585252</v>
      </c>
      <c r="Y664" s="23">
        <f>('Bruker data input page'!AI664/0.7147)*Calibrations!AX$97+Calibrations!AY$97</f>
        <v>12.326286020904849</v>
      </c>
      <c r="Z664" s="23">
        <f>('Bruker data input page'!AG664/0.8302)*Calibrations!BE$97+Calibrations!BF$97</f>
        <v>0.25963469139212014</v>
      </c>
      <c r="AA664" s="23">
        <f>((('Bruker data input page'!AA664/0.436)^2)*Calibrations!BK$97)+(('Bruker data input page'!AA664/0.436)*Calibrations!BL$97)+Calibrations!BM$97</f>
        <v>8.909809437343319E-2</v>
      </c>
      <c r="AB664" s="24">
        <f>'Bruker data input page'!AM664*Calibrations!BS$97*10000+Calibrations!BT$97</f>
        <v>332.39246722700312</v>
      </c>
      <c r="AC664" s="24">
        <f>Calibrations!CA$97*('Bruker data input page'!AO664*10000)^2+('Bruker data input page'!AO664*10000)*Calibrations!CB$97+Calibrations!CC$97</f>
        <v>281.66346922687052</v>
      </c>
      <c r="AD664" s="24">
        <f>'Bruker data input page'!AW664*10000*Calibrations!CI$97+Calibrations!CJ$97</f>
        <v>118.01180230514144</v>
      </c>
      <c r="AE664" s="24">
        <f>'Bruker data input page'!AY664*10000*Calibrations!CP$97+Calibrations!CQ$97</f>
        <v>80.297772823708883</v>
      </c>
      <c r="AF664" s="24">
        <f>Calibrations!$CW$97*('Bruker data input page'!BA664*10000)^2+('Bruker data input page'!BA664*10000)*Calibrations!$CX$97+Calibrations!$CY$97</f>
        <v>70.033506097090964</v>
      </c>
      <c r="AG664" s="24">
        <f>'Bruker data input page'!BI664*10000*Calibrations!DD$97+Calibrations!DE$97</f>
        <v>1.9009381417320252</v>
      </c>
      <c r="AH664" s="24">
        <f>('Bruker data input page'!BK664*10000)*Calibrations!DK$97+Calibrations!DL$97</f>
        <v>122.32851211046393</v>
      </c>
      <c r="AI664" s="24">
        <f>Calibrations!DR$97*('Bruker data input page'!BM664*10000)^2+('Bruker data input page'!BM664*10000)*Calibrations!DS$97+Calibrations!DT$97</f>
        <v>31.845636216163818</v>
      </c>
      <c r="AJ664" s="24">
        <f>Calibrations!DY$97*('Bruker data input page'!BO664*10000)^2+Calibrations!DZ$97*('Bruker data input page'!BO664*10000)+Calibrations!EA$97</f>
        <v>105.76365294692408</v>
      </c>
      <c r="AK664" s="21"/>
      <c r="AL664" s="21"/>
    </row>
    <row r="665" spans="2:38">
      <c r="B665" s="27">
        <f>'Bruker data input page'!B1342</f>
        <v>0</v>
      </c>
      <c r="C665" s="21">
        <f>'Bruker data input page'!G1342</f>
        <v>0</v>
      </c>
      <c r="D665" s="21">
        <f>'Bruker data input page'!H1342</f>
        <v>0</v>
      </c>
      <c r="E665" s="26">
        <f>'Bruker data input page'!L1342</f>
        <v>0</v>
      </c>
      <c r="F665" s="26"/>
      <c r="G665" s="26" t="str">
        <f>'Bruker data input page'!DK665</f>
        <v>393-U1583F-26R-1A</v>
      </c>
      <c r="H665" s="26" t="str">
        <f>'Bruker data input page'!DL665</f>
        <v>SHLF</v>
      </c>
      <c r="I665" s="26">
        <f>'Bruker data input page'!DM665</f>
        <v>0</v>
      </c>
      <c r="J665" s="26">
        <f>'Bruker data input page'!DN665</f>
        <v>0</v>
      </c>
      <c r="K665" s="26">
        <f>'Bruker data input page'!DO665</f>
        <v>0</v>
      </c>
      <c r="L665" s="26">
        <f>'Bruker data input page'!DP665</f>
        <v>0</v>
      </c>
      <c r="M665" s="26">
        <f>'Bruker data input page'!DQ665</f>
        <v>0</v>
      </c>
      <c r="N665" s="26">
        <f>'Bruker data input page'!DR665</f>
        <v>0</v>
      </c>
      <c r="O665" s="26">
        <f>'Bruker data input page'!DS665</f>
        <v>15</v>
      </c>
      <c r="P665" s="21" t="str">
        <f>'Bruker data input page'!DT665</f>
        <v>3A BKGD</v>
      </c>
      <c r="Q665" s="21">
        <f>'Bruker data input page'!A665</f>
        <v>324</v>
      </c>
      <c r="R665" s="27">
        <f>'Bruker data input page'!B665</f>
        <v>44758.02847222222</v>
      </c>
      <c r="S665" s="22">
        <f>'Bruker data input page'!Y665*Calibrations!H$97+Calibrations!I$97</f>
        <v>52.208984226579226</v>
      </c>
      <c r="T665" s="23">
        <f>Calibrations!O$97*('Bruker data input page'!AK665/0.5993)^2+Calibrations!P$97*('Bruker data input page'!AK665/0.5993)+Calibrations!Q$97</f>
        <v>1.4683855258438263</v>
      </c>
      <c r="U665" s="22">
        <f>Calibrations!$V$97*'Bruker data input page'!W665^2+Calibrations!$W$97*'Bruker data input page'!W665+Calibrations!$X$97</f>
        <v>17.116727487423017</v>
      </c>
      <c r="V665" s="23">
        <f>('Bruker data input page'!AS665/0.69943)*Calibrations!AC$97+Calibrations!AD$97</f>
        <v>8.6035678673950038</v>
      </c>
      <c r="W665" s="23">
        <f>'Bruker data input page'!U665*Calibrations!AQ$97+Calibrations!AR$97</f>
        <v>8.9898033994421809</v>
      </c>
      <c r="X665" s="23">
        <f>Calibrations!AJ$97*('Bruker data input page'!AQ665/0.77446)^2+('Bruker data input page'!AQ665/0.77446)*Calibrations!AK$97+Calibrations!AL$97</f>
        <v>0.15656590284828109</v>
      </c>
      <c r="Y665" s="23">
        <f>('Bruker data input page'!AI665/0.7147)*Calibrations!AX$97+Calibrations!AY$97</f>
        <v>11.903032458228438</v>
      </c>
      <c r="Z665" s="23">
        <f>('Bruker data input page'!AG665/0.8302)*Calibrations!BE$97+Calibrations!BF$97</f>
        <v>0.23367629120821162</v>
      </c>
      <c r="AA665" s="23">
        <f>((('Bruker data input page'!AA665/0.436)^2)*Calibrations!BK$97)+(('Bruker data input page'!AA665/0.436)*Calibrations!BL$97)+Calibrations!BM$97</f>
        <v>8.8338175087485774E-2</v>
      </c>
      <c r="AB665" s="24">
        <f>'Bruker data input page'!AM665*Calibrations!BS$97*10000+Calibrations!BT$97</f>
        <v>312.67071587818248</v>
      </c>
      <c r="AC665" s="24">
        <f>Calibrations!CA$97*('Bruker data input page'!AO665*10000)^2+('Bruker data input page'!AO665*10000)*Calibrations!CB$97+Calibrations!CC$97</f>
        <v>303.67117346408406</v>
      </c>
      <c r="AD665" s="24">
        <f>'Bruker data input page'!AW665*10000*Calibrations!CI$97+Calibrations!CJ$97</f>
        <v>78.470676879620171</v>
      </c>
      <c r="AE665" s="24">
        <f>'Bruker data input page'!AY665*10000*Calibrations!CP$97+Calibrations!CQ$97</f>
        <v>75.157966481694558</v>
      </c>
      <c r="AF665" s="24">
        <f>Calibrations!$CW$97*('Bruker data input page'!BA665*10000)^2+('Bruker data input page'!BA665*10000)*Calibrations!$CX$97+Calibrations!$CY$97</f>
        <v>67.281049961406254</v>
      </c>
      <c r="AG665" s="24">
        <f>'Bruker data input page'!BI665*10000*Calibrations!DD$97+Calibrations!DE$97</f>
        <v>4.1610912678326706</v>
      </c>
      <c r="AH665" s="24">
        <f>('Bruker data input page'!BK665*10000)*Calibrations!DK$97+Calibrations!DL$97</f>
        <v>119.34897927722277</v>
      </c>
      <c r="AI665" s="24">
        <f>Calibrations!DR$97*('Bruker data input page'!BM665*10000)^2+('Bruker data input page'!BM665*10000)*Calibrations!DS$97+Calibrations!DT$97</f>
        <v>33.965005219574827</v>
      </c>
      <c r="AJ665" s="24">
        <f>Calibrations!DY$97*('Bruker data input page'!BO665*10000)^2+Calibrations!DZ$97*('Bruker data input page'!BO665*10000)+Calibrations!EA$97</f>
        <v>114.17063727947752</v>
      </c>
      <c r="AK665" s="21"/>
      <c r="AL665" s="21"/>
    </row>
    <row r="666" spans="2:38">
      <c r="B666" s="27">
        <f>'Bruker data input page'!B1343</f>
        <v>44741.9</v>
      </c>
      <c r="C666" s="21" t="str">
        <f>'Bruker data input page'!G1343</f>
        <v>GeoExploration</v>
      </c>
      <c r="D666" s="21" t="str">
        <f>'Bruker data input page'!H1343</f>
        <v>Oxide3phase</v>
      </c>
      <c r="E666" s="26">
        <f>'Bruker data input page'!L1343</f>
        <v>90</v>
      </c>
      <c r="F666" s="26"/>
      <c r="G666" s="26" t="str">
        <f>'Bruker data input page'!DK666</f>
        <v>393-U1583F-26R-1A</v>
      </c>
      <c r="H666" s="26" t="str">
        <f>'Bruker data input page'!DL666</f>
        <v>SHLF</v>
      </c>
      <c r="I666" s="26">
        <f>'Bruker data input page'!DM666</f>
        <v>0</v>
      </c>
      <c r="J666" s="26">
        <f>'Bruker data input page'!DN666</f>
        <v>0</v>
      </c>
      <c r="K666" s="26">
        <f>'Bruker data input page'!DO666</f>
        <v>0</v>
      </c>
      <c r="L666" s="26">
        <f>'Bruker data input page'!DP666</f>
        <v>0</v>
      </c>
      <c r="M666" s="26">
        <f>'Bruker data input page'!DQ666</f>
        <v>0</v>
      </c>
      <c r="N666" s="26">
        <f>'Bruker data input page'!DR666</f>
        <v>0</v>
      </c>
      <c r="O666" s="26">
        <f>'Bruker data input page'!DS666</f>
        <v>25</v>
      </c>
      <c r="P666" s="21" t="str">
        <f>'Bruker data input page'!DT666</f>
        <v>5A ALT</v>
      </c>
      <c r="Q666" s="21">
        <f>'Bruker data input page'!A666</f>
        <v>325</v>
      </c>
      <c r="R666" s="27">
        <f>'Bruker data input page'!B666</f>
        <v>44758.029861111114</v>
      </c>
      <c r="S666" s="22">
        <f>'Bruker data input page'!Y666*Calibrations!H$97+Calibrations!I$97</f>
        <v>53.24398195979817</v>
      </c>
      <c r="T666" s="23">
        <f>Calibrations!O$97*('Bruker data input page'!AK666/0.5993)^2+Calibrations!P$97*('Bruker data input page'!AK666/0.5993)+Calibrations!Q$97</f>
        <v>1.5464018798079773</v>
      </c>
      <c r="U666" s="22">
        <f>Calibrations!$V$97*'Bruker data input page'!W666^2+Calibrations!$W$97*'Bruker data input page'!W666+Calibrations!$X$97</f>
        <v>17.672132158422595</v>
      </c>
      <c r="V666" s="23">
        <f>('Bruker data input page'!AS666/0.69943)*Calibrations!AC$97+Calibrations!AD$97</f>
        <v>9.8202499217188226</v>
      </c>
      <c r="W666" s="23">
        <f>'Bruker data input page'!U666*Calibrations!AQ$97+Calibrations!AR$97</f>
        <v>10.354365923727194</v>
      </c>
      <c r="X666" s="23">
        <f>Calibrations!AJ$97*('Bruker data input page'!AQ666/0.77446)^2+('Bruker data input page'!AQ666/0.77446)*Calibrations!AK$97+Calibrations!AL$97</f>
        <v>0.16058391421988089</v>
      </c>
      <c r="Y666" s="23">
        <f>('Bruker data input page'!AI666/0.7147)*Calibrations!AX$97+Calibrations!AY$97</f>
        <v>11.787779599614755</v>
      </c>
      <c r="Z666" s="23">
        <f>('Bruker data input page'!AG666/0.8302)*Calibrations!BE$97+Calibrations!BF$97</f>
        <v>0.14116176032021194</v>
      </c>
      <c r="AA666" s="23">
        <f>((('Bruker data input page'!AA666/0.436)^2)*Calibrations!BK$97)+(('Bruker data input page'!AA666/0.436)*Calibrations!BL$97)+Calibrations!BM$97</f>
        <v>7.3845903193667253E-2</v>
      </c>
      <c r="AB666" s="24">
        <f>'Bruker data input page'!AM666*Calibrations!BS$97*10000+Calibrations!BT$97</f>
        <v>328.96259742720821</v>
      </c>
      <c r="AC666" s="24">
        <f>Calibrations!CA$97*('Bruker data input page'!AO666*10000)^2+('Bruker data input page'!AO666*10000)*Calibrations!CB$97+Calibrations!CC$97</f>
        <v>329.37953989576636</v>
      </c>
      <c r="AD666" s="24">
        <f>'Bruker data input page'!AW666*10000*Calibrations!CI$97+Calibrations!CJ$97</f>
        <v>60.677170438135605</v>
      </c>
      <c r="AE666" s="24">
        <f>'Bruker data input page'!AY666*10000*Calibrations!CP$97+Calibrations!CQ$97</f>
        <v>56.654663650442998</v>
      </c>
      <c r="AF666" s="24">
        <f>Calibrations!$CW$97*('Bruker data input page'!BA666*10000)^2+('Bruker data input page'!BA666*10000)*Calibrations!$CX$97+Calibrations!$CY$97</f>
        <v>78.148513355605772</v>
      </c>
      <c r="AG666" s="24">
        <f>'Bruker data input page'!BI666*10000*Calibrations!DD$97+Calibrations!DE$97</f>
        <v>3.0310147047823475</v>
      </c>
      <c r="AH666" s="24">
        <f>('Bruker data input page'!BK666*10000)*Calibrations!DK$97+Calibrations!DL$97</f>
        <v>116.3694464439816</v>
      </c>
      <c r="AI666" s="24">
        <f>Calibrations!DR$97*('Bruker data input page'!BM666*10000)^2+('Bruker data input page'!BM666*10000)*Calibrations!DS$97+Calibrations!DT$97</f>
        <v>30.785516947465101</v>
      </c>
      <c r="AJ666" s="24">
        <f>Calibrations!DY$97*('Bruker data input page'!BO666*10000)^2+Calibrations!DZ$97*('Bruker data input page'!BO666*10000)+Calibrations!EA$97</f>
        <v>102.39219403568623</v>
      </c>
      <c r="AK666" s="21"/>
      <c r="AL666" s="21"/>
    </row>
    <row r="667" spans="2:38">
      <c r="B667" s="27">
        <f>'Bruker data input page'!B1344</f>
        <v>44742.8</v>
      </c>
      <c r="C667" s="21" t="str">
        <f>'Bruker data input page'!G1344</f>
        <v>GeoExploration</v>
      </c>
      <c r="D667" s="21" t="str">
        <f>'Bruker data input page'!H1344</f>
        <v>Oxide3phase</v>
      </c>
      <c r="E667" s="26">
        <f>'Bruker data input page'!L1344</f>
        <v>90</v>
      </c>
      <c r="F667" s="26"/>
      <c r="G667" s="26" t="str">
        <f>'Bruker data input page'!DK667</f>
        <v>393-U1583F-27R-1A</v>
      </c>
      <c r="H667" s="26" t="str">
        <f>'Bruker data input page'!DL667</f>
        <v>SHLF</v>
      </c>
      <c r="I667" s="26">
        <f>'Bruker data input page'!DM667</f>
        <v>0</v>
      </c>
      <c r="J667" s="26">
        <f>'Bruker data input page'!DN667</f>
        <v>0</v>
      </c>
      <c r="K667" s="26">
        <f>'Bruker data input page'!DO667</f>
        <v>0</v>
      </c>
      <c r="L667" s="26">
        <f>'Bruker data input page'!DP667</f>
        <v>0</v>
      </c>
      <c r="M667" s="26">
        <f>'Bruker data input page'!DQ667</f>
        <v>0</v>
      </c>
      <c r="N667" s="26">
        <f>'Bruker data input page'!DR667</f>
        <v>0</v>
      </c>
      <c r="O667" s="26">
        <f>'Bruker data input page'!DS667</f>
        <v>2</v>
      </c>
      <c r="P667" s="21" t="str">
        <f>'Bruker data input page'!DT667</f>
        <v>1A BKGD</v>
      </c>
      <c r="Q667" s="21">
        <f>'Bruker data input page'!A667</f>
        <v>326</v>
      </c>
      <c r="R667" s="27">
        <f>'Bruker data input page'!B667</f>
        <v>44758.175000000003</v>
      </c>
      <c r="S667" s="22">
        <f>'Bruker data input page'!Y667*Calibrations!H$97+Calibrations!I$97</f>
        <v>54.64718747343791</v>
      </c>
      <c r="T667" s="23">
        <f>Calibrations!O$97*('Bruker data input page'!AK667/0.5993)^2+Calibrations!P$97*('Bruker data input page'!AK667/0.5993)+Calibrations!Q$97</f>
        <v>1.544654369364121</v>
      </c>
      <c r="U667" s="22">
        <f>Calibrations!$V$97*'Bruker data input page'!W667^2+Calibrations!$W$97*'Bruker data input page'!W667+Calibrations!$X$97</f>
        <v>16.317092729552034</v>
      </c>
      <c r="V667" s="23">
        <f>('Bruker data input page'!AS667/0.69943)*Calibrations!AC$97+Calibrations!AD$97</f>
        <v>8.6893429447994279</v>
      </c>
      <c r="W667" s="23">
        <f>'Bruker data input page'!U667*Calibrations!AQ$97+Calibrations!AR$97</f>
        <v>10.189450673909242</v>
      </c>
      <c r="X667" s="23">
        <f>Calibrations!AJ$97*('Bruker data input page'!AQ667/0.77446)^2+('Bruker data input page'!AQ667/0.77446)*Calibrations!AK$97+Calibrations!AL$97</f>
        <v>0.16275448898782013</v>
      </c>
      <c r="Y667" s="23">
        <f>('Bruker data input page'!AI667/0.7147)*Calibrations!AX$97+Calibrations!AY$97</f>
        <v>11.420553846673926</v>
      </c>
      <c r="Z667" s="23">
        <f>('Bruker data input page'!AG667/0.8302)*Calibrations!BE$97+Calibrations!BF$97</f>
        <v>0.22914866326915778</v>
      </c>
      <c r="AA667" s="23">
        <f>((('Bruker data input page'!AA667/0.436)^2)*Calibrations!BK$97)+(('Bruker data input page'!AA667/0.436)*Calibrations!BL$97)+Calibrations!BM$97</f>
        <v>7.4611203025696432E-2</v>
      </c>
      <c r="AB667" s="24">
        <f>'Bruker data input page'!AM667*Calibrations!BS$97*10000+Calibrations!BT$97</f>
        <v>280.08695278013096</v>
      </c>
      <c r="AC667" s="24">
        <f>Calibrations!CA$97*('Bruker data input page'!AO667*10000)^2+('Bruker data input page'!AO667*10000)*Calibrations!CB$97+Calibrations!CC$97</f>
        <v>333.58198950134465</v>
      </c>
      <c r="AD667" s="24">
        <f>'Bruker data input page'!AW667*10000*Calibrations!CI$97+Calibrations!CJ$97</f>
        <v>72.539508065791992</v>
      </c>
      <c r="AE667" s="24">
        <f>'Bruker data input page'!AY667*10000*Calibrations!CP$97+Calibrations!CQ$97</f>
        <v>71.046121408083096</v>
      </c>
      <c r="AF667" s="24">
        <f>Calibrations!$CW$97*('Bruker data input page'!BA667*10000)^2+('Bruker data input page'!BA667*10000)*Calibrations!$CX$97+Calibrations!$CY$97</f>
        <v>83.439883904166209</v>
      </c>
      <c r="AG667" s="24" t="e">
        <f>'Bruker data input page'!BI667*10000*Calibrations!DD$97+Calibrations!DE$97</f>
        <v>#VALUE!</v>
      </c>
      <c r="AH667" s="24">
        <f>('Bruker data input page'!BK667*10000)*Calibrations!DK$97+Calibrations!DL$97</f>
        <v>134.24664344342861</v>
      </c>
      <c r="AI667" s="24">
        <f>Calibrations!DR$97*('Bruker data input page'!BM667*10000)^2+('Bruker data input page'!BM667*10000)*Calibrations!DS$97+Calibrations!DT$97</f>
        <v>29.725107834104254</v>
      </c>
      <c r="AJ667" s="24">
        <f>Calibrations!DY$97*('Bruker data input page'!BO667*10000)^2+Calibrations!DZ$97*('Bruker data input page'!BO667*10000)+Calibrations!EA$97</f>
        <v>107.44752557863949</v>
      </c>
      <c r="AK667" s="21"/>
      <c r="AL667" s="21"/>
    </row>
    <row r="668" spans="2:38">
      <c r="B668" s="27">
        <f>'Bruker data input page'!B1345</f>
        <v>44743.784722222219</v>
      </c>
      <c r="C668" s="21" t="str">
        <f>'Bruker data input page'!G1345</f>
        <v>GeoExploration</v>
      </c>
      <c r="D668" s="21" t="str">
        <f>'Bruker data input page'!H1345</f>
        <v>Oxide3phase</v>
      </c>
      <c r="E668" s="26">
        <f>'Bruker data input page'!L1345</f>
        <v>90</v>
      </c>
      <c r="F668" s="26"/>
      <c r="G668" s="26" t="str">
        <f>'Bruker data input page'!DK668</f>
        <v>393-U1583F-27R-1A</v>
      </c>
      <c r="H668" s="26" t="str">
        <f>'Bruker data input page'!DL668</f>
        <v>SHLF</v>
      </c>
      <c r="I668" s="26">
        <f>'Bruker data input page'!DM668</f>
        <v>0</v>
      </c>
      <c r="J668" s="26">
        <f>'Bruker data input page'!DN668</f>
        <v>0</v>
      </c>
      <c r="K668" s="26">
        <f>'Bruker data input page'!DO668</f>
        <v>0</v>
      </c>
      <c r="L668" s="26">
        <f>'Bruker data input page'!DP668</f>
        <v>0</v>
      </c>
      <c r="M668" s="26">
        <f>'Bruker data input page'!DQ668</f>
        <v>0</v>
      </c>
      <c r="N668" s="26">
        <f>'Bruker data input page'!DR668</f>
        <v>0</v>
      </c>
      <c r="O668" s="26">
        <f>'Bruker data input page'!DS668</f>
        <v>9</v>
      </c>
      <c r="P668" s="21" t="str">
        <f>'Bruker data input page'!DT668</f>
        <v>2A BKGD</v>
      </c>
      <c r="Q668" s="21">
        <f>'Bruker data input page'!A668</f>
        <v>327</v>
      </c>
      <c r="R668" s="27">
        <f>'Bruker data input page'!B668</f>
        <v>44758.177083333336</v>
      </c>
      <c r="S668" s="22">
        <f>'Bruker data input page'!Y668*Calibrations!H$97+Calibrations!I$97</f>
        <v>54.506866922073932</v>
      </c>
      <c r="T668" s="23">
        <f>Calibrations!O$97*('Bruker data input page'!AK668/0.5993)^2+Calibrations!P$97*('Bruker data input page'!AK668/0.5993)+Calibrations!Q$97</f>
        <v>1.5551355244067626</v>
      </c>
      <c r="U668" s="22">
        <f>Calibrations!$V$97*'Bruker data input page'!W668^2+Calibrations!$W$97*'Bruker data input page'!W668+Calibrations!$X$97</f>
        <v>16.145137845389886</v>
      </c>
      <c r="V668" s="23">
        <f>('Bruker data input page'!AS668/0.69943)*Calibrations!AC$97+Calibrations!AD$97</f>
        <v>8.6972584301303719</v>
      </c>
      <c r="W668" s="23">
        <f>'Bruker data input page'!U668*Calibrations!AQ$97+Calibrations!AR$97</f>
        <v>9.9182008550410252</v>
      </c>
      <c r="X668" s="23">
        <f>Calibrations!AJ$97*('Bruker data input page'!AQ668/0.77446)^2+('Bruker data input page'!AQ668/0.77446)*Calibrations!AK$97+Calibrations!AL$97</f>
        <v>0.16727209967825502</v>
      </c>
      <c r="Y668" s="23">
        <f>('Bruker data input page'!AI668/0.7147)*Calibrations!AX$97+Calibrations!AY$97</f>
        <v>11.480083394517983</v>
      </c>
      <c r="Z668" s="23">
        <f>('Bruker data input page'!AG668/0.8302)*Calibrations!BE$97+Calibrations!BF$97</f>
        <v>0.2365437889029457</v>
      </c>
      <c r="AA668" s="23">
        <f>((('Bruker data input page'!AA668/0.436)^2)*Calibrations!BK$97)+(('Bruker data input page'!AA668/0.436)*Calibrations!BL$97)+Calibrations!BM$97</f>
        <v>0.10800404086545624</v>
      </c>
      <c r="AB668" s="24">
        <f>'Bruker data input page'!AM668*Calibrations!BS$97*10000+Calibrations!BT$97</f>
        <v>325.53272762741335</v>
      </c>
      <c r="AC668" s="24">
        <f>Calibrations!CA$97*('Bruker data input page'!AO668*10000)^2+('Bruker data input page'!AO668*10000)*Calibrations!CB$97+Calibrations!CC$97</f>
        <v>364.76600247701344</v>
      </c>
      <c r="AD668" s="24">
        <f>'Bruker data input page'!AW668*10000*Calibrations!CI$97+Calibrations!CJ$97</f>
        <v>66.608339251963798</v>
      </c>
      <c r="AE668" s="24">
        <f>'Bruker data input page'!AY668*10000*Calibrations!CP$97+Calibrations!CQ$97</f>
        <v>67.962237602874509</v>
      </c>
      <c r="AF668" s="24">
        <f>Calibrations!$CW$97*('Bruker data input page'!BA668*10000)^2+('Bruker data input page'!BA668*10000)*Calibrations!$CX$97+Calibrations!$CY$97</f>
        <v>93.737902704208523</v>
      </c>
      <c r="AG668" s="24">
        <f>'Bruker data input page'!BI668*10000*Calibrations!DD$97+Calibrations!DE$97</f>
        <v>1.9009381417320252</v>
      </c>
      <c r="AH668" s="24">
        <f>('Bruker data input page'!BK668*10000)*Calibrations!DK$97+Calibrations!DL$97</f>
        <v>130.27393299910705</v>
      </c>
      <c r="AI668" s="24">
        <f>Calibrations!DR$97*('Bruker data input page'!BM668*10000)^2+('Bruker data input page'!BM668*10000)*Calibrations!DS$97+Calibrations!DT$97</f>
        <v>36.083214844337292</v>
      </c>
      <c r="AJ668" s="24">
        <f>Calibrations!DY$97*('Bruker data input page'!BO668*10000)^2+Calibrations!DZ$97*('Bruker data input page'!BO668*10000)+Calibrations!EA$97</f>
        <v>104.07854243260634</v>
      </c>
      <c r="AK668" s="21"/>
      <c r="AL668" s="21"/>
    </row>
    <row r="669" spans="2:38">
      <c r="B669" s="27">
        <f>'Bruker data input page'!B1346</f>
        <v>44744.875694444447</v>
      </c>
      <c r="C669" s="21" t="str">
        <f>'Bruker data input page'!G1346</f>
        <v>GeoExploration</v>
      </c>
      <c r="D669" s="21" t="str">
        <f>'Bruker data input page'!H1346</f>
        <v>Oxide3phase</v>
      </c>
      <c r="E669" s="26">
        <f>'Bruker data input page'!L1346</f>
        <v>90</v>
      </c>
      <c r="F669" s="26"/>
      <c r="G669" s="26" t="str">
        <f>'Bruker data input page'!DK669</f>
        <v>393-U1583F-27R-1A</v>
      </c>
      <c r="H669" s="26" t="str">
        <f>'Bruker data input page'!DL669</f>
        <v>SHLF</v>
      </c>
      <c r="I669" s="26">
        <f>'Bruker data input page'!DM669</f>
        <v>0</v>
      </c>
      <c r="J669" s="26">
        <f>'Bruker data input page'!DN669</f>
        <v>0</v>
      </c>
      <c r="K669" s="26">
        <f>'Bruker data input page'!DO669</f>
        <v>0</v>
      </c>
      <c r="L669" s="26">
        <f>'Bruker data input page'!DP669</f>
        <v>0</v>
      </c>
      <c r="M669" s="26">
        <f>'Bruker data input page'!DQ669</f>
        <v>0</v>
      </c>
      <c r="N669" s="26">
        <f>'Bruker data input page'!DR669</f>
        <v>0</v>
      </c>
      <c r="O669" s="26">
        <f>'Bruker data input page'!DS669</f>
        <v>9</v>
      </c>
      <c r="P669" s="21" t="str">
        <f>'Bruker data input page'!DT669</f>
        <v>2A BKGD</v>
      </c>
      <c r="Q669" s="21">
        <f>'Bruker data input page'!A669</f>
        <v>328</v>
      </c>
      <c r="R669" s="27">
        <f>'Bruker data input page'!B669</f>
        <v>44758.178472222222</v>
      </c>
      <c r="S669" s="22">
        <f>'Bruker data input page'!Y669*Calibrations!H$97+Calibrations!I$97</f>
        <v>53.953901768773399</v>
      </c>
      <c r="T669" s="23">
        <f>Calibrations!O$97*('Bruker data input page'!AK669/0.5993)^2+Calibrations!P$97*('Bruker data input page'!AK669/0.5993)+Calibrations!Q$97</f>
        <v>1.346573956939042</v>
      </c>
      <c r="U669" s="22">
        <f>Calibrations!$V$97*'Bruker data input page'!W669^2+Calibrations!$W$97*'Bruker data input page'!W669+Calibrations!$X$97</f>
        <v>17.779910197782943</v>
      </c>
      <c r="V669" s="23">
        <f>('Bruker data input page'!AS669/0.69943)*Calibrations!AC$97+Calibrations!AD$97</f>
        <v>8.7929638436772546</v>
      </c>
      <c r="W669" s="23">
        <f>'Bruker data input page'!U669*Calibrations!AQ$97+Calibrations!AR$97</f>
        <v>11.334577314790529</v>
      </c>
      <c r="X669" s="23">
        <f>Calibrations!AJ$97*('Bruker data input page'!AQ669/0.77446)^2+('Bruker data input page'!AQ669/0.77446)*Calibrations!AK$97+Calibrations!AL$97</f>
        <v>0.14614341338191855</v>
      </c>
      <c r="Y669" s="23">
        <f>('Bruker data input page'!AI669/0.7147)*Calibrations!AX$97+Calibrations!AY$97</f>
        <v>11.614215189020832</v>
      </c>
      <c r="Z669" s="23">
        <f>('Bruker data input page'!AG669/0.8302)*Calibrations!BE$97+Calibrations!BF$97</f>
        <v>0.20771789102430308</v>
      </c>
      <c r="AA669" s="23">
        <f>((('Bruker data input page'!AA669/0.436)^2)*Calibrations!BK$97)+(('Bruker data input page'!AA669/0.436)*Calibrations!BL$97)+Calibrations!BM$97</f>
        <v>0.12598723575589893</v>
      </c>
      <c r="AB669" s="24">
        <f>'Bruker data input page'!AM669*Calibrations!BS$97*10000+Calibrations!BT$97</f>
        <v>275.79961553038737</v>
      </c>
      <c r="AC669" s="24">
        <f>Calibrations!CA$97*('Bruker data input page'!AO669*10000)^2+('Bruker data input page'!AO669*10000)*Calibrations!CB$97+Calibrations!CC$97</f>
        <v>303.67117346408406</v>
      </c>
      <c r="AD669" s="24">
        <f>'Bruker data input page'!AW669*10000*Calibrations!CI$97+Calibrations!CJ$97</f>
        <v>140.74794942481617</v>
      </c>
      <c r="AE669" s="24">
        <f>'Bruker data input page'!AY669*10000*Calibrations!CP$97+Calibrations!CQ$97</f>
        <v>79.269811555306035</v>
      </c>
      <c r="AF669" s="24">
        <f>Calibrations!$CW$97*('Bruker data input page'!BA669*10000)^2+('Bruker data input page'!BA669*10000)*Calibrations!$CX$97+Calibrations!$CY$97</f>
        <v>70.033506097090964</v>
      </c>
      <c r="AG669" s="24">
        <f>'Bruker data input page'!BI669*10000*Calibrations!DD$97+Calibrations!DE$97</f>
        <v>3.0310147047823475</v>
      </c>
      <c r="AH669" s="24">
        <f>('Bruker data input page'!BK669*10000)*Calibrations!DK$97+Calibrations!DL$97</f>
        <v>102.46495988885611</v>
      </c>
      <c r="AI669" s="24">
        <f>Calibrations!DR$97*('Bruker data input page'!BM669*10000)^2+('Bruker data input page'!BM669*10000)*Calibrations!DS$97+Calibrations!DT$97</f>
        <v>30.785516947465101</v>
      </c>
      <c r="AJ669" s="24">
        <f>Calibrations!DY$97*('Bruker data input page'!BO669*10000)^2+Calibrations!DZ$97*('Bruker data input page'!BO669*10000)+Calibrations!EA$97</f>
        <v>90.553094544379476</v>
      </c>
      <c r="AK669" s="21"/>
      <c r="AL669" s="21"/>
    </row>
    <row r="670" spans="2:38">
      <c r="B670" s="27">
        <f>'Bruker data input page'!B1347</f>
        <v>44745.855555555558</v>
      </c>
      <c r="C670" s="21" t="str">
        <f>'Bruker data input page'!G1347</f>
        <v>GeoExploration</v>
      </c>
      <c r="D670" s="21" t="str">
        <f>'Bruker data input page'!H1347</f>
        <v>Oxide3phase</v>
      </c>
      <c r="E670" s="26">
        <f>'Bruker data input page'!L1347</f>
        <v>90</v>
      </c>
      <c r="F670" s="26"/>
      <c r="G670" s="26" t="str">
        <f>'Bruker data input page'!DK670</f>
        <v>393-U1583F-27R-1A</v>
      </c>
      <c r="H670" s="26" t="str">
        <f>'Bruker data input page'!DL670</f>
        <v>SHLF</v>
      </c>
      <c r="I670" s="26">
        <f>'Bruker data input page'!DM670</f>
        <v>0</v>
      </c>
      <c r="J670" s="26">
        <f>'Bruker data input page'!DN670</f>
        <v>0</v>
      </c>
      <c r="K670" s="26">
        <f>'Bruker data input page'!DO670</f>
        <v>0</v>
      </c>
      <c r="L670" s="26">
        <f>'Bruker data input page'!DP670</f>
        <v>0</v>
      </c>
      <c r="M670" s="26">
        <f>'Bruker data input page'!DQ670</f>
        <v>0</v>
      </c>
      <c r="N670" s="26">
        <f>'Bruker data input page'!DR670</f>
        <v>0</v>
      </c>
      <c r="O670" s="26">
        <f>'Bruker data input page'!DS670</f>
        <v>19</v>
      </c>
      <c r="P670" s="21" t="str">
        <f>'Bruker data input page'!DT670</f>
        <v>4A ALT</v>
      </c>
      <c r="Q670" s="21">
        <f>'Bruker data input page'!A670</f>
        <v>329</v>
      </c>
      <c r="R670" s="27">
        <f>'Bruker data input page'!B670</f>
        <v>44758.179861111108</v>
      </c>
      <c r="S670" s="22">
        <f>'Bruker data input page'!Y670*Calibrations!H$97+Calibrations!I$97</f>
        <v>49.237182676438913</v>
      </c>
      <c r="T670" s="23">
        <f>Calibrations!O$97*('Bruker data input page'!AK670/0.5993)^2+Calibrations!P$97*('Bruker data input page'!AK670/0.5993)+Calibrations!Q$97</f>
        <v>1.4659227086297157</v>
      </c>
      <c r="U670" s="22">
        <f>Calibrations!$V$97*'Bruker data input page'!W670^2+Calibrations!$W$97*'Bruker data input page'!W670+Calibrations!$X$97</f>
        <v>16.503271575704048</v>
      </c>
      <c r="V670" s="23">
        <f>('Bruker data input page'!AS670/0.69943)*Calibrations!AC$97+Calibrations!AD$97</f>
        <v>10.611222783152902</v>
      </c>
      <c r="W670" s="23">
        <f>'Bruker data input page'!U670*Calibrations!AQ$97+Calibrations!AR$97</f>
        <v>7.6376143522830153</v>
      </c>
      <c r="X670" s="23">
        <f>Calibrations!AJ$97*('Bruker data input page'!AQ670/0.77446)^2+('Bruker data input page'!AQ670/0.77446)*Calibrations!AK$97+Calibrations!AL$97</f>
        <v>0.16435351985822516</v>
      </c>
      <c r="Y670" s="23">
        <f>('Bruker data input page'!AI670/0.7147)*Calibrations!AX$97+Calibrations!AY$97</f>
        <v>11.103265924149596</v>
      </c>
      <c r="Z670" s="23">
        <f>('Bruker data input page'!AG670/0.8302)*Calibrations!BE$97+Calibrations!BF$97</f>
        <v>0.2012282909783259</v>
      </c>
      <c r="AA670" s="23">
        <f>((('Bruker data input page'!AA670/0.436)^2)*Calibrations!BK$97)+(('Bruker data input page'!AA670/0.436)*Calibrations!BL$97)+Calibrations!BM$97</f>
        <v>0.10875659729887065</v>
      </c>
      <c r="AB670" s="24" t="e">
        <f>'Bruker data input page'!AM670*Calibrations!BS$97*10000+Calibrations!BT$97</f>
        <v>#VALUE!</v>
      </c>
      <c r="AC670" s="24">
        <f>Calibrations!CA$97*('Bruker data input page'!AO670*10000)^2+('Bruker data input page'!AO670*10000)*Calibrations!CB$97+Calibrations!CC$97</f>
        <v>325.96886853392459</v>
      </c>
      <c r="AD670" s="24">
        <f>'Bruker data input page'!AW670*10000*Calibrations!CI$97+Calibrations!CJ$97</f>
        <v>70.562451794515923</v>
      </c>
      <c r="AE670" s="24">
        <f>'Bruker data input page'!AY670*10000*Calibrations!CP$97+Calibrations!CQ$97</f>
        <v>84.409617897320331</v>
      </c>
      <c r="AF670" s="24">
        <f>Calibrations!$CW$97*('Bruker data input page'!BA670*10000)^2+('Bruker data input page'!BA670*10000)*Calibrations!$CX$97+Calibrations!$CY$97</f>
        <v>84.74789725500014</v>
      </c>
      <c r="AG670" s="24">
        <f>'Bruker data input page'!BI670*10000*Calibrations!DD$97+Calibrations!DE$97</f>
        <v>4.1610912678326706</v>
      </c>
      <c r="AH670" s="24">
        <f>('Bruker data input page'!BK670*10000)*Calibrations!DK$97+Calibrations!DL$97</f>
        <v>101.47178227777572</v>
      </c>
      <c r="AI670" s="24">
        <f>Calibrations!DR$97*('Bruker data input page'!BM670*10000)^2+('Bruker data input page'!BM670*10000)*Calibrations!DS$97+Calibrations!DT$97</f>
        <v>33.965005219574827</v>
      </c>
      <c r="AJ670" s="24">
        <f>Calibrations!DY$97*('Bruker data input page'!BO670*10000)^2+Calibrations!DZ$97*('Bruker data input page'!BO670*10000)+Calibrations!EA$97</f>
        <v>96.480226320972292</v>
      </c>
      <c r="AK670" s="21"/>
      <c r="AL670" s="21"/>
    </row>
    <row r="671" spans="2:38">
      <c r="B671" s="27">
        <f>'Bruker data input page'!B1348</f>
        <v>44746.781944444447</v>
      </c>
      <c r="C671" s="21" t="str">
        <f>'Bruker data input page'!G1348</f>
        <v>GeoExploration</v>
      </c>
      <c r="D671" s="21" t="str">
        <f>'Bruker data input page'!H1348</f>
        <v>Oxide3phase</v>
      </c>
      <c r="E671" s="26">
        <f>'Bruker data input page'!L1348</f>
        <v>90</v>
      </c>
      <c r="F671" s="26"/>
      <c r="G671" s="26" t="str">
        <f>'Bruker data input page'!DK671</f>
        <v>393-U1583F-27R-1A</v>
      </c>
      <c r="H671" s="26" t="str">
        <f>'Bruker data input page'!DL671</f>
        <v>SHLF</v>
      </c>
      <c r="I671" s="26">
        <f>'Bruker data input page'!DM671</f>
        <v>0</v>
      </c>
      <c r="J671" s="26">
        <f>'Bruker data input page'!DN671</f>
        <v>0</v>
      </c>
      <c r="K671" s="26">
        <f>'Bruker data input page'!DO671</f>
        <v>0</v>
      </c>
      <c r="L671" s="26">
        <f>'Bruker data input page'!DP671</f>
        <v>0</v>
      </c>
      <c r="M671" s="26">
        <f>'Bruker data input page'!DQ671</f>
        <v>0</v>
      </c>
      <c r="N671" s="26">
        <f>'Bruker data input page'!DR671</f>
        <v>0</v>
      </c>
      <c r="O671" s="26">
        <f>'Bruker data input page'!DS671</f>
        <v>35</v>
      </c>
      <c r="P671" s="21" t="str">
        <f>'Bruker data input page'!DT671</f>
        <v>7A ALT</v>
      </c>
      <c r="Q671" s="21">
        <f>'Bruker data input page'!A671</f>
        <v>330</v>
      </c>
      <c r="R671" s="27">
        <f>'Bruker data input page'!B671</f>
        <v>44758.181944444441</v>
      </c>
      <c r="S671" s="22">
        <f>'Bruker data input page'!Y671*Calibrations!H$97+Calibrations!I$97</f>
        <v>51.517837192468953</v>
      </c>
      <c r="T671" s="23">
        <f>Calibrations!O$97*('Bruker data input page'!AK671/0.5993)^2+Calibrations!P$97*('Bruker data input page'!AK671/0.5993)+Calibrations!Q$97</f>
        <v>1.4666264227924968</v>
      </c>
      <c r="U671" s="22">
        <f>Calibrations!$V$97*'Bruker data input page'!W671^2+Calibrations!$W$97*'Bruker data input page'!W671+Calibrations!$X$97</f>
        <v>18.735279821004369</v>
      </c>
      <c r="V671" s="23">
        <f>('Bruker data input page'!AS671/0.69943)*Calibrations!AC$97+Calibrations!AD$97</f>
        <v>11.007428803445482</v>
      </c>
      <c r="W671" s="23">
        <f>'Bruker data input page'!U671*Calibrations!AQ$97+Calibrations!AR$97</f>
        <v>7.7360221625495313</v>
      </c>
      <c r="X671" s="23">
        <f>Calibrations!AJ$97*('Bruker data input page'!AQ671/0.77446)^2+('Bruker data input page'!AQ671/0.77446)*Calibrations!AK$97+Calibrations!AL$97</f>
        <v>0.14614341338191855</v>
      </c>
      <c r="Y671" s="23">
        <f>('Bruker data input page'!AI671/0.7147)*Calibrations!AX$97+Calibrations!AY$97</f>
        <v>12.509442148926329</v>
      </c>
      <c r="Z671" s="23">
        <f>('Bruker data input page'!AG671/0.8302)*Calibrations!BE$97+Calibrations!BF$97</f>
        <v>0.17798646755784966</v>
      </c>
      <c r="AA671" s="23">
        <f>((('Bruker data input page'!AA671/0.436)^2)*Calibrations!BK$97)+(('Bruker data input page'!AA671/0.436)*Calibrations!BL$97)+Calibrations!BM$97</f>
        <v>0.13082961349677852</v>
      </c>
      <c r="AB671" s="24">
        <f>'Bruker data input page'!AM671*Calibrations!BS$97*10000+Calibrations!BT$97</f>
        <v>297.23630177910547</v>
      </c>
      <c r="AC671" s="24">
        <f>Calibrations!CA$97*('Bruker data input page'!AO671*10000)^2+('Bruker data input page'!AO671*10000)*Calibrations!CB$97+Calibrations!CC$97</f>
        <v>354.34412711791845</v>
      </c>
      <c r="AD671" s="24">
        <f>'Bruker data input page'!AW671*10000*Calibrations!CI$97+Calibrations!CJ$97</f>
        <v>51.780417217393321</v>
      </c>
      <c r="AE671" s="24">
        <f>'Bruker data input page'!AY671*10000*Calibrations!CP$97+Calibrations!CQ$97</f>
        <v>52.542818576831536</v>
      </c>
      <c r="AF671" s="24">
        <f>Calibrations!$CW$97*('Bruker data input page'!BA671*10000)^2+('Bruker data input page'!BA671*10000)*Calibrations!$CX$97+Calibrations!$CY$97</f>
        <v>80.80606205893092</v>
      </c>
      <c r="AG671" s="24" t="e">
        <f>'Bruker data input page'!BI671*10000*Calibrations!DD$97+Calibrations!DE$97</f>
        <v>#VALUE!</v>
      </c>
      <c r="AH671" s="24">
        <f>('Bruker data input page'!BK671*10000)*Calibrations!DK$97+Calibrations!DL$97</f>
        <v>104.4513151110169</v>
      </c>
      <c r="AI671" s="24">
        <f>Calibrations!DR$97*('Bruker data input page'!BM671*10000)^2+('Bruker data input page'!BM671*10000)*Calibrations!DS$97+Calibrations!DT$97</f>
        <v>31.845636216163818</v>
      </c>
      <c r="AJ671" s="24">
        <f>Calibrations!DY$97*('Bruker data input page'!BO671*10000)^2+Calibrations!DZ$97*('Bruker data input page'!BO671*10000)+Calibrations!EA$97</f>
        <v>83.760661417809501</v>
      </c>
      <c r="AK671" s="21"/>
      <c r="AL671" s="21"/>
    </row>
    <row r="672" spans="2:38">
      <c r="B672" s="27">
        <f>'Bruker data input page'!B1349</f>
        <v>44753.908333333333</v>
      </c>
      <c r="C672" s="21" t="str">
        <f>'Bruker data input page'!G1349</f>
        <v>GeoExploration</v>
      </c>
      <c r="D672" s="21" t="str">
        <f>'Bruker data input page'!H1349</f>
        <v>Oxide3phase</v>
      </c>
      <c r="E672" s="26">
        <f>'Bruker data input page'!L1349</f>
        <v>90</v>
      </c>
      <c r="F672" s="26"/>
      <c r="G672" s="26" t="str">
        <f>'Bruker data input page'!DK672</f>
        <v>393-U1583F-28R-1A</v>
      </c>
      <c r="H672" s="26" t="str">
        <f>'Bruker data input page'!DL672</f>
        <v>Standard</v>
      </c>
      <c r="I672" s="26">
        <f>'Bruker data input page'!DM672</f>
        <v>0</v>
      </c>
      <c r="J672" s="26">
        <f>'Bruker data input page'!DN672</f>
        <v>0</v>
      </c>
      <c r="K672" s="26">
        <f>'Bruker data input page'!DO672</f>
        <v>0</v>
      </c>
      <c r="L672" s="26">
        <f>'Bruker data input page'!DP672</f>
        <v>0</v>
      </c>
      <c r="M672" s="26">
        <f>'Bruker data input page'!DQ672</f>
        <v>0</v>
      </c>
      <c r="N672" s="26">
        <f>'Bruker data input page'!DR672</f>
        <v>0</v>
      </c>
      <c r="O672" s="26">
        <f>'Bruker data input page'!DS672</f>
        <v>4</v>
      </c>
      <c r="P672" s="21" t="str">
        <f>'Bruker data input page'!DT672</f>
        <v>1A ALT</v>
      </c>
      <c r="Q672" s="21">
        <f>'Bruker data input page'!A672</f>
        <v>334</v>
      </c>
      <c r="R672" s="27">
        <f>'Bruker data input page'!B672</f>
        <v>44759.213888888888</v>
      </c>
      <c r="S672" s="22">
        <f>'Bruker data input page'!Y672*Calibrations!H$97+Calibrations!I$97</f>
        <v>39.121746215030555</v>
      </c>
      <c r="T672" s="23">
        <f>Calibrations!O$97*('Bruker data input page'!AK672/0.5993)^2+Calibrations!P$97*('Bruker data input page'!AK672/0.5993)+Calibrations!Q$97</f>
        <v>1.1166318260542556</v>
      </c>
      <c r="U672" s="22">
        <f>Calibrations!$V$97*'Bruker data input page'!W672^2+Calibrations!$W$97*'Bruker data input page'!W672+Calibrations!$X$97</f>
        <v>11.749427628995763</v>
      </c>
      <c r="V672" s="23">
        <f>('Bruker data input page'!AS672/0.69943)*Calibrations!AC$97+Calibrations!AD$97</f>
        <v>8.5003787222625018</v>
      </c>
      <c r="W672" s="23">
        <f>'Bruker data input page'!U672*Calibrations!AQ$97+Calibrations!AR$97</f>
        <v>4.4754176043082792</v>
      </c>
      <c r="X672" s="23">
        <f>Calibrations!AJ$97*('Bruker data input page'!AQ672/0.77446)^2+('Bruker data input page'!AQ672/0.77446)*Calibrations!AK$97+Calibrations!AL$97</f>
        <v>0.13028372295456497</v>
      </c>
      <c r="Y672" s="23">
        <f>('Bruker data input page'!AI672/0.7147)*Calibrations!AX$97+Calibrations!AY$97</f>
        <v>9.7692559543040183</v>
      </c>
      <c r="Z672" s="23">
        <f>('Bruker data input page'!AG672/0.8302)*Calibrations!BE$97+Calibrations!BF$97</f>
        <v>0.13014453233518097</v>
      </c>
      <c r="AA672" s="23">
        <f>((('Bruker data input page'!AA672/0.436)^2)*Calibrations!BK$97)+(('Bruker data input page'!AA672/0.436)*Calibrations!BL$97)+Calibrations!BM$97</f>
        <v>9.9329287841736072E-2</v>
      </c>
      <c r="AB672" s="24" t="e">
        <f>'Bruker data input page'!AM672*Calibrations!BS$97*10000+Calibrations!BT$97</f>
        <v>#VALUE!</v>
      </c>
      <c r="AC672" s="24">
        <f>Calibrations!CA$97*('Bruker data input page'!AO672*10000)^2+('Bruker data input page'!AO672*10000)*Calibrations!CB$97+Calibrations!CC$97</f>
        <v>316.36626043420551</v>
      </c>
      <c r="AD672" s="24">
        <f>'Bruker data input page'!AW672*10000*Calibrations!CI$97+Calibrations!CJ$97</f>
        <v>66.608339251963798</v>
      </c>
      <c r="AE672" s="24">
        <f>'Bruker data input page'!AY672*10000*Calibrations!CP$97+Calibrations!CQ$97</f>
        <v>67.962237602874509</v>
      </c>
      <c r="AF672" s="24">
        <f>Calibrations!$CW$97*('Bruker data input page'!BA672*10000)^2+('Bruker data input page'!BA672*10000)*Calibrations!$CX$97+Calibrations!$CY$97</f>
        <v>76.810841432159478</v>
      </c>
      <c r="AG672" s="24" t="e">
        <f>'Bruker data input page'!BI672*10000*Calibrations!DD$97+Calibrations!DE$97</f>
        <v>#VALUE!</v>
      </c>
      <c r="AH672" s="24">
        <f>('Bruker data input page'!BK672*10000)*Calibrations!DK$97+Calibrations!DL$97</f>
        <v>88.560473333730641</v>
      </c>
      <c r="AI672" s="24">
        <f>Calibrations!DR$97*('Bruker data input page'!BM672*10000)^2+('Bruker data input page'!BM672*10000)*Calibrations!DS$97+Calibrations!DT$97</f>
        <v>24.418714597367938</v>
      </c>
      <c r="AJ672" s="24">
        <f>Calibrations!DY$97*('Bruker data input page'!BO672*10000)^2+Calibrations!DZ$97*('Bruker data input page'!BO672*10000)+Calibrations!EA$97</f>
        <v>99.015783594038936</v>
      </c>
      <c r="AK672" s="21"/>
      <c r="AL672" s="21"/>
    </row>
    <row r="673" spans="2:58">
      <c r="B673" s="27">
        <f>'Bruker data input page'!B1350</f>
        <v>44754.713888888888</v>
      </c>
      <c r="C673" s="21" t="str">
        <f>'Bruker data input page'!G1350</f>
        <v>GeoExploration</v>
      </c>
      <c r="D673" s="21" t="str">
        <f>'Bruker data input page'!H1350</f>
        <v>Oxide3phase</v>
      </c>
      <c r="E673" s="26">
        <f>'Bruker data input page'!L1350</f>
        <v>90</v>
      </c>
      <c r="F673" s="26"/>
      <c r="G673" s="26" t="str">
        <f>'Bruker data input page'!DK673</f>
        <v>393-U1583F-28R-1A</v>
      </c>
      <c r="H673" s="26" t="str">
        <f>'Bruker data input page'!DL673</f>
        <v>SHLF</v>
      </c>
      <c r="I673" s="26">
        <f>'Bruker data input page'!DM673</f>
        <v>0</v>
      </c>
      <c r="J673" s="26">
        <f>'Bruker data input page'!DN673</f>
        <v>0</v>
      </c>
      <c r="K673" s="26">
        <f>'Bruker data input page'!DO673</f>
        <v>0</v>
      </c>
      <c r="L673" s="26">
        <f>'Bruker data input page'!DP673</f>
        <v>0</v>
      </c>
      <c r="M673" s="26">
        <f>'Bruker data input page'!DQ673</f>
        <v>0</v>
      </c>
      <c r="N673" s="26">
        <f>'Bruker data input page'!DR673</f>
        <v>0</v>
      </c>
      <c r="O673" s="26">
        <f>'Bruker data input page'!DS673</f>
        <v>11</v>
      </c>
      <c r="P673" s="21" t="str">
        <f>'Bruker data input page'!DT673</f>
        <v>2A ALT</v>
      </c>
      <c r="Q673" s="21">
        <f>'Bruker data input page'!A673</f>
        <v>335</v>
      </c>
      <c r="R673" s="27">
        <f>'Bruker data input page'!B673</f>
        <v>44759.21597222222</v>
      </c>
      <c r="S673" s="22">
        <f>'Bruker data input page'!Y673*Calibrations!H$97+Calibrations!I$97</f>
        <v>49.022246285738298</v>
      </c>
      <c r="T673" s="23">
        <f>Calibrations!O$97*('Bruker data input page'!AK673/0.5993)^2+Calibrations!P$97*('Bruker data input page'!AK673/0.5993)+Calibrations!Q$97</f>
        <v>1.2446870406156001</v>
      </c>
      <c r="U673" s="22">
        <f>Calibrations!$V$97*'Bruker data input page'!W673^2+Calibrations!$W$97*'Bruker data input page'!W673+Calibrations!$X$97</f>
        <v>16.615655742507169</v>
      </c>
      <c r="V673" s="23">
        <f>('Bruker data input page'!AS673/0.69943)*Calibrations!AC$97+Calibrations!AD$97</f>
        <v>9.2995549048577413</v>
      </c>
      <c r="W673" s="23">
        <f>'Bruker data input page'!U673*Calibrations!AQ$97+Calibrations!AR$97</f>
        <v>7.2826502272352283</v>
      </c>
      <c r="X673" s="23">
        <f>Calibrations!AJ$97*('Bruker data input page'!AQ673/0.77446)^2+('Bruker data input page'!AQ673/0.77446)*Calibrations!AK$97+Calibrations!AL$97</f>
        <v>0.169805035903562</v>
      </c>
      <c r="Y673" s="23">
        <f>('Bruker data input page'!AI673/0.7147)*Calibrations!AX$97+Calibrations!AY$97</f>
        <v>11.559405375149066</v>
      </c>
      <c r="Z673" s="23">
        <f>('Bruker data input page'!AG673/0.8302)*Calibrations!BE$97+Calibrations!BF$97</f>
        <v>0.1348230812055366</v>
      </c>
      <c r="AA673" s="23">
        <f>((('Bruker data input page'!AA673/0.436)^2)*Calibrations!BK$97)+(('Bruker data input page'!AA673/0.436)*Calibrations!BL$97)+Calibrations!BM$97</f>
        <v>0.10499098326543967</v>
      </c>
      <c r="AB673" s="24">
        <f>'Bruker data input page'!AM673*Calibrations!BS$97*10000+Calibrations!BT$97</f>
        <v>248.36065713202822</v>
      </c>
      <c r="AC673" s="24">
        <f>Calibrations!CA$97*('Bruker data input page'!AO673*10000)^2+('Bruker data input page'!AO673*10000)*Calibrations!CB$97+Calibrations!CC$97</f>
        <v>340.97590792055837</v>
      </c>
      <c r="AD673" s="24">
        <f>'Bruker data input page'!AW673*10000*Calibrations!CI$97+Calibrations!CJ$97</f>
        <v>84.401845693448365</v>
      </c>
      <c r="AE673" s="24">
        <f>'Bruker data input page'!AY673*10000*Calibrations!CP$97+Calibrations!CQ$97</f>
        <v>76.18592775009742</v>
      </c>
      <c r="AF673" s="24">
        <f>Calibrations!$CW$97*('Bruker data input page'!BA673*10000)^2+('Bruker data input page'!BA673*10000)*Calibrations!$CX$97+Calibrations!$CY$97</f>
        <v>87.346128813100606</v>
      </c>
      <c r="AG673" s="24">
        <f>'Bruker data input page'!BI673*10000*Calibrations!DD$97+Calibrations!DE$97</f>
        <v>1.9009381417320252</v>
      </c>
      <c r="AH673" s="24">
        <f>('Bruker data input page'!BK673*10000)*Calibrations!DK$97+Calibrations!DL$97</f>
        <v>100.47860466669533</v>
      </c>
      <c r="AI673" s="24">
        <f>Calibrations!DR$97*('Bruker data input page'!BM673*10000)^2+('Bruker data input page'!BM673*10000)*Calibrations!DS$97+Calibrations!DT$97</f>
        <v>28.664408876081268</v>
      </c>
      <c r="AJ673" s="24">
        <f>Calibrations!DY$97*('Bruker data input page'!BO673*10000)^2+Calibrations!DZ$97*('Bruker data input page'!BO673*10000)+Calibrations!EA$97</f>
        <v>90.553094544379476</v>
      </c>
      <c r="AK673" s="21"/>
      <c r="AL673" s="21"/>
    </row>
    <row r="674" spans="2:58">
      <c r="B674" s="27">
        <f>'Bruker data input page'!B1351</f>
        <v>44754.715277777781</v>
      </c>
      <c r="C674" s="21" t="str">
        <f>'Bruker data input page'!G1351</f>
        <v>GeoExploration</v>
      </c>
      <c r="D674" s="21" t="str">
        <f>'Bruker data input page'!H1351</f>
        <v>Oxide3phase</v>
      </c>
      <c r="E674" s="26">
        <f>'Bruker data input page'!L1351</f>
        <v>90</v>
      </c>
      <c r="F674" s="26"/>
      <c r="G674" s="26" t="str">
        <f>'Bruker data input page'!DK674</f>
        <v>393-U1583F-28R-1A</v>
      </c>
      <c r="H674" s="26" t="str">
        <f>'Bruker data input page'!DL674</f>
        <v>SHLF</v>
      </c>
      <c r="I674" s="26">
        <f>'Bruker data input page'!DM674</f>
        <v>0</v>
      </c>
      <c r="J674" s="26">
        <f>'Bruker data input page'!DN674</f>
        <v>0</v>
      </c>
      <c r="K674" s="26">
        <f>'Bruker data input page'!DO674</f>
        <v>0</v>
      </c>
      <c r="L674" s="26">
        <f>'Bruker data input page'!DP674</f>
        <v>0</v>
      </c>
      <c r="M674" s="26">
        <f>'Bruker data input page'!DQ674</f>
        <v>0</v>
      </c>
      <c r="N674" s="26">
        <f>'Bruker data input page'!DR674</f>
        <v>0</v>
      </c>
      <c r="O674" s="26">
        <f>'Bruker data input page'!DS674</f>
        <v>58</v>
      </c>
      <c r="P674" s="21" t="str">
        <f>'Bruker data input page'!DT674</f>
        <v>6A BKGD</v>
      </c>
      <c r="Q674" s="21">
        <f>'Bruker data input page'!A674</f>
        <v>336</v>
      </c>
      <c r="R674" s="27">
        <f>'Bruker data input page'!B674</f>
        <v>44759.218055555553</v>
      </c>
      <c r="S674" s="22">
        <f>'Bruker data input page'!Y674*Calibrations!H$97+Calibrations!I$97</f>
        <v>49.488001206438355</v>
      </c>
      <c r="T674" s="23">
        <f>Calibrations!O$97*('Bruker data input page'!AK674/0.5993)^2+Calibrations!P$97*('Bruker data input page'!AK674/0.5993)+Calibrations!Q$97</f>
        <v>1.2595499809351192</v>
      </c>
      <c r="U674" s="22">
        <f>Calibrations!$V$97*'Bruker data input page'!W674^2+Calibrations!$W$97*'Bruker data input page'!W674+Calibrations!$X$97</f>
        <v>15.9025664533784</v>
      </c>
      <c r="V674" s="23">
        <f>('Bruker data input page'!AS674/0.69943)*Calibrations!AC$97+Calibrations!AD$97</f>
        <v>8.0017031464129609</v>
      </c>
      <c r="W674" s="23">
        <f>'Bruker data input page'!U674*Calibrations!AQ$97+Calibrations!AR$97</f>
        <v>8.6634529402479181</v>
      </c>
      <c r="X674" s="23">
        <f>Calibrations!AJ$97*('Bruker data input page'!AQ674/0.77446)^2+('Bruker data input page'!AQ674/0.77446)*Calibrations!AK$97+Calibrations!AL$97</f>
        <v>0.12711019620137004</v>
      </c>
      <c r="Y674" s="23">
        <f>('Bruker data input page'!AI674/0.7147)*Calibrations!AX$97+Calibrations!AY$97</f>
        <v>11.058809075120276</v>
      </c>
      <c r="Z674" s="23">
        <f>('Bruker data input page'!AG674/0.8302)*Calibrations!BE$97+Calibrations!BF$97</f>
        <v>0.19307856068802903</v>
      </c>
      <c r="AA674" s="23">
        <f>((('Bruker data input page'!AA674/0.436)^2)*Calibrations!BK$97)+(('Bruker data input page'!AA674/0.436)*Calibrations!BL$97)+Calibrations!BM$97</f>
        <v>0.10574467244539761</v>
      </c>
      <c r="AB674" s="24">
        <f>'Bruker data input page'!AM674*Calibrations!BS$97*10000+Calibrations!BT$97</f>
        <v>242.35838498238715</v>
      </c>
      <c r="AC674" s="24">
        <f>Calibrations!CA$97*('Bruker data input page'!AO674*10000)^2+('Bruker data input page'!AO674*10000)*Calibrations!CB$97+Calibrations!CC$97</f>
        <v>322.5148979033014</v>
      </c>
      <c r="AD674" s="24">
        <f>'Bruker data input page'!AW674*10000*Calibrations!CI$97+Calibrations!CJ$97</f>
        <v>100.21829586365688</v>
      </c>
      <c r="AE674" s="24">
        <f>'Bruker data input page'!AY674*10000*Calibrations!CP$97+Calibrations!CQ$97</f>
        <v>73.102043944888834</v>
      </c>
      <c r="AF674" s="24">
        <f>Calibrations!$CW$97*('Bruker data input page'!BA674*10000)^2+('Bruker data input page'!BA674*10000)*Calibrations!$CX$97+Calibrations!$CY$97</f>
        <v>78.148513355605772</v>
      </c>
      <c r="AG674" s="24">
        <f>'Bruker data input page'!BI674*10000*Calibrations!DD$97+Calibrations!DE$97</f>
        <v>3.0310147047823475</v>
      </c>
      <c r="AH674" s="24">
        <f>('Bruker data input page'!BK674*10000)*Calibrations!DK$97+Calibrations!DL$97</f>
        <v>89.553650944811025</v>
      </c>
      <c r="AI674" s="24">
        <f>Calibrations!DR$97*('Bruker data input page'!BM674*10000)^2+('Bruker data input page'!BM674*10000)*Calibrations!DS$97+Calibrations!DT$97</f>
        <v>30.785516947465101</v>
      </c>
      <c r="AJ674" s="24">
        <f>Calibrations!DY$97*('Bruker data input page'!BO674*10000)^2+Calibrations!DZ$97*('Bruker data input page'!BO674*10000)+Calibrations!EA$97</f>
        <v>100.70460775616377</v>
      </c>
      <c r="AK674" s="21"/>
      <c r="AL674" s="21"/>
    </row>
    <row r="675" spans="2:58">
      <c r="B675" s="27">
        <f>'Bruker data input page'!B1352</f>
        <v>44754.71597222222</v>
      </c>
      <c r="C675" s="21" t="str">
        <f>'Bruker data input page'!G1352</f>
        <v>GeoExploration</v>
      </c>
      <c r="D675" s="21" t="str">
        <f>'Bruker data input page'!H1352</f>
        <v>Oxide3phase</v>
      </c>
      <c r="E675" s="26">
        <f>'Bruker data input page'!L1352</f>
        <v>90</v>
      </c>
      <c r="F675" s="26"/>
      <c r="G675" s="26" t="str">
        <f>'Bruker data input page'!DK675</f>
        <v>393-U1583F-29R-1A</v>
      </c>
      <c r="H675" s="26" t="str">
        <f>'Bruker data input page'!DL675</f>
        <v>SHLF</v>
      </c>
      <c r="I675" s="26">
        <f>'Bruker data input page'!DM675</f>
        <v>0</v>
      </c>
      <c r="J675" s="26">
        <f>'Bruker data input page'!DN675</f>
        <v>0</v>
      </c>
      <c r="K675" s="26">
        <f>'Bruker data input page'!DO675</f>
        <v>0</v>
      </c>
      <c r="L675" s="26">
        <f>'Bruker data input page'!DP675</f>
        <v>0</v>
      </c>
      <c r="M675" s="26">
        <f>'Bruker data input page'!DQ675</f>
        <v>0</v>
      </c>
      <c r="N675" s="26">
        <f>'Bruker data input page'!DR675</f>
        <v>0</v>
      </c>
      <c r="O675" s="26">
        <f>'Bruker data input page'!DS675</f>
        <v>6</v>
      </c>
      <c r="P675" s="21" t="str">
        <f>'Bruker data input page'!DT675</f>
        <v>1A BKGD</v>
      </c>
      <c r="Q675" s="21">
        <f>'Bruker data input page'!A675</f>
        <v>337</v>
      </c>
      <c r="R675" s="27">
        <f>'Bruker data input page'!B675</f>
        <v>44759.220833333333</v>
      </c>
      <c r="S675" s="22">
        <f>'Bruker data input page'!Y675*Calibrations!H$97+Calibrations!I$97</f>
        <v>52.413821339662626</v>
      </c>
      <c r="T675" s="23">
        <f>Calibrations!O$97*('Bruker data input page'!AK675/0.5993)^2+Calibrations!P$97*('Bruker data input page'!AK675/0.5993)+Calibrations!Q$97</f>
        <v>1.291364207004523</v>
      </c>
      <c r="U675" s="22">
        <f>Calibrations!$V$97*'Bruker data input page'!W675^2+Calibrations!$W$97*'Bruker data input page'!W675+Calibrations!$X$97</f>
        <v>17.306942334667081</v>
      </c>
      <c r="V675" s="23">
        <f>('Bruker data input page'!AS675/0.69943)*Calibrations!AC$97+Calibrations!AD$97</f>
        <v>8.3220644254435747</v>
      </c>
      <c r="W675" s="23">
        <f>'Bruker data input page'!U675*Calibrations!AQ$97+Calibrations!AR$97</f>
        <v>10.839444894176484</v>
      </c>
      <c r="X675" s="23">
        <f>Calibrations!AJ$97*('Bruker data input page'!AQ675/0.77446)^2+('Bruker data input page'!AQ675/0.77446)*Calibrations!AK$97+Calibrations!AL$97</f>
        <v>0.13539933978003776</v>
      </c>
      <c r="Y675" s="23">
        <f>('Bruker data input page'!AI675/0.7147)*Calibrations!AX$97+Calibrations!AY$97</f>
        <v>11.200705593254959</v>
      </c>
      <c r="Z675" s="23">
        <f>('Bruker data input page'!AG675/0.8302)*Calibrations!BE$97+Calibrations!BF$97</f>
        <v>0.24499536105584618</v>
      </c>
      <c r="AA675" s="23">
        <f>((('Bruker data input page'!AA675/0.436)^2)*Calibrations!BK$97)+(('Bruker data input page'!AA675/0.436)*Calibrations!BL$97)+Calibrations!BM$97</f>
        <v>7.5758621798797957E-2</v>
      </c>
      <c r="AB675" s="24">
        <f>'Bruker data input page'!AM675*Calibrations!BS$97*10000+Calibrations!BT$97</f>
        <v>289.51909472956692</v>
      </c>
      <c r="AC675" s="24">
        <f>Calibrations!CA$97*('Bruker data input page'!AO675*10000)^2+('Bruker data input page'!AO675*10000)*Calibrations!CB$97+Calibrations!CC$97</f>
        <v>316.36626043420551</v>
      </c>
      <c r="AD675" s="24">
        <f>'Bruker data input page'!AW675*10000*Calibrations!CI$97+Calibrations!CJ$97</f>
        <v>113.06916162695128</v>
      </c>
      <c r="AE675" s="24">
        <f>'Bruker data input page'!AY675*10000*Calibrations!CP$97+Calibrations!CQ$97</f>
        <v>88.521462970931793</v>
      </c>
      <c r="AF675" s="24">
        <f>Calibrations!$CW$97*('Bruker data input page'!BA675*10000)^2+('Bruker data input page'!BA675*10000)*Calibrations!$CX$97+Calibrations!$CY$97</f>
        <v>80.80606205893092</v>
      </c>
      <c r="AG675" s="24">
        <f>'Bruker data input page'!BI675*10000*Calibrations!DD$97+Calibrations!DE$97</f>
        <v>1.9009381417320252</v>
      </c>
      <c r="AH675" s="24">
        <f>('Bruker data input page'!BK675*10000)*Calibrations!DK$97+Calibrations!DL$97</f>
        <v>102.46495988885611</v>
      </c>
      <c r="AI675" s="24">
        <f>Calibrations!DR$97*('Bruker data input page'!BM675*10000)^2+('Bruker data input page'!BM675*10000)*Calibrations!DS$97+Calibrations!DT$97</f>
        <v>30.785516947465101</v>
      </c>
      <c r="AJ675" s="24">
        <f>Calibrations!DY$97*('Bruker data input page'!BO675*10000)^2+Calibrations!DZ$97*('Bruker data input page'!BO675*10000)+Calibrations!EA$97</f>
        <v>99.860350410426648</v>
      </c>
      <c r="AK675" s="21"/>
      <c r="AL675" s="21"/>
    </row>
    <row r="676" spans="2:58">
      <c r="B676" s="27">
        <f>'Bruker data input page'!B1353</f>
        <v>44754.835416666669</v>
      </c>
      <c r="C676" s="21" t="str">
        <f>'Bruker data input page'!G1353</f>
        <v>GeoExploration</v>
      </c>
      <c r="D676" s="21" t="str">
        <f>'Bruker data input page'!H1353</f>
        <v>Oxide3phase</v>
      </c>
      <c r="E676" s="26">
        <f>'Bruker data input page'!L1353</f>
        <v>90</v>
      </c>
      <c r="F676" s="26"/>
      <c r="G676" s="26" t="str">
        <f>'Bruker data input page'!DK676</f>
        <v>393-U1583F-29R-1A</v>
      </c>
      <c r="H676" s="26" t="str">
        <f>'Bruker data input page'!DL676</f>
        <v>SHLF</v>
      </c>
      <c r="I676" s="26">
        <f>'Bruker data input page'!DM676</f>
        <v>0</v>
      </c>
      <c r="J676" s="26">
        <f>'Bruker data input page'!DN676</f>
        <v>0</v>
      </c>
      <c r="K676" s="26">
        <f>'Bruker data input page'!DO676</f>
        <v>0</v>
      </c>
      <c r="L676" s="26">
        <f>'Bruker data input page'!DP676</f>
        <v>0</v>
      </c>
      <c r="M676" s="26">
        <f>'Bruker data input page'!DQ676</f>
        <v>0</v>
      </c>
      <c r="N676" s="26">
        <f>'Bruker data input page'!DR676</f>
        <v>0</v>
      </c>
      <c r="O676" s="26">
        <f>'Bruker data input page'!DS676</f>
        <v>16</v>
      </c>
      <c r="P676" s="21" t="str">
        <f>'Bruker data input page'!DT676</f>
        <v>2A ALT</v>
      </c>
      <c r="Q676" s="21">
        <f>'Bruker data input page'!A676</f>
        <v>338</v>
      </c>
      <c r="R676" s="27">
        <f>'Bruker data input page'!B676</f>
        <v>44759.222916666666</v>
      </c>
      <c r="S676" s="22">
        <f>'Bruker data input page'!Y676*Calibrations!H$97+Calibrations!I$97</f>
        <v>50.961307588244686</v>
      </c>
      <c r="T676" s="23">
        <f>Calibrations!O$97*('Bruker data input page'!AK676/0.5993)^2+Calibrations!P$97*('Bruker data input page'!AK676/0.5993)+Calibrations!Q$97</f>
        <v>1.4606435238178888</v>
      </c>
      <c r="U676" s="22">
        <f>Calibrations!$V$97*'Bruker data input page'!W676^2+Calibrations!$W$97*'Bruker data input page'!W676+Calibrations!$X$97</f>
        <v>18.004919674325198</v>
      </c>
      <c r="V676" s="23">
        <f>('Bruker data input page'!AS676/0.69943)*Calibrations!AC$97+Calibrations!AD$97</f>
        <v>10.83472730531577</v>
      </c>
      <c r="W676" s="23">
        <f>'Bruker data input page'!U676*Calibrations!AQ$97+Calibrations!AR$97</f>
        <v>6.8240582312584568</v>
      </c>
      <c r="X676" s="23">
        <f>Calibrations!AJ$97*('Bruker data input page'!AQ676/0.77446)^2+('Bruker data input page'!AQ676/0.77446)*Calibrations!AK$97+Calibrations!AL$97</f>
        <v>0.13932568670069012</v>
      </c>
      <c r="Y676" s="23">
        <f>('Bruker data input page'!AI676/0.7147)*Calibrations!AX$97+Calibrations!AY$97</f>
        <v>12.073856378128774</v>
      </c>
      <c r="Z676" s="23">
        <f>('Bruker data input page'!AG676/0.8302)*Calibrations!BE$97+Calibrations!BF$97</f>
        <v>0.18115580711518731</v>
      </c>
      <c r="AA676" s="23">
        <f>((('Bruker data input page'!AA676/0.436)^2)*Calibrations!BK$97)+(('Bruker data input page'!AA676/0.436)*Calibrations!BL$97)+Calibrations!BM$97</f>
        <v>0.12747847247756944</v>
      </c>
      <c r="AB676" s="24">
        <f>'Bruker data input page'!AM676*Calibrations!BS$97*10000+Calibrations!BT$97</f>
        <v>274.94214808043864</v>
      </c>
      <c r="AC676" s="24">
        <f>Calibrations!CA$97*('Bruker data input page'!AO676*10000)^2+('Bruker data input page'!AO676*10000)*Calibrations!CB$97+Calibrations!CC$97</f>
        <v>293.32435918218368</v>
      </c>
      <c r="AD676" s="24">
        <f>'Bruker data input page'!AW676*10000*Calibrations!CI$97+Calibrations!CJ$97</f>
        <v>60.677170438135605</v>
      </c>
      <c r="AE676" s="24">
        <f>'Bruker data input page'!AY676*10000*Calibrations!CP$97+Calibrations!CQ$97</f>
        <v>76.18592775009742</v>
      </c>
      <c r="AF676" s="24">
        <f>Calibrations!$CW$97*('Bruker data input page'!BA676*10000)^2+('Bruker data input page'!BA676*10000)*Calibrations!$CX$97+Calibrations!$CY$97</f>
        <v>92.471411355031861</v>
      </c>
      <c r="AG676" s="24">
        <f>'Bruker data input page'!BI676*10000*Calibrations!DD$97+Calibrations!DE$97</f>
        <v>3.0310147047823475</v>
      </c>
      <c r="AH676" s="24">
        <f>('Bruker data input page'!BK676*10000)*Calibrations!DK$97+Calibrations!DL$97</f>
        <v>108.42402555533846</v>
      </c>
      <c r="AI676" s="24">
        <f>Calibrations!DR$97*('Bruker data input page'!BM676*10000)^2+('Bruker data input page'!BM676*10000)*Calibrations!DS$97+Calibrations!DT$97</f>
        <v>31.845636216163818</v>
      </c>
      <c r="AJ676" s="24">
        <f>Calibrations!DY$97*('Bruker data input page'!BO676*10000)^2+Calibrations!DZ$97*('Bruker data input page'!BO676*10000)+Calibrations!EA$97</f>
        <v>93.941883812050335</v>
      </c>
      <c r="AK676" s="21"/>
      <c r="AL676" s="21"/>
    </row>
    <row r="677" spans="2:58">
      <c r="B677" s="27">
        <f>'Bruker data input page'!B1354</f>
        <v>44755.79791666667</v>
      </c>
      <c r="C677" s="21" t="str">
        <f>'Bruker data input page'!G1354</f>
        <v>GeoExploration</v>
      </c>
      <c r="D677" s="21" t="str">
        <f>'Bruker data input page'!H1354</f>
        <v>Oxide3phase</v>
      </c>
      <c r="E677" s="26">
        <f>'Bruker data input page'!L1354</f>
        <v>90</v>
      </c>
      <c r="F677" s="26"/>
      <c r="G677" s="26" t="str">
        <f>'Bruker data input page'!DK677</f>
        <v>393-U1583F-29R-1A</v>
      </c>
      <c r="H677" s="26" t="str">
        <f>'Bruker data input page'!DL677</f>
        <v>SHLF</v>
      </c>
      <c r="I677" s="26">
        <f>'Bruker data input page'!DM677</f>
        <v>0</v>
      </c>
      <c r="J677" s="26">
        <f>'Bruker data input page'!DN677</f>
        <v>0</v>
      </c>
      <c r="K677" s="26">
        <f>'Bruker data input page'!DO677</f>
        <v>0</v>
      </c>
      <c r="L677" s="26">
        <f>'Bruker data input page'!DP677</f>
        <v>0</v>
      </c>
      <c r="M677" s="26">
        <f>'Bruker data input page'!DQ677</f>
        <v>0</v>
      </c>
      <c r="N677" s="26">
        <f>'Bruker data input page'!DR677</f>
        <v>0</v>
      </c>
      <c r="O677" s="26">
        <f>'Bruker data input page'!DS677</f>
        <v>36</v>
      </c>
      <c r="P677" s="21" t="str">
        <f>'Bruker data input page'!DT677</f>
        <v>3A BKGD</v>
      </c>
      <c r="Q677" s="21">
        <f>'Bruker data input page'!A677</f>
        <v>339</v>
      </c>
      <c r="R677" s="27">
        <f>'Bruker data input page'!B677</f>
        <v>44759.225694444445</v>
      </c>
      <c r="S677" s="22">
        <f>'Bruker data input page'!Y677*Calibrations!H$97+Calibrations!I$97</f>
        <v>48.249948585597885</v>
      </c>
      <c r="T677" s="23">
        <f>Calibrations!O$97*('Bruker data input page'!AK677/0.5993)^2+Calibrations!P$97*('Bruker data input page'!AK677/0.5993)+Calibrations!Q$97</f>
        <v>1.3248761239615323</v>
      </c>
      <c r="U677" s="22">
        <f>Calibrations!$V$97*'Bruker data input page'!W677^2+Calibrations!$W$97*'Bruker data input page'!W677+Calibrations!$X$97</f>
        <v>16.316814578432396</v>
      </c>
      <c r="V677" s="23">
        <f>('Bruker data input page'!AS677/0.69943)*Calibrations!AC$97+Calibrations!AD$97</f>
        <v>8.8807537718931915</v>
      </c>
      <c r="W677" s="23">
        <f>'Bruker data input page'!U677*Calibrations!AQ$97+Calibrations!AR$97</f>
        <v>7.5974005516240064</v>
      </c>
      <c r="X677" s="23">
        <f>Calibrations!AJ$97*('Bruker data input page'!AQ677/0.77446)^2+('Bruker data input page'!AQ677/0.77446)*Calibrations!AK$97+Calibrations!AL$97</f>
        <v>0.20046626926007549</v>
      </c>
      <c r="Y677" s="23">
        <f>('Bruker data input page'!AI677/0.7147)*Calibrations!AX$97+Calibrations!AY$97</f>
        <v>13.837057640486869</v>
      </c>
      <c r="Z677" s="23">
        <f>('Bruker data input page'!AG677/0.8302)*Calibrations!BE$97+Calibrations!BF$97</f>
        <v>0.27623599383531749</v>
      </c>
      <c r="AA677" s="23">
        <f>((('Bruker data input page'!AA677/0.436)^2)*Calibrations!BK$97)+(('Bruker data input page'!AA677/0.436)*Calibrations!BL$97)+Calibrations!BM$97</f>
        <v>0.1207589868510215</v>
      </c>
      <c r="AB677" s="24">
        <f>'Bruker data input page'!AM677*Calibrations!BS$97*10000+Calibrations!BT$97</f>
        <v>293.80643197931056</v>
      </c>
      <c r="AC677" s="24">
        <f>Calibrations!CA$97*('Bruker data input page'!AO677*10000)^2+('Bruker data input page'!AO677*10000)*Calibrations!CB$97+Calibrations!CC$97</f>
        <v>285.59373181408967</v>
      </c>
      <c r="AD677" s="24">
        <f>'Bruker data input page'!AW677*10000*Calibrations!CI$97+Calibrations!CJ$97</f>
        <v>106.14946467748507</v>
      </c>
      <c r="AE677" s="24">
        <f>'Bruker data input page'!AY677*10000*Calibrations!CP$97+Calibrations!CQ$97</f>
        <v>60.766508724054461</v>
      </c>
      <c r="AF677" s="24">
        <f>Calibrations!$CW$97*('Bruker data input page'!BA677*10000)^2+('Bruker data input page'!BA677*10000)*Calibrations!$CX$97+Calibrations!$CY$97</f>
        <v>88.636347020367126</v>
      </c>
      <c r="AG677" s="24">
        <f>'Bruker data input page'!BI677*10000*Calibrations!DD$97+Calibrations!DE$97</f>
        <v>6.421244393933315</v>
      </c>
      <c r="AH677" s="24">
        <f>('Bruker data input page'!BK677*10000)*Calibrations!DK$97+Calibrations!DL$97</f>
        <v>103.4581374999365</v>
      </c>
      <c r="AI677" s="24">
        <f>Calibrations!DR$97*('Bruker data input page'!BM677*10000)^2+('Bruker data input page'!BM677*10000)*Calibrations!DS$97+Calibrations!DT$97</f>
        <v>36.083214844337292</v>
      </c>
      <c r="AJ677" s="24">
        <f>Calibrations!DY$97*('Bruker data input page'!BO677*10000)^2+Calibrations!DZ$97*('Bruker data input page'!BO677*10000)+Calibrations!EA$97</f>
        <v>92.24810811951609</v>
      </c>
      <c r="AK677" s="21"/>
      <c r="AL677" s="21"/>
    </row>
    <row r="678" spans="2:58">
      <c r="B678" s="27">
        <f>'Bruker data input page'!B1355</f>
        <v>44765.063888888886</v>
      </c>
      <c r="C678" s="21" t="str">
        <f>'Bruker data input page'!G1355</f>
        <v>GeoExploration</v>
      </c>
      <c r="D678" s="21" t="str">
        <f>'Bruker data input page'!H1355</f>
        <v>Oxide3phase</v>
      </c>
      <c r="E678" s="26">
        <f>'Bruker data input page'!L1355</f>
        <v>90</v>
      </c>
      <c r="F678" s="26"/>
      <c r="G678" s="26" t="str">
        <f>'Bruker data input page'!DK678</f>
        <v>393-U1583F-29R-1A</v>
      </c>
      <c r="H678" s="26" t="str">
        <f>'Bruker data input page'!DL678</f>
        <v>SHLF</v>
      </c>
      <c r="I678" s="26">
        <f>'Bruker data input page'!DM678</f>
        <v>0</v>
      </c>
      <c r="J678" s="26">
        <f>'Bruker data input page'!DN678</f>
        <v>0</v>
      </c>
      <c r="K678" s="26">
        <f>'Bruker data input page'!DO678</f>
        <v>0</v>
      </c>
      <c r="L678" s="26">
        <f>'Bruker data input page'!DP678</f>
        <v>0</v>
      </c>
      <c r="M678" s="26">
        <f>'Bruker data input page'!DQ678</f>
        <v>0</v>
      </c>
      <c r="N678" s="26">
        <f>'Bruker data input page'!DR678</f>
        <v>0</v>
      </c>
      <c r="O678" s="26">
        <f>'Bruker data input page'!DS678</f>
        <v>42</v>
      </c>
      <c r="P678" s="21" t="str">
        <f>'Bruker data input page'!DT678</f>
        <v>4A ALT</v>
      </c>
      <c r="Q678" s="21">
        <f>'Bruker data input page'!A678</f>
        <v>340</v>
      </c>
      <c r="R678" s="27">
        <f>'Bruker data input page'!B678</f>
        <v>44759.227083333331</v>
      </c>
      <c r="S678" s="22">
        <f>'Bruker data input page'!Y678*Calibrations!H$97+Calibrations!I$97</f>
        <v>50.143978991434544</v>
      </c>
      <c r="T678" s="23">
        <f>Calibrations!O$97*('Bruker data input page'!AK678/0.5993)^2+Calibrations!P$97*('Bruker data input page'!AK678/0.5993)+Calibrations!Q$97</f>
        <v>1.3859574265271499</v>
      </c>
      <c r="U678" s="22">
        <f>Calibrations!$V$97*'Bruker data input page'!W678^2+Calibrations!$W$97*'Bruker data input page'!W678+Calibrations!$X$97</f>
        <v>18.653141307167203</v>
      </c>
      <c r="V678" s="23">
        <f>('Bruker data input page'!AS678/0.69943)*Calibrations!AC$97+Calibrations!AD$97</f>
        <v>10.409305948256247</v>
      </c>
      <c r="W678" s="23">
        <f>'Bruker data input page'!U678*Calibrations!AQ$97+Calibrations!AR$97</f>
        <v>6.3760996921867115</v>
      </c>
      <c r="X678" s="23">
        <f>Calibrations!AJ$97*('Bruker data input page'!AQ678/0.77446)^2+('Bruker data input page'!AQ678/0.77446)*Calibrations!AK$97+Calibrations!AL$97</f>
        <v>0.15484961971536171</v>
      </c>
      <c r="Y678" s="23">
        <f>('Bruker data input page'!AI678/0.7147)*Calibrations!AX$97+Calibrations!AY$97</f>
        <v>12.139323655808937</v>
      </c>
      <c r="Z678" s="23">
        <f>('Bruker data input page'!AG678/0.8302)*Calibrations!BE$97+Calibrations!BF$97</f>
        <v>0.18221225363429988</v>
      </c>
      <c r="AA678" s="23">
        <f>((('Bruker data input page'!AA678/0.436)^2)*Calibrations!BK$97)+(('Bruker data input page'!AA678/0.436)*Calibrations!BL$97)+Calibrations!BM$97</f>
        <v>0.16512228214177305</v>
      </c>
      <c r="AB678" s="24">
        <f>'Bruker data input page'!AM678*Calibrations!BS$97*10000+Calibrations!BT$97</f>
        <v>345.25447897623394</v>
      </c>
      <c r="AC678" s="24">
        <f>Calibrations!CA$97*('Bruker data input page'!AO678*10000)^2+('Bruker data input page'!AO678*10000)*Calibrations!CB$97+Calibrations!CC$97</f>
        <v>261.36266725905273</v>
      </c>
      <c r="AD678" s="24">
        <f>'Bruker data input page'!AW678*10000*Calibrations!CI$97+Calibrations!CJ$97</f>
        <v>57.711586031221515</v>
      </c>
      <c r="AE678" s="24">
        <f>'Bruker data input page'!AY678*10000*Calibrations!CP$97+Calibrations!CQ$97</f>
        <v>59.738547455651592</v>
      </c>
      <c r="AF678" s="24">
        <f>Calibrations!$CW$97*('Bruker data input page'!BA678*10000)^2+('Bruker data input page'!BA678*10000)*Calibrations!$CX$97+Calibrations!$CY$97</f>
        <v>99.981383732254599</v>
      </c>
      <c r="AG678" s="24">
        <f>'Bruker data input page'!BI678*10000*Calibrations!DD$97+Calibrations!DE$97</f>
        <v>4.1610912678326706</v>
      </c>
      <c r="AH678" s="24">
        <f>('Bruker data input page'!BK678*10000)*Calibrations!DK$97+Calibrations!DL$97</f>
        <v>115.37626883290119</v>
      </c>
      <c r="AI678" s="24">
        <f>Calibrations!DR$97*('Bruker data input page'!BM678*10000)^2+('Bruker data input page'!BM678*10000)*Calibrations!DS$97+Calibrations!DT$97</f>
        <v>27.603420073396141</v>
      </c>
      <c r="AJ678" s="24">
        <f>Calibrations!DY$97*('Bruker data input page'!BO678*10000)^2+Calibrations!DZ$97*('Bruker data input page'!BO678*10000)+Calibrations!EA$97</f>
        <v>98.170907307000647</v>
      </c>
      <c r="AK678" s="21"/>
      <c r="AL678" s="21"/>
    </row>
    <row r="679" spans="2:58">
      <c r="B679" s="27">
        <f>'Bruker data input page'!B1356</f>
        <v>44766.275000000001</v>
      </c>
      <c r="C679" s="21" t="str">
        <f>'Bruker data input page'!G1356</f>
        <v>GeoExploration</v>
      </c>
      <c r="D679" s="21" t="str">
        <f>'Bruker data input page'!H1356</f>
        <v>Oxide3phase</v>
      </c>
      <c r="E679" s="26">
        <f>'Bruker data input page'!L1356</f>
        <v>90</v>
      </c>
      <c r="F679" s="26"/>
      <c r="G679" s="26" t="str">
        <f>'Bruker data input page'!DK679</f>
        <v>395E-U1560A-16X-CC</v>
      </c>
      <c r="H679" s="26" t="str">
        <f>'Bruker data input page'!DL679</f>
        <v>SHLF</v>
      </c>
      <c r="I679" s="26">
        <f>'Bruker data input page'!DM679</f>
        <v>111</v>
      </c>
      <c r="J679" s="26" t="str">
        <f>'Bruker data input page'!DN679</f>
        <v>U1560</v>
      </c>
      <c r="K679" s="26" t="str">
        <f>'Bruker data input page'!DO679</f>
        <v>A</v>
      </c>
      <c r="L679" s="26">
        <f>'Bruker data input page'!DP679</f>
        <v>16</v>
      </c>
      <c r="M679" s="26" t="str">
        <f>'Bruker data input page'!DQ679</f>
        <v>X</v>
      </c>
      <c r="N679" s="26" t="str">
        <f>'Bruker data input page'!DR679</f>
        <v>CC</v>
      </c>
      <c r="O679" s="26">
        <f>'Bruker data input page'!DS679</f>
        <v>16</v>
      </c>
      <c r="P679" s="21" t="str">
        <f>'Bruker data input page'!DT679</f>
        <v>1A BKGD 1</v>
      </c>
      <c r="Q679" s="21">
        <f>'Bruker data input page'!A679</f>
        <v>112</v>
      </c>
      <c r="R679" s="27">
        <f>'Bruker data input page'!B679</f>
        <v>44730</v>
      </c>
      <c r="S679" s="22">
        <f>'Bruker data input page'!Y679*Calibrations!H$97+Calibrations!I$97</f>
        <v>54.187373304277386</v>
      </c>
      <c r="T679" s="23">
        <f>Calibrations!O$97*('Bruker data input page'!AK679/0.5993)^2+Calibrations!P$97*('Bruker data input page'!AK679/0.5993)+Calibrations!Q$97</f>
        <v>1.4169124603776131</v>
      </c>
      <c r="U679" s="22">
        <f>Calibrations!$V$97*'Bruker data input page'!W679^2+Calibrations!$W$97*'Bruker data input page'!W679+Calibrations!$X$97</f>
        <v>17.892520867375232</v>
      </c>
      <c r="V679" s="23">
        <f>('Bruker data input page'!AS679/0.69943)*Calibrations!AC$97+Calibrations!AD$97</f>
        <v>9.3499261751455744</v>
      </c>
      <c r="W679" s="23">
        <f>'Bruker data input page'!U679*Calibrations!AQ$97+Calibrations!AR$97</f>
        <v>9.167285461966074</v>
      </c>
      <c r="X679" s="23">
        <f>Calibrations!AJ$97*('Bruker data input page'!AQ679/0.77446)^2+('Bruker data input page'!AQ679/0.77446)*Calibrations!AK$97+Calibrations!AL$97</f>
        <v>0.15345875765360151</v>
      </c>
      <c r="Y679" s="23">
        <f>('Bruker data input page'!AI679/0.7147)*Calibrations!AX$97+Calibrations!AY$97</f>
        <v>11.725205062111154</v>
      </c>
      <c r="Z679" s="23">
        <f>('Bruker data input page'!AG679/0.8302)*Calibrations!BE$97+Calibrations!BF$97</f>
        <v>0.23231800282649545</v>
      </c>
      <c r="AA679" s="23">
        <f>((('Bruker data input page'!AA679/0.436)^2)*Calibrations!BK$97)+(('Bruker data input page'!AA679/0.436)*Calibrations!BL$97)+Calibrations!BM$97</f>
        <v>6.809712787942955E-2</v>
      </c>
      <c r="AB679" s="24">
        <f>'Bruker data input page'!AM679*Calibrations!BS$97*10000+Calibrations!BT$97</f>
        <v>314.38565077807988</v>
      </c>
      <c r="AC679" s="24">
        <f>Calibrations!CA$97*('Bruker data input page'!AO679*10000)^2+('Bruker data input page'!AO679*10000)*Calibrations!CB$97+Calibrations!CC$97</f>
        <v>278.68735714131827</v>
      </c>
      <c r="AD679" s="24">
        <f>'Bruker data input page'!AW679*10000*Calibrations!CI$97+Calibrations!CJ$97</f>
        <v>65.619811116325764</v>
      </c>
      <c r="AE679" s="24">
        <f>'Bruker data input page'!AY679*10000*Calibrations!CP$97+Calibrations!CQ$97</f>
        <v>55.626702382040129</v>
      </c>
      <c r="AF679" s="24">
        <f>Calibrations!$CW$97*('Bruker data input page'!BA679*10000)^2+('Bruker data input page'!BA679*10000)*Calibrations!$CX$97+Calibrations!$CY$97</f>
        <v>92.471411355031861</v>
      </c>
      <c r="AG679" s="24">
        <f>'Bruker data input page'!BI679*10000*Calibrations!DD$97+Calibrations!DE$97</f>
        <v>4.1610912678326706</v>
      </c>
      <c r="AH679" s="24">
        <f>('Bruker data input page'!BK679*10000)*Calibrations!DK$97+Calibrations!DL$97</f>
        <v>105.44449272209728</v>
      </c>
      <c r="AI679" s="24">
        <f>Calibrations!DR$97*('Bruker data input page'!BM679*10000)^2+('Bruker data input page'!BM679*10000)*Calibrations!DS$97+Calibrations!DT$97</f>
        <v>31.845636216163818</v>
      </c>
      <c r="AJ679" s="24">
        <f>Calibrations!DY$97*('Bruker data input page'!BO679*10000)^2+Calibrations!DZ$97*('Bruker data input page'!BO679*10000)+Calibrations!EA$97</f>
        <v>88.008253151795159</v>
      </c>
      <c r="AK679" s="21"/>
      <c r="AL679" s="21"/>
    </row>
    <row r="680" spans="2:58">
      <c r="B680" s="27">
        <f>'Bruker data input page'!B1357</f>
        <v>44767.293055555558</v>
      </c>
      <c r="C680" s="21" t="str">
        <f>'Bruker data input page'!G1357</f>
        <v>GeoExploration</v>
      </c>
      <c r="D680" s="21" t="str">
        <f>'Bruker data input page'!H1357</f>
        <v>Oxide3phase</v>
      </c>
      <c r="E680" s="26">
        <f>'Bruker data input page'!L1357</f>
        <v>90</v>
      </c>
      <c r="F680" s="26"/>
      <c r="G680" s="26" t="str">
        <f>'Bruker data input page'!DK680</f>
        <v>395E-U1560A-16X-CC</v>
      </c>
      <c r="H680" s="26" t="str">
        <f>'Bruker data input page'!DL680</f>
        <v>SHLF</v>
      </c>
      <c r="I680" s="26">
        <f>'Bruker data input page'!DM680</f>
        <v>112</v>
      </c>
      <c r="J680" s="26" t="str">
        <f>'Bruker data input page'!DN680</f>
        <v>U1560</v>
      </c>
      <c r="K680" s="26" t="str">
        <f>'Bruker data input page'!DO680</f>
        <v>A</v>
      </c>
      <c r="L680" s="26">
        <f>'Bruker data input page'!DP680</f>
        <v>16</v>
      </c>
      <c r="M680" s="26" t="str">
        <f>'Bruker data input page'!DQ680</f>
        <v>X</v>
      </c>
      <c r="N680" s="26" t="str">
        <f>'Bruker data input page'!DR680</f>
        <v>CC</v>
      </c>
      <c r="O680" s="26">
        <f>'Bruker data input page'!DS680</f>
        <v>16</v>
      </c>
      <c r="P680" s="21" t="str">
        <f>'Bruker data input page'!DT680</f>
        <v>1A ALD 1</v>
      </c>
      <c r="Q680" s="21">
        <f>'Bruker data input page'!A680</f>
        <v>113</v>
      </c>
      <c r="R680" s="27">
        <f>'Bruker data input page'!B680</f>
        <v>44730</v>
      </c>
      <c r="S680" s="22">
        <f>'Bruker data input page'!Y680*Calibrations!H$97+Calibrations!I$97</f>
        <v>50.697775849950617</v>
      </c>
      <c r="T680" s="23">
        <f>Calibrations!O$97*('Bruker data input page'!AK680/0.5993)^2+Calibrations!P$97*('Bruker data input page'!AK680/0.5993)+Calibrations!Q$97</f>
        <v>1.3572307985992098</v>
      </c>
      <c r="U680" s="22">
        <f>Calibrations!$V$97*'Bruker data input page'!W680^2+Calibrations!$W$97*'Bruker data input page'!W680+Calibrations!$X$97</f>
        <v>17.628422278591298</v>
      </c>
      <c r="V680" s="23">
        <f>('Bruker data input page'!AS680/0.69943)*Calibrations!AC$97+Calibrations!AD$97</f>
        <v>9.7469957029288032</v>
      </c>
      <c r="W680" s="23">
        <f>'Bruker data input page'!U680*Calibrations!AQ$97+Calibrations!AR$97</f>
        <v>8.1321667661567858</v>
      </c>
      <c r="X680" s="23">
        <f>Calibrations!AJ$97*('Bruker data input page'!AQ680/0.77446)^2+('Bruker data input page'!AQ680/0.77446)*Calibrations!AK$97+Calibrations!AL$97</f>
        <v>0.13919640486230828</v>
      </c>
      <c r="Y680" s="23">
        <f>('Bruker data input page'!AI680/0.7147)*Calibrations!AX$97+Calibrations!AY$97</f>
        <v>11.804679292225213</v>
      </c>
      <c r="Z680" s="23">
        <f>('Bruker data input page'!AG680/0.8302)*Calibrations!BE$97+Calibrations!BF$97</f>
        <v>0.14855688595399982</v>
      </c>
      <c r="AA680" s="23">
        <f>((('Bruker data input page'!AA680/0.436)^2)*Calibrations!BK$97)+(('Bruker data input page'!AA680/0.436)*Calibrations!BL$97)+Calibrations!BM$97</f>
        <v>0.1211328933796532</v>
      </c>
      <c r="AB680" s="24">
        <f>'Bruker data input page'!AM680*Calibrations!BS$97*10000+Calibrations!BT$97</f>
        <v>326.39019507736202</v>
      </c>
      <c r="AC680" s="24">
        <f>Calibrations!CA$97*('Bruker data input page'!AO680*10000)^2+('Bruker data input page'!AO680*10000)*Calibrations!CB$97+Calibrations!CC$97</f>
        <v>293.32435918218368</v>
      </c>
      <c r="AD680" s="24">
        <f>'Bruker data input page'!AW680*10000*Calibrations!CI$97+Calibrations!CJ$97</f>
        <v>49.803360946117259</v>
      </c>
      <c r="AE680" s="24">
        <f>'Bruker data input page'!AY680*10000*Calibrations!CP$97+Calibrations!CQ$97</f>
        <v>54.598741113637267</v>
      </c>
      <c r="AF680" s="24">
        <f>Calibrations!$CW$97*('Bruker data input page'!BA680*10000)^2+('Bruker data input page'!BA680*10000)*Calibrations!$CX$97+Calibrations!$CY$97</f>
        <v>82.125938838809802</v>
      </c>
      <c r="AG680" s="24">
        <f>'Bruker data input page'!BI680*10000*Calibrations!DD$97+Calibrations!DE$97</f>
        <v>-0.35921498436862009</v>
      </c>
      <c r="AH680" s="24">
        <f>('Bruker data input page'!BK680*10000)*Calibrations!DK$97+Calibrations!DL$97</f>
        <v>106.43767033317768</v>
      </c>
      <c r="AI680" s="24">
        <f>Calibrations!DR$97*('Bruker data input page'!BM680*10000)^2+('Bruker data input page'!BM680*10000)*Calibrations!DS$97+Calibrations!DT$97</f>
        <v>30.785516947465101</v>
      </c>
      <c r="AJ680" s="24">
        <f>Calibrations!DY$97*('Bruker data input page'!BO680*10000)^2+Calibrations!DZ$97*('Bruker data input page'!BO680*10000)+Calibrations!EA$97</f>
        <v>87.159353746299203</v>
      </c>
      <c r="AK680" s="21"/>
      <c r="AL680" s="21"/>
    </row>
    <row r="681" spans="2:58">
      <c r="B681" s="27">
        <f>'Bruker data input page'!B1358</f>
        <v>44768.779166666667</v>
      </c>
      <c r="C681" s="21" t="str">
        <f>'Bruker data input page'!G1358</f>
        <v>GeoExploration</v>
      </c>
      <c r="D681" s="21" t="str">
        <f>'Bruker data input page'!H1358</f>
        <v>Oxide3phase</v>
      </c>
      <c r="E681" s="26">
        <f>'Bruker data input page'!L1358</f>
        <v>90</v>
      </c>
      <c r="F681" s="26"/>
      <c r="G681" s="26" t="str">
        <f>'Bruker data input page'!DK681</f>
        <v>395E-U1560A-16X-CC</v>
      </c>
      <c r="H681" s="26" t="str">
        <f>'Bruker data input page'!DL681</f>
        <v>SHLF</v>
      </c>
      <c r="I681" s="26">
        <f>'Bruker data input page'!DM681</f>
        <v>113</v>
      </c>
      <c r="J681" s="26" t="str">
        <f>'Bruker data input page'!DN681</f>
        <v>U1560</v>
      </c>
      <c r="K681" s="26" t="str">
        <f>'Bruker data input page'!DO681</f>
        <v>A</v>
      </c>
      <c r="L681" s="26">
        <f>'Bruker data input page'!DP681</f>
        <v>16</v>
      </c>
      <c r="M681" s="26" t="str">
        <f>'Bruker data input page'!DQ681</f>
        <v>X</v>
      </c>
      <c r="N681" s="26" t="str">
        <f>'Bruker data input page'!DR681</f>
        <v>CC</v>
      </c>
      <c r="O681" s="26">
        <f>'Bruker data input page'!DS681</f>
        <v>28</v>
      </c>
      <c r="P681" s="21" t="str">
        <f>'Bruker data input page'!DT681</f>
        <v>2A BKGD1</v>
      </c>
      <c r="Q681" s="21">
        <f>'Bruker data input page'!A681</f>
        <v>114</v>
      </c>
      <c r="R681" s="27">
        <f>'Bruker data input page'!B681</f>
        <v>44730</v>
      </c>
      <c r="S681" s="22">
        <f>'Bruker data input page'!Y681*Calibrations!H$97+Calibrations!I$97</f>
        <v>53.666607024321159</v>
      </c>
      <c r="T681" s="23">
        <f>Calibrations!O$97*('Bruker data input page'!AK681/0.5993)^2+Calibrations!P$97*('Bruker data input page'!AK681/0.5993)+Calibrations!Q$97</f>
        <v>1.3659269290879894</v>
      </c>
      <c r="U681" s="22">
        <f>Calibrations!$V$97*'Bruker data input page'!W681^2+Calibrations!$W$97*'Bruker data input page'!W681+Calibrations!$X$97</f>
        <v>17.89322227035575</v>
      </c>
      <c r="V681" s="23">
        <f>('Bruker data input page'!AS681/0.69943)*Calibrations!AC$97+Calibrations!AD$97</f>
        <v>8.8161346280096584</v>
      </c>
      <c r="W681" s="23">
        <f>'Bruker data input page'!U681*Calibrations!AQ$97+Calibrations!AR$97</f>
        <v>9.0184170652957043</v>
      </c>
      <c r="X681" s="23">
        <f>Calibrations!AJ$97*('Bruker data input page'!AQ681/0.77446)^2+('Bruker data input page'!AQ681/0.77446)*Calibrations!AK$97+Calibrations!AL$97</f>
        <v>0.1616747064049075</v>
      </c>
      <c r="Y681" s="23">
        <f>('Bruker data input page'!AI681/0.7147)*Calibrations!AX$97+Calibrations!AY$97</f>
        <v>11.73129504143024</v>
      </c>
      <c r="Z681" s="23">
        <f>('Bruker data input page'!AG681/0.8302)*Calibrations!BE$97+Calibrations!BF$97</f>
        <v>0.25903100766691295</v>
      </c>
      <c r="AA681" s="23">
        <f>((('Bruker data input page'!AA681/0.436)^2)*Calibrations!BK$97)+(('Bruker data input page'!AA681/0.436)*Calibrations!BL$97)+Calibrations!BM$97</f>
        <v>0.13082961349677852</v>
      </c>
      <c r="AB681" s="24">
        <f>'Bruker data input page'!AM681*Calibrations!BS$97*10000+Calibrations!BT$97</f>
        <v>342.68207662638781</v>
      </c>
      <c r="AC681" s="24">
        <f>Calibrations!CA$97*('Bruker data input page'!AO681*10000)^2+('Bruker data input page'!AO681*10000)*Calibrations!CB$97+Calibrations!CC$97</f>
        <v>254.00165026407609</v>
      </c>
      <c r="AD681" s="24">
        <f>'Bruker data input page'!AW681*10000*Calibrations!CI$97+Calibrations!CJ$97</f>
        <v>89.344486371638524</v>
      </c>
      <c r="AE681" s="24">
        <f>'Bruker data input page'!AY681*10000*Calibrations!CP$97+Calibrations!CQ$97</f>
        <v>74.130005213291696</v>
      </c>
      <c r="AF681" s="24">
        <f>Calibrations!$CW$97*('Bruker data input page'!BA681*10000)^2+('Bruker data input page'!BA681*10000)*Calibrations!$CX$97+Calibrations!$CY$97</f>
        <v>82.125938838809802</v>
      </c>
      <c r="AG681" s="24">
        <f>'Bruker data input page'!BI681*10000*Calibrations!DD$97+Calibrations!DE$97</f>
        <v>4.1610912678326706</v>
      </c>
      <c r="AH681" s="24">
        <f>('Bruker data input page'!BK681*10000)*Calibrations!DK$97+Calibrations!DL$97</f>
        <v>108.42402555533846</v>
      </c>
      <c r="AI681" s="24">
        <f>Calibrations!DR$97*('Bruker data input page'!BM681*10000)^2+('Bruker data input page'!BM681*10000)*Calibrations!DS$97+Calibrations!DT$97</f>
        <v>31.845636216163818</v>
      </c>
      <c r="AJ681" s="24">
        <f>Calibrations!DY$97*('Bruker data input page'!BO681*10000)^2+Calibrations!DZ$97*('Bruker data input page'!BO681*10000)+Calibrations!EA$97</f>
        <v>93.095150701108494</v>
      </c>
      <c r="AK681" s="21"/>
      <c r="AL681" s="21"/>
    </row>
    <row r="682" spans="2:58">
      <c r="B682" s="27">
        <f>'Bruker data input page'!B1359</f>
        <v>44769.804166666669</v>
      </c>
      <c r="C682" s="21" t="str">
        <f>'Bruker data input page'!G1359</f>
        <v>GeoExploration</v>
      </c>
      <c r="D682" s="21" t="str">
        <f>'Bruker data input page'!H1359</f>
        <v>Oxide3phase</v>
      </c>
      <c r="E682" s="26">
        <f>'Bruker data input page'!L1359</f>
        <v>90</v>
      </c>
      <c r="F682" s="26"/>
      <c r="G682" s="26" t="str">
        <f>'Bruker data input page'!DK682</f>
        <v>395E-U1560A-16X-CC</v>
      </c>
      <c r="H682" s="26" t="str">
        <f>'Bruker data input page'!DL682</f>
        <v>SHLF</v>
      </c>
      <c r="I682" s="26">
        <f>'Bruker data input page'!DM682</f>
        <v>114</v>
      </c>
      <c r="J682" s="26" t="str">
        <f>'Bruker data input page'!DN682</f>
        <v>U1560</v>
      </c>
      <c r="K682" s="26" t="str">
        <f>'Bruker data input page'!DO682</f>
        <v>A</v>
      </c>
      <c r="L682" s="26">
        <f>'Bruker data input page'!DP682</f>
        <v>16</v>
      </c>
      <c r="M682" s="26" t="str">
        <f>'Bruker data input page'!DQ682</f>
        <v>X</v>
      </c>
      <c r="N682" s="26" t="str">
        <f>'Bruker data input page'!DR682</f>
        <v>CC</v>
      </c>
      <c r="O682" s="26">
        <f>'Bruker data input page'!DS682</f>
        <v>28</v>
      </c>
      <c r="P682" s="21" t="str">
        <f>'Bruker data input page'!DT682</f>
        <v>2A BKGD 2</v>
      </c>
      <c r="Q682" s="21">
        <f>'Bruker data input page'!A682</f>
        <v>115</v>
      </c>
      <c r="R682" s="27">
        <f>'Bruker data input page'!B682</f>
        <v>44730</v>
      </c>
      <c r="S682" s="22">
        <f>'Bruker data input page'!Y682*Calibrations!H$97+Calibrations!I$97</f>
        <v>55.378493987955487</v>
      </c>
      <c r="T682" s="23">
        <f>Calibrations!O$97*('Bruker data input page'!AK682/0.5993)^2+Calibrations!P$97*('Bruker data input page'!AK682/0.5993)+Calibrations!Q$97</f>
        <v>1.2199354390698058</v>
      </c>
      <c r="U682" s="22">
        <f>Calibrations!$V$97*'Bruker data input page'!W682^2+Calibrations!$W$97*'Bruker data input page'!W682+Calibrations!$X$97</f>
        <v>20.253505462465974</v>
      </c>
      <c r="V682" s="23">
        <f>('Bruker data input page'!AS682/0.69943)*Calibrations!AC$97+Calibrations!AD$97</f>
        <v>9.3297776670304415</v>
      </c>
      <c r="W682" s="23">
        <f>'Bruker data input page'!U682*Calibrations!AQ$97+Calibrations!AR$97</f>
        <v>9.0327238982224678</v>
      </c>
      <c r="X682" s="23">
        <f>Calibrations!AJ$97*('Bruker data input page'!AQ682/0.77446)^2+('Bruker data input page'!AQ682/0.77446)*Calibrations!AK$97+Calibrations!AL$97</f>
        <v>0.14112407235581675</v>
      </c>
      <c r="Y682" s="23">
        <f>('Bruker data input page'!AI682/0.7147)*Calibrations!AX$97+Calibrations!AY$97</f>
        <v>11.906534196336914</v>
      </c>
      <c r="Z682" s="23">
        <f>('Bruker data input page'!AG682/0.8302)*Calibrations!BE$97+Calibrations!BF$97</f>
        <v>0.3861064318230234</v>
      </c>
      <c r="AA682" s="23">
        <f>((('Bruker data input page'!AA682/0.436)^2)*Calibrations!BK$97)+(('Bruker data input page'!AA682/0.436)*Calibrations!BL$97)+Calibrations!BM$97</f>
        <v>0.10950887054564924</v>
      </c>
      <c r="AB682" s="24">
        <f>'Bruker data input page'!AM682*Calibrations!BS$97*10000+Calibrations!BT$97</f>
        <v>325.53272762741335</v>
      </c>
      <c r="AC682" s="24">
        <f>Calibrations!CA$97*('Bruker data input page'!AO682*10000)^2+('Bruker data input page'!AO682*10000)*Calibrations!CB$97+Calibrations!CC$97</f>
        <v>233.35331453018276</v>
      </c>
      <c r="AD682" s="24">
        <f>'Bruker data input page'!AW682*10000*Calibrations!CI$97+Calibrations!CJ$97</f>
        <v>49.803360946117259</v>
      </c>
      <c r="AE682" s="24">
        <f>'Bruker data input page'!AY682*10000*Calibrations!CP$97+Calibrations!CQ$97</f>
        <v>45.347089698011487</v>
      </c>
      <c r="AF682" s="24">
        <f>Calibrations!$CW$97*('Bruker data input page'!BA682*10000)^2+('Bruker data input page'!BA682*10000)*Calibrations!$CX$97+Calibrations!$CY$97</f>
        <v>70.033506097090964</v>
      </c>
      <c r="AG682" s="24">
        <f>'Bruker data input page'!BI682*10000*Calibrations!DD$97+Calibrations!DE$97</f>
        <v>8.6813975200339613</v>
      </c>
      <c r="AH682" s="24">
        <f>('Bruker data input page'!BK682*10000)*Calibrations!DK$97+Calibrations!DL$97</f>
        <v>101.47178227777572</v>
      </c>
      <c r="AI682" s="24">
        <f>Calibrations!DR$97*('Bruker data input page'!BM682*10000)^2+('Bruker data input page'!BM682*10000)*Calibrations!DS$97+Calibrations!DT$97</f>
        <v>27.603420073396141</v>
      </c>
      <c r="AJ682" s="24">
        <f>Calibrations!DY$97*('Bruker data input page'!BO682*10000)^2+Calibrations!DZ$97*('Bruker data input page'!BO682*10000)+Calibrations!EA$97</f>
        <v>73.534875249883854</v>
      </c>
      <c r="AK682" s="21"/>
      <c r="AL682" s="21"/>
    </row>
    <row r="683" spans="2:58">
      <c r="B683" s="27">
        <f>'Bruker data input page'!B1360</f>
        <v>0</v>
      </c>
      <c r="C683" s="21">
        <f>'Bruker data input page'!G1360</f>
        <v>0</v>
      </c>
      <c r="D683" s="21">
        <f>'Bruker data input page'!H1360</f>
        <v>0</v>
      </c>
      <c r="E683" s="26">
        <f>'Bruker data input page'!L1360</f>
        <v>0</v>
      </c>
      <c r="F683" s="26"/>
      <c r="G683" s="26" t="str">
        <f>'Bruker data input page'!DK683</f>
        <v>395E-U1560A-16X-CC</v>
      </c>
      <c r="H683" s="26" t="str">
        <f>'Bruker data input page'!DL683</f>
        <v>SHLF</v>
      </c>
      <c r="I683" s="26">
        <f>'Bruker data input page'!DM683</f>
        <v>115</v>
      </c>
      <c r="J683" s="26" t="str">
        <f>'Bruker data input page'!DN683</f>
        <v>U1560</v>
      </c>
      <c r="K683" s="26" t="str">
        <f>'Bruker data input page'!DO683</f>
        <v>A</v>
      </c>
      <c r="L683" s="26">
        <f>'Bruker data input page'!DP683</f>
        <v>16</v>
      </c>
      <c r="M683" s="26" t="str">
        <f>'Bruker data input page'!DQ683</f>
        <v>X</v>
      </c>
      <c r="N683" s="26" t="str">
        <f>'Bruker data input page'!DR683</f>
        <v>CC</v>
      </c>
      <c r="O683" s="26">
        <f>'Bruker data input page'!DS683</f>
        <v>28</v>
      </c>
      <c r="P683" s="21" t="str">
        <f>'Bruker data input page'!DT683</f>
        <v>2A BKGD 2</v>
      </c>
      <c r="Q683" s="21">
        <f>'Bruker data input page'!A683</f>
        <v>116</v>
      </c>
      <c r="R683" s="27">
        <f>'Bruker data input page'!B683</f>
        <v>44730</v>
      </c>
      <c r="S683" s="22">
        <f>'Bruker data input page'!Y683*Calibrations!H$97+Calibrations!I$97</f>
        <v>50.147662257389065</v>
      </c>
      <c r="T683" s="23">
        <f>Calibrations!O$97*('Bruker data input page'!AK683/0.5993)^2+Calibrations!P$97*('Bruker data input page'!AK683/0.5993)+Calibrations!Q$97</f>
        <v>1.4373872571269501</v>
      </c>
      <c r="U683" s="22">
        <f>Calibrations!$V$97*'Bruker data input page'!W683^2+Calibrations!$W$97*'Bruker data input page'!W683+Calibrations!$X$97</f>
        <v>17.867131877342313</v>
      </c>
      <c r="V683" s="23">
        <f>('Bruker data input page'!AS683/0.69943)*Calibrations!AC$97+Calibrations!AD$97</f>
        <v>10.01669787584137</v>
      </c>
      <c r="W683" s="23">
        <f>'Bruker data input page'!U683*Calibrations!AQ$97+Calibrations!AR$97</f>
        <v>6.9994136024013454</v>
      </c>
      <c r="X683" s="23">
        <f>Calibrations!AJ$97*('Bruker data input page'!AQ683/0.77446)^2+('Bruker data input page'!AQ683/0.77446)*Calibrations!AK$97+Calibrations!AL$97</f>
        <v>0.17616136918688846</v>
      </c>
      <c r="Y683" s="23">
        <f>('Bruker data input page'!AI683/0.7147)*Calibrations!AX$97+Calibrations!AY$97</f>
        <v>10.753548861751138</v>
      </c>
      <c r="Z683" s="23">
        <f>('Bruker data input page'!AG683/0.8302)*Calibrations!BE$97+Calibrations!BF$97</f>
        <v>0.57596496340068015</v>
      </c>
      <c r="AA683" s="23">
        <f>((('Bruker data input page'!AA683/0.436)^2)*Calibrations!BK$97)+(('Bruker data input page'!AA683/0.436)*Calibrations!BL$97)+Calibrations!BM$97</f>
        <v>0.18330610271229347</v>
      </c>
      <c r="AB683" s="24">
        <f>'Bruker data input page'!AM683*Calibrations!BS$97*10000+Calibrations!BT$97</f>
        <v>293.80643197931056</v>
      </c>
      <c r="AC683" s="24">
        <f>Calibrations!CA$97*('Bruker data input page'!AO683*10000)^2+('Bruker data input page'!AO683*10000)*Calibrations!CB$97+Calibrations!CC$97</f>
        <v>266.53935041221371</v>
      </c>
      <c r="AD683" s="24">
        <f>'Bruker data input page'!AW683*10000*Calibrations!CI$97+Calibrations!CJ$97</f>
        <v>61.665698573773639</v>
      </c>
      <c r="AE683" s="24">
        <f>'Bruker data input page'!AY683*10000*Calibrations!CP$97+Calibrations!CQ$97</f>
        <v>70.018160139680234</v>
      </c>
      <c r="AF683" s="24">
        <f>Calibrations!$CW$97*('Bruker data input page'!BA683*10000)^2+('Bruker data input page'!BA683*10000)*Calibrations!$CX$97+Calibrations!$CY$97</f>
        <v>91.198988291332753</v>
      </c>
      <c r="AG683" s="24">
        <f>'Bruker data input page'!BI683*10000*Calibrations!DD$97+Calibrations!DE$97</f>
        <v>7.5513209569836386</v>
      </c>
      <c r="AH683" s="24">
        <f>('Bruker data input page'!BK683*10000)*Calibrations!DK$97+Calibrations!DL$97</f>
        <v>115.37626883290119</v>
      </c>
      <c r="AI683" s="24">
        <f>Calibrations!DR$97*('Bruker data input page'!BM683*10000)^2+('Bruker data input page'!BM683*10000)*Calibrations!DS$97+Calibrations!DT$97</f>
        <v>31.845636216163818</v>
      </c>
      <c r="AJ683" s="24">
        <f>Calibrations!DY$97*('Bruker data input page'!BO683*10000)^2+Calibrations!DZ$97*('Bruker data input page'!BO683*10000)+Calibrations!EA$97</f>
        <v>84.610798705907811</v>
      </c>
      <c r="AK683" s="21"/>
      <c r="AL683" s="21"/>
    </row>
    <row r="684" spans="2:58">
      <c r="B684" s="27">
        <f>'Bruker data input page'!B1361</f>
        <v>44741.90347222222</v>
      </c>
      <c r="C684" s="21" t="str">
        <f>'Bruker data input page'!G1361</f>
        <v>GeoExploration</v>
      </c>
      <c r="D684" s="21" t="str">
        <f>'Bruker data input page'!H1361</f>
        <v>Oxide3phase</v>
      </c>
      <c r="E684" s="26">
        <f>'Bruker data input page'!L1361</f>
        <v>90</v>
      </c>
      <c r="F684" s="26"/>
      <c r="G684" s="26" t="str">
        <f>'Bruker data input page'!DK684</f>
        <v>395E-U1560A-15X-CC</v>
      </c>
      <c r="H684" s="26" t="str">
        <f>'Bruker data input page'!DL684</f>
        <v>SHLF</v>
      </c>
      <c r="I684" s="26">
        <f>'Bruker data input page'!DM684</f>
        <v>116</v>
      </c>
      <c r="J684" s="26" t="str">
        <f>'Bruker data input page'!DN684</f>
        <v>U1560</v>
      </c>
      <c r="K684" s="26" t="str">
        <f>'Bruker data input page'!DO684</f>
        <v>A</v>
      </c>
      <c r="L684" s="26">
        <f>'Bruker data input page'!DP684</f>
        <v>15</v>
      </c>
      <c r="M684" s="26" t="str">
        <f>'Bruker data input page'!DQ684</f>
        <v>X</v>
      </c>
      <c r="N684" s="26" t="str">
        <f>'Bruker data input page'!DR684</f>
        <v>CC</v>
      </c>
      <c r="O684" s="26">
        <f>'Bruker data input page'!DS684</f>
        <v>16</v>
      </c>
      <c r="P684" s="21" t="str">
        <f>'Bruker data input page'!DT684</f>
        <v>2A BKGD 1</v>
      </c>
      <c r="Q684" s="21">
        <f>'Bruker data input page'!A684</f>
        <v>117</v>
      </c>
      <c r="R684" s="27">
        <f>'Bruker data input page'!B684</f>
        <v>44730</v>
      </c>
      <c r="S684" s="22">
        <f>'Bruker data input page'!Y684*Calibrations!H$97+Calibrations!I$97</f>
        <v>52.330650818109042</v>
      </c>
      <c r="T684" s="23">
        <f>Calibrations!O$97*('Bruker data input page'!AK684/0.5993)^2+Calibrations!P$97*('Bruker data input page'!AK684/0.5993)+Calibrations!Q$97</f>
        <v>1.2588341062573525</v>
      </c>
      <c r="U684" s="22">
        <f>Calibrations!$V$97*'Bruker data input page'!W684^2+Calibrations!$W$97*'Bruker data input page'!W684+Calibrations!$X$97</f>
        <v>19.048527730508066</v>
      </c>
      <c r="V684" s="23">
        <f>('Bruker data input page'!AS684/0.69943)*Calibrations!AC$97+Calibrations!AD$97</f>
        <v>8.2862288645816591</v>
      </c>
      <c r="W684" s="23">
        <f>'Bruker data input page'!U684*Calibrations!AQ$97+Calibrations!AR$97</f>
        <v>7.1778623428256951</v>
      </c>
      <c r="X684" s="23">
        <f>Calibrations!AJ$97*('Bruker data input page'!AQ684/0.77446)^2+('Bruker data input page'!AQ684/0.77446)*Calibrations!AK$97+Calibrations!AL$97</f>
        <v>0.13513406024598446</v>
      </c>
      <c r="Y684" s="23">
        <f>('Bruker data input page'!AI684/0.7147)*Calibrations!AX$97+Calibrations!AY$97</f>
        <v>11.981745440927611</v>
      </c>
      <c r="Z684" s="23">
        <f>('Bruker data input page'!AG684/0.8302)*Calibrations!BE$97+Calibrations!BF$97</f>
        <v>0.25057943551401252</v>
      </c>
      <c r="AA684" s="23">
        <f>((('Bruker data input page'!AA684/0.436)^2)*Calibrations!BK$97)+(('Bruker data input page'!AA684/0.436)*Calibrations!BL$97)+Calibrations!BM$97</f>
        <v>7.6523213664237422E-2</v>
      </c>
      <c r="AB684" s="24">
        <f>'Bruker data input page'!AM684*Calibrations!BS$97*10000+Calibrations!BT$97</f>
        <v>344.39701152628527</v>
      </c>
      <c r="AC684" s="24">
        <f>Calibrations!CA$97*('Bruker data input page'!AO684*10000)^2+('Bruker data input page'!AO684*10000)*Calibrations!CB$97+Calibrations!CC$97</f>
        <v>237.78151870838872</v>
      </c>
      <c r="AD684" s="24">
        <f>'Bruker data input page'!AW684*10000*Calibrations!CI$97+Calibrations!CJ$97</f>
        <v>71.550979930153957</v>
      </c>
      <c r="AE684" s="24">
        <f>'Bruker data input page'!AY684*10000*Calibrations!CP$97+Calibrations!CQ$97</f>
        <v>65.906315066068771</v>
      </c>
      <c r="AF684" s="24">
        <f>Calibrations!$CW$97*('Bruker data input page'!BA684*10000)^2+('Bruker data input page'!BA684*10000)*Calibrations!$CX$97+Calibrations!$CY$97</f>
        <v>83.439883904166209</v>
      </c>
      <c r="AG684" s="24">
        <f>'Bruker data input page'!BI684*10000*Calibrations!DD$97+Calibrations!DE$97</f>
        <v>4.1610912678326706</v>
      </c>
      <c r="AH684" s="24">
        <f>('Bruker data input page'!BK684*10000)*Calibrations!DK$97+Calibrations!DL$97</f>
        <v>111.40355838857963</v>
      </c>
      <c r="AI684" s="24">
        <f>Calibrations!DR$97*('Bruker data input page'!BM684*10000)^2+('Bruker data input page'!BM684*10000)*Calibrations!DS$97+Calibrations!DT$97</f>
        <v>29.725107834104254</v>
      </c>
      <c r="AJ684" s="24">
        <f>Calibrations!DY$97*('Bruker data input page'!BO684*10000)^2+Calibrations!DZ$97*('Bruker data input page'!BO684*10000)+Calibrations!EA$97</f>
        <v>93.095150701108494</v>
      </c>
      <c r="AK684" s="21"/>
      <c r="AL684" s="21"/>
    </row>
    <row r="685" spans="2:58">
      <c r="B685" s="27">
        <f>'Bruker data input page'!B1362</f>
        <v>44742.801388888889</v>
      </c>
      <c r="C685" s="21" t="str">
        <f>'Bruker data input page'!G1362</f>
        <v>GeoExploration</v>
      </c>
      <c r="D685" s="21" t="str">
        <f>'Bruker data input page'!H1362</f>
        <v>Oxide3phase</v>
      </c>
      <c r="E685" s="26">
        <f>'Bruker data input page'!L1362</f>
        <v>90</v>
      </c>
      <c r="F685" s="26"/>
      <c r="G685" s="26" t="str">
        <f>'Bruker data input page'!DK685</f>
        <v>393-U1560B-2R-1A</v>
      </c>
      <c r="H685" s="26" t="str">
        <f>'Bruker data input page'!DL685</f>
        <v>SHLF</v>
      </c>
      <c r="I685" s="26">
        <f>'Bruker data input page'!DM685</f>
        <v>0</v>
      </c>
      <c r="J685" s="26">
        <f>'Bruker data input page'!DN685</f>
        <v>0</v>
      </c>
      <c r="K685" s="26">
        <f>'Bruker data input page'!DO685</f>
        <v>0</v>
      </c>
      <c r="L685" s="26">
        <f>'Bruker data input page'!DP685</f>
        <v>0</v>
      </c>
      <c r="M685" s="26">
        <f>'Bruker data input page'!DQ685</f>
        <v>0</v>
      </c>
      <c r="N685" s="26">
        <f>'Bruker data input page'!DR685</f>
        <v>0</v>
      </c>
      <c r="O685" s="26">
        <f>'Bruker data input page'!DS685</f>
        <v>8</v>
      </c>
      <c r="P685" s="21" t="str">
        <f>'Bruker data input page'!DT685</f>
        <v>2A BKGD</v>
      </c>
      <c r="Q685" s="21">
        <f>'Bruker data input page'!A685</f>
        <v>473</v>
      </c>
      <c r="R685" s="27">
        <f>'Bruker data input page'!B685</f>
        <v>44761.811805555553</v>
      </c>
      <c r="S685" s="22">
        <f>'Bruker data input page'!Y685*Calibrations!H$97+Calibrations!I$97</f>
        <v>52.097060467574259</v>
      </c>
      <c r="T685" s="23">
        <f>Calibrations!O$97*('Bruker data input page'!AK685/0.5993)^2+Calibrations!P$97*('Bruker data input page'!AK685/0.5993)+Calibrations!Q$97</f>
        <v>1.3586510022387155</v>
      </c>
      <c r="U685" s="22">
        <f>Calibrations!$V$97*'Bruker data input page'!W685^2+Calibrations!$W$97*'Bruker data input page'!W685+Calibrations!$X$97</f>
        <v>18.883587312367268</v>
      </c>
      <c r="V685" s="23">
        <f>('Bruker data input page'!AS685/0.69943)*Calibrations!AC$97+Calibrations!AD$97</f>
        <v>8.6785491011663218</v>
      </c>
      <c r="W685" s="23">
        <f>'Bruker data input page'!U685*Calibrations!AQ$97+Calibrations!AR$97</f>
        <v>8.1990608768684048</v>
      </c>
      <c r="X685" s="23">
        <f>Calibrations!AJ$97*('Bruker data input page'!AQ685/0.77446)^2+('Bruker data input page'!AQ685/0.77446)*Calibrations!AK$97+Calibrations!AL$97</f>
        <v>0.14564940619283046</v>
      </c>
      <c r="Y685" s="23">
        <f>('Bruker data input page'!AI685/0.7147)*Calibrations!AX$97+Calibrations!AY$97</f>
        <v>11.96180075865761</v>
      </c>
      <c r="Z685" s="23">
        <f>('Bruker data input page'!AG685/0.8302)*Calibrations!BE$97+Calibrations!BF$97</f>
        <v>0.2107363096503389</v>
      </c>
      <c r="AA685" s="23">
        <f>((('Bruker data input page'!AA685/0.436)^2)*Calibrations!BK$97)+(('Bruker data input page'!AA685/0.436)*Calibrations!BL$97)+Calibrations!BM$97</f>
        <v>7.9578749259636497E-2</v>
      </c>
      <c r="AB685" s="24">
        <f>'Bruker data input page'!AM685*Calibrations!BS$97*10000+Calibrations!BT$97</f>
        <v>286.94669237972073</v>
      </c>
      <c r="AC685" s="24">
        <f>Calibrations!CA$97*('Bruker data input page'!AO685*10000)^2+('Bruker data input page'!AO685*10000)*Calibrations!CB$97+Calibrations!CC$97</f>
        <v>225.49976835281703</v>
      </c>
      <c r="AD685" s="24">
        <f>'Bruker data input page'!AW685*10000*Calibrations!CI$97+Calibrations!CJ$97</f>
        <v>78.470676879620171</v>
      </c>
      <c r="AE685" s="24">
        <f>'Bruker data input page'!AY685*10000*Calibrations!CP$97+Calibrations!CQ$97</f>
        <v>60.766508724054461</v>
      </c>
      <c r="AF685" s="24">
        <f>Calibrations!$CW$97*('Bruker data input page'!BA685*10000)^2+('Bruker data input page'!BA685*10000)*Calibrations!$CX$97+Calibrations!$CY$97</f>
        <v>68.660243886509832</v>
      </c>
      <c r="AG685" s="24">
        <f>'Bruker data input page'!BI685*10000*Calibrations!DD$97+Calibrations!DE$97</f>
        <v>1.9009381417320252</v>
      </c>
      <c r="AH685" s="24">
        <f>('Bruker data input page'!BK685*10000)*Calibrations!DK$97+Calibrations!DL$97</f>
        <v>103.4581374999365</v>
      </c>
      <c r="AI685" s="24">
        <f>Calibrations!DR$97*('Bruker data input page'!BM685*10000)^2+('Bruker data input page'!BM685*10000)*Calibrations!DS$97+Calibrations!DT$97</f>
        <v>27.603420073396141</v>
      </c>
      <c r="AJ685" s="24">
        <f>Calibrations!DY$97*('Bruker data input page'!BO685*10000)^2+Calibrations!DZ$97*('Bruker data input page'!BO685*10000)+Calibrations!EA$97</f>
        <v>84.610798705907811</v>
      </c>
      <c r="AK685" s="21"/>
      <c r="AL685" s="21"/>
      <c r="AM685" s="18"/>
      <c r="AN685" s="19"/>
      <c r="AO685" s="19"/>
      <c r="AP685" s="19"/>
      <c r="AQ685" s="19"/>
      <c r="AR685" s="19"/>
      <c r="AS685" s="19"/>
      <c r="AT685" s="20"/>
      <c r="AU685" s="20"/>
      <c r="AV685" s="20"/>
      <c r="AW685" s="20"/>
      <c r="AX685" s="20"/>
      <c r="AY685" s="20"/>
      <c r="AZ685" s="20"/>
      <c r="BA685" s="20"/>
      <c r="BB685" s="20"/>
      <c r="BC685" s="20"/>
    </row>
    <row r="686" spans="2:58">
      <c r="B686" s="27">
        <f>'Bruker data input page'!B1363</f>
        <v>44743.787499999999</v>
      </c>
      <c r="C686" s="21" t="str">
        <f>'Bruker data input page'!G1363</f>
        <v>GeoExploration</v>
      </c>
      <c r="D686" s="21" t="str">
        <f>'Bruker data input page'!H1363</f>
        <v>Oxide3phase</v>
      </c>
      <c r="E686" s="26">
        <f>'Bruker data input page'!L1363</f>
        <v>90</v>
      </c>
      <c r="F686" s="26"/>
      <c r="G686" s="26" t="str">
        <f>'Bruker data input page'!DK686</f>
        <v>393-U1560B-2R-1A</v>
      </c>
      <c r="H686" s="26" t="str">
        <f>'Bruker data input page'!DL686</f>
        <v>SHLF</v>
      </c>
      <c r="I686" s="26">
        <f>'Bruker data input page'!DM686</f>
        <v>0</v>
      </c>
      <c r="J686" s="26">
        <f>'Bruker data input page'!DN686</f>
        <v>0</v>
      </c>
      <c r="K686" s="26">
        <f>'Bruker data input page'!DO686</f>
        <v>0</v>
      </c>
      <c r="L686" s="26">
        <f>'Bruker data input page'!DP686</f>
        <v>0</v>
      </c>
      <c r="M686" s="26">
        <f>'Bruker data input page'!DQ686</f>
        <v>0</v>
      </c>
      <c r="N686" s="26">
        <f>'Bruker data input page'!DR686</f>
        <v>0</v>
      </c>
      <c r="O686" s="26">
        <f>'Bruker data input page'!DS686</f>
        <v>17</v>
      </c>
      <c r="P686" s="21" t="str">
        <f>'Bruker data input page'!DT686</f>
        <v>3A BKGD</v>
      </c>
      <c r="Q686" s="21">
        <f>'Bruker data input page'!A686</f>
        <v>474</v>
      </c>
      <c r="R686" s="27">
        <f>'Bruker data input page'!B686</f>
        <v>44761.813888888886</v>
      </c>
      <c r="S686" s="22">
        <f>'Bruker data input page'!Y686*Calibrations!H$97+Calibrations!I$97</f>
        <v>52.166329630525318</v>
      </c>
      <c r="T686" s="23">
        <f>Calibrations!O$97*('Bruker data input page'!AK686/0.5993)^2+Calibrations!P$97*('Bruker data input page'!AK686/0.5993)+Calibrations!Q$97</f>
        <v>1.3618458508388056</v>
      </c>
      <c r="U686" s="22">
        <f>Calibrations!$V$97*'Bruker data input page'!W686^2+Calibrations!$W$97*'Bruker data input page'!W686+Calibrations!$X$97</f>
        <v>18.653845599778275</v>
      </c>
      <c r="V686" s="23">
        <f>('Bruker data input page'!AS686/0.69943)*Calibrations!AC$97+Calibrations!AD$97</f>
        <v>8.4812376395531253</v>
      </c>
      <c r="W686" s="23">
        <f>'Bruker data input page'!U686*Calibrations!AQ$97+Calibrations!AR$97</f>
        <v>7.4061916629136242</v>
      </c>
      <c r="X686" s="23">
        <f>Calibrations!AJ$97*('Bruker data input page'!AQ686/0.77446)^2+('Bruker data input page'!AQ686/0.77446)*Calibrations!AK$97+Calibrations!AL$97</f>
        <v>0.14201517312582623</v>
      </c>
      <c r="Y686" s="23">
        <f>('Bruker data input page'!AI686/0.7147)*Calibrations!AX$97+Calibrations!AY$97</f>
        <v>12.211185411774139</v>
      </c>
      <c r="Z686" s="23">
        <f>('Bruker data input page'!AG686/0.8302)*Calibrations!BE$97+Calibrations!BF$97</f>
        <v>0.23292168655170262</v>
      </c>
      <c r="AA686" s="23">
        <f>((('Bruker data input page'!AA686/0.436)^2)*Calibrations!BK$97)+(('Bruker data input page'!AA686/0.436)*Calibrations!BL$97)+Calibrations!BM$97</f>
        <v>9.0617083385420363E-2</v>
      </c>
      <c r="AB686" s="24">
        <f>'Bruker data input page'!AM686*Calibrations!BS$97*10000+Calibrations!BT$97</f>
        <v>385.55544912382391</v>
      </c>
      <c r="AC686" s="24">
        <f>Calibrations!CA$97*('Bruker data input page'!AO686*10000)^2+('Bruker data input page'!AO686*10000)*Calibrations!CB$97+Calibrations!CC$97</f>
        <v>366.21154254524561</v>
      </c>
      <c r="AD686" s="24">
        <f>'Bruker data input page'!AW686*10000*Calibrations!CI$97+Calibrations!CJ$97</f>
        <v>94.287127049828698</v>
      </c>
      <c r="AE686" s="24">
        <f>'Bruker data input page'!AY686*10000*Calibrations!CP$97+Calibrations!CQ$97</f>
        <v>61.794469992457316</v>
      </c>
      <c r="AF686" s="24">
        <f>Calibrations!$CW$97*('Bruker data input page'!BA686*10000)^2+('Bruker data input page'!BA686*10000)*Calibrations!$CX$97+Calibrations!$CY$97</f>
        <v>65.895924321780186</v>
      </c>
      <c r="AG686" s="24" t="e">
        <f>'Bruker data input page'!BI686*10000*Calibrations!DD$97+Calibrations!DE$97</f>
        <v>#VALUE!</v>
      </c>
      <c r="AH686" s="24">
        <f>('Bruker data input page'!BK686*10000)*Calibrations!DK$97+Calibrations!DL$97</f>
        <v>100.47860466669533</v>
      </c>
      <c r="AI686" s="24">
        <f>Calibrations!DR$97*('Bruker data input page'!BM686*10000)^2+('Bruker data input page'!BM686*10000)*Calibrations!DS$97+Calibrations!DT$97</f>
        <v>31.845636216163818</v>
      </c>
      <c r="AJ686" s="24">
        <f>Calibrations!DY$97*('Bruker data input page'!BO686*10000)^2+Calibrations!DZ$97*('Bruker data input page'!BO686*10000)+Calibrations!EA$97</f>
        <v>93.095150701108494</v>
      </c>
      <c r="AK686" s="21"/>
      <c r="AL686" s="21"/>
      <c r="AM686" s="16"/>
      <c r="AN686" s="16"/>
      <c r="AO686" s="16"/>
      <c r="AP686" s="16"/>
      <c r="AQ686" s="16"/>
      <c r="AR686" s="16"/>
      <c r="AS686" s="16"/>
      <c r="AT686" s="16"/>
      <c r="AU686" s="16"/>
      <c r="AV686" s="16"/>
      <c r="AW686" s="16"/>
      <c r="AX686" s="16"/>
      <c r="AY686" s="16"/>
      <c r="AZ686" s="16"/>
      <c r="BA686" s="16"/>
      <c r="BB686" s="16"/>
      <c r="BC686" s="16"/>
      <c r="BD686" s="16"/>
      <c r="BE686" s="16"/>
      <c r="BF686" s="16"/>
    </row>
    <row r="687" spans="2:58">
      <c r="B687" s="27">
        <f>'Bruker data input page'!B1364</f>
        <v>44744.879166666666</v>
      </c>
      <c r="C687" s="21" t="str">
        <f>'Bruker data input page'!G1364</f>
        <v>GeoExploration</v>
      </c>
      <c r="D687" s="21" t="str">
        <f>'Bruker data input page'!H1364</f>
        <v>Oxide3phase</v>
      </c>
      <c r="E687" s="26">
        <f>'Bruker data input page'!L1364</f>
        <v>90</v>
      </c>
      <c r="F687" s="26"/>
      <c r="G687" s="26" t="str">
        <f>'Bruker data input page'!DK687</f>
        <v>393-U1560B-2R-1A</v>
      </c>
      <c r="H687" s="26" t="str">
        <f>'Bruker data input page'!DL687</f>
        <v>SHLF</v>
      </c>
      <c r="I687" s="26">
        <f>'Bruker data input page'!DM687</f>
        <v>0</v>
      </c>
      <c r="J687" s="26">
        <f>'Bruker data input page'!DN687</f>
        <v>0</v>
      </c>
      <c r="K687" s="26">
        <f>'Bruker data input page'!DO687</f>
        <v>0</v>
      </c>
      <c r="L687" s="26">
        <f>'Bruker data input page'!DP687</f>
        <v>0</v>
      </c>
      <c r="M687" s="26">
        <f>'Bruker data input page'!DQ687</f>
        <v>0</v>
      </c>
      <c r="N687" s="26">
        <f>'Bruker data input page'!DR687</f>
        <v>0</v>
      </c>
      <c r="O687" s="26">
        <f>'Bruker data input page'!DS687</f>
        <v>26</v>
      </c>
      <c r="P687" s="21" t="str">
        <f>'Bruker data input page'!DT687</f>
        <v>4A BKGD</v>
      </c>
      <c r="Q687" s="21">
        <f>'Bruker data input page'!A687</f>
        <v>475</v>
      </c>
      <c r="R687" s="27">
        <f>'Bruker data input page'!B687</f>
        <v>44761.81527777778</v>
      </c>
      <c r="S687" s="22">
        <f>'Bruker data input page'!Y687*Calibrations!H$97+Calibrations!I$97</f>
        <v>53.066234673735082</v>
      </c>
      <c r="T687" s="23">
        <f>Calibrations!O$97*('Bruker data input page'!AK687/0.5993)^2+Calibrations!P$97*('Bruker data input page'!AK687/0.5993)+Calibrations!Q$97</f>
        <v>1.440737546613472</v>
      </c>
      <c r="U687" s="22">
        <f>Calibrations!$V$97*'Bruker data input page'!W687^2+Calibrations!$W$97*'Bruker data input page'!W687+Calibrations!$X$97</f>
        <v>17.84974033480723</v>
      </c>
      <c r="V687" s="23">
        <f>('Bruker data input page'!AS687/0.69943)*Calibrations!AC$97+Calibrations!AD$97</f>
        <v>8.9696950434299936</v>
      </c>
      <c r="W687" s="23">
        <f>'Bruker data input page'!U687*Calibrations!AQ$97+Calibrations!AR$97</f>
        <v>8.6522394766026185</v>
      </c>
      <c r="X687" s="23">
        <f>Calibrations!AJ$97*('Bruker data input page'!AQ687/0.77446)^2+('Bruker data input page'!AQ687/0.77446)*Calibrations!AK$97+Calibrations!AL$97</f>
        <v>0.15814541761338108</v>
      </c>
      <c r="Y687" s="23">
        <f>('Bruker data input page'!AI687/0.7147)*Calibrations!AX$97+Calibrations!AY$97</f>
        <v>12.744515350643013</v>
      </c>
      <c r="Z687" s="23">
        <f>('Bruker data input page'!AG687/0.8302)*Calibrations!BE$97+Calibrations!BF$97</f>
        <v>0.23156339816998647</v>
      </c>
      <c r="AA687" s="23">
        <f>((('Bruker data input page'!AA687/0.436)^2)*Calibrations!BK$97)+(('Bruker data input page'!AA687/0.436)*Calibrations!BL$97)+Calibrations!BM$97</f>
        <v>0.11926265276990501</v>
      </c>
      <c r="AB687" s="24">
        <f>'Bruker data input page'!AM687*Calibrations!BS$97*10000+Calibrations!BT$97</f>
        <v>352.97168602577244</v>
      </c>
      <c r="AC687" s="24">
        <f>Calibrations!CA$97*('Bruker data input page'!AO687*10000)^2+('Bruker data input page'!AO687*10000)*Calibrations!CB$97+Calibrations!CC$97</f>
        <v>298.06804964753007</v>
      </c>
      <c r="AD687" s="24">
        <f>'Bruker data input page'!AW687*10000*Calibrations!CI$97+Calibrations!CJ$97</f>
        <v>95.275655185466718</v>
      </c>
      <c r="AE687" s="24">
        <f>'Bruker data input page'!AY687*10000*Calibrations!CP$97+Calibrations!CQ$97</f>
        <v>63.850392529263047</v>
      </c>
      <c r="AF687" s="24">
        <f>Calibrations!$CW$97*('Bruker data input page'!BA687*10000)^2+('Bruker data input page'!BA687*10000)*Calibrations!$CX$97+Calibrations!$CY$97</f>
        <v>74.117702441699478</v>
      </c>
      <c r="AG687" s="24">
        <f>'Bruker data input page'!BI687*10000*Calibrations!DD$97+Calibrations!DE$97</f>
        <v>1.9009381417320252</v>
      </c>
      <c r="AH687" s="24">
        <f>('Bruker data input page'!BK687*10000)*Calibrations!DK$97+Calibrations!DL$97</f>
        <v>106.43767033317768</v>
      </c>
      <c r="AI687" s="24">
        <f>Calibrations!DR$97*('Bruker data input page'!BM687*10000)^2+('Bruker data input page'!BM687*10000)*Calibrations!DS$97+Calibrations!DT$97</f>
        <v>30.785516947465101</v>
      </c>
      <c r="AJ687" s="24">
        <f>Calibrations!DY$97*('Bruker data input page'!BO687*10000)^2+Calibrations!DZ$97*('Bruker data input page'!BO687*10000)+Calibrations!EA$97</f>
        <v>90.553094544379476</v>
      </c>
      <c r="AK687" s="21"/>
      <c r="AL687" s="21"/>
    </row>
    <row r="688" spans="2:58">
      <c r="B688" s="27">
        <f>'Bruker data input page'!B1365</f>
        <v>44745.853472222225</v>
      </c>
      <c r="C688" s="21" t="str">
        <f>'Bruker data input page'!G1365</f>
        <v>GeoExploration</v>
      </c>
      <c r="D688" s="21" t="str">
        <f>'Bruker data input page'!H1365</f>
        <v>Oxide3phase</v>
      </c>
      <c r="E688" s="26">
        <f>'Bruker data input page'!L1365</f>
        <v>90</v>
      </c>
      <c r="F688" s="26"/>
      <c r="G688" s="26" t="str">
        <f>'Bruker data input page'!DK688</f>
        <v>393-U1560B-2R-1A</v>
      </c>
      <c r="H688" s="26" t="str">
        <f>'Bruker data input page'!DL688</f>
        <v>SHLF</v>
      </c>
      <c r="I688" s="26">
        <f>'Bruker data input page'!DM688</f>
        <v>0</v>
      </c>
      <c r="J688" s="26">
        <f>'Bruker data input page'!DN688</f>
        <v>0</v>
      </c>
      <c r="K688" s="26">
        <f>'Bruker data input page'!DO688</f>
        <v>0</v>
      </c>
      <c r="L688" s="26">
        <f>'Bruker data input page'!DP688</f>
        <v>0</v>
      </c>
      <c r="M688" s="26">
        <f>'Bruker data input page'!DQ688</f>
        <v>0</v>
      </c>
      <c r="N688" s="26">
        <f>'Bruker data input page'!DR688</f>
        <v>0</v>
      </c>
      <c r="O688" s="26">
        <f>'Bruker data input page'!DS688</f>
        <v>38</v>
      </c>
      <c r="P688" s="21" t="str">
        <f>'Bruker data input page'!DT688</f>
        <v>5A BKGD</v>
      </c>
      <c r="Q688" s="21">
        <f>'Bruker data input page'!A688</f>
        <v>476</v>
      </c>
      <c r="R688" s="27">
        <f>'Bruker data input page'!B688</f>
        <v>44761.818055555559</v>
      </c>
      <c r="S688" s="22">
        <f>'Bruker data input page'!Y688*Calibrations!H$97+Calibrations!I$97</f>
        <v>53.933940843600531</v>
      </c>
      <c r="T688" s="23">
        <f>Calibrations!O$97*('Bruker data input page'!AK688/0.5993)^2+Calibrations!P$97*('Bruker data input page'!AK688/0.5993)+Calibrations!Q$97</f>
        <v>1.3263001205980001</v>
      </c>
      <c r="U688" s="22">
        <f>Calibrations!$V$97*'Bruker data input page'!W688^2+Calibrations!$W$97*'Bruker data input page'!W688+Calibrations!$X$97</f>
        <v>19.154567311500184</v>
      </c>
      <c r="V688" s="23">
        <f>('Bruker data input page'!AS688/0.69943)*Calibrations!AC$97+Calibrations!AD$97</f>
        <v>8.7949786944887673</v>
      </c>
      <c r="W688" s="23">
        <f>'Bruker data input page'!U688*Calibrations!AQ$97+Calibrations!AR$97</f>
        <v>10.221544380204413</v>
      </c>
      <c r="X688" s="23">
        <f>Calibrations!AJ$97*('Bruker data input page'!AQ688/0.77446)^2+('Bruker data input page'!AQ688/0.77446)*Calibrations!AK$97+Calibrations!AL$97</f>
        <v>0.14798025165798639</v>
      </c>
      <c r="Y688" s="23">
        <f>('Bruker data input page'!AI688/0.7147)*Calibrations!AX$97+Calibrations!AY$97</f>
        <v>12.676003083303307</v>
      </c>
      <c r="Z688" s="23">
        <f>('Bruker data input page'!AG688/0.8302)*Calibrations!BE$97+Calibrations!BF$97</f>
        <v>0.20439763053566359</v>
      </c>
      <c r="AA688" s="23">
        <f>((('Bruker data input page'!AA688/0.436)^2)*Calibrations!BK$97)+(('Bruker data input page'!AA688/0.436)*Calibrations!BL$97)+Calibrations!BM$97</f>
        <v>0.11063674944087475</v>
      </c>
      <c r="AB688" s="24">
        <f>'Bruker data input page'!AM688*Calibrations!BS$97*10000+Calibrations!BT$97</f>
        <v>364.97623032505459</v>
      </c>
      <c r="AC688" s="24">
        <f>Calibrations!CA$97*('Bruker data input page'!AO688*10000)^2+('Bruker data input page'!AO688*10000)*Calibrations!CB$97+Calibrations!CC$97</f>
        <v>250.80633563031779</v>
      </c>
      <c r="AD688" s="24">
        <f>'Bruker data input page'!AW688*10000*Calibrations!CI$97+Calibrations!CJ$97</f>
        <v>122.9544429833316</v>
      </c>
      <c r="AE688" s="24">
        <f>'Bruker data input page'!AY688*10000*Calibrations!CP$97+Calibrations!CQ$97</f>
        <v>62.822431260860185</v>
      </c>
      <c r="AF688" s="24">
        <f>Calibrations!$CW$97*('Bruker data input page'!BA688*10000)^2+('Bruker data input page'!BA688*10000)*Calibrations!$CX$97+Calibrations!$CY$97</f>
        <v>75.467237794190723</v>
      </c>
      <c r="AG688" s="24">
        <f>'Bruker data input page'!BI688*10000*Calibrations!DD$97+Calibrations!DE$97</f>
        <v>4.1610912678326706</v>
      </c>
      <c r="AH688" s="24">
        <f>('Bruker data input page'!BK688*10000)*Calibrations!DK$97+Calibrations!DL$97</f>
        <v>101.47178227777572</v>
      </c>
      <c r="AI688" s="24">
        <f>Calibrations!DR$97*('Bruker data input page'!BM688*10000)^2+('Bruker data input page'!BM688*10000)*Calibrations!DS$97+Calibrations!DT$97</f>
        <v>31.845636216163818</v>
      </c>
      <c r="AJ688" s="24">
        <f>Calibrations!DY$97*('Bruker data input page'!BO688*10000)^2+Calibrations!DZ$97*('Bruker data input page'!BO688*10000)+Calibrations!EA$97</f>
        <v>91.400756067273065</v>
      </c>
      <c r="AK688" s="21"/>
      <c r="AL688" s="21"/>
    </row>
    <row r="689" spans="2:38">
      <c r="B689" s="27">
        <f>'Bruker data input page'!B1366</f>
        <v>44746.78402777778</v>
      </c>
      <c r="C689" s="21" t="str">
        <f>'Bruker data input page'!G1366</f>
        <v>GeoExploration</v>
      </c>
      <c r="D689" s="21" t="str">
        <f>'Bruker data input page'!H1366</f>
        <v>Oxide3phase</v>
      </c>
      <c r="E689" s="26">
        <f>'Bruker data input page'!L1366</f>
        <v>90</v>
      </c>
      <c r="F689" s="26"/>
      <c r="G689" s="26" t="str">
        <f>'Bruker data input page'!DK689</f>
        <v>393-U1560B-2R-1A</v>
      </c>
      <c r="H689" s="26" t="str">
        <f>'Bruker data input page'!DL689</f>
        <v>SHLF</v>
      </c>
      <c r="I689" s="26">
        <f>'Bruker data input page'!DM689</f>
        <v>0</v>
      </c>
      <c r="J689" s="26">
        <f>'Bruker data input page'!DN689</f>
        <v>0</v>
      </c>
      <c r="K689" s="26">
        <f>'Bruker data input page'!DO689</f>
        <v>0</v>
      </c>
      <c r="L689" s="26">
        <f>'Bruker data input page'!DP689</f>
        <v>0</v>
      </c>
      <c r="M689" s="26">
        <f>'Bruker data input page'!DQ689</f>
        <v>0</v>
      </c>
      <c r="N689" s="26">
        <f>'Bruker data input page'!DR689</f>
        <v>0</v>
      </c>
      <c r="O689" s="26">
        <f>'Bruker data input page'!DS689</f>
        <v>61</v>
      </c>
      <c r="P689" s="21" t="str">
        <f>'Bruker data input page'!DT689</f>
        <v>8A BKGD</v>
      </c>
      <c r="Q689" s="21">
        <f>'Bruker data input page'!A689</f>
        <v>477</v>
      </c>
      <c r="R689" s="27">
        <f>'Bruker data input page'!B689</f>
        <v>44761.820138888892</v>
      </c>
      <c r="S689" s="22">
        <f>'Bruker data input page'!Y689*Calibrations!H$97+Calibrations!I$97</f>
        <v>53.613140260465293</v>
      </c>
      <c r="T689" s="23">
        <f>Calibrations!O$97*('Bruker data input page'!AK689/0.5993)^2+Calibrations!P$97*('Bruker data input page'!AK689/0.5993)+Calibrations!Q$97</f>
        <v>1.2767184688159243</v>
      </c>
      <c r="U689" s="22">
        <f>Calibrations!$V$97*'Bruker data input page'!W689^2+Calibrations!$W$97*'Bruker data input page'!W689+Calibrations!$X$97</f>
        <v>20.849131794158531</v>
      </c>
      <c r="V689" s="23">
        <f>('Bruker data input page'!AS689/0.69943)*Calibrations!AC$97+Calibrations!AD$97</f>
        <v>8.3528628592767067</v>
      </c>
      <c r="W689" s="23">
        <f>'Bruker data input page'!U689*Calibrations!AQ$97+Calibrations!AR$97</f>
        <v>8.1083864898055431</v>
      </c>
      <c r="X689" s="23">
        <f>Calibrations!AJ$97*('Bruker data input page'!AQ689/0.77446)^2+('Bruker data input page'!AQ689/0.77446)*Calibrations!AK$97+Calibrations!AL$97</f>
        <v>0.13353313497588881</v>
      </c>
      <c r="Y689" s="23">
        <f>('Bruker data input page'!AI689/0.7147)*Calibrations!AX$97+Calibrations!AY$97</f>
        <v>12.338618229025993</v>
      </c>
      <c r="Z689" s="23">
        <f>('Bruker data input page'!AG689/0.8302)*Calibrations!BE$97+Calibrations!BF$97</f>
        <v>0.22356458881099139</v>
      </c>
      <c r="AA689" s="23">
        <f>((('Bruker data input page'!AA689/0.436)^2)*Calibrations!BK$97)+(('Bruker data input page'!AA689/0.436)*Calibrations!BL$97)+Calibrations!BM$97</f>
        <v>8.148615811534439E-2</v>
      </c>
      <c r="AB689" s="24">
        <f>'Bruker data input page'!AM689*Calibrations!BS$97*10000+Calibrations!BT$97</f>
        <v>255.220396731618</v>
      </c>
      <c r="AC689" s="24">
        <f>Calibrations!CA$97*('Bruker data input page'!AO689*10000)^2+('Bruker data input page'!AO689*10000)*Calibrations!CB$97+Calibrations!CC$97</f>
        <v>243.25588433442218</v>
      </c>
      <c r="AD689" s="24">
        <f>'Bruker data input page'!AW689*10000*Calibrations!CI$97+Calibrations!CJ$97</f>
        <v>55.734529759945453</v>
      </c>
      <c r="AE689" s="24">
        <f>'Bruker data input page'!AY689*10000*Calibrations!CP$97+Calibrations!CQ$97</f>
        <v>41.235244624400025</v>
      </c>
      <c r="AF689" s="24">
        <f>Calibrations!$CW$97*('Bruker data input page'!BA689*10000)^2+('Bruker data input page'!BA689*10000)*Calibrations!$CX$97+Calibrations!$CY$97</f>
        <v>61.704957115767186</v>
      </c>
      <c r="AG689" s="24">
        <f>'Bruker data input page'!BI689*10000*Calibrations!DD$97+Calibrations!DE$97</f>
        <v>1.9009381417320252</v>
      </c>
      <c r="AH689" s="24">
        <f>('Bruker data input page'!BK689*10000)*Calibrations!DK$97+Calibrations!DL$97</f>
        <v>107.43084794425806</v>
      </c>
      <c r="AI689" s="24">
        <f>Calibrations!DR$97*('Bruker data input page'!BM689*10000)^2+('Bruker data input page'!BM689*10000)*Calibrations!DS$97+Calibrations!DT$97</f>
        <v>25.480572934039472</v>
      </c>
      <c r="AJ689" s="24">
        <f>Calibrations!DY$97*('Bruker data input page'!BO689*10000)^2+Calibrations!DZ$97*('Bruker data input page'!BO689*10000)+Calibrations!EA$97</f>
        <v>80.357017558910371</v>
      </c>
      <c r="AK689" s="21"/>
      <c r="AL689" s="21"/>
    </row>
    <row r="690" spans="2:38">
      <c r="B690" s="27">
        <f>'Bruker data input page'!B1367</f>
        <v>44753.909722222219</v>
      </c>
      <c r="C690" s="21" t="str">
        <f>'Bruker data input page'!G1367</f>
        <v>GeoExploration</v>
      </c>
      <c r="D690" s="21" t="str">
        <f>'Bruker data input page'!H1367</f>
        <v>Oxide3phase</v>
      </c>
      <c r="E690" s="26">
        <f>'Bruker data input page'!L1367</f>
        <v>90</v>
      </c>
      <c r="F690" s="26"/>
      <c r="G690" s="26" t="str">
        <f>'Bruker data input page'!DK690</f>
        <v>393-U1560B-2R-1A</v>
      </c>
      <c r="H690" s="26" t="str">
        <f>'Bruker data input page'!DL690</f>
        <v>SHLF</v>
      </c>
      <c r="I690" s="26">
        <f>'Bruker data input page'!DM690</f>
        <v>0</v>
      </c>
      <c r="J690" s="26">
        <f>'Bruker data input page'!DN690</f>
        <v>0</v>
      </c>
      <c r="K690" s="26">
        <f>'Bruker data input page'!DO690</f>
        <v>0</v>
      </c>
      <c r="L690" s="26">
        <f>'Bruker data input page'!DP690</f>
        <v>0</v>
      </c>
      <c r="M690" s="26">
        <f>'Bruker data input page'!DQ690</f>
        <v>0</v>
      </c>
      <c r="N690" s="26">
        <f>'Bruker data input page'!DR690</f>
        <v>0</v>
      </c>
      <c r="O690" s="26">
        <f>'Bruker data input page'!DS690</f>
        <v>116</v>
      </c>
      <c r="P690" s="21" t="str">
        <f>'Bruker data input page'!DT690</f>
        <v>15A BKGD</v>
      </c>
      <c r="Q690" s="21">
        <f>'Bruker data input page'!A690</f>
        <v>478</v>
      </c>
      <c r="R690" s="27">
        <f>'Bruker data input page'!B690</f>
        <v>44761.821527777778</v>
      </c>
      <c r="S690" s="22">
        <f>'Bruker data input page'!Y690*Calibrations!H$97+Calibrations!I$97</f>
        <v>51.482905573416446</v>
      </c>
      <c r="T690" s="23">
        <f>Calibrations!O$97*('Bruker data input page'!AK690/0.5993)^2+Calibrations!P$97*('Bruker data input page'!AK690/0.5993)+Calibrations!Q$97</f>
        <v>1.3129436068667839</v>
      </c>
      <c r="U690" s="22">
        <f>Calibrations!$V$97*'Bruker data input page'!W690^2+Calibrations!$W$97*'Bruker data input page'!W690+Calibrations!$X$97</f>
        <v>17.673673401618668</v>
      </c>
      <c r="V690" s="23">
        <f>('Bruker data input page'!AS690/0.69943)*Calibrations!AC$97+Calibrations!AD$97</f>
        <v>8.6868963402425905</v>
      </c>
      <c r="W690" s="23">
        <f>'Bruker data input page'!U690*Calibrations!AQ$97+Calibrations!AR$97</f>
        <v>8.2263211936612901</v>
      </c>
      <c r="X690" s="23">
        <f>Calibrations!AJ$97*('Bruker data input page'!AQ690/0.77446)^2+('Bruker data input page'!AQ690/0.77446)*Calibrations!AK$97+Calibrations!AL$97</f>
        <v>0.15264010006550222</v>
      </c>
      <c r="Y690" s="23">
        <f>('Bruker data input page'!AI690/0.7147)*Calibrations!AX$97+Calibrations!AY$97</f>
        <v>11.812748514823003</v>
      </c>
      <c r="Z690" s="23">
        <f>('Bruker data input page'!AG690/0.8302)*Calibrations!BE$97+Calibrations!BF$97</f>
        <v>0.20198289563483485</v>
      </c>
      <c r="AA690" s="23">
        <f>((('Bruker data input page'!AA690/0.436)^2)*Calibrations!BK$97)+(('Bruker data input page'!AA690/0.436)*Calibrations!BL$97)+Calibrations!BM$97</f>
        <v>5.6551789506148836E-2</v>
      </c>
      <c r="AB690" s="24">
        <f>'Bruker data input page'!AM690*Calibrations!BS$97*10000+Calibrations!BT$97</f>
        <v>346.9694138761314</v>
      </c>
      <c r="AC690" s="24">
        <f>Calibrations!CA$97*('Bruker data input page'!AO690*10000)^2+('Bruker data input page'!AO690*10000)*Calibrations!CB$97+Calibrations!CC$97</f>
        <v>297.1247239630585</v>
      </c>
      <c r="AD690" s="24">
        <f>'Bruker data input page'!AW690*10000*Calibrations!CI$97+Calibrations!CJ$97</f>
        <v>105.16093654184704</v>
      </c>
      <c r="AE690" s="24">
        <f>'Bruker data input page'!AY690*10000*Calibrations!CP$97+Calibrations!CQ$97</f>
        <v>70.018160139680234</v>
      </c>
      <c r="AF690" s="24">
        <f>Calibrations!$CW$97*('Bruker data input page'!BA690*10000)^2+('Bruker data input page'!BA690*10000)*Calibrations!$CX$97+Calibrations!$CY$97</f>
        <v>68.660243886509832</v>
      </c>
      <c r="AG690" s="24">
        <f>'Bruker data input page'!BI690*10000*Calibrations!DD$97+Calibrations!DE$97</f>
        <v>1.9009381417320252</v>
      </c>
      <c r="AH690" s="24">
        <f>('Bruker data input page'!BK690*10000)*Calibrations!DK$97+Calibrations!DL$97</f>
        <v>101.47178227777572</v>
      </c>
      <c r="AI690" s="24">
        <f>Calibrations!DR$97*('Bruker data input page'!BM690*10000)^2+('Bruker data input page'!BM690*10000)*Calibrations!DS$97+Calibrations!DT$97</f>
        <v>31.845636216163818</v>
      </c>
      <c r="AJ690" s="24">
        <f>Calibrations!DY$97*('Bruker data input page'!BO690*10000)^2+Calibrations!DZ$97*('Bruker data input page'!BO690*10000)+Calibrations!EA$97</f>
        <v>88.856843086640509</v>
      </c>
      <c r="AK690" s="21"/>
      <c r="AL690" s="21"/>
    </row>
    <row r="691" spans="2:38">
      <c r="B691" s="27">
        <f>'Bruker data input page'!B1368</f>
        <v>44754.718055555553</v>
      </c>
      <c r="C691" s="21" t="str">
        <f>'Bruker data input page'!G1368</f>
        <v>GeoExploration</v>
      </c>
      <c r="D691" s="21" t="str">
        <f>'Bruker data input page'!H1368</f>
        <v>Oxide3phase</v>
      </c>
      <c r="E691" s="26">
        <f>'Bruker data input page'!L1368</f>
        <v>90</v>
      </c>
      <c r="F691" s="26"/>
      <c r="G691" s="26" t="str">
        <f>'Bruker data input page'!DK691</f>
        <v>393-U1560B-2R-2A</v>
      </c>
      <c r="H691" s="26" t="str">
        <f>'Bruker data input page'!DL691</f>
        <v>SHLF</v>
      </c>
      <c r="I691" s="26">
        <f>'Bruker data input page'!DM691</f>
        <v>0</v>
      </c>
      <c r="J691" s="26">
        <f>'Bruker data input page'!DN691</f>
        <v>0</v>
      </c>
      <c r="K691" s="26">
        <f>'Bruker data input page'!DO691</f>
        <v>0</v>
      </c>
      <c r="L691" s="26">
        <f>'Bruker data input page'!DP691</f>
        <v>0</v>
      </c>
      <c r="M691" s="26">
        <f>'Bruker data input page'!DQ691</f>
        <v>0</v>
      </c>
      <c r="N691" s="26">
        <f>'Bruker data input page'!DR691</f>
        <v>0</v>
      </c>
      <c r="O691" s="26">
        <f>'Bruker data input page'!DS691</f>
        <v>3</v>
      </c>
      <c r="P691" s="21" t="str">
        <f>'Bruker data input page'!DT691</f>
        <v>1A BKGD</v>
      </c>
      <c r="Q691" s="21">
        <f>'Bruker data input page'!A691</f>
        <v>479</v>
      </c>
      <c r="R691" s="27">
        <f>'Bruker data input page'!B691</f>
        <v>44761.829861111109</v>
      </c>
      <c r="S691" s="22">
        <f>'Bruker data input page'!Y691*Calibrations!H$97+Calibrations!I$97</f>
        <v>54.856896002783728</v>
      </c>
      <c r="T691" s="23">
        <f>Calibrations!O$97*('Bruker data input page'!AK691/0.5993)^2+Calibrations!P$97*('Bruker data input page'!AK691/0.5993)+Calibrations!Q$97</f>
        <v>1.4447919019486197</v>
      </c>
      <c r="U691" s="22">
        <f>Calibrations!$V$97*'Bruker data input page'!W691^2+Calibrations!$W$97*'Bruker data input page'!W691+Calibrations!$X$97</f>
        <v>19.147223082513566</v>
      </c>
      <c r="V691" s="23">
        <f>('Bruker data input page'!AS691/0.69943)*Calibrations!AC$97+Calibrations!AD$97</f>
        <v>8.7339574984829369</v>
      </c>
      <c r="W691" s="23">
        <f>'Bruker data input page'!U691*Calibrations!AQ$97+Calibrations!AR$97</f>
        <v>8.5700718550637767</v>
      </c>
      <c r="X691" s="23">
        <f>Calibrations!AJ$97*('Bruker data input page'!AQ691/0.77446)^2+('Bruker data input page'!AQ691/0.77446)*Calibrations!AK$97+Calibrations!AL$97</f>
        <v>0.15484961971536171</v>
      </c>
      <c r="Y691" s="23">
        <f>('Bruker data input page'!AI691/0.7147)*Calibrations!AX$97+Calibrations!AY$97</f>
        <v>12.10856926024756</v>
      </c>
      <c r="Z691" s="23">
        <f>('Bruker data input page'!AG691/0.8302)*Calibrations!BE$97+Calibrations!BF$97</f>
        <v>0.23231800282649545</v>
      </c>
      <c r="AA691" s="23">
        <f>((('Bruker data input page'!AA691/0.436)^2)*Calibrations!BK$97)+(('Bruker data input page'!AA691/0.436)*Calibrations!BL$97)+Calibrations!BM$97</f>
        <v>0.12001096140378122</v>
      </c>
      <c r="AB691" s="24">
        <f>'Bruker data input page'!AM691*Calibrations!BS$97*10000+Calibrations!BT$97</f>
        <v>318.67298802782352</v>
      </c>
      <c r="AC691" s="24">
        <f>Calibrations!CA$97*('Bruker data input page'!AO691*10000)^2+('Bruker data input page'!AO691*10000)*Calibrations!CB$97+Calibrations!CC$97</f>
        <v>262.40341629828265</v>
      </c>
      <c r="AD691" s="24">
        <f>'Bruker data input page'!AW691*10000*Calibrations!CI$97+Calibrations!CJ$97</f>
        <v>98.241239592380808</v>
      </c>
      <c r="AE691" s="24">
        <f>'Bruker data input page'!AY691*10000*Calibrations!CP$97+Calibrations!CQ$97</f>
        <v>62.822431260860185</v>
      </c>
      <c r="AF691" s="24">
        <f>Calibrations!$CW$97*('Bruker data input page'!BA691*10000)^2+('Bruker data input page'!BA691*10000)*Calibrations!$CX$97+Calibrations!$CY$97</f>
        <v>78.148513355605772</v>
      </c>
      <c r="AG691" s="24">
        <f>'Bruker data input page'!BI691*10000*Calibrations!DD$97+Calibrations!DE$97</f>
        <v>3.0310147047823475</v>
      </c>
      <c r="AH691" s="24">
        <f>('Bruker data input page'!BK691*10000)*Calibrations!DK$97+Calibrations!DL$97</f>
        <v>108.42402555533846</v>
      </c>
      <c r="AI691" s="24">
        <f>Calibrations!DR$97*('Bruker data input page'!BM691*10000)^2+('Bruker data input page'!BM691*10000)*Calibrations!DS$97+Calibrations!DT$97</f>
        <v>28.664408876081268</v>
      </c>
      <c r="AJ691" s="24">
        <f>Calibrations!DY$97*('Bruker data input page'!BO691*10000)^2+Calibrations!DZ$97*('Bruker data input page'!BO691*10000)+Calibrations!EA$97</f>
        <v>88.008253151795159</v>
      </c>
      <c r="AK691" s="21"/>
      <c r="AL691" s="21"/>
    </row>
    <row r="692" spans="2:38">
      <c r="B692" s="27">
        <f>'Bruker data input page'!B1369</f>
        <v>44754.719444444447</v>
      </c>
      <c r="C692" s="21" t="str">
        <f>'Bruker data input page'!G1369</f>
        <v>GeoExploration</v>
      </c>
      <c r="D692" s="21" t="str">
        <f>'Bruker data input page'!H1369</f>
        <v>Oxide3phase</v>
      </c>
      <c r="E692" s="26">
        <f>'Bruker data input page'!L1369</f>
        <v>90</v>
      </c>
      <c r="F692" s="26"/>
      <c r="G692" s="26" t="str">
        <f>'Bruker data input page'!DK692</f>
        <v>393-U1560B-2R-2A</v>
      </c>
      <c r="H692" s="26" t="str">
        <f>'Bruker data input page'!DL692</f>
        <v>SHLF</v>
      </c>
      <c r="I692" s="26">
        <f>'Bruker data input page'!DM692</f>
        <v>0</v>
      </c>
      <c r="J692" s="26">
        <f>'Bruker data input page'!DN692</f>
        <v>0</v>
      </c>
      <c r="K692" s="26">
        <f>'Bruker data input page'!DO692</f>
        <v>0</v>
      </c>
      <c r="L692" s="26">
        <f>'Bruker data input page'!DP692</f>
        <v>0</v>
      </c>
      <c r="M692" s="26">
        <f>'Bruker data input page'!DQ692</f>
        <v>0</v>
      </c>
      <c r="N692" s="26">
        <f>'Bruker data input page'!DR692</f>
        <v>0</v>
      </c>
      <c r="O692" s="26">
        <f>'Bruker data input page'!DS692</f>
        <v>27</v>
      </c>
      <c r="P692" s="21" t="str">
        <f>'Bruker data input page'!DT692</f>
        <v>5A BKGD</v>
      </c>
      <c r="Q692" s="21">
        <f>'Bruker data input page'!A692</f>
        <v>480</v>
      </c>
      <c r="R692" s="27">
        <f>'Bruker data input page'!B692</f>
        <v>44761.832638888889</v>
      </c>
      <c r="S692" s="22">
        <f>'Bruker data input page'!Y692*Calibrations!H$97+Calibrations!I$97</f>
        <v>49.787177453969676</v>
      </c>
      <c r="T692" s="23">
        <f>Calibrations!O$97*('Bruker data input page'!AK692/0.5993)^2+Calibrations!P$97*('Bruker data input page'!AK692/0.5993)+Calibrations!Q$97</f>
        <v>1.3049226649111605</v>
      </c>
      <c r="U692" s="22">
        <f>Calibrations!$V$97*'Bruker data input page'!W692^2+Calibrations!$W$97*'Bruker data input page'!W692+Calibrations!$X$97</f>
        <v>16.673058370522636</v>
      </c>
      <c r="V692" s="23">
        <f>('Bruker data input page'!AS692/0.69943)*Calibrations!AC$97+Calibrations!AD$97</f>
        <v>8.0466055359266839</v>
      </c>
      <c r="W692" s="23">
        <f>'Bruker data input page'!U692*Calibrations!AQ$97+Calibrations!AR$97</f>
        <v>8.9505562766836277</v>
      </c>
      <c r="X692" s="23">
        <f>Calibrations!AJ$97*('Bruker data input page'!AQ692/0.77446)^2+('Bruker data input page'!AQ692/0.77446)*Calibrations!AK$97+Calibrations!AL$97</f>
        <v>0.14137922305592515</v>
      </c>
      <c r="Y692" s="23">
        <f>('Bruker data input page'!AI692/0.7147)*Calibrations!AX$97+Calibrations!AY$97</f>
        <v>11.584831038806247</v>
      </c>
      <c r="Z692" s="23">
        <f>('Bruker data input page'!AG692/0.8302)*Calibrations!BE$97+Calibrations!BF$97</f>
        <v>0.21933880273454118</v>
      </c>
      <c r="AA692" s="23">
        <f>((('Bruker data input page'!AA692/0.436)^2)*Calibrations!BK$97)+(('Bruker data input page'!AA692/0.436)*Calibrations!BL$97)+Calibrations!BM$97</f>
        <v>7.8051547835208748E-2</v>
      </c>
      <c r="AB692" s="24">
        <f>'Bruker data input page'!AM692*Calibrations!BS$97*10000+Calibrations!BT$97</f>
        <v>232.06877558300246</v>
      </c>
      <c r="AC692" s="24">
        <f>Calibrations!CA$97*('Bruker data input page'!AO692*10000)^2+('Bruker data input page'!AO692*10000)*Calibrations!CB$97+Calibrations!CC$97</f>
        <v>287.54262588190625</v>
      </c>
      <c r="AD692" s="24">
        <f>'Bruker data input page'!AW692*10000*Calibrations!CI$97+Calibrations!CJ$97</f>
        <v>78.470676879620171</v>
      </c>
      <c r="AE692" s="24">
        <f>'Bruker data input page'!AY692*10000*Calibrations!CP$97+Calibrations!CQ$97</f>
        <v>60.766508724054461</v>
      </c>
      <c r="AF692" s="24">
        <f>Calibrations!$CW$97*('Bruker data input page'!BA692*10000)^2+('Bruker data input page'!BA692*10000)*Calibrations!$CX$97+Calibrations!$CY$97</f>
        <v>71.400836593149606</v>
      </c>
      <c r="AG692" s="24">
        <f>'Bruker data input page'!BI692*10000*Calibrations!DD$97+Calibrations!DE$97</f>
        <v>3.0310147047823475</v>
      </c>
      <c r="AH692" s="24">
        <f>('Bruker data input page'!BK692*10000)*Calibrations!DK$97+Calibrations!DL$97</f>
        <v>107.43084794425806</v>
      </c>
      <c r="AI692" s="24">
        <f>Calibrations!DR$97*('Bruker data input page'!BM692*10000)^2+('Bruker data input page'!BM692*10000)*Calibrations!DS$97+Calibrations!DT$97</f>
        <v>31.845636216163818</v>
      </c>
      <c r="AJ692" s="24">
        <f>Calibrations!DY$97*('Bruker data input page'!BO692*10000)^2+Calibrations!DZ$97*('Bruker data input page'!BO692*10000)+Calibrations!EA$97</f>
        <v>89.705123550835296</v>
      </c>
      <c r="AK692" s="21"/>
      <c r="AL692" s="21"/>
    </row>
    <row r="693" spans="2:38">
      <c r="B693" s="27">
        <f>'Bruker data input page'!B1370</f>
        <v>44754.720833333333</v>
      </c>
      <c r="C693" s="21" t="str">
        <f>'Bruker data input page'!G1370</f>
        <v>GeoExploration</v>
      </c>
      <c r="D693" s="21" t="str">
        <f>'Bruker data input page'!H1370</f>
        <v>Oxide3phase</v>
      </c>
      <c r="E693" s="26">
        <f>'Bruker data input page'!L1370</f>
        <v>90</v>
      </c>
      <c r="F693" s="26"/>
      <c r="G693" s="26" t="str">
        <f>'Bruker data input page'!DK693</f>
        <v>393-U1560B-2R-2A</v>
      </c>
      <c r="H693" s="26" t="str">
        <f>'Bruker data input page'!DL693</f>
        <v>SHLF</v>
      </c>
      <c r="I693" s="26">
        <f>'Bruker data input page'!DM693</f>
        <v>0</v>
      </c>
      <c r="J693" s="26">
        <f>'Bruker data input page'!DN693</f>
        <v>0</v>
      </c>
      <c r="K693" s="26">
        <f>'Bruker data input page'!DO693</f>
        <v>0</v>
      </c>
      <c r="L693" s="26">
        <f>'Bruker data input page'!DP693</f>
        <v>0</v>
      </c>
      <c r="M693" s="26">
        <f>'Bruker data input page'!DQ693</f>
        <v>0</v>
      </c>
      <c r="N693" s="26">
        <f>'Bruker data input page'!DR693</f>
        <v>0</v>
      </c>
      <c r="O693" s="26">
        <f>'Bruker data input page'!DS693</f>
        <v>42</v>
      </c>
      <c r="P693" s="21" t="str">
        <f>'Bruker data input page'!DT693</f>
        <v>7A BKGD</v>
      </c>
      <c r="Q693" s="21">
        <f>'Bruker data input page'!A693</f>
        <v>481</v>
      </c>
      <c r="R693" s="27">
        <f>'Bruker data input page'!B693</f>
        <v>44761.834722222222</v>
      </c>
      <c r="S693" s="22">
        <f>'Bruker data input page'!Y693*Calibrations!H$97+Calibrations!I$97</f>
        <v>53.294478347884279</v>
      </c>
      <c r="T693" s="23">
        <f>Calibrations!O$97*('Bruker data input page'!AK693/0.5993)^2+Calibrations!P$97*('Bruker data input page'!AK693/0.5993)+Calibrations!Q$97</f>
        <v>1.4650430073119318</v>
      </c>
      <c r="U693" s="22">
        <f>Calibrations!$V$97*'Bruker data input page'!W693^2+Calibrations!$W$97*'Bruker data input page'!W693+Calibrations!$X$97</f>
        <v>17.070217168213368</v>
      </c>
      <c r="V693" s="23">
        <f>('Bruker data input page'!AS693/0.69943)*Calibrations!AC$97+Calibrations!AD$97</f>
        <v>8.6294730921144591</v>
      </c>
      <c r="W693" s="23">
        <f>'Bruker data input page'!U693*Calibrations!AQ$97+Calibrations!AR$97</f>
        <v>7.6588812660930685</v>
      </c>
      <c r="X693" s="23">
        <f>Calibrations!AJ$97*('Bruker data input page'!AQ693/0.77446)^2+('Bruker data input page'!AQ693/0.77446)*Calibrations!AK$97+Calibrations!AL$97</f>
        <v>0.15588236218768414</v>
      </c>
      <c r="Y693" s="23">
        <f>('Bruker data input page'!AI693/0.7147)*Calibrations!AX$97+Calibrations!AY$97</f>
        <v>12.536238057930305</v>
      </c>
      <c r="Z693" s="23">
        <f>('Bruker data input page'!AG693/0.8302)*Calibrations!BE$97+Calibrations!BF$97</f>
        <v>0.2369965516968511</v>
      </c>
      <c r="AA693" s="23" t="e">
        <f>((('Bruker data input page'!AA693/0.436)^2)*Calibrations!BK$97)+(('Bruker data input page'!AA693/0.436)*Calibrations!BL$97)+Calibrations!BM$97</f>
        <v>#VALUE!</v>
      </c>
      <c r="AB693" s="24">
        <f>'Bruker data input page'!AM693*Calibrations!BS$97*10000+Calibrations!BT$97</f>
        <v>337.53727192669544</v>
      </c>
      <c r="AC693" s="24">
        <f>Calibrations!CA$97*('Bruker data input page'!AO693*10000)^2+('Bruker data input page'!AO693*10000)*Calibrations!CB$97+Calibrations!CC$97</f>
        <v>260.31921201552404</v>
      </c>
      <c r="AD693" s="24">
        <f>'Bruker data input page'!AW693*10000*Calibrations!CI$97+Calibrations!CJ$97</f>
        <v>78.470676879620171</v>
      </c>
      <c r="AE693" s="24">
        <f>'Bruker data input page'!AY693*10000*Calibrations!CP$97+Calibrations!CQ$97</f>
        <v>94.68923058134898</v>
      </c>
      <c r="AF693" s="24">
        <f>Calibrations!$CW$97*('Bruker data input page'!BA693*10000)^2+('Bruker data input page'!BA693*10000)*Calibrations!$CX$97+Calibrations!$CY$97</f>
        <v>78.148513355605772</v>
      </c>
      <c r="AG693" s="24" t="e">
        <f>'Bruker data input page'!BI693*10000*Calibrations!DD$97+Calibrations!DE$97</f>
        <v>#VALUE!</v>
      </c>
      <c r="AH693" s="24">
        <f>('Bruker data input page'!BK693*10000)*Calibrations!DK$97+Calibrations!DL$97</f>
        <v>104.4513151110169</v>
      </c>
      <c r="AI693" s="24">
        <f>Calibrations!DR$97*('Bruker data input page'!BM693*10000)^2+('Bruker data input page'!BM693*10000)*Calibrations!DS$97+Calibrations!DT$97</f>
        <v>32.905465640200383</v>
      </c>
      <c r="AJ693" s="24">
        <f>Calibrations!DY$97*('Bruker data input page'!BO693*10000)^2+Calibrations!DZ$97*('Bruker data input page'!BO693*10000)+Calibrations!EA$97</f>
        <v>98.170907307000647</v>
      </c>
      <c r="AK693" s="21"/>
      <c r="AL693" s="21"/>
    </row>
    <row r="694" spans="2:38">
      <c r="B694" s="27">
        <f>'Bruker data input page'!B1371</f>
        <v>44754.836805555555</v>
      </c>
      <c r="C694" s="21" t="str">
        <f>'Bruker data input page'!G1371</f>
        <v>GeoExploration</v>
      </c>
      <c r="D694" s="21" t="str">
        <f>'Bruker data input page'!H1371</f>
        <v>Oxide3phase</v>
      </c>
      <c r="E694" s="26">
        <f>'Bruker data input page'!L1371</f>
        <v>90</v>
      </c>
      <c r="F694" s="26"/>
      <c r="G694" s="26" t="str">
        <f>'Bruker data input page'!DK694</f>
        <v>393-U1560B-2R-2A</v>
      </c>
      <c r="H694" s="26" t="str">
        <f>'Bruker data input page'!DL694</f>
        <v>SHLF</v>
      </c>
      <c r="I694" s="26">
        <f>'Bruker data input page'!DM694</f>
        <v>0</v>
      </c>
      <c r="J694" s="26">
        <f>'Bruker data input page'!DN694</f>
        <v>0</v>
      </c>
      <c r="K694" s="26">
        <f>'Bruker data input page'!DO694</f>
        <v>0</v>
      </c>
      <c r="L694" s="26">
        <f>'Bruker data input page'!DP694</f>
        <v>0</v>
      </c>
      <c r="M694" s="26">
        <f>'Bruker data input page'!DQ694</f>
        <v>0</v>
      </c>
      <c r="N694" s="26">
        <f>'Bruker data input page'!DR694</f>
        <v>0</v>
      </c>
      <c r="O694" s="26">
        <f>'Bruker data input page'!DS694</f>
        <v>60</v>
      </c>
      <c r="P694" s="21" t="str">
        <f>'Bruker data input page'!DT694</f>
        <v>9A BKGD</v>
      </c>
      <c r="Q694" s="21">
        <f>'Bruker data input page'!A694</f>
        <v>482</v>
      </c>
      <c r="R694" s="27">
        <f>'Bruker data input page'!B694</f>
        <v>44761.837500000001</v>
      </c>
      <c r="S694" s="22">
        <f>'Bruker data input page'!Y694*Calibrations!H$97+Calibrations!I$97</f>
        <v>52.709551951301009</v>
      </c>
      <c r="T694" s="23">
        <f>Calibrations!O$97*('Bruker data input page'!AK694/0.5993)^2+Calibrations!P$97*('Bruker data input page'!AK694/0.5993)+Calibrations!Q$97</f>
        <v>1.3295035034412548</v>
      </c>
      <c r="U694" s="22">
        <f>Calibrations!$V$97*'Bruker data input page'!W694^2+Calibrations!$W$97*'Bruker data input page'!W694+Calibrations!$X$97</f>
        <v>17.940783620066618</v>
      </c>
      <c r="V694" s="23">
        <f>('Bruker data input page'!AS694/0.69943)*Calibrations!AC$97+Calibrations!AD$97</f>
        <v>8.5890321579690863</v>
      </c>
      <c r="W694" s="23">
        <f>'Bruker data input page'!U694*Calibrations!AQ$97+Calibrations!AR$97</f>
        <v>6.8926923621908989</v>
      </c>
      <c r="X694" s="23">
        <f>Calibrations!AJ$97*('Bruker data input page'!AQ694/0.77446)^2+('Bruker data input page'!AQ694/0.77446)*Calibrations!AK$97+Calibrations!AL$97</f>
        <v>0.14353022349943256</v>
      </c>
      <c r="Y694" s="23">
        <f>('Bruker data input page'!AI694/0.7147)*Calibrations!AX$97+Calibrations!AY$97</f>
        <v>11.798284813940175</v>
      </c>
      <c r="Z694" s="23">
        <f>('Bruker data input page'!AG694/0.8302)*Calibrations!BE$97+Calibrations!BF$97</f>
        <v>0.18885277461157882</v>
      </c>
      <c r="AA694" s="23">
        <f>((('Bruker data input page'!AA694/0.436)^2)*Calibrations!BK$97)+(('Bruker data input page'!AA694/0.436)*Calibrations!BL$97)+Calibrations!BM$97</f>
        <v>0.10536786325374813</v>
      </c>
      <c r="AB694" s="24">
        <f>'Bruker data input page'!AM694*Calibrations!BS$97*10000+Calibrations!BT$97</f>
        <v>304.95350882864398</v>
      </c>
      <c r="AC694" s="24">
        <f>Calibrations!CA$97*('Bruker data input page'!AO694*10000)^2+('Bruker data input page'!AO694*10000)*Calibrations!CB$97+Calibrations!CC$97</f>
        <v>279.68210070746784</v>
      </c>
      <c r="AD694" s="24">
        <f>'Bruker data input page'!AW694*10000*Calibrations!CI$97+Calibrations!CJ$97</f>
        <v>66.608339251963798</v>
      </c>
      <c r="AE694" s="24">
        <f>'Bruker data input page'!AY694*10000*Calibrations!CP$97+Calibrations!CQ$97</f>
        <v>62.822431260860185</v>
      </c>
      <c r="AF694" s="24">
        <f>Calibrations!$CW$97*('Bruker data input page'!BA694*10000)^2+('Bruker data input page'!BA694*10000)*Calibrations!$CX$97+Calibrations!$CY$97</f>
        <v>68.660243886509832</v>
      </c>
      <c r="AG694" s="24">
        <f>'Bruker data input page'!BI694*10000*Calibrations!DD$97+Calibrations!DE$97</f>
        <v>3.0310147047823475</v>
      </c>
      <c r="AH694" s="24">
        <f>('Bruker data input page'!BK694*10000)*Calibrations!DK$97+Calibrations!DL$97</f>
        <v>100.47860466669533</v>
      </c>
      <c r="AI694" s="24">
        <f>Calibrations!DR$97*('Bruker data input page'!BM694*10000)^2+('Bruker data input page'!BM694*10000)*Calibrations!DS$97+Calibrations!DT$97</f>
        <v>32.905465640200383</v>
      </c>
      <c r="AJ694" s="24">
        <f>Calibrations!DY$97*('Bruker data input page'!BO694*10000)^2+Calibrations!DZ$97*('Bruker data input page'!BO694*10000)+Calibrations!EA$97</f>
        <v>86.310144870152669</v>
      </c>
      <c r="AK694" s="21"/>
      <c r="AL694" s="21"/>
    </row>
    <row r="695" spans="2:38">
      <c r="B695" s="27">
        <f>'Bruker data input page'!B1372</f>
        <v>44755.8</v>
      </c>
      <c r="C695" s="21" t="str">
        <f>'Bruker data input page'!G1372</f>
        <v>GeoExploration</v>
      </c>
      <c r="D695" s="21" t="str">
        <f>'Bruker data input page'!H1372</f>
        <v>Oxide3phase</v>
      </c>
      <c r="E695" s="26">
        <f>'Bruker data input page'!L1372</f>
        <v>90</v>
      </c>
      <c r="F695" s="26"/>
      <c r="G695" s="26" t="str">
        <f>'Bruker data input page'!DK695</f>
        <v>393-U1560B-2R-2A</v>
      </c>
      <c r="H695" s="26" t="str">
        <f>'Bruker data input page'!DL695</f>
        <v>SHLF</v>
      </c>
      <c r="I695" s="26">
        <f>'Bruker data input page'!DM695</f>
        <v>0</v>
      </c>
      <c r="J695" s="26">
        <f>'Bruker data input page'!DN695</f>
        <v>0</v>
      </c>
      <c r="K695" s="26">
        <f>'Bruker data input page'!DO695</f>
        <v>0</v>
      </c>
      <c r="L695" s="26">
        <f>'Bruker data input page'!DP695</f>
        <v>0</v>
      </c>
      <c r="M695" s="26">
        <f>'Bruker data input page'!DQ695</f>
        <v>0</v>
      </c>
      <c r="N695" s="26">
        <f>'Bruker data input page'!DR695</f>
        <v>0</v>
      </c>
      <c r="O695" s="26">
        <f>'Bruker data input page'!DS695</f>
        <v>80</v>
      </c>
      <c r="P695" s="21" t="str">
        <f>'Bruker data input page'!DT695</f>
        <v>12A BKGD</v>
      </c>
      <c r="Q695" s="21">
        <f>'Bruker data input page'!A695</f>
        <v>483</v>
      </c>
      <c r="R695" s="27">
        <f>'Bruker data input page'!B695</f>
        <v>44761.839583333334</v>
      </c>
      <c r="S695" s="22">
        <f>'Bruker data input page'!Y695*Calibrations!H$97+Calibrations!I$97</f>
        <v>54.448172296863262</v>
      </c>
      <c r="T695" s="23">
        <f>Calibrations!O$97*('Bruker data input page'!AK695/0.5993)^2+Calibrations!P$97*('Bruker data input page'!AK695/0.5993)+Calibrations!Q$97</f>
        <v>1.3095576303848067</v>
      </c>
      <c r="U695" s="22">
        <f>Calibrations!$V$97*'Bruker data input page'!W695^2+Calibrations!$W$97*'Bruker data input page'!W695+Calibrations!$X$97</f>
        <v>20.086083233334058</v>
      </c>
      <c r="V695" s="23">
        <f>('Bruker data input page'!AS695/0.69943)*Calibrations!AC$97+Calibrations!AD$97</f>
        <v>8.0268887815568775</v>
      </c>
      <c r="W695" s="23">
        <f>'Bruker data input page'!U695*Calibrations!AQ$97+Calibrations!AR$97</f>
        <v>7.9521713410917032</v>
      </c>
      <c r="X695" s="23">
        <f>Calibrations!AJ$97*('Bruker data input page'!AQ695/0.77446)^2+('Bruker data input page'!AQ695/0.77446)*Calibrations!AK$97+Calibrations!AL$97</f>
        <v>0.13724396576404319</v>
      </c>
      <c r="Y695" s="23">
        <f>('Bruker data input page'!AI695/0.7147)*Calibrations!AX$97+Calibrations!AY$97</f>
        <v>12.897221582069072</v>
      </c>
      <c r="Z695" s="23">
        <f>('Bruker data input page'!AG695/0.8302)*Calibrations!BE$97+Calibrations!BF$97</f>
        <v>0.21541485852069456</v>
      </c>
      <c r="AA695" s="23">
        <f>((('Bruker data input page'!AA695/0.436)^2)*Calibrations!BK$97)+(('Bruker data input page'!AA695/0.436)*Calibrations!BL$97)+Calibrations!BM$97</f>
        <v>4.9981147829364234E-2</v>
      </c>
      <c r="AB695" s="24">
        <f>'Bruker data input page'!AM695*Calibrations!BS$97*10000+Calibrations!BT$97</f>
        <v>349.54181622597758</v>
      </c>
      <c r="AC695" s="24">
        <f>Calibrations!CA$97*('Bruker data input page'!AO695*10000)^2+('Bruker data input page'!AO695*10000)*Calibrations!CB$97+Calibrations!CC$97</f>
        <v>276.68975139612257</v>
      </c>
      <c r="AD695" s="24">
        <f>'Bruker data input page'!AW695*10000*Calibrations!CI$97+Calibrations!CJ$97</f>
        <v>126.90855552588373</v>
      </c>
      <c r="AE695" s="24">
        <f>'Bruker data input page'!AY695*10000*Calibrations!CP$97+Calibrations!CQ$97</f>
        <v>98.801075654960442</v>
      </c>
      <c r="AF695" s="24">
        <f>Calibrations!$CW$97*('Bruker data input page'!BA695*10000)^2+('Bruker data input page'!BA695*10000)*Calibrations!$CX$97+Calibrations!$CY$97</f>
        <v>67.281049961406254</v>
      </c>
      <c r="AG695" s="24">
        <f>'Bruker data input page'!BI695*10000*Calibrations!DD$97+Calibrations!DE$97</f>
        <v>3.0310147047823475</v>
      </c>
      <c r="AH695" s="24">
        <f>('Bruker data input page'!BK695*10000)*Calibrations!DK$97+Calibrations!DL$97</f>
        <v>106.43767033317768</v>
      </c>
      <c r="AI695" s="24">
        <f>Calibrations!DR$97*('Bruker data input page'!BM695*10000)^2+('Bruker data input page'!BM695*10000)*Calibrations!DS$97+Calibrations!DT$97</f>
        <v>29.725107834104254</v>
      </c>
      <c r="AJ695" s="24">
        <f>Calibrations!DY$97*('Bruker data input page'!BO695*10000)^2+Calibrations!DZ$97*('Bruker data input page'!BO695*10000)+Calibrations!EA$97</f>
        <v>89.705123550835296</v>
      </c>
      <c r="AK695" s="21"/>
      <c r="AL695" s="21"/>
    </row>
    <row r="696" spans="2:38">
      <c r="B696" s="27">
        <f>'Bruker data input page'!B1373</f>
        <v>44765.05972222222</v>
      </c>
      <c r="C696" s="21" t="str">
        <f>'Bruker data input page'!G1373</f>
        <v>GeoExploration</v>
      </c>
      <c r="D696" s="21" t="str">
        <f>'Bruker data input page'!H1373</f>
        <v>Oxide3phase</v>
      </c>
      <c r="E696" s="26">
        <f>'Bruker data input page'!L1373</f>
        <v>90</v>
      </c>
      <c r="F696" s="26"/>
      <c r="G696" s="26" t="str">
        <f>'Bruker data input page'!DK696</f>
        <v>393-U1560B-3R-1A</v>
      </c>
      <c r="H696" s="26" t="str">
        <f>'Bruker data input page'!DL696</f>
        <v>SHLF</v>
      </c>
      <c r="I696" s="26">
        <f>'Bruker data input page'!DM696</f>
        <v>0</v>
      </c>
      <c r="J696" s="26">
        <f>'Bruker data input page'!DN696</f>
        <v>0</v>
      </c>
      <c r="K696" s="26">
        <f>'Bruker data input page'!DO696</f>
        <v>0</v>
      </c>
      <c r="L696" s="26">
        <f>'Bruker data input page'!DP696</f>
        <v>0</v>
      </c>
      <c r="M696" s="26">
        <f>'Bruker data input page'!DQ696</f>
        <v>0</v>
      </c>
      <c r="N696" s="26">
        <f>'Bruker data input page'!DR696</f>
        <v>0</v>
      </c>
      <c r="O696" s="26">
        <f>'Bruker data input page'!DS696</f>
        <v>6</v>
      </c>
      <c r="P696" s="21" t="str">
        <f>'Bruker data input page'!DT696</f>
        <v>1A BKGD</v>
      </c>
      <c r="Q696" s="21">
        <f>'Bruker data input page'!A696</f>
        <v>486</v>
      </c>
      <c r="R696" s="27">
        <f>'Bruker data input page'!B696</f>
        <v>44762.009722222225</v>
      </c>
      <c r="S696" s="22">
        <f>'Bruker data input page'!Y696*Calibrations!H$97+Calibrations!I$97</f>
        <v>53.166276929660967</v>
      </c>
      <c r="T696" s="23">
        <f>Calibrations!O$97*('Bruker data input page'!AK696/0.5993)^2+Calibrations!P$97*('Bruker data input page'!AK696/0.5993)+Calibrations!Q$97</f>
        <v>1.3561655364562064</v>
      </c>
      <c r="U696" s="22">
        <f>Calibrations!$V$97*'Bruker data input page'!W696^2+Calibrations!$W$97*'Bruker data input page'!W696+Calibrations!$X$97</f>
        <v>17.543693965657926</v>
      </c>
      <c r="V696" s="23">
        <f>('Bruker data input page'!AS696/0.69943)*Calibrations!AC$97+Calibrations!AD$97</f>
        <v>9.044532359286201</v>
      </c>
      <c r="W696" s="23">
        <f>'Bruker data input page'!U696*Calibrations!AQ$97+Calibrations!AR$97</f>
        <v>9.7441988329587765</v>
      </c>
      <c r="X696" s="23">
        <f>Calibrations!AJ$97*('Bruker data input page'!AQ696/0.77446)^2+('Bruker data input page'!AQ696/0.77446)*Calibrations!AK$97+Calibrations!AL$97</f>
        <v>0.15553910556110029</v>
      </c>
      <c r="Y696" s="23">
        <f>('Bruker data input page'!AI696/0.7147)*Calibrations!AX$97+Calibrations!AY$97</f>
        <v>11.821883483801631</v>
      </c>
      <c r="Z696" s="23">
        <f>('Bruker data input page'!AG696/0.8302)*Calibrations!BE$97+Calibrations!BF$97</f>
        <v>0.23111063537608109</v>
      </c>
      <c r="AA696" s="23">
        <f>((('Bruker data input page'!AA696/0.436)^2)*Calibrations!BK$97)+(('Bruker data input page'!AA696/0.436)*Calibrations!BL$97)+Calibrations!BM$97</f>
        <v>0.12971320366030625</v>
      </c>
      <c r="AB696" s="24">
        <f>'Bruker data input page'!AM696*Calibrations!BS$97*10000+Calibrations!BT$97</f>
        <v>268.08240848084881</v>
      </c>
      <c r="AC696" s="24">
        <f>Calibrations!CA$97*('Bruker data input page'!AO696*10000)^2+('Bruker data input page'!AO696*10000)*Calibrations!CB$97+Calibrations!CC$97</f>
        <v>307.35246525580988</v>
      </c>
      <c r="AD696" s="24">
        <f>'Bruker data input page'!AW696*10000*Calibrations!CI$97+Calibrations!CJ$97</f>
        <v>82.42478942217231</v>
      </c>
      <c r="AE696" s="24">
        <f>'Bruker data input page'!AY696*10000*Calibrations!CP$97+Calibrations!CQ$97</f>
        <v>56.654663650442998</v>
      </c>
      <c r="AF696" s="24">
        <f>Calibrations!$CW$97*('Bruker data input page'!BA696*10000)^2+('Bruker data input page'!BA696*10000)*Calibrations!$CX$97+Calibrations!$CY$97</f>
        <v>72.762235374685773</v>
      </c>
      <c r="AG696" s="24">
        <f>'Bruker data input page'!BI696*10000*Calibrations!DD$97+Calibrations!DE$97</f>
        <v>3.0310147047823475</v>
      </c>
      <c r="AH696" s="24">
        <f>('Bruker data input page'!BK696*10000)*Calibrations!DK$97+Calibrations!DL$97</f>
        <v>99.485427055614949</v>
      </c>
      <c r="AI696" s="24">
        <f>Calibrations!DR$97*('Bruker data input page'!BM696*10000)^2+('Bruker data input page'!BM696*10000)*Calibrations!DS$97+Calibrations!DT$97</f>
        <v>31.845636216163818</v>
      </c>
      <c r="AJ696" s="24">
        <f>Calibrations!DY$97*('Bruker data input page'!BO696*10000)^2+Calibrations!DZ$97*('Bruker data input page'!BO696*10000)+Calibrations!EA$97</f>
        <v>82.05945842966112</v>
      </c>
      <c r="AK696" s="21"/>
      <c r="AL696" s="21"/>
    </row>
    <row r="697" spans="2:38">
      <c r="B697" s="27">
        <f>'Bruker data input page'!B1374</f>
        <v>44766.277083333334</v>
      </c>
      <c r="C697" s="21" t="str">
        <f>'Bruker data input page'!G1374</f>
        <v>GeoExploration</v>
      </c>
      <c r="D697" s="21" t="str">
        <f>'Bruker data input page'!H1374</f>
        <v>Oxide3phase</v>
      </c>
      <c r="E697" s="26">
        <f>'Bruker data input page'!L1374</f>
        <v>90</v>
      </c>
      <c r="F697" s="26"/>
      <c r="G697" s="26" t="str">
        <f>'Bruker data input page'!DK697</f>
        <v>393-U1560B-3R-1A</v>
      </c>
      <c r="H697" s="26" t="str">
        <f>'Bruker data input page'!DL697</f>
        <v>SHLF</v>
      </c>
      <c r="I697" s="26">
        <f>'Bruker data input page'!DM697</f>
        <v>0</v>
      </c>
      <c r="J697" s="26">
        <f>'Bruker data input page'!DN697</f>
        <v>0</v>
      </c>
      <c r="K697" s="26">
        <f>'Bruker data input page'!DO697</f>
        <v>0</v>
      </c>
      <c r="L697" s="26">
        <f>'Bruker data input page'!DP697</f>
        <v>0</v>
      </c>
      <c r="M697" s="26">
        <f>'Bruker data input page'!DQ697</f>
        <v>0</v>
      </c>
      <c r="N697" s="26">
        <f>'Bruker data input page'!DR697</f>
        <v>0</v>
      </c>
      <c r="O697" s="26">
        <f>'Bruker data input page'!DS697</f>
        <v>17</v>
      </c>
      <c r="P697" s="21" t="str">
        <f>'Bruker data input page'!DT697</f>
        <v>2A BKGD</v>
      </c>
      <c r="Q697" s="21">
        <f>'Bruker data input page'!A697</f>
        <v>487</v>
      </c>
      <c r="R697" s="27">
        <f>'Bruker data input page'!B697</f>
        <v>44762.01666666667</v>
      </c>
      <c r="S697" s="22">
        <f>'Bruker data input page'!Y697*Calibrations!H$97+Calibrations!I$97</f>
        <v>55.389781415880613</v>
      </c>
      <c r="T697" s="23">
        <f>Calibrations!O$97*('Bruker data input page'!AK697/0.5993)^2+Calibrations!P$97*('Bruker data input page'!AK697/0.5993)+Calibrations!Q$97</f>
        <v>1.3801112509367948</v>
      </c>
      <c r="U697" s="22">
        <f>Calibrations!$V$97*'Bruker data input page'!W697^2+Calibrations!$W$97*'Bruker data input page'!W697+Calibrations!$X$97</f>
        <v>19.74204957843606</v>
      </c>
      <c r="V697" s="23">
        <f>('Bruker data input page'!AS697/0.69943)*Calibrations!AC$97+Calibrations!AD$97</f>
        <v>8.692077385186483</v>
      </c>
      <c r="W697" s="23">
        <f>'Bruker data input page'!U697*Calibrations!AQ$97+Calibrations!AR$97</f>
        <v>9.4818424507747636</v>
      </c>
      <c r="X697" s="23">
        <f>Calibrations!AJ$97*('Bruker data input page'!AQ697/0.77446)^2+('Bruker data input page'!AQ697/0.77446)*Calibrations!AK$97+Calibrations!AL$97</f>
        <v>0.14846589154946782</v>
      </c>
      <c r="Y697" s="23">
        <f>('Bruker data input page'!AI697/0.7147)*Calibrations!AX$97+Calibrations!AY$97</f>
        <v>12.522992352911295</v>
      </c>
      <c r="Z697" s="23">
        <f>('Bruker data input page'!AG697/0.8302)*Calibrations!BE$97+Calibrations!BF$97</f>
        <v>0.23503457958992774</v>
      </c>
      <c r="AA697" s="23">
        <f>((('Bruker data input page'!AA697/0.436)^2)*Calibrations!BK$97)+(('Bruker data input page'!AA697/0.436)*Calibrations!BL$97)+Calibrations!BM$97</f>
        <v>7.1931414672062294E-2</v>
      </c>
      <c r="AB697" s="24">
        <f>'Bruker data input page'!AM697*Calibrations!BS$97*10000+Calibrations!BT$97</f>
        <v>365.83369777500332</v>
      </c>
      <c r="AC697" s="24">
        <f>Calibrations!CA$97*('Bruker data input page'!AO697*10000)^2+('Bruker data input page'!AO697*10000)*Calibrations!CB$97+Calibrations!CC$97</f>
        <v>277.68990737086989</v>
      </c>
      <c r="AD697" s="24">
        <f>'Bruker data input page'!AW697*10000*Calibrations!CI$97+Calibrations!CJ$97</f>
        <v>106.14946467748507</v>
      </c>
      <c r="AE697" s="24">
        <f>'Bruker data input page'!AY697*10000*Calibrations!CP$97+Calibrations!CQ$97</f>
        <v>82.353695360514607</v>
      </c>
      <c r="AF697" s="24">
        <f>Calibrations!$CW$97*('Bruker data input page'!BA697*10000)^2+('Bruker data input page'!BA697*10000)*Calibrations!$CX$97+Calibrations!$CY$97</f>
        <v>63.107877898960666</v>
      </c>
      <c r="AG697" s="24">
        <f>'Bruker data input page'!BI697*10000*Calibrations!DD$97+Calibrations!DE$97</f>
        <v>4.1610912678326706</v>
      </c>
      <c r="AH697" s="24">
        <f>('Bruker data input page'!BK697*10000)*Calibrations!DK$97+Calibrations!DL$97</f>
        <v>107.43084794425806</v>
      </c>
      <c r="AI697" s="24">
        <f>Calibrations!DR$97*('Bruker data input page'!BM697*10000)^2+('Bruker data input page'!BM697*10000)*Calibrations!DS$97+Calibrations!DT$97</f>
        <v>30.785516947465101</v>
      </c>
      <c r="AJ697" s="24">
        <f>Calibrations!DY$97*('Bruker data input page'!BO697*10000)^2+Calibrations!DZ$97*('Bruker data input page'!BO697*10000)+Calibrations!EA$97</f>
        <v>87.159353746299203</v>
      </c>
      <c r="AK697" s="21"/>
      <c r="AL697" s="21"/>
    </row>
    <row r="698" spans="2:38">
      <c r="B698" s="27">
        <f>'Bruker data input page'!B1375</f>
        <v>44767.291666666664</v>
      </c>
      <c r="C698" s="21" t="str">
        <f>'Bruker data input page'!G1375</f>
        <v>GeoExploration</v>
      </c>
      <c r="D698" s="21" t="str">
        <f>'Bruker data input page'!H1375</f>
        <v>Oxide3phase</v>
      </c>
      <c r="E698" s="26">
        <f>'Bruker data input page'!L1375</f>
        <v>90</v>
      </c>
      <c r="F698" s="26"/>
      <c r="G698" s="26" t="str">
        <f>'Bruker data input page'!DK698</f>
        <v>393-U1560B-3R-1A</v>
      </c>
      <c r="H698" s="26" t="str">
        <f>'Bruker data input page'!DL698</f>
        <v>SHLF</v>
      </c>
      <c r="I698" s="26">
        <f>'Bruker data input page'!DM698</f>
        <v>0</v>
      </c>
      <c r="J698" s="26">
        <f>'Bruker data input page'!DN698</f>
        <v>0</v>
      </c>
      <c r="K698" s="26">
        <f>'Bruker data input page'!DO698</f>
        <v>0</v>
      </c>
      <c r="L698" s="26">
        <f>'Bruker data input page'!DP698</f>
        <v>0</v>
      </c>
      <c r="M698" s="26">
        <f>'Bruker data input page'!DQ698</f>
        <v>0</v>
      </c>
      <c r="N698" s="26">
        <f>'Bruker data input page'!DR698</f>
        <v>0</v>
      </c>
      <c r="O698" s="26">
        <f>'Bruker data input page'!DS698</f>
        <v>48</v>
      </c>
      <c r="P698" s="21" t="str">
        <f>'Bruker data input page'!DT698</f>
        <v>7A BKGD</v>
      </c>
      <c r="Q698" s="21">
        <f>'Bruker data input page'!A698</f>
        <v>488</v>
      </c>
      <c r="R698" s="27">
        <f>'Bruker data input page'!B698</f>
        <v>44762.018750000003</v>
      </c>
      <c r="S698" s="22">
        <f>'Bruker data input page'!Y698*Calibrations!H$97+Calibrations!I$97</f>
        <v>55.367087744999566</v>
      </c>
      <c r="T698" s="23">
        <f>Calibrations!O$97*('Bruker data input page'!AK698/0.5993)^2+Calibrations!P$97*('Bruker data input page'!AK698/0.5993)+Calibrations!Q$97</f>
        <v>1.4615235507707138</v>
      </c>
      <c r="U698" s="22">
        <f>Calibrations!$V$97*'Bruker data input page'!W698^2+Calibrations!$W$97*'Bruker data input page'!W698+Calibrations!$X$97</f>
        <v>18.862997649834966</v>
      </c>
      <c r="V698" s="23">
        <f>('Bruker data input page'!AS698/0.69943)*Calibrations!AC$97+Calibrations!AD$97</f>
        <v>9.424331737256459</v>
      </c>
      <c r="W698" s="23">
        <f>'Bruker data input page'!U698*Calibrations!AQ$97+Calibrations!AR$97</f>
        <v>9.7001183206979391</v>
      </c>
      <c r="X698" s="23">
        <f>Calibrations!AJ$97*('Bruker data input page'!AQ698/0.77446)^2+('Bruker data input page'!AQ698/0.77446)*Calibrations!AK$97+Calibrations!AL$97</f>
        <v>0.15848107761450625</v>
      </c>
      <c r="Y698" s="23">
        <f>('Bruker data input page'!AI698/0.7147)*Calibrations!AX$97+Calibrations!AY$97</f>
        <v>11.958299020549134</v>
      </c>
      <c r="Z698" s="23">
        <f>('Bruker data input page'!AG698/0.8302)*Calibrations!BE$97+Calibrations!BF$97</f>
        <v>0.23760023542205821</v>
      </c>
      <c r="AA698" s="23">
        <f>((('Bruker data input page'!AA698/0.436)^2)*Calibrations!BK$97)+(('Bruker data input page'!AA698/0.436)*Calibrations!BL$97)+Calibrations!BM$97</f>
        <v>0.17641710051156262</v>
      </c>
      <c r="AB698" s="24">
        <f>'Bruker data input page'!AM698*Calibrations!BS$97*10000+Calibrations!BT$97</f>
        <v>382.98304677397778</v>
      </c>
      <c r="AC698" s="24">
        <f>Calibrations!CA$97*('Bruker data input page'!AO698*10000)^2+('Bruker data input page'!AO698*10000)*Calibrations!CB$97+Calibrations!CC$97</f>
        <v>233.35331453018276</v>
      </c>
      <c r="AD698" s="24">
        <f>'Bruker data input page'!AW698*10000*Calibrations!CI$97+Calibrations!CJ$97</f>
        <v>62.654226709411674</v>
      </c>
      <c r="AE698" s="24">
        <f>'Bruker data input page'!AY698*10000*Calibrations!CP$97+Calibrations!CQ$97</f>
        <v>45.347089698011487</v>
      </c>
      <c r="AF698" s="24">
        <f>Calibrations!$CW$97*('Bruker data input page'!BA698*10000)^2+('Bruker data input page'!BA698*10000)*Calibrations!$CX$97+Calibrations!$CY$97</f>
        <v>80.80606205893092</v>
      </c>
      <c r="AG698" s="24">
        <f>'Bruker data input page'!BI698*10000*Calibrations!DD$97+Calibrations!DE$97</f>
        <v>4.1610912678326706</v>
      </c>
      <c r="AH698" s="24">
        <f>('Bruker data input page'!BK698*10000)*Calibrations!DK$97+Calibrations!DL$97</f>
        <v>105.44449272209728</v>
      </c>
      <c r="AI698" s="24">
        <f>Calibrations!DR$97*('Bruker data input page'!BM698*10000)^2+('Bruker data input page'!BM698*10000)*Calibrations!DS$97+Calibrations!DT$97</f>
        <v>33.965005219574827</v>
      </c>
      <c r="AJ698" s="24">
        <f>Calibrations!DY$97*('Bruker data input page'!BO698*10000)^2+Calibrations!DZ$97*('Bruker data input page'!BO698*10000)+Calibrations!EA$97</f>
        <v>94.78830745234157</v>
      </c>
      <c r="AK698" s="21"/>
      <c r="AL698" s="21"/>
    </row>
    <row r="699" spans="2:38">
      <c r="B699" s="27">
        <f>'Bruker data input page'!B1376</f>
        <v>44768.78125</v>
      </c>
      <c r="C699" s="21" t="str">
        <f>'Bruker data input page'!G1376</f>
        <v>GeoExploration</v>
      </c>
      <c r="D699" s="21" t="str">
        <f>'Bruker data input page'!H1376</f>
        <v>Oxide3phase</v>
      </c>
      <c r="E699" s="26">
        <f>'Bruker data input page'!L1376</f>
        <v>90</v>
      </c>
      <c r="F699" s="26"/>
      <c r="G699" s="26" t="str">
        <f>'Bruker data input page'!DK699</f>
        <v>393-U1560B-3R-1A</v>
      </c>
      <c r="H699" s="26" t="str">
        <f>'Bruker data input page'!DL699</f>
        <v>SHLF</v>
      </c>
      <c r="I699" s="26">
        <f>'Bruker data input page'!DM699</f>
        <v>0</v>
      </c>
      <c r="J699" s="26">
        <f>'Bruker data input page'!DN699</f>
        <v>0</v>
      </c>
      <c r="K699" s="26">
        <f>'Bruker data input page'!DO699</f>
        <v>0</v>
      </c>
      <c r="L699" s="26">
        <f>'Bruker data input page'!DP699</f>
        <v>0</v>
      </c>
      <c r="M699" s="26">
        <f>'Bruker data input page'!DQ699</f>
        <v>0</v>
      </c>
      <c r="N699" s="26">
        <f>'Bruker data input page'!DR699</f>
        <v>0</v>
      </c>
      <c r="O699" s="26">
        <f>'Bruker data input page'!DS699</f>
        <v>124</v>
      </c>
      <c r="P699" s="21" t="str">
        <f>'Bruker data input page'!DT699</f>
        <v>17A BKGD</v>
      </c>
      <c r="Q699" s="21">
        <f>'Bruker data input page'!A699</f>
        <v>489</v>
      </c>
      <c r="R699" s="27">
        <f>'Bruker data input page'!B699</f>
        <v>44762.022222222222</v>
      </c>
      <c r="S699" s="22">
        <f>'Bruker data input page'!Y699*Calibrations!H$97+Calibrations!I$97</f>
        <v>56.096374403993693</v>
      </c>
      <c r="T699" s="23">
        <f>Calibrations!O$97*('Bruker data input page'!AK699/0.5993)^2+Calibrations!P$97*('Bruker data input page'!AK699/0.5993)+Calibrations!Q$97</f>
        <v>1.3859574265271499</v>
      </c>
      <c r="U699" s="22">
        <f>Calibrations!$V$97*'Bruker data input page'!W699^2+Calibrations!$W$97*'Bruker data input page'!W699+Calibrations!$X$97</f>
        <v>20.31503029066446</v>
      </c>
      <c r="V699" s="23">
        <f>('Bruker data input page'!AS699/0.69943)*Calibrations!AC$97+Calibrations!AD$97</f>
        <v>8.5983868224511149</v>
      </c>
      <c r="W699" s="23">
        <f>'Bruker data input page'!U699*Calibrations!AQ$97+Calibrations!AR$97</f>
        <v>10.270071610807349</v>
      </c>
      <c r="X699" s="23">
        <f>Calibrations!AJ$97*('Bruker data input page'!AQ699/0.77446)^2+('Bruker data input page'!AQ699/0.77446)*Calibrations!AK$97+Calibrations!AL$97</f>
        <v>0.14403171721795816</v>
      </c>
      <c r="Y699" s="23">
        <f>('Bruker data input page'!AI699/0.7147)*Calibrations!AX$97+Calibrations!AY$97</f>
        <v>12.392362296516922</v>
      </c>
      <c r="Z699" s="23">
        <f>('Bruker data input page'!AG699/0.8302)*Calibrations!BE$97+Calibrations!BF$97</f>
        <v>0.16515818839719718</v>
      </c>
      <c r="AA699" s="23">
        <f>((('Bruker data input page'!AA699/0.436)^2)*Calibrations!BK$97)+(('Bruker data input page'!AA699/0.436)*Calibrations!BL$97)+Calibrations!BM$97</f>
        <v>0.12188049404693969</v>
      </c>
      <c r="AB699" s="24">
        <f>'Bruker data input page'!AM699*Calibrations!BS$97*10000+Calibrations!BT$97</f>
        <v>348.68434877602886</v>
      </c>
      <c r="AC699" s="24">
        <f>Calibrations!CA$97*('Bruker data input page'!AO699*10000)^2+('Bruker data input page'!AO699*10000)*Calibrations!CB$97+Calibrations!CC$97</f>
        <v>234.46442488118254</v>
      </c>
      <c r="AD699" s="24">
        <f>'Bruker data input page'!AW699*10000*Calibrations!CI$97+Calibrations!CJ$97</f>
        <v>107.13799281312309</v>
      </c>
      <c r="AE699" s="24">
        <f>'Bruker data input page'!AY699*10000*Calibrations!CP$97+Calibrations!CQ$97</f>
        <v>73.102043944888834</v>
      </c>
      <c r="AF699" s="24">
        <f>Calibrations!$CW$97*('Bruker data input page'!BA699*10000)^2+('Bruker data input page'!BA699*10000)*Calibrations!$CX$97+Calibrations!$CY$97</f>
        <v>63.107877898960666</v>
      </c>
      <c r="AG699" s="24">
        <f>'Bruker data input page'!BI699*10000*Calibrations!DD$97+Calibrations!DE$97</f>
        <v>1.9009381417320252</v>
      </c>
      <c r="AH699" s="24">
        <f>('Bruker data input page'!BK699*10000)*Calibrations!DK$97+Calibrations!DL$97</f>
        <v>102.46495988885611</v>
      </c>
      <c r="AI699" s="24">
        <f>Calibrations!DR$97*('Bruker data input page'!BM699*10000)^2+('Bruker data input page'!BM699*10000)*Calibrations!DS$97+Calibrations!DT$97</f>
        <v>30.785516947465101</v>
      </c>
      <c r="AJ699" s="24">
        <f>Calibrations!DY$97*('Bruker data input page'!BO699*10000)^2+Calibrations!DZ$97*('Bruker data input page'!BO699*10000)+Calibrations!EA$97</f>
        <v>92.24810811951609</v>
      </c>
      <c r="AK699" s="21"/>
      <c r="AL699" s="21"/>
    </row>
    <row r="700" spans="2:38">
      <c r="B700" s="27">
        <f>'Bruker data input page'!B1377</f>
        <v>44769.805555555555</v>
      </c>
      <c r="C700" s="21" t="str">
        <f>'Bruker data input page'!G1377</f>
        <v>GeoExploration</v>
      </c>
      <c r="D700" s="21" t="str">
        <f>'Bruker data input page'!H1377</f>
        <v>Oxide3phase</v>
      </c>
      <c r="E700" s="26">
        <f>'Bruker data input page'!L1377</f>
        <v>90</v>
      </c>
      <c r="F700" s="26"/>
      <c r="G700" s="26" t="str">
        <f>'Bruker data input page'!DK700</f>
        <v>393-U1560B-3R-2A</v>
      </c>
      <c r="H700" s="26" t="str">
        <f>'Bruker data input page'!DL700</f>
        <v>SHLF</v>
      </c>
      <c r="I700" s="26">
        <f>'Bruker data input page'!DM700</f>
        <v>0</v>
      </c>
      <c r="J700" s="26">
        <f>'Bruker data input page'!DN700</f>
        <v>0</v>
      </c>
      <c r="K700" s="26">
        <f>'Bruker data input page'!DO700</f>
        <v>0</v>
      </c>
      <c r="L700" s="26">
        <f>'Bruker data input page'!DP700</f>
        <v>0</v>
      </c>
      <c r="M700" s="26">
        <f>'Bruker data input page'!DQ700</f>
        <v>0</v>
      </c>
      <c r="N700" s="26">
        <f>'Bruker data input page'!DR700</f>
        <v>0</v>
      </c>
      <c r="O700" s="26">
        <f>'Bruker data input page'!DS700</f>
        <v>7</v>
      </c>
      <c r="P700" s="21" t="str">
        <f>'Bruker data input page'!DT700</f>
        <v>2A ALT</v>
      </c>
      <c r="Q700" s="21">
        <f>'Bruker data input page'!A700</f>
        <v>490</v>
      </c>
      <c r="R700" s="27">
        <f>'Bruker data input page'!B700</f>
        <v>44762.030555555553</v>
      </c>
      <c r="S700" s="22">
        <f>'Bruker data input page'!Y700*Calibrations!H$97+Calibrations!I$97</f>
        <v>51.185986811470158</v>
      </c>
      <c r="T700" s="23">
        <f>Calibrations!O$97*('Bruker data input page'!AK700/0.5993)^2+Calibrations!P$97*('Bruker data input page'!AK700/0.5993)+Calibrations!Q$97</f>
        <v>1.2965396044627222</v>
      </c>
      <c r="U700" s="22">
        <f>Calibrations!$V$97*'Bruker data input page'!W700^2+Calibrations!$W$97*'Bruker data input page'!W700+Calibrations!$X$97</f>
        <v>17.516393170853053</v>
      </c>
      <c r="V700" s="23">
        <f>('Bruker data input page'!AS700/0.69943)*Calibrations!AC$97+Calibrations!AD$97</f>
        <v>9.2491836345699099</v>
      </c>
      <c r="W700" s="23">
        <f>'Bruker data input page'!U700*Calibrations!AQ$97+Calibrations!AR$97</f>
        <v>9.1344184133505379</v>
      </c>
      <c r="X700" s="23">
        <f>Calibrations!AJ$97*('Bruker data input page'!AQ700/0.77446)^2+('Bruker data input page'!AQ700/0.77446)*Calibrations!AK$97+Calibrations!AL$97</f>
        <v>0.14943188672341601</v>
      </c>
      <c r="Y700" s="23">
        <f>('Bruker data input page'!AI700/0.7147)*Calibrations!AX$97+Calibrations!AY$97</f>
        <v>11.759613445263987</v>
      </c>
      <c r="Z700" s="23">
        <f>('Bruker data input page'!AG700/0.8302)*Calibrations!BE$97+Calibrations!BF$97</f>
        <v>0.14916056967920702</v>
      </c>
      <c r="AA700" s="23">
        <f>((('Bruker data input page'!AA700/0.436)^2)*Calibrations!BK$97)+(('Bruker data input page'!AA700/0.436)*Calibrations!BL$97)+Calibrations!BM$97</f>
        <v>6.5024601085877459E-2</v>
      </c>
      <c r="AB700" s="24">
        <f>'Bruker data input page'!AM700*Calibrations!BS$97*10000+Calibrations!BT$97</f>
        <v>302.38110647879779</v>
      </c>
      <c r="AC700" s="24">
        <f>Calibrations!CA$97*('Bruker data input page'!AO700*10000)^2+('Bruker data input page'!AO700*10000)*Calibrations!CB$97+Calibrations!CC$97</f>
        <v>242.16642361781319</v>
      </c>
      <c r="AD700" s="24">
        <f>'Bruker data input page'!AW700*10000*Calibrations!CI$97+Calibrations!CJ$97</f>
        <v>47.826304674841197</v>
      </c>
      <c r="AE700" s="24">
        <f>'Bruker data input page'!AY700*10000*Calibrations!CP$97+Calibrations!CQ$97</f>
        <v>43.291167161205756</v>
      </c>
      <c r="AF700" s="24">
        <f>Calibrations!$CW$97*('Bruker data input page'!BA700*10000)^2+('Bruker data input page'!BA700*10000)*Calibrations!$CX$97+Calibrations!$CY$97</f>
        <v>72.762235374685773</v>
      </c>
      <c r="AG700" s="24">
        <f>'Bruker data input page'!BI700*10000*Calibrations!DD$97+Calibrations!DE$97</f>
        <v>1.9009381417320252</v>
      </c>
      <c r="AH700" s="24">
        <f>('Bruker data input page'!BK700*10000)*Calibrations!DK$97+Calibrations!DL$97</f>
        <v>99.485427055614949</v>
      </c>
      <c r="AI700" s="24">
        <f>Calibrations!DR$97*('Bruker data input page'!BM700*10000)^2+('Bruker data input page'!BM700*10000)*Calibrations!DS$97+Calibrations!DT$97</f>
        <v>29.725107834104254</v>
      </c>
      <c r="AJ700" s="24">
        <f>Calibrations!DY$97*('Bruker data input page'!BO700*10000)^2+Calibrations!DZ$97*('Bruker data input page'!BO700*10000)+Calibrations!EA$97</f>
        <v>84.610798705907811</v>
      </c>
      <c r="AK700" s="21"/>
      <c r="AL700" s="21"/>
    </row>
    <row r="701" spans="2:38">
      <c r="B701" s="27">
        <f>'Bruker data input page'!B1378</f>
        <v>0</v>
      </c>
      <c r="C701" s="21">
        <f>'Bruker data input page'!G1378</f>
        <v>0</v>
      </c>
      <c r="D701" s="21">
        <f>'Bruker data input page'!H1378</f>
        <v>0</v>
      </c>
      <c r="E701" s="26">
        <f>'Bruker data input page'!L1378</f>
        <v>0</v>
      </c>
      <c r="F701" s="26"/>
      <c r="G701" s="26" t="str">
        <f>'Bruker data input page'!DK701</f>
        <v>393-U1560B-3R-2A</v>
      </c>
      <c r="H701" s="26" t="str">
        <f>'Bruker data input page'!DL701</f>
        <v>SHLF</v>
      </c>
      <c r="I701" s="26">
        <f>'Bruker data input page'!DM701</f>
        <v>0</v>
      </c>
      <c r="J701" s="26">
        <f>'Bruker data input page'!DN701</f>
        <v>0</v>
      </c>
      <c r="K701" s="26">
        <f>'Bruker data input page'!DO701</f>
        <v>0</v>
      </c>
      <c r="L701" s="26">
        <f>'Bruker data input page'!DP701</f>
        <v>0</v>
      </c>
      <c r="M701" s="26">
        <f>'Bruker data input page'!DQ701</f>
        <v>0</v>
      </c>
      <c r="N701" s="26">
        <f>'Bruker data input page'!DR701</f>
        <v>0</v>
      </c>
      <c r="O701" s="26">
        <f>'Bruker data input page'!DS701</f>
        <v>15</v>
      </c>
      <c r="P701" s="21" t="str">
        <f>'Bruker data input page'!DT701</f>
        <v>3A BKGD</v>
      </c>
      <c r="Q701" s="21">
        <f>'Bruker data input page'!A701</f>
        <v>491</v>
      </c>
      <c r="R701" s="27">
        <f>'Bruker data input page'!B701</f>
        <v>44762.031944444447</v>
      </c>
      <c r="S701" s="22">
        <f>'Bruker data input page'!Y701*Calibrations!H$97+Calibrations!I$97</f>
        <v>53.87690962882094</v>
      </c>
      <c r="T701" s="23">
        <f>Calibrations!O$97*('Bruker data input page'!AK701/0.5993)^2+Calibrations!P$97*('Bruker data input page'!AK701/0.5993)+Calibrations!Q$97</f>
        <v>1.4796376165421117</v>
      </c>
      <c r="U701" s="22">
        <f>Calibrations!$V$97*'Bruker data input page'!W701^2+Calibrations!$W$97*'Bruker data input page'!W701+Calibrations!$X$97</f>
        <v>16.697167305858262</v>
      </c>
      <c r="V701" s="23">
        <f>('Bruker data input page'!AS701/0.69943)*Calibrations!AC$97+Calibrations!AD$97</f>
        <v>9.9503517169765381</v>
      </c>
      <c r="W701" s="23">
        <f>'Bruker data input page'!U701*Calibrations!AQ$97+Calibrations!AR$97</f>
        <v>9.3503742563126178</v>
      </c>
      <c r="X701" s="23">
        <f>Calibrations!AJ$97*('Bruker data input page'!AQ701/0.77446)^2+('Bruker data input page'!AQ701/0.77446)*Calibrations!AK$97+Calibrations!AL$97</f>
        <v>0.16134862475762152</v>
      </c>
      <c r="Y701" s="23">
        <f>('Bruker data input page'!AI701/0.7147)*Calibrations!AX$97+Calibrations!AY$97</f>
        <v>11.671308745137253</v>
      </c>
      <c r="Z701" s="23">
        <f>('Bruker data input page'!AG701/0.8302)*Calibrations!BE$97+Calibrations!BF$97</f>
        <v>0.18553251412293933</v>
      </c>
      <c r="AA701" s="23">
        <f>((('Bruker data input page'!AA701/0.436)^2)*Calibrations!BK$97)+(('Bruker data input page'!AA701/0.436)*Calibrations!BL$97)+Calibrations!BM$97</f>
        <v>0.10875659729887065</v>
      </c>
      <c r="AB701" s="24">
        <f>'Bruker data input page'!AM701*Calibrations!BS$97*10000+Calibrations!BT$97</f>
        <v>307.52591117849011</v>
      </c>
      <c r="AC701" s="24">
        <f>Calibrations!CA$97*('Bruker data input page'!AO701*10000)^2+('Bruker data input page'!AO701*10000)*Calibrations!CB$97+Calibrations!CC$97</f>
        <v>319.89600478519628</v>
      </c>
      <c r="AD701" s="24">
        <f>'Bruker data input page'!AW701*10000*Calibrations!CI$97+Calibrations!CJ$97</f>
        <v>79.459205015258206</v>
      </c>
      <c r="AE701" s="24">
        <f>'Bruker data input page'!AY701*10000*Calibrations!CP$97+Calibrations!CQ$97</f>
        <v>53.570779845234405</v>
      </c>
      <c r="AF701" s="24">
        <f>Calibrations!$CW$97*('Bruker data input page'!BA701*10000)^2+('Bruker data input page'!BA701*10000)*Calibrations!$CX$97+Calibrations!$CY$97</f>
        <v>78.148513355605772</v>
      </c>
      <c r="AG701" s="24">
        <f>'Bruker data input page'!BI701*10000*Calibrations!DD$97+Calibrations!DE$97</f>
        <v>1.9009381417320252</v>
      </c>
      <c r="AH701" s="24">
        <f>('Bruker data input page'!BK701*10000)*Calibrations!DK$97+Calibrations!DL$97</f>
        <v>94.519539000212987</v>
      </c>
      <c r="AI701" s="24">
        <f>Calibrations!DR$97*('Bruker data input page'!BM701*10000)^2+('Bruker data input page'!BM701*10000)*Calibrations!DS$97+Calibrations!DT$97</f>
        <v>33.965005219574827</v>
      </c>
      <c r="AJ701" s="24">
        <f>Calibrations!DY$97*('Bruker data input page'!BO701*10000)^2+Calibrations!DZ$97*('Bruker data input page'!BO701*10000)+Calibrations!EA$97</f>
        <v>97.325721549311766</v>
      </c>
      <c r="AK701" s="21"/>
      <c r="AL701" s="21"/>
    </row>
    <row r="702" spans="2:38">
      <c r="B702" s="27">
        <f>'Bruker data input page'!B1379</f>
        <v>44765.046527777777</v>
      </c>
      <c r="C702" s="21" t="str">
        <f>'Bruker data input page'!G1379</f>
        <v>GeoExploration</v>
      </c>
      <c r="D702" s="21" t="str">
        <f>'Bruker data input page'!H1379</f>
        <v>Oxide3phase</v>
      </c>
      <c r="E702" s="26">
        <f>'Bruker data input page'!L1379</f>
        <v>90</v>
      </c>
      <c r="F702" s="26"/>
      <c r="G702" s="26" t="str">
        <f>'Bruker data input page'!DK702</f>
        <v>393-U1560B-3R-2A</v>
      </c>
      <c r="H702" s="26" t="str">
        <f>'Bruker data input page'!DL702</f>
        <v>SHLF</v>
      </c>
      <c r="I702" s="26">
        <f>'Bruker data input page'!DM702</f>
        <v>0</v>
      </c>
      <c r="J702" s="26">
        <f>'Bruker data input page'!DN702</f>
        <v>0</v>
      </c>
      <c r="K702" s="26">
        <f>'Bruker data input page'!DO702</f>
        <v>0</v>
      </c>
      <c r="L702" s="26">
        <f>'Bruker data input page'!DP702</f>
        <v>0</v>
      </c>
      <c r="M702" s="26">
        <f>'Bruker data input page'!DQ702</f>
        <v>0</v>
      </c>
      <c r="N702" s="26">
        <f>'Bruker data input page'!DR702</f>
        <v>0</v>
      </c>
      <c r="O702" s="26">
        <f>'Bruker data input page'!DS702</f>
        <v>33</v>
      </c>
      <c r="P702" s="21" t="str">
        <f>'Bruker data input page'!DT702</f>
        <v>5A BKGD</v>
      </c>
      <c r="Q702" s="21">
        <f>'Bruker data input page'!A702</f>
        <v>492</v>
      </c>
      <c r="R702" s="27">
        <f>'Bruker data input page'!B702</f>
        <v>44762.034722222219</v>
      </c>
      <c r="S702" s="22">
        <f>'Bruker data input page'!Y702*Calibrations!H$97+Calibrations!I$97</f>
        <v>54.478588944745717</v>
      </c>
      <c r="T702" s="23">
        <f>Calibrations!O$97*('Bruker data input page'!AK702/0.5993)^2+Calibrations!P$97*('Bruker data input page'!AK702/0.5993)+Calibrations!Q$97</f>
        <v>1.3040311235032718</v>
      </c>
      <c r="U702" s="22">
        <f>Calibrations!$V$97*'Bruker data input page'!W702^2+Calibrations!$W$97*'Bruker data input page'!W702+Calibrations!$X$97</f>
        <v>19.71272379325702</v>
      </c>
      <c r="V702" s="23">
        <f>('Bruker data input page'!AS702/0.69943)*Calibrations!AC$97+Calibrations!AD$97</f>
        <v>8.9653775059767504</v>
      </c>
      <c r="W702" s="23">
        <f>'Bruker data input page'!U702*Calibrations!AQ$97+Calibrations!AR$97</f>
        <v>9.893453900789325</v>
      </c>
      <c r="X702" s="23">
        <f>Calibrations!AJ$97*('Bruker data input page'!AQ702/0.77446)^2+('Bruker data input page'!AQ702/0.77446)*Calibrations!AK$97+Calibrations!AL$97</f>
        <v>0.14478065491511238</v>
      </c>
      <c r="Y702" s="23">
        <f>('Bruker data input page'!AI702/0.7147)*Calibrations!AX$97+Calibrations!AY$97</f>
        <v>12.297358619139196</v>
      </c>
      <c r="Z702" s="23">
        <f>('Bruker data input page'!AG702/0.8302)*Calibrations!BE$97+Calibrations!BF$97</f>
        <v>0.26054021697993091</v>
      </c>
      <c r="AA702" s="23">
        <f>((('Bruker data input page'!AA702/0.436)^2)*Calibrations!BK$97)+(('Bruker data input page'!AA702/0.436)*Calibrations!BL$97)+Calibrations!BM$97</f>
        <v>0.13120160851561796</v>
      </c>
      <c r="AB702" s="24">
        <f>'Bruker data input page'!AM702*Calibrations!BS$97*10000+Calibrations!BT$97</f>
        <v>343.53954407633648</v>
      </c>
      <c r="AC702" s="24">
        <f>Calibrations!CA$97*('Bruker data input page'!AO702*10000)^2+('Bruker data input page'!AO702*10000)*Calibrations!CB$97+Calibrations!CC$97</f>
        <v>323.38244986740551</v>
      </c>
      <c r="AD702" s="24">
        <f>'Bruker data input page'!AW702*10000*Calibrations!CI$97+Calibrations!CJ$97</f>
        <v>61.665698573773639</v>
      </c>
      <c r="AE702" s="24">
        <f>'Bruker data input page'!AY702*10000*Calibrations!CP$97+Calibrations!CQ$97</f>
        <v>59.738547455651592</v>
      </c>
      <c r="AF702" s="24">
        <f>Calibrations!$CW$97*('Bruker data input page'!BA702*10000)^2+('Bruker data input page'!BA702*10000)*Calibrations!$CX$97+Calibrations!$CY$97</f>
        <v>70.033506097090964</v>
      </c>
      <c r="AG702" s="24">
        <f>'Bruker data input page'!BI702*10000*Calibrations!DD$97+Calibrations!DE$97</f>
        <v>5.2911678308829933</v>
      </c>
      <c r="AH702" s="24">
        <f>('Bruker data input page'!BK702*10000)*Calibrations!DK$97+Calibrations!DL$97</f>
        <v>95.512716611293371</v>
      </c>
      <c r="AI702" s="24">
        <f>Calibrations!DR$97*('Bruker data input page'!BM702*10000)^2+('Bruker data input page'!BM702*10000)*Calibrations!DS$97+Calibrations!DT$97</f>
        <v>25.480572934039472</v>
      </c>
      <c r="AJ702" s="24">
        <f>Calibrations!DY$97*('Bruker data input page'!BO702*10000)^2+Calibrations!DZ$97*('Bruker data input page'!BO702*10000)+Calibrations!EA$97</f>
        <v>80.357017558910371</v>
      </c>
      <c r="AK702" s="21"/>
      <c r="AL702" s="21"/>
    </row>
    <row r="703" spans="2:38">
      <c r="B703" s="27">
        <f>'Bruker data input page'!B1380</f>
        <v>44766.271527777775</v>
      </c>
      <c r="C703" s="21" t="str">
        <f>'Bruker data input page'!G1380</f>
        <v>GeoExploration</v>
      </c>
      <c r="D703" s="21" t="str">
        <f>'Bruker data input page'!H1380</f>
        <v>Oxide3phase</v>
      </c>
      <c r="E703" s="26">
        <f>'Bruker data input page'!L1380</f>
        <v>90</v>
      </c>
      <c r="F703" s="26"/>
      <c r="G703" s="26" t="str">
        <f>'Bruker data input page'!DK703</f>
        <v>393-U1560B-3R-2A</v>
      </c>
      <c r="H703" s="26" t="str">
        <f>'Bruker data input page'!DL703</f>
        <v>SHLF</v>
      </c>
      <c r="I703" s="26">
        <f>'Bruker data input page'!DM703</f>
        <v>0</v>
      </c>
      <c r="J703" s="26">
        <f>'Bruker data input page'!DN703</f>
        <v>0</v>
      </c>
      <c r="K703" s="26">
        <f>'Bruker data input page'!DO703</f>
        <v>0</v>
      </c>
      <c r="L703" s="26">
        <f>'Bruker data input page'!DP703</f>
        <v>0</v>
      </c>
      <c r="M703" s="26">
        <f>'Bruker data input page'!DQ703</f>
        <v>0</v>
      </c>
      <c r="N703" s="26">
        <f>'Bruker data input page'!DR703</f>
        <v>0</v>
      </c>
      <c r="O703" s="26">
        <f>'Bruker data input page'!DS703</f>
        <v>48</v>
      </c>
      <c r="P703" s="21" t="str">
        <f>'Bruker data input page'!DT703</f>
        <v>7A ALT HALO</v>
      </c>
      <c r="Q703" s="21">
        <f>'Bruker data input page'!A703</f>
        <v>493</v>
      </c>
      <c r="R703" s="27">
        <f>'Bruker data input page'!B703</f>
        <v>44762.036111111112</v>
      </c>
      <c r="S703" s="22">
        <f>'Bruker data input page'!Y703*Calibrations!H$97+Calibrations!I$97</f>
        <v>52.147556855660369</v>
      </c>
      <c r="T703" s="23">
        <f>Calibrations!O$97*('Bruker data input page'!AK703/0.5993)^2+Calibrations!P$97*('Bruker data input page'!AK703/0.5993)+Calibrations!Q$97</f>
        <v>1.4352708002747316</v>
      </c>
      <c r="U703" s="22">
        <f>Calibrations!$V$97*'Bruker data input page'!W703^2+Calibrations!$W$97*'Bruker data input page'!W703+Calibrations!$X$97</f>
        <v>16.139719128248906</v>
      </c>
      <c r="V703" s="23">
        <f>('Bruker data input page'!AS703/0.69943)*Calibrations!AC$97+Calibrations!AD$97</f>
        <v>10.122765379276034</v>
      </c>
      <c r="W703" s="23">
        <f>'Bruker data input page'!U703*Calibrations!AQ$97+Calibrations!AR$97</f>
        <v>9.9564812998991172</v>
      </c>
      <c r="X703" s="23">
        <f>Calibrations!AJ$97*('Bruker data input page'!AQ703/0.77446)^2+('Bruker data input page'!AQ703/0.77446)*Calibrations!AK$97+Calibrations!AL$97</f>
        <v>0.15937132672590992</v>
      </c>
      <c r="Y703" s="23">
        <f>('Bruker data input page'!AI703/0.7147)*Calibrations!AX$97+Calibrations!AY$97</f>
        <v>11.556969383421432</v>
      </c>
      <c r="Z703" s="23">
        <f>('Bruker data input page'!AG703/0.8302)*Calibrations!BE$97+Calibrations!BF$97</f>
        <v>0.15972503487033257</v>
      </c>
      <c r="AA703" s="23">
        <f>((('Bruker data input page'!AA703/0.436)^2)*Calibrations!BK$97)+(('Bruker data input page'!AA703/0.436)*Calibrations!BL$97)+Calibrations!BM$97</f>
        <v>8.5295666077337323E-2</v>
      </c>
      <c r="AB703" s="24">
        <f>'Bruker data input page'!AM703*Calibrations!BS$97*10000+Calibrations!BT$97</f>
        <v>268.08240848084881</v>
      </c>
      <c r="AC703" s="24">
        <f>Calibrations!CA$97*('Bruker data input page'!AO703*10000)^2+('Bruker data input page'!AO703*10000)*Calibrations!CB$97+Calibrations!CC$97</f>
        <v>292.36750247621791</v>
      </c>
      <c r="AD703" s="24">
        <f>'Bruker data input page'!AW703*10000*Calibrations!CI$97+Calibrations!CJ$97</f>
        <v>48.814832810479231</v>
      </c>
      <c r="AE703" s="24">
        <f>'Bruker data input page'!AY703*10000*Calibrations!CP$97+Calibrations!CQ$97</f>
        <v>52.542818576831536</v>
      </c>
      <c r="AF703" s="24">
        <f>Calibrations!$CW$97*('Bruker data input page'!BA703*10000)^2+('Bruker data input page'!BA703*10000)*Calibrations!$CX$97+Calibrations!$CY$97</f>
        <v>78.148513355605772</v>
      </c>
      <c r="AG703" s="24" t="e">
        <f>'Bruker data input page'!BI703*10000*Calibrations!DD$97+Calibrations!DE$97</f>
        <v>#VALUE!</v>
      </c>
      <c r="AH703" s="24">
        <f>('Bruker data input page'!BK703*10000)*Calibrations!DK$97+Calibrations!DL$97</f>
        <v>98.492249444534551</v>
      </c>
      <c r="AI703" s="24">
        <f>Calibrations!DR$97*('Bruker data input page'!BM703*10000)^2+('Bruker data input page'!BM703*10000)*Calibrations!DS$97+Calibrations!DT$97</f>
        <v>29.725107834104254</v>
      </c>
      <c r="AJ703" s="24">
        <f>Calibrations!DY$97*('Bruker data input page'!BO703*10000)^2+Calibrations!DZ$97*('Bruker data input page'!BO703*10000)+Calibrations!EA$97</f>
        <v>91.400756067273065</v>
      </c>
      <c r="AK703" s="21"/>
      <c r="AL703" s="21"/>
    </row>
    <row r="704" spans="2:38">
      <c r="B704" s="27">
        <f>'Bruker data input page'!B1381</f>
        <v>44767.295138888891</v>
      </c>
      <c r="C704" s="21" t="str">
        <f>'Bruker data input page'!G1381</f>
        <v>GeoExploration</v>
      </c>
      <c r="D704" s="21" t="str">
        <f>'Bruker data input page'!H1381</f>
        <v>Oxide3phase</v>
      </c>
      <c r="E704" s="26">
        <f>'Bruker data input page'!L1381</f>
        <v>90</v>
      </c>
      <c r="F704" s="26"/>
      <c r="G704" s="26" t="str">
        <f>'Bruker data input page'!DK704</f>
        <v>393-U1560B-3R-2A</v>
      </c>
      <c r="H704" s="26" t="str">
        <f>'Bruker data input page'!DL704</f>
        <v>SHLF</v>
      </c>
      <c r="I704" s="26">
        <f>'Bruker data input page'!DM704</f>
        <v>0</v>
      </c>
      <c r="J704" s="26">
        <f>'Bruker data input page'!DN704</f>
        <v>0</v>
      </c>
      <c r="K704" s="26">
        <f>'Bruker data input page'!DO704</f>
        <v>0</v>
      </c>
      <c r="L704" s="26">
        <f>'Bruker data input page'!DP704</f>
        <v>0</v>
      </c>
      <c r="M704" s="26">
        <f>'Bruker data input page'!DQ704</f>
        <v>0</v>
      </c>
      <c r="N704" s="26">
        <f>'Bruker data input page'!DR704</f>
        <v>0</v>
      </c>
      <c r="O704" s="26">
        <f>'Bruker data input page'!DS704</f>
        <v>83</v>
      </c>
      <c r="P704" s="21" t="str">
        <f>'Bruker data input page'!DT704</f>
        <v>12A BKGD</v>
      </c>
      <c r="Q704" s="21">
        <f>'Bruker data input page'!A704</f>
        <v>494</v>
      </c>
      <c r="R704" s="27">
        <f>'Bruker data input page'!B704</f>
        <v>44762.041666666664</v>
      </c>
      <c r="S704" s="22">
        <f>'Bruker data input page'!Y704*Calibrations!H$97+Calibrations!I$97</f>
        <v>54.51031255796687</v>
      </c>
      <c r="T704" s="23">
        <f>Calibrations!O$97*('Bruker data input page'!AK704/0.5993)^2+Calibrations!P$97*('Bruker data input page'!AK704/0.5993)+Calibrations!Q$97</f>
        <v>1.3561655364562064</v>
      </c>
      <c r="U704" s="22">
        <f>Calibrations!$V$97*'Bruker data input page'!W704^2+Calibrations!$W$97*'Bruker data input page'!W704+Calibrations!$X$97</f>
        <v>17.796173485801202</v>
      </c>
      <c r="V704" s="23">
        <f>('Bruker data input page'!AS704/0.69943)*Calibrations!AC$97+Calibrations!AD$97</f>
        <v>9.6111371910667618</v>
      </c>
      <c r="W704" s="23">
        <f>'Bruker data input page'!U704*Calibrations!AQ$97+Calibrations!AR$97</f>
        <v>9.7209985633478091</v>
      </c>
      <c r="X704" s="23">
        <f>Calibrations!AJ$97*('Bruker data input page'!AQ704/0.77446)^2+('Bruker data input page'!AQ704/0.77446)*Calibrations!AK$97+Calibrations!AL$97</f>
        <v>0.21116059019031408</v>
      </c>
      <c r="Y704" s="23">
        <f>('Bruker data input page'!AI704/0.7147)*Calibrations!AX$97+Calibrations!AY$97</f>
        <v>12.026202289956931</v>
      </c>
      <c r="Z704" s="23">
        <f>('Bruker data input page'!AG704/0.8302)*Calibrations!BE$97+Calibrations!BF$97</f>
        <v>0.23986404939158518</v>
      </c>
      <c r="AA704" s="23">
        <f>((('Bruker data input page'!AA704/0.436)^2)*Calibrations!BK$97)+(('Bruker data input page'!AA704/0.436)*Calibrations!BL$97)+Calibrations!BM$97</f>
        <v>0.12188049404693969</v>
      </c>
      <c r="AB704" s="24">
        <f>'Bruker data input page'!AM704*Calibrations!BS$97*10000+Calibrations!BT$97</f>
        <v>298.95123667900288</v>
      </c>
      <c r="AC704" s="24">
        <f>Calibrations!CA$97*('Bruker data input page'!AO704*10000)^2+('Bruker data input page'!AO704*10000)*Calibrations!CB$97+Calibrations!CC$97</f>
        <v>319.0176280038969</v>
      </c>
      <c r="AD704" s="24">
        <f>'Bruker data input page'!AW704*10000*Calibrations!CI$97+Calibrations!CJ$97</f>
        <v>61.665698573773639</v>
      </c>
      <c r="AE704" s="24">
        <f>'Bruker data input page'!AY704*10000*Calibrations!CP$97+Calibrations!CQ$97</f>
        <v>54.598741113637267</v>
      </c>
      <c r="AF704" s="24">
        <f>Calibrations!$CW$97*('Bruker data input page'!BA704*10000)^2+('Bruker data input page'!BA704*10000)*Calibrations!$CX$97+Calibrations!$CY$97</f>
        <v>68.660243886509832</v>
      </c>
      <c r="AG704" s="24">
        <f>'Bruker data input page'!BI704*10000*Calibrations!DD$97+Calibrations!DE$97</f>
        <v>4.1610912678326706</v>
      </c>
      <c r="AH704" s="24">
        <f>('Bruker data input page'!BK704*10000)*Calibrations!DK$97+Calibrations!DL$97</f>
        <v>98.492249444534551</v>
      </c>
      <c r="AI704" s="24">
        <f>Calibrations!DR$97*('Bruker data input page'!BM704*10000)^2+('Bruker data input page'!BM704*10000)*Calibrations!DS$97+Calibrations!DT$97</f>
        <v>29.725107834104254</v>
      </c>
      <c r="AJ704" s="24">
        <f>Calibrations!DY$97*('Bruker data input page'!BO704*10000)^2+Calibrations!DZ$97*('Bruker data input page'!BO704*10000)+Calibrations!EA$97</f>
        <v>87.159353746299203</v>
      </c>
      <c r="AK704" s="21"/>
      <c r="AL704" s="21"/>
    </row>
    <row r="705" spans="2:38">
      <c r="B705" s="27">
        <f>'Bruker data input page'!B1382</f>
        <v>44768.775694444441</v>
      </c>
      <c r="C705" s="21" t="str">
        <f>'Bruker data input page'!G1382</f>
        <v>GeoExploration</v>
      </c>
      <c r="D705" s="21" t="str">
        <f>'Bruker data input page'!H1382</f>
        <v>Oxide3phase</v>
      </c>
      <c r="E705" s="26">
        <f>'Bruker data input page'!L1382</f>
        <v>90</v>
      </c>
      <c r="F705" s="26"/>
      <c r="G705" s="26" t="str">
        <f>'Bruker data input page'!DK705</f>
        <v>393-U1560B-3R-2A</v>
      </c>
      <c r="H705" s="26" t="str">
        <f>'Bruker data input page'!DL705</f>
        <v>SHLF</v>
      </c>
      <c r="I705" s="26">
        <f>'Bruker data input page'!DM705</f>
        <v>0</v>
      </c>
      <c r="J705" s="26">
        <f>'Bruker data input page'!DN705</f>
        <v>0</v>
      </c>
      <c r="K705" s="26">
        <f>'Bruker data input page'!DO705</f>
        <v>0</v>
      </c>
      <c r="L705" s="26">
        <f>'Bruker data input page'!DP705</f>
        <v>0</v>
      </c>
      <c r="M705" s="26">
        <f>'Bruker data input page'!DQ705</f>
        <v>0</v>
      </c>
      <c r="N705" s="26">
        <f>'Bruker data input page'!DR705</f>
        <v>0</v>
      </c>
      <c r="O705" s="26">
        <f>'Bruker data input page'!DS705</f>
        <v>130</v>
      </c>
      <c r="P705" s="21" t="str">
        <f>'Bruker data input page'!DT705</f>
        <v>17A ALT HALO</v>
      </c>
      <c r="Q705" s="21">
        <f>'Bruker data input page'!A705</f>
        <v>495</v>
      </c>
      <c r="R705" s="27">
        <f>'Bruker data input page'!B705</f>
        <v>44762.043749999997</v>
      </c>
      <c r="S705" s="22">
        <f>'Bruker data input page'!Y705*Calibrations!H$97+Calibrations!I$97</f>
        <v>52.542973278132258</v>
      </c>
      <c r="T705" s="23">
        <f>Calibrations!O$97*('Bruker data input page'!AK705/0.5993)^2+Calibrations!P$97*('Bruker data input page'!AK705/0.5993)+Calibrations!Q$97</f>
        <v>1.2922566732159289</v>
      </c>
      <c r="U705" s="22">
        <f>Calibrations!$V$97*'Bruker data input page'!W705^2+Calibrations!$W$97*'Bruker data input page'!W705+Calibrations!$X$97</f>
        <v>18.258032401117728</v>
      </c>
      <c r="V705" s="23">
        <f>('Bruker data input page'!AS705/0.69943)*Calibrations!AC$97+Calibrations!AD$97</f>
        <v>8.6929408926771305</v>
      </c>
      <c r="W705" s="23">
        <f>'Bruker data input page'!U705*Calibrations!AQ$97+Calibrations!AR$97</f>
        <v>9.75193225616243</v>
      </c>
      <c r="X705" s="23">
        <f>Calibrations!AJ$97*('Bruker data input page'!AQ705/0.77446)^2+('Bruker data input page'!AQ705/0.77446)*Calibrations!AK$97+Calibrations!AL$97</f>
        <v>0.1423954220155132</v>
      </c>
      <c r="Y705" s="23">
        <f>('Bruker data input page'!AI705/0.7147)*Calibrations!AX$97+Calibrations!AY$97</f>
        <v>11.327224913608948</v>
      </c>
      <c r="Z705" s="23">
        <f>('Bruker data input page'!AG705/0.8302)*Calibrations!BE$97+Calibrations!BF$97</f>
        <v>0.21918788180323942</v>
      </c>
      <c r="AA705" s="23">
        <f>((('Bruker data input page'!AA705/0.436)^2)*Calibrations!BK$97)+(('Bruker data input page'!AA705/0.436)*Calibrations!BL$97)+Calibrations!BM$97</f>
        <v>0.11589175948284312</v>
      </c>
      <c r="AB705" s="24">
        <f>'Bruker data input page'!AM705*Calibrations!BS$97*10000+Calibrations!BT$97</f>
        <v>372.69343737459315</v>
      </c>
      <c r="AC705" s="24">
        <f>Calibrations!CA$97*('Bruker data input page'!AO705*10000)^2+('Bruker data input page'!AO705*10000)*Calibrations!CB$97+Calibrations!CC$97</f>
        <v>244.34263884673237</v>
      </c>
      <c r="AD705" s="24">
        <f>'Bruker data input page'!AW705*10000*Calibrations!CI$97+Calibrations!CJ$97</f>
        <v>75.505092472706082</v>
      </c>
      <c r="AE705" s="24">
        <f>'Bruker data input page'!AY705*10000*Calibrations!CP$97+Calibrations!CQ$97</f>
        <v>64.878353797665909</v>
      </c>
      <c r="AF705" s="24">
        <f>Calibrations!$CW$97*('Bruker data input page'!BA705*10000)^2+('Bruker data input page'!BA705*10000)*Calibrations!$CX$97+Calibrations!$CY$97</f>
        <v>54.601377481962757</v>
      </c>
      <c r="AG705" s="24">
        <f>'Bruker data input page'!BI705*10000*Calibrations!DD$97+Calibrations!DE$97</f>
        <v>4.1610912678326706</v>
      </c>
      <c r="AH705" s="24">
        <f>('Bruker data input page'!BK705*10000)*Calibrations!DK$97+Calibrations!DL$97</f>
        <v>99.485427055614949</v>
      </c>
      <c r="AI705" s="24">
        <f>Calibrations!DR$97*('Bruker data input page'!BM705*10000)^2+('Bruker data input page'!BM705*10000)*Calibrations!DS$97+Calibrations!DT$97</f>
        <v>31.845636216163818</v>
      </c>
      <c r="AJ705" s="24">
        <f>Calibrations!DY$97*('Bruker data input page'!BO705*10000)^2+Calibrations!DZ$97*('Bruker data input page'!BO705*10000)+Calibrations!EA$97</f>
        <v>88.008253151795159</v>
      </c>
      <c r="AK705" s="21"/>
      <c r="AL705" s="21"/>
    </row>
    <row r="706" spans="2:38">
      <c r="B706" s="27">
        <f>'Bruker data input page'!B1383</f>
        <v>44769.790972222225</v>
      </c>
      <c r="C706" s="21" t="str">
        <f>'Bruker data input page'!G1383</f>
        <v>GeoExploration</v>
      </c>
      <c r="D706" s="21" t="str">
        <f>'Bruker data input page'!H1383</f>
        <v>Oxide3phase</v>
      </c>
      <c r="E706" s="26">
        <f>'Bruker data input page'!L1383</f>
        <v>90</v>
      </c>
      <c r="F706" s="26"/>
      <c r="G706" s="26" t="str">
        <f>'Bruker data input page'!DK706</f>
        <v>393-U1560B-3R-3A</v>
      </c>
      <c r="H706" s="26" t="str">
        <f>'Bruker data input page'!DL706</f>
        <v>SHLF</v>
      </c>
      <c r="I706" s="26">
        <f>'Bruker data input page'!DM706</f>
        <v>0</v>
      </c>
      <c r="J706" s="26">
        <f>'Bruker data input page'!DN706</f>
        <v>0</v>
      </c>
      <c r="K706" s="26">
        <f>'Bruker data input page'!DO706</f>
        <v>0</v>
      </c>
      <c r="L706" s="26">
        <f>'Bruker data input page'!DP706</f>
        <v>0</v>
      </c>
      <c r="M706" s="26">
        <f>'Bruker data input page'!DQ706</f>
        <v>0</v>
      </c>
      <c r="N706" s="26">
        <f>'Bruker data input page'!DR706</f>
        <v>0</v>
      </c>
      <c r="O706" s="26">
        <f>'Bruker data input page'!DS706</f>
        <v>9</v>
      </c>
      <c r="P706" s="21" t="str">
        <f>'Bruker data input page'!DT706</f>
        <v>1A ALT HALO</v>
      </c>
      <c r="Q706" s="21">
        <f>'Bruker data input page'!A706</f>
        <v>496</v>
      </c>
      <c r="R706" s="27">
        <f>'Bruker data input page'!B706</f>
        <v>44762.047222222223</v>
      </c>
      <c r="S706" s="22">
        <f>'Bruker data input page'!Y706*Calibrations!H$97+Calibrations!I$97</f>
        <v>54.493203193532985</v>
      </c>
      <c r="T706" s="23">
        <f>Calibrations!O$97*('Bruker data input page'!AK706/0.5993)^2+Calibrations!P$97*('Bruker data input page'!AK706/0.5993)+Calibrations!Q$97</f>
        <v>1.4660986410780315</v>
      </c>
      <c r="U706" s="22">
        <f>Calibrations!$V$97*'Bruker data input page'!W706^2+Calibrations!$W$97*'Bruker data input page'!W706+Calibrations!$X$97</f>
        <v>18.073150105809582</v>
      </c>
      <c r="V706" s="23">
        <f>('Bruker data input page'!AS706/0.69943)*Calibrations!AC$97+Calibrations!AD$97</f>
        <v>9.1811104607237812</v>
      </c>
      <c r="W706" s="23">
        <f>'Bruker data input page'!U706*Calibrations!AQ$97+Calibrations!AR$97</f>
        <v>11.662474458625521</v>
      </c>
      <c r="X706" s="23">
        <f>Calibrations!AJ$97*('Bruker data input page'!AQ706/0.77446)^2+('Bruker data input page'!AQ706/0.77446)*Calibrations!AK$97+Calibrations!AL$97</f>
        <v>0.14724848894013004</v>
      </c>
      <c r="Y706" s="23">
        <f>('Bruker data input page'!AI706/0.7147)*Calibrations!AX$97+Calibrations!AY$97</f>
        <v>11.251100172120385</v>
      </c>
      <c r="Z706" s="23">
        <f>('Bruker data input page'!AG706/0.8302)*Calibrations!BE$97+Calibrations!BF$97</f>
        <v>0.22688484929963088</v>
      </c>
      <c r="AA706" s="23">
        <f>((('Bruker data input page'!AA706/0.436)^2)*Calibrations!BK$97)+(('Bruker data input page'!AA706/0.436)*Calibrations!BL$97)+Calibrations!BM$97</f>
        <v>0.10121828956611152</v>
      </c>
      <c r="AB706" s="24">
        <f>'Bruker data input page'!AM706*Calibrations!BS$97*10000+Calibrations!BT$97</f>
        <v>335.82233702679798</v>
      </c>
      <c r="AC706" s="24">
        <f>Calibrations!CA$97*('Bruker data input page'!AO706*10000)^2+('Bruker data input page'!AO706*10000)*Calibrations!CB$97+Calibrations!CC$97</f>
        <v>261.36266725905273</v>
      </c>
      <c r="AD706" s="24">
        <f>'Bruker data input page'!AW706*10000*Calibrations!CI$97+Calibrations!CJ$97</f>
        <v>102.19535213493293</v>
      </c>
      <c r="AE706" s="24">
        <f>'Bruker data input page'!AY706*10000*Calibrations!CP$97+Calibrations!CQ$97</f>
        <v>73.102043944888834</v>
      </c>
      <c r="AF706" s="24">
        <f>Calibrations!$CW$97*('Bruker data input page'!BA706*10000)^2+('Bruker data input page'!BA706*10000)*Calibrations!$CX$97+Calibrations!$CY$97</f>
        <v>60.296104618051245</v>
      </c>
      <c r="AG706" s="24">
        <f>'Bruker data input page'!BI706*10000*Calibrations!DD$97+Calibrations!DE$97</f>
        <v>1.9009381417320252</v>
      </c>
      <c r="AH706" s="24">
        <f>('Bruker data input page'!BK706*10000)*Calibrations!DK$97+Calibrations!DL$97</f>
        <v>105.44449272209728</v>
      </c>
      <c r="AI706" s="24">
        <f>Calibrations!DR$97*('Bruker data input page'!BM706*10000)^2+('Bruker data input page'!BM706*10000)*Calibrations!DS$97+Calibrations!DT$97</f>
        <v>32.905465640200383</v>
      </c>
      <c r="AJ706" s="24">
        <f>Calibrations!DY$97*('Bruker data input page'!BO706*10000)^2+Calibrations!DZ$97*('Bruker data input page'!BO706*10000)+Calibrations!EA$97</f>
        <v>94.78830745234157</v>
      </c>
      <c r="AK706" s="21"/>
      <c r="AL706" s="21"/>
    </row>
    <row r="707" spans="2:38">
      <c r="B707" s="27">
        <f>'Bruker data input page'!B1384</f>
        <v>44765.05</v>
      </c>
      <c r="C707" s="21" t="str">
        <f>'Bruker data input page'!G1384</f>
        <v>GeoExploration</v>
      </c>
      <c r="D707" s="21" t="str">
        <f>'Bruker data input page'!H1384</f>
        <v>Oxide3phase</v>
      </c>
      <c r="E707" s="26">
        <f>'Bruker data input page'!L1384</f>
        <v>90</v>
      </c>
      <c r="F707" s="26"/>
      <c r="G707" s="26" t="str">
        <f>'Bruker data input page'!DK707</f>
        <v>393-U1560B-3R-3A</v>
      </c>
      <c r="H707" s="26" t="str">
        <f>'Bruker data input page'!DL707</f>
        <v>SHLF</v>
      </c>
      <c r="I707" s="26">
        <f>'Bruker data input page'!DM707</f>
        <v>0</v>
      </c>
      <c r="J707" s="26">
        <f>'Bruker data input page'!DN707</f>
        <v>0</v>
      </c>
      <c r="K707" s="26">
        <f>'Bruker data input page'!DO707</f>
        <v>0</v>
      </c>
      <c r="L707" s="26">
        <f>'Bruker data input page'!DP707</f>
        <v>0</v>
      </c>
      <c r="M707" s="26">
        <f>'Bruker data input page'!DQ707</f>
        <v>0</v>
      </c>
      <c r="N707" s="26">
        <f>'Bruker data input page'!DR707</f>
        <v>0</v>
      </c>
      <c r="O707" s="26">
        <f>'Bruker data input page'!DS707</f>
        <v>37</v>
      </c>
      <c r="P707" s="21" t="str">
        <f>'Bruker data input page'!DT707</f>
        <v>5A ALT</v>
      </c>
      <c r="Q707" s="21">
        <f>'Bruker data input page'!A707</f>
        <v>497</v>
      </c>
      <c r="R707" s="27">
        <f>'Bruker data input page'!B707</f>
        <v>44762.050694444442</v>
      </c>
      <c r="S707" s="22">
        <f>'Bruker data input page'!Y707*Calibrations!H$97+Calibrations!I$97</f>
        <v>54.886005685327483</v>
      </c>
      <c r="T707" s="23">
        <f>Calibrations!O$97*('Bruker data input page'!AK707/0.5993)^2+Calibrations!P$97*('Bruker data input page'!AK707/0.5993)+Calibrations!Q$97</f>
        <v>1.4594113766705594</v>
      </c>
      <c r="U707" s="22">
        <f>Calibrations!$V$97*'Bruker data input page'!W707^2+Calibrations!$W$97*'Bruker data input page'!W707+Calibrations!$X$97</f>
        <v>18.948473738443113</v>
      </c>
      <c r="V707" s="23">
        <f>('Bruker data input page'!AS707/0.69943)*Calibrations!AC$97+Calibrations!AD$97</f>
        <v>9.4853529332622895</v>
      </c>
      <c r="W707" s="23">
        <f>'Bruker data input page'!U707*Calibrations!AQ$97+Calibrations!AR$97</f>
        <v>10.22560442738633</v>
      </c>
      <c r="X707" s="23">
        <f>Calibrations!AJ$97*('Bruker data input page'!AQ707/0.77446)^2+('Bruker data input page'!AQ707/0.77446)*Calibrations!AK$97+Calibrations!AL$97</f>
        <v>0.16080295342505535</v>
      </c>
      <c r="Y707" s="23">
        <f>('Bruker data input page'!AI707/0.7147)*Calibrations!AX$97+Calibrations!AY$97</f>
        <v>11.519059262160127</v>
      </c>
      <c r="Z707" s="23">
        <f>('Bruker data input page'!AG707/0.8302)*Calibrations!BE$97+Calibrations!BF$97</f>
        <v>0.31411714759206771</v>
      </c>
      <c r="AA707" s="23">
        <f>((('Bruker data input page'!AA707/0.436)^2)*Calibrations!BK$97)+(('Bruker data input page'!AA707/0.436)*Calibrations!BL$97)+Calibrations!BM$97</f>
        <v>0.13973795407105011</v>
      </c>
      <c r="AB707" s="24">
        <f>'Bruker data input page'!AM707*Calibrations!BS$97*10000+Calibrations!BT$97</f>
        <v>326.39019507736202</v>
      </c>
      <c r="AC707" s="24">
        <f>Calibrations!CA$97*('Bruker data input page'!AO707*10000)^2+('Bruker data input page'!AO707*10000)*Calibrations!CB$97+Calibrations!CC$97</f>
        <v>282.65009418012357</v>
      </c>
      <c r="AD707" s="24">
        <f>'Bruker data input page'!AW707*10000*Calibrations!CI$97+Calibrations!CJ$97</f>
        <v>60.677170438135605</v>
      </c>
      <c r="AE707" s="24">
        <f>'Bruker data input page'!AY707*10000*Calibrations!CP$97+Calibrations!CQ$97</f>
        <v>64.878353797665909</v>
      </c>
      <c r="AF707" s="24">
        <f>Calibrations!$CW$97*('Bruker data input page'!BA707*10000)^2+('Bruker data input page'!BA707*10000)*Calibrations!$CX$97+Calibrations!$CY$97</f>
        <v>67.281049961406254</v>
      </c>
      <c r="AG707" s="24">
        <f>'Bruker data input page'!BI707*10000*Calibrations!DD$97+Calibrations!DE$97</f>
        <v>4.1610912678326706</v>
      </c>
      <c r="AH707" s="24">
        <f>('Bruker data input page'!BK707*10000)*Calibrations!DK$97+Calibrations!DL$97</f>
        <v>109.41720316641884</v>
      </c>
      <c r="AI707" s="24">
        <f>Calibrations!DR$97*('Bruker data input page'!BM707*10000)^2+('Bruker data input page'!BM707*10000)*Calibrations!DS$97+Calibrations!DT$97</f>
        <v>31.845636216163818</v>
      </c>
      <c r="AJ707" s="24">
        <f>Calibrations!DY$97*('Bruker data input page'!BO707*10000)^2+Calibrations!DZ$97*('Bruker data input page'!BO707*10000)+Calibrations!EA$97</f>
        <v>85.460626523355529</v>
      </c>
      <c r="AK707" s="21"/>
      <c r="AL707" s="21"/>
    </row>
    <row r="708" spans="2:38">
      <c r="B708" s="27">
        <f>'Bruker data input page'!B1385</f>
        <v>44766.273611111108</v>
      </c>
      <c r="C708" s="21" t="str">
        <f>'Bruker data input page'!G1385</f>
        <v>GeoExploration</v>
      </c>
      <c r="D708" s="21" t="str">
        <f>'Bruker data input page'!H1385</f>
        <v>Oxide3phase</v>
      </c>
      <c r="E708" s="26">
        <f>'Bruker data input page'!L1385</f>
        <v>90</v>
      </c>
      <c r="F708" s="26"/>
      <c r="G708" s="26" t="str">
        <f>'Bruker data input page'!DK708</f>
        <v>393-U1560B-3R-3A</v>
      </c>
      <c r="H708" s="26" t="str">
        <f>'Bruker data input page'!DL708</f>
        <v>SHLF</v>
      </c>
      <c r="I708" s="26">
        <f>'Bruker data input page'!DM708</f>
        <v>0</v>
      </c>
      <c r="J708" s="26">
        <f>'Bruker data input page'!DN708</f>
        <v>0</v>
      </c>
      <c r="K708" s="26">
        <f>'Bruker data input page'!DO708</f>
        <v>0</v>
      </c>
      <c r="L708" s="26">
        <f>'Bruker data input page'!DP708</f>
        <v>0</v>
      </c>
      <c r="M708" s="26">
        <f>'Bruker data input page'!DQ708</f>
        <v>0</v>
      </c>
      <c r="N708" s="26">
        <f>'Bruker data input page'!DR708</f>
        <v>0</v>
      </c>
      <c r="O708" s="26">
        <f>'Bruker data input page'!DS708</f>
        <v>50</v>
      </c>
      <c r="P708" s="21" t="str">
        <f>'Bruker data input page'!DT708</f>
        <v>6A BKGD</v>
      </c>
      <c r="Q708" s="21">
        <f>'Bruker data input page'!A708</f>
        <v>498</v>
      </c>
      <c r="R708" s="27">
        <f>'Bruker data input page'!B708</f>
        <v>44762.053472222222</v>
      </c>
      <c r="S708" s="22">
        <f>'Bruker data input page'!Y708*Calibrations!H$97+Calibrations!I$97</f>
        <v>52.696125852821645</v>
      </c>
      <c r="T708" s="23">
        <f>Calibrations!O$97*('Bruker data input page'!AK708/0.5993)^2+Calibrations!P$97*('Bruker data input page'!AK708/0.5993)+Calibrations!Q$97</f>
        <v>1.3926858720444952</v>
      </c>
      <c r="U708" s="22">
        <f>Calibrations!$V$97*'Bruker data input page'!W708^2+Calibrations!$W$97*'Bruker data input page'!W708+Calibrations!$X$97</f>
        <v>19.220254505183831</v>
      </c>
      <c r="V708" s="23">
        <f>('Bruker data input page'!AS708/0.69943)*Calibrations!AC$97+Calibrations!AD$97</f>
        <v>8.966241013467398</v>
      </c>
      <c r="W708" s="23">
        <f>'Bruker data input page'!U708*Calibrations!AQ$97+Calibrations!AR$97</f>
        <v>8.3610760929849874</v>
      </c>
      <c r="X708" s="23">
        <f>Calibrations!AJ$97*('Bruker data input page'!AQ708/0.77446)^2+('Bruker data input page'!AQ708/0.77446)*Calibrations!AK$97+Calibrations!AL$97</f>
        <v>0.17616136918688846</v>
      </c>
      <c r="Y708" s="23">
        <f>('Bruker data input page'!AI708/0.7147)*Calibrations!AX$97+Calibrations!AY$97</f>
        <v>12.480666996643656</v>
      </c>
      <c r="Z708" s="23">
        <f>('Bruker data input page'!AG708/0.8302)*Calibrations!BE$97+Calibrations!BF$97</f>
        <v>0.25420153786525557</v>
      </c>
      <c r="AA708" s="23">
        <f>((('Bruker data input page'!AA708/0.436)^2)*Calibrations!BK$97)+(('Bruker data input page'!AA708/0.436)*Calibrations!BL$97)+Calibrations!BM$97</f>
        <v>9.8573191575373101E-2</v>
      </c>
      <c r="AB708" s="24">
        <f>'Bruker data input page'!AM708*Calibrations!BS$97*10000+Calibrations!BT$97</f>
        <v>332.39246722700312</v>
      </c>
      <c r="AC708" s="24">
        <f>Calibrations!CA$97*('Bruker data input page'!AO708*10000)^2+('Bruker data input page'!AO708*10000)*Calibrations!CB$97+Calibrations!CC$97</f>
        <v>255.06134273339785</v>
      </c>
      <c r="AD708" s="24">
        <f>'Bruker data input page'!AW708*10000*Calibrations!CI$97+Calibrations!CJ$97</f>
        <v>72.539508065791992</v>
      </c>
      <c r="AE708" s="24">
        <f>'Bruker data input page'!AY708*10000*Calibrations!CP$97+Calibrations!CQ$97</f>
        <v>56.654663650442998</v>
      </c>
      <c r="AF708" s="24">
        <f>Calibrations!$CW$97*('Bruker data input page'!BA708*10000)^2+('Bruker data input page'!BA708*10000)*Calibrations!$CX$97+Calibrations!$CY$97</f>
        <v>65.895924321780186</v>
      </c>
      <c r="AG708" s="24">
        <f>'Bruker data input page'!BI708*10000*Calibrations!DD$97+Calibrations!DE$97</f>
        <v>4.1610912678326706</v>
      </c>
      <c r="AH708" s="24">
        <f>('Bruker data input page'!BK708*10000)*Calibrations!DK$97+Calibrations!DL$97</f>
        <v>105.44449272209728</v>
      </c>
      <c r="AI708" s="24">
        <f>Calibrations!DR$97*('Bruker data input page'!BM708*10000)^2+('Bruker data input page'!BM708*10000)*Calibrations!DS$97+Calibrations!DT$97</f>
        <v>28.664408876081268</v>
      </c>
      <c r="AJ708" s="24">
        <f>Calibrations!DY$97*('Bruker data input page'!BO708*10000)^2+Calibrations!DZ$97*('Bruker data input page'!BO708*10000)+Calibrations!EA$97</f>
        <v>84.610798705907811</v>
      </c>
      <c r="AK708" s="21"/>
      <c r="AL708" s="21"/>
    </row>
    <row r="709" spans="2:38">
      <c r="B709" s="27">
        <f>'Bruker data input page'!B1386</f>
        <v>44767.296527777777</v>
      </c>
      <c r="C709" s="21" t="str">
        <f>'Bruker data input page'!G1386</f>
        <v>GeoExploration</v>
      </c>
      <c r="D709" s="21" t="str">
        <f>'Bruker data input page'!H1386</f>
        <v>Oxide3phase</v>
      </c>
      <c r="E709" s="26">
        <f>'Bruker data input page'!L1386</f>
        <v>90</v>
      </c>
      <c r="F709" s="26"/>
      <c r="G709" s="26" t="str">
        <f>'Bruker data input page'!DK709</f>
        <v>393-U1560B-3R-3A</v>
      </c>
      <c r="H709" s="26" t="str">
        <f>'Bruker data input page'!DL709</f>
        <v>SHLF</v>
      </c>
      <c r="I709" s="26">
        <f>'Bruker data input page'!DM709</f>
        <v>0</v>
      </c>
      <c r="J709" s="26">
        <f>'Bruker data input page'!DN709</f>
        <v>0</v>
      </c>
      <c r="K709" s="26">
        <f>'Bruker data input page'!DO709</f>
        <v>0</v>
      </c>
      <c r="L709" s="26">
        <f>'Bruker data input page'!DP709</f>
        <v>0</v>
      </c>
      <c r="M709" s="26">
        <f>'Bruker data input page'!DQ709</f>
        <v>0</v>
      </c>
      <c r="N709" s="26">
        <f>'Bruker data input page'!DR709</f>
        <v>0</v>
      </c>
      <c r="O709" s="26">
        <f>'Bruker data input page'!DS709</f>
        <v>63</v>
      </c>
      <c r="P709" s="21" t="str">
        <f>'Bruker data input page'!DT709</f>
        <v>7A BKGD</v>
      </c>
      <c r="Q709" s="21">
        <f>'Bruker data input page'!A709</f>
        <v>499</v>
      </c>
      <c r="R709" s="27">
        <f>'Bruker data input page'!B709</f>
        <v>44762.055555555555</v>
      </c>
      <c r="S709" s="22">
        <f>'Bruker data input page'!Y709*Calibrations!H$97+Calibrations!I$97</f>
        <v>53.302557769978051</v>
      </c>
      <c r="T709" s="23">
        <f>Calibrations!O$97*('Bruker data input page'!AK709/0.5993)^2+Calibrations!P$97*('Bruker data input page'!AK709/0.5993)+Calibrations!Q$97</f>
        <v>1.425918628593229</v>
      </c>
      <c r="U709" s="22">
        <f>Calibrations!$V$97*'Bruker data input page'!W709^2+Calibrations!$W$97*'Bruker data input page'!W709+Calibrations!$X$97</f>
        <v>18.527678997326888</v>
      </c>
      <c r="V709" s="23">
        <f>('Bruker data input page'!AS709/0.69943)*Calibrations!AC$97+Calibrations!AD$97</f>
        <v>8.9426384753896713</v>
      </c>
      <c r="W709" s="23">
        <f>'Bruker data input page'!U709*Calibrations!AQ$97+Calibrations!AR$97</f>
        <v>9.5120028012690199</v>
      </c>
      <c r="X709" s="23">
        <f>Calibrations!AJ$97*('Bruker data input page'!AQ709/0.77446)^2+('Bruker data input page'!AQ709/0.77446)*Calibrations!AK$97+Calibrations!AL$97</f>
        <v>0.1444066814986304</v>
      </c>
      <c r="Y709" s="23">
        <f>('Bruker data input page'!AI709/0.7147)*Calibrations!AX$97+Calibrations!AY$97</f>
        <v>11.250643423671455</v>
      </c>
      <c r="Z709" s="23">
        <f>('Bruker data input page'!AG709/0.8302)*Calibrations!BE$97+Calibrations!BF$97</f>
        <v>0.25691811462868785</v>
      </c>
      <c r="AA709" s="23">
        <f>((('Bruker data input page'!AA709/0.436)^2)*Calibrations!BK$97)+(('Bruker data input page'!AA709/0.436)*Calibrations!BL$97)+Calibrations!BM$97</f>
        <v>0.10348275534561606</v>
      </c>
      <c r="AB709" s="24">
        <f>'Bruker data input page'!AM709*Calibrations!BS$97*10000+Calibrations!BT$97</f>
        <v>355.54408837561868</v>
      </c>
      <c r="AC709" s="24">
        <f>Calibrations!CA$97*('Bruker data input page'!AO709*10000)^2+('Bruker data input page'!AO709*10000)*Calibrations!CB$97+Calibrations!CC$97</f>
        <v>251.87414671253603</v>
      </c>
      <c r="AD709" s="24">
        <f>'Bruker data input page'!AW709*10000*Calibrations!CI$97+Calibrations!CJ$97</f>
        <v>102.19535213493293</v>
      </c>
      <c r="AE709" s="24">
        <f>'Bruker data input page'!AY709*10000*Calibrations!CP$97+Calibrations!CQ$97</f>
        <v>63.850392529263047</v>
      </c>
      <c r="AF709" s="24">
        <f>Calibrations!$CW$97*('Bruker data input page'!BA709*10000)^2+('Bruker data input page'!BA709*10000)*Calibrations!$CX$97+Calibrations!$CY$97</f>
        <v>67.281049961406254</v>
      </c>
      <c r="AG709" s="24">
        <f>'Bruker data input page'!BI709*10000*Calibrations!DD$97+Calibrations!DE$97</f>
        <v>4.1610912678326706</v>
      </c>
      <c r="AH709" s="24">
        <f>('Bruker data input page'!BK709*10000)*Calibrations!DK$97+Calibrations!DL$97</f>
        <v>113.38991361074039</v>
      </c>
      <c r="AI709" s="24">
        <f>Calibrations!DR$97*('Bruker data input page'!BM709*10000)^2+('Bruker data input page'!BM709*10000)*Calibrations!DS$97+Calibrations!DT$97</f>
        <v>27.603420073396141</v>
      </c>
      <c r="AJ709" s="24">
        <f>Calibrations!DY$97*('Bruker data input page'!BO709*10000)^2+Calibrations!DZ$97*('Bruker data input page'!BO709*10000)+Calibrations!EA$97</f>
        <v>93.941883812050335</v>
      </c>
      <c r="AK709" s="21"/>
      <c r="AL709" s="21"/>
    </row>
    <row r="710" spans="2:38">
      <c r="B710" s="27">
        <f>'Bruker data input page'!B1387</f>
        <v>44768.777777777781</v>
      </c>
      <c r="C710" s="21" t="str">
        <f>'Bruker data input page'!G1387</f>
        <v>GeoExploration</v>
      </c>
      <c r="D710" s="21" t="str">
        <f>'Bruker data input page'!H1387</f>
        <v>Oxide3phase</v>
      </c>
      <c r="E710" s="26">
        <f>'Bruker data input page'!L1387</f>
        <v>90</v>
      </c>
      <c r="F710" s="26"/>
      <c r="G710" s="26" t="str">
        <f>'Bruker data input page'!DK710</f>
        <v>393-U1560B-3R-3A</v>
      </c>
      <c r="H710" s="26" t="str">
        <f>'Bruker data input page'!DL710</f>
        <v>SHLF</v>
      </c>
      <c r="I710" s="26">
        <f>'Bruker data input page'!DM710</f>
        <v>0</v>
      </c>
      <c r="J710" s="26">
        <f>'Bruker data input page'!DN710</f>
        <v>0</v>
      </c>
      <c r="K710" s="26">
        <f>'Bruker data input page'!DO710</f>
        <v>0</v>
      </c>
      <c r="L710" s="26">
        <f>'Bruker data input page'!DP710</f>
        <v>0</v>
      </c>
      <c r="M710" s="26">
        <f>'Bruker data input page'!DQ710</f>
        <v>0</v>
      </c>
      <c r="N710" s="26">
        <f>'Bruker data input page'!DR710</f>
        <v>0</v>
      </c>
      <c r="O710" s="26">
        <f>'Bruker data input page'!DS710</f>
        <v>83</v>
      </c>
      <c r="P710" s="21" t="str">
        <f>'Bruker data input page'!DT710</f>
        <v>9A BKGD</v>
      </c>
      <c r="Q710" s="21">
        <f>'Bruker data input page'!A710</f>
        <v>500</v>
      </c>
      <c r="R710" s="27">
        <f>'Bruker data input page'!B710</f>
        <v>44762.065972222219</v>
      </c>
      <c r="S710" s="22">
        <f>'Bruker data input page'!Y710*Calibrations!H$97+Calibrations!I$97</f>
        <v>53.172455311262091</v>
      </c>
      <c r="T710" s="23">
        <f>Calibrations!O$97*('Bruker data input page'!AK710/0.5993)^2+Calibrations!P$97*('Bruker data input page'!AK710/0.5993)+Calibrations!Q$97</f>
        <v>1.5336390631856045</v>
      </c>
      <c r="U710" s="22">
        <f>Calibrations!$V$97*'Bruker data input page'!W710^2+Calibrations!$W$97*'Bruker data input page'!W710+Calibrations!$X$97</f>
        <v>17.427378802849905</v>
      </c>
      <c r="V710" s="23">
        <f>('Bruker data input page'!AS710/0.69943)*Calibrations!AC$97+Calibrations!AD$97</f>
        <v>9.081087509723659</v>
      </c>
      <c r="W710" s="23">
        <f>'Bruker data input page'!U710*Calibrations!AQ$97+Calibrations!AR$97</f>
        <v>10.716096794078179</v>
      </c>
      <c r="X710" s="23">
        <f>Calibrations!AJ$97*('Bruker data input page'!AQ710/0.77446)^2+('Bruker data input page'!AQ710/0.77446)*Calibrations!AK$97+Calibrations!AL$97</f>
        <v>0.15039083575201118</v>
      </c>
      <c r="Y710" s="23">
        <f>('Bruker data input page'!AI710/0.7147)*Calibrations!AX$97+Calibrations!AY$97</f>
        <v>11.16614496061915</v>
      </c>
      <c r="Z710" s="23">
        <f>('Bruker data input page'!AG710/0.8302)*Calibrations!BE$97+Calibrations!BF$97</f>
        <v>0.25525798438436814</v>
      </c>
      <c r="AA710" s="23">
        <f>((('Bruker data input page'!AA710/0.436)^2)*Calibrations!BK$97)+(('Bruker data input page'!AA710/0.436)*Calibrations!BL$97)+Calibrations!BM$97</f>
        <v>0.19016954731913582</v>
      </c>
      <c r="AB710" s="24">
        <f>'Bruker data input page'!AM710*Calibrations!BS$97*10000+Calibrations!BT$97</f>
        <v>351.25675112587498</v>
      </c>
      <c r="AC710" s="24">
        <f>Calibrations!CA$97*('Bruker data input page'!AO710*10000)^2+('Bruker data input page'!AO710*10000)*Calibrations!CB$97+Calibrations!CC$97</f>
        <v>233.35331453018276</v>
      </c>
      <c r="AD710" s="24">
        <f>'Bruker data input page'!AW710*10000*Calibrations!CI$97+Calibrations!CJ$97</f>
        <v>80.447733150896241</v>
      </c>
      <c r="AE710" s="24">
        <f>'Bruker data input page'!AY710*10000*Calibrations!CP$97+Calibrations!CQ$97</f>
        <v>71.046121408083096</v>
      </c>
      <c r="AF710" s="24">
        <f>Calibrations!$CW$97*('Bruker data input page'!BA710*10000)^2+('Bruker data input page'!BA710*10000)*Calibrations!$CX$97+Calibrations!$CY$97</f>
        <v>72.762235374685773</v>
      </c>
      <c r="AG710" s="24">
        <f>'Bruker data input page'!BI710*10000*Calibrations!DD$97+Calibrations!DE$97</f>
        <v>4.1610912678326706</v>
      </c>
      <c r="AH710" s="24">
        <f>('Bruker data input page'!BK710*10000)*Calibrations!DK$97+Calibrations!DL$97</f>
        <v>119.34897927722277</v>
      </c>
      <c r="AI710" s="24">
        <f>Calibrations!DR$97*('Bruker data input page'!BM710*10000)^2+('Bruker data input page'!BM710*10000)*Calibrations!DS$97+Calibrations!DT$97</f>
        <v>33.965005219574827</v>
      </c>
      <c r="AJ710" s="24">
        <f>Calibrations!DY$97*('Bruker data input page'!BO710*10000)^2+Calibrations!DZ$97*('Bruker data input page'!BO710*10000)+Calibrations!EA$97</f>
        <v>94.78830745234157</v>
      </c>
      <c r="AK710" s="21"/>
      <c r="AL710" s="21"/>
    </row>
    <row r="711" spans="2:38">
      <c r="B711" s="27">
        <f>'Bruker data input page'!B1388</f>
        <v>44769.795138888891</v>
      </c>
      <c r="C711" s="21" t="str">
        <f>'Bruker data input page'!G1388</f>
        <v>GeoExploration</v>
      </c>
      <c r="D711" s="21" t="str">
        <f>'Bruker data input page'!H1388</f>
        <v>Oxide3phase</v>
      </c>
      <c r="E711" s="26">
        <f>'Bruker data input page'!L1388</f>
        <v>90</v>
      </c>
      <c r="F711" s="26"/>
      <c r="G711" s="26" t="str">
        <f>'Bruker data input page'!DK711</f>
        <v>393-U1560B-3R-3A</v>
      </c>
      <c r="H711" s="26" t="str">
        <f>'Bruker data input page'!DL711</f>
        <v>SHLF</v>
      </c>
      <c r="I711" s="26">
        <f>'Bruker data input page'!DM711</f>
        <v>0</v>
      </c>
      <c r="J711" s="26">
        <f>'Bruker data input page'!DN711</f>
        <v>0</v>
      </c>
      <c r="K711" s="26">
        <f>'Bruker data input page'!DO711</f>
        <v>0</v>
      </c>
      <c r="L711" s="26">
        <f>'Bruker data input page'!DP711</f>
        <v>0</v>
      </c>
      <c r="M711" s="26">
        <f>'Bruker data input page'!DQ711</f>
        <v>0</v>
      </c>
      <c r="N711" s="26">
        <f>'Bruker data input page'!DR711</f>
        <v>0</v>
      </c>
      <c r="O711" s="26">
        <f>'Bruker data input page'!DS711</f>
        <v>102</v>
      </c>
      <c r="P711" s="21" t="str">
        <f>'Bruker data input page'!DT711</f>
        <v>12A BKGD</v>
      </c>
      <c r="Q711" s="21">
        <f>'Bruker data input page'!A711</f>
        <v>501</v>
      </c>
      <c r="R711" s="27">
        <f>'Bruker data input page'!B711</f>
        <v>44762.068055555559</v>
      </c>
      <c r="S711" s="22">
        <f>'Bruker data input page'!Y711*Calibrations!H$97+Calibrations!I$97</f>
        <v>53.384540141223731</v>
      </c>
      <c r="T711" s="23">
        <f>Calibrations!O$97*('Bruker data input page'!AK711/0.5993)^2+Calibrations!P$97*('Bruker data input page'!AK711/0.5993)+Calibrations!Q$97</f>
        <v>1.4634593808198602</v>
      </c>
      <c r="U711" s="22">
        <f>Calibrations!$V$97*'Bruker data input page'!W711^2+Calibrations!$W$97*'Bruker data input page'!W711+Calibrations!$X$97</f>
        <v>16.712358970197911</v>
      </c>
      <c r="V711" s="23">
        <f>('Bruker data input page'!AS711/0.69943)*Calibrations!AC$97+Calibrations!AD$97</f>
        <v>10.330438930777014</v>
      </c>
      <c r="W711" s="23">
        <f>'Bruker data input page'!U711*Calibrations!AQ$97+Calibrations!AR$97</f>
        <v>10.42222671233927</v>
      </c>
      <c r="X711" s="23">
        <f>Calibrations!AJ$97*('Bruker data input page'!AQ711/0.77446)^2+('Bruker data input page'!AQ711/0.77446)*Calibrations!AK$97+Calibrations!AL$97</f>
        <v>0.16696352329833025</v>
      </c>
      <c r="Y711" s="23">
        <f>('Bruker data input page'!AI711/0.7147)*Calibrations!AX$97+Calibrations!AY$97</f>
        <v>11.664457518403285</v>
      </c>
      <c r="Z711" s="23">
        <f>('Bruker data input page'!AG711/0.8302)*Calibrations!BE$97+Calibrations!BF$97</f>
        <v>9.5734559998371965E-2</v>
      </c>
      <c r="AA711" s="23">
        <f>((('Bruker data input page'!AA711/0.436)^2)*Calibrations!BK$97)+(('Bruker data input page'!AA711/0.436)*Calibrations!BL$97)+Calibrations!BM$97</f>
        <v>9.175558177949153E-2</v>
      </c>
      <c r="AB711" s="24">
        <f>'Bruker data input page'!AM711*Calibrations!BS$97*10000+Calibrations!BT$97</f>
        <v>289.51909472956692</v>
      </c>
      <c r="AC711" s="24">
        <f>Calibrations!CA$97*('Bruker data input page'!AO711*10000)^2+('Bruker data input page'!AO711*10000)*Calibrations!CB$97+Calibrations!CC$97</f>
        <v>302.74408500540551</v>
      </c>
      <c r="AD711" s="24">
        <f>'Bruker data input page'!AW711*10000*Calibrations!CI$97+Calibrations!CJ$97</f>
        <v>71.550979930153957</v>
      </c>
      <c r="AE711" s="24">
        <f>'Bruker data input page'!AY711*10000*Calibrations!CP$97+Calibrations!CQ$97</f>
        <v>52.542818576831536</v>
      </c>
      <c r="AF711" s="24">
        <f>Calibrations!$CW$97*('Bruker data input page'!BA711*10000)^2+('Bruker data input page'!BA711*10000)*Calibrations!$CX$97+Calibrations!$CY$97</f>
        <v>86.049978891311611</v>
      </c>
      <c r="AG711" s="24">
        <f>'Bruker data input page'!BI711*10000*Calibrations!DD$97+Calibrations!DE$97</f>
        <v>1.9009381417320252</v>
      </c>
      <c r="AH711" s="24">
        <f>('Bruker data input page'!BK711*10000)*Calibrations!DK$97+Calibrations!DL$97</f>
        <v>91.540006166971807</v>
      </c>
      <c r="AI711" s="24">
        <f>Calibrations!DR$97*('Bruker data input page'!BM711*10000)^2+('Bruker data input page'!BM711*10000)*Calibrations!DS$97+Calibrations!DT$97</f>
        <v>32.905465640200383</v>
      </c>
      <c r="AJ711" s="24">
        <f>Calibrations!DY$97*('Bruker data input page'!BO711*10000)^2+Calibrations!DZ$97*('Bruker data input page'!BO711*10000)+Calibrations!EA$97</f>
        <v>90.553094544379476</v>
      </c>
      <c r="AK711" s="21"/>
      <c r="AL711" s="21"/>
    </row>
    <row r="712" spans="2:38">
      <c r="B712" s="27">
        <f>'Bruker data input page'!B1389</f>
        <v>44754.668055555558</v>
      </c>
      <c r="C712" s="21" t="str">
        <f>'Bruker data input page'!G1389</f>
        <v>GeoExploration</v>
      </c>
      <c r="D712" s="21" t="str">
        <f>'Bruker data input page'!H1389</f>
        <v>Oxide3phase</v>
      </c>
      <c r="E712" s="26">
        <f>'Bruker data input page'!L1389</f>
        <v>90</v>
      </c>
      <c r="F712" s="26"/>
      <c r="G712" s="26" t="str">
        <f>'Bruker data input page'!DK712</f>
        <v>393-U1560B-3R-3A</v>
      </c>
      <c r="H712" s="26" t="str">
        <f>'Bruker data input page'!DL712</f>
        <v>SHLF</v>
      </c>
      <c r="I712" s="26">
        <f>'Bruker data input page'!DM712</f>
        <v>0</v>
      </c>
      <c r="J712" s="26">
        <f>'Bruker data input page'!DN712</f>
        <v>0</v>
      </c>
      <c r="K712" s="26">
        <f>'Bruker data input page'!DO712</f>
        <v>0</v>
      </c>
      <c r="L712" s="26">
        <f>'Bruker data input page'!DP712</f>
        <v>0</v>
      </c>
      <c r="M712" s="26">
        <f>'Bruker data input page'!DQ712</f>
        <v>0</v>
      </c>
      <c r="N712" s="26">
        <f>'Bruker data input page'!DR712</f>
        <v>0</v>
      </c>
      <c r="O712" s="26">
        <f>'Bruker data input page'!DS712</f>
        <v>135</v>
      </c>
      <c r="P712" s="21" t="str">
        <f>'Bruker data input page'!DT712</f>
        <v>12A BKGD</v>
      </c>
      <c r="Q712" s="21">
        <f>'Bruker data input page'!A712</f>
        <v>502</v>
      </c>
      <c r="R712" s="27">
        <f>'Bruker data input page'!B712</f>
        <v>44762.070138888892</v>
      </c>
      <c r="S712" s="22">
        <f>'Bruker data input page'!Y712*Calibrations!H$97+Calibrations!I$97</f>
        <v>51.319772536140633</v>
      </c>
      <c r="T712" s="23">
        <f>Calibrations!O$97*('Bruker data input page'!AK712/0.5993)^2+Calibrations!P$97*('Bruker data input page'!AK712/0.5993)+Calibrations!Q$97</f>
        <v>1.4319189763958946</v>
      </c>
      <c r="U712" s="22">
        <f>Calibrations!$V$97*'Bruker data input page'!W712^2+Calibrations!$W$97*'Bruker data input page'!W712+Calibrations!$X$97</f>
        <v>17.171633281134788</v>
      </c>
      <c r="V712" s="23">
        <f>('Bruker data input page'!AS712/0.69943)*Calibrations!AC$97+Calibrations!AD$97</f>
        <v>8.6680430933634298</v>
      </c>
      <c r="W712" s="23">
        <f>'Bruker data input page'!U712*Calibrations!AQ$97+Calibrations!AR$97</f>
        <v>9.5727101734177147</v>
      </c>
      <c r="X712" s="23">
        <f>Calibrations!AJ$97*('Bruker data input page'!AQ712/0.77446)^2+('Bruker data input page'!AQ712/0.77446)*Calibrations!AK$97+Calibrations!AL$97</f>
        <v>0.14785856644506323</v>
      </c>
      <c r="Y712" s="23">
        <f>('Bruker data input page'!AI712/0.7147)*Calibrations!AX$97+Calibrations!AY$97</f>
        <v>12.701428746960488</v>
      </c>
      <c r="Z712" s="23">
        <f>('Bruker data input page'!AG712/0.8302)*Calibrations!BE$97+Calibrations!BF$97</f>
        <v>0.23216708189519367</v>
      </c>
      <c r="AA712" s="23">
        <f>((('Bruker data input page'!AA712/0.436)^2)*Calibrations!BK$97)+(('Bruker data input page'!AA712/0.436)*Calibrations!BL$97)+Calibrations!BM$97</f>
        <v>0.17278104436404829</v>
      </c>
      <c r="AB712" s="24">
        <f>'Bruker data input page'!AM712*Calibrations!BS$97*10000+Calibrations!BT$97</f>
        <v>298.09376922905415</v>
      </c>
      <c r="AC712" s="24">
        <f>Calibrations!CA$97*('Bruker data input page'!AO712*10000)^2+('Bruker data input page'!AO712*10000)*Calibrations!CB$97+Calibrations!CC$97</f>
        <v>260.31921201552404</v>
      </c>
      <c r="AD712" s="24">
        <f>'Bruker data input page'!AW712*10000*Calibrations!CI$97+Calibrations!CJ$97</f>
        <v>96.264183321104753</v>
      </c>
      <c r="AE712" s="24">
        <f>'Bruker data input page'!AY712*10000*Calibrations!CP$97+Calibrations!CQ$97</f>
        <v>68.990198871277371</v>
      </c>
      <c r="AF712" s="24">
        <f>Calibrations!$CW$97*('Bruker data input page'!BA712*10000)^2+('Bruker data input page'!BA712*10000)*Calibrations!$CX$97+Calibrations!$CY$97</f>
        <v>74.117702441699478</v>
      </c>
      <c r="AG712" s="24" t="e">
        <f>'Bruker data input page'!BI712*10000*Calibrations!DD$97+Calibrations!DE$97</f>
        <v>#VALUE!</v>
      </c>
      <c r="AH712" s="24">
        <f>('Bruker data input page'!BK712*10000)*Calibrations!DK$97+Calibrations!DL$97</f>
        <v>98.492249444534551</v>
      </c>
      <c r="AI712" s="24">
        <f>Calibrations!DR$97*('Bruker data input page'!BM712*10000)^2+('Bruker data input page'!BM712*10000)*Calibrations!DS$97+Calibrations!DT$97</f>
        <v>28.664408876081268</v>
      </c>
      <c r="AJ712" s="24">
        <f>Calibrations!DY$97*('Bruker data input page'!BO712*10000)^2+Calibrations!DZ$97*('Bruker data input page'!BO712*10000)+Calibrations!EA$97</f>
        <v>89.705123550835296</v>
      </c>
      <c r="AK712" s="21"/>
      <c r="AL712" s="21"/>
    </row>
    <row r="713" spans="2:38">
      <c r="B713" s="27">
        <f>'Bruker data input page'!B1390</f>
        <v>44754.669444444444</v>
      </c>
      <c r="C713" s="21" t="str">
        <f>'Bruker data input page'!G1390</f>
        <v>GeoExploration</v>
      </c>
      <c r="D713" s="21" t="str">
        <f>'Bruker data input page'!H1390</f>
        <v>Oxide3phase</v>
      </c>
      <c r="E713" s="26">
        <f>'Bruker data input page'!L1390</f>
        <v>90</v>
      </c>
      <c r="F713" s="26"/>
      <c r="G713" s="26" t="str">
        <f>'Bruker data input page'!DK713</f>
        <v>393-U1560B-4R-1A</v>
      </c>
      <c r="H713" s="26" t="str">
        <f>'Bruker data input page'!DL713</f>
        <v>SHLF</v>
      </c>
      <c r="I713" s="26">
        <f>'Bruker data input page'!DM713</f>
        <v>0</v>
      </c>
      <c r="J713" s="26">
        <f>'Bruker data input page'!DN713</f>
        <v>0</v>
      </c>
      <c r="K713" s="26">
        <f>'Bruker data input page'!DO713</f>
        <v>0</v>
      </c>
      <c r="L713" s="26">
        <f>'Bruker data input page'!DP713</f>
        <v>0</v>
      </c>
      <c r="M713" s="26">
        <f>'Bruker data input page'!DQ713</f>
        <v>0</v>
      </c>
      <c r="N713" s="26">
        <f>'Bruker data input page'!DR713</f>
        <v>0</v>
      </c>
      <c r="O713" s="26">
        <f>'Bruker data input page'!DS713</f>
        <v>4</v>
      </c>
      <c r="P713" s="21" t="str">
        <f>'Bruker data input page'!DT713</f>
        <v>1A BKGD</v>
      </c>
      <c r="Q713" s="21">
        <f>'Bruker data input page'!A713</f>
        <v>503</v>
      </c>
      <c r="R713" s="27">
        <f>'Bruker data input page'!B713</f>
        <v>44762.154166666667</v>
      </c>
      <c r="S713" s="22">
        <f>'Bruker data input page'!Y713*Calibrations!H$97+Calibrations!I$97</f>
        <v>54.315455907469904</v>
      </c>
      <c r="T713" s="23">
        <f>Calibrations!O$97*('Bruker data input page'!AK713/0.5993)^2+Calibrations!P$97*('Bruker data input page'!AK713/0.5993)+Calibrations!Q$97</f>
        <v>1.4977240450162774</v>
      </c>
      <c r="U713" s="22">
        <f>Calibrations!$V$97*'Bruker data input page'!W713^2+Calibrations!$W$97*'Bruker data input page'!W713+Calibrations!$X$97</f>
        <v>18.543867459073169</v>
      </c>
      <c r="V713" s="23">
        <f>('Bruker data input page'!AS713/0.69943)*Calibrations!AC$97+Calibrations!AD$97</f>
        <v>9.1950704984892671</v>
      </c>
      <c r="W713" s="23">
        <f>'Bruker data input page'!U713*Calibrations!AQ$97+Calibrations!AR$97</f>
        <v>9.5614967097724133</v>
      </c>
      <c r="X713" s="23">
        <f>Calibrations!AJ$97*('Bruker data input page'!AQ713/0.77446)^2+('Bruker data input page'!AQ713/0.77446)*Calibrations!AK$97+Calibrations!AL$97</f>
        <v>0.14749285023016667</v>
      </c>
      <c r="Y713" s="23">
        <f>('Bruker data input page'!AI713/0.7147)*Calibrations!AX$97+Calibrations!AY$97</f>
        <v>11.942617323802491</v>
      </c>
      <c r="Z713" s="23">
        <f>('Bruker data input page'!AG713/0.8302)*Calibrations!BE$97+Calibrations!BF$97</f>
        <v>0.2394112865976798</v>
      </c>
      <c r="AA713" s="23">
        <f>((('Bruker data input page'!AA713/0.436)^2)*Calibrations!BK$97)+(('Bruker data input page'!AA713/0.436)*Calibrations!BL$97)+Calibrations!BM$97</f>
        <v>0.14454627861896474</v>
      </c>
      <c r="AB713" s="24">
        <f>'Bruker data input page'!AM713*Calibrations!BS$97*10000+Calibrations!BT$97</f>
        <v>354.6866209256699</v>
      </c>
      <c r="AC713" s="24">
        <f>Calibrations!CA$97*('Bruker data input page'!AO713*10000)^2+('Bruker data input page'!AO713*10000)*Calibrations!CB$97+Calibrations!CC$97</f>
        <v>270.6319852573634</v>
      </c>
      <c r="AD713" s="24">
        <f>'Bruker data input page'!AW713*10000*Calibrations!CI$97+Calibrations!CJ$97</f>
        <v>101.20682399929491</v>
      </c>
      <c r="AE713" s="24">
        <f>'Bruker data input page'!AY713*10000*Calibrations!CP$97+Calibrations!CQ$97</f>
        <v>85.437579165723207</v>
      </c>
      <c r="AF713" s="24">
        <f>Calibrations!$CW$97*('Bruker data input page'!BA713*10000)^2+('Bruker data input page'!BA713*10000)*Calibrations!$CX$97+Calibrations!$CY$97</f>
        <v>83.439883904166209</v>
      </c>
      <c r="AG713" s="24">
        <f>'Bruker data input page'!BI713*10000*Calibrations!DD$97+Calibrations!DE$97</f>
        <v>4.1610912678326706</v>
      </c>
      <c r="AH713" s="24">
        <f>('Bruker data input page'!BK713*10000)*Calibrations!DK$97+Calibrations!DL$97</f>
        <v>99.485427055614949</v>
      </c>
      <c r="AI713" s="24">
        <f>Calibrations!DR$97*('Bruker data input page'!BM713*10000)^2+('Bruker data input page'!BM713*10000)*Calibrations!DS$97+Calibrations!DT$97</f>
        <v>32.905465640200383</v>
      </c>
      <c r="AJ713" s="24">
        <f>Calibrations!DY$97*('Bruker data input page'!BO713*10000)^2+Calibrations!DZ$97*('Bruker data input page'!BO713*10000)+Calibrations!EA$97</f>
        <v>93.941883812050335</v>
      </c>
      <c r="AK713" s="21"/>
      <c r="AL713" s="21"/>
    </row>
    <row r="714" spans="2:38">
      <c r="B714" s="27">
        <f>'Bruker data input page'!B1391</f>
        <v>44754.67083333333</v>
      </c>
      <c r="C714" s="21" t="str">
        <f>'Bruker data input page'!G1391</f>
        <v>GeoExploration</v>
      </c>
      <c r="D714" s="21" t="str">
        <f>'Bruker data input page'!H1391</f>
        <v>Oxide3phase</v>
      </c>
      <c r="E714" s="26">
        <f>'Bruker data input page'!L1391</f>
        <v>90</v>
      </c>
      <c r="F714" s="26"/>
      <c r="G714" s="26" t="str">
        <f>'Bruker data input page'!DK714</f>
        <v>393-U1560B-4R-1A</v>
      </c>
      <c r="H714" s="26" t="str">
        <f>'Bruker data input page'!DL714</f>
        <v>SHLF</v>
      </c>
      <c r="I714" s="26">
        <f>'Bruker data input page'!DM714</f>
        <v>0</v>
      </c>
      <c r="J714" s="26">
        <f>'Bruker data input page'!DN714</f>
        <v>0</v>
      </c>
      <c r="K714" s="26">
        <f>'Bruker data input page'!DO714</f>
        <v>0</v>
      </c>
      <c r="L714" s="26">
        <f>'Bruker data input page'!DP714</f>
        <v>0</v>
      </c>
      <c r="M714" s="26">
        <f>'Bruker data input page'!DQ714</f>
        <v>0</v>
      </c>
      <c r="N714" s="26">
        <f>'Bruker data input page'!DR714</f>
        <v>0</v>
      </c>
      <c r="O714" s="26">
        <f>'Bruker data input page'!DS714</f>
        <v>29</v>
      </c>
      <c r="P714" s="21" t="str">
        <f>'Bruker data input page'!DT714</f>
        <v>5A ALT ZONE</v>
      </c>
      <c r="Q714" s="21">
        <f>'Bruker data input page'!A714</f>
        <v>504</v>
      </c>
      <c r="R714" s="27">
        <f>'Bruker data input page'!B714</f>
        <v>44762.157638888886</v>
      </c>
      <c r="S714" s="22">
        <f>'Bruker data input page'!Y714*Calibrations!H$97+Calibrations!I$97</f>
        <v>53.522484391971879</v>
      </c>
      <c r="T714" s="23">
        <f>Calibrations!O$97*('Bruker data input page'!AK714/0.5993)^2+Calibrations!P$97*('Bruker data input page'!AK714/0.5993)+Calibrations!Q$97</f>
        <v>1.4826246595360355</v>
      </c>
      <c r="U714" s="22">
        <f>Calibrations!$V$97*'Bruker data input page'!W714^2+Calibrations!$W$97*'Bruker data input page'!W714+Calibrations!$X$97</f>
        <v>17.26485720701972</v>
      </c>
      <c r="V714" s="23">
        <f>('Bruker data input page'!AS714/0.69943)*Calibrations!AC$97+Calibrations!AD$97</f>
        <v>10.391891880528169</v>
      </c>
      <c r="W714" s="23">
        <f>'Bruker data input page'!U714*Calibrations!AQ$97+Calibrations!AR$97</f>
        <v>10.113856462093509</v>
      </c>
      <c r="X714" s="23">
        <f>Calibrations!AJ$97*('Bruker data input page'!AQ714/0.77446)^2+('Bruker data input page'!AQ714/0.77446)*Calibrations!AK$97+Calibrations!AL$97</f>
        <v>0.16134862475762152</v>
      </c>
      <c r="Y714" s="23">
        <f>('Bruker data input page'!AI714/0.7147)*Calibrations!AX$97+Calibrations!AY$97</f>
        <v>11.8913092480392</v>
      </c>
      <c r="Z714" s="23">
        <f>('Bruker data input page'!AG714/0.8302)*Calibrations!BE$97+Calibrations!BF$97</f>
        <v>0.11097757405985315</v>
      </c>
      <c r="AA714" s="23">
        <f>((('Bruker data input page'!AA714/0.436)^2)*Calibrations!BK$97)+(('Bruker data input page'!AA714/0.436)*Calibrations!BL$97)+Calibrations!BM$97</f>
        <v>9.3272588485027494E-2</v>
      </c>
      <c r="AB714" s="24">
        <f>'Bruker data input page'!AM714*Calibrations!BS$97*10000+Calibrations!BT$97</f>
        <v>337.53727192669544</v>
      </c>
      <c r="AC714" s="24">
        <f>Calibrations!CA$97*('Bruker data input page'!AO714*10000)^2+('Bruker data input page'!AO714*10000)*Calibrations!CB$97+Calibrations!CC$97</f>
        <v>280.67413806931864</v>
      </c>
      <c r="AD714" s="24">
        <f>'Bruker data input page'!AW714*10000*Calibrations!CI$97+Calibrations!CJ$97</f>
        <v>62.654226709411674</v>
      </c>
      <c r="AE714" s="24">
        <f>'Bruker data input page'!AY714*10000*Calibrations!CP$97+Calibrations!CQ$97</f>
        <v>54.598741113637267</v>
      </c>
      <c r="AF714" s="24">
        <f>Calibrations!$CW$97*('Bruker data input page'!BA714*10000)^2+('Bruker data input page'!BA714*10000)*Calibrations!$CX$97+Calibrations!$CY$97</f>
        <v>87.346128813100606</v>
      </c>
      <c r="AG714" s="24">
        <f>'Bruker data input page'!BI714*10000*Calibrations!DD$97+Calibrations!DE$97</f>
        <v>1.9009381417320252</v>
      </c>
      <c r="AH714" s="24">
        <f>('Bruker data input page'!BK714*10000)*Calibrations!DK$97+Calibrations!DL$97</f>
        <v>100.47860466669533</v>
      </c>
      <c r="AI714" s="24">
        <f>Calibrations!DR$97*('Bruker data input page'!BM714*10000)^2+('Bruker data input page'!BM714*10000)*Calibrations!DS$97+Calibrations!DT$97</f>
        <v>32.905465640200383</v>
      </c>
      <c r="AJ714" s="24">
        <f>Calibrations!DY$97*('Bruker data input page'!BO714*10000)^2+Calibrations!DZ$97*('Bruker data input page'!BO714*10000)+Calibrations!EA$97</f>
        <v>87.159353746299203</v>
      </c>
      <c r="AK714" s="21"/>
      <c r="AL714" s="21"/>
    </row>
    <row r="715" spans="2:38">
      <c r="B715" s="27">
        <f>'Bruker data input page'!B1392</f>
        <v>44766.665277777778</v>
      </c>
      <c r="C715" s="21" t="str">
        <f>'Bruker data input page'!G1392</f>
        <v>GeoExploration</v>
      </c>
      <c r="D715" s="21" t="str">
        <f>'Bruker data input page'!H1392</f>
        <v>Oxide3phase</v>
      </c>
      <c r="E715" s="26">
        <f>'Bruker data input page'!L1392</f>
        <v>90</v>
      </c>
      <c r="F715" s="26"/>
      <c r="G715" s="26" t="str">
        <f>'Bruker data input page'!DK715</f>
        <v>393-U1560B-4R-1A</v>
      </c>
      <c r="H715" s="26" t="str">
        <f>'Bruker data input page'!DL715</f>
        <v>SHLF</v>
      </c>
      <c r="I715" s="26">
        <f>'Bruker data input page'!DM715</f>
        <v>0</v>
      </c>
      <c r="J715" s="26">
        <f>'Bruker data input page'!DN715</f>
        <v>0</v>
      </c>
      <c r="K715" s="26">
        <f>'Bruker data input page'!DO715</f>
        <v>0</v>
      </c>
      <c r="L715" s="26">
        <f>'Bruker data input page'!DP715</f>
        <v>0</v>
      </c>
      <c r="M715" s="26">
        <f>'Bruker data input page'!DQ715</f>
        <v>0</v>
      </c>
      <c r="N715" s="26">
        <f>'Bruker data input page'!DR715</f>
        <v>0</v>
      </c>
      <c r="O715" s="26">
        <f>'Bruker data input page'!DS715</f>
        <v>83</v>
      </c>
      <c r="P715" s="21" t="str">
        <f>'Bruker data input page'!DT715</f>
        <v>9A ALT</v>
      </c>
      <c r="Q715" s="21">
        <f>'Bruker data input page'!A715</f>
        <v>505</v>
      </c>
      <c r="R715" s="27">
        <f>'Bruker data input page'!B715</f>
        <v>44762.15902777778</v>
      </c>
      <c r="S715" s="22">
        <f>'Bruker data input page'!Y715*Calibrations!H$97+Calibrations!I$97</f>
        <v>52.778464669159689</v>
      </c>
      <c r="T715" s="23">
        <f>Calibrations!O$97*('Bruker data input page'!AK715/0.5993)^2+Calibrations!P$97*('Bruker data input page'!AK715/0.5993)+Calibrations!Q$97</f>
        <v>1.5444796039917936</v>
      </c>
      <c r="U715" s="22">
        <f>Calibrations!$V$97*'Bruker data input page'!W715^2+Calibrations!$W$97*'Bruker data input page'!W715+Calibrations!$X$97</f>
        <v>18.172873655784688</v>
      </c>
      <c r="V715" s="23">
        <f>('Bruker data input page'!AS715/0.69943)*Calibrations!AC$97+Calibrations!AD$97</f>
        <v>9.9461780974384038</v>
      </c>
      <c r="W715" s="23">
        <f>'Bruker data input page'!U715*Calibrations!AQ$97+Calibrations!AR$97</f>
        <v>9.7917593856612548</v>
      </c>
      <c r="X715" s="23">
        <f>Calibrations!AJ$97*('Bruker data input page'!AQ715/0.77446)^2+('Bruker data input page'!AQ715/0.77446)*Calibrations!AK$97+Calibrations!AL$97</f>
        <v>0.15747112501855987</v>
      </c>
      <c r="Y715" s="23">
        <f>('Bruker data input page'!AI715/0.7147)*Calibrations!AX$97+Calibrations!AY$97</f>
        <v>11.720485328138864</v>
      </c>
      <c r="Z715" s="23">
        <f>('Bruker data input page'!AG715/0.8302)*Calibrations!BE$97+Calibrations!BF$97</f>
        <v>0.2929882172098166</v>
      </c>
      <c r="AA715" s="23">
        <f>((('Bruker data input page'!AA715/0.436)^2)*Calibrations!BK$97)+(('Bruker data input page'!AA715/0.436)*Calibrations!BL$97)+Calibrations!BM$97</f>
        <v>0.10950887054564924</v>
      </c>
      <c r="AB715" s="24">
        <f>'Bruker data input page'!AM715*Calibrations!BS$97*10000+Calibrations!BT$97</f>
        <v>396.70252597315732</v>
      </c>
      <c r="AC715" s="24">
        <f>Calibrations!CA$97*('Bruker data input page'!AO715*10000)^2+('Bruker data input page'!AO715*10000)*Calibrations!CB$97+Calibrations!CC$97</f>
        <v>226.62982213390868</v>
      </c>
      <c r="AD715" s="24">
        <f>'Bruker data input page'!AW715*10000*Calibrations!CI$97+Calibrations!CJ$97</f>
        <v>58.700114166859542</v>
      </c>
      <c r="AE715" s="24">
        <f>'Bruker data input page'!AY715*10000*Calibrations!CP$97+Calibrations!CQ$97</f>
        <v>67.962237602874509</v>
      </c>
      <c r="AF715" s="24">
        <f>Calibrations!$CW$97*('Bruker data input page'!BA715*10000)^2+('Bruker data input page'!BA715*10000)*Calibrations!$CX$97+Calibrations!$CY$97</f>
        <v>78.148513355605772</v>
      </c>
      <c r="AG715" s="24">
        <f>'Bruker data input page'!BI715*10000*Calibrations!DD$97+Calibrations!DE$97</f>
        <v>4.1610912678326706</v>
      </c>
      <c r="AH715" s="24">
        <f>('Bruker data input page'!BK715*10000)*Calibrations!DK$97+Calibrations!DL$97</f>
        <v>100.47860466669533</v>
      </c>
      <c r="AI715" s="24">
        <f>Calibrations!DR$97*('Bruker data input page'!BM715*10000)^2+('Bruker data input page'!BM715*10000)*Calibrations!DS$97+Calibrations!DT$97</f>
        <v>30.785516947465101</v>
      </c>
      <c r="AJ715" s="24">
        <f>Calibrations!DY$97*('Bruker data input page'!BO715*10000)^2+Calibrations!DZ$97*('Bruker data input page'!BO715*10000)+Calibrations!EA$97</f>
        <v>97.325721549311766</v>
      </c>
      <c r="AK715" s="21"/>
      <c r="AL715" s="21"/>
    </row>
    <row r="716" spans="2:38">
      <c r="B716" s="27">
        <f>'Bruker data input page'!B1393</f>
        <v>44766.665972222225</v>
      </c>
      <c r="C716" s="21" t="str">
        <f>'Bruker data input page'!G1393</f>
        <v>GeoExploration</v>
      </c>
      <c r="D716" s="21" t="str">
        <f>'Bruker data input page'!H1393</f>
        <v>Oxide3phase</v>
      </c>
      <c r="E716" s="26">
        <f>'Bruker data input page'!L1393</f>
        <v>90</v>
      </c>
      <c r="F716" s="26"/>
      <c r="G716" s="26" t="str">
        <f>'Bruker data input page'!DK716</f>
        <v>393-U1560B-4R-1A</v>
      </c>
      <c r="H716" s="26" t="str">
        <f>'Bruker data input page'!DL716</f>
        <v>SHLF</v>
      </c>
      <c r="I716" s="26">
        <f>'Bruker data input page'!DM716</f>
        <v>0</v>
      </c>
      <c r="J716" s="26">
        <f>'Bruker data input page'!DN716</f>
        <v>0</v>
      </c>
      <c r="K716" s="26">
        <f>'Bruker data input page'!DO716</f>
        <v>0</v>
      </c>
      <c r="L716" s="26">
        <f>'Bruker data input page'!DP716</f>
        <v>0</v>
      </c>
      <c r="M716" s="26">
        <f>'Bruker data input page'!DQ716</f>
        <v>0</v>
      </c>
      <c r="N716" s="26">
        <f>'Bruker data input page'!DR716</f>
        <v>0</v>
      </c>
      <c r="O716" s="26">
        <f>'Bruker data input page'!DS716</f>
        <v>92</v>
      </c>
      <c r="P716" s="21" t="str">
        <f>'Bruker data input page'!DT716</f>
        <v>10A BKGD</v>
      </c>
      <c r="Q716" s="21">
        <f>'Bruker data input page'!A716</f>
        <v>506</v>
      </c>
      <c r="R716" s="27">
        <f>'Bruker data input page'!B716</f>
        <v>44762.168055555558</v>
      </c>
      <c r="S716" s="22">
        <f>'Bruker data input page'!Y716*Calibrations!H$97+Calibrations!I$97</f>
        <v>50.112017748151814</v>
      </c>
      <c r="T716" s="23">
        <f>Calibrations!O$97*('Bruker data input page'!AK716/0.5993)^2+Calibrations!P$97*('Bruker data input page'!AK716/0.5993)+Calibrations!Q$97</f>
        <v>1.278148092425907</v>
      </c>
      <c r="U716" s="22">
        <f>Calibrations!$V$97*'Bruker data input page'!W716^2+Calibrations!$W$97*'Bruker data input page'!W716+Calibrations!$X$97</f>
        <v>17.503514205918183</v>
      </c>
      <c r="V716" s="23">
        <f>('Bruker data input page'!AS716/0.69943)*Calibrations!AC$97+Calibrations!AD$97</f>
        <v>8.6169522335000579</v>
      </c>
      <c r="W716" s="23">
        <f>'Bruker data input page'!U716*Calibrations!AQ$97+Calibrations!AR$97</f>
        <v>7.9380578437450318</v>
      </c>
      <c r="X716" s="23">
        <f>Calibrations!AJ$97*('Bruker data input page'!AQ716/0.77446)^2+('Bruker data input page'!AQ716/0.77446)*Calibrations!AK$97+Calibrations!AL$97</f>
        <v>0.13763643531207675</v>
      </c>
      <c r="Y716" s="23">
        <f>('Bruker data input page'!AI716/0.7147)*Calibrations!AX$97+Calibrations!AY$97</f>
        <v>11.521190754921808</v>
      </c>
      <c r="Z716" s="23">
        <f>('Bruker data input page'!AG716/0.8302)*Calibrations!BE$97+Calibrations!BF$97</f>
        <v>0.24273154708631928</v>
      </c>
      <c r="AA716" s="23">
        <f>((('Bruker data input page'!AA716/0.436)^2)*Calibrations!BK$97)+(('Bruker data input page'!AA716/0.436)*Calibrations!BL$97)+Calibrations!BM$97</f>
        <v>0.10008510092146317</v>
      </c>
      <c r="AB716" s="24">
        <f>'Bruker data input page'!AM716*Calibrations!BS$97*10000+Calibrations!BT$97</f>
        <v>340.96714172649035</v>
      </c>
      <c r="AC716" s="24">
        <f>Calibrations!CA$97*('Bruker data input page'!AO716*10000)^2+('Bruker data input page'!AO716*10000)*Calibrations!CB$97+Calibrations!CC$97</f>
        <v>246.50802925845616</v>
      </c>
      <c r="AD716" s="24">
        <f>'Bruker data input page'!AW716*10000*Calibrations!CI$97+Calibrations!CJ$97</f>
        <v>63.642754845049708</v>
      </c>
      <c r="AE716" s="24">
        <f>'Bruker data input page'!AY716*10000*Calibrations!CP$97+Calibrations!CQ$97</f>
        <v>83.381656628917469</v>
      </c>
      <c r="AF716" s="24">
        <f>Calibrations!$CW$97*('Bruker data input page'!BA716*10000)^2+('Bruker data input page'!BA716*10000)*Calibrations!$CX$97+Calibrations!$CY$97</f>
        <v>63.107877898960666</v>
      </c>
      <c r="AG716" s="24">
        <f>'Bruker data input page'!BI716*10000*Calibrations!DD$97+Calibrations!DE$97</f>
        <v>1.9009381417320252</v>
      </c>
      <c r="AH716" s="24">
        <f>('Bruker data input page'!BK716*10000)*Calibrations!DK$97+Calibrations!DL$97</f>
        <v>105.44449272209728</v>
      </c>
      <c r="AI716" s="24">
        <f>Calibrations!DR$97*('Bruker data input page'!BM716*10000)^2+('Bruker data input page'!BM716*10000)*Calibrations!DS$97+Calibrations!DT$97</f>
        <v>30.785516947465101</v>
      </c>
      <c r="AJ716" s="24">
        <f>Calibrations!DY$97*('Bruker data input page'!BO716*10000)^2+Calibrations!DZ$97*('Bruker data input page'!BO716*10000)+Calibrations!EA$97</f>
        <v>99.015783594038936</v>
      </c>
      <c r="AK716" s="21"/>
      <c r="AL716" s="21"/>
    </row>
    <row r="717" spans="2:38">
      <c r="B717" s="27">
        <f>'Bruker data input page'!B1394</f>
        <v>44766.667361111111</v>
      </c>
      <c r="C717" s="21" t="str">
        <f>'Bruker data input page'!G1394</f>
        <v>GeoExploration</v>
      </c>
      <c r="D717" s="21" t="str">
        <f>'Bruker data input page'!H1394</f>
        <v>Oxide3phase</v>
      </c>
      <c r="E717" s="26">
        <f>'Bruker data input page'!L1394</f>
        <v>90</v>
      </c>
      <c r="F717" s="26"/>
      <c r="G717" s="26" t="str">
        <f>'Bruker data input page'!DK717</f>
        <v>393-U1560B-4R-1A</v>
      </c>
      <c r="H717" s="26" t="str">
        <f>'Bruker data input page'!DL717</f>
        <v>SHLF</v>
      </c>
      <c r="I717" s="26">
        <f>'Bruker data input page'!DM717</f>
        <v>0</v>
      </c>
      <c r="J717" s="26">
        <f>'Bruker data input page'!DN717</f>
        <v>0</v>
      </c>
      <c r="K717" s="26">
        <f>'Bruker data input page'!DO717</f>
        <v>0</v>
      </c>
      <c r="L717" s="26">
        <f>'Bruker data input page'!DP717</f>
        <v>0</v>
      </c>
      <c r="M717" s="26">
        <f>'Bruker data input page'!DQ717</f>
        <v>0</v>
      </c>
      <c r="N717" s="26">
        <f>'Bruker data input page'!DR717</f>
        <v>0</v>
      </c>
      <c r="O717" s="26">
        <f>'Bruker data input page'!DS717</f>
        <v>126</v>
      </c>
      <c r="P717" s="21" t="str">
        <f>'Bruker data input page'!DT717</f>
        <v>13B BKGD</v>
      </c>
      <c r="Q717" s="21">
        <f>'Bruker data input page'!A717</f>
        <v>507</v>
      </c>
      <c r="R717" s="27">
        <f>'Bruker data input page'!B717</f>
        <v>44762.170138888891</v>
      </c>
      <c r="S717" s="22">
        <f>'Bruker data input page'!Y717*Calibrations!H$97+Calibrations!I$97</f>
        <v>54.129510384282248</v>
      </c>
      <c r="T717" s="23">
        <f>Calibrations!O$97*('Bruker data input page'!AK717/0.5993)^2+Calibrations!P$97*('Bruker data input page'!AK717/0.5993)+Calibrations!Q$97</f>
        <v>1.449197246873408</v>
      </c>
      <c r="U717" s="22">
        <f>Calibrations!$V$97*'Bruker data input page'!W717^2+Calibrations!$W$97*'Bruker data input page'!W717+Calibrations!$X$97</f>
        <v>17.380369785239903</v>
      </c>
      <c r="V717" s="23">
        <f>('Bruker data input page'!AS717/0.69943)*Calibrations!AC$97+Calibrations!AD$97</f>
        <v>9.6498511102308395</v>
      </c>
      <c r="W717" s="23">
        <f>'Bruker data input page'!U717*Calibrations!AQ$97+Calibrations!AR$97</f>
        <v>9.9647947298430495</v>
      </c>
      <c r="X717" s="23">
        <f>Calibrations!AJ$97*('Bruker data input page'!AQ717/0.77446)^2+('Bruker data input page'!AQ717/0.77446)*Calibrations!AK$97+Calibrations!AL$97</f>
        <v>0.14688112128491648</v>
      </c>
      <c r="Y717" s="23">
        <f>('Bruker data input page'!AI717/0.7147)*Calibrations!AX$97+Calibrations!AY$97</f>
        <v>11.269826858526571</v>
      </c>
      <c r="Z717" s="23">
        <f>('Bruker data input page'!AG717/0.8302)*Calibrations!BE$97+Calibrations!BF$97</f>
        <v>0.2063596026425869</v>
      </c>
      <c r="AA717" s="23" t="e">
        <f>((('Bruker data input page'!AA717/0.436)^2)*Calibrations!BK$97)+(('Bruker data input page'!AA717/0.436)*Calibrations!BL$97)+Calibrations!BM$97</f>
        <v>#VALUE!</v>
      </c>
      <c r="AB717" s="24">
        <f>'Bruker data input page'!AM717*Calibrations!BS$97*10000+Calibrations!BT$97</f>
        <v>368.40610012484944</v>
      </c>
      <c r="AC717" s="24">
        <f>Calibrations!CA$97*('Bruker data input page'!AO717*10000)^2+('Bruker data input page'!AO717*10000)*Calibrations!CB$97+Calibrations!CC$97</f>
        <v>255.06134273339785</v>
      </c>
      <c r="AD717" s="24">
        <f>'Bruker data input page'!AW717*10000*Calibrations!CI$97+Calibrations!CJ$97</f>
        <v>158.54145586630074</v>
      </c>
      <c r="AE717" s="24">
        <f>'Bruker data input page'!AY717*10000*Calibrations!CP$97+Calibrations!CQ$97</f>
        <v>77.213889018500282</v>
      </c>
      <c r="AF717" s="24">
        <f>Calibrations!$CW$97*('Bruker data input page'!BA717*10000)^2+('Bruker data input page'!BA717*10000)*Calibrations!$CX$97+Calibrations!$CY$97</f>
        <v>71.400836593149606</v>
      </c>
      <c r="AG717" s="24">
        <f>'Bruker data input page'!BI717*10000*Calibrations!DD$97+Calibrations!DE$97</f>
        <v>3.0310147047823475</v>
      </c>
      <c r="AH717" s="24">
        <f>('Bruker data input page'!BK717*10000)*Calibrations!DK$97+Calibrations!DL$97</f>
        <v>101.47178227777572</v>
      </c>
      <c r="AI717" s="24">
        <f>Calibrations!DR$97*('Bruker data input page'!BM717*10000)^2+('Bruker data input page'!BM717*10000)*Calibrations!DS$97+Calibrations!DT$97</f>
        <v>30.785516947465101</v>
      </c>
      <c r="AJ717" s="24">
        <f>Calibrations!DY$97*('Bruker data input page'!BO717*10000)^2+Calibrations!DZ$97*('Bruker data input page'!BO717*10000)+Calibrations!EA$97</f>
        <v>97.325721549311766</v>
      </c>
      <c r="AK717" s="21"/>
      <c r="AL717" s="21"/>
    </row>
    <row r="718" spans="2:38">
      <c r="B718" s="27">
        <f>'Bruker data input page'!B1395</f>
        <v>44746.686805555553</v>
      </c>
      <c r="C718" s="21" t="str">
        <f>'Bruker data input page'!G1395</f>
        <v>GeoExploration</v>
      </c>
      <c r="D718" s="21" t="str">
        <f>'Bruker data input page'!H1395</f>
        <v>Oxide3phase</v>
      </c>
      <c r="E718" s="26">
        <f>'Bruker data input page'!L1395</f>
        <v>90</v>
      </c>
      <c r="F718" s="26"/>
      <c r="G718" s="26" t="str">
        <f>'Bruker data input page'!DK718</f>
        <v>393-U1560B-4R-1A</v>
      </c>
      <c r="H718" s="26" t="str">
        <f>'Bruker data input page'!DL718</f>
        <v>SHLF</v>
      </c>
      <c r="I718" s="26">
        <f>'Bruker data input page'!DM718</f>
        <v>0</v>
      </c>
      <c r="J718" s="26">
        <f>'Bruker data input page'!DN718</f>
        <v>0</v>
      </c>
      <c r="K718" s="26">
        <f>'Bruker data input page'!DO718</f>
        <v>0</v>
      </c>
      <c r="L718" s="26">
        <f>'Bruker data input page'!DP718</f>
        <v>0</v>
      </c>
      <c r="M718" s="26">
        <f>'Bruker data input page'!DQ718</f>
        <v>0</v>
      </c>
      <c r="N718" s="26">
        <f>'Bruker data input page'!DR718</f>
        <v>0</v>
      </c>
      <c r="O718" s="26">
        <f>'Bruker data input page'!DS718</f>
        <v>142</v>
      </c>
      <c r="P718" s="21" t="str">
        <f>'Bruker data input page'!DT718</f>
        <v>14A ALT</v>
      </c>
      <c r="Q718" s="21">
        <f>'Bruker data input page'!A718</f>
        <v>508</v>
      </c>
      <c r="R718" s="27">
        <f>'Bruker data input page'!B718</f>
        <v>44762.171527777777</v>
      </c>
      <c r="S718" s="22">
        <f>'Bruker data input page'!Y718*Calibrations!H$97+Calibrations!I$97</f>
        <v>52.464317727748721</v>
      </c>
      <c r="T718" s="23">
        <f>Calibrations!O$97*('Bruker data input page'!AK718/0.5993)^2+Calibrations!P$97*('Bruker data input page'!AK718/0.5993)+Calibrations!Q$97</f>
        <v>1.5050911610506983</v>
      </c>
      <c r="U718" s="22">
        <f>Calibrations!$V$97*'Bruker data input page'!W718^2+Calibrations!$W$97*'Bruker data input page'!W718+Calibrations!$X$97</f>
        <v>17.849179344648384</v>
      </c>
      <c r="V718" s="23">
        <f>('Bruker data input page'!AS718/0.69943)*Calibrations!AC$97+Calibrations!AD$97</f>
        <v>10.639430694514088</v>
      </c>
      <c r="W718" s="23">
        <f>'Bruker data input page'!U718*Calibrations!AQ$97+Calibrations!AR$97</f>
        <v>9.0626909131366347</v>
      </c>
      <c r="X718" s="23">
        <f>Calibrations!AJ$97*('Bruker data input page'!AQ718/0.77446)^2+('Bruker data input page'!AQ718/0.77446)*Calibrations!AK$97+Calibrations!AL$97</f>
        <v>0.15825741437644392</v>
      </c>
      <c r="Y718" s="23">
        <f>('Bruker data input page'!AI718/0.7147)*Calibrations!AX$97+Calibrations!AY$97</f>
        <v>11.64496958458221</v>
      </c>
      <c r="Z718" s="23">
        <f>('Bruker data input page'!AG718/0.8302)*Calibrations!BE$97+Calibrations!BF$97</f>
        <v>0.34520685944023727</v>
      </c>
      <c r="AA718" s="23">
        <f>((('Bruker data input page'!AA718/0.436)^2)*Calibrations!BK$97)+(('Bruker data input page'!AA718/0.436)*Calibrations!BL$97)+Calibrations!BM$97</f>
        <v>0.1460233560088412</v>
      </c>
      <c r="AB718" s="24">
        <f>'Bruker data input page'!AM718*Calibrations!BS$97*10000+Calibrations!BT$97</f>
        <v>301.52363902884906</v>
      </c>
      <c r="AC718" s="24">
        <f>Calibrations!CA$97*('Bruker data input page'!AO718*10000)^2+('Bruker data input page'!AO718*10000)*Calibrations!CB$97+Calibrations!CC$97</f>
        <v>249.73581834380062</v>
      </c>
      <c r="AD718" s="24">
        <f>'Bruker data input page'!AW718*10000*Calibrations!CI$97+Calibrations!CJ$97</f>
        <v>66.608339251963798</v>
      </c>
      <c r="AE718" s="24">
        <f>'Bruker data input page'!AY718*10000*Calibrations!CP$97+Calibrations!CQ$97</f>
        <v>59.738547455651592</v>
      </c>
      <c r="AF718" s="24">
        <f>Calibrations!$CW$97*('Bruker data input page'!BA718*10000)^2+('Bruker data input page'!BA718*10000)*Calibrations!$CX$97+Calibrations!$CY$97</f>
        <v>71.400836593149606</v>
      </c>
      <c r="AG718" s="24">
        <f>'Bruker data input page'!BI718*10000*Calibrations!DD$97+Calibrations!DE$97</f>
        <v>4.1610912678326706</v>
      </c>
      <c r="AH718" s="24">
        <f>('Bruker data input page'!BK718*10000)*Calibrations!DK$97+Calibrations!DL$97</f>
        <v>103.4581374999365</v>
      </c>
      <c r="AI718" s="24">
        <f>Calibrations!DR$97*('Bruker data input page'!BM718*10000)^2+('Bruker data input page'!BM718*10000)*Calibrations!DS$97+Calibrations!DT$97</f>
        <v>36.083214844337292</v>
      </c>
      <c r="AJ718" s="24">
        <f>Calibrations!DY$97*('Bruker data input page'!BO718*10000)^2+Calibrations!DZ$97*('Bruker data input page'!BO718*10000)+Calibrations!EA$97</f>
        <v>95.634421621982227</v>
      </c>
      <c r="AK718" s="21"/>
      <c r="AL718" s="21"/>
    </row>
    <row r="719" spans="2:38">
      <c r="B719" s="27">
        <f>'Bruker data input page'!B1396</f>
        <v>44746.6875</v>
      </c>
      <c r="C719" s="21" t="str">
        <f>'Bruker data input page'!G1396</f>
        <v>GeoExploration</v>
      </c>
      <c r="D719" s="21" t="str">
        <f>'Bruker data input page'!H1396</f>
        <v>Oxide3phase</v>
      </c>
      <c r="E719" s="26">
        <f>'Bruker data input page'!L1396</f>
        <v>90</v>
      </c>
      <c r="F719" s="26"/>
      <c r="G719" s="26" t="str">
        <f>'Bruker data input page'!DK719</f>
        <v>393-U1560B-4R-2A</v>
      </c>
      <c r="H719" s="26" t="str">
        <f>'Bruker data input page'!DL719</f>
        <v>SHLF</v>
      </c>
      <c r="I719" s="26">
        <f>'Bruker data input page'!DM719</f>
        <v>0</v>
      </c>
      <c r="J719" s="26">
        <f>'Bruker data input page'!DN719</f>
        <v>0</v>
      </c>
      <c r="K719" s="26">
        <f>'Bruker data input page'!DO719</f>
        <v>0</v>
      </c>
      <c r="L719" s="26">
        <f>'Bruker data input page'!DP719</f>
        <v>0</v>
      </c>
      <c r="M719" s="26">
        <f>'Bruker data input page'!DQ719</f>
        <v>0</v>
      </c>
      <c r="N719" s="26">
        <f>'Bruker data input page'!DR719</f>
        <v>0</v>
      </c>
      <c r="O719" s="26">
        <f>'Bruker data input page'!DS719</f>
        <v>2</v>
      </c>
      <c r="P719" s="21" t="str">
        <f>'Bruker data input page'!DT719</f>
        <v>1A ALT</v>
      </c>
      <c r="Q719" s="21">
        <f>'Bruker data input page'!A719</f>
        <v>509</v>
      </c>
      <c r="R719" s="27">
        <f>'Bruker data input page'!B719</f>
        <v>44762.175694444442</v>
      </c>
      <c r="S719" s="22">
        <f>'Bruker data input page'!Y719*Calibrations!H$97+Calibrations!I$97</f>
        <v>53.23245690181146</v>
      </c>
      <c r="T719" s="23">
        <f>Calibrations!O$97*('Bruker data input page'!AK719/0.5993)^2+Calibrations!P$97*('Bruker data input page'!AK719/0.5993)+Calibrations!Q$97</f>
        <v>1.3979951455341455</v>
      </c>
      <c r="U719" s="22">
        <f>Calibrations!$V$97*'Bruker data input page'!W719^2+Calibrations!$W$97*'Bruker data input page'!W719+Calibrations!$X$97</f>
        <v>17.917211859502917</v>
      </c>
      <c r="V719" s="23">
        <f>('Bruker data input page'!AS719/0.69943)*Calibrations!AC$97+Calibrations!AD$97</f>
        <v>10.903807904567655</v>
      </c>
      <c r="W719" s="23">
        <f>'Bruker data input page'!U719*Calibrations!AQ$97+Calibrations!AR$97</f>
        <v>9.3931014195128135</v>
      </c>
      <c r="X719" s="23">
        <f>Calibrations!AJ$97*('Bruker data input page'!AQ719/0.77446)^2+('Bruker data input page'!AQ719/0.77446)*Calibrations!AK$97+Calibrations!AL$97</f>
        <v>0.17924868067266381</v>
      </c>
      <c r="Y719" s="23">
        <f>('Bruker data input page'!AI719/0.7147)*Calibrations!AX$97+Calibrations!AY$97</f>
        <v>11.760222443195893</v>
      </c>
      <c r="Z719" s="23">
        <f>('Bruker data input page'!AG719/0.8302)*Calibrations!BE$97+Calibrations!BF$97</f>
        <v>0.32377608719538259</v>
      </c>
      <c r="AA719" s="23">
        <f>((('Bruker data input page'!AA719/0.436)^2)*Calibrations!BK$97)+(('Bruker data input page'!AA719/0.436)*Calibrations!BL$97)+Calibrations!BM$97</f>
        <v>9.8951275106884076E-2</v>
      </c>
      <c r="AB719" s="24">
        <f>'Bruker data input page'!AM719*Calibrations!BS$97*10000+Calibrations!BT$97</f>
        <v>316.10058567797739</v>
      </c>
      <c r="AC719" s="24">
        <f>Calibrations!CA$97*('Bruker data input page'!AO719*10000)^2+('Bruker data input page'!AO719*10000)*Calibrations!CB$97+Calibrations!CC$97</f>
        <v>294.27850968385064</v>
      </c>
      <c r="AD719" s="24">
        <f>'Bruker data input page'!AW719*10000*Calibrations!CI$97+Calibrations!CJ$97</f>
        <v>61.665698573773639</v>
      </c>
      <c r="AE719" s="24">
        <f>'Bruker data input page'!AY719*10000*Calibrations!CP$97+Calibrations!CQ$97</f>
        <v>60.766508724054461</v>
      </c>
      <c r="AF719" s="24">
        <f>Calibrations!$CW$97*('Bruker data input page'!BA719*10000)^2+('Bruker data input page'!BA719*10000)*Calibrations!$CX$97+Calibrations!$CY$97</f>
        <v>74.117702441699478</v>
      </c>
      <c r="AG719" s="24">
        <f>'Bruker data input page'!BI719*10000*Calibrations!DD$97+Calibrations!DE$97</f>
        <v>6.421244393933315</v>
      </c>
      <c r="AH719" s="24">
        <f>('Bruker data input page'!BK719*10000)*Calibrations!DK$97+Calibrations!DL$97</f>
        <v>103.4581374999365</v>
      </c>
      <c r="AI719" s="24">
        <f>Calibrations!DR$97*('Bruker data input page'!BM719*10000)^2+('Bruker data input page'!BM719*10000)*Calibrations!DS$97+Calibrations!DT$97</f>
        <v>28.664408876081268</v>
      </c>
      <c r="AJ719" s="24">
        <f>Calibrations!DY$97*('Bruker data input page'!BO719*10000)^2+Calibrations!DZ$97*('Bruker data input page'!BO719*10000)+Calibrations!EA$97</f>
        <v>81.208392729611035</v>
      </c>
      <c r="AK719" s="21"/>
      <c r="AL719" s="21"/>
    </row>
    <row r="720" spans="2:38">
      <c r="B720" s="27">
        <f>'Bruker data input page'!B1397</f>
        <v>44746.688888888886</v>
      </c>
      <c r="C720" s="21" t="str">
        <f>'Bruker data input page'!G1397</f>
        <v>GeoExploration</v>
      </c>
      <c r="D720" s="21" t="str">
        <f>'Bruker data input page'!H1397</f>
        <v>Oxide3phase</v>
      </c>
      <c r="E720" s="26">
        <f>'Bruker data input page'!L1397</f>
        <v>90</v>
      </c>
      <c r="F720" s="26"/>
      <c r="G720" s="26" t="str">
        <f>'Bruker data input page'!DK720</f>
        <v>393-U1560B-4R-2A</v>
      </c>
      <c r="H720" s="26" t="str">
        <f>'Bruker data input page'!DL720</f>
        <v>SHLF</v>
      </c>
      <c r="I720" s="26">
        <f>'Bruker data input page'!DM720</f>
        <v>0</v>
      </c>
      <c r="J720" s="26">
        <f>'Bruker data input page'!DN720</f>
        <v>0</v>
      </c>
      <c r="K720" s="26">
        <f>'Bruker data input page'!DO720</f>
        <v>0</v>
      </c>
      <c r="L720" s="26">
        <f>'Bruker data input page'!DP720</f>
        <v>0</v>
      </c>
      <c r="M720" s="26">
        <f>'Bruker data input page'!DQ720</f>
        <v>0</v>
      </c>
      <c r="N720" s="26">
        <f>'Bruker data input page'!DR720</f>
        <v>0</v>
      </c>
      <c r="O720" s="26">
        <f>'Bruker data input page'!DS720</f>
        <v>16</v>
      </c>
      <c r="P720" s="21" t="str">
        <f>'Bruker data input page'!DT720</f>
        <v>3A BKGD</v>
      </c>
      <c r="Q720" s="21">
        <f>'Bruker data input page'!A720</f>
        <v>510</v>
      </c>
      <c r="R720" s="27">
        <f>'Bruker data input page'!B720</f>
        <v>44762.177777777775</v>
      </c>
      <c r="S720" s="22">
        <f>'Bruker data input page'!Y720*Calibrations!H$97+Calibrations!I$97</f>
        <v>55.199677366615276</v>
      </c>
      <c r="T720" s="23">
        <f>Calibrations!O$97*('Bruker data input page'!AK720/0.5993)^2+Calibrations!P$97*('Bruker data input page'!AK720/0.5993)+Calibrations!Q$97</f>
        <v>1.5241891427266816</v>
      </c>
      <c r="U720" s="22">
        <f>Calibrations!$V$97*'Bruker data input page'!W720^2+Calibrations!$W$97*'Bruker data input page'!W720+Calibrations!$X$97</f>
        <v>19.204996065713416</v>
      </c>
      <c r="V720" s="23">
        <f>('Bruker data input page'!AS720/0.69943)*Calibrations!AC$97+Calibrations!AD$97</f>
        <v>9.0200663137178267</v>
      </c>
      <c r="W720" s="23">
        <f>'Bruker data input page'!U720*Calibrations!AQ$97+Calibrations!AR$97</f>
        <v>7.9440512467278648</v>
      </c>
      <c r="X720" s="23">
        <f>Calibrations!AJ$97*('Bruker data input page'!AQ720/0.77446)^2+('Bruker data input page'!AQ720/0.77446)*Calibrations!AK$97+Calibrations!AL$97</f>
        <v>0.15299161389367161</v>
      </c>
      <c r="Y720" s="23">
        <f>('Bruker data input page'!AI720/0.7147)*Calibrations!AX$97+Calibrations!AY$97</f>
        <v>12.59470185939352</v>
      </c>
      <c r="Z720" s="23">
        <f>('Bruker data input page'!AG720/0.8302)*Calibrations!BE$97+Calibrations!BF$97</f>
        <v>0.253899696002652</v>
      </c>
      <c r="AA720" s="23">
        <f>((('Bruker data input page'!AA720/0.436)^2)*Calibrations!BK$97)+(('Bruker data input page'!AA720/0.436)*Calibrations!BL$97)+Calibrations!BM$97</f>
        <v>8.6056718109828276E-2</v>
      </c>
      <c r="AB720" s="24">
        <f>'Bruker data input page'!AM720*Calibrations!BS$97*10000+Calibrations!BT$97</f>
        <v>339.2522068265929</v>
      </c>
      <c r="AC720" s="24">
        <f>Calibrations!CA$97*('Bruker data input page'!AO720*10000)^2+('Bruker data input page'!AO720*10000)*Calibrations!CB$97+Calibrations!CC$97</f>
        <v>288.51301360936623</v>
      </c>
      <c r="AD720" s="24">
        <f>'Bruker data input page'!AW720*10000*Calibrations!CI$97+Calibrations!CJ$97</f>
        <v>106.14946467748507</v>
      </c>
      <c r="AE720" s="24">
        <f>'Bruker data input page'!AY720*10000*Calibrations!CP$97+Calibrations!CQ$97</f>
        <v>56.654663650442998</v>
      </c>
      <c r="AF720" s="24">
        <f>Calibrations!$CW$97*('Bruker data input page'!BA720*10000)^2+('Bruker data input page'!BA720*10000)*Calibrations!$CX$97+Calibrations!$CY$97</f>
        <v>76.810841432159478</v>
      </c>
      <c r="AG720" s="24">
        <f>'Bruker data input page'!BI720*10000*Calibrations!DD$97+Calibrations!DE$97</f>
        <v>1.9009381417320252</v>
      </c>
      <c r="AH720" s="24">
        <f>('Bruker data input page'!BK720*10000)*Calibrations!DK$97+Calibrations!DL$97</f>
        <v>101.47178227777572</v>
      </c>
      <c r="AI720" s="24">
        <f>Calibrations!DR$97*('Bruker data input page'!BM720*10000)^2+('Bruker data input page'!BM720*10000)*Calibrations!DS$97+Calibrations!DT$97</f>
        <v>31.845636216163818</v>
      </c>
      <c r="AJ720" s="24">
        <f>Calibrations!DY$97*('Bruker data input page'!BO720*10000)^2+Calibrations!DZ$97*('Bruker data input page'!BO720*10000)+Calibrations!EA$97</f>
        <v>94.78830745234157</v>
      </c>
      <c r="AK720" s="21"/>
      <c r="AL720" s="21"/>
    </row>
    <row r="721" spans="2:38">
      <c r="B721" s="27">
        <f>'Bruker data input page'!B1398</f>
        <v>44766.669444444444</v>
      </c>
      <c r="C721" s="21" t="str">
        <f>'Bruker data input page'!G1398</f>
        <v>GeoExploration</v>
      </c>
      <c r="D721" s="21" t="str">
        <f>'Bruker data input page'!H1398</f>
        <v>Oxide3phase</v>
      </c>
      <c r="E721" s="26">
        <f>'Bruker data input page'!L1398</f>
        <v>90</v>
      </c>
      <c r="F721" s="26"/>
      <c r="G721" s="26" t="str">
        <f>'Bruker data input page'!DK721</f>
        <v>393-U1560B-4R-2A</v>
      </c>
      <c r="H721" s="26" t="str">
        <f>'Bruker data input page'!DL721</f>
        <v>SHLF</v>
      </c>
      <c r="I721" s="26">
        <f>'Bruker data input page'!DM721</f>
        <v>0</v>
      </c>
      <c r="J721" s="26">
        <f>'Bruker data input page'!DN721</f>
        <v>0</v>
      </c>
      <c r="K721" s="26">
        <f>'Bruker data input page'!DO721</f>
        <v>0</v>
      </c>
      <c r="L721" s="26">
        <f>'Bruker data input page'!DP721</f>
        <v>0</v>
      </c>
      <c r="M721" s="26">
        <f>'Bruker data input page'!DQ721</f>
        <v>0</v>
      </c>
      <c r="N721" s="26">
        <f>'Bruker data input page'!DR721</f>
        <v>0</v>
      </c>
      <c r="O721" s="26">
        <f>'Bruker data input page'!DS721</f>
        <v>37</v>
      </c>
      <c r="P721" s="21" t="str">
        <f>'Bruker data input page'!DT721</f>
        <v>5A BKGD</v>
      </c>
      <c r="Q721" s="21">
        <f>'Bruker data input page'!A721</f>
        <v>511</v>
      </c>
      <c r="R721" s="27">
        <f>'Bruker data input page'!B721</f>
        <v>44762.179166666669</v>
      </c>
      <c r="S721" s="22">
        <f>'Bruker data input page'!Y721*Calibrations!H$97+Calibrations!I$97</f>
        <v>54.532887413817122</v>
      </c>
      <c r="T721" s="23">
        <f>Calibrations!O$97*('Bruker data input page'!AK721/0.5993)^2+Calibrations!P$97*('Bruker data input page'!AK721/0.5993)+Calibrations!Q$97</f>
        <v>1.3778074331488479</v>
      </c>
      <c r="U721" s="22">
        <f>Calibrations!$V$97*'Bruker data input page'!W721^2+Calibrations!$W$97*'Bruker data input page'!W721+Calibrations!$X$97</f>
        <v>19.9563941146119</v>
      </c>
      <c r="V721" s="23">
        <f>('Bruker data input page'!AS721/0.69943)*Calibrations!AC$97+Calibrations!AD$97</f>
        <v>7.7643825043997143</v>
      </c>
      <c r="W721" s="23">
        <f>'Bruker data input page'!U721*Calibrations!AQ$97+Calibrations!AR$97</f>
        <v>8.7158468824526842</v>
      </c>
      <c r="X721" s="23">
        <f>Calibrations!AJ$97*('Bruker data input page'!AQ721/0.77446)^2+('Bruker data input page'!AQ721/0.77446)*Calibrations!AK$97+Calibrations!AL$97</f>
        <v>0.13958392008939052</v>
      </c>
      <c r="Y721" s="23">
        <f>('Bruker data input page'!AI721/0.7147)*Calibrations!AX$97+Calibrations!AY$97</f>
        <v>12.007323354067768</v>
      </c>
      <c r="Z721" s="23">
        <f>('Bruker data input page'!AG721/0.8302)*Calibrations!BE$97+Calibrations!BF$97</f>
        <v>0.17300607682489044</v>
      </c>
      <c r="AA721" s="23" t="e">
        <f>((('Bruker data input page'!AA721/0.436)^2)*Calibrations!BK$97)+(('Bruker data input page'!AA721/0.436)*Calibrations!BL$97)+Calibrations!BM$97</f>
        <v>#VALUE!</v>
      </c>
      <c r="AB721" s="24">
        <f>'Bruker data input page'!AM721*Calibrations!BS$97*10000+Calibrations!BT$97</f>
        <v>368.40610012484944</v>
      </c>
      <c r="AC721" s="24">
        <f>Calibrations!CA$97*('Bruker data input page'!AO721*10000)^2+('Bruker data input page'!AO721*10000)*Calibrations!CB$97+Calibrations!CC$97</f>
        <v>235.57282902788344</v>
      </c>
      <c r="AD721" s="24">
        <f>'Bruker data input page'!AW721*10000*Calibrations!CI$97+Calibrations!CJ$97</f>
        <v>133.82825247534993</v>
      </c>
      <c r="AE721" s="24">
        <f>'Bruker data input page'!AY721*10000*Calibrations!CP$97+Calibrations!CQ$97</f>
        <v>95.717191849751842</v>
      </c>
      <c r="AF721" s="24">
        <f>Calibrations!$CW$97*('Bruker data input page'!BA721*10000)^2+('Bruker data input page'!BA721*10000)*Calibrations!$CX$97+Calibrations!$CY$97</f>
        <v>70.033506097090964</v>
      </c>
      <c r="AG721" s="24">
        <f>'Bruker data input page'!BI721*10000*Calibrations!DD$97+Calibrations!DE$97</f>
        <v>1.9009381417320252</v>
      </c>
      <c r="AH721" s="24">
        <f>('Bruker data input page'!BK721*10000)*Calibrations!DK$97+Calibrations!DL$97</f>
        <v>122.32851211046393</v>
      </c>
      <c r="AI721" s="24">
        <f>Calibrations!DR$97*('Bruker data input page'!BM721*10000)^2+('Bruker data input page'!BM721*10000)*Calibrations!DS$97+Calibrations!DT$97</f>
        <v>31.845636216163818</v>
      </c>
      <c r="AJ721" s="24">
        <f>Calibrations!DY$97*('Bruker data input page'!BO721*10000)^2+Calibrations!DZ$97*('Bruker data input page'!BO721*10000)+Calibrations!EA$97</f>
        <v>97.325721549311766</v>
      </c>
      <c r="AK721" s="21"/>
      <c r="AL721" s="21"/>
    </row>
    <row r="722" spans="2:38">
      <c r="B722" s="27">
        <f>'Bruker data input page'!B1399</f>
        <v>44766.67083333333</v>
      </c>
      <c r="C722" s="21" t="str">
        <f>'Bruker data input page'!G1399</f>
        <v>GeoExploration</v>
      </c>
      <c r="D722" s="21" t="str">
        <f>'Bruker data input page'!H1399</f>
        <v>Oxide3phase</v>
      </c>
      <c r="E722" s="26">
        <f>'Bruker data input page'!L1399</f>
        <v>90</v>
      </c>
      <c r="F722" s="26"/>
      <c r="G722" s="26" t="str">
        <f>'Bruker data input page'!DK722</f>
        <v>393-U1560B-4R-2A</v>
      </c>
      <c r="H722" s="26" t="str">
        <f>'Bruker data input page'!DL722</f>
        <v>SHLF</v>
      </c>
      <c r="I722" s="26">
        <f>'Bruker data input page'!DM722</f>
        <v>0</v>
      </c>
      <c r="J722" s="26">
        <f>'Bruker data input page'!DN722</f>
        <v>0</v>
      </c>
      <c r="K722" s="26">
        <f>'Bruker data input page'!DO722</f>
        <v>0</v>
      </c>
      <c r="L722" s="26">
        <f>'Bruker data input page'!DP722</f>
        <v>0</v>
      </c>
      <c r="M722" s="26">
        <f>'Bruker data input page'!DQ722</f>
        <v>0</v>
      </c>
      <c r="N722" s="26">
        <f>'Bruker data input page'!DR722</f>
        <v>0</v>
      </c>
      <c r="O722" s="26">
        <f>'Bruker data input page'!DS722</f>
        <v>59</v>
      </c>
      <c r="P722" s="21" t="str">
        <f>'Bruker data input page'!DT722</f>
        <v>7A BKGD</v>
      </c>
      <c r="Q722" s="21">
        <f>'Bruker data input page'!A722</f>
        <v>512</v>
      </c>
      <c r="R722" s="27">
        <f>'Bruker data input page'!B722</f>
        <v>44762.181250000001</v>
      </c>
      <c r="S722" s="22">
        <f>'Bruker data input page'!Y722*Calibrations!H$97+Calibrations!I$97</f>
        <v>55.070763058207227</v>
      </c>
      <c r="T722" s="23">
        <f>Calibrations!O$97*('Bruker data input page'!AK722/0.5993)^2+Calibrations!P$97*('Bruker data input page'!AK722/0.5993)+Calibrations!Q$97</f>
        <v>1.3717799820904184</v>
      </c>
      <c r="U722" s="22">
        <f>Calibrations!$V$97*'Bruker data input page'!W722^2+Calibrations!$W$97*'Bruker data input page'!W722+Calibrations!$X$97</f>
        <v>18.268715143758719</v>
      </c>
      <c r="V722" s="23">
        <f>('Bruker data input page'!AS722/0.69943)*Calibrations!AC$97+Calibrations!AD$97</f>
        <v>10.898482941708656</v>
      </c>
      <c r="W722" s="23">
        <f>'Bruker data input page'!U722*Calibrations!AQ$97+Calibrations!AR$97</f>
        <v>8.8883022198942019</v>
      </c>
      <c r="X722" s="23">
        <f>Calibrations!AJ$97*('Bruker data input page'!AQ722/0.77446)^2+('Bruker data input page'!AQ722/0.77446)*Calibrations!AK$97+Calibrations!AL$97</f>
        <v>0.16350378608260108</v>
      </c>
      <c r="Y722" s="23">
        <f>('Bruker data input page'!AI722/0.7147)*Calibrations!AX$97+Calibrations!AY$97</f>
        <v>11.760374692678873</v>
      </c>
      <c r="Z722" s="23">
        <f>('Bruker data input page'!AG722/0.8302)*Calibrations!BE$97+Calibrations!BF$97</f>
        <v>0.51106896294090887</v>
      </c>
      <c r="AA722" s="23">
        <f>((('Bruker data input page'!AA722/0.436)^2)*Calibrations!BK$97)+(('Bruker data input page'!AA722/0.436)*Calibrations!BL$97)+Calibrations!BM$97</f>
        <v>4.1836224949936225E-2</v>
      </c>
      <c r="AB722" s="24">
        <f>'Bruker data input page'!AM722*Calibrations!BS$97*10000+Calibrations!BT$97</f>
        <v>385.55544912382391</v>
      </c>
      <c r="AC722" s="24">
        <f>Calibrations!CA$97*('Bruker data input page'!AO722*10000)^2+('Bruker data input page'!AO722*10000)*Calibrations!CB$97+Calibrations!CC$97</f>
        <v>238.88180424219308</v>
      </c>
      <c r="AD722" s="24">
        <f>'Bruker data input page'!AW722*10000*Calibrations!CI$97+Calibrations!CJ$97</f>
        <v>61.665698573773639</v>
      </c>
      <c r="AE722" s="24">
        <f>'Bruker data input page'!AY722*10000*Calibrations!CP$97+Calibrations!CQ$97</f>
        <v>56.654663650442998</v>
      </c>
      <c r="AF722" s="24">
        <f>Calibrations!$CW$97*('Bruker data input page'!BA722*10000)^2+('Bruker data input page'!BA722*10000)*Calibrations!$CX$97+Calibrations!$CY$97</f>
        <v>82.125938838809802</v>
      </c>
      <c r="AG722" s="24">
        <f>'Bruker data input page'!BI722*10000*Calibrations!DD$97+Calibrations!DE$97</f>
        <v>10.941550646134607</v>
      </c>
      <c r="AH722" s="24">
        <f>('Bruker data input page'!BK722*10000)*Calibrations!DK$97+Calibrations!DL$97</f>
        <v>104.4513151110169</v>
      </c>
      <c r="AI722" s="24">
        <f>Calibrations!DR$97*('Bruker data input page'!BM722*10000)^2+('Bruker data input page'!BM722*10000)*Calibrations!DS$97+Calibrations!DT$97</f>
        <v>31.845636216163818</v>
      </c>
      <c r="AJ722" s="24">
        <f>Calibrations!DY$97*('Bruker data input page'!BO722*10000)^2+Calibrations!DZ$97*('Bruker data input page'!BO722*10000)+Calibrations!EA$97</f>
        <v>81.208392729611035</v>
      </c>
      <c r="AK722" s="21"/>
      <c r="AL722" s="21"/>
    </row>
    <row r="723" spans="2:38">
      <c r="B723" s="27">
        <f>'Bruker data input page'!B1400</f>
        <v>44766.671527777777</v>
      </c>
      <c r="C723" s="21" t="str">
        <f>'Bruker data input page'!G1400</f>
        <v>GeoExploration</v>
      </c>
      <c r="D723" s="21" t="str">
        <f>'Bruker data input page'!H1400</f>
        <v>Oxide3phase</v>
      </c>
      <c r="E723" s="26">
        <f>'Bruker data input page'!L1400</f>
        <v>90</v>
      </c>
      <c r="F723" s="26"/>
      <c r="G723" s="26" t="str">
        <f>'Bruker data input page'!DK723</f>
        <v>393-U1560B-4R-2A</v>
      </c>
      <c r="H723" s="26" t="str">
        <f>'Bruker data input page'!DL723</f>
        <v>SHLF</v>
      </c>
      <c r="I723" s="26">
        <f>'Bruker data input page'!DM723</f>
        <v>0</v>
      </c>
      <c r="J723" s="26">
        <f>'Bruker data input page'!DN723</f>
        <v>0</v>
      </c>
      <c r="K723" s="26">
        <f>'Bruker data input page'!DO723</f>
        <v>0</v>
      </c>
      <c r="L723" s="26">
        <f>'Bruker data input page'!DP723</f>
        <v>0</v>
      </c>
      <c r="M723" s="26">
        <f>'Bruker data input page'!DQ723</f>
        <v>0</v>
      </c>
      <c r="N723" s="26">
        <f>'Bruker data input page'!DR723</f>
        <v>0</v>
      </c>
      <c r="O723" s="26">
        <f>'Bruker data input page'!DS723</f>
        <v>99</v>
      </c>
      <c r="P723" s="21" t="str">
        <f>'Bruker data input page'!DT723</f>
        <v>12A ALT</v>
      </c>
      <c r="Q723" s="21">
        <f>'Bruker data input page'!A723</f>
        <v>513</v>
      </c>
      <c r="R723" s="27">
        <f>'Bruker data input page'!B723</f>
        <v>44762.19027777778</v>
      </c>
      <c r="S723" s="22">
        <f>'Bruker data input page'!Y723*Calibrations!H$97+Calibrations!I$97</f>
        <v>52.820049929936474</v>
      </c>
      <c r="T723" s="23">
        <f>Calibrations!O$97*('Bruker data input page'!AK723/0.5993)^2+Calibrations!P$97*('Bruker data input page'!AK723/0.5993)+Calibrations!Q$97</f>
        <v>1.4715512548559764</v>
      </c>
      <c r="U723" s="22">
        <f>Calibrations!$V$97*'Bruker data input page'!W723^2+Calibrations!$W$97*'Bruker data input page'!W723+Calibrations!$X$97</f>
        <v>19.252753481522845</v>
      </c>
      <c r="V723" s="23">
        <f>('Bruker data input page'!AS723/0.69943)*Calibrations!AC$97+Calibrations!AD$97</f>
        <v>9.5187418895673677</v>
      </c>
      <c r="W723" s="23">
        <f>'Bruker data input page'!U723*Calibrations!AQ$97+Calibrations!AR$97</f>
        <v>8.1155399062689249</v>
      </c>
      <c r="X723" s="23">
        <f>Calibrations!AJ$97*('Bruker data input page'!AQ723/0.77446)^2+('Bruker data input page'!AQ723/0.77446)*Calibrations!AK$97+Calibrations!AL$97</f>
        <v>0.15074862505338554</v>
      </c>
      <c r="Y723" s="23">
        <f>('Bruker data input page'!AI723/0.7147)*Calibrations!AX$97+Calibrations!AY$97</f>
        <v>12.931020967289992</v>
      </c>
      <c r="Z723" s="23">
        <f>('Bruker data input page'!AG723/0.8302)*Calibrations!BE$97+Calibrations!BF$97</f>
        <v>0.17708094197003887</v>
      </c>
      <c r="AA723" s="23">
        <f>((('Bruker data input page'!AA723/0.436)^2)*Calibrations!BK$97)+(('Bruker data input page'!AA723/0.436)*Calibrations!BL$97)+Calibrations!BM$97</f>
        <v>0.15706533013683921</v>
      </c>
      <c r="AB723" s="24">
        <f>'Bruker data input page'!AM723*Calibrations!BS$97*10000+Calibrations!BT$97</f>
        <v>357.25902327551603</v>
      </c>
      <c r="AC723" s="24">
        <f>Calibrations!CA$97*('Bruker data input page'!AO723*10000)^2+('Bruker data input page'!AO723*10000)*Calibrations!CB$97+Calibrations!CC$97</f>
        <v>227.75716971070148</v>
      </c>
      <c r="AD723" s="24">
        <f>'Bruker data input page'!AW723*10000*Calibrations!CI$97+Calibrations!CJ$97</f>
        <v>62.654226709411674</v>
      </c>
      <c r="AE723" s="24">
        <f>'Bruker data input page'!AY723*10000*Calibrations!CP$97+Calibrations!CQ$97</f>
        <v>61.794469992457316</v>
      </c>
      <c r="AF723" s="24">
        <f>Calibrations!$CW$97*('Bruker data input page'!BA723*10000)^2+('Bruker data input page'!BA723*10000)*Calibrations!$CX$97+Calibrations!$CY$97</f>
        <v>70.033506097090964</v>
      </c>
      <c r="AG723" s="24">
        <f>'Bruker data input page'!BI723*10000*Calibrations!DD$97+Calibrations!DE$97</f>
        <v>3.0310147047823475</v>
      </c>
      <c r="AH723" s="24">
        <f>('Bruker data input page'!BK723*10000)*Calibrations!DK$97+Calibrations!DL$97</f>
        <v>106.43767033317768</v>
      </c>
      <c r="AI723" s="24">
        <f>Calibrations!DR$97*('Bruker data input page'!BM723*10000)^2+('Bruker data input page'!BM723*10000)*Calibrations!DS$97+Calibrations!DT$97</f>
        <v>33.965005219574827</v>
      </c>
      <c r="AJ723" s="24">
        <f>Calibrations!DY$97*('Bruker data input page'!BO723*10000)^2+Calibrations!DZ$97*('Bruker data input page'!BO723*10000)+Calibrations!EA$97</f>
        <v>92.24810811951609</v>
      </c>
      <c r="AK723" s="21"/>
      <c r="AL723" s="21"/>
    </row>
    <row r="724" spans="2:38">
      <c r="B724" s="27">
        <f>'Bruker data input page'!B1401</f>
        <v>44754.663888888892</v>
      </c>
      <c r="C724" s="21" t="str">
        <f>'Bruker data input page'!G1401</f>
        <v>GeoExploration</v>
      </c>
      <c r="D724" s="21" t="str">
        <f>'Bruker data input page'!H1401</f>
        <v>Oxide3phase</v>
      </c>
      <c r="E724" s="26">
        <f>'Bruker data input page'!L1401</f>
        <v>90</v>
      </c>
      <c r="F724" s="26"/>
      <c r="G724" s="26" t="str">
        <f>'Bruker data input page'!DK724</f>
        <v>393-U1560B-4R-2A</v>
      </c>
      <c r="H724" s="26" t="str">
        <f>'Bruker data input page'!DL724</f>
        <v>SHLF</v>
      </c>
      <c r="I724" s="26">
        <f>'Bruker data input page'!DM724</f>
        <v>0</v>
      </c>
      <c r="J724" s="26">
        <f>'Bruker data input page'!DN724</f>
        <v>0</v>
      </c>
      <c r="K724" s="26">
        <f>'Bruker data input page'!DO724</f>
        <v>0</v>
      </c>
      <c r="L724" s="26">
        <f>'Bruker data input page'!DP724</f>
        <v>0</v>
      </c>
      <c r="M724" s="26">
        <f>'Bruker data input page'!DQ724</f>
        <v>0</v>
      </c>
      <c r="N724" s="26">
        <f>'Bruker data input page'!DR724</f>
        <v>0</v>
      </c>
      <c r="O724" s="26">
        <f>'Bruker data input page'!DS724</f>
        <v>129</v>
      </c>
      <c r="P724" s="21" t="str">
        <f>'Bruker data input page'!DT724</f>
        <v>15A BKGD</v>
      </c>
      <c r="Q724" s="21">
        <f>'Bruker data input page'!A724</f>
        <v>514</v>
      </c>
      <c r="R724" s="27">
        <f>'Bruker data input page'!B724</f>
        <v>44762.192361111112</v>
      </c>
      <c r="S724" s="22">
        <f>'Bruker data input page'!Y724*Calibrations!H$97+Calibrations!I$97</f>
        <v>51.917530956049312</v>
      </c>
      <c r="T724" s="23">
        <f>Calibrations!O$97*('Bruker data input page'!AK724/0.5993)^2+Calibrations!P$97*('Bruker data input page'!AK724/0.5993)+Calibrations!Q$97</f>
        <v>1.525414560951516</v>
      </c>
      <c r="U724" s="22">
        <f>Calibrations!$V$97*'Bruker data input page'!W724^2+Calibrations!$W$97*'Bruker data input page'!W724+Calibrations!$X$97</f>
        <v>16.368001577174368</v>
      </c>
      <c r="V724" s="23">
        <f>('Bruker data input page'!AS724/0.69943)*Calibrations!AC$97+Calibrations!AD$97</f>
        <v>8.3209130821227113</v>
      </c>
      <c r="W724" s="23">
        <f>'Bruker data input page'!U724*Calibrations!AQ$97+Calibrations!AR$97</f>
        <v>8.044005741635111</v>
      </c>
      <c r="X724" s="23">
        <f>Calibrations!AJ$97*('Bruker data input page'!AQ724/0.77446)^2+('Bruker data input page'!AQ724/0.77446)*Calibrations!AK$97+Calibrations!AL$97</f>
        <v>0.15553910556110029</v>
      </c>
      <c r="Y724" s="23">
        <f>('Bruker data input page'!AI724/0.7147)*Calibrations!AX$97+Calibrations!AY$97</f>
        <v>11.772859150282997</v>
      </c>
      <c r="Z724" s="23">
        <f>('Bruker data input page'!AG724/0.8302)*Calibrations!BE$97+Calibrations!BF$97</f>
        <v>0.2489193052696928</v>
      </c>
      <c r="AA724" s="23">
        <f>((('Bruker data input page'!AA724/0.436)^2)*Calibrations!BK$97)+(('Bruker data input page'!AA724/0.436)*Calibrations!BL$97)+Calibrations!BM$97</f>
        <v>8.7958109249523631E-2</v>
      </c>
      <c r="AB724" s="24">
        <f>'Bruker data input page'!AM724*Calibrations!BS$97*10000+Calibrations!BT$97</f>
        <v>317.81552057787479</v>
      </c>
      <c r="AC724" s="24">
        <f>Calibrations!CA$97*('Bruker data input page'!AO724*10000)^2+('Bruker data input page'!AO724*10000)*Calibrations!CB$97+Calibrations!CC$97</f>
        <v>269.61288585252419</v>
      </c>
      <c r="AD724" s="24">
        <f>'Bruker data input page'!AW724*10000*Calibrations!CI$97+Calibrations!CJ$97</f>
        <v>80.447733150896241</v>
      </c>
      <c r="AE724" s="24">
        <f>'Bruker data input page'!AY724*10000*Calibrations!CP$97+Calibrations!CQ$97</f>
        <v>62.822431260860185</v>
      </c>
      <c r="AF724" s="24">
        <f>Calibrations!$CW$97*('Bruker data input page'!BA724*10000)^2+('Bruker data input page'!BA724*10000)*Calibrations!$CX$97+Calibrations!$CY$97</f>
        <v>74.117702441699478</v>
      </c>
      <c r="AG724" s="24">
        <f>'Bruker data input page'!BI724*10000*Calibrations!DD$97+Calibrations!DE$97</f>
        <v>3.0310147047823475</v>
      </c>
      <c r="AH724" s="24">
        <f>('Bruker data input page'!BK724*10000)*Calibrations!DK$97+Calibrations!DL$97</f>
        <v>107.43084794425806</v>
      </c>
      <c r="AI724" s="24">
        <f>Calibrations!DR$97*('Bruker data input page'!BM724*10000)^2+('Bruker data input page'!BM724*10000)*Calibrations!DS$97+Calibrations!DT$97</f>
        <v>32.905465640200383</v>
      </c>
      <c r="AJ724" s="24">
        <f>Calibrations!DY$97*('Bruker data input page'!BO724*10000)^2+Calibrations!DZ$97*('Bruker data input page'!BO724*10000)+Calibrations!EA$97</f>
        <v>100.70460775616377</v>
      </c>
      <c r="AK724" s="21"/>
      <c r="AL724" s="21"/>
    </row>
    <row r="725" spans="2:38">
      <c r="B725" s="27">
        <f>'Bruker data input page'!B1402</f>
        <v>44754.664583333331</v>
      </c>
      <c r="C725" s="21" t="str">
        <f>'Bruker data input page'!G1402</f>
        <v>GeoExploration</v>
      </c>
      <c r="D725" s="21" t="str">
        <f>'Bruker data input page'!H1402</f>
        <v>Oxide3phase</v>
      </c>
      <c r="E725" s="26">
        <f>'Bruker data input page'!L1402</f>
        <v>90</v>
      </c>
      <c r="F725" s="26"/>
      <c r="G725" s="26" t="str">
        <f>'Bruker data input page'!DK725</f>
        <v>393-U1560B-4R-3A</v>
      </c>
      <c r="H725" s="26" t="str">
        <f>'Bruker data input page'!DL725</f>
        <v>SHLF</v>
      </c>
      <c r="I725" s="26">
        <f>'Bruker data input page'!DM725</f>
        <v>0</v>
      </c>
      <c r="J725" s="26">
        <f>'Bruker data input page'!DN725</f>
        <v>0</v>
      </c>
      <c r="K725" s="26">
        <f>'Bruker data input page'!DO725</f>
        <v>0</v>
      </c>
      <c r="L725" s="26">
        <f>'Bruker data input page'!DP725</f>
        <v>0</v>
      </c>
      <c r="M725" s="26">
        <f>'Bruker data input page'!DQ725</f>
        <v>0</v>
      </c>
      <c r="N725" s="26">
        <f>'Bruker data input page'!DR725</f>
        <v>0</v>
      </c>
      <c r="O725" s="26">
        <f>'Bruker data input page'!DS725</f>
        <v>4</v>
      </c>
      <c r="P725" s="21" t="str">
        <f>'Bruker data input page'!DT725</f>
        <v>1A BKGD</v>
      </c>
      <c r="Q725" s="21">
        <f>'Bruker data input page'!A725</f>
        <v>515</v>
      </c>
      <c r="R725" s="27">
        <f>'Bruker data input page'!B725</f>
        <v>44762.198611111111</v>
      </c>
      <c r="S725" s="22">
        <f>'Bruker data input page'!Y725*Calibrations!H$97+Calibrations!I$97</f>
        <v>53.546128583099254</v>
      </c>
      <c r="T725" s="23">
        <f>Calibrations!O$97*('Bruker data input page'!AK725/0.5993)^2+Calibrations!P$97*('Bruker data input page'!AK725/0.5993)+Calibrations!Q$97</f>
        <v>1.4815704950352431</v>
      </c>
      <c r="U725" s="22">
        <f>Calibrations!$V$97*'Bruker data input page'!W725^2+Calibrations!$W$97*'Bruker data input page'!W725+Calibrations!$X$97</f>
        <v>18.567800815981322</v>
      </c>
      <c r="V725" s="23">
        <f>('Bruker data input page'!AS725/0.69943)*Calibrations!AC$97+Calibrations!AD$97</f>
        <v>8.5173610362452568</v>
      </c>
      <c r="W725" s="23">
        <f>'Bruker data input page'!U725*Calibrations!AQ$97+Calibrations!AR$97</f>
        <v>7.7578690830998589</v>
      </c>
      <c r="X725" s="23">
        <f>Calibrations!AJ$97*('Bruker data input page'!AQ725/0.77446)^2+('Bruker data input page'!AQ725/0.77446)*Calibrations!AK$97+Calibrations!AL$97</f>
        <v>0.16058391421988089</v>
      </c>
      <c r="Y725" s="23">
        <f>('Bruker data input page'!AI725/0.7147)*Calibrations!AX$97+Calibrations!AY$97</f>
        <v>11.996513640776392</v>
      </c>
      <c r="Z725" s="23">
        <f>('Bruker data input page'!AG725/0.8302)*Calibrations!BE$97+Calibrations!BF$97</f>
        <v>0.18206133270299807</v>
      </c>
      <c r="AA725" s="23">
        <f>((('Bruker data input page'!AA725/0.436)^2)*Calibrations!BK$97)+(('Bruker data input page'!AA725/0.436)*Calibrations!BL$97)+Calibrations!BM$97</f>
        <v>0.11026086060579186</v>
      </c>
      <c r="AB725" s="24">
        <f>'Bruker data input page'!AM725*Calibrations!BS$97*10000+Calibrations!BT$97</f>
        <v>374.40837227449055</v>
      </c>
      <c r="AC725" s="24">
        <f>Calibrations!CA$97*('Bruker data input page'!AO725*10000)^2+('Bruker data input page'!AO725*10000)*Calibrations!CB$97+Calibrations!CC$97</f>
        <v>233.35331453018276</v>
      </c>
      <c r="AD725" s="24">
        <f>'Bruker data input page'!AW725*10000*Calibrations!CI$97+Calibrations!CJ$97</f>
        <v>60.677170438135605</v>
      </c>
      <c r="AE725" s="24">
        <f>'Bruker data input page'!AY725*10000*Calibrations!CP$97+Calibrations!CQ$97</f>
        <v>51.514857308428674</v>
      </c>
      <c r="AF725" s="24">
        <f>Calibrations!$CW$97*('Bruker data input page'!BA725*10000)^2+('Bruker data input page'!BA725*10000)*Calibrations!$CX$97+Calibrations!$CY$97</f>
        <v>87.346128813100606</v>
      </c>
      <c r="AG725" s="24" t="e">
        <f>'Bruker data input page'!BI725*10000*Calibrations!DD$97+Calibrations!DE$97</f>
        <v>#VALUE!</v>
      </c>
      <c r="AH725" s="24">
        <f>('Bruker data input page'!BK725*10000)*Calibrations!DK$97+Calibrations!DL$97</f>
        <v>115.37626883290119</v>
      </c>
      <c r="AI725" s="24">
        <f>Calibrations!DR$97*('Bruker data input page'!BM725*10000)^2+('Bruker data input page'!BM725*10000)*Calibrations!DS$97+Calibrations!DT$97</f>
        <v>31.845636216163818</v>
      </c>
      <c r="AJ725" s="24">
        <f>Calibrations!DY$97*('Bruker data input page'!BO725*10000)^2+Calibrations!DZ$97*('Bruker data input page'!BO725*10000)+Calibrations!EA$97</f>
        <v>90.553094544379476</v>
      </c>
      <c r="AK725" s="21"/>
      <c r="AL725" s="21"/>
    </row>
    <row r="726" spans="2:38">
      <c r="B726" s="27">
        <f>'Bruker data input page'!B1403</f>
        <v>44754.665972222225</v>
      </c>
      <c r="C726" s="21" t="str">
        <f>'Bruker data input page'!G1403</f>
        <v>GeoExploration</v>
      </c>
      <c r="D726" s="21" t="str">
        <f>'Bruker data input page'!H1403</f>
        <v>Oxide3phase</v>
      </c>
      <c r="E726" s="26">
        <f>'Bruker data input page'!L1403</f>
        <v>90</v>
      </c>
      <c r="F726" s="26"/>
      <c r="G726" s="26" t="str">
        <f>'Bruker data input page'!DK726</f>
        <v>393-U1560B-4R-4A</v>
      </c>
      <c r="H726" s="26" t="str">
        <f>'Bruker data input page'!DL726</f>
        <v>SHLF</v>
      </c>
      <c r="I726" s="26">
        <f>'Bruker data input page'!DM726</f>
        <v>0</v>
      </c>
      <c r="J726" s="26">
        <f>'Bruker data input page'!DN726</f>
        <v>0</v>
      </c>
      <c r="K726" s="26">
        <f>'Bruker data input page'!DO726</f>
        <v>0</v>
      </c>
      <c r="L726" s="26">
        <f>'Bruker data input page'!DP726</f>
        <v>0</v>
      </c>
      <c r="M726" s="26">
        <f>'Bruker data input page'!DQ726</f>
        <v>0</v>
      </c>
      <c r="N726" s="26">
        <f>'Bruker data input page'!DR726</f>
        <v>0</v>
      </c>
      <c r="O726" s="26">
        <f>'Bruker data input page'!DS726</f>
        <v>4</v>
      </c>
      <c r="P726" s="21" t="str">
        <f>'Bruker data input page'!DT726</f>
        <v>1A BKGD</v>
      </c>
      <c r="Q726" s="21">
        <f>'Bruker data input page'!A726</f>
        <v>516</v>
      </c>
      <c r="R726" s="27">
        <f>'Bruker data input page'!B726</f>
        <v>44762.20208333333</v>
      </c>
      <c r="S726" s="22">
        <f>'Bruker data input page'!Y726*Calibrations!H$97+Calibrations!I$97</f>
        <v>53.163068923829606</v>
      </c>
      <c r="T726" s="23">
        <f>Calibrations!O$97*('Bruker data input page'!AK726/0.5993)^2+Calibrations!P$97*('Bruker data input page'!AK726/0.5993)+Calibrations!Q$97</f>
        <v>1.4943897924042733</v>
      </c>
      <c r="U726" s="22">
        <f>Calibrations!$V$97*'Bruker data input page'!W726^2+Calibrations!$W$97*'Bruker data input page'!W726+Calibrations!$X$97</f>
        <v>18.412007819805144</v>
      </c>
      <c r="V726" s="23">
        <f>('Bruker data input page'!AS726/0.69943)*Calibrations!AC$97+Calibrations!AD$97</f>
        <v>8.5570823808150891</v>
      </c>
      <c r="W726" s="23">
        <f>'Bruker data input page'!U726*Calibrations!AQ$97+Calibrations!AR$97</f>
        <v>9.0808644576652249</v>
      </c>
      <c r="X726" s="23">
        <f>Calibrations!AJ$97*('Bruker data input page'!AQ726/0.77446)^2+('Bruker data input page'!AQ726/0.77446)*Calibrations!AK$97+Calibrations!AL$97</f>
        <v>0.15553910556110029</v>
      </c>
      <c r="Y726" s="23">
        <f>('Bruker data input page'!AI726/0.7147)*Calibrations!AX$97+Calibrations!AY$97</f>
        <v>11.959364766929976</v>
      </c>
      <c r="Z726" s="23">
        <f>('Bruker data input page'!AG726/0.8302)*Calibrations!BE$97+Calibrations!BF$97</f>
        <v>0.17300607682489044</v>
      </c>
      <c r="AA726" s="23">
        <f>((('Bruker data input page'!AA726/0.436)^2)*Calibrations!BK$97)+(('Bruker data input page'!AA726/0.436)*Calibrations!BL$97)+Calibrations!BM$97</f>
        <v>6.8480875143658193E-2</v>
      </c>
      <c r="AB726" s="24">
        <f>'Bruker data input page'!AM726*Calibrations!BS$97*10000+Calibrations!BT$97</f>
        <v>303.23857392874652</v>
      </c>
      <c r="AC726" s="24">
        <f>Calibrations!CA$97*('Bruker data input page'!AO726*10000)^2+('Bruker data input page'!AO726*10000)*Calibrations!CB$97+Calibrations!CC$97</f>
        <v>317.25275582840152</v>
      </c>
      <c r="AD726" s="24">
        <f>'Bruker data input page'!AW726*10000*Calibrations!CI$97+Calibrations!CJ$97</f>
        <v>63.642754845049708</v>
      </c>
      <c r="AE726" s="24">
        <f>'Bruker data input page'!AY726*10000*Calibrations!CP$97+Calibrations!CQ$97</f>
        <v>47.403012234817204</v>
      </c>
      <c r="AF726" s="24">
        <f>Calibrations!$CW$97*('Bruker data input page'!BA726*10000)^2+('Bruker data input page'!BA726*10000)*Calibrations!$CX$97+Calibrations!$CY$97</f>
        <v>88.636347020367126</v>
      </c>
      <c r="AG726" s="24">
        <f>'Bruker data input page'!BI726*10000*Calibrations!DD$97+Calibrations!DE$97</f>
        <v>1.9009381417320252</v>
      </c>
      <c r="AH726" s="24">
        <f>('Bruker data input page'!BK726*10000)*Calibrations!DK$97+Calibrations!DL$97</f>
        <v>122.32851211046393</v>
      </c>
      <c r="AI726" s="24">
        <f>Calibrations!DR$97*('Bruker data input page'!BM726*10000)^2+('Bruker data input page'!BM726*10000)*Calibrations!DS$97+Calibrations!DT$97</f>
        <v>35.02425495428713</v>
      </c>
      <c r="AJ726" s="24">
        <f>Calibrations!DY$97*('Bruker data input page'!BO726*10000)^2+Calibrations!DZ$97*('Bruker data input page'!BO726*10000)+Calibrations!EA$97</f>
        <v>90.553094544379476</v>
      </c>
      <c r="AK726" s="21"/>
      <c r="AL726" s="21"/>
    </row>
    <row r="727" spans="2:38">
      <c r="B727" s="27">
        <f>'Bruker data input page'!B1404</f>
        <v>44743.486111111109</v>
      </c>
      <c r="C727" s="21" t="str">
        <f>'Bruker data input page'!G1404</f>
        <v>GeoExploration</v>
      </c>
      <c r="D727" s="21" t="str">
        <f>'Bruker data input page'!H1404</f>
        <v>Oxide3phase</v>
      </c>
      <c r="E727" s="26">
        <f>'Bruker data input page'!L1404</f>
        <v>90</v>
      </c>
      <c r="F727" s="26"/>
      <c r="G727" s="26" t="str">
        <f>'Bruker data input page'!DK727</f>
        <v>393-U1560B-4R-4A</v>
      </c>
      <c r="H727" s="26" t="str">
        <f>'Bruker data input page'!DL727</f>
        <v>SHLF</v>
      </c>
      <c r="I727" s="26">
        <f>'Bruker data input page'!DM727</f>
        <v>0</v>
      </c>
      <c r="J727" s="26">
        <f>'Bruker data input page'!DN727</f>
        <v>0</v>
      </c>
      <c r="K727" s="26">
        <f>'Bruker data input page'!DO727</f>
        <v>0</v>
      </c>
      <c r="L727" s="26">
        <f>'Bruker data input page'!DP727</f>
        <v>0</v>
      </c>
      <c r="M727" s="26">
        <f>'Bruker data input page'!DQ727</f>
        <v>0</v>
      </c>
      <c r="N727" s="26">
        <f>'Bruker data input page'!DR727</f>
        <v>0</v>
      </c>
      <c r="O727" s="26">
        <f>'Bruker data input page'!DS727</f>
        <v>10</v>
      </c>
      <c r="P727" s="21" t="str">
        <f>'Bruker data input page'!DT727</f>
        <v>2A ALT</v>
      </c>
      <c r="Q727" s="21">
        <f>'Bruker data input page'!A727</f>
        <v>517</v>
      </c>
      <c r="R727" s="27">
        <f>'Bruker data input page'!B727</f>
        <v>44762.204861111109</v>
      </c>
      <c r="S727" s="22">
        <f>'Bruker data input page'!Y727*Calibrations!H$97+Calibrations!I$97</f>
        <v>52.346809662296586</v>
      </c>
      <c r="T727" s="23">
        <f>Calibrations!O$97*('Bruker data input page'!AK727/0.5993)^2+Calibrations!P$97*('Bruker data input page'!AK727/0.5993)+Calibrations!Q$97</f>
        <v>1.4521919514085857</v>
      </c>
      <c r="U727" s="22">
        <f>Calibrations!$V$97*'Bruker data input page'!W727^2+Calibrations!$W$97*'Bruker data input page'!W727+Calibrations!$X$97</f>
        <v>16.752783338974197</v>
      </c>
      <c r="V727" s="23">
        <f>('Bruker data input page'!AS727/0.69943)*Calibrations!AC$97+Calibrations!AD$97</f>
        <v>10.231567323097751</v>
      </c>
      <c r="W727" s="23">
        <f>'Bruker data input page'!U727*Calibrations!AQ$97+Calibrations!AR$97</f>
        <v>9.817859688973595</v>
      </c>
      <c r="X727" s="23">
        <f>Calibrations!AJ$97*('Bruker data input page'!AQ727/0.77446)^2+('Bruker data input page'!AQ727/0.77446)*Calibrations!AK$97+Calibrations!AL$97</f>
        <v>0.16253941323940668</v>
      </c>
      <c r="Y727" s="23">
        <f>('Bruker data input page'!AI727/0.7147)*Calibrations!AX$97+Calibrations!AY$97</f>
        <v>11.593204760369989</v>
      </c>
      <c r="Z727" s="23">
        <f>('Bruker data input page'!AG727/0.8302)*Calibrations!BE$97+Calibrations!BF$97</f>
        <v>0.12576782532742894</v>
      </c>
      <c r="AA727" s="23">
        <f>((('Bruker data input page'!AA727/0.436)^2)*Calibrations!BK$97)+(('Bruker data input page'!AA727/0.436)*Calibrations!BL$97)+Calibrations!BM$97</f>
        <v>6.809712787942955E-2</v>
      </c>
      <c r="AB727" s="24">
        <f>'Bruker data input page'!AM727*Calibrations!BS$97*10000+Calibrations!BT$97</f>
        <v>286.94669237972073</v>
      </c>
      <c r="AC727" s="24">
        <f>Calibrations!CA$97*('Bruker data input page'!AO727*10000)^2+('Bruker data input page'!AO727*10000)*Calibrations!CB$97+Calibrations!CC$97</f>
        <v>336.89523750842795</v>
      </c>
      <c r="AD727" s="24">
        <f>'Bruker data input page'!AW727*10000*Calibrations!CI$97+Calibrations!CJ$97</f>
        <v>53.757473488669383</v>
      </c>
      <c r="AE727" s="24">
        <f>'Bruker data input page'!AY727*10000*Calibrations!CP$97+Calibrations!CQ$97</f>
        <v>54.598741113637267</v>
      </c>
      <c r="AF727" s="24">
        <f>Calibrations!$CW$97*('Bruker data input page'!BA727*10000)^2+('Bruker data input page'!BA727*10000)*Calibrations!$CX$97+Calibrations!$CY$97</f>
        <v>79.48025356452959</v>
      </c>
      <c r="AG727" s="24">
        <f>'Bruker data input page'!BI727*10000*Calibrations!DD$97+Calibrations!DE$97</f>
        <v>3.0310147047823475</v>
      </c>
      <c r="AH727" s="24">
        <f>('Bruker data input page'!BK727*10000)*Calibrations!DK$97+Calibrations!DL$97</f>
        <v>102.46495988885611</v>
      </c>
      <c r="AI727" s="24">
        <f>Calibrations!DR$97*('Bruker data input page'!BM727*10000)^2+('Bruker data input page'!BM727*10000)*Calibrations!DS$97+Calibrations!DT$97</f>
        <v>33.965005219574827</v>
      </c>
      <c r="AJ727" s="24">
        <f>Calibrations!DY$97*('Bruker data input page'!BO727*10000)^2+Calibrations!DZ$97*('Bruker data input page'!BO727*10000)+Calibrations!EA$97</f>
        <v>88.008253151795159</v>
      </c>
      <c r="AK727" s="21"/>
      <c r="AL727" s="21"/>
    </row>
    <row r="728" spans="2:38">
      <c r="B728" s="27">
        <f>'Bruker data input page'!B1405</f>
        <v>44743.487500000003</v>
      </c>
      <c r="C728" s="21" t="str">
        <f>'Bruker data input page'!G1405</f>
        <v>GeoExploration</v>
      </c>
      <c r="D728" s="21" t="str">
        <f>'Bruker data input page'!H1405</f>
        <v>Oxide3phase</v>
      </c>
      <c r="E728" s="26">
        <f>'Bruker data input page'!L1405</f>
        <v>90</v>
      </c>
      <c r="F728" s="26"/>
      <c r="G728" s="26" t="str">
        <f>'Bruker data input page'!DK728</f>
        <v>393-U1560B-4R-4A</v>
      </c>
      <c r="H728" s="26" t="str">
        <f>'Bruker data input page'!DL728</f>
        <v>SHLF</v>
      </c>
      <c r="I728" s="26">
        <f>'Bruker data input page'!DM728</f>
        <v>0</v>
      </c>
      <c r="J728" s="26">
        <f>'Bruker data input page'!DN728</f>
        <v>0</v>
      </c>
      <c r="K728" s="26">
        <f>'Bruker data input page'!DO728</f>
        <v>0</v>
      </c>
      <c r="L728" s="26">
        <f>'Bruker data input page'!DP728</f>
        <v>0</v>
      </c>
      <c r="M728" s="26">
        <f>'Bruker data input page'!DQ728</f>
        <v>0</v>
      </c>
      <c r="N728" s="26">
        <f>'Bruker data input page'!DR728</f>
        <v>0</v>
      </c>
      <c r="O728" s="26">
        <f>'Bruker data input page'!DS728</f>
        <v>19</v>
      </c>
      <c r="P728" s="21" t="str">
        <f>'Bruker data input page'!DT728</f>
        <v>3A BKGD</v>
      </c>
      <c r="Q728" s="21">
        <f>'Bruker data input page'!A728</f>
        <v>518</v>
      </c>
      <c r="R728" s="27">
        <f>'Bruker data input page'!B728</f>
        <v>44762.207638888889</v>
      </c>
      <c r="S728" s="22">
        <f>'Bruker data input page'!Y728*Calibrations!H$97+Calibrations!I$97</f>
        <v>52.148626190937478</v>
      </c>
      <c r="T728" s="23">
        <f>Calibrations!O$97*('Bruker data input page'!AK728/0.5993)^2+Calibrations!P$97*('Bruker data input page'!AK728/0.5993)+Calibrations!Q$97</f>
        <v>1.2883293347357205</v>
      </c>
      <c r="U728" s="22">
        <f>Calibrations!$V$97*'Bruker data input page'!W728^2+Calibrations!$W$97*'Bruker data input page'!W728+Calibrations!$X$97</f>
        <v>17.229910138311983</v>
      </c>
      <c r="V728" s="23">
        <f>('Bruker data input page'!AS728/0.69943)*Calibrations!AC$97+Calibrations!AD$97</f>
        <v>9.9356720896355117</v>
      </c>
      <c r="W728" s="23">
        <f>'Bruker data input page'!U728*Calibrations!AQ$97+Calibrations!AR$97</f>
        <v>9.1643854282647048</v>
      </c>
      <c r="X728" s="23">
        <f>Calibrations!AJ$97*('Bruker data input page'!AQ728/0.77446)^2+('Bruker data input page'!AQ728/0.77446)*Calibrations!AK$97+Calibrations!AL$97</f>
        <v>0.15086766796180134</v>
      </c>
      <c r="Y728" s="23">
        <f>('Bruker data input page'!AI728/0.7147)*Calibrations!AX$97+Calibrations!AY$97</f>
        <v>11.215017044654807</v>
      </c>
      <c r="Z728" s="23">
        <f>('Bruker data input page'!AG728/0.8302)*Calibrations!BE$97+Calibrations!BF$97</f>
        <v>0.38172972481527145</v>
      </c>
      <c r="AA728" s="23">
        <f>((('Bruker data input page'!AA728/0.436)^2)*Calibrations!BK$97)+(('Bruker data input page'!AA728/0.436)*Calibrations!BL$97)+Calibrations!BM$97</f>
        <v>6.809712787942955E-2</v>
      </c>
      <c r="AB728" s="24">
        <f>'Bruker data input page'!AM728*Calibrations!BS$97*10000+Calibrations!BT$97</f>
        <v>268.08240848084881</v>
      </c>
      <c r="AC728" s="24">
        <f>Calibrations!CA$97*('Bruker data input page'!AO728*10000)^2+('Bruker data input page'!AO728*10000)*Calibrations!CB$97+Calibrations!CC$97</f>
        <v>264.47679576384587</v>
      </c>
      <c r="AD728" s="24">
        <f>'Bruker data input page'!AW728*10000*Calibrations!CI$97+Calibrations!CJ$97</f>
        <v>45.849248403565134</v>
      </c>
      <c r="AE728" s="24">
        <f>'Bruker data input page'!AY728*10000*Calibrations!CP$97+Calibrations!CQ$97</f>
        <v>50.486896040025819</v>
      </c>
      <c r="AF728" s="24">
        <f>Calibrations!$CW$97*('Bruker data input page'!BA728*10000)^2+('Bruker data input page'!BA728*10000)*Calibrations!$CX$97+Calibrations!$CY$97</f>
        <v>67.281049961406254</v>
      </c>
      <c r="AG728" s="24">
        <f>'Bruker data input page'!BI728*10000*Calibrations!DD$97+Calibrations!DE$97</f>
        <v>9.8114740830842848</v>
      </c>
      <c r="AH728" s="24">
        <f>('Bruker data input page'!BK728*10000)*Calibrations!DK$97+Calibrations!DL$97</f>
        <v>89.553650944811025</v>
      </c>
      <c r="AI728" s="24">
        <f>Calibrations!DR$97*('Bruker data input page'!BM728*10000)^2+('Bruker data input page'!BM728*10000)*Calibrations!DS$97+Calibrations!DT$97</f>
        <v>25.480572934039472</v>
      </c>
      <c r="AJ728" s="24">
        <f>Calibrations!DY$97*('Bruker data input page'!BO728*10000)^2+Calibrations!DZ$97*('Bruker data input page'!BO728*10000)+Calibrations!EA$97</f>
        <v>87.159353746299203</v>
      </c>
      <c r="AK728" s="21"/>
      <c r="AL728" s="21"/>
    </row>
    <row r="729" spans="2:38">
      <c r="B729" s="27">
        <f>'Bruker data input page'!B1406</f>
        <v>44743.488888888889</v>
      </c>
      <c r="C729" s="21" t="str">
        <f>'Bruker data input page'!G1406</f>
        <v>GeoExploration</v>
      </c>
      <c r="D729" s="21" t="str">
        <f>'Bruker data input page'!H1406</f>
        <v>Oxide3phase</v>
      </c>
      <c r="E729" s="26">
        <f>'Bruker data input page'!L1406</f>
        <v>90</v>
      </c>
      <c r="F729" s="26"/>
      <c r="G729" s="26" t="str">
        <f>'Bruker data input page'!DK729</f>
        <v>393-U1560B-4R-4A</v>
      </c>
      <c r="H729" s="26" t="str">
        <f>'Bruker data input page'!DL729</f>
        <v>SHLF</v>
      </c>
      <c r="I729" s="26">
        <f>'Bruker data input page'!DM729</f>
        <v>0</v>
      </c>
      <c r="J729" s="26">
        <f>'Bruker data input page'!DN729</f>
        <v>0</v>
      </c>
      <c r="K729" s="26">
        <f>'Bruker data input page'!DO729</f>
        <v>0</v>
      </c>
      <c r="L729" s="26">
        <f>'Bruker data input page'!DP729</f>
        <v>0</v>
      </c>
      <c r="M729" s="26">
        <f>'Bruker data input page'!DQ729</f>
        <v>0</v>
      </c>
      <c r="N729" s="26">
        <f>'Bruker data input page'!DR729</f>
        <v>0</v>
      </c>
      <c r="O729" s="26">
        <f>'Bruker data input page'!DS729</f>
        <v>56</v>
      </c>
      <c r="P729" s="21" t="str">
        <f>'Bruker data input page'!DT729</f>
        <v>6A BKGD</v>
      </c>
      <c r="Q729" s="21">
        <f>'Bruker data input page'!A729</f>
        <v>519</v>
      </c>
      <c r="R729" s="27">
        <f>'Bruker data input page'!B729</f>
        <v>44762.210416666669</v>
      </c>
      <c r="S729" s="22">
        <f>'Bruker data input page'!Y729*Calibrations!H$97+Calibrations!I$97</f>
        <v>53.993585989057536</v>
      </c>
      <c r="T729" s="23">
        <f>Calibrations!O$97*('Bruker data input page'!AK729/0.5993)^2+Calibrations!P$97*('Bruker data input page'!AK729/0.5993)+Calibrations!Q$97</f>
        <v>1.4472590956976867</v>
      </c>
      <c r="U729" s="22">
        <f>Calibrations!$V$97*'Bruker data input page'!W729^2+Calibrations!$W$97*'Bruker data input page'!W729+Calibrations!$X$97</f>
        <v>18.481373720690311</v>
      </c>
      <c r="V729" s="23">
        <f>('Bruker data input page'!AS729/0.69943)*Calibrations!AC$97+Calibrations!AD$97</f>
        <v>8.9976151189609634</v>
      </c>
      <c r="W729" s="23">
        <f>'Bruker data input page'!U729*Calibrations!AQ$97+Calibrations!AR$97</f>
        <v>8.8562085135990323</v>
      </c>
      <c r="X729" s="23">
        <f>Calibrations!AJ$97*('Bruker data input page'!AQ729/0.77446)^2+('Bruker data input page'!AQ729/0.77446)*Calibrations!AK$97+Calibrations!AL$97</f>
        <v>0.13971287163970891</v>
      </c>
      <c r="Y729" s="23">
        <f>('Bruker data input page'!AI729/0.7147)*Calibrations!AX$97+Calibrations!AY$97</f>
        <v>11.491349856258292</v>
      </c>
      <c r="Z729" s="23">
        <f>('Bruker data input page'!AG729/0.8302)*Calibrations!BE$97+Calibrations!BF$97</f>
        <v>0.24756101688797663</v>
      </c>
      <c r="AA729" s="23">
        <f>((('Bruker data input page'!AA729/0.436)^2)*Calibrations!BK$97)+(('Bruker data input page'!AA729/0.436)*Calibrations!BL$97)+Calibrations!BM$97</f>
        <v>0.12412159692898382</v>
      </c>
      <c r="AB729" s="24">
        <f>'Bruker data input page'!AM729*Calibrations!BS$97*10000+Calibrations!BT$97</f>
        <v>289.51909472956692</v>
      </c>
      <c r="AC729" s="24">
        <f>Calibrations!CA$97*('Bruker data input page'!AO729*10000)^2+('Bruker data input page'!AO729*10000)*Calibrations!CB$97+Calibrations!CC$97</f>
        <v>238.88180424219308</v>
      </c>
      <c r="AD729" s="24">
        <f>'Bruker data input page'!AW729*10000*Calibrations!CI$97+Calibrations!CJ$97</f>
        <v>95.275655185466718</v>
      </c>
      <c r="AE729" s="24">
        <f>'Bruker data input page'!AY729*10000*Calibrations!CP$97+Calibrations!CQ$97</f>
        <v>59.738547455651592</v>
      </c>
      <c r="AF729" s="24">
        <f>Calibrations!$CW$97*('Bruker data input page'!BA729*10000)^2+('Bruker data input page'!BA729*10000)*Calibrations!$CX$97+Calibrations!$CY$97</f>
        <v>75.467237794190723</v>
      </c>
      <c r="AG729" s="24" t="e">
        <f>'Bruker data input page'!BI729*10000*Calibrations!DD$97+Calibrations!DE$97</f>
        <v>#VALUE!</v>
      </c>
      <c r="AH729" s="24">
        <f>('Bruker data input page'!BK729*10000)*Calibrations!DK$97+Calibrations!DL$97</f>
        <v>113.38991361074039</v>
      </c>
      <c r="AI729" s="24">
        <f>Calibrations!DR$97*('Bruker data input page'!BM729*10000)^2+('Bruker data input page'!BM729*10000)*Calibrations!DS$97+Calibrations!DT$97</f>
        <v>29.725107834104254</v>
      </c>
      <c r="AJ729" s="24">
        <f>Calibrations!DY$97*('Bruker data input page'!BO729*10000)^2+Calibrations!DZ$97*('Bruker data input page'!BO729*10000)+Calibrations!EA$97</f>
        <v>90.553094544379476</v>
      </c>
      <c r="AK729" s="21"/>
      <c r="AL729" s="21"/>
    </row>
    <row r="730" spans="2:38">
      <c r="B730" s="27">
        <f>'Bruker data input page'!B1407</f>
        <v>44743.481249999997</v>
      </c>
      <c r="C730" s="21" t="str">
        <f>'Bruker data input page'!G1407</f>
        <v>GeoExploration</v>
      </c>
      <c r="D730" s="21" t="str">
        <f>'Bruker data input page'!H1407</f>
        <v>Oxide3phase</v>
      </c>
      <c r="E730" s="26">
        <f>'Bruker data input page'!L1407</f>
        <v>90</v>
      </c>
      <c r="F730" s="26"/>
      <c r="G730" s="26" t="str">
        <f>'Bruker data input page'!DK730</f>
        <v>393-U1560B-4R-4A</v>
      </c>
      <c r="H730" s="26" t="str">
        <f>'Bruker data input page'!DL730</f>
        <v>SHLF</v>
      </c>
      <c r="I730" s="26">
        <f>'Bruker data input page'!DM730</f>
        <v>0</v>
      </c>
      <c r="J730" s="26">
        <f>'Bruker data input page'!DN730</f>
        <v>0</v>
      </c>
      <c r="K730" s="26">
        <f>'Bruker data input page'!DO730</f>
        <v>0</v>
      </c>
      <c r="L730" s="26">
        <f>'Bruker data input page'!DP730</f>
        <v>0</v>
      </c>
      <c r="M730" s="26">
        <f>'Bruker data input page'!DQ730</f>
        <v>0</v>
      </c>
      <c r="N730" s="26">
        <f>'Bruker data input page'!DR730</f>
        <v>0</v>
      </c>
      <c r="O730" s="26">
        <f>'Bruker data input page'!DS730</f>
        <v>71</v>
      </c>
      <c r="P730" s="21" t="str">
        <f>'Bruker data input page'!DT730</f>
        <v>8A BKGD</v>
      </c>
      <c r="Q730" s="21">
        <f>'Bruker data input page'!A730</f>
        <v>520</v>
      </c>
      <c r="R730" s="27">
        <f>'Bruker data input page'!B730</f>
        <v>44762.213194444441</v>
      </c>
      <c r="S730" s="22">
        <f>'Bruker data input page'!Y730*Calibrations!H$97+Calibrations!I$97</f>
        <v>54.684495393106232</v>
      </c>
      <c r="T730" s="23">
        <f>Calibrations!O$97*('Bruker data input page'!AK730/0.5993)^2+Calibrations!P$97*('Bruker data input page'!AK730/0.5993)+Calibrations!Q$97</f>
        <v>1.3566981792505697</v>
      </c>
      <c r="U730" s="22">
        <f>Calibrations!$V$97*'Bruker data input page'!W730^2+Calibrations!$W$97*'Bruker data input page'!W730+Calibrations!$X$97</f>
        <v>19.161629342495914</v>
      </c>
      <c r="V730" s="23">
        <f>('Bruker data input page'!AS730/0.69943)*Calibrations!AC$97+Calibrations!AD$97</f>
        <v>9.5095311430004497</v>
      </c>
      <c r="W730" s="23">
        <f>'Bruker data input page'!U730*Calibrations!AQ$97+Calibrations!AR$97</f>
        <v>9.7424588127379508</v>
      </c>
      <c r="X730" s="23">
        <f>Calibrations!AJ$97*('Bruker data input page'!AQ730/0.77446)^2+('Bruker data input page'!AQ730/0.77446)*Calibrations!AK$97+Calibrations!AL$97</f>
        <v>0.15252270859740352</v>
      </c>
      <c r="Y730" s="23">
        <f>('Bruker data input page'!AI730/0.7147)*Calibrations!AX$97+Calibrations!AY$97</f>
        <v>11.662630524607557</v>
      </c>
      <c r="Z730" s="23">
        <f>('Bruker data input page'!AG730/0.8302)*Calibrations!BE$97+Calibrations!BF$97</f>
        <v>0.26325679374336325</v>
      </c>
      <c r="AA730" s="23">
        <f>((('Bruker data input page'!AA730/0.436)^2)*Calibrations!BK$97)+(('Bruker data input page'!AA730/0.436)*Calibrations!BL$97)+Calibrations!BM$97</f>
        <v>0.12822366605845092</v>
      </c>
      <c r="AB730" s="24">
        <f>'Bruker data input page'!AM730*Calibrations!BS$97*10000+Calibrations!BT$97</f>
        <v>363.26129542515713</v>
      </c>
      <c r="AC730" s="24">
        <f>Calibrations!CA$97*('Bruker data input page'!AO730*10000)^2+('Bruker data input page'!AO730*10000)*Calibrations!CB$97+Calibrations!CC$97</f>
        <v>247.58666515786985</v>
      </c>
      <c r="AD730" s="24">
        <f>'Bruker data input page'!AW730*10000*Calibrations!CI$97+Calibrations!CJ$97</f>
        <v>65.619811116325764</v>
      </c>
      <c r="AE730" s="24">
        <f>'Bruker data input page'!AY730*10000*Calibrations!CP$97+Calibrations!CQ$97</f>
        <v>68.990198871277371</v>
      </c>
      <c r="AF730" s="24">
        <f>Calibrations!$CW$97*('Bruker data input page'!BA730*10000)^2+('Bruker data input page'!BA730*10000)*Calibrations!$CX$97+Calibrations!$CY$97</f>
        <v>70.033506097090964</v>
      </c>
      <c r="AG730" s="24">
        <f>'Bruker data input page'!BI730*10000*Calibrations!DD$97+Calibrations!DE$97</f>
        <v>1.9009381417320252</v>
      </c>
      <c r="AH730" s="24">
        <f>('Bruker data input page'!BK730*10000)*Calibrations!DK$97+Calibrations!DL$97</f>
        <v>106.43767033317768</v>
      </c>
      <c r="AI730" s="24">
        <f>Calibrations!DR$97*('Bruker data input page'!BM730*10000)^2+('Bruker data input page'!BM730*10000)*Calibrations!DS$97+Calibrations!DT$97</f>
        <v>25.480572934039472</v>
      </c>
      <c r="AJ730" s="24">
        <f>Calibrations!DY$97*('Bruker data input page'!BO730*10000)^2+Calibrations!DZ$97*('Bruker data input page'!BO730*10000)+Calibrations!EA$97</f>
        <v>86.310144870152669</v>
      </c>
      <c r="AK730" s="21"/>
      <c r="AL730" s="21"/>
    </row>
    <row r="731" spans="2:38">
      <c r="B731" s="27">
        <f>'Bruker data input page'!B1408</f>
        <v>44743.482638888891</v>
      </c>
      <c r="C731" s="21" t="str">
        <f>'Bruker data input page'!G1408</f>
        <v>GeoExploration</v>
      </c>
      <c r="D731" s="21" t="str">
        <f>'Bruker data input page'!H1408</f>
        <v>Oxide3phase</v>
      </c>
      <c r="E731" s="26">
        <f>'Bruker data input page'!L1408</f>
        <v>90</v>
      </c>
      <c r="F731" s="26"/>
      <c r="G731" s="26" t="str">
        <f>'Bruker data input page'!DK731</f>
        <v>393-U1560B-4R-4A</v>
      </c>
      <c r="H731" s="26" t="str">
        <f>'Bruker data input page'!DL731</f>
        <v>SHLF</v>
      </c>
      <c r="I731" s="26">
        <f>'Bruker data input page'!DM731</f>
        <v>0</v>
      </c>
      <c r="J731" s="26">
        <f>'Bruker data input page'!DN731</f>
        <v>0</v>
      </c>
      <c r="K731" s="26">
        <f>'Bruker data input page'!DO731</f>
        <v>0</v>
      </c>
      <c r="L731" s="26">
        <f>'Bruker data input page'!DP731</f>
        <v>0</v>
      </c>
      <c r="M731" s="26">
        <f>'Bruker data input page'!DQ731</f>
        <v>0</v>
      </c>
      <c r="N731" s="26">
        <f>'Bruker data input page'!DR731</f>
        <v>0</v>
      </c>
      <c r="O731" s="26">
        <f>'Bruker data input page'!DS731</f>
        <v>106</v>
      </c>
      <c r="P731" s="21" t="str">
        <f>'Bruker data input page'!DT731</f>
        <v>12A BKGD</v>
      </c>
      <c r="Q731" s="21">
        <f>'Bruker data input page'!A731</f>
        <v>521</v>
      </c>
      <c r="R731" s="27">
        <f>'Bruker data input page'!B731</f>
        <v>44762.215277777781</v>
      </c>
      <c r="S731" s="22">
        <f>'Bruker data input page'!Y731*Calibrations!H$97+Calibrations!I$97</f>
        <v>49.730027424159289</v>
      </c>
      <c r="T731" s="23">
        <f>Calibrations!O$97*('Bruker data input page'!AK731/0.5993)^2+Calibrations!P$97*('Bruker data input page'!AK731/0.5993)+Calibrations!Q$97</f>
        <v>1.0947078965029724</v>
      </c>
      <c r="U731" s="22">
        <f>Calibrations!$V$97*'Bruker data input page'!W731^2+Calibrations!$W$97*'Bruker data input page'!W731+Calibrations!$X$97</f>
        <v>18.55527061473618</v>
      </c>
      <c r="V731" s="23">
        <f>('Bruker data input page'!AS731/0.69943)*Calibrations!AC$97+Calibrations!AD$97</f>
        <v>8.2794647225715785</v>
      </c>
      <c r="W731" s="23">
        <f>'Bruker data input page'!U731*Calibrations!AQ$97+Calibrations!AR$97</f>
        <v>6.9895534878166838</v>
      </c>
      <c r="X731" s="23">
        <f>Calibrations!AJ$97*('Bruker data input page'!AQ731/0.77446)^2+('Bruker data input page'!AQ731/0.77446)*Calibrations!AK$97+Calibrations!AL$97</f>
        <v>0.11870308790716673</v>
      </c>
      <c r="Y731" s="23">
        <f>('Bruker data input page'!AI731/0.7147)*Calibrations!AX$97+Calibrations!AY$97</f>
        <v>11.303321744781538</v>
      </c>
      <c r="Z731" s="23">
        <f>('Bruker data input page'!AG731/0.8302)*Calibrations!BE$97+Calibrations!BF$97</f>
        <v>0.26084205884253447</v>
      </c>
      <c r="AA731" s="23">
        <f>((('Bruker data input page'!AA731/0.436)^2)*Calibrations!BK$97)+(('Bruker data input page'!AA731/0.436)*Calibrations!BL$97)+Calibrations!BM$97</f>
        <v>8.6437137931085276E-2</v>
      </c>
      <c r="AB731" s="24">
        <f>'Bruker data input page'!AM731*Calibrations!BS$97*10000+Calibrations!BT$97</f>
        <v>285.23175747982333</v>
      </c>
      <c r="AC731" s="24">
        <f>Calibrations!CA$97*('Bruker data input page'!AO731*10000)^2+('Bruker data input page'!AO731*10000)*Calibrations!CB$97+Calibrations!CC$97</f>
        <v>179.31683153714752</v>
      </c>
      <c r="AD731" s="24">
        <f>'Bruker data input page'!AW731*10000*Calibrations!CI$97+Calibrations!CJ$97</f>
        <v>44.8607202679271</v>
      </c>
      <c r="AE731" s="24">
        <f>'Bruker data input page'!AY731*10000*Calibrations!CP$97+Calibrations!CQ$97</f>
        <v>52.542818576831536</v>
      </c>
      <c r="AF731" s="24">
        <f>Calibrations!$CW$97*('Bruker data input page'!BA731*10000)^2+('Bruker data input page'!BA731*10000)*Calibrations!$CX$97+Calibrations!$CY$97</f>
        <v>53.162866411634454</v>
      </c>
      <c r="AG731" s="24">
        <f>'Bruker data input page'!BI731*10000*Calibrations!DD$97+Calibrations!DE$97</f>
        <v>6.421244393933315</v>
      </c>
      <c r="AH731" s="24">
        <f>('Bruker data input page'!BK731*10000)*Calibrations!DK$97+Calibrations!DL$97</f>
        <v>99.485427055614949</v>
      </c>
      <c r="AI731" s="24">
        <f>Calibrations!DR$97*('Bruker data input page'!BM731*10000)^2+('Bruker data input page'!BM731*10000)*Calibrations!DS$97+Calibrations!DT$97</f>
        <v>22.294128390038448</v>
      </c>
      <c r="AJ731" s="24">
        <f>Calibrations!DY$97*('Bruker data input page'!BO731*10000)^2+Calibrations!DZ$97*('Bruker data input page'!BO731*10000)+Calibrations!EA$97</f>
        <v>81.208392729611035</v>
      </c>
      <c r="AK731" s="21"/>
      <c r="AL731" s="21"/>
    </row>
    <row r="732" spans="2:38">
      <c r="B732" s="27">
        <f>'Bruker data input page'!B1409</f>
        <v>44743.484027777777</v>
      </c>
      <c r="C732" s="21" t="str">
        <f>'Bruker data input page'!G1409</f>
        <v>GeoExploration</v>
      </c>
      <c r="D732" s="21" t="str">
        <f>'Bruker data input page'!H1409</f>
        <v>Oxide3phase</v>
      </c>
      <c r="E732" s="26">
        <f>'Bruker data input page'!L1409</f>
        <v>90</v>
      </c>
      <c r="F732" s="26"/>
      <c r="G732" s="26" t="str">
        <f>'Bruker data input page'!DK732</f>
        <v>393-U1560B-5R-1A</v>
      </c>
      <c r="H732" s="26" t="str">
        <f>'Bruker data input page'!DL732</f>
        <v>SHLF</v>
      </c>
      <c r="I732" s="26">
        <f>'Bruker data input page'!DM732</f>
        <v>0</v>
      </c>
      <c r="J732" s="26">
        <f>'Bruker data input page'!DN732</f>
        <v>0</v>
      </c>
      <c r="K732" s="26" t="str">
        <f>'Bruker data input page'!DO732</f>
        <v/>
      </c>
      <c r="L732" s="26">
        <f>'Bruker data input page'!DP732</f>
        <v>0</v>
      </c>
      <c r="M732" s="26">
        <f>'Bruker data input page'!DQ732</f>
        <v>0</v>
      </c>
      <c r="N732" s="26">
        <f>'Bruker data input page'!DR732</f>
        <v>0</v>
      </c>
      <c r="O732" s="26">
        <f>'Bruker data input page'!DS732</f>
        <v>9</v>
      </c>
      <c r="P732" s="21" t="str">
        <f>'Bruker data input page'!DT732</f>
        <v>3A ALT PATCH</v>
      </c>
      <c r="Q732" s="21">
        <f>'Bruker data input page'!A732</f>
        <v>552</v>
      </c>
      <c r="R732" s="27">
        <f>'Bruker data input page'!B732</f>
        <v>44762.883333333331</v>
      </c>
      <c r="S732" s="22">
        <f>'Bruker data input page'!Y732*Calibrations!H$97+Calibrations!I$97</f>
        <v>55.301501848003028</v>
      </c>
      <c r="T732" s="23">
        <f>Calibrations!O$97*('Bruker data input page'!AK732/0.5993)^2+Calibrations!P$97*('Bruker data input page'!AK732/0.5993)+Calibrations!Q$97</f>
        <v>1.4043631788862931</v>
      </c>
      <c r="U732" s="22">
        <f>Calibrations!$V$97*'Bruker data input page'!W732^2+Calibrations!$W$97*'Bruker data input page'!W732+Calibrations!$X$97</f>
        <v>20.076289584457552</v>
      </c>
      <c r="V732" s="23">
        <f>('Bruker data input page'!AS732/0.69943)*Calibrations!AC$97+Calibrations!AD$97</f>
        <v>10.027779555304692</v>
      </c>
      <c r="W732" s="23">
        <f>'Bruker data input page'!U732*Calibrations!AQ$97+Calibrations!AR$97</f>
        <v>10.861871821467087</v>
      </c>
      <c r="X732" s="23">
        <f>Calibrations!AJ$97*('Bruker data input page'!AQ732/0.77446)^2+('Bruker data input page'!AQ732/0.77446)*Calibrations!AK$97+Calibrations!AL$97</f>
        <v>0.14061244980334625</v>
      </c>
      <c r="Y732" s="23">
        <f>('Bruker data input page'!AI732/0.7147)*Calibrations!AX$97+Calibrations!AY$97</f>
        <v>11.645883081480076</v>
      </c>
      <c r="Z732" s="23">
        <f>('Bruker data input page'!AG732/0.8302)*Calibrations!BE$97+Calibrations!BF$97</f>
        <v>0.31849385459981983</v>
      </c>
      <c r="AA732" s="23">
        <f>((('Bruker data input page'!AA732/0.436)^2)*Calibrations!BK$97)+(('Bruker data input page'!AA732/0.436)*Calibrations!BL$97)+Calibrations!BM$97</f>
        <v>9.2893443003631976E-2</v>
      </c>
      <c r="AB732" s="24">
        <f>'Bruker data input page'!AM732*Calibrations!BS$97*10000+Calibrations!BT$97</f>
        <v>309.24084607838756</v>
      </c>
      <c r="AC732" s="24">
        <f>Calibrations!CA$97*('Bruker data input page'!AO732*10000)^2+('Bruker data input page'!AO732*10000)*Calibrations!CB$97+Calibrations!CC$97</f>
        <v>252.93925159045548</v>
      </c>
      <c r="AD732" s="24">
        <f>'Bruker data input page'!AW732*10000*Calibrations!CI$97+Calibrations!CJ$97</f>
        <v>46.837776539203169</v>
      </c>
      <c r="AE732" s="24">
        <f>'Bruker data input page'!AY732*10000*Calibrations!CP$97+Calibrations!CQ$97</f>
        <v>65.906315066068771</v>
      </c>
      <c r="AF732" s="24">
        <f>Calibrations!$CW$97*('Bruker data input page'!BA732*10000)^2+('Bruker data input page'!BA732*10000)*Calibrations!$CX$97+Calibrations!$CY$97</f>
        <v>70.033506097090964</v>
      </c>
      <c r="AG732" s="24">
        <f>'Bruker data input page'!BI732*10000*Calibrations!DD$97+Calibrations!DE$97</f>
        <v>5.2911678308829933</v>
      </c>
      <c r="AH732" s="24">
        <f>('Bruker data input page'!BK732*10000)*Calibrations!DK$97+Calibrations!DL$97</f>
        <v>105.44449272209728</v>
      </c>
      <c r="AI732" s="24">
        <f>Calibrations!DR$97*('Bruker data input page'!BM732*10000)^2+('Bruker data input page'!BM732*10000)*Calibrations!DS$97+Calibrations!DT$97</f>
        <v>30.785516947465101</v>
      </c>
      <c r="AJ732" s="24">
        <f>Calibrations!DY$97*('Bruker data input page'!BO732*10000)^2+Calibrations!DZ$97*('Bruker data input page'!BO732*10000)+Calibrations!EA$97</f>
        <v>78.653338805557269</v>
      </c>
      <c r="AK732" s="21"/>
      <c r="AL732" s="21"/>
    </row>
    <row r="733" spans="2:38">
      <c r="B733" s="27">
        <f>'Bruker data input page'!B1410</f>
        <v>44746.690972222219</v>
      </c>
      <c r="C733" s="21" t="str">
        <f>'Bruker data input page'!G1410</f>
        <v>GeoExploration</v>
      </c>
      <c r="D733" s="21" t="str">
        <f>'Bruker data input page'!H1410</f>
        <v>Oxide3phase</v>
      </c>
      <c r="E733" s="26">
        <f>'Bruker data input page'!L1410</f>
        <v>90</v>
      </c>
      <c r="F733" s="26"/>
      <c r="G733" s="26" t="str">
        <f>'Bruker data input page'!DK733</f>
        <v>393-U1560B-5R-1A</v>
      </c>
      <c r="H733" s="26" t="str">
        <f>'Bruker data input page'!DL733</f>
        <v>SHLF</v>
      </c>
      <c r="I733" s="26">
        <f>'Bruker data input page'!DM733</f>
        <v>0</v>
      </c>
      <c r="J733" s="26">
        <f>'Bruker data input page'!DN733</f>
        <v>0</v>
      </c>
      <c r="K733" s="26" t="str">
        <f>'Bruker data input page'!DO733</f>
        <v/>
      </c>
      <c r="L733" s="26">
        <f>'Bruker data input page'!DP733</f>
        <v>0</v>
      </c>
      <c r="M733" s="26">
        <f>'Bruker data input page'!DQ733</f>
        <v>0</v>
      </c>
      <c r="N733" s="26">
        <f>'Bruker data input page'!DR733</f>
        <v>0</v>
      </c>
      <c r="O733" s="26">
        <f>'Bruker data input page'!DS733</f>
        <v>36</v>
      </c>
      <c r="P733" s="21" t="str">
        <f>'Bruker data input page'!DT733</f>
        <v>5A BKGD</v>
      </c>
      <c r="Q733" s="21">
        <f>'Bruker data input page'!A733</f>
        <v>553</v>
      </c>
      <c r="R733" s="27">
        <f>'Bruker data input page'!B733</f>
        <v>44762.9</v>
      </c>
      <c r="S733" s="22">
        <f>'Bruker data input page'!Y733*Calibrations!H$97+Calibrations!I$97</f>
        <v>54.573997414470753</v>
      </c>
      <c r="T733" s="23">
        <f>Calibrations!O$97*('Bruker data input page'!AK733/0.5993)^2+Calibrations!P$97*('Bruker data input page'!AK733/0.5993)+Calibrations!Q$97</f>
        <v>1.4361527028853951</v>
      </c>
      <c r="U733" s="22">
        <f>Calibrations!$V$97*'Bruker data input page'!W733^2+Calibrations!$W$97*'Bruker data input page'!W733+Calibrations!$X$97</f>
        <v>17.869095541770662</v>
      </c>
      <c r="V733" s="23">
        <f>('Bruker data input page'!AS733/0.69943)*Calibrations!AC$97+Calibrations!AD$97</f>
        <v>9.2333526639080183</v>
      </c>
      <c r="W733" s="23">
        <f>'Bruker data input page'!U733*Calibrations!AQ$97+Calibrations!AR$97</f>
        <v>10.76037064191911</v>
      </c>
      <c r="X733" s="23">
        <f>Calibrations!AJ$97*('Bruker data input page'!AQ733/0.77446)^2+('Bruker data input page'!AQ733/0.77446)*Calibrations!AK$97+Calibrations!AL$97</f>
        <v>0.15205204176479709</v>
      </c>
      <c r="Y733" s="23">
        <f>('Bruker data input page'!AI733/0.7147)*Calibrations!AX$97+Calibrations!AY$97</f>
        <v>11.66613226271603</v>
      </c>
      <c r="Z733" s="23">
        <f>('Bruker data input page'!AG733/0.8302)*Calibrations!BE$97+Calibrations!BF$97</f>
        <v>0.21964064459714477</v>
      </c>
      <c r="AA733" s="23">
        <f>((('Bruker data input page'!AA733/0.436)^2)*Calibrations!BK$97)+(('Bruker data input page'!AA733/0.436)*Calibrations!BL$97)+Calibrations!BM$97</f>
        <v>9.2134939650863987E-2</v>
      </c>
      <c r="AB733" s="24">
        <f>'Bruker data input page'!AM733*Calibrations!BS$97*10000+Calibrations!BT$97</f>
        <v>275.79961553038737</v>
      </c>
      <c r="AC733" s="24">
        <f>Calibrations!CA$97*('Bruker data input page'!AO733*10000)^2+('Bruker data input page'!AO733*10000)*Calibrations!CB$97+Calibrations!CC$97</f>
        <v>265.50942619017928</v>
      </c>
      <c r="AD733" s="24">
        <f>'Bruker data input page'!AW733*10000*Calibrations!CI$97+Calibrations!CJ$97</f>
        <v>116.03474603386537</v>
      </c>
      <c r="AE733" s="24">
        <f>'Bruker data input page'!AY733*10000*Calibrations!CP$97+Calibrations!CQ$97</f>
        <v>64.878353797665909</v>
      </c>
      <c r="AF733" s="24">
        <f>Calibrations!$CW$97*('Bruker data input page'!BA733*10000)^2+('Bruker data input page'!BA733*10000)*Calibrations!$CX$97+Calibrations!$CY$97</f>
        <v>79.48025356452959</v>
      </c>
      <c r="AG733" s="24">
        <f>'Bruker data input page'!BI733*10000*Calibrations!DD$97+Calibrations!DE$97</f>
        <v>1.9009381417320252</v>
      </c>
      <c r="AH733" s="24">
        <f>('Bruker data input page'!BK733*10000)*Calibrations!DK$97+Calibrations!DL$97</f>
        <v>109.41720316641884</v>
      </c>
      <c r="AI733" s="24">
        <f>Calibrations!DR$97*('Bruker data input page'!BM733*10000)^2+('Bruker data input page'!BM733*10000)*Calibrations!DS$97+Calibrations!DT$97</f>
        <v>35.02425495428713</v>
      </c>
      <c r="AJ733" s="24">
        <f>Calibrations!DY$97*('Bruker data input page'!BO733*10000)^2+Calibrations!DZ$97*('Bruker data input page'!BO733*10000)+Calibrations!EA$97</f>
        <v>93.095150701108494</v>
      </c>
      <c r="AK733" s="21"/>
      <c r="AL733" s="21"/>
    </row>
    <row r="734" spans="2:38">
      <c r="B734" s="27">
        <f>'Bruker data input page'!B1411</f>
        <v>44746.692361111112</v>
      </c>
      <c r="C734" s="21" t="str">
        <f>'Bruker data input page'!G1411</f>
        <v>GeoExploration</v>
      </c>
      <c r="D734" s="21" t="str">
        <f>'Bruker data input page'!H1411</f>
        <v>Oxide3phase</v>
      </c>
      <c r="E734" s="26">
        <f>'Bruker data input page'!L1411</f>
        <v>90</v>
      </c>
      <c r="F734" s="26"/>
      <c r="G734" s="26" t="str">
        <f>'Bruker data input page'!DK734</f>
        <v>393-U1560B-5R-1A</v>
      </c>
      <c r="H734" s="26" t="str">
        <f>'Bruker data input page'!DL734</f>
        <v>SHLF</v>
      </c>
      <c r="I734" s="26">
        <f>'Bruker data input page'!DM734</f>
        <v>0</v>
      </c>
      <c r="J734" s="26">
        <f>'Bruker data input page'!DN734</f>
        <v>0</v>
      </c>
      <c r="K734" s="26" t="str">
        <f>'Bruker data input page'!DO734</f>
        <v/>
      </c>
      <c r="L734" s="26">
        <f>'Bruker data input page'!DP734</f>
        <v>0</v>
      </c>
      <c r="M734" s="26">
        <f>'Bruker data input page'!DQ734</f>
        <v>0</v>
      </c>
      <c r="N734" s="26">
        <f>'Bruker data input page'!DR734</f>
        <v>0</v>
      </c>
      <c r="O734" s="26">
        <f>'Bruker data input page'!DS734</f>
        <v>65</v>
      </c>
      <c r="P734" s="21" t="str">
        <f>'Bruker data input page'!DT734</f>
        <v>7A BKGD</v>
      </c>
      <c r="Q734" s="21">
        <f>'Bruker data input page'!A734</f>
        <v>554</v>
      </c>
      <c r="R734" s="27">
        <f>'Bruker data input page'!B734</f>
        <v>44762.90347222222</v>
      </c>
      <c r="S734" s="22">
        <f>'Bruker data input page'!Y734*Calibrations!H$97+Calibrations!I$97</f>
        <v>52.302729285873191</v>
      </c>
      <c r="T734" s="23">
        <f>Calibrations!O$97*('Bruker data input page'!AK734/0.5993)^2+Calibrations!P$97*('Bruker data input page'!AK734/0.5993)+Calibrations!Q$97</f>
        <v>1.2532846642485831</v>
      </c>
      <c r="U734" s="22">
        <f>Calibrations!$V$97*'Bruker data input page'!W734^2+Calibrations!$W$97*'Bruker data input page'!W734+Calibrations!$X$97</f>
        <v>19.869747975253294</v>
      </c>
      <c r="V734" s="23">
        <f>('Bruker data input page'!AS734/0.69943)*Calibrations!AC$97+Calibrations!AD$97</f>
        <v>7.1869838289860448</v>
      </c>
      <c r="W734" s="23">
        <f>'Bruker data input page'!U734*Calibrations!AQ$97+Calibrations!AR$97</f>
        <v>8.1379668335595277</v>
      </c>
      <c r="X734" s="23">
        <f>Calibrations!AJ$97*('Bruker data input page'!AQ734/0.77446)^2+('Bruker data input page'!AQ734/0.77446)*Calibrations!AK$97+Calibrations!AL$97</f>
        <v>0.12274068368606512</v>
      </c>
      <c r="Y734" s="23">
        <f>('Bruker data input page'!AI734/0.7147)*Calibrations!AX$97+Calibrations!AY$97</f>
        <v>11.816707001380408</v>
      </c>
      <c r="Z734" s="23">
        <f>('Bruker data input page'!AG734/0.8302)*Calibrations!BE$97+Calibrations!BF$97</f>
        <v>0.1814576489777909</v>
      </c>
      <c r="AA734" s="23">
        <f>((('Bruker data input page'!AA734/0.436)^2)*Calibrations!BK$97)+(('Bruker data input page'!AA734/0.436)*Calibrations!BL$97)+Calibrations!BM$97</f>
        <v>8.7577972614902508E-2</v>
      </c>
      <c r="AB734" s="24">
        <f>'Bruker data input page'!AM734*Calibrations!BS$97*10000+Calibrations!BT$97</f>
        <v>328.96259742720821</v>
      </c>
      <c r="AC734" s="24">
        <f>Calibrations!CA$97*('Bruker data input page'!AO734*10000)^2+('Bruker data input page'!AO734*10000)*Calibrations!CB$97+Calibrations!CC$97</f>
        <v>197.56661631696565</v>
      </c>
      <c r="AD734" s="24">
        <f>'Bruker data input page'!AW734*10000*Calibrations!CI$97+Calibrations!CJ$97</f>
        <v>161.50704027321484</v>
      </c>
      <c r="AE734" s="24">
        <f>'Bruker data input page'!AY734*10000*Calibrations!CP$97+Calibrations!CQ$97</f>
        <v>78.241850286903144</v>
      </c>
      <c r="AF734" s="24">
        <f>Calibrations!$CW$97*('Bruker data input page'!BA734*10000)^2+('Bruker data input page'!BA734*10000)*Calibrations!$CX$97+Calibrations!$CY$97</f>
        <v>54.601377481962757</v>
      </c>
      <c r="AG734" s="24">
        <f>'Bruker data input page'!BI734*10000*Calibrations!DD$97+Calibrations!DE$97</f>
        <v>1.9009381417320252</v>
      </c>
      <c r="AH734" s="24">
        <f>('Bruker data input page'!BK734*10000)*Calibrations!DK$97+Calibrations!DL$97</f>
        <v>123.32168972154432</v>
      </c>
      <c r="AI734" s="24">
        <f>Calibrations!DR$97*('Bruker data input page'!BM734*10000)^2+('Bruker data input page'!BM734*10000)*Calibrations!DS$97+Calibrations!DT$97</f>
        <v>29.725107834104254</v>
      </c>
      <c r="AJ734" s="24">
        <f>Calibrations!DY$97*('Bruker data input page'!BO734*10000)^2+Calibrations!DZ$97*('Bruker data input page'!BO734*10000)+Calibrations!EA$97</f>
        <v>89.705123550835296</v>
      </c>
      <c r="AK734" s="21"/>
      <c r="AL734" s="21"/>
    </row>
    <row r="735" spans="2:38">
      <c r="B735" s="27">
        <f>'Bruker data input page'!B1412</f>
        <v>44746.693749999999</v>
      </c>
      <c r="C735" s="21" t="str">
        <f>'Bruker data input page'!G1412</f>
        <v>GeoExploration</v>
      </c>
      <c r="D735" s="21" t="str">
        <f>'Bruker data input page'!H1412</f>
        <v>Oxide3phase</v>
      </c>
      <c r="E735" s="26">
        <f>'Bruker data input page'!L1412</f>
        <v>90</v>
      </c>
      <c r="F735" s="26"/>
      <c r="G735" s="26" t="str">
        <f>'Bruker data input page'!DK735</f>
        <v>393-U1560B-5R-1A</v>
      </c>
      <c r="H735" s="26" t="str">
        <f>'Bruker data input page'!DL735</f>
        <v>SHLF</v>
      </c>
      <c r="I735" s="26">
        <f>'Bruker data input page'!DM735</f>
        <v>0</v>
      </c>
      <c r="J735" s="26">
        <f>'Bruker data input page'!DN735</f>
        <v>0</v>
      </c>
      <c r="K735" s="26" t="str">
        <f>'Bruker data input page'!DO735</f>
        <v/>
      </c>
      <c r="L735" s="26">
        <f>'Bruker data input page'!DP735</f>
        <v>0</v>
      </c>
      <c r="M735" s="26">
        <f>'Bruker data input page'!DQ735</f>
        <v>0</v>
      </c>
      <c r="N735" s="26">
        <f>'Bruker data input page'!DR735</f>
        <v>0</v>
      </c>
      <c r="O735" s="26">
        <f>'Bruker data input page'!DS735</f>
        <v>73</v>
      </c>
      <c r="P735" s="21" t="str">
        <f>'Bruker data input page'!DT735</f>
        <v>8A BKGD</v>
      </c>
      <c r="Q735" s="21">
        <f>'Bruker data input page'!A735</f>
        <v>555</v>
      </c>
      <c r="R735" s="27">
        <f>'Bruker data input page'!B735</f>
        <v>44762.910416666666</v>
      </c>
      <c r="S735" s="22">
        <f>'Bruker data input page'!Y735*Calibrations!H$97+Calibrations!I$97</f>
        <v>53.411629968244036</v>
      </c>
      <c r="T735" s="23">
        <f>Calibrations!O$97*('Bruker data input page'!AK735/0.5993)^2+Calibrations!P$97*('Bruker data input page'!AK735/0.5993)+Calibrations!Q$97</f>
        <v>1.1931551832525089</v>
      </c>
      <c r="U735" s="22">
        <f>Calibrations!$V$97*'Bruker data input page'!W735^2+Calibrations!$W$97*'Bruker data input page'!W735+Calibrations!$X$97</f>
        <v>20.561329852559304</v>
      </c>
      <c r="V735" s="23">
        <f>('Bruker data input page'!AS735/0.69943)*Calibrations!AC$97+Calibrations!AD$97</f>
        <v>7.9363644129538855</v>
      </c>
      <c r="W735" s="23">
        <f>'Bruker data input page'!U735*Calibrations!AQ$97+Calibrations!AR$97</f>
        <v>8.3183489297847899</v>
      </c>
      <c r="X735" s="23">
        <f>Calibrations!AJ$97*('Bruker data input page'!AQ735/0.77446)^2+('Bruker data input page'!AQ735/0.77446)*Calibrations!AK$97+Calibrations!AL$97</f>
        <v>0.13042038122636324</v>
      </c>
      <c r="Y735" s="23">
        <f>('Bruker data input page'!AI735/0.7147)*Calibrations!AX$97+Calibrations!AY$97</f>
        <v>12.267669969958654</v>
      </c>
      <c r="Z735" s="23">
        <f>('Bruker data input page'!AG735/0.8302)*Calibrations!BE$97+Calibrations!BF$97</f>
        <v>0.16893121167974201</v>
      </c>
      <c r="AA735" s="23">
        <f>((('Bruker data input page'!AA735/0.436)^2)*Calibrations!BK$97)+(('Bruker data input page'!AA735/0.436)*Calibrations!BL$97)+Calibrations!BM$97</f>
        <v>0.1125151316664046</v>
      </c>
      <c r="AB735" s="24">
        <f>'Bruker data input page'!AM735*Calibrations!BS$97*10000+Calibrations!BT$97</f>
        <v>321.24539037766965</v>
      </c>
      <c r="AC735" s="24">
        <f>Calibrations!CA$97*('Bruker data input page'!AO735*10000)^2+('Bruker data input page'!AO735*10000)*Calibrations!CB$97+Calibrations!CC$97</f>
        <v>239.97938357169861</v>
      </c>
      <c r="AD735" s="24">
        <f>'Bruker data input page'!AW735*10000*Calibrations!CI$97+Calibrations!CJ$97</f>
        <v>49.803360946117259</v>
      </c>
      <c r="AE735" s="24">
        <f>'Bruker data input page'!AY735*10000*Calibrations!CP$97+Calibrations!CQ$97</f>
        <v>48.430973503220081</v>
      </c>
      <c r="AF735" s="24">
        <f>Calibrations!$CW$97*('Bruker data input page'!BA735*10000)^2+('Bruker data input page'!BA735*10000)*Calibrations!$CX$97+Calibrations!$CY$97</f>
        <v>63.107877898960666</v>
      </c>
      <c r="AG735" s="24">
        <f>'Bruker data input page'!BI735*10000*Calibrations!DD$97+Calibrations!DE$97</f>
        <v>5.2911678308829933</v>
      </c>
      <c r="AH735" s="24">
        <f>('Bruker data input page'!BK735*10000)*Calibrations!DK$97+Calibrations!DL$97</f>
        <v>108.42402555533846</v>
      </c>
      <c r="AI735" s="24">
        <f>Calibrations!DR$97*('Bruker data input page'!BM735*10000)^2+('Bruker data input page'!BM735*10000)*Calibrations!DS$97+Calibrations!DT$97</f>
        <v>25.480572934039472</v>
      </c>
      <c r="AJ735" s="24">
        <f>Calibrations!DY$97*('Bruker data input page'!BO735*10000)^2+Calibrations!DZ$97*('Bruker data input page'!BO735*10000)+Calibrations!EA$97</f>
        <v>80.357017558910371</v>
      </c>
      <c r="AK735" s="21"/>
      <c r="AL735" s="21"/>
    </row>
    <row r="736" spans="2:38">
      <c r="B736" s="27">
        <f>'Bruker data input page'!B1413</f>
        <v>44762.713888888888</v>
      </c>
      <c r="C736" s="21" t="str">
        <f>'Bruker data input page'!G1413</f>
        <v>GeoExploration</v>
      </c>
      <c r="D736" s="21" t="str">
        <f>'Bruker data input page'!H1413</f>
        <v>Oxide3phase</v>
      </c>
      <c r="E736" s="26">
        <f>'Bruker data input page'!L1413</f>
        <v>90</v>
      </c>
      <c r="F736" s="26"/>
      <c r="G736" s="26" t="str">
        <f>'Bruker data input page'!DK736</f>
        <v>393-U1560B-5R-1A</v>
      </c>
      <c r="H736" s="26" t="str">
        <f>'Bruker data input page'!DL736</f>
        <v>SHLF</v>
      </c>
      <c r="I736" s="26">
        <f>'Bruker data input page'!DM736</f>
        <v>0</v>
      </c>
      <c r="J736" s="26">
        <f>'Bruker data input page'!DN736</f>
        <v>0</v>
      </c>
      <c r="K736" s="26" t="str">
        <f>'Bruker data input page'!DO736</f>
        <v/>
      </c>
      <c r="L736" s="26">
        <f>'Bruker data input page'!DP736</f>
        <v>0</v>
      </c>
      <c r="M736" s="26">
        <f>'Bruker data input page'!DQ736</f>
        <v>0</v>
      </c>
      <c r="N736" s="26">
        <f>'Bruker data input page'!DR736</f>
        <v>0</v>
      </c>
      <c r="O736" s="26">
        <f>'Bruker data input page'!DS736</f>
        <v>82</v>
      </c>
      <c r="P736" s="21" t="str">
        <f>'Bruker data input page'!DT736</f>
        <v>9A ALT PATCH</v>
      </c>
      <c r="Q736" s="21">
        <f>'Bruker data input page'!A736</f>
        <v>556</v>
      </c>
      <c r="R736" s="27">
        <f>'Bruker data input page'!B736</f>
        <v>44762.918055555558</v>
      </c>
      <c r="S736" s="22">
        <f>'Bruker data input page'!Y736*Calibrations!H$97+Calibrations!I$97</f>
        <v>54.138302696560771</v>
      </c>
      <c r="T736" s="23">
        <f>Calibrations!O$97*('Bruker data input page'!AK736/0.5993)^2+Calibrations!P$97*('Bruker data input page'!AK736/0.5993)+Calibrations!Q$97</f>
        <v>1.3433750756745992</v>
      </c>
      <c r="U736" s="22">
        <f>Calibrations!$V$97*'Bruker data input page'!W736^2+Calibrations!$W$97*'Bruker data input page'!W736+Calibrations!$X$97</f>
        <v>18.212497103505306</v>
      </c>
      <c r="V736" s="23">
        <f>('Bruker data input page'!AS736/0.69943)*Calibrations!AC$97+Calibrations!AD$97</f>
        <v>9.9723711579880767</v>
      </c>
      <c r="W736" s="23">
        <f>'Bruker data input page'!U736*Calibrations!AQ$97+Calibrations!AR$97</f>
        <v>11.250089666290595</v>
      </c>
      <c r="X736" s="23">
        <f>Calibrations!AJ$97*('Bruker data input page'!AQ736/0.77446)^2+('Bruker data input page'!AQ736/0.77446)*Calibrations!AK$97+Calibrations!AL$97</f>
        <v>0.16102155224614523</v>
      </c>
      <c r="Y736" s="23">
        <f>('Bruker data input page'!AI736/0.7147)*Calibrations!AX$97+Calibrations!AY$97</f>
        <v>11.800568556184832</v>
      </c>
      <c r="Z736" s="23">
        <f>('Bruker data input page'!AG736/0.8302)*Calibrations!BE$97+Calibrations!BF$97</f>
        <v>0.27910349153005154</v>
      </c>
      <c r="AA736" s="23">
        <f>((('Bruker data input page'!AA736/0.436)^2)*Calibrations!BK$97)+(('Bruker data input page'!AA736/0.436)*Calibrations!BL$97)+Calibrations!BM$97</f>
        <v>7.9960372624096041E-2</v>
      </c>
      <c r="AB736" s="24">
        <f>'Bruker data input page'!AM736*Calibrations!BS$97*10000+Calibrations!BT$97</f>
        <v>314.38565077807988</v>
      </c>
      <c r="AC736" s="24">
        <f>Calibrations!CA$97*('Bruker data input page'!AO736*10000)^2+('Bruker data input page'!AO736*10000)*Calibrations!CB$97+Calibrations!CC$97</f>
        <v>186.68981296514349</v>
      </c>
      <c r="AD736" s="24">
        <f>'Bruker data input page'!AW736*10000*Calibrations!CI$97+Calibrations!CJ$97</f>
        <v>51.780417217393321</v>
      </c>
      <c r="AE736" s="24">
        <f>'Bruker data input page'!AY736*10000*Calibrations!CP$97+Calibrations!CQ$97</f>
        <v>58.710586187248722</v>
      </c>
      <c r="AF736" s="24">
        <f>Calibrations!$CW$97*('Bruker data input page'!BA736*10000)^2+('Bruker data input page'!BA736*10000)*Calibrations!$CX$97+Calibrations!$CY$97</f>
        <v>75.467237794190723</v>
      </c>
      <c r="AG736" s="24">
        <f>'Bruker data input page'!BI736*10000*Calibrations!DD$97+Calibrations!DE$97</f>
        <v>5.2911678308829933</v>
      </c>
      <c r="AH736" s="24">
        <f>('Bruker data input page'!BK736*10000)*Calibrations!DK$97+Calibrations!DL$97</f>
        <v>98.492249444534551</v>
      </c>
      <c r="AI736" s="24">
        <f>Calibrations!DR$97*('Bruker data input page'!BM736*10000)^2+('Bruker data input page'!BM736*10000)*Calibrations!DS$97+Calibrations!DT$97</f>
        <v>28.664408876081268</v>
      </c>
      <c r="AJ736" s="24">
        <f>Calibrations!DY$97*('Bruker data input page'!BO736*10000)^2+Calibrations!DZ$97*('Bruker data input page'!BO736*10000)+Calibrations!EA$97</f>
        <v>84.610798705907811</v>
      </c>
      <c r="AK736" s="21"/>
      <c r="AL736" s="21"/>
    </row>
    <row r="737" spans="2:38">
      <c r="B737" s="27">
        <f>'Bruker data input page'!B1414</f>
        <v>44762.714583333334</v>
      </c>
      <c r="C737" s="21" t="str">
        <f>'Bruker data input page'!G1414</f>
        <v>GeoExploration</v>
      </c>
      <c r="D737" s="21" t="str">
        <f>'Bruker data input page'!H1414</f>
        <v>Oxide3phase</v>
      </c>
      <c r="E737" s="26">
        <f>'Bruker data input page'!L1414</f>
        <v>90</v>
      </c>
      <c r="F737" s="26"/>
      <c r="G737" s="26" t="str">
        <f>'Bruker data input page'!DK737</f>
        <v>393-U1560B-5R-1A</v>
      </c>
      <c r="H737" s="26" t="str">
        <f>'Bruker data input page'!DL737</f>
        <v>SHLF</v>
      </c>
      <c r="I737" s="26">
        <f>'Bruker data input page'!DM737</f>
        <v>0</v>
      </c>
      <c r="J737" s="26">
        <f>'Bruker data input page'!DN737</f>
        <v>0</v>
      </c>
      <c r="K737" s="26" t="str">
        <f>'Bruker data input page'!DO737</f>
        <v/>
      </c>
      <c r="L737" s="26">
        <f>'Bruker data input page'!DP737</f>
        <v>0</v>
      </c>
      <c r="M737" s="26">
        <f>'Bruker data input page'!DQ737</f>
        <v>0</v>
      </c>
      <c r="N737" s="26">
        <f>'Bruker data input page'!DR737</f>
        <v>0</v>
      </c>
      <c r="O737" s="26">
        <f>'Bruker data input page'!DS737</f>
        <v>142</v>
      </c>
      <c r="P737" s="21" t="str">
        <f>'Bruker data input page'!DT737</f>
        <v>15A ALT PATCH</v>
      </c>
      <c r="Q737" s="21">
        <f>'Bruker data input page'!A737</f>
        <v>557</v>
      </c>
      <c r="R737" s="27">
        <f>'Bruker data input page'!B737</f>
        <v>44762.921527777777</v>
      </c>
      <c r="S737" s="22">
        <f>'Bruker data input page'!Y737*Calibrations!H$97+Calibrations!I$97</f>
        <v>53.160336178121419</v>
      </c>
      <c r="T737" s="23">
        <f>Calibrations!O$97*('Bruker data input page'!AK737/0.5993)^2+Calibrations!P$97*('Bruker data input page'!AK737/0.5993)+Calibrations!Q$97</f>
        <v>1.3751486347881938</v>
      </c>
      <c r="U737" s="22">
        <f>Calibrations!$V$97*'Bruker data input page'!W737^2+Calibrations!$W$97*'Bruker data input page'!W737+Calibrations!$X$97</f>
        <v>17.515693203876335</v>
      </c>
      <c r="V737" s="23">
        <f>('Bruker data input page'!AS737/0.69943)*Calibrations!AC$97+Calibrations!AD$97</f>
        <v>9.9024270512455423</v>
      </c>
      <c r="W737" s="23">
        <f>'Bruker data input page'!U737*Calibrations!AQ$97+Calibrations!AR$97</f>
        <v>10.313958787488094</v>
      </c>
      <c r="X737" s="23">
        <f>Calibrations!AJ$97*('Bruker data input page'!AQ737/0.77446)^2+('Bruker data input page'!AQ737/0.77446)*Calibrations!AK$97+Calibrations!AL$97</f>
        <v>0.16210794059032624</v>
      </c>
      <c r="Y737" s="23">
        <f>('Bruker data input page'!AI737/0.7147)*Calibrations!AX$97+Calibrations!AY$97</f>
        <v>11.934395851721728</v>
      </c>
      <c r="Z737" s="23">
        <f>('Bruker data input page'!AG737/0.8302)*Calibrations!BE$97+Calibrations!BF$97</f>
        <v>0.11475059734239799</v>
      </c>
      <c r="AA737" s="23">
        <f>((('Bruker data input page'!AA737/0.436)^2)*Calibrations!BK$97)+(('Bruker data input page'!AA737/0.436)*Calibrations!BL$97)+Calibrations!BM$97</f>
        <v>0.15449456863802014</v>
      </c>
      <c r="AB737" s="24">
        <f>'Bruker data input page'!AM737*Calibrations!BS$97*10000+Calibrations!BT$97</f>
        <v>274.94214808043864</v>
      </c>
      <c r="AC737" s="24">
        <f>Calibrations!CA$97*('Bruker data input page'!AO737*10000)^2+('Bruker data input page'!AO737*10000)*Calibrations!CB$97+Calibrations!CC$97</f>
        <v>262.40341629828265</v>
      </c>
      <c r="AD737" s="24">
        <f>'Bruker data input page'!AW737*10000*Calibrations!CI$97+Calibrations!CJ$97</f>
        <v>66.608339251963798</v>
      </c>
      <c r="AE737" s="24">
        <f>'Bruker data input page'!AY737*10000*Calibrations!CP$97+Calibrations!CQ$97</f>
        <v>53.570779845234405</v>
      </c>
      <c r="AF737" s="24">
        <f>Calibrations!$CW$97*('Bruker data input page'!BA737*10000)^2+('Bruker data input page'!BA737*10000)*Calibrations!$CX$97+Calibrations!$CY$97</f>
        <v>72.762235374685773</v>
      </c>
      <c r="AG737" s="24" t="e">
        <f>'Bruker data input page'!BI737*10000*Calibrations!DD$97+Calibrations!DE$97</f>
        <v>#VALUE!</v>
      </c>
      <c r="AH737" s="24">
        <f>('Bruker data input page'!BK737*10000)*Calibrations!DK$97+Calibrations!DL$97</f>
        <v>105.44449272209728</v>
      </c>
      <c r="AI737" s="24">
        <f>Calibrations!DR$97*('Bruker data input page'!BM737*10000)^2+('Bruker data input page'!BM737*10000)*Calibrations!DS$97+Calibrations!DT$97</f>
        <v>30.785516947465101</v>
      </c>
      <c r="AJ737" s="24">
        <f>Calibrations!DY$97*('Bruker data input page'!BO737*10000)^2+Calibrations!DZ$97*('Bruker data input page'!BO737*10000)+Calibrations!EA$97</f>
        <v>84.610798705907811</v>
      </c>
      <c r="AK737" s="21"/>
      <c r="AL737" s="21"/>
    </row>
    <row r="738" spans="2:38">
      <c r="B738" s="27">
        <f>'Bruker data input page'!B1415</f>
        <v>44762.71597222222</v>
      </c>
      <c r="C738" s="21" t="str">
        <f>'Bruker data input page'!G1415</f>
        <v>GeoExploration</v>
      </c>
      <c r="D738" s="21" t="str">
        <f>'Bruker data input page'!H1415</f>
        <v>Oxide3phase</v>
      </c>
      <c r="E738" s="26">
        <f>'Bruker data input page'!L1415</f>
        <v>90</v>
      </c>
      <c r="F738" s="26"/>
      <c r="G738" s="26" t="str">
        <f>'Bruker data input page'!DK738</f>
        <v>393-U1560B-5R-2A</v>
      </c>
      <c r="H738" s="26" t="str">
        <f>'Bruker data input page'!DL738</f>
        <v>SHLF</v>
      </c>
      <c r="I738" s="26">
        <f>'Bruker data input page'!DM738</f>
        <v>0</v>
      </c>
      <c r="J738" s="26">
        <f>'Bruker data input page'!DN738</f>
        <v>0</v>
      </c>
      <c r="K738" s="26" t="str">
        <f>'Bruker data input page'!DO738</f>
        <v/>
      </c>
      <c r="L738" s="26">
        <f>'Bruker data input page'!DP738</f>
        <v>0</v>
      </c>
      <c r="M738" s="26">
        <f>'Bruker data input page'!DQ738</f>
        <v>0</v>
      </c>
      <c r="N738" s="26">
        <f>'Bruker data input page'!DR738</f>
        <v>0</v>
      </c>
      <c r="O738" s="26">
        <f>'Bruker data input page'!DS738</f>
        <v>3</v>
      </c>
      <c r="P738" s="21" t="str">
        <f>'Bruker data input page'!DT738</f>
        <v>1A BKGD</v>
      </c>
      <c r="Q738" s="21">
        <f>'Bruker data input page'!A738</f>
        <v>558</v>
      </c>
      <c r="R738" s="27">
        <f>'Bruker data input page'!B738</f>
        <v>44763.136111111111</v>
      </c>
      <c r="S738" s="22">
        <f>'Bruker data input page'!Y738*Calibrations!H$97+Calibrations!I$97</f>
        <v>54.009388388152722</v>
      </c>
      <c r="T738" s="23">
        <f>Calibrations!O$97*('Bruker data input page'!AK738/0.5993)^2+Calibrations!P$97*('Bruker data input page'!AK738/0.5993)+Calibrations!Q$97</f>
        <v>1.4991276595042349</v>
      </c>
      <c r="U738" s="22">
        <f>Calibrations!$V$97*'Bruker data input page'!W738^2+Calibrations!$W$97*'Bruker data input page'!W738+Calibrations!$X$97</f>
        <v>18.142108114207314</v>
      </c>
      <c r="V738" s="23">
        <f>('Bruker data input page'!AS738/0.69943)*Calibrations!AC$97+Calibrations!AD$97</f>
        <v>9.3838908031110861</v>
      </c>
      <c r="W738" s="23">
        <f>'Bruker data input page'!U738*Calibrations!AQ$97+Calibrations!AR$97</f>
        <v>9.054184147612613</v>
      </c>
      <c r="X738" s="23">
        <f>Calibrations!AJ$97*('Bruker data input page'!AQ738/0.77446)^2+('Bruker data input page'!AQ738/0.77446)*Calibrations!AK$97+Calibrations!AL$97</f>
        <v>0.15870430046848399</v>
      </c>
      <c r="Y738" s="23">
        <f>('Bruker data input page'!AI738/0.7147)*Calibrations!AX$97+Calibrations!AY$97</f>
        <v>12.179974267763832</v>
      </c>
      <c r="Z738" s="23">
        <f>('Bruker data input page'!AG738/0.8302)*Calibrations!BE$97+Calibrations!BF$97</f>
        <v>0.24031681218549053</v>
      </c>
      <c r="AA738" s="23">
        <f>((('Bruker data input page'!AA738/0.436)^2)*Calibrations!BK$97)+(('Bruker data input page'!AA738/0.436)*Calibrations!BL$97)+Calibrations!BM$97</f>
        <v>8.9857730472744729E-2</v>
      </c>
      <c r="AB738" s="24">
        <f>'Bruker data input page'!AM738*Calibrations!BS$97*10000+Calibrations!BT$97</f>
        <v>328.10512997725948</v>
      </c>
      <c r="AC738" s="24">
        <f>Calibrations!CA$97*('Bruker data input page'!AO738*10000)^2+('Bruker data input page'!AO738*10000)*Calibrations!CB$97+Calibrations!CC$97</f>
        <v>297.1247239630585</v>
      </c>
      <c r="AD738" s="24">
        <f>'Bruker data input page'!AW738*10000*Calibrations!CI$97+Calibrations!CJ$97</f>
        <v>64.631282980687729</v>
      </c>
      <c r="AE738" s="24">
        <f>'Bruker data input page'!AY738*10000*Calibrations!CP$97+Calibrations!CQ$97</f>
        <v>60.766508724054461</v>
      </c>
      <c r="AF738" s="24">
        <f>Calibrations!$CW$97*('Bruker data input page'!BA738*10000)^2+('Bruker data input page'!BA738*10000)*Calibrations!$CX$97+Calibrations!$CY$97</f>
        <v>86.049978891311611</v>
      </c>
      <c r="AG738" s="24">
        <f>'Bruker data input page'!BI738*10000*Calibrations!DD$97+Calibrations!DE$97</f>
        <v>3.0310147047823475</v>
      </c>
      <c r="AH738" s="24">
        <f>('Bruker data input page'!BK738*10000)*Calibrations!DK$97+Calibrations!DL$97</f>
        <v>99.485427055614949</v>
      </c>
      <c r="AI738" s="24">
        <f>Calibrations!DR$97*('Bruker data input page'!BM738*10000)^2+('Bruker data input page'!BM738*10000)*Calibrations!DS$97+Calibrations!DT$97</f>
        <v>35.02425495428713</v>
      </c>
      <c r="AJ738" s="24">
        <f>Calibrations!DY$97*('Bruker data input page'!BO738*10000)^2+Calibrations!DZ$97*('Bruker data input page'!BO738*10000)+Calibrations!EA$97</f>
        <v>96.480226320972292</v>
      </c>
      <c r="AK738" s="21"/>
      <c r="AL738" s="21"/>
    </row>
    <row r="739" spans="2:38">
      <c r="B739" s="27">
        <f>'Bruker data input page'!B1416</f>
        <v>44762.718055555553</v>
      </c>
      <c r="C739" s="21" t="str">
        <f>'Bruker data input page'!G1416</f>
        <v>GeoExploration</v>
      </c>
      <c r="D739" s="21" t="str">
        <f>'Bruker data input page'!H1416</f>
        <v>Oxide3phase</v>
      </c>
      <c r="E739" s="26">
        <f>'Bruker data input page'!L1416</f>
        <v>90</v>
      </c>
      <c r="F739" s="26"/>
      <c r="G739" s="26" t="str">
        <f>'Bruker data input page'!DK739</f>
        <v>393-U1560B-5R-2A</v>
      </c>
      <c r="H739" s="26" t="str">
        <f>'Bruker data input page'!DL739</f>
        <v>SHLF</v>
      </c>
      <c r="I739" s="26">
        <f>'Bruker data input page'!DM739</f>
        <v>0</v>
      </c>
      <c r="J739" s="26">
        <f>'Bruker data input page'!DN739</f>
        <v>0</v>
      </c>
      <c r="K739" s="26" t="str">
        <f>'Bruker data input page'!DO739</f>
        <v/>
      </c>
      <c r="L739" s="26">
        <f>'Bruker data input page'!DP739</f>
        <v>0</v>
      </c>
      <c r="M739" s="26">
        <f>'Bruker data input page'!DQ739</f>
        <v>0</v>
      </c>
      <c r="N739" s="26">
        <f>'Bruker data input page'!DR739</f>
        <v>0</v>
      </c>
      <c r="O739" s="26">
        <f>'Bruker data input page'!DS739</f>
        <v>20</v>
      </c>
      <c r="P739" s="21" t="str">
        <f>'Bruker data input page'!DT739</f>
        <v>3A BKGD</v>
      </c>
      <c r="Q739" s="21">
        <f>'Bruker data input page'!A739</f>
        <v>559</v>
      </c>
      <c r="R739" s="27">
        <f>'Bruker data input page'!B739</f>
        <v>44763.138194444444</v>
      </c>
      <c r="S739" s="22">
        <f>'Bruker data input page'!Y739*Calibrations!H$97+Calibrations!I$97</f>
        <v>53.432422598632428</v>
      </c>
      <c r="T739" s="23">
        <f>Calibrations!O$97*('Bruker data input page'!AK739/0.5993)^2+Calibrations!P$97*('Bruker data input page'!AK739/0.5993)+Calibrations!Q$97</f>
        <v>1.3659269290879894</v>
      </c>
      <c r="U739" s="22">
        <f>Calibrations!$V$97*'Bruker data input page'!W739^2+Calibrations!$W$97*'Bruker data input page'!W739+Calibrations!$X$97</f>
        <v>18.598918794559321</v>
      </c>
      <c r="V739" s="23">
        <f>('Bruker data input page'!AS739/0.69943)*Calibrations!AC$97+Calibrations!AD$97</f>
        <v>8.9409114604083744</v>
      </c>
      <c r="W739" s="23">
        <f>'Bruker data input page'!U739*Calibrations!AQ$97+Calibrations!AR$97</f>
        <v>8.9880633792213587</v>
      </c>
      <c r="X739" s="23">
        <f>Calibrations!AJ$97*('Bruker data input page'!AQ739/0.77446)^2+('Bruker data input page'!AQ739/0.77446)*Calibrations!AK$97+Calibrations!AL$97</f>
        <v>0.16530104801018508</v>
      </c>
      <c r="Y739" s="23">
        <f>('Bruker data input page'!AI739/0.7147)*Calibrations!AX$97+Calibrations!AY$97</f>
        <v>11.796153321178497</v>
      </c>
      <c r="Z739" s="23">
        <f>('Bruker data input page'!AG739/0.8302)*Calibrations!BE$97+Calibrations!BF$97</f>
        <v>0.21782959342152322</v>
      </c>
      <c r="AA739" s="23">
        <f>((('Bruker data input page'!AA739/0.436)^2)*Calibrations!BK$97)+(('Bruker data input page'!AA739/0.436)*Calibrations!BL$97)+Calibrations!BM$97</f>
        <v>0.13268888062438622</v>
      </c>
      <c r="AB739" s="24">
        <f>'Bruker data input page'!AM739*Calibrations!BS$97*10000+Calibrations!BT$97</f>
        <v>346.9694138761314</v>
      </c>
      <c r="AC739" s="24">
        <f>Calibrations!CA$97*('Bruker data input page'!AO739*10000)^2+('Bruker data input page'!AO739*10000)*Calibrations!CB$97+Calibrations!CC$97</f>
        <v>248.66259485298465</v>
      </c>
      <c r="AD739" s="24">
        <f>'Bruker data input page'!AW739*10000*Calibrations!CI$97+Calibrations!CJ$97</f>
        <v>68.585395523239868</v>
      </c>
      <c r="AE739" s="24">
        <f>'Bruker data input page'!AY739*10000*Calibrations!CP$97+Calibrations!CQ$97</f>
        <v>51.514857308428674</v>
      </c>
      <c r="AF739" s="24">
        <f>Calibrations!$CW$97*('Bruker data input page'!BA739*10000)^2+('Bruker data input page'!BA739*10000)*Calibrations!$CX$97+Calibrations!$CY$97</f>
        <v>75.467237794190723</v>
      </c>
      <c r="AG739" s="24">
        <f>'Bruker data input page'!BI739*10000*Calibrations!DD$97+Calibrations!DE$97</f>
        <v>3.0310147047823475</v>
      </c>
      <c r="AH739" s="24">
        <f>('Bruker data input page'!BK739*10000)*Calibrations!DK$97+Calibrations!DL$97</f>
        <v>101.47178227777572</v>
      </c>
      <c r="AI739" s="24">
        <f>Calibrations!DR$97*('Bruker data input page'!BM739*10000)^2+('Bruker data input page'!BM739*10000)*Calibrations!DS$97+Calibrations!DT$97</f>
        <v>30.785516947465101</v>
      </c>
      <c r="AJ739" s="24">
        <f>Calibrations!DY$97*('Bruker data input page'!BO739*10000)^2+Calibrations!DZ$97*('Bruker data input page'!BO739*10000)+Calibrations!EA$97</f>
        <v>88.856843086640509</v>
      </c>
      <c r="AK739" s="21"/>
      <c r="AL739" s="21"/>
    </row>
    <row r="740" spans="2:38">
      <c r="B740" s="27">
        <f>'Bruker data input page'!B1417</f>
        <v>44762.719444444447</v>
      </c>
      <c r="C740" s="21" t="str">
        <f>'Bruker data input page'!G1417</f>
        <v>GeoExploration</v>
      </c>
      <c r="D740" s="21" t="str">
        <f>'Bruker data input page'!H1417</f>
        <v>Oxide3phase</v>
      </c>
      <c r="E740" s="26">
        <f>'Bruker data input page'!L1417</f>
        <v>90</v>
      </c>
      <c r="F740" s="26"/>
      <c r="G740" s="26" t="str">
        <f>'Bruker data input page'!DK740</f>
        <v>393-U1560B-5R-2A</v>
      </c>
      <c r="H740" s="26" t="str">
        <f>'Bruker data input page'!DL740</f>
        <v>SHLF</v>
      </c>
      <c r="I740" s="26">
        <f>'Bruker data input page'!DM740</f>
        <v>0</v>
      </c>
      <c r="J740" s="26">
        <f>'Bruker data input page'!DN740</f>
        <v>0</v>
      </c>
      <c r="K740" s="26" t="str">
        <f>'Bruker data input page'!DO740</f>
        <v/>
      </c>
      <c r="L740" s="26">
        <f>'Bruker data input page'!DP740</f>
        <v>0</v>
      </c>
      <c r="M740" s="26">
        <f>'Bruker data input page'!DQ740</f>
        <v>0</v>
      </c>
      <c r="N740" s="26">
        <f>'Bruker data input page'!DR740</f>
        <v>0</v>
      </c>
      <c r="O740" s="26">
        <f>'Bruker data input page'!DS740</f>
        <v>38</v>
      </c>
      <c r="P740" s="21" t="str">
        <f>'Bruker data input page'!DT740</f>
        <v>5A ALT HALO</v>
      </c>
      <c r="Q740" s="21">
        <f>'Bruker data input page'!A740</f>
        <v>560</v>
      </c>
      <c r="R740" s="27">
        <f>'Bruker data input page'!B740</f>
        <v>44763.13958333333</v>
      </c>
      <c r="S740" s="22">
        <f>'Bruker data input page'!Y740*Calibrations!H$97+Calibrations!I$97</f>
        <v>53.486126992549885</v>
      </c>
      <c r="T740" s="23">
        <f>Calibrations!O$97*('Bruker data input page'!AK740/0.5993)^2+Calibrations!P$97*('Bruker data input page'!AK740/0.5993)+Calibrations!Q$97</f>
        <v>1.2534637175831356</v>
      </c>
      <c r="U740" s="22">
        <f>Calibrations!$V$97*'Bruker data input page'!W740^2+Calibrations!$W$97*'Bruker data input page'!W740+Calibrations!$X$97</f>
        <v>19.463710132029959</v>
      </c>
      <c r="V740" s="23">
        <f>('Bruker data input page'!AS740/0.69943)*Calibrations!AC$97+Calibrations!AD$97</f>
        <v>9.3241648683412262</v>
      </c>
      <c r="W740" s="23">
        <f>'Bruker data input page'!U740*Calibrations!AQ$97+Calibrations!AR$97</f>
        <v>9.0911112434100687</v>
      </c>
      <c r="X740" s="23">
        <f>Calibrations!AJ$97*('Bruker data input page'!AQ740/0.77446)^2+('Bruker data input page'!AQ740/0.77446)*Calibrations!AK$97+Calibrations!AL$97</f>
        <v>0.13592857769589067</v>
      </c>
      <c r="Y740" s="23">
        <f>('Bruker data input page'!AI740/0.7147)*Calibrations!AX$97+Calibrations!AY$97</f>
        <v>11.575848319310595</v>
      </c>
      <c r="Z740" s="23">
        <f>('Bruker data input page'!AG740/0.8302)*Calibrations!BE$97+Calibrations!BF$97</f>
        <v>0.54698814459073575</v>
      </c>
      <c r="AA740" s="23">
        <f>((('Bruker data input page'!AA740/0.436)^2)*Calibrations!BK$97)+(('Bruker data input page'!AA740/0.436)*Calibrations!BL$97)+Calibrations!BM$97</f>
        <v>0.15669829088412768</v>
      </c>
      <c r="AB740" s="24">
        <f>'Bruker data input page'!AM740*Calibrations!BS$97*10000+Calibrations!BT$97</f>
        <v>324.67526017746457</v>
      </c>
      <c r="AC740" s="24">
        <f>Calibrations!CA$97*('Bruker data input page'!AO740*10000)^2+('Bruker data input page'!AO740*10000)*Calibrations!CB$97+Calibrations!CC$97</f>
        <v>223.23154217773725</v>
      </c>
      <c r="AD740" s="24">
        <f>'Bruker data input page'!AW740*10000*Calibrations!CI$97+Calibrations!CJ$97</f>
        <v>58.700114166859542</v>
      </c>
      <c r="AE740" s="24">
        <f>'Bruker data input page'!AY740*10000*Calibrations!CP$97+Calibrations!CQ$97</f>
        <v>52.542818576831536</v>
      </c>
      <c r="AF740" s="24">
        <f>Calibrations!$CW$97*('Bruker data input page'!BA740*10000)^2+('Bruker data input page'!BA740*10000)*Calibrations!$CX$97+Calibrations!$CY$97</f>
        <v>67.281049961406254</v>
      </c>
      <c r="AG740" s="24">
        <f>'Bruker data input page'!BI740*10000*Calibrations!DD$97+Calibrations!DE$97</f>
        <v>12.071627209184928</v>
      </c>
      <c r="AH740" s="24">
        <f>('Bruker data input page'!BK740*10000)*Calibrations!DK$97+Calibrations!DL$97</f>
        <v>96.505894222373783</v>
      </c>
      <c r="AI740" s="24">
        <f>Calibrations!DR$97*('Bruker data input page'!BM740*10000)^2+('Bruker data input page'!BM740*10000)*Calibrations!DS$97+Calibrations!DT$97</f>
        <v>28.664408876081268</v>
      </c>
      <c r="AJ740" s="24">
        <f>Calibrations!DY$97*('Bruker data input page'!BO740*10000)^2+Calibrations!DZ$97*('Bruker data input page'!BO740*10000)+Calibrations!EA$97</f>
        <v>79.50533291755913</v>
      </c>
      <c r="AK740" s="21"/>
      <c r="AL740" s="21"/>
    </row>
    <row r="741" spans="2:38">
      <c r="B741" s="27">
        <f>'Bruker data input page'!B1418</f>
        <v>44762.720138888886</v>
      </c>
      <c r="C741" s="21" t="str">
        <f>'Bruker data input page'!G1418</f>
        <v>GeoExploration</v>
      </c>
      <c r="D741" s="21" t="str">
        <f>'Bruker data input page'!H1418</f>
        <v>Oxide3phase</v>
      </c>
      <c r="E741" s="26">
        <f>'Bruker data input page'!L1418</f>
        <v>90</v>
      </c>
      <c r="F741" s="26"/>
      <c r="G741" s="26" t="str">
        <f>'Bruker data input page'!DK741</f>
        <v>393-U1560B-5R-2A</v>
      </c>
      <c r="H741" s="26" t="str">
        <f>'Bruker data input page'!DL741</f>
        <v>SHLF</v>
      </c>
      <c r="I741" s="26">
        <f>'Bruker data input page'!DM741</f>
        <v>0</v>
      </c>
      <c r="J741" s="26">
        <f>'Bruker data input page'!DN741</f>
        <v>0</v>
      </c>
      <c r="K741" s="26" t="str">
        <f>'Bruker data input page'!DO741</f>
        <v/>
      </c>
      <c r="L741" s="26">
        <f>'Bruker data input page'!DP741</f>
        <v>0</v>
      </c>
      <c r="M741" s="26">
        <f>'Bruker data input page'!DQ741</f>
        <v>0</v>
      </c>
      <c r="N741" s="26">
        <f>'Bruker data input page'!DR741</f>
        <v>0</v>
      </c>
      <c r="O741" s="26">
        <f>'Bruker data input page'!DS741</f>
        <v>51</v>
      </c>
      <c r="P741" s="21" t="str">
        <f>'Bruker data input page'!DT741</f>
        <v>6A BKGD</v>
      </c>
      <c r="Q741" s="21">
        <f>'Bruker data input page'!A741</f>
        <v>561</v>
      </c>
      <c r="R741" s="27">
        <f>'Bruker data input page'!B741</f>
        <v>44763.143055555556</v>
      </c>
      <c r="S741" s="22">
        <f>'Bruker data input page'!Y741*Calibrations!H$97+Calibrations!I$97</f>
        <v>54.616889640586244</v>
      </c>
      <c r="T741" s="23">
        <f>Calibrations!O$97*('Bruker data input page'!AK741/0.5993)^2+Calibrations!P$97*('Bruker data input page'!AK741/0.5993)+Calibrations!Q$97</f>
        <v>1.4917568234151013</v>
      </c>
      <c r="U741" s="22">
        <f>Calibrations!$V$97*'Bruker data input page'!W741^2+Calibrations!$W$97*'Bruker data input page'!W741+Calibrations!$X$97</f>
        <v>18.09955053745103</v>
      </c>
      <c r="V741" s="23">
        <f>('Bruker data input page'!AS741/0.69943)*Calibrations!AC$97+Calibrations!AD$97</f>
        <v>8.8125366801319558</v>
      </c>
      <c r="W741" s="23">
        <f>'Bruker data input page'!U741*Calibrations!AQ$97+Calibrations!AR$97</f>
        <v>10.383559596320996</v>
      </c>
      <c r="X741" s="23">
        <f>Calibrations!AJ$97*('Bruker data input page'!AQ741/0.77446)^2+('Bruker data input page'!AQ741/0.77446)*Calibrations!AK$97+Calibrations!AL$97</f>
        <v>0.15086766796180134</v>
      </c>
      <c r="Y741" s="23">
        <f>('Bruker data input page'!AI741/0.7147)*Calibrations!AX$97+Calibrations!AY$97</f>
        <v>11.683336454292444</v>
      </c>
      <c r="Z741" s="23">
        <f>('Bruker data input page'!AG741/0.8302)*Calibrations!BE$97+Calibrations!BF$97</f>
        <v>0.21179275616945148</v>
      </c>
      <c r="AA741" s="23">
        <f>((('Bruker data input page'!AA741/0.436)^2)*Calibrations!BK$97)+(('Bruker data input page'!AA741/0.436)*Calibrations!BL$97)+Calibrations!BM$97</f>
        <v>0.11551686180098585</v>
      </c>
      <c r="AB741" s="24">
        <f>'Bruker data input page'!AM741*Calibrations!BS$97*10000+Calibrations!BT$97</f>
        <v>315.24311822802866</v>
      </c>
      <c r="AC741" s="24">
        <f>Calibrations!CA$97*('Bruker data input page'!AO741*10000)^2+('Bruker data input page'!AO741*10000)*Calibrations!CB$97+Calibrations!CC$97</f>
        <v>270.6319852573634</v>
      </c>
      <c r="AD741" s="24">
        <f>'Bruker data input page'!AW741*10000*Calibrations!CI$97+Calibrations!CJ$97</f>
        <v>104.172408406209</v>
      </c>
      <c r="AE741" s="24">
        <f>'Bruker data input page'!AY741*10000*Calibrations!CP$97+Calibrations!CQ$97</f>
        <v>68.990198871277371</v>
      </c>
      <c r="AF741" s="24">
        <f>Calibrations!$CW$97*('Bruker data input page'!BA741*10000)^2+('Bruker data input page'!BA741*10000)*Calibrations!$CX$97+Calibrations!$CY$97</f>
        <v>76.810841432159478</v>
      </c>
      <c r="AG741" s="24">
        <f>'Bruker data input page'!BI741*10000*Calibrations!DD$97+Calibrations!DE$97</f>
        <v>1.9009381417320252</v>
      </c>
      <c r="AH741" s="24">
        <f>('Bruker data input page'!BK741*10000)*Calibrations!DK$97+Calibrations!DL$97</f>
        <v>119.34897927722277</v>
      </c>
      <c r="AI741" s="24">
        <f>Calibrations!DR$97*('Bruker data input page'!BM741*10000)^2+('Bruker data input page'!BM741*10000)*Calibrations!DS$97+Calibrations!DT$97</f>
        <v>33.965005219574827</v>
      </c>
      <c r="AJ741" s="24">
        <f>Calibrations!DY$97*('Bruker data input page'!BO741*10000)^2+Calibrations!DZ$97*('Bruker data input page'!BO741*10000)+Calibrations!EA$97</f>
        <v>99.015783594038936</v>
      </c>
      <c r="AK741" s="21"/>
      <c r="AL741" s="21"/>
    </row>
    <row r="742" spans="2:38">
      <c r="B742" s="27">
        <f>'Bruker data input page'!B1419</f>
        <v>0</v>
      </c>
      <c r="C742" s="21">
        <f>'Bruker data input page'!G1419</f>
        <v>0</v>
      </c>
      <c r="D742" s="21">
        <f>'Bruker data input page'!H1419</f>
        <v>0</v>
      </c>
      <c r="E742" s="26">
        <f>'Bruker data input page'!L1419</f>
        <v>0</v>
      </c>
      <c r="F742" s="26"/>
      <c r="G742" s="26" t="str">
        <f>'Bruker data input page'!DK742</f>
        <v>393-U1560B-5R-2A</v>
      </c>
      <c r="H742" s="26" t="str">
        <f>'Bruker data input page'!DL742</f>
        <v>SHLF</v>
      </c>
      <c r="I742" s="26">
        <f>'Bruker data input page'!DM742</f>
        <v>0</v>
      </c>
      <c r="J742" s="26">
        <f>'Bruker data input page'!DN742</f>
        <v>0</v>
      </c>
      <c r="K742" s="26" t="str">
        <f>'Bruker data input page'!DO742</f>
        <v/>
      </c>
      <c r="L742" s="26">
        <f>'Bruker data input page'!DP742</f>
        <v>0</v>
      </c>
      <c r="M742" s="26">
        <f>'Bruker data input page'!DQ742</f>
        <v>0</v>
      </c>
      <c r="N742" s="26">
        <f>'Bruker data input page'!DR742</f>
        <v>0</v>
      </c>
      <c r="O742" s="26">
        <f>'Bruker data input page'!DS742</f>
        <v>74</v>
      </c>
      <c r="P742" s="21" t="str">
        <f>'Bruker data input page'!DT742</f>
        <v>9A BKGD</v>
      </c>
      <c r="Q742" s="21">
        <f>'Bruker data input page'!A742</f>
        <v>562</v>
      </c>
      <c r="R742" s="27">
        <f>'Bruker data input page'!B742</f>
        <v>44763.145138888889</v>
      </c>
      <c r="S742" s="22">
        <f>'Bruker data input page'!Y742*Calibrations!H$97+Calibrations!I$97</f>
        <v>54.929610801627717</v>
      </c>
      <c r="T742" s="23">
        <f>Calibrations!O$97*('Bruker data input page'!AK742/0.5993)^2+Calibrations!P$97*('Bruker data input page'!AK742/0.5993)+Calibrations!Q$97</f>
        <v>1.3763894802987486</v>
      </c>
      <c r="U742" s="22">
        <f>Calibrations!$V$97*'Bruker data input page'!W742^2+Calibrations!$W$97*'Bruker data input page'!W742+Calibrations!$X$97</f>
        <v>19.385634117323374</v>
      </c>
      <c r="V742" s="23">
        <f>('Bruker data input page'!AS742/0.69943)*Calibrations!AC$97+Calibrations!AD$97</f>
        <v>9.1356323995496229</v>
      </c>
      <c r="W742" s="23">
        <f>'Bruker data input page'!U742*Calibrations!AQ$97+Calibrations!AR$97</f>
        <v>9.6405709620297912</v>
      </c>
      <c r="X742" s="23">
        <f>Calibrations!AJ$97*('Bruker data input page'!AQ742/0.77446)^2+('Bruker data input page'!AQ742/0.77446)*Calibrations!AK$97+Calibrations!AL$97</f>
        <v>0.14415681540753678</v>
      </c>
      <c r="Y742" s="23">
        <f>('Bruker data input page'!AI742/0.7147)*Calibrations!AX$97+Calibrations!AY$97</f>
        <v>11.773011399765974</v>
      </c>
      <c r="Z742" s="23">
        <f>('Bruker data input page'!AG742/0.8302)*Calibrations!BE$97+Calibrations!BF$97</f>
        <v>0.26884086820152958</v>
      </c>
      <c r="AA742" s="23">
        <f>((('Bruker data input page'!AA742/0.436)^2)*Calibrations!BK$97)+(('Bruker data input page'!AA742/0.436)*Calibrations!BL$97)+Calibrations!BM$97</f>
        <v>0.14158872559958136</v>
      </c>
      <c r="AB742" s="24">
        <f>'Bruker data input page'!AM742*Calibrations!BS$97*10000+Calibrations!BT$97</f>
        <v>368.40610012484944</v>
      </c>
      <c r="AC742" s="24">
        <f>Calibrations!CA$97*('Bruker data input page'!AO742*10000)^2+('Bruker data input page'!AO742*10000)*Calibrations!CB$97+Calibrations!CC$97</f>
        <v>216.36191474932573</v>
      </c>
      <c r="AD742" s="24">
        <f>'Bruker data input page'!AW742*10000*Calibrations!CI$97+Calibrations!CJ$97</f>
        <v>122.9544429833316</v>
      </c>
      <c r="AE742" s="24">
        <f>'Bruker data input page'!AY742*10000*Calibrations!CP$97+Calibrations!CQ$97</f>
        <v>58.710586187248722</v>
      </c>
      <c r="AF742" s="24">
        <f>Calibrations!$CW$97*('Bruker data input page'!BA742*10000)^2+('Bruker data input page'!BA742*10000)*Calibrations!$CX$97+Calibrations!$CY$97</f>
        <v>71.400836593149606</v>
      </c>
      <c r="AG742" s="24">
        <f>'Bruker data input page'!BI742*10000*Calibrations!DD$97+Calibrations!DE$97</f>
        <v>3.0310147047823475</v>
      </c>
      <c r="AH742" s="24">
        <f>('Bruker data input page'!BK742*10000)*Calibrations!DK$97+Calibrations!DL$97</f>
        <v>109.41720316641884</v>
      </c>
      <c r="AI742" s="24">
        <f>Calibrations!DR$97*('Bruker data input page'!BM742*10000)^2+('Bruker data input page'!BM742*10000)*Calibrations!DS$97+Calibrations!DT$97</f>
        <v>31.845636216163818</v>
      </c>
      <c r="AJ742" s="24">
        <f>Calibrations!DY$97*('Bruker data input page'!BO742*10000)^2+Calibrations!DZ$97*('Bruker data input page'!BO742*10000)+Calibrations!EA$97</f>
        <v>88.008253151795159</v>
      </c>
      <c r="AK742" s="21"/>
      <c r="AL742" s="21"/>
    </row>
    <row r="743" spans="2:38">
      <c r="B743" s="27">
        <f>'Bruker data input page'!B1420</f>
        <v>0</v>
      </c>
      <c r="C743" s="21">
        <f>'Bruker data input page'!G1420</f>
        <v>0</v>
      </c>
      <c r="D743" s="21">
        <f>'Bruker data input page'!H1420</f>
        <v>0</v>
      </c>
      <c r="E743" s="26">
        <f>'Bruker data input page'!L1420</f>
        <v>0</v>
      </c>
      <c r="F743" s="26"/>
      <c r="G743" s="26" t="str">
        <f>'Bruker data input page'!DK743</f>
        <v>393-U1560B-6R-1A</v>
      </c>
      <c r="H743" s="26" t="str">
        <f>'Bruker data input page'!DL743</f>
        <v>SHLF</v>
      </c>
      <c r="I743" s="26">
        <f>'Bruker data input page'!DM743</f>
        <v>0</v>
      </c>
      <c r="J743" s="26">
        <f>'Bruker data input page'!DN743</f>
        <v>0</v>
      </c>
      <c r="K743" s="26" t="str">
        <f>'Bruker data input page'!DO743</f>
        <v/>
      </c>
      <c r="L743" s="26">
        <f>'Bruker data input page'!DP743</f>
        <v>0</v>
      </c>
      <c r="M743" s="26">
        <f>'Bruker data input page'!DQ743</f>
        <v>0</v>
      </c>
      <c r="N743" s="26">
        <f>'Bruker data input page'!DR743</f>
        <v>0</v>
      </c>
      <c r="O743" s="26">
        <f>'Bruker data input page'!DS743</f>
        <v>12</v>
      </c>
      <c r="P743" s="21" t="str">
        <f>'Bruker data input page'!DT743</f>
        <v>3A ALT</v>
      </c>
      <c r="Q743" s="21">
        <f>'Bruker data input page'!A743</f>
        <v>563</v>
      </c>
      <c r="R743" s="27">
        <f>'Bruker data input page'!B743</f>
        <v>44763.165972222225</v>
      </c>
      <c r="S743" s="22">
        <f>'Bruker data input page'!Y743*Calibrations!H$97+Calibrations!I$97</f>
        <v>51.770675577991845</v>
      </c>
      <c r="T743" s="23">
        <f>Calibrations!O$97*('Bruker data input page'!AK743/0.5993)^2+Calibrations!P$97*('Bruker data input page'!AK743/0.5993)+Calibrations!Q$97</f>
        <v>1.3903844587456937</v>
      </c>
      <c r="U743" s="22">
        <f>Calibrations!$V$97*'Bruker data input page'!W743^2+Calibrations!$W$97*'Bruker data input page'!W743+Calibrations!$X$97</f>
        <v>18.488832452162448</v>
      </c>
      <c r="V743" s="23">
        <f>('Bruker data input page'!AS743/0.69943)*Calibrations!AC$97+Calibrations!AD$97</f>
        <v>8.6086049944237857</v>
      </c>
      <c r="W743" s="23">
        <f>'Bruker data input page'!U743*Calibrations!AQ$97+Calibrations!AR$97</f>
        <v>9.6326442032460449</v>
      </c>
      <c r="X743" s="23">
        <f>Calibrations!AJ$97*('Bruker data input page'!AQ743/0.77446)^2+('Bruker data input page'!AQ743/0.77446)*Calibrations!AK$97+Calibrations!AL$97</f>
        <v>0.14048426892517579</v>
      </c>
      <c r="Y743" s="23">
        <f>('Bruker data input page'!AI743/0.7147)*Calibrations!AX$97+Calibrations!AY$97</f>
        <v>11.391626444908272</v>
      </c>
      <c r="Z743" s="23">
        <f>('Bruker data input page'!AG743/0.8302)*Calibrations!BE$97+Calibrations!BF$97</f>
        <v>0.18568343505424112</v>
      </c>
      <c r="AA743" s="23">
        <f>((('Bruker data input page'!AA743/0.436)^2)*Calibrations!BK$97)+(('Bruker data input page'!AA743/0.436)*Calibrations!BL$97)+Calibrations!BM$97</f>
        <v>0.10461403248047219</v>
      </c>
      <c r="AB743" s="24">
        <f>'Bruker data input page'!AM743*Calibrations!BS$97*10000+Calibrations!BT$97</f>
        <v>313.52818332813115</v>
      </c>
      <c r="AC743" s="24">
        <f>Calibrations!CA$97*('Bruker data input page'!AO743*10000)^2+('Bruker data input page'!AO743*10000)*Calibrations!CB$97+Calibrations!CC$97</f>
        <v>241.07425669690534</v>
      </c>
      <c r="AD743" s="24">
        <f>'Bruker data input page'!AW743*10000*Calibrations!CI$97+Calibrations!CJ$97</f>
        <v>204.01375010565022</v>
      </c>
      <c r="AE743" s="24">
        <f>'Bruker data input page'!AY743*10000*Calibrations!CP$97+Calibrations!CQ$97</f>
        <v>72.074082676485958</v>
      </c>
      <c r="AF743" s="24">
        <f>Calibrations!$CW$97*('Bruker data input page'!BA743*10000)^2+('Bruker data input page'!BA743*10000)*Calibrations!$CX$97+Calibrations!$CY$97</f>
        <v>74.117702441699478</v>
      </c>
      <c r="AG743" s="24">
        <f>'Bruker data input page'!BI743*10000*Calibrations!DD$97+Calibrations!DE$97</f>
        <v>3.0310147047823475</v>
      </c>
      <c r="AH743" s="24">
        <f>('Bruker data input page'!BK743*10000)*Calibrations!DK$97+Calibrations!DL$97</f>
        <v>109.41720316641884</v>
      </c>
      <c r="AI743" s="24">
        <f>Calibrations!DR$97*('Bruker data input page'!BM743*10000)^2+('Bruker data input page'!BM743*10000)*Calibrations!DS$97+Calibrations!DT$97</f>
        <v>30.785516947465101</v>
      </c>
      <c r="AJ743" s="24">
        <f>Calibrations!DY$97*('Bruker data input page'!BO743*10000)^2+Calibrations!DZ$97*('Bruker data input page'!BO743*10000)+Calibrations!EA$97</f>
        <v>88.856843086640509</v>
      </c>
      <c r="AK743" s="21"/>
      <c r="AL743" s="21"/>
    </row>
    <row r="744" spans="2:38">
      <c r="B744" s="27">
        <f>'Bruker data input page'!B1421</f>
        <v>0</v>
      </c>
      <c r="C744" s="21">
        <f>'Bruker data input page'!G1421</f>
        <v>0</v>
      </c>
      <c r="D744" s="21">
        <f>'Bruker data input page'!H1421</f>
        <v>0</v>
      </c>
      <c r="E744" s="26">
        <f>'Bruker data input page'!L1421</f>
        <v>0</v>
      </c>
      <c r="F744" s="26"/>
      <c r="G744" s="26" t="str">
        <f>'Bruker data input page'!DK744</f>
        <v>393-U1560B-6R-1A</v>
      </c>
      <c r="H744" s="26" t="str">
        <f>'Bruker data input page'!DL744</f>
        <v>SHLF</v>
      </c>
      <c r="I744" s="26">
        <f>'Bruker data input page'!DM744</f>
        <v>0</v>
      </c>
      <c r="J744" s="26">
        <f>'Bruker data input page'!DN744</f>
        <v>0</v>
      </c>
      <c r="K744" s="26" t="str">
        <f>'Bruker data input page'!DO744</f>
        <v/>
      </c>
      <c r="L744" s="26">
        <f>'Bruker data input page'!DP744</f>
        <v>0</v>
      </c>
      <c r="M744" s="26">
        <f>'Bruker data input page'!DQ744</f>
        <v>0</v>
      </c>
      <c r="N744" s="26">
        <f>'Bruker data input page'!DR744</f>
        <v>0</v>
      </c>
      <c r="O744" s="26">
        <f>'Bruker data input page'!DS744</f>
        <v>61</v>
      </c>
      <c r="P744" s="21" t="str">
        <f>'Bruker data input page'!DT744</f>
        <v>8A ALT</v>
      </c>
      <c r="Q744" s="21">
        <f>'Bruker data input page'!A744</f>
        <v>564</v>
      </c>
      <c r="R744" s="27">
        <f>'Bruker data input page'!B744</f>
        <v>44763.168055555558</v>
      </c>
      <c r="S744" s="22">
        <f>'Bruker data input page'!Y744*Calibrations!H$97+Calibrations!I$97</f>
        <v>52.786425276222666</v>
      </c>
      <c r="T744" s="23">
        <f>Calibrations!O$97*('Bruker data input page'!AK744/0.5993)^2+Calibrations!P$97*('Bruker data input page'!AK744/0.5993)+Calibrations!Q$97</f>
        <v>1.0027954267664123</v>
      </c>
      <c r="U744" s="22">
        <f>Calibrations!$V$97*'Bruker data input page'!W744^2+Calibrations!$W$97*'Bruker data input page'!W744+Calibrations!$X$97</f>
        <v>22.101075477451072</v>
      </c>
      <c r="V744" s="23">
        <f>('Bruker data input page'!AS744/0.69943)*Calibrations!AC$97+Calibrations!AD$97</f>
        <v>7.1071093861010537</v>
      </c>
      <c r="W744" s="23">
        <f>'Bruker data input page'!U744*Calibrations!AQ$97+Calibrations!AR$97</f>
        <v>7.4951260297556637</v>
      </c>
      <c r="X744" s="23">
        <f>Calibrations!AJ$97*('Bruker data input page'!AQ744/0.77446)^2+('Bruker data input page'!AQ744/0.77446)*Calibrations!AK$97+Calibrations!AL$97</f>
        <v>0.1065368812328872</v>
      </c>
      <c r="Y744" s="23">
        <f>('Bruker data input page'!AI744/0.7147)*Calibrations!AX$97+Calibrations!AY$97</f>
        <v>11.755654958706579</v>
      </c>
      <c r="Z744" s="23">
        <f>('Bruker data input page'!AG744/0.8302)*Calibrations!BE$97+Calibrations!BF$97</f>
        <v>0.20062460725311873</v>
      </c>
      <c r="AA744" s="23">
        <f>((('Bruker data input page'!AA744/0.436)^2)*Calibrations!BK$97)+(('Bruker data input page'!AA744/0.436)*Calibrations!BL$97)+Calibrations!BM$97</f>
        <v>0.13306052165993082</v>
      </c>
      <c r="AB744" s="24">
        <f>'Bruker data input page'!AM744*Calibrations!BS$97*10000+Calibrations!BT$97</f>
        <v>340.96714172649035</v>
      </c>
      <c r="AC744" s="24">
        <f>Calibrations!CA$97*('Bruker data input page'!AO744*10000)^2+('Bruker data input page'!AO744*10000)*Calibrations!CB$97+Calibrations!CC$97</f>
        <v>266.53935041221371</v>
      </c>
      <c r="AD744" s="24">
        <f>'Bruker data input page'!AW744*10000*Calibrations!CI$97+Calibrations!CJ$97</f>
        <v>36.952495182822851</v>
      </c>
      <c r="AE744" s="24">
        <f>'Bruker data input page'!AY744*10000*Calibrations!CP$97+Calibrations!CQ$97</f>
        <v>50.486896040025819</v>
      </c>
      <c r="AF744" s="24">
        <f>Calibrations!$CW$97*('Bruker data input page'!BA744*10000)^2+('Bruker data input page'!BA744*10000)*Calibrations!$CX$97+Calibrations!$CY$97</f>
        <v>41.441236126199101</v>
      </c>
      <c r="AG744" s="24">
        <f>'Bruker data input page'!BI744*10000*Calibrations!DD$97+Calibrations!DE$97</f>
        <v>4.1610912678326706</v>
      </c>
      <c r="AH744" s="24">
        <f>('Bruker data input page'!BK744*10000)*Calibrations!DK$97+Calibrations!DL$97</f>
        <v>132.26028822126784</v>
      </c>
      <c r="AI744" s="24">
        <f>Calibrations!DR$97*('Bruker data input page'!BM744*10000)^2+('Bruker data input page'!BM744*10000)*Calibrations!DS$97+Calibrations!DT$97</f>
        <v>22.294128390038448</v>
      </c>
      <c r="AJ744" s="24">
        <f>Calibrations!DY$97*('Bruker data input page'!BO744*10000)^2+Calibrations!DZ$97*('Bruker data input page'!BO744*10000)+Calibrations!EA$97</f>
        <v>66.692926819219608</v>
      </c>
      <c r="AK744" s="21"/>
      <c r="AL744" s="21"/>
    </row>
    <row r="745" spans="2:38">
      <c r="B745" s="27">
        <f>'Bruker data input page'!B1422</f>
        <v>0</v>
      </c>
      <c r="C745" s="21">
        <f>'Bruker data input page'!G1422</f>
        <v>0</v>
      </c>
      <c r="D745" s="21">
        <f>'Bruker data input page'!H1422</f>
        <v>0</v>
      </c>
      <c r="E745" s="26">
        <f>'Bruker data input page'!L1422</f>
        <v>0</v>
      </c>
      <c r="F745" s="26"/>
      <c r="G745" s="26" t="str">
        <f>'Bruker data input page'!DK745</f>
        <v>393-U1560B-6R-1A</v>
      </c>
      <c r="H745" s="26" t="str">
        <f>'Bruker data input page'!DL745</f>
        <v>SHLF</v>
      </c>
      <c r="I745" s="26">
        <f>'Bruker data input page'!DM745</f>
        <v>0</v>
      </c>
      <c r="J745" s="26">
        <f>'Bruker data input page'!DN745</f>
        <v>0</v>
      </c>
      <c r="K745" s="26" t="str">
        <f>'Bruker data input page'!DO745</f>
        <v/>
      </c>
      <c r="L745" s="26">
        <f>'Bruker data input page'!DP745</f>
        <v>0</v>
      </c>
      <c r="M745" s="26">
        <f>'Bruker data input page'!DQ745</f>
        <v>0</v>
      </c>
      <c r="N745" s="26">
        <f>'Bruker data input page'!DR745</f>
        <v>0</v>
      </c>
      <c r="O745" s="26">
        <f>'Bruker data input page'!DS745</f>
        <v>73</v>
      </c>
      <c r="P745" s="21" t="str">
        <f>'Bruker data input page'!DT745</f>
        <v>9A BKGD</v>
      </c>
      <c r="Q745" s="21">
        <f>'Bruker data input page'!A745</f>
        <v>565</v>
      </c>
      <c r="R745" s="27">
        <f>'Bruker data input page'!B745</f>
        <v>44763.170138888891</v>
      </c>
      <c r="S745" s="22">
        <f>'Bruker data input page'!Y745*Calibrations!H$97+Calibrations!I$97</f>
        <v>51.711624507688796</v>
      </c>
      <c r="T745" s="23">
        <f>Calibrations!O$97*('Bruker data input page'!AK745/0.5993)^2+Calibrations!P$97*('Bruker data input page'!AK745/0.5993)+Calibrations!Q$97</f>
        <v>1.3339512460484306</v>
      </c>
      <c r="U745" s="22">
        <f>Calibrations!$V$97*'Bruker data input page'!W745^2+Calibrations!$W$97*'Bruker data input page'!W745+Calibrations!$X$97</f>
        <v>18.180600966441887</v>
      </c>
      <c r="V745" s="23">
        <f>('Bruker data input page'!AS745/0.69943)*Calibrations!AC$97+Calibrations!AD$97</f>
        <v>8.8306703374355759</v>
      </c>
      <c r="W745" s="23">
        <f>'Bruker data input page'!U745*Calibrations!AQ$97+Calibrations!AR$97</f>
        <v>10.22289772926505</v>
      </c>
      <c r="X745" s="23">
        <f>Calibrations!AJ$97*('Bruker data input page'!AQ745/0.77446)^2+('Bruker data input page'!AQ745/0.77446)*Calibrations!AK$97+Calibrations!AL$97</f>
        <v>0.12373659586820006</v>
      </c>
      <c r="Y745" s="23">
        <f>('Bruker data input page'!AI745/0.7147)*Calibrations!AX$97+Calibrations!AY$97</f>
        <v>10.801050700440001</v>
      </c>
      <c r="Z745" s="23">
        <f>('Bruker data input page'!AG745/0.8302)*Calibrations!BE$97+Calibrations!BF$97</f>
        <v>9.6489164654880943E-2</v>
      </c>
      <c r="AA745" s="23">
        <f>((('Bruker data input page'!AA745/0.436)^2)*Calibrations!BK$97)+(('Bruker data input page'!AA745/0.436)*Calibrations!BL$97)+Calibrations!BM$97</f>
        <v>0.13788541262604465</v>
      </c>
      <c r="AB745" s="24">
        <f>'Bruker data input page'!AM745*Calibrations!BS$97*10000+Calibrations!BT$97</f>
        <v>311.81324842823375</v>
      </c>
      <c r="AC745" s="24">
        <f>Calibrations!CA$97*('Bruker data input page'!AO745*10000)^2+('Bruker data input page'!AO745*10000)*Calibrations!CB$97+Calibrations!CC$97</f>
        <v>247.58666515786985</v>
      </c>
      <c r="AD745" s="24">
        <f>'Bruker data input page'!AW745*10000*Calibrations!CI$97+Calibrations!CJ$97</f>
        <v>55.734529759945453</v>
      </c>
      <c r="AE745" s="24">
        <f>'Bruker data input page'!AY745*10000*Calibrations!CP$97+Calibrations!CQ$97</f>
        <v>47.403012234817204</v>
      </c>
      <c r="AF745" s="24">
        <f>Calibrations!$CW$97*('Bruker data input page'!BA745*10000)^2+('Bruker data input page'!BA745*10000)*Calibrations!$CX$97+Calibrations!$CY$97</f>
        <v>53.162866411634454</v>
      </c>
      <c r="AG745" s="24" t="e">
        <f>'Bruker data input page'!BI745*10000*Calibrations!DD$97+Calibrations!DE$97</f>
        <v>#VALUE!</v>
      </c>
      <c r="AH745" s="24">
        <f>('Bruker data input page'!BK745*10000)*Calibrations!DK$97+Calibrations!DL$97</f>
        <v>102.46495988885611</v>
      </c>
      <c r="AI745" s="24">
        <f>Calibrations!DR$97*('Bruker data input page'!BM745*10000)^2+('Bruker data input page'!BM745*10000)*Calibrations!DS$97+Calibrations!DT$97</f>
        <v>28.664408876081268</v>
      </c>
      <c r="AJ745" s="24">
        <f>Calibrations!DY$97*('Bruker data input page'!BO745*10000)^2+Calibrations!DZ$97*('Bruker data input page'!BO745*10000)+Calibrations!EA$97</f>
        <v>91.400756067273065</v>
      </c>
      <c r="AK745" s="21"/>
      <c r="AL745" s="21"/>
    </row>
    <row r="746" spans="2:38">
      <c r="B746" s="27">
        <f>'Bruker data input page'!B1423</f>
        <v>0</v>
      </c>
      <c r="C746" s="21">
        <f>'Bruker data input page'!G1423</f>
        <v>0</v>
      </c>
      <c r="D746" s="21">
        <f>'Bruker data input page'!H1423</f>
        <v>0</v>
      </c>
      <c r="E746" s="26">
        <f>'Bruker data input page'!L1423</f>
        <v>0</v>
      </c>
      <c r="F746" s="26"/>
      <c r="G746" s="26" t="str">
        <f>'Bruker data input page'!DK746</f>
        <v>393-U1560B-6R-1A</v>
      </c>
      <c r="H746" s="26" t="str">
        <f>'Bruker data input page'!DL746</f>
        <v>SHLF</v>
      </c>
      <c r="I746" s="26">
        <f>'Bruker data input page'!DM746</f>
        <v>0</v>
      </c>
      <c r="J746" s="26">
        <f>'Bruker data input page'!DN746</f>
        <v>0</v>
      </c>
      <c r="K746" s="26" t="str">
        <f>'Bruker data input page'!DO746</f>
        <v/>
      </c>
      <c r="L746" s="26">
        <f>'Bruker data input page'!DP746</f>
        <v>0</v>
      </c>
      <c r="M746" s="26">
        <f>'Bruker data input page'!DQ746</f>
        <v>0</v>
      </c>
      <c r="N746" s="26">
        <f>'Bruker data input page'!DR746</f>
        <v>0</v>
      </c>
      <c r="O746" s="26">
        <f>'Bruker data input page'!DS746</f>
        <v>121</v>
      </c>
      <c r="P746" s="21" t="str">
        <f>'Bruker data input page'!DT746</f>
        <v>11A ALT</v>
      </c>
      <c r="Q746" s="21">
        <f>'Bruker data input page'!A746</f>
        <v>566</v>
      </c>
      <c r="R746" s="27">
        <f>'Bruker data input page'!B746</f>
        <v>44763.173611111109</v>
      </c>
      <c r="S746" s="22">
        <f>'Bruker data input page'!Y746*Calibrations!H$97+Calibrations!I$97</f>
        <v>48.569561018425219</v>
      </c>
      <c r="T746" s="23">
        <f>Calibrations!O$97*('Bruker data input page'!AK746/0.5993)^2+Calibrations!P$97*('Bruker data input page'!AK746/0.5993)+Calibrations!Q$97</f>
        <v>1.2267560471191028</v>
      </c>
      <c r="U746" s="22">
        <f>Calibrations!$V$97*'Bruker data input page'!W746^2+Calibrations!$W$97*'Bruker data input page'!W746+Calibrations!$X$97</f>
        <v>16.697446040564714</v>
      </c>
      <c r="V746" s="23">
        <f>('Bruker data input page'!AS746/0.69943)*Calibrations!AC$97+Calibrations!AD$97</f>
        <v>8.4203603614624019</v>
      </c>
      <c r="W746" s="23">
        <f>'Bruker data input page'!U746*Calibrations!AQ$97+Calibrations!AR$97</f>
        <v>7.37622464799946</v>
      </c>
      <c r="X746" s="23">
        <f>Calibrations!AJ$97*('Bruker data input page'!AQ746/0.77446)^2+('Bruker data input page'!AQ746/0.77446)*Calibrations!AK$97+Calibrations!AL$97</f>
        <v>0.13776703830271231</v>
      </c>
      <c r="Y746" s="23">
        <f>('Bruker data input page'!AI746/0.7147)*Calibrations!AX$97+Calibrations!AY$97</f>
        <v>10.56110551526805</v>
      </c>
      <c r="Z746" s="23">
        <f>('Bruker data input page'!AG746/0.8302)*Calibrations!BE$97+Calibrations!BF$97</f>
        <v>0.24756101688797663</v>
      </c>
      <c r="AA746" s="23">
        <f>((('Bruker data input page'!AA746/0.436)^2)*Calibrations!BK$97)+(('Bruker data input page'!AA746/0.436)*Calibrations!BL$97)+Calibrations!BM$97</f>
        <v>6.9248157282138567E-2</v>
      </c>
      <c r="AB746" s="24">
        <f>'Bruker data input page'!AM746*Calibrations!BS$97*10000+Calibrations!BT$97</f>
        <v>380.41064442413165</v>
      </c>
      <c r="AC746" s="24">
        <f>Calibrations!CA$97*('Bruker data input page'!AO746*10000)^2+('Bruker data input page'!AO746*10000)*Calibrations!CB$97+Calibrations!CC$97</f>
        <v>195.16849233554152</v>
      </c>
      <c r="AD746" s="24">
        <f>'Bruker data input page'!AW746*10000*Calibrations!CI$97+Calibrations!CJ$97</f>
        <v>41.89513586101301</v>
      </c>
      <c r="AE746" s="24">
        <f>'Bruker data input page'!AY746*10000*Calibrations!CP$97+Calibrations!CQ$97</f>
        <v>66.934276334471647</v>
      </c>
      <c r="AF746" s="24">
        <f>Calibrations!$CW$97*('Bruker data input page'!BA746*10000)^2+('Bruker data input page'!BA746*10000)*Calibrations!$CX$97+Calibrations!$CY$97</f>
        <v>53.162866411634454</v>
      </c>
      <c r="AG746" s="24">
        <f>'Bruker data input page'!BI746*10000*Calibrations!DD$97+Calibrations!DE$97</f>
        <v>4.1610912678326706</v>
      </c>
      <c r="AH746" s="24">
        <f>('Bruker data input page'!BK746*10000)*Calibrations!DK$97+Calibrations!DL$97</f>
        <v>113.38991361074039</v>
      </c>
      <c r="AI746" s="24">
        <f>Calibrations!DR$97*('Bruker data input page'!BM746*10000)^2+('Bruker data input page'!BM746*10000)*Calibrations!DS$97+Calibrations!DT$97</f>
        <v>29.725107834104254</v>
      </c>
      <c r="AJ746" s="24">
        <f>Calibrations!DY$97*('Bruker data input page'!BO746*10000)^2+Calibrations!DZ$97*('Bruker data input page'!BO746*10000)+Calibrations!EA$97</f>
        <v>93.095150701108494</v>
      </c>
      <c r="AK746" s="21"/>
      <c r="AL746" s="21"/>
    </row>
    <row r="747" spans="2:38">
      <c r="B747" s="27">
        <f>'Bruker data input page'!B1424</f>
        <v>0</v>
      </c>
      <c r="C747" s="21">
        <f>'Bruker data input page'!G1424</f>
        <v>0</v>
      </c>
      <c r="D747" s="21">
        <f>'Bruker data input page'!H1424</f>
        <v>0</v>
      </c>
      <c r="E747" s="26">
        <f>'Bruker data input page'!L1424</f>
        <v>0</v>
      </c>
      <c r="F747" s="26"/>
      <c r="G747" s="26" t="str">
        <f>'Bruker data input page'!DK747</f>
        <v>393-U1560B-6R-1A</v>
      </c>
      <c r="H747" s="26" t="str">
        <f>'Bruker data input page'!DL747</f>
        <v>SHLF</v>
      </c>
      <c r="I747" s="26">
        <f>'Bruker data input page'!DM747</f>
        <v>0</v>
      </c>
      <c r="J747" s="26">
        <f>'Bruker data input page'!DN747</f>
        <v>0</v>
      </c>
      <c r="K747" s="26" t="str">
        <f>'Bruker data input page'!DO747</f>
        <v/>
      </c>
      <c r="L747" s="26">
        <f>'Bruker data input page'!DP747</f>
        <v>0</v>
      </c>
      <c r="M747" s="26">
        <f>'Bruker data input page'!DQ747</f>
        <v>0</v>
      </c>
      <c r="N747" s="26">
        <f>'Bruker data input page'!DR747</f>
        <v>0</v>
      </c>
      <c r="O747" s="26">
        <f>'Bruker data input page'!DS747</f>
        <v>125</v>
      </c>
      <c r="P747" s="21" t="str">
        <f>'Bruker data input page'!DT747</f>
        <v>11A BKGD</v>
      </c>
      <c r="Q747" s="21">
        <f>'Bruker data input page'!A747</f>
        <v>567</v>
      </c>
      <c r="R747" s="27">
        <f>'Bruker data input page'!B747</f>
        <v>44763.175000000003</v>
      </c>
      <c r="S747" s="22">
        <f>'Bruker data input page'!Y747*Calibrations!H$97+Calibrations!I$97</f>
        <v>48.863747034663319</v>
      </c>
      <c r="T747" s="23">
        <f>Calibrations!O$97*('Bruker data input page'!AK747/0.5993)^2+Calibrations!P$97*('Bruker data input page'!AK747/0.5993)+Calibrations!Q$97</f>
        <v>1.2206535749572995</v>
      </c>
      <c r="U747" s="22">
        <f>Calibrations!$V$97*'Bruker data input page'!W747^2+Calibrations!$W$97*'Bruker data input page'!W747+Calibrations!$X$97</f>
        <v>16.148472521298743</v>
      </c>
      <c r="V747" s="23">
        <f>('Bruker data input page'!AS747/0.69943)*Calibrations!AC$97+Calibrations!AD$97</f>
        <v>7.8916059413552677</v>
      </c>
      <c r="W747" s="23">
        <f>'Bruker data input page'!U747*Calibrations!AQ$97+Calibrations!AR$97</f>
        <v>9.7362720741750266</v>
      </c>
      <c r="X747" s="23">
        <f>Calibrations!AJ$97*('Bruker data input page'!AQ747/0.77446)^2+('Bruker data input page'!AQ747/0.77446)*Calibrations!AK$97+Calibrations!AL$97</f>
        <v>0.11913981605569858</v>
      </c>
      <c r="Y747" s="23">
        <f>('Bruker data input page'!AI747/0.7147)*Calibrations!AX$97+Calibrations!AY$97</f>
        <v>10.589576168584774</v>
      </c>
      <c r="Z747" s="23">
        <f>('Bruker data input page'!AG747/0.8302)*Calibrations!BE$97+Calibrations!BF$97</f>
        <v>9.8451136761804281E-2</v>
      </c>
      <c r="AA747" s="23">
        <f>((('Bruker data input page'!AA747/0.436)^2)*Calibrations!BK$97)+(('Bruker data input page'!AA747/0.436)*Calibrations!BL$97)+Calibrations!BM$97</f>
        <v>0.18980895056239067</v>
      </c>
      <c r="AB747" s="24">
        <f>'Bruker data input page'!AM747*Calibrations!BS$97*10000+Calibrations!BT$97</f>
        <v>377.8382420742854</v>
      </c>
      <c r="AC747" s="24">
        <f>Calibrations!CA$97*('Bruker data input page'!AO747*10000)^2+('Bruker data input page'!AO747*10000)*Calibrations!CB$97+Calibrations!CC$97</f>
        <v>272.66206545414514</v>
      </c>
      <c r="AD747" s="24">
        <f>'Bruker data input page'!AW747*10000*Calibrations!CI$97+Calibrations!CJ$97</f>
        <v>70.562451794515923</v>
      </c>
      <c r="AE747" s="24">
        <f>'Bruker data input page'!AY747*10000*Calibrations!CP$97+Calibrations!CQ$97</f>
        <v>40.207283355997163</v>
      </c>
      <c r="AF747" s="24">
        <f>Calibrations!$CW$97*('Bruker data input page'!BA747*10000)^2+('Bruker data input page'!BA747*10000)*Calibrations!$CX$97+Calibrations!$CY$97</f>
        <v>64.504866967631671</v>
      </c>
      <c r="AG747" s="24">
        <f>'Bruker data input page'!BI747*10000*Calibrations!DD$97+Calibrations!DE$97</f>
        <v>1.9009381417320252</v>
      </c>
      <c r="AH747" s="24">
        <f>('Bruker data input page'!BK747*10000)*Calibrations!DK$97+Calibrations!DL$97</f>
        <v>99.485427055614949</v>
      </c>
      <c r="AI747" s="24">
        <f>Calibrations!DR$97*('Bruker data input page'!BM747*10000)^2+('Bruker data input page'!BM747*10000)*Calibrations!DS$97+Calibrations!DT$97</f>
        <v>27.603420073396141</v>
      </c>
      <c r="AJ747" s="24">
        <f>Calibrations!DY$97*('Bruker data input page'!BO747*10000)^2+Calibrations!DZ$97*('Bruker data input page'!BO747*10000)+Calibrations!EA$97</f>
        <v>96.480226320972292</v>
      </c>
      <c r="AK747" s="21"/>
      <c r="AL747" s="21"/>
    </row>
    <row r="748" spans="2:38">
      <c r="B748" s="27">
        <f>'Bruker data input page'!B1425</f>
        <v>0</v>
      </c>
      <c r="C748" s="21">
        <f>'Bruker data input page'!G1425</f>
        <v>0</v>
      </c>
      <c r="D748" s="21">
        <f>'Bruker data input page'!H1425</f>
        <v>0</v>
      </c>
      <c r="E748" s="26">
        <f>'Bruker data input page'!L1425</f>
        <v>0</v>
      </c>
      <c r="F748" s="26"/>
      <c r="G748" s="26" t="str">
        <f>'Bruker data input page'!DK748</f>
        <v>393-U1560B-6R-1A</v>
      </c>
      <c r="H748" s="26" t="str">
        <f>'Bruker data input page'!DL748</f>
        <v>SHLF</v>
      </c>
      <c r="I748" s="26">
        <f>'Bruker data input page'!DM748</f>
        <v>0</v>
      </c>
      <c r="J748" s="26">
        <f>'Bruker data input page'!DN748</f>
        <v>0</v>
      </c>
      <c r="K748" s="26" t="str">
        <f>'Bruker data input page'!DO748</f>
        <v/>
      </c>
      <c r="L748" s="26">
        <f>'Bruker data input page'!DP748</f>
        <v>0</v>
      </c>
      <c r="M748" s="26">
        <f>'Bruker data input page'!DQ748</f>
        <v>0</v>
      </c>
      <c r="N748" s="26">
        <f>'Bruker data input page'!DR748</f>
        <v>0</v>
      </c>
      <c r="O748" s="26">
        <f>'Bruker data input page'!DS748</f>
        <v>133</v>
      </c>
      <c r="P748" s="21" t="str">
        <f>'Bruker data input page'!DT748</f>
        <v>12A BKGD</v>
      </c>
      <c r="Q748" s="21">
        <f>'Bruker data input page'!A748</f>
        <v>568</v>
      </c>
      <c r="R748" s="27">
        <f>'Bruker data input page'!B748</f>
        <v>44763.176388888889</v>
      </c>
      <c r="S748" s="22">
        <f>'Bruker data input page'!Y748*Calibrations!H$97+Calibrations!I$97</f>
        <v>51.628572801166001</v>
      </c>
      <c r="T748" s="23">
        <f>Calibrations!O$97*('Bruker data input page'!AK748/0.5993)^2+Calibrations!P$97*('Bruker data input page'!AK748/0.5993)+Calibrations!Q$97</f>
        <v>1.2219102124648209</v>
      </c>
      <c r="U748" s="22">
        <f>Calibrations!$V$97*'Bruker data input page'!W748^2+Calibrations!$W$97*'Bruker data input page'!W748+Calibrations!$X$97</f>
        <v>16.569690985620415</v>
      </c>
      <c r="V748" s="23">
        <f>('Bruker data input page'!AS748/0.69943)*Calibrations!AC$97+Calibrations!AD$97</f>
        <v>8.7246028340009119</v>
      </c>
      <c r="W748" s="23">
        <f>'Bruker data input page'!U748*Calibrations!AQ$97+Calibrations!AR$97</f>
        <v>10.666216214414604</v>
      </c>
      <c r="X748" s="23">
        <f>Calibrations!AJ$97*('Bruker data input page'!AQ748/0.77446)^2+('Bruker data input page'!AQ748/0.77446)*Calibrations!AK$97+Calibrations!AL$97</f>
        <v>0.12697089562506436</v>
      </c>
      <c r="Y748" s="23">
        <f>('Bruker data input page'!AI748/0.7147)*Calibrations!AX$97+Calibrations!AY$97</f>
        <v>10.607693857059051</v>
      </c>
      <c r="Z748" s="23">
        <f>('Bruker data input page'!AG748/0.8302)*Calibrations!BE$97+Calibrations!BF$97</f>
        <v>0.10177139725044372</v>
      </c>
      <c r="AA748" s="23">
        <f>((('Bruker data input page'!AA748/0.436)^2)*Calibrations!BK$97)+(('Bruker data input page'!AA748/0.436)*Calibrations!BL$97)+Calibrations!BM$97</f>
        <v>0.10348275534561606</v>
      </c>
      <c r="AB748" s="24">
        <f>'Bruker data input page'!AM748*Calibrations!BS$97*10000+Calibrations!BT$97</f>
        <v>432.71615887100376</v>
      </c>
      <c r="AC748" s="24">
        <f>Calibrations!CA$97*('Bruker data input page'!AO748*10000)^2+('Bruker data input page'!AO748*10000)*Calibrations!CB$97+Calibrations!CC$97</f>
        <v>231.12297521528677</v>
      </c>
      <c r="AD748" s="24">
        <f>'Bruker data input page'!AW748*10000*Calibrations!CI$97+Calibrations!CJ$97</f>
        <v>64.631282980687729</v>
      </c>
      <c r="AE748" s="24">
        <f>'Bruker data input page'!AY748*10000*Calibrations!CP$97+Calibrations!CQ$97</f>
        <v>40.207283355997163</v>
      </c>
      <c r="AF748" s="24">
        <f>Calibrations!$CW$97*('Bruker data input page'!BA748*10000)^2+('Bruker data input page'!BA748*10000)*Calibrations!$CX$97+Calibrations!$CY$97</f>
        <v>50.268049127410436</v>
      </c>
      <c r="AG748" s="24" t="e">
        <f>'Bruker data input page'!BI748*10000*Calibrations!DD$97+Calibrations!DE$97</f>
        <v>#VALUE!</v>
      </c>
      <c r="AH748" s="24">
        <f>('Bruker data input page'!BK748*10000)*Calibrations!DK$97+Calibrations!DL$97</f>
        <v>102.46495988885611</v>
      </c>
      <c r="AI748" s="24">
        <f>Calibrations!DR$97*('Bruker data input page'!BM748*10000)^2+('Bruker data input page'!BM748*10000)*Calibrations!DS$97+Calibrations!DT$97</f>
        <v>30.785516947465101</v>
      </c>
      <c r="AJ748" s="24">
        <f>Calibrations!DY$97*('Bruker data input page'!BO748*10000)^2+Calibrations!DZ$97*('Bruker data input page'!BO748*10000)+Calibrations!EA$97</f>
        <v>88.856843086640509</v>
      </c>
      <c r="AK748" s="21"/>
      <c r="AL748" s="21"/>
    </row>
    <row r="749" spans="2:38">
      <c r="B749" s="27">
        <f>'Bruker data input page'!B1426</f>
        <v>0</v>
      </c>
      <c r="C749" s="21">
        <f>'Bruker data input page'!G1426</f>
        <v>0</v>
      </c>
      <c r="D749" s="21">
        <f>'Bruker data input page'!H1426</f>
        <v>0</v>
      </c>
      <c r="E749" s="26">
        <f>'Bruker data input page'!L1426</f>
        <v>0</v>
      </c>
      <c r="F749" s="26"/>
      <c r="G749" s="26" t="str">
        <f>'Bruker data input page'!DK749</f>
        <v>393-U1560B-6R-2A</v>
      </c>
      <c r="H749" s="26" t="str">
        <f>'Bruker data input page'!DL749</f>
        <v>SHLF</v>
      </c>
      <c r="I749" s="26">
        <f>'Bruker data input page'!DM749</f>
        <v>0</v>
      </c>
      <c r="J749" s="26">
        <f>'Bruker data input page'!DN749</f>
        <v>0</v>
      </c>
      <c r="K749" s="26" t="str">
        <f>'Bruker data input page'!DO749</f>
        <v/>
      </c>
      <c r="L749" s="26">
        <f>'Bruker data input page'!DP749</f>
        <v>0</v>
      </c>
      <c r="M749" s="26">
        <f>'Bruker data input page'!DQ749</f>
        <v>0</v>
      </c>
      <c r="N749" s="26">
        <f>'Bruker data input page'!DR749</f>
        <v>0</v>
      </c>
      <c r="O749" s="26">
        <f>'Bruker data input page'!DS749</f>
        <v>44</v>
      </c>
      <c r="P749" s="21" t="str">
        <f>'Bruker data input page'!DT749</f>
        <v>2B BKGD</v>
      </c>
      <c r="Q749" s="21">
        <f>'Bruker data input page'!A749</f>
        <v>569</v>
      </c>
      <c r="R749" s="27">
        <f>'Bruker data input page'!B749</f>
        <v>44763.180555555555</v>
      </c>
      <c r="S749" s="22">
        <f>'Bruker data input page'!Y749*Calibrations!H$97+Calibrations!I$97</f>
        <v>50.942534813379737</v>
      </c>
      <c r="T749" s="23">
        <f>Calibrations!O$97*('Bruker data input page'!AK749/0.5993)^2+Calibrations!P$97*('Bruker data input page'!AK749/0.5993)+Calibrations!Q$97</f>
        <v>1.1708241653584979</v>
      </c>
      <c r="U749" s="22">
        <f>Calibrations!$V$97*'Bruker data input page'!W749^2+Calibrations!$W$97*'Bruker data input page'!W749+Calibrations!$X$97</f>
        <v>18.739648408536706</v>
      </c>
      <c r="V749" s="23">
        <f>('Bruker data input page'!AS749/0.69943)*Calibrations!AC$97+Calibrations!AD$97</f>
        <v>7.7331523168212577</v>
      </c>
      <c r="W749" s="23">
        <f>'Bruker data input page'!U749*Calibrations!AQ$97+Calibrations!AR$97</f>
        <v>8.743880541565936</v>
      </c>
      <c r="X749" s="23">
        <f>Calibrations!AJ$97*('Bruker data input page'!AQ749/0.77446)^2+('Bruker data input page'!AQ749/0.77446)*Calibrations!AK$97+Calibrations!AL$97</f>
        <v>0.10715463634973683</v>
      </c>
      <c r="Y749" s="23">
        <f>('Bruker data input page'!AI749/0.7147)*Calibrations!AX$97+Calibrations!AY$97</f>
        <v>11.132802323847159</v>
      </c>
      <c r="Z749" s="23">
        <f>('Bruker data input page'!AG749/0.8302)*Calibrations!BE$97+Calibrations!BF$97</f>
        <v>0.1099211275407406</v>
      </c>
      <c r="AA749" s="23">
        <f>((('Bruker data input page'!AA749/0.436)^2)*Calibrations!BK$97)+(('Bruker data input page'!AA749/0.436)*Calibrations!BL$97)+Calibrations!BM$97</f>
        <v>0.1382560625083637</v>
      </c>
      <c r="AB749" s="24">
        <f>'Bruker data input page'!AM749*Calibrations!BS$97*10000+Calibrations!BT$97</f>
        <v>378.69570952423419</v>
      </c>
      <c r="AC749" s="24">
        <f>Calibrations!CA$97*('Bruker data input page'!AO749*10000)^2+('Bruker data input page'!AO749*10000)*Calibrations!CB$97+Calibrations!CC$97</f>
        <v>168.07469060498187</v>
      </c>
      <c r="AD749" s="24">
        <f>'Bruker data input page'!AW749*10000*Calibrations!CI$97+Calibrations!CJ$97</f>
        <v>46.837776539203169</v>
      </c>
      <c r="AE749" s="24">
        <f>'Bruker data input page'!AY749*10000*Calibrations!CP$97+Calibrations!CQ$97</f>
        <v>56.654663650442998</v>
      </c>
      <c r="AF749" s="24">
        <f>Calibrations!$CW$97*('Bruker data input page'!BA749*10000)^2+('Bruker data input page'!BA749*10000)*Calibrations!$CX$97+Calibrations!$CY$97</f>
        <v>47.349504985096544</v>
      </c>
      <c r="AG749" s="24" t="e">
        <f>'Bruker data input page'!BI749*10000*Calibrations!DD$97+Calibrations!DE$97</f>
        <v>#VALUE!</v>
      </c>
      <c r="AH749" s="24">
        <f>('Bruker data input page'!BK749*10000)*Calibrations!DK$97+Calibrations!DL$97</f>
        <v>109.41720316641884</v>
      </c>
      <c r="AI749" s="24">
        <f>Calibrations!DR$97*('Bruker data input page'!BM749*10000)^2+('Bruker data input page'!BM749*10000)*Calibrations!DS$97+Calibrations!DT$97</f>
        <v>30.785516947465101</v>
      </c>
      <c r="AJ749" s="24">
        <f>Calibrations!DY$97*('Bruker data input page'!BO749*10000)^2+Calibrations!DZ$97*('Bruker data input page'!BO749*10000)+Calibrations!EA$97</f>
        <v>98.170907307000647</v>
      </c>
      <c r="AK749" s="21"/>
      <c r="AL749" s="21"/>
    </row>
    <row r="750" spans="2:38">
      <c r="B750" s="27">
        <f>'Bruker data input page'!B1427</f>
        <v>0</v>
      </c>
      <c r="C750" s="21">
        <f>'Bruker data input page'!G1427</f>
        <v>0</v>
      </c>
      <c r="D750" s="21">
        <f>'Bruker data input page'!H1427</f>
        <v>0</v>
      </c>
      <c r="E750" s="26">
        <f>'Bruker data input page'!L1427</f>
        <v>0</v>
      </c>
      <c r="F750" s="26"/>
      <c r="G750" s="26" t="str">
        <f>'Bruker data input page'!DK750</f>
        <v>393-U1560B-6R-2A</v>
      </c>
      <c r="H750" s="26" t="str">
        <f>'Bruker data input page'!DL750</f>
        <v>SHLF</v>
      </c>
      <c r="I750" s="26">
        <f>'Bruker data input page'!DM750</f>
        <v>0</v>
      </c>
      <c r="J750" s="26">
        <f>'Bruker data input page'!DN750</f>
        <v>0</v>
      </c>
      <c r="K750" s="26" t="str">
        <f>'Bruker data input page'!DO750</f>
        <v/>
      </c>
      <c r="L750" s="26">
        <f>'Bruker data input page'!DP750</f>
        <v>0</v>
      </c>
      <c r="M750" s="26">
        <f>'Bruker data input page'!DQ750</f>
        <v>0</v>
      </c>
      <c r="N750" s="26">
        <f>'Bruker data input page'!DR750</f>
        <v>0</v>
      </c>
      <c r="O750" s="26">
        <f>'Bruker data input page'!DS750</f>
        <v>46</v>
      </c>
      <c r="P750" s="21" t="str">
        <f>'Bruker data input page'!DT750</f>
        <v>2B BKGD</v>
      </c>
      <c r="Q750" s="21">
        <f>'Bruker data input page'!A750</f>
        <v>570</v>
      </c>
      <c r="R750" s="27">
        <f>'Bruker data input page'!B750</f>
        <v>44763.183333333334</v>
      </c>
      <c r="S750" s="22">
        <f>'Bruker data input page'!Y750*Calibrations!H$97+Calibrations!I$97</f>
        <v>51.443815428286264</v>
      </c>
      <c r="T750" s="23">
        <f>Calibrations!O$97*('Bruker data input page'!AK750/0.5993)^2+Calibrations!P$97*('Bruker data input page'!AK750/0.5993)+Calibrations!Q$97</f>
        <v>1.2373384841266968</v>
      </c>
      <c r="U750" s="22">
        <f>Calibrations!$V$97*'Bruker data input page'!W750^2+Calibrations!$W$97*'Bruker data input page'!W750+Calibrations!$X$97</f>
        <v>17.986532660423617</v>
      </c>
      <c r="V750" s="23">
        <f>('Bruker data input page'!AS750/0.69943)*Calibrations!AC$97+Calibrations!AD$97</f>
        <v>8.0228590799338484</v>
      </c>
      <c r="W750" s="23">
        <f>'Bruker data input page'!U750*Calibrations!AQ$97+Calibrations!AR$97</f>
        <v>9.1738588716891822</v>
      </c>
      <c r="X750" s="23">
        <f>Calibrations!AJ$97*('Bruker data input page'!AQ750/0.77446)^2+('Bruker data input page'!AQ750/0.77446)*Calibrations!AK$97+Calibrations!AL$97</f>
        <v>0.12216916889809439</v>
      </c>
      <c r="Y750" s="23">
        <f>('Bruker data input page'!AI750/0.7147)*Calibrations!AX$97+Calibrations!AY$97</f>
        <v>10.779735772823205</v>
      </c>
      <c r="Z750" s="23">
        <f>('Bruker data input page'!AG750/0.8302)*Calibrations!BE$97+Calibrations!BF$97</f>
        <v>0.1452366254653604</v>
      </c>
      <c r="AA750" s="23">
        <f>((('Bruker data input page'!AA750/0.436)^2)*Calibrations!BK$97)+(('Bruker data input page'!AA750/0.436)*Calibrations!BL$97)+Calibrations!BM$97</f>
        <v>0.14380731514407274</v>
      </c>
      <c r="AB750" s="24">
        <f>'Bruker data input page'!AM750*Calibrations!BS$97*10000+Calibrations!BT$97</f>
        <v>437.00349612074734</v>
      </c>
      <c r="AC750" s="24">
        <f>Calibrations!CA$97*('Bruker data input page'!AO750*10000)^2+('Bruker data input page'!AO750*10000)*Calibrations!CB$97+Calibrations!CC$97</f>
        <v>228.8818110831954</v>
      </c>
      <c r="AD750" s="24">
        <f>'Bruker data input page'!AW750*10000*Calibrations!CI$97+Calibrations!CJ$97</f>
        <v>51.780417217393321</v>
      </c>
      <c r="AE750" s="24">
        <f>'Bruker data input page'!AY750*10000*Calibrations!CP$97+Calibrations!CQ$97</f>
        <v>50.486896040025819</v>
      </c>
      <c r="AF750" s="24">
        <f>Calibrations!$CW$97*('Bruker data input page'!BA750*10000)^2+('Bruker data input page'!BA750*10000)*Calibrations!$CX$97+Calibrations!$CY$97</f>
        <v>60.296104618051245</v>
      </c>
      <c r="AG750" s="24" t="e">
        <f>'Bruker data input page'!BI750*10000*Calibrations!DD$97+Calibrations!DE$97</f>
        <v>#VALUE!</v>
      </c>
      <c r="AH750" s="24">
        <f>('Bruker data input page'!BK750*10000)*Calibrations!DK$97+Calibrations!DL$97</f>
        <v>115.37626883290119</v>
      </c>
      <c r="AI750" s="24">
        <f>Calibrations!DR$97*('Bruker data input page'!BM750*10000)^2+('Bruker data input page'!BM750*10000)*Calibrations!DS$97+Calibrations!DT$97</f>
        <v>29.725107834104254</v>
      </c>
      <c r="AJ750" s="24">
        <f>Calibrations!DY$97*('Bruker data input page'!BO750*10000)^2+Calibrations!DZ$97*('Bruker data input page'!BO750*10000)+Calibrations!EA$97</f>
        <v>99.860350410426648</v>
      </c>
      <c r="AK750" s="21"/>
      <c r="AL750" s="21"/>
    </row>
    <row r="751" spans="2:38">
      <c r="B751" s="27">
        <f>'Bruker data input page'!B1428</f>
        <v>0</v>
      </c>
      <c r="C751" s="21">
        <f>'Bruker data input page'!G1428</f>
        <v>0</v>
      </c>
      <c r="D751" s="21">
        <f>'Bruker data input page'!H1428</f>
        <v>0</v>
      </c>
      <c r="E751" s="26">
        <f>'Bruker data input page'!L1428</f>
        <v>0</v>
      </c>
      <c r="F751" s="26"/>
      <c r="G751" s="26" t="str">
        <f>'Bruker data input page'!DK751</f>
        <v>393-U1560B-6R-2A</v>
      </c>
      <c r="H751" s="26" t="str">
        <f>'Bruker data input page'!DL751</f>
        <v>SHLF</v>
      </c>
      <c r="I751" s="26">
        <f>'Bruker data input page'!DM751</f>
        <v>0</v>
      </c>
      <c r="J751" s="26">
        <f>'Bruker data input page'!DN751</f>
        <v>0</v>
      </c>
      <c r="K751" s="26" t="str">
        <f>'Bruker data input page'!DO751</f>
        <v/>
      </c>
      <c r="L751" s="26">
        <f>'Bruker data input page'!DP751</f>
        <v>0</v>
      </c>
      <c r="M751" s="26">
        <f>'Bruker data input page'!DQ751</f>
        <v>0</v>
      </c>
      <c r="N751" s="26">
        <f>'Bruker data input page'!DR751</f>
        <v>0</v>
      </c>
      <c r="O751" s="26">
        <f>'Bruker data input page'!DS751</f>
        <v>48</v>
      </c>
      <c r="P751" s="21" t="str">
        <f>'Bruker data input page'!DT751</f>
        <v>2B BKGD</v>
      </c>
      <c r="Q751" s="21">
        <f>'Bruker data input page'!A751</f>
        <v>571</v>
      </c>
      <c r="R751" s="27">
        <f>'Bruker data input page'!B751</f>
        <v>44763.185416666667</v>
      </c>
      <c r="S751" s="22">
        <f>'Bruker data input page'!Y751*Calibrations!H$97+Calibrations!I$97</f>
        <v>51.236126754463882</v>
      </c>
      <c r="T751" s="23">
        <f>Calibrations!O$97*('Bruker data input page'!AK751/0.5993)^2+Calibrations!P$97*('Bruker data input page'!AK751/0.5993)+Calibrations!Q$97</f>
        <v>1.3618458508388056</v>
      </c>
      <c r="U751" s="22">
        <f>Calibrations!$V$97*'Bruker data input page'!W751^2+Calibrations!$W$97*'Bruker data input page'!W751+Calibrations!$X$97</f>
        <v>17.110581300708514</v>
      </c>
      <c r="V751" s="23">
        <f>('Bruker data input page'!AS751/0.69943)*Calibrations!AC$97+Calibrations!AD$97</f>
        <v>8.1981511005355063</v>
      </c>
      <c r="W751" s="23">
        <f>'Bruker data input page'!U751*Calibrations!AQ$97+Calibrations!AR$97</f>
        <v>8.2232278243798298</v>
      </c>
      <c r="X751" s="23">
        <f>Calibrations!AJ$97*('Bruker data input page'!AQ751/0.77446)^2+('Bruker data input page'!AQ751/0.77446)*Calibrations!AK$97+Calibrations!AL$97</f>
        <v>0.12641259235963043</v>
      </c>
      <c r="Y751" s="23">
        <f>('Bruker data input page'!AI751/0.7147)*Calibrations!AX$97+Calibrations!AY$97</f>
        <v>10.735278923793881</v>
      </c>
      <c r="Z751" s="23">
        <f>('Bruker data input page'!AG751/0.8302)*Calibrations!BE$97+Calibrations!BF$97</f>
        <v>0.13829426262547784</v>
      </c>
      <c r="AA751" s="23">
        <f>((('Bruker data input page'!AA751/0.436)^2)*Calibrations!BK$97)+(('Bruker data input page'!AA751/0.436)*Calibrations!BL$97)+Calibrations!BM$97</f>
        <v>0.17023159265957943</v>
      </c>
      <c r="AB751" s="24">
        <f>'Bruker data input page'!AM751*Calibrations!BS$97*10000+Calibrations!BT$97</f>
        <v>393.27265617336241</v>
      </c>
      <c r="AC751" s="24">
        <f>Calibrations!CA$97*('Bruker data input page'!AO751*10000)^2+('Bruker data input page'!AO751*10000)*Calibrations!CB$97+Calibrations!CC$97</f>
        <v>209.39486396615595</v>
      </c>
      <c r="AD751" s="24">
        <f>'Bruker data input page'!AW751*10000*Calibrations!CI$97+Calibrations!CJ$97</f>
        <v>93.298598914190649</v>
      </c>
      <c r="AE751" s="24">
        <f>'Bruker data input page'!AY751*10000*Calibrations!CP$97+Calibrations!CQ$97</f>
        <v>60.766508724054461</v>
      </c>
      <c r="AF751" s="24">
        <f>Calibrations!$CW$97*('Bruker data input page'!BA751*10000)^2+('Bruker data input page'!BA751*10000)*Calibrations!$CX$97+Calibrations!$CY$97</f>
        <v>57.460604479051938</v>
      </c>
      <c r="AG751" s="24" t="e">
        <f>'Bruker data input page'!BI751*10000*Calibrations!DD$97+Calibrations!DE$97</f>
        <v>#VALUE!</v>
      </c>
      <c r="AH751" s="24">
        <f>('Bruker data input page'!BK751*10000)*Calibrations!DK$97+Calibrations!DL$97</f>
        <v>115.37626883290119</v>
      </c>
      <c r="AI751" s="24">
        <f>Calibrations!DR$97*('Bruker data input page'!BM751*10000)^2+('Bruker data input page'!BM751*10000)*Calibrations!DS$97+Calibrations!DT$97</f>
        <v>37.141884889725318</v>
      </c>
      <c r="AJ751" s="24">
        <f>Calibrations!DY$97*('Bruker data input page'!BO751*10000)^2+Calibrations!DZ$97*('Bruker data input page'!BO751*10000)+Calibrations!EA$97</f>
        <v>109.13016032775253</v>
      </c>
      <c r="AK751" s="21"/>
      <c r="AL751" s="21"/>
    </row>
    <row r="752" spans="2:38">
      <c r="B752" s="27">
        <f>'Bruker data input page'!B1429</f>
        <v>0</v>
      </c>
      <c r="C752" s="21">
        <f>'Bruker data input page'!G1429</f>
        <v>0</v>
      </c>
      <c r="D752" s="21">
        <f>'Bruker data input page'!H1429</f>
        <v>0</v>
      </c>
      <c r="E752" s="26">
        <f>'Bruker data input page'!L1429</f>
        <v>0</v>
      </c>
      <c r="F752" s="26"/>
      <c r="G752" s="26" t="str">
        <f>'Bruker data input page'!DK752</f>
        <v>393-U1560B-6R-2A</v>
      </c>
      <c r="H752" s="26" t="str">
        <f>'Bruker data input page'!DL752</f>
        <v>SHLF</v>
      </c>
      <c r="I752" s="26">
        <f>'Bruker data input page'!DM752</f>
        <v>0</v>
      </c>
      <c r="J752" s="26">
        <f>'Bruker data input page'!DN752</f>
        <v>0</v>
      </c>
      <c r="K752" s="26" t="str">
        <f>'Bruker data input page'!DO752</f>
        <v/>
      </c>
      <c r="L752" s="26">
        <f>'Bruker data input page'!DP752</f>
        <v>0</v>
      </c>
      <c r="M752" s="26">
        <f>'Bruker data input page'!DQ752</f>
        <v>0</v>
      </c>
      <c r="N752" s="26">
        <f>'Bruker data input page'!DR752</f>
        <v>0</v>
      </c>
      <c r="O752" s="26">
        <f>'Bruker data input page'!DS752</f>
        <v>50</v>
      </c>
      <c r="P752" s="21" t="str">
        <f>'Bruker data input page'!DT752</f>
        <v>2B ALT</v>
      </c>
      <c r="Q752" s="21">
        <f>'Bruker data input page'!A752</f>
        <v>572</v>
      </c>
      <c r="R752" s="27">
        <f>'Bruker data input page'!B752</f>
        <v>44763.1875</v>
      </c>
      <c r="S752" s="22">
        <f>'Bruker data input page'!Y752*Calibrations!H$97+Calibrations!I$97</f>
        <v>49.909913380776601</v>
      </c>
      <c r="T752" s="23">
        <f>Calibrations!O$97*('Bruker data input page'!AK752/0.5993)^2+Calibrations!P$97*('Bruker data input page'!AK752/0.5993)+Calibrations!Q$97</f>
        <v>1.0711107595622738</v>
      </c>
      <c r="U752" s="22">
        <f>Calibrations!$V$97*'Bruker data input page'!W752^2+Calibrations!$W$97*'Bruker data input page'!W752+Calibrations!$X$97</f>
        <v>16.249514569122553</v>
      </c>
      <c r="V752" s="23">
        <f>('Bruker data input page'!AS752/0.69943)*Calibrations!AC$97+Calibrations!AD$97</f>
        <v>10.679871628659463</v>
      </c>
      <c r="W752" s="23">
        <f>'Bruker data input page'!U752*Calibrations!AQ$97+Calibrations!AR$97</f>
        <v>8.4697306889963482</v>
      </c>
      <c r="X752" s="23">
        <f>Calibrations!AJ$97*('Bruker data input page'!AQ752/0.77446)^2+('Bruker data input page'!AQ752/0.77446)*Calibrations!AK$97+Calibrations!AL$97</f>
        <v>0.1076167966791521</v>
      </c>
      <c r="Y752" s="23">
        <f>('Bruker data input page'!AI752/0.7147)*Calibrations!AX$97+Calibrations!AY$97</f>
        <v>9.9210486888322151</v>
      </c>
      <c r="Z752" s="23">
        <f>('Bruker data input page'!AG752/0.8302)*Calibrations!BE$97+Calibrations!BF$97</f>
        <v>0.83403975592674784</v>
      </c>
      <c r="AA752" s="23">
        <f>((('Bruker data input page'!AA752/0.436)^2)*Calibrations!BK$97)+(('Bruker data input page'!AA752/0.436)*Calibrations!BL$97)+Calibrations!BM$97</f>
        <v>0.13268888062438622</v>
      </c>
      <c r="AB752" s="24">
        <f>'Bruker data input page'!AM752*Calibrations!BS$97*10000+Calibrations!BT$97</f>
        <v>362.4038279752084</v>
      </c>
      <c r="AC752" s="24">
        <f>Calibrations!CA$97*('Bruker data input page'!AO752*10000)^2+('Bruker data input page'!AO752*10000)*Calibrations!CB$97+Calibrations!CC$97</f>
        <v>189.12582380675141</v>
      </c>
      <c r="AD752" s="24">
        <f>'Bruker data input page'!AW752*10000*Calibrations!CI$97+Calibrations!CJ$97</f>
        <v>51.780417217393321</v>
      </c>
      <c r="AE752" s="24">
        <f>'Bruker data input page'!AY752*10000*Calibrations!CP$97+Calibrations!CQ$97</f>
        <v>59.738547455651592</v>
      </c>
      <c r="AF752" s="24">
        <f>Calibrations!$CW$97*('Bruker data input page'!BA752*10000)^2+('Bruker data input page'!BA752*10000)*Calibrations!$CX$97+Calibrations!$CY$97</f>
        <v>48.81174291351472</v>
      </c>
      <c r="AG752" s="24">
        <f>'Bruker data input page'!BI752*10000*Calibrations!DD$97+Calibrations!DE$97</f>
        <v>10.941550646134607</v>
      </c>
      <c r="AH752" s="24">
        <f>('Bruker data input page'!BK752*10000)*Calibrations!DK$97+Calibrations!DL$97</f>
        <v>106.43767033317768</v>
      </c>
      <c r="AI752" s="24">
        <f>Calibrations!DR$97*('Bruker data input page'!BM752*10000)^2+('Bruker data input page'!BM752*10000)*Calibrations!DS$97+Calibrations!DT$97</f>
        <v>27.603420073396141</v>
      </c>
      <c r="AJ752" s="24">
        <f>Calibrations!DY$97*('Bruker data input page'!BO752*10000)^2+Calibrations!DZ$97*('Bruker data input page'!BO752*10000)+Calibrations!EA$97</f>
        <v>82.05945842966112</v>
      </c>
      <c r="AK752" s="21"/>
      <c r="AL752" s="21"/>
    </row>
    <row r="753" spans="2:38">
      <c r="B753" s="27">
        <f>'Bruker data input page'!B1430</f>
        <v>0</v>
      </c>
      <c r="C753" s="21">
        <f>'Bruker data input page'!G1430</f>
        <v>0</v>
      </c>
      <c r="D753" s="21">
        <f>'Bruker data input page'!H1430</f>
        <v>0</v>
      </c>
      <c r="E753" s="26">
        <f>'Bruker data input page'!L1430</f>
        <v>0</v>
      </c>
      <c r="F753" s="26"/>
      <c r="G753" s="26" t="str">
        <f>'Bruker data input page'!DK753</f>
        <v>393-U1560B-6R-2A</v>
      </c>
      <c r="H753" s="26" t="str">
        <f>'Bruker data input page'!DL753</f>
        <v>SHLF</v>
      </c>
      <c r="I753" s="26">
        <f>'Bruker data input page'!DM753</f>
        <v>0</v>
      </c>
      <c r="J753" s="26">
        <f>'Bruker data input page'!DN753</f>
        <v>0</v>
      </c>
      <c r="K753" s="26" t="str">
        <f>'Bruker data input page'!DO753</f>
        <v/>
      </c>
      <c r="L753" s="26">
        <f>'Bruker data input page'!DP753</f>
        <v>0</v>
      </c>
      <c r="M753" s="26">
        <f>'Bruker data input page'!DQ753</f>
        <v>0</v>
      </c>
      <c r="N753" s="26">
        <f>'Bruker data input page'!DR753</f>
        <v>0</v>
      </c>
      <c r="O753" s="26">
        <f>'Bruker data input page'!DS753</f>
        <v>52</v>
      </c>
      <c r="P753" s="21" t="str">
        <f>'Bruker data input page'!DT753</f>
        <v>2B ALT</v>
      </c>
      <c r="Q753" s="21">
        <f>'Bruker data input page'!A753</f>
        <v>573</v>
      </c>
      <c r="R753" s="27">
        <f>'Bruker data input page'!B753</f>
        <v>44763.188888888886</v>
      </c>
      <c r="S753" s="22">
        <f>'Bruker data input page'!Y753*Calibrations!H$97+Calibrations!I$97</f>
        <v>50.744113711959045</v>
      </c>
      <c r="T753" s="23">
        <f>Calibrations!O$97*('Bruker data input page'!AK753/0.5993)^2+Calibrations!P$97*('Bruker data input page'!AK753/0.5993)+Calibrations!Q$97</f>
        <v>1.2071815910404096</v>
      </c>
      <c r="U753" s="22">
        <f>Calibrations!$V$97*'Bruker data input page'!W753^2+Calibrations!$W$97*'Bruker data input page'!W753+Calibrations!$X$97</f>
        <v>17.334351805915436</v>
      </c>
      <c r="V753" s="23">
        <f>('Bruker data input page'!AS753/0.69943)*Calibrations!AC$97+Calibrations!AD$97</f>
        <v>8.7710883205808248</v>
      </c>
      <c r="W753" s="23">
        <f>'Bruker data input page'!U753*Calibrations!AQ$97+Calibrations!AR$97</f>
        <v>9.5236029360745</v>
      </c>
      <c r="X753" s="23">
        <f>Calibrations!AJ$97*('Bruker data input page'!AQ753/0.77446)^2+('Bruker data input page'!AQ753/0.77446)*Calibrations!AK$97+Calibrations!AL$97</f>
        <v>0.12231221273911876</v>
      </c>
      <c r="Y753" s="23">
        <f>('Bruker data input page'!AI753/0.7147)*Calibrations!AX$97+Calibrations!AY$97</f>
        <v>10.486046520160329</v>
      </c>
      <c r="Z753" s="23">
        <f>('Bruker data input page'!AG753/0.8302)*Calibrations!BE$97+Calibrations!BF$97</f>
        <v>0.27019915658324573</v>
      </c>
      <c r="AA753" s="23">
        <f>((('Bruker data input page'!AA753/0.436)^2)*Calibrations!BK$97)+(('Bruker data input page'!AA753/0.436)*Calibrations!BL$97)+Calibrations!BM$97</f>
        <v>7.116512368680751E-2</v>
      </c>
      <c r="AB753" s="24">
        <f>'Bruker data input page'!AM753*Calibrations!BS$97*10000+Calibrations!BT$97</f>
        <v>451.58044276987562</v>
      </c>
      <c r="AC753" s="24">
        <f>Calibrations!CA$97*('Bruker data input page'!AO753*10000)^2+('Bruker data input page'!AO753*10000)*Calibrations!CB$97+Calibrations!CC$97</f>
        <v>215.20750512954456</v>
      </c>
      <c r="AD753" s="24">
        <f>'Bruker data input page'!AW753*10000*Calibrations!CI$97+Calibrations!CJ$97</f>
        <v>47.826304674841197</v>
      </c>
      <c r="AE753" s="24">
        <f>'Bruker data input page'!AY753*10000*Calibrations!CP$97+Calibrations!CQ$97</f>
        <v>87.493501702528931</v>
      </c>
      <c r="AF753" s="24">
        <f>Calibrations!$CW$97*('Bruker data input page'!BA753*10000)^2+('Bruker data input page'!BA753*10000)*Calibrations!$CX$97+Calibrations!$CY$97</f>
        <v>60.296104618051245</v>
      </c>
      <c r="AG753" s="24">
        <f>'Bruker data input page'!BI753*10000*Calibrations!DD$97+Calibrations!DE$97</f>
        <v>1.9009381417320252</v>
      </c>
      <c r="AH753" s="24">
        <f>('Bruker data input page'!BK753*10000)*Calibrations!DK$97+Calibrations!DL$97</f>
        <v>108.42402555533846</v>
      </c>
      <c r="AI753" s="24">
        <f>Calibrations!DR$97*('Bruker data input page'!BM753*10000)^2+('Bruker data input page'!BM753*10000)*Calibrations!DS$97+Calibrations!DT$97</f>
        <v>30.785516947465101</v>
      </c>
      <c r="AJ753" s="24">
        <f>Calibrations!DY$97*('Bruker data input page'!BO753*10000)^2+Calibrations!DZ$97*('Bruker data input page'!BO753*10000)+Calibrations!EA$97</f>
        <v>88.856843086640509</v>
      </c>
      <c r="AK753" s="21"/>
      <c r="AL753" s="21"/>
    </row>
    <row r="754" spans="2:38">
      <c r="B754" s="27">
        <f>'Bruker data input page'!B1431</f>
        <v>0</v>
      </c>
      <c r="C754" s="21">
        <f>'Bruker data input page'!G1431</f>
        <v>0</v>
      </c>
      <c r="D754" s="21">
        <f>'Bruker data input page'!H1431</f>
        <v>0</v>
      </c>
      <c r="E754" s="26">
        <f>'Bruker data input page'!L1431</f>
        <v>0</v>
      </c>
      <c r="F754" s="26"/>
      <c r="G754" s="26" t="str">
        <f>'Bruker data input page'!DK754</f>
        <v>393-U1560B-6R-2A</v>
      </c>
      <c r="H754" s="26" t="str">
        <f>'Bruker data input page'!DL754</f>
        <v>SHLF</v>
      </c>
      <c r="I754" s="26">
        <f>'Bruker data input page'!DM754</f>
        <v>0</v>
      </c>
      <c r="J754" s="26">
        <f>'Bruker data input page'!DN754</f>
        <v>0</v>
      </c>
      <c r="K754" s="26" t="str">
        <f>'Bruker data input page'!DO754</f>
        <v/>
      </c>
      <c r="L754" s="26">
        <f>'Bruker data input page'!DP754</f>
        <v>0</v>
      </c>
      <c r="M754" s="26">
        <f>'Bruker data input page'!DQ754</f>
        <v>0</v>
      </c>
      <c r="N754" s="26">
        <f>'Bruker data input page'!DR754</f>
        <v>0</v>
      </c>
      <c r="O754" s="26">
        <f>'Bruker data input page'!DS754</f>
        <v>54</v>
      </c>
      <c r="P754" s="21" t="str">
        <f>'Bruker data input page'!DT754</f>
        <v>2B ALT</v>
      </c>
      <c r="Q754" s="21">
        <f>'Bruker data input page'!A754</f>
        <v>574</v>
      </c>
      <c r="R754" s="27">
        <f>'Bruker data input page'!B754</f>
        <v>44763.190972222219</v>
      </c>
      <c r="S754" s="22">
        <f>'Bruker data input page'!Y754*Calibrations!H$97+Calibrations!I$97</f>
        <v>51.094855682853584</v>
      </c>
      <c r="T754" s="23">
        <f>Calibrations!O$97*('Bruker data input page'!AK754/0.5993)^2+Calibrations!P$97*('Bruker data input page'!AK754/0.5993)+Calibrations!Q$97</f>
        <v>1.1654154820034146</v>
      </c>
      <c r="U754" s="22">
        <f>Calibrations!$V$97*'Bruker data input page'!W754^2+Calibrations!$W$97*'Bruker data input page'!W754+Calibrations!$X$97</f>
        <v>17.764209076496073</v>
      </c>
      <c r="V754" s="23">
        <f>('Bruker data input page'!AS754/0.69943)*Calibrations!AC$97+Calibrations!AD$97</f>
        <v>8.6939483180828869</v>
      </c>
      <c r="W754" s="23">
        <f>'Bruker data input page'!U754*Calibrations!AQ$97+Calibrations!AR$97</f>
        <v>8.6263325088703713</v>
      </c>
      <c r="X754" s="23">
        <f>Calibrations!AJ$97*('Bruker data input page'!AQ754/0.77446)^2+('Bruker data input page'!AQ754/0.77446)*Calibrations!AK$97+Calibrations!AL$97</f>
        <v>0.12130859383550403</v>
      </c>
      <c r="Y754" s="23">
        <f>('Bruker data input page'!AI754/0.7147)*Calibrations!AX$97+Calibrations!AY$97</f>
        <v>10.693562565458151</v>
      </c>
      <c r="Z754" s="23">
        <f>('Bruker data input page'!AG754/0.8302)*Calibrations!BE$97+Calibrations!BF$97</f>
        <v>0.32739818954662564</v>
      </c>
      <c r="AA754" s="23">
        <f>((('Bruker data input page'!AA754/0.436)^2)*Calibrations!BK$97)+(('Bruker data input page'!AA754/0.436)*Calibrations!BL$97)+Calibrations!BM$97</f>
        <v>0.13380359134104319</v>
      </c>
      <c r="AB754" s="24">
        <f>'Bruker data input page'!AM754*Calibrations!BS$97*10000+Calibrations!BT$97</f>
        <v>404.41973302269588</v>
      </c>
      <c r="AC754" s="24">
        <f>Calibrations!CA$97*('Bruker data input page'!AO754*10000)^2+('Bruker data input page'!AO754*10000)*Calibrations!CB$97+Calibrations!CC$97</f>
        <v>189.12582380675141</v>
      </c>
      <c r="AD754" s="24">
        <f>'Bruker data input page'!AW754*10000*Calibrations!CI$97+Calibrations!CJ$97</f>
        <v>35.963967047184816</v>
      </c>
      <c r="AE754" s="24">
        <f>'Bruker data input page'!AY754*10000*Calibrations!CP$97+Calibrations!CQ$97</f>
        <v>54.598741113637267</v>
      </c>
      <c r="AF754" s="24">
        <f>Calibrations!$CW$97*('Bruker data input page'!BA754*10000)^2+('Bruker data input page'!BA754*10000)*Calibrations!$CX$97+Calibrations!$CY$97</f>
        <v>53.162866411634454</v>
      </c>
      <c r="AG754" s="24">
        <f>'Bruker data input page'!BI754*10000*Calibrations!DD$97+Calibrations!DE$97</f>
        <v>6.421244393933315</v>
      </c>
      <c r="AH754" s="24">
        <f>('Bruker data input page'!BK754*10000)*Calibrations!DK$97+Calibrations!DL$97</f>
        <v>119.34897927722277</v>
      </c>
      <c r="AI754" s="24">
        <f>Calibrations!DR$97*('Bruker data input page'!BM754*10000)^2+('Bruker data input page'!BM754*10000)*Calibrations!DS$97+Calibrations!DT$97</f>
        <v>29.725107834104254</v>
      </c>
      <c r="AJ754" s="24">
        <f>Calibrations!DY$97*('Bruker data input page'!BO754*10000)^2+Calibrations!DZ$97*('Bruker data input page'!BO754*10000)+Calibrations!EA$97</f>
        <v>83.760661417809501</v>
      </c>
      <c r="AK754" s="21"/>
      <c r="AL754" s="21"/>
    </row>
    <row r="755" spans="2:38">
      <c r="B755" s="27">
        <f>'Bruker data input page'!B1432</f>
        <v>0</v>
      </c>
      <c r="C755" s="21">
        <f>'Bruker data input page'!G1432</f>
        <v>0</v>
      </c>
      <c r="D755" s="21">
        <f>'Bruker data input page'!H1432</f>
        <v>0</v>
      </c>
      <c r="E755" s="26">
        <f>'Bruker data input page'!L1432</f>
        <v>0</v>
      </c>
      <c r="F755" s="26"/>
      <c r="G755" s="26" t="str">
        <f>'Bruker data input page'!DK755</f>
        <v>393-U1560B-6R-2A</v>
      </c>
      <c r="H755" s="26" t="str">
        <f>'Bruker data input page'!DL755</f>
        <v>SHLF</v>
      </c>
      <c r="I755" s="26">
        <f>'Bruker data input page'!DM755</f>
        <v>0</v>
      </c>
      <c r="J755" s="26">
        <f>'Bruker data input page'!DN755</f>
        <v>0</v>
      </c>
      <c r="K755" s="26" t="str">
        <f>'Bruker data input page'!DO755</f>
        <v/>
      </c>
      <c r="L755" s="26">
        <f>'Bruker data input page'!DP755</f>
        <v>0</v>
      </c>
      <c r="M755" s="26">
        <f>'Bruker data input page'!DQ755</f>
        <v>0</v>
      </c>
      <c r="N755" s="26">
        <f>'Bruker data input page'!DR755</f>
        <v>0</v>
      </c>
      <c r="O755" s="26">
        <f>'Bruker data input page'!DS755</f>
        <v>126</v>
      </c>
      <c r="P755" s="21" t="str">
        <f>'Bruker data input page'!DT755</f>
        <v>8A ALT</v>
      </c>
      <c r="Q755" s="21">
        <f>'Bruker data input page'!A755</f>
        <v>575</v>
      </c>
      <c r="R755" s="27">
        <f>'Bruker data input page'!B755</f>
        <v>44763.192361111112</v>
      </c>
      <c r="S755" s="22">
        <f>'Bruker data input page'!Y755*Calibrations!H$97+Calibrations!I$97</f>
        <v>50.65880451985123</v>
      </c>
      <c r="T755" s="23">
        <f>Calibrations!O$97*('Bruker data input page'!AK755/0.5993)^2+Calibrations!P$97*('Bruker data input page'!AK755/0.5993)+Calibrations!Q$97</f>
        <v>1.331994439892459</v>
      </c>
      <c r="U755" s="22">
        <f>Calibrations!$V$97*'Bruker data input page'!W755^2+Calibrations!$W$97*'Bruker data input page'!W755+Calibrations!$X$97</f>
        <v>17.962253381927709</v>
      </c>
      <c r="V755" s="23">
        <f>('Bruker data input page'!AS755/0.69943)*Calibrations!AC$97+Calibrations!AD$97</f>
        <v>8.7021516392440486</v>
      </c>
      <c r="W755" s="23">
        <f>'Bruker data input page'!U755*Calibrations!AQ$97+Calibrations!AR$97</f>
        <v>8.5646584588212207</v>
      </c>
      <c r="X755" s="23">
        <f>Calibrations!AJ$97*('Bruker data input page'!AQ755/0.77446)^2+('Bruker data input page'!AQ755/0.77446)*Calibrations!AK$97+Calibrations!AL$97</f>
        <v>0.14712614315107997</v>
      </c>
      <c r="Y755" s="23">
        <f>('Bruker data input page'!AI755/0.7147)*Calibrations!AX$97+Calibrations!AY$97</f>
        <v>10.949493946342699</v>
      </c>
      <c r="Z755" s="23">
        <f>('Bruker data input page'!AG755/0.8302)*Calibrations!BE$97+Calibrations!BF$97</f>
        <v>0.35124369669230909</v>
      </c>
      <c r="AA755" s="23">
        <f>((('Bruker data input page'!AA755/0.436)^2)*Calibrations!BK$97)+(('Bruker data input page'!AA755/0.436)*Calibrations!BL$97)+Calibrations!BM$97</f>
        <v>9.0237442327412015E-2</v>
      </c>
      <c r="AB755" s="24">
        <f>'Bruker data input page'!AM755*Calibrations!BS$97*10000+Calibrations!BT$97</f>
        <v>432.71615887100376</v>
      </c>
      <c r="AC755" s="24">
        <f>Calibrations!CA$97*('Bruker data input page'!AO755*10000)^2+('Bruker data input page'!AO755*10000)*Calibrations!CB$97+Calibrations!CC$97</f>
        <v>195.16849233554152</v>
      </c>
      <c r="AD755" s="24">
        <f>'Bruker data input page'!AW755*10000*Calibrations!CI$97+Calibrations!CJ$97</f>
        <v>54.746001624307418</v>
      </c>
      <c r="AE755" s="24">
        <f>'Bruker data input page'!AY755*10000*Calibrations!CP$97+Calibrations!CQ$97</f>
        <v>58.710586187248722</v>
      </c>
      <c r="AF755" s="24">
        <f>Calibrations!$CW$97*('Bruker data input page'!BA755*10000)^2+('Bruker data input page'!BA755*10000)*Calibrations!$CX$97+Calibrations!$CY$97</f>
        <v>57.460604479051938</v>
      </c>
      <c r="AG755" s="24">
        <f>'Bruker data input page'!BI755*10000*Calibrations!DD$97+Calibrations!DE$97</f>
        <v>5.2911678308829933</v>
      </c>
      <c r="AH755" s="24">
        <f>('Bruker data input page'!BK755*10000)*Calibrations!DK$97+Calibrations!DL$97</f>
        <v>114.38309122182081</v>
      </c>
      <c r="AI755" s="24">
        <f>Calibrations!DR$97*('Bruker data input page'!BM755*10000)^2+('Bruker data input page'!BM755*10000)*Calibrations!DS$97+Calibrations!DT$97</f>
        <v>27.603420073396141</v>
      </c>
      <c r="AJ755" s="24">
        <f>Calibrations!DY$97*('Bruker data input page'!BO755*10000)^2+Calibrations!DZ$97*('Bruker data input page'!BO755*10000)+Calibrations!EA$97</f>
        <v>90.553094544379476</v>
      </c>
      <c r="AK755" s="21"/>
      <c r="AL755" s="21"/>
    </row>
    <row r="756" spans="2:38">
      <c r="B756" s="27">
        <f>'Bruker data input page'!B1433</f>
        <v>0</v>
      </c>
      <c r="C756" s="21">
        <f>'Bruker data input page'!G1433</f>
        <v>0</v>
      </c>
      <c r="D756" s="21">
        <f>'Bruker data input page'!H1433</f>
        <v>0</v>
      </c>
      <c r="E756" s="26">
        <f>'Bruker data input page'!L1433</f>
        <v>0</v>
      </c>
      <c r="F756" s="26"/>
      <c r="G756" s="26" t="str">
        <f>'Bruker data input page'!DK756</f>
        <v>393-U1560B-6R-3A</v>
      </c>
      <c r="H756" s="26" t="str">
        <f>'Bruker data input page'!DL756</f>
        <v>SHLF</v>
      </c>
      <c r="I756" s="26">
        <f>'Bruker data input page'!DM756</f>
        <v>0</v>
      </c>
      <c r="J756" s="26">
        <f>'Bruker data input page'!DN756</f>
        <v>0</v>
      </c>
      <c r="K756" s="26" t="str">
        <f>'Bruker data input page'!DO756</f>
        <v/>
      </c>
      <c r="L756" s="26">
        <f>'Bruker data input page'!DP756</f>
        <v>0</v>
      </c>
      <c r="M756" s="26">
        <f>'Bruker data input page'!DQ756</f>
        <v>0</v>
      </c>
      <c r="N756" s="26">
        <f>'Bruker data input page'!DR756</f>
        <v>0</v>
      </c>
      <c r="O756" s="26">
        <f>'Bruker data input page'!DS756</f>
        <v>5</v>
      </c>
      <c r="P756" s="21" t="str">
        <f>'Bruker data input page'!DT756</f>
        <v>1A ALT</v>
      </c>
      <c r="Q756" s="21">
        <f>'Bruker data input page'!A756</f>
        <v>576</v>
      </c>
      <c r="R756" s="27">
        <f>'Bruker data input page'!B756</f>
        <v>44763.210416666669</v>
      </c>
      <c r="S756" s="22">
        <f>'Bruker data input page'!Y756*Calibrations!H$97+Calibrations!I$97</f>
        <v>50.876236026198455</v>
      </c>
      <c r="T756" s="23">
        <f>Calibrations!O$97*('Bruker data input page'!AK756/0.5993)^2+Calibrations!P$97*('Bruker data input page'!AK756/0.5993)+Calibrations!Q$97</f>
        <v>1.3161505065684855</v>
      </c>
      <c r="U756" s="22">
        <f>Calibrations!$V$97*'Bruker data input page'!W756^2+Calibrations!$W$97*'Bruker data input page'!W756+Calibrations!$X$97</f>
        <v>16.647280675967988</v>
      </c>
      <c r="V756" s="23">
        <f>('Bruker data input page'!AS756/0.69943)*Calibrations!AC$97+Calibrations!AD$97</f>
        <v>9.547237636758771</v>
      </c>
      <c r="W756" s="23">
        <f>'Bruker data input page'!U756*Calibrations!AQ$97+Calibrations!AR$97</f>
        <v>8.4476904328659295</v>
      </c>
      <c r="X756" s="23">
        <f>Calibrations!AJ$97*('Bruker data input page'!AQ756/0.77446)^2+('Bruker data input page'!AQ756/0.77446)*Calibrations!AK$97+Calibrations!AL$97</f>
        <v>0.14894976990461106</v>
      </c>
      <c r="Y756" s="23">
        <f>('Bruker data input page'!AI756/0.7147)*Calibrations!AX$97+Calibrations!AY$97</f>
        <v>10.636316759858751</v>
      </c>
      <c r="Z756" s="23">
        <f>('Bruker data input page'!AG756/0.8302)*Calibrations!BE$97+Calibrations!BF$97</f>
        <v>0.49884436750546346</v>
      </c>
      <c r="AA756" s="23">
        <f>((('Bruker data input page'!AA756/0.436)^2)*Calibrations!BK$97)+(('Bruker data input page'!AA756/0.436)*Calibrations!BL$97)+Calibrations!BM$97</f>
        <v>0.11176399116616957</v>
      </c>
      <c r="AB756" s="24">
        <f>'Bruker data input page'!AM756*Calibrations!BS$97*10000+Calibrations!BT$97</f>
        <v>382.98304677397778</v>
      </c>
      <c r="AC756" s="24">
        <f>Calibrations!CA$97*('Bruker data input page'!AO756*10000)^2+('Bruker data input page'!AO756*10000)*Calibrations!CB$97+Calibrations!CC$97</f>
        <v>269.61288585252419</v>
      </c>
      <c r="AD756" s="24">
        <f>'Bruker data input page'!AW756*10000*Calibrations!CI$97+Calibrations!CJ$97</f>
        <v>50.791889081755293</v>
      </c>
      <c r="AE756" s="24">
        <f>'Bruker data input page'!AY756*10000*Calibrations!CP$97+Calibrations!CQ$97</f>
        <v>58.710586187248722</v>
      </c>
      <c r="AF756" s="24">
        <f>Calibrations!$CW$97*('Bruker data input page'!BA756*10000)^2+('Bruker data input page'!BA756*10000)*Calibrations!$CX$97+Calibrations!$CY$97</f>
        <v>54.601377481962757</v>
      </c>
      <c r="AG756" s="24">
        <f>'Bruker data input page'!BI756*10000*Calibrations!DD$97+Calibrations!DE$97</f>
        <v>10.941550646134607</v>
      </c>
      <c r="AH756" s="24">
        <f>('Bruker data input page'!BK756*10000)*Calibrations!DK$97+Calibrations!DL$97</f>
        <v>114.38309122182081</v>
      </c>
      <c r="AI756" s="24">
        <f>Calibrations!DR$97*('Bruker data input page'!BM756*10000)^2+('Bruker data input page'!BM756*10000)*Calibrations!DS$97+Calibrations!DT$97</f>
        <v>32.905465640200383</v>
      </c>
      <c r="AJ756" s="24">
        <f>Calibrations!DY$97*('Bruker data input page'!BO756*10000)^2+Calibrations!DZ$97*('Bruker data input page'!BO756*10000)+Calibrations!EA$97</f>
        <v>92.24810811951609</v>
      </c>
      <c r="AK756" s="21"/>
      <c r="AL756" s="21"/>
    </row>
    <row r="757" spans="2:38">
      <c r="B757" s="27">
        <f>'Bruker data input page'!B1434</f>
        <v>0</v>
      </c>
      <c r="C757" s="21">
        <f>'Bruker data input page'!G1434</f>
        <v>0</v>
      </c>
      <c r="D757" s="21">
        <f>'Bruker data input page'!H1434</f>
        <v>0</v>
      </c>
      <c r="E757" s="26">
        <f>'Bruker data input page'!L1434</f>
        <v>0</v>
      </c>
      <c r="F757" s="26"/>
      <c r="G757" s="26" t="str">
        <f>'Bruker data input page'!DK757</f>
        <v>393-U1560B-6R-3A</v>
      </c>
      <c r="H757" s="26" t="str">
        <f>'Bruker data input page'!DL757</f>
        <v>SHLF</v>
      </c>
      <c r="I757" s="26">
        <f>'Bruker data input page'!DM757</f>
        <v>0</v>
      </c>
      <c r="J757" s="26">
        <f>'Bruker data input page'!DN757</f>
        <v>0</v>
      </c>
      <c r="K757" s="26" t="str">
        <f>'Bruker data input page'!DO757</f>
        <v/>
      </c>
      <c r="L757" s="26">
        <f>'Bruker data input page'!DP757</f>
        <v>0</v>
      </c>
      <c r="M757" s="26">
        <f>'Bruker data input page'!DQ757</f>
        <v>0</v>
      </c>
      <c r="N757" s="26">
        <f>'Bruker data input page'!DR757</f>
        <v>0</v>
      </c>
      <c r="O757" s="26">
        <f>'Bruker data input page'!DS757</f>
        <v>24</v>
      </c>
      <c r="P757" s="21" t="str">
        <f>'Bruker data input page'!DT757</f>
        <v>2B ALT</v>
      </c>
      <c r="Q757" s="21">
        <f>'Bruker data input page'!A757</f>
        <v>577</v>
      </c>
      <c r="R757" s="27">
        <f>'Bruker data input page'!B757</f>
        <v>44763.211805555555</v>
      </c>
      <c r="S757" s="22">
        <f>'Bruker data input page'!Y757*Calibrations!H$97+Calibrations!I$97</f>
        <v>50.633615733323573</v>
      </c>
      <c r="T757" s="23">
        <f>Calibrations!O$97*('Bruker data input page'!AK757/0.5993)^2+Calibrations!P$97*('Bruker data input page'!AK757/0.5993)+Calibrations!Q$97</f>
        <v>1.3517259347250652</v>
      </c>
      <c r="U757" s="22">
        <f>Calibrations!$V$97*'Bruker data input page'!W757^2+Calibrations!$W$97*'Bruker data input page'!W757+Calibrations!$X$97</f>
        <v>17.309599195653345</v>
      </c>
      <c r="V757" s="23">
        <f>('Bruker data input page'!AS757/0.69943)*Calibrations!AC$97+Calibrations!AD$97</f>
        <v>9.0934644504229531</v>
      </c>
      <c r="W757" s="23">
        <f>'Bruker data input page'!U757*Calibrations!AQ$97+Calibrations!AR$97</f>
        <v>9.5719368310973501</v>
      </c>
      <c r="X757" s="23">
        <f>Calibrations!AJ$97*('Bruker data input page'!AQ757/0.77446)^2+('Bruker data input page'!AQ757/0.77446)*Calibrations!AK$97+Calibrations!AL$97</f>
        <v>0.16960493321402359</v>
      </c>
      <c r="Y757" s="23">
        <f>('Bruker data input page'!AI757/0.7147)*Calibrations!AX$97+Calibrations!AY$97</f>
        <v>10.677119621296622</v>
      </c>
      <c r="Z757" s="23">
        <f>('Bruker data input page'!AG757/0.8302)*Calibrations!BE$97+Calibrations!BF$97</f>
        <v>0.29223361255330765</v>
      </c>
      <c r="AA757" s="23">
        <f>((('Bruker data input page'!AA757/0.436)^2)*Calibrations!BK$97)+(('Bruker data input page'!AA757/0.436)*Calibrations!BL$97)+Calibrations!BM$97</f>
        <v>0.16073182884771103</v>
      </c>
      <c r="AB757" s="24">
        <f>'Bruker data input page'!AM757*Calibrations!BS$97*10000+Calibrations!BT$97</f>
        <v>382.98304677397778</v>
      </c>
      <c r="AC757" s="24">
        <f>Calibrations!CA$97*('Bruker data input page'!AO757*10000)^2+('Bruker data input page'!AO757*10000)*Calibrations!CB$97+Calibrations!CC$97</f>
        <v>209.39486396615595</v>
      </c>
      <c r="AD757" s="24">
        <f>'Bruker data input page'!AW757*10000*Calibrations!CI$97+Calibrations!CJ$97</f>
        <v>61.665698573773639</v>
      </c>
      <c r="AE757" s="24">
        <f>'Bruker data input page'!AY757*10000*Calibrations!CP$97+Calibrations!CQ$97</f>
        <v>59.738547455651592</v>
      </c>
      <c r="AF757" s="24">
        <f>Calibrations!$CW$97*('Bruker data input page'!BA757*10000)^2+('Bruker data input page'!BA757*10000)*Calibrations!$CX$97+Calibrations!$CY$97</f>
        <v>42.92720091270715</v>
      </c>
      <c r="AG757" s="24">
        <f>'Bruker data input page'!BI757*10000*Calibrations!DD$97+Calibrations!DE$97</f>
        <v>3.0310147047823475</v>
      </c>
      <c r="AH757" s="24">
        <f>('Bruker data input page'!BK757*10000)*Calibrations!DK$97+Calibrations!DL$97</f>
        <v>122.32851211046393</v>
      </c>
      <c r="AI757" s="24">
        <f>Calibrations!DR$97*('Bruker data input page'!BM757*10000)^2+('Bruker data input page'!BM757*10000)*Calibrations!DS$97+Calibrations!DT$97</f>
        <v>29.725107834104254</v>
      </c>
      <c r="AJ757" s="24">
        <f>Calibrations!DY$97*('Bruker data input page'!BO757*10000)^2+Calibrations!DZ$97*('Bruker data input page'!BO757*10000)+Calibrations!EA$97</f>
        <v>88.856843086640509</v>
      </c>
      <c r="AK757" s="21"/>
      <c r="AL757" s="21"/>
    </row>
    <row r="758" spans="2:38">
      <c r="B758" s="27">
        <f>'Bruker data input page'!B1435</f>
        <v>0</v>
      </c>
      <c r="C758" s="21">
        <f>'Bruker data input page'!G1435</f>
        <v>0</v>
      </c>
      <c r="D758" s="21">
        <f>'Bruker data input page'!H1435</f>
        <v>0</v>
      </c>
      <c r="E758" s="26">
        <f>'Bruker data input page'!L1435</f>
        <v>0</v>
      </c>
      <c r="F758" s="26"/>
      <c r="G758" s="26" t="str">
        <f>'Bruker data input page'!DK758</f>
        <v>393-U1560B-6R-3A</v>
      </c>
      <c r="H758" s="26" t="str">
        <f>'Bruker data input page'!DL758</f>
        <v>SHLF</v>
      </c>
      <c r="I758" s="26">
        <f>'Bruker data input page'!DM758</f>
        <v>0</v>
      </c>
      <c r="J758" s="26">
        <f>'Bruker data input page'!DN758</f>
        <v>0</v>
      </c>
      <c r="K758" s="26" t="str">
        <f>'Bruker data input page'!DO758</f>
        <v/>
      </c>
      <c r="L758" s="26">
        <f>'Bruker data input page'!DP758</f>
        <v>0</v>
      </c>
      <c r="M758" s="26">
        <f>'Bruker data input page'!DQ758</f>
        <v>0</v>
      </c>
      <c r="N758" s="26">
        <f>'Bruker data input page'!DR758</f>
        <v>0</v>
      </c>
      <c r="O758" s="26">
        <f>'Bruker data input page'!DS758</f>
        <v>48</v>
      </c>
      <c r="P758" s="21" t="str">
        <f>'Bruker data input page'!DT758</f>
        <v>4B ALT</v>
      </c>
      <c r="Q758" s="21">
        <f>'Bruker data input page'!A758</f>
        <v>578</v>
      </c>
      <c r="R758" s="27">
        <f>'Bruker data input page'!B758</f>
        <v>44763.213888888888</v>
      </c>
      <c r="S758" s="22">
        <f>'Bruker data input page'!Y758*Calibrations!H$97+Calibrations!I$97</f>
        <v>52.378295645456156</v>
      </c>
      <c r="T758" s="23">
        <f>Calibrations!O$97*('Bruker data input page'!AK758/0.5993)^2+Calibrations!P$97*('Bruker data input page'!AK758/0.5993)+Calibrations!Q$97</f>
        <v>1.1359873258297268</v>
      </c>
      <c r="U758" s="22">
        <f>Calibrations!$V$97*'Bruker data input page'!W758^2+Calibrations!$W$97*'Bruker data input page'!W758+Calibrations!$X$97</f>
        <v>19.559510836659474</v>
      </c>
      <c r="V758" s="23">
        <f>('Bruker data input page'!AS758/0.69943)*Calibrations!AC$97+Calibrations!AD$97</f>
        <v>8.9553032519191849</v>
      </c>
      <c r="W758" s="23">
        <f>'Bruker data input page'!U758*Calibrations!AQ$97+Calibrations!AR$97</f>
        <v>7.5910204774809911</v>
      </c>
      <c r="X758" s="23">
        <f>Calibrations!AJ$97*('Bruker data input page'!AQ758/0.77446)^2+('Bruker data input page'!AQ758/0.77446)*Calibrations!AK$97+Calibrations!AL$97</f>
        <v>0.13272672715569939</v>
      </c>
      <c r="Y758" s="23">
        <f>('Bruker data input page'!AI758/0.7147)*Calibrations!AX$97+Calibrations!AY$97</f>
        <v>11.562907113257541</v>
      </c>
      <c r="Z758" s="23">
        <f>('Bruker data input page'!AG758/0.8302)*Calibrations!BE$97+Calibrations!BF$97</f>
        <v>0.35230014321142161</v>
      </c>
      <c r="AA758" s="23">
        <f>((('Bruker data input page'!AA758/0.436)^2)*Calibrations!BK$97)+(('Bruker data input page'!AA758/0.436)*Calibrations!BL$97)+Calibrations!BM$97</f>
        <v>5.2689184049927743E-2</v>
      </c>
      <c r="AB758" s="24">
        <f>'Bruker data input page'!AM758*Calibrations!BS$97*10000+Calibrations!BT$97</f>
        <v>376.98077462433673</v>
      </c>
      <c r="AC758" s="24">
        <f>Calibrations!CA$97*('Bruker data input page'!AO758*10000)^2+('Bruker data input page'!AO758*10000)*Calibrations!CB$97+Calibrations!CC$97</f>
        <v>219.80890638287627</v>
      </c>
      <c r="AD758" s="24">
        <f>'Bruker data input page'!AW758*10000*Calibrations!CI$97+Calibrations!CJ$97</f>
        <v>43.872192132289065</v>
      </c>
      <c r="AE758" s="24">
        <f>'Bruker data input page'!AY758*10000*Calibrations!CP$97+Calibrations!CQ$97</f>
        <v>67.962237602874509</v>
      </c>
      <c r="AF758" s="24">
        <f>Calibrations!$CW$97*('Bruker data input page'!BA758*10000)^2+('Bruker data input page'!BA758*10000)*Calibrations!$CX$97+Calibrations!$CY$97</f>
        <v>51.718423626783675</v>
      </c>
      <c r="AG758" s="24">
        <f>'Bruker data input page'!BI758*10000*Calibrations!DD$97+Calibrations!DE$97</f>
        <v>6.421244393933315</v>
      </c>
      <c r="AH758" s="24">
        <f>('Bruker data input page'!BK758*10000)*Calibrations!DK$97+Calibrations!DL$97</f>
        <v>113.38991361074039</v>
      </c>
      <c r="AI758" s="24">
        <f>Calibrations!DR$97*('Bruker data input page'!BM758*10000)^2+('Bruker data input page'!BM758*10000)*Calibrations!DS$97+Calibrations!DT$97</f>
        <v>30.785516947465101</v>
      </c>
      <c r="AJ758" s="24">
        <f>Calibrations!DY$97*('Bruker data input page'!BO758*10000)^2+Calibrations!DZ$97*('Bruker data input page'!BO758*10000)+Calibrations!EA$97</f>
        <v>87.159353746299203</v>
      </c>
      <c r="AK758" s="21"/>
      <c r="AL758" s="21"/>
    </row>
    <row r="759" spans="2:38">
      <c r="B759" s="27">
        <f>'Bruker data input page'!B1436</f>
        <v>0</v>
      </c>
      <c r="C759" s="21">
        <f>'Bruker data input page'!G1436</f>
        <v>0</v>
      </c>
      <c r="D759" s="21">
        <f>'Bruker data input page'!H1436</f>
        <v>0</v>
      </c>
      <c r="E759" s="26">
        <f>'Bruker data input page'!L1436</f>
        <v>0</v>
      </c>
      <c r="F759" s="26"/>
      <c r="G759" s="26" t="str">
        <f>'Bruker data input page'!DK759</f>
        <v>393-U1560B-6R-3A</v>
      </c>
      <c r="H759" s="26" t="str">
        <f>'Bruker data input page'!DL759</f>
        <v>SHLF</v>
      </c>
      <c r="I759" s="26">
        <f>'Bruker data input page'!DM759</f>
        <v>0</v>
      </c>
      <c r="J759" s="26">
        <f>'Bruker data input page'!DN759</f>
        <v>0</v>
      </c>
      <c r="K759" s="26" t="str">
        <f>'Bruker data input page'!DO759</f>
        <v/>
      </c>
      <c r="L759" s="26">
        <f>'Bruker data input page'!DP759</f>
        <v>0</v>
      </c>
      <c r="M759" s="26">
        <f>'Bruker data input page'!DQ759</f>
        <v>0</v>
      </c>
      <c r="N759" s="26">
        <f>'Bruker data input page'!DR759</f>
        <v>0</v>
      </c>
      <c r="O759" s="26">
        <f>'Bruker data input page'!DS759</f>
        <v>90</v>
      </c>
      <c r="P759" s="21" t="str">
        <f>'Bruker data input page'!DT759</f>
        <v>9A ALT</v>
      </c>
      <c r="Q759" s="21">
        <f>'Bruker data input page'!A759</f>
        <v>579</v>
      </c>
      <c r="R759" s="27">
        <f>'Bruker data input page'!B759</f>
        <v>44763.215277777781</v>
      </c>
      <c r="S759" s="22">
        <f>'Bruker data input page'!Y759*Calibrations!H$97+Calibrations!I$97</f>
        <v>52.608915620221161</v>
      </c>
      <c r="T759" s="23">
        <f>Calibrations!O$97*('Bruker data input page'!AK759/0.5993)^2+Calibrations!P$97*('Bruker data input page'!AK759/0.5993)+Calibrations!Q$97</f>
        <v>1.3988797965045583</v>
      </c>
      <c r="U759" s="22">
        <f>Calibrations!$V$97*'Bruker data input page'!W759^2+Calibrations!$W$97*'Bruker data input page'!W759+Calibrations!$X$97</f>
        <v>19.021145139086219</v>
      </c>
      <c r="V759" s="23">
        <f>('Bruker data input page'!AS759/0.69943)*Calibrations!AC$97+Calibrations!AD$97</f>
        <v>7.8844100455998634</v>
      </c>
      <c r="W759" s="23">
        <f>'Bruker data input page'!U759*Calibrations!AQ$97+Calibrations!AR$97</f>
        <v>8.5114911742960864</v>
      </c>
      <c r="X759" s="23">
        <f>Calibrations!AJ$97*('Bruker data input page'!AQ759/0.77446)^2+('Bruker data input page'!AQ759/0.77446)*Calibrations!AK$97+Calibrations!AL$97</f>
        <v>0.11782665901753216</v>
      </c>
      <c r="Y759" s="23">
        <f>('Bruker data input page'!AI759/0.7147)*Calibrations!AX$97+Calibrations!AY$97</f>
        <v>11.444761514467292</v>
      </c>
      <c r="Z759" s="23">
        <f>('Bruker data input page'!AG759/0.8302)*Calibrations!BE$97+Calibrations!BF$97</f>
        <v>0.17089318378666535</v>
      </c>
      <c r="AA759" s="23">
        <f>((('Bruker data input page'!AA759/0.436)^2)*Calibrations!BK$97)+(('Bruker data input page'!AA759/0.436)*Calibrations!BL$97)+Calibrations!BM$97</f>
        <v>5.4235075792323839E-2</v>
      </c>
      <c r="AB759" s="24">
        <f>'Bruker data input page'!AM759*Calibrations!BS$97*10000+Calibrations!BT$97</f>
        <v>431.85869142105503</v>
      </c>
      <c r="AC759" s="24">
        <f>Calibrations!CA$97*('Bruker data input page'!AO759*10000)^2+('Bruker data input page'!AO759*10000)*Calibrations!CB$97+Calibrations!CC$97</f>
        <v>215.20750512954456</v>
      </c>
      <c r="AD759" s="24">
        <f>'Bruker data input page'!AW759*10000*Calibrations!CI$97+Calibrations!CJ$97</f>
        <v>246.52045993808554</v>
      </c>
      <c r="AE759" s="24">
        <f>'Bruker data input page'!AY759*10000*Calibrations!CP$97+Calibrations!CQ$97</f>
        <v>93.661269312946104</v>
      </c>
      <c r="AF759" s="24">
        <f>Calibrations!$CW$97*('Bruker data input page'!BA759*10000)^2+('Bruker data input page'!BA759*10000)*Calibrations!$CX$97+Calibrations!$CY$97</f>
        <v>54.601377481962757</v>
      </c>
      <c r="AG759" s="24">
        <f>'Bruker data input page'!BI759*10000*Calibrations!DD$97+Calibrations!DE$97</f>
        <v>3.0310147047823475</v>
      </c>
      <c r="AH759" s="24">
        <f>('Bruker data input page'!BK759*10000)*Calibrations!DK$97+Calibrations!DL$97</f>
        <v>112.39673599966002</v>
      </c>
      <c r="AI759" s="24">
        <f>Calibrations!DR$97*('Bruker data input page'!BM759*10000)^2+('Bruker data input page'!BM759*10000)*Calibrations!DS$97+Calibrations!DT$97</f>
        <v>28.664408876081268</v>
      </c>
      <c r="AJ759" s="24">
        <f>Calibrations!DY$97*('Bruker data input page'!BO759*10000)^2+Calibrations!DZ$97*('Bruker data input page'!BO759*10000)+Calibrations!EA$97</f>
        <v>93.095150701108494</v>
      </c>
      <c r="AK759" s="21"/>
      <c r="AL759" s="21"/>
    </row>
    <row r="760" spans="2:38">
      <c r="B760" s="27">
        <f>'Bruker data input page'!B1437</f>
        <v>0</v>
      </c>
      <c r="C760" s="21">
        <f>'Bruker data input page'!G1437</f>
        <v>0</v>
      </c>
      <c r="D760" s="21">
        <f>'Bruker data input page'!H1437</f>
        <v>0</v>
      </c>
      <c r="E760" s="26">
        <f>'Bruker data input page'!L1437</f>
        <v>0</v>
      </c>
      <c r="F760" s="26"/>
      <c r="G760" s="26" t="str">
        <f>'Bruker data input page'!DK760</f>
        <v>393-U1560B-6R-3A</v>
      </c>
      <c r="H760" s="26" t="str">
        <f>'Bruker data input page'!DL760</f>
        <v>SHLF</v>
      </c>
      <c r="I760" s="26">
        <f>'Bruker data input page'!DM760</f>
        <v>0</v>
      </c>
      <c r="J760" s="26">
        <f>'Bruker data input page'!DN760</f>
        <v>0</v>
      </c>
      <c r="K760" s="26" t="str">
        <f>'Bruker data input page'!DO760</f>
        <v/>
      </c>
      <c r="L760" s="26">
        <f>'Bruker data input page'!DP760</f>
        <v>0</v>
      </c>
      <c r="M760" s="26">
        <f>'Bruker data input page'!DQ760</f>
        <v>0</v>
      </c>
      <c r="N760" s="26">
        <f>'Bruker data input page'!DR760</f>
        <v>0</v>
      </c>
      <c r="O760" s="26">
        <f>'Bruker data input page'!DS760</f>
        <v>122</v>
      </c>
      <c r="P760" s="21" t="str">
        <f>'Bruker data input page'!DT760</f>
        <v>12A ALT</v>
      </c>
      <c r="Q760" s="21">
        <f>'Bruker data input page'!A760</f>
        <v>580</v>
      </c>
      <c r="R760" s="27">
        <f>'Bruker data input page'!B760</f>
        <v>44763.217361111114</v>
      </c>
      <c r="S760" s="22">
        <f>'Bruker data input page'!Y760*Calibrations!H$97+Calibrations!I$97</f>
        <v>52.074960871847161</v>
      </c>
      <c r="T760" s="23">
        <f>Calibrations!O$97*('Bruker data input page'!AK760/0.5993)^2+Calibrations!P$97*('Bruker data input page'!AK760/0.5993)+Calibrations!Q$97</f>
        <v>1.3710706722150863</v>
      </c>
      <c r="U760" s="22">
        <f>Calibrations!$V$97*'Bruker data input page'!W760^2+Calibrations!$W$97*'Bruker data input page'!W760+Calibrations!$X$97</f>
        <v>19.718956910482763</v>
      </c>
      <c r="V760" s="23">
        <f>('Bruker data input page'!AS760/0.69943)*Calibrations!AC$97+Calibrations!AD$97</f>
        <v>8.0389778864259558</v>
      </c>
      <c r="W760" s="23">
        <f>'Bruker data input page'!U760*Calibrations!AQ$97+Calibrations!AR$97</f>
        <v>8.7902810807878673</v>
      </c>
      <c r="X760" s="23">
        <f>Calibrations!AJ$97*('Bruker data input page'!AQ760/0.77446)^2+('Bruker data input page'!AQ760/0.77446)*Calibrations!AK$97+Calibrations!AL$97</f>
        <v>0.12571223611736237</v>
      </c>
      <c r="Y760" s="23">
        <f>('Bruker data input page'!AI760/0.7147)*Calibrations!AX$97+Calibrations!AY$97</f>
        <v>11.47445016364783</v>
      </c>
      <c r="Z760" s="23">
        <f>('Bruker data input page'!AG760/0.8302)*Calibrations!BE$97+Calibrations!BF$97</f>
        <v>0.20469947239826716</v>
      </c>
      <c r="AA760" s="23">
        <f>((('Bruker data input page'!AA760/0.436)^2)*Calibrations!BK$97)+(('Bruker data input page'!AA760/0.436)*Calibrations!BL$97)+Calibrations!BM$97</f>
        <v>0.11813965884414847</v>
      </c>
      <c r="AB760" s="24">
        <f>'Bruker data input page'!AM760*Calibrations!BS$97*10000+Calibrations!BT$97</f>
        <v>448.15057297008076</v>
      </c>
      <c r="AC760" s="24">
        <f>Calibrations!CA$97*('Bruker data input page'!AO760*10000)^2+('Bruker data input page'!AO760*10000)*Calibrations!CB$97+Calibrations!CC$97</f>
        <v>135.69638452195863</v>
      </c>
      <c r="AD760" s="24">
        <f>'Bruker data input page'!AW760*10000*Calibrations!CI$97+Calibrations!CJ$97</f>
        <v>87.367430100362469</v>
      </c>
      <c r="AE760" s="24">
        <f>'Bruker data input page'!AY760*10000*Calibrations!CP$97+Calibrations!CQ$97</f>
        <v>77.213889018500282</v>
      </c>
      <c r="AF760" s="24">
        <f>Calibrations!$CW$97*('Bruker data input page'!BA760*10000)^2+('Bruker data input page'!BA760*10000)*Calibrations!$CX$97+Calibrations!$CY$97</f>
        <v>53.162866411634454</v>
      </c>
      <c r="AG760" s="24">
        <f>'Bruker data input page'!BI760*10000*Calibrations!DD$97+Calibrations!DE$97</f>
        <v>1.9009381417320252</v>
      </c>
      <c r="AH760" s="24">
        <f>('Bruker data input page'!BK760*10000)*Calibrations!DK$97+Calibrations!DL$97</f>
        <v>126.30122255478548</v>
      </c>
      <c r="AI760" s="24">
        <f>Calibrations!DR$97*('Bruker data input page'!BM760*10000)^2+('Bruker data input page'!BM760*10000)*Calibrations!DS$97+Calibrations!DT$97</f>
        <v>27.603420073396141</v>
      </c>
      <c r="AJ760" s="24">
        <f>Calibrations!DY$97*('Bruker data input page'!BO760*10000)^2+Calibrations!DZ$97*('Bruker data input page'!BO760*10000)+Calibrations!EA$97</f>
        <v>90.553094544379476</v>
      </c>
      <c r="AK760" s="21"/>
      <c r="AL760" s="21"/>
    </row>
    <row r="761" spans="2:38">
      <c r="B761" s="27">
        <f>'Bruker data input page'!B1438</f>
        <v>0</v>
      </c>
      <c r="C761" s="21">
        <f>'Bruker data input page'!G1438</f>
        <v>0</v>
      </c>
      <c r="D761" s="21">
        <f>'Bruker data input page'!H1438</f>
        <v>0</v>
      </c>
      <c r="E761" s="26">
        <f>'Bruker data input page'!L1438</f>
        <v>0</v>
      </c>
      <c r="F761" s="26"/>
      <c r="G761" s="26" t="str">
        <f>'Bruker data input page'!DK761</f>
        <v>393-U1560B-6R-3A</v>
      </c>
      <c r="H761" s="26" t="str">
        <f>'Bruker data input page'!DL761</f>
        <v>SHLF</v>
      </c>
      <c r="I761" s="26">
        <f>'Bruker data input page'!DM761</f>
        <v>0</v>
      </c>
      <c r="J761" s="26">
        <f>'Bruker data input page'!DN761</f>
        <v>0</v>
      </c>
      <c r="K761" s="26" t="str">
        <f>'Bruker data input page'!DO761</f>
        <v/>
      </c>
      <c r="L761" s="26">
        <f>'Bruker data input page'!DP761</f>
        <v>0</v>
      </c>
      <c r="M761" s="26">
        <f>'Bruker data input page'!DQ761</f>
        <v>0</v>
      </c>
      <c r="N761" s="26">
        <f>'Bruker data input page'!DR761</f>
        <v>0</v>
      </c>
      <c r="O761" s="26">
        <f>'Bruker data input page'!DS761</f>
        <v>146</v>
      </c>
      <c r="P761" s="21" t="str">
        <f>'Bruker data input page'!DT761</f>
        <v>16A ALT</v>
      </c>
      <c r="Q761" s="21">
        <f>'Bruker data input page'!A761</f>
        <v>581</v>
      </c>
      <c r="R761" s="27">
        <f>'Bruker data input page'!B761</f>
        <v>44763.21875</v>
      </c>
      <c r="S761" s="22">
        <f>'Bruker data input page'!Y761*Calibrations!H$97+Calibrations!I$97</f>
        <v>52.033969686224324</v>
      </c>
      <c r="T761" s="23">
        <f>Calibrations!O$97*('Bruker data input page'!AK761/0.5993)^2+Calibrations!P$97*('Bruker data input page'!AK761/0.5993)+Calibrations!Q$97</f>
        <v>1.2692102095291675</v>
      </c>
      <c r="U761" s="22">
        <f>Calibrations!$V$97*'Bruker data input page'!W761^2+Calibrations!$W$97*'Bruker data input page'!W761+Calibrations!$X$97</f>
        <v>18.454778045340625</v>
      </c>
      <c r="V761" s="23">
        <f>('Bruker data input page'!AS761/0.69943)*Calibrations!AC$97+Calibrations!AD$97</f>
        <v>9.3120757634721461</v>
      </c>
      <c r="W761" s="23">
        <f>'Bruker data input page'!U761*Calibrations!AQ$97+Calibrations!AR$97</f>
        <v>9.243459680522081</v>
      </c>
      <c r="X761" s="23">
        <f>Calibrations!AJ$97*('Bruker data input page'!AQ761/0.77446)^2+('Bruker data input page'!AQ761/0.77446)*Calibrations!AK$97+Calibrations!AL$97</f>
        <v>0.13393485258969812</v>
      </c>
      <c r="Y761" s="23">
        <f>('Bruker data input page'!AI761/0.7147)*Calibrations!AX$97+Calibrations!AY$97</f>
        <v>10.89057339643055</v>
      </c>
      <c r="Z761" s="23">
        <f>('Bruker data input page'!AG761/0.8302)*Calibrations!BE$97+Calibrations!BF$97</f>
        <v>0.43530665542740826</v>
      </c>
      <c r="AA761" s="23">
        <f>((('Bruker data input page'!AA761/0.436)^2)*Calibrations!BK$97)+(('Bruker data input page'!AA761/0.436)*Calibrations!BL$97)+Calibrations!BM$97</f>
        <v>0.1196368424851726</v>
      </c>
      <c r="AB761" s="24">
        <f>'Bruker data input page'!AM761*Calibrations!BS$97*10000+Calibrations!BT$97</f>
        <v>365.83369777500332</v>
      </c>
      <c r="AC761" s="24">
        <f>Calibrations!CA$97*('Bruker data input page'!AO761*10000)^2+('Bruker data input page'!AO761*10000)*Calibrations!CB$97+Calibrations!CC$97</f>
        <v>228.8818110831954</v>
      </c>
      <c r="AD761" s="24">
        <f>'Bruker data input page'!AW761*10000*Calibrations!CI$97+Calibrations!CJ$97</f>
        <v>55.734529759945453</v>
      </c>
      <c r="AE761" s="24">
        <f>'Bruker data input page'!AY761*10000*Calibrations!CP$97+Calibrations!CQ$97</f>
        <v>54.598741113637267</v>
      </c>
      <c r="AF761" s="24">
        <f>Calibrations!$CW$97*('Bruker data input page'!BA761*10000)^2+('Bruker data input page'!BA761*10000)*Calibrations!$CX$97+Calibrations!$CY$97</f>
        <v>50.268049127410436</v>
      </c>
      <c r="AG761" s="24">
        <f>'Bruker data input page'!BI761*10000*Calibrations!DD$97+Calibrations!DE$97</f>
        <v>6.421244393933315</v>
      </c>
      <c r="AH761" s="24">
        <f>('Bruker data input page'!BK761*10000)*Calibrations!DK$97+Calibrations!DL$97</f>
        <v>106.43767033317768</v>
      </c>
      <c r="AI761" s="24">
        <f>Calibrations!DR$97*('Bruker data input page'!BM761*10000)^2+('Bruker data input page'!BM761*10000)*Calibrations!DS$97+Calibrations!DT$97</f>
        <v>25.480572934039472</v>
      </c>
      <c r="AJ761" s="24">
        <f>Calibrations!DY$97*('Bruker data input page'!BO761*10000)^2+Calibrations!DZ$97*('Bruker data input page'!BO761*10000)+Calibrations!EA$97</f>
        <v>83.760661417809501</v>
      </c>
      <c r="AK761" s="21"/>
      <c r="AL761" s="21"/>
    </row>
    <row r="762" spans="2:38">
      <c r="B762" s="27">
        <f>'Bruker data input page'!B1439</f>
        <v>0</v>
      </c>
      <c r="C762" s="21">
        <f>'Bruker data input page'!G1439</f>
        <v>0</v>
      </c>
      <c r="D762" s="21">
        <f>'Bruker data input page'!H1439</f>
        <v>0</v>
      </c>
      <c r="E762" s="26">
        <f>'Bruker data input page'!L1439</f>
        <v>0</v>
      </c>
      <c r="F762" s="26"/>
      <c r="G762" s="26" t="str">
        <f>'Bruker data input page'!DK762</f>
        <v>393-U1560B-8R-1A</v>
      </c>
      <c r="H762" s="26" t="str">
        <f>'Bruker data input page'!DL762</f>
        <v>SHLF</v>
      </c>
      <c r="I762" s="26">
        <f>'Bruker data input page'!DM762</f>
        <v>0</v>
      </c>
      <c r="J762" s="26">
        <f>'Bruker data input page'!DN762</f>
        <v>0</v>
      </c>
      <c r="K762" s="26" t="str">
        <f>'Bruker data input page'!DO762</f>
        <v/>
      </c>
      <c r="L762" s="26">
        <f>'Bruker data input page'!DP762</f>
        <v>0</v>
      </c>
      <c r="M762" s="26">
        <f>'Bruker data input page'!DQ762</f>
        <v>0</v>
      </c>
      <c r="N762" s="26">
        <f>'Bruker data input page'!DR762</f>
        <v>0</v>
      </c>
      <c r="O762" s="26">
        <f>'Bruker data input page'!DS762</f>
        <v>2</v>
      </c>
      <c r="P762" s="21" t="str">
        <f>'Bruker data input page'!DT762</f>
        <v>1A BKGD</v>
      </c>
      <c r="Q762" s="21">
        <f>'Bruker data input page'!A762</f>
        <v>649</v>
      </c>
      <c r="R762" s="27">
        <f>'Bruker data input page'!B762</f>
        <v>44764.84097222222</v>
      </c>
      <c r="S762" s="22">
        <f>'Bruker data input page'!Y762*Calibrations!H$97+Calibrations!I$97</f>
        <v>51.821171966077948</v>
      </c>
      <c r="T762" s="23">
        <f>Calibrations!O$97*('Bruker data input page'!AK762/0.5993)^2+Calibrations!P$97*('Bruker data input page'!AK762/0.5993)+Calibrations!Q$97</f>
        <v>1.222807732532069</v>
      </c>
      <c r="U762" s="22">
        <f>Calibrations!$V$97*'Bruker data input page'!W762^2+Calibrations!$W$97*'Bruker data input page'!W762+Calibrations!$X$97</f>
        <v>17.89322227035575</v>
      </c>
      <c r="V762" s="23">
        <f>('Bruker data input page'!AS762/0.69943)*Calibrations!AC$97+Calibrations!AD$97</f>
        <v>8.5008104760078265</v>
      </c>
      <c r="W762" s="23">
        <f>'Bruker data input page'!U762*Calibrations!AQ$97+Calibrations!AR$97</f>
        <v>8.9308360475143083</v>
      </c>
      <c r="X762" s="23">
        <f>Calibrations!AJ$97*('Bruker data input page'!AQ762/0.77446)^2+('Bruker data input page'!AQ762/0.77446)*Calibrations!AK$97+Calibrations!AL$97</f>
        <v>0.13353313497588881</v>
      </c>
      <c r="Y762" s="23">
        <f>('Bruker data input page'!AI762/0.7147)*Calibrations!AX$97+Calibrations!AY$97</f>
        <v>10.970961123442475</v>
      </c>
      <c r="Z762" s="23">
        <f>('Bruker data input page'!AG762/0.8302)*Calibrations!BE$97+Calibrations!BF$97</f>
        <v>0.13421939748032941</v>
      </c>
      <c r="AA762" s="23">
        <f>((('Bruker data input page'!AA762/0.436)^2)*Calibrations!BK$97)+(('Bruker data input page'!AA762/0.436)*Calibrations!BL$97)+Calibrations!BM$97</f>
        <v>0.1382560625083637</v>
      </c>
      <c r="AB762" s="24">
        <f>'Bruker data input page'!AM762*Calibrations!BS$97*10000+Calibrations!BT$97</f>
        <v>475.58953136843996</v>
      </c>
      <c r="AC762" s="24">
        <f>Calibrations!CA$97*('Bruker data input page'!AO762*10000)^2+('Bruker data input page'!AO762*10000)*Calibrations!CB$97+Calibrations!CC$97</f>
        <v>180.55242728589397</v>
      </c>
      <c r="AD762" s="24">
        <f>'Bruker data input page'!AW762*10000*Calibrations!CI$97+Calibrations!CJ$97</f>
        <v>50.791889081755293</v>
      </c>
      <c r="AE762" s="24">
        <f>'Bruker data input page'!AY762*10000*Calibrations!CP$97+Calibrations!CQ$97</f>
        <v>48.430973503220081</v>
      </c>
      <c r="AF762" s="24">
        <f>Calibrations!$CW$97*('Bruker data input page'!BA762*10000)^2+('Bruker data input page'!BA762*10000)*Calibrations!$CX$97+Calibrations!$CY$97</f>
        <v>61.704957115767186</v>
      </c>
      <c r="AG762" s="24">
        <f>'Bruker data input page'!BI762*10000*Calibrations!DD$97+Calibrations!DE$97</f>
        <v>3.0310147047823475</v>
      </c>
      <c r="AH762" s="24">
        <f>('Bruker data input page'!BK762*10000)*Calibrations!DK$97+Calibrations!DL$97</f>
        <v>105.44449272209728</v>
      </c>
      <c r="AI762" s="24">
        <f>Calibrations!DR$97*('Bruker data input page'!BM762*10000)^2+('Bruker data input page'!BM762*10000)*Calibrations!DS$97+Calibrations!DT$97</f>
        <v>30.785516947465101</v>
      </c>
      <c r="AJ762" s="24">
        <f>Calibrations!DY$97*('Bruker data input page'!BO762*10000)^2+Calibrations!DZ$97*('Bruker data input page'!BO762*10000)+Calibrations!EA$97</f>
        <v>93.095150701108494</v>
      </c>
      <c r="AK762" s="21"/>
      <c r="AL762" s="21"/>
    </row>
    <row r="763" spans="2:38">
      <c r="B763" s="27">
        <f>'Bruker data input page'!B1440</f>
        <v>0</v>
      </c>
      <c r="C763" s="21">
        <f>'Bruker data input page'!G1440</f>
        <v>0</v>
      </c>
      <c r="D763" s="21">
        <f>'Bruker data input page'!H1440</f>
        <v>0</v>
      </c>
      <c r="E763" s="26">
        <f>'Bruker data input page'!L1440</f>
        <v>0</v>
      </c>
      <c r="F763" s="26"/>
      <c r="G763" s="26" t="str">
        <f>'Bruker data input page'!DK763</f>
        <v>393-U1560B-8R-1A</v>
      </c>
      <c r="H763" s="26" t="str">
        <f>'Bruker data input page'!DL763</f>
        <v>SHLF</v>
      </c>
      <c r="I763" s="26">
        <f>'Bruker data input page'!DM763</f>
        <v>0</v>
      </c>
      <c r="J763" s="26">
        <f>'Bruker data input page'!DN763</f>
        <v>0</v>
      </c>
      <c r="K763" s="26" t="str">
        <f>'Bruker data input page'!DO763</f>
        <v/>
      </c>
      <c r="L763" s="26">
        <f>'Bruker data input page'!DP763</f>
        <v>0</v>
      </c>
      <c r="M763" s="26">
        <f>'Bruker data input page'!DQ763</f>
        <v>0</v>
      </c>
      <c r="N763" s="26">
        <f>'Bruker data input page'!DR763</f>
        <v>0</v>
      </c>
      <c r="O763" s="26">
        <f>'Bruker data input page'!DS763</f>
        <v>2</v>
      </c>
      <c r="P763" s="21" t="str">
        <f>'Bruker data input page'!DT763</f>
        <v>1A BKGD</v>
      </c>
      <c r="Q763" s="21">
        <f>'Bruker data input page'!A763</f>
        <v>650</v>
      </c>
      <c r="R763" s="27">
        <f>'Bruker data input page'!B763</f>
        <v>44764.842361111114</v>
      </c>
      <c r="S763" s="22">
        <f>'Bruker data input page'!Y763*Calibrations!H$97+Calibrations!I$97</f>
        <v>50.837977586283799</v>
      </c>
      <c r="T763" s="23">
        <f>Calibrations!O$97*('Bruker data input page'!AK763/0.5993)^2+Calibrations!P$97*('Bruker data input page'!AK763/0.5993)+Calibrations!Q$97</f>
        <v>1.0208662652320024</v>
      </c>
      <c r="U763" s="22">
        <f>Calibrations!$V$97*'Bruker data input page'!W763^2+Calibrations!$W$97*'Bruker data input page'!W763+Calibrations!$X$97</f>
        <v>16.691313975711285</v>
      </c>
      <c r="V763" s="23">
        <f>('Bruker data input page'!AS763/0.69943)*Calibrations!AC$97+Calibrations!AD$97</f>
        <v>7.9333421367366155</v>
      </c>
      <c r="W763" s="23">
        <f>'Bruker data input page'!U763*Calibrations!AQ$97+Calibrations!AR$97</f>
        <v>9.2119459809671831</v>
      </c>
      <c r="X763" s="23">
        <f>Calibrations!AJ$97*('Bruker data input page'!AQ763/0.77446)^2+('Bruker data input page'!AQ763/0.77446)*Calibrations!AK$97+Calibrations!AL$97</f>
        <v>0.13082969546563122</v>
      </c>
      <c r="Y763" s="23">
        <f>('Bruker data input page'!AI763/0.7147)*Calibrations!AX$97+Calibrations!AY$97</f>
        <v>10.757355098825567</v>
      </c>
      <c r="Z763" s="23">
        <f>('Bruker data input page'!AG763/0.8302)*Calibrations!BE$97+Calibrations!BF$97</f>
        <v>0.10675178798340292</v>
      </c>
      <c r="AA763" s="23">
        <f>((('Bruker data input page'!AA763/0.436)^2)*Calibrations!BK$97)+(('Bruker data input page'!AA763/0.436)*Calibrations!BL$97)+Calibrations!BM$97</f>
        <v>0.14565419285636055</v>
      </c>
      <c r="AB763" s="24">
        <f>'Bruker data input page'!AM763*Calibrations!BS$97*10000+Calibrations!BT$97</f>
        <v>443.86323572033717</v>
      </c>
      <c r="AC763" s="24">
        <f>Calibrations!CA$97*('Bruker data input page'!AO763*10000)^2+('Bruker data input page'!AO763*10000)*Calibrations!CB$97+Calibrations!CC$97</f>
        <v>170.59188757555501</v>
      </c>
      <c r="AD763" s="24">
        <f>'Bruker data input page'!AW763*10000*Calibrations!CI$97+Calibrations!CJ$97</f>
        <v>64.631282980687729</v>
      </c>
      <c r="AE763" s="24">
        <f>'Bruker data input page'!AY763*10000*Calibrations!CP$97+Calibrations!CQ$97</f>
        <v>48.430973503220081</v>
      </c>
      <c r="AF763" s="24">
        <f>Calibrations!$CW$97*('Bruker data input page'!BA763*10000)^2+('Bruker data input page'!BA763*10000)*Calibrations!$CX$97+Calibrations!$CY$97</f>
        <v>54.601377481962757</v>
      </c>
      <c r="AG763" s="24">
        <f>'Bruker data input page'!BI763*10000*Calibrations!DD$97+Calibrations!DE$97</f>
        <v>1.9009381417320252</v>
      </c>
      <c r="AH763" s="24">
        <f>('Bruker data input page'!BK763*10000)*Calibrations!DK$97+Calibrations!DL$97</f>
        <v>106.43767033317768</v>
      </c>
      <c r="AI763" s="24">
        <f>Calibrations!DR$97*('Bruker data input page'!BM763*10000)^2+('Bruker data input page'!BM763*10000)*Calibrations!DS$97+Calibrations!DT$97</f>
        <v>31.845636216163818</v>
      </c>
      <c r="AJ763" s="24">
        <f>Calibrations!DY$97*('Bruker data input page'!BO763*10000)^2+Calibrations!DZ$97*('Bruker data input page'!BO763*10000)+Calibrations!EA$97</f>
        <v>90.553094544379476</v>
      </c>
      <c r="AK763" s="21"/>
      <c r="AL763" s="21"/>
    </row>
    <row r="764" spans="2:38">
      <c r="B764" s="27">
        <f>'Bruker data input page'!B1441</f>
        <v>0</v>
      </c>
      <c r="C764" s="21">
        <f>'Bruker data input page'!G1441</f>
        <v>0</v>
      </c>
      <c r="D764" s="21">
        <f>'Bruker data input page'!H1441</f>
        <v>0</v>
      </c>
      <c r="E764" s="26">
        <f>'Bruker data input page'!L1441</f>
        <v>0</v>
      </c>
      <c r="F764" s="26"/>
      <c r="G764" s="26" t="str">
        <f>'Bruker data input page'!DK764</f>
        <v>393-U1560B-8R-1A</v>
      </c>
      <c r="H764" s="26" t="str">
        <f>'Bruker data input page'!DL764</f>
        <v>SHLF</v>
      </c>
      <c r="I764" s="26">
        <f>'Bruker data input page'!DM764</f>
        <v>0</v>
      </c>
      <c r="J764" s="26">
        <f>'Bruker data input page'!DN764</f>
        <v>0</v>
      </c>
      <c r="K764" s="26" t="str">
        <f>'Bruker data input page'!DO764</f>
        <v/>
      </c>
      <c r="L764" s="26">
        <f>'Bruker data input page'!DP764</f>
        <v>0</v>
      </c>
      <c r="M764" s="26">
        <f>'Bruker data input page'!DQ764</f>
        <v>0</v>
      </c>
      <c r="N764" s="26">
        <f>'Bruker data input page'!DR764</f>
        <v>0</v>
      </c>
      <c r="O764" s="26">
        <f>'Bruker data input page'!DS764</f>
        <v>7</v>
      </c>
      <c r="P764" s="21" t="str">
        <f>'Bruker data input page'!DT764</f>
        <v>2A BKGD</v>
      </c>
      <c r="Q764" s="21">
        <f>'Bruker data input page'!A764</f>
        <v>651</v>
      </c>
      <c r="R764" s="27">
        <f>'Bruker data input page'!B764</f>
        <v>44764.844444444447</v>
      </c>
      <c r="S764" s="22">
        <f>'Bruker data input page'!Y764*Calibrations!H$97+Calibrations!I$97</f>
        <v>53.28093343437412</v>
      </c>
      <c r="T764" s="23">
        <f>Calibrations!O$97*('Bruker data input page'!AK764/0.5993)^2+Calibrations!P$97*('Bruker data input page'!AK764/0.5993)+Calibrations!Q$97</f>
        <v>0.95741497234501494</v>
      </c>
      <c r="U764" s="22">
        <f>Calibrations!$V$97*'Bruker data input page'!W764^2+Calibrations!$W$97*'Bruker data input page'!W764+Calibrations!$X$97</f>
        <v>21.71644352569448</v>
      </c>
      <c r="V764" s="23">
        <f>('Bruker data input page'!AS764/0.69943)*Calibrations!AC$97+Calibrations!AD$97</f>
        <v>6.9299464326029909</v>
      </c>
      <c r="W764" s="23">
        <f>'Bruker data input page'!U764*Calibrations!AQ$97+Calibrations!AR$97</f>
        <v>9.0791244374444027</v>
      </c>
      <c r="X764" s="23">
        <f>Calibrations!AJ$97*('Bruker data input page'!AQ764/0.77446)^2+('Bruker data input page'!AQ764/0.77446)*Calibrations!AK$97+Calibrations!AL$97</f>
        <v>0.10960804145375293</v>
      </c>
      <c r="Y764" s="23">
        <f>('Bruker data input page'!AI764/0.7147)*Calibrations!AX$97+Calibrations!AY$97</f>
        <v>12.101718033513588</v>
      </c>
      <c r="Z764" s="23">
        <f>('Bruker data input page'!AG764/0.8302)*Calibrations!BE$97+Calibrations!BF$97</f>
        <v>0.13421939748032941</v>
      </c>
      <c r="AA764" s="23">
        <f>((('Bruker data input page'!AA764/0.436)^2)*Calibrations!BK$97)+(('Bruker data input page'!AA764/0.436)*Calibrations!BL$97)+Calibrations!BM$97</f>
        <v>6.656143085592528E-2</v>
      </c>
      <c r="AB764" s="24">
        <f>'Bruker data input page'!AM764*Calibrations!BS$97*10000+Calibrations!BT$97</f>
        <v>402.70479812279837</v>
      </c>
      <c r="AC764" s="24">
        <f>Calibrations!CA$97*('Bruker data input page'!AO764*10000)^2+('Bruker data input page'!AO764*10000)*Calibrations!CB$97+Calibrations!CC$97</f>
        <v>195.16849233554152</v>
      </c>
      <c r="AD764" s="24">
        <f>'Bruker data input page'!AW764*10000*Calibrations!CI$97+Calibrations!CJ$97</f>
        <v>49.803360946117259</v>
      </c>
      <c r="AE764" s="24">
        <f>'Bruker data input page'!AY764*10000*Calibrations!CP$97+Calibrations!CQ$97</f>
        <v>46.375050966414349</v>
      </c>
      <c r="AF764" s="24">
        <f>Calibrations!$CW$97*('Bruker data input page'!BA764*10000)^2+('Bruker data input page'!BA764*10000)*Calibrations!$CX$97+Calibrations!$CY$97</f>
        <v>48.81174291351472</v>
      </c>
      <c r="AG764" s="24" t="e">
        <f>'Bruker data input page'!BI764*10000*Calibrations!DD$97+Calibrations!DE$97</f>
        <v>#VALUE!</v>
      </c>
      <c r="AH764" s="24">
        <f>('Bruker data input page'!BK764*10000)*Calibrations!DK$97+Calibrations!DL$97</f>
        <v>111.40355838857963</v>
      </c>
      <c r="AI764" s="24">
        <f>Calibrations!DR$97*('Bruker data input page'!BM764*10000)^2+('Bruker data input page'!BM764*10000)*Calibrations!DS$97+Calibrations!DT$97</f>
        <v>25.480572934039472</v>
      </c>
      <c r="AJ764" s="24">
        <f>Calibrations!DY$97*('Bruker data input page'!BO764*10000)^2+Calibrations!DZ$97*('Bruker data input page'!BO764*10000)+Calibrations!EA$97</f>
        <v>77.801035222904844</v>
      </c>
      <c r="AK764" s="21"/>
      <c r="AL764" s="21"/>
    </row>
    <row r="765" spans="2:38">
      <c r="B765" s="27">
        <f>'Bruker data input page'!B1442</f>
        <v>0</v>
      </c>
      <c r="C765" s="21">
        <f>'Bruker data input page'!G1442</f>
        <v>0</v>
      </c>
      <c r="D765" s="21">
        <f>'Bruker data input page'!H1442</f>
        <v>0</v>
      </c>
      <c r="E765" s="26">
        <f>'Bruker data input page'!L1442</f>
        <v>0</v>
      </c>
      <c r="F765" s="26"/>
      <c r="G765" s="26" t="str">
        <f>'Bruker data input page'!DK765</f>
        <v>393-U1560B-8R-1A</v>
      </c>
      <c r="H765" s="26" t="str">
        <f>'Bruker data input page'!DL765</f>
        <v>SHLF</v>
      </c>
      <c r="I765" s="26">
        <f>'Bruker data input page'!DM765</f>
        <v>0</v>
      </c>
      <c r="J765" s="26">
        <f>'Bruker data input page'!DN765</f>
        <v>0</v>
      </c>
      <c r="K765" s="26" t="str">
        <f>'Bruker data input page'!DO765</f>
        <v/>
      </c>
      <c r="L765" s="26">
        <f>'Bruker data input page'!DP765</f>
        <v>0</v>
      </c>
      <c r="M765" s="26">
        <f>'Bruker data input page'!DQ765</f>
        <v>0</v>
      </c>
      <c r="N765" s="26">
        <f>'Bruker data input page'!DR765</f>
        <v>0</v>
      </c>
      <c r="O765" s="26">
        <f>'Bruker data input page'!DS765</f>
        <v>7</v>
      </c>
      <c r="P765" s="21" t="str">
        <f>'Bruker data input page'!DT765</f>
        <v>2A BKGD</v>
      </c>
      <c r="Q765" s="21">
        <f>'Bruker data input page'!A765</f>
        <v>652</v>
      </c>
      <c r="R765" s="27">
        <f>'Bruker data input page'!B765</f>
        <v>44764.845833333333</v>
      </c>
      <c r="S765" s="22">
        <f>'Bruker data input page'!Y765*Calibrations!H$97+Calibrations!I$97</f>
        <v>53.633695260792102</v>
      </c>
      <c r="T765" s="23">
        <f>Calibrations!O$97*('Bruker data input page'!AK765/0.5993)^2+Calibrations!P$97*('Bruker data input page'!AK765/0.5993)+Calibrations!Q$97</f>
        <v>1.2590130788344147</v>
      </c>
      <c r="U765" s="22">
        <f>Calibrations!$V$97*'Bruker data input page'!W765^2+Calibrations!$W$97*'Bruker data input page'!W765+Calibrations!$X$97</f>
        <v>18.420026485233713</v>
      </c>
      <c r="V765" s="23">
        <f>('Bruker data input page'!AS765/0.69943)*Calibrations!AC$97+Calibrations!AD$97</f>
        <v>8.4563398402394263</v>
      </c>
      <c r="W765" s="23">
        <f>'Bruker data input page'!U765*Calibrations!AQ$97+Calibrations!AR$97</f>
        <v>9.2239327869328527</v>
      </c>
      <c r="X765" s="23">
        <f>Calibrations!AJ$97*('Bruker data input page'!AQ765/0.77446)^2+('Bruker data input page'!AQ765/0.77446)*Calibrations!AK$97+Calibrations!AL$97</f>
        <v>0.14700368726600882</v>
      </c>
      <c r="Y765" s="23">
        <f>('Bruker data input page'!AI765/0.7147)*Calibrations!AX$97+Calibrations!AY$97</f>
        <v>11.180608661501974</v>
      </c>
      <c r="Z765" s="23">
        <f>('Bruker data input page'!AG765/0.8302)*Calibrations!BE$97+Calibrations!BF$97</f>
        <v>0.13301203002991505</v>
      </c>
      <c r="AA765" s="23">
        <f>((('Bruker data input page'!AA765/0.436)^2)*Calibrations!BK$97)+(('Bruker data input page'!AA765/0.436)*Calibrations!BL$97)+Calibrations!BM$97</f>
        <v>0.11888839225797847</v>
      </c>
      <c r="AB765" s="24">
        <f>'Bruker data input page'!AM765*Calibrations!BS$97*10000+Calibrations!BT$97</f>
        <v>491.02394546751691</v>
      </c>
      <c r="AC765" s="24">
        <f>Calibrations!CA$97*('Bruker data input page'!AO765*10000)^2+('Bruker data input page'!AO765*10000)*Calibrations!CB$97+Calibrations!CC$97</f>
        <v>265.50942619017928</v>
      </c>
      <c r="AD765" s="24">
        <f>'Bruker data input page'!AW765*10000*Calibrations!CI$97+Calibrations!CJ$97</f>
        <v>55.734529759945453</v>
      </c>
      <c r="AE765" s="24">
        <f>'Bruker data input page'!AY765*10000*Calibrations!CP$97+Calibrations!CQ$97</f>
        <v>54.598741113637267</v>
      </c>
      <c r="AF765" s="24">
        <f>Calibrations!$CW$97*('Bruker data input page'!BA765*10000)^2+('Bruker data input page'!BA765*10000)*Calibrations!$CX$97+Calibrations!$CY$97</f>
        <v>58.881320405812829</v>
      </c>
      <c r="AG765" s="24" t="e">
        <f>'Bruker data input page'!BI765*10000*Calibrations!DD$97+Calibrations!DE$97</f>
        <v>#VALUE!</v>
      </c>
      <c r="AH765" s="24">
        <f>('Bruker data input page'!BK765*10000)*Calibrations!DK$97+Calibrations!DL$97</f>
        <v>109.41720316641884</v>
      </c>
      <c r="AI765" s="24">
        <f>Calibrations!DR$97*('Bruker data input page'!BM765*10000)^2+('Bruker data input page'!BM765*10000)*Calibrations!DS$97+Calibrations!DT$97</f>
        <v>28.664408876081268</v>
      </c>
      <c r="AJ765" s="24">
        <f>Calibrations!DY$97*('Bruker data input page'!BO765*10000)^2+Calibrations!DZ$97*('Bruker data input page'!BO765*10000)+Calibrations!EA$97</f>
        <v>88.008253151795159</v>
      </c>
      <c r="AK765" s="21"/>
      <c r="AL765" s="21"/>
    </row>
    <row r="766" spans="2:38">
      <c r="B766" s="27">
        <f>'Bruker data input page'!B1443</f>
        <v>0</v>
      </c>
      <c r="C766" s="21">
        <f>'Bruker data input page'!G1443</f>
        <v>0</v>
      </c>
      <c r="D766" s="21">
        <f>'Bruker data input page'!H1443</f>
        <v>0</v>
      </c>
      <c r="E766" s="26">
        <f>'Bruker data input page'!L1443</f>
        <v>0</v>
      </c>
      <c r="F766" s="26"/>
      <c r="G766" s="26" t="str">
        <f>'Bruker data input page'!DK766</f>
        <v>393-U1560B-8R-1A</v>
      </c>
      <c r="H766" s="26" t="str">
        <f>'Bruker data input page'!DL766</f>
        <v>SHLF</v>
      </c>
      <c r="I766" s="26">
        <f>'Bruker data input page'!DM766</f>
        <v>0</v>
      </c>
      <c r="J766" s="26">
        <f>'Bruker data input page'!DN766</f>
        <v>0</v>
      </c>
      <c r="K766" s="26" t="str">
        <f>'Bruker data input page'!DO766</f>
        <v/>
      </c>
      <c r="L766" s="26">
        <f>'Bruker data input page'!DP766</f>
        <v>0</v>
      </c>
      <c r="M766" s="26">
        <f>'Bruker data input page'!DQ766</f>
        <v>0</v>
      </c>
      <c r="N766" s="26">
        <f>'Bruker data input page'!DR766</f>
        <v>0</v>
      </c>
      <c r="O766" s="26">
        <f>'Bruker data input page'!DS766</f>
        <v>7</v>
      </c>
      <c r="P766" s="21" t="str">
        <f>'Bruker data input page'!DT766</f>
        <v>2A BKGD</v>
      </c>
      <c r="Q766" s="21">
        <f>'Bruker data input page'!A766</f>
        <v>653</v>
      </c>
      <c r="R766" s="27">
        <f>'Bruker data input page'!B766</f>
        <v>44764.847222222219</v>
      </c>
      <c r="S766" s="22">
        <f>'Bruker data input page'!Y766*Calibrations!H$97+Calibrations!I$97</f>
        <v>53.313726382872389</v>
      </c>
      <c r="T766" s="23">
        <f>Calibrations!O$97*('Bruker data input page'!AK766/0.5993)^2+Calibrations!P$97*('Bruker data input page'!AK766/0.5993)+Calibrations!Q$97</f>
        <v>1.326478108454697</v>
      </c>
      <c r="U766" s="22">
        <f>Calibrations!$V$97*'Bruker data input page'!W766^2+Calibrations!$W$97*'Bruker data input page'!W766+Calibrations!$X$97</f>
        <v>17.192035055840687</v>
      </c>
      <c r="V766" s="23">
        <f>('Bruker data input page'!AS766/0.69943)*Calibrations!AC$97+Calibrations!AD$97</f>
        <v>8.6186792484813548</v>
      </c>
      <c r="W766" s="23">
        <f>'Bruker data input page'!U766*Calibrations!AQ$97+Calibrations!AR$97</f>
        <v>8.8457683922740973</v>
      </c>
      <c r="X766" s="23">
        <f>Calibrations!AJ$97*('Bruker data input page'!AQ766/0.77446)^2+('Bruker data input page'!AQ766/0.77446)*Calibrations!AK$97+Calibrations!AL$97</f>
        <v>0.14675844520780296</v>
      </c>
      <c r="Y766" s="23">
        <f>('Bruker data input page'!AI766/0.7147)*Calibrations!AX$97+Calibrations!AY$97</f>
        <v>11.005217257112328</v>
      </c>
      <c r="Z766" s="23">
        <f>('Bruker data input page'!AG766/0.8302)*Calibrations!BE$97+Calibrations!BF$97</f>
        <v>0.16138516511465231</v>
      </c>
      <c r="AA766" s="23">
        <f>((('Bruker data input page'!AA766/0.436)^2)*Calibrations!BK$97)+(('Bruker data input page'!AA766/0.436)*Calibrations!BL$97)+Calibrations!BM$97</f>
        <v>0.13306052165993082</v>
      </c>
      <c r="AB766" s="24">
        <f>'Bruker data input page'!AM766*Calibrations!BS$97*10000+Calibrations!BT$97</f>
        <v>431.85869142105503</v>
      </c>
      <c r="AC766" s="24">
        <f>Calibrations!CA$97*('Bruker data input page'!AO766*10000)^2+('Bruker data input page'!AO766*10000)*Calibrations!CB$97+Calibrations!CC$97</f>
        <v>256.11832899842079</v>
      </c>
      <c r="AD766" s="24">
        <f>'Bruker data input page'!AW766*10000*Calibrations!CI$97+Calibrations!CJ$97</f>
        <v>52.768945353031356</v>
      </c>
      <c r="AE766" s="24">
        <f>'Bruker data input page'!AY766*10000*Calibrations!CP$97+Calibrations!CQ$97</f>
        <v>55.626702382040129</v>
      </c>
      <c r="AF766" s="24">
        <f>Calibrations!$CW$97*('Bruker data input page'!BA766*10000)^2+('Bruker data input page'!BA766*10000)*Calibrations!$CX$97+Calibrations!$CY$97</f>
        <v>58.881320405812829</v>
      </c>
      <c r="AG766" s="24" t="e">
        <f>'Bruker data input page'!BI766*10000*Calibrations!DD$97+Calibrations!DE$97</f>
        <v>#VALUE!</v>
      </c>
      <c r="AH766" s="24">
        <f>('Bruker data input page'!BK766*10000)*Calibrations!DK$97+Calibrations!DL$97</f>
        <v>110.41038077749923</v>
      </c>
      <c r="AI766" s="24">
        <f>Calibrations!DR$97*('Bruker data input page'!BM766*10000)^2+('Bruker data input page'!BM766*10000)*Calibrations!DS$97+Calibrations!DT$97</f>
        <v>30.785516947465101</v>
      </c>
      <c r="AJ766" s="24">
        <f>Calibrations!DY$97*('Bruker data input page'!BO766*10000)^2+Calibrations!DZ$97*('Bruker data input page'!BO766*10000)+Calibrations!EA$97</f>
        <v>95.634421621982227</v>
      </c>
      <c r="AK766" s="21"/>
      <c r="AL766" s="21"/>
    </row>
    <row r="767" spans="2:38">
      <c r="B767" s="27">
        <f>'Bruker data input page'!B1444</f>
        <v>0</v>
      </c>
      <c r="C767" s="21">
        <f>'Bruker data input page'!G1444</f>
        <v>0</v>
      </c>
      <c r="D767" s="21">
        <f>'Bruker data input page'!H1444</f>
        <v>0</v>
      </c>
      <c r="E767" s="26">
        <f>'Bruker data input page'!L1444</f>
        <v>0</v>
      </c>
      <c r="F767" s="26"/>
      <c r="G767" s="26" t="str">
        <f>'Bruker data input page'!DK767</f>
        <v>393-U1560B-8R-1A</v>
      </c>
      <c r="H767" s="26" t="str">
        <f>'Bruker data input page'!DL767</f>
        <v>SHLF</v>
      </c>
      <c r="I767" s="26">
        <f>'Bruker data input page'!DM767</f>
        <v>0</v>
      </c>
      <c r="J767" s="26">
        <f>'Bruker data input page'!DN767</f>
        <v>0</v>
      </c>
      <c r="K767" s="26" t="str">
        <f>'Bruker data input page'!DO767</f>
        <v/>
      </c>
      <c r="L767" s="26">
        <f>'Bruker data input page'!DP767</f>
        <v>0</v>
      </c>
      <c r="M767" s="26">
        <f>'Bruker data input page'!DQ767</f>
        <v>0</v>
      </c>
      <c r="N767" s="26">
        <f>'Bruker data input page'!DR767</f>
        <v>0</v>
      </c>
      <c r="O767" s="26">
        <f>'Bruker data input page'!DS767</f>
        <v>7</v>
      </c>
      <c r="P767" s="21" t="str">
        <f>'Bruker data input page'!DT767</f>
        <v>1A BKGD</v>
      </c>
      <c r="Q767" s="21">
        <f>'Bruker data input page'!A767</f>
        <v>582</v>
      </c>
      <c r="R767" s="27">
        <f>'Bruker data input page'!B767</f>
        <v>44763.222222222219</v>
      </c>
      <c r="S767" s="22">
        <f>'Bruker data input page'!Y767*Calibrations!H$97+Calibrations!I$97</f>
        <v>54.173234315613271</v>
      </c>
      <c r="T767" s="23">
        <f>Calibrations!O$97*('Bruker data input page'!AK767/0.5993)^2+Calibrations!P$97*('Bruker data input page'!AK767/0.5993)+Calibrations!Q$97</f>
        <v>1.0814626163982091</v>
      </c>
      <c r="U767" s="22">
        <f>Calibrations!$V$97*'Bruker data input page'!W767^2+Calibrations!$W$97*'Bruker data input page'!W767+Calibrations!$X$97</f>
        <v>20.807522365182578</v>
      </c>
      <c r="V767" s="23">
        <f>('Bruker data input page'!AS767/0.69943)*Calibrations!AC$97+Calibrations!AD$97</f>
        <v>7.5762817893534367</v>
      </c>
      <c r="W767" s="23">
        <f>'Bruker data input page'!U767*Calibrations!AQ$97+Calibrations!AR$97</f>
        <v>9.3264006443812875</v>
      </c>
      <c r="X767" s="23">
        <f>Calibrations!AJ$97*('Bruker data input page'!AQ767/0.77446)^2+('Bruker data input page'!AQ767/0.77446)*Calibrations!AK$97+Calibrations!AL$97</f>
        <v>0.1179730057391908</v>
      </c>
      <c r="Y767" s="23">
        <f>('Bruker data input page'!AI767/0.7147)*Calibrations!AX$97+Calibrations!AY$97</f>
        <v>11.808637778782622</v>
      </c>
      <c r="Z767" s="23">
        <f>('Bruker data input page'!AG767/0.8302)*Calibrations!BE$97+Calibrations!BF$97</f>
        <v>0.10328060656346166</v>
      </c>
      <c r="AA767" s="23">
        <f>((('Bruker data input page'!AA767/0.436)^2)*Calibrations!BK$97)+(('Bruker data input page'!AA767/0.436)*Calibrations!BL$97)+Calibrations!BM$97</f>
        <v>0.13231716879218264</v>
      </c>
      <c r="AB767" s="24">
        <f>'Bruker data input page'!AM767*Calibrations!BS$97*10000+Calibrations!BT$97</f>
        <v>413.85187497213184</v>
      </c>
      <c r="AC767" s="24">
        <f>Calibrations!CA$97*('Bruker data input page'!AO767*10000)^2+('Bruker data input page'!AO767*10000)*Calibrations!CB$97+Calibrations!CC$97</f>
        <v>223.23154217773725</v>
      </c>
      <c r="AD767" s="24">
        <f>'Bruker data input page'!AW767*10000*Calibrations!CI$97+Calibrations!CJ$97</f>
        <v>43.872192132289065</v>
      </c>
      <c r="AE767" s="24">
        <f>'Bruker data input page'!AY767*10000*Calibrations!CP$97+Calibrations!CQ$97</f>
        <v>45.347089698011487</v>
      </c>
      <c r="AF767" s="24">
        <f>Calibrations!$CW$97*('Bruker data input page'!BA767*10000)^2+('Bruker data input page'!BA767*10000)*Calibrations!$CX$97+Calibrations!$CY$97</f>
        <v>41.441236126199101</v>
      </c>
      <c r="AG767" s="24" t="e">
        <f>'Bruker data input page'!BI767*10000*Calibrations!DD$97+Calibrations!DE$97</f>
        <v>#VALUE!</v>
      </c>
      <c r="AH767" s="24">
        <f>('Bruker data input page'!BK767*10000)*Calibrations!DK$97+Calibrations!DL$97</f>
        <v>108.42402555533846</v>
      </c>
      <c r="AI767" s="24">
        <f>Calibrations!DR$97*('Bruker data input page'!BM767*10000)^2+('Bruker data input page'!BM767*10000)*Calibrations!DS$97+Calibrations!DT$97</f>
        <v>29.725107834104254</v>
      </c>
      <c r="AJ767" s="24">
        <f>Calibrations!DY$97*('Bruker data input page'!BO767*10000)^2+Calibrations!DZ$97*('Bruker data input page'!BO767*10000)+Calibrations!EA$97</f>
        <v>80.357017558910371</v>
      </c>
      <c r="AK767" s="21"/>
      <c r="AL767" s="21"/>
    </row>
    <row r="768" spans="2:38">
      <c r="B768" s="27">
        <f>'Bruker data input page'!B1445</f>
        <v>0</v>
      </c>
      <c r="C768" s="21">
        <f>'Bruker data input page'!G1445</f>
        <v>0</v>
      </c>
      <c r="D768" s="21">
        <f>'Bruker data input page'!H1445</f>
        <v>0</v>
      </c>
      <c r="E768" s="26">
        <f>'Bruker data input page'!L1445</f>
        <v>0</v>
      </c>
      <c r="F768" s="26"/>
      <c r="G768" s="26" t="str">
        <f>'Bruker data input page'!DK768</f>
        <v>393-U1560B-8R-1A</v>
      </c>
      <c r="H768" s="26" t="str">
        <f>'Bruker data input page'!DL768</f>
        <v>SHLF</v>
      </c>
      <c r="I768" s="26">
        <f>'Bruker data input page'!DM768</f>
        <v>0</v>
      </c>
      <c r="J768" s="26">
        <f>'Bruker data input page'!DN768</f>
        <v>0</v>
      </c>
      <c r="K768" s="26" t="str">
        <f>'Bruker data input page'!DO768</f>
        <v/>
      </c>
      <c r="L768" s="26">
        <f>'Bruker data input page'!DP768</f>
        <v>0</v>
      </c>
      <c r="M768" s="26">
        <f>'Bruker data input page'!DQ768</f>
        <v>0</v>
      </c>
      <c r="N768" s="26">
        <f>'Bruker data input page'!DR768</f>
        <v>0</v>
      </c>
      <c r="O768" s="26">
        <f>'Bruker data input page'!DS768</f>
        <v>33</v>
      </c>
      <c r="P768" s="21" t="str">
        <f>'Bruker data input page'!DT768</f>
        <v>5A BKGD</v>
      </c>
      <c r="Q768" s="21">
        <f>'Bruker data input page'!A768</f>
        <v>583</v>
      </c>
      <c r="R768" s="27">
        <f>'Bruker data input page'!B768</f>
        <v>44763.224305555559</v>
      </c>
      <c r="S768" s="22">
        <f>'Bruker data input page'!Y768*Calibrations!H$97+Calibrations!I$97</f>
        <v>53.78767954069702</v>
      </c>
      <c r="T768" s="23">
        <f>Calibrations!O$97*('Bruker data input page'!AK768/0.5993)^2+Calibrations!P$97*('Bruker data input page'!AK768/0.5993)+Calibrations!Q$97</f>
        <v>1.4006489030643592</v>
      </c>
      <c r="U768" s="22">
        <f>Calibrations!$V$97*'Bruker data input page'!W768^2+Calibrations!$W$97*'Bruker data input page'!W768+Calibrations!$X$97</f>
        <v>19.596174273938416</v>
      </c>
      <c r="V768" s="23">
        <f>('Bruker data input page'!AS768/0.69943)*Calibrations!AC$97+Calibrations!AD$97</f>
        <v>8.9104008624054583</v>
      </c>
      <c r="W768" s="23">
        <f>'Bruker data input page'!U768*Calibrations!AQ$97+Calibrations!AR$97</f>
        <v>10.556014933762512</v>
      </c>
      <c r="X768" s="23">
        <f>Calibrations!AJ$97*('Bruker data input page'!AQ768/0.77446)^2+('Bruker data input page'!AQ768/0.77446)*Calibrations!AK$97+Calibrations!AL$97</f>
        <v>0.14724848894013004</v>
      </c>
      <c r="Y768" s="23">
        <f>('Bruker data input page'!AI768/0.7147)*Calibrations!AX$97+Calibrations!AY$97</f>
        <v>12.567144702974659</v>
      </c>
      <c r="Z768" s="23">
        <f>('Bruker data input page'!AG768/0.8302)*Calibrations!BE$97+Calibrations!BF$97</f>
        <v>0.19519145372625418</v>
      </c>
      <c r="AA768" s="23">
        <f>((('Bruker data input page'!AA768/0.436)^2)*Calibrations!BK$97)+(('Bruker data input page'!AA768/0.436)*Calibrations!BL$97)+Calibrations!BM$97</f>
        <v>9.4030667057841674E-2</v>
      </c>
      <c r="AB768" s="24">
        <f>'Bruker data input page'!AM768*Calibrations!BS$97*10000+Calibrations!BT$97</f>
        <v>324.67526017746457</v>
      </c>
      <c r="AC768" s="24">
        <f>Calibrations!CA$97*('Bruker data input page'!AO768*10000)^2+('Bruker data input page'!AO768*10000)*Calibrations!CB$97+Calibrations!CC$97</f>
        <v>338.5356242861767</v>
      </c>
      <c r="AD768" s="24">
        <f>'Bruker data input page'!AW768*10000*Calibrations!CI$97+Calibrations!CJ$97</f>
        <v>101.20682399929491</v>
      </c>
      <c r="AE768" s="24">
        <f>'Bruker data input page'!AY768*10000*Calibrations!CP$97+Calibrations!CQ$97</f>
        <v>66.934276334471647</v>
      </c>
      <c r="AF768" s="24">
        <f>Calibrations!$CW$97*('Bruker data input page'!BA768*10000)^2+('Bruker data input page'!BA768*10000)*Calibrations!$CX$97+Calibrations!$CY$97</f>
        <v>78.148513355605772</v>
      </c>
      <c r="AG768" s="24">
        <f>'Bruker data input page'!BI768*10000*Calibrations!DD$97+Calibrations!DE$97</f>
        <v>3.0310147047823475</v>
      </c>
      <c r="AH768" s="24">
        <f>('Bruker data input page'!BK768*10000)*Calibrations!DK$97+Calibrations!DL$97</f>
        <v>119.34897927722277</v>
      </c>
      <c r="AI768" s="24">
        <f>Calibrations!DR$97*('Bruker data input page'!BM768*10000)^2+('Bruker data input page'!BM768*10000)*Calibrations!DS$97+Calibrations!DT$97</f>
        <v>31.845636216163818</v>
      </c>
      <c r="AJ768" s="24">
        <f>Calibrations!DY$97*('Bruker data input page'!BO768*10000)^2+Calibrations!DZ$97*('Bruker data input page'!BO768*10000)+Calibrations!EA$97</f>
        <v>94.78830745234157</v>
      </c>
      <c r="AK768" s="21"/>
      <c r="AL768" s="21"/>
    </row>
    <row r="769" spans="2:38">
      <c r="B769" s="27">
        <f>'Bruker data input page'!B1446</f>
        <v>0</v>
      </c>
      <c r="C769" s="21">
        <f>'Bruker data input page'!G1446</f>
        <v>0</v>
      </c>
      <c r="D769" s="21">
        <f>'Bruker data input page'!H1446</f>
        <v>0</v>
      </c>
      <c r="E769" s="26">
        <f>'Bruker data input page'!L1446</f>
        <v>0</v>
      </c>
      <c r="F769" s="26"/>
      <c r="G769" s="26" t="str">
        <f>'Bruker data input page'!DK769</f>
        <v>393-U1560B-8R-1A</v>
      </c>
      <c r="H769" s="26" t="str">
        <f>'Bruker data input page'!DL769</f>
        <v>SHLF</v>
      </c>
      <c r="I769" s="26">
        <f>'Bruker data input page'!DM769</f>
        <v>0</v>
      </c>
      <c r="J769" s="26">
        <f>'Bruker data input page'!DN769</f>
        <v>0</v>
      </c>
      <c r="K769" s="26" t="str">
        <f>'Bruker data input page'!DO769</f>
        <v/>
      </c>
      <c r="L769" s="26">
        <f>'Bruker data input page'!DP769</f>
        <v>0</v>
      </c>
      <c r="M769" s="26">
        <f>'Bruker data input page'!DQ769</f>
        <v>0</v>
      </c>
      <c r="N769" s="26">
        <f>'Bruker data input page'!DR769</f>
        <v>0</v>
      </c>
      <c r="O769" s="26">
        <f>'Bruker data input page'!DS769</f>
        <v>38</v>
      </c>
      <c r="P769" s="21" t="str">
        <f>'Bruker data input page'!DT769</f>
        <v>5A ALT</v>
      </c>
      <c r="Q769" s="21">
        <f>'Bruker data input page'!A769</f>
        <v>584</v>
      </c>
      <c r="R769" s="27">
        <f>'Bruker data input page'!B769</f>
        <v>44763.225694444445</v>
      </c>
      <c r="S769" s="22">
        <f>'Bruker data input page'!Y769*Calibrations!H$97+Calibrations!I$97</f>
        <v>52.201736509700986</v>
      </c>
      <c r="T769" s="23">
        <f>Calibrations!O$97*('Bruker data input page'!AK769/0.5993)^2+Calibrations!P$97*('Bruker data input page'!AK769/0.5993)+Calibrations!Q$97</f>
        <v>1.3263001205980001</v>
      </c>
      <c r="U769" s="22">
        <f>Calibrations!$V$97*'Bruker data input page'!W769^2+Calibrations!$W$97*'Bruker data input page'!W769+Calibrations!$X$97</f>
        <v>17.387923992707968</v>
      </c>
      <c r="V769" s="23">
        <f>('Bruker data input page'!AS769/0.69943)*Calibrations!AC$97+Calibrations!AD$97</f>
        <v>10.639574612429195</v>
      </c>
      <c r="W769" s="23">
        <f>'Bruker data input page'!U769*Calibrations!AQ$97+Calibrations!AR$97</f>
        <v>7.2890303013782436</v>
      </c>
      <c r="X769" s="23">
        <f>Calibrations!AJ$97*('Bruker data input page'!AQ769/0.77446)^2+('Bruker data input page'!AQ769/0.77446)*Calibrations!AK$97+Calibrations!AL$97</f>
        <v>0.14176112338592928</v>
      </c>
      <c r="Y769" s="23">
        <f>('Bruker data input page'!AI769/0.7147)*Calibrations!AX$97+Calibrations!AY$97</f>
        <v>11.291294035626347</v>
      </c>
      <c r="Z769" s="23">
        <f>('Bruker data input page'!AG769/0.8302)*Calibrations!BE$97+Calibrations!BF$97</f>
        <v>0.72401839700774007</v>
      </c>
      <c r="AA769" s="23">
        <f>((('Bruker data input page'!AA769/0.436)^2)*Calibrations!BK$97)+(('Bruker data input page'!AA769/0.436)*Calibrations!BL$97)+Calibrations!BM$97</f>
        <v>0.10348275534561606</v>
      </c>
      <c r="AB769" s="24" t="e">
        <f>'Bruker data input page'!AM769*Calibrations!BS$97*10000+Calibrations!BT$97</f>
        <v>#VALUE!</v>
      </c>
      <c r="AC769" s="24">
        <f>Calibrations!CA$97*('Bruker data input page'!AO769*10000)^2+('Bruker data input page'!AO769*10000)*Calibrations!CB$97+Calibrations!CC$97</f>
        <v>389.12952667430102</v>
      </c>
      <c r="AD769" s="24">
        <f>'Bruker data input page'!AW769*10000*Calibrations!CI$97+Calibrations!CJ$97</f>
        <v>71.550979930153957</v>
      </c>
      <c r="AE769" s="24">
        <f>'Bruker data input page'!AY769*10000*Calibrations!CP$97+Calibrations!CQ$97</f>
        <v>58.710586187248722</v>
      </c>
      <c r="AF769" s="24">
        <f>Calibrations!$CW$97*('Bruker data input page'!BA769*10000)^2+('Bruker data input page'!BA769*10000)*Calibrations!$CX$97+Calibrations!$CY$97</f>
        <v>63.107877898960666</v>
      </c>
      <c r="AG769" s="24">
        <f>'Bruker data input page'!BI769*10000*Calibrations!DD$97+Calibrations!DE$97</f>
        <v>21.11223971358751</v>
      </c>
      <c r="AH769" s="24">
        <f>('Bruker data input page'!BK769*10000)*Calibrations!DK$97+Calibrations!DL$97</f>
        <v>109.41720316641884</v>
      </c>
      <c r="AI769" s="24">
        <f>Calibrations!DR$97*('Bruker data input page'!BM769*10000)^2+('Bruker data input page'!BM769*10000)*Calibrations!DS$97+Calibrations!DT$97</f>
        <v>29.725107834104254</v>
      </c>
      <c r="AJ769" s="24">
        <f>Calibrations!DY$97*('Bruker data input page'!BO769*10000)^2+Calibrations!DZ$97*('Bruker data input page'!BO769*10000)+Calibrations!EA$97</f>
        <v>93.095150701108494</v>
      </c>
      <c r="AK769" s="21"/>
      <c r="AL769" s="21"/>
    </row>
    <row r="770" spans="2:38">
      <c r="B770" s="27">
        <f>'Bruker data input page'!B1447</f>
        <v>0</v>
      </c>
      <c r="C770" s="21">
        <f>'Bruker data input page'!G1447</f>
        <v>0</v>
      </c>
      <c r="D770" s="21">
        <f>'Bruker data input page'!H1447</f>
        <v>0</v>
      </c>
      <c r="E770" s="26">
        <f>'Bruker data input page'!L1447</f>
        <v>0</v>
      </c>
      <c r="F770" s="26"/>
      <c r="G770" s="26" t="str">
        <f>'Bruker data input page'!DK770</f>
        <v>393-U1560B-8R-1A</v>
      </c>
      <c r="H770" s="26" t="str">
        <f>'Bruker data input page'!DL770</f>
        <v>SHLF</v>
      </c>
      <c r="I770" s="26">
        <f>'Bruker data input page'!DM770</f>
        <v>0</v>
      </c>
      <c r="J770" s="26">
        <f>'Bruker data input page'!DN770</f>
        <v>0</v>
      </c>
      <c r="K770" s="26" t="str">
        <f>'Bruker data input page'!DO770</f>
        <v/>
      </c>
      <c r="L770" s="26">
        <f>'Bruker data input page'!DP770</f>
        <v>0</v>
      </c>
      <c r="M770" s="26">
        <f>'Bruker data input page'!DQ770</f>
        <v>0</v>
      </c>
      <c r="N770" s="26">
        <f>'Bruker data input page'!DR770</f>
        <v>0</v>
      </c>
      <c r="O770" s="26">
        <f>'Bruker data input page'!DS770</f>
        <v>38</v>
      </c>
      <c r="P770" s="21" t="str">
        <f>'Bruker data input page'!DT770</f>
        <v>5A ALT</v>
      </c>
      <c r="Q770" s="21">
        <f>'Bruker data input page'!A770</f>
        <v>585</v>
      </c>
      <c r="R770" s="27">
        <f>'Bruker data input page'!B770</f>
        <v>44763.227083333331</v>
      </c>
      <c r="S770" s="22">
        <f>'Bruker data input page'!Y770*Calibrations!H$97+Calibrations!I$97</f>
        <v>52.776801258728611</v>
      </c>
      <c r="T770" s="23">
        <f>Calibrations!O$97*('Bruker data input page'!AK770/0.5993)^2+Calibrations!P$97*('Bruker data input page'!AK770/0.5993)+Calibrations!Q$97</f>
        <v>1.3426640985478553</v>
      </c>
      <c r="U770" s="22">
        <f>Calibrations!$V$97*'Bruker data input page'!W770^2+Calibrations!$W$97*'Bruker data input page'!W770+Calibrations!$X$97</f>
        <v>17.571839035575017</v>
      </c>
      <c r="V770" s="23">
        <f>('Bruker data input page'!AS770/0.69943)*Calibrations!AC$97+Calibrations!AD$97</f>
        <v>10.668214277535707</v>
      </c>
      <c r="W770" s="23">
        <f>'Bruker data input page'!U770*Calibrations!AQ$97+Calibrations!AR$97</f>
        <v>8.6182124145065337</v>
      </c>
      <c r="X770" s="23">
        <f>Calibrations!AJ$97*('Bruker data input page'!AQ770/0.77446)^2+('Bruker data input page'!AQ770/0.77446)*Calibrations!AK$97+Calibrations!AL$97</f>
        <v>0.13737489904274219</v>
      </c>
      <c r="Y770" s="23">
        <f>('Bruker data input page'!AI770/0.7147)*Calibrations!AX$97+Calibrations!AY$97</f>
        <v>11.335750884655667</v>
      </c>
      <c r="Z770" s="23">
        <f>('Bruker data input page'!AG770/0.8302)*Calibrations!BE$97+Calibrations!BF$97</f>
        <v>0.75012771812295043</v>
      </c>
      <c r="AA770" s="23">
        <f>((('Bruker data input page'!AA770/0.436)^2)*Calibrations!BK$97)+(('Bruker data input page'!AA770/0.436)*Calibrations!BL$97)+Calibrations!BM$97</f>
        <v>7.2697422470681172E-2</v>
      </c>
      <c r="AB770" s="24">
        <f>'Bruker data input page'!AM770*Calibrations!BS$97*10000+Calibrations!BT$97</f>
        <v>308.38337862843883</v>
      </c>
      <c r="AC770" s="24">
        <f>Calibrations!CA$97*('Bruker data input page'!AO770*10000)^2+('Bruker data input page'!AO770*10000)*Calibrations!CB$97+Calibrations!CC$97</f>
        <v>325.10943518271711</v>
      </c>
      <c r="AD770" s="24">
        <f>'Bruker data input page'!AW770*10000*Calibrations!CI$97+Calibrations!CJ$97</f>
        <v>75.505092472706082</v>
      </c>
      <c r="AE770" s="24">
        <f>'Bruker data input page'!AY770*10000*Calibrations!CP$97+Calibrations!CQ$97</f>
        <v>67.962237602874509</v>
      </c>
      <c r="AF770" s="24">
        <f>Calibrations!$CW$97*('Bruker data input page'!BA770*10000)^2+('Bruker data input page'!BA770*10000)*Calibrations!$CX$97+Calibrations!$CY$97</f>
        <v>60.296104618051245</v>
      </c>
      <c r="AG770" s="24">
        <f>'Bruker data input page'!BI770*10000*Calibrations!DD$97+Calibrations!DE$97</f>
        <v>18.852086587486866</v>
      </c>
      <c r="AH770" s="24">
        <f>('Bruker data input page'!BK770*10000)*Calibrations!DK$97+Calibrations!DL$97</f>
        <v>109.41720316641884</v>
      </c>
      <c r="AI770" s="24">
        <f>Calibrations!DR$97*('Bruker data input page'!BM770*10000)^2+('Bruker data input page'!BM770*10000)*Calibrations!DS$97+Calibrations!DT$97</f>
        <v>27.603420073396141</v>
      </c>
      <c r="AJ770" s="24">
        <f>Calibrations!DY$97*('Bruker data input page'!BO770*10000)^2+Calibrations!DZ$97*('Bruker data input page'!BO770*10000)+Calibrations!EA$97</f>
        <v>92.24810811951609</v>
      </c>
      <c r="AK770" s="21"/>
      <c r="AL770" s="21"/>
    </row>
    <row r="771" spans="2:38">
      <c r="B771" s="27">
        <f>'Bruker data input page'!B1448</f>
        <v>0</v>
      </c>
      <c r="C771" s="21">
        <f>'Bruker data input page'!G1448</f>
        <v>0</v>
      </c>
      <c r="D771" s="21">
        <f>'Bruker data input page'!H1448</f>
        <v>0</v>
      </c>
      <c r="E771" s="26">
        <f>'Bruker data input page'!L1448</f>
        <v>0</v>
      </c>
      <c r="F771" s="26"/>
      <c r="G771" s="26" t="str">
        <f>'Bruker data input page'!DK771</f>
        <v>393-U1560B-8R-1A</v>
      </c>
      <c r="H771" s="26" t="str">
        <f>'Bruker data input page'!DL771</f>
        <v>SHLF</v>
      </c>
      <c r="I771" s="26">
        <f>'Bruker data input page'!DM771</f>
        <v>0</v>
      </c>
      <c r="J771" s="26">
        <f>'Bruker data input page'!DN771</f>
        <v>0</v>
      </c>
      <c r="K771" s="26" t="str">
        <f>'Bruker data input page'!DO771</f>
        <v/>
      </c>
      <c r="L771" s="26">
        <f>'Bruker data input page'!DP771</f>
        <v>0</v>
      </c>
      <c r="M771" s="26">
        <f>'Bruker data input page'!DQ771</f>
        <v>0</v>
      </c>
      <c r="N771" s="26">
        <f>'Bruker data input page'!DR771</f>
        <v>0</v>
      </c>
      <c r="O771" s="26">
        <f>'Bruker data input page'!DS771</f>
        <v>65</v>
      </c>
      <c r="P771" s="21" t="str">
        <f>'Bruker data input page'!DT771</f>
        <v>9A BKGD</v>
      </c>
      <c r="Q771" s="21">
        <f>'Bruker data input page'!A771</f>
        <v>586</v>
      </c>
      <c r="R771" s="27">
        <f>'Bruker data input page'!B771</f>
        <v>44763.228472222225</v>
      </c>
      <c r="S771" s="22">
        <f>'Bruker data input page'!Y771*Calibrations!H$97+Calibrations!I$97</f>
        <v>54.089113273813361</v>
      </c>
      <c r="T771" s="23">
        <f>Calibrations!O$97*('Bruker data input page'!AK771/0.5993)^2+Calibrations!P$97*('Bruker data input page'!AK771/0.5993)+Calibrations!Q$97</f>
        <v>1.3503049183004963</v>
      </c>
      <c r="U771" s="22">
        <f>Calibrations!$V$97*'Bruker data input page'!W771^2+Calibrations!$W$97*'Bruker data input page'!W771+Calibrations!$X$97</f>
        <v>18.814775983207738</v>
      </c>
      <c r="V771" s="23">
        <f>('Bruker data input page'!AS771/0.69943)*Calibrations!AC$97+Calibrations!AD$97</f>
        <v>8.8778754135910294</v>
      </c>
      <c r="W771" s="23">
        <f>'Bruker data input page'!U771*Calibrations!AQ$97+Calibrations!AR$97</f>
        <v>10.373892817316424</v>
      </c>
      <c r="X771" s="23">
        <f>Calibrations!AJ$97*('Bruker data input page'!AQ771/0.77446)^2+('Bruker data input page'!AQ771/0.77446)*Calibrations!AK$97+Calibrations!AL$97</f>
        <v>0.13286140369911714</v>
      </c>
      <c r="Y771" s="23">
        <f>('Bruker data input page'!AI771/0.7147)*Calibrations!AX$97+Calibrations!AY$97</f>
        <v>11.782907616159488</v>
      </c>
      <c r="Z771" s="23">
        <f>('Bruker data input page'!AG771/0.8302)*Calibrations!BE$97+Calibrations!BF$97</f>
        <v>0.24499536105584618</v>
      </c>
      <c r="AA771" s="23">
        <f>((('Bruker data input page'!AA771/0.436)^2)*Calibrations!BK$97)+(('Bruker data input page'!AA771/0.436)*Calibrations!BL$97)+Calibrations!BM$97</f>
        <v>0.16183039792612264</v>
      </c>
      <c r="AB771" s="24">
        <f>'Bruker data input page'!AM771*Calibrations!BS$97*10000+Calibrations!BT$97</f>
        <v>310.09831352833629</v>
      </c>
      <c r="AC771" s="24">
        <f>Calibrations!CA$97*('Bruker data input page'!AO771*10000)^2+('Bruker data input page'!AO771*10000)*Calibrations!CB$97+Calibrations!CC$97</f>
        <v>361.84244788896319</v>
      </c>
      <c r="AD771" s="24">
        <f>'Bruker data input page'!AW771*10000*Calibrations!CI$97+Calibrations!CJ$97</f>
        <v>179.30054671469941</v>
      </c>
      <c r="AE771" s="24">
        <f>'Bruker data input page'!AY771*10000*Calibrations!CP$97+Calibrations!CQ$97</f>
        <v>60.766508724054461</v>
      </c>
      <c r="AF771" s="24">
        <f>Calibrations!$CW$97*('Bruker data input page'!BA771*10000)^2+('Bruker data input page'!BA771*10000)*Calibrations!$CX$97+Calibrations!$CY$97</f>
        <v>74.117702441699478</v>
      </c>
      <c r="AG771" s="24">
        <f>'Bruker data input page'!BI771*10000*Calibrations!DD$97+Calibrations!DE$97</f>
        <v>1.9009381417320252</v>
      </c>
      <c r="AH771" s="24">
        <f>('Bruker data input page'!BK771*10000)*Calibrations!DK$97+Calibrations!DL$97</f>
        <v>119.34897927722277</v>
      </c>
      <c r="AI771" s="24">
        <f>Calibrations!DR$97*('Bruker data input page'!BM771*10000)^2+('Bruker data input page'!BM771*10000)*Calibrations!DS$97+Calibrations!DT$97</f>
        <v>32.905465640200383</v>
      </c>
      <c r="AJ771" s="24">
        <f>Calibrations!DY$97*('Bruker data input page'!BO771*10000)^2+Calibrations!DZ$97*('Bruker data input page'!BO771*10000)+Calibrations!EA$97</f>
        <v>94.78830745234157</v>
      </c>
      <c r="AK771" s="21"/>
      <c r="AL771" s="21"/>
    </row>
    <row r="772" spans="2:38">
      <c r="B772" s="27">
        <f>'Bruker data input page'!B1449</f>
        <v>0</v>
      </c>
      <c r="C772" s="21">
        <f>'Bruker data input page'!G1449</f>
        <v>0</v>
      </c>
      <c r="D772" s="21">
        <f>'Bruker data input page'!H1449</f>
        <v>0</v>
      </c>
      <c r="E772" s="26">
        <f>'Bruker data input page'!L1449</f>
        <v>0</v>
      </c>
      <c r="F772" s="26"/>
      <c r="G772" s="26" t="str">
        <f>'Bruker data input page'!DK772</f>
        <v>393-U1560B-8R-1A</v>
      </c>
      <c r="H772" s="26" t="str">
        <f>'Bruker data input page'!DL772</f>
        <v>SHLF</v>
      </c>
      <c r="I772" s="26">
        <f>'Bruker data input page'!DM772</f>
        <v>0</v>
      </c>
      <c r="J772" s="26">
        <f>'Bruker data input page'!DN772</f>
        <v>0</v>
      </c>
      <c r="K772" s="26" t="str">
        <f>'Bruker data input page'!DO772</f>
        <v/>
      </c>
      <c r="L772" s="26">
        <f>'Bruker data input page'!DP772</f>
        <v>0</v>
      </c>
      <c r="M772" s="26">
        <f>'Bruker data input page'!DQ772</f>
        <v>0</v>
      </c>
      <c r="N772" s="26">
        <f>'Bruker data input page'!DR772</f>
        <v>0</v>
      </c>
      <c r="O772" s="26">
        <f>'Bruker data input page'!DS772</f>
        <v>73</v>
      </c>
      <c r="P772" s="21" t="str">
        <f>'Bruker data input page'!DT772</f>
        <v>10A ALT</v>
      </c>
      <c r="Q772" s="21">
        <f>'Bruker data input page'!A772</f>
        <v>587</v>
      </c>
      <c r="R772" s="27">
        <f>'Bruker data input page'!B772</f>
        <v>44763.230555555558</v>
      </c>
      <c r="S772" s="22">
        <f>'Bruker data input page'!Y772*Calibrations!H$97+Calibrations!I$97</f>
        <v>49.310135105344486</v>
      </c>
      <c r="T772" s="23">
        <f>Calibrations!O$97*('Bruker data input page'!AK772/0.5993)^2+Calibrations!P$97*('Bruker data input page'!AK772/0.5993)+Calibrations!Q$97</f>
        <v>1.3879055212944946</v>
      </c>
      <c r="U772" s="22">
        <f>Calibrations!$V$97*'Bruker data input page'!W772^2+Calibrations!$W$97*'Bruker data input page'!W772+Calibrations!$X$97</f>
        <v>17.686003812433235</v>
      </c>
      <c r="V772" s="23">
        <f>('Bruker data input page'!AS772/0.69943)*Calibrations!AC$97+Calibrations!AD$97</f>
        <v>8.9106886982356741</v>
      </c>
      <c r="W772" s="23">
        <f>'Bruker data input page'!U772*Calibrations!AQ$97+Calibrations!AR$97</f>
        <v>6.6531495784576693</v>
      </c>
      <c r="X772" s="23">
        <f>Calibrations!AJ$97*('Bruker data input page'!AQ772/0.77446)^2+('Bruker data input page'!AQ772/0.77446)*Calibrations!AK$97+Calibrations!AL$97</f>
        <v>0.21043317015564383</v>
      </c>
      <c r="Y772" s="23">
        <f>('Bruker data input page'!AI772/0.7147)*Calibrations!AX$97+Calibrations!AY$97</f>
        <v>13.330219111656017</v>
      </c>
      <c r="Z772" s="23">
        <f>('Bruker data input page'!AG772/0.8302)*Calibrations!BE$97+Calibrations!BF$97</f>
        <v>0.20967986313122638</v>
      </c>
      <c r="AA772" s="23">
        <f>((('Bruker data input page'!AA772/0.436)^2)*Calibrations!BK$97)+(('Bruker data input page'!AA772/0.436)*Calibrations!BL$97)+Calibrations!BM$97</f>
        <v>0.12561424958383383</v>
      </c>
      <c r="AB772" s="24">
        <f>'Bruker data input page'!AM772*Calibrations!BS$97*10000+Calibrations!BT$97</f>
        <v>328.10512997725948</v>
      </c>
      <c r="AC772" s="24">
        <f>Calibrations!CA$97*('Bruker data input page'!AO772*10000)^2+('Bruker data input page'!AO772*10000)*Calibrations!CB$97+Calibrations!CC$97</f>
        <v>305.51723176854466</v>
      </c>
      <c r="AD772" s="24">
        <f>'Bruker data input page'!AW772*10000*Calibrations!CI$97+Calibrations!CJ$97</f>
        <v>131.85119620407391</v>
      </c>
      <c r="AE772" s="24">
        <f>'Bruker data input page'!AY772*10000*Calibrations!CP$97+Calibrations!CQ$97</f>
        <v>76.18592775009742</v>
      </c>
      <c r="AF772" s="24">
        <f>Calibrations!$CW$97*('Bruker data input page'!BA772*10000)^2+('Bruker data input page'!BA772*10000)*Calibrations!$CX$97+Calibrations!$CY$97</f>
        <v>79.48025356452959</v>
      </c>
      <c r="AG772" s="24">
        <f>'Bruker data input page'!BI772*10000*Calibrations!DD$97+Calibrations!DE$97</f>
        <v>4.1610912678326706</v>
      </c>
      <c r="AH772" s="24">
        <f>('Bruker data input page'!BK772*10000)*Calibrations!DK$97+Calibrations!DL$97</f>
        <v>127.29440016586588</v>
      </c>
      <c r="AI772" s="24">
        <f>Calibrations!DR$97*('Bruker data input page'!BM772*10000)^2+('Bruker data input page'!BM772*10000)*Calibrations!DS$97+Calibrations!DT$97</f>
        <v>33.965005219574827</v>
      </c>
      <c r="AJ772" s="24">
        <f>Calibrations!DY$97*('Bruker data input page'!BO772*10000)^2+Calibrations!DZ$97*('Bruker data input page'!BO772*10000)+Calibrations!EA$97</f>
        <v>107.44752557863949</v>
      </c>
      <c r="AK772" s="21"/>
      <c r="AL772" s="21"/>
    </row>
    <row r="773" spans="2:38">
      <c r="B773" s="27">
        <f>'Bruker data input page'!B1450</f>
        <v>0</v>
      </c>
      <c r="C773" s="21">
        <f>'Bruker data input page'!G1450</f>
        <v>0</v>
      </c>
      <c r="D773" s="21">
        <f>'Bruker data input page'!H1450</f>
        <v>0</v>
      </c>
      <c r="E773" s="26">
        <f>'Bruker data input page'!L1450</f>
        <v>0</v>
      </c>
      <c r="F773" s="26"/>
      <c r="G773" s="26" t="str">
        <f>'Bruker data input page'!DK773</f>
        <v>393-U1560B-8R-1A</v>
      </c>
      <c r="H773" s="26" t="str">
        <f>'Bruker data input page'!DL773</f>
        <v>SHLF</v>
      </c>
      <c r="I773" s="26">
        <f>'Bruker data input page'!DM773</f>
        <v>0</v>
      </c>
      <c r="J773" s="26">
        <f>'Bruker data input page'!DN773</f>
        <v>0</v>
      </c>
      <c r="K773" s="26" t="str">
        <f>'Bruker data input page'!DO773</f>
        <v/>
      </c>
      <c r="L773" s="26">
        <f>'Bruker data input page'!DP773</f>
        <v>0</v>
      </c>
      <c r="M773" s="26">
        <f>'Bruker data input page'!DQ773</f>
        <v>0</v>
      </c>
      <c r="N773" s="26">
        <f>'Bruker data input page'!DR773</f>
        <v>0</v>
      </c>
      <c r="O773" s="26">
        <f>'Bruker data input page'!DS773</f>
        <v>113</v>
      </c>
      <c r="P773" s="21" t="str">
        <f>'Bruker data input page'!DT773</f>
        <v>15A BKGD</v>
      </c>
      <c r="Q773" s="21">
        <f>'Bruker data input page'!A773</f>
        <v>588</v>
      </c>
      <c r="R773" s="27">
        <f>'Bruker data input page'!B773</f>
        <v>44763.23333333333</v>
      </c>
      <c r="S773" s="22">
        <f>'Bruker data input page'!Y773*Calibrations!H$97+Calibrations!I$97</f>
        <v>52.177141798327277</v>
      </c>
      <c r="T773" s="23">
        <f>Calibrations!O$97*('Bruker data input page'!AK773/0.5993)^2+Calibrations!P$97*('Bruker data input page'!AK773/0.5993)+Calibrations!Q$97</f>
        <v>1.394101907555471</v>
      </c>
      <c r="U773" s="22">
        <f>Calibrations!$V$97*'Bruker data input page'!W773^2+Calibrations!$W$97*'Bruker data input page'!W773+Calibrations!$X$97</f>
        <v>17.656440236104501</v>
      </c>
      <c r="V773" s="23">
        <f>('Bruker data input page'!AS773/0.69943)*Calibrations!AC$97+Calibrations!AD$97</f>
        <v>7.5699494010886816</v>
      </c>
      <c r="W773" s="23">
        <f>'Bruker data input page'!U773*Calibrations!AQ$97+Calibrations!AR$97</f>
        <v>9.0808644576652249</v>
      </c>
      <c r="X773" s="23">
        <f>Calibrations!AJ$97*('Bruker data input page'!AQ773/0.77446)^2+('Bruker data input page'!AQ773/0.77446)*Calibrations!AK$97+Calibrations!AL$97</f>
        <v>0.13460218002562413</v>
      </c>
      <c r="Y773" s="23">
        <f>('Bruker data input page'!AI773/0.7147)*Calibrations!AX$97+Calibrations!AY$97</f>
        <v>11.554837890659751</v>
      </c>
      <c r="Z773" s="23">
        <f>('Bruker data input page'!AG773/0.8302)*Calibrations!BE$97+Calibrations!BF$97</f>
        <v>0.15187714644263928</v>
      </c>
      <c r="AA773" s="23">
        <f>((('Bruker data input page'!AA773/0.436)^2)*Calibrations!BK$97)+(('Bruker data input page'!AA773/0.436)*Calibrations!BL$97)+Calibrations!BM$97</f>
        <v>8.5295666077337323E-2</v>
      </c>
      <c r="AB773" s="24">
        <f>'Bruker data input page'!AM773*Calibrations!BS$97*10000+Calibrations!BT$97</f>
        <v>313.52818332813115</v>
      </c>
      <c r="AC773" s="24">
        <f>Calibrations!CA$97*('Bruker data input page'!AO773*10000)^2+('Bruker data input page'!AO773*10000)*Calibrations!CB$97+Calibrations!CC$97</f>
        <v>355.1061371143677</v>
      </c>
      <c r="AD773" s="24">
        <f>'Bruker data input page'!AW773*10000*Calibrations!CI$97+Calibrations!CJ$97</f>
        <v>127.89708366152176</v>
      </c>
      <c r="AE773" s="24">
        <f>'Bruker data input page'!AY773*10000*Calibrations!CP$97+Calibrations!CQ$97</f>
        <v>75.157966481694558</v>
      </c>
      <c r="AF773" s="24">
        <f>Calibrations!$CW$97*('Bruker data input page'!BA773*10000)^2+('Bruker data input page'!BA773*10000)*Calibrations!$CX$97+Calibrations!$CY$97</f>
        <v>84.74789725500014</v>
      </c>
      <c r="AG773" s="24" t="e">
        <f>'Bruker data input page'!BI773*10000*Calibrations!DD$97+Calibrations!DE$97</f>
        <v>#VALUE!</v>
      </c>
      <c r="AH773" s="24">
        <f>('Bruker data input page'!BK773*10000)*Calibrations!DK$97+Calibrations!DL$97</f>
        <v>114.38309122182081</v>
      </c>
      <c r="AI773" s="24">
        <f>Calibrations!DR$97*('Bruker data input page'!BM773*10000)^2+('Bruker data input page'!BM773*10000)*Calibrations!DS$97+Calibrations!DT$97</f>
        <v>35.02425495428713</v>
      </c>
      <c r="AJ773" s="24">
        <f>Calibrations!DY$97*('Bruker data input page'!BO773*10000)^2+Calibrations!DZ$97*('Bruker data input page'!BO773*10000)+Calibrations!EA$97</f>
        <v>121.71046343815023</v>
      </c>
      <c r="AK773" s="21"/>
      <c r="AL773" s="21"/>
    </row>
    <row r="774" spans="2:38">
      <c r="B774" s="27">
        <f>'Bruker data input page'!B1451</f>
        <v>0</v>
      </c>
      <c r="C774" s="21">
        <f>'Bruker data input page'!G1451</f>
        <v>0</v>
      </c>
      <c r="D774" s="21">
        <f>'Bruker data input page'!H1451</f>
        <v>0</v>
      </c>
      <c r="E774" s="26">
        <f>'Bruker data input page'!L1451</f>
        <v>0</v>
      </c>
      <c r="F774" s="26"/>
      <c r="G774" s="26" t="str">
        <f>'Bruker data input page'!DK774</f>
        <v>393-U1560B-9R-1A</v>
      </c>
      <c r="H774" s="26" t="str">
        <f>'Bruker data input page'!DL774</f>
        <v>SHLF</v>
      </c>
      <c r="I774" s="26">
        <f>'Bruker data input page'!DM774</f>
        <v>0</v>
      </c>
      <c r="J774" s="26">
        <f>'Bruker data input page'!DN774</f>
        <v>0</v>
      </c>
      <c r="K774" s="26" t="str">
        <f>'Bruker data input page'!DO774</f>
        <v/>
      </c>
      <c r="L774" s="26">
        <f>'Bruker data input page'!DP774</f>
        <v>0</v>
      </c>
      <c r="M774" s="26">
        <f>'Bruker data input page'!DQ774</f>
        <v>0</v>
      </c>
      <c r="N774" s="26">
        <f>'Bruker data input page'!DR774</f>
        <v>0</v>
      </c>
      <c r="O774" s="26">
        <f>'Bruker data input page'!DS774</f>
        <v>4</v>
      </c>
      <c r="P774" s="21" t="str">
        <f>'Bruker data input page'!DT774</f>
        <v>1A ALT</v>
      </c>
      <c r="Q774" s="21">
        <f>'Bruker data input page'!A774</f>
        <v>589</v>
      </c>
      <c r="R774" s="27">
        <f>'Bruker data input page'!B774</f>
        <v>44763.238888888889</v>
      </c>
      <c r="S774" s="22">
        <f>'Bruker data input page'!Y774*Calibrations!H$97+Calibrations!I$97</f>
        <v>53.120295512744917</v>
      </c>
      <c r="T774" s="23">
        <f>Calibrations!O$97*('Bruker data input page'!AK774/0.5993)^2+Calibrations!P$97*('Bruker data input page'!AK774/0.5993)+Calibrations!Q$97</f>
        <v>1.5821684344492379</v>
      </c>
      <c r="U774" s="22">
        <f>Calibrations!$V$97*'Bruker data input page'!W774^2+Calibrations!$W$97*'Bruker data input page'!W774+Calibrations!$X$97</f>
        <v>18.801242322270916</v>
      </c>
      <c r="V774" s="23">
        <f>('Bruker data input page'!AS774/0.69943)*Calibrations!AC$97+Calibrations!AD$97</f>
        <v>9.7002223805186745</v>
      </c>
      <c r="W774" s="23">
        <f>'Bruker data input page'!U774*Calibrations!AQ$97+Calibrations!AR$97</f>
        <v>8.7121735064309469</v>
      </c>
      <c r="X774" s="23">
        <f>Calibrations!AJ$97*('Bruker data input page'!AQ774/0.77446)^2+('Bruker data input page'!AQ774/0.77446)*Calibrations!AK$97+Calibrations!AL$97</f>
        <v>0.16778419172437342</v>
      </c>
      <c r="Y774" s="23">
        <f>('Bruker data input page'!AI774/0.7147)*Calibrations!AX$97+Calibrations!AY$97</f>
        <v>11.883087775958433</v>
      </c>
      <c r="Z774" s="23">
        <f>('Bruker data input page'!AG774/0.8302)*Calibrations!BE$97+Calibrations!BF$97</f>
        <v>0.20288842122264564</v>
      </c>
      <c r="AA774" s="23">
        <f>((('Bruker data input page'!AA774/0.436)^2)*Calibrations!BK$97)+(('Bruker data input page'!AA774/0.436)*Calibrations!BL$97)+Calibrations!BM$97</f>
        <v>0.20023751306445864</v>
      </c>
      <c r="AB774" s="24">
        <f>'Bruker data input page'!AM774*Calibrations!BS$97*10000+Calibrations!BT$97</f>
        <v>332.39246722700312</v>
      </c>
      <c r="AC774" s="24">
        <f>Calibrations!CA$97*('Bruker data input page'!AO774*10000)^2+('Bruker data input page'!AO774*10000)*Calibrations!CB$97+Calibrations!CC$97</f>
        <v>351.26902508913292</v>
      </c>
      <c r="AD774" s="24">
        <f>'Bruker data input page'!AW774*10000*Calibrations!CI$97+Calibrations!CJ$97</f>
        <v>84.401845693448365</v>
      </c>
      <c r="AE774" s="24">
        <f>'Bruker data input page'!AY774*10000*Calibrations!CP$97+Calibrations!CQ$97</f>
        <v>91.605346776140394</v>
      </c>
      <c r="AF774" s="24">
        <f>Calibrations!$CW$97*('Bruker data input page'!BA774*10000)^2+('Bruker data input page'!BA774*10000)*Calibrations!$CX$97+Calibrations!$CY$97</f>
        <v>87.346128813100606</v>
      </c>
      <c r="AG774" s="24">
        <f>'Bruker data input page'!BI774*10000*Calibrations!DD$97+Calibrations!DE$97</f>
        <v>3.0310147047823475</v>
      </c>
      <c r="AH774" s="24">
        <f>('Bruker data input page'!BK774*10000)*Calibrations!DK$97+Calibrations!DL$97</f>
        <v>125.3080449437051</v>
      </c>
      <c r="AI774" s="24">
        <f>Calibrations!DR$97*('Bruker data input page'!BM774*10000)^2+('Bruker data input page'!BM774*10000)*Calibrations!DS$97+Calibrations!DT$97</f>
        <v>31.845636216163818</v>
      </c>
      <c r="AJ774" s="24">
        <f>Calibrations!DY$97*('Bruker data input page'!BO774*10000)^2+Calibrations!DZ$97*('Bruker data input page'!BO774*10000)+Calibrations!EA$97</f>
        <v>109.13016032775253</v>
      </c>
      <c r="AK774" s="21"/>
      <c r="AL774" s="21"/>
    </row>
    <row r="775" spans="2:38">
      <c r="B775" s="27">
        <f>'Bruker data input page'!B1452</f>
        <v>0</v>
      </c>
      <c r="C775" s="21">
        <f>'Bruker data input page'!G1452</f>
        <v>0</v>
      </c>
      <c r="D775" s="21">
        <f>'Bruker data input page'!H1452</f>
        <v>0</v>
      </c>
      <c r="E775" s="26">
        <f>'Bruker data input page'!L1452</f>
        <v>0</v>
      </c>
      <c r="F775" s="26"/>
      <c r="G775" s="26" t="str">
        <f>'Bruker data input page'!DK775</f>
        <v>393-U1560B-9R-1A</v>
      </c>
      <c r="H775" s="26" t="str">
        <f>'Bruker data input page'!DL775</f>
        <v>SHLF</v>
      </c>
      <c r="I775" s="26">
        <f>'Bruker data input page'!DM775</f>
        <v>0</v>
      </c>
      <c r="J775" s="26">
        <f>'Bruker data input page'!DN775</f>
        <v>0</v>
      </c>
      <c r="K775" s="26" t="str">
        <f>'Bruker data input page'!DO775</f>
        <v/>
      </c>
      <c r="L775" s="26">
        <f>'Bruker data input page'!DP775</f>
        <v>0</v>
      </c>
      <c r="M775" s="26">
        <f>'Bruker data input page'!DQ775</f>
        <v>0</v>
      </c>
      <c r="N775" s="26">
        <f>'Bruker data input page'!DR775</f>
        <v>0</v>
      </c>
      <c r="O775" s="26">
        <f>'Bruker data input page'!DS775</f>
        <v>16</v>
      </c>
      <c r="P775" s="21" t="str">
        <f>'Bruker data input page'!DT775</f>
        <v>3A SEDIMENT</v>
      </c>
      <c r="Q775" s="21">
        <f>'Bruker data input page'!A775</f>
        <v>590</v>
      </c>
      <c r="R775" s="27">
        <f>'Bruker data input page'!B775</f>
        <v>44763.240972222222</v>
      </c>
      <c r="S775" s="22">
        <f>'Bruker data input page'!Y775*Calibrations!H$97+Calibrations!I$97</f>
        <v>10.295318704681828</v>
      </c>
      <c r="T775" s="23">
        <f>Calibrations!O$97*('Bruker data input page'!AK775/0.5993)^2+Calibrations!P$97*('Bruker data input page'!AK775/0.5993)+Calibrations!Q$97</f>
        <v>6.3374843882087473E-2</v>
      </c>
      <c r="U775" s="22">
        <f>Calibrations!$V$97*'Bruker data input page'!W775^2+Calibrations!$W$97*'Bruker data input page'!W775+Calibrations!$X$97</f>
        <v>4.5534648530236757</v>
      </c>
      <c r="V775" s="23">
        <f>('Bruker data input page'!AS775/0.69943)*Calibrations!AC$97+Calibrations!AD$97</f>
        <v>2.1246711650588748</v>
      </c>
      <c r="W775" s="23">
        <f>'Bruker data input page'!U775*Calibrations!AQ$97+Calibrations!AR$97</f>
        <v>3.5098997173318898</v>
      </c>
      <c r="X775" s="23">
        <f>Calibrations!AJ$97*('Bruker data input page'!AQ775/0.77446)^2+('Bruker data input page'!AQ775/0.77446)*Calibrations!AK$97+Calibrations!AL$97</f>
        <v>0.184550838211341</v>
      </c>
      <c r="Y775" s="23">
        <f>('Bruker data input page'!AI775/0.7147)*Calibrations!AX$97+Calibrations!AY$97</f>
        <v>49.061802521040654</v>
      </c>
      <c r="Z775" s="23">
        <f>('Bruker data input page'!AG775/0.8302)*Calibrations!BE$97+Calibrations!BF$97</f>
        <v>0.75193876929857195</v>
      </c>
      <c r="AA775" s="23">
        <f>((('Bruker data input page'!AA775/0.436)^2)*Calibrations!BK$97)+(('Bruker data input page'!AA775/0.436)*Calibrations!BL$97)+Calibrations!BM$97</f>
        <v>0.39820919276368344</v>
      </c>
      <c r="AB775" s="24" t="e">
        <f>'Bruker data input page'!AM775*Calibrations!BS$97*10000+Calibrations!BT$97</f>
        <v>#VALUE!</v>
      </c>
      <c r="AC775" s="24" t="e">
        <f>Calibrations!CA$97*('Bruker data input page'!AO775*10000)^2+('Bruker data input page'!AO775*10000)*Calibrations!CB$97+Calibrations!CC$97</f>
        <v>#VALUE!</v>
      </c>
      <c r="AD775" s="24">
        <f>'Bruker data input page'!AW775*10000*Calibrations!CI$97+Calibrations!CJ$97</f>
        <v>98.241239592380808</v>
      </c>
      <c r="AE775" s="24">
        <f>'Bruker data input page'!AY775*10000*Calibrations!CP$97+Calibrations!CQ$97</f>
        <v>23.759903061551331</v>
      </c>
      <c r="AF775" s="24">
        <f>Calibrations!$CW$97*('Bruker data input page'!BA775*10000)^2+('Bruker data input page'!BA775*10000)*Calibrations!$CX$97+Calibrations!$CY$97</f>
        <v>12.080879423276247</v>
      </c>
      <c r="AG775" s="24">
        <f>'Bruker data input page'!BI775*10000*Calibrations!DD$97+Calibrations!DE$97</f>
        <v>8.6813975200339613</v>
      </c>
      <c r="AH775" s="24">
        <f>('Bruker data input page'!BK775*10000)*Calibrations!DK$97+Calibrations!DL$97</f>
        <v>452.06347898915368</v>
      </c>
      <c r="AI775" s="24">
        <f>Calibrations!DR$97*('Bruker data input page'!BM775*10000)^2+('Bruker data input page'!BM775*10000)*Calibrations!DS$97+Calibrations!DT$97</f>
        <v>40.316155957916571</v>
      </c>
      <c r="AJ775" s="24">
        <f>Calibrations!DY$97*('Bruker data input page'!BO775*10000)^2+Calibrations!DZ$97*('Bruker data input page'!BO775*10000)+Calibrations!EA$97</f>
        <v>19.118373456257437</v>
      </c>
      <c r="AK775" s="21"/>
      <c r="AL775" s="21"/>
    </row>
    <row r="776" spans="2:38">
      <c r="B776" s="27">
        <f>'Bruker data input page'!B1453</f>
        <v>0</v>
      </c>
      <c r="C776" s="21">
        <f>'Bruker data input page'!G1453</f>
        <v>0</v>
      </c>
      <c r="D776" s="21">
        <f>'Bruker data input page'!H1453</f>
        <v>0</v>
      </c>
      <c r="E776" s="26">
        <f>'Bruker data input page'!L1453</f>
        <v>0</v>
      </c>
      <c r="F776" s="26"/>
      <c r="G776" s="26" t="str">
        <f>'Bruker data input page'!DK776</f>
        <v>393-U1560B-9R-1A</v>
      </c>
      <c r="H776" s="26" t="str">
        <f>'Bruker data input page'!DL776</f>
        <v>SHLF</v>
      </c>
      <c r="I776" s="26">
        <f>'Bruker data input page'!DM776</f>
        <v>0</v>
      </c>
      <c r="J776" s="26">
        <f>'Bruker data input page'!DN776</f>
        <v>0</v>
      </c>
      <c r="K776" s="26" t="str">
        <f>'Bruker data input page'!DO776</f>
        <v/>
      </c>
      <c r="L776" s="26">
        <f>'Bruker data input page'!DP776</f>
        <v>0</v>
      </c>
      <c r="M776" s="26">
        <f>'Bruker data input page'!DQ776</f>
        <v>0</v>
      </c>
      <c r="N776" s="26">
        <f>'Bruker data input page'!DR776</f>
        <v>0</v>
      </c>
      <c r="O776" s="26">
        <f>'Bruker data input page'!DS776</f>
        <v>27</v>
      </c>
      <c r="P776" s="21" t="str">
        <f>'Bruker data input page'!DT776</f>
        <v>4A BKGD</v>
      </c>
      <c r="Q776" s="21">
        <f>'Bruker data input page'!A776</f>
        <v>591</v>
      </c>
      <c r="R776" s="27">
        <f>'Bruker data input page'!B776</f>
        <v>44763.247916666667</v>
      </c>
      <c r="S776" s="22">
        <f>'Bruker data input page'!Y776*Calibrations!H$97+Calibrations!I$97</f>
        <v>51.321792391664076</v>
      </c>
      <c r="T776" s="23">
        <f>Calibrations!O$97*('Bruker data input page'!AK776/0.5993)^2+Calibrations!P$97*('Bruker data input page'!AK776/0.5993)+Calibrations!Q$97</f>
        <v>1.3953408018608575</v>
      </c>
      <c r="U776" s="22">
        <f>Calibrations!$V$97*'Bruker data input page'!W776^2+Calibrations!$W$97*'Bruker data input page'!W776+Calibrations!$X$97</f>
        <v>16.575122578092142</v>
      </c>
      <c r="V776" s="23">
        <f>('Bruker data input page'!AS776/0.69943)*Calibrations!AC$97+Calibrations!AD$97</f>
        <v>8.7785720521664441</v>
      </c>
      <c r="W776" s="23">
        <f>'Bruker data input page'!U776*Calibrations!AQ$97+Calibrations!AR$97</f>
        <v>9.7035983611395835</v>
      </c>
      <c r="X776" s="23">
        <f>Calibrations!AJ$97*('Bruker data input page'!AQ776/0.77446)^2+('Bruker data input page'!AQ776/0.77446)*Calibrations!AK$97+Calibrations!AL$97</f>
        <v>0.14737072463315898</v>
      </c>
      <c r="Y776" s="23">
        <f>('Bruker data input page'!AI776/0.7147)*Calibrations!AX$97+Calibrations!AY$97</f>
        <v>11.007348749874009</v>
      </c>
      <c r="Z776" s="23">
        <f>('Bruker data input page'!AG776/0.8302)*Calibrations!BE$97+Calibrations!BF$97</f>
        <v>0.23322352841430624</v>
      </c>
      <c r="AA776" s="23">
        <f>((('Bruker data input page'!AA776/0.436)^2)*Calibrations!BK$97)+(('Bruker data input page'!AA776/0.436)*Calibrations!BL$97)+Calibrations!BM$97</f>
        <v>0.12673299571005214</v>
      </c>
      <c r="AB776" s="24">
        <f>'Bruker data input page'!AM776*Calibrations!BS$97*10000+Calibrations!BT$97</f>
        <v>274.94214808043864</v>
      </c>
      <c r="AC776" s="24">
        <f>Calibrations!CA$97*('Bruker data input page'!AO776*10000)^2+('Bruker data input page'!AO776*10000)*Calibrations!CB$97+Calibrations!CC$97</f>
        <v>319.89600478519628</v>
      </c>
      <c r="AD776" s="24">
        <f>'Bruker data input page'!AW776*10000*Calibrations!CI$97+Calibrations!CJ$97</f>
        <v>80.447733150896241</v>
      </c>
      <c r="AE776" s="24">
        <f>'Bruker data input page'!AY776*10000*Calibrations!CP$97+Calibrations!CQ$97</f>
        <v>55.626702382040129</v>
      </c>
      <c r="AF776" s="24">
        <f>Calibrations!$CW$97*('Bruker data input page'!BA776*10000)^2+('Bruker data input page'!BA776*10000)*Calibrations!$CX$97+Calibrations!$CY$97</f>
        <v>68.660243886509832</v>
      </c>
      <c r="AG776" s="24" t="e">
        <f>'Bruker data input page'!BI776*10000*Calibrations!DD$97+Calibrations!DE$97</f>
        <v>#VALUE!</v>
      </c>
      <c r="AH776" s="24">
        <f>('Bruker data input page'!BK776*10000)*Calibrations!DK$97+Calibrations!DL$97</f>
        <v>112.39673599966002</v>
      </c>
      <c r="AI776" s="24">
        <f>Calibrations!DR$97*('Bruker data input page'!BM776*10000)^2+('Bruker data input page'!BM776*10000)*Calibrations!DS$97+Calibrations!DT$97</f>
        <v>31.845636216163818</v>
      </c>
      <c r="AJ776" s="24">
        <f>Calibrations!DY$97*('Bruker data input page'!BO776*10000)^2+Calibrations!DZ$97*('Bruker data input page'!BO776*10000)+Calibrations!EA$97</f>
        <v>105.76365294692408</v>
      </c>
      <c r="AK776" s="21"/>
      <c r="AL776" s="21"/>
    </row>
    <row r="777" spans="2:38">
      <c r="B777" s="27">
        <f>'Bruker data input page'!B1454</f>
        <v>0</v>
      </c>
      <c r="C777" s="21">
        <f>'Bruker data input page'!G1454</f>
        <v>0</v>
      </c>
      <c r="D777" s="21">
        <f>'Bruker data input page'!H1454</f>
        <v>0</v>
      </c>
      <c r="E777" s="26">
        <f>'Bruker data input page'!L1454</f>
        <v>0</v>
      </c>
      <c r="F777" s="26"/>
      <c r="G777" s="26" t="str">
        <f>'Bruker data input page'!DK777</f>
        <v>393-U1560B-9R-1A</v>
      </c>
      <c r="H777" s="26" t="str">
        <f>'Bruker data input page'!DL777</f>
        <v>SHLF</v>
      </c>
      <c r="I777" s="26">
        <f>'Bruker data input page'!DM777</f>
        <v>0</v>
      </c>
      <c r="J777" s="26">
        <f>'Bruker data input page'!DN777</f>
        <v>0</v>
      </c>
      <c r="K777" s="26" t="str">
        <f>'Bruker data input page'!DO777</f>
        <v/>
      </c>
      <c r="L777" s="26">
        <f>'Bruker data input page'!DP777</f>
        <v>0</v>
      </c>
      <c r="M777" s="26">
        <f>'Bruker data input page'!DQ777</f>
        <v>0</v>
      </c>
      <c r="N777" s="26">
        <f>'Bruker data input page'!DR777</f>
        <v>0</v>
      </c>
      <c r="O777" s="26">
        <f>'Bruker data input page'!DS777</f>
        <v>40</v>
      </c>
      <c r="P777" s="21" t="str">
        <f>'Bruker data input page'!DT777</f>
        <v>5A BKGD</v>
      </c>
      <c r="Q777" s="21">
        <f>'Bruker data input page'!A777</f>
        <v>592</v>
      </c>
      <c r="R777" s="27">
        <f>'Bruker data input page'!B777</f>
        <v>44763.249305555553</v>
      </c>
      <c r="S777" s="22">
        <f>'Bruker data input page'!Y777*Calibrations!H$97+Calibrations!I$97</f>
        <v>53.841265119583689</v>
      </c>
      <c r="T777" s="23">
        <f>Calibrations!O$97*('Bruker data input page'!AK777/0.5993)^2+Calibrations!P$97*('Bruker data input page'!AK777/0.5993)+Calibrations!Q$97</f>
        <v>1.4328011264891896</v>
      </c>
      <c r="U777" s="22">
        <f>Calibrations!$V$97*'Bruker data input page'!W777^2+Calibrations!$W$97*'Bruker data input page'!W777+Calibrations!$X$97</f>
        <v>18.603847459701868</v>
      </c>
      <c r="V777" s="23">
        <f>('Bruker data input page'!AS777/0.69943)*Calibrations!AC$97+Calibrations!AD$97</f>
        <v>8.8018867544139567</v>
      </c>
      <c r="W777" s="23">
        <f>'Bruker data input page'!U777*Calibrations!AQ$97+Calibrations!AR$97</f>
        <v>10.944812785326292</v>
      </c>
      <c r="X777" s="23">
        <f>Calibrations!AJ$97*('Bruker data input page'!AQ777/0.77446)^2+('Bruker data input page'!AQ777/0.77446)*Calibrations!AK$97+Calibrations!AL$97</f>
        <v>0.14798025165798639</v>
      </c>
      <c r="Y777" s="23">
        <f>('Bruker data input page'!AI777/0.7147)*Calibrations!AX$97+Calibrations!AY$97</f>
        <v>12.183932754321237</v>
      </c>
      <c r="Z777" s="23">
        <f>('Bruker data input page'!AG777/0.8302)*Calibrations!BE$97+Calibrations!BF$97</f>
        <v>0.29464834745413632</v>
      </c>
      <c r="AA777" s="23">
        <f>((('Bruker data input page'!AA777/0.436)^2)*Calibrations!BK$97)+(('Bruker data input page'!AA777/0.436)*Calibrations!BL$97)+Calibrations!BM$97</f>
        <v>0.123374845821605</v>
      </c>
      <c r="AB777" s="24">
        <f>'Bruker data input page'!AM777*Calibrations!BS$97*10000+Calibrations!BT$97</f>
        <v>291.23402962946443</v>
      </c>
      <c r="AC777" s="24">
        <f>Calibrations!CA$97*('Bruker data input page'!AO777*10000)^2+('Bruker data input page'!AO777*10000)*Calibrations!CB$97+Calibrations!CC$97</f>
        <v>319.89600478519628</v>
      </c>
      <c r="AD777" s="24">
        <f>'Bruker data input page'!AW777*10000*Calibrations!CI$97+Calibrations!CJ$97</f>
        <v>91.321542642914579</v>
      </c>
      <c r="AE777" s="24">
        <f>'Bruker data input page'!AY777*10000*Calibrations!CP$97+Calibrations!CQ$97</f>
        <v>72.074082676485958</v>
      </c>
      <c r="AF777" s="24">
        <f>Calibrations!$CW$97*('Bruker data input page'!BA777*10000)^2+('Bruker data input page'!BA777*10000)*Calibrations!$CX$97+Calibrations!$CY$97</f>
        <v>68.660243886509832</v>
      </c>
      <c r="AG777" s="24">
        <f>'Bruker data input page'!BI777*10000*Calibrations!DD$97+Calibrations!DE$97</f>
        <v>1.9009381417320252</v>
      </c>
      <c r="AH777" s="24">
        <f>('Bruker data input page'!BK777*10000)*Calibrations!DK$97+Calibrations!DL$97</f>
        <v>115.37626883290119</v>
      </c>
      <c r="AI777" s="24">
        <f>Calibrations!DR$97*('Bruker data input page'!BM777*10000)^2+('Bruker data input page'!BM777*10000)*Calibrations!DS$97+Calibrations!DT$97</f>
        <v>32.905465640200383</v>
      </c>
      <c r="AJ777" s="24">
        <f>Calibrations!DY$97*('Bruker data input page'!BO777*10000)^2+Calibrations!DZ$97*('Bruker data input page'!BO777*10000)+Calibrations!EA$97</f>
        <v>99.860350410426648</v>
      </c>
      <c r="AK777" s="21"/>
      <c r="AL777" s="21"/>
    </row>
    <row r="778" spans="2:38">
      <c r="B778" s="27">
        <f>'Bruker data input page'!B1455</f>
        <v>0</v>
      </c>
      <c r="C778" s="21">
        <f>'Bruker data input page'!G1455</f>
        <v>0</v>
      </c>
      <c r="D778" s="21">
        <f>'Bruker data input page'!H1455</f>
        <v>0</v>
      </c>
      <c r="E778" s="26">
        <f>'Bruker data input page'!L1455</f>
        <v>0</v>
      </c>
      <c r="F778" s="26"/>
      <c r="G778" s="26" t="str">
        <f>'Bruker data input page'!DK778</f>
        <v>393-U1560B-9R-1A</v>
      </c>
      <c r="H778" s="26" t="str">
        <f>'Bruker data input page'!DL778</f>
        <v>SHLF</v>
      </c>
      <c r="I778" s="26">
        <f>'Bruker data input page'!DM778</f>
        <v>0</v>
      </c>
      <c r="J778" s="26">
        <f>'Bruker data input page'!DN778</f>
        <v>0</v>
      </c>
      <c r="K778" s="26" t="str">
        <f>'Bruker data input page'!DO778</f>
        <v/>
      </c>
      <c r="L778" s="26">
        <f>'Bruker data input page'!DP778</f>
        <v>0</v>
      </c>
      <c r="M778" s="26">
        <f>'Bruker data input page'!DQ778</f>
        <v>0</v>
      </c>
      <c r="N778" s="26">
        <f>'Bruker data input page'!DR778</f>
        <v>0</v>
      </c>
      <c r="O778" s="26">
        <f>'Bruker data input page'!DS778</f>
        <v>87</v>
      </c>
      <c r="P778" s="21" t="str">
        <f>'Bruker data input page'!DT778</f>
        <v>7C BKGD</v>
      </c>
      <c r="Q778" s="21">
        <f>'Bruker data input page'!A778</f>
        <v>593</v>
      </c>
      <c r="R778" s="27">
        <f>'Bruker data input page'!B778</f>
        <v>44763.251388888886</v>
      </c>
      <c r="S778" s="22">
        <f>'Bruker data input page'!Y778*Calibrations!H$97+Calibrations!I$97</f>
        <v>53.965070381667736</v>
      </c>
      <c r="T778" s="23">
        <f>Calibrations!O$97*('Bruker data input page'!AK778/0.5993)^2+Calibrations!P$97*('Bruker data input page'!AK778/0.5993)+Calibrations!Q$97</f>
        <v>1.3018911584061459</v>
      </c>
      <c r="U778" s="22">
        <f>Calibrations!$V$97*'Bruker data input page'!W778^2+Calibrations!$W$97*'Bruker data input page'!W778+Calibrations!$X$97</f>
        <v>18.127499787916172</v>
      </c>
      <c r="V778" s="23">
        <f>('Bruker data input page'!AS778/0.69943)*Calibrations!AC$97+Calibrations!AD$97</f>
        <v>8.6491898464842691</v>
      </c>
      <c r="W778" s="23">
        <f>'Bruker data input page'!U778*Calibrations!AQ$97+Calibrations!AR$97</f>
        <v>11.280830023525123</v>
      </c>
      <c r="X778" s="23">
        <f>Calibrations!AJ$97*('Bruker data input page'!AQ778/0.77446)^2+('Bruker data input page'!AQ778/0.77446)*Calibrations!AK$97+Calibrations!AL$97</f>
        <v>0.12231221273911876</v>
      </c>
      <c r="Y778" s="23">
        <f>('Bruker data input page'!AI778/0.7147)*Calibrations!AX$97+Calibrations!AY$97</f>
        <v>11.157771239055407</v>
      </c>
      <c r="Z778" s="23">
        <f>('Bruker data input page'!AG778/0.8302)*Calibrations!BE$97+Calibrations!BF$97</f>
        <v>0.27427402172839416</v>
      </c>
      <c r="AA778" s="23">
        <f>((('Bruker data input page'!AA778/0.436)^2)*Calibrations!BK$97)+(('Bruker data input page'!AA778/0.436)*Calibrations!BL$97)+Calibrations!BM$97</f>
        <v>0.12673299571005214</v>
      </c>
      <c r="AB778" s="24">
        <f>'Bruker data input page'!AM778*Calibrations!BS$97*10000+Calibrations!BT$97</f>
        <v>295.52136687920802</v>
      </c>
      <c r="AC778" s="24">
        <f>Calibrations!CA$97*('Bruker data input page'!AO778*10000)^2+('Bruker data input page'!AO778*10000)*Calibrations!CB$97+Calibrations!CC$97</f>
        <v>306.43620161432671</v>
      </c>
      <c r="AD778" s="24">
        <f>'Bruker data input page'!AW778*10000*Calibrations!CI$97+Calibrations!CJ$97</f>
        <v>150.63323078119652</v>
      </c>
      <c r="AE778" s="24">
        <f>'Bruker data input page'!AY778*10000*Calibrations!CP$97+Calibrations!CQ$97</f>
        <v>70.018160139680234</v>
      </c>
      <c r="AF778" s="24">
        <f>Calibrations!$CW$97*('Bruker data input page'!BA778*10000)^2+('Bruker data input page'!BA778*10000)*Calibrations!$CX$97+Calibrations!$CY$97</f>
        <v>65.895924321780186</v>
      </c>
      <c r="AG778" s="24">
        <f>'Bruker data input page'!BI778*10000*Calibrations!DD$97+Calibrations!DE$97</f>
        <v>3.0310147047823475</v>
      </c>
      <c r="AH778" s="24">
        <f>('Bruker data input page'!BK778*10000)*Calibrations!DK$97+Calibrations!DL$97</f>
        <v>114.38309122182081</v>
      </c>
      <c r="AI778" s="24">
        <f>Calibrations!DR$97*('Bruker data input page'!BM778*10000)^2+('Bruker data input page'!BM778*10000)*Calibrations!DS$97+Calibrations!DT$97</f>
        <v>28.664408876081268</v>
      </c>
      <c r="AJ778" s="24">
        <f>Calibrations!DY$97*('Bruker data input page'!BO778*10000)^2+Calibrations!DZ$97*('Bruker data input page'!BO778*10000)+Calibrations!EA$97</f>
        <v>101.54855563125028</v>
      </c>
      <c r="AK778" s="21"/>
      <c r="AL778" s="21"/>
    </row>
    <row r="779" spans="2:38">
      <c r="B779" s="27">
        <f>'Bruker data input page'!B1456</f>
        <v>0</v>
      </c>
      <c r="C779" s="21">
        <f>'Bruker data input page'!G1456</f>
        <v>0</v>
      </c>
      <c r="D779" s="21">
        <f>'Bruker data input page'!H1456</f>
        <v>0</v>
      </c>
      <c r="E779" s="26">
        <f>'Bruker data input page'!L1456</f>
        <v>0</v>
      </c>
      <c r="F779" s="26"/>
      <c r="G779" s="26" t="str">
        <f>'Bruker data input page'!DK779</f>
        <v>393-U1560B-9R-2A</v>
      </c>
      <c r="H779" s="26" t="str">
        <f>'Bruker data input page'!DL779</f>
        <v>SHLF</v>
      </c>
      <c r="I779" s="26">
        <f>'Bruker data input page'!DM779</f>
        <v>0</v>
      </c>
      <c r="J779" s="26">
        <f>'Bruker data input page'!DN779</f>
        <v>0</v>
      </c>
      <c r="K779" s="26" t="str">
        <f>'Bruker data input page'!DO779</f>
        <v/>
      </c>
      <c r="L779" s="26">
        <f>'Bruker data input page'!DP779</f>
        <v>0</v>
      </c>
      <c r="M779" s="26">
        <f>'Bruker data input page'!DQ779</f>
        <v>0</v>
      </c>
      <c r="N779" s="26">
        <f>'Bruker data input page'!DR779</f>
        <v>0</v>
      </c>
      <c r="O779" s="26">
        <f>'Bruker data input page'!DS779</f>
        <v>3</v>
      </c>
      <c r="P779" s="21" t="str">
        <f>'Bruker data input page'!DT779</f>
        <v>1A ALT</v>
      </c>
      <c r="Q779" s="21">
        <f>'Bruker data input page'!A779</f>
        <v>594</v>
      </c>
      <c r="R779" s="27">
        <f>'Bruker data input page'!B779</f>
        <v>44763.794444444444</v>
      </c>
      <c r="S779" s="22">
        <f>'Bruker data input page'!Y779*Calibrations!H$97+Calibrations!I$97</f>
        <v>47.481096521350402</v>
      </c>
      <c r="T779" s="23">
        <f>Calibrations!O$97*('Bruker data input page'!AK779/0.5993)^2+Calibrations!P$97*('Bruker data input page'!AK779/0.5993)+Calibrations!Q$97</f>
        <v>1.3884367651607197</v>
      </c>
      <c r="U779" s="22">
        <f>Calibrations!$V$97*'Bruker data input page'!W779^2+Calibrations!$W$97*'Bruker data input page'!W779+Calibrations!$X$97</f>
        <v>16.593925498774389</v>
      </c>
      <c r="V779" s="23">
        <f>('Bruker data input page'!AS779/0.69943)*Calibrations!AC$97+Calibrations!AD$97</f>
        <v>10.224803181087672</v>
      </c>
      <c r="W779" s="23">
        <f>'Bruker data input page'!U779*Calibrations!AQ$97+Calibrations!AR$97</f>
        <v>7.0086937102457316</v>
      </c>
      <c r="X779" s="23">
        <f>Calibrations!AJ$97*('Bruker data input page'!AQ779/0.77446)^2+('Bruker data input page'!AQ779/0.77446)*Calibrations!AK$97+Calibrations!AL$97</f>
        <v>0.13420211385213193</v>
      </c>
      <c r="Y779" s="23">
        <f>('Bruker data input page'!AI779/0.7147)*Calibrations!AX$97+Calibrations!AY$97</f>
        <v>11.829191458984532</v>
      </c>
      <c r="Z779" s="23">
        <f>('Bruker data input page'!AG779/0.8302)*Calibrations!BE$97+Calibrations!BF$97</f>
        <v>0.18251409549690348</v>
      </c>
      <c r="AA779" s="23">
        <f>((('Bruker data input page'!AA779/0.436)^2)*Calibrations!BK$97)+(('Bruker data input page'!AA779/0.436)*Calibrations!BL$97)+Calibrations!BM$97</f>
        <v>0.14491565416142232</v>
      </c>
      <c r="AB779" s="24" t="e">
        <f>'Bruker data input page'!AM779*Calibrations!BS$97*10000+Calibrations!BT$97</f>
        <v>#VALUE!</v>
      </c>
      <c r="AC779" s="24">
        <f>Calibrations!CA$97*('Bruker data input page'!AO779*10000)^2+('Bruker data input page'!AO779*10000)*Calibrations!CB$97+Calibrations!CC$97</f>
        <v>334.41436080956373</v>
      </c>
      <c r="AD779" s="24">
        <f>'Bruker data input page'!AW779*10000*Calibrations!CI$97+Calibrations!CJ$97</f>
        <v>79.459205015258206</v>
      </c>
      <c r="AE779" s="24">
        <f>'Bruker data input page'!AY779*10000*Calibrations!CP$97+Calibrations!CQ$97</f>
        <v>64.878353797665909</v>
      </c>
      <c r="AF779" s="24">
        <f>Calibrations!$CW$97*('Bruker data input page'!BA779*10000)^2+('Bruker data input page'!BA779*10000)*Calibrations!$CX$97+Calibrations!$CY$97</f>
        <v>80.80606205893092</v>
      </c>
      <c r="AG779" s="24">
        <f>'Bruker data input page'!BI779*10000*Calibrations!DD$97+Calibrations!DE$97</f>
        <v>3.0310147047823475</v>
      </c>
      <c r="AH779" s="24">
        <f>('Bruker data input page'!BK779*10000)*Calibrations!DK$97+Calibrations!DL$97</f>
        <v>138.21935388775017</v>
      </c>
      <c r="AI779" s="24">
        <f>Calibrations!DR$97*('Bruker data input page'!BM779*10000)^2+('Bruker data input page'!BM779*10000)*Calibrations!DS$97+Calibrations!DT$97</f>
        <v>35.02425495428713</v>
      </c>
      <c r="AJ779" s="24">
        <f>Calibrations!DY$97*('Bruker data input page'!BO779*10000)^2+Calibrations!DZ$97*('Bruker data input page'!BO779*10000)+Calibrations!EA$97</f>
        <v>107.44752557863949</v>
      </c>
      <c r="AK779" s="21"/>
      <c r="AL779" s="21"/>
    </row>
    <row r="780" spans="2:38">
      <c r="B780" s="27">
        <f>'Bruker data input page'!B1457</f>
        <v>0</v>
      </c>
      <c r="C780" s="21">
        <f>'Bruker data input page'!G1457</f>
        <v>0</v>
      </c>
      <c r="D780" s="21">
        <f>'Bruker data input page'!H1457</f>
        <v>0</v>
      </c>
      <c r="E780" s="26">
        <f>'Bruker data input page'!L1457</f>
        <v>0</v>
      </c>
      <c r="F780" s="26"/>
      <c r="G780" s="26" t="str">
        <f>'Bruker data input page'!DK780</f>
        <v>393-U1560B-9R-2A</v>
      </c>
      <c r="H780" s="26" t="str">
        <f>'Bruker data input page'!DL780</f>
        <v>SHLF</v>
      </c>
      <c r="I780" s="26">
        <f>'Bruker data input page'!DM780</f>
        <v>0</v>
      </c>
      <c r="J780" s="26">
        <f>'Bruker data input page'!DN780</f>
        <v>0</v>
      </c>
      <c r="K780" s="26" t="str">
        <f>'Bruker data input page'!DO780</f>
        <v/>
      </c>
      <c r="L780" s="26">
        <f>'Bruker data input page'!DP780</f>
        <v>0</v>
      </c>
      <c r="M780" s="26">
        <f>'Bruker data input page'!DQ780</f>
        <v>0</v>
      </c>
      <c r="N780" s="26">
        <f>'Bruker data input page'!DR780</f>
        <v>0</v>
      </c>
      <c r="O780" s="26">
        <f>'Bruker data input page'!DS780</f>
        <v>13</v>
      </c>
      <c r="P780" s="21" t="str">
        <f>'Bruker data input page'!DT780</f>
        <v>1A BKGD</v>
      </c>
      <c r="Q780" s="21">
        <f>'Bruker data input page'!A780</f>
        <v>595</v>
      </c>
      <c r="R780" s="27">
        <f>'Bruker data input page'!B780</f>
        <v>44763.796527777777</v>
      </c>
      <c r="S780" s="22">
        <f>'Bruker data input page'!Y780*Calibrations!H$97+Calibrations!I$97</f>
        <v>52.249500152078902</v>
      </c>
      <c r="T780" s="23">
        <f>Calibrations!O$97*('Bruker data input page'!AK780/0.5993)^2+Calibrations!P$97*('Bruker data input page'!AK780/0.5993)+Calibrations!Q$97</f>
        <v>1.3263001205980001</v>
      </c>
      <c r="U780" s="22">
        <f>Calibrations!$V$97*'Bruker data input page'!W780^2+Calibrations!$W$97*'Bruker data input page'!W780+Calibrations!$X$97</f>
        <v>19.13818442791619</v>
      </c>
      <c r="V780" s="23">
        <f>('Bruker data input page'!AS780/0.69943)*Calibrations!AC$97+Calibrations!AD$97</f>
        <v>8.4710194675804509</v>
      </c>
      <c r="W780" s="23">
        <f>'Bruker data input page'!U780*Calibrations!AQ$97+Calibrations!AR$97</f>
        <v>8.4140500419300288</v>
      </c>
      <c r="X780" s="23">
        <f>Calibrations!AJ$97*('Bruker data input page'!AQ780/0.77446)^2+('Bruker data input page'!AQ780/0.77446)*Calibrations!AK$97+Calibrations!AL$97</f>
        <v>0.16424768847234616</v>
      </c>
      <c r="Y780" s="23">
        <f>('Bruker data input page'!AI780/0.7147)*Calibrations!AX$97+Calibrations!AY$97</f>
        <v>12.202659440727423</v>
      </c>
      <c r="Z780" s="23">
        <f>('Bruker data input page'!AG780/0.8302)*Calibrations!BE$97+Calibrations!BF$97</f>
        <v>0.26974639378934034</v>
      </c>
      <c r="AA780" s="23">
        <f>((('Bruker data input page'!AA780/0.436)^2)*Calibrations!BK$97)+(('Bruker data input page'!AA780/0.436)*Calibrations!BL$97)+Calibrations!BM$97</f>
        <v>0.11551686180098585</v>
      </c>
      <c r="AB780" s="24">
        <f>'Bruker data input page'!AM780*Calibrations!BS$97*10000+Calibrations!BT$97</f>
        <v>304.95350882864398</v>
      </c>
      <c r="AC780" s="24">
        <f>Calibrations!CA$97*('Bruker data input page'!AO780*10000)^2+('Bruker data input page'!AO780*10000)*Calibrations!CB$97+Calibrations!CC$97</f>
        <v>361.84244788896319</v>
      </c>
      <c r="AD780" s="24">
        <f>'Bruker data input page'!AW780*10000*Calibrations!CI$97+Calibrations!CJ$97</f>
        <v>100.21829586365688</v>
      </c>
      <c r="AE780" s="24">
        <f>'Bruker data input page'!AY780*10000*Calibrations!CP$97+Calibrations!CQ$97</f>
        <v>61.794469992457316</v>
      </c>
      <c r="AF780" s="24">
        <f>Calibrations!$CW$97*('Bruker data input page'!BA780*10000)^2+('Bruker data input page'!BA780*10000)*Calibrations!$CX$97+Calibrations!$CY$97</f>
        <v>67.281049961406254</v>
      </c>
      <c r="AG780" s="24" t="e">
        <f>'Bruker data input page'!BI780*10000*Calibrations!DD$97+Calibrations!DE$97</f>
        <v>#VALUE!</v>
      </c>
      <c r="AH780" s="24">
        <f>('Bruker data input page'!BK780*10000)*Calibrations!DK$97+Calibrations!DL$97</f>
        <v>122.32851211046393</v>
      </c>
      <c r="AI780" s="24">
        <f>Calibrations!DR$97*('Bruker data input page'!BM780*10000)^2+('Bruker data input page'!BM780*10000)*Calibrations!DS$97+Calibrations!DT$97</f>
        <v>29.725107834104254</v>
      </c>
      <c r="AJ780" s="24">
        <f>Calibrations!DY$97*('Bruker data input page'!BO780*10000)^2+Calibrations!DZ$97*('Bruker data input page'!BO780*10000)+Calibrations!EA$97</f>
        <v>103.23552296947157</v>
      </c>
      <c r="AK780" s="21"/>
      <c r="AL780" s="21"/>
    </row>
    <row r="781" spans="2:38">
      <c r="B781" s="27">
        <f>'Bruker data input page'!B1458</f>
        <v>0</v>
      </c>
      <c r="C781" s="21">
        <f>'Bruker data input page'!G1458</f>
        <v>0</v>
      </c>
      <c r="D781" s="21">
        <f>'Bruker data input page'!H1458</f>
        <v>0</v>
      </c>
      <c r="E781" s="26">
        <f>'Bruker data input page'!L1458</f>
        <v>0</v>
      </c>
      <c r="F781" s="26"/>
      <c r="G781" s="26" t="str">
        <f>'Bruker data input page'!DK781</f>
        <v>393-U1560B-9R-2A</v>
      </c>
      <c r="H781" s="26" t="str">
        <f>'Bruker data input page'!DL781</f>
        <v>SHLF</v>
      </c>
      <c r="I781" s="26">
        <f>'Bruker data input page'!DM781</f>
        <v>0</v>
      </c>
      <c r="J781" s="26">
        <f>'Bruker data input page'!DN781</f>
        <v>0</v>
      </c>
      <c r="K781" s="26" t="str">
        <f>'Bruker data input page'!DO781</f>
        <v/>
      </c>
      <c r="L781" s="26">
        <f>'Bruker data input page'!DP781</f>
        <v>0</v>
      </c>
      <c r="M781" s="26">
        <f>'Bruker data input page'!DQ781</f>
        <v>0</v>
      </c>
      <c r="N781" s="26">
        <f>'Bruker data input page'!DR781</f>
        <v>0</v>
      </c>
      <c r="O781" s="26">
        <f>'Bruker data input page'!DS781</f>
        <v>28</v>
      </c>
      <c r="P781" s="21" t="str">
        <f>'Bruker data input page'!DT781</f>
        <v>3A ALT</v>
      </c>
      <c r="Q781" s="21">
        <f>'Bruker data input page'!A781</f>
        <v>596</v>
      </c>
      <c r="R781" s="27">
        <f>'Bruker data input page'!B781</f>
        <v>44763.79791666667</v>
      </c>
      <c r="S781" s="22">
        <f>'Bruker data input page'!Y781*Calibrations!H$97+Calibrations!I$97</f>
        <v>46.63049971591883</v>
      </c>
      <c r="T781" s="23">
        <f>Calibrations!O$97*('Bruker data input page'!AK781/0.5993)^2+Calibrations!P$97*('Bruker data input page'!AK781/0.5993)+Calibrations!Q$97</f>
        <v>1.4942142793738908</v>
      </c>
      <c r="U781" s="22">
        <f>Calibrations!$V$97*'Bruker data input page'!W781^2+Calibrations!$W$97*'Bruker data input page'!W781+Calibrations!$X$97</f>
        <v>16.510093413989942</v>
      </c>
      <c r="V781" s="23">
        <f>('Bruker data input page'!AS781/0.69943)*Calibrations!AC$97+Calibrations!AD$97</f>
        <v>9.6380498411919771</v>
      </c>
      <c r="W781" s="23">
        <f>'Bruker data input page'!U781*Calibrations!AQ$97+Calibrations!AR$97</f>
        <v>5.374621387313324</v>
      </c>
      <c r="X781" s="23">
        <f>Calibrations!AJ$97*('Bruker data input page'!AQ781/0.77446)^2+('Bruker data input page'!AQ781/0.77446)*Calibrations!AK$97+Calibrations!AL$97</f>
        <v>0.14302696824456868</v>
      </c>
      <c r="Y781" s="23">
        <f>('Bruker data input page'!AI781/0.7147)*Calibrations!AX$97+Calibrations!AY$97</f>
        <v>11.274851091464818</v>
      </c>
      <c r="Z781" s="23">
        <f>('Bruker data input page'!AG781/0.8302)*Calibrations!BE$97+Calibrations!BF$97</f>
        <v>0.28725322182034846</v>
      </c>
      <c r="AA781" s="23">
        <f>((('Bruker data input page'!AA781/0.436)^2)*Calibrations!BK$97)+(('Bruker data input page'!AA781/0.436)*Calibrations!BL$97)+Calibrations!BM$97</f>
        <v>0.15449456863802014</v>
      </c>
      <c r="AB781" s="24">
        <f>'Bruker data input page'!AM781*Calibrations!BS$97*10000+Calibrations!BT$97</f>
        <v>299.8087041289516</v>
      </c>
      <c r="AC781" s="24">
        <f>Calibrations!CA$97*('Bruker data input page'!AO781*10000)^2+('Bruker data input page'!AO781*10000)*Calibrations!CB$97+Calibrations!CC$97</f>
        <v>311.89319039874329</v>
      </c>
      <c r="AD781" s="24">
        <f>'Bruker data input page'!AW781*10000*Calibrations!CI$97+Calibrations!CJ$97</f>
        <v>100.21829586365688</v>
      </c>
      <c r="AE781" s="24">
        <f>'Bruker data input page'!AY781*10000*Calibrations!CP$97+Calibrations!CQ$97</f>
        <v>70.018160139680234</v>
      </c>
      <c r="AF781" s="24">
        <f>Calibrations!$CW$97*('Bruker data input page'!BA781*10000)^2+('Bruker data input page'!BA781*10000)*Calibrations!$CX$97+Calibrations!$CY$97</f>
        <v>75.467237794190723</v>
      </c>
      <c r="AG781" s="24">
        <f>'Bruker data input page'!BI781*10000*Calibrations!DD$97+Calibrations!DE$97</f>
        <v>6.421244393933315</v>
      </c>
      <c r="AH781" s="24">
        <f>('Bruker data input page'!BK781*10000)*Calibrations!DK$97+Calibrations!DL$97</f>
        <v>135.23982105450901</v>
      </c>
      <c r="AI781" s="24">
        <f>Calibrations!DR$97*('Bruker data input page'!BM781*10000)^2+('Bruker data input page'!BM781*10000)*Calibrations!DS$97+Calibrations!DT$97</f>
        <v>36.083214844337292</v>
      </c>
      <c r="AJ781" s="24">
        <f>Calibrations!DY$97*('Bruker data input page'!BO781*10000)^2+Calibrations!DZ$97*('Bruker data input page'!BO781*10000)+Calibrations!EA$97</f>
        <v>126.72308803132219</v>
      </c>
      <c r="AK781" s="21"/>
      <c r="AL781" s="21"/>
    </row>
    <row r="782" spans="2:38">
      <c r="B782" s="27">
        <f>'Bruker data input page'!B1459</f>
        <v>0</v>
      </c>
      <c r="C782" s="21">
        <f>'Bruker data input page'!G1459</f>
        <v>0</v>
      </c>
      <c r="D782" s="21">
        <f>'Bruker data input page'!H1459</f>
        <v>0</v>
      </c>
      <c r="E782" s="26">
        <f>'Bruker data input page'!L1459</f>
        <v>0</v>
      </c>
      <c r="F782" s="26"/>
      <c r="G782" s="26" t="str">
        <f>'Bruker data input page'!DK782</f>
        <v>393-U1560B-9R-2A</v>
      </c>
      <c r="H782" s="26" t="str">
        <f>'Bruker data input page'!DL782</f>
        <v>SHLF</v>
      </c>
      <c r="I782" s="26">
        <f>'Bruker data input page'!DM782</f>
        <v>0</v>
      </c>
      <c r="J782" s="26">
        <f>'Bruker data input page'!DN782</f>
        <v>0</v>
      </c>
      <c r="K782" s="26" t="str">
        <f>'Bruker data input page'!DO782</f>
        <v/>
      </c>
      <c r="L782" s="26">
        <f>'Bruker data input page'!DP782</f>
        <v>0</v>
      </c>
      <c r="M782" s="26">
        <f>'Bruker data input page'!DQ782</f>
        <v>0</v>
      </c>
      <c r="N782" s="26">
        <f>'Bruker data input page'!DR782</f>
        <v>0</v>
      </c>
      <c r="O782" s="26">
        <f>'Bruker data input page'!DS782</f>
        <v>45</v>
      </c>
      <c r="P782" s="21" t="str">
        <f>'Bruker data input page'!DT782</f>
        <v>5A ALT</v>
      </c>
      <c r="Q782" s="21">
        <f>'Bruker data input page'!A782</f>
        <v>597</v>
      </c>
      <c r="R782" s="27">
        <f>'Bruker data input page'!B782</f>
        <v>44763.8</v>
      </c>
      <c r="S782" s="22">
        <f>'Bruker data input page'!Y782*Calibrations!H$97+Calibrations!I$97</f>
        <v>50.98922912048053</v>
      </c>
      <c r="T782" s="23">
        <f>Calibrations!O$97*('Bruker data input page'!AK782/0.5993)^2+Calibrations!P$97*('Bruker data input page'!AK782/0.5993)+Calibrations!Q$97</f>
        <v>1.318644178354037</v>
      </c>
      <c r="U782" s="22">
        <f>Calibrations!$V$97*'Bruker data input page'!W782^2+Calibrations!$W$97*'Bruker data input page'!W782+Calibrations!$X$97</f>
        <v>18.417353558200634</v>
      </c>
      <c r="V782" s="23">
        <f>('Bruker data input page'!AS782/0.69943)*Calibrations!AC$97+Calibrations!AD$97</f>
        <v>7.5224564891030106</v>
      </c>
      <c r="W782" s="23">
        <f>'Bruker data input page'!U782*Calibrations!AQ$97+Calibrations!AR$97</f>
        <v>9.3805346068068758</v>
      </c>
      <c r="X782" s="23">
        <f>Calibrations!AJ$97*('Bruker data input page'!AQ782/0.77446)^2+('Bruker data input page'!AQ782/0.77446)*Calibrations!AK$97+Calibrations!AL$97</f>
        <v>0.12683148495273761</v>
      </c>
      <c r="Y782" s="23">
        <f>('Bruker data input page'!AI782/0.7147)*Calibrations!AX$97+Calibrations!AY$97</f>
        <v>12.175863531723447</v>
      </c>
      <c r="Z782" s="23">
        <f>('Bruker data input page'!AG782/0.8302)*Calibrations!BE$97+Calibrations!BF$97</f>
        <v>0.17693002103873709</v>
      </c>
      <c r="AA782" s="23">
        <f>((('Bruker data input page'!AA782/0.436)^2)*Calibrations!BK$97)+(('Bruker data input page'!AA782/0.436)*Calibrations!BL$97)+Calibrations!BM$97</f>
        <v>0.13528888114336024</v>
      </c>
      <c r="AB782" s="24">
        <f>'Bruker data input page'!AM782*Calibrations!BS$97*10000+Calibrations!BT$97</f>
        <v>358.11649072546481</v>
      </c>
      <c r="AC782" s="24">
        <f>Calibrations!CA$97*('Bruker data input page'!AO782*10000)^2+('Bruker data input page'!AO782*10000)*Calibrations!CB$97+Calibrations!CC$97</f>
        <v>245.42668715474369</v>
      </c>
      <c r="AD782" s="24">
        <f>'Bruker data input page'!AW782*10000*Calibrations!CI$97+Calibrations!CJ$97</f>
        <v>174.35790603650923</v>
      </c>
      <c r="AE782" s="24">
        <f>'Bruker data input page'!AY782*10000*Calibrations!CP$97+Calibrations!CQ$97</f>
        <v>78.241850286903144</v>
      </c>
      <c r="AF782" s="24">
        <f>Calibrations!$CW$97*('Bruker data input page'!BA782*10000)^2+('Bruker data input page'!BA782*10000)*Calibrations!$CX$97+Calibrations!$CY$97</f>
        <v>78.148513355605772</v>
      </c>
      <c r="AG782" s="24" t="e">
        <f>'Bruker data input page'!BI782*10000*Calibrations!DD$97+Calibrations!DE$97</f>
        <v>#VALUE!</v>
      </c>
      <c r="AH782" s="24">
        <f>('Bruker data input page'!BK782*10000)*Calibrations!DK$97+Calibrations!DL$97</f>
        <v>123.32168972154432</v>
      </c>
      <c r="AI782" s="24">
        <f>Calibrations!DR$97*('Bruker data input page'!BM782*10000)^2+('Bruker data input page'!BM782*10000)*Calibrations!DS$97+Calibrations!DT$97</f>
        <v>30.785516947465101</v>
      </c>
      <c r="AJ782" s="24">
        <f>Calibrations!DY$97*('Bruker data input page'!BO782*10000)^2+Calibrations!DZ$97*('Bruker data input page'!BO782*10000)+Calibrations!EA$97</f>
        <v>108.28899768852129</v>
      </c>
      <c r="AK782" s="21"/>
      <c r="AL782" s="21"/>
    </row>
    <row r="783" spans="2:38">
      <c r="B783" s="27">
        <f>'Bruker data input page'!B1460</f>
        <v>0</v>
      </c>
      <c r="C783" s="21">
        <f>'Bruker data input page'!G1460</f>
        <v>0</v>
      </c>
      <c r="D783" s="21">
        <f>'Bruker data input page'!H1460</f>
        <v>0</v>
      </c>
      <c r="E783" s="26">
        <f>'Bruker data input page'!L1460</f>
        <v>0</v>
      </c>
      <c r="F783" s="26"/>
      <c r="G783" s="26" t="str">
        <f>'Bruker data input page'!DK783</f>
        <v>393-U1560B-9R-2A</v>
      </c>
      <c r="H783" s="26" t="str">
        <f>'Bruker data input page'!DL783</f>
        <v>SHLF</v>
      </c>
      <c r="I783" s="26">
        <f>'Bruker data input page'!DM783</f>
        <v>0</v>
      </c>
      <c r="J783" s="26">
        <f>'Bruker data input page'!DN783</f>
        <v>0</v>
      </c>
      <c r="K783" s="26" t="str">
        <f>'Bruker data input page'!DO783</f>
        <v/>
      </c>
      <c r="L783" s="26">
        <f>'Bruker data input page'!DP783</f>
        <v>0</v>
      </c>
      <c r="M783" s="26">
        <f>'Bruker data input page'!DQ783</f>
        <v>0</v>
      </c>
      <c r="N783" s="26">
        <f>'Bruker data input page'!DR783</f>
        <v>0</v>
      </c>
      <c r="O783" s="26">
        <f>'Bruker data input page'!DS783</f>
        <v>61</v>
      </c>
      <c r="P783" s="21" t="str">
        <f>'Bruker data input page'!DT783</f>
        <v>7A ALT</v>
      </c>
      <c r="Q783" s="21">
        <f>'Bruker data input page'!A783</f>
        <v>598</v>
      </c>
      <c r="R783" s="27">
        <f>'Bruker data input page'!B783</f>
        <v>44763.801388888889</v>
      </c>
      <c r="S783" s="22">
        <f>'Bruker data input page'!Y783*Calibrations!H$97+Calibrations!I$97</f>
        <v>49.991658121960697</v>
      </c>
      <c r="T783" s="23">
        <f>Calibrations!O$97*('Bruker data input page'!AK783/0.5993)^2+Calibrations!P$97*('Bruker data input page'!AK783/0.5993)+Calibrations!Q$97</f>
        <v>1.3421308383494535</v>
      </c>
      <c r="U783" s="22">
        <f>Calibrations!$V$97*'Bruker data input page'!W783^2+Calibrations!$W$97*'Bruker data input page'!W783+Calibrations!$X$97</f>
        <v>18.052931051680378</v>
      </c>
      <c r="V783" s="23">
        <f>('Bruker data input page'!AS783/0.69943)*Calibrations!AC$97+Calibrations!AD$97</f>
        <v>9.8998365287735979</v>
      </c>
      <c r="W783" s="23">
        <f>'Bruker data input page'!U783*Calibrations!AQ$97+Calibrations!AR$97</f>
        <v>6.5994022871922642</v>
      </c>
      <c r="X783" s="23">
        <f>Calibrations!AJ$97*('Bruker data input page'!AQ783/0.77446)^2+('Bruker data input page'!AQ783/0.77446)*Calibrations!AK$97+Calibrations!AL$97</f>
        <v>0.14858702628228537</v>
      </c>
      <c r="Y783" s="23">
        <f>('Bruker data input page'!AI783/0.7147)*Calibrations!AX$97+Calibrations!AY$97</f>
        <v>12.924169740556021</v>
      </c>
      <c r="Z783" s="23">
        <f>('Bruker data input page'!AG783/0.8302)*Calibrations!BE$97+Calibrations!BF$97</f>
        <v>0.33358594772999917</v>
      </c>
      <c r="AA783" s="23">
        <f>((('Bruker data input page'!AA783/0.436)^2)*Calibrations!BK$97)+(('Bruker data input page'!AA783/0.436)*Calibrations!BL$97)+Calibrations!BM$97</f>
        <v>0.1460233560088412</v>
      </c>
      <c r="AB783" s="24">
        <f>'Bruker data input page'!AM783*Calibrations!BS$97*10000+Calibrations!BT$97</f>
        <v>362.4038279752084</v>
      </c>
      <c r="AC783" s="24">
        <f>Calibrations!CA$97*('Bruker data input page'!AO783*10000)^2+('Bruker data input page'!AO783*10000)*Calibrations!CB$97+Calibrations!CC$97</f>
        <v>348.93428342240611</v>
      </c>
      <c r="AD783" s="24">
        <f>'Bruker data input page'!AW783*10000*Calibrations!CI$97+Calibrations!CJ$97</f>
        <v>83.413317557810331</v>
      </c>
      <c r="AE783" s="24">
        <f>'Bruker data input page'!AY783*10000*Calibrations!CP$97+Calibrations!CQ$97</f>
        <v>72.074082676485958</v>
      </c>
      <c r="AF783" s="24">
        <f>Calibrations!$CW$97*('Bruker data input page'!BA783*10000)^2+('Bruker data input page'!BA783*10000)*Calibrations!$CX$97+Calibrations!$CY$97</f>
        <v>78.148513355605772</v>
      </c>
      <c r="AG783" s="24">
        <f>'Bruker data input page'!BI783*10000*Calibrations!DD$97+Calibrations!DE$97</f>
        <v>8.6813975200339613</v>
      </c>
      <c r="AH783" s="24">
        <f>('Bruker data input page'!BK783*10000)*Calibrations!DK$97+Calibrations!DL$97</f>
        <v>133.25346583234821</v>
      </c>
      <c r="AI783" s="24">
        <f>Calibrations!DR$97*('Bruker data input page'!BM783*10000)^2+('Bruker data input page'!BM783*10000)*Calibrations!DS$97+Calibrations!DT$97</f>
        <v>32.905465640200383</v>
      </c>
      <c r="AJ783" s="24">
        <f>Calibrations!DY$97*('Bruker data input page'!BO783*10000)^2+Calibrations!DZ$97*('Bruker data input page'!BO783*10000)+Calibrations!EA$97</f>
        <v>109.97101349633316</v>
      </c>
      <c r="AK783" s="21"/>
      <c r="AL783" s="21"/>
    </row>
    <row r="784" spans="2:38">
      <c r="B784" s="27">
        <f>'Bruker data input page'!B1461</f>
        <v>0</v>
      </c>
      <c r="C784" s="21">
        <f>'Bruker data input page'!G1461</f>
        <v>0</v>
      </c>
      <c r="D784" s="21">
        <f>'Bruker data input page'!H1461</f>
        <v>0</v>
      </c>
      <c r="E784" s="26">
        <f>'Bruker data input page'!L1461</f>
        <v>0</v>
      </c>
      <c r="F784" s="26"/>
      <c r="G784" s="26" t="str">
        <f>'Bruker data input page'!DK784</f>
        <v>393-U1560B-9R-2A</v>
      </c>
      <c r="H784" s="26" t="str">
        <f>'Bruker data input page'!DL784</f>
        <v>SHLF</v>
      </c>
      <c r="I784" s="26">
        <f>'Bruker data input page'!DM784</f>
        <v>0</v>
      </c>
      <c r="J784" s="26">
        <f>'Bruker data input page'!DN784</f>
        <v>0</v>
      </c>
      <c r="K784" s="26" t="str">
        <f>'Bruker data input page'!DO784</f>
        <v/>
      </c>
      <c r="L784" s="26">
        <f>'Bruker data input page'!DP784</f>
        <v>0</v>
      </c>
      <c r="M784" s="26">
        <f>'Bruker data input page'!DQ784</f>
        <v>0</v>
      </c>
      <c r="N784" s="26">
        <f>'Bruker data input page'!DR784</f>
        <v>0</v>
      </c>
      <c r="O784" s="26">
        <f>'Bruker data input page'!DS784</f>
        <v>84</v>
      </c>
      <c r="P784" s="21" t="str">
        <f>'Bruker data input page'!DT784</f>
        <v>10A ALT</v>
      </c>
      <c r="Q784" s="21">
        <f>'Bruker data input page'!A784</f>
        <v>599</v>
      </c>
      <c r="R784" s="27">
        <f>'Bruker data input page'!B784</f>
        <v>44763.803472222222</v>
      </c>
      <c r="S784" s="22">
        <f>'Bruker data input page'!Y784*Calibrations!H$97+Calibrations!I$97</f>
        <v>49.778741586783525</v>
      </c>
      <c r="T784" s="23">
        <f>Calibrations!O$97*('Bruker data input page'!AK784/0.5993)^2+Calibrations!P$97*('Bruker data input page'!AK784/0.5993)+Calibrations!Q$97</f>
        <v>1.3563430866594079</v>
      </c>
      <c r="U784" s="22">
        <f>Calibrations!$V$97*'Bruker data input page'!W784^2+Calibrations!$W$97*'Bruker data input page'!W784+Calibrations!$X$97</f>
        <v>16.002776815241749</v>
      </c>
      <c r="V784" s="23">
        <f>('Bruker data input page'!AS784/0.69943)*Calibrations!AC$97+Calibrations!AD$97</f>
        <v>9.4911096498666137</v>
      </c>
      <c r="W784" s="23">
        <f>'Bruker data input page'!U784*Calibrations!AQ$97+Calibrations!AR$97</f>
        <v>9.6687979567231324</v>
      </c>
      <c r="X784" s="23">
        <f>Calibrations!AJ$97*('Bruker data input page'!AQ784/0.77446)^2+('Bruker data input page'!AQ784/0.77446)*Calibrations!AK$97+Calibrations!AL$97</f>
        <v>0.16814394938238097</v>
      </c>
      <c r="Y784" s="23">
        <f>('Bruker data input page'!AI784/0.7147)*Calibrations!AX$97+Calibrations!AY$97</f>
        <v>11.628526640420681</v>
      </c>
      <c r="Z784" s="23">
        <f>('Bruker data input page'!AG784/0.8302)*Calibrations!BE$97+Calibrations!BF$97</f>
        <v>0.2365437889029457</v>
      </c>
      <c r="AA784" s="23">
        <f>((('Bruker data input page'!AA784/0.436)^2)*Calibrations!BK$97)+(('Bruker data input page'!AA784/0.436)*Calibrations!BL$97)+Calibrations!BM$97</f>
        <v>9.4030667057841674E-2</v>
      </c>
      <c r="AB784" s="24">
        <f>'Bruker data input page'!AM784*Calibrations!BS$97*10000+Calibrations!BT$97</f>
        <v>243.21585243233588</v>
      </c>
      <c r="AC784" s="24">
        <f>Calibrations!CA$97*('Bruker data input page'!AO784*10000)^2+('Bruker data input page'!AO784*10000)*Calibrations!CB$97+Calibrations!CC$97</f>
        <v>330.2254422254797</v>
      </c>
      <c r="AD784" s="24">
        <f>'Bruker data input page'!AW784*10000*Calibrations!CI$97+Calibrations!CJ$97</f>
        <v>156.56439959502467</v>
      </c>
      <c r="AE784" s="24">
        <f>'Bruker data input page'!AY784*10000*Calibrations!CP$97+Calibrations!CQ$97</f>
        <v>82.353695360514607</v>
      </c>
      <c r="AF784" s="24">
        <f>Calibrations!$CW$97*('Bruker data input page'!BA784*10000)^2+('Bruker data input page'!BA784*10000)*Calibrations!$CX$97+Calibrations!$CY$97</f>
        <v>76.810841432159478</v>
      </c>
      <c r="AG784" s="24">
        <f>'Bruker data input page'!BI784*10000*Calibrations!DD$97+Calibrations!DE$97</f>
        <v>5.2911678308829933</v>
      </c>
      <c r="AH784" s="24">
        <f>('Bruker data input page'!BK784*10000)*Calibrations!DK$97+Calibrations!DL$97</f>
        <v>123.32168972154432</v>
      </c>
      <c r="AI784" s="24">
        <f>Calibrations!DR$97*('Bruker data input page'!BM784*10000)^2+('Bruker data input page'!BM784*10000)*Calibrations!DS$97+Calibrations!DT$97</f>
        <v>32.905465640200383</v>
      </c>
      <c r="AJ784" s="24">
        <f>Calibrations!DY$97*('Bruker data input page'!BO784*10000)^2+Calibrations!DZ$97*('Bruker data input page'!BO784*10000)+Calibrations!EA$97</f>
        <v>103.23552296947157</v>
      </c>
      <c r="AK784" s="21"/>
      <c r="AL784" s="21"/>
    </row>
    <row r="785" spans="2:38">
      <c r="B785" s="27">
        <f>'Bruker data input page'!B1462</f>
        <v>0</v>
      </c>
      <c r="C785" s="21">
        <f>'Bruker data input page'!G1462</f>
        <v>0</v>
      </c>
      <c r="D785" s="21">
        <f>'Bruker data input page'!H1462</f>
        <v>0</v>
      </c>
      <c r="E785" s="26">
        <f>'Bruker data input page'!L1462</f>
        <v>0</v>
      </c>
      <c r="F785" s="26"/>
      <c r="G785" s="26" t="str">
        <f>'Bruker data input page'!DK785</f>
        <v>393-U1560B-10R-1A</v>
      </c>
      <c r="H785" s="26" t="str">
        <f>'Bruker data input page'!DL785</f>
        <v>SHLF</v>
      </c>
      <c r="I785" s="26">
        <f>'Bruker data input page'!DM785</f>
        <v>0</v>
      </c>
      <c r="J785" s="26">
        <f>'Bruker data input page'!DN785</f>
        <v>0</v>
      </c>
      <c r="K785" s="26" t="str">
        <f>'Bruker data input page'!DO785</f>
        <v/>
      </c>
      <c r="L785" s="26">
        <f>'Bruker data input page'!DP785</f>
        <v>0</v>
      </c>
      <c r="M785" s="26">
        <f>'Bruker data input page'!DQ785</f>
        <v>0</v>
      </c>
      <c r="N785" s="26">
        <f>'Bruker data input page'!DR785</f>
        <v>0</v>
      </c>
      <c r="O785" s="26">
        <f>'Bruker data input page'!DS785</f>
        <v>3</v>
      </c>
      <c r="P785" s="21" t="str">
        <f>'Bruker data input page'!DT785</f>
        <v>1A BKGD</v>
      </c>
      <c r="Q785" s="21">
        <f>'Bruker data input page'!A785</f>
        <v>600</v>
      </c>
      <c r="R785" s="27">
        <f>'Bruker data input page'!B785</f>
        <v>44763.808333333334</v>
      </c>
      <c r="S785" s="22">
        <f>'Bruker data input page'!Y785*Calibrations!H$97+Calibrations!I$97</f>
        <v>52.527764954191035</v>
      </c>
      <c r="T785" s="23">
        <f>Calibrations!O$97*('Bruker data input page'!AK785/0.5993)^2+Calibrations!P$97*('Bruker data input page'!AK785/0.5993)+Calibrations!Q$97</f>
        <v>1.4057778389148543</v>
      </c>
      <c r="U785" s="22">
        <f>Calibrations!$V$97*'Bruker data input page'!W785^2+Calibrations!$W$97*'Bruker data input page'!W785+Calibrations!$X$97</f>
        <v>18.370372610874433</v>
      </c>
      <c r="V785" s="23">
        <f>('Bruker data input page'!AS785/0.69943)*Calibrations!AC$97+Calibrations!AD$97</f>
        <v>8.8303825016053601</v>
      </c>
      <c r="W785" s="23">
        <f>'Bruker data input page'!U785*Calibrations!AQ$97+Calibrations!AR$97</f>
        <v>10.051022398563806</v>
      </c>
      <c r="X785" s="23">
        <f>Calibrations!AJ$97*('Bruker data input page'!AQ785/0.77446)^2+('Bruker data input page'!AQ785/0.77446)*Calibrations!AK$97+Calibrations!AL$97</f>
        <v>0.14176112338592928</v>
      </c>
      <c r="Y785" s="23">
        <f>('Bruker data input page'!AI785/0.7147)*Calibrations!AX$97+Calibrations!AY$97</f>
        <v>12.493608202696709</v>
      </c>
      <c r="Z785" s="23">
        <f>('Bruker data input page'!AG785/0.8302)*Calibrations!BE$97+Calibrations!BF$97</f>
        <v>0.20364302587915464</v>
      </c>
      <c r="AA785" s="23">
        <f>((('Bruker data input page'!AA785/0.436)^2)*Calibrations!BK$97)+(('Bruker data input page'!AA785/0.436)*Calibrations!BL$97)+Calibrations!BM$97</f>
        <v>0.16439124789268583</v>
      </c>
      <c r="AB785" s="24">
        <f>'Bruker data input page'!AM785*Calibrations!BS$97*10000+Calibrations!BT$97</f>
        <v>309.24084607838756</v>
      </c>
      <c r="AC785" s="24">
        <f>Calibrations!CA$97*('Bruker data input page'!AO785*10000)^2+('Bruker data input page'!AO785*10000)*Calibrations!CB$97+Calibrations!CC$97</f>
        <v>325.10943518271711</v>
      </c>
      <c r="AD785" s="24">
        <f>'Bruker data input page'!AW785*10000*Calibrations!CI$97+Calibrations!CJ$97</f>
        <v>115.04621789822735</v>
      </c>
      <c r="AE785" s="24">
        <f>'Bruker data input page'!AY785*10000*Calibrations!CP$97+Calibrations!CQ$97</f>
        <v>85.437579165723207</v>
      </c>
      <c r="AF785" s="24">
        <f>Calibrations!$CW$97*('Bruker data input page'!BA785*10000)^2+('Bruker data input page'!BA785*10000)*Calibrations!$CX$97+Calibrations!$CY$97</f>
        <v>68.660243886509832</v>
      </c>
      <c r="AG785" s="24" t="e">
        <f>'Bruker data input page'!BI785*10000*Calibrations!DD$97+Calibrations!DE$97</f>
        <v>#VALUE!</v>
      </c>
      <c r="AH785" s="24">
        <f>('Bruker data input page'!BK785*10000)*Calibrations!DK$97+Calibrations!DL$97</f>
        <v>124.31486733262471</v>
      </c>
      <c r="AI785" s="24">
        <f>Calibrations!DR$97*('Bruker data input page'!BM785*10000)^2+('Bruker data input page'!BM785*10000)*Calibrations!DS$97+Calibrations!DT$97</f>
        <v>32.905465640200383</v>
      </c>
      <c r="AJ785" s="24">
        <f>Calibrations!DY$97*('Bruker data input page'!BO785*10000)^2+Calibrations!DZ$97*('Bruker data input page'!BO785*10000)+Calibrations!EA$97</f>
        <v>109.13016032775253</v>
      </c>
      <c r="AK785" s="21"/>
      <c r="AL785" s="21"/>
    </row>
    <row r="786" spans="2:38">
      <c r="B786" s="27">
        <f>'Bruker data input page'!B1463</f>
        <v>0</v>
      </c>
      <c r="C786" s="21">
        <f>'Bruker data input page'!G1463</f>
        <v>0</v>
      </c>
      <c r="D786" s="21">
        <f>'Bruker data input page'!H1463</f>
        <v>0</v>
      </c>
      <c r="E786" s="26">
        <f>'Bruker data input page'!L1463</f>
        <v>0</v>
      </c>
      <c r="F786" s="26"/>
      <c r="G786" s="26" t="str">
        <f>'Bruker data input page'!DK786</f>
        <v>393-U1560B-10R-1A</v>
      </c>
      <c r="H786" s="26" t="str">
        <f>'Bruker data input page'!DL786</f>
        <v>SHLF</v>
      </c>
      <c r="I786" s="26">
        <f>'Bruker data input page'!DM786</f>
        <v>0</v>
      </c>
      <c r="J786" s="26">
        <f>'Bruker data input page'!DN786</f>
        <v>0</v>
      </c>
      <c r="K786" s="26" t="str">
        <f>'Bruker data input page'!DO786</f>
        <v/>
      </c>
      <c r="L786" s="26">
        <f>'Bruker data input page'!DP786</f>
        <v>0</v>
      </c>
      <c r="M786" s="26">
        <f>'Bruker data input page'!DQ786</f>
        <v>0</v>
      </c>
      <c r="N786" s="26">
        <f>'Bruker data input page'!DR786</f>
        <v>0</v>
      </c>
      <c r="O786" s="26">
        <f>'Bruker data input page'!DS786</f>
        <v>11</v>
      </c>
      <c r="P786" s="21" t="str">
        <f>'Bruker data input page'!DT786</f>
        <v>2A BKGD</v>
      </c>
      <c r="Q786" s="21">
        <f>'Bruker data input page'!A786</f>
        <v>601</v>
      </c>
      <c r="R786" s="27">
        <f>'Bruker data input page'!B786</f>
        <v>44763.818055555559</v>
      </c>
      <c r="S786" s="22">
        <f>'Bruker data input page'!Y786*Calibrations!H$97+Calibrations!I$97</f>
        <v>50.682211080917021</v>
      </c>
      <c r="T786" s="23">
        <f>Calibrations!O$97*('Bruker data input page'!AK786/0.5993)^2+Calibrations!P$97*('Bruker data input page'!AK786/0.5993)+Calibrations!Q$97</f>
        <v>1.3143689998263088</v>
      </c>
      <c r="U786" s="22">
        <f>Calibrations!$V$97*'Bruker data input page'!W786^2+Calibrations!$W$97*'Bruker data input page'!W786+Calibrations!$X$97</f>
        <v>16.162784537304155</v>
      </c>
      <c r="V786" s="23">
        <f>('Bruker data input page'!AS786/0.69943)*Calibrations!AC$97+Calibrations!AD$97</f>
        <v>8.6637255559101867</v>
      </c>
      <c r="W786" s="23">
        <f>'Bruker data input page'!U786*Calibrations!AQ$97+Calibrations!AR$97</f>
        <v>10.706430015073611</v>
      </c>
      <c r="X786" s="23">
        <f>Calibrations!AJ$97*('Bruker data input page'!AQ786/0.77446)^2+('Bruker data input page'!AQ786/0.77446)*Calibrations!AK$97+Calibrations!AL$97</f>
        <v>0.14540174202215961</v>
      </c>
      <c r="Y786" s="23">
        <f>('Bruker data input page'!AI786/0.7147)*Calibrations!AX$97+Calibrations!AY$97</f>
        <v>11.892679493385995</v>
      </c>
      <c r="Z786" s="23">
        <f>('Bruker data input page'!AG786/0.8302)*Calibrations!BE$97+Calibrations!BF$97</f>
        <v>0.18387238387861962</v>
      </c>
      <c r="AA786" s="23">
        <f>((('Bruker data input page'!AA786/0.436)^2)*Calibrations!BK$97)+(('Bruker data input page'!AA786/0.436)*Calibrations!BL$97)+Calibrations!BM$97</f>
        <v>7.5758621798797957E-2</v>
      </c>
      <c r="AB786" s="24">
        <f>'Bruker data input page'!AM786*Calibrations!BS$97*10000+Calibrations!BT$97</f>
        <v>266.36747358095141</v>
      </c>
      <c r="AC786" s="24">
        <f>Calibrations!CA$97*('Bruker data input page'!AO786*10000)^2+('Bruker data input page'!AO786*10000)*Calibrations!CB$97+Calibrations!CC$97</f>
        <v>336.07098481310538</v>
      </c>
      <c r="AD786" s="24">
        <f>'Bruker data input page'!AW786*10000*Calibrations!CI$97+Calibrations!CJ$97</f>
        <v>192.15141247799386</v>
      </c>
      <c r="AE786" s="24">
        <f>'Bruker data input page'!AY786*10000*Calibrations!CP$97+Calibrations!CQ$97</f>
        <v>64.878353797665909</v>
      </c>
      <c r="AF786" s="24">
        <f>Calibrations!$CW$97*('Bruker data input page'!BA786*10000)^2+('Bruker data input page'!BA786*10000)*Calibrations!$CX$97+Calibrations!$CY$97</f>
        <v>71.400836593149606</v>
      </c>
      <c r="AG786" s="24">
        <f>'Bruker data input page'!BI786*10000*Calibrations!DD$97+Calibrations!DE$97</f>
        <v>3.0310147047823475</v>
      </c>
      <c r="AH786" s="24">
        <f>('Bruker data input page'!BK786*10000)*Calibrations!DK$97+Calibrations!DL$97</f>
        <v>119.34897927722277</v>
      </c>
      <c r="AI786" s="24">
        <f>Calibrations!DR$97*('Bruker data input page'!BM786*10000)^2+('Bruker data input page'!BM786*10000)*Calibrations!DS$97+Calibrations!DT$97</f>
        <v>28.664408876081268</v>
      </c>
      <c r="AJ786" s="24">
        <f>Calibrations!DY$97*('Bruker data input page'!BO786*10000)^2+Calibrations!DZ$97*('Bruker data input page'!BO786*10000)+Calibrations!EA$97</f>
        <v>99.015783594038936</v>
      </c>
      <c r="AK786" s="21"/>
      <c r="AL786" s="21"/>
    </row>
    <row r="787" spans="2:38">
      <c r="B787" s="27">
        <f>'Bruker data input page'!B1464</f>
        <v>0</v>
      </c>
      <c r="C787" s="21">
        <f>'Bruker data input page'!G1464</f>
        <v>0</v>
      </c>
      <c r="D787" s="21">
        <f>'Bruker data input page'!H1464</f>
        <v>0</v>
      </c>
      <c r="E787" s="26">
        <f>'Bruker data input page'!L1464</f>
        <v>0</v>
      </c>
      <c r="F787" s="26"/>
      <c r="G787" s="26" t="str">
        <f>'Bruker data input page'!DK787</f>
        <v>393-U1560B-10R-1A</v>
      </c>
      <c r="H787" s="26" t="str">
        <f>'Bruker data input page'!DL787</f>
        <v>SHLF</v>
      </c>
      <c r="I787" s="26">
        <f>'Bruker data input page'!DM787</f>
        <v>0</v>
      </c>
      <c r="J787" s="26">
        <f>'Bruker data input page'!DN787</f>
        <v>0</v>
      </c>
      <c r="K787" s="26" t="str">
        <f>'Bruker data input page'!DO787</f>
        <v/>
      </c>
      <c r="L787" s="26">
        <f>'Bruker data input page'!DP787</f>
        <v>0</v>
      </c>
      <c r="M787" s="26">
        <f>'Bruker data input page'!DQ787</f>
        <v>0</v>
      </c>
      <c r="N787" s="26">
        <f>'Bruker data input page'!DR787</f>
        <v>0</v>
      </c>
      <c r="O787" s="26">
        <f>'Bruker data input page'!DS787</f>
        <v>39</v>
      </c>
      <c r="P787" s="21" t="str">
        <f>'Bruker data input page'!DT787</f>
        <v>7A ALT</v>
      </c>
      <c r="Q787" s="21">
        <f>'Bruker data input page'!A787</f>
        <v>602</v>
      </c>
      <c r="R787" s="27">
        <f>'Bruker data input page'!B787</f>
        <v>44763.820138888892</v>
      </c>
      <c r="S787" s="22">
        <f>'Bruker data input page'!Y787*Calibrations!H$97+Calibrations!I$97</f>
        <v>51.91966962660355</v>
      </c>
      <c r="T787" s="23">
        <f>Calibrations!O$97*('Bruker data input page'!AK787/0.5993)^2+Calibrations!P$97*('Bruker data input page'!AK787/0.5993)+Calibrations!Q$97</f>
        <v>1.3739076616287031</v>
      </c>
      <c r="U787" s="22">
        <f>Calibrations!$V$97*'Bruker data input page'!W787^2+Calibrations!$W$97*'Bruker data input page'!W787+Calibrations!$X$97</f>
        <v>17.55657575069278</v>
      </c>
      <c r="V787" s="23">
        <f>('Bruker data input page'!AS787/0.69943)*Calibrations!AC$97+Calibrations!AD$97</f>
        <v>8.9391844454270775</v>
      </c>
      <c r="W787" s="23">
        <f>'Bruker data input page'!U787*Calibrations!AQ$97+Calibrations!AR$97</f>
        <v>10.656742770990125</v>
      </c>
      <c r="X787" s="23">
        <f>Calibrations!AJ$97*('Bruker data input page'!AQ787/0.77446)^2+('Bruker data input page'!AQ787/0.77446)*Calibrations!AK$97+Calibrations!AL$97</f>
        <v>0.15157961339585252</v>
      </c>
      <c r="Y787" s="23">
        <f>('Bruker data input page'!AI787/0.7147)*Calibrations!AX$97+Calibrations!AY$97</f>
        <v>11.478104151239279</v>
      </c>
      <c r="Z787" s="23">
        <f>('Bruker data input page'!AG787/0.8302)*Calibrations!BE$97+Calibrations!BF$97</f>
        <v>0.26748257981981344</v>
      </c>
      <c r="AA787" s="23">
        <f>((('Bruker data input page'!AA787/0.436)^2)*Calibrations!BK$97)+(('Bruker data input page'!AA787/0.436)*Calibrations!BL$97)+Calibrations!BM$97</f>
        <v>0.10121828956611152</v>
      </c>
      <c r="AB787" s="24">
        <f>'Bruker data input page'!AM787*Calibrations!BS$97*10000+Calibrations!BT$97</f>
        <v>273.22721318054118</v>
      </c>
      <c r="AC787" s="24">
        <f>Calibrations!CA$97*('Bruker data input page'!AO787*10000)^2+('Bruker data input page'!AO787*10000)*Calibrations!CB$97+Calibrations!CC$97</f>
        <v>319.89600478519628</v>
      </c>
      <c r="AD787" s="24">
        <f>'Bruker data input page'!AW787*10000*Calibrations!CI$97+Calibrations!CJ$97</f>
        <v>87.367430100362469</v>
      </c>
      <c r="AE787" s="24">
        <f>'Bruker data input page'!AY787*10000*Calibrations!CP$97+Calibrations!CQ$97</f>
        <v>59.738547455651592</v>
      </c>
      <c r="AF787" s="24">
        <f>Calibrations!$CW$97*('Bruker data input page'!BA787*10000)^2+('Bruker data input page'!BA787*10000)*Calibrations!$CX$97+Calibrations!$CY$97</f>
        <v>74.117702441699478</v>
      </c>
      <c r="AG787" s="24">
        <f>'Bruker data input page'!BI787*10000*Calibrations!DD$97+Calibrations!DE$97</f>
        <v>3.0310147047823475</v>
      </c>
      <c r="AH787" s="24">
        <f>('Bruker data input page'!BK787*10000)*Calibrations!DK$97+Calibrations!DL$97</f>
        <v>114.38309122182081</v>
      </c>
      <c r="AI787" s="24">
        <f>Calibrations!DR$97*('Bruker data input page'!BM787*10000)^2+('Bruker data input page'!BM787*10000)*Calibrations!DS$97+Calibrations!DT$97</f>
        <v>28.664408876081268</v>
      </c>
      <c r="AJ787" s="24">
        <f>Calibrations!DY$97*('Bruker data input page'!BO787*10000)^2+Calibrations!DZ$97*('Bruker data input page'!BO787*10000)+Calibrations!EA$97</f>
        <v>97.325721549311766</v>
      </c>
      <c r="AK787" s="21"/>
      <c r="AL787" s="21"/>
    </row>
    <row r="788" spans="2:38">
      <c r="B788" s="27">
        <f>'Bruker data input page'!B1465</f>
        <v>0</v>
      </c>
      <c r="C788" s="21">
        <f>'Bruker data input page'!G1465</f>
        <v>0</v>
      </c>
      <c r="D788" s="21">
        <f>'Bruker data input page'!H1465</f>
        <v>0</v>
      </c>
      <c r="E788" s="26">
        <f>'Bruker data input page'!L1465</f>
        <v>0</v>
      </c>
      <c r="F788" s="26"/>
      <c r="G788" s="26" t="str">
        <f>'Bruker data input page'!DK788</f>
        <v>393-U1560B-10R-1A</v>
      </c>
      <c r="H788" s="26" t="str">
        <f>'Bruker data input page'!DL788</f>
        <v>SHLF</v>
      </c>
      <c r="I788" s="26">
        <f>'Bruker data input page'!DM788</f>
        <v>0</v>
      </c>
      <c r="J788" s="26">
        <f>'Bruker data input page'!DN788</f>
        <v>0</v>
      </c>
      <c r="K788" s="26" t="str">
        <f>'Bruker data input page'!DO788</f>
        <v/>
      </c>
      <c r="L788" s="26">
        <f>'Bruker data input page'!DP788</f>
        <v>0</v>
      </c>
      <c r="M788" s="26">
        <f>'Bruker data input page'!DQ788</f>
        <v>0</v>
      </c>
      <c r="N788" s="26">
        <f>'Bruker data input page'!DR788</f>
        <v>0</v>
      </c>
      <c r="O788" s="26">
        <f>'Bruker data input page'!DS788</f>
        <v>98</v>
      </c>
      <c r="P788" s="21" t="str">
        <f>'Bruker data input page'!DT788</f>
        <v>16A ALT</v>
      </c>
      <c r="Q788" s="21">
        <f>'Bruker data input page'!A788</f>
        <v>603</v>
      </c>
      <c r="R788" s="27">
        <f>'Bruker data input page'!B788</f>
        <v>44763.823611111111</v>
      </c>
      <c r="S788" s="22">
        <f>'Bruker data input page'!Y788*Calibrations!H$97+Calibrations!I$97</f>
        <v>51.530431585732778</v>
      </c>
      <c r="T788" s="23">
        <f>Calibrations!O$97*('Bruker data input page'!AK788/0.5993)^2+Calibrations!P$97*('Bruker data input page'!AK788/0.5993)+Calibrations!Q$97</f>
        <v>1.4066619167675944</v>
      </c>
      <c r="U788" s="22">
        <f>Calibrations!$V$97*'Bruker data input page'!W788^2+Calibrations!$W$97*'Bruker data input page'!W788+Calibrations!$X$97</f>
        <v>16.577072420142834</v>
      </c>
      <c r="V788" s="23">
        <f>('Bruker data input page'!AS788/0.69943)*Calibrations!AC$97+Calibrations!AD$97</f>
        <v>10.252867174533751</v>
      </c>
      <c r="W788" s="23">
        <f>'Bruker data input page'!U788*Calibrations!AQ$97+Calibrations!AR$97</f>
        <v>8.8337815863084295</v>
      </c>
      <c r="X788" s="23">
        <f>Calibrations!AJ$97*('Bruker data input page'!AQ788/0.77446)^2+('Bruker data input page'!AQ788/0.77446)*Calibrations!AK$97+Calibrations!AL$97</f>
        <v>0.15427202053666489</v>
      </c>
      <c r="Y788" s="23">
        <f>('Bruker data input page'!AI788/0.7147)*Calibrations!AX$97+Calibrations!AY$97</f>
        <v>12.267669969958654</v>
      </c>
      <c r="Z788" s="23">
        <f>('Bruker data input page'!AG788/0.8302)*Calibrations!BE$97+Calibrations!BF$97</f>
        <v>0.1395016300758922</v>
      </c>
      <c r="AA788" s="23">
        <f>((('Bruker data input page'!AA788/0.436)^2)*Calibrations!BK$97)+(('Bruker data input page'!AA788/0.436)*Calibrations!BL$97)+Calibrations!BM$97</f>
        <v>0.15706533013683921</v>
      </c>
      <c r="AB788" s="24">
        <f>'Bruker data input page'!AM788*Calibrations!BS$97*10000+Calibrations!BT$97</f>
        <v>252.64799438177181</v>
      </c>
      <c r="AC788" s="24">
        <f>Calibrations!CA$97*('Bruker data input page'!AO788*10000)^2+('Bruker data input page'!AO788*10000)*Calibrations!CB$97+Calibrations!CC$97</f>
        <v>395.2747452959253</v>
      </c>
      <c r="AD788" s="24">
        <f>'Bruker data input page'!AW788*10000*Calibrations!CI$97+Calibrations!CJ$97</f>
        <v>66.608339251963798</v>
      </c>
      <c r="AE788" s="24">
        <f>'Bruker data input page'!AY788*10000*Calibrations!CP$97+Calibrations!CQ$97</f>
        <v>56.654663650442998</v>
      </c>
      <c r="AF788" s="24">
        <f>Calibrations!$CW$97*('Bruker data input page'!BA788*10000)^2+('Bruker data input page'!BA788*10000)*Calibrations!$CX$97+Calibrations!$CY$97</f>
        <v>74.117702441699478</v>
      </c>
      <c r="AG788" s="24">
        <f>'Bruker data input page'!BI788*10000*Calibrations!DD$97+Calibrations!DE$97</f>
        <v>1.9009381417320252</v>
      </c>
      <c r="AH788" s="24">
        <f>('Bruker data input page'!BK788*10000)*Calibrations!DK$97+Calibrations!DL$97</f>
        <v>123.32168972154432</v>
      </c>
      <c r="AI788" s="24">
        <f>Calibrations!DR$97*('Bruker data input page'!BM788*10000)^2+('Bruker data input page'!BM788*10000)*Calibrations!DS$97+Calibrations!DT$97</f>
        <v>33.965005219574827</v>
      </c>
      <c r="AJ788" s="24">
        <f>Calibrations!DY$97*('Bruker data input page'!BO788*10000)^2+Calibrations!DZ$97*('Bruker data input page'!BO788*10000)+Calibrations!EA$97</f>
        <v>100.70460775616377</v>
      </c>
      <c r="AK788" s="21"/>
      <c r="AL788" s="21"/>
    </row>
    <row r="789" spans="2:38">
      <c r="B789" s="27">
        <f>'Bruker data input page'!B1466</f>
        <v>0</v>
      </c>
      <c r="C789" s="21">
        <f>'Bruker data input page'!G1466</f>
        <v>0</v>
      </c>
      <c r="D789" s="21">
        <f>'Bruker data input page'!H1466</f>
        <v>0</v>
      </c>
      <c r="E789" s="26">
        <f>'Bruker data input page'!L1466</f>
        <v>0</v>
      </c>
      <c r="F789" s="26"/>
      <c r="G789" s="26" t="str">
        <f>'Bruker data input page'!DK789</f>
        <v>393-U1560B-10R-2A</v>
      </c>
      <c r="H789" s="26" t="str">
        <f>'Bruker data input page'!DL789</f>
        <v>SHLF</v>
      </c>
      <c r="I789" s="26">
        <f>'Bruker data input page'!DM789</f>
        <v>0</v>
      </c>
      <c r="J789" s="26">
        <f>'Bruker data input page'!DN789</f>
        <v>0</v>
      </c>
      <c r="K789" s="26" t="str">
        <f>'Bruker data input page'!DO789</f>
        <v/>
      </c>
      <c r="L789" s="26">
        <f>'Bruker data input page'!DP789</f>
        <v>0</v>
      </c>
      <c r="M789" s="26">
        <f>'Bruker data input page'!DQ789</f>
        <v>0</v>
      </c>
      <c r="N789" s="26">
        <f>'Bruker data input page'!DR789</f>
        <v>0</v>
      </c>
      <c r="O789" s="26">
        <f>'Bruker data input page'!DS789</f>
        <v>4</v>
      </c>
      <c r="P789" s="21" t="str">
        <f>'Bruker data input page'!DT789</f>
        <v>1A BKGD</v>
      </c>
      <c r="Q789" s="21">
        <f>'Bruker data input page'!A789</f>
        <v>604</v>
      </c>
      <c r="R789" s="27">
        <f>'Bruker data input page'!B789</f>
        <v>44763.824999999997</v>
      </c>
      <c r="S789" s="22">
        <f>'Bruker data input page'!Y789*Calibrations!H$97+Calibrations!I$97</f>
        <v>53.326439591167009</v>
      </c>
      <c r="T789" s="23">
        <f>Calibrations!O$97*('Bruker data input page'!AK789/0.5993)^2+Calibrations!P$97*('Bruker data input page'!AK789/0.5993)+Calibrations!Q$97</f>
        <v>1.3341291218866735</v>
      </c>
      <c r="U789" s="22">
        <f>Calibrations!$V$97*'Bruker data input page'!W789^2+Calibrations!$W$97*'Bruker data input page'!W789+Calibrations!$X$97</f>
        <v>17.829966463291449</v>
      </c>
      <c r="V789" s="23">
        <f>('Bruker data input page'!AS789/0.69943)*Calibrations!AC$97+Calibrations!AD$97</f>
        <v>8.9073785861881891</v>
      </c>
      <c r="W789" s="23">
        <f>'Bruker data input page'!U789*Calibrations!AQ$97+Calibrations!AR$97</f>
        <v>10.979033183002468</v>
      </c>
      <c r="X789" s="23">
        <f>Calibrations!AJ$97*('Bruker data input page'!AQ789/0.77446)^2+('Bruker data input page'!AQ789/0.77446)*Calibrations!AK$97+Calibrations!AL$97</f>
        <v>0.15275738143757983</v>
      </c>
      <c r="Y789" s="23">
        <f>('Bruker data input page'!AI789/0.7147)*Calibrations!AX$97+Calibrations!AY$97</f>
        <v>12.981111047189465</v>
      </c>
      <c r="Z789" s="23">
        <f>('Bruker data input page'!AG789/0.8302)*Calibrations!BE$97+Calibrations!BF$97</f>
        <v>0.14327465335843706</v>
      </c>
      <c r="AA789" s="23">
        <f>((('Bruker data input page'!AA789/0.436)^2)*Calibrations!BK$97)+(('Bruker data input page'!AA789/0.436)*Calibrations!BL$97)+Calibrations!BM$97</f>
        <v>0.1196368424851726</v>
      </c>
      <c r="AB789" s="24">
        <f>'Bruker data input page'!AM789*Calibrations!BS$97*10000+Calibrations!BT$97</f>
        <v>265.51000613100268</v>
      </c>
      <c r="AC789" s="24">
        <f>Calibrations!CA$97*('Bruker data input page'!AO789*10000)^2+('Bruker data input page'!AO789*10000)*Calibrations!CB$97+Calibrations!CC$97</f>
        <v>363.30963759158601</v>
      </c>
      <c r="AD789" s="24">
        <f>'Bruker data input page'!AW789*10000*Calibrations!CI$97+Calibrations!CJ$97</f>
        <v>134.81678061098796</v>
      </c>
      <c r="AE789" s="24">
        <f>'Bruker data input page'!AY789*10000*Calibrations!CP$97+Calibrations!CQ$97</f>
        <v>54.598741113637267</v>
      </c>
      <c r="AF789" s="24">
        <f>Calibrations!$CW$97*('Bruker data input page'!BA789*10000)^2+('Bruker data input page'!BA789*10000)*Calibrations!$CX$97+Calibrations!$CY$97</f>
        <v>64.504866967631671</v>
      </c>
      <c r="AG789" s="24">
        <f>'Bruker data input page'!BI789*10000*Calibrations!DD$97+Calibrations!DE$97</f>
        <v>3.0310147047823475</v>
      </c>
      <c r="AH789" s="24">
        <f>('Bruker data input page'!BK789*10000)*Calibrations!DK$97+Calibrations!DL$97</f>
        <v>125.3080449437051</v>
      </c>
      <c r="AI789" s="24">
        <f>Calibrations!DR$97*('Bruker data input page'!BM789*10000)^2+('Bruker data input page'!BM789*10000)*Calibrations!DS$97+Calibrations!DT$97</f>
        <v>27.603420073396141</v>
      </c>
      <c r="AJ789" s="24">
        <f>Calibrations!DY$97*('Bruker data input page'!BO789*10000)^2+Calibrations!DZ$97*('Bruker data input page'!BO789*10000)+Calibrations!EA$97</f>
        <v>98.170907307000647</v>
      </c>
      <c r="AK789" s="21"/>
      <c r="AL789" s="21"/>
    </row>
    <row r="790" spans="2:38">
      <c r="B790" s="27">
        <f>'Bruker data input page'!B1467</f>
        <v>0</v>
      </c>
      <c r="C790" s="21">
        <f>'Bruker data input page'!G1467</f>
        <v>0</v>
      </c>
      <c r="D790" s="21">
        <f>'Bruker data input page'!H1467</f>
        <v>0</v>
      </c>
      <c r="E790" s="26">
        <f>'Bruker data input page'!L1467</f>
        <v>0</v>
      </c>
      <c r="F790" s="26"/>
      <c r="G790" s="26" t="str">
        <f>'Bruker data input page'!DK790</f>
        <v>393-U1560B-10R-2A</v>
      </c>
      <c r="H790" s="26" t="str">
        <f>'Bruker data input page'!DL790</f>
        <v>SHLF</v>
      </c>
      <c r="I790" s="26">
        <f>'Bruker data input page'!DM790</f>
        <v>0</v>
      </c>
      <c r="J790" s="26">
        <f>'Bruker data input page'!DN790</f>
        <v>0</v>
      </c>
      <c r="K790" s="26" t="str">
        <f>'Bruker data input page'!DO790</f>
        <v/>
      </c>
      <c r="L790" s="26">
        <f>'Bruker data input page'!DP790</f>
        <v>0</v>
      </c>
      <c r="M790" s="26">
        <f>'Bruker data input page'!DQ790</f>
        <v>0</v>
      </c>
      <c r="N790" s="26">
        <f>'Bruker data input page'!DR790</f>
        <v>0</v>
      </c>
      <c r="O790" s="26">
        <f>'Bruker data input page'!DS790</f>
        <v>32</v>
      </c>
      <c r="P790" s="21" t="str">
        <f>'Bruker data input page'!DT790</f>
        <v>3B BKGD</v>
      </c>
      <c r="Q790" s="21">
        <f>'Bruker data input page'!A790</f>
        <v>605</v>
      </c>
      <c r="R790" s="27">
        <f>'Bruker data input page'!B790</f>
        <v>44763.828472222223</v>
      </c>
      <c r="S790" s="22">
        <f>'Bruker data input page'!Y790*Calibrations!H$97+Calibrations!I$97</f>
        <v>53.614209595742402</v>
      </c>
      <c r="T790" s="23">
        <f>Calibrations!O$97*('Bruker data input page'!AK790/0.5993)^2+Calibrations!P$97*('Bruker data input page'!AK790/0.5993)+Calibrations!Q$97</f>
        <v>1.3792252192738064</v>
      </c>
      <c r="U790" s="22">
        <f>Calibrations!$V$97*'Bruker data input page'!W790^2+Calibrations!$W$97*'Bruker data input page'!W790+Calibrations!$X$97</f>
        <v>18.313842480681085</v>
      </c>
      <c r="V790" s="23">
        <f>('Bruker data input page'!AS790/0.69943)*Calibrations!AC$97+Calibrations!AD$97</f>
        <v>7.8613831791825692</v>
      </c>
      <c r="W790" s="23">
        <f>'Bruker data input page'!U790*Calibrations!AQ$97+Calibrations!AR$97</f>
        <v>10.247258012356568</v>
      </c>
      <c r="X790" s="23">
        <f>Calibrations!AJ$97*('Bruker data input page'!AQ790/0.77446)^2+('Bruker data input page'!AQ790/0.77446)*Calibrations!AK$97+Calibrations!AL$97</f>
        <v>0.13906701292790524</v>
      </c>
      <c r="Y790" s="23">
        <f>('Bruker data input page'!AI790/0.7147)*Calibrations!AX$97+Calibrations!AY$97</f>
        <v>12.716196946809269</v>
      </c>
      <c r="Z790" s="23">
        <f>('Bruker data input page'!AG790/0.8302)*Calibrations!BE$97+Calibrations!BF$97</f>
        <v>0.1666673977102151</v>
      </c>
      <c r="AA790" s="23">
        <f>((('Bruker data input page'!AA790/0.436)^2)*Calibrations!BK$97)+(('Bruker data input page'!AA790/0.436)*Calibrations!BL$97)+Calibrations!BM$97</f>
        <v>6.809712787942955E-2</v>
      </c>
      <c r="AB790" s="24">
        <f>'Bruker data input page'!AM790*Calibrations!BS$97*10000+Calibrations!BT$97</f>
        <v>352.97168602577244</v>
      </c>
      <c r="AC790" s="24">
        <f>Calibrations!CA$97*('Bruker data input page'!AO790*10000)^2+('Bruker data input page'!AO790*10000)*Calibrations!CB$97+Calibrations!CC$97</f>
        <v>356.62203849436969</v>
      </c>
      <c r="AD790" s="24">
        <f>'Bruker data input page'!AW790*10000*Calibrations!CI$97+Calibrations!CJ$97</f>
        <v>149.64470264555848</v>
      </c>
      <c r="AE790" s="24">
        <f>'Bruker data input page'!AY790*10000*Calibrations!CP$97+Calibrations!CQ$97</f>
        <v>92.633308044543256</v>
      </c>
      <c r="AF790" s="24">
        <f>Calibrations!$CW$97*('Bruker data input page'!BA790*10000)^2+('Bruker data input page'!BA790*10000)*Calibrations!$CX$97+Calibrations!$CY$97</f>
        <v>72.762235374685773</v>
      </c>
      <c r="AG790" s="24">
        <f>'Bruker data input page'!BI790*10000*Calibrations!DD$97+Calibrations!DE$97</f>
        <v>1.9009381417320252</v>
      </c>
      <c r="AH790" s="24">
        <f>('Bruker data input page'!BK790*10000)*Calibrations!DK$97+Calibrations!DL$97</f>
        <v>125.3080449437051</v>
      </c>
      <c r="AI790" s="24">
        <f>Calibrations!DR$97*('Bruker data input page'!BM790*10000)^2+('Bruker data input page'!BM790*10000)*Calibrations!DS$97+Calibrations!DT$97</f>
        <v>30.785516947465101</v>
      </c>
      <c r="AJ790" s="24">
        <f>Calibrations!DY$97*('Bruker data input page'!BO790*10000)^2+Calibrations!DZ$97*('Bruker data input page'!BO790*10000)+Calibrations!EA$97</f>
        <v>109.97101349633316</v>
      </c>
      <c r="AK790" s="21"/>
      <c r="AL790" s="21"/>
    </row>
    <row r="791" spans="2:38">
      <c r="B791" s="27">
        <f>'Bruker data input page'!B1468</f>
        <v>0</v>
      </c>
      <c r="C791" s="21">
        <f>'Bruker data input page'!G1468</f>
        <v>0</v>
      </c>
      <c r="D791" s="21">
        <f>'Bruker data input page'!H1468</f>
        <v>0</v>
      </c>
      <c r="E791" s="26">
        <f>'Bruker data input page'!L1468</f>
        <v>0</v>
      </c>
      <c r="F791" s="26"/>
      <c r="G791" s="26" t="str">
        <f>'Bruker data input page'!DK791</f>
        <v>393-U1560B-10R-2A</v>
      </c>
      <c r="H791" s="26" t="str">
        <f>'Bruker data input page'!DL791</f>
        <v>SHLF</v>
      </c>
      <c r="I791" s="26">
        <f>'Bruker data input page'!DM791</f>
        <v>0</v>
      </c>
      <c r="J791" s="26">
        <f>'Bruker data input page'!DN791</f>
        <v>0</v>
      </c>
      <c r="K791" s="26" t="str">
        <f>'Bruker data input page'!DO791</f>
        <v/>
      </c>
      <c r="L791" s="26">
        <f>'Bruker data input page'!DP791</f>
        <v>0</v>
      </c>
      <c r="M791" s="26">
        <f>'Bruker data input page'!DQ791</f>
        <v>0</v>
      </c>
      <c r="N791" s="26">
        <f>'Bruker data input page'!DR791</f>
        <v>0</v>
      </c>
      <c r="O791" s="26">
        <f>'Bruker data input page'!DS791</f>
        <v>38</v>
      </c>
      <c r="P791" s="21" t="str">
        <f>'Bruker data input page'!DT791</f>
        <v>4A ALT</v>
      </c>
      <c r="Q791" s="21">
        <f>'Bruker data input page'!A791</f>
        <v>606</v>
      </c>
      <c r="R791" s="27">
        <f>'Bruker data input page'!B791</f>
        <v>44763.830555555556</v>
      </c>
      <c r="S791" s="22">
        <f>'Bruker data input page'!Y791*Calibrations!H$97+Calibrations!I$97</f>
        <v>45.108479171488256</v>
      </c>
      <c r="T791" s="23">
        <f>Calibrations!O$97*('Bruker data input page'!AK791/0.5993)^2+Calibrations!P$97*('Bruker data input page'!AK791/0.5993)+Calibrations!Q$97</f>
        <v>1.1720858541167811</v>
      </c>
      <c r="U791" s="22">
        <f>Calibrations!$V$97*'Bruker data input page'!W791^2+Calibrations!$W$97*'Bruker data input page'!W791+Calibrations!$X$97</f>
        <v>13.53640082328735</v>
      </c>
      <c r="V791" s="23">
        <f>('Bruker data input page'!AS791/0.69943)*Calibrations!AC$97+Calibrations!AD$97</f>
        <v>8.5815484263834669</v>
      </c>
      <c r="W791" s="23">
        <f>'Bruker data input page'!U791*Calibrations!AQ$97+Calibrations!AR$97</f>
        <v>8.8701286753656117</v>
      </c>
      <c r="X791" s="23">
        <f>Calibrations!AJ$97*('Bruker data input page'!AQ791/0.77446)^2+('Bruker data input page'!AQ791/0.77446)*Calibrations!AK$97+Calibrations!AL$97</f>
        <v>0.13854834423008172</v>
      </c>
      <c r="Y791" s="23">
        <f>('Bruker data input page'!AI791/0.7147)*Calibrations!AX$97+Calibrations!AY$97</f>
        <v>10.765881069872286</v>
      </c>
      <c r="Z791" s="23">
        <f>('Bruker data input page'!AG791/0.8302)*Calibrations!BE$97+Calibrations!BF$97</f>
        <v>0.14553846732796394</v>
      </c>
      <c r="AA791" s="23">
        <f>((('Bruker data input page'!AA791/0.436)^2)*Calibrations!BK$97)+(('Bruker data input page'!AA791/0.436)*Calibrations!BL$97)+Calibrations!BM$97</f>
        <v>7.8815290140740568E-2</v>
      </c>
      <c r="AB791" s="24" t="e">
        <f>'Bruker data input page'!AM791*Calibrations!BS$97*10000+Calibrations!BT$97</f>
        <v>#VALUE!</v>
      </c>
      <c r="AC791" s="24">
        <f>Calibrations!CA$97*('Bruker data input page'!AO791*10000)^2+('Bruker data input page'!AO791*10000)*Calibrations!CB$97+Calibrations!CC$97</f>
        <v>373.27687062847576</v>
      </c>
      <c r="AD791" s="24">
        <f>'Bruker data input page'!AW791*10000*Calibrations!CI$97+Calibrations!CJ$97</f>
        <v>91.321542642914579</v>
      </c>
      <c r="AE791" s="24">
        <f>'Bruker data input page'!AY791*10000*Calibrations!CP$97+Calibrations!CQ$97</f>
        <v>62.822431260860185</v>
      </c>
      <c r="AF791" s="24">
        <f>Calibrations!$CW$97*('Bruker data input page'!BA791*10000)^2+('Bruker data input page'!BA791*10000)*Calibrations!$CX$97+Calibrations!$CY$97</f>
        <v>67.281049961406254</v>
      </c>
      <c r="AG791" s="24" t="e">
        <f>'Bruker data input page'!BI791*10000*Calibrations!DD$97+Calibrations!DE$97</f>
        <v>#VALUE!</v>
      </c>
      <c r="AH791" s="24">
        <f>('Bruker data input page'!BK791*10000)*Calibrations!DK$97+Calibrations!DL$97</f>
        <v>106.43767033317768</v>
      </c>
      <c r="AI791" s="24">
        <f>Calibrations!DR$97*('Bruker data input page'!BM791*10000)^2+('Bruker data input page'!BM791*10000)*Calibrations!DS$97+Calibrations!DT$97</f>
        <v>26.542141426048879</v>
      </c>
      <c r="AJ791" s="24">
        <f>Calibrations!DY$97*('Bruker data input page'!BO791*10000)^2+Calibrations!DZ$97*('Bruker data input page'!BO791*10000)+Calibrations!EA$97</f>
        <v>99.860350410426648</v>
      </c>
      <c r="AK791" s="21"/>
      <c r="AL791" s="21"/>
    </row>
    <row r="792" spans="2:38">
      <c r="B792" s="27">
        <f>'Bruker data input page'!B1469</f>
        <v>0</v>
      </c>
      <c r="C792" s="21">
        <f>'Bruker data input page'!G1469</f>
        <v>0</v>
      </c>
      <c r="D792" s="21">
        <f>'Bruker data input page'!H1469</f>
        <v>0</v>
      </c>
      <c r="E792" s="26">
        <f>'Bruker data input page'!L1469</f>
        <v>0</v>
      </c>
      <c r="F792" s="26"/>
      <c r="G792" s="26" t="str">
        <f>'Bruker data input page'!DK792</f>
        <v>393-U1560B-10R-2A</v>
      </c>
      <c r="H792" s="26" t="str">
        <f>'Bruker data input page'!DL792</f>
        <v>SHLF</v>
      </c>
      <c r="I792" s="26">
        <f>'Bruker data input page'!DM792</f>
        <v>0</v>
      </c>
      <c r="J792" s="26">
        <f>'Bruker data input page'!DN792</f>
        <v>0</v>
      </c>
      <c r="K792" s="26" t="str">
        <f>'Bruker data input page'!DO792</f>
        <v/>
      </c>
      <c r="L792" s="26">
        <f>'Bruker data input page'!DP792</f>
        <v>0</v>
      </c>
      <c r="M792" s="26">
        <f>'Bruker data input page'!DQ792</f>
        <v>0</v>
      </c>
      <c r="N792" s="26">
        <f>'Bruker data input page'!DR792</f>
        <v>0</v>
      </c>
      <c r="O792" s="26">
        <f>'Bruker data input page'!DS792</f>
        <v>45</v>
      </c>
      <c r="P792" s="21" t="str">
        <f>'Bruker data input page'!DT792</f>
        <v>4A BKGD</v>
      </c>
      <c r="Q792" s="21">
        <f>'Bruker data input page'!A792</f>
        <v>607</v>
      </c>
      <c r="R792" s="27">
        <f>'Bruker data input page'!B792</f>
        <v>44763.832638888889</v>
      </c>
      <c r="S792" s="22">
        <f>'Bruker data input page'!Y792*Calibrations!H$97+Calibrations!I$97</f>
        <v>46.44015803659191</v>
      </c>
      <c r="T792" s="23">
        <f>Calibrations!O$97*('Bruker data input page'!AK792/0.5993)^2+Calibrations!P$97*('Bruker data input page'!AK792/0.5993)+Calibrations!Q$97</f>
        <v>1.1729869822202881</v>
      </c>
      <c r="U792" s="22">
        <f>Calibrations!$V$97*'Bruker data input page'!W792^2+Calibrations!$W$97*'Bruker data input page'!W792+Calibrations!$X$97</f>
        <v>14.556553035728271</v>
      </c>
      <c r="V792" s="23">
        <f>('Bruker data input page'!AS792/0.69943)*Calibrations!AC$97+Calibrations!AD$97</f>
        <v>7.4870526819864196</v>
      </c>
      <c r="W792" s="23">
        <f>'Bruker data input page'!U792*Calibrations!AQ$97+Calibrations!AR$97</f>
        <v>8.9843900031996213</v>
      </c>
      <c r="X792" s="23">
        <f>Calibrations!AJ$97*('Bruker data input page'!AQ792/0.77446)^2+('Bruker data input page'!AQ792/0.77446)*Calibrations!AK$97+Calibrations!AL$97</f>
        <v>0.11188251141385296</v>
      </c>
      <c r="Y792" s="23">
        <f>('Bruker data input page'!AI792/0.7147)*Calibrations!AX$97+Calibrations!AY$97</f>
        <v>10.61621982810577</v>
      </c>
      <c r="Z792" s="23">
        <f>('Bruker data input page'!AG792/0.8302)*Calibrations!BE$97+Calibrations!BF$97</f>
        <v>0.20741604916169948</v>
      </c>
      <c r="AA792" s="23">
        <f>((('Bruker data input page'!AA792/0.436)^2)*Calibrations!BK$97)+(('Bruker data input page'!AA792/0.436)*Calibrations!BL$97)+Calibrations!BM$97</f>
        <v>8.6817486955683323E-2</v>
      </c>
      <c r="AB792" s="24">
        <f>'Bruker data input page'!AM792*Calibrations!BS$97*10000+Calibrations!BT$97</f>
        <v>228.63890578320758</v>
      </c>
      <c r="AC792" s="24">
        <f>Calibrations!CA$97*('Bruker data input page'!AO792*10000)^2+('Bruker data input page'!AO792*10000)*Calibrations!CB$97+Calibrations!CC$97</f>
        <v>315.47705883571075</v>
      </c>
      <c r="AD792" s="24">
        <f>'Bruker data input page'!AW792*10000*Calibrations!CI$97+Calibrations!CJ$97</f>
        <v>189.1858280710797</v>
      </c>
      <c r="AE792" s="24">
        <f>'Bruker data input page'!AY792*10000*Calibrations!CP$97+Calibrations!CQ$97</f>
        <v>74.130005213291696</v>
      </c>
      <c r="AF792" s="24">
        <f>Calibrations!$CW$97*('Bruker data input page'!BA792*10000)^2+('Bruker data input page'!BA792*10000)*Calibrations!$CX$97+Calibrations!$CY$97</f>
        <v>63.107877898960666</v>
      </c>
      <c r="AG792" s="24">
        <f>'Bruker data input page'!BI792*10000*Calibrations!DD$97+Calibrations!DE$97</f>
        <v>3.0310147047823475</v>
      </c>
      <c r="AH792" s="24">
        <f>('Bruker data input page'!BK792*10000)*Calibrations!DK$97+Calibrations!DL$97</f>
        <v>113.38991361074039</v>
      </c>
      <c r="AI792" s="24">
        <f>Calibrations!DR$97*('Bruker data input page'!BM792*10000)^2+('Bruker data input page'!BM792*10000)*Calibrations!DS$97+Calibrations!DT$97</f>
        <v>29.725107834104254</v>
      </c>
      <c r="AJ792" s="24">
        <f>Calibrations!DY$97*('Bruker data input page'!BO792*10000)^2+Calibrations!DZ$97*('Bruker data input page'!BO792*10000)+Calibrations!EA$97</f>
        <v>110.81155719426322</v>
      </c>
      <c r="AK792" s="21"/>
      <c r="AL792" s="21"/>
    </row>
    <row r="793" spans="2:38">
      <c r="B793" s="27">
        <f>'Bruker data input page'!B1470</f>
        <v>0</v>
      </c>
      <c r="C793" s="21">
        <f>'Bruker data input page'!G1470</f>
        <v>0</v>
      </c>
      <c r="D793" s="21">
        <f>'Bruker data input page'!H1470</f>
        <v>0</v>
      </c>
      <c r="E793" s="26">
        <f>'Bruker data input page'!L1470</f>
        <v>0</v>
      </c>
      <c r="F793" s="26"/>
      <c r="G793" s="26" t="str">
        <f>'Bruker data input page'!DK793</f>
        <v>393-U1560B-11R-1A</v>
      </c>
      <c r="H793" s="26" t="str">
        <f>'Bruker data input page'!DL793</f>
        <v>SHLF</v>
      </c>
      <c r="I793" s="26">
        <f>'Bruker data input page'!DM793</f>
        <v>0</v>
      </c>
      <c r="J793" s="26">
        <f>'Bruker data input page'!DN793</f>
        <v>0</v>
      </c>
      <c r="K793" s="26" t="str">
        <f>'Bruker data input page'!DO793</f>
        <v/>
      </c>
      <c r="L793" s="26">
        <f>'Bruker data input page'!DP793</f>
        <v>0</v>
      </c>
      <c r="M793" s="26">
        <f>'Bruker data input page'!DQ793</f>
        <v>0</v>
      </c>
      <c r="N793" s="26">
        <f>'Bruker data input page'!DR793</f>
        <v>0</v>
      </c>
      <c r="O793" s="26">
        <f>'Bruker data input page'!DS793</f>
        <v>5</v>
      </c>
      <c r="P793" s="21" t="str">
        <f>'Bruker data input page'!DT793</f>
        <v>1A BKGD</v>
      </c>
      <c r="Q793" s="21">
        <f>'Bruker data input page'!A793</f>
        <v>608</v>
      </c>
      <c r="R793" s="27">
        <f>'Bruker data input page'!B793</f>
        <v>44763.842361111114</v>
      </c>
      <c r="S793" s="22">
        <f>'Bruker data input page'!Y793*Calibrations!H$97+Calibrations!I$97</f>
        <v>53.229842971134062</v>
      </c>
      <c r="T793" s="23">
        <f>Calibrations!O$97*('Bruker data input page'!AK793/0.5993)^2+Calibrations!P$97*('Bruker data input page'!AK793/0.5993)+Calibrations!Q$97</f>
        <v>1.3542123122856899</v>
      </c>
      <c r="U793" s="22">
        <f>Calibrations!$V$97*'Bruker data input page'!W793^2+Calibrations!$W$97*'Bruker data input page'!W793+Calibrations!$X$97</f>
        <v>19.027778696913398</v>
      </c>
      <c r="V793" s="23">
        <f>('Bruker data input page'!AS793/0.69943)*Calibrations!AC$97+Calibrations!AD$97</f>
        <v>8.8947138096586773</v>
      </c>
      <c r="W793" s="23">
        <f>'Bruker data input page'!U793*Calibrations!AQ$97+Calibrations!AR$97</f>
        <v>10.040968948399055</v>
      </c>
      <c r="X793" s="23">
        <f>Calibrations!AJ$97*('Bruker data input page'!AQ793/0.77446)^2+('Bruker data input page'!AQ793/0.77446)*Calibrations!AK$97+Calibrations!AL$97</f>
        <v>0.14614341338191855</v>
      </c>
      <c r="Y793" s="23">
        <f>('Bruker data input page'!AI793/0.7147)*Calibrations!AX$97+Calibrations!AY$97</f>
        <v>12.90422505828602</v>
      </c>
      <c r="Z793" s="23">
        <f>('Bruker data input page'!AG793/0.8302)*Calibrations!BE$97+Calibrations!BF$97</f>
        <v>0.21586762131459994</v>
      </c>
      <c r="AA793" s="23">
        <f>((('Bruker data input page'!AA793/0.436)^2)*Calibrations!BK$97)+(('Bruker data input page'!AA793/0.436)*Calibrations!BL$97)+Calibrations!BM$97</f>
        <v>9.0237442327412015E-2</v>
      </c>
      <c r="AB793" s="24">
        <f>'Bruker data input page'!AM793*Calibrations!BS$97*10000+Calibrations!BT$97</f>
        <v>274.08468063048991</v>
      </c>
      <c r="AC793" s="24">
        <f>Calibrations!CA$97*('Bruker data input page'!AO793*10000)^2+('Bruker data input page'!AO793*10000)*Calibrations!CB$97+Calibrations!CC$97</f>
        <v>368.35955611535246</v>
      </c>
      <c r="AD793" s="24">
        <f>'Bruker data input page'!AW793*10000*Calibrations!CI$97+Calibrations!CJ$97</f>
        <v>192.15141247799386</v>
      </c>
      <c r="AE793" s="24">
        <f>'Bruker data input page'!AY793*10000*Calibrations!CP$97+Calibrations!CQ$97</f>
        <v>62.822431260860185</v>
      </c>
      <c r="AF793" s="24">
        <f>Calibrations!$CW$97*('Bruker data input page'!BA793*10000)^2+('Bruker data input page'!BA793*10000)*Calibrations!$CX$97+Calibrations!$CY$97</f>
        <v>70.033506097090964</v>
      </c>
      <c r="AG793" s="24" t="e">
        <f>'Bruker data input page'!BI793*10000*Calibrations!DD$97+Calibrations!DE$97</f>
        <v>#VALUE!</v>
      </c>
      <c r="AH793" s="24">
        <f>('Bruker data input page'!BK793*10000)*Calibrations!DK$97+Calibrations!DL$97</f>
        <v>128.28757777694628</v>
      </c>
      <c r="AI793" s="24">
        <f>Calibrations!DR$97*('Bruker data input page'!BM793*10000)^2+('Bruker data input page'!BM793*10000)*Calibrations!DS$97+Calibrations!DT$97</f>
        <v>27.603420073396141</v>
      </c>
      <c r="AJ793" s="24">
        <f>Calibrations!DY$97*('Bruker data input page'!BO793*10000)^2+Calibrations!DZ$97*('Bruker data input page'!BO793*10000)+Calibrations!EA$97</f>
        <v>99.015783594038936</v>
      </c>
      <c r="AK793" s="21"/>
      <c r="AL793" s="21"/>
    </row>
    <row r="794" spans="2:38">
      <c r="B794" s="27">
        <f>'Bruker data input page'!B1471</f>
        <v>0</v>
      </c>
      <c r="C794" s="21">
        <f>'Bruker data input page'!G1471</f>
        <v>0</v>
      </c>
      <c r="D794" s="21">
        <f>'Bruker data input page'!H1471</f>
        <v>0</v>
      </c>
      <c r="E794" s="26">
        <f>'Bruker data input page'!L1471</f>
        <v>0</v>
      </c>
      <c r="F794" s="26"/>
      <c r="G794" s="26" t="str">
        <f>'Bruker data input page'!DK794</f>
        <v>393-U1560B-11R-1A</v>
      </c>
      <c r="H794" s="26" t="str">
        <f>'Bruker data input page'!DL794</f>
        <v>SHLF</v>
      </c>
      <c r="I794" s="26">
        <f>'Bruker data input page'!DM794</f>
        <v>0</v>
      </c>
      <c r="J794" s="26">
        <f>'Bruker data input page'!DN794</f>
        <v>0</v>
      </c>
      <c r="K794" s="26" t="str">
        <f>'Bruker data input page'!DO794</f>
        <v/>
      </c>
      <c r="L794" s="26">
        <f>'Bruker data input page'!DP794</f>
        <v>0</v>
      </c>
      <c r="M794" s="26">
        <f>'Bruker data input page'!DQ794</f>
        <v>0</v>
      </c>
      <c r="N794" s="26">
        <f>'Bruker data input page'!DR794</f>
        <v>0</v>
      </c>
      <c r="O794" s="26">
        <f>'Bruker data input page'!DS794</f>
        <v>37</v>
      </c>
      <c r="P794" s="21" t="str">
        <f>'Bruker data input page'!DT794</f>
        <v>3A ALT</v>
      </c>
      <c r="Q794" s="21">
        <f>'Bruker data input page'!A794</f>
        <v>609</v>
      </c>
      <c r="R794" s="27">
        <f>'Bruker data input page'!B794</f>
        <v>44763.84375</v>
      </c>
      <c r="S794" s="22">
        <f>'Bruker data input page'!Y794*Calibrations!H$97+Calibrations!I$97</f>
        <v>51.171491377713672</v>
      </c>
      <c r="T794" s="23">
        <f>Calibrations!O$97*('Bruker data input page'!AK794/0.5993)^2+Calibrations!P$97*('Bruker data input page'!AK794/0.5993)+Calibrations!Q$97</f>
        <v>1.3273680086619766</v>
      </c>
      <c r="U794" s="22">
        <f>Calibrations!$V$97*'Bruker data input page'!W794^2+Calibrations!$W$97*'Bruker data input page'!W794+Calibrations!$X$97</f>
        <v>17.40065493587014</v>
      </c>
      <c r="V794" s="23">
        <f>('Bruker data input page'!AS794/0.69943)*Calibrations!AC$97+Calibrations!AD$97</f>
        <v>8.4311542050955097</v>
      </c>
      <c r="W794" s="23">
        <f>'Bruker data input page'!U794*Calibrations!AQ$97+Calibrations!AR$97</f>
        <v>9.6600978556190213</v>
      </c>
      <c r="X794" s="23">
        <f>Calibrations!AJ$97*('Bruker data input page'!AQ794/0.77446)^2+('Bruker data input page'!AQ794/0.77446)*Calibrations!AK$97+Calibrations!AL$97</f>
        <v>0.13553181440303269</v>
      </c>
      <c r="Y794" s="23">
        <f>('Bruker data input page'!AI794/0.7147)*Calibrations!AX$97+Calibrations!AY$97</f>
        <v>11.766007923549026</v>
      </c>
      <c r="Z794" s="23">
        <f>('Bruker data input page'!AG794/0.8302)*Calibrations!BE$97+Calibrations!BF$97</f>
        <v>0.25374877507135019</v>
      </c>
      <c r="AA794" s="23">
        <f>((('Bruker data input page'!AA794/0.436)^2)*Calibrations!BK$97)+(('Bruker data input page'!AA794/0.436)*Calibrations!BL$97)+Calibrations!BM$97</f>
        <v>0.10423701089884578</v>
      </c>
      <c r="AB794" s="24">
        <f>'Bruker data input page'!AM794*Calibrations!BS$97*10000+Calibrations!BT$97</f>
        <v>309.24084607838756</v>
      </c>
      <c r="AC794" s="24">
        <f>Calibrations!CA$97*('Bruker data input page'!AO794*10000)^2+('Bruker data input page'!AO794*10000)*Calibrations!CB$97+Calibrations!CC$97</f>
        <v>335.24402591348405</v>
      </c>
      <c r="AD794" s="24">
        <f>'Bruker data input page'!AW794*10000*Calibrations!CI$97+Calibrations!CJ$97</f>
        <v>104.172408406209</v>
      </c>
      <c r="AE794" s="24">
        <f>'Bruker data input page'!AY794*10000*Calibrations!CP$97+Calibrations!CQ$97</f>
        <v>77.213889018500282</v>
      </c>
      <c r="AF794" s="24">
        <f>Calibrations!$CW$97*('Bruker data input page'!BA794*10000)^2+('Bruker data input page'!BA794*10000)*Calibrations!$CX$97+Calibrations!$CY$97</f>
        <v>72.762235374685773</v>
      </c>
      <c r="AG794" s="24">
        <f>'Bruker data input page'!BI794*10000*Calibrations!DD$97+Calibrations!DE$97</f>
        <v>1.9009381417320252</v>
      </c>
      <c r="AH794" s="24">
        <f>('Bruker data input page'!BK794*10000)*Calibrations!DK$97+Calibrations!DL$97</f>
        <v>122.32851211046393</v>
      </c>
      <c r="AI794" s="24">
        <f>Calibrations!DR$97*('Bruker data input page'!BM794*10000)^2+('Bruker data input page'!BM794*10000)*Calibrations!DS$97+Calibrations!DT$97</f>
        <v>33.965005219574827</v>
      </c>
      <c r="AJ794" s="24">
        <f>Calibrations!DY$97*('Bruker data input page'!BO794*10000)^2+Calibrations!DZ$97*('Bruker data input page'!BO794*10000)+Calibrations!EA$97</f>
        <v>106.60574399810709</v>
      </c>
      <c r="AK794" s="21"/>
      <c r="AL794" s="21"/>
    </row>
    <row r="795" spans="2:38">
      <c r="B795" s="27">
        <f>'Bruker data input page'!B1472</f>
        <v>0</v>
      </c>
      <c r="C795" s="21">
        <f>'Bruker data input page'!G1472</f>
        <v>0</v>
      </c>
      <c r="D795" s="21">
        <f>'Bruker data input page'!H1472</f>
        <v>0</v>
      </c>
      <c r="E795" s="26">
        <f>'Bruker data input page'!L1472</f>
        <v>0</v>
      </c>
      <c r="F795" s="26"/>
      <c r="G795" s="26" t="str">
        <f>'Bruker data input page'!DK795</f>
        <v>393-U1560B-11R-1A</v>
      </c>
      <c r="H795" s="26" t="str">
        <f>'Bruker data input page'!DL795</f>
        <v>SHLF</v>
      </c>
      <c r="I795" s="26">
        <f>'Bruker data input page'!DM795</f>
        <v>0</v>
      </c>
      <c r="J795" s="26">
        <f>'Bruker data input page'!DN795</f>
        <v>0</v>
      </c>
      <c r="K795" s="26" t="str">
        <f>'Bruker data input page'!DO795</f>
        <v/>
      </c>
      <c r="L795" s="26">
        <f>'Bruker data input page'!DP795</f>
        <v>0</v>
      </c>
      <c r="M795" s="26">
        <f>'Bruker data input page'!DQ795</f>
        <v>0</v>
      </c>
      <c r="N795" s="26">
        <f>'Bruker data input page'!DR795</f>
        <v>0</v>
      </c>
      <c r="O795" s="26">
        <f>'Bruker data input page'!DS795</f>
        <v>50</v>
      </c>
      <c r="P795" s="21" t="str">
        <f>'Bruker data input page'!DT795</f>
        <v>5A BKGD</v>
      </c>
      <c r="Q795" s="21">
        <f>'Bruker data input page'!A795</f>
        <v>610</v>
      </c>
      <c r="R795" s="27">
        <f>'Bruker data input page'!B795</f>
        <v>44763.845833333333</v>
      </c>
      <c r="S795" s="22">
        <f>'Bruker data input page'!Y795*Calibrations!H$97+Calibrations!I$97</f>
        <v>51.770200317868671</v>
      </c>
      <c r="T795" s="23">
        <f>Calibrations!O$97*('Bruker data input page'!AK795/0.5993)^2+Calibrations!P$97*('Bruker data input page'!AK795/0.5993)+Calibrations!Q$97</f>
        <v>1.3401753503641294</v>
      </c>
      <c r="U795" s="22">
        <f>Calibrations!$V$97*'Bruker data input page'!W795^2+Calibrations!$W$97*'Bruker data input page'!W795+Calibrations!$X$97</f>
        <v>17.264997008698678</v>
      </c>
      <c r="V795" s="23">
        <f>('Bruker data input page'!AS795/0.69943)*Calibrations!AC$97+Calibrations!AD$97</f>
        <v>9.2168021036705898</v>
      </c>
      <c r="W795" s="23">
        <f>'Bruker data input page'!U795*Calibrations!AQ$97+Calibrations!AR$97</f>
        <v>9.4451086905573973</v>
      </c>
      <c r="X795" s="23">
        <f>Calibrations!AJ$97*('Bruker data input page'!AQ795/0.77446)^2+('Bruker data input page'!AQ795/0.77446)*Calibrations!AK$97+Calibrations!AL$97</f>
        <v>0.14515363746740412</v>
      </c>
      <c r="Y795" s="23">
        <f>('Bruker data input page'!AI795/0.7147)*Calibrations!AX$97+Calibrations!AY$97</f>
        <v>11.98235443885952</v>
      </c>
      <c r="Z795" s="23">
        <f>('Bruker data input page'!AG795/0.8302)*Calibrations!BE$97+Calibrations!BF$97</f>
        <v>0.20107737004702411</v>
      </c>
      <c r="AA795" s="23">
        <f>((('Bruker data input page'!AA795/0.436)^2)*Calibrations!BK$97)+(('Bruker data input page'!AA795/0.436)*Calibrations!BL$97)+Calibrations!BM$97</f>
        <v>0.1207589868510215</v>
      </c>
      <c r="AB795" s="24">
        <f>'Bruker data input page'!AM795*Calibrations!BS$97*10000+Calibrations!BT$97</f>
        <v>267.22494103090014</v>
      </c>
      <c r="AC795" s="24">
        <f>Calibrations!CA$97*('Bruker data input page'!AO795*10000)^2+('Bruker data input page'!AO795*10000)*Calibrations!CB$97+Calibrations!CC$97</f>
        <v>401.14934348766542</v>
      </c>
      <c r="AD795" s="24">
        <f>'Bruker data input page'!AW795*10000*Calibrations!CI$97+Calibrations!CJ$97</f>
        <v>114.05768976258933</v>
      </c>
      <c r="AE795" s="24">
        <f>'Bruker data input page'!AY795*10000*Calibrations!CP$97+Calibrations!CQ$97</f>
        <v>82.353695360514607</v>
      </c>
      <c r="AF795" s="24">
        <f>Calibrations!$CW$97*('Bruker data input page'!BA795*10000)^2+('Bruker data input page'!BA795*10000)*Calibrations!$CX$97+Calibrations!$CY$97</f>
        <v>74.117702441699478</v>
      </c>
      <c r="AG795" s="24">
        <f>'Bruker data input page'!BI795*10000*Calibrations!DD$97+Calibrations!DE$97</f>
        <v>3.0310147047823475</v>
      </c>
      <c r="AH795" s="24">
        <f>('Bruker data input page'!BK795*10000)*Calibrations!DK$97+Calibrations!DL$97</f>
        <v>119.34897927722277</v>
      </c>
      <c r="AI795" s="24">
        <f>Calibrations!DR$97*('Bruker data input page'!BM795*10000)^2+('Bruker data input page'!BM795*10000)*Calibrations!DS$97+Calibrations!DT$97</f>
        <v>29.725107834104254</v>
      </c>
      <c r="AJ795" s="24">
        <f>Calibrations!DY$97*('Bruker data input page'!BO795*10000)^2+Calibrations!DZ$97*('Bruker data input page'!BO795*10000)+Calibrations!EA$97</f>
        <v>100.70460775616377</v>
      </c>
      <c r="AK795" s="21"/>
      <c r="AL795" s="21"/>
    </row>
    <row r="796" spans="2:38">
      <c r="B796" s="27">
        <f>'Bruker data input page'!B1473</f>
        <v>0</v>
      </c>
      <c r="C796" s="21">
        <f>'Bruker data input page'!G1473</f>
        <v>0</v>
      </c>
      <c r="D796" s="21">
        <f>'Bruker data input page'!H1473</f>
        <v>0</v>
      </c>
      <c r="E796" s="26">
        <f>'Bruker data input page'!L1473</f>
        <v>0</v>
      </c>
      <c r="F796" s="26"/>
      <c r="G796" s="26" t="str">
        <f>'Bruker data input page'!DK796</f>
        <v>393-U1560B-11R-1A</v>
      </c>
      <c r="H796" s="26" t="str">
        <f>'Bruker data input page'!DL796</f>
        <v>SHLF</v>
      </c>
      <c r="I796" s="26">
        <f>'Bruker data input page'!DM796</f>
        <v>0</v>
      </c>
      <c r="J796" s="26">
        <f>'Bruker data input page'!DN796</f>
        <v>0</v>
      </c>
      <c r="K796" s="26" t="str">
        <f>'Bruker data input page'!DO796</f>
        <v/>
      </c>
      <c r="L796" s="26">
        <f>'Bruker data input page'!DP796</f>
        <v>0</v>
      </c>
      <c r="M796" s="26">
        <f>'Bruker data input page'!DQ796</f>
        <v>0</v>
      </c>
      <c r="N796" s="26">
        <f>'Bruker data input page'!DR796</f>
        <v>0</v>
      </c>
      <c r="O796" s="26">
        <f>'Bruker data input page'!DS796</f>
        <v>62</v>
      </c>
      <c r="P796" s="21" t="str">
        <f>'Bruker data input page'!DT796</f>
        <v>7A ALT</v>
      </c>
      <c r="Q796" s="21">
        <f>'Bruker data input page'!A796</f>
        <v>611</v>
      </c>
      <c r="R796" s="27">
        <f>'Bruker data input page'!B796</f>
        <v>44763.849305555559</v>
      </c>
      <c r="S796" s="22">
        <f>'Bruker data input page'!Y796*Calibrations!H$97+Calibrations!I$97</f>
        <v>51.413517595434598</v>
      </c>
      <c r="T796" s="23">
        <f>Calibrations!O$97*('Bruker data input page'!AK796/0.5993)^2+Calibrations!P$97*('Bruker data input page'!AK796/0.5993)+Calibrations!Q$97</f>
        <v>1.2942198696339526</v>
      </c>
      <c r="U796" s="22">
        <f>Calibrations!$V$97*'Bruker data input page'!W796^2+Calibrations!$W$97*'Bruker data input page'!W796+Calibrations!$X$97</f>
        <v>17.058347062216299</v>
      </c>
      <c r="V796" s="23">
        <f>('Bruker data input page'!AS796/0.69943)*Calibrations!AC$97+Calibrations!AD$97</f>
        <v>8.6451601448612436</v>
      </c>
      <c r="W796" s="23">
        <f>'Bruker data input page'!U796*Calibrations!AQ$97+Calibrations!AR$97</f>
        <v>10.79942442909757</v>
      </c>
      <c r="X796" s="23">
        <f>Calibrations!AJ$97*('Bruker data input page'!AQ796/0.77446)^2+('Bruker data input page'!AQ796/0.77446)*Calibrations!AK$97+Calibrations!AL$97</f>
        <v>0.12245514648412205</v>
      </c>
      <c r="Y796" s="23">
        <f>('Bruker data input page'!AI796/0.7147)*Calibrations!AX$97+Calibrations!AY$97</f>
        <v>11.488761615047679</v>
      </c>
      <c r="Z796" s="23">
        <f>('Bruker data input page'!AG796/0.8302)*Calibrations!BE$97+Calibrations!BF$97</f>
        <v>0.28815874740815922</v>
      </c>
      <c r="AA796" s="23">
        <f>((('Bruker data input page'!AA796/0.436)^2)*Calibrations!BK$97)+(('Bruker data input page'!AA796/0.436)*Calibrations!BL$97)+Calibrations!BM$97</f>
        <v>0.15155230769697442</v>
      </c>
      <c r="AB796" s="24">
        <f>'Bruker data input page'!AM796*Calibrations!BS$97*10000+Calibrations!BT$97</f>
        <v>283.51682257992587</v>
      </c>
      <c r="AC796" s="24">
        <f>Calibrations!CA$97*('Bruker data input page'!AO796*10000)^2+('Bruker data input page'!AO796*10000)*Calibrations!CB$97+Calibrations!CC$97</f>
        <v>348.93428342240611</v>
      </c>
      <c r="AD796" s="24">
        <f>'Bruker data input page'!AW796*10000*Calibrations!CI$97+Calibrations!CJ$97</f>
        <v>87.367430100362469</v>
      </c>
      <c r="AE796" s="24">
        <f>'Bruker data input page'!AY796*10000*Calibrations!CP$97+Calibrations!CQ$97</f>
        <v>74.130005213291696</v>
      </c>
      <c r="AF796" s="24">
        <f>Calibrations!$CW$97*('Bruker data input page'!BA796*10000)^2+('Bruker data input page'!BA796*10000)*Calibrations!$CX$97+Calibrations!$CY$97</f>
        <v>76.810841432159478</v>
      </c>
      <c r="AG796" s="24">
        <f>'Bruker data input page'!BI796*10000*Calibrations!DD$97+Calibrations!DE$97</f>
        <v>3.0310147047823475</v>
      </c>
      <c r="AH796" s="24">
        <f>('Bruker data input page'!BK796*10000)*Calibrations!DK$97+Calibrations!DL$97</f>
        <v>117.36262405506197</v>
      </c>
      <c r="AI796" s="24">
        <f>Calibrations!DR$97*('Bruker data input page'!BM796*10000)^2+('Bruker data input page'!BM796*10000)*Calibrations!DS$97+Calibrations!DT$97</f>
        <v>29.725107834104254</v>
      </c>
      <c r="AJ796" s="24">
        <f>Calibrations!DY$97*('Bruker data input page'!BO796*10000)^2+Calibrations!DZ$97*('Bruker data input page'!BO796*10000)+Calibrations!EA$97</f>
        <v>100.70460775616377</v>
      </c>
      <c r="AK796" s="21"/>
      <c r="AL796" s="21"/>
    </row>
    <row r="797" spans="2:38">
      <c r="B797" s="27">
        <f>'Bruker data input page'!B1474</f>
        <v>0</v>
      </c>
      <c r="C797" s="21">
        <f>'Bruker data input page'!G1474</f>
        <v>0</v>
      </c>
      <c r="D797" s="21">
        <f>'Bruker data input page'!H1474</f>
        <v>0</v>
      </c>
      <c r="E797" s="26">
        <f>'Bruker data input page'!L1474</f>
        <v>0</v>
      </c>
      <c r="F797" s="26"/>
      <c r="G797" s="26" t="str">
        <f>'Bruker data input page'!DK797</f>
        <v>393-U1560B-11R-1A</v>
      </c>
      <c r="H797" s="26" t="str">
        <f>'Bruker data input page'!DL797</f>
        <v>SHLF</v>
      </c>
      <c r="I797" s="26">
        <f>'Bruker data input page'!DM797</f>
        <v>0</v>
      </c>
      <c r="J797" s="26">
        <f>'Bruker data input page'!DN797</f>
        <v>0</v>
      </c>
      <c r="K797" s="26" t="str">
        <f>'Bruker data input page'!DO797</f>
        <v/>
      </c>
      <c r="L797" s="26">
        <f>'Bruker data input page'!DP797</f>
        <v>0</v>
      </c>
      <c r="M797" s="26">
        <f>'Bruker data input page'!DQ797</f>
        <v>0</v>
      </c>
      <c r="N797" s="26">
        <f>'Bruker data input page'!DR797</f>
        <v>0</v>
      </c>
      <c r="O797" s="26">
        <f>'Bruker data input page'!DS797</f>
        <v>76</v>
      </c>
      <c r="P797" s="21" t="str">
        <f>'Bruker data input page'!DT797</f>
        <v>9A ALT</v>
      </c>
      <c r="Q797" s="21">
        <f>'Bruker data input page'!A797</f>
        <v>612</v>
      </c>
      <c r="R797" s="27">
        <f>'Bruker data input page'!B797</f>
        <v>44763.851388888892</v>
      </c>
      <c r="S797" s="22">
        <f>'Bruker data input page'!Y797*Calibrations!H$97+Calibrations!I$97</f>
        <v>52.973915394810604</v>
      </c>
      <c r="T797" s="23">
        <f>Calibrations!O$97*('Bruker data input page'!AK797/0.5993)^2+Calibrations!P$97*('Bruker data input page'!AK797/0.5993)+Calibrations!Q$97</f>
        <v>1.3106269877140904</v>
      </c>
      <c r="U797" s="22">
        <f>Calibrations!$V$97*'Bruker data input page'!W797^2+Calibrations!$W$97*'Bruker data input page'!W797+Calibrations!$X$97</f>
        <v>17.203075321527567</v>
      </c>
      <c r="V797" s="23">
        <f>('Bruker data input page'!AS797/0.69943)*Calibrations!AC$97+Calibrations!AD$97</f>
        <v>8.6648768992310536</v>
      </c>
      <c r="W797" s="23">
        <f>'Bruker data input page'!U797*Calibrations!AQ$97+Calibrations!AR$97</f>
        <v>11.240422887286023</v>
      </c>
      <c r="X797" s="23">
        <f>Calibrations!AJ$97*('Bruker data input page'!AQ797/0.77446)^2+('Bruker data input page'!AQ797/0.77446)*Calibrations!AK$97+Calibrations!AL$97</f>
        <v>0.12302578050392367</v>
      </c>
      <c r="Y797" s="23">
        <f>('Bruker data input page'!AI797/0.7147)*Calibrations!AX$97+Calibrations!AY$97</f>
        <v>11.311695466345284</v>
      </c>
      <c r="Z797" s="23">
        <f>('Bruker data input page'!AG797/0.8302)*Calibrations!BE$97+Calibrations!BF$97</f>
        <v>0.26748257981981344</v>
      </c>
      <c r="AA797" s="23">
        <f>((('Bruker data input page'!AA797/0.436)^2)*Calibrations!BK$97)+(('Bruker data input page'!AA797/0.436)*Calibrations!BL$97)+Calibrations!BM$97</f>
        <v>9.1376153111460107E-2</v>
      </c>
      <c r="AB797" s="24">
        <f>'Bruker data input page'!AM797*Calibrations!BS$97*10000+Calibrations!BT$97</f>
        <v>316.95805312792606</v>
      </c>
      <c r="AC797" s="24">
        <f>Calibrations!CA$97*('Bruker data input page'!AO797*10000)^2+('Bruker data input page'!AO797*10000)*Calibrations!CB$97+Calibrations!CC$97</f>
        <v>329.37953989576636</v>
      </c>
      <c r="AD797" s="24">
        <f>'Bruker data input page'!AW797*10000*Calibrations!CI$97+Calibrations!CJ$97</f>
        <v>105.16093654184704</v>
      </c>
      <c r="AE797" s="24">
        <f>'Bruker data input page'!AY797*10000*Calibrations!CP$97+Calibrations!CQ$97</f>
        <v>76.18592775009742</v>
      </c>
      <c r="AF797" s="24">
        <f>Calibrations!$CW$97*('Bruker data input page'!BA797*10000)^2+('Bruker data input page'!BA797*10000)*Calibrations!$CX$97+Calibrations!$CY$97</f>
        <v>63.107877898960666</v>
      </c>
      <c r="AG797" s="24">
        <f>'Bruker data input page'!BI797*10000*Calibrations!DD$97+Calibrations!DE$97</f>
        <v>3.0310147047823475</v>
      </c>
      <c r="AH797" s="24">
        <f>('Bruker data input page'!BK797*10000)*Calibrations!DK$97+Calibrations!DL$97</f>
        <v>118.35580166614237</v>
      </c>
      <c r="AI797" s="24">
        <f>Calibrations!DR$97*('Bruker data input page'!BM797*10000)^2+('Bruker data input page'!BM797*10000)*Calibrations!DS$97+Calibrations!DT$97</f>
        <v>31.845636216163818</v>
      </c>
      <c r="AJ797" s="24">
        <f>Calibrations!DY$97*('Bruker data input page'!BO797*10000)^2+Calibrations!DZ$97*('Bruker data input page'!BO797*10000)+Calibrations!EA$97</f>
        <v>99.860350410426648</v>
      </c>
      <c r="AK797" s="21"/>
      <c r="AL797" s="21"/>
    </row>
    <row r="798" spans="2:38">
      <c r="B798" s="27">
        <f>'Bruker data input page'!B1475</f>
        <v>0</v>
      </c>
      <c r="C798" s="21">
        <f>'Bruker data input page'!G1475</f>
        <v>0</v>
      </c>
      <c r="D798" s="21">
        <f>'Bruker data input page'!H1475</f>
        <v>0</v>
      </c>
      <c r="E798" s="26">
        <f>'Bruker data input page'!L1475</f>
        <v>0</v>
      </c>
      <c r="F798" s="26"/>
      <c r="G798" s="26" t="str">
        <f>'Bruker data input page'!DK798</f>
        <v>393-U1560B-11R-1A</v>
      </c>
      <c r="H798" s="26" t="str">
        <f>'Bruker data input page'!DL798</f>
        <v>SHLF</v>
      </c>
      <c r="I798" s="26">
        <f>'Bruker data input page'!DM798</f>
        <v>0</v>
      </c>
      <c r="J798" s="26">
        <f>'Bruker data input page'!DN798</f>
        <v>0</v>
      </c>
      <c r="K798" s="26" t="str">
        <f>'Bruker data input page'!DO798</f>
        <v/>
      </c>
      <c r="L798" s="26">
        <f>'Bruker data input page'!DP798</f>
        <v>0</v>
      </c>
      <c r="M798" s="26">
        <f>'Bruker data input page'!DQ798</f>
        <v>0</v>
      </c>
      <c r="N798" s="26">
        <f>'Bruker data input page'!DR798</f>
        <v>0</v>
      </c>
      <c r="O798" s="26">
        <f>'Bruker data input page'!DS798</f>
        <v>115</v>
      </c>
      <c r="P798" s="21" t="str">
        <f>'Bruker data input page'!DT798</f>
        <v>13A ALT</v>
      </c>
      <c r="Q798" s="21">
        <f>'Bruker data input page'!A798</f>
        <v>613</v>
      </c>
      <c r="R798" s="27">
        <f>'Bruker data input page'!B798</f>
        <v>44763.852777777778</v>
      </c>
      <c r="S798" s="22">
        <f>'Bruker data input page'!Y798*Calibrations!H$97+Calibrations!I$97</f>
        <v>52.523606428113354</v>
      </c>
      <c r="T798" s="23">
        <f>Calibrations!O$97*('Bruker data input page'!AK798/0.5993)^2+Calibrations!P$97*('Bruker data input page'!AK798/0.5993)+Calibrations!Q$97</f>
        <v>1.2523893584996166</v>
      </c>
      <c r="U798" s="22">
        <f>Calibrations!$V$97*'Bruker data input page'!W798^2+Calibrations!$W$97*'Bruker data input page'!W798+Calibrations!$X$97</f>
        <v>17.991304686382204</v>
      </c>
      <c r="V798" s="23">
        <f>('Bruker data input page'!AS798/0.69943)*Calibrations!AC$97+Calibrations!AD$97</f>
        <v>8.3009084919226837</v>
      </c>
      <c r="W798" s="23">
        <f>'Bruker data input page'!U798*Calibrations!AQ$97+Calibrations!AR$97</f>
        <v>9.9381144197904376</v>
      </c>
      <c r="X798" s="23">
        <f>Calibrations!AJ$97*('Bruker data input page'!AQ798/0.77446)^2+('Bruker data input page'!AQ798/0.77446)*Calibrations!AK$97+Calibrations!AL$97</f>
        <v>0.12359465298738707</v>
      </c>
      <c r="Y798" s="23">
        <f>('Bruker data input page'!AI798/0.7147)*Calibrations!AX$97+Calibrations!AY$97</f>
        <v>11.337882377417348</v>
      </c>
      <c r="Z798" s="23">
        <f>('Bruker data input page'!AG798/0.8302)*Calibrations!BE$97+Calibrations!BF$97</f>
        <v>0.22673392836832912</v>
      </c>
      <c r="AA798" s="23">
        <f>((('Bruker data input page'!AA798/0.436)^2)*Calibrations!BK$97)+(('Bruker data input page'!AA798/0.436)*Calibrations!BL$97)+Calibrations!BM$97</f>
        <v>0.13380359134104319</v>
      </c>
      <c r="AB798" s="24">
        <f>'Bruker data input page'!AM798*Calibrations!BS$97*10000+Calibrations!BT$97</f>
        <v>285.23175747982333</v>
      </c>
      <c r="AC798" s="24">
        <f>Calibrations!CA$97*('Bruker data input page'!AO798*10000)^2+('Bruker data input page'!AO798*10000)*Calibrations!CB$97+Calibrations!CC$97</f>
        <v>336.89523750842795</v>
      </c>
      <c r="AD798" s="24">
        <f>'Bruker data input page'!AW798*10000*Calibrations!CI$97+Calibrations!CJ$97</f>
        <v>86.378901964724434</v>
      </c>
      <c r="AE798" s="24">
        <f>'Bruker data input page'!AY798*10000*Calibrations!CP$97+Calibrations!CQ$97</f>
        <v>72.074082676485958</v>
      </c>
      <c r="AF798" s="24">
        <f>Calibrations!$CW$97*('Bruker data input page'!BA798*10000)^2+('Bruker data input page'!BA798*10000)*Calibrations!$CX$97+Calibrations!$CY$97</f>
        <v>68.660243886509832</v>
      </c>
      <c r="AG798" s="24">
        <f>'Bruker data input page'!BI798*10000*Calibrations!DD$97+Calibrations!DE$97</f>
        <v>3.0310147047823475</v>
      </c>
      <c r="AH798" s="24">
        <f>('Bruker data input page'!BK798*10000)*Calibrations!DK$97+Calibrations!DL$97</f>
        <v>125.3080449437051</v>
      </c>
      <c r="AI798" s="24">
        <f>Calibrations!DR$97*('Bruker data input page'!BM798*10000)^2+('Bruker data input page'!BM798*10000)*Calibrations!DS$97+Calibrations!DT$97</f>
        <v>27.603420073396141</v>
      </c>
      <c r="AJ798" s="24">
        <f>Calibrations!DY$97*('Bruker data input page'!BO798*10000)^2+Calibrations!DZ$97*('Bruker data input page'!BO798*10000)+Calibrations!EA$97</f>
        <v>98.170907307000647</v>
      </c>
      <c r="AK798" s="21"/>
      <c r="AL798" s="21"/>
    </row>
    <row r="799" spans="2:38">
      <c r="B799" s="27">
        <f>'Bruker data input page'!B1476</f>
        <v>0</v>
      </c>
      <c r="C799" s="21">
        <f>'Bruker data input page'!G1476</f>
        <v>0</v>
      </c>
      <c r="D799" s="21">
        <f>'Bruker data input page'!H1476</f>
        <v>0</v>
      </c>
      <c r="E799" s="26">
        <f>'Bruker data input page'!L1476</f>
        <v>0</v>
      </c>
      <c r="F799" s="26"/>
      <c r="G799" s="26" t="str">
        <f>'Bruker data input page'!DK799</f>
        <v>393-U1560B-12R-1A</v>
      </c>
      <c r="H799" s="26" t="str">
        <f>'Bruker data input page'!DL799</f>
        <v>SHLF</v>
      </c>
      <c r="I799" s="26">
        <f>'Bruker data input page'!DM799</f>
        <v>0</v>
      </c>
      <c r="J799" s="26">
        <f>'Bruker data input page'!DN799</f>
        <v>0</v>
      </c>
      <c r="K799" s="26" t="str">
        <f>'Bruker data input page'!DO799</f>
        <v/>
      </c>
      <c r="L799" s="26">
        <f>'Bruker data input page'!DP799</f>
        <v>0</v>
      </c>
      <c r="M799" s="26">
        <f>'Bruker data input page'!DQ799</f>
        <v>0</v>
      </c>
      <c r="N799" s="26">
        <f>'Bruker data input page'!DR799</f>
        <v>0</v>
      </c>
      <c r="O799" s="26">
        <f>'Bruker data input page'!DS799</f>
        <v>4</v>
      </c>
      <c r="P799" s="21" t="str">
        <f>'Bruker data input page'!DT799</f>
        <v>1A ALT</v>
      </c>
      <c r="Q799" s="21">
        <f>'Bruker data input page'!A799</f>
        <v>614</v>
      </c>
      <c r="R799" s="27">
        <f>'Bruker data input page'!B799</f>
        <v>44763.855555555558</v>
      </c>
      <c r="S799" s="22">
        <f>'Bruker data input page'!Y799*Calibrations!H$97+Calibrations!I$97</f>
        <v>54.024596712093945</v>
      </c>
      <c r="T799" s="23">
        <f>Calibrations!O$97*('Bruker data input page'!AK799/0.5993)^2+Calibrations!P$97*('Bruker data input page'!AK799/0.5993)+Calibrations!Q$97</f>
        <v>1.3661043360117726</v>
      </c>
      <c r="U799" s="22">
        <f>Calibrations!$V$97*'Bruker data input page'!W799^2+Calibrations!$W$97*'Bruker data input page'!W799+Calibrations!$X$97</f>
        <v>18.284037522573687</v>
      </c>
      <c r="V799" s="23">
        <f>('Bruker data input page'!AS799/0.69943)*Calibrations!AC$97+Calibrations!AD$97</f>
        <v>8.8571512338154648</v>
      </c>
      <c r="W799" s="23">
        <f>'Bruker data input page'!U799*Calibrations!AQ$97+Calibrations!AR$97</f>
        <v>10.716483465238362</v>
      </c>
      <c r="X799" s="23">
        <f>Calibrations!AJ$97*('Bruker data input page'!AQ799/0.77446)^2+('Bruker data input page'!AQ799/0.77446)*Calibrations!AK$97+Calibrations!AL$97</f>
        <v>0.14552562915550554</v>
      </c>
      <c r="Y799" s="23">
        <f>('Bruker data input page'!AI799/0.7147)*Calibrations!AX$97+Calibrations!AY$97</f>
        <v>12.363891643200198</v>
      </c>
      <c r="Z799" s="23">
        <f>('Bruker data input page'!AG799/0.8302)*Calibrations!BE$97+Calibrations!BF$97</f>
        <v>0.2139056492076766</v>
      </c>
      <c r="AA799" s="23">
        <f>((('Bruker data input page'!AA799/0.436)^2)*Calibrations!BK$97)+(('Bruker data input page'!AA799/0.436)*Calibrations!BL$97)+Calibrations!BM$97</f>
        <v>7.728752234304101E-2</v>
      </c>
      <c r="AB799" s="24">
        <f>'Bruker data input page'!AM799*Calibrations!BS$97*10000+Calibrations!BT$97</f>
        <v>289.51909472956692</v>
      </c>
      <c r="AC799" s="24">
        <f>Calibrations!CA$97*('Bruker data input page'!AO799*10000)^2+('Bruker data input page'!AO799*10000)*Calibrations!CB$97+Calibrations!CC$97</f>
        <v>369.07014823012378</v>
      </c>
      <c r="AD799" s="24">
        <f>'Bruker data input page'!AW799*10000*Calibrations!CI$97+Calibrations!CJ$97</f>
        <v>125.92002739024569</v>
      </c>
      <c r="AE799" s="24">
        <f>'Bruker data input page'!AY799*10000*Calibrations!CP$97+Calibrations!CQ$97</f>
        <v>76.18592775009742</v>
      </c>
      <c r="AF799" s="24">
        <f>Calibrations!$CW$97*('Bruker data input page'!BA799*10000)^2+('Bruker data input page'!BA799*10000)*Calibrations!$CX$97+Calibrations!$CY$97</f>
        <v>68.660243886509832</v>
      </c>
      <c r="AG799" s="24">
        <f>'Bruker data input page'!BI799*10000*Calibrations!DD$97+Calibrations!DE$97</f>
        <v>3.0310147047823475</v>
      </c>
      <c r="AH799" s="24">
        <f>('Bruker data input page'!BK799*10000)*Calibrations!DK$97+Calibrations!DL$97</f>
        <v>126.30122255478548</v>
      </c>
      <c r="AI799" s="24">
        <f>Calibrations!DR$97*('Bruker data input page'!BM799*10000)^2+('Bruker data input page'!BM799*10000)*Calibrations!DS$97+Calibrations!DT$97</f>
        <v>33.965005219574827</v>
      </c>
      <c r="AJ799" s="24">
        <f>Calibrations!DY$97*('Bruker data input page'!BO799*10000)^2+Calibrations!DZ$97*('Bruker data input page'!BO799*10000)+Calibrations!EA$97</f>
        <v>95.634421621982227</v>
      </c>
      <c r="AK799" s="21"/>
      <c r="AL799" s="21"/>
    </row>
    <row r="800" spans="2:38">
      <c r="B800" s="27">
        <f>'Bruker data input page'!B1477</f>
        <v>0</v>
      </c>
      <c r="C800" s="21">
        <f>'Bruker data input page'!G1477</f>
        <v>0</v>
      </c>
      <c r="D800" s="21">
        <f>'Bruker data input page'!H1477</f>
        <v>0</v>
      </c>
      <c r="E800" s="26">
        <f>'Bruker data input page'!L1477</f>
        <v>0</v>
      </c>
      <c r="F800" s="26"/>
      <c r="G800" s="26" t="str">
        <f>'Bruker data input page'!DK800</f>
        <v>393-U1560B-12R-1A</v>
      </c>
      <c r="H800" s="26" t="str">
        <f>'Bruker data input page'!DL800</f>
        <v>SHLF</v>
      </c>
      <c r="I800" s="26">
        <f>'Bruker data input page'!DM800</f>
        <v>0</v>
      </c>
      <c r="J800" s="26">
        <f>'Bruker data input page'!DN800</f>
        <v>0</v>
      </c>
      <c r="K800" s="26" t="str">
        <f>'Bruker data input page'!DO800</f>
        <v/>
      </c>
      <c r="L800" s="26">
        <f>'Bruker data input page'!DP800</f>
        <v>0</v>
      </c>
      <c r="M800" s="26">
        <f>'Bruker data input page'!DQ800</f>
        <v>0</v>
      </c>
      <c r="N800" s="26">
        <f>'Bruker data input page'!DR800</f>
        <v>0</v>
      </c>
      <c r="O800" s="26">
        <f>'Bruker data input page'!DS800</f>
        <v>14</v>
      </c>
      <c r="P800" s="21" t="str">
        <f>'Bruker data input page'!DT800</f>
        <v>2A ALT</v>
      </c>
      <c r="Q800" s="21">
        <f>'Bruker data input page'!A800</f>
        <v>615</v>
      </c>
      <c r="R800" s="27">
        <f>'Bruker data input page'!B800</f>
        <v>44763.857638888891</v>
      </c>
      <c r="S800" s="22">
        <f>'Bruker data input page'!Y800*Calibrations!H$97+Calibrations!I$97</f>
        <v>52.429386108696214</v>
      </c>
      <c r="T800" s="23">
        <f>Calibrations!O$97*('Bruker data input page'!AK800/0.5993)^2+Calibrations!P$97*('Bruker data input page'!AK800/0.5993)+Calibrations!Q$97</f>
        <v>1.3611359574254791</v>
      </c>
      <c r="U800" s="22">
        <f>Calibrations!$V$97*'Bruker data input page'!W800^2+Calibrations!$W$97*'Bruker data input page'!W800+Calibrations!$X$97</f>
        <v>18.400050805405638</v>
      </c>
      <c r="V800" s="23">
        <f>('Bruker data input page'!AS800/0.69943)*Calibrations!AC$97+Calibrations!AD$97</f>
        <v>8.5146265958582035</v>
      </c>
      <c r="W800" s="23">
        <f>'Bruker data input page'!U800*Calibrations!AQ$97+Calibrations!AR$97</f>
        <v>9.5452565210447382</v>
      </c>
      <c r="X800" s="23">
        <f>Calibrations!AJ$97*('Bruker data input page'!AQ800/0.77446)^2+('Bruker data input page'!AQ800/0.77446)*Calibrations!AK$97+Calibrations!AL$97</f>
        <v>0.13932568670069012</v>
      </c>
      <c r="Y800" s="23">
        <f>('Bruker data input page'!AI800/0.7147)*Calibrations!AX$97+Calibrations!AY$97</f>
        <v>12.021330306501667</v>
      </c>
      <c r="Z800" s="23">
        <f>('Bruker data input page'!AG800/0.8302)*Calibrations!BE$97+Calibrations!BF$97</f>
        <v>0.20047368632181695</v>
      </c>
      <c r="AA800" s="23">
        <f>((('Bruker data input page'!AA800/0.436)^2)*Calibrations!BK$97)+(('Bruker data input page'!AA800/0.436)*Calibrations!BL$97)+Calibrations!BM$97</f>
        <v>7.8051547835208748E-2</v>
      </c>
      <c r="AB800" s="24">
        <f>'Bruker data input page'!AM800*Calibrations!BS$97*10000+Calibrations!BT$97</f>
        <v>308.38337862843883</v>
      </c>
      <c r="AC800" s="24">
        <f>Calibrations!CA$97*('Bruker data input page'!AO800*10000)^2+('Bruker data input page'!AO800*10000)*Calibrations!CB$97+Calibrations!CC$97</f>
        <v>338.5356242861767</v>
      </c>
      <c r="AD800" s="24">
        <f>'Bruker data input page'!AW800*10000*Calibrations!CI$97+Calibrations!CJ$97</f>
        <v>122.9544429833316</v>
      </c>
      <c r="AE800" s="24">
        <f>'Bruker data input page'!AY800*10000*Calibrations!CP$97+Calibrations!CQ$97</f>
        <v>89.549424239334655</v>
      </c>
      <c r="AF800" s="24">
        <f>Calibrations!$CW$97*('Bruker data input page'!BA800*10000)^2+('Bruker data input page'!BA800*10000)*Calibrations!$CX$97+Calibrations!$CY$97</f>
        <v>64.504866967631671</v>
      </c>
      <c r="AG800" s="24">
        <f>'Bruker data input page'!BI800*10000*Calibrations!DD$97+Calibrations!DE$97</f>
        <v>1.9009381417320252</v>
      </c>
      <c r="AH800" s="24">
        <f>('Bruker data input page'!BK800*10000)*Calibrations!DK$97+Calibrations!DL$97</f>
        <v>119.34897927722277</v>
      </c>
      <c r="AI800" s="24">
        <f>Calibrations!DR$97*('Bruker data input page'!BM800*10000)^2+('Bruker data input page'!BM800*10000)*Calibrations!DS$97+Calibrations!DT$97</f>
        <v>30.785516947465101</v>
      </c>
      <c r="AJ800" s="24">
        <f>Calibrations!DY$97*('Bruker data input page'!BO800*10000)^2+Calibrations!DZ$97*('Bruker data input page'!BO800*10000)+Calibrations!EA$97</f>
        <v>101.54855563125028</v>
      </c>
      <c r="AK800" s="21"/>
      <c r="AL800" s="21"/>
    </row>
    <row r="801" spans="2:38">
      <c r="B801" s="27">
        <f>'Bruker data input page'!B1478</f>
        <v>0</v>
      </c>
      <c r="C801" s="21">
        <f>'Bruker data input page'!G1478</f>
        <v>0</v>
      </c>
      <c r="D801" s="21">
        <f>'Bruker data input page'!H1478</f>
        <v>0</v>
      </c>
      <c r="E801" s="26">
        <f>'Bruker data input page'!L1478</f>
        <v>0</v>
      </c>
      <c r="F801" s="26"/>
      <c r="G801" s="26" t="str">
        <f>'Bruker data input page'!DK801</f>
        <v>393-U1560B-12R-1A</v>
      </c>
      <c r="H801" s="26" t="str">
        <f>'Bruker data input page'!DL801</f>
        <v>SHLF</v>
      </c>
      <c r="I801" s="26">
        <f>'Bruker data input page'!DM801</f>
        <v>0</v>
      </c>
      <c r="J801" s="26">
        <f>'Bruker data input page'!DN801</f>
        <v>0</v>
      </c>
      <c r="K801" s="26" t="str">
        <f>'Bruker data input page'!DO801</f>
        <v/>
      </c>
      <c r="L801" s="26">
        <f>'Bruker data input page'!DP801</f>
        <v>0</v>
      </c>
      <c r="M801" s="26">
        <f>'Bruker data input page'!DQ801</f>
        <v>0</v>
      </c>
      <c r="N801" s="26">
        <f>'Bruker data input page'!DR801</f>
        <v>0</v>
      </c>
      <c r="O801" s="26">
        <f>'Bruker data input page'!DS801</f>
        <v>23</v>
      </c>
      <c r="P801" s="21" t="str">
        <f>'Bruker data input page'!DT801</f>
        <v>3A BKGD</v>
      </c>
      <c r="Q801" s="21">
        <f>'Bruker data input page'!A801</f>
        <v>616</v>
      </c>
      <c r="R801" s="27">
        <f>'Bruker data input page'!B801</f>
        <v>44763.859722222223</v>
      </c>
      <c r="S801" s="22">
        <f>'Bruker data input page'!Y801*Calibrations!H$97+Calibrations!I$97</f>
        <v>52.112268791515483</v>
      </c>
      <c r="T801" s="23">
        <f>Calibrations!O$97*('Bruker data input page'!AK801/0.5993)^2+Calibrations!P$97*('Bruker data input page'!AK801/0.5993)+Calibrations!Q$97</f>
        <v>1.3334176029032205</v>
      </c>
      <c r="U801" s="22">
        <f>Calibrations!$V$97*'Bruker data input page'!W801^2+Calibrations!$W$97*'Bruker data input page'!W801+Calibrations!$X$97</f>
        <v>16.943037746515472</v>
      </c>
      <c r="V801" s="23">
        <f>('Bruker data input page'!AS801/0.69943)*Calibrations!AC$97+Calibrations!AD$97</f>
        <v>8.2911220736953339</v>
      </c>
      <c r="W801" s="23">
        <f>'Bruker data input page'!U801*Calibrations!AQ$97+Calibrations!AR$97</f>
        <v>10.404826510131045</v>
      </c>
      <c r="X801" s="23">
        <f>Calibrations!AJ$97*('Bruker data input page'!AQ801/0.77446)^2+('Bruker data input page'!AQ801/0.77446)*Calibrations!AK$97+Calibrations!AL$97</f>
        <v>0.13698176891858183</v>
      </c>
      <c r="Y801" s="23">
        <f>('Bruker data input page'!AI801/0.7147)*Calibrations!AX$97+Calibrations!AY$97</f>
        <v>11.140719296961969</v>
      </c>
      <c r="Z801" s="23">
        <f>('Bruker data input page'!AG801/0.8302)*Calibrations!BE$97+Calibrations!BF$97</f>
        <v>0.234129054002117</v>
      </c>
      <c r="AA801" s="23">
        <f>((('Bruker data input page'!AA801/0.436)^2)*Calibrations!BK$97)+(('Bruker data input page'!AA801/0.436)*Calibrations!BL$97)+Calibrations!BM$97</f>
        <v>0.10461403248047219</v>
      </c>
      <c r="AB801" s="24">
        <f>'Bruker data input page'!AM801*Calibrations!BS$97*10000+Calibrations!BT$97</f>
        <v>292.0914970794131</v>
      </c>
      <c r="AC801" s="24">
        <f>Calibrations!CA$97*('Bruker data input page'!AO801*10000)^2+('Bruker data input page'!AO801*10000)*Calibrations!CB$97+Calibrations!CC$97</f>
        <v>329.37953989576636</v>
      </c>
      <c r="AD801" s="24">
        <f>'Bruker data input page'!AW801*10000*Calibrations!CI$97+Calibrations!CJ$97</f>
        <v>205.99080637692629</v>
      </c>
      <c r="AE801" s="24">
        <f>'Bruker data input page'!AY801*10000*Calibrations!CP$97+Calibrations!CQ$97</f>
        <v>86.465540434126069</v>
      </c>
      <c r="AF801" s="24">
        <f>Calibrations!$CW$97*('Bruker data input page'!BA801*10000)^2+('Bruker data input page'!BA801*10000)*Calibrations!$CX$97+Calibrations!$CY$97</f>
        <v>68.660243886509832</v>
      </c>
      <c r="AG801" s="24" t="e">
        <f>'Bruker data input page'!BI801*10000*Calibrations!DD$97+Calibrations!DE$97</f>
        <v>#VALUE!</v>
      </c>
      <c r="AH801" s="24">
        <f>('Bruker data input page'!BK801*10000)*Calibrations!DK$97+Calibrations!DL$97</f>
        <v>121.33533449938353</v>
      </c>
      <c r="AI801" s="24">
        <f>Calibrations!DR$97*('Bruker data input page'!BM801*10000)^2+('Bruker data input page'!BM801*10000)*Calibrations!DS$97+Calibrations!DT$97</f>
        <v>33.965005219574827</v>
      </c>
      <c r="AJ801" s="24">
        <f>Calibrations!DY$97*('Bruker data input page'!BO801*10000)^2+Calibrations!DZ$97*('Bruker data input page'!BO801*10000)+Calibrations!EA$97</f>
        <v>112.49171617817154</v>
      </c>
      <c r="AK801" s="21"/>
      <c r="AL801" s="21"/>
    </row>
    <row r="802" spans="2:38">
      <c r="B802" s="27">
        <f>'Bruker data input page'!B1479</f>
        <v>0</v>
      </c>
      <c r="C802" s="21">
        <f>'Bruker data input page'!G1479</f>
        <v>0</v>
      </c>
      <c r="D802" s="21">
        <f>'Bruker data input page'!H1479</f>
        <v>0</v>
      </c>
      <c r="E802" s="26">
        <f>'Bruker data input page'!L1479</f>
        <v>0</v>
      </c>
      <c r="F802" s="26"/>
      <c r="G802" s="26" t="str">
        <f>'Bruker data input page'!DK802</f>
        <v>393-U1560B-12R-1A</v>
      </c>
      <c r="H802" s="26" t="str">
        <f>'Bruker data input page'!DL802</f>
        <v>SHLF</v>
      </c>
      <c r="I802" s="26">
        <f>'Bruker data input page'!DM802</f>
        <v>0</v>
      </c>
      <c r="J802" s="26">
        <f>'Bruker data input page'!DN802</f>
        <v>0</v>
      </c>
      <c r="K802" s="26" t="str">
        <f>'Bruker data input page'!DO802</f>
        <v/>
      </c>
      <c r="L802" s="26">
        <f>'Bruker data input page'!DP802</f>
        <v>0</v>
      </c>
      <c r="M802" s="26">
        <f>'Bruker data input page'!DQ802</f>
        <v>0</v>
      </c>
      <c r="N802" s="26">
        <f>'Bruker data input page'!DR802</f>
        <v>0</v>
      </c>
      <c r="O802" s="26">
        <f>'Bruker data input page'!DS802</f>
        <v>47</v>
      </c>
      <c r="P802" s="21" t="str">
        <f>'Bruker data input page'!DT802</f>
        <v>6A BKGD</v>
      </c>
      <c r="Q802" s="21">
        <f>'Bruker data input page'!A802</f>
        <v>617</v>
      </c>
      <c r="R802" s="27">
        <f>'Bruker data input page'!B802</f>
        <v>44763.861805555556</v>
      </c>
      <c r="S802" s="22">
        <f>'Bruker data input page'!Y802*Calibrations!H$97+Calibrations!I$97</f>
        <v>54.078301106011402</v>
      </c>
      <c r="T802" s="23">
        <f>Calibrations!O$97*('Bruker data input page'!AK802/0.5993)^2+Calibrations!P$97*('Bruker data input page'!AK802/0.5993)+Calibrations!Q$97</f>
        <v>1.3495943475662839</v>
      </c>
      <c r="U802" s="22">
        <f>Calibrations!$V$97*'Bruker data input page'!W802^2+Calibrations!$W$97*'Bruker data input page'!W802+Calibrations!$X$97</f>
        <v>18.020079812313128</v>
      </c>
      <c r="V802" s="23">
        <f>('Bruker data input page'!AS802/0.69943)*Calibrations!AC$97+Calibrations!AD$97</f>
        <v>9.3906549451211649</v>
      </c>
      <c r="W802" s="23">
        <f>'Bruker data input page'!U802*Calibrations!AQ$97+Calibrations!AR$97</f>
        <v>11.259176438554888</v>
      </c>
      <c r="X802" s="23">
        <f>Calibrations!AJ$97*('Bruker data input page'!AQ802/0.77446)^2+('Bruker data input page'!AQ802/0.77446)*Calibrations!AK$97+Calibrations!AL$97</f>
        <v>0.13698176891858183</v>
      </c>
      <c r="Y802" s="23">
        <f>('Bruker data input page'!AI802/0.7147)*Calibrations!AX$97+Calibrations!AY$97</f>
        <v>11.973523968846848</v>
      </c>
      <c r="Z802" s="23">
        <f>('Bruker data input page'!AG802/0.8302)*Calibrations!BE$97+Calibrations!BF$97</f>
        <v>0.30430728705745119</v>
      </c>
      <c r="AA802" s="23">
        <f>((('Bruker data input page'!AA802/0.436)^2)*Calibrations!BK$97)+(('Bruker data input page'!AA802/0.436)*Calibrations!BL$97)+Calibrations!BM$97</f>
        <v>5.4235075792323839E-2</v>
      </c>
      <c r="AB802" s="24">
        <f>'Bruker data input page'!AM802*Calibrations!BS$97*10000+Calibrations!BT$97</f>
        <v>292.0914970794131</v>
      </c>
      <c r="AC802" s="24">
        <f>Calibrations!CA$97*('Bruker data input page'!AO802*10000)^2+('Bruker data input page'!AO802*10000)*Calibrations!CB$97+Calibrations!CC$97</f>
        <v>366.93025327291343</v>
      </c>
      <c r="AD802" s="24">
        <f>'Bruker data input page'!AW802*10000*Calibrations!CI$97+Calibrations!CJ$97</f>
        <v>143.71353383173027</v>
      </c>
      <c r="AE802" s="24">
        <f>'Bruker data input page'!AY802*10000*Calibrations!CP$97+Calibrations!CQ$97</f>
        <v>73.102043944888834</v>
      </c>
      <c r="AF802" s="24">
        <f>Calibrations!$CW$97*('Bruker data input page'!BA802*10000)^2+('Bruker data input page'!BA802*10000)*Calibrations!$CX$97+Calibrations!$CY$97</f>
        <v>76.810841432159478</v>
      </c>
      <c r="AG802" s="24">
        <f>'Bruker data input page'!BI802*10000*Calibrations!DD$97+Calibrations!DE$97</f>
        <v>4.1610912678326706</v>
      </c>
      <c r="AH802" s="24">
        <f>('Bruker data input page'!BK802*10000)*Calibrations!DK$97+Calibrations!DL$97</f>
        <v>113.38991361074039</v>
      </c>
      <c r="AI802" s="24">
        <f>Calibrations!DR$97*('Bruker data input page'!BM802*10000)^2+('Bruker data input page'!BM802*10000)*Calibrations!DS$97+Calibrations!DT$97</f>
        <v>29.725107834104254</v>
      </c>
      <c r="AJ802" s="24">
        <f>Calibrations!DY$97*('Bruker data input page'!BO802*10000)^2+Calibrations!DZ$97*('Bruker data input page'!BO802*10000)+Calibrations!EA$97</f>
        <v>100.70460775616377</v>
      </c>
      <c r="AK802" s="21"/>
      <c r="AL802" s="21"/>
    </row>
    <row r="803" spans="2:38">
      <c r="B803" s="27">
        <f>'Bruker data input page'!B1480</f>
        <v>0</v>
      </c>
      <c r="C803" s="21">
        <f>'Bruker data input page'!G1480</f>
        <v>0</v>
      </c>
      <c r="D803" s="21">
        <f>'Bruker data input page'!H1480</f>
        <v>0</v>
      </c>
      <c r="E803" s="26">
        <f>'Bruker data input page'!L1480</f>
        <v>0</v>
      </c>
      <c r="F803" s="26"/>
      <c r="G803" s="26" t="str">
        <f>'Bruker data input page'!DK803</f>
        <v>393-U1560B-13R-1A</v>
      </c>
      <c r="H803" s="26" t="str">
        <f>'Bruker data input page'!DL803</f>
        <v>SHLF</v>
      </c>
      <c r="I803" s="26">
        <f>'Bruker data input page'!DM803</f>
        <v>0</v>
      </c>
      <c r="J803" s="26">
        <f>'Bruker data input page'!DN803</f>
        <v>0</v>
      </c>
      <c r="K803" s="26" t="str">
        <f>'Bruker data input page'!DO803</f>
        <v/>
      </c>
      <c r="L803" s="26">
        <f>'Bruker data input page'!DP803</f>
        <v>0</v>
      </c>
      <c r="M803" s="26">
        <f>'Bruker data input page'!DQ803</f>
        <v>0</v>
      </c>
      <c r="N803" s="26">
        <f>'Bruker data input page'!DR803</f>
        <v>0</v>
      </c>
      <c r="O803" s="26">
        <f>'Bruker data input page'!DS803</f>
        <v>5</v>
      </c>
      <c r="P803" s="21" t="str">
        <f>'Bruker data input page'!DT803</f>
        <v>1A ALT</v>
      </c>
      <c r="Q803" s="21">
        <f>'Bruker data input page'!A803</f>
        <v>618</v>
      </c>
      <c r="R803" s="27">
        <f>'Bruker data input page'!B803</f>
        <v>44763.865277777775</v>
      </c>
      <c r="S803" s="22">
        <f>'Bruker data input page'!Y803*Calibrations!H$97+Calibrations!I$97</f>
        <v>50.536187408075087</v>
      </c>
      <c r="T803" s="23">
        <f>Calibrations!O$97*('Bruker data input page'!AK803/0.5993)^2+Calibrations!P$97*('Bruker data input page'!AK803/0.5993)+Calibrations!Q$97</f>
        <v>1.4216812758319075</v>
      </c>
      <c r="U803" s="22">
        <f>Calibrations!$V$97*'Bruker data input page'!W803^2+Calibrations!$W$97*'Bruker data input page'!W803+Calibrations!$X$97</f>
        <v>18.268855710273911</v>
      </c>
      <c r="V803" s="23">
        <f>('Bruker data input page'!AS803/0.69943)*Calibrations!AC$97+Calibrations!AD$97</f>
        <v>9.4660679326378059</v>
      </c>
      <c r="W803" s="23">
        <f>'Bruker data input page'!U803*Calibrations!AQ$97+Calibrations!AR$97</f>
        <v>8.854081822218026</v>
      </c>
      <c r="X803" s="23">
        <f>Calibrations!AJ$97*('Bruker data input page'!AQ803/0.77446)^2+('Bruker data input page'!AQ803/0.77446)*Calibrations!AK$97+Calibrations!AL$97</f>
        <v>0.17466447831453813</v>
      </c>
      <c r="Y803" s="23">
        <f>('Bruker data input page'!AI803/0.7147)*Calibrations!AX$97+Calibrations!AY$97</f>
        <v>11.988596667661582</v>
      </c>
      <c r="Z803" s="23">
        <f>('Bruker data input page'!AG803/0.8302)*Calibrations!BE$97+Calibrations!BF$97</f>
        <v>0.21450933293288374</v>
      </c>
      <c r="AA803" s="23">
        <f>((('Bruker data input page'!AA803/0.436)^2)*Calibrations!BK$97)+(('Bruker data input page'!AA803/0.436)*Calibrations!BL$97)+Calibrations!BM$97</f>
        <v>0.20167126289904491</v>
      </c>
      <c r="AB803" s="24">
        <f>'Bruker data input page'!AM803*Calibrations!BS$97*10000+Calibrations!BT$97</f>
        <v>259.50773398136164</v>
      </c>
      <c r="AC803" s="24">
        <f>Calibrations!CA$97*('Bruker data input page'!AO803*10000)^2+('Bruker data input page'!AO803*10000)*Calibrations!CB$97+Calibrations!CC$97</f>
        <v>365.49012561327902</v>
      </c>
      <c r="AD803" s="24">
        <f>'Bruker data input page'!AW803*10000*Calibrations!CI$97+Calibrations!CJ$97</f>
        <v>94.287127049828698</v>
      </c>
      <c r="AE803" s="24">
        <f>'Bruker data input page'!AY803*10000*Calibrations!CP$97+Calibrations!CQ$97</f>
        <v>73.102043944888834</v>
      </c>
      <c r="AF803" s="24">
        <f>Calibrations!$CW$97*('Bruker data input page'!BA803*10000)^2+('Bruker data input page'!BA803*10000)*Calibrations!$CX$97+Calibrations!$CY$97</f>
        <v>78.148513355605772</v>
      </c>
      <c r="AG803" s="24">
        <f>'Bruker data input page'!BI803*10000*Calibrations!DD$97+Calibrations!DE$97</f>
        <v>3.0310147047823475</v>
      </c>
      <c r="AH803" s="24">
        <f>('Bruker data input page'!BK803*10000)*Calibrations!DK$97+Calibrations!DL$97</f>
        <v>128.28757777694628</v>
      </c>
      <c r="AI803" s="24">
        <f>Calibrations!DR$97*('Bruker data input page'!BM803*10000)^2+('Bruker data input page'!BM803*10000)*Calibrations!DS$97+Calibrations!DT$97</f>
        <v>31.845636216163818</v>
      </c>
      <c r="AJ803" s="24">
        <f>Calibrations!DY$97*('Bruker data input page'!BO803*10000)^2+Calibrations!DZ$97*('Bruker data input page'!BO803*10000)+Calibrations!EA$97</f>
        <v>104.9212524250905</v>
      </c>
      <c r="AK803" s="21"/>
      <c r="AL803" s="21"/>
    </row>
    <row r="804" spans="2:38">
      <c r="B804" s="27">
        <f>'Bruker data input page'!B1481</f>
        <v>0</v>
      </c>
      <c r="C804" s="21">
        <f>'Bruker data input page'!G1481</f>
        <v>0</v>
      </c>
      <c r="D804" s="21">
        <f>'Bruker data input page'!H1481</f>
        <v>0</v>
      </c>
      <c r="E804" s="26">
        <f>'Bruker data input page'!L1481</f>
        <v>0</v>
      </c>
      <c r="F804" s="26"/>
      <c r="G804" s="26" t="str">
        <f>'Bruker data input page'!DK804</f>
        <v>393-U1560B-13R-1A</v>
      </c>
      <c r="H804" s="26" t="str">
        <f>'Bruker data input page'!DL804</f>
        <v>SHLF</v>
      </c>
      <c r="I804" s="26">
        <f>'Bruker data input page'!DM804</f>
        <v>0</v>
      </c>
      <c r="J804" s="26">
        <f>'Bruker data input page'!DN804</f>
        <v>0</v>
      </c>
      <c r="K804" s="26" t="str">
        <f>'Bruker data input page'!DO804</f>
        <v/>
      </c>
      <c r="L804" s="26">
        <f>'Bruker data input page'!DP804</f>
        <v>0</v>
      </c>
      <c r="M804" s="26">
        <f>'Bruker data input page'!DQ804</f>
        <v>0</v>
      </c>
      <c r="N804" s="26">
        <f>'Bruker data input page'!DR804</f>
        <v>0</v>
      </c>
      <c r="O804" s="26">
        <f>'Bruker data input page'!DS804</f>
        <v>10</v>
      </c>
      <c r="P804" s="21" t="str">
        <f>'Bruker data input page'!DT804</f>
        <v>2A ALT</v>
      </c>
      <c r="Q804" s="21">
        <f>'Bruker data input page'!A804</f>
        <v>619</v>
      </c>
      <c r="R804" s="27">
        <f>'Bruker data input page'!B804</f>
        <v>44763.867361111108</v>
      </c>
      <c r="S804" s="22">
        <f>'Bruker data input page'!Y804*Calibrations!H$97+Calibrations!I$97</f>
        <v>50.830611054374771</v>
      </c>
      <c r="T804" s="23">
        <f>Calibrations!O$97*('Bruker data input page'!AK804/0.5993)^2+Calibrations!P$97*('Bruker data input page'!AK804/0.5993)+Calibrations!Q$97</f>
        <v>1.2073613138806072</v>
      </c>
      <c r="U804" s="22">
        <f>Calibrations!$V$97*'Bruker data input page'!W804^2+Calibrations!$W$97*'Bruker data input page'!W804+Calibrations!$X$97</f>
        <v>17.197624980474899</v>
      </c>
      <c r="V804" s="23">
        <f>('Bruker data input page'!AS804/0.69943)*Calibrations!AC$97+Calibrations!AD$97</f>
        <v>8.3682620761932718</v>
      </c>
      <c r="W804" s="23">
        <f>'Bruker data input page'!U804*Calibrations!AQ$97+Calibrations!AR$97</f>
        <v>11.182422213258608</v>
      </c>
      <c r="X804" s="23">
        <f>Calibrations!AJ$97*('Bruker data input page'!AQ804/0.77446)^2+('Bruker data input page'!AQ804/0.77446)*Calibrations!AK$97+Calibrations!AL$97</f>
        <v>0.1556536345326493</v>
      </c>
      <c r="Y804" s="23">
        <f>('Bruker data input page'!AI804/0.7147)*Calibrations!AX$97+Calibrations!AY$97</f>
        <v>11.166601709068082</v>
      </c>
      <c r="Z804" s="23">
        <f>('Bruker data input page'!AG804/0.8302)*Calibrations!BE$97+Calibrations!BF$97</f>
        <v>0.21284920268856403</v>
      </c>
      <c r="AA804" s="23">
        <f>((('Bruker data input page'!AA804/0.436)^2)*Calibrations!BK$97)+(('Bruker data input page'!AA804/0.436)*Calibrations!BL$97)+Calibrations!BM$97</f>
        <v>9.7816812122374225E-2</v>
      </c>
      <c r="AB804" s="24">
        <f>'Bruker data input page'!AM804*Calibrations!BS$97*10000+Calibrations!BT$97</f>
        <v>315.24311822802866</v>
      </c>
      <c r="AC804" s="24">
        <f>Calibrations!CA$97*('Bruker data input page'!AO804*10000)^2+('Bruker data input page'!AO804*10000)*Calibrations!CB$97+Calibrations!CC$97</f>
        <v>301.81429034242808</v>
      </c>
      <c r="AD804" s="24">
        <f>'Bruker data input page'!AW804*10000*Calibrations!CI$97+Calibrations!CJ$97</f>
        <v>80.447733150896241</v>
      </c>
      <c r="AE804" s="24">
        <f>'Bruker data input page'!AY804*10000*Calibrations!CP$97+Calibrations!CQ$97</f>
        <v>71.046121408083096</v>
      </c>
      <c r="AF804" s="24">
        <f>Calibrations!$CW$97*('Bruker data input page'!BA804*10000)^2+('Bruker data input page'!BA804*10000)*Calibrations!$CX$97+Calibrations!$CY$97</f>
        <v>51.718423626783675</v>
      </c>
      <c r="AG804" s="24">
        <f>'Bruker data input page'!BI804*10000*Calibrations!DD$97+Calibrations!DE$97</f>
        <v>3.0310147047823475</v>
      </c>
      <c r="AH804" s="24">
        <f>('Bruker data input page'!BK804*10000)*Calibrations!DK$97+Calibrations!DL$97</f>
        <v>117.36262405506197</v>
      </c>
      <c r="AI804" s="24">
        <f>Calibrations!DR$97*('Bruker data input page'!BM804*10000)^2+('Bruker data input page'!BM804*10000)*Calibrations!DS$97+Calibrations!DT$97</f>
        <v>29.725107834104254</v>
      </c>
      <c r="AJ804" s="24">
        <f>Calibrations!DY$97*('Bruker data input page'!BO804*10000)^2+Calibrations!DZ$97*('Bruker data input page'!BO804*10000)+Calibrations!EA$97</f>
        <v>99.860350410426648</v>
      </c>
      <c r="AK804" s="21"/>
      <c r="AL804" s="21"/>
    </row>
    <row r="805" spans="2:38">
      <c r="B805" s="27">
        <f>'Bruker data input page'!B1482</f>
        <v>0</v>
      </c>
      <c r="C805" s="21">
        <f>'Bruker data input page'!G1482</f>
        <v>0</v>
      </c>
      <c r="D805" s="21">
        <f>'Bruker data input page'!H1482</f>
        <v>0</v>
      </c>
      <c r="E805" s="26">
        <f>'Bruker data input page'!L1482</f>
        <v>0</v>
      </c>
      <c r="F805" s="26"/>
      <c r="G805" s="26" t="str">
        <f>'Bruker data input page'!DK805</f>
        <v>393-U1560B-13R-1A</v>
      </c>
      <c r="H805" s="26" t="str">
        <f>'Bruker data input page'!DL805</f>
        <v>SHLF</v>
      </c>
      <c r="I805" s="26">
        <f>'Bruker data input page'!DM805</f>
        <v>0</v>
      </c>
      <c r="J805" s="26">
        <f>'Bruker data input page'!DN805</f>
        <v>0</v>
      </c>
      <c r="K805" s="26" t="str">
        <f>'Bruker data input page'!DO805</f>
        <v/>
      </c>
      <c r="L805" s="26">
        <f>'Bruker data input page'!DP805</f>
        <v>0</v>
      </c>
      <c r="M805" s="26">
        <f>'Bruker data input page'!DQ805</f>
        <v>0</v>
      </c>
      <c r="N805" s="26">
        <f>'Bruker data input page'!DR805</f>
        <v>0</v>
      </c>
      <c r="O805" s="26">
        <f>'Bruker data input page'!DS805</f>
        <v>27</v>
      </c>
      <c r="P805" s="21" t="str">
        <f>'Bruker data input page'!DT805</f>
        <v>4A ALT</v>
      </c>
      <c r="Q805" s="21">
        <f>'Bruker data input page'!A805</f>
        <v>620</v>
      </c>
      <c r="R805" s="27">
        <f>'Bruker data input page'!B805</f>
        <v>44763.868750000001</v>
      </c>
      <c r="S805" s="22">
        <f>'Bruker data input page'!Y805*Calibrations!H$97+Calibrations!I$97</f>
        <v>53.282596844805184</v>
      </c>
      <c r="T805" s="23">
        <f>Calibrations!O$97*('Bruker data input page'!AK805/0.5993)^2+Calibrations!P$97*('Bruker data input page'!AK805/0.5993)+Calibrations!Q$97</f>
        <v>1.3632655126216024</v>
      </c>
      <c r="U805" s="22">
        <f>Calibrations!$V$97*'Bruker data input page'!W805^2+Calibrations!$W$97*'Bruker data input page'!W805+Calibrations!$X$97</f>
        <v>17.898973875513846</v>
      </c>
      <c r="V805" s="23">
        <f>('Bruker data input page'!AS805/0.69943)*Calibrations!AC$97+Calibrations!AD$97</f>
        <v>8.3694134195141352</v>
      </c>
      <c r="W805" s="23">
        <f>'Bruker data input page'!U805*Calibrations!AQ$97+Calibrations!AR$97</f>
        <v>10.375052830796974</v>
      </c>
      <c r="X805" s="23">
        <f>Calibrations!AJ$97*('Bruker data input page'!AQ805/0.77446)^2+('Bruker data input page'!AQ805/0.77446)*Calibrations!AK$97+Calibrations!AL$97</f>
        <v>0.14150663326194762</v>
      </c>
      <c r="Y805" s="23">
        <f>('Bruker data input page'!AI805/0.7147)*Calibrations!AX$97+Calibrations!AY$97</f>
        <v>13.077180470948033</v>
      </c>
      <c r="Z805" s="23">
        <f>('Bruker data input page'!AG805/0.8302)*Calibrations!BE$97+Calibrations!BF$97</f>
        <v>0.15082069992352676</v>
      </c>
      <c r="AA805" s="23">
        <f>((('Bruker data input page'!AA805/0.436)^2)*Calibrations!BK$97)+(('Bruker data input page'!AA805/0.436)*Calibrations!BL$97)+Calibrations!BM$97</f>
        <v>0.12150672911162595</v>
      </c>
      <c r="AB805" s="24">
        <f>'Bruker data input page'!AM805*Calibrations!BS$97*10000+Calibrations!BT$97</f>
        <v>313.52818332813115</v>
      </c>
      <c r="AC805" s="24">
        <f>Calibrations!CA$97*('Bruker data input page'!AO805*10000)^2+('Bruker data input page'!AO805*10000)*Calibrations!CB$97+Calibrations!CC$97</f>
        <v>349.71523684894726</v>
      </c>
      <c r="AD805" s="24">
        <f>'Bruker data input page'!AW805*10000*Calibrations!CI$97+Calibrations!CJ$97</f>
        <v>175.34643417214733</v>
      </c>
      <c r="AE805" s="24">
        <f>'Bruker data input page'!AY805*10000*Calibrations!CP$97+Calibrations!CQ$97</f>
        <v>68.990198871277371</v>
      </c>
      <c r="AF805" s="24">
        <f>Calibrations!$CW$97*('Bruker data input page'!BA805*10000)^2+('Bruker data input page'!BA805*10000)*Calibrations!$CX$97+Calibrations!$CY$97</f>
        <v>76.810841432159478</v>
      </c>
      <c r="AG805" s="24">
        <f>'Bruker data input page'!BI805*10000*Calibrations!DD$97+Calibrations!DE$97</f>
        <v>3.0310147047823475</v>
      </c>
      <c r="AH805" s="24">
        <f>('Bruker data input page'!BK805*10000)*Calibrations!DK$97+Calibrations!DL$97</f>
        <v>140.20570910991097</v>
      </c>
      <c r="AI805" s="24">
        <f>Calibrations!DR$97*('Bruker data input page'!BM805*10000)^2+('Bruker data input page'!BM805*10000)*Calibrations!DS$97+Calibrations!DT$97</f>
        <v>32.905465640200383</v>
      </c>
      <c r="AJ805" s="24">
        <f>Calibrations!DY$97*('Bruker data input page'!BO805*10000)^2+Calibrations!DZ$97*('Bruker data input page'!BO805*10000)+Calibrations!EA$97</f>
        <v>107.44752557863949</v>
      </c>
      <c r="AK805" s="21"/>
      <c r="AL805" s="21"/>
    </row>
    <row r="806" spans="2:38">
      <c r="B806" s="27">
        <f>'Bruker data input page'!B1483</f>
        <v>0</v>
      </c>
      <c r="C806" s="21">
        <f>'Bruker data input page'!G1483</f>
        <v>0</v>
      </c>
      <c r="D806" s="21">
        <f>'Bruker data input page'!H1483</f>
        <v>0</v>
      </c>
      <c r="E806" s="26">
        <f>'Bruker data input page'!L1483</f>
        <v>0</v>
      </c>
      <c r="F806" s="26"/>
      <c r="G806" s="26" t="str">
        <f>'Bruker data input page'!DK806</f>
        <v>393-U1560B-13R-1A</v>
      </c>
      <c r="H806" s="26" t="str">
        <f>'Bruker data input page'!DL806</f>
        <v>SHLF</v>
      </c>
      <c r="I806" s="26">
        <f>'Bruker data input page'!DM806</f>
        <v>0</v>
      </c>
      <c r="J806" s="26">
        <f>'Bruker data input page'!DN806</f>
        <v>0</v>
      </c>
      <c r="K806" s="26" t="str">
        <f>'Bruker data input page'!DO806</f>
        <v/>
      </c>
      <c r="L806" s="26">
        <f>'Bruker data input page'!DP806</f>
        <v>0</v>
      </c>
      <c r="M806" s="26">
        <f>'Bruker data input page'!DQ806</f>
        <v>0</v>
      </c>
      <c r="N806" s="26">
        <f>'Bruker data input page'!DR806</f>
        <v>0</v>
      </c>
      <c r="O806" s="26">
        <f>'Bruker data input page'!DS806</f>
        <v>48</v>
      </c>
      <c r="P806" s="21" t="str">
        <f>'Bruker data input page'!DT806</f>
        <v>5A ALT</v>
      </c>
      <c r="Q806" s="21">
        <f>'Bruker data input page'!A806</f>
        <v>621</v>
      </c>
      <c r="R806" s="27">
        <f>'Bruker data input page'!B806</f>
        <v>44763.870833333334</v>
      </c>
      <c r="S806" s="22">
        <f>'Bruker data input page'!Y806*Calibrations!H$97+Calibrations!I$97</f>
        <v>53.995487029550183</v>
      </c>
      <c r="T806" s="23">
        <f>Calibrations!O$97*('Bruker data input page'!AK806/0.5993)^2+Calibrations!P$97*('Bruker data input page'!AK806/0.5993)+Calibrations!Q$97</f>
        <v>1.3629106128063853</v>
      </c>
      <c r="U806" s="22">
        <f>Calibrations!$V$97*'Bruker data input page'!W806^2+Calibrations!$W$97*'Bruker data input page'!W806+Calibrations!$X$97</f>
        <v>18.15039604365964</v>
      </c>
      <c r="V806" s="23">
        <f>('Bruker data input page'!AS806/0.69943)*Calibrations!AC$97+Calibrations!AD$97</f>
        <v>9.7602361511187468</v>
      </c>
      <c r="W806" s="23">
        <f>'Bruker data input page'!U806*Calibrations!AQ$97+Calibrations!AR$97</f>
        <v>9.3496009139922513</v>
      </c>
      <c r="X806" s="23">
        <f>Calibrations!AJ$97*('Bruker data input page'!AQ806/0.77446)^2+('Bruker data input page'!AQ806/0.77446)*Calibrations!AK$97+Calibrations!AL$97</f>
        <v>0.18117853366149611</v>
      </c>
      <c r="Y806" s="23">
        <f>('Bruker data input page'!AI806/0.7147)*Calibrations!AX$97+Calibrations!AY$97</f>
        <v>12.154853103072604</v>
      </c>
      <c r="Z806" s="23">
        <f>('Bruker data input page'!AG806/0.8302)*Calibrations!BE$97+Calibrations!BF$97</f>
        <v>0.2878569055455556</v>
      </c>
      <c r="AA806" s="23">
        <f>((('Bruker data input page'!AA806/0.436)^2)*Calibrations!BK$97)+(('Bruker data input page'!AA806/0.436)*Calibrations!BL$97)+Calibrations!BM$97</f>
        <v>0.16767867191882102</v>
      </c>
      <c r="AB806" s="24">
        <f>'Bruker data input page'!AM806*Calibrations!BS$97*10000+Calibrations!BT$97</f>
        <v>336.67980447674677</v>
      </c>
      <c r="AC806" s="24">
        <f>Calibrations!CA$97*('Bruker data input page'!AO806*10000)^2+('Bruker data input page'!AO806*10000)*Calibrations!CB$97+Calibrations!CC$97</f>
        <v>369.07014823012378</v>
      </c>
      <c r="AD806" s="24">
        <f>'Bruker data input page'!AW806*10000*Calibrations!CI$97+Calibrations!CJ$97</f>
        <v>100.21829586365688</v>
      </c>
      <c r="AE806" s="24">
        <f>'Bruker data input page'!AY806*10000*Calibrations!CP$97+Calibrations!CQ$97</f>
        <v>74.130005213291696</v>
      </c>
      <c r="AF806" s="24">
        <f>Calibrations!$CW$97*('Bruker data input page'!BA806*10000)^2+('Bruker data input page'!BA806*10000)*Calibrations!$CX$97+Calibrations!$CY$97</f>
        <v>67.281049961406254</v>
      </c>
      <c r="AG806" s="24">
        <f>'Bruker data input page'!BI806*10000*Calibrations!DD$97+Calibrations!DE$97</f>
        <v>6.421244393933315</v>
      </c>
      <c r="AH806" s="24">
        <f>('Bruker data input page'!BK806*10000)*Calibrations!DK$97+Calibrations!DL$97</f>
        <v>124.31486733262471</v>
      </c>
      <c r="AI806" s="24">
        <f>Calibrations!DR$97*('Bruker data input page'!BM806*10000)^2+('Bruker data input page'!BM806*10000)*Calibrations!DS$97+Calibrations!DT$97</f>
        <v>29.725107834104254</v>
      </c>
      <c r="AJ806" s="24">
        <f>Calibrations!DY$97*('Bruker data input page'!BO806*10000)^2+Calibrations!DZ$97*('Bruker data input page'!BO806*10000)+Calibrations!EA$97</f>
        <v>95.634421621982227</v>
      </c>
      <c r="AK806" s="21"/>
      <c r="AL806" s="21"/>
    </row>
    <row r="807" spans="2:38">
      <c r="B807" s="27">
        <f>'Bruker data input page'!B1484</f>
        <v>0</v>
      </c>
      <c r="C807" s="21">
        <f>'Bruker data input page'!G1484</f>
        <v>0</v>
      </c>
      <c r="D807" s="21">
        <f>'Bruker data input page'!H1484</f>
        <v>0</v>
      </c>
      <c r="E807" s="26">
        <f>'Bruker data input page'!L1484</f>
        <v>0</v>
      </c>
      <c r="F807" s="26"/>
      <c r="G807" s="26" t="str">
        <f>'Bruker data input page'!DK807</f>
        <v>393-U1560B-13R-1A</v>
      </c>
      <c r="H807" s="26" t="str">
        <f>'Bruker data input page'!DL807</f>
        <v>SHLF</v>
      </c>
      <c r="I807" s="26">
        <f>'Bruker data input page'!DM807</f>
        <v>0</v>
      </c>
      <c r="J807" s="26">
        <f>'Bruker data input page'!DN807</f>
        <v>0</v>
      </c>
      <c r="K807" s="26" t="str">
        <f>'Bruker data input page'!DO807</f>
        <v/>
      </c>
      <c r="L807" s="26">
        <f>'Bruker data input page'!DP807</f>
        <v>0</v>
      </c>
      <c r="M807" s="26">
        <f>'Bruker data input page'!DQ807</f>
        <v>0</v>
      </c>
      <c r="N807" s="26">
        <f>'Bruker data input page'!DR807</f>
        <v>0</v>
      </c>
      <c r="O807" s="26">
        <f>'Bruker data input page'!DS807</f>
        <v>90</v>
      </c>
      <c r="P807" s="21" t="str">
        <f>'Bruker data input page'!DT807</f>
        <v>7A ALT</v>
      </c>
      <c r="Q807" s="21">
        <f>'Bruker data input page'!A807</f>
        <v>622</v>
      </c>
      <c r="R807" s="27">
        <f>'Bruker data input page'!B807</f>
        <v>44763.87222222222</v>
      </c>
      <c r="S807" s="22">
        <f>'Bruker data input page'!Y807*Calibrations!H$97+Calibrations!I$97</f>
        <v>51.988819974523814</v>
      </c>
      <c r="T807" s="23">
        <f>Calibrations!O$97*('Bruker data input page'!AK807/0.5993)^2+Calibrations!P$97*('Bruker data input page'!AK807/0.5993)+Calibrations!Q$97</f>
        <v>1.2968964476678664</v>
      </c>
      <c r="U807" s="22">
        <f>Calibrations!$V$97*'Bruker data input page'!W807^2+Calibrations!$W$97*'Bruker data input page'!W807+Calibrations!$X$97</f>
        <v>17.388343680032531</v>
      </c>
      <c r="V807" s="23">
        <f>('Bruker data input page'!AS807/0.69943)*Calibrations!AC$97+Calibrations!AD$97</f>
        <v>8.4338886454825648</v>
      </c>
      <c r="W807" s="23">
        <f>'Bruker data input page'!U807*Calibrations!AQ$97+Calibrations!AR$97</f>
        <v>10.339285748480066</v>
      </c>
      <c r="X807" s="23">
        <f>Calibrations!AJ$97*('Bruker data input page'!AQ807/0.77446)^2+('Bruker data input page'!AQ807/0.77446)*Calibrations!AK$97+Calibrations!AL$97</f>
        <v>0.1311020211450375</v>
      </c>
      <c r="Y807" s="23">
        <f>('Bruker data input page'!AI807/0.7147)*Calibrations!AX$97+Calibrations!AY$97</f>
        <v>11.653343306145949</v>
      </c>
      <c r="Z807" s="23">
        <f>('Bruker data input page'!AG807/0.8302)*Calibrations!BE$97+Calibrations!BF$97</f>
        <v>0.26491692398768291</v>
      </c>
      <c r="AA807" s="23">
        <f>((('Bruker data input page'!AA807/0.436)^2)*Calibrations!BK$97)+(('Bruker data input page'!AA807/0.436)*Calibrations!BL$97)+Calibrations!BM$97</f>
        <v>0.14786810982135989</v>
      </c>
      <c r="AB807" s="24">
        <f>'Bruker data input page'!AM807*Calibrations!BS$97*10000+Calibrations!BT$97</f>
        <v>328.96259742720821</v>
      </c>
      <c r="AC807" s="24">
        <f>Calibrations!CA$97*('Bruker data input page'!AO807*10000)^2+('Bruker data input page'!AO807*10000)*Calibrations!CB$97+Calibrations!CC$97</f>
        <v>282.65009418012357</v>
      </c>
      <c r="AD807" s="24">
        <f>'Bruker data input page'!AW807*10000*Calibrations!CI$97+Calibrations!CJ$97</f>
        <v>107.13799281312309</v>
      </c>
      <c r="AE807" s="24">
        <f>'Bruker data input page'!AY807*10000*Calibrations!CP$97+Calibrations!CQ$97</f>
        <v>64.878353797665909</v>
      </c>
      <c r="AF807" s="24">
        <f>Calibrations!$CW$97*('Bruker data input page'!BA807*10000)^2+('Bruker data input page'!BA807*10000)*Calibrations!$CX$97+Calibrations!$CY$97</f>
        <v>68.660243886509832</v>
      </c>
      <c r="AG807" s="24">
        <f>'Bruker data input page'!BI807*10000*Calibrations!DD$97+Calibrations!DE$97</f>
        <v>4.1610912678326706</v>
      </c>
      <c r="AH807" s="24">
        <f>('Bruker data input page'!BK807*10000)*Calibrations!DK$97+Calibrations!DL$97</f>
        <v>121.33533449938353</v>
      </c>
      <c r="AI807" s="24">
        <f>Calibrations!DR$97*('Bruker data input page'!BM807*10000)^2+('Bruker data input page'!BM807*10000)*Calibrations!DS$97+Calibrations!DT$97</f>
        <v>30.785516947465101</v>
      </c>
      <c r="AJ807" s="24">
        <f>Calibrations!DY$97*('Bruker data input page'!BO807*10000)^2+Calibrations!DZ$97*('Bruker data input page'!BO807*10000)+Calibrations!EA$97</f>
        <v>103.23552296947157</v>
      </c>
      <c r="AK807" s="21"/>
      <c r="AL807" s="21"/>
    </row>
    <row r="808" spans="2:38">
      <c r="B808" s="27">
        <f>'Bruker data input page'!B1485</f>
        <v>0</v>
      </c>
      <c r="C808" s="21">
        <f>'Bruker data input page'!G1485</f>
        <v>0</v>
      </c>
      <c r="D808" s="21">
        <f>'Bruker data input page'!H1485</f>
        <v>0</v>
      </c>
      <c r="E808" s="26">
        <f>'Bruker data input page'!L1485</f>
        <v>0</v>
      </c>
      <c r="F808" s="26"/>
      <c r="G808" s="26" t="str">
        <f>'Bruker data input page'!DK808</f>
        <v>393-U1560B-14R-1A</v>
      </c>
      <c r="H808" s="26" t="str">
        <f>'Bruker data input page'!DL808</f>
        <v>SHLF</v>
      </c>
      <c r="I808" s="26">
        <f>'Bruker data input page'!DM808</f>
        <v>0</v>
      </c>
      <c r="J808" s="26">
        <f>'Bruker data input page'!DN808</f>
        <v>0</v>
      </c>
      <c r="K808" s="26" t="str">
        <f>'Bruker data input page'!DO808</f>
        <v/>
      </c>
      <c r="L808" s="26">
        <f>'Bruker data input page'!DP808</f>
        <v>0</v>
      </c>
      <c r="M808" s="26">
        <f>'Bruker data input page'!DQ808</f>
        <v>0</v>
      </c>
      <c r="N808" s="26">
        <f>'Bruker data input page'!DR808</f>
        <v>0</v>
      </c>
      <c r="O808" s="26">
        <f>'Bruker data input page'!DS808</f>
        <v>9</v>
      </c>
      <c r="P808" s="21" t="str">
        <f>'Bruker data input page'!DT808</f>
        <v>1A ALT</v>
      </c>
      <c r="Q808" s="21">
        <f>'Bruker data input page'!A808</f>
        <v>623</v>
      </c>
      <c r="R808" s="27">
        <f>'Bruker data input page'!B808</f>
        <v>44763.875</v>
      </c>
      <c r="S808" s="22">
        <f>'Bruker data input page'!Y808*Calibrations!H$97+Calibrations!I$97</f>
        <v>49.01583027407559</v>
      </c>
      <c r="T808" s="23">
        <f>Calibrations!O$97*('Bruker data input page'!AK808/0.5993)^2+Calibrations!P$97*('Bruker data input page'!AK808/0.5993)+Calibrations!Q$97</f>
        <v>1.3829461146048616</v>
      </c>
      <c r="U808" s="22">
        <f>Calibrations!$V$97*'Bruker data input page'!W808^2+Calibrations!$W$97*'Bruker data input page'!W808+Calibrations!$X$97</f>
        <v>17.874986660659314</v>
      </c>
      <c r="V808" s="23">
        <f>('Bruker data input page'!AS808/0.69943)*Calibrations!AC$97+Calibrations!AD$97</f>
        <v>10.56761565487515</v>
      </c>
      <c r="W808" s="23">
        <f>'Bruker data input page'!U808*Calibrations!AQ$97+Calibrations!AR$97</f>
        <v>5.2916804234541175</v>
      </c>
      <c r="X808" s="23">
        <f>Calibrations!AJ$97*('Bruker data input page'!AQ808/0.77446)^2+('Bruker data input page'!AQ808/0.77446)*Calibrations!AK$97+Calibrations!AL$97</f>
        <v>0.17560333799039129</v>
      </c>
      <c r="Y808" s="23">
        <f>('Bruker data input page'!AI808/0.7147)*Calibrations!AX$97+Calibrations!AY$97</f>
        <v>13.347727802198385</v>
      </c>
      <c r="Z808" s="23">
        <f>('Bruker data input page'!AG808/0.8302)*Calibrations!BE$97+Calibrations!BF$97</f>
        <v>0.2271866911622345</v>
      </c>
      <c r="AA808" s="23">
        <f>((('Bruker data input page'!AA808/0.436)^2)*Calibrations!BK$97)+(('Bruker data input page'!AA808/0.436)*Calibrations!BL$97)+Calibrations!BM$97</f>
        <v>0.13380359134104319</v>
      </c>
      <c r="AB808" s="24">
        <f>'Bruker data input page'!AM808*Calibrations!BS$97*10000+Calibrations!BT$97</f>
        <v>250.93305948187438</v>
      </c>
      <c r="AC808" s="24">
        <f>Calibrations!CA$97*('Bruker data input page'!AO808*10000)^2+('Bruker data input page'!AO808*10000)*Calibrations!CB$97+Calibrations!CC$97</f>
        <v>398.24587194553089</v>
      </c>
      <c r="AD808" s="24">
        <f>'Bruker data input page'!AW808*10000*Calibrations!CI$97+Calibrations!CJ$97</f>
        <v>85.3903738290864</v>
      </c>
      <c r="AE808" s="24">
        <f>'Bruker data input page'!AY808*10000*Calibrations!CP$97+Calibrations!CQ$97</f>
        <v>71.046121408083096</v>
      </c>
      <c r="AF808" s="24">
        <f>Calibrations!$CW$97*('Bruker data input page'!BA808*10000)^2+('Bruker data input page'!BA808*10000)*Calibrations!$CX$97+Calibrations!$CY$97</f>
        <v>74.117702441699478</v>
      </c>
      <c r="AG808" s="24">
        <f>'Bruker data input page'!BI808*10000*Calibrations!DD$97+Calibrations!DE$97</f>
        <v>4.1610912678326706</v>
      </c>
      <c r="AH808" s="24">
        <f>('Bruker data input page'!BK808*10000)*Calibrations!DK$97+Calibrations!DL$97</f>
        <v>120.34215688830315</v>
      </c>
      <c r="AI808" s="24">
        <f>Calibrations!DR$97*('Bruker data input page'!BM808*10000)^2+('Bruker data input page'!BM808*10000)*Calibrations!DS$97+Calibrations!DT$97</f>
        <v>30.785516947465101</v>
      </c>
      <c r="AJ808" s="24">
        <f>Calibrations!DY$97*('Bruker data input page'!BO808*10000)^2+Calibrations!DZ$97*('Bruker data input page'!BO808*10000)+Calibrations!EA$97</f>
        <v>85.460626523355529</v>
      </c>
      <c r="AK808" s="21"/>
      <c r="AL808" s="21"/>
    </row>
    <row r="809" spans="2:38">
      <c r="B809" s="27">
        <f>'Bruker data input page'!B1486</f>
        <v>0</v>
      </c>
      <c r="C809" s="21">
        <f>'Bruker data input page'!G1486</f>
        <v>0</v>
      </c>
      <c r="D809" s="21">
        <f>'Bruker data input page'!H1486</f>
        <v>0</v>
      </c>
      <c r="E809" s="26">
        <f>'Bruker data input page'!L1486</f>
        <v>0</v>
      </c>
      <c r="F809" s="26"/>
      <c r="G809" s="26" t="str">
        <f>'Bruker data input page'!DK809</f>
        <v>393-U1560B-14R-1A</v>
      </c>
      <c r="H809" s="26" t="str">
        <f>'Bruker data input page'!DL809</f>
        <v>SHLF</v>
      </c>
      <c r="I809" s="26">
        <f>'Bruker data input page'!DM809</f>
        <v>0</v>
      </c>
      <c r="J809" s="26">
        <f>'Bruker data input page'!DN809</f>
        <v>0</v>
      </c>
      <c r="K809" s="26" t="str">
        <f>'Bruker data input page'!DO809</f>
        <v/>
      </c>
      <c r="L809" s="26">
        <f>'Bruker data input page'!DP809</f>
        <v>0</v>
      </c>
      <c r="M809" s="26">
        <f>'Bruker data input page'!DQ809</f>
        <v>0</v>
      </c>
      <c r="N809" s="26">
        <f>'Bruker data input page'!DR809</f>
        <v>0</v>
      </c>
      <c r="O809" s="26">
        <f>'Bruker data input page'!DS809</f>
        <v>33</v>
      </c>
      <c r="P809" s="21" t="str">
        <f>'Bruker data input page'!DT809</f>
        <v>3A BKGD</v>
      </c>
      <c r="Q809" s="21">
        <f>'Bruker data input page'!A809</f>
        <v>624</v>
      </c>
      <c r="R809" s="27">
        <f>'Bruker data input page'!B809</f>
        <v>44763.877083333333</v>
      </c>
      <c r="S809" s="22">
        <f>'Bruker data input page'!Y809*Calibrations!H$97+Calibrations!I$97</f>
        <v>53.556821935870431</v>
      </c>
      <c r="T809" s="23">
        <f>Calibrations!O$97*('Bruker data input page'!AK809/0.5993)^2+Calibrations!P$97*('Bruker data input page'!AK809/0.5993)+Calibrations!Q$97</f>
        <v>1.302604521786473</v>
      </c>
      <c r="U809" s="22">
        <f>Calibrations!$V$97*'Bruker data input page'!W809^2+Calibrations!$W$97*'Bruker data input page'!W809+Calibrations!$X$97</f>
        <v>18.111488142034968</v>
      </c>
      <c r="V809" s="23">
        <f>('Bruker data input page'!AS809/0.69943)*Calibrations!AC$97+Calibrations!AD$97</f>
        <v>8.7359723492944497</v>
      </c>
      <c r="W809" s="23">
        <f>'Bruker data input page'!U809*Calibrations!AQ$97+Calibrations!AR$97</f>
        <v>9.5953304362884069</v>
      </c>
      <c r="X809" s="23">
        <f>Calibrations!AJ$97*('Bruker data input page'!AQ809/0.77446)^2+('Bruker data input page'!AQ809/0.77446)*Calibrations!AK$97+Calibrations!AL$97</f>
        <v>0.14188820330388829</v>
      </c>
      <c r="Y809" s="23">
        <f>('Bruker data input page'!AI809/0.7147)*Calibrations!AX$97+Calibrations!AY$97</f>
        <v>12.522992352911295</v>
      </c>
      <c r="Z809" s="23">
        <f>('Bruker data input page'!AG809/0.8302)*Calibrations!BE$97+Calibrations!BF$97</f>
        <v>0.20801973288690662</v>
      </c>
      <c r="AA809" s="23">
        <f>((('Bruker data input page'!AA809/0.436)^2)*Calibrations!BK$97)+(('Bruker data input page'!AA809/0.436)*Calibrations!BL$97)+Calibrations!BM$97</f>
        <v>7.5758621798797957E-2</v>
      </c>
      <c r="AB809" s="24">
        <f>'Bruker data input page'!AM809*Calibrations!BS$97*10000+Calibrations!BT$97</f>
        <v>308.38337862843883</v>
      </c>
      <c r="AC809" s="24">
        <f>Calibrations!CA$97*('Bruker data input page'!AO809*10000)^2+('Bruker data input page'!AO809*10000)*Calibrations!CB$97+Calibrations!CC$97</f>
        <v>378.73428638554333</v>
      </c>
      <c r="AD809" s="24">
        <f>'Bruker data input page'!AW809*10000*Calibrations!CI$97+Calibrations!CJ$97</f>
        <v>126.90855552588373</v>
      </c>
      <c r="AE809" s="24">
        <f>'Bruker data input page'!AY809*10000*Calibrations!CP$97+Calibrations!CQ$97</f>
        <v>70.018160139680234</v>
      </c>
      <c r="AF809" s="24">
        <f>Calibrations!$CW$97*('Bruker data input page'!BA809*10000)^2+('Bruker data input page'!BA809*10000)*Calibrations!$CX$97+Calibrations!$CY$97</f>
        <v>74.117702441699478</v>
      </c>
      <c r="AG809" s="24" t="e">
        <f>'Bruker data input page'!BI809*10000*Calibrations!DD$97+Calibrations!DE$97</f>
        <v>#VALUE!</v>
      </c>
      <c r="AH809" s="24">
        <f>('Bruker data input page'!BK809*10000)*Calibrations!DK$97+Calibrations!DL$97</f>
        <v>102.46495988885611</v>
      </c>
      <c r="AI809" s="24">
        <f>Calibrations!DR$97*('Bruker data input page'!BM809*10000)^2+('Bruker data input page'!BM809*10000)*Calibrations!DS$97+Calibrations!DT$97</f>
        <v>30.785516947465101</v>
      </c>
      <c r="AJ809" s="24">
        <f>Calibrations!DY$97*('Bruker data input page'!BO809*10000)^2+Calibrations!DZ$97*('Bruker data input page'!BO809*10000)+Calibrations!EA$97</f>
        <v>87.159353746299203</v>
      </c>
      <c r="AK809" s="21"/>
      <c r="AL809" s="21"/>
    </row>
    <row r="810" spans="2:38">
      <c r="B810" s="27">
        <f>'Bruker data input page'!B1487</f>
        <v>0</v>
      </c>
      <c r="C810" s="21">
        <f>'Bruker data input page'!G1487</f>
        <v>0</v>
      </c>
      <c r="D810" s="21">
        <f>'Bruker data input page'!H1487</f>
        <v>0</v>
      </c>
      <c r="E810" s="26">
        <f>'Bruker data input page'!L1487</f>
        <v>0</v>
      </c>
      <c r="F810" s="26"/>
      <c r="G810" s="26" t="str">
        <f>'Bruker data input page'!DK810</f>
        <v>393-U1560B-15R-1A</v>
      </c>
      <c r="H810" s="26" t="str">
        <f>'Bruker data input page'!DL810</f>
        <v>SHLF</v>
      </c>
      <c r="I810" s="26">
        <f>'Bruker data input page'!DM810</f>
        <v>0</v>
      </c>
      <c r="J810" s="26">
        <f>'Bruker data input page'!DN810</f>
        <v>0</v>
      </c>
      <c r="K810" s="26" t="str">
        <f>'Bruker data input page'!DO810</f>
        <v/>
      </c>
      <c r="L810" s="26">
        <f>'Bruker data input page'!DP810</f>
        <v>0</v>
      </c>
      <c r="M810" s="26">
        <f>'Bruker data input page'!DQ810</f>
        <v>0</v>
      </c>
      <c r="N810" s="26">
        <f>'Bruker data input page'!DR810</f>
        <v>0</v>
      </c>
      <c r="O810" s="26">
        <f>'Bruker data input page'!DS810</f>
        <v>6</v>
      </c>
      <c r="P810" s="21" t="str">
        <f>'Bruker data input page'!DT810</f>
        <v>1A BKGD</v>
      </c>
      <c r="Q810" s="21">
        <f>'Bruker data input page'!A810</f>
        <v>625</v>
      </c>
      <c r="R810" s="27">
        <f>'Bruker data input page'!B810</f>
        <v>44763.881249999999</v>
      </c>
      <c r="S810" s="22">
        <f>'Bruker data input page'!Y810*Calibrations!H$97+Calibrations!I$97</f>
        <v>55.462258584663026</v>
      </c>
      <c r="T810" s="23">
        <f>Calibrations!O$97*('Bruker data input page'!AK810/0.5993)^2+Calibrations!P$97*('Bruker data input page'!AK810/0.5993)+Calibrations!Q$97</f>
        <v>1.272964913592759</v>
      </c>
      <c r="U810" s="22">
        <f>Calibrations!$V$97*'Bruker data input page'!W810^2+Calibrations!$W$97*'Bruker data input page'!W810+Calibrations!$X$97</f>
        <v>19.67362986538452</v>
      </c>
      <c r="V810" s="23">
        <f>('Bruker data input page'!AS810/0.69943)*Calibrations!AC$97+Calibrations!AD$97</f>
        <v>10.005040524717614</v>
      </c>
      <c r="W810" s="23">
        <f>'Bruker data input page'!U810*Calibrations!AQ$97+Calibrations!AR$97</f>
        <v>9.6560378084371017</v>
      </c>
      <c r="X810" s="23">
        <f>Calibrations!AJ$97*('Bruker data input page'!AQ810/0.77446)^2+('Bruker data input page'!AQ810/0.77446)*Calibrations!AK$97+Calibrations!AL$97</f>
        <v>0.15098660077419607</v>
      </c>
      <c r="Y810" s="23">
        <f>('Bruker data input page'!AI810/0.7147)*Calibrations!AX$97+Calibrations!AY$97</f>
        <v>12.346687451623783</v>
      </c>
      <c r="Z810" s="23">
        <f>('Bruker data input page'!AG810/0.8302)*Calibrations!BE$97+Calibrations!BF$97</f>
        <v>0.20485039332956897</v>
      </c>
      <c r="AA810" s="23">
        <f>((('Bruker data input page'!AA810/0.436)^2)*Calibrations!BK$97)+(('Bruker data input page'!AA810/0.436)*Calibrations!BL$97)+Calibrations!BM$97</f>
        <v>4.2224786386974911E-2</v>
      </c>
      <c r="AB810" s="24">
        <f>'Bruker data input page'!AM810*Calibrations!BS$97*10000+Calibrations!BT$97</f>
        <v>304.09604137869519</v>
      </c>
      <c r="AC810" s="24">
        <f>Calibrations!CA$97*('Bruker data input page'!AO810*10000)^2+('Bruker data input page'!AO810*10000)*Calibrations!CB$97+Calibrations!CC$97</f>
        <v>326.82559568083332</v>
      </c>
      <c r="AD810" s="24">
        <f>'Bruker data input page'!AW810*10000*Calibrations!CI$97+Calibrations!CJ$97</f>
        <v>86.378901964724434</v>
      </c>
      <c r="AE810" s="24">
        <f>'Bruker data input page'!AY810*10000*Calibrations!CP$97+Calibrations!CQ$97</f>
        <v>73.102043944888834</v>
      </c>
      <c r="AF810" s="24">
        <f>Calibrations!$CW$97*('Bruker data input page'!BA810*10000)^2+('Bruker data input page'!BA810*10000)*Calibrations!$CX$97+Calibrations!$CY$97</f>
        <v>71.400836593149606</v>
      </c>
      <c r="AG810" s="24">
        <f>'Bruker data input page'!BI810*10000*Calibrations!DD$97+Calibrations!DE$97</f>
        <v>5.2911678308829933</v>
      </c>
      <c r="AH810" s="24">
        <f>('Bruker data input page'!BK810*10000)*Calibrations!DK$97+Calibrations!DL$97</f>
        <v>100.47860466669533</v>
      </c>
      <c r="AI810" s="24">
        <f>Calibrations!DR$97*('Bruker data input page'!BM810*10000)^2+('Bruker data input page'!BM810*10000)*Calibrations!DS$97+Calibrations!DT$97</f>
        <v>27.603420073396141</v>
      </c>
      <c r="AJ810" s="24">
        <f>Calibrations!DY$97*('Bruker data input page'!BO810*10000)^2+Calibrations!DZ$97*('Bruker data input page'!BO810*10000)+Calibrations!EA$97</f>
        <v>77.801035222904844</v>
      </c>
      <c r="AK810" s="21"/>
      <c r="AL810" s="21"/>
    </row>
    <row r="811" spans="2:38">
      <c r="B811" s="27">
        <f>'Bruker data input page'!B1488</f>
        <v>0</v>
      </c>
      <c r="C811" s="21">
        <f>'Bruker data input page'!G1488</f>
        <v>0</v>
      </c>
      <c r="D811" s="21">
        <f>'Bruker data input page'!H1488</f>
        <v>0</v>
      </c>
      <c r="E811" s="26">
        <f>'Bruker data input page'!L1488</f>
        <v>0</v>
      </c>
      <c r="F811" s="26"/>
      <c r="G811" s="26" t="str">
        <f>'Bruker data input page'!DK811</f>
        <v>393-U1560B-15R-1A</v>
      </c>
      <c r="H811" s="26" t="str">
        <f>'Bruker data input page'!DL811</f>
        <v>SHLF</v>
      </c>
      <c r="I811" s="26">
        <f>'Bruker data input page'!DM811</f>
        <v>0</v>
      </c>
      <c r="J811" s="26">
        <f>'Bruker data input page'!DN811</f>
        <v>0</v>
      </c>
      <c r="K811" s="26" t="str">
        <f>'Bruker data input page'!DO811</f>
        <v/>
      </c>
      <c r="L811" s="26">
        <f>'Bruker data input page'!DP811</f>
        <v>0</v>
      </c>
      <c r="M811" s="26">
        <f>'Bruker data input page'!DQ811</f>
        <v>0</v>
      </c>
      <c r="N811" s="26">
        <f>'Bruker data input page'!DR811</f>
        <v>0</v>
      </c>
      <c r="O811" s="26">
        <f>'Bruker data input page'!DS811</f>
        <v>15</v>
      </c>
      <c r="P811" s="21" t="str">
        <f>'Bruker data input page'!DT811</f>
        <v>2A BKGD</v>
      </c>
      <c r="Q811" s="21">
        <f>'Bruker data input page'!A811</f>
        <v>626</v>
      </c>
      <c r="R811" s="27">
        <f>'Bruker data input page'!B811</f>
        <v>44763.883333333331</v>
      </c>
      <c r="S811" s="22">
        <f>'Bruker data input page'!Y811*Calibrations!H$97+Calibrations!I$97</f>
        <v>52.98544045279732</v>
      </c>
      <c r="T811" s="23">
        <f>Calibrations!O$97*('Bruker data input page'!AK811/0.5993)^2+Calibrations!P$97*('Bruker data input page'!AK811/0.5993)+Calibrations!Q$97</f>
        <v>1.2360834148775346</v>
      </c>
      <c r="U811" s="22">
        <f>Calibrations!$V$97*'Bruker data input page'!W811^2+Calibrations!$W$97*'Bruker data input page'!W811+Calibrations!$X$97</f>
        <v>17.353093295693821</v>
      </c>
      <c r="V811" s="23">
        <f>('Bruker data input page'!AS811/0.69943)*Calibrations!AC$97+Calibrations!AD$97</f>
        <v>9.0871320621581972</v>
      </c>
      <c r="W811" s="23">
        <f>'Bruker data input page'!U811*Calibrations!AQ$97+Calibrations!AR$97</f>
        <v>12.547758079863986</v>
      </c>
      <c r="X811" s="23">
        <f>Calibrations!AJ$97*('Bruker data input page'!AQ811/0.77446)^2+('Bruker data input page'!AQ811/0.77446)*Calibrations!AK$97+Calibrations!AL$97</f>
        <v>0.14099633186173083</v>
      </c>
      <c r="Y811" s="23">
        <f>('Bruker data input page'!AI811/0.7147)*Calibrations!AX$97+Calibrations!AY$97</f>
        <v>11.412332374593163</v>
      </c>
      <c r="Z811" s="23">
        <f>('Bruker data input page'!AG811/0.8302)*Calibrations!BE$97+Calibrations!BF$97</f>
        <v>0.2394112865976798</v>
      </c>
      <c r="AA811" s="23">
        <f>((('Bruker data input page'!AA811/0.436)^2)*Calibrations!BK$97)+(('Bruker data input page'!AA811/0.436)*Calibrations!BL$97)+Calibrations!BM$97</f>
        <v>0.13268888062438622</v>
      </c>
      <c r="AB811" s="24">
        <f>'Bruker data input page'!AM811*Calibrations!BS$97*10000+Calibrations!BT$97</f>
        <v>244.07331988228458</v>
      </c>
      <c r="AC811" s="24">
        <f>Calibrations!CA$97*('Bruker data input page'!AO811*10000)^2+('Bruker data input page'!AO811*10000)*Calibrations!CB$97+Calibrations!CC$97</f>
        <v>340.97590792055837</v>
      </c>
      <c r="AD811" s="24">
        <f>'Bruker data input page'!AW811*10000*Calibrations!CI$97+Calibrations!CJ$97</f>
        <v>102.19535213493293</v>
      </c>
      <c r="AE811" s="24">
        <f>'Bruker data input page'!AY811*10000*Calibrations!CP$97+Calibrations!CQ$97</f>
        <v>66.934276334471647</v>
      </c>
      <c r="AF811" s="24">
        <f>Calibrations!$CW$97*('Bruker data input page'!BA811*10000)^2+('Bruker data input page'!BA811*10000)*Calibrations!$CX$97+Calibrations!$CY$97</f>
        <v>67.281049961406254</v>
      </c>
      <c r="AG811" s="24">
        <f>'Bruker data input page'!BI811*10000*Calibrations!DD$97+Calibrations!DE$97</f>
        <v>1.9009381417320252</v>
      </c>
      <c r="AH811" s="24">
        <f>('Bruker data input page'!BK811*10000)*Calibrations!DK$97+Calibrations!DL$97</f>
        <v>96.505894222373783</v>
      </c>
      <c r="AI811" s="24">
        <f>Calibrations!DR$97*('Bruker data input page'!BM811*10000)^2+('Bruker data input page'!BM811*10000)*Calibrations!DS$97+Calibrations!DT$97</f>
        <v>28.664408876081268</v>
      </c>
      <c r="AJ811" s="24">
        <f>Calibrations!DY$97*('Bruker data input page'!BO811*10000)^2+Calibrations!DZ$97*('Bruker data input page'!BO811*10000)+Calibrations!EA$97</f>
        <v>82.05945842966112</v>
      </c>
      <c r="AK811" s="21"/>
      <c r="AL811" s="21"/>
    </row>
    <row r="812" spans="2:38">
      <c r="B812" s="27">
        <f>'Bruker data input page'!B1489</f>
        <v>0</v>
      </c>
      <c r="C812" s="21">
        <f>'Bruker data input page'!G1489</f>
        <v>0</v>
      </c>
      <c r="D812" s="21">
        <f>'Bruker data input page'!H1489</f>
        <v>0</v>
      </c>
      <c r="E812" s="26">
        <f>'Bruker data input page'!L1489</f>
        <v>0</v>
      </c>
      <c r="F812" s="26"/>
      <c r="G812" s="26" t="str">
        <f>'Bruker data input page'!DK812</f>
        <v>393-U1560B-15R-1A</v>
      </c>
      <c r="H812" s="26" t="str">
        <f>'Bruker data input page'!DL812</f>
        <v>SHLF</v>
      </c>
      <c r="I812" s="26">
        <f>'Bruker data input page'!DM812</f>
        <v>0</v>
      </c>
      <c r="J812" s="26">
        <f>'Bruker data input page'!DN812</f>
        <v>0</v>
      </c>
      <c r="K812" s="26" t="str">
        <f>'Bruker data input page'!DO812</f>
        <v/>
      </c>
      <c r="L812" s="26">
        <f>'Bruker data input page'!DP812</f>
        <v>0</v>
      </c>
      <c r="M812" s="26">
        <f>'Bruker data input page'!DQ812</f>
        <v>0</v>
      </c>
      <c r="N812" s="26">
        <f>'Bruker data input page'!DR812</f>
        <v>0</v>
      </c>
      <c r="O812" s="26">
        <f>'Bruker data input page'!DS812</f>
        <v>54</v>
      </c>
      <c r="P812" s="21" t="str">
        <f>'Bruker data input page'!DT812</f>
        <v>5A ALT</v>
      </c>
      <c r="Q812" s="21">
        <f>'Bruker data input page'!A812</f>
        <v>627</v>
      </c>
      <c r="R812" s="27">
        <f>'Bruker data input page'!B812</f>
        <v>44763.913888888892</v>
      </c>
      <c r="S812" s="22">
        <f>'Bruker data input page'!Y812*Calibrations!H$97+Calibrations!I$97</f>
        <v>54.615820305309128</v>
      </c>
      <c r="T812" s="23">
        <f>Calibrations!O$97*('Bruker data input page'!AK812/0.5993)^2+Calibrations!P$97*('Bruker data input page'!AK812/0.5993)+Calibrations!Q$97</f>
        <v>1.3421308383494535</v>
      </c>
      <c r="U812" s="22">
        <f>Calibrations!$V$97*'Bruker data input page'!W812^2+Calibrations!$W$97*'Bruker data input page'!W812+Calibrations!$X$97</f>
        <v>16.593368347215499</v>
      </c>
      <c r="V812" s="23">
        <f>('Bruker data input page'!AS812/0.69943)*Calibrations!AC$97+Calibrations!AD$97</f>
        <v>9.6895724548006736</v>
      </c>
      <c r="W812" s="23">
        <f>'Bruker data input page'!U812*Calibrations!AQ$97+Calibrations!AR$97</f>
        <v>11.848656622253529</v>
      </c>
      <c r="X812" s="23">
        <f>Calibrations!AJ$97*('Bruker data input page'!AQ812/0.77446)^2+('Bruker data input page'!AQ812/0.77446)*Calibrations!AK$97+Calibrations!AL$97</f>
        <v>0.15633849634549996</v>
      </c>
      <c r="Y812" s="23">
        <f>('Bruker data input page'!AI812/0.7147)*Calibrations!AX$97+Calibrations!AY$97</f>
        <v>11.934243602238748</v>
      </c>
      <c r="Z812" s="23">
        <f>('Bruker data input page'!AG812/0.8302)*Calibrations!BE$97+Calibrations!BF$97</f>
        <v>0.1049407368077814</v>
      </c>
      <c r="AA812" s="23">
        <f>((('Bruker data input page'!AA812/0.436)^2)*Calibrations!BK$97)+(('Bruker data input page'!AA812/0.436)*Calibrations!BL$97)+Calibrations!BM$97</f>
        <v>5.770919060816522E-2</v>
      </c>
      <c r="AB812" s="24">
        <f>'Bruker data input page'!AM812*Calibrations!BS$97*10000+Calibrations!BT$97</f>
        <v>291.23402962946443</v>
      </c>
      <c r="AC812" s="24">
        <f>Calibrations!CA$97*('Bruker data input page'!AO812*10000)^2+('Bruker data input page'!AO812*10000)*Calibrations!CB$97+Calibrations!CC$97</f>
        <v>349.71523684894726</v>
      </c>
      <c r="AD812" s="24">
        <f>'Bruker data input page'!AW812*10000*Calibrations!CI$97+Calibrations!CJ$97</f>
        <v>95.275655185466718</v>
      </c>
      <c r="AE812" s="24">
        <f>'Bruker data input page'!AY812*10000*Calibrations!CP$97+Calibrations!CQ$97</f>
        <v>70.018160139680234</v>
      </c>
      <c r="AF812" s="24">
        <f>Calibrations!$CW$97*('Bruker data input page'!BA812*10000)^2+('Bruker data input page'!BA812*10000)*Calibrations!$CX$97+Calibrations!$CY$97</f>
        <v>70.033506097090964</v>
      </c>
      <c r="AG812" s="24" t="e">
        <f>'Bruker data input page'!BI812*10000*Calibrations!DD$97+Calibrations!DE$97</f>
        <v>#VALUE!</v>
      </c>
      <c r="AH812" s="24">
        <f>('Bruker data input page'!BK812*10000)*Calibrations!DK$97+Calibrations!DL$97</f>
        <v>97.499071833454153</v>
      </c>
      <c r="AI812" s="24">
        <f>Calibrations!DR$97*('Bruker data input page'!BM812*10000)^2+('Bruker data input page'!BM812*10000)*Calibrations!DS$97+Calibrations!DT$97</f>
        <v>29.725107834104254</v>
      </c>
      <c r="AJ812" s="24">
        <f>Calibrations!DY$97*('Bruker data input page'!BO812*10000)^2+Calibrations!DZ$97*('Bruker data input page'!BO812*10000)+Calibrations!EA$97</f>
        <v>87.159353746299203</v>
      </c>
      <c r="AK812" s="21"/>
      <c r="AL812" s="21"/>
    </row>
    <row r="813" spans="2:38">
      <c r="B813" s="27">
        <f>'Bruker data input page'!B1490</f>
        <v>0</v>
      </c>
      <c r="C813" s="21">
        <f>'Bruker data input page'!G1490</f>
        <v>0</v>
      </c>
      <c r="D813" s="21">
        <f>'Bruker data input page'!H1490</f>
        <v>0</v>
      </c>
      <c r="E813" s="26">
        <f>'Bruker data input page'!L1490</f>
        <v>0</v>
      </c>
      <c r="F813" s="26"/>
      <c r="G813" s="26" t="str">
        <f>'Bruker data input page'!DK813</f>
        <v>393-U1560B-15R-1A</v>
      </c>
      <c r="H813" s="26" t="str">
        <f>'Bruker data input page'!DL813</f>
        <v>SHLF</v>
      </c>
      <c r="I813" s="26">
        <f>'Bruker data input page'!DM813</f>
        <v>0</v>
      </c>
      <c r="J813" s="26">
        <f>'Bruker data input page'!DN813</f>
        <v>0</v>
      </c>
      <c r="K813" s="26" t="str">
        <f>'Bruker data input page'!DO813</f>
        <v/>
      </c>
      <c r="L813" s="26">
        <f>'Bruker data input page'!DP813</f>
        <v>0</v>
      </c>
      <c r="M813" s="26">
        <f>'Bruker data input page'!DQ813</f>
        <v>0</v>
      </c>
      <c r="N813" s="26">
        <f>'Bruker data input page'!DR813</f>
        <v>0</v>
      </c>
      <c r="O813" s="26">
        <f>'Bruker data input page'!DS813</f>
        <v>70</v>
      </c>
      <c r="P813" s="21" t="str">
        <f>'Bruker data input page'!DT813</f>
        <v>6B ALT</v>
      </c>
      <c r="Q813" s="21">
        <f>'Bruker data input page'!A813</f>
        <v>628</v>
      </c>
      <c r="R813" s="27">
        <f>'Bruker data input page'!B813</f>
        <v>44763.916666666664</v>
      </c>
      <c r="S813" s="22">
        <f>'Bruker data input page'!Y813*Calibrations!H$97+Calibrations!I$97</f>
        <v>53.351509562663871</v>
      </c>
      <c r="T813" s="23">
        <f>Calibrations!O$97*('Bruker data input page'!AK813/0.5993)^2+Calibrations!P$97*('Bruker data input page'!AK813/0.5993)+Calibrations!Q$97</f>
        <v>1.2756461416950635</v>
      </c>
      <c r="U813" s="22">
        <f>Calibrations!$V$97*'Bruker data input page'!W813^2+Calibrations!$W$97*'Bruker data input page'!W813+Calibrations!$X$97</f>
        <v>18.295143526047248</v>
      </c>
      <c r="V813" s="23">
        <f>('Bruker data input page'!AS813/0.69943)*Calibrations!AC$97+Calibrations!AD$97</f>
        <v>9.341435018154197</v>
      </c>
      <c r="W813" s="23">
        <f>'Bruker data input page'!U813*Calibrations!AQ$97+Calibrations!AR$97</f>
        <v>9.2869601860426432</v>
      </c>
      <c r="X813" s="23">
        <f>Calibrations!AJ$97*('Bruker data input page'!AQ813/0.77446)^2+('Bruker data input page'!AQ813/0.77446)*Calibrations!AK$97+Calibrations!AL$97</f>
        <v>0.15450339049620704</v>
      </c>
      <c r="Y813" s="23">
        <f>('Bruker data input page'!AI813/0.7147)*Calibrations!AX$97+Calibrations!AY$97</f>
        <v>12.603684578889172</v>
      </c>
      <c r="Z813" s="23">
        <f>('Bruker data input page'!AG813/0.8302)*Calibrations!BE$97+Calibrations!BF$97</f>
        <v>0.25163588203312509</v>
      </c>
      <c r="AA813" s="23">
        <f>((('Bruker data input page'!AA813/0.436)^2)*Calibrations!BK$97)+(('Bruker data input page'!AA813/0.436)*Calibrations!BL$97)+Calibrations!BM$97</f>
        <v>0.1460233560088412</v>
      </c>
      <c r="AB813" s="24">
        <f>'Bruker data input page'!AM813*Calibrations!BS$97*10000+Calibrations!BT$97</f>
        <v>304.95350882864398</v>
      </c>
      <c r="AC813" s="24">
        <f>Calibrations!CA$97*('Bruker data input page'!AO813*10000)^2+('Bruker data input page'!AO813*10000)*Calibrations!CB$97+Calibrations!CC$97</f>
        <v>363.30963759158601</v>
      </c>
      <c r="AD813" s="24">
        <f>'Bruker data input page'!AW813*10000*Calibrations!CI$97+Calibrations!CJ$97</f>
        <v>102.19535213493293</v>
      </c>
      <c r="AE813" s="24">
        <f>'Bruker data input page'!AY813*10000*Calibrations!CP$97+Calibrations!CQ$97</f>
        <v>74.130005213291696</v>
      </c>
      <c r="AF813" s="24">
        <f>Calibrations!$CW$97*('Bruker data input page'!BA813*10000)^2+('Bruker data input page'!BA813*10000)*Calibrations!$CX$97+Calibrations!$CY$97</f>
        <v>68.660243886509832</v>
      </c>
      <c r="AG813" s="24">
        <f>'Bruker data input page'!BI813*10000*Calibrations!DD$97+Calibrations!DE$97</f>
        <v>4.1610912678326706</v>
      </c>
      <c r="AH813" s="24">
        <f>('Bruker data input page'!BK813*10000)*Calibrations!DK$97+Calibrations!DL$97</f>
        <v>239.52347021795003</v>
      </c>
      <c r="AI813" s="24">
        <f>Calibrations!DR$97*('Bruker data input page'!BM813*10000)^2+('Bruker data input page'!BM813*10000)*Calibrations!DS$97+Calibrations!DT$97</f>
        <v>28.664408876081268</v>
      </c>
      <c r="AJ813" s="24">
        <f>Calibrations!DY$97*('Bruker data input page'!BO813*10000)^2+Calibrations!DZ$97*('Bruker data input page'!BO813*10000)+Calibrations!EA$97</f>
        <v>82.05945842966112</v>
      </c>
      <c r="AK813" s="21"/>
      <c r="AL813" s="21"/>
    </row>
    <row r="814" spans="2:38">
      <c r="B814" s="27">
        <f>'Bruker data input page'!B1491</f>
        <v>0</v>
      </c>
      <c r="C814" s="21">
        <f>'Bruker data input page'!G1491</f>
        <v>0</v>
      </c>
      <c r="D814" s="21">
        <f>'Bruker data input page'!H1491</f>
        <v>0</v>
      </c>
      <c r="E814" s="26">
        <f>'Bruker data input page'!L1491</f>
        <v>0</v>
      </c>
      <c r="F814" s="26"/>
      <c r="G814" s="26" t="str">
        <f>'Bruker data input page'!DK814</f>
        <v>393-U1560B-15R-1A</v>
      </c>
      <c r="H814" s="26" t="str">
        <f>'Bruker data input page'!DL814</f>
        <v>SHLF</v>
      </c>
      <c r="I814" s="26">
        <f>'Bruker data input page'!DM814</f>
        <v>0</v>
      </c>
      <c r="J814" s="26">
        <f>'Bruker data input page'!DN814</f>
        <v>0</v>
      </c>
      <c r="K814" s="26" t="str">
        <f>'Bruker data input page'!DO814</f>
        <v/>
      </c>
      <c r="L814" s="26">
        <f>'Bruker data input page'!DP814</f>
        <v>0</v>
      </c>
      <c r="M814" s="26">
        <f>'Bruker data input page'!DQ814</f>
        <v>0</v>
      </c>
      <c r="N814" s="26">
        <f>'Bruker data input page'!DR814</f>
        <v>0</v>
      </c>
      <c r="O814" s="26">
        <f>'Bruker data input page'!DS814</f>
        <v>83</v>
      </c>
      <c r="P814" s="21" t="str">
        <f>'Bruker data input page'!DT814</f>
        <v>8A BKGD</v>
      </c>
      <c r="Q814" s="21">
        <f>'Bruker data input page'!A814</f>
        <v>629</v>
      </c>
      <c r="R814" s="27">
        <f>'Bruker data input page'!B814</f>
        <v>44763.918055555558</v>
      </c>
      <c r="S814" s="22">
        <f>'Bruker data input page'!Y814*Calibrations!H$97+Calibrations!I$97</f>
        <v>53.422085690953629</v>
      </c>
      <c r="T814" s="23">
        <f>Calibrations!O$97*('Bruker data input page'!AK814/0.5993)^2+Calibrations!P$97*('Bruker data input page'!AK814/0.5993)+Calibrations!Q$97</f>
        <v>1.2997508181774522</v>
      </c>
      <c r="U814" s="22">
        <f>Calibrations!$V$97*'Bruker data input page'!W814^2+Calibrations!$W$97*'Bruker data input page'!W814+Calibrations!$X$97</f>
        <v>17.994111818150611</v>
      </c>
      <c r="V814" s="23">
        <f>('Bruker data input page'!AS814/0.69943)*Calibrations!AC$97+Calibrations!AD$97</f>
        <v>9.2929346807627695</v>
      </c>
      <c r="W814" s="23">
        <f>'Bruker data input page'!U814*Calibrations!AQ$97+Calibrations!AR$97</f>
        <v>10.161997021536266</v>
      </c>
      <c r="X814" s="23">
        <f>Calibrations!AJ$97*('Bruker data input page'!AQ814/0.77446)^2+('Bruker data input page'!AQ814/0.77446)*Calibrations!AK$97+Calibrations!AL$97</f>
        <v>0.1500320555864465</v>
      </c>
      <c r="Y814" s="23">
        <f>('Bruker data input page'!AI814/0.7147)*Calibrations!AX$97+Calibrations!AY$97</f>
        <v>12.073856378128774</v>
      </c>
      <c r="Z814" s="23">
        <f>('Bruker data input page'!AG814/0.8302)*Calibrations!BE$97+Calibrations!BF$97</f>
        <v>0.22250814229187882</v>
      </c>
      <c r="AA814" s="23">
        <f>((('Bruker data input page'!AA814/0.436)^2)*Calibrations!BK$97)+(('Bruker data input page'!AA814/0.436)*Calibrations!BL$97)+Calibrations!BM$97</f>
        <v>8.2629753868861483E-2</v>
      </c>
      <c r="AB814" s="24">
        <f>'Bruker data input page'!AM814*Calibrations!BS$97*10000+Calibrations!BT$97</f>
        <v>309.24084607838756</v>
      </c>
      <c r="AC814" s="24">
        <f>Calibrations!CA$97*('Bruker data input page'!AO814*10000)^2+('Bruker data input page'!AO814*10000)*Calibrations!CB$97+Calibrations!CC$97</f>
        <v>381.39804536090492</v>
      </c>
      <c r="AD814" s="24">
        <f>'Bruker data input page'!AW814*10000*Calibrations!CI$97+Calibrations!CJ$97</f>
        <v>103.18388027057097</v>
      </c>
      <c r="AE814" s="24">
        <f>'Bruker data input page'!AY814*10000*Calibrations!CP$97+Calibrations!CQ$97</f>
        <v>70.018160139680234</v>
      </c>
      <c r="AF814" s="24">
        <f>Calibrations!$CW$97*('Bruker data input page'!BA814*10000)^2+('Bruker data input page'!BA814*10000)*Calibrations!$CX$97+Calibrations!$CY$97</f>
        <v>78.148513355605772</v>
      </c>
      <c r="AG814" s="24">
        <f>'Bruker data input page'!BI814*10000*Calibrations!DD$97+Calibrations!DE$97</f>
        <v>3.0310147047823475</v>
      </c>
      <c r="AH814" s="24">
        <f>('Bruker data input page'!BK814*10000)*Calibrations!DK$97+Calibrations!DL$97</f>
        <v>101.47178227777572</v>
      </c>
      <c r="AI814" s="24">
        <f>Calibrations!DR$97*('Bruker data input page'!BM814*10000)^2+('Bruker data input page'!BM814*10000)*Calibrations!DS$97+Calibrations!DT$97</f>
        <v>30.785516947465101</v>
      </c>
      <c r="AJ814" s="24">
        <f>Calibrations!DY$97*('Bruker data input page'!BO814*10000)^2+Calibrations!DZ$97*('Bruker data input page'!BO814*10000)+Calibrations!EA$97</f>
        <v>88.008253151795159</v>
      </c>
      <c r="AK814" s="21"/>
      <c r="AL814" s="21"/>
    </row>
    <row r="815" spans="2:38">
      <c r="B815" s="27">
        <f>'Bruker data input page'!B1492</f>
        <v>0</v>
      </c>
      <c r="C815" s="21">
        <f>'Bruker data input page'!G1492</f>
        <v>0</v>
      </c>
      <c r="D815" s="21">
        <f>'Bruker data input page'!H1492</f>
        <v>0</v>
      </c>
      <c r="E815" s="26">
        <f>'Bruker data input page'!L1492</f>
        <v>0</v>
      </c>
      <c r="F815" s="26"/>
      <c r="G815" s="26" t="str">
        <f>'Bruker data input page'!DK815</f>
        <v>393-U1560B-15R-1A</v>
      </c>
      <c r="H815" s="26" t="str">
        <f>'Bruker data input page'!DL815</f>
        <v>SHLF</v>
      </c>
      <c r="I815" s="26">
        <f>'Bruker data input page'!DM815</f>
        <v>0</v>
      </c>
      <c r="J815" s="26">
        <f>'Bruker data input page'!DN815</f>
        <v>0</v>
      </c>
      <c r="K815" s="26" t="str">
        <f>'Bruker data input page'!DO815</f>
        <v/>
      </c>
      <c r="L815" s="26">
        <f>'Bruker data input page'!DP815</f>
        <v>0</v>
      </c>
      <c r="M815" s="26">
        <f>'Bruker data input page'!DQ815</f>
        <v>0</v>
      </c>
      <c r="N815" s="26">
        <f>'Bruker data input page'!DR815</f>
        <v>0</v>
      </c>
      <c r="O815" s="26">
        <f>'Bruker data input page'!DS815</f>
        <v>131</v>
      </c>
      <c r="P815" s="21" t="str">
        <f>'Bruker data input page'!DT815</f>
        <v>14A ALT</v>
      </c>
      <c r="Q815" s="21">
        <f>'Bruker data input page'!A815</f>
        <v>630</v>
      </c>
      <c r="R815" s="27">
        <f>'Bruker data input page'!B815</f>
        <v>44763.92083333333</v>
      </c>
      <c r="S815" s="22">
        <f>'Bruker data input page'!Y815*Calibrations!H$97+Calibrations!I$97</f>
        <v>52.469545589103518</v>
      </c>
      <c r="T815" s="23">
        <f>Calibrations!O$97*('Bruker data input page'!AK815/0.5993)^2+Calibrations!P$97*('Bruker data input page'!AK815/0.5993)+Calibrations!Q$97</f>
        <v>1.263128729104672</v>
      </c>
      <c r="U815" s="22">
        <f>Calibrations!$V$97*'Bruker data input page'!W815^2+Calibrations!$W$97*'Bruker data input page'!W815+Calibrations!$X$97</f>
        <v>17.993550388379145</v>
      </c>
      <c r="V815" s="23">
        <f>('Bruker data input page'!AS815/0.69943)*Calibrations!AC$97+Calibrations!AD$97</f>
        <v>9.3143784501138764</v>
      </c>
      <c r="W815" s="23">
        <f>'Bruker data input page'!U815*Calibrations!AQ$97+Calibrations!AR$97</f>
        <v>10.107863059110674</v>
      </c>
      <c r="X815" s="23">
        <f>Calibrations!AJ$97*('Bruker data input page'!AQ815/0.77446)^2+('Bruker data input page'!AQ815/0.77446)*Calibrations!AK$97+Calibrations!AL$97</f>
        <v>0.14478065491511238</v>
      </c>
      <c r="Y815" s="23">
        <f>('Bruker data input page'!AI815/0.7147)*Calibrations!AX$97+Calibrations!AY$97</f>
        <v>11.644208337167324</v>
      </c>
      <c r="Z815" s="23">
        <f>('Bruker data input page'!AG815/0.8302)*Calibrations!BE$97+Calibrations!BF$97</f>
        <v>0.2305069516508739</v>
      </c>
      <c r="AA815" s="23">
        <f>((('Bruker data input page'!AA815/0.436)^2)*Calibrations!BK$97)+(('Bruker data input page'!AA815/0.436)*Calibrations!BL$97)+Calibrations!BM$97</f>
        <v>0.10046290126633826</v>
      </c>
      <c r="AB815" s="24">
        <f>'Bruker data input page'!AM815*Calibrations!BS$97*10000+Calibrations!BT$97</f>
        <v>267.22494103090014</v>
      </c>
      <c r="AC815" s="24">
        <f>Calibrations!CA$97*('Bruker data input page'!AO815*10000)^2+('Bruker data input page'!AO815*10000)*Calibrations!CB$97+Calibrations!CC$97</f>
        <v>353.57941091717032</v>
      </c>
      <c r="AD815" s="24">
        <f>'Bruker data input page'!AW815*10000*Calibrations!CI$97+Calibrations!CJ$97</f>
        <v>94.287127049828698</v>
      </c>
      <c r="AE815" s="24">
        <f>'Bruker data input page'!AY815*10000*Calibrations!CP$97+Calibrations!CQ$97</f>
        <v>77.213889018500282</v>
      </c>
      <c r="AF815" s="24">
        <f>Calibrations!$CW$97*('Bruker data input page'!BA815*10000)^2+('Bruker data input page'!BA815*10000)*Calibrations!$CX$97+Calibrations!$CY$97</f>
        <v>64.504866967631671</v>
      </c>
      <c r="AG815" s="24">
        <f>'Bruker data input page'!BI815*10000*Calibrations!DD$97+Calibrations!DE$97</f>
        <v>4.1610912678326706</v>
      </c>
      <c r="AH815" s="24">
        <f>('Bruker data input page'!BK815*10000)*Calibrations!DK$97+Calibrations!DL$97</f>
        <v>107.43084794425806</v>
      </c>
      <c r="AI815" s="24">
        <f>Calibrations!DR$97*('Bruker data input page'!BM815*10000)^2+('Bruker data input page'!BM815*10000)*Calibrations!DS$97+Calibrations!DT$97</f>
        <v>30.785516947465101</v>
      </c>
      <c r="AJ815" s="24">
        <f>Calibrations!DY$97*('Bruker data input page'!BO815*10000)^2+Calibrations!DZ$97*('Bruker data input page'!BO815*10000)+Calibrations!EA$97</f>
        <v>88.008253151795159</v>
      </c>
      <c r="AK815" s="21"/>
      <c r="AL815" s="21"/>
    </row>
    <row r="816" spans="2:38">
      <c r="B816" s="27">
        <f>'Bruker data input page'!B1493</f>
        <v>0</v>
      </c>
      <c r="C816" s="21">
        <f>'Bruker data input page'!G1493</f>
        <v>0</v>
      </c>
      <c r="D816" s="21">
        <f>'Bruker data input page'!H1493</f>
        <v>0</v>
      </c>
      <c r="E816" s="26">
        <f>'Bruker data input page'!L1493</f>
        <v>0</v>
      </c>
      <c r="F816" s="26"/>
      <c r="G816" s="26" t="str">
        <f>'Bruker data input page'!DK816</f>
        <v>393-U1560B-16R-1A</v>
      </c>
      <c r="H816" s="26" t="str">
        <f>'Bruker data input page'!DL816</f>
        <v>SHLF</v>
      </c>
      <c r="I816" s="26">
        <f>'Bruker data input page'!DM816</f>
        <v>0</v>
      </c>
      <c r="J816" s="26">
        <f>'Bruker data input page'!DN816</f>
        <v>0</v>
      </c>
      <c r="K816" s="26" t="str">
        <f>'Bruker data input page'!DO816</f>
        <v/>
      </c>
      <c r="L816" s="26">
        <f>'Bruker data input page'!DP816</f>
        <v>0</v>
      </c>
      <c r="M816" s="26">
        <f>'Bruker data input page'!DQ816</f>
        <v>0</v>
      </c>
      <c r="N816" s="26">
        <f>'Bruker data input page'!DR816</f>
        <v>0</v>
      </c>
      <c r="O816" s="26">
        <f>'Bruker data input page'!DS816</f>
        <v>22</v>
      </c>
      <c r="P816" s="21" t="str">
        <f>'Bruker data input page'!DT816</f>
        <v>2A ALT</v>
      </c>
      <c r="Q816" s="21">
        <f>'Bruker data input page'!A816</f>
        <v>636</v>
      </c>
      <c r="R816" s="27">
        <f>'Bruker data input page'!B816</f>
        <v>44764.777083333334</v>
      </c>
      <c r="S816" s="22">
        <f>'Bruker data input page'!Y816*Calibrations!H$97+Calibrations!I$97</f>
        <v>49.400434528745514</v>
      </c>
      <c r="T816" s="23">
        <f>Calibrations!O$97*('Bruker data input page'!AK816/0.5993)^2+Calibrations!P$97*('Bruker data input page'!AK816/0.5993)+Calibrations!Q$97</f>
        <v>1.4426767580568882</v>
      </c>
      <c r="U816" s="22">
        <f>Calibrations!$V$97*'Bruker data input page'!W816^2+Calibrations!$W$97*'Bruker data input page'!W816+Calibrations!$X$97</f>
        <v>18.131011299342365</v>
      </c>
      <c r="V816" s="23">
        <f>('Bruker data input page'!AS816/0.69943)*Calibrations!AC$97+Calibrations!AD$97</f>
        <v>10.863654806252496</v>
      </c>
      <c r="W816" s="23">
        <f>'Bruker data input page'!U816*Calibrations!AQ$97+Calibrations!AR$97</f>
        <v>6.1937842401605323</v>
      </c>
      <c r="X816" s="23">
        <f>Calibrations!AJ$97*('Bruker data input page'!AQ816/0.77446)^2+('Bruker data input page'!AQ816/0.77446)*Calibrations!AK$97+Calibrations!AL$97</f>
        <v>0.11398300055098819</v>
      </c>
      <c r="Y816" s="23">
        <f>('Bruker data input page'!AI816/0.7147)*Calibrations!AX$97+Calibrations!AY$97</f>
        <v>12.913512276747625</v>
      </c>
      <c r="Z816" s="23">
        <f>('Bruker data input page'!AG816/0.8302)*Calibrations!BE$97+Calibrations!BF$97</f>
        <v>0.15881950928252184</v>
      </c>
      <c r="AA816" s="23">
        <f>((('Bruker data input page'!AA816/0.436)^2)*Calibrations!BK$97)+(('Bruker data input page'!AA816/0.436)*Calibrations!BL$97)+Calibrations!BM$97</f>
        <v>0.1334320918988165</v>
      </c>
      <c r="AB816" s="24">
        <f>'Bruker data input page'!AM816*Calibrations!BS$97*10000+Calibrations!BT$97</f>
        <v>284.3742900298746</v>
      </c>
      <c r="AC816" s="24">
        <f>Calibrations!CA$97*('Bruker data input page'!AO816*10000)^2+('Bruker data input page'!AO816*10000)*Calibrations!CB$97+Calibrations!CC$97</f>
        <v>393.45959485457581</v>
      </c>
      <c r="AD816" s="24">
        <f>'Bruker data input page'!AW816*10000*Calibrations!CI$97+Calibrations!CJ$97</f>
        <v>58.700114166859542</v>
      </c>
      <c r="AE816" s="24">
        <f>'Bruker data input page'!AY816*10000*Calibrations!CP$97+Calibrations!CQ$97</f>
        <v>67.962237602874509</v>
      </c>
      <c r="AF816" s="24">
        <f>Calibrations!$CW$97*('Bruker data input page'!BA816*10000)^2+('Bruker data input page'!BA816*10000)*Calibrations!$CX$97+Calibrations!$CY$97</f>
        <v>91.198988291332753</v>
      </c>
      <c r="AG816" s="24">
        <f>'Bruker data input page'!BI816*10000*Calibrations!DD$97+Calibrations!DE$97</f>
        <v>1.9009381417320252</v>
      </c>
      <c r="AH816" s="24">
        <f>('Bruker data input page'!BK816*10000)*Calibrations!DK$97+Calibrations!DL$97</f>
        <v>121.33533449938353</v>
      </c>
      <c r="AI816" s="24">
        <f>Calibrations!DR$97*('Bruker data input page'!BM816*10000)^2+('Bruker data input page'!BM816*10000)*Calibrations!DS$97+Calibrations!DT$97</f>
        <v>30.785516947465101</v>
      </c>
      <c r="AJ816" s="24">
        <f>Calibrations!DY$97*('Bruker data input page'!BO816*10000)^2+Calibrations!DZ$97*('Bruker data input page'!BO816*10000)+Calibrations!EA$97</f>
        <v>91.400756067273065</v>
      </c>
      <c r="AK816" s="21"/>
      <c r="AL816" s="21"/>
    </row>
    <row r="817" spans="2:38">
      <c r="B817" s="27">
        <f>'Bruker data input page'!B1494</f>
        <v>0</v>
      </c>
      <c r="C817" s="21">
        <f>'Bruker data input page'!G1494</f>
        <v>0</v>
      </c>
      <c r="D817" s="21">
        <f>'Bruker data input page'!H1494</f>
        <v>0</v>
      </c>
      <c r="E817" s="26">
        <f>'Bruker data input page'!L1494</f>
        <v>0</v>
      </c>
      <c r="F817" s="26"/>
      <c r="G817" s="26" t="str">
        <f>'Bruker data input page'!DK817</f>
        <v>393-U1560B-16R-1A</v>
      </c>
      <c r="H817" s="26" t="str">
        <f>'Bruker data input page'!DL817</f>
        <v>SHLF</v>
      </c>
      <c r="I817" s="26">
        <f>'Bruker data input page'!DM817</f>
        <v>0</v>
      </c>
      <c r="J817" s="26">
        <f>'Bruker data input page'!DN817</f>
        <v>0</v>
      </c>
      <c r="K817" s="26" t="str">
        <f>'Bruker data input page'!DO817</f>
        <v/>
      </c>
      <c r="L817" s="26">
        <f>'Bruker data input page'!DP817</f>
        <v>0</v>
      </c>
      <c r="M817" s="26">
        <f>'Bruker data input page'!DQ817</f>
        <v>0</v>
      </c>
      <c r="N817" s="26">
        <f>'Bruker data input page'!DR817</f>
        <v>0</v>
      </c>
      <c r="O817" s="26">
        <f>'Bruker data input page'!DS817</f>
        <v>48</v>
      </c>
      <c r="P817" s="21" t="str">
        <f>'Bruker data input page'!DT817</f>
        <v>5A BKGD</v>
      </c>
      <c r="Q817" s="21">
        <f>'Bruker data input page'!A817</f>
        <v>637</v>
      </c>
      <c r="R817" s="27">
        <f>'Bruker data input page'!B817</f>
        <v>44764.780555555553</v>
      </c>
      <c r="S817" s="22">
        <f>'Bruker data input page'!Y817*Calibrations!H$97+Calibrations!I$97</f>
        <v>52.400395241183254</v>
      </c>
      <c r="T817" s="23">
        <f>Calibrations!O$97*('Bruker data input page'!AK817/0.5993)^2+Calibrations!P$97*('Bruker data input page'!AK817/0.5993)+Calibrations!Q$97</f>
        <v>1.2890434900604688</v>
      </c>
      <c r="U817" s="22">
        <f>Calibrations!$V$97*'Bruker data input page'!W817^2+Calibrations!$W$97*'Bruker data input page'!W817+Calibrations!$X$97</f>
        <v>17.56651774630571</v>
      </c>
      <c r="V817" s="23">
        <f>('Bruker data input page'!AS817/0.69943)*Calibrations!AC$97+Calibrations!AD$97</f>
        <v>9.5516990921271212</v>
      </c>
      <c r="W817" s="23">
        <f>'Bruker data input page'!U817*Calibrations!AQ$97+Calibrations!AR$97</f>
        <v>9.9015739951531643</v>
      </c>
      <c r="X817" s="23">
        <f>Calibrations!AJ$97*('Bruker data input page'!AQ817/0.77446)^2+('Bruker data input page'!AQ817/0.77446)*Calibrations!AK$97+Calibrations!AL$97</f>
        <v>0.14979231832929774</v>
      </c>
      <c r="Y817" s="23">
        <f>('Bruker data input page'!AI817/0.7147)*Calibrations!AX$97+Calibrations!AY$97</f>
        <v>12.688639790390408</v>
      </c>
      <c r="Z817" s="23">
        <f>('Bruker data input page'!AG817/0.8302)*Calibrations!BE$97+Calibrations!BF$97</f>
        <v>0.27246297055277263</v>
      </c>
      <c r="AA817" s="23" t="e">
        <f>((('Bruker data input page'!AA817/0.436)^2)*Calibrations!BK$97)+(('Bruker data input page'!AA817/0.436)*Calibrations!BL$97)+Calibrations!BM$97</f>
        <v>#VALUE!</v>
      </c>
      <c r="AB817" s="24">
        <f>'Bruker data input page'!AM817*Calibrations!BS$97*10000+Calibrations!BT$97</f>
        <v>297.23630177910547</v>
      </c>
      <c r="AC817" s="24">
        <f>Calibrations!CA$97*('Bruker data input page'!AO817*10000)^2+('Bruker data input page'!AO817*10000)*Calibrations!CB$97+Calibrations!CC$97</f>
        <v>327.67961662344317</v>
      </c>
      <c r="AD817" s="24">
        <f>'Bruker data input page'!AW817*10000*Calibrations!CI$97+Calibrations!CJ$97</f>
        <v>87.367430100362469</v>
      </c>
      <c r="AE817" s="24">
        <f>'Bruker data input page'!AY817*10000*Calibrations!CP$97+Calibrations!CQ$97</f>
        <v>67.962237602874509</v>
      </c>
      <c r="AF817" s="24">
        <f>Calibrations!$CW$97*('Bruker data input page'!BA817*10000)^2+('Bruker data input page'!BA817*10000)*Calibrations!$CX$97+Calibrations!$CY$97</f>
        <v>72.762235374685773</v>
      </c>
      <c r="AG817" s="24">
        <f>'Bruker data input page'!BI817*10000*Calibrations!DD$97+Calibrations!DE$97</f>
        <v>1.9009381417320252</v>
      </c>
      <c r="AH817" s="24">
        <f>('Bruker data input page'!BK817*10000)*Calibrations!DK$97+Calibrations!DL$97</f>
        <v>107.43084794425806</v>
      </c>
      <c r="AI817" s="24">
        <f>Calibrations!DR$97*('Bruker data input page'!BM817*10000)^2+('Bruker data input page'!BM817*10000)*Calibrations!DS$97+Calibrations!DT$97</f>
        <v>29.725107834104254</v>
      </c>
      <c r="AJ817" s="24">
        <f>Calibrations!DY$97*('Bruker data input page'!BO817*10000)^2+Calibrations!DZ$97*('Bruker data input page'!BO817*10000)+Calibrations!EA$97</f>
        <v>86.310144870152669</v>
      </c>
      <c r="AK817" s="21"/>
      <c r="AL817" s="21"/>
    </row>
    <row r="818" spans="2:38">
      <c r="B818" s="27">
        <f>'Bruker data input page'!B1495</f>
        <v>0</v>
      </c>
      <c r="C818" s="21">
        <f>'Bruker data input page'!G1495</f>
        <v>0</v>
      </c>
      <c r="D818" s="21">
        <f>'Bruker data input page'!H1495</f>
        <v>0</v>
      </c>
      <c r="E818" s="26">
        <f>'Bruker data input page'!L1495</f>
        <v>0</v>
      </c>
      <c r="F818" s="26"/>
      <c r="G818" s="26" t="str">
        <f>'Bruker data input page'!DK818</f>
        <v>393-U1560B-16R-1A</v>
      </c>
      <c r="H818" s="26" t="str">
        <f>'Bruker data input page'!DL818</f>
        <v>SHLF</v>
      </c>
      <c r="I818" s="26">
        <f>'Bruker data input page'!DM818</f>
        <v>0</v>
      </c>
      <c r="J818" s="26">
        <f>'Bruker data input page'!DN818</f>
        <v>0</v>
      </c>
      <c r="K818" s="26" t="str">
        <f>'Bruker data input page'!DO818</f>
        <v/>
      </c>
      <c r="L818" s="26">
        <f>'Bruker data input page'!DP818</f>
        <v>0</v>
      </c>
      <c r="M818" s="26">
        <f>'Bruker data input page'!DQ818</f>
        <v>0</v>
      </c>
      <c r="N818" s="26">
        <f>'Bruker data input page'!DR818</f>
        <v>0</v>
      </c>
      <c r="O818" s="26">
        <f>'Bruker data input page'!DS818</f>
        <v>69</v>
      </c>
      <c r="P818" s="21" t="str">
        <f>'Bruker data input page'!DT818</f>
        <v>8A BKGD</v>
      </c>
      <c r="Q818" s="21">
        <f>'Bruker data input page'!A818</f>
        <v>638</v>
      </c>
      <c r="R818" s="27">
        <f>'Bruker data input page'!B818</f>
        <v>44764.782638888886</v>
      </c>
      <c r="S818" s="22">
        <f>'Bruker data input page'!Y818*Calibrations!H$97+Calibrations!I$97</f>
        <v>53.049125309301196</v>
      </c>
      <c r="T818" s="23">
        <f>Calibrations!O$97*('Bruker data input page'!AK818/0.5993)^2+Calibrations!P$97*('Bruker data input page'!AK818/0.5993)+Calibrations!Q$97</f>
        <v>1.3296814444065059</v>
      </c>
      <c r="U818" s="22">
        <f>Calibrations!$V$97*'Bruker data input page'!W818^2+Calibrations!$W$97*'Bruker data input page'!W818+Calibrations!$X$97</f>
        <v>17.229630588677377</v>
      </c>
      <c r="V818" s="23">
        <f>('Bruker data input page'!AS818/0.69943)*Calibrations!AC$97+Calibrations!AD$97</f>
        <v>8.8847834735162188</v>
      </c>
      <c r="W818" s="23">
        <f>'Bruker data input page'!U818*Calibrations!AQ$97+Calibrations!AR$97</f>
        <v>9.7412987992574038</v>
      </c>
      <c r="X818" s="23">
        <f>Calibrations!AJ$97*('Bruker data input page'!AQ818/0.77446)^2+('Bruker data input page'!AQ818/0.77446)*Calibrations!AK$97+Calibrations!AL$97</f>
        <v>0.14810182677488848</v>
      </c>
      <c r="Y818" s="23">
        <f>('Bruker data input page'!AI818/0.7147)*Calibrations!AX$97+Calibrations!AY$97</f>
        <v>11.796914568593383</v>
      </c>
      <c r="Z818" s="23">
        <f>('Bruker data input page'!AG818/0.8302)*Calibrations!BE$97+Calibrations!BF$97</f>
        <v>0.22748853302483807</v>
      </c>
      <c r="AA818" s="23">
        <f>((('Bruker data input page'!AA818/0.436)^2)*Calibrations!BK$97)+(('Bruker data input page'!AA818/0.436)*Calibrations!BL$97)+Calibrations!BM$97</f>
        <v>0.10348275534561606</v>
      </c>
      <c r="AB818" s="24">
        <f>'Bruker data input page'!AM818*Calibrations!BS$97*10000+Calibrations!BT$97</f>
        <v>340.10967427654163</v>
      </c>
      <c r="AC818" s="24">
        <f>Calibrations!CA$97*('Bruker data input page'!AO818*10000)^2+('Bruker data input page'!AO818*10000)*Calibrations!CB$97+Calibrations!CC$97</f>
        <v>320.7716753621969</v>
      </c>
      <c r="AD818" s="24">
        <f>'Bruker data input page'!AW818*10000*Calibrations!CI$97+Calibrations!CJ$97</f>
        <v>110.1035772200372</v>
      </c>
      <c r="AE818" s="24">
        <f>'Bruker data input page'!AY818*10000*Calibrations!CP$97+Calibrations!CQ$97</f>
        <v>68.990198871277371</v>
      </c>
      <c r="AF818" s="24">
        <f>Calibrations!$CW$97*('Bruker data input page'!BA818*10000)^2+('Bruker data input page'!BA818*10000)*Calibrations!$CX$97+Calibrations!$CY$97</f>
        <v>67.281049961406254</v>
      </c>
      <c r="AG818" s="24" t="e">
        <f>'Bruker data input page'!BI818*10000*Calibrations!DD$97+Calibrations!DE$97</f>
        <v>#VALUE!</v>
      </c>
      <c r="AH818" s="24">
        <f>('Bruker data input page'!BK818*10000)*Calibrations!DK$97+Calibrations!DL$97</f>
        <v>111.40355838857963</v>
      </c>
      <c r="AI818" s="24">
        <f>Calibrations!DR$97*('Bruker data input page'!BM818*10000)^2+('Bruker data input page'!BM818*10000)*Calibrations!DS$97+Calibrations!DT$97</f>
        <v>31.845636216163818</v>
      </c>
      <c r="AJ818" s="24">
        <f>Calibrations!DY$97*('Bruker data input page'!BO818*10000)^2+Calibrations!DZ$97*('Bruker data input page'!BO818*10000)+Calibrations!EA$97</f>
        <v>96.480226320972292</v>
      </c>
      <c r="AK818" s="21"/>
      <c r="AL818" s="21"/>
    </row>
    <row r="819" spans="2:38">
      <c r="B819" s="27">
        <f>'Bruker data input page'!B1496</f>
        <v>0</v>
      </c>
      <c r="C819" s="21">
        <f>'Bruker data input page'!G1496</f>
        <v>0</v>
      </c>
      <c r="D819" s="21">
        <f>'Bruker data input page'!H1496</f>
        <v>0</v>
      </c>
      <c r="E819" s="26">
        <f>'Bruker data input page'!L1496</f>
        <v>0</v>
      </c>
      <c r="F819" s="26"/>
      <c r="G819" s="26" t="str">
        <f>'Bruker data input page'!DK819</f>
        <v>393-U1560B-16R-1A</v>
      </c>
      <c r="H819" s="26" t="str">
        <f>'Bruker data input page'!DL819</f>
        <v>SHLF</v>
      </c>
      <c r="I819" s="26">
        <f>'Bruker data input page'!DM819</f>
        <v>0</v>
      </c>
      <c r="J819" s="26">
        <f>'Bruker data input page'!DN819</f>
        <v>0</v>
      </c>
      <c r="K819" s="26" t="str">
        <f>'Bruker data input page'!DO819</f>
        <v/>
      </c>
      <c r="L819" s="26">
        <f>'Bruker data input page'!DP819</f>
        <v>0</v>
      </c>
      <c r="M819" s="26">
        <f>'Bruker data input page'!DQ819</f>
        <v>0</v>
      </c>
      <c r="N819" s="26">
        <f>'Bruker data input page'!DR819</f>
        <v>0</v>
      </c>
      <c r="O819" s="26">
        <f>'Bruker data input page'!DS819</f>
        <v>82</v>
      </c>
      <c r="P819" s="21" t="str">
        <f>'Bruker data input page'!DT819</f>
        <v>8B BKGD</v>
      </c>
      <c r="Q819" s="21">
        <f>'Bruker data input page'!A819</f>
        <v>639</v>
      </c>
      <c r="R819" s="27">
        <f>'Bruker data input page'!B819</f>
        <v>44764.785416666666</v>
      </c>
      <c r="S819" s="22">
        <f>'Bruker data input page'!Y819*Calibrations!H$97+Calibrations!I$97</f>
        <v>53.607555954018125</v>
      </c>
      <c r="T819" s="23">
        <f>Calibrations!O$97*('Bruker data input page'!AK819/0.5993)^2+Calibrations!P$97*('Bruker data input page'!AK819/0.5993)+Calibrations!Q$97</f>
        <v>1.300821035183245</v>
      </c>
      <c r="U819" s="22">
        <f>Calibrations!$V$97*'Bruker data input page'!W819^2+Calibrations!$W$97*'Bruker data input page'!W819+Calibrations!$X$97</f>
        <v>17.442071593674001</v>
      </c>
      <c r="V819" s="23">
        <f>('Bruker data input page'!AS819/0.69943)*Calibrations!AC$97+Calibrations!AD$97</f>
        <v>9.7331795830784262</v>
      </c>
      <c r="W819" s="23">
        <f>'Bruker data input page'!U819*Calibrations!AQ$97+Calibrations!AR$97</f>
        <v>11.345017436115462</v>
      </c>
      <c r="X819" s="23">
        <f>Calibrations!AJ$97*('Bruker data input page'!AQ819/0.77446)^2+('Bruker data input page'!AQ819/0.77446)*Calibrations!AK$97+Calibrations!AL$97</f>
        <v>0.17040270166766963</v>
      </c>
      <c r="Y819" s="23">
        <f>('Bruker data input page'!AI819/0.7147)*Calibrations!AX$97+Calibrations!AY$97</f>
        <v>11.883240025441413</v>
      </c>
      <c r="Z819" s="23">
        <f>('Bruker data input page'!AG819/0.8302)*Calibrations!BE$97+Calibrations!BF$97</f>
        <v>0.25193772389572866</v>
      </c>
      <c r="AA819" s="23">
        <f>((('Bruker data input page'!AA819/0.436)^2)*Calibrations!BK$97)+(('Bruker data input page'!AA819/0.436)*Calibrations!BL$97)+Calibrations!BM$97</f>
        <v>0.12561424958383383</v>
      </c>
      <c r="AB819" s="24">
        <f>'Bruker data input page'!AM819*Calibrations!BS$97*10000+Calibrations!BT$97</f>
        <v>288.66162727961819</v>
      </c>
      <c r="AC819" s="24">
        <f>Calibrations!CA$97*('Bruker data input page'!AO819*10000)^2+('Bruker data input page'!AO819*10000)*Calibrations!CB$97+Calibrations!CC$97</f>
        <v>323.38244986740551</v>
      </c>
      <c r="AD819" s="24">
        <f>'Bruker data input page'!AW819*10000*Calibrations!CI$97+Calibrations!CJ$97</f>
        <v>85.3903738290864</v>
      </c>
      <c r="AE819" s="24">
        <f>'Bruker data input page'!AY819*10000*Calibrations!CP$97+Calibrations!CQ$97</f>
        <v>74.130005213291696</v>
      </c>
      <c r="AF819" s="24">
        <f>Calibrations!$CW$97*('Bruker data input page'!BA819*10000)^2+('Bruker data input page'!BA819*10000)*Calibrations!$CX$97+Calibrations!$CY$97</f>
        <v>79.48025356452959</v>
      </c>
      <c r="AG819" s="24">
        <f>'Bruker data input page'!BI819*10000*Calibrations!DD$97+Calibrations!DE$97</f>
        <v>4.1610912678326706</v>
      </c>
      <c r="AH819" s="24">
        <f>('Bruker data input page'!BK819*10000)*Calibrations!DK$97+Calibrations!DL$97</f>
        <v>97.499071833454153</v>
      </c>
      <c r="AI819" s="24">
        <f>Calibrations!DR$97*('Bruker data input page'!BM819*10000)^2+('Bruker data input page'!BM819*10000)*Calibrations!DS$97+Calibrations!DT$97</f>
        <v>30.785516947465101</v>
      </c>
      <c r="AJ819" s="24">
        <f>Calibrations!DY$97*('Bruker data input page'!BO819*10000)^2+Calibrations!DZ$97*('Bruker data input page'!BO819*10000)+Calibrations!EA$97</f>
        <v>84.610798705907811</v>
      </c>
      <c r="AK819" s="21"/>
      <c r="AL819" s="21"/>
    </row>
    <row r="820" spans="2:38">
      <c r="B820" s="27">
        <f>'Bruker data input page'!B1497</f>
        <v>0</v>
      </c>
      <c r="C820" s="21">
        <f>'Bruker data input page'!G1497</f>
        <v>0</v>
      </c>
      <c r="D820" s="21">
        <f>'Bruker data input page'!H1497</f>
        <v>0</v>
      </c>
      <c r="E820" s="26">
        <f>'Bruker data input page'!L1497</f>
        <v>0</v>
      </c>
      <c r="F820" s="26"/>
      <c r="G820" s="26" t="str">
        <f>'Bruker data input page'!DK820</f>
        <v>393-U1560B-16R-1A</v>
      </c>
      <c r="H820" s="26" t="str">
        <f>'Bruker data input page'!DL820</f>
        <v>SHLF</v>
      </c>
      <c r="I820" s="26">
        <f>'Bruker data input page'!DM820</f>
        <v>0</v>
      </c>
      <c r="J820" s="26">
        <f>'Bruker data input page'!DN820</f>
        <v>0</v>
      </c>
      <c r="K820" s="26" t="str">
        <f>'Bruker data input page'!DO820</f>
        <v/>
      </c>
      <c r="L820" s="26">
        <f>'Bruker data input page'!DP820</f>
        <v>0</v>
      </c>
      <c r="M820" s="26">
        <f>'Bruker data input page'!DQ820</f>
        <v>0</v>
      </c>
      <c r="N820" s="26">
        <f>'Bruker data input page'!DR820</f>
        <v>0</v>
      </c>
      <c r="O820" s="26">
        <f>'Bruker data input page'!DS820</f>
        <v>98</v>
      </c>
      <c r="P820" s="21" t="str">
        <f>'Bruker data input page'!DT820</f>
        <v>10A ALT PATCH</v>
      </c>
      <c r="Q820" s="21">
        <f>'Bruker data input page'!A820</f>
        <v>640</v>
      </c>
      <c r="R820" s="27">
        <f>'Bruker data input page'!B820</f>
        <v>44764.788194444445</v>
      </c>
      <c r="S820" s="22">
        <f>'Bruker data input page'!Y820*Calibrations!H$97+Calibrations!I$97</f>
        <v>50.863760447965419</v>
      </c>
      <c r="T820" s="23">
        <f>Calibrations!O$97*('Bruker data input page'!AK820/0.5993)^2+Calibrations!P$97*('Bruker data input page'!AK820/0.5993)+Calibrations!Q$97</f>
        <v>1.3339512460484306</v>
      </c>
      <c r="U820" s="22">
        <f>Calibrations!$V$97*'Bruker data input page'!W820^2+Calibrations!$W$97*'Bruker data input page'!W820+Calibrations!$X$97</f>
        <v>16.654665263504029</v>
      </c>
      <c r="V820" s="23">
        <f>('Bruker data input page'!AS820/0.69943)*Calibrations!AC$97+Calibrations!AD$97</f>
        <v>10.048935488825581</v>
      </c>
      <c r="W820" s="23">
        <f>'Bruker data input page'!U820*Calibrations!AQ$97+Calibrations!AR$97</f>
        <v>7.8640103165700301</v>
      </c>
      <c r="X820" s="23">
        <f>Calibrations!AJ$97*('Bruker data input page'!AQ820/0.77446)^2+('Bruker data input page'!AQ820/0.77446)*Calibrations!AK$97+Calibrations!AL$97</f>
        <v>0.15937132672590992</v>
      </c>
      <c r="Y820" s="23">
        <f>('Bruker data input page'!AI820/0.7147)*Calibrations!AX$97+Calibrations!AY$97</f>
        <v>12.193067723299865</v>
      </c>
      <c r="Z820" s="23">
        <f>('Bruker data input page'!AG820/0.8302)*Calibrations!BE$97+Calibrations!BF$97</f>
        <v>0.17360976055009761</v>
      </c>
      <c r="AA820" s="23" t="e">
        <f>((('Bruker data input page'!AA820/0.436)^2)*Calibrations!BK$97)+(('Bruker data input page'!AA820/0.436)*Calibrations!BL$97)+Calibrations!BM$97</f>
        <v>#VALUE!</v>
      </c>
      <c r="AB820" s="24">
        <f>'Bruker data input page'!AM820*Calibrations!BS$97*10000+Calibrations!BT$97</f>
        <v>266.36747358095141</v>
      </c>
      <c r="AC820" s="24">
        <f>Calibrations!CA$97*('Bruker data input page'!AO820*10000)^2+('Bruker data input page'!AO820*10000)*Calibrations!CB$97+Calibrations!CC$97</f>
        <v>356.62203849436969</v>
      </c>
      <c r="AD820" s="24">
        <f>'Bruker data input page'!AW820*10000*Calibrations!CI$97+Calibrations!CJ$97</f>
        <v>72.539508065791992</v>
      </c>
      <c r="AE820" s="24">
        <f>'Bruker data input page'!AY820*10000*Calibrations!CP$97+Calibrations!CQ$97</f>
        <v>75.157966481694558</v>
      </c>
      <c r="AF820" s="24">
        <f>Calibrations!$CW$97*('Bruker data input page'!BA820*10000)^2+('Bruker data input page'!BA820*10000)*Calibrations!$CX$97+Calibrations!$CY$97</f>
        <v>74.117702441699478</v>
      </c>
      <c r="AG820" s="24">
        <f>'Bruker data input page'!BI820*10000*Calibrations!DD$97+Calibrations!DE$97</f>
        <v>4.1610912678326706</v>
      </c>
      <c r="AH820" s="24">
        <f>('Bruker data input page'!BK820*10000)*Calibrations!DK$97+Calibrations!DL$97</f>
        <v>105.44449272209728</v>
      </c>
      <c r="AI820" s="24">
        <f>Calibrations!DR$97*('Bruker data input page'!BM820*10000)^2+('Bruker data input page'!BM820*10000)*Calibrations!DS$97+Calibrations!DT$97</f>
        <v>28.664408876081268</v>
      </c>
      <c r="AJ820" s="24">
        <f>Calibrations!DY$97*('Bruker data input page'!BO820*10000)^2+Calibrations!DZ$97*('Bruker data input page'!BO820*10000)+Calibrations!EA$97</f>
        <v>90.553094544379476</v>
      </c>
      <c r="AK820" s="21"/>
      <c r="AL820" s="21"/>
    </row>
    <row r="821" spans="2:38">
      <c r="B821" s="27">
        <f>'Bruker data input page'!B1498</f>
        <v>0</v>
      </c>
      <c r="C821" s="21">
        <f>'Bruker data input page'!G1498</f>
        <v>0</v>
      </c>
      <c r="D821" s="21">
        <f>'Bruker data input page'!H1498</f>
        <v>0</v>
      </c>
      <c r="E821" s="26">
        <f>'Bruker data input page'!L1498</f>
        <v>0</v>
      </c>
      <c r="F821" s="26"/>
      <c r="G821" s="26" t="str">
        <f>'Bruker data input page'!DK821</f>
        <v>393-U1560B-16R-1A</v>
      </c>
      <c r="H821" s="26" t="str">
        <f>'Bruker data input page'!DL821</f>
        <v>SHLF</v>
      </c>
      <c r="I821" s="26">
        <f>'Bruker data input page'!DM821</f>
        <v>0</v>
      </c>
      <c r="J821" s="26">
        <f>'Bruker data input page'!DN821</f>
        <v>0</v>
      </c>
      <c r="K821" s="26" t="str">
        <f>'Bruker data input page'!DO821</f>
        <v/>
      </c>
      <c r="L821" s="26">
        <f>'Bruker data input page'!DP821</f>
        <v>0</v>
      </c>
      <c r="M821" s="26">
        <f>'Bruker data input page'!DQ821</f>
        <v>0</v>
      </c>
      <c r="N821" s="26">
        <f>'Bruker data input page'!DR821</f>
        <v>0</v>
      </c>
      <c r="O821" s="26">
        <f>'Bruker data input page'!DS821</f>
        <v>150</v>
      </c>
      <c r="P821" s="21" t="str">
        <f>'Bruker data input page'!DT821</f>
        <v>11C BKGD</v>
      </c>
      <c r="Q821" s="21">
        <f>'Bruker data input page'!A821</f>
        <v>641</v>
      </c>
      <c r="R821" s="27">
        <f>'Bruker data input page'!B821</f>
        <v>44764.789583333331</v>
      </c>
      <c r="S821" s="22">
        <f>'Bruker data input page'!Y821*Calibrations!H$97+Calibrations!I$97</f>
        <v>53.47650297505583</v>
      </c>
      <c r="T821" s="23">
        <f>Calibrations!O$97*('Bruker data input page'!AK821/0.5993)^2+Calibrations!P$97*('Bruker data input page'!AK821/0.5993)+Calibrations!Q$97</f>
        <v>1.2629498164444575</v>
      </c>
      <c r="U821" s="22">
        <f>Calibrations!$V$97*'Bruker data input page'!W821^2+Calibrations!$W$97*'Bruker data input page'!W821+Calibrations!$X$97</f>
        <v>17.098010199195002</v>
      </c>
      <c r="V821" s="23">
        <f>('Bruker data input page'!AS821/0.69943)*Calibrations!AC$97+Calibrations!AD$97</f>
        <v>9.5047818518018818</v>
      </c>
      <c r="W821" s="23">
        <f>'Bruker data input page'!U821*Calibrations!AQ$97+Calibrations!AR$97</f>
        <v>11.143561761660237</v>
      </c>
      <c r="X821" s="23">
        <f>Calibrations!AJ$97*('Bruker data input page'!AQ821/0.77446)^2+('Bruker data input page'!AQ821/0.77446)*Calibrations!AK$97+Calibrations!AL$97</f>
        <v>0.14540174202215961</v>
      </c>
      <c r="Y821" s="23">
        <f>('Bruker data input page'!AI821/0.7147)*Calibrations!AX$97+Calibrations!AY$97</f>
        <v>11.635834615603581</v>
      </c>
      <c r="Z821" s="23">
        <f>('Bruker data input page'!AG821/0.8302)*Calibrations!BE$97+Calibrations!BF$97</f>
        <v>0.11037389033464598</v>
      </c>
      <c r="AA821" s="23">
        <f>((('Bruker data input page'!AA821/0.436)^2)*Calibrations!BK$97)+(('Bruker data input page'!AA821/0.436)*Calibrations!BL$97)+Calibrations!BM$97</f>
        <v>0.12001096140378122</v>
      </c>
      <c r="AB821" s="24">
        <f>'Bruker data input page'!AM821*Calibrations!BS$97*10000+Calibrations!BT$97</f>
        <v>321.24539037766965</v>
      </c>
      <c r="AC821" s="24">
        <f>Calibrations!CA$97*('Bruker data input page'!AO821*10000)^2+('Bruker data input page'!AO821*10000)*Calibrations!CB$97+Calibrations!CC$97</f>
        <v>355.86544090651807</v>
      </c>
      <c r="AD821" s="24">
        <f>'Bruker data input page'!AW821*10000*Calibrations!CI$97+Calibrations!CJ$97</f>
        <v>81.436261286534275</v>
      </c>
      <c r="AE821" s="24">
        <f>'Bruker data input page'!AY821*10000*Calibrations!CP$97+Calibrations!CQ$97</f>
        <v>71.046121408083096</v>
      </c>
      <c r="AF821" s="24">
        <f>Calibrations!$CW$97*('Bruker data input page'!BA821*10000)^2+('Bruker data input page'!BA821*10000)*Calibrations!$CX$97+Calibrations!$CY$97</f>
        <v>61.704957115767186</v>
      </c>
      <c r="AG821" s="24">
        <f>'Bruker data input page'!BI821*10000*Calibrations!DD$97+Calibrations!DE$97</f>
        <v>1.9009381417320252</v>
      </c>
      <c r="AH821" s="24">
        <f>('Bruker data input page'!BK821*10000)*Calibrations!DK$97+Calibrations!DL$97</f>
        <v>104.4513151110169</v>
      </c>
      <c r="AI821" s="24">
        <f>Calibrations!DR$97*('Bruker data input page'!BM821*10000)^2+('Bruker data input page'!BM821*10000)*Calibrations!DS$97+Calibrations!DT$97</f>
        <v>26.542141426048879</v>
      </c>
      <c r="AJ821" s="24">
        <f>Calibrations!DY$97*('Bruker data input page'!BO821*10000)^2+Calibrations!DZ$97*('Bruker data input page'!BO821*10000)+Calibrations!EA$97</f>
        <v>81.208392729611035</v>
      </c>
      <c r="AK821" s="21"/>
      <c r="AL821" s="21"/>
    </row>
    <row r="822" spans="2:38">
      <c r="B822" s="27">
        <f>'Bruker data input page'!B1499</f>
        <v>0</v>
      </c>
      <c r="C822" s="21">
        <f>'Bruker data input page'!G1499</f>
        <v>0</v>
      </c>
      <c r="D822" s="21">
        <f>'Bruker data input page'!H1499</f>
        <v>0</v>
      </c>
      <c r="E822" s="26">
        <f>'Bruker data input page'!L1499</f>
        <v>0</v>
      </c>
      <c r="F822" s="26"/>
      <c r="G822" s="26" t="str">
        <f>'Bruker data input page'!DK822</f>
        <v>393-U1560B-16R-2A</v>
      </c>
      <c r="H822" s="26" t="str">
        <f>'Bruker data input page'!DL822</f>
        <v>SHLF</v>
      </c>
      <c r="I822" s="26">
        <f>'Bruker data input page'!DM822</f>
        <v>0</v>
      </c>
      <c r="J822" s="26">
        <f>'Bruker data input page'!DN822</f>
        <v>0</v>
      </c>
      <c r="K822" s="26" t="str">
        <f>'Bruker data input page'!DO822</f>
        <v/>
      </c>
      <c r="L822" s="26">
        <f>'Bruker data input page'!DP822</f>
        <v>0</v>
      </c>
      <c r="M822" s="26">
        <f>'Bruker data input page'!DQ822</f>
        <v>0</v>
      </c>
      <c r="N822" s="26">
        <f>'Bruker data input page'!DR822</f>
        <v>0</v>
      </c>
      <c r="O822" s="26">
        <f>'Bruker data input page'!DS822</f>
        <v>29</v>
      </c>
      <c r="P822" s="21" t="str">
        <f>'Bruker data input page'!DT822</f>
        <v>3A BKGD</v>
      </c>
      <c r="Q822" s="21">
        <f>'Bruker data input page'!A822</f>
        <v>642</v>
      </c>
      <c r="R822" s="27">
        <f>'Bruker data input page'!B822</f>
        <v>44764.794444444444</v>
      </c>
      <c r="S822" s="22">
        <f>'Bruker data input page'!Y822*Calibrations!H$97+Calibrations!I$97</f>
        <v>51.963393557934573</v>
      </c>
      <c r="T822" s="23">
        <f>Calibrations!O$97*('Bruker data input page'!AK822/0.5993)^2+Calibrations!P$97*('Bruker data input page'!AK822/0.5993)+Calibrations!Q$97</f>
        <v>1.2870794626218194</v>
      </c>
      <c r="U822" s="22">
        <f>Calibrations!$V$97*'Bruker data input page'!W822^2+Calibrations!$W$97*'Bruker data input page'!W822+Calibrations!$X$97</f>
        <v>16.63808519393433</v>
      </c>
      <c r="V822" s="23">
        <f>('Bruker data input page'!AS822/0.69943)*Calibrations!AC$97+Calibrations!AD$97</f>
        <v>8.3881227484781888</v>
      </c>
      <c r="W822" s="23">
        <f>'Bruker data input page'!U822*Calibrations!AQ$97+Calibrations!AR$97</f>
        <v>10.215550977221579</v>
      </c>
      <c r="X822" s="23">
        <f>Calibrations!AJ$97*('Bruker data input page'!AQ822/0.77446)^2+('Bruker data input page'!AQ822/0.77446)*Calibrations!AK$97+Calibrations!AL$97</f>
        <v>0.13685050535181942</v>
      </c>
      <c r="Y822" s="23">
        <f>('Bruker data input page'!AI822/0.7147)*Calibrations!AX$97+Calibrations!AY$97</f>
        <v>11.582395047078609</v>
      </c>
      <c r="Z822" s="23">
        <f>('Bruker data input page'!AG822/0.8302)*Calibrations!BE$97+Calibrations!BF$97</f>
        <v>0.18764540716116448</v>
      </c>
      <c r="AA822" s="23">
        <f>((('Bruker data input page'!AA822/0.436)^2)*Calibrations!BK$97)+(('Bruker data input page'!AA822/0.436)*Calibrations!BL$97)+Calibrations!BM$97</f>
        <v>0.11813965884414847</v>
      </c>
      <c r="AB822" s="24">
        <f>'Bruker data input page'!AM822*Calibrations!BS$97*10000+Calibrations!BT$97</f>
        <v>296.37883432915669</v>
      </c>
      <c r="AC822" s="24">
        <f>Calibrations!CA$97*('Bruker data input page'!AO822*10000)^2+('Bruker data input page'!AO822*10000)*Calibrations!CB$97+Calibrations!CC$97</f>
        <v>332.7469119888267</v>
      </c>
      <c r="AD822" s="24">
        <f>'Bruker data input page'!AW822*10000*Calibrations!CI$97+Calibrations!CJ$97</f>
        <v>131.85119620407391</v>
      </c>
      <c r="AE822" s="24">
        <f>'Bruker data input page'!AY822*10000*Calibrations!CP$97+Calibrations!CQ$97</f>
        <v>79.269811555306035</v>
      </c>
      <c r="AF822" s="24">
        <f>Calibrations!$CW$97*('Bruker data input page'!BA822*10000)^2+('Bruker data input page'!BA822*10000)*Calibrations!$CX$97+Calibrations!$CY$97</f>
        <v>67.281049961406254</v>
      </c>
      <c r="AG822" s="24" t="e">
        <f>'Bruker data input page'!BI822*10000*Calibrations!DD$97+Calibrations!DE$97</f>
        <v>#VALUE!</v>
      </c>
      <c r="AH822" s="24">
        <f>('Bruker data input page'!BK822*10000)*Calibrations!DK$97+Calibrations!DL$97</f>
        <v>107.43084794425806</v>
      </c>
      <c r="AI822" s="24">
        <f>Calibrations!DR$97*('Bruker data input page'!BM822*10000)^2+('Bruker data input page'!BM822*10000)*Calibrations!DS$97+Calibrations!DT$97</f>
        <v>27.603420073396141</v>
      </c>
      <c r="AJ822" s="24">
        <f>Calibrations!DY$97*('Bruker data input page'!BO822*10000)^2+Calibrations!DZ$97*('Bruker data input page'!BO822*10000)+Calibrations!EA$97</f>
        <v>91.400756067273065</v>
      </c>
      <c r="AK822" s="21"/>
      <c r="AL822" s="21"/>
    </row>
    <row r="823" spans="2:38">
      <c r="B823" s="27">
        <f>'Bruker data input page'!B1500</f>
        <v>0</v>
      </c>
      <c r="C823" s="21">
        <f>'Bruker data input page'!G1500</f>
        <v>0</v>
      </c>
      <c r="D823" s="21">
        <f>'Bruker data input page'!H1500</f>
        <v>0</v>
      </c>
      <c r="E823" s="26">
        <f>'Bruker data input page'!L1500</f>
        <v>0</v>
      </c>
      <c r="F823" s="26"/>
      <c r="G823" s="26" t="str">
        <f>'Bruker data input page'!DK823</f>
        <v>393-U1560B-16R-2A</v>
      </c>
      <c r="H823" s="26" t="str">
        <f>'Bruker data input page'!DL823</f>
        <v>SHLF</v>
      </c>
      <c r="I823" s="26">
        <f>'Bruker data input page'!DM823</f>
        <v>0</v>
      </c>
      <c r="J823" s="26">
        <f>'Bruker data input page'!DN823</f>
        <v>0</v>
      </c>
      <c r="K823" s="26" t="str">
        <f>'Bruker data input page'!DO823</f>
        <v/>
      </c>
      <c r="L823" s="26">
        <f>'Bruker data input page'!DP823</f>
        <v>0</v>
      </c>
      <c r="M823" s="26">
        <f>'Bruker data input page'!DQ823</f>
        <v>0</v>
      </c>
      <c r="N823" s="26">
        <f>'Bruker data input page'!DR823</f>
        <v>0</v>
      </c>
      <c r="O823" s="26">
        <f>'Bruker data input page'!DS823</f>
        <v>46</v>
      </c>
      <c r="P823" s="21" t="str">
        <f>'Bruker data input page'!DT823</f>
        <v>6A ALT LIGHT ORANGE HALO</v>
      </c>
      <c r="Q823" s="21">
        <f>'Bruker data input page'!A823</f>
        <v>643</v>
      </c>
      <c r="R823" s="27">
        <f>'Bruker data input page'!B823</f>
        <v>44764.796527777777</v>
      </c>
      <c r="S823" s="22">
        <f>'Bruker data input page'!Y823*Calibrations!H$97+Calibrations!I$97</f>
        <v>51.883549857243132</v>
      </c>
      <c r="T823" s="23">
        <f>Calibrations!O$97*('Bruker data input page'!AK823/0.5993)^2+Calibrations!P$97*('Bruker data input page'!AK823/0.5993)+Calibrations!Q$97</f>
        <v>1.2464787071710681</v>
      </c>
      <c r="U823" s="22">
        <f>Calibrations!$V$97*'Bruker data input page'!W823^2+Calibrations!$W$97*'Bruker data input page'!W823+Calibrations!$X$97</f>
        <v>17.257867259249242</v>
      </c>
      <c r="V823" s="23">
        <f>('Bruker data input page'!AS823/0.69943)*Calibrations!AC$97+Calibrations!AD$97</f>
        <v>9.3637422949959515</v>
      </c>
      <c r="W823" s="23">
        <f>'Bruker data input page'!U823*Calibrations!AQ$97+Calibrations!AR$97</f>
        <v>10.668342905795608</v>
      </c>
      <c r="X823" s="23">
        <f>Calibrations!AJ$97*('Bruker data input page'!AQ823/0.77446)^2+('Bruker data input page'!AQ823/0.77446)*Calibrations!AK$97+Calibrations!AL$97</f>
        <v>0.14315294720231636</v>
      </c>
      <c r="Y823" s="23">
        <f>('Bruker data input page'!AI823/0.7147)*Calibrations!AX$97+Calibrations!AY$97</f>
        <v>11.514644027153789</v>
      </c>
      <c r="Z823" s="23">
        <f>('Bruker data input page'!AG823/0.8302)*Calibrations!BE$97+Calibrations!BF$97</f>
        <v>0.28106546363697488</v>
      </c>
      <c r="AA823" s="23">
        <f>((('Bruker data input page'!AA823/0.436)^2)*Calibrations!BK$97)+(('Bruker data input page'!AA823/0.436)*Calibrations!BL$97)+Calibrations!BM$97</f>
        <v>7.8433454386304141E-2</v>
      </c>
      <c r="AB823" s="24">
        <f>'Bruker data input page'!AM823*Calibrations!BS$97*10000+Calibrations!BT$97</f>
        <v>291.23402962946443</v>
      </c>
      <c r="AC823" s="24">
        <f>Calibrations!CA$97*('Bruker data input page'!AO823*10000)^2+('Bruker data input page'!AO823*10000)*Calibrations!CB$97+Calibrations!CC$97</f>
        <v>336.07098481310538</v>
      </c>
      <c r="AD823" s="24">
        <f>'Bruker data input page'!AW823*10000*Calibrations!CI$97+Calibrations!CJ$97</f>
        <v>77.482148743982151</v>
      </c>
      <c r="AE823" s="24">
        <f>'Bruker data input page'!AY823*10000*Calibrations!CP$97+Calibrations!CQ$97</f>
        <v>71.046121408083096</v>
      </c>
      <c r="AF823" s="24">
        <f>Calibrations!$CW$97*('Bruker data input page'!BA823*10000)^2+('Bruker data input page'!BA823*10000)*Calibrations!$CX$97+Calibrations!$CY$97</f>
        <v>64.504866967631671</v>
      </c>
      <c r="AG823" s="24">
        <f>'Bruker data input page'!BI823*10000*Calibrations!DD$97+Calibrations!DE$97</f>
        <v>5.2911678308829933</v>
      </c>
      <c r="AH823" s="24">
        <f>('Bruker data input page'!BK823*10000)*Calibrations!DK$97+Calibrations!DL$97</f>
        <v>98.492249444534551</v>
      </c>
      <c r="AI823" s="24">
        <f>Calibrations!DR$97*('Bruker data input page'!BM823*10000)^2+('Bruker data input page'!BM823*10000)*Calibrations!DS$97+Calibrations!DT$97</f>
        <v>30.785516947465101</v>
      </c>
      <c r="AJ823" s="24">
        <f>Calibrations!DY$97*('Bruker data input page'!BO823*10000)^2+Calibrations!DZ$97*('Bruker data input page'!BO823*10000)+Calibrations!EA$97</f>
        <v>91.400756067273065</v>
      </c>
      <c r="AK823" s="21"/>
      <c r="AL823" s="21"/>
    </row>
    <row r="824" spans="2:38">
      <c r="B824" s="27">
        <f>'Bruker data input page'!B1501</f>
        <v>0</v>
      </c>
      <c r="C824" s="21">
        <f>'Bruker data input page'!G1501</f>
        <v>0</v>
      </c>
      <c r="D824" s="21">
        <f>'Bruker data input page'!H1501</f>
        <v>0</v>
      </c>
      <c r="E824" s="26">
        <f>'Bruker data input page'!L1501</f>
        <v>0</v>
      </c>
      <c r="F824" s="26"/>
      <c r="G824" s="26" t="str">
        <f>'Bruker data input page'!DK824</f>
        <v>393-U1560B-16R-2A</v>
      </c>
      <c r="H824" s="26" t="str">
        <f>'Bruker data input page'!DL824</f>
        <v>SHLF</v>
      </c>
      <c r="I824" s="26">
        <f>'Bruker data input page'!DM824</f>
        <v>0</v>
      </c>
      <c r="J824" s="26">
        <f>'Bruker data input page'!DN824</f>
        <v>0</v>
      </c>
      <c r="K824" s="26" t="str">
        <f>'Bruker data input page'!DO824</f>
        <v/>
      </c>
      <c r="L824" s="26">
        <f>'Bruker data input page'!DP824</f>
        <v>0</v>
      </c>
      <c r="M824" s="26">
        <f>'Bruker data input page'!DQ824</f>
        <v>0</v>
      </c>
      <c r="N824" s="26">
        <f>'Bruker data input page'!DR824</f>
        <v>0</v>
      </c>
      <c r="O824" s="26">
        <f>'Bruker data input page'!DS824</f>
        <v>58</v>
      </c>
      <c r="P824" s="21" t="str">
        <f>'Bruker data input page'!DT824</f>
        <v>7A BKGD</v>
      </c>
      <c r="Q824" s="21">
        <f>'Bruker data input page'!A824</f>
        <v>644</v>
      </c>
      <c r="R824" s="27">
        <f>'Bruker data input page'!B824</f>
        <v>44764.798611111109</v>
      </c>
      <c r="S824" s="22">
        <f>'Bruker data input page'!Y824*Calibrations!H$97+Calibrations!I$97</f>
        <v>53.872157027589303</v>
      </c>
      <c r="T824" s="23">
        <f>Calibrations!O$97*('Bruker data input page'!AK824/0.5993)^2+Calibrations!P$97*('Bruker data input page'!AK824/0.5993)+Calibrations!Q$97</f>
        <v>1.2572232358351787</v>
      </c>
      <c r="U824" s="22">
        <f>Calibrations!$V$97*'Bruker data input page'!W824^2+Calibrations!$W$97*'Bruker data input page'!W824+Calibrations!$X$97</f>
        <v>17.68950692091418</v>
      </c>
      <c r="V824" s="23">
        <f>('Bruker data input page'!AS824/0.69943)*Calibrations!AC$97+Calibrations!AD$97</f>
        <v>8.8832003764500289</v>
      </c>
      <c r="W824" s="23">
        <f>'Bruker data input page'!U824*Calibrations!AQ$97+Calibrations!AR$97</f>
        <v>10.462053841838099</v>
      </c>
      <c r="X824" s="23">
        <f>Calibrations!AJ$97*('Bruker data input page'!AQ824/0.77446)^2+('Bruker data input page'!AQ824/0.77446)*Calibrations!AK$97+Calibrations!AL$97</f>
        <v>0.13658764793023126</v>
      </c>
      <c r="Y824" s="23">
        <f>('Bruker data input page'!AI824/0.7147)*Calibrations!AX$97+Calibrations!AY$97</f>
        <v>11.773315898731926</v>
      </c>
      <c r="Z824" s="23">
        <f>('Bruker data input page'!AG824/0.8302)*Calibrations!BE$97+Calibrations!BF$97</f>
        <v>0.10343152749476346</v>
      </c>
      <c r="AA824" s="23">
        <f>((('Bruker data input page'!AA824/0.436)^2)*Calibrations!BK$97)+(('Bruker data input page'!AA824/0.436)*Calibrations!BL$97)+Calibrations!BM$97</f>
        <v>0.11701602774846116</v>
      </c>
      <c r="AB824" s="24">
        <f>'Bruker data input page'!AM824*Calibrations!BS$97*10000+Calibrations!BT$97</f>
        <v>245.78825478218204</v>
      </c>
      <c r="AC824" s="24">
        <f>Calibrations!CA$97*('Bruker data input page'!AO824*10000)^2+('Bruker data input page'!AO824*10000)*Calibrations!CB$97+Calibrations!CC$97</f>
        <v>354.34412711791845</v>
      </c>
      <c r="AD824" s="24">
        <f>'Bruker data input page'!AW824*10000*Calibrations!CI$97+Calibrations!CJ$97</f>
        <v>85.3903738290864</v>
      </c>
      <c r="AE824" s="24">
        <f>'Bruker data input page'!AY824*10000*Calibrations!CP$97+Calibrations!CQ$97</f>
        <v>68.990198871277371</v>
      </c>
      <c r="AF824" s="24">
        <f>Calibrations!$CW$97*('Bruker data input page'!BA824*10000)^2+('Bruker data input page'!BA824*10000)*Calibrations!$CX$97+Calibrations!$CY$97</f>
        <v>65.895924321780186</v>
      </c>
      <c r="AG824" s="24" t="e">
        <f>'Bruker data input page'!BI824*10000*Calibrations!DD$97+Calibrations!DE$97</f>
        <v>#VALUE!</v>
      </c>
      <c r="AH824" s="24">
        <f>('Bruker data input page'!BK824*10000)*Calibrations!DK$97+Calibrations!DL$97</f>
        <v>103.4581374999365</v>
      </c>
      <c r="AI824" s="24">
        <f>Calibrations!DR$97*('Bruker data input page'!BM824*10000)^2+('Bruker data input page'!BM824*10000)*Calibrations!DS$97+Calibrations!DT$97</f>
        <v>27.603420073396141</v>
      </c>
      <c r="AJ824" s="24">
        <f>Calibrations!DY$97*('Bruker data input page'!BO824*10000)^2+Calibrations!DZ$97*('Bruker data input page'!BO824*10000)+Calibrations!EA$97</f>
        <v>86.310144870152669</v>
      </c>
      <c r="AK824" s="21"/>
      <c r="AL824" s="21"/>
    </row>
    <row r="825" spans="2:38">
      <c r="B825" s="27">
        <f>'Bruker data input page'!B1502</f>
        <v>0</v>
      </c>
      <c r="C825" s="21">
        <f>'Bruker data input page'!G1502</f>
        <v>0</v>
      </c>
      <c r="D825" s="21">
        <f>'Bruker data input page'!H1502</f>
        <v>0</v>
      </c>
      <c r="E825" s="26">
        <f>'Bruker data input page'!L1502</f>
        <v>0</v>
      </c>
      <c r="F825" s="26"/>
      <c r="G825" s="26" t="str">
        <f>'Bruker data input page'!DK825</f>
        <v>393-U1560B-16R-2A</v>
      </c>
      <c r="H825" s="26" t="str">
        <f>'Bruker data input page'!DL825</f>
        <v>SHLF</v>
      </c>
      <c r="I825" s="26">
        <f>'Bruker data input page'!DM825</f>
        <v>0</v>
      </c>
      <c r="J825" s="26">
        <f>'Bruker data input page'!DN825</f>
        <v>0</v>
      </c>
      <c r="K825" s="26" t="str">
        <f>'Bruker data input page'!DO825</f>
        <v/>
      </c>
      <c r="L825" s="26">
        <f>'Bruker data input page'!DP825</f>
        <v>0</v>
      </c>
      <c r="M825" s="26">
        <f>'Bruker data input page'!DQ825</f>
        <v>0</v>
      </c>
      <c r="N825" s="26">
        <f>'Bruker data input page'!DR825</f>
        <v>0</v>
      </c>
      <c r="O825" s="26">
        <f>'Bruker data input page'!DS825</f>
        <v>97</v>
      </c>
      <c r="P825" s="21" t="str">
        <f>'Bruker data input page'!DT825</f>
        <v>10A ALT</v>
      </c>
      <c r="Q825" s="21">
        <f>'Bruker data input page'!A825</f>
        <v>645</v>
      </c>
      <c r="R825" s="27">
        <f>'Bruker data input page'!B825</f>
        <v>44764.800694444442</v>
      </c>
      <c r="S825" s="22">
        <f>'Bruker data input page'!Y825*Calibrations!H$97+Calibrations!I$97</f>
        <v>51.974799800890494</v>
      </c>
      <c r="T825" s="23">
        <f>Calibrations!O$97*('Bruker data input page'!AK825/0.5993)^2+Calibrations!P$97*('Bruker data input page'!AK825/0.5993)+Calibrations!Q$97</f>
        <v>1.3889679855812223</v>
      </c>
      <c r="U825" s="22">
        <f>Calibrations!$V$97*'Bruker data input page'!W825^2+Calibrations!$W$97*'Bruker data input page'!W825+Calibrations!$X$97</f>
        <v>17.829685998117647</v>
      </c>
      <c r="V825" s="23">
        <f>('Bruker data input page'!AS825/0.69943)*Calibrations!AC$97+Calibrations!AD$97</f>
        <v>10.353465797194307</v>
      </c>
      <c r="W825" s="23">
        <f>'Bruker data input page'!U825*Calibrations!AQ$97+Calibrations!AR$97</f>
        <v>6.7869377998809099</v>
      </c>
      <c r="X825" s="23">
        <f>Calibrations!AJ$97*('Bruker data input page'!AQ825/0.77446)^2+('Bruker data input page'!AQ825/0.77446)*Calibrations!AK$97+Calibrations!AL$97</f>
        <v>0.14201517312582623</v>
      </c>
      <c r="Y825" s="23">
        <f>('Bruker data input page'!AI825/0.7147)*Calibrations!AX$97+Calibrations!AY$97</f>
        <v>12.385511069782954</v>
      </c>
      <c r="Z825" s="23">
        <f>('Bruker data input page'!AG825/0.8302)*Calibrations!BE$97+Calibrations!BF$97</f>
        <v>0.30898583592780676</v>
      </c>
      <c r="AA825" s="23">
        <f>((('Bruker data input page'!AA825/0.436)^2)*Calibrations!BK$97)+(('Bruker data input page'!AA825/0.436)*Calibrations!BL$97)+Calibrations!BM$97</f>
        <v>9.3651663169764074E-2</v>
      </c>
      <c r="AB825" s="24">
        <f>'Bruker data input page'!AM825*Calibrations!BS$97*10000+Calibrations!BT$97</f>
        <v>268.08240848084881</v>
      </c>
      <c r="AC825" s="24">
        <f>Calibrations!CA$97*('Bruker data input page'!AO825*10000)^2+('Bruker data input page'!AO825*10000)*Calibrations!CB$97+Calibrations!CC$97</f>
        <v>363.30963759158601</v>
      </c>
      <c r="AD825" s="24">
        <f>'Bruker data input page'!AW825*10000*Calibrations!CI$97+Calibrations!CJ$97</f>
        <v>88.355958236000475</v>
      </c>
      <c r="AE825" s="24">
        <f>'Bruker data input page'!AY825*10000*Calibrations!CP$97+Calibrations!CQ$97</f>
        <v>82.353695360514607</v>
      </c>
      <c r="AF825" s="24">
        <f>Calibrations!$CW$97*('Bruker data input page'!BA825*10000)^2+('Bruker data input page'!BA825*10000)*Calibrations!$CX$97+Calibrations!$CY$97</f>
        <v>80.80606205893092</v>
      </c>
      <c r="AG825" s="24">
        <f>'Bruker data input page'!BI825*10000*Calibrations!DD$97+Calibrations!DE$97</f>
        <v>4.1610912678326706</v>
      </c>
      <c r="AH825" s="24">
        <f>('Bruker data input page'!BK825*10000)*Calibrations!DK$97+Calibrations!DL$97</f>
        <v>106.43767033317768</v>
      </c>
      <c r="AI825" s="24">
        <f>Calibrations!DR$97*('Bruker data input page'!BM825*10000)^2+('Bruker data input page'!BM825*10000)*Calibrations!DS$97+Calibrations!DT$97</f>
        <v>27.603420073396141</v>
      </c>
      <c r="AJ825" s="24">
        <f>Calibrations!DY$97*('Bruker data input page'!BO825*10000)^2+Calibrations!DZ$97*('Bruker data input page'!BO825*10000)+Calibrations!EA$97</f>
        <v>93.941883812050335</v>
      </c>
      <c r="AK825" s="21"/>
      <c r="AL825" s="21"/>
    </row>
    <row r="826" spans="2:38">
      <c r="B826" s="27">
        <f>'Bruker data input page'!B1503</f>
        <v>0</v>
      </c>
      <c r="C826" s="21">
        <f>'Bruker data input page'!G1503</f>
        <v>0</v>
      </c>
      <c r="D826" s="21">
        <f>'Bruker data input page'!H1503</f>
        <v>0</v>
      </c>
      <c r="E826" s="26">
        <f>'Bruker data input page'!L1503</f>
        <v>0</v>
      </c>
      <c r="F826" s="26"/>
      <c r="G826" s="26" t="str">
        <f>'Bruker data input page'!DK826</f>
        <v>393-U1560B-16R-2A</v>
      </c>
      <c r="H826" s="26" t="str">
        <f>'Bruker data input page'!DL826</f>
        <v>SHLF</v>
      </c>
      <c r="I826" s="26">
        <f>'Bruker data input page'!DM826</f>
        <v>0</v>
      </c>
      <c r="J826" s="26">
        <f>'Bruker data input page'!DN826</f>
        <v>0</v>
      </c>
      <c r="K826" s="26" t="str">
        <f>'Bruker data input page'!DO826</f>
        <v/>
      </c>
      <c r="L826" s="26">
        <f>'Bruker data input page'!DP826</f>
        <v>0</v>
      </c>
      <c r="M826" s="26">
        <f>'Bruker data input page'!DQ826</f>
        <v>0</v>
      </c>
      <c r="N826" s="26">
        <f>'Bruker data input page'!DR826</f>
        <v>0</v>
      </c>
      <c r="O826" s="26">
        <f>'Bruker data input page'!DS826</f>
        <v>129</v>
      </c>
      <c r="P826" s="21" t="str">
        <f>'Bruker data input page'!DT826</f>
        <v>12A ALT LIGHT ORNGE HALO</v>
      </c>
      <c r="Q826" s="21">
        <f>'Bruker data input page'!A826</f>
        <v>646</v>
      </c>
      <c r="R826" s="27">
        <f>'Bruker data input page'!B826</f>
        <v>44764.802777777775</v>
      </c>
      <c r="S826" s="22">
        <f>'Bruker data input page'!Y826*Calibrations!H$97+Calibrations!I$97</f>
        <v>51.761645635651739</v>
      </c>
      <c r="T826" s="23">
        <f>Calibrations!O$97*('Bruker data input page'!AK826/0.5993)^2+Calibrations!P$97*('Bruker data input page'!AK826/0.5993)+Calibrations!Q$97</f>
        <v>1.2609816052467959</v>
      </c>
      <c r="U826" s="22">
        <f>Calibrations!$V$97*'Bruker data input page'!W826^2+Calibrations!$W$97*'Bruker data input page'!W826+Calibrations!$X$97</f>
        <v>15.621248436497543</v>
      </c>
      <c r="V826" s="23">
        <f>('Bruker data input page'!AS826/0.69943)*Calibrations!AC$97+Calibrations!AD$97</f>
        <v>8.727769028133288</v>
      </c>
      <c r="W826" s="23">
        <f>'Bruker data input page'!U826*Calibrations!AQ$97+Calibrations!AR$97</f>
        <v>11.093487846416568</v>
      </c>
      <c r="X826" s="23">
        <f>Calibrations!AJ$97*('Bruker data input page'!AQ826/0.77446)^2+('Bruker data input page'!AQ826/0.77446)*Calibrations!AK$97+Calibrations!AL$97</f>
        <v>0.13380105681444943</v>
      </c>
      <c r="Y826" s="23">
        <f>('Bruker data input page'!AI826/0.7147)*Calibrations!AX$97+Calibrations!AY$97</f>
        <v>10.875652947098793</v>
      </c>
      <c r="Z826" s="23">
        <f>('Bruker data input page'!AG826/0.8302)*Calibrations!BE$97+Calibrations!BF$97</f>
        <v>0.22945050513176138</v>
      </c>
      <c r="AA826" s="23">
        <f>((('Bruker data input page'!AA826/0.436)^2)*Calibrations!BK$97)+(('Bruker data input page'!AA826/0.436)*Calibrations!BL$97)+Calibrations!BM$97</f>
        <v>8.9857730472744729E-2</v>
      </c>
      <c r="AB826" s="24">
        <f>'Bruker data input page'!AM826*Calibrations!BS$97*10000+Calibrations!BT$97</f>
        <v>286.94669237972073</v>
      </c>
      <c r="AC826" s="24">
        <f>Calibrations!CA$97*('Bruker data input page'!AO826*10000)^2+('Bruker data input page'!AO826*10000)*Calibrations!CB$97+Calibrations!CC$97</f>
        <v>352.04185990277767</v>
      </c>
      <c r="AD826" s="24">
        <f>'Bruker data input page'!AW826*10000*Calibrations!CI$97+Calibrations!CJ$97</f>
        <v>155.57587145938663</v>
      </c>
      <c r="AE826" s="24">
        <f>'Bruker data input page'!AY826*10000*Calibrations!CP$97+Calibrations!CQ$97</f>
        <v>73.102043944888834</v>
      </c>
      <c r="AF826" s="24">
        <f>Calibrations!$CW$97*('Bruker data input page'!BA826*10000)^2+('Bruker data input page'!BA826*10000)*Calibrations!$CX$97+Calibrations!$CY$97</f>
        <v>60.296104618051245</v>
      </c>
      <c r="AG826" s="24">
        <f>'Bruker data input page'!BI826*10000*Calibrations!DD$97+Calibrations!DE$97</f>
        <v>3.0310147047823475</v>
      </c>
      <c r="AH826" s="24">
        <f>('Bruker data input page'!BK826*10000)*Calibrations!DK$97+Calibrations!DL$97</f>
        <v>101.47178227777572</v>
      </c>
      <c r="AI826" s="24">
        <f>Calibrations!DR$97*('Bruker data input page'!BM826*10000)^2+('Bruker data input page'!BM826*10000)*Calibrations!DS$97+Calibrations!DT$97</f>
        <v>31.845636216163818</v>
      </c>
      <c r="AJ826" s="24">
        <f>Calibrations!DY$97*('Bruker data input page'!BO826*10000)^2+Calibrations!DZ$97*('Bruker data input page'!BO826*10000)+Calibrations!EA$97</f>
        <v>91.400756067273065</v>
      </c>
      <c r="AK826" s="21"/>
      <c r="AL826" s="21"/>
    </row>
    <row r="827" spans="2:38">
      <c r="B827" s="27">
        <f>'Bruker data input page'!B1504</f>
        <v>0</v>
      </c>
      <c r="C827" s="21">
        <f>'Bruker data input page'!G1504</f>
        <v>0</v>
      </c>
      <c r="D827" s="21">
        <f>'Bruker data input page'!H1504</f>
        <v>0</v>
      </c>
      <c r="E827" s="26">
        <f>'Bruker data input page'!L1504</f>
        <v>0</v>
      </c>
      <c r="F827" s="26"/>
      <c r="G827" s="26" t="str">
        <f>'Bruker data input page'!DK827</f>
        <v>393-U1560B-16R-3A</v>
      </c>
      <c r="H827" s="26" t="str">
        <f>'Bruker data input page'!DL827</f>
        <v>SHLF</v>
      </c>
      <c r="I827" s="26">
        <f>'Bruker data input page'!DM827</f>
        <v>0</v>
      </c>
      <c r="J827" s="26">
        <f>'Bruker data input page'!DN827</f>
        <v>0</v>
      </c>
      <c r="K827" s="26" t="str">
        <f>'Bruker data input page'!DO827</f>
        <v/>
      </c>
      <c r="L827" s="26">
        <f>'Bruker data input page'!DP827</f>
        <v>0</v>
      </c>
      <c r="M827" s="26">
        <f>'Bruker data input page'!DQ827</f>
        <v>0</v>
      </c>
      <c r="N827" s="26">
        <f>'Bruker data input page'!DR827</f>
        <v>0</v>
      </c>
      <c r="O827" s="26">
        <f>'Bruker data input page'!DS827</f>
        <v>20</v>
      </c>
      <c r="P827" s="21" t="str">
        <f>'Bruker data input page'!DT827</f>
        <v>1A BKGD</v>
      </c>
      <c r="Q827" s="21">
        <f>'Bruker data input page'!A827</f>
        <v>647</v>
      </c>
      <c r="R827" s="27">
        <f>'Bruker data input page'!B827</f>
        <v>44764.81527777778</v>
      </c>
      <c r="S827" s="22">
        <f>'Bruker data input page'!Y827*Calibrations!H$97+Calibrations!I$97</f>
        <v>54.645524063006832</v>
      </c>
      <c r="T827" s="23">
        <f>Calibrations!O$97*('Bruker data input page'!AK827/0.5993)^2+Calibrations!P$97*('Bruker data input page'!AK827/0.5993)+Calibrations!Q$97</f>
        <v>1.2740374751708499</v>
      </c>
      <c r="U827" s="22">
        <f>Calibrations!$V$97*'Bruker data input page'!W827^2+Calibrations!$W$97*'Bruker data input page'!W827+Calibrations!$X$97</f>
        <v>17.901499027175181</v>
      </c>
      <c r="V827" s="23">
        <f>('Bruker data input page'!AS827/0.69943)*Calibrations!AC$97+Calibrations!AD$97</f>
        <v>9.0553262029193089</v>
      </c>
      <c r="W827" s="23">
        <f>'Bruker data input page'!U827*Calibrations!AQ$97+Calibrations!AR$97</f>
        <v>11.480739013339619</v>
      </c>
      <c r="X827" s="23">
        <f>Calibrations!AJ$97*('Bruker data input page'!AQ827/0.77446)^2+('Bruker data input page'!AQ827/0.77446)*Calibrations!AK$97+Calibrations!AL$97</f>
        <v>0.14035597795098415</v>
      </c>
      <c r="Y827" s="23">
        <f>('Bruker data input page'!AI827/0.7147)*Calibrations!AX$97+Calibrations!AY$97</f>
        <v>11.598076743825256</v>
      </c>
      <c r="Z827" s="23">
        <f>('Bruker data input page'!AG827/0.8302)*Calibrations!BE$97+Calibrations!BF$97</f>
        <v>0.10584626239559215</v>
      </c>
      <c r="AA827" s="23">
        <f>((('Bruker data input page'!AA827/0.436)^2)*Calibrations!BK$97)+(('Bruker data input page'!AA827/0.436)*Calibrations!BL$97)+Calibrations!BM$97</f>
        <v>7.5376219671089761E-2</v>
      </c>
      <c r="AB827" s="24">
        <f>'Bruker data input page'!AM827*Calibrations!BS$97*10000+Calibrations!BT$97</f>
        <v>290.37656217951564</v>
      </c>
      <c r="AC827" s="24">
        <f>Calibrations!CA$97*('Bruker data input page'!AO827*10000)^2+('Bruker data input page'!AO827*10000)*Calibrations!CB$97+Calibrations!CC$97</f>
        <v>353.57941091717032</v>
      </c>
      <c r="AD827" s="24">
        <f>'Bruker data input page'!AW827*10000*Calibrations!CI$97+Calibrations!CJ$97</f>
        <v>83.413317557810331</v>
      </c>
      <c r="AE827" s="24">
        <f>'Bruker data input page'!AY827*10000*Calibrations!CP$97+Calibrations!CQ$97</f>
        <v>68.990198871277371</v>
      </c>
      <c r="AF827" s="24">
        <f>Calibrations!$CW$97*('Bruker data input page'!BA827*10000)^2+('Bruker data input page'!BA827*10000)*Calibrations!$CX$97+Calibrations!$CY$97</f>
        <v>74.117702441699478</v>
      </c>
      <c r="AG827" s="24" t="e">
        <f>'Bruker data input page'!BI827*10000*Calibrations!DD$97+Calibrations!DE$97</f>
        <v>#VALUE!</v>
      </c>
      <c r="AH827" s="24">
        <f>('Bruker data input page'!BK827*10000)*Calibrations!DK$97+Calibrations!DL$97</f>
        <v>99.485427055614949</v>
      </c>
      <c r="AI827" s="24">
        <f>Calibrations!DR$97*('Bruker data input page'!BM827*10000)^2+('Bruker data input page'!BM827*10000)*Calibrations!DS$97+Calibrations!DT$97</f>
        <v>28.664408876081268</v>
      </c>
      <c r="AJ827" s="24">
        <f>Calibrations!DY$97*('Bruker data input page'!BO827*10000)^2+Calibrations!DZ$97*('Bruker data input page'!BO827*10000)+Calibrations!EA$97</f>
        <v>88.008253151795159</v>
      </c>
      <c r="AK827" s="21"/>
      <c r="AL827" s="21"/>
    </row>
    <row r="828" spans="2:38">
      <c r="B828" s="27">
        <f>'Bruker data input page'!B1505</f>
        <v>0</v>
      </c>
      <c r="C828" s="21">
        <f>'Bruker data input page'!G1505</f>
        <v>0</v>
      </c>
      <c r="D828" s="21">
        <f>'Bruker data input page'!H1505</f>
        <v>0</v>
      </c>
      <c r="E828" s="26">
        <f>'Bruker data input page'!L1505</f>
        <v>0</v>
      </c>
      <c r="F828" s="26"/>
      <c r="G828" s="26" t="str">
        <f>'Bruker data input page'!DK828</f>
        <v>393-U1560B-16R-3A</v>
      </c>
      <c r="H828" s="26" t="str">
        <f>'Bruker data input page'!DL828</f>
        <v>SHLF</v>
      </c>
      <c r="I828" s="26">
        <f>'Bruker data input page'!DM828</f>
        <v>0</v>
      </c>
      <c r="J828" s="26">
        <f>'Bruker data input page'!DN828</f>
        <v>0</v>
      </c>
      <c r="K828" s="26" t="str">
        <f>'Bruker data input page'!DO828</f>
        <v/>
      </c>
      <c r="L828" s="26">
        <f>'Bruker data input page'!DP828</f>
        <v>0</v>
      </c>
      <c r="M828" s="26">
        <f>'Bruker data input page'!DQ828</f>
        <v>0</v>
      </c>
      <c r="N828" s="26">
        <f>'Bruker data input page'!DR828</f>
        <v>0</v>
      </c>
      <c r="O828" s="26">
        <f>'Bruker data input page'!DS828</f>
        <v>32</v>
      </c>
      <c r="P828" s="21" t="str">
        <f>'Bruker data input page'!DT828</f>
        <v>2A ALT HALO (LIGHT ORANGE HALO)</v>
      </c>
      <c r="Q828" s="21">
        <f>'Bruker data input page'!A828</f>
        <v>648</v>
      </c>
      <c r="R828" s="27">
        <f>'Bruker data input page'!B828</f>
        <v>44764.838194444441</v>
      </c>
      <c r="S828" s="22">
        <f>'Bruker data input page'!Y828*Calibrations!H$97+Calibrations!I$97</f>
        <v>53.765223499877557</v>
      </c>
      <c r="T828" s="23">
        <f>Calibrations!O$97*('Bruker data input page'!AK828/0.5993)^2+Calibrations!P$97*('Bruker data input page'!AK828/0.5993)+Calibrations!Q$97</f>
        <v>1.3147253220153869</v>
      </c>
      <c r="U828" s="22">
        <f>Calibrations!$V$97*'Bruker data input page'!W828^2+Calibrations!$W$97*'Bruker data input page'!W828+Calibrations!$X$97</f>
        <v>17.913283525817377</v>
      </c>
      <c r="V828" s="23">
        <f>('Bruker data input page'!AS828/0.69943)*Calibrations!AC$97+Calibrations!AD$97</f>
        <v>8.7402898867476928</v>
      </c>
      <c r="W828" s="23">
        <f>'Bruker data input page'!U828*Calibrations!AQ$97+Calibrations!AR$97</f>
        <v>9.9560946287389349</v>
      </c>
      <c r="X828" s="23">
        <f>Calibrations!AJ$97*('Bruker data input page'!AQ828/0.77446)^2+('Bruker data input page'!AQ828/0.77446)*Calibrations!AK$97+Calibrations!AL$97</f>
        <v>0.13539933978003776</v>
      </c>
      <c r="Y828" s="23">
        <f>('Bruker data input page'!AI828/0.7147)*Calibrations!AX$97+Calibrations!AY$97</f>
        <v>11.766312422514979</v>
      </c>
      <c r="Z828" s="23">
        <f>('Bruker data input page'!AG828/0.8302)*Calibrations!BE$97+Calibrations!BF$97</f>
        <v>0.20605776077998331</v>
      </c>
      <c r="AA828" s="23">
        <f>((('Bruker data input page'!AA828/0.436)^2)*Calibrations!BK$97)+(('Bruker data input page'!AA828/0.436)*Calibrations!BL$97)+Calibrations!BM$97</f>
        <v>8.4534330858210507E-2</v>
      </c>
      <c r="AB828" s="24">
        <f>'Bruker data input page'!AM828*Calibrations!BS$97*10000+Calibrations!BT$97</f>
        <v>332.39246722700312</v>
      </c>
      <c r="AC828" s="24">
        <f>Calibrations!CA$97*('Bruker data input page'!AO828*10000)^2+('Bruker data input page'!AO828*10000)*Calibrations!CB$97+Calibrations!CC$97</f>
        <v>365.49012561327902</v>
      </c>
      <c r="AD828" s="24">
        <f>'Bruker data input page'!AW828*10000*Calibrations!CI$97+Calibrations!CJ$97</f>
        <v>119.00033044077948</v>
      </c>
      <c r="AE828" s="24">
        <f>'Bruker data input page'!AY828*10000*Calibrations!CP$97+Calibrations!CQ$97</f>
        <v>82.353695360514607</v>
      </c>
      <c r="AF828" s="24">
        <f>Calibrations!$CW$97*('Bruker data input page'!BA828*10000)^2+('Bruker data input page'!BA828*10000)*Calibrations!$CX$97+Calibrations!$CY$97</f>
        <v>65.895924321780186</v>
      </c>
      <c r="AG828" s="24" t="e">
        <f>'Bruker data input page'!BI828*10000*Calibrations!DD$97+Calibrations!DE$97</f>
        <v>#VALUE!</v>
      </c>
      <c r="AH828" s="24">
        <f>('Bruker data input page'!BK828*10000)*Calibrations!DK$97+Calibrations!DL$97</f>
        <v>103.4581374999365</v>
      </c>
      <c r="AI828" s="24">
        <f>Calibrations!DR$97*('Bruker data input page'!BM828*10000)^2+('Bruker data input page'!BM828*10000)*Calibrations!DS$97+Calibrations!DT$97</f>
        <v>27.603420073396141</v>
      </c>
      <c r="AJ828" s="24">
        <f>Calibrations!DY$97*('Bruker data input page'!BO828*10000)^2+Calibrations!DZ$97*('Bruker data input page'!BO828*10000)+Calibrations!EA$97</f>
        <v>90.553094544379476</v>
      </c>
      <c r="AK828" s="21"/>
      <c r="AL828" s="21"/>
    </row>
    <row r="829" spans="2:38">
      <c r="B829" s="27">
        <f>'Bruker data input page'!B1506</f>
        <v>0</v>
      </c>
      <c r="C829" s="21">
        <f>'Bruker data input page'!G1506</f>
        <v>0</v>
      </c>
      <c r="D829" s="21">
        <f>'Bruker data input page'!H1506</f>
        <v>0</v>
      </c>
      <c r="E829" s="26">
        <f>'Bruker data input page'!L1506</f>
        <v>0</v>
      </c>
      <c r="F829" s="26"/>
      <c r="G829" s="26" t="str">
        <f>'Bruker data input page'!DK829</f>
        <v>393-U1560B-16R-3A</v>
      </c>
      <c r="H829" s="26" t="str">
        <f>'Bruker data input page'!DL829</f>
        <v>SHLF</v>
      </c>
      <c r="I829" s="26">
        <f>'Bruker data input page'!DM829</f>
        <v>0</v>
      </c>
      <c r="J829" s="26">
        <f>'Bruker data input page'!DN829</f>
        <v>0</v>
      </c>
      <c r="K829" s="26" t="str">
        <f>'Bruker data input page'!DO829</f>
        <v/>
      </c>
      <c r="L829" s="26">
        <f>'Bruker data input page'!DP829</f>
        <v>0</v>
      </c>
      <c r="M829" s="26">
        <f>'Bruker data input page'!DQ829</f>
        <v>0</v>
      </c>
      <c r="N829" s="26">
        <f>'Bruker data input page'!DR829</f>
        <v>0</v>
      </c>
      <c r="O829" s="26">
        <f>'Bruker data input page'!DS829</f>
        <v>53</v>
      </c>
      <c r="P829" s="21" t="str">
        <f>'Bruker data input page'!DT829</f>
        <v>4A BKGD</v>
      </c>
      <c r="Q829" s="21">
        <f>'Bruker data input page'!A829</f>
        <v>654</v>
      </c>
      <c r="R829" s="27">
        <f>'Bruker data input page'!B829</f>
        <v>44764.849305555559</v>
      </c>
      <c r="S829" s="22">
        <f>'Bruker data input page'!Y829*Calibrations!H$97+Calibrations!I$97</f>
        <v>53.260378434047304</v>
      </c>
      <c r="T829" s="23">
        <f>Calibrations!O$97*('Bruker data input page'!AK829/0.5993)^2+Calibrations!P$97*('Bruker data input page'!AK829/0.5993)+Calibrations!Q$97</f>
        <v>1.3018911584061459</v>
      </c>
      <c r="U829" s="22">
        <f>Calibrations!$V$97*'Bruker data input page'!W829^2+Calibrations!$W$97*'Bruker data input page'!W829+Calibrations!$X$97</f>
        <v>17.847776876727661</v>
      </c>
      <c r="V829" s="23">
        <f>('Bruker data input page'!AS829/0.69943)*Calibrations!AC$97+Calibrations!AD$97</f>
        <v>9.3404275927484424</v>
      </c>
      <c r="W829" s="23">
        <f>'Bruker data input page'!U829*Calibrations!AQ$97+Calibrations!AR$97</f>
        <v>10.503814327137839</v>
      </c>
      <c r="X829" s="23">
        <f>Calibrations!AJ$97*('Bruker data input page'!AQ829/0.77446)^2+('Bruker data input page'!AQ829/0.77446)*Calibrations!AK$97+Calibrations!AL$97</f>
        <v>0.15062947204894855</v>
      </c>
      <c r="Y829" s="23">
        <f>('Bruker data input page'!AI829/0.7147)*Calibrations!AX$97+Calibrations!AY$97</f>
        <v>12.47229327507991</v>
      </c>
      <c r="Z829" s="23">
        <f>('Bruker data input page'!AG829/0.8302)*Calibrations!BE$97+Calibrations!BF$97</f>
        <v>0.21345288641377125</v>
      </c>
      <c r="AA829" s="23">
        <f>((('Bruker data input page'!AA829/0.436)^2)*Calibrations!BK$97)+(('Bruker data input page'!AA829/0.436)*Calibrations!BL$97)+Calibrations!BM$97</f>
        <v>0.11514189332246959</v>
      </c>
      <c r="AB829" s="24">
        <f>'Bruker data input page'!AM829*Calibrations!BS$97*10000+Calibrations!BT$97</f>
        <v>283.51682257992587</v>
      </c>
      <c r="AC829" s="24">
        <f>Calibrations!CA$97*('Bruker data input page'!AO829*10000)^2+('Bruker data input page'!AO829*10000)*Calibrations!CB$97+Calibrations!CC$97</f>
        <v>314.58515103291711</v>
      </c>
      <c r="AD829" s="24">
        <f>'Bruker data input page'!AW829*10000*Calibrations!CI$97+Calibrations!CJ$97</f>
        <v>102.19535213493293</v>
      </c>
      <c r="AE829" s="24">
        <f>'Bruker data input page'!AY829*10000*Calibrations!CP$97+Calibrations!CQ$97</f>
        <v>71.046121408083096</v>
      </c>
      <c r="AF829" s="24">
        <f>Calibrations!$CW$97*('Bruker data input page'!BA829*10000)^2+('Bruker data input page'!BA829*10000)*Calibrations!$CX$97+Calibrations!$CY$97</f>
        <v>71.400836593149606</v>
      </c>
      <c r="AG829" s="24">
        <f>'Bruker data input page'!BI829*10000*Calibrations!DD$97+Calibrations!DE$97</f>
        <v>1.9009381417320252</v>
      </c>
      <c r="AH829" s="24">
        <f>('Bruker data input page'!BK829*10000)*Calibrations!DK$97+Calibrations!DL$97</f>
        <v>102.46495988885611</v>
      </c>
      <c r="AI829" s="24">
        <f>Calibrations!DR$97*('Bruker data input page'!BM829*10000)^2+('Bruker data input page'!BM829*10000)*Calibrations!DS$97+Calibrations!DT$97</f>
        <v>30.785516947465101</v>
      </c>
      <c r="AJ829" s="24">
        <f>Calibrations!DY$97*('Bruker data input page'!BO829*10000)^2+Calibrations!DZ$97*('Bruker data input page'!BO829*10000)+Calibrations!EA$97</f>
        <v>85.460626523355529</v>
      </c>
      <c r="AK829" s="21"/>
      <c r="AL829" s="21"/>
    </row>
    <row r="830" spans="2:38">
      <c r="B830" s="27">
        <f>'Bruker data input page'!B1507</f>
        <v>0</v>
      </c>
      <c r="C830" s="21">
        <f>'Bruker data input page'!G1507</f>
        <v>0</v>
      </c>
      <c r="D830" s="21">
        <f>'Bruker data input page'!H1507</f>
        <v>0</v>
      </c>
      <c r="E830" s="26">
        <f>'Bruker data input page'!L1507</f>
        <v>0</v>
      </c>
      <c r="F830" s="26"/>
      <c r="G830" s="26" t="str">
        <f>'Bruker data input page'!DK830</f>
        <v>393-U1560B-16R-3A</v>
      </c>
      <c r="H830" s="26" t="str">
        <f>'Bruker data input page'!DL830</f>
        <v>SHLF</v>
      </c>
      <c r="I830" s="26">
        <f>'Bruker data input page'!DM830</f>
        <v>0</v>
      </c>
      <c r="J830" s="26">
        <f>'Bruker data input page'!DN830</f>
        <v>0</v>
      </c>
      <c r="K830" s="26" t="str">
        <f>'Bruker data input page'!DO830</f>
        <v/>
      </c>
      <c r="L830" s="26">
        <f>'Bruker data input page'!DP830</f>
        <v>0</v>
      </c>
      <c r="M830" s="26">
        <f>'Bruker data input page'!DQ830</f>
        <v>0</v>
      </c>
      <c r="N830" s="26">
        <f>'Bruker data input page'!DR830</f>
        <v>0</v>
      </c>
      <c r="O830" s="26">
        <f>'Bruker data input page'!DS830</f>
        <v>81</v>
      </c>
      <c r="P830" s="21" t="str">
        <f>'Bruker data input page'!DT830</f>
        <v>7A BKGD</v>
      </c>
      <c r="Q830" s="21">
        <f>'Bruker data input page'!A830</f>
        <v>655</v>
      </c>
      <c r="R830" s="27">
        <f>'Bruker data input page'!B830</f>
        <v>44764.851388888892</v>
      </c>
      <c r="S830" s="22">
        <f>'Bruker data input page'!Y830*Calibrations!H$97+Calibrations!I$97</f>
        <v>47.474086434533739</v>
      </c>
      <c r="T830" s="23">
        <f>Calibrations!O$97*('Bruker data input page'!AK830/0.5993)^2+Calibrations!P$97*('Bruker data input page'!AK830/0.5993)+Calibrations!Q$97</f>
        <v>0.90525023441585395</v>
      </c>
      <c r="U830" s="22">
        <f>Calibrations!$V$97*'Bruker data input page'!W830^2+Calibrations!$W$97*'Bruker data input page'!W830+Calibrations!$X$97</f>
        <v>17.235361441577982</v>
      </c>
      <c r="V830" s="23">
        <f>('Bruker data input page'!AS830/0.69943)*Calibrations!AC$97+Calibrations!AD$97</f>
        <v>7.5772892147591939</v>
      </c>
      <c r="W830" s="23">
        <f>'Bruker data input page'!U830*Calibrations!AQ$97+Calibrations!AR$97</f>
        <v>8.9546163238655474</v>
      </c>
      <c r="X830" s="23">
        <f>Calibrations!AJ$97*('Bruker data input page'!AQ830/0.77446)^2+('Bruker data input page'!AQ830/0.77446)*Calibrations!AK$97+Calibrations!AL$97</f>
        <v>0.11753363528615153</v>
      </c>
      <c r="Y830" s="23">
        <f>('Bruker data input page'!AI830/0.7147)*Calibrations!AX$97+Calibrations!AY$97</f>
        <v>10.960151410151099</v>
      </c>
      <c r="Z830" s="23">
        <f>('Bruker data input page'!AG830/0.8302)*Calibrations!BE$97+Calibrations!BF$97</f>
        <v>0.18704172343595729</v>
      </c>
      <c r="AA830" s="23">
        <f>((('Bruker data input page'!AA830/0.436)^2)*Calibrations!BK$97)+(('Bruker data input page'!AA830/0.436)*Calibrations!BL$97)+Calibrations!BM$97</f>
        <v>6.9248157282138567E-2</v>
      </c>
      <c r="AB830" s="24">
        <f>'Bruker data input page'!AM830*Calibrations!BS$97*10000+Calibrations!BT$97</f>
        <v>264.65253868105395</v>
      </c>
      <c r="AC830" s="24">
        <f>Calibrations!CA$97*('Bruker data input page'!AO830*10000)^2+('Bruker data input page'!AO830*10000)*Calibrations!CB$97+Calibrations!CC$97</f>
        <v>281.66346922687052</v>
      </c>
      <c r="AD830" s="24">
        <f>'Bruker data input page'!AW830*10000*Calibrations!CI$97+Calibrations!CJ$97</f>
        <v>85.3903738290864</v>
      </c>
      <c r="AE830" s="24">
        <f>'Bruker data input page'!AY830*10000*Calibrations!CP$97+Calibrations!CQ$97</f>
        <v>54.598741113637267</v>
      </c>
      <c r="AF830" s="24">
        <f>Calibrations!$CW$97*('Bruker data input page'!BA830*10000)^2+('Bruker data input page'!BA830*10000)*Calibrations!$CX$97+Calibrations!$CY$97</f>
        <v>47.349504985096544</v>
      </c>
      <c r="AG830" s="24">
        <f>'Bruker data input page'!BI830*10000*Calibrations!DD$97+Calibrations!DE$97</f>
        <v>3.0310147047823475</v>
      </c>
      <c r="AH830" s="24">
        <f>('Bruker data input page'!BK830*10000)*Calibrations!DK$97+Calibrations!DL$97</f>
        <v>107.43084794425806</v>
      </c>
      <c r="AI830" s="24">
        <f>Calibrations!DR$97*('Bruker data input page'!BM830*10000)^2+('Bruker data input page'!BM830*10000)*Calibrations!DS$97+Calibrations!DT$97</f>
        <v>21.2314005193805</v>
      </c>
      <c r="AJ830" s="24">
        <f>Calibrations!DY$97*('Bruker data input page'!BO830*10000)^2+Calibrations!DZ$97*('Bruker data input page'!BO830*10000)+Calibrations!EA$97</f>
        <v>70.971465618264176</v>
      </c>
      <c r="AK830" s="21"/>
      <c r="AL830" s="21"/>
    </row>
    <row r="831" spans="2:38">
      <c r="B831" s="27">
        <f>'Bruker data input page'!B1508</f>
        <v>0</v>
      </c>
      <c r="C831" s="21">
        <f>'Bruker data input page'!G1508</f>
        <v>0</v>
      </c>
      <c r="D831" s="21">
        <f>'Bruker data input page'!H1508</f>
        <v>0</v>
      </c>
      <c r="E831" s="26">
        <f>'Bruker data input page'!L1508</f>
        <v>0</v>
      </c>
      <c r="F831" s="26"/>
      <c r="G831" s="26" t="str">
        <f>'Bruker data input page'!DK831</f>
        <v>393-U1560B-17R-1A</v>
      </c>
      <c r="H831" s="26" t="str">
        <f>'Bruker data input page'!DL831</f>
        <v>SHLF</v>
      </c>
      <c r="I831" s="26">
        <f>'Bruker data input page'!DM831</f>
        <v>0</v>
      </c>
      <c r="J831" s="26">
        <f>'Bruker data input page'!DN831</f>
        <v>0</v>
      </c>
      <c r="K831" s="26" t="str">
        <f>'Bruker data input page'!DO831</f>
        <v/>
      </c>
      <c r="L831" s="26">
        <f>'Bruker data input page'!DP831</f>
        <v>0</v>
      </c>
      <c r="M831" s="26">
        <f>'Bruker data input page'!DQ831</f>
        <v>0</v>
      </c>
      <c r="N831" s="26">
        <f>'Bruker data input page'!DR831</f>
        <v>0</v>
      </c>
      <c r="O831" s="26">
        <f>'Bruker data input page'!DS831</f>
        <v>4</v>
      </c>
      <c r="P831" s="21" t="str">
        <f>'Bruker data input page'!DT831</f>
        <v>1A BKGD</v>
      </c>
      <c r="Q831" s="21">
        <f>'Bruker data input page'!A831</f>
        <v>656</v>
      </c>
      <c r="R831" s="27">
        <f>'Bruker data input page'!B831</f>
        <v>44764.854861111111</v>
      </c>
      <c r="S831" s="22">
        <f>'Bruker data input page'!Y831*Calibrations!H$97+Calibrations!I$97</f>
        <v>53.587713843876053</v>
      </c>
      <c r="T831" s="23">
        <f>Calibrations!O$97*('Bruker data input page'!AK831/0.5993)^2+Calibrations!P$97*('Bruker data input page'!AK831/0.5993)+Calibrations!Q$97</f>
        <v>1.300821035183245</v>
      </c>
      <c r="U831" s="22">
        <f>Calibrations!$V$97*'Bruker data input page'!W831^2+Calibrations!$W$97*'Bruker data input page'!W831+Calibrations!$X$97</f>
        <v>17.350855405044872</v>
      </c>
      <c r="V831" s="23">
        <f>('Bruker data input page'!AS831/0.69943)*Calibrations!AC$97+Calibrations!AD$97</f>
        <v>8.9108326161507829</v>
      </c>
      <c r="W831" s="23">
        <f>'Bruker data input page'!U831*Calibrations!AQ$97+Calibrations!AR$97</f>
        <v>11.316597105842032</v>
      </c>
      <c r="X831" s="23">
        <f>Calibrations!AJ$97*('Bruker data input page'!AQ831/0.77446)^2+('Bruker data input page'!AQ831/0.77446)*Calibrations!AK$97+Calibrations!AL$97</f>
        <v>0.14846589154946782</v>
      </c>
      <c r="Y831" s="23">
        <f>('Bruker data input page'!AI831/0.7147)*Calibrations!AX$97+Calibrations!AY$97</f>
        <v>11.882326528543551</v>
      </c>
      <c r="Z831" s="23">
        <f>('Bruker data input page'!AG831/0.8302)*Calibrations!BE$97+Calibrations!BF$97</f>
        <v>0.14855688595399982</v>
      </c>
      <c r="AA831" s="23">
        <f>((('Bruker data input page'!AA831/0.436)^2)*Calibrations!BK$97)+(('Bruker data input page'!AA831/0.436)*Calibrations!BL$97)+Calibrations!BM$97</f>
        <v>8.8718170128788965E-2</v>
      </c>
      <c r="AB831" s="24">
        <f>'Bruker data input page'!AM831*Calibrations!BS$97*10000+Calibrations!BT$97</f>
        <v>298.09376922905415</v>
      </c>
      <c r="AC831" s="24">
        <f>Calibrations!CA$97*('Bruker data input page'!AO831*10000)^2+('Bruker data input page'!AO831*10000)*Calibrations!CB$97+Calibrations!CC$97</f>
        <v>378.73428638554333</v>
      </c>
      <c r="AD831" s="24">
        <f>'Bruker data input page'!AW831*10000*Calibrations!CI$97+Calibrations!CJ$97</f>
        <v>83.413317557810331</v>
      </c>
      <c r="AE831" s="24">
        <f>'Bruker data input page'!AY831*10000*Calibrations!CP$97+Calibrations!CQ$97</f>
        <v>64.878353797665909</v>
      </c>
      <c r="AF831" s="24">
        <f>Calibrations!$CW$97*('Bruker data input page'!BA831*10000)^2+('Bruker data input page'!BA831*10000)*Calibrations!$CX$97+Calibrations!$CY$97</f>
        <v>76.810841432159478</v>
      </c>
      <c r="AG831" s="24">
        <f>'Bruker data input page'!BI831*10000*Calibrations!DD$97+Calibrations!DE$97</f>
        <v>1.9009381417320252</v>
      </c>
      <c r="AH831" s="24">
        <f>('Bruker data input page'!BK831*10000)*Calibrations!DK$97+Calibrations!DL$97</f>
        <v>101.47178227777572</v>
      </c>
      <c r="AI831" s="24">
        <f>Calibrations!DR$97*('Bruker data input page'!BM831*10000)^2+('Bruker data input page'!BM831*10000)*Calibrations!DS$97+Calibrations!DT$97</f>
        <v>30.785516947465101</v>
      </c>
      <c r="AJ831" s="24">
        <f>Calibrations!DY$97*('Bruker data input page'!BO831*10000)^2+Calibrations!DZ$97*('Bruker data input page'!BO831*10000)+Calibrations!EA$97</f>
        <v>90.553094544379476</v>
      </c>
      <c r="AK831" s="21"/>
      <c r="AL831" s="21"/>
    </row>
    <row r="832" spans="2:38">
      <c r="B832" s="27">
        <f>'Bruker data input page'!B1509</f>
        <v>0</v>
      </c>
      <c r="C832" s="21">
        <f>'Bruker data input page'!G1509</f>
        <v>0</v>
      </c>
      <c r="D832" s="21">
        <f>'Bruker data input page'!H1509</f>
        <v>0</v>
      </c>
      <c r="E832" s="26">
        <f>'Bruker data input page'!L1509</f>
        <v>0</v>
      </c>
      <c r="F832" s="26"/>
      <c r="G832" s="26" t="str">
        <f>'Bruker data input page'!DK832</f>
        <v>393-U1560B-17R-1A</v>
      </c>
      <c r="H832" s="26" t="str">
        <f>'Bruker data input page'!DL832</f>
        <v>SHLF</v>
      </c>
      <c r="I832" s="26">
        <f>'Bruker data input page'!DM832</f>
        <v>0</v>
      </c>
      <c r="J832" s="26">
        <f>'Bruker data input page'!DN832</f>
        <v>0</v>
      </c>
      <c r="K832" s="26" t="str">
        <f>'Bruker data input page'!DO832</f>
        <v/>
      </c>
      <c r="L832" s="26">
        <f>'Bruker data input page'!DP832</f>
        <v>0</v>
      </c>
      <c r="M832" s="26">
        <f>'Bruker data input page'!DQ832</f>
        <v>0</v>
      </c>
      <c r="N832" s="26">
        <f>'Bruker data input page'!DR832</f>
        <v>0</v>
      </c>
      <c r="O832" s="26">
        <f>'Bruker data input page'!DS832</f>
        <v>8</v>
      </c>
      <c r="P832" s="21" t="str">
        <f>'Bruker data input page'!DT832</f>
        <v>2A ALT</v>
      </c>
      <c r="Q832" s="21">
        <f>'Bruker data input page'!A832</f>
        <v>657</v>
      </c>
      <c r="R832" s="27">
        <f>'Bruker data input page'!B832</f>
        <v>44764.859027777777</v>
      </c>
      <c r="S832" s="22">
        <f>'Bruker data input page'!Y832*Calibrations!H$97+Calibrations!I$97</f>
        <v>52.934349989557262</v>
      </c>
      <c r="T832" s="23">
        <f>Calibrations!O$97*('Bruker data input page'!AK832/0.5993)^2+Calibrations!P$97*('Bruker data input page'!AK832/0.5993)+Calibrations!Q$97</f>
        <v>1.4472590956976867</v>
      </c>
      <c r="U832" s="22">
        <f>Calibrations!$V$97*'Bruker data input page'!W832^2+Calibrations!$W$97*'Bruker data input page'!W832+Calibrations!$X$97</f>
        <v>17.663445393018968</v>
      </c>
      <c r="V832" s="23">
        <f>('Bruker data input page'!AS832/0.69943)*Calibrations!AC$97+Calibrations!AD$97</f>
        <v>10.633242224164441</v>
      </c>
      <c r="W832" s="23">
        <f>'Bruker data input page'!U832*Calibrations!AQ$97+Calibrations!AR$97</f>
        <v>8.8629752589022317</v>
      </c>
      <c r="X832" s="23">
        <f>Calibrations!AJ$97*('Bruker data input page'!AQ832/0.77446)^2+('Bruker data input page'!AQ832/0.77446)*Calibrations!AK$97+Calibrations!AL$97</f>
        <v>0.13828834930504319</v>
      </c>
      <c r="Y832" s="23">
        <f>('Bruker data input page'!AI832/0.7147)*Calibrations!AX$97+Calibrations!AY$97</f>
        <v>12.302839600526369</v>
      </c>
      <c r="Z832" s="23">
        <f>('Bruker data input page'!AG832/0.8302)*Calibrations!BE$97+Calibrations!BF$97</f>
        <v>0.14629307198447292</v>
      </c>
      <c r="AA832" s="23">
        <f>((('Bruker data input page'!AA832/0.436)^2)*Calibrations!BK$97)+(('Bruker data input page'!AA832/0.436)*Calibrations!BL$97)+Calibrations!BM$97</f>
        <v>0.14343772721163828</v>
      </c>
      <c r="AB832" s="24">
        <f>'Bruker data input page'!AM832*Calibrations!BS$97*10000+Calibrations!BT$97</f>
        <v>244.07331988228458</v>
      </c>
      <c r="AC832" s="24">
        <f>Calibrations!CA$97*('Bruker data input page'!AO832*10000)^2+('Bruker data input page'!AO832*10000)*Calibrations!CB$97+Calibrations!CC$97</f>
        <v>378.0615811309558</v>
      </c>
      <c r="AD832" s="24">
        <f>'Bruker data input page'!AW832*10000*Calibrations!CI$97+Calibrations!CJ$97</f>
        <v>63.642754845049708</v>
      </c>
      <c r="AE832" s="24">
        <f>'Bruker data input page'!AY832*10000*Calibrations!CP$97+Calibrations!CQ$97</f>
        <v>71.046121408083096</v>
      </c>
      <c r="AF832" s="24">
        <f>Calibrations!$CW$97*('Bruker data input page'!BA832*10000)^2+('Bruker data input page'!BA832*10000)*Calibrations!$CX$97+Calibrations!$CY$97</f>
        <v>83.439883904166209</v>
      </c>
      <c r="AG832" s="24">
        <f>'Bruker data input page'!BI832*10000*Calibrations!DD$97+Calibrations!DE$97</f>
        <v>1.9009381417320252</v>
      </c>
      <c r="AH832" s="24">
        <f>('Bruker data input page'!BK832*10000)*Calibrations!DK$97+Calibrations!DL$97</f>
        <v>110.41038077749923</v>
      </c>
      <c r="AI832" s="24">
        <f>Calibrations!DR$97*('Bruker data input page'!BM832*10000)^2+('Bruker data input page'!BM832*10000)*Calibrations!DS$97+Calibrations!DT$97</f>
        <v>31.845636216163818</v>
      </c>
      <c r="AJ832" s="24">
        <f>Calibrations!DY$97*('Bruker data input page'!BO832*10000)^2+Calibrations!DZ$97*('Bruker data input page'!BO832*10000)+Calibrations!EA$97</f>
        <v>88.856843086640509</v>
      </c>
      <c r="AK832" s="21"/>
      <c r="AL832" s="21"/>
    </row>
    <row r="833" spans="2:38">
      <c r="B833" s="27">
        <f>'Bruker data input page'!B1510</f>
        <v>0</v>
      </c>
      <c r="C833" s="21">
        <f>'Bruker data input page'!G1510</f>
        <v>0</v>
      </c>
      <c r="D833" s="21">
        <f>'Bruker data input page'!H1510</f>
        <v>0</v>
      </c>
      <c r="E833" s="26">
        <f>'Bruker data input page'!L1510</f>
        <v>0</v>
      </c>
      <c r="F833" s="26"/>
      <c r="G833" s="26" t="str">
        <f>'Bruker data input page'!DK833</f>
        <v>393-U1560B-17R-1A</v>
      </c>
      <c r="H833" s="26" t="str">
        <f>'Bruker data input page'!DL833</f>
        <v>SHLF</v>
      </c>
      <c r="I833" s="26">
        <f>'Bruker data input page'!DM833</f>
        <v>0</v>
      </c>
      <c r="J833" s="26">
        <f>'Bruker data input page'!DN833</f>
        <v>0</v>
      </c>
      <c r="K833" s="26" t="str">
        <f>'Bruker data input page'!DO833</f>
        <v/>
      </c>
      <c r="L833" s="26">
        <f>'Bruker data input page'!DP833</f>
        <v>0</v>
      </c>
      <c r="M833" s="26">
        <f>'Bruker data input page'!DQ833</f>
        <v>0</v>
      </c>
      <c r="N833" s="26">
        <f>'Bruker data input page'!DR833</f>
        <v>0</v>
      </c>
      <c r="O833" s="26">
        <f>'Bruker data input page'!DS833</f>
        <v>22</v>
      </c>
      <c r="P833" s="21" t="str">
        <f>'Bruker data input page'!DT833</f>
        <v>4A BKGD</v>
      </c>
      <c r="Q833" s="21">
        <f>'Bruker data input page'!A833</f>
        <v>658</v>
      </c>
      <c r="R833" s="27">
        <f>'Bruker data input page'!B833</f>
        <v>44764.861805555556</v>
      </c>
      <c r="S833" s="22">
        <f>'Bruker data input page'!Y833*Calibrations!H$97+Calibrations!I$97</f>
        <v>54.239414287763765</v>
      </c>
      <c r="T833" s="23">
        <f>Calibrations!O$97*('Bruker data input page'!AK833/0.5993)^2+Calibrations!P$97*('Bruker data input page'!AK833/0.5993)+Calibrations!Q$97</f>
        <v>1.293862948276399</v>
      </c>
      <c r="U833" s="22">
        <f>Calibrations!$V$97*'Bruker data input page'!W833^2+Calibrations!$W$97*'Bruker data input page'!W833+Calibrations!$X$97</f>
        <v>17.54243383957818</v>
      </c>
      <c r="V833" s="23">
        <f>('Bruker data input page'!AS833/0.69943)*Calibrations!AC$97+Calibrations!AD$97</f>
        <v>9.722673575275536</v>
      </c>
      <c r="W833" s="23">
        <f>'Bruker data input page'!U833*Calibrations!AQ$97+Calibrations!AR$97</f>
        <v>10.32981230505559</v>
      </c>
      <c r="X833" s="23">
        <f>Calibrations!AJ$97*('Bruker data input page'!AQ833/0.77446)^2+('Bruker data input page'!AQ833/0.77446)*Calibrations!AK$97+Calibrations!AL$97</f>
        <v>0.16243171022116831</v>
      </c>
      <c r="Y833" s="23">
        <f>('Bruker data input page'!AI833/0.7147)*Calibrations!AX$97+Calibrations!AY$97</f>
        <v>11.980527445063796</v>
      </c>
      <c r="Z833" s="23">
        <f>('Bruker data input page'!AG833/0.8302)*Calibrations!BE$97+Calibrations!BF$97</f>
        <v>0.22190445856667168</v>
      </c>
      <c r="AA833" s="23">
        <f>((('Bruker data input page'!AA833/0.436)^2)*Calibrations!BK$97)+(('Bruker data input page'!AA833/0.436)*Calibrations!BL$97)+Calibrations!BM$97</f>
        <v>8.7197765183622392E-2</v>
      </c>
      <c r="AB833" s="24">
        <f>'Bruker data input page'!AM833*Calibrations!BS$97*10000+Calibrations!BT$97</f>
        <v>275.79961553038737</v>
      </c>
      <c r="AC833" s="24">
        <f>Calibrations!CA$97*('Bruker data input page'!AO833*10000)^2+('Bruker data input page'!AO833*10000)*Calibrations!CB$97+Calibrations!CC$97</f>
        <v>355.86544090651807</v>
      </c>
      <c r="AD833" s="24">
        <f>'Bruker data input page'!AW833*10000*Calibrations!CI$97+Calibrations!CJ$97</f>
        <v>101.20682399929491</v>
      </c>
      <c r="AE833" s="24">
        <f>'Bruker data input page'!AY833*10000*Calibrations!CP$97+Calibrations!CQ$97</f>
        <v>60.766508724054461</v>
      </c>
      <c r="AF833" s="24">
        <f>Calibrations!$CW$97*('Bruker data input page'!BA833*10000)^2+('Bruker data input page'!BA833*10000)*Calibrations!$CX$97+Calibrations!$CY$97</f>
        <v>67.281049961406254</v>
      </c>
      <c r="AG833" s="24" t="e">
        <f>'Bruker data input page'!BI833*10000*Calibrations!DD$97+Calibrations!DE$97</f>
        <v>#VALUE!</v>
      </c>
      <c r="AH833" s="24">
        <f>('Bruker data input page'!BK833*10000)*Calibrations!DK$97+Calibrations!DL$97</f>
        <v>103.4581374999365</v>
      </c>
      <c r="AI833" s="24">
        <f>Calibrations!DR$97*('Bruker data input page'!BM833*10000)^2+('Bruker data input page'!BM833*10000)*Calibrations!DS$97+Calibrations!DT$97</f>
        <v>31.845636216163818</v>
      </c>
      <c r="AJ833" s="24">
        <f>Calibrations!DY$97*('Bruker data input page'!BO833*10000)^2+Calibrations!DZ$97*('Bruker data input page'!BO833*10000)+Calibrations!EA$97</f>
        <v>86.310144870152669</v>
      </c>
      <c r="AK833" s="21"/>
      <c r="AL833" s="21"/>
    </row>
    <row r="834" spans="2:38">
      <c r="B834" s="27">
        <f>'Bruker data input page'!B1511</f>
        <v>0</v>
      </c>
      <c r="C834" s="21">
        <f>'Bruker data input page'!G1511</f>
        <v>0</v>
      </c>
      <c r="D834" s="21">
        <f>'Bruker data input page'!H1511</f>
        <v>0</v>
      </c>
      <c r="E834" s="26">
        <f>'Bruker data input page'!L1511</f>
        <v>0</v>
      </c>
      <c r="F834" s="26"/>
      <c r="G834" s="26" t="str">
        <f>'Bruker data input page'!DK834</f>
        <v>393-U1560B-17R-1A</v>
      </c>
      <c r="H834" s="26" t="str">
        <f>'Bruker data input page'!DL834</f>
        <v>SHLF</v>
      </c>
      <c r="I834" s="26">
        <f>'Bruker data input page'!DM834</f>
        <v>0</v>
      </c>
      <c r="J834" s="26">
        <f>'Bruker data input page'!DN834</f>
        <v>0</v>
      </c>
      <c r="K834" s="26" t="str">
        <f>'Bruker data input page'!DO834</f>
        <v/>
      </c>
      <c r="L834" s="26">
        <f>'Bruker data input page'!DP834</f>
        <v>0</v>
      </c>
      <c r="M834" s="26">
        <f>'Bruker data input page'!DQ834</f>
        <v>0</v>
      </c>
      <c r="N834" s="26">
        <f>'Bruker data input page'!DR834</f>
        <v>0</v>
      </c>
      <c r="O834" s="26">
        <f>'Bruker data input page'!DS834</f>
        <v>78</v>
      </c>
      <c r="P834" s="21" t="str">
        <f>'Bruker data input page'!DT834</f>
        <v>11A ALT PATCH</v>
      </c>
      <c r="Q834" s="21">
        <f>'Bruker data input page'!A834</f>
        <v>659</v>
      </c>
      <c r="R834" s="27">
        <f>'Bruker data input page'!B834</f>
        <v>44764.864583333336</v>
      </c>
      <c r="S834" s="22">
        <f>'Bruker data input page'!Y834*Calibrations!H$97+Calibrations!I$97</f>
        <v>52.428316773419105</v>
      </c>
      <c r="T834" s="23">
        <f>Calibrations!O$97*('Bruker data input page'!AK834/0.5993)^2+Calibrations!P$97*('Bruker data input page'!AK834/0.5993)+Calibrations!Q$97</f>
        <v>1.3661043360117726</v>
      </c>
      <c r="U834" s="22">
        <f>Calibrations!$V$97*'Bruker data input page'!W834^2+Calibrations!$W$97*'Bruker data input page'!W834+Calibrations!$X$97</f>
        <v>18.2182586665941</v>
      </c>
      <c r="V834" s="23">
        <f>('Bruker data input page'!AS834/0.69943)*Calibrations!AC$97+Calibrations!AD$97</f>
        <v>10.293739862424449</v>
      </c>
      <c r="W834" s="23">
        <f>'Bruker data input page'!U834*Calibrations!AQ$97+Calibrations!AR$97</f>
        <v>8.2158810723363551</v>
      </c>
      <c r="X834" s="23">
        <f>Calibrations!AJ$97*('Bruker data input page'!AQ834/0.77446)^2+('Bruker data input page'!AQ834/0.77446)*Calibrations!AK$97+Calibrations!AL$97</f>
        <v>0.13406853826892562</v>
      </c>
      <c r="Y834" s="23">
        <f>('Bruker data input page'!AI834/0.7147)*Calibrations!AX$97+Calibrations!AY$97</f>
        <v>12.633982226001621</v>
      </c>
      <c r="Z834" s="23">
        <f>('Bruker data input page'!AG834/0.8302)*Calibrations!BE$97+Calibrations!BF$97</f>
        <v>0.13995439286979758</v>
      </c>
      <c r="AA834" s="23">
        <f>((('Bruker data input page'!AA834/0.436)^2)*Calibrations!BK$97)+(('Bruker data input page'!AA834/0.436)*Calibrations!BL$97)+Calibrations!BM$97</f>
        <v>6.9631692156390299E-2</v>
      </c>
      <c r="AB834" s="24">
        <f>'Bruker data input page'!AM834*Calibrations!BS$97*10000+Calibrations!BT$97</f>
        <v>265.51000613100268</v>
      </c>
      <c r="AC834" s="24">
        <f>Calibrations!CA$97*('Bruker data input page'!AO834*10000)^2+('Bruker data input page'!AO834*10000)*Calibrations!CB$97+Calibrations!CC$97</f>
        <v>360.36443336914488</v>
      </c>
      <c r="AD834" s="24">
        <f>'Bruker data input page'!AW834*10000*Calibrations!CI$97+Calibrations!CJ$97</f>
        <v>66.608339251963798</v>
      </c>
      <c r="AE834" s="24">
        <f>'Bruker data input page'!AY834*10000*Calibrations!CP$97+Calibrations!CQ$97</f>
        <v>56.654663650442998</v>
      </c>
      <c r="AF834" s="24">
        <f>Calibrations!$CW$97*('Bruker data input page'!BA834*10000)^2+('Bruker data input page'!BA834*10000)*Calibrations!$CX$97+Calibrations!$CY$97</f>
        <v>80.80606205893092</v>
      </c>
      <c r="AG834" s="24">
        <f>'Bruker data input page'!BI834*10000*Calibrations!DD$97+Calibrations!DE$97</f>
        <v>3.0310147047823475</v>
      </c>
      <c r="AH834" s="24">
        <f>('Bruker data input page'!BK834*10000)*Calibrations!DK$97+Calibrations!DL$97</f>
        <v>103.4581374999365</v>
      </c>
      <c r="AI834" s="24">
        <f>Calibrations!DR$97*('Bruker data input page'!BM834*10000)^2+('Bruker data input page'!BM834*10000)*Calibrations!DS$97+Calibrations!DT$97</f>
        <v>24.418714597367938</v>
      </c>
      <c r="AJ834" s="24">
        <f>Calibrations!DY$97*('Bruker data input page'!BO834*10000)^2+Calibrations!DZ$97*('Bruker data input page'!BO834*10000)+Calibrations!EA$97</f>
        <v>83.760661417809501</v>
      </c>
      <c r="AK834" s="21"/>
      <c r="AL834" s="21"/>
    </row>
    <row r="835" spans="2:38">
      <c r="B835" s="27">
        <f>'Bruker data input page'!B1512</f>
        <v>0</v>
      </c>
      <c r="C835" s="21">
        <f>'Bruker data input page'!G1512</f>
        <v>0</v>
      </c>
      <c r="D835" s="21">
        <f>'Bruker data input page'!H1512</f>
        <v>0</v>
      </c>
      <c r="E835" s="26">
        <f>'Bruker data input page'!L1512</f>
        <v>0</v>
      </c>
      <c r="F835" s="26"/>
      <c r="G835" s="26" t="str">
        <f>'Bruker data input page'!DK835</f>
        <v>393-U1560B-17R-1A</v>
      </c>
      <c r="H835" s="26" t="str">
        <f>'Bruker data input page'!DL835</f>
        <v>SHLF</v>
      </c>
      <c r="I835" s="26">
        <f>'Bruker data input page'!DM835</f>
        <v>0</v>
      </c>
      <c r="J835" s="26">
        <f>'Bruker data input page'!DN835</f>
        <v>0</v>
      </c>
      <c r="K835" s="26" t="str">
        <f>'Bruker data input page'!DO835</f>
        <v/>
      </c>
      <c r="L835" s="26">
        <f>'Bruker data input page'!DP835</f>
        <v>0</v>
      </c>
      <c r="M835" s="26">
        <f>'Bruker data input page'!DQ835</f>
        <v>0</v>
      </c>
      <c r="N835" s="26">
        <f>'Bruker data input page'!DR835</f>
        <v>0</v>
      </c>
      <c r="O835" s="26">
        <f>'Bruker data input page'!DS835</f>
        <v>136</v>
      </c>
      <c r="P835" s="21" t="str">
        <f>'Bruker data input page'!DT835</f>
        <v>15B BKGD</v>
      </c>
      <c r="Q835" s="21">
        <f>'Bruker data input page'!A835</f>
        <v>660</v>
      </c>
      <c r="R835" s="27">
        <f>'Bruker data input page'!B835</f>
        <v>44764.867361111108</v>
      </c>
      <c r="S835" s="22">
        <f>'Bruker data input page'!Y835*Calibrations!H$97+Calibrations!I$97</f>
        <v>55.27809528693723</v>
      </c>
      <c r="T835" s="23">
        <f>Calibrations!O$97*('Bruker data input page'!AK835/0.5993)^2+Calibrations!P$97*('Bruker data input page'!AK835/0.5993)+Calibrations!Q$97</f>
        <v>1.3175755243964431</v>
      </c>
      <c r="U835" s="22">
        <f>Calibrations!$V$97*'Bruker data input page'!W835^2+Calibrations!$W$97*'Bruker data input page'!W835+Calibrations!$X$97</f>
        <v>18.133539628903065</v>
      </c>
      <c r="V835" s="23">
        <f>('Bruker data input page'!AS835/0.69943)*Calibrations!AC$97+Calibrations!AD$97</f>
        <v>9.0310040752660417</v>
      </c>
      <c r="W835" s="23">
        <f>'Bruker data input page'!U835*Calibrations!AQ$97+Calibrations!AR$97</f>
        <v>11.47648563057761</v>
      </c>
      <c r="X835" s="23">
        <f>Calibrations!AJ$97*('Bruker data input page'!AQ835/0.77446)^2+('Bruker data input page'!AQ835/0.77446)*Calibrations!AK$97+Calibrations!AL$97</f>
        <v>0.13893751089748108</v>
      </c>
      <c r="Y835" s="23">
        <f>('Bruker data input page'!AI835/0.7147)*Calibrations!AX$97+Calibrations!AY$97</f>
        <v>11.95647202675341</v>
      </c>
      <c r="Z835" s="23">
        <f>('Bruker data input page'!AG835/0.8302)*Calibrations!BE$97+Calibrations!BF$97</f>
        <v>0.23201616096389185</v>
      </c>
      <c r="AA835" s="23">
        <f>((('Bruker data input page'!AA835/0.436)^2)*Calibrations!BK$97)+(('Bruker data input page'!AA835/0.436)*Calibrations!BL$97)+Calibrations!BM$97</f>
        <v>5.2302534122681307E-2</v>
      </c>
      <c r="AB835" s="24">
        <f>'Bruker data input page'!AM835*Calibrations!BS$97*10000+Calibrations!BT$97</f>
        <v>328.10512997725948</v>
      </c>
      <c r="AC835" s="24">
        <f>Calibrations!CA$97*('Bruker data input page'!AO835*10000)^2+('Bruker data input page'!AO835*10000)*Calibrations!CB$97+Calibrations!CC$97</f>
        <v>344.19173257288355</v>
      </c>
      <c r="AD835" s="24">
        <f>'Bruker data input page'!AW835*10000*Calibrations!CI$97+Calibrations!CJ$97</f>
        <v>110.1035772200372</v>
      </c>
      <c r="AE835" s="24">
        <f>'Bruker data input page'!AY835*10000*Calibrations!CP$97+Calibrations!CQ$97</f>
        <v>75.157966481694558</v>
      </c>
      <c r="AF835" s="24">
        <f>Calibrations!$CW$97*('Bruker data input page'!BA835*10000)^2+('Bruker data input page'!BA835*10000)*Calibrations!$CX$97+Calibrations!$CY$97</f>
        <v>75.467237794190723</v>
      </c>
      <c r="AG835" s="24">
        <f>'Bruker data input page'!BI835*10000*Calibrations!DD$97+Calibrations!DE$97</f>
        <v>1.9009381417320252</v>
      </c>
      <c r="AH835" s="24">
        <f>('Bruker data input page'!BK835*10000)*Calibrations!DK$97+Calibrations!DL$97</f>
        <v>103.4581374999365</v>
      </c>
      <c r="AI835" s="24">
        <f>Calibrations!DR$97*('Bruker data input page'!BM835*10000)^2+('Bruker data input page'!BM835*10000)*Calibrations!DS$97+Calibrations!DT$97</f>
        <v>28.664408876081268</v>
      </c>
      <c r="AJ835" s="24">
        <f>Calibrations!DY$97*('Bruker data input page'!BO835*10000)^2+Calibrations!DZ$97*('Bruker data input page'!BO835*10000)+Calibrations!EA$97</f>
        <v>81.208392729611035</v>
      </c>
      <c r="AK835" s="21"/>
      <c r="AL835" s="21"/>
    </row>
    <row r="836" spans="2:38">
      <c r="B836" s="27">
        <f>'Bruker data input page'!B1513</f>
        <v>0</v>
      </c>
      <c r="C836" s="21">
        <f>'Bruker data input page'!G1513</f>
        <v>0</v>
      </c>
      <c r="D836" s="21">
        <f>'Bruker data input page'!H1513</f>
        <v>0</v>
      </c>
      <c r="E836" s="26">
        <f>'Bruker data input page'!L1513</f>
        <v>0</v>
      </c>
      <c r="F836" s="26"/>
      <c r="G836" s="26" t="str">
        <f>'Bruker data input page'!DK836</f>
        <v>393-U1560B-17R-2A</v>
      </c>
      <c r="H836" s="26" t="str">
        <f>'Bruker data input page'!DL836</f>
        <v>SHLF</v>
      </c>
      <c r="I836" s="26">
        <f>'Bruker data input page'!DM836</f>
        <v>0</v>
      </c>
      <c r="J836" s="26">
        <f>'Bruker data input page'!DN836</f>
        <v>0</v>
      </c>
      <c r="K836" s="26" t="str">
        <f>'Bruker data input page'!DO836</f>
        <v/>
      </c>
      <c r="L836" s="26">
        <f>'Bruker data input page'!DP836</f>
        <v>0</v>
      </c>
      <c r="M836" s="26">
        <f>'Bruker data input page'!DQ836</f>
        <v>0</v>
      </c>
      <c r="N836" s="26">
        <f>'Bruker data input page'!DR836</f>
        <v>0</v>
      </c>
      <c r="O836" s="26">
        <f>'Bruker data input page'!DS836</f>
        <v>2</v>
      </c>
      <c r="P836" s="21" t="str">
        <f>'Bruker data input page'!DT836</f>
        <v>1A BKGD</v>
      </c>
      <c r="Q836" s="21">
        <f>'Bruker data input page'!A836</f>
        <v>661</v>
      </c>
      <c r="R836" s="27">
        <f>'Bruker data input page'!B836</f>
        <v>44764.87777777778</v>
      </c>
      <c r="S836" s="22">
        <f>'Bruker data input page'!Y836*Calibrations!H$97+Calibrations!I$97</f>
        <v>44.831046074591661</v>
      </c>
      <c r="T836" s="23">
        <f>Calibrations!O$97*('Bruker data input page'!AK836/0.5993)^2+Calibrations!P$97*('Bruker data input page'!AK836/0.5993)+Calibrations!Q$97</f>
        <v>1.100509670150926</v>
      </c>
      <c r="U836" s="22">
        <f>Calibrations!$V$97*'Bruker data input page'!W836^2+Calibrations!$W$97*'Bruker data input page'!W836+Calibrations!$X$97</f>
        <v>12.645112224843494</v>
      </c>
      <c r="V836" s="23">
        <f>('Bruker data input page'!AS836/0.69943)*Calibrations!AC$97+Calibrations!AD$97</f>
        <v>8.1831836373642659</v>
      </c>
      <c r="W836" s="23">
        <f>'Bruker data input page'!U836*Calibrations!AQ$97+Calibrations!AR$97</f>
        <v>8.287608572550262</v>
      </c>
      <c r="X836" s="23">
        <f>Calibrations!AJ$97*('Bruker data input page'!AQ836/0.77446)^2+('Bruker data input page'!AQ836/0.77446)*Calibrations!AK$97+Calibrations!AL$97</f>
        <v>0.1425219514533666</v>
      </c>
      <c r="Y836" s="23">
        <f>('Bruker data input page'!AI836/0.7147)*Calibrations!AX$97+Calibrations!AY$97</f>
        <v>10.094460849943161</v>
      </c>
      <c r="Z836" s="23">
        <f>('Bruker data input page'!AG836/0.8302)*Calibrations!BE$97+Calibrations!BF$97</f>
        <v>9.6941927448786325E-2</v>
      </c>
      <c r="AA836" s="23">
        <f>((('Bruker data input page'!AA836/0.436)^2)*Calibrations!BK$97)+(('Bruker data input page'!AA836/0.436)*Calibrations!BL$97)+Calibrations!BM$97</f>
        <v>9.175558177949153E-2</v>
      </c>
      <c r="AB836" s="24" t="e">
        <f>'Bruker data input page'!AM836*Calibrations!BS$97*10000+Calibrations!BT$97</f>
        <v>#VALUE!</v>
      </c>
      <c r="AC836" s="24">
        <f>Calibrations!CA$97*('Bruker data input page'!AO836*10000)^2+('Bruker data input page'!AO836*10000)*Calibrations!CB$97+Calibrations!CC$97</f>
        <v>328.53093136175414</v>
      </c>
      <c r="AD836" s="24">
        <f>'Bruker data input page'!AW836*10000*Calibrations!CI$97+Calibrations!CJ$97</f>
        <v>91.321542642914579</v>
      </c>
      <c r="AE836" s="24">
        <f>'Bruker data input page'!AY836*10000*Calibrations!CP$97+Calibrations!CQ$97</f>
        <v>66.934276334471647</v>
      </c>
      <c r="AF836" s="24">
        <f>Calibrations!$CW$97*('Bruker data input page'!BA836*10000)^2+('Bruker data input page'!BA836*10000)*Calibrations!$CX$97+Calibrations!$CY$97</f>
        <v>65.895924321780186</v>
      </c>
      <c r="AG836" s="24">
        <f>'Bruker data input page'!BI836*10000*Calibrations!DD$97+Calibrations!DE$97</f>
        <v>3.0310147047823475</v>
      </c>
      <c r="AH836" s="24">
        <f>('Bruker data input page'!BK836*10000)*Calibrations!DK$97+Calibrations!DL$97</f>
        <v>85.580940500489461</v>
      </c>
      <c r="AI836" s="24">
        <f>Calibrations!DR$97*('Bruker data input page'!BM836*10000)^2+('Bruker data input page'!BM836*10000)*Calibrations!DS$97+Calibrations!DT$97</f>
        <v>27.603420073396141</v>
      </c>
      <c r="AJ836" s="24">
        <f>Calibrations!DY$97*('Bruker data input page'!BO836*10000)^2+Calibrations!DZ$97*('Bruker data input page'!BO836*10000)+Calibrations!EA$97</f>
        <v>83.760661417809501</v>
      </c>
      <c r="AK836" s="21"/>
      <c r="AL836" s="21"/>
    </row>
    <row r="837" spans="2:38">
      <c r="B837" s="27">
        <f>'Bruker data input page'!B1514</f>
        <v>0</v>
      </c>
      <c r="C837" s="21">
        <f>'Bruker data input page'!G1514</f>
        <v>0</v>
      </c>
      <c r="D837" s="21">
        <f>'Bruker data input page'!H1514</f>
        <v>0</v>
      </c>
      <c r="E837" s="26">
        <f>'Bruker data input page'!L1514</f>
        <v>0</v>
      </c>
      <c r="F837" s="26"/>
      <c r="G837" s="26" t="str">
        <f>'Bruker data input page'!DK837</f>
        <v>393-U1560B-17R-2A</v>
      </c>
      <c r="H837" s="26" t="str">
        <f>'Bruker data input page'!DL837</f>
        <v>SHLF</v>
      </c>
      <c r="I837" s="26">
        <f>'Bruker data input page'!DM837</f>
        <v>0</v>
      </c>
      <c r="J837" s="26">
        <f>'Bruker data input page'!DN837</f>
        <v>0</v>
      </c>
      <c r="K837" s="26" t="str">
        <f>'Bruker data input page'!DO837</f>
        <v/>
      </c>
      <c r="L837" s="26">
        <f>'Bruker data input page'!DP837</f>
        <v>0</v>
      </c>
      <c r="M837" s="26">
        <f>'Bruker data input page'!DQ837</f>
        <v>0</v>
      </c>
      <c r="N837" s="26">
        <f>'Bruker data input page'!DR837</f>
        <v>0</v>
      </c>
      <c r="O837" s="26">
        <f>'Bruker data input page'!DS837</f>
        <v>8</v>
      </c>
      <c r="P837" s="21" t="str">
        <f>'Bruker data input page'!DT837</f>
        <v>2A BKGD</v>
      </c>
      <c r="Q837" s="21">
        <f>'Bruker data input page'!A837</f>
        <v>662</v>
      </c>
      <c r="R837" s="27">
        <f>'Bruker data input page'!B837</f>
        <v>44764.882638888892</v>
      </c>
      <c r="S837" s="22">
        <f>'Bruker data input page'!Y837*Calibrations!H$97+Calibrations!I$97</f>
        <v>53.085482708723205</v>
      </c>
      <c r="T837" s="23">
        <f>Calibrations!O$97*('Bruker data input page'!AK837/0.5993)^2+Calibrations!P$97*('Bruker data input page'!AK837/0.5993)+Calibrations!Q$97</f>
        <v>1.2552541076492412</v>
      </c>
      <c r="U837" s="22">
        <f>Calibrations!$V$97*'Bruker data input page'!W837^2+Calibrations!$W$97*'Bruker data input page'!W837+Calibrations!$X$97</f>
        <v>16.689920353445796</v>
      </c>
      <c r="V837" s="23">
        <f>('Bruker data input page'!AS837/0.69943)*Calibrations!AC$97+Calibrations!AD$97</f>
        <v>9.5409052484940133</v>
      </c>
      <c r="W837" s="23">
        <f>'Bruker data input page'!U837*Calibrations!AQ$97+Calibrations!AR$97</f>
        <v>10.81373126202433</v>
      </c>
      <c r="X837" s="23">
        <f>Calibrations!AJ$97*('Bruker data input page'!AQ837/0.77446)^2+('Bruker data input page'!AQ837/0.77446)*Calibrations!AK$97+Calibrations!AL$97</f>
        <v>0.1570193947015896</v>
      </c>
      <c r="Y837" s="23">
        <f>('Bruker data input page'!AI837/0.7147)*Calibrations!AX$97+Calibrations!AY$97</f>
        <v>11.468969182260654</v>
      </c>
      <c r="Z837" s="23">
        <f>('Bruker data input page'!AG837/0.8302)*Calibrations!BE$97+Calibrations!BF$97</f>
        <v>0.15082069992352676</v>
      </c>
      <c r="AA837" s="23">
        <f>((('Bruker data input page'!AA837/0.436)^2)*Calibrations!BK$97)+(('Bruker data input page'!AA837/0.436)*Calibrations!BL$97)+Calibrations!BM$97</f>
        <v>4.6882001492039097E-2</v>
      </c>
      <c r="AB837" s="24">
        <f>'Bruker data input page'!AM837*Calibrations!BS$97*10000+Calibrations!BT$97</f>
        <v>294.66389942925923</v>
      </c>
      <c r="AC837" s="24">
        <f>Calibrations!CA$97*('Bruker data input page'!AO837*10000)^2+('Bruker data input page'!AO837*10000)*Calibrations!CB$97+Calibrations!CC$97</f>
        <v>355.86544090651807</v>
      </c>
      <c r="AD837" s="24">
        <f>'Bruker data input page'!AW837*10000*Calibrations!CI$97+Calibrations!CJ$97</f>
        <v>111.09210535567522</v>
      </c>
      <c r="AE837" s="24">
        <f>'Bruker data input page'!AY837*10000*Calibrations!CP$97+Calibrations!CQ$97</f>
        <v>68.990198871277371</v>
      </c>
      <c r="AF837" s="24">
        <f>Calibrations!$CW$97*('Bruker data input page'!BA837*10000)^2+('Bruker data input page'!BA837*10000)*Calibrations!$CX$97+Calibrations!$CY$97</f>
        <v>74.117702441699478</v>
      </c>
      <c r="AG837" s="24">
        <f>'Bruker data input page'!BI837*10000*Calibrations!DD$97+Calibrations!DE$97</f>
        <v>3.0310147047823475</v>
      </c>
      <c r="AH837" s="24">
        <f>('Bruker data input page'!BK837*10000)*Calibrations!DK$97+Calibrations!DL$97</f>
        <v>91.540006166971807</v>
      </c>
      <c r="AI837" s="24">
        <f>Calibrations!DR$97*('Bruker data input page'!BM837*10000)^2+('Bruker data input page'!BM837*10000)*Calibrations!DS$97+Calibrations!DT$97</f>
        <v>29.725107834104254</v>
      </c>
      <c r="AJ837" s="24">
        <f>Calibrations!DY$97*('Bruker data input page'!BO837*10000)^2+Calibrations!DZ$97*('Bruker data input page'!BO837*10000)+Calibrations!EA$97</f>
        <v>84.610798705907811</v>
      </c>
      <c r="AK837" s="21"/>
      <c r="AL837" s="21"/>
    </row>
    <row r="838" spans="2:38">
      <c r="B838" s="27">
        <f>'Bruker data input page'!B1515</f>
        <v>0</v>
      </c>
      <c r="C838" s="21">
        <f>'Bruker data input page'!G1515</f>
        <v>0</v>
      </c>
      <c r="D838" s="21">
        <f>'Bruker data input page'!H1515</f>
        <v>0</v>
      </c>
      <c r="E838" s="26">
        <f>'Bruker data input page'!L1515</f>
        <v>0</v>
      </c>
      <c r="F838" s="26"/>
      <c r="G838" s="26" t="str">
        <f>'Bruker data input page'!DK838</f>
        <v>393-U1560B-17R-2A</v>
      </c>
      <c r="H838" s="26" t="str">
        <f>'Bruker data input page'!DL838</f>
        <v>SHLF</v>
      </c>
      <c r="I838" s="26">
        <f>'Bruker data input page'!DM838</f>
        <v>0</v>
      </c>
      <c r="J838" s="26">
        <f>'Bruker data input page'!DN838</f>
        <v>0</v>
      </c>
      <c r="K838" s="26" t="str">
        <f>'Bruker data input page'!DO838</f>
        <v/>
      </c>
      <c r="L838" s="26">
        <f>'Bruker data input page'!DP838</f>
        <v>0</v>
      </c>
      <c r="M838" s="26">
        <f>'Bruker data input page'!DQ838</f>
        <v>0</v>
      </c>
      <c r="N838" s="26">
        <f>'Bruker data input page'!DR838</f>
        <v>0</v>
      </c>
      <c r="O838" s="26">
        <f>'Bruker data input page'!DS838</f>
        <v>14</v>
      </c>
      <c r="P838" s="21" t="str">
        <f>'Bruker data input page'!DT838</f>
        <v>3A ALT PATCH</v>
      </c>
      <c r="Q838" s="21">
        <f>'Bruker data input page'!A838</f>
        <v>663</v>
      </c>
      <c r="R838" s="27">
        <f>'Bruker data input page'!B838</f>
        <v>44764.885416666664</v>
      </c>
      <c r="S838" s="22">
        <f>'Bruker data input page'!Y838*Calibrations!H$97+Calibrations!I$97</f>
        <v>50.72272700641669</v>
      </c>
      <c r="T838" s="23">
        <f>Calibrations!O$97*('Bruker data input page'!AK838/0.5993)^2+Calibrations!P$97*('Bruker data input page'!AK838/0.5993)+Calibrations!Q$97</f>
        <v>1.3120526516019699</v>
      </c>
      <c r="U838" s="22">
        <f>Calibrations!$V$97*'Bruker data input page'!W838^2+Calibrations!$W$97*'Bruker data input page'!W838+Calibrations!$X$97</f>
        <v>18.301751211454334</v>
      </c>
      <c r="V838" s="23">
        <f>('Bruker data input page'!AS838/0.69943)*Calibrations!AC$97+Calibrations!AD$97</f>
        <v>9.8815589535548689</v>
      </c>
      <c r="W838" s="23">
        <f>'Bruker data input page'!U838*Calibrations!AQ$97+Calibrations!AR$97</f>
        <v>7.6845948982452228</v>
      </c>
      <c r="X838" s="23">
        <f>Calibrations!AJ$97*('Bruker data input page'!AQ838/0.77446)^2+('Bruker data input page'!AQ838/0.77446)*Calibrations!AK$97+Calibrations!AL$97</f>
        <v>0.20312189050632562</v>
      </c>
      <c r="Y838" s="23">
        <f>('Bruker data input page'!AI838/0.7147)*Calibrations!AX$97+Calibrations!AY$97</f>
        <v>13.23947841980165</v>
      </c>
      <c r="Z838" s="23">
        <f>('Bruker data input page'!AG838/0.8302)*Calibrations!BE$97+Calibrations!BF$97</f>
        <v>0.35335658973053413</v>
      </c>
      <c r="AA838" s="23">
        <f>((('Bruker data input page'!AA838/0.436)^2)*Calibrations!BK$97)+(('Bruker data input page'!AA838/0.436)*Calibrations!BL$97)+Calibrations!BM$97</f>
        <v>0.11289059572153363</v>
      </c>
      <c r="AB838" s="24">
        <f>'Bruker data input page'!AM838*Calibrations!BS$97*10000+Calibrations!BT$97</f>
        <v>346.11194642618267</v>
      </c>
      <c r="AC838" s="24">
        <f>Calibrations!CA$97*('Bruker data input page'!AO838*10000)^2+('Bruker data input page'!AO838*10000)*Calibrations!CB$97+Calibrations!CC$97</f>
        <v>325.96886853392459</v>
      </c>
      <c r="AD838" s="24">
        <f>'Bruker data input page'!AW838*10000*Calibrations!CI$97+Calibrations!CJ$97</f>
        <v>158.54145586630074</v>
      </c>
      <c r="AE838" s="24">
        <f>'Bruker data input page'!AY838*10000*Calibrations!CP$97+Calibrations!CQ$97</f>
        <v>95.717191849751842</v>
      </c>
      <c r="AF838" s="24">
        <f>Calibrations!$CW$97*('Bruker data input page'!BA838*10000)^2+('Bruker data input page'!BA838*10000)*Calibrations!$CX$97+Calibrations!$CY$97</f>
        <v>65.895924321780186</v>
      </c>
      <c r="AG838" s="24">
        <f>'Bruker data input page'!BI838*10000*Calibrations!DD$97+Calibrations!DE$97</f>
        <v>5.2911678308829933</v>
      </c>
      <c r="AH838" s="24">
        <f>('Bruker data input page'!BK838*10000)*Calibrations!DK$97+Calibrations!DL$97</f>
        <v>115.37626883290119</v>
      </c>
      <c r="AI838" s="24">
        <f>Calibrations!DR$97*('Bruker data input page'!BM838*10000)^2+('Bruker data input page'!BM838*10000)*Calibrations!DS$97+Calibrations!DT$97</f>
        <v>29.725107834104254</v>
      </c>
      <c r="AJ838" s="24">
        <f>Calibrations!DY$97*('Bruker data input page'!BO838*10000)^2+Calibrations!DZ$97*('Bruker data input page'!BO838*10000)+Calibrations!EA$97</f>
        <v>93.941883812050335</v>
      </c>
      <c r="AK838" s="21"/>
      <c r="AL838" s="21"/>
    </row>
    <row r="839" spans="2:38">
      <c r="B839" s="27">
        <f>'Bruker data input page'!B1516</f>
        <v>0</v>
      </c>
      <c r="C839" s="21">
        <f>'Bruker data input page'!G1516</f>
        <v>0</v>
      </c>
      <c r="D839" s="21">
        <f>'Bruker data input page'!H1516</f>
        <v>0</v>
      </c>
      <c r="E839" s="26">
        <f>'Bruker data input page'!L1516</f>
        <v>0</v>
      </c>
      <c r="F839" s="26"/>
      <c r="G839" s="26" t="str">
        <f>'Bruker data input page'!DK839</f>
        <v>393-U1560B-17R-2A</v>
      </c>
      <c r="H839" s="26" t="str">
        <f>'Bruker data input page'!DL839</f>
        <v>SHLF</v>
      </c>
      <c r="I839" s="26">
        <f>'Bruker data input page'!DM839</f>
        <v>0</v>
      </c>
      <c r="J839" s="26">
        <f>'Bruker data input page'!DN839</f>
        <v>0</v>
      </c>
      <c r="K839" s="26" t="str">
        <f>'Bruker data input page'!DO839</f>
        <v/>
      </c>
      <c r="L839" s="26">
        <f>'Bruker data input page'!DP839</f>
        <v>0</v>
      </c>
      <c r="M839" s="26">
        <f>'Bruker data input page'!DQ839</f>
        <v>0</v>
      </c>
      <c r="N839" s="26">
        <f>'Bruker data input page'!DR839</f>
        <v>0</v>
      </c>
      <c r="O839" s="26">
        <f>'Bruker data input page'!DS839</f>
        <v>23</v>
      </c>
      <c r="P839" s="21" t="str">
        <f>'Bruker data input page'!DT839</f>
        <v>3A BKGD</v>
      </c>
      <c r="Q839" s="21">
        <f>'Bruker data input page'!A839</f>
        <v>665</v>
      </c>
      <c r="R839" s="27">
        <f>'Bruker data input page'!B839</f>
        <v>44764.917361111111</v>
      </c>
      <c r="S839" s="22">
        <f>'Bruker data input page'!Y839*Calibrations!H$97+Calibrations!I$97</f>
        <v>52.516002266142735</v>
      </c>
      <c r="T839" s="23">
        <f>Calibrations!O$97*('Bruker data input page'!AK839/0.5993)^2+Calibrations!P$97*('Bruker data input page'!AK839/0.5993)+Calibrations!Q$97</f>
        <v>1.2702830993473799</v>
      </c>
      <c r="U839" s="22">
        <f>Calibrations!$V$97*'Bruker data input page'!W839^2+Calibrations!$W$97*'Bruker data input page'!W839+Calibrations!$X$97</f>
        <v>17.060302085415692</v>
      </c>
      <c r="V839" s="23">
        <f>('Bruker data input page'!AS839/0.69943)*Calibrations!AC$97+Calibrations!AD$97</f>
        <v>8.8783071673363541</v>
      </c>
      <c r="W839" s="23">
        <f>'Bruker data input page'!U839*Calibrations!AQ$97+Calibrations!AR$97</f>
        <v>10.137443402864658</v>
      </c>
      <c r="X839" s="23">
        <f>Calibrations!AJ$97*('Bruker data input page'!AQ839/0.77446)^2+('Bruker data input page'!AQ839/0.77446)*Calibrations!AK$97+Calibrations!AL$97</f>
        <v>0.13539933978003776</v>
      </c>
      <c r="Y839" s="23">
        <f>('Bruker data input page'!AI839/0.7147)*Calibrations!AX$97+Calibrations!AY$97</f>
        <v>11.498962330407146</v>
      </c>
      <c r="Z839" s="23">
        <f>('Bruker data input page'!AG839/0.8302)*Calibrations!BE$97+Calibrations!BF$97</f>
        <v>0.21330196548246941</v>
      </c>
      <c r="AA839" s="23">
        <f>((('Bruker data input page'!AA839/0.436)^2)*Calibrations!BK$97)+(('Bruker data input page'!AA839/0.436)*Calibrations!BL$97)+Calibrations!BM$97</f>
        <v>0.10574467244539761</v>
      </c>
      <c r="AB839" s="24">
        <f>'Bruker data input page'!AM839*Calibrations!BS$97*10000+Calibrations!BT$97</f>
        <v>261.22266888125904</v>
      </c>
      <c r="AC839" s="24">
        <f>Calibrations!CA$97*('Bruker data input page'!AO839*10000)^2+('Bruker data input page'!AO839*10000)*Calibrations!CB$97+Calibrations!CC$97</f>
        <v>364.76600247701344</v>
      </c>
      <c r="AD839" s="24">
        <f>'Bruker data input page'!AW839*10000*Calibrations!CI$97+Calibrations!CJ$97</f>
        <v>113.06916162695128</v>
      </c>
      <c r="AE839" s="24">
        <f>'Bruker data input page'!AY839*10000*Calibrations!CP$97+Calibrations!CQ$97</f>
        <v>77.213889018500282</v>
      </c>
      <c r="AF839" s="24">
        <f>Calibrations!$CW$97*('Bruker data input page'!BA839*10000)^2+('Bruker data input page'!BA839*10000)*Calibrations!$CX$97+Calibrations!$CY$97</f>
        <v>71.400836593149606</v>
      </c>
      <c r="AG839" s="24">
        <f>'Bruker data input page'!BI839*10000*Calibrations!DD$97+Calibrations!DE$97</f>
        <v>5.2911678308829933</v>
      </c>
      <c r="AH839" s="24">
        <f>('Bruker data input page'!BK839*10000)*Calibrations!DK$97+Calibrations!DL$97</f>
        <v>99.485427055614949</v>
      </c>
      <c r="AI839" s="24">
        <f>Calibrations!DR$97*('Bruker data input page'!BM839*10000)^2+('Bruker data input page'!BM839*10000)*Calibrations!DS$97+Calibrations!DT$97</f>
        <v>28.664408876081268</v>
      </c>
      <c r="AJ839" s="24">
        <f>Calibrations!DY$97*('Bruker data input page'!BO839*10000)^2+Calibrations!DZ$97*('Bruker data input page'!BO839*10000)+Calibrations!EA$97</f>
        <v>84.610798705907811</v>
      </c>
      <c r="AK839" s="21"/>
      <c r="AL839" s="21"/>
    </row>
    <row r="840" spans="2:38">
      <c r="B840" s="27">
        <f>'Bruker data input page'!B1517</f>
        <v>0</v>
      </c>
      <c r="C840" s="21">
        <f>'Bruker data input page'!G1517</f>
        <v>0</v>
      </c>
      <c r="D840" s="21">
        <f>'Bruker data input page'!H1517</f>
        <v>0</v>
      </c>
      <c r="E840" s="26">
        <f>'Bruker data input page'!L1517</f>
        <v>0</v>
      </c>
      <c r="F840" s="26"/>
      <c r="G840" s="26" t="str">
        <f>'Bruker data input page'!DK840</f>
        <v>393-U1560B-17R-2A</v>
      </c>
      <c r="H840" s="26" t="str">
        <f>'Bruker data input page'!DL840</f>
        <v>SHLF</v>
      </c>
      <c r="I840" s="26">
        <f>'Bruker data input page'!DM840</f>
        <v>0</v>
      </c>
      <c r="J840" s="26">
        <f>'Bruker data input page'!DN840</f>
        <v>0</v>
      </c>
      <c r="K840" s="26" t="str">
        <f>'Bruker data input page'!DO840</f>
        <v/>
      </c>
      <c r="L840" s="26">
        <f>'Bruker data input page'!DP840</f>
        <v>0</v>
      </c>
      <c r="M840" s="26">
        <f>'Bruker data input page'!DQ840</f>
        <v>0</v>
      </c>
      <c r="N840" s="26">
        <f>'Bruker data input page'!DR840</f>
        <v>0</v>
      </c>
      <c r="O840" s="26">
        <f>'Bruker data input page'!DS840</f>
        <v>39</v>
      </c>
      <c r="P840" s="21" t="str">
        <f>'Bruker data input page'!DT840</f>
        <v>5A BKGD</v>
      </c>
      <c r="Q840" s="21">
        <f>'Bruker data input page'!A840</f>
        <v>666</v>
      </c>
      <c r="R840" s="27">
        <f>'Bruker data input page'!B840</f>
        <v>44764.919444444444</v>
      </c>
      <c r="S840" s="22">
        <f>'Bruker data input page'!Y840*Calibrations!H$97+Calibrations!I$97</f>
        <v>54.39090345202208</v>
      </c>
      <c r="T840" s="23">
        <f>Calibrations!O$97*('Bruker data input page'!AK840/0.5993)^2+Calibrations!P$97*('Bruker data input page'!AK840/0.5993)+Calibrations!Q$97</f>
        <v>1.2767184688159243</v>
      </c>
      <c r="U840" s="22">
        <f>Calibrations!$V$97*'Bruker data input page'!W840^2+Calibrations!$W$97*'Bruker data input page'!W840+Calibrations!$X$97</f>
        <v>18.072167183909372</v>
      </c>
      <c r="V840" s="23">
        <f>('Bruker data input page'!AS840/0.69943)*Calibrations!AC$97+Calibrations!AD$97</f>
        <v>9.3057433752073884</v>
      </c>
      <c r="W840" s="23">
        <f>'Bruker data input page'!U840*Calibrations!AQ$97+Calibrations!AR$97</f>
        <v>10.83712486721539</v>
      </c>
      <c r="X840" s="23">
        <f>Calibrations!AJ$97*('Bruker data input page'!AQ840/0.77446)^2+('Bruker data input page'!AQ840/0.77446)*Calibrations!AK$97+Calibrations!AL$97</f>
        <v>0.14125170275388155</v>
      </c>
      <c r="Y840" s="23">
        <f>('Bruker data input page'!AI840/0.7147)*Calibrations!AX$97+Calibrations!AY$97</f>
        <v>11.766007923549026</v>
      </c>
      <c r="Z840" s="23">
        <f>('Bruker data input page'!AG840/0.8302)*Calibrations!BE$97+Calibrations!BF$97</f>
        <v>0.22794129581874345</v>
      </c>
      <c r="AA840" s="23">
        <f>((('Bruker data input page'!AA840/0.436)^2)*Calibrations!BK$97)+(('Bruker data input page'!AA840/0.436)*Calibrations!BL$97)+Calibrations!BM$97</f>
        <v>8.6817486955683323E-2</v>
      </c>
      <c r="AB840" s="24">
        <f>'Bruker data input page'!AM840*Calibrations!BS$97*10000+Calibrations!BT$97</f>
        <v>281.80188768002841</v>
      </c>
      <c r="AC840" s="24">
        <f>Calibrations!CA$97*('Bruker data input page'!AO840*10000)^2+('Bruker data input page'!AO840*10000)*Calibrations!CB$97+Calibrations!CC$97</f>
        <v>382.0572195939983</v>
      </c>
      <c r="AD840" s="24">
        <f>'Bruker data input page'!AW840*10000*Calibrations!CI$97+Calibrations!CJ$97</f>
        <v>100.21829586365688</v>
      </c>
      <c r="AE840" s="24">
        <f>'Bruker data input page'!AY840*10000*Calibrations!CP$97+Calibrations!CQ$97</f>
        <v>73.102043944888834</v>
      </c>
      <c r="AF840" s="24">
        <f>Calibrations!$CW$97*('Bruker data input page'!BA840*10000)^2+('Bruker data input page'!BA840*10000)*Calibrations!$CX$97+Calibrations!$CY$97</f>
        <v>70.033506097090964</v>
      </c>
      <c r="AG840" s="24">
        <f>'Bruker data input page'!BI840*10000*Calibrations!DD$97+Calibrations!DE$97</f>
        <v>4.1610912678326706</v>
      </c>
      <c r="AH840" s="24">
        <f>('Bruker data input page'!BK840*10000)*Calibrations!DK$97+Calibrations!DL$97</f>
        <v>105.44449272209728</v>
      </c>
      <c r="AI840" s="24">
        <f>Calibrations!DR$97*('Bruker data input page'!BM840*10000)^2+('Bruker data input page'!BM840*10000)*Calibrations!DS$97+Calibrations!DT$97</f>
        <v>30.785516947465101</v>
      </c>
      <c r="AJ840" s="24">
        <f>Calibrations!DY$97*('Bruker data input page'!BO840*10000)^2+Calibrations!DZ$97*('Bruker data input page'!BO840*10000)+Calibrations!EA$97</f>
        <v>82.05945842966112</v>
      </c>
      <c r="AK840" s="21"/>
      <c r="AL840" s="21"/>
    </row>
    <row r="841" spans="2:38">
      <c r="B841" s="27">
        <f>'Bruker data input page'!B1518</f>
        <v>0</v>
      </c>
      <c r="C841" s="21">
        <f>'Bruker data input page'!G1518</f>
        <v>0</v>
      </c>
      <c r="D841" s="21">
        <f>'Bruker data input page'!H1518</f>
        <v>0</v>
      </c>
      <c r="E841" s="26">
        <f>'Bruker data input page'!L1518</f>
        <v>0</v>
      </c>
      <c r="F841" s="26"/>
      <c r="G841" s="26" t="str">
        <f>'Bruker data input page'!DK841</f>
        <v>393-U1560B-17R-2A</v>
      </c>
      <c r="H841" s="26" t="str">
        <f>'Bruker data input page'!DL841</f>
        <v>SHLF</v>
      </c>
      <c r="I841" s="26">
        <f>'Bruker data input page'!DM841</f>
        <v>0</v>
      </c>
      <c r="J841" s="26">
        <f>'Bruker data input page'!DN841</f>
        <v>0</v>
      </c>
      <c r="K841" s="26" t="str">
        <f>'Bruker data input page'!DO841</f>
        <v/>
      </c>
      <c r="L841" s="26">
        <f>'Bruker data input page'!DP841</f>
        <v>0</v>
      </c>
      <c r="M841" s="26">
        <f>'Bruker data input page'!DQ841</f>
        <v>0</v>
      </c>
      <c r="N841" s="26">
        <f>'Bruker data input page'!DR841</f>
        <v>0</v>
      </c>
      <c r="O841" s="26">
        <f>'Bruker data input page'!DS841</f>
        <v>62</v>
      </c>
      <c r="P841" s="21" t="str">
        <f>'Bruker data input page'!DT841</f>
        <v>6B ALT</v>
      </c>
      <c r="Q841" s="21">
        <f>'Bruker data input page'!A841</f>
        <v>667</v>
      </c>
      <c r="R841" s="27">
        <f>'Bruker data input page'!B841</f>
        <v>44764.922222222223</v>
      </c>
      <c r="S841" s="22">
        <f>'Bruker data input page'!Y841*Calibrations!H$97+Calibrations!I$97</f>
        <v>54.975592218543767</v>
      </c>
      <c r="T841" s="23">
        <f>Calibrations!O$97*('Bruker data input page'!AK841/0.5993)^2+Calibrations!P$97*('Bruker data input page'!AK841/0.5993)+Calibrations!Q$97</f>
        <v>1.2968964476678664</v>
      </c>
      <c r="U841" s="22">
        <f>Calibrations!$V$97*'Bruker data input page'!W841^2+Calibrations!$W$97*'Bruker data input page'!W841+Calibrations!$X$97</f>
        <v>18.075958482933466</v>
      </c>
      <c r="V841" s="23">
        <f>('Bruker data input page'!AS841/0.69943)*Calibrations!AC$97+Calibrations!AD$97</f>
        <v>9.8393910044281991</v>
      </c>
      <c r="W841" s="23">
        <f>'Bruker data input page'!U841*Calibrations!AQ$97+Calibrations!AR$97</f>
        <v>11.061780811281583</v>
      </c>
      <c r="X841" s="23">
        <f>Calibrations!AJ$97*('Bruker data input page'!AQ841/0.77446)^2+('Bruker data input page'!AQ841/0.77446)*Calibrations!AK$97+Calibrations!AL$97</f>
        <v>0.15310856497768577</v>
      </c>
      <c r="Y841" s="23">
        <f>('Bruker data input page'!AI841/0.7147)*Calibrations!AX$97+Calibrations!AY$97</f>
        <v>11.953274787610891</v>
      </c>
      <c r="Z841" s="23">
        <f>('Bruker data input page'!AG841/0.8302)*Calibrations!BE$97+Calibrations!BF$97</f>
        <v>0.18326870015341243</v>
      </c>
      <c r="AA841" s="23">
        <f>((('Bruker data input page'!AA841/0.436)^2)*Calibrations!BK$97)+(('Bruker data input page'!AA841/0.436)*Calibrations!BL$97)+Calibrations!BM$97</f>
        <v>4.0670115858866443E-2</v>
      </c>
      <c r="AB841" s="24">
        <f>'Bruker data input page'!AM841*Calibrations!BS$97*10000+Calibrations!BT$97</f>
        <v>334.96486957684931</v>
      </c>
      <c r="AC841" s="24">
        <f>Calibrations!CA$97*('Bruker data input page'!AO841*10000)^2+('Bruker data input page'!AO841*10000)*Calibrations!CB$97+Calibrations!CC$97</f>
        <v>347.36425795642731</v>
      </c>
      <c r="AD841" s="24">
        <f>'Bruker data input page'!AW841*10000*Calibrations!CI$97+Calibrations!CJ$97</f>
        <v>88.355958236000475</v>
      </c>
      <c r="AE841" s="24">
        <f>'Bruker data input page'!AY841*10000*Calibrations!CP$97+Calibrations!CQ$97</f>
        <v>72.074082676485958</v>
      </c>
      <c r="AF841" s="24">
        <f>Calibrations!$CW$97*('Bruker data input page'!BA841*10000)^2+('Bruker data input page'!BA841*10000)*Calibrations!$CX$97+Calibrations!$CY$97</f>
        <v>79.48025356452959</v>
      </c>
      <c r="AG841" s="24">
        <f>'Bruker data input page'!BI841*10000*Calibrations!DD$97+Calibrations!DE$97</f>
        <v>3.0310147047823475</v>
      </c>
      <c r="AH841" s="24">
        <f>('Bruker data input page'!BK841*10000)*Calibrations!DK$97+Calibrations!DL$97</f>
        <v>99.485427055614949</v>
      </c>
      <c r="AI841" s="24">
        <f>Calibrations!DR$97*('Bruker data input page'!BM841*10000)^2+('Bruker data input page'!BM841*10000)*Calibrations!DS$97+Calibrations!DT$97</f>
        <v>28.664408876081268</v>
      </c>
      <c r="AJ841" s="24">
        <f>Calibrations!DY$97*('Bruker data input page'!BO841*10000)^2+Calibrations!DZ$97*('Bruker data input page'!BO841*10000)+Calibrations!EA$97</f>
        <v>83.760661417809501</v>
      </c>
      <c r="AK841" s="21"/>
      <c r="AL841" s="21"/>
    </row>
    <row r="842" spans="2:38">
      <c r="B842" s="27">
        <f>'Bruker data input page'!B1519</f>
        <v>0</v>
      </c>
      <c r="C842" s="21">
        <f>'Bruker data input page'!G1519</f>
        <v>0</v>
      </c>
      <c r="D842" s="21">
        <f>'Bruker data input page'!H1519</f>
        <v>0</v>
      </c>
      <c r="E842" s="26">
        <f>'Bruker data input page'!L1519</f>
        <v>0</v>
      </c>
      <c r="F842" s="26"/>
      <c r="G842" s="26" t="str">
        <f>'Bruker data input page'!DK842</f>
        <v>393-U1560B-17R-2A</v>
      </c>
      <c r="H842" s="26" t="str">
        <f>'Bruker data input page'!DL842</f>
        <v>SHLF</v>
      </c>
      <c r="I842" s="26">
        <f>'Bruker data input page'!DM842</f>
        <v>0</v>
      </c>
      <c r="J842" s="26">
        <f>'Bruker data input page'!DN842</f>
        <v>0</v>
      </c>
      <c r="K842" s="26" t="str">
        <f>'Bruker data input page'!DO842</f>
        <v/>
      </c>
      <c r="L842" s="26">
        <f>'Bruker data input page'!DP842</f>
        <v>0</v>
      </c>
      <c r="M842" s="26">
        <f>'Bruker data input page'!DQ842</f>
        <v>0</v>
      </c>
      <c r="N842" s="26">
        <f>'Bruker data input page'!DR842</f>
        <v>0</v>
      </c>
      <c r="O842" s="26">
        <f>'Bruker data input page'!DS842</f>
        <v>108</v>
      </c>
      <c r="P842" s="21" t="str">
        <f>'Bruker data input page'!DT842</f>
        <v>8B BKGD</v>
      </c>
      <c r="Q842" s="21">
        <f>'Bruker data input page'!A842</f>
        <v>668</v>
      </c>
      <c r="R842" s="27">
        <f>'Bruker data input page'!B842</f>
        <v>44764.924305555556</v>
      </c>
      <c r="S842" s="22">
        <f>'Bruker data input page'!Y842*Calibrations!H$97+Calibrations!I$97</f>
        <v>51.997849916863913</v>
      </c>
      <c r="T842" s="23">
        <f>Calibrations!O$97*('Bruker data input page'!AK842/0.5993)^2+Calibrations!P$97*('Bruker data input page'!AK842/0.5993)+Calibrations!Q$97</f>
        <v>1.2371591963349147</v>
      </c>
      <c r="U842" s="22">
        <f>Calibrations!$V$97*'Bruker data input page'!W842^2+Calibrations!$W$97*'Bruker data input page'!W842+Calibrations!$X$97</f>
        <v>17.389742644723459</v>
      </c>
      <c r="V842" s="23">
        <f>('Bruker data input page'!AS842/0.69943)*Calibrations!AC$97+Calibrations!AD$97</f>
        <v>9.2422755746447205</v>
      </c>
      <c r="W842" s="23">
        <f>'Bruker data input page'!U842*Calibrations!AQ$97+Calibrations!AR$97</f>
        <v>10.972073102119179</v>
      </c>
      <c r="X842" s="23">
        <f>Calibrations!AJ$97*('Bruker data input page'!AQ842/0.77446)^2+('Bruker data input page'!AQ842/0.77446)*Calibrations!AK$97+Calibrations!AL$97</f>
        <v>0.15086766796180134</v>
      </c>
      <c r="Y842" s="23">
        <f>('Bruker data input page'!AI842/0.7147)*Calibrations!AX$97+Calibrations!AY$97</f>
        <v>12.57947691109581</v>
      </c>
      <c r="Z842" s="23">
        <f>('Bruker data input page'!AG842/0.8302)*Calibrations!BE$97+Calibrations!BF$97</f>
        <v>0.19519145372625418</v>
      </c>
      <c r="AA842" s="23">
        <f>((('Bruker data input page'!AA842/0.436)^2)*Calibrations!BK$97)+(('Bruker data input page'!AA842/0.436)*Calibrations!BL$97)+Calibrations!BM$97</f>
        <v>4.7269642572511136E-2</v>
      </c>
      <c r="AB842" s="24">
        <f>'Bruker data input page'!AM842*Calibrations!BS$97*10000+Calibrations!BT$97</f>
        <v>300.66617157890033</v>
      </c>
      <c r="AC842" s="24">
        <f>Calibrations!CA$97*('Bruker data input page'!AO842*10000)^2+('Bruker data input page'!AO842*10000)*Calibrations!CB$97+Calibrations!CC$97</f>
        <v>351.26902508913292</v>
      </c>
      <c r="AD842" s="24">
        <f>'Bruker data input page'!AW842*10000*Calibrations!CI$97+Calibrations!CJ$97</f>
        <v>111.09210535567522</v>
      </c>
      <c r="AE842" s="24">
        <f>'Bruker data input page'!AY842*10000*Calibrations!CP$97+Calibrations!CQ$97</f>
        <v>76.18592775009742</v>
      </c>
      <c r="AF842" s="24">
        <f>Calibrations!$CW$97*('Bruker data input page'!BA842*10000)^2+('Bruker data input page'!BA842*10000)*Calibrations!$CX$97+Calibrations!$CY$97</f>
        <v>70.033506097090964</v>
      </c>
      <c r="AG842" s="24">
        <f>'Bruker data input page'!BI842*10000*Calibrations!DD$97+Calibrations!DE$97</f>
        <v>1.9009381417320252</v>
      </c>
      <c r="AH842" s="24">
        <f>('Bruker data input page'!BK842*10000)*Calibrations!DK$97+Calibrations!DL$97</f>
        <v>105.44449272209728</v>
      </c>
      <c r="AI842" s="24">
        <f>Calibrations!DR$97*('Bruker data input page'!BM842*10000)^2+('Bruker data input page'!BM842*10000)*Calibrations!DS$97+Calibrations!DT$97</f>
        <v>26.542141426048879</v>
      </c>
      <c r="AJ842" s="24">
        <f>Calibrations!DY$97*('Bruker data input page'!BO842*10000)^2+Calibrations!DZ$97*('Bruker data input page'!BO842*10000)+Calibrations!EA$97</f>
        <v>87.159353746299203</v>
      </c>
      <c r="AK842" s="21"/>
      <c r="AL842" s="21"/>
    </row>
    <row r="843" spans="2:38">
      <c r="B843" s="27">
        <f>'Bruker data input page'!B1520</f>
        <v>0</v>
      </c>
      <c r="C843" s="21">
        <f>'Bruker data input page'!G1520</f>
        <v>0</v>
      </c>
      <c r="D843" s="21">
        <f>'Bruker data input page'!H1520</f>
        <v>0</v>
      </c>
      <c r="E843" s="26">
        <f>'Bruker data input page'!L1520</f>
        <v>0</v>
      </c>
      <c r="F843" s="26"/>
      <c r="G843" s="26" t="str">
        <f>'Bruker data input page'!DK843</f>
        <v>393-U1560B-18R-1A</v>
      </c>
      <c r="H843" s="26" t="str">
        <f>'Bruker data input page'!DL843</f>
        <v>SHLF</v>
      </c>
      <c r="I843" s="26">
        <f>'Bruker data input page'!DM843</f>
        <v>0</v>
      </c>
      <c r="J843" s="26">
        <f>'Bruker data input page'!DN843</f>
        <v>0</v>
      </c>
      <c r="K843" s="26" t="str">
        <f>'Bruker data input page'!DO843</f>
        <v/>
      </c>
      <c r="L843" s="26">
        <f>'Bruker data input page'!DP843</f>
        <v>0</v>
      </c>
      <c r="M843" s="26">
        <f>'Bruker data input page'!DQ843</f>
        <v>0</v>
      </c>
      <c r="N843" s="26">
        <f>'Bruker data input page'!DR843</f>
        <v>0</v>
      </c>
      <c r="O843" s="26">
        <f>'Bruker data input page'!DS843</f>
        <v>2</v>
      </c>
      <c r="P843" s="21" t="str">
        <f>'Bruker data input page'!DT843</f>
        <v>1A BKGD</v>
      </c>
      <c r="Q843" s="21">
        <f>'Bruker data input page'!A843</f>
        <v>669</v>
      </c>
      <c r="R843" s="27">
        <f>'Bruker data input page'!B843</f>
        <v>44764.929861111108</v>
      </c>
      <c r="S843" s="22">
        <f>'Bruker data input page'!Y843*Calibrations!H$97+Calibrations!I$97</f>
        <v>53.197050022635793</v>
      </c>
      <c r="T843" s="23">
        <f>Calibrations!O$97*('Bruker data input page'!AK843/0.5993)^2+Calibrations!P$97*('Bruker data input page'!AK843/0.5993)+Calibrations!Q$97</f>
        <v>1.2965396044627222</v>
      </c>
      <c r="U843" s="22">
        <f>Calibrations!$V$97*'Bruker data input page'!W843^2+Calibrations!$W$97*'Bruker data input page'!W843+Calibrations!$X$97</f>
        <v>17.538093471523091</v>
      </c>
      <c r="V843" s="23">
        <f>('Bruker data input page'!AS843/0.69943)*Calibrations!AC$97+Calibrations!AD$97</f>
        <v>8.6771099220152408</v>
      </c>
      <c r="W843" s="23">
        <f>'Bruker data input page'!U843*Calibrations!AQ$97+Calibrations!AR$97</f>
        <v>10.288438490916029</v>
      </c>
      <c r="X843" s="23">
        <f>Calibrations!AJ$97*('Bruker data input page'!AQ843/0.77446)^2+('Bruker data input page'!AQ843/0.77446)*Calibrations!AK$97+Calibrations!AL$97</f>
        <v>0.14112407235581675</v>
      </c>
      <c r="Y843" s="23">
        <f>('Bruker data input page'!AI843/0.7147)*Calibrations!AX$97+Calibrations!AY$97</f>
        <v>11.914451169451723</v>
      </c>
      <c r="Z843" s="23">
        <f>('Bruker data input page'!AG843/0.8302)*Calibrations!BE$97+Calibrations!BF$97</f>
        <v>0.21450933293288374</v>
      </c>
      <c r="AA843" s="23">
        <f>((('Bruker data input page'!AA843/0.436)^2)*Calibrations!BK$97)+(('Bruker data input page'!AA843/0.436)*Calibrations!BL$97)+Calibrations!BM$97</f>
        <v>7.728752234304101E-2</v>
      </c>
      <c r="AB843" s="24">
        <f>'Bruker data input page'!AM843*Calibrations!BS$97*10000+Calibrations!BT$97</f>
        <v>326.39019507736202</v>
      </c>
      <c r="AC843" s="24">
        <f>Calibrations!CA$97*('Bruker data input page'!AO843*10000)^2+('Bruker data input page'!AO843*10000)*Calibrations!CB$97+Calibrations!CC$97</f>
        <v>331.06863835089416</v>
      </c>
      <c r="AD843" s="24">
        <f>'Bruker data input page'!AW843*10000*Calibrations!CI$97+Calibrations!CJ$97</f>
        <v>86.378901964724434</v>
      </c>
      <c r="AE843" s="24">
        <f>'Bruker data input page'!AY843*10000*Calibrations!CP$97+Calibrations!CQ$97</f>
        <v>80.297772823708883</v>
      </c>
      <c r="AF843" s="24">
        <f>Calibrations!$CW$97*('Bruker data input page'!BA843*10000)^2+('Bruker data input page'!BA843*10000)*Calibrations!$CX$97+Calibrations!$CY$97</f>
        <v>78.148513355605772</v>
      </c>
      <c r="AG843" s="24">
        <f>'Bruker data input page'!BI843*10000*Calibrations!DD$97+Calibrations!DE$97</f>
        <v>1.9009381417320252</v>
      </c>
      <c r="AH843" s="24">
        <f>('Bruker data input page'!BK843*10000)*Calibrations!DK$97+Calibrations!DL$97</f>
        <v>147.1579523874737</v>
      </c>
      <c r="AI843" s="24">
        <f>Calibrations!DR$97*('Bruker data input page'!BM843*10000)^2+('Bruker data input page'!BM843*10000)*Calibrations!DS$97+Calibrations!DT$97</f>
        <v>28.664408876081268</v>
      </c>
      <c r="AJ843" s="24">
        <f>Calibrations!DY$97*('Bruker data input page'!BO843*10000)^2+Calibrations!DZ$97*('Bruker data input page'!BO843*10000)+Calibrations!EA$97</f>
        <v>84.610798705907811</v>
      </c>
      <c r="AK843" s="21"/>
      <c r="AL843" s="21"/>
    </row>
    <row r="844" spans="2:38">
      <c r="B844" s="27">
        <f>'Bruker data input page'!B1521</f>
        <v>0</v>
      </c>
      <c r="C844" s="21">
        <f>'Bruker data input page'!G1521</f>
        <v>0</v>
      </c>
      <c r="D844" s="21">
        <f>'Bruker data input page'!H1521</f>
        <v>0</v>
      </c>
      <c r="E844" s="26">
        <f>'Bruker data input page'!L1521</f>
        <v>0</v>
      </c>
      <c r="F844" s="26"/>
      <c r="G844" s="26" t="str">
        <f>'Bruker data input page'!DK844</f>
        <v>393-U1560B-18R-1A</v>
      </c>
      <c r="H844" s="26" t="str">
        <f>'Bruker data input page'!DL844</f>
        <v>SHLF</v>
      </c>
      <c r="I844" s="26">
        <f>'Bruker data input page'!DM844</f>
        <v>0</v>
      </c>
      <c r="J844" s="26">
        <f>'Bruker data input page'!DN844</f>
        <v>0</v>
      </c>
      <c r="K844" s="26" t="str">
        <f>'Bruker data input page'!DO844</f>
        <v/>
      </c>
      <c r="L844" s="26">
        <f>'Bruker data input page'!DP844</f>
        <v>0</v>
      </c>
      <c r="M844" s="26">
        <f>'Bruker data input page'!DQ844</f>
        <v>0</v>
      </c>
      <c r="N844" s="26">
        <f>'Bruker data input page'!DR844</f>
        <v>0</v>
      </c>
      <c r="O844" s="26">
        <f>'Bruker data input page'!DS844</f>
        <v>10</v>
      </c>
      <c r="P844" s="21" t="str">
        <f>'Bruker data input page'!DT844</f>
        <v>2A BKGD</v>
      </c>
      <c r="Q844" s="21">
        <f>'Bruker data input page'!A844</f>
        <v>670</v>
      </c>
      <c r="R844" s="27">
        <f>'Bruker data input page'!B844</f>
        <v>44764.931250000001</v>
      </c>
      <c r="S844" s="22">
        <f>'Bruker data input page'!Y844*Calibrations!H$97+Calibrations!I$97</f>
        <v>53.223664589532937</v>
      </c>
      <c r="T844" s="23">
        <f>Calibrations!O$97*('Bruker data input page'!AK844/0.5993)^2+Calibrations!P$97*('Bruker data input page'!AK844/0.5993)+Calibrations!Q$97</f>
        <v>1.2627709011791626</v>
      </c>
      <c r="U844" s="22">
        <f>Calibrations!$V$97*'Bruker data input page'!W844^2+Calibrations!$W$97*'Bruker data input page'!W844+Calibrations!$X$97</f>
        <v>17.687965544958519</v>
      </c>
      <c r="V844" s="23">
        <f>('Bruker data input page'!AS844/0.69943)*Calibrations!AC$97+Calibrations!AD$97</f>
        <v>8.6743754816281857</v>
      </c>
      <c r="W844" s="23">
        <f>'Bruker data input page'!U844*Calibrations!AQ$97+Calibrations!AR$97</f>
        <v>11.044380609073357</v>
      </c>
      <c r="X844" s="23">
        <f>Calibrations!AJ$97*('Bruker data input page'!AQ844/0.77446)^2+('Bruker data input page'!AQ844/0.77446)*Calibrations!AK$97+Calibrations!AL$97</f>
        <v>0.14846589154946782</v>
      </c>
      <c r="Y844" s="23">
        <f>('Bruker data input page'!AI844/0.7147)*Calibrations!AX$97+Calibrations!AY$97</f>
        <v>11.824319475529265</v>
      </c>
      <c r="Z844" s="23">
        <f>('Bruker data input page'!AG844/0.8302)*Calibrations!BE$97+Calibrations!BF$97</f>
        <v>0.16742200236672405</v>
      </c>
      <c r="AA844" s="23">
        <f>((('Bruker data input page'!AA844/0.436)^2)*Calibrations!BK$97)+(('Bruker data input page'!AA844/0.436)*Calibrations!BL$97)+Calibrations!BM$97</f>
        <v>8.1867427496509063E-2</v>
      </c>
      <c r="AB844" s="24">
        <f>'Bruker data input page'!AM844*Calibrations!BS$97*10000+Calibrations!BT$97</f>
        <v>301.52363902884906</v>
      </c>
      <c r="AC844" s="24">
        <f>Calibrations!CA$97*('Bruker data input page'!AO844*10000)^2+('Bruker data input page'!AO844*10000)*Calibrations!CB$97+Calibrations!CC$97</f>
        <v>360.36443336914488</v>
      </c>
      <c r="AD844" s="24">
        <f>'Bruker data input page'!AW844*10000*Calibrations!CI$97+Calibrations!CJ$97</f>
        <v>113.06916162695128</v>
      </c>
      <c r="AE844" s="24">
        <f>'Bruker data input page'!AY844*10000*Calibrations!CP$97+Calibrations!CQ$97</f>
        <v>81.325734092111745</v>
      </c>
      <c r="AF844" s="24">
        <f>Calibrations!$CW$97*('Bruker data input page'!BA844*10000)^2+('Bruker data input page'!BA844*10000)*Calibrations!$CX$97+Calibrations!$CY$97</f>
        <v>60.296104618051245</v>
      </c>
      <c r="AG844" s="24">
        <f>'Bruker data input page'!BI844*10000*Calibrations!DD$97+Calibrations!DE$97</f>
        <v>1.9009381417320252</v>
      </c>
      <c r="AH844" s="24">
        <f>('Bruker data input page'!BK844*10000)*Calibrations!DK$97+Calibrations!DL$97</f>
        <v>107.43084794425806</v>
      </c>
      <c r="AI844" s="24">
        <f>Calibrations!DR$97*('Bruker data input page'!BM844*10000)^2+('Bruker data input page'!BM844*10000)*Calibrations!DS$97+Calibrations!DT$97</f>
        <v>32.905465640200383</v>
      </c>
      <c r="AJ844" s="24">
        <f>Calibrations!DY$97*('Bruker data input page'!BO844*10000)^2+Calibrations!DZ$97*('Bruker data input page'!BO844*10000)+Calibrations!EA$97</f>
        <v>91.400756067273065</v>
      </c>
      <c r="AK844" s="21"/>
      <c r="AL844" s="21"/>
    </row>
    <row r="845" spans="2:38">
      <c r="B845" s="27">
        <f>'Bruker data input page'!B1522</f>
        <v>0</v>
      </c>
      <c r="C845" s="21">
        <f>'Bruker data input page'!G1522</f>
        <v>0</v>
      </c>
      <c r="D845" s="21">
        <f>'Bruker data input page'!H1522</f>
        <v>0</v>
      </c>
      <c r="E845" s="26">
        <f>'Bruker data input page'!L1522</f>
        <v>0</v>
      </c>
      <c r="F845" s="26"/>
      <c r="G845" s="26" t="str">
        <f>'Bruker data input page'!DK845</f>
        <v>393-U1560B-18R-1A</v>
      </c>
      <c r="H845" s="26" t="str">
        <f>'Bruker data input page'!DL845</f>
        <v>SHLF</v>
      </c>
      <c r="I845" s="26">
        <f>'Bruker data input page'!DM845</f>
        <v>0</v>
      </c>
      <c r="J845" s="26">
        <f>'Bruker data input page'!DN845</f>
        <v>0</v>
      </c>
      <c r="K845" s="26" t="str">
        <f>'Bruker data input page'!DO845</f>
        <v/>
      </c>
      <c r="L845" s="26">
        <f>'Bruker data input page'!DP845</f>
        <v>0</v>
      </c>
      <c r="M845" s="26">
        <f>'Bruker data input page'!DQ845</f>
        <v>0</v>
      </c>
      <c r="N845" s="26">
        <f>'Bruker data input page'!DR845</f>
        <v>0</v>
      </c>
      <c r="O845" s="26">
        <f>'Bruker data input page'!DS845</f>
        <v>26</v>
      </c>
      <c r="P845" s="21" t="str">
        <f>'Bruker data input page'!DT845</f>
        <v>3C BKGD</v>
      </c>
      <c r="Q845" s="21">
        <f>'Bruker data input page'!A845</f>
        <v>671</v>
      </c>
      <c r="R845" s="27">
        <f>'Bruker data input page'!B845</f>
        <v>44764.933333333334</v>
      </c>
      <c r="S845" s="22">
        <f>'Bruker data input page'!Y845*Calibrations!H$97+Calibrations!I$97</f>
        <v>54.302861514206079</v>
      </c>
      <c r="T845" s="23">
        <f>Calibrations!O$97*('Bruker data input page'!AK845/0.5993)^2+Calibrations!P$97*('Bruker data input page'!AK845/0.5993)+Calibrations!Q$97</f>
        <v>1.2960043201169036</v>
      </c>
      <c r="U845" s="22">
        <f>Calibrations!$V$97*'Bruker data input page'!W845^2+Calibrations!$W$97*'Bruker data input page'!W845+Calibrations!$X$97</f>
        <v>17.962393715392679</v>
      </c>
      <c r="V845" s="23">
        <f>('Bruker data input page'!AS845/0.69943)*Calibrations!AC$97+Calibrations!AD$97</f>
        <v>9.167438258788513</v>
      </c>
      <c r="W845" s="23">
        <f>'Bruker data input page'!U845*Calibrations!AQ$97+Calibrations!AR$97</f>
        <v>10.702369967891691</v>
      </c>
      <c r="X845" s="23">
        <f>Calibrations!AJ$97*('Bruker data input page'!AQ845/0.77446)^2+('Bruker data input page'!AQ845/0.77446)*Calibrations!AK$97+Calibrations!AL$97</f>
        <v>0.15310856497768577</v>
      </c>
      <c r="Y845" s="23">
        <f>('Bruker data input page'!AI845/0.7147)*Calibrations!AX$97+Calibrations!AY$97</f>
        <v>11.735862525919554</v>
      </c>
      <c r="Z845" s="23">
        <f>('Bruker data input page'!AG845/0.8302)*Calibrations!BE$97+Calibrations!BF$97</f>
        <v>0.13074821606038814</v>
      </c>
      <c r="AA845" s="23">
        <f>((('Bruker data input page'!AA845/0.436)^2)*Calibrations!BK$97)+(('Bruker data input page'!AA845/0.436)*Calibrations!BL$97)+Calibrations!BM$97</f>
        <v>0.10235084104082914</v>
      </c>
      <c r="AB845" s="24">
        <f>'Bruker data input page'!AM845*Calibrations!BS$97*10000+Calibrations!BT$97</f>
        <v>330.67753232710567</v>
      </c>
      <c r="AC845" s="24">
        <f>Calibrations!CA$97*('Bruker data input page'!AO845*10000)^2+('Bruker data input page'!AO845*10000)*Calibrations!CB$97+Calibrations!CC$97</f>
        <v>370.48321384676979</v>
      </c>
      <c r="AD845" s="24">
        <f>'Bruker data input page'!AW845*10000*Calibrations!CI$97+Calibrations!CJ$97</f>
        <v>80.447733150896241</v>
      </c>
      <c r="AE845" s="24">
        <f>'Bruker data input page'!AY845*10000*Calibrations!CP$97+Calibrations!CQ$97</f>
        <v>68.990198871277371</v>
      </c>
      <c r="AF845" s="24">
        <f>Calibrations!$CW$97*('Bruker data input page'!BA845*10000)^2+('Bruker data input page'!BA845*10000)*Calibrations!$CX$97+Calibrations!$CY$97</f>
        <v>70.033506097090964</v>
      </c>
      <c r="AG845" s="24" t="e">
        <f>'Bruker data input page'!BI845*10000*Calibrations!DD$97+Calibrations!DE$97</f>
        <v>#VALUE!</v>
      </c>
      <c r="AH845" s="24">
        <f>('Bruker data input page'!BK845*10000)*Calibrations!DK$97+Calibrations!DL$97</f>
        <v>99.485427055614949</v>
      </c>
      <c r="AI845" s="24">
        <f>Calibrations!DR$97*('Bruker data input page'!BM845*10000)^2+('Bruker data input page'!BM845*10000)*Calibrations!DS$97+Calibrations!DT$97</f>
        <v>29.725107834104254</v>
      </c>
      <c r="AJ845" s="24">
        <f>Calibrations!DY$97*('Bruker data input page'!BO845*10000)^2+Calibrations!DZ$97*('Bruker data input page'!BO845*10000)+Calibrations!EA$97</f>
        <v>86.310144870152669</v>
      </c>
      <c r="AK845" s="21"/>
      <c r="AL845" s="21"/>
    </row>
    <row r="846" spans="2:38">
      <c r="B846" s="27">
        <f>'Bruker data input page'!B1523</f>
        <v>0</v>
      </c>
      <c r="C846" s="21">
        <f>'Bruker data input page'!G1523</f>
        <v>0</v>
      </c>
      <c r="D846" s="21">
        <f>'Bruker data input page'!H1523</f>
        <v>0</v>
      </c>
      <c r="E846" s="26">
        <f>'Bruker data input page'!L1523</f>
        <v>0</v>
      </c>
      <c r="F846" s="26"/>
      <c r="G846" s="26" t="str">
        <f>'Bruker data input page'!DK846</f>
        <v>393-U1560B-18R-1A</v>
      </c>
      <c r="H846" s="26" t="str">
        <f>'Bruker data input page'!DL846</f>
        <v>SHLF</v>
      </c>
      <c r="I846" s="26">
        <f>'Bruker data input page'!DM846</f>
        <v>0</v>
      </c>
      <c r="J846" s="26">
        <f>'Bruker data input page'!DN846</f>
        <v>0</v>
      </c>
      <c r="K846" s="26" t="str">
        <f>'Bruker data input page'!DO846</f>
        <v/>
      </c>
      <c r="L846" s="26">
        <f>'Bruker data input page'!DP846</f>
        <v>0</v>
      </c>
      <c r="M846" s="26">
        <f>'Bruker data input page'!DQ846</f>
        <v>0</v>
      </c>
      <c r="N846" s="26">
        <f>'Bruker data input page'!DR846</f>
        <v>0</v>
      </c>
      <c r="O846" s="26">
        <f>'Bruker data input page'!DS846</f>
        <v>57</v>
      </c>
      <c r="P846" s="21" t="str">
        <f>'Bruker data input page'!DT846</f>
        <v>5A ALT</v>
      </c>
      <c r="Q846" s="21">
        <f>'Bruker data input page'!A846</f>
        <v>672</v>
      </c>
      <c r="R846" s="27">
        <f>'Bruker data input page'!B846</f>
        <v>44764.936111111114</v>
      </c>
      <c r="S846" s="22">
        <f>'Bruker data input page'!Y846*Calibrations!H$97+Calibrations!I$97</f>
        <v>53.769857286078391</v>
      </c>
      <c r="T846" s="23">
        <f>Calibrations!O$97*('Bruker data input page'!AK846/0.5993)^2+Calibrations!P$97*('Bruker data input page'!AK846/0.5993)+Calibrations!Q$97</f>
        <v>1.2951121274389323</v>
      </c>
      <c r="U846" s="22">
        <f>Calibrations!$V$97*'Bruker data input page'!W846^2+Calibrations!$W$97*'Bruker data input page'!W846+Calibrations!$X$97</f>
        <v>17.454946244936771</v>
      </c>
      <c r="V846" s="23">
        <f>('Bruker data input page'!AS846/0.69943)*Calibrations!AC$97+Calibrations!AD$97</f>
        <v>9.8913453717822204</v>
      </c>
      <c r="W846" s="23">
        <f>'Bruker data input page'!U846*Calibrations!AQ$97+Calibrations!AR$97</f>
        <v>11.097161222438306</v>
      </c>
      <c r="X846" s="23">
        <f>Calibrations!AJ$97*('Bruker data input page'!AQ846/0.77446)^2+('Bruker data input page'!AQ846/0.77446)*Calibrations!AK$97+Calibrations!AL$97</f>
        <v>0.15216987361698042</v>
      </c>
      <c r="Y846" s="23">
        <f>('Bruker data input page'!AI846/0.7147)*Calibrations!AX$97+Calibrations!AY$97</f>
        <v>11.74667223921093</v>
      </c>
      <c r="Z846" s="23">
        <f>('Bruker data input page'!AG846/0.8302)*Calibrations!BE$97+Calibrations!BF$97</f>
        <v>0.12893716488476664</v>
      </c>
      <c r="AA846" s="23">
        <f>((('Bruker data input page'!AA846/0.436)^2)*Calibrations!BK$97)+(('Bruker data input page'!AA846/0.436)*Calibrations!BL$97)+Calibrations!BM$97</f>
        <v>9.5545974643562334E-2</v>
      </c>
      <c r="AB846" s="24">
        <f>'Bruker data input page'!AM846*Calibrations!BS$97*10000+Calibrations!BT$97</f>
        <v>268.9398759307976</v>
      </c>
      <c r="AC846" s="24">
        <f>Calibrations!CA$97*('Bruker data input page'!AO846*10000)^2+('Bruker data input page'!AO846*10000)*Calibrations!CB$97+Calibrations!CC$97</f>
        <v>353.57941091717032</v>
      </c>
      <c r="AD846" s="24">
        <f>'Bruker data input page'!AW846*10000*Calibrations!CI$97+Calibrations!CJ$97</f>
        <v>103.18388027057097</v>
      </c>
      <c r="AE846" s="24">
        <f>'Bruker data input page'!AY846*10000*Calibrations!CP$97+Calibrations!CQ$97</f>
        <v>71.046121408083096</v>
      </c>
      <c r="AF846" s="24">
        <f>Calibrations!$CW$97*('Bruker data input page'!BA846*10000)^2+('Bruker data input page'!BA846*10000)*Calibrations!$CX$97+Calibrations!$CY$97</f>
        <v>84.74789725500014</v>
      </c>
      <c r="AG846" s="24" t="e">
        <f>'Bruker data input page'!BI846*10000*Calibrations!DD$97+Calibrations!DE$97</f>
        <v>#VALUE!</v>
      </c>
      <c r="AH846" s="24">
        <f>('Bruker data input page'!BK846*10000)*Calibrations!DK$97+Calibrations!DL$97</f>
        <v>97.499071833454153</v>
      </c>
      <c r="AI846" s="24">
        <f>Calibrations!DR$97*('Bruker data input page'!BM846*10000)^2+('Bruker data input page'!BM846*10000)*Calibrations!DS$97+Calibrations!DT$97</f>
        <v>28.664408876081268</v>
      </c>
      <c r="AJ846" s="24">
        <f>Calibrations!DY$97*('Bruker data input page'!BO846*10000)^2+Calibrations!DZ$97*('Bruker data input page'!BO846*10000)+Calibrations!EA$97</f>
        <v>84.610798705907811</v>
      </c>
      <c r="AK846" s="21"/>
      <c r="AL846" s="21"/>
    </row>
    <row r="847" spans="2:38">
      <c r="B847" s="27">
        <f>'Bruker data input page'!B1524</f>
        <v>0</v>
      </c>
      <c r="C847" s="21">
        <f>'Bruker data input page'!G1524</f>
        <v>0</v>
      </c>
      <c r="D847" s="21">
        <f>'Bruker data input page'!H1524</f>
        <v>0</v>
      </c>
      <c r="E847" s="26">
        <f>'Bruker data input page'!L1524</f>
        <v>0</v>
      </c>
      <c r="F847" s="26"/>
      <c r="G847" s="26" t="str">
        <f>'Bruker data input page'!DK847</f>
        <v>393-U1560B-18R-1A</v>
      </c>
      <c r="H847" s="26" t="str">
        <f>'Bruker data input page'!DL847</f>
        <v>SHLF</v>
      </c>
      <c r="I847" s="26">
        <f>'Bruker data input page'!DM847</f>
        <v>0</v>
      </c>
      <c r="J847" s="26">
        <f>'Bruker data input page'!DN847</f>
        <v>0</v>
      </c>
      <c r="K847" s="26" t="str">
        <f>'Bruker data input page'!DO847</f>
        <v/>
      </c>
      <c r="L847" s="26">
        <f>'Bruker data input page'!DP847</f>
        <v>0</v>
      </c>
      <c r="M847" s="26">
        <f>'Bruker data input page'!DQ847</f>
        <v>0</v>
      </c>
      <c r="N847" s="26">
        <f>'Bruker data input page'!DR847</f>
        <v>0</v>
      </c>
      <c r="O847" s="26">
        <f>'Bruker data input page'!DS847</f>
        <v>73</v>
      </c>
      <c r="P847" s="21" t="str">
        <f>'Bruker data input page'!DT847</f>
        <v>7A ALT</v>
      </c>
      <c r="Q847" s="21">
        <f>'Bruker data input page'!A847</f>
        <v>673</v>
      </c>
      <c r="R847" s="27">
        <f>'Bruker data input page'!B847</f>
        <v>44764.938194444447</v>
      </c>
      <c r="S847" s="22">
        <f>'Bruker data input page'!Y847*Calibrations!H$97+Calibrations!I$97</f>
        <v>53.885345496007083</v>
      </c>
      <c r="T847" s="23">
        <f>Calibrations!O$97*('Bruker data input page'!AK847/0.5993)^2+Calibrations!P$97*('Bruker data input page'!AK847/0.5993)+Calibrations!Q$97</f>
        <v>1.2929705992936078</v>
      </c>
      <c r="U847" s="22">
        <f>Calibrations!$V$97*'Bruker data input page'!W847^2+Calibrations!$W$97*'Bruker data input page'!W847+Calibrations!$X$97</f>
        <v>18.04436670349827</v>
      </c>
      <c r="V847" s="23">
        <f>('Bruker data input page'!AS847/0.69943)*Calibrations!AC$97+Calibrations!AD$97</f>
        <v>9.8959507450656794</v>
      </c>
      <c r="W847" s="23">
        <f>'Bruker data input page'!U847*Calibrations!AQ$97+Calibrations!AR$97</f>
        <v>10.71319676037681</v>
      </c>
      <c r="X847" s="23">
        <f>Calibrations!AJ$97*('Bruker data input page'!AQ847/0.77446)^2+('Bruker data input page'!AQ847/0.77446)*Calibrations!AK$97+Calibrations!AL$97</f>
        <v>0.16613580872693418</v>
      </c>
      <c r="Y847" s="23">
        <f>('Bruker data input page'!AI847/0.7147)*Calibrations!AX$97+Calibrations!AY$97</f>
        <v>11.840153421758885</v>
      </c>
      <c r="Z847" s="23">
        <f>('Bruker data input page'!AG847/0.8302)*Calibrations!BE$97+Calibrations!BF$97</f>
        <v>0.20877433754341559</v>
      </c>
      <c r="AA847" s="23">
        <f>((('Bruker data input page'!AA847/0.436)^2)*Calibrations!BK$97)+(('Bruker data input page'!AA847/0.436)*Calibrations!BL$97)+Calibrations!BM$97</f>
        <v>9.2134939650863987E-2</v>
      </c>
      <c r="AB847" s="24">
        <f>'Bruker data input page'!AM847*Calibrations!BS$97*10000+Calibrations!BT$97</f>
        <v>323.81779272751589</v>
      </c>
      <c r="AC847" s="24">
        <f>Calibrations!CA$97*('Bruker data input page'!AO847*10000)^2+('Bruker data input page'!AO847*10000)*Calibrations!CB$97+Calibrations!CC$97</f>
        <v>369.07014823012378</v>
      </c>
      <c r="AD847" s="24">
        <f>'Bruker data input page'!AW847*10000*Calibrations!CI$97+Calibrations!CJ$97</f>
        <v>104.172408406209</v>
      </c>
      <c r="AE847" s="24">
        <f>'Bruker data input page'!AY847*10000*Calibrations!CP$97+Calibrations!CQ$97</f>
        <v>79.269811555306035</v>
      </c>
      <c r="AF847" s="24">
        <f>Calibrations!$CW$97*('Bruker data input page'!BA847*10000)^2+('Bruker data input page'!BA847*10000)*Calibrations!$CX$97+Calibrations!$CY$97</f>
        <v>67.281049961406254</v>
      </c>
      <c r="AG847" s="24" t="e">
        <f>'Bruker data input page'!BI847*10000*Calibrations!DD$97+Calibrations!DE$97</f>
        <v>#VALUE!</v>
      </c>
      <c r="AH847" s="24">
        <f>('Bruker data input page'!BK847*10000)*Calibrations!DK$97+Calibrations!DL$97</f>
        <v>104.4513151110169</v>
      </c>
      <c r="AI847" s="24">
        <f>Calibrations!DR$97*('Bruker data input page'!BM847*10000)^2+('Bruker data input page'!BM847*10000)*Calibrations!DS$97+Calibrations!DT$97</f>
        <v>30.785516947465101</v>
      </c>
      <c r="AJ847" s="24">
        <f>Calibrations!DY$97*('Bruker data input page'!BO847*10000)^2+Calibrations!DZ$97*('Bruker data input page'!BO847*10000)+Calibrations!EA$97</f>
        <v>77.801035222904844</v>
      </c>
      <c r="AK847" s="21"/>
      <c r="AL847" s="21"/>
    </row>
    <row r="848" spans="2:38">
      <c r="B848" s="27">
        <f>'Bruker data input page'!B1525</f>
        <v>0</v>
      </c>
      <c r="C848" s="21">
        <f>'Bruker data input page'!G1525</f>
        <v>0</v>
      </c>
      <c r="D848" s="21">
        <f>'Bruker data input page'!H1525</f>
        <v>0</v>
      </c>
      <c r="E848" s="26">
        <f>'Bruker data input page'!L1525</f>
        <v>0</v>
      </c>
      <c r="F848" s="26"/>
      <c r="G848" s="26" t="str">
        <f>'Bruker data input page'!DK848</f>
        <v>393-U1560B-18R-1A</v>
      </c>
      <c r="H848" s="26" t="str">
        <f>'Bruker data input page'!DL848</f>
        <v>SHLF</v>
      </c>
      <c r="I848" s="26">
        <f>'Bruker data input page'!DM848</f>
        <v>0</v>
      </c>
      <c r="J848" s="26">
        <f>'Bruker data input page'!DN848</f>
        <v>0</v>
      </c>
      <c r="K848" s="26" t="str">
        <f>'Bruker data input page'!DO848</f>
        <v/>
      </c>
      <c r="L848" s="26">
        <f>'Bruker data input page'!DP848</f>
        <v>0</v>
      </c>
      <c r="M848" s="26">
        <f>'Bruker data input page'!DQ848</f>
        <v>0</v>
      </c>
      <c r="N848" s="26">
        <f>'Bruker data input page'!DR848</f>
        <v>0</v>
      </c>
      <c r="O848" s="26">
        <f>'Bruker data input page'!DS848</f>
        <v>108</v>
      </c>
      <c r="P848" s="21" t="str">
        <f>'Bruker data input page'!DT848</f>
        <v>11A ALT PATCH</v>
      </c>
      <c r="Q848" s="21">
        <f>'Bruker data input page'!A848</f>
        <v>674</v>
      </c>
      <c r="R848" s="27">
        <f>'Bruker data input page'!B848</f>
        <v>44764.939583333333</v>
      </c>
      <c r="S848" s="22">
        <f>'Bruker data input page'!Y848*Calibrations!H$97+Calibrations!I$97</f>
        <v>49.378453748049211</v>
      </c>
      <c r="T848" s="23">
        <f>Calibrations!O$97*('Bruker data input page'!AK848/0.5993)^2+Calibrations!P$97*('Bruker data input page'!AK848/0.5993)+Calibrations!Q$97</f>
        <v>1.1846957210081219</v>
      </c>
      <c r="U848" s="22">
        <f>Calibrations!$V$97*'Bruker data input page'!W848^2+Calibrations!$W$97*'Bruker data input page'!W848+Calibrations!$X$97</f>
        <v>17.185886336120149</v>
      </c>
      <c r="V848" s="23">
        <f>('Bruker data input page'!AS848/0.69943)*Calibrations!AC$97+Calibrations!AD$97</f>
        <v>9.2710591576663397</v>
      </c>
      <c r="W848" s="23">
        <f>'Bruker data input page'!U848*Calibrations!AQ$97+Calibrations!AR$97</f>
        <v>6.4892010065401733</v>
      </c>
      <c r="X848" s="23">
        <f>Calibrations!AJ$97*('Bruker data input page'!AQ848/0.77446)^2+('Bruker data input page'!AQ848/0.77446)*Calibrations!AK$97+Calibrations!AL$97</f>
        <v>0.18593072612278266</v>
      </c>
      <c r="Y848" s="23">
        <f>('Bruker data input page'!AI848/0.7147)*Calibrations!AX$97+Calibrations!AY$97</f>
        <v>13.068502250418334</v>
      </c>
      <c r="Z848" s="23">
        <f>('Bruker data input page'!AG848/0.8302)*Calibrations!BE$97+Calibrations!BF$97</f>
        <v>0.57385207036245511</v>
      </c>
      <c r="AA848" s="23">
        <f>((('Bruker data input page'!AA848/0.436)^2)*Calibrations!BK$97)+(('Bruker data input page'!AA848/0.436)*Calibrations!BL$97)+Calibrations!BM$97</f>
        <v>7.3080320175002184E-2</v>
      </c>
      <c r="AB848" s="24">
        <f>'Bruker data input page'!AM848*Calibrations!BS$97*10000+Calibrations!BT$97</f>
        <v>325.53272762741335</v>
      </c>
      <c r="AC848" s="24">
        <f>Calibrations!CA$97*('Bruker data input page'!AO848*10000)^2+('Bruker data input page'!AO848*10000)*Calibrations!CB$97+Calibrations!CC$97</f>
        <v>350.49348407118953</v>
      </c>
      <c r="AD848" s="24">
        <f>'Bruker data input page'!AW848*10000*Calibrations!CI$97+Calibrations!CJ$97</f>
        <v>122.9544429833316</v>
      </c>
      <c r="AE848" s="24">
        <f>'Bruker data input page'!AY848*10000*Calibrations!CP$97+Calibrations!CQ$97</f>
        <v>82.353695360514607</v>
      </c>
      <c r="AF848" s="24">
        <f>Calibrations!$CW$97*('Bruker data input page'!BA848*10000)^2+('Bruker data input page'!BA848*10000)*Calibrations!$CX$97+Calibrations!$CY$97</f>
        <v>65.895924321780186</v>
      </c>
      <c r="AG848" s="24">
        <f>'Bruker data input page'!BI848*10000*Calibrations!DD$97+Calibrations!DE$97</f>
        <v>7.5513209569836386</v>
      </c>
      <c r="AH848" s="24">
        <f>('Bruker data input page'!BK848*10000)*Calibrations!DK$97+Calibrations!DL$97</f>
        <v>100.47860466669533</v>
      </c>
      <c r="AI848" s="24">
        <f>Calibrations!DR$97*('Bruker data input page'!BM848*10000)^2+('Bruker data input page'!BM848*10000)*Calibrations!DS$97+Calibrations!DT$97</f>
        <v>28.664408876081268</v>
      </c>
      <c r="AJ848" s="24">
        <f>Calibrations!DY$97*('Bruker data input page'!BO848*10000)^2+Calibrations!DZ$97*('Bruker data input page'!BO848*10000)+Calibrations!EA$97</f>
        <v>90.553094544379476</v>
      </c>
      <c r="AK848" s="21"/>
      <c r="AL848" s="21"/>
    </row>
    <row r="849" spans="2:38">
      <c r="B849" s="27">
        <f>'Bruker data input page'!B1526</f>
        <v>0</v>
      </c>
      <c r="C849" s="21">
        <f>'Bruker data input page'!G1526</f>
        <v>0</v>
      </c>
      <c r="D849" s="21">
        <f>'Bruker data input page'!H1526</f>
        <v>0</v>
      </c>
      <c r="E849" s="26">
        <f>'Bruker data input page'!L1526</f>
        <v>0</v>
      </c>
      <c r="F849" s="26"/>
      <c r="G849" s="26" t="str">
        <f>'Bruker data input page'!DK849</f>
        <v>393-U1560B-18R-1A</v>
      </c>
      <c r="H849" s="26" t="str">
        <f>'Bruker data input page'!DL849</f>
        <v>SHLF</v>
      </c>
      <c r="I849" s="26">
        <f>'Bruker data input page'!DM849</f>
        <v>0</v>
      </c>
      <c r="J849" s="26">
        <f>'Bruker data input page'!DN849</f>
        <v>0</v>
      </c>
      <c r="K849" s="26" t="str">
        <f>'Bruker data input page'!DO849</f>
        <v/>
      </c>
      <c r="L849" s="26">
        <f>'Bruker data input page'!DP849</f>
        <v>0</v>
      </c>
      <c r="M849" s="26">
        <f>'Bruker data input page'!DQ849</f>
        <v>0</v>
      </c>
      <c r="N849" s="26">
        <f>'Bruker data input page'!DR849</f>
        <v>0</v>
      </c>
      <c r="O849" s="26">
        <f>'Bruker data input page'!DS849</f>
        <v>129</v>
      </c>
      <c r="P849" s="21" t="str">
        <f>'Bruker data input page'!DT849</f>
        <v>13A BKGD</v>
      </c>
      <c r="Q849" s="21">
        <f>'Bruker data input page'!A849</f>
        <v>675</v>
      </c>
      <c r="R849" s="27">
        <f>'Bruker data input page'!B849</f>
        <v>44764.942361111112</v>
      </c>
      <c r="S849" s="22">
        <f>'Bruker data input page'!Y849*Calibrations!H$97+Calibrations!I$97</f>
        <v>53.093799760878561</v>
      </c>
      <c r="T849" s="23">
        <f>Calibrations!O$97*('Bruker data input page'!AK849/0.5993)^2+Calibrations!P$97*('Bruker data input page'!AK849/0.5993)+Calibrations!Q$97</f>
        <v>1.2220897216884312</v>
      </c>
      <c r="U849" s="22">
        <f>Calibrations!$V$97*'Bruker data input page'!W849^2+Calibrations!$W$97*'Bruker data input page'!W849+Calibrations!$X$97</f>
        <v>17.854088066480458</v>
      </c>
      <c r="V849" s="23">
        <f>('Bruker data input page'!AS849/0.69943)*Calibrations!AC$97+Calibrations!AD$97</f>
        <v>9.5486768159098521</v>
      </c>
      <c r="W849" s="23">
        <f>'Bruker data input page'!U849*Calibrations!AQ$97+Calibrations!AR$97</f>
        <v>10.026855451052384</v>
      </c>
      <c r="X849" s="23">
        <f>Calibrations!AJ$97*('Bruker data input page'!AQ849/0.77446)^2+('Bruker data input page'!AQ849/0.77446)*Calibrations!AK$97+Calibrations!AL$97</f>
        <v>0.17781168203581371</v>
      </c>
      <c r="Y849" s="23">
        <f>('Bruker data input page'!AI849/0.7147)*Calibrations!AX$97+Calibrations!AY$97</f>
        <v>11.846700149526903</v>
      </c>
      <c r="Z849" s="23">
        <f>('Bruker data input page'!AG849/0.8302)*Calibrations!BE$97+Calibrations!BF$97</f>
        <v>0.23594010517773853</v>
      </c>
      <c r="AA849" s="23">
        <f>((('Bruker data input page'!AA849/0.436)^2)*Calibrations!BK$97)+(('Bruker data input page'!AA849/0.436)*Calibrations!BL$97)+Calibrations!BM$97</f>
        <v>7.0781871999191656E-2</v>
      </c>
      <c r="AB849" s="24">
        <f>'Bruker data input page'!AM849*Calibrations!BS$97*10000+Calibrations!BT$97</f>
        <v>295.52136687920802</v>
      </c>
      <c r="AC849" s="24">
        <f>Calibrations!CA$97*('Bruker data input page'!AO849*10000)^2+('Bruker data input page'!AO849*10000)*Calibrations!CB$97+Calibrations!CC$97</f>
        <v>343.39183571625063</v>
      </c>
      <c r="AD849" s="24">
        <f>'Bruker data input page'!AW849*10000*Calibrations!CI$97+Calibrations!CJ$97</f>
        <v>111.09210535567522</v>
      </c>
      <c r="AE849" s="24">
        <f>'Bruker data input page'!AY849*10000*Calibrations!CP$97+Calibrations!CQ$97</f>
        <v>81.325734092111745</v>
      </c>
      <c r="AF849" s="24">
        <f>Calibrations!$CW$97*('Bruker data input page'!BA849*10000)^2+('Bruker data input page'!BA849*10000)*Calibrations!$CX$97+Calibrations!$CY$97</f>
        <v>64.504866967631671</v>
      </c>
      <c r="AG849" s="24">
        <f>'Bruker data input page'!BI849*10000*Calibrations!DD$97+Calibrations!DE$97</f>
        <v>3.0310147047823475</v>
      </c>
      <c r="AH849" s="24">
        <f>('Bruker data input page'!BK849*10000)*Calibrations!DK$97+Calibrations!DL$97</f>
        <v>96.505894222373783</v>
      </c>
      <c r="AI849" s="24">
        <f>Calibrations!DR$97*('Bruker data input page'!BM849*10000)^2+('Bruker data input page'!BM849*10000)*Calibrations!DS$97+Calibrations!DT$97</f>
        <v>26.542141426048879</v>
      </c>
      <c r="AJ849" s="24">
        <f>Calibrations!DY$97*('Bruker data input page'!BO849*10000)^2+Calibrations!DZ$97*('Bruker data input page'!BO849*10000)+Calibrations!EA$97</f>
        <v>86.310144870152669</v>
      </c>
      <c r="AK849" s="21"/>
      <c r="AL849" s="21"/>
    </row>
    <row r="850" spans="2:38">
      <c r="B850" s="27">
        <f>'Bruker data input page'!B1527</f>
        <v>0</v>
      </c>
      <c r="C850" s="21">
        <f>'Bruker data input page'!G1527</f>
        <v>0</v>
      </c>
      <c r="D850" s="21">
        <f>'Bruker data input page'!H1527</f>
        <v>0</v>
      </c>
      <c r="E850" s="26">
        <f>'Bruker data input page'!L1527</f>
        <v>0</v>
      </c>
      <c r="F850" s="26"/>
      <c r="G850" s="26" t="str">
        <f>'Bruker data input page'!DK850</f>
        <v>393-U1560B-18R-2A</v>
      </c>
      <c r="H850" s="26" t="str">
        <f>'Bruker data input page'!DL850</f>
        <v>SHLF</v>
      </c>
      <c r="I850" s="26">
        <f>'Bruker data input page'!DM850</f>
        <v>0</v>
      </c>
      <c r="J850" s="26">
        <f>'Bruker data input page'!DN850</f>
        <v>0</v>
      </c>
      <c r="K850" s="26" t="str">
        <f>'Bruker data input page'!DO850</f>
        <v/>
      </c>
      <c r="L850" s="26">
        <f>'Bruker data input page'!DP850</f>
        <v>0</v>
      </c>
      <c r="M850" s="26">
        <f>'Bruker data input page'!DQ850</f>
        <v>0</v>
      </c>
      <c r="N850" s="26">
        <f>'Bruker data input page'!DR850</f>
        <v>0</v>
      </c>
      <c r="O850" s="26">
        <f>'Bruker data input page'!DS850</f>
        <v>6</v>
      </c>
      <c r="P850" s="21" t="str">
        <f>'Bruker data input page'!DT850</f>
        <v>1A BKGD</v>
      </c>
      <c r="Q850" s="21">
        <f>'Bruker data input page'!A850</f>
        <v>676</v>
      </c>
      <c r="R850" s="27">
        <f>'Bruker data input page'!B850</f>
        <v>44764.945833333331</v>
      </c>
      <c r="S850" s="22">
        <f>'Bruker data input page'!Y850*Calibrations!H$97+Calibrations!I$97</f>
        <v>54.816380077284052</v>
      </c>
      <c r="T850" s="23">
        <f>Calibrations!O$97*('Bruker data input page'!AK850/0.5993)^2+Calibrations!P$97*('Bruker data input page'!AK850/0.5993)+Calibrations!Q$97</f>
        <v>1.2942198696339526</v>
      </c>
      <c r="U850" s="22">
        <f>Calibrations!$V$97*'Bruker data input page'!W850^2+Calibrations!$W$97*'Bruker data input page'!W850+Calibrations!$X$97</f>
        <v>18.426779314745193</v>
      </c>
      <c r="V850" s="23">
        <f>('Bruker data input page'!AS850/0.69943)*Calibrations!AC$97+Calibrations!AD$97</f>
        <v>9.6442383115416259</v>
      </c>
      <c r="W850" s="23">
        <f>'Bruker data input page'!U850*Calibrations!AQ$97+Calibrations!AR$97</f>
        <v>11.331097274348885</v>
      </c>
      <c r="X850" s="23">
        <f>Calibrations!AJ$97*('Bruker data input page'!AQ850/0.77446)^2+('Bruker data input page'!AQ850/0.77446)*Calibrations!AK$97+Calibrations!AL$97</f>
        <v>0.15427202053666489</v>
      </c>
      <c r="Y850" s="23">
        <f>('Bruker data input page'!AI850/0.7147)*Calibrations!AX$97+Calibrations!AY$97</f>
        <v>12.062133167939535</v>
      </c>
      <c r="Z850" s="23">
        <f>('Bruker data input page'!AG850/0.8302)*Calibrations!BE$97+Calibrations!BF$97</f>
        <v>0.18175949084039453</v>
      </c>
      <c r="AA850" s="23">
        <f>((('Bruker data input page'!AA850/0.436)^2)*Calibrations!BK$97)+(('Bruker data input page'!AA850/0.436)*Calibrations!BL$97)+Calibrations!BM$97</f>
        <v>9.0996653646769704E-2</v>
      </c>
      <c r="AB850" s="24">
        <f>'Bruker data input page'!AM850*Calibrations!BS$97*10000+Calibrations!BT$97</f>
        <v>323.81779272751589</v>
      </c>
      <c r="AC850" s="24">
        <f>Calibrations!CA$97*('Bruker data input page'!AO850*10000)^2+('Bruker data input page'!AO850*10000)*Calibrations!CB$97+Calibrations!CC$97</f>
        <v>367.64625779628238</v>
      </c>
      <c r="AD850" s="24">
        <f>'Bruker data input page'!AW850*10000*Calibrations!CI$97+Calibrations!CJ$97</f>
        <v>84.401845693448365</v>
      </c>
      <c r="AE850" s="24">
        <f>'Bruker data input page'!AY850*10000*Calibrations!CP$97+Calibrations!CQ$97</f>
        <v>67.962237602874509</v>
      </c>
      <c r="AF850" s="24">
        <f>Calibrations!$CW$97*('Bruker data input page'!BA850*10000)^2+('Bruker data input page'!BA850*10000)*Calibrations!$CX$97+Calibrations!$CY$97</f>
        <v>60.296104618051245</v>
      </c>
      <c r="AG850" s="24" t="e">
        <f>'Bruker data input page'!BI850*10000*Calibrations!DD$97+Calibrations!DE$97</f>
        <v>#VALUE!</v>
      </c>
      <c r="AH850" s="24">
        <f>('Bruker data input page'!BK850*10000)*Calibrations!DK$97+Calibrations!DL$97</f>
        <v>98.492249444534551</v>
      </c>
      <c r="AI850" s="24">
        <f>Calibrations!DR$97*('Bruker data input page'!BM850*10000)^2+('Bruker data input page'!BM850*10000)*Calibrations!DS$97+Calibrations!DT$97</f>
        <v>28.664408876081268</v>
      </c>
      <c r="AJ850" s="24">
        <f>Calibrations!DY$97*('Bruker data input page'!BO850*10000)^2+Calibrations!DZ$97*('Bruker data input page'!BO850*10000)+Calibrations!EA$97</f>
        <v>78.653338805557269</v>
      </c>
      <c r="AK850" s="21"/>
      <c r="AL850" s="21"/>
    </row>
    <row r="851" spans="2:38">
      <c r="B851" s="27">
        <f>'Bruker data input page'!B1528</f>
        <v>0</v>
      </c>
      <c r="C851" s="21">
        <f>'Bruker data input page'!G1528</f>
        <v>0</v>
      </c>
      <c r="D851" s="21">
        <f>'Bruker data input page'!H1528</f>
        <v>0</v>
      </c>
      <c r="E851" s="26">
        <f>'Bruker data input page'!L1528</f>
        <v>0</v>
      </c>
      <c r="F851" s="26"/>
      <c r="G851" s="26" t="str">
        <f>'Bruker data input page'!DK851</f>
        <v>393-U1560B-18R-2A</v>
      </c>
      <c r="H851" s="26" t="str">
        <f>'Bruker data input page'!DL851</f>
        <v>SHLF</v>
      </c>
      <c r="I851" s="26">
        <f>'Bruker data input page'!DM851</f>
        <v>0</v>
      </c>
      <c r="J851" s="26">
        <f>'Bruker data input page'!DN851</f>
        <v>0</v>
      </c>
      <c r="K851" s="26" t="str">
        <f>'Bruker data input page'!DO851</f>
        <v/>
      </c>
      <c r="L851" s="26">
        <f>'Bruker data input page'!DP851</f>
        <v>0</v>
      </c>
      <c r="M851" s="26">
        <f>'Bruker data input page'!DQ851</f>
        <v>0</v>
      </c>
      <c r="N851" s="26">
        <f>'Bruker data input page'!DR851</f>
        <v>0</v>
      </c>
      <c r="O851" s="26">
        <f>'Bruker data input page'!DS851</f>
        <v>24</v>
      </c>
      <c r="P851" s="21" t="str">
        <f>'Bruker data input page'!DT851</f>
        <v>2A BKGD</v>
      </c>
      <c r="Q851" s="21">
        <f>'Bruker data input page'!A851</f>
        <v>677</v>
      </c>
      <c r="R851" s="27">
        <f>'Bruker data input page'!B851</f>
        <v>44764.948611111111</v>
      </c>
      <c r="S851" s="22">
        <f>'Bruker data input page'!Y851*Calibrations!H$97+Calibrations!I$97</f>
        <v>54.086142898043597</v>
      </c>
      <c r="T851" s="23">
        <f>Calibrations!O$97*('Bruker data input page'!AK851/0.5993)^2+Calibrations!P$97*('Bruker data input page'!AK851/0.5993)+Calibrations!Q$97</f>
        <v>1.2624130628333319</v>
      </c>
      <c r="U851" s="22">
        <f>Calibrations!$V$97*'Bruker data input page'!W851^2+Calibrations!$W$97*'Bruker data input page'!W851+Calibrations!$X$97</f>
        <v>17.935171022700064</v>
      </c>
      <c r="V851" s="23">
        <f>('Bruker data input page'!AS851/0.69943)*Calibrations!AC$97+Calibrations!AD$97</f>
        <v>9.4190067743974595</v>
      </c>
      <c r="W851" s="23">
        <f>'Bruker data input page'!U851*Calibrations!AQ$97+Calibrations!AR$97</f>
        <v>10.02337541061074</v>
      </c>
      <c r="X851" s="23">
        <f>Calibrations!AJ$97*('Bruker data input page'!AQ851/0.77446)^2+('Bruker data input page'!AQ851/0.77446)*Calibrations!AK$97+Calibrations!AL$97</f>
        <v>0.14894976990461106</v>
      </c>
      <c r="Y851" s="23">
        <f>('Bruker data input page'!AI851/0.7147)*Calibrations!AX$97+Calibrations!AY$97</f>
        <v>11.79432632738277</v>
      </c>
      <c r="Z851" s="23">
        <f>('Bruker data input page'!AG851/0.8302)*Calibrations!BE$97+Calibrations!BF$97</f>
        <v>0.21450933293288374</v>
      </c>
      <c r="AA851" s="23" t="e">
        <f>((('Bruker data input page'!AA851/0.436)^2)*Calibrations!BK$97)+(('Bruker data input page'!AA851/0.436)*Calibrations!BL$97)+Calibrations!BM$97</f>
        <v>#VALUE!</v>
      </c>
      <c r="AB851" s="24">
        <f>'Bruker data input page'!AM851*Calibrations!BS$97*10000+Calibrations!BT$97</f>
        <v>297.23630177910547</v>
      </c>
      <c r="AC851" s="24">
        <f>Calibrations!CA$97*('Bruker data input page'!AO851*10000)^2+('Bruker data input page'!AO851*10000)*Calibrations!CB$97+Calibrations!CC$97</f>
        <v>314.58515103291711</v>
      </c>
      <c r="AD851" s="24">
        <f>'Bruker data input page'!AW851*10000*Calibrations!CI$97+Calibrations!CJ$97</f>
        <v>93.298598914190649</v>
      </c>
      <c r="AE851" s="24">
        <f>'Bruker data input page'!AY851*10000*Calibrations!CP$97+Calibrations!CQ$97</f>
        <v>66.934276334471647</v>
      </c>
      <c r="AF851" s="24">
        <f>Calibrations!$CW$97*('Bruker data input page'!BA851*10000)^2+('Bruker data input page'!BA851*10000)*Calibrations!$CX$97+Calibrations!$CY$97</f>
        <v>63.107877898960666</v>
      </c>
      <c r="AG851" s="24">
        <f>'Bruker data input page'!BI851*10000*Calibrations!DD$97+Calibrations!DE$97</f>
        <v>3.0310147047823475</v>
      </c>
      <c r="AH851" s="24">
        <f>('Bruker data input page'!BK851*10000)*Calibrations!DK$97+Calibrations!DL$97</f>
        <v>96.505894222373783</v>
      </c>
      <c r="AI851" s="24">
        <f>Calibrations!DR$97*('Bruker data input page'!BM851*10000)^2+('Bruker data input page'!BM851*10000)*Calibrations!DS$97+Calibrations!DT$97</f>
        <v>28.664408876081268</v>
      </c>
      <c r="AJ851" s="24">
        <f>Calibrations!DY$97*('Bruker data input page'!BO851*10000)^2+Calibrations!DZ$97*('Bruker data input page'!BO851*10000)+Calibrations!EA$97</f>
        <v>81.208392729611035</v>
      </c>
      <c r="AK851" s="21"/>
      <c r="AL851" s="21"/>
    </row>
    <row r="852" spans="2:38">
      <c r="B852" s="27">
        <f>'Bruker data input page'!B1529</f>
        <v>0</v>
      </c>
      <c r="C852" s="21">
        <f>'Bruker data input page'!G1529</f>
        <v>0</v>
      </c>
      <c r="D852" s="21">
        <f>'Bruker data input page'!H1529</f>
        <v>0</v>
      </c>
      <c r="E852" s="26">
        <f>'Bruker data input page'!L1529</f>
        <v>0</v>
      </c>
      <c r="F852" s="26"/>
      <c r="G852" s="26" t="str">
        <f>'Bruker data input page'!DK852</f>
        <v>393-U1560B-18R-2A</v>
      </c>
      <c r="H852" s="26" t="str">
        <f>'Bruker data input page'!DL852</f>
        <v>SHLF</v>
      </c>
      <c r="I852" s="26">
        <f>'Bruker data input page'!DM852</f>
        <v>0</v>
      </c>
      <c r="J852" s="26">
        <f>'Bruker data input page'!DN852</f>
        <v>0</v>
      </c>
      <c r="K852" s="26" t="str">
        <f>'Bruker data input page'!DO852</f>
        <v/>
      </c>
      <c r="L852" s="26">
        <f>'Bruker data input page'!DP852</f>
        <v>0</v>
      </c>
      <c r="M852" s="26">
        <f>'Bruker data input page'!DQ852</f>
        <v>0</v>
      </c>
      <c r="N852" s="26">
        <f>'Bruker data input page'!DR852</f>
        <v>0</v>
      </c>
      <c r="O852" s="26">
        <f>'Bruker data input page'!DS852</f>
        <v>34</v>
      </c>
      <c r="P852" s="21" t="str">
        <f>'Bruker data input page'!DT852</f>
        <v>3A BKGD</v>
      </c>
      <c r="Q852" s="21">
        <f>'Bruker data input page'!A852</f>
        <v>678</v>
      </c>
      <c r="R852" s="27">
        <f>'Bruker data input page'!B852</f>
        <v>44764.950694444444</v>
      </c>
      <c r="S852" s="22">
        <f>'Bruker data input page'!Y852*Calibrations!H$97+Calibrations!I$97</f>
        <v>55.316472541882668</v>
      </c>
      <c r="T852" s="23">
        <f>Calibrations!O$97*('Bruker data input page'!AK852/0.5993)^2+Calibrations!P$97*('Bruker data input page'!AK852/0.5993)+Calibrations!Q$97</f>
        <v>1.3570532614214101</v>
      </c>
      <c r="U852" s="22">
        <f>Calibrations!$V$97*'Bruker data input page'!W852^2+Calibrations!$W$97*'Bruker data input page'!W852+Calibrations!$X$97</f>
        <v>17.411707790541453</v>
      </c>
      <c r="V852" s="23">
        <f>('Bruker data input page'!AS852/0.69943)*Calibrations!AC$97+Calibrations!AD$97</f>
        <v>10.106646572783928</v>
      </c>
      <c r="W852" s="23">
        <f>'Bruker data input page'!U852*Calibrations!AQ$97+Calibrations!AR$97</f>
        <v>12.809921126467909</v>
      </c>
      <c r="X852" s="23">
        <f>Calibrations!AJ$97*('Bruker data input page'!AQ852/0.77446)^2+('Bruker data input page'!AQ852/0.77446)*Calibrations!AK$97+Calibrations!AL$97</f>
        <v>0.16047422947326201</v>
      </c>
      <c r="Y852" s="23">
        <f>('Bruker data input page'!AI852/0.7147)*Calibrations!AX$97+Calibrations!AY$97</f>
        <v>11.99560014387853</v>
      </c>
      <c r="Z852" s="23">
        <f>('Bruker data input page'!AG852/0.8302)*Calibrations!BE$97+Calibrations!BF$97</f>
        <v>0.10599718332689394</v>
      </c>
      <c r="AA852" s="23">
        <f>((('Bruker data input page'!AA852/0.436)^2)*Calibrations!BK$97)+(('Bruker data input page'!AA852/0.436)*Calibrations!BL$97)+Calibrations!BM$97</f>
        <v>5.2302534122681307E-2</v>
      </c>
      <c r="AB852" s="24">
        <f>'Bruker data input page'!AM852*Calibrations!BS$97*10000+Calibrations!BT$97</f>
        <v>281.80188768002841</v>
      </c>
      <c r="AC852" s="24">
        <f>Calibrations!CA$97*('Bruker data input page'!AO852*10000)^2+('Bruker data input page'!AO852*10000)*Calibrations!CB$97+Calibrations!CC$97</f>
        <v>377.38616967206951</v>
      </c>
      <c r="AD852" s="24">
        <f>'Bruker data input page'!AW852*10000*Calibrations!CI$97+Calibrations!CJ$97</f>
        <v>99.229767728018842</v>
      </c>
      <c r="AE852" s="24">
        <f>'Bruker data input page'!AY852*10000*Calibrations!CP$97+Calibrations!CQ$97</f>
        <v>71.046121408083096</v>
      </c>
      <c r="AF852" s="24">
        <f>Calibrations!$CW$97*('Bruker data input page'!BA852*10000)^2+('Bruker data input page'!BA852*10000)*Calibrations!$CX$97+Calibrations!$CY$97</f>
        <v>74.117702441699478</v>
      </c>
      <c r="AG852" s="24" t="e">
        <f>'Bruker data input page'!BI852*10000*Calibrations!DD$97+Calibrations!DE$97</f>
        <v>#VALUE!</v>
      </c>
      <c r="AH852" s="24">
        <f>('Bruker data input page'!BK852*10000)*Calibrations!DK$97+Calibrations!DL$97</f>
        <v>99.485427055614949</v>
      </c>
      <c r="AI852" s="24">
        <f>Calibrations!DR$97*('Bruker data input page'!BM852*10000)^2+('Bruker data input page'!BM852*10000)*Calibrations!DS$97+Calibrations!DT$97</f>
        <v>28.664408876081268</v>
      </c>
      <c r="AJ852" s="24">
        <f>Calibrations!DY$97*('Bruker data input page'!BO852*10000)^2+Calibrations!DZ$97*('Bruker data input page'!BO852*10000)+Calibrations!EA$97</f>
        <v>75.242267651044003</v>
      </c>
      <c r="AK852" s="21"/>
      <c r="AL852" s="21"/>
    </row>
    <row r="853" spans="2:38">
      <c r="B853" s="27">
        <f>'Bruker data input page'!B1530</f>
        <v>0</v>
      </c>
      <c r="C853" s="21">
        <f>'Bruker data input page'!G1530</f>
        <v>0</v>
      </c>
      <c r="D853" s="21">
        <f>'Bruker data input page'!H1530</f>
        <v>0</v>
      </c>
      <c r="E853" s="26">
        <f>'Bruker data input page'!L1530</f>
        <v>0</v>
      </c>
      <c r="F853" s="26"/>
      <c r="G853" s="26" t="str">
        <f>'Bruker data input page'!DK853</f>
        <v>393-U1560B-18R-2A</v>
      </c>
      <c r="H853" s="26" t="str">
        <f>'Bruker data input page'!DL853</f>
        <v>SHLF</v>
      </c>
      <c r="I853" s="26">
        <f>'Bruker data input page'!DM853</f>
        <v>0</v>
      </c>
      <c r="J853" s="26">
        <f>'Bruker data input page'!DN853</f>
        <v>0</v>
      </c>
      <c r="K853" s="26" t="str">
        <f>'Bruker data input page'!DO853</f>
        <v/>
      </c>
      <c r="L853" s="26">
        <f>'Bruker data input page'!DP853</f>
        <v>0</v>
      </c>
      <c r="M853" s="26">
        <f>'Bruker data input page'!DQ853</f>
        <v>0</v>
      </c>
      <c r="N853" s="26">
        <f>'Bruker data input page'!DR853</f>
        <v>0</v>
      </c>
      <c r="O853" s="26">
        <f>'Bruker data input page'!DS853</f>
        <v>81</v>
      </c>
      <c r="P853" s="21" t="str">
        <f>'Bruker data input page'!DT853</f>
        <v>8B ALT</v>
      </c>
      <c r="Q853" s="21">
        <f>'Bruker data input page'!A853</f>
        <v>679</v>
      </c>
      <c r="R853" s="27">
        <f>'Bruker data input page'!B853</f>
        <v>44764.95416666667</v>
      </c>
      <c r="S853" s="22">
        <f>'Bruker data input page'!Y853*Calibrations!H$97+Calibrations!I$97</f>
        <v>53.781382344065108</v>
      </c>
      <c r="T853" s="23">
        <f>Calibrations!O$97*('Bruker data input page'!AK853/0.5993)^2+Calibrations!P$97*('Bruker data input page'!AK853/0.5993)+Calibrations!Q$97</f>
        <v>1.2915427054569648</v>
      </c>
      <c r="U853" s="22">
        <f>Calibrations!$V$97*'Bruker data input page'!W853^2+Calibrations!$W$97*'Bruker data input page'!W853+Calibrations!$X$97</f>
        <v>18.411585794395108</v>
      </c>
      <c r="V853" s="23">
        <f>('Bruker data input page'!AS853/0.69943)*Calibrations!AC$97+Calibrations!AD$97</f>
        <v>9.5344289423141486</v>
      </c>
      <c r="W853" s="23">
        <f>'Bruker data input page'!U853*Calibrations!AQ$97+Calibrations!AR$97</f>
        <v>11.821202969880552</v>
      </c>
      <c r="X853" s="23">
        <f>Calibrations!AJ$97*('Bruker data input page'!AQ853/0.77446)^2+('Bruker data input page'!AQ853/0.77446)*Calibrations!AK$97+Calibrations!AL$97</f>
        <v>0.15264010006550222</v>
      </c>
      <c r="Y853" s="23">
        <f>('Bruker data input page'!AI853/0.7147)*Calibrations!AX$97+Calibrations!AY$97</f>
        <v>12.626369751852764</v>
      </c>
      <c r="Z853" s="23">
        <f>('Bruker data input page'!AG853/0.8302)*Calibrations!BE$97+Calibrations!BF$97</f>
        <v>0.24786285875058023</v>
      </c>
      <c r="AA853" s="23">
        <f>((('Bruker data input page'!AA853/0.436)^2)*Calibrations!BK$97)+(('Bruker data input page'!AA853/0.436)*Calibrations!BL$97)+Calibrations!BM$97</f>
        <v>5.1915813398775892E-2</v>
      </c>
      <c r="AB853" s="24">
        <f>'Bruker data input page'!AM853*Calibrations!BS$97*10000+Calibrations!BT$97</f>
        <v>347.82688132608013</v>
      </c>
      <c r="AC853" s="24">
        <f>Calibrations!CA$97*('Bruker data input page'!AO853*10000)^2+('Bruker data input page'!AO853*10000)*Calibrations!CB$97+Calibrations!CC$97</f>
        <v>351.26902508913292</v>
      </c>
      <c r="AD853" s="24">
        <f>'Bruker data input page'!AW853*10000*Calibrations!CI$97+Calibrations!CJ$97</f>
        <v>108.12652094876111</v>
      </c>
      <c r="AE853" s="24">
        <f>'Bruker data input page'!AY853*10000*Calibrations!CP$97+Calibrations!CQ$97</f>
        <v>80.297772823708883</v>
      </c>
      <c r="AF853" s="24">
        <f>Calibrations!$CW$97*('Bruker data input page'!BA853*10000)^2+('Bruker data input page'!BA853*10000)*Calibrations!$CX$97+Calibrations!$CY$97</f>
        <v>65.895924321780186</v>
      </c>
      <c r="AG853" s="24">
        <f>'Bruker data input page'!BI853*10000*Calibrations!DD$97+Calibrations!DE$97</f>
        <v>1.9009381417320252</v>
      </c>
      <c r="AH853" s="24">
        <f>('Bruker data input page'!BK853*10000)*Calibrations!DK$97+Calibrations!DL$97</f>
        <v>104.4513151110169</v>
      </c>
      <c r="AI853" s="24">
        <f>Calibrations!DR$97*('Bruker data input page'!BM853*10000)^2+('Bruker data input page'!BM853*10000)*Calibrations!DS$97+Calibrations!DT$97</f>
        <v>29.725107834104254</v>
      </c>
      <c r="AJ853" s="24">
        <f>Calibrations!DY$97*('Bruker data input page'!BO853*10000)^2+Calibrations!DZ$97*('Bruker data input page'!BO853*10000)+Calibrations!EA$97</f>
        <v>82.910214659060614</v>
      </c>
      <c r="AK853" s="21"/>
      <c r="AL853" s="21"/>
    </row>
    <row r="854" spans="2:38">
      <c r="B854" s="27">
        <f>'Bruker data input page'!B1531</f>
        <v>0</v>
      </c>
      <c r="C854" s="21">
        <f>'Bruker data input page'!G1531</f>
        <v>0</v>
      </c>
      <c r="D854" s="21">
        <f>'Bruker data input page'!H1531</f>
        <v>0</v>
      </c>
      <c r="E854" s="26">
        <f>'Bruker data input page'!L1531</f>
        <v>0</v>
      </c>
      <c r="F854" s="26"/>
      <c r="G854" s="26" t="str">
        <f>'Bruker data input page'!DK854</f>
        <v>393-U1560B-18R-2A</v>
      </c>
      <c r="H854" s="26" t="str">
        <f>'Bruker data input page'!DL854</f>
        <v>SHLF</v>
      </c>
      <c r="I854" s="26">
        <f>'Bruker data input page'!DM854</f>
        <v>0</v>
      </c>
      <c r="J854" s="26">
        <f>'Bruker data input page'!DN854</f>
        <v>0</v>
      </c>
      <c r="K854" s="26" t="str">
        <f>'Bruker data input page'!DO854</f>
        <v/>
      </c>
      <c r="L854" s="26">
        <f>'Bruker data input page'!DP854</f>
        <v>0</v>
      </c>
      <c r="M854" s="26">
        <f>'Bruker data input page'!DQ854</f>
        <v>0</v>
      </c>
      <c r="N854" s="26">
        <f>'Bruker data input page'!DR854</f>
        <v>0</v>
      </c>
      <c r="O854" s="26">
        <f>'Bruker data input page'!DS854</f>
        <v>90</v>
      </c>
      <c r="P854" s="21" t="str">
        <f>'Bruker data input page'!DT854</f>
        <v>9A BKGD</v>
      </c>
      <c r="Q854" s="21">
        <f>'Bruker data input page'!A854</f>
        <v>680</v>
      </c>
      <c r="R854" s="27">
        <f>'Bruker data input page'!B854</f>
        <v>44764.956250000003</v>
      </c>
      <c r="S854" s="22">
        <f>'Bruker data input page'!Y854*Calibrations!H$97+Calibrations!I$97</f>
        <v>54.95040343201611</v>
      </c>
      <c r="T854" s="23">
        <f>Calibrations!O$97*('Bruker data input page'!AK854/0.5993)^2+Calibrations!P$97*('Bruker data input page'!AK854/0.5993)+Calibrations!Q$97</f>
        <v>1.2906501871439522</v>
      </c>
      <c r="U854" s="22">
        <f>Calibrations!$V$97*'Bruker data input page'!W854^2+Calibrations!$W$97*'Bruker data input page'!W854+Calibrations!$X$97</f>
        <v>18.143934236219504</v>
      </c>
      <c r="V854" s="23">
        <f>('Bruker data input page'!AS854/0.69943)*Calibrations!AC$97+Calibrations!AD$97</f>
        <v>9.4192946102276753</v>
      </c>
      <c r="W854" s="23">
        <f>'Bruker data input page'!U854*Calibrations!AQ$97+Calibrations!AR$97</f>
        <v>9.8667735907367131</v>
      </c>
      <c r="X854" s="23">
        <f>Calibrations!AJ$97*('Bruker data input page'!AQ854/0.77446)^2+('Bruker data input page'!AQ854/0.77446)*Calibrations!AK$97+Calibrations!AL$97</f>
        <v>0.15814541761338108</v>
      </c>
      <c r="Y854" s="23">
        <f>('Bruker data input page'!AI854/0.7147)*Calibrations!AX$97+Calibrations!AY$97</f>
        <v>12.403324259291274</v>
      </c>
      <c r="Z854" s="23">
        <f>('Bruker data input page'!AG854/0.8302)*Calibrations!BE$97+Calibrations!BF$97</f>
        <v>0.2347327377273242</v>
      </c>
      <c r="AA854" s="23">
        <f>((('Bruker data input page'!AA854/0.436)^2)*Calibrations!BK$97)+(('Bruker data input page'!AA854/0.436)*Calibrations!BL$97)+Calibrations!BM$97</f>
        <v>5.8865954540250884E-2</v>
      </c>
      <c r="AB854" s="24">
        <f>'Bruker data input page'!AM854*Calibrations!BS$97*10000+Calibrations!BT$97</f>
        <v>300.66617157890033</v>
      </c>
      <c r="AC854" s="24">
        <f>Calibrations!CA$97*('Bruker data input page'!AO854*10000)^2+('Bruker data input page'!AO854*10000)*Calibrations!CB$97+Calibrations!CC$97</f>
        <v>360.36443336914488</v>
      </c>
      <c r="AD854" s="24">
        <f>'Bruker data input page'!AW854*10000*Calibrations!CI$97+Calibrations!CJ$97</f>
        <v>91.321542642914579</v>
      </c>
      <c r="AE854" s="24">
        <f>'Bruker data input page'!AY854*10000*Calibrations!CP$97+Calibrations!CQ$97</f>
        <v>80.297772823708883</v>
      </c>
      <c r="AF854" s="24">
        <f>Calibrations!$CW$97*('Bruker data input page'!BA854*10000)^2+('Bruker data input page'!BA854*10000)*Calibrations!$CX$97+Calibrations!$CY$97</f>
        <v>63.107877898960666</v>
      </c>
      <c r="AG854" s="24">
        <f>'Bruker data input page'!BI854*10000*Calibrations!DD$97+Calibrations!DE$97</f>
        <v>3.0310147047823475</v>
      </c>
      <c r="AH854" s="24">
        <f>('Bruker data input page'!BK854*10000)*Calibrations!DK$97+Calibrations!DL$97</f>
        <v>102.46495988885611</v>
      </c>
      <c r="AI854" s="24">
        <f>Calibrations!DR$97*('Bruker data input page'!BM854*10000)^2+('Bruker data input page'!BM854*10000)*Calibrations!DS$97+Calibrations!DT$97</f>
        <v>29.725107834104254</v>
      </c>
      <c r="AJ854" s="24">
        <f>Calibrations!DY$97*('Bruker data input page'!BO854*10000)^2+Calibrations!DZ$97*('Bruker data input page'!BO854*10000)+Calibrations!EA$97</f>
        <v>83.760661417809501</v>
      </c>
      <c r="AK854" s="21"/>
      <c r="AL854" s="21"/>
    </row>
    <row r="855" spans="2:38">
      <c r="B855" s="27">
        <f>'Bruker data input page'!B1532</f>
        <v>0</v>
      </c>
      <c r="C855" s="21">
        <f>'Bruker data input page'!G1532</f>
        <v>0</v>
      </c>
      <c r="D855" s="21">
        <f>'Bruker data input page'!H1532</f>
        <v>0</v>
      </c>
      <c r="E855" s="26">
        <f>'Bruker data input page'!L1532</f>
        <v>0</v>
      </c>
      <c r="F855" s="26"/>
      <c r="G855" s="26" t="str">
        <f>'Bruker data input page'!DK855</f>
        <v>393-U1560B-18R-2A</v>
      </c>
      <c r="H855" s="26" t="str">
        <f>'Bruker data input page'!DL855</f>
        <v>SHLF</v>
      </c>
      <c r="I855" s="26">
        <f>'Bruker data input page'!DM855</f>
        <v>0</v>
      </c>
      <c r="J855" s="26">
        <f>'Bruker data input page'!DN855</f>
        <v>0</v>
      </c>
      <c r="K855" s="26" t="str">
        <f>'Bruker data input page'!DO855</f>
        <v/>
      </c>
      <c r="L855" s="26">
        <f>'Bruker data input page'!DP855</f>
        <v>0</v>
      </c>
      <c r="M855" s="26">
        <f>'Bruker data input page'!DQ855</f>
        <v>0</v>
      </c>
      <c r="N855" s="26">
        <f>'Bruker data input page'!DR855</f>
        <v>0</v>
      </c>
      <c r="O855" s="26">
        <f>'Bruker data input page'!DS855</f>
        <v>120</v>
      </c>
      <c r="P855" s="21" t="str">
        <f>'Bruker data input page'!DT855</f>
        <v>12A ALT PATCH</v>
      </c>
      <c r="Q855" s="21">
        <f>'Bruker data input page'!A855</f>
        <v>681</v>
      </c>
      <c r="R855" s="27">
        <f>'Bruker data input page'!B855</f>
        <v>44764.959027777775</v>
      </c>
      <c r="S855" s="22">
        <f>'Bruker data input page'!Y855*Calibrations!H$97+Calibrations!I$97</f>
        <v>44.34307274313371</v>
      </c>
      <c r="T855" s="23">
        <f>Calibrations!O$97*('Bruker data input page'!AK855/0.5993)^2+Calibrations!P$97*('Bruker data input page'!AK855/0.5993)+Calibrations!Q$97</f>
        <v>1.0986969024447772</v>
      </c>
      <c r="U855" s="22">
        <f>Calibrations!$V$97*'Bruker data input page'!W855^2+Calibrations!$W$97*'Bruker data input page'!W855+Calibrations!$X$97</f>
        <v>16.466104023814328</v>
      </c>
      <c r="V855" s="23">
        <f>('Bruker data input page'!AS855/0.69943)*Calibrations!AC$97+Calibrations!AD$97</f>
        <v>8.7520911557865553</v>
      </c>
      <c r="W855" s="23">
        <f>'Bruker data input page'!U855*Calibrations!AQ$97+Calibrations!AR$97</f>
        <v>5.7761793871631362</v>
      </c>
      <c r="X855" s="23">
        <f>Calibrations!AJ$97*('Bruker data input page'!AQ855/0.77446)^2+('Bruker data input page'!AQ855/0.77446)*Calibrations!AK$97+Calibrations!AL$97</f>
        <v>0.12486817545794303</v>
      </c>
      <c r="Y855" s="23">
        <f>('Bruker data input page'!AI855/0.7147)*Calibrations!AX$97+Calibrations!AY$97</f>
        <v>16.332122167516008</v>
      </c>
      <c r="Z855" s="23">
        <f>('Bruker data input page'!AG855/0.8302)*Calibrations!BE$97+Calibrations!BF$97</f>
        <v>0.39697273887675266</v>
      </c>
      <c r="AA855" s="23">
        <f>((('Bruker data input page'!AA855/0.436)^2)*Calibrations!BK$97)+(('Bruker data input page'!AA855/0.436)*Calibrations!BL$97)+Calibrations!BM$97</f>
        <v>0.14195866751531067</v>
      </c>
      <c r="AB855" s="24">
        <f>'Bruker data input page'!AM855*Calibrations!BS$97*10000+Calibrations!BT$97</f>
        <v>309.24084607838756</v>
      </c>
      <c r="AC855" s="24">
        <f>Calibrations!CA$97*('Bruker data input page'!AO855*10000)^2+('Bruker data input page'!AO855*10000)*Calibrations!CB$97+Calibrations!CC$97</f>
        <v>299.94658240357683</v>
      </c>
      <c r="AD855" s="24">
        <f>'Bruker data input page'!AW855*10000*Calibrations!CI$97+Calibrations!CJ$97</f>
        <v>72.539508065791992</v>
      </c>
      <c r="AE855" s="24">
        <f>'Bruker data input page'!AY855*10000*Calibrations!CP$97+Calibrations!CQ$97</f>
        <v>75.157966481694558</v>
      </c>
      <c r="AF855" s="24">
        <f>Calibrations!$CW$97*('Bruker data input page'!BA855*10000)^2+('Bruker data input page'!BA855*10000)*Calibrations!$CX$97+Calibrations!$CY$97</f>
        <v>58.881320405812829</v>
      </c>
      <c r="AG855" s="24">
        <f>'Bruker data input page'!BI855*10000*Calibrations!DD$97+Calibrations!DE$97</f>
        <v>4.1610912678326706</v>
      </c>
      <c r="AH855" s="24">
        <f>('Bruker data input page'!BK855*10000)*Calibrations!DK$97+Calibrations!DL$97</f>
        <v>131.26711061018744</v>
      </c>
      <c r="AI855" s="24">
        <f>Calibrations!DR$97*('Bruker data input page'!BM855*10000)^2+('Bruker data input page'!BM855*10000)*Calibrations!DS$97+Calibrations!DT$97</f>
        <v>31.845636216163818</v>
      </c>
      <c r="AJ855" s="24">
        <f>Calibrations!DY$97*('Bruker data input page'!BO855*10000)^2+Calibrations!DZ$97*('Bruker data input page'!BO855*10000)+Calibrations!EA$97</f>
        <v>90.553094544379476</v>
      </c>
      <c r="AK855" s="21"/>
      <c r="AL855" s="21"/>
    </row>
    <row r="856" spans="2:38">
      <c r="B856" s="27">
        <f>'Bruker data input page'!B1533</f>
        <v>0</v>
      </c>
      <c r="C856" s="21">
        <f>'Bruker data input page'!G1533</f>
        <v>0</v>
      </c>
      <c r="D856" s="21">
        <f>'Bruker data input page'!H1533</f>
        <v>0</v>
      </c>
      <c r="E856" s="26">
        <f>'Bruker data input page'!L1533</f>
        <v>0</v>
      </c>
      <c r="F856" s="26"/>
      <c r="G856" s="26" t="str">
        <f>'Bruker data input page'!DK856</f>
        <v>393-U1560B-18R-2A</v>
      </c>
      <c r="H856" s="26" t="str">
        <f>'Bruker data input page'!DL856</f>
        <v>SHLF</v>
      </c>
      <c r="I856" s="26">
        <f>'Bruker data input page'!DM856</f>
        <v>0</v>
      </c>
      <c r="J856" s="26">
        <f>'Bruker data input page'!DN856</f>
        <v>0</v>
      </c>
      <c r="K856" s="26" t="str">
        <f>'Bruker data input page'!DO856</f>
        <v/>
      </c>
      <c r="L856" s="26">
        <f>'Bruker data input page'!DP856</f>
        <v>0</v>
      </c>
      <c r="M856" s="26">
        <f>'Bruker data input page'!DQ856</f>
        <v>0</v>
      </c>
      <c r="N856" s="26">
        <f>'Bruker data input page'!DR856</f>
        <v>0</v>
      </c>
      <c r="O856" s="26">
        <f>'Bruker data input page'!DS856</f>
        <v>139</v>
      </c>
      <c r="P856" s="21" t="str">
        <f>'Bruker data input page'!DT856</f>
        <v>13A ALT PATCH</v>
      </c>
      <c r="Q856" s="21">
        <f>'Bruker data input page'!A856</f>
        <v>682</v>
      </c>
      <c r="R856" s="27">
        <f>'Bruker data input page'!B856</f>
        <v>44764.961805555555</v>
      </c>
      <c r="S856" s="22">
        <f>'Bruker data input page'!Y856*Calibrations!H$97+Calibrations!I$97</f>
        <v>41.88811657693352</v>
      </c>
      <c r="T856" s="23">
        <f>Calibrations!O$97*('Bruker data input page'!AK856/0.5993)^2+Calibrations!P$97*('Bruker data input page'!AK856/0.5993)+Calibrations!Q$97</f>
        <v>1.106308776196621</v>
      </c>
      <c r="U856" s="22">
        <f>Calibrations!$V$97*'Bruker data input page'!W856^2+Calibrations!$W$97*'Bruker data input page'!W856+Calibrations!$X$97</f>
        <v>14.740362534114011</v>
      </c>
      <c r="V856" s="23">
        <f>('Bruker data input page'!AS856/0.69943)*Calibrations!AC$97+Calibrations!AD$97</f>
        <v>8.8837760481104624</v>
      </c>
      <c r="W856" s="23">
        <f>'Bruker data input page'!U856*Calibrations!AQ$97+Calibrations!AR$97</f>
        <v>6.2359313966204555</v>
      </c>
      <c r="X856" s="23">
        <f>Calibrations!AJ$97*('Bruker data input page'!AQ856/0.77446)^2+('Bruker data input page'!AQ856/0.77446)*Calibrations!AK$97+Calibrations!AL$97</f>
        <v>0.18288670514064659</v>
      </c>
      <c r="Y856" s="23">
        <f>('Bruker data input page'!AI856/0.7147)*Calibrations!AX$97+Calibrations!AY$97</f>
        <v>19.289111625897746</v>
      </c>
      <c r="Z856" s="23">
        <f>('Bruker data input page'!AG856/0.8302)*Calibrations!BE$97+Calibrations!BF$97</f>
        <v>0.55951458188878467</v>
      </c>
      <c r="AA856" s="23">
        <f>((('Bruker data input page'!AA856/0.436)^2)*Calibrations!BK$97)+(('Bruker data input page'!AA856/0.436)*Calibrations!BL$97)+Calibrations!BM$97</f>
        <v>0.17168884698494402</v>
      </c>
      <c r="AB856" s="24">
        <f>'Bruker data input page'!AM856*Calibrations!BS$97*10000+Calibrations!BT$97</f>
        <v>307.52591117849011</v>
      </c>
      <c r="AC856" s="24">
        <f>Calibrations!CA$97*('Bruker data input page'!AO856*10000)^2+('Bruker data input page'!AO856*10000)*Calibrations!CB$97+Calibrations!CC$97</f>
        <v>328.53093136175414</v>
      </c>
      <c r="AD856" s="24">
        <f>'Bruker data input page'!AW856*10000*Calibrations!CI$97+Calibrations!CJ$97</f>
        <v>124.93149925460766</v>
      </c>
      <c r="AE856" s="24">
        <f>'Bruker data input page'!AY856*10000*Calibrations!CP$97+Calibrations!CQ$97</f>
        <v>85.437579165723207</v>
      </c>
      <c r="AF856" s="24">
        <f>Calibrations!$CW$97*('Bruker data input page'!BA856*10000)^2+('Bruker data input page'!BA856*10000)*Calibrations!$CX$97+Calibrations!$CY$97</f>
        <v>72.762235374685773</v>
      </c>
      <c r="AG856" s="24">
        <f>'Bruker data input page'!BI856*10000*Calibrations!DD$97+Calibrations!DE$97</f>
        <v>8.6813975200339613</v>
      </c>
      <c r="AH856" s="24">
        <f>('Bruker data input page'!BK856*10000)*Calibrations!DK$97+Calibrations!DL$97</f>
        <v>135.23982105450901</v>
      </c>
      <c r="AI856" s="24">
        <f>Calibrations!DR$97*('Bruker data input page'!BM856*10000)^2+('Bruker data input page'!BM856*10000)*Calibrations!DS$97+Calibrations!DT$97</f>
        <v>32.905465640200383</v>
      </c>
      <c r="AJ856" s="24">
        <f>Calibrations!DY$97*('Bruker data input page'!BO856*10000)^2+Calibrations!DZ$97*('Bruker data input page'!BO856*10000)+Calibrations!EA$97</f>
        <v>95.634421621982227</v>
      </c>
      <c r="AK856" s="21"/>
      <c r="AL856" s="21"/>
    </row>
    <row r="857" spans="2:38">
      <c r="B857" s="27">
        <f>'Bruker data input page'!B1534</f>
        <v>0</v>
      </c>
      <c r="C857" s="21">
        <f>'Bruker data input page'!G1534</f>
        <v>0</v>
      </c>
      <c r="D857" s="21">
        <f>'Bruker data input page'!H1534</f>
        <v>0</v>
      </c>
      <c r="E857" s="26">
        <f>'Bruker data input page'!L1534</f>
        <v>0</v>
      </c>
      <c r="F857" s="26"/>
      <c r="G857" s="26" t="str">
        <f>'Bruker data input page'!DK857</f>
        <v>393-U1560B-19R-1A</v>
      </c>
      <c r="H857" s="26" t="str">
        <f>'Bruker data input page'!DL857</f>
        <v>SHLF</v>
      </c>
      <c r="I857" s="26">
        <f>'Bruker data input page'!DM857</f>
        <v>0</v>
      </c>
      <c r="J857" s="26">
        <f>'Bruker data input page'!DN857</f>
        <v>0</v>
      </c>
      <c r="K857" s="26" t="str">
        <f>'Bruker data input page'!DO857</f>
        <v/>
      </c>
      <c r="L857" s="26">
        <f>'Bruker data input page'!DP857</f>
        <v>0</v>
      </c>
      <c r="M857" s="26">
        <f>'Bruker data input page'!DQ857</f>
        <v>0</v>
      </c>
      <c r="N857" s="26">
        <f>'Bruker data input page'!DR857</f>
        <v>0</v>
      </c>
      <c r="O857" s="26">
        <f>'Bruker data input page'!DS857</f>
        <v>5</v>
      </c>
      <c r="P857" s="21" t="str">
        <f>'Bruker data input page'!DT857</f>
        <v>1A BKGD</v>
      </c>
      <c r="Q857" s="21">
        <f>'Bruker data input page'!A857</f>
        <v>683</v>
      </c>
      <c r="R857" s="27">
        <f>'Bruker data input page'!B857</f>
        <v>44764.967361111114</v>
      </c>
      <c r="S857" s="22">
        <f>'Bruker data input page'!Y857*Calibrations!H$97+Calibrations!I$97</f>
        <v>54.404210735470656</v>
      </c>
      <c r="T857" s="23">
        <f>Calibrations!O$97*('Bruker data input page'!AK857/0.5993)^2+Calibrations!P$97*('Bruker data input page'!AK857/0.5993)+Calibrations!Q$97</f>
        <v>1.3175755243964431</v>
      </c>
      <c r="U857" s="22">
        <f>Calibrations!$V$97*'Bruker data input page'!W857^2+Calibrations!$W$97*'Bruker data input page'!W857+Calibrations!$X$97</f>
        <v>17.477059168476238</v>
      </c>
      <c r="V857" s="23">
        <f>('Bruker data input page'!AS857/0.69943)*Calibrations!AC$97+Calibrations!AD$97</f>
        <v>9.7516010762122622</v>
      </c>
      <c r="W857" s="23">
        <f>'Bruker data input page'!U857*Calibrations!AQ$97+Calibrations!AR$97</f>
        <v>9.4476220530985877</v>
      </c>
      <c r="X857" s="23">
        <f>Calibrations!AJ$97*('Bruker data input page'!AQ857/0.77446)^2+('Bruker data input page'!AQ857/0.77446)*Calibrations!AK$97+Calibrations!AL$97</f>
        <v>0.15970335355833754</v>
      </c>
      <c r="Y857" s="23">
        <f>('Bruker data input page'!AI857/0.7147)*Calibrations!AX$97+Calibrations!AY$97</f>
        <v>12.003364867510363</v>
      </c>
      <c r="Z857" s="23">
        <f>('Bruker data input page'!AG857/0.8302)*Calibrations!BE$97+Calibrations!BF$97</f>
        <v>0.11429783454849261</v>
      </c>
      <c r="AA857" s="23">
        <f>((('Bruker data input page'!AA857/0.436)^2)*Calibrations!BK$97)+(('Bruker data input page'!AA857/0.436)*Calibrations!BL$97)+Calibrations!BM$97</f>
        <v>4.1058889685882012E-2</v>
      </c>
      <c r="AB857" s="24">
        <f>'Bruker data input page'!AM857*Calibrations!BS$97*10000+Calibrations!BT$97</f>
        <v>295.52136687920802</v>
      </c>
      <c r="AC857" s="24">
        <f>Calibrations!CA$97*('Bruker data input page'!AO857*10000)^2+('Bruker data input page'!AO857*10000)*Calibrations!CB$97+Calibrations!CC$97</f>
        <v>358.87559403213129</v>
      </c>
      <c r="AD857" s="24">
        <f>'Bruker data input page'!AW857*10000*Calibrations!CI$97+Calibrations!CJ$97</f>
        <v>86.378901964724434</v>
      </c>
      <c r="AE857" s="24">
        <f>'Bruker data input page'!AY857*10000*Calibrations!CP$97+Calibrations!CQ$97</f>
        <v>67.962237602874509</v>
      </c>
      <c r="AF857" s="24">
        <f>Calibrations!$CW$97*('Bruker data input page'!BA857*10000)^2+('Bruker data input page'!BA857*10000)*Calibrations!$CX$97+Calibrations!$CY$97</f>
        <v>68.660243886509832</v>
      </c>
      <c r="AG857" s="24" t="e">
        <f>'Bruker data input page'!BI857*10000*Calibrations!DD$97+Calibrations!DE$97</f>
        <v>#VALUE!</v>
      </c>
      <c r="AH857" s="24">
        <f>('Bruker data input page'!BK857*10000)*Calibrations!DK$97+Calibrations!DL$97</f>
        <v>99.485427055614949</v>
      </c>
      <c r="AI857" s="24">
        <f>Calibrations!DR$97*('Bruker data input page'!BM857*10000)^2+('Bruker data input page'!BM857*10000)*Calibrations!DS$97+Calibrations!DT$97</f>
        <v>25.480572934039472</v>
      </c>
      <c r="AJ857" s="24">
        <f>Calibrations!DY$97*('Bruker data input page'!BO857*10000)^2+Calibrations!DZ$97*('Bruker data input page'!BO857*10000)+Calibrations!EA$97</f>
        <v>85.460626523355529</v>
      </c>
      <c r="AK857" s="21"/>
      <c r="AL857" s="21"/>
    </row>
    <row r="858" spans="2:38">
      <c r="B858" s="27">
        <f>'Bruker data input page'!B1535</f>
        <v>0</v>
      </c>
      <c r="C858" s="21">
        <f>'Bruker data input page'!G1535</f>
        <v>0</v>
      </c>
      <c r="D858" s="21">
        <f>'Bruker data input page'!H1535</f>
        <v>0</v>
      </c>
      <c r="E858" s="26">
        <f>'Bruker data input page'!L1535</f>
        <v>0</v>
      </c>
      <c r="F858" s="26"/>
      <c r="G858" s="26" t="str">
        <f>'Bruker data input page'!DK858</f>
        <v>393-U1560B-19R-1A</v>
      </c>
      <c r="H858" s="26" t="str">
        <f>'Bruker data input page'!DL858</f>
        <v>SHLF</v>
      </c>
      <c r="I858" s="26">
        <f>'Bruker data input page'!DM858</f>
        <v>0</v>
      </c>
      <c r="J858" s="26">
        <f>'Bruker data input page'!DN858</f>
        <v>0</v>
      </c>
      <c r="K858" s="26" t="str">
        <f>'Bruker data input page'!DO858</f>
        <v/>
      </c>
      <c r="L858" s="26">
        <f>'Bruker data input page'!DP858</f>
        <v>0</v>
      </c>
      <c r="M858" s="26">
        <f>'Bruker data input page'!DQ858</f>
        <v>0</v>
      </c>
      <c r="N858" s="26">
        <f>'Bruker data input page'!DR858</f>
        <v>0</v>
      </c>
      <c r="O858" s="26">
        <f>'Bruker data input page'!DS858</f>
        <v>19</v>
      </c>
      <c r="P858" s="21" t="str">
        <f>'Bruker data input page'!DT858</f>
        <v>3A BKGD</v>
      </c>
      <c r="Q858" s="21">
        <f>'Bruker data input page'!A858</f>
        <v>684</v>
      </c>
      <c r="R858" s="27">
        <f>'Bruker data input page'!B858</f>
        <v>44764.970833333333</v>
      </c>
      <c r="S858" s="22">
        <f>'Bruker data input page'!Y858*Calibrations!H$97+Calibrations!I$97</f>
        <v>55.166884418117007</v>
      </c>
      <c r="T858" s="23">
        <f>Calibrations!O$97*('Bruker data input page'!AK858/0.5993)^2+Calibrations!P$97*('Bruker data input page'!AK858/0.5993)+Calibrations!Q$97</f>
        <v>1.3451523361358362</v>
      </c>
      <c r="U858" s="22">
        <f>Calibrations!$V$97*'Bruker data input page'!W858^2+Calibrations!$W$97*'Bruker data input page'!W858+Calibrations!$X$97</f>
        <v>18.083400888927539</v>
      </c>
      <c r="V858" s="23">
        <f>('Bruker data input page'!AS858/0.69943)*Calibrations!AC$97+Calibrations!AD$97</f>
        <v>9.854790221344766</v>
      </c>
      <c r="W858" s="23">
        <f>'Bruker data input page'!U858*Calibrations!AQ$97+Calibrations!AR$97</f>
        <v>11.855810038716911</v>
      </c>
      <c r="X858" s="23">
        <f>Calibrations!AJ$97*('Bruker data input page'!AQ858/0.77446)^2+('Bruker data input page'!AQ858/0.77446)*Calibrations!AK$97+Calibrations!AL$97</f>
        <v>0.15310856497768577</v>
      </c>
      <c r="Y858" s="23">
        <f>('Bruker data input page'!AI858/0.7147)*Calibrations!AX$97+Calibrations!AY$97</f>
        <v>12.00610535820395</v>
      </c>
      <c r="Z858" s="23">
        <f>('Bruker data input page'!AG858/0.8302)*Calibrations!BE$97+Calibrations!BF$97</f>
        <v>0.17028950006145813</v>
      </c>
      <c r="AA858" s="23">
        <f>((('Bruker data input page'!AA858/0.436)^2)*Calibrations!BK$97)+(('Bruker data input page'!AA858/0.436)*Calibrations!BL$97)+Calibrations!BM$97</f>
        <v>7.001515623398305E-2</v>
      </c>
      <c r="AB858" s="24">
        <f>'Bruker data input page'!AM858*Calibrations!BS$97*10000+Calibrations!BT$97</f>
        <v>292.94896452936183</v>
      </c>
      <c r="AC858" s="24">
        <f>Calibrations!CA$97*('Bruker data input page'!AO858*10000)^2+('Bruker data input page'!AO858*10000)*Calibrations!CB$97+Calibrations!CC$97</f>
        <v>342.58923265531871</v>
      </c>
      <c r="AD858" s="24">
        <f>'Bruker data input page'!AW858*10000*Calibrations!CI$97+Calibrations!CJ$97</f>
        <v>99.229767728018842</v>
      </c>
      <c r="AE858" s="24">
        <f>'Bruker data input page'!AY858*10000*Calibrations!CP$97+Calibrations!CQ$97</f>
        <v>74.130005213291696</v>
      </c>
      <c r="AF858" s="24">
        <f>Calibrations!$CW$97*('Bruker data input page'!BA858*10000)^2+('Bruker data input page'!BA858*10000)*Calibrations!$CX$97+Calibrations!$CY$97</f>
        <v>97.501786464603583</v>
      </c>
      <c r="AG858" s="24">
        <f>'Bruker data input page'!BI858*10000*Calibrations!DD$97+Calibrations!DE$97</f>
        <v>1.9009381417320252</v>
      </c>
      <c r="AH858" s="24">
        <f>('Bruker data input page'!BK858*10000)*Calibrations!DK$97+Calibrations!DL$97</f>
        <v>95.512716611293371</v>
      </c>
      <c r="AI858" s="24">
        <f>Calibrations!DR$97*('Bruker data input page'!BM858*10000)^2+('Bruker data input page'!BM858*10000)*Calibrations!DS$97+Calibrations!DT$97</f>
        <v>29.725107834104254</v>
      </c>
      <c r="AJ858" s="24">
        <f>Calibrations!DY$97*('Bruker data input page'!BO858*10000)^2+Calibrations!DZ$97*('Bruker data input page'!BO858*10000)+Calibrations!EA$97</f>
        <v>82.910214659060614</v>
      </c>
      <c r="AK858" s="21"/>
      <c r="AL858" s="21"/>
    </row>
    <row r="859" spans="2:38">
      <c r="B859" s="27">
        <f>'Bruker data input page'!B1536</f>
        <v>0</v>
      </c>
      <c r="C859" s="21">
        <f>'Bruker data input page'!G1536</f>
        <v>0</v>
      </c>
      <c r="D859" s="21">
        <f>'Bruker data input page'!H1536</f>
        <v>0</v>
      </c>
      <c r="E859" s="26">
        <f>'Bruker data input page'!L1536</f>
        <v>0</v>
      </c>
      <c r="F859" s="26"/>
      <c r="G859" s="26" t="str">
        <f>'Bruker data input page'!DK859</f>
        <v>393-U1560B-19R-1A</v>
      </c>
      <c r="H859" s="26" t="str">
        <f>'Bruker data input page'!DL859</f>
        <v>SHLF</v>
      </c>
      <c r="I859" s="26">
        <f>'Bruker data input page'!DM859</f>
        <v>0</v>
      </c>
      <c r="J859" s="26">
        <f>'Bruker data input page'!DN859</f>
        <v>0</v>
      </c>
      <c r="K859" s="26" t="str">
        <f>'Bruker data input page'!DO859</f>
        <v/>
      </c>
      <c r="L859" s="26">
        <f>'Bruker data input page'!DP859</f>
        <v>0</v>
      </c>
      <c r="M859" s="26">
        <f>'Bruker data input page'!DQ859</f>
        <v>0</v>
      </c>
      <c r="N859" s="26">
        <f>'Bruker data input page'!DR859</f>
        <v>0</v>
      </c>
      <c r="O859" s="26">
        <f>'Bruker data input page'!DS859</f>
        <v>49</v>
      </c>
      <c r="P859" s="21" t="str">
        <f>'Bruker data input page'!DT859</f>
        <v>3C BKGD</v>
      </c>
      <c r="Q859" s="21">
        <f>'Bruker data input page'!A859</f>
        <v>685</v>
      </c>
      <c r="R859" s="27">
        <f>'Bruker data input page'!B859</f>
        <v>44764.973611111112</v>
      </c>
      <c r="S859" s="22">
        <f>'Bruker data input page'!Y859*Calibrations!H$97+Calibrations!I$97</f>
        <v>55.717354455770945</v>
      </c>
      <c r="T859" s="23">
        <f>Calibrations!O$97*('Bruker data input page'!AK859/0.5993)^2+Calibrations!P$97*('Bruker data input page'!AK859/0.5993)+Calibrations!Q$97</f>
        <v>1.3344848657479176</v>
      </c>
      <c r="U859" s="22">
        <f>Calibrations!$V$97*'Bruker data input page'!W859^2+Calibrations!$W$97*'Bruker data input page'!W859+Calibrations!$X$97</f>
        <v>18.363621837160728</v>
      </c>
      <c r="V859" s="23">
        <f>('Bruker data input page'!AS859/0.69943)*Calibrations!AC$97+Calibrations!AD$97</f>
        <v>9.9024270512455423</v>
      </c>
      <c r="W859" s="23">
        <f>'Bruker data input page'!U859*Calibrations!AQ$97+Calibrations!AR$97</f>
        <v>12.366795976898448</v>
      </c>
      <c r="X859" s="23">
        <f>Calibrations!AJ$97*('Bruker data input page'!AQ859/0.77446)^2+('Bruker data input page'!AQ859/0.77446)*Calibrations!AK$97+Calibrations!AL$97</f>
        <v>0.15287455271363631</v>
      </c>
      <c r="Y859" s="23">
        <f>('Bruker data input page'!AI859/0.7147)*Calibrations!AX$97+Calibrations!AY$97</f>
        <v>12.021482555984644</v>
      </c>
      <c r="Z859" s="23">
        <f>('Bruker data input page'!AG859/0.8302)*Calibrations!BE$97+Calibrations!BF$97</f>
        <v>0.16500726746589536</v>
      </c>
      <c r="AA859" s="23">
        <f>((('Bruker data input page'!AA859/0.436)^2)*Calibrations!BK$97)+(('Bruker data input page'!AA859/0.436)*Calibrations!BL$97)+Calibrations!BM$97</f>
        <v>9.0237442327412015E-2</v>
      </c>
      <c r="AB859" s="24">
        <f>'Bruker data input page'!AM859*Calibrations!BS$97*10000+Calibrations!BT$97</f>
        <v>276.6570829803361</v>
      </c>
      <c r="AC859" s="24">
        <f>Calibrations!CA$97*('Bruker data input page'!AO859*10000)^2+('Bruker data input page'!AO859*10000)*Calibrations!CB$97+Calibrations!CC$97</f>
        <v>368.35955611535246</v>
      </c>
      <c r="AD859" s="24">
        <f>'Bruker data input page'!AW859*10000*Calibrations!CI$97+Calibrations!CJ$97</f>
        <v>94.287127049828698</v>
      </c>
      <c r="AE859" s="24">
        <f>'Bruker data input page'!AY859*10000*Calibrations!CP$97+Calibrations!CQ$97</f>
        <v>63.850392529263047</v>
      </c>
      <c r="AF859" s="24">
        <f>Calibrations!$CW$97*('Bruker data input page'!BA859*10000)^2+('Bruker data input page'!BA859*10000)*Calibrations!$CX$97+Calibrations!$CY$97</f>
        <v>72.762235374685773</v>
      </c>
      <c r="AG859" s="24">
        <f>'Bruker data input page'!BI859*10000*Calibrations!DD$97+Calibrations!DE$97</f>
        <v>1.9009381417320252</v>
      </c>
      <c r="AH859" s="24">
        <f>('Bruker data input page'!BK859*10000)*Calibrations!DK$97+Calibrations!DL$97</f>
        <v>95.512716611293371</v>
      </c>
      <c r="AI859" s="24">
        <f>Calibrations!DR$97*('Bruker data input page'!BM859*10000)^2+('Bruker data input page'!BM859*10000)*Calibrations!DS$97+Calibrations!DT$97</f>
        <v>29.725107834104254</v>
      </c>
      <c r="AJ859" s="24">
        <f>Calibrations!DY$97*('Bruker data input page'!BO859*10000)^2+Calibrations!DZ$97*('Bruker data input page'!BO859*10000)+Calibrations!EA$97</f>
        <v>79.50533291755913</v>
      </c>
      <c r="AK859" s="21"/>
      <c r="AL859" s="21"/>
    </row>
    <row r="860" spans="2:38">
      <c r="B860" s="27">
        <f>'Bruker data input page'!B1537</f>
        <v>0</v>
      </c>
      <c r="C860" s="21">
        <f>'Bruker data input page'!G1537</f>
        <v>0</v>
      </c>
      <c r="D860" s="21">
        <f>'Bruker data input page'!H1537</f>
        <v>0</v>
      </c>
      <c r="E860" s="26">
        <f>'Bruker data input page'!L1537</f>
        <v>0</v>
      </c>
      <c r="F860" s="26"/>
      <c r="G860" s="26" t="str">
        <f>'Bruker data input page'!DK860</f>
        <v>393-U1560B-19R-1A</v>
      </c>
      <c r="H860" s="26" t="str">
        <f>'Bruker data input page'!DL860</f>
        <v>SHLF</v>
      </c>
      <c r="I860" s="26">
        <f>'Bruker data input page'!DM860</f>
        <v>0</v>
      </c>
      <c r="J860" s="26">
        <f>'Bruker data input page'!DN860</f>
        <v>0</v>
      </c>
      <c r="K860" s="26" t="str">
        <f>'Bruker data input page'!DO860</f>
        <v/>
      </c>
      <c r="L860" s="26">
        <f>'Bruker data input page'!DP860</f>
        <v>0</v>
      </c>
      <c r="M860" s="26">
        <f>'Bruker data input page'!DQ860</f>
        <v>0</v>
      </c>
      <c r="N860" s="26">
        <f>'Bruker data input page'!DR860</f>
        <v>0</v>
      </c>
      <c r="O860" s="26">
        <f>'Bruker data input page'!DS860</f>
        <v>65</v>
      </c>
      <c r="P860" s="21" t="str">
        <f>'Bruker data input page'!DT860</f>
        <v>5A ALT</v>
      </c>
      <c r="Q860" s="21">
        <f>'Bruker data input page'!A860</f>
        <v>686</v>
      </c>
      <c r="R860" s="27">
        <f>'Bruker data input page'!B860</f>
        <v>44764.975694444445</v>
      </c>
      <c r="S860" s="22">
        <f>'Bruker data input page'!Y860*Calibrations!H$97+Calibrations!I$97</f>
        <v>54.080083331473261</v>
      </c>
      <c r="T860" s="23">
        <f>Calibrations!O$97*('Bruker data input page'!AK860/0.5993)^2+Calibrations!P$97*('Bruker data input page'!AK860/0.5993)+Calibrations!Q$97</f>
        <v>1.3446191853508087</v>
      </c>
      <c r="U860" s="22">
        <f>Calibrations!$V$97*'Bruker data input page'!W860^2+Calibrations!$W$97*'Bruker data input page'!W860+Calibrations!$X$97</f>
        <v>17.651396688461446</v>
      </c>
      <c r="V860" s="23">
        <f>('Bruker data input page'!AS860/0.69943)*Calibrations!AC$97+Calibrations!AD$97</f>
        <v>10.098875005368091</v>
      </c>
      <c r="W860" s="23">
        <f>'Bruker data input page'!U860*Calibrations!AQ$97+Calibrations!AR$97</f>
        <v>10.362099346930851</v>
      </c>
      <c r="X860" s="23">
        <f>Calibrations!AJ$97*('Bruker data input page'!AQ860/0.77446)^2+('Bruker data input page'!AQ860/0.77446)*Calibrations!AK$97+Calibrations!AL$97</f>
        <v>0.15345875765360151</v>
      </c>
      <c r="Y860" s="23">
        <f>('Bruker data input page'!AI860/0.7147)*Calibrations!AX$97+Calibrations!AY$97</f>
        <v>12.077205866754269</v>
      </c>
      <c r="Z860" s="23">
        <f>('Bruker data input page'!AG860/0.8302)*Calibrations!BE$97+Calibrations!BF$97</f>
        <v>0.12290032763269487</v>
      </c>
      <c r="AA860" s="23">
        <f>((('Bruker data input page'!AA860/0.436)^2)*Calibrations!BK$97)+(('Bruker data input page'!AA860/0.436)*Calibrations!BL$97)+Calibrations!BM$97</f>
        <v>0.10875659729887065</v>
      </c>
      <c r="AB860" s="24">
        <f>'Bruker data input page'!AM860*Calibrations!BS$97*10000+Calibrations!BT$97</f>
        <v>289.51909472956692</v>
      </c>
      <c r="AC860" s="24">
        <f>Calibrations!CA$97*('Bruker data input page'!AO860*10000)^2+('Bruker data input page'!AO860*10000)*Calibrations!CB$97+Calibrations!CC$97</f>
        <v>330.2254422254797</v>
      </c>
      <c r="AD860" s="24">
        <f>'Bruker data input page'!AW860*10000*Calibrations!CI$97+Calibrations!CJ$97</f>
        <v>95.275655185466718</v>
      </c>
      <c r="AE860" s="24">
        <f>'Bruker data input page'!AY860*10000*Calibrations!CP$97+Calibrations!CQ$97</f>
        <v>67.962237602874509</v>
      </c>
      <c r="AF860" s="24">
        <f>Calibrations!$CW$97*('Bruker data input page'!BA860*10000)^2+('Bruker data input page'!BA860*10000)*Calibrations!$CX$97+Calibrations!$CY$97</f>
        <v>84.74789725500014</v>
      </c>
      <c r="AG860" s="24" t="e">
        <f>'Bruker data input page'!BI860*10000*Calibrations!DD$97+Calibrations!DE$97</f>
        <v>#VALUE!</v>
      </c>
      <c r="AH860" s="24">
        <f>('Bruker data input page'!BK860*10000)*Calibrations!DK$97+Calibrations!DL$97</f>
        <v>100.47860466669533</v>
      </c>
      <c r="AI860" s="24">
        <f>Calibrations!DR$97*('Bruker data input page'!BM860*10000)^2+('Bruker data input page'!BM860*10000)*Calibrations!DS$97+Calibrations!DT$97</f>
        <v>33.965005219574827</v>
      </c>
      <c r="AJ860" s="24">
        <f>Calibrations!DY$97*('Bruker data input page'!BO860*10000)^2+Calibrations!DZ$97*('Bruker data input page'!BO860*10000)+Calibrations!EA$97</f>
        <v>80.357017558910371</v>
      </c>
      <c r="AK860" s="21"/>
      <c r="AL860" s="21"/>
    </row>
    <row r="861" spans="2:38">
      <c r="B861" s="27">
        <f>'Bruker data input page'!B1538</f>
        <v>0</v>
      </c>
      <c r="C861" s="21">
        <f>'Bruker data input page'!G1538</f>
        <v>0</v>
      </c>
      <c r="D861" s="21">
        <f>'Bruker data input page'!H1538</f>
        <v>0</v>
      </c>
      <c r="E861" s="26">
        <f>'Bruker data input page'!L1538</f>
        <v>0</v>
      </c>
      <c r="F861" s="26"/>
      <c r="G861" s="26" t="str">
        <f>'Bruker data input page'!DK861</f>
        <v>393-U1560B-19R-1A</v>
      </c>
      <c r="H861" s="26" t="str">
        <f>'Bruker data input page'!DL861</f>
        <v>SHLF</v>
      </c>
      <c r="I861" s="26">
        <f>'Bruker data input page'!DM861</f>
        <v>0</v>
      </c>
      <c r="J861" s="26">
        <f>'Bruker data input page'!DN861</f>
        <v>0</v>
      </c>
      <c r="K861" s="26" t="str">
        <f>'Bruker data input page'!DO861</f>
        <v/>
      </c>
      <c r="L861" s="26">
        <f>'Bruker data input page'!DP861</f>
        <v>0</v>
      </c>
      <c r="M861" s="26">
        <f>'Bruker data input page'!DQ861</f>
        <v>0</v>
      </c>
      <c r="N861" s="26">
        <f>'Bruker data input page'!DR861</f>
        <v>0</v>
      </c>
      <c r="O861" s="26">
        <f>'Bruker data input page'!DS861</f>
        <v>104</v>
      </c>
      <c r="P861" s="21" t="str">
        <f>'Bruker data input page'!DT861</f>
        <v>7A BKGD</v>
      </c>
      <c r="Q861" s="21">
        <f>'Bruker data input page'!A861</f>
        <v>687</v>
      </c>
      <c r="R861" s="27">
        <f>'Bruker data input page'!B861</f>
        <v>44764.977083333331</v>
      </c>
      <c r="S861" s="22">
        <f>'Bruker data input page'!Y861*Calibrations!H$97+Calibrations!I$97</f>
        <v>55.010286207534691</v>
      </c>
      <c r="T861" s="23">
        <f>Calibrations!O$97*('Bruker data input page'!AK861/0.5993)^2+Calibrations!P$97*('Bruker data input page'!AK861/0.5993)+Calibrations!Q$97</f>
        <v>1.2418198322701433</v>
      </c>
      <c r="U861" s="22">
        <f>Calibrations!$V$97*'Bruker data input page'!W861^2+Calibrations!$W$97*'Bruker data input page'!W861+Calibrations!$X$97</f>
        <v>18.907423394776856</v>
      </c>
      <c r="V861" s="23">
        <f>('Bruker data input page'!AS861/0.69943)*Calibrations!AC$97+Calibrations!AD$97</f>
        <v>9.3089095693397681</v>
      </c>
      <c r="W861" s="23">
        <f>'Bruker data input page'!U861*Calibrations!AQ$97+Calibrations!AR$97</f>
        <v>11.167148702431387</v>
      </c>
      <c r="X861" s="23">
        <f>Calibrations!AJ$97*('Bruker data input page'!AQ861/0.77446)^2+('Bruker data input page'!AQ861/0.77446)*Calibrations!AK$97+Calibrations!AL$97</f>
        <v>0.15576805340817729</v>
      </c>
      <c r="Y861" s="23">
        <f>('Bruker data input page'!AI861/0.7147)*Calibrations!AX$97+Calibrations!AY$97</f>
        <v>11.976416709023411</v>
      </c>
      <c r="Z861" s="23">
        <f>('Bruker data input page'!AG861/0.8302)*Calibrations!BE$97+Calibrations!BF$97</f>
        <v>0.2110381515129425</v>
      </c>
      <c r="AA861" s="23">
        <f>((('Bruker data input page'!AA861/0.436)^2)*Calibrations!BK$97)+(('Bruker data input page'!AA861/0.436)*Calibrations!BL$97)+Calibrations!BM$97</f>
        <v>0.11401656310696696</v>
      </c>
      <c r="AB861" s="24">
        <f>'Bruker data input page'!AM861*Calibrations!BS$97*10000+Calibrations!BT$97</f>
        <v>252.64799438177181</v>
      </c>
      <c r="AC861" s="24">
        <f>Calibrations!CA$97*('Bruker data input page'!AO861*10000)^2+('Bruker data input page'!AO861*10000)*Calibrations!CB$97+Calibrations!CC$97</f>
        <v>343.39183571625063</v>
      </c>
      <c r="AD861" s="24">
        <f>'Bruker data input page'!AW861*10000*Calibrations!CI$97+Calibrations!CJ$97</f>
        <v>83.413317557810331</v>
      </c>
      <c r="AE861" s="24">
        <f>'Bruker data input page'!AY861*10000*Calibrations!CP$97+Calibrations!CQ$97</f>
        <v>73.102043944888834</v>
      </c>
      <c r="AF861" s="24">
        <f>Calibrations!$CW$97*('Bruker data input page'!BA861*10000)^2+('Bruker data input page'!BA861*10000)*Calibrations!$CX$97+Calibrations!$CY$97</f>
        <v>63.107877898960666</v>
      </c>
      <c r="AG861" s="24">
        <f>'Bruker data input page'!BI861*10000*Calibrations!DD$97+Calibrations!DE$97</f>
        <v>4.1610912678326706</v>
      </c>
      <c r="AH861" s="24">
        <f>('Bruker data input page'!BK861*10000)*Calibrations!DK$97+Calibrations!DL$97</f>
        <v>103.4581374999365</v>
      </c>
      <c r="AI861" s="24">
        <f>Calibrations!DR$97*('Bruker data input page'!BM861*10000)^2+('Bruker data input page'!BM861*10000)*Calibrations!DS$97+Calibrations!DT$97</f>
        <v>25.480572934039472</v>
      </c>
      <c r="AJ861" s="24">
        <f>Calibrations!DY$97*('Bruker data input page'!BO861*10000)^2+Calibrations!DZ$97*('Bruker data input page'!BO861*10000)+Calibrations!EA$97</f>
        <v>79.50533291755913</v>
      </c>
      <c r="AK861" s="21"/>
      <c r="AL861" s="21"/>
    </row>
    <row r="862" spans="2:38">
      <c r="B862" s="27">
        <f>'Bruker data input page'!B1539</f>
        <v>0</v>
      </c>
      <c r="C862" s="21">
        <f>'Bruker data input page'!G1539</f>
        <v>0</v>
      </c>
      <c r="D862" s="21">
        <f>'Bruker data input page'!H1539</f>
        <v>0</v>
      </c>
      <c r="E862" s="26">
        <f>'Bruker data input page'!L1539</f>
        <v>0</v>
      </c>
      <c r="F862" s="26"/>
      <c r="G862" s="26" t="str">
        <f>'Bruker data input page'!DK862</f>
        <v>393-U1560B-19R-2A</v>
      </c>
      <c r="H862" s="26" t="str">
        <f>'Bruker data input page'!DL862</f>
        <v>SHLF</v>
      </c>
      <c r="I862" s="26">
        <f>'Bruker data input page'!DM862</f>
        <v>0</v>
      </c>
      <c r="J862" s="26">
        <f>'Bruker data input page'!DN862</f>
        <v>0</v>
      </c>
      <c r="K862" s="26" t="str">
        <f>'Bruker data input page'!DO862</f>
        <v/>
      </c>
      <c r="L862" s="26">
        <f>'Bruker data input page'!DP862</f>
        <v>0</v>
      </c>
      <c r="M862" s="26">
        <f>'Bruker data input page'!DQ862</f>
        <v>0</v>
      </c>
      <c r="N862" s="26">
        <f>'Bruker data input page'!DR862</f>
        <v>0</v>
      </c>
      <c r="O862" s="26">
        <f>'Bruker data input page'!DS862</f>
        <v>5</v>
      </c>
      <c r="P862" s="21" t="str">
        <f>'Bruker data input page'!DT862</f>
        <v>1A BKGD</v>
      </c>
      <c r="Q862" s="21">
        <f>'Bruker data input page'!A862</f>
        <v>688</v>
      </c>
      <c r="R862" s="27">
        <f>'Bruker data input page'!B862</f>
        <v>44764.979861111111</v>
      </c>
      <c r="S862" s="22">
        <f>'Bruker data input page'!Y862*Calibrations!H$97+Calibrations!I$97</f>
        <v>53.356856239049456</v>
      </c>
      <c r="T862" s="23">
        <f>Calibrations!O$97*('Bruker data input page'!AK862/0.5993)^2+Calibrations!P$97*('Bruker data input page'!AK862/0.5993)+Calibrations!Q$97</f>
        <v>1.2531056083089507</v>
      </c>
      <c r="U862" s="22">
        <f>Calibrations!$V$97*'Bruker data input page'!W862^2+Calibrations!$W$97*'Bruker data input page'!W862+Calibrations!$X$97</f>
        <v>18.009130698803521</v>
      </c>
      <c r="V862" s="23">
        <f>('Bruker data input page'!AS862/0.69943)*Calibrations!AC$97+Calibrations!AD$97</f>
        <v>8.7365480209548831</v>
      </c>
      <c r="W862" s="23">
        <f>'Bruker data input page'!U862*Calibrations!AQ$97+Calibrations!AR$97</f>
        <v>10.149623544410414</v>
      </c>
      <c r="X862" s="23">
        <f>Calibrations!AJ$97*('Bruker data input page'!AQ862/0.77446)^2+('Bruker data input page'!AQ862/0.77446)*Calibrations!AK$97+Calibrations!AL$97</f>
        <v>0.13473531522474591</v>
      </c>
      <c r="Y862" s="23">
        <f>('Bruker data input page'!AI862/0.7147)*Calibrations!AX$97+Calibrations!AY$97</f>
        <v>11.632332877495109</v>
      </c>
      <c r="Z862" s="23">
        <f>('Bruker data input page'!AG862/0.8302)*Calibrations!BE$97+Calibrations!BF$97</f>
        <v>0.2107363096503389</v>
      </c>
      <c r="AA862" s="23">
        <f>((('Bruker data input page'!AA862/0.436)^2)*Calibrations!BK$97)+(('Bruker data input page'!AA862/0.436)*Calibrations!BL$97)+Calibrations!BM$97</f>
        <v>6.3871235393422404E-2</v>
      </c>
      <c r="AB862" s="24">
        <f>'Bruker data input page'!AM862*Calibrations!BS$97*10000+Calibrations!BT$97</f>
        <v>297.23630177910547</v>
      </c>
      <c r="AC862" s="24">
        <f>Calibrations!CA$97*('Bruker data input page'!AO862*10000)^2+('Bruker data input page'!AO862*10000)*Calibrations!CB$97+Calibrations!CC$97</f>
        <v>329.37953989576636</v>
      </c>
      <c r="AD862" s="24">
        <f>'Bruker data input page'!AW862*10000*Calibrations!CI$97+Calibrations!CJ$97</f>
        <v>114.05768976258933</v>
      </c>
      <c r="AE862" s="24">
        <f>'Bruker data input page'!AY862*10000*Calibrations!CP$97+Calibrations!CQ$97</f>
        <v>68.990198871277371</v>
      </c>
      <c r="AF862" s="24">
        <f>Calibrations!$CW$97*('Bruker data input page'!BA862*10000)^2+('Bruker data input page'!BA862*10000)*Calibrations!$CX$97+Calibrations!$CY$97</f>
        <v>71.400836593149606</v>
      </c>
      <c r="AG862" s="24">
        <f>'Bruker data input page'!BI862*10000*Calibrations!DD$97+Calibrations!DE$97</f>
        <v>3.0310147047823475</v>
      </c>
      <c r="AH862" s="24">
        <f>('Bruker data input page'!BK862*10000)*Calibrations!DK$97+Calibrations!DL$97</f>
        <v>104.4513151110169</v>
      </c>
      <c r="AI862" s="24">
        <f>Calibrations!DR$97*('Bruker data input page'!BM862*10000)^2+('Bruker data input page'!BM862*10000)*Calibrations!DS$97+Calibrations!DT$97</f>
        <v>27.603420073396141</v>
      </c>
      <c r="AJ862" s="24">
        <f>Calibrations!DY$97*('Bruker data input page'!BO862*10000)^2+Calibrations!DZ$97*('Bruker data input page'!BO862*10000)+Calibrations!EA$97</f>
        <v>87.159353746299203</v>
      </c>
      <c r="AK862" s="21"/>
      <c r="AL862" s="21"/>
    </row>
    <row r="863" spans="2:38">
      <c r="B863" s="27">
        <f>'Bruker data input page'!B1540</f>
        <v>0</v>
      </c>
      <c r="C863" s="21">
        <f>'Bruker data input page'!G1540</f>
        <v>0</v>
      </c>
      <c r="D863" s="21">
        <f>'Bruker data input page'!H1540</f>
        <v>0</v>
      </c>
      <c r="E863" s="26">
        <f>'Bruker data input page'!L1540</f>
        <v>0</v>
      </c>
      <c r="F863" s="26"/>
      <c r="G863" s="26" t="str">
        <f>'Bruker data input page'!DK863</f>
        <v>393-U1560B-19R-2A</v>
      </c>
      <c r="H863" s="26" t="str">
        <f>'Bruker data input page'!DL863</f>
        <v>SHLF</v>
      </c>
      <c r="I863" s="26">
        <f>'Bruker data input page'!DM863</f>
        <v>0</v>
      </c>
      <c r="J863" s="26">
        <f>'Bruker data input page'!DN863</f>
        <v>0</v>
      </c>
      <c r="K863" s="26" t="str">
        <f>'Bruker data input page'!DO863</f>
        <v/>
      </c>
      <c r="L863" s="26">
        <f>'Bruker data input page'!DP863</f>
        <v>0</v>
      </c>
      <c r="M863" s="26">
        <f>'Bruker data input page'!DQ863</f>
        <v>0</v>
      </c>
      <c r="N863" s="26">
        <f>'Bruker data input page'!DR863</f>
        <v>0</v>
      </c>
      <c r="O863" s="26">
        <f>'Bruker data input page'!DS863</f>
        <v>28</v>
      </c>
      <c r="P863" s="21" t="str">
        <f>'Bruker data input page'!DT863</f>
        <v>1C BKGD</v>
      </c>
      <c r="Q863" s="21">
        <f>'Bruker data input page'!A863</f>
        <v>689</v>
      </c>
      <c r="R863" s="27">
        <f>'Bruker data input page'!B863</f>
        <v>44764.981944444444</v>
      </c>
      <c r="S863" s="22">
        <f>'Bruker data input page'!Y863*Calibrations!H$97+Calibrations!I$97</f>
        <v>56.029600356689251</v>
      </c>
      <c r="T863" s="23">
        <f>Calibrations!O$97*('Bruker data input page'!AK863/0.5993)^2+Calibrations!P$97*('Bruker data input page'!AK863/0.5993)+Calibrations!Q$97</f>
        <v>1.2990372880719836</v>
      </c>
      <c r="U863" s="22">
        <f>Calibrations!$V$97*'Bruker data input page'!W863^2+Calibrations!$W$97*'Bruker data input page'!W863+Calibrations!$X$97</f>
        <v>18.842410263974806</v>
      </c>
      <c r="V863" s="23">
        <f>('Bruker data input page'!AS863/0.69943)*Calibrations!AC$97+Calibrations!AD$97</f>
        <v>9.6098419298307913</v>
      </c>
      <c r="W863" s="23">
        <f>'Bruker data input page'!U863*Calibrations!AQ$97+Calibrations!AR$97</f>
        <v>10.90382564234692</v>
      </c>
      <c r="X863" s="23">
        <f>Calibrations!AJ$97*('Bruker data input page'!AQ863/0.77446)^2+('Bruker data input page'!AQ863/0.77446)*Calibrations!AK$97+Calibrations!AL$97</f>
        <v>0.15205204176479709</v>
      </c>
      <c r="Y863" s="23">
        <f>('Bruker data input page'!AI863/0.7147)*Calibrations!AX$97+Calibrations!AY$97</f>
        <v>12.208749420046505</v>
      </c>
      <c r="Z863" s="23">
        <f>('Bruker data input page'!AG863/0.8302)*Calibrations!BE$97+Calibrations!BF$97</f>
        <v>0.22341366787968964</v>
      </c>
      <c r="AA863" s="23">
        <f>((('Bruker data input page'!AA863/0.436)^2)*Calibrations!BK$97)+(('Bruker data input page'!AA863/0.436)*Calibrations!BL$97)+Calibrations!BM$97</f>
        <v>0.11888839225797847</v>
      </c>
      <c r="AB863" s="24">
        <f>'Bruker data input page'!AM863*Calibrations!BS$97*10000+Calibrations!BT$97</f>
        <v>306.66844372854143</v>
      </c>
      <c r="AC863" s="24">
        <f>Calibrations!CA$97*('Bruker data input page'!AO863*10000)^2+('Bruker data input page'!AO863*10000)*Calibrations!CB$97+Calibrations!CC$97</f>
        <v>362.57739584242404</v>
      </c>
      <c r="AD863" s="24">
        <f>'Bruker data input page'!AW863*10000*Calibrations!CI$97+Calibrations!CJ$97</f>
        <v>102.19535213493293</v>
      </c>
      <c r="AE863" s="24">
        <f>'Bruker data input page'!AY863*10000*Calibrations!CP$97+Calibrations!CQ$97</f>
        <v>70.018160139680234</v>
      </c>
      <c r="AF863" s="24">
        <f>Calibrations!$CW$97*('Bruker data input page'!BA863*10000)^2+('Bruker data input page'!BA863*10000)*Calibrations!$CX$97+Calibrations!$CY$97</f>
        <v>76.810841432159478</v>
      </c>
      <c r="AG863" s="24">
        <f>'Bruker data input page'!BI863*10000*Calibrations!DD$97+Calibrations!DE$97</f>
        <v>3.0310147047823475</v>
      </c>
      <c r="AH863" s="24">
        <f>('Bruker data input page'!BK863*10000)*Calibrations!DK$97+Calibrations!DL$97</f>
        <v>101.47178227777572</v>
      </c>
      <c r="AI863" s="24">
        <f>Calibrations!DR$97*('Bruker data input page'!BM863*10000)^2+('Bruker data input page'!BM863*10000)*Calibrations!DS$97+Calibrations!DT$97</f>
        <v>29.725107834104254</v>
      </c>
      <c r="AJ863" s="24">
        <f>Calibrations!DY$97*('Bruker data input page'!BO863*10000)^2+Calibrations!DZ$97*('Bruker data input page'!BO863*10000)+Calibrations!EA$97</f>
        <v>81.208392729611035</v>
      </c>
      <c r="AK863" s="21"/>
      <c r="AL863" s="21"/>
    </row>
    <row r="864" spans="2:38">
      <c r="B864" s="27">
        <f>'Bruker data input page'!B1541</f>
        <v>0</v>
      </c>
      <c r="C864" s="21">
        <f>'Bruker data input page'!G1541</f>
        <v>0</v>
      </c>
      <c r="D864" s="21">
        <f>'Bruker data input page'!H1541</f>
        <v>0</v>
      </c>
      <c r="E864" s="26">
        <f>'Bruker data input page'!L1541</f>
        <v>0</v>
      </c>
      <c r="F864" s="26"/>
      <c r="G864" s="26" t="str">
        <f>'Bruker data input page'!DK864</f>
        <v>393-U1560B-19R-2A</v>
      </c>
      <c r="H864" s="26" t="str">
        <f>'Bruker data input page'!DL864</f>
        <v>SHLF</v>
      </c>
      <c r="I864" s="26">
        <f>'Bruker data input page'!DM864</f>
        <v>0</v>
      </c>
      <c r="J864" s="26">
        <f>'Bruker data input page'!DN864</f>
        <v>0</v>
      </c>
      <c r="K864" s="26" t="str">
        <f>'Bruker data input page'!DO864</f>
        <v/>
      </c>
      <c r="L864" s="26">
        <f>'Bruker data input page'!DP864</f>
        <v>0</v>
      </c>
      <c r="M864" s="26">
        <f>'Bruker data input page'!DQ864</f>
        <v>0</v>
      </c>
      <c r="N864" s="26">
        <f>'Bruker data input page'!DR864</f>
        <v>0</v>
      </c>
      <c r="O864" s="26">
        <f>'Bruker data input page'!DS864</f>
        <v>35</v>
      </c>
      <c r="P864" s="21" t="str">
        <f>'Bruker data input page'!DT864</f>
        <v>2A ALT</v>
      </c>
      <c r="Q864" s="21">
        <f>'Bruker data input page'!A864</f>
        <v>690</v>
      </c>
      <c r="R864" s="27">
        <f>'Bruker data input page'!B864</f>
        <v>44765.022222222222</v>
      </c>
      <c r="S864" s="22">
        <f>'Bruker data input page'!Y864*Calibrations!H$97+Calibrations!I$97</f>
        <v>52.651213771182704</v>
      </c>
      <c r="T864" s="23">
        <f>Calibrations!O$97*('Bruker data input page'!AK864/0.5993)^2+Calibrations!P$97*('Bruker data input page'!AK864/0.5993)+Calibrations!Q$97</f>
        <v>1.3884367651607197</v>
      </c>
      <c r="U864" s="22">
        <f>Calibrations!$V$97*'Bruker data input page'!W864^2+Calibrations!$W$97*'Bruker data input page'!W864+Calibrations!$X$97</f>
        <v>17.408769624887899</v>
      </c>
      <c r="V864" s="23">
        <f>('Bruker data input page'!AS864/0.69943)*Calibrations!AC$97+Calibrations!AD$97</f>
        <v>10.456654942326809</v>
      </c>
      <c r="W864" s="23">
        <f>'Bruker data input page'!U864*Calibrations!AQ$97+Calibrations!AR$97</f>
        <v>8.8821154813312777</v>
      </c>
      <c r="X864" s="23">
        <f>Calibrations!AJ$97*('Bruker data input page'!AQ864/0.77446)^2+('Bruker data input page'!AQ864/0.77446)*Calibrations!AK$97+Calibrations!AL$97</f>
        <v>0.19735894680641847</v>
      </c>
      <c r="Y864" s="23">
        <f>('Bruker data input page'!AI864/0.7147)*Calibrations!AX$97+Calibrations!AY$97</f>
        <v>12.093192062466869</v>
      </c>
      <c r="Z864" s="23">
        <f>('Bruker data input page'!AG864/0.8302)*Calibrations!BE$97+Calibrations!BF$97</f>
        <v>0.14085991845760834</v>
      </c>
      <c r="AA864" s="23">
        <f>((('Bruker data input page'!AA864/0.436)^2)*Calibrations!BK$97)+(('Bruker data input page'!AA864/0.436)*Calibrations!BL$97)+Calibrations!BM$97</f>
        <v>0.11289059572153363</v>
      </c>
      <c r="AB864" s="24">
        <f>'Bruker data input page'!AM864*Calibrations!BS$97*10000+Calibrations!BT$97</f>
        <v>349.54181622597758</v>
      </c>
      <c r="AC864" s="24">
        <f>Calibrations!CA$97*('Bruker data input page'!AO864*10000)^2+('Bruker data input page'!AO864*10000)*Calibrations!CB$97+Calibrations!CC$97</f>
        <v>369.07014823012378</v>
      </c>
      <c r="AD864" s="24">
        <f>'Bruker data input page'!AW864*10000*Calibrations!CI$97+Calibrations!CJ$97</f>
        <v>69.573923658877888</v>
      </c>
      <c r="AE864" s="24">
        <f>'Bruker data input page'!AY864*10000*Calibrations!CP$97+Calibrations!CQ$97</f>
        <v>73.102043944888834</v>
      </c>
      <c r="AF864" s="24">
        <f>Calibrations!$CW$97*('Bruker data input page'!BA864*10000)^2+('Bruker data input page'!BA864*10000)*Calibrations!$CX$97+Calibrations!$CY$97</f>
        <v>78.148513355605772</v>
      </c>
      <c r="AG864" s="24">
        <f>'Bruker data input page'!BI864*10000*Calibrations!DD$97+Calibrations!DE$97</f>
        <v>1.9009381417320252</v>
      </c>
      <c r="AH864" s="24">
        <f>('Bruker data input page'!BK864*10000)*Calibrations!DK$97+Calibrations!DL$97</f>
        <v>110.41038077749923</v>
      </c>
      <c r="AI864" s="24">
        <f>Calibrations!DR$97*('Bruker data input page'!BM864*10000)^2+('Bruker data input page'!BM864*10000)*Calibrations!DS$97+Calibrations!DT$97</f>
        <v>33.965005219574827</v>
      </c>
      <c r="AJ864" s="24">
        <f>Calibrations!DY$97*('Bruker data input page'!BO864*10000)^2+Calibrations!DZ$97*('Bruker data input page'!BO864*10000)+Calibrations!EA$97</f>
        <v>88.008253151795159</v>
      </c>
      <c r="AK864" s="21"/>
      <c r="AL864" s="21"/>
    </row>
    <row r="865" spans="2:38">
      <c r="B865" s="27">
        <f>'Bruker data input page'!B1542</f>
        <v>0</v>
      </c>
      <c r="C865" s="21">
        <f>'Bruker data input page'!G1542</f>
        <v>0</v>
      </c>
      <c r="D865" s="21">
        <f>'Bruker data input page'!H1542</f>
        <v>0</v>
      </c>
      <c r="E865" s="26">
        <f>'Bruker data input page'!L1542</f>
        <v>0</v>
      </c>
      <c r="F865" s="26"/>
      <c r="G865" s="26" t="str">
        <f>'Bruker data input page'!DK865</f>
        <v>393-U1560B-19R-2A</v>
      </c>
      <c r="H865" s="26" t="str">
        <f>'Bruker data input page'!DL865</f>
        <v>SHLF</v>
      </c>
      <c r="I865" s="26">
        <f>'Bruker data input page'!DM865</f>
        <v>0</v>
      </c>
      <c r="J865" s="26">
        <f>'Bruker data input page'!DN865</f>
        <v>0</v>
      </c>
      <c r="K865" s="26" t="str">
        <f>'Bruker data input page'!DO865</f>
        <v/>
      </c>
      <c r="L865" s="26">
        <f>'Bruker data input page'!DP865</f>
        <v>0</v>
      </c>
      <c r="M865" s="26">
        <f>'Bruker data input page'!DQ865</f>
        <v>0</v>
      </c>
      <c r="N865" s="26">
        <f>'Bruker data input page'!DR865</f>
        <v>0</v>
      </c>
      <c r="O865" s="26">
        <f>'Bruker data input page'!DS865</f>
        <v>67</v>
      </c>
      <c r="P865" s="21" t="str">
        <f>'Bruker data input page'!DT865</f>
        <v>4A ALT</v>
      </c>
      <c r="Q865" s="21">
        <f>'Bruker data input page'!A865</f>
        <v>691</v>
      </c>
      <c r="R865" s="27">
        <f>'Bruker data input page'!B865</f>
        <v>44765.026388888888</v>
      </c>
      <c r="S865" s="22">
        <f>'Bruker data input page'!Y865*Calibrations!H$97+Calibrations!I$97</f>
        <v>53.791481621682323</v>
      </c>
      <c r="T865" s="23">
        <f>Calibrations!O$97*('Bruker data input page'!AK865/0.5993)^2+Calibrations!P$97*('Bruker data input page'!AK865/0.5993)+Calibrations!Q$97</f>
        <v>1.3401753503641294</v>
      </c>
      <c r="U865" s="22">
        <f>Calibrations!$V$97*'Bruker data input page'!W865^2+Calibrations!$W$97*'Bruker data input page'!W865+Calibrations!$X$97</f>
        <v>18.729361253242214</v>
      </c>
      <c r="V865" s="23">
        <f>('Bruker data input page'!AS865/0.69943)*Calibrations!AC$97+Calibrations!AD$97</f>
        <v>9.5727111077329035</v>
      </c>
      <c r="W865" s="23">
        <f>'Bruker data input page'!U865*Calibrations!AQ$97+Calibrations!AR$97</f>
        <v>7.5778736580347763</v>
      </c>
      <c r="X865" s="23">
        <f>Calibrations!AJ$97*('Bruker data input page'!AQ865/0.77446)^2+('Bruker data input page'!AQ865/0.77446)*Calibrations!AK$97+Calibrations!AL$97</f>
        <v>0.21290337881732518</v>
      </c>
      <c r="Y865" s="23">
        <f>('Bruker data input page'!AI865/0.7147)*Calibrations!AX$97+Calibrations!AY$97</f>
        <v>12.585566890414892</v>
      </c>
      <c r="Z865" s="23">
        <f>('Bruker data input page'!AG865/0.8302)*Calibrations!BE$97+Calibrations!BF$97</f>
        <v>0.20786881195560486</v>
      </c>
      <c r="AA865" s="23">
        <f>((('Bruker data input page'!AA865/0.436)^2)*Calibrations!BK$97)+(('Bruker data input page'!AA865/0.436)*Calibrations!BL$97)+Calibrations!BM$97</f>
        <v>0.15081603449512326</v>
      </c>
      <c r="AB865" s="24">
        <f>'Bruker data input page'!AM865*Calibrations!BS$97*10000+Calibrations!BT$97</f>
        <v>250.07559203192565</v>
      </c>
      <c r="AC865" s="24">
        <f>Calibrations!CA$97*('Bruker data input page'!AO865*10000)^2+('Bruker data input page'!AO865*10000)*Calibrations!CB$97+Calibrations!CC$97</f>
        <v>347.36425795642731</v>
      </c>
      <c r="AD865" s="24">
        <f>'Bruker data input page'!AW865*10000*Calibrations!CI$97+Calibrations!CJ$97</f>
        <v>119.00033044077948</v>
      </c>
      <c r="AE865" s="24">
        <f>'Bruker data input page'!AY865*10000*Calibrations!CP$97+Calibrations!CQ$97</f>
        <v>78.241850286903144</v>
      </c>
      <c r="AF865" s="24">
        <f>Calibrations!$CW$97*('Bruker data input page'!BA865*10000)^2+('Bruker data input page'!BA865*10000)*Calibrations!$CX$97+Calibrations!$CY$97</f>
        <v>71.400836593149606</v>
      </c>
      <c r="AG865" s="24">
        <f>'Bruker data input page'!BI865*10000*Calibrations!DD$97+Calibrations!DE$97</f>
        <v>3.0310147047823475</v>
      </c>
      <c r="AH865" s="24">
        <f>('Bruker data input page'!BK865*10000)*Calibrations!DK$97+Calibrations!DL$97</f>
        <v>108.42402555533846</v>
      </c>
      <c r="AI865" s="24">
        <f>Calibrations!DR$97*('Bruker data input page'!BM865*10000)^2+('Bruker data input page'!BM865*10000)*Calibrations!DS$97+Calibrations!DT$97</f>
        <v>29.725107834104254</v>
      </c>
      <c r="AJ865" s="24">
        <f>Calibrations!DY$97*('Bruker data input page'!BO865*10000)^2+Calibrations!DZ$97*('Bruker data input page'!BO865*10000)+Calibrations!EA$97</f>
        <v>85.460626523355529</v>
      </c>
      <c r="AK865" s="21"/>
      <c r="AL865" s="21"/>
    </row>
    <row r="866" spans="2:38">
      <c r="B866" s="27">
        <f>'Bruker data input page'!B1543</f>
        <v>0</v>
      </c>
      <c r="C866" s="21">
        <f>'Bruker data input page'!G1543</f>
        <v>0</v>
      </c>
      <c r="D866" s="21">
        <f>'Bruker data input page'!H1543</f>
        <v>0</v>
      </c>
      <c r="E866" s="26">
        <f>'Bruker data input page'!L1543</f>
        <v>0</v>
      </c>
      <c r="F866" s="26"/>
      <c r="G866" s="26" t="str">
        <f>'Bruker data input page'!DK866</f>
        <v>393-U1560B-19R-2A</v>
      </c>
      <c r="H866" s="26" t="str">
        <f>'Bruker data input page'!DL866</f>
        <v>SHLF</v>
      </c>
      <c r="I866" s="26">
        <f>'Bruker data input page'!DM866</f>
        <v>0</v>
      </c>
      <c r="J866" s="26">
        <f>'Bruker data input page'!DN866</f>
        <v>0</v>
      </c>
      <c r="K866" s="26" t="str">
        <f>'Bruker data input page'!DO866</f>
        <v/>
      </c>
      <c r="L866" s="26">
        <f>'Bruker data input page'!DP866</f>
        <v>0</v>
      </c>
      <c r="M866" s="26">
        <f>'Bruker data input page'!DQ866</f>
        <v>0</v>
      </c>
      <c r="N866" s="26">
        <f>'Bruker data input page'!DR866</f>
        <v>0</v>
      </c>
      <c r="O866" s="26">
        <f>'Bruker data input page'!DS866</f>
        <v>81</v>
      </c>
      <c r="P866" s="21" t="str">
        <f>'Bruker data input page'!DT866</f>
        <v>5A ALT</v>
      </c>
      <c r="Q866" s="21">
        <f>'Bruker data input page'!A866</f>
        <v>692</v>
      </c>
      <c r="R866" s="27">
        <f>'Bruker data input page'!B866</f>
        <v>44765.029861111114</v>
      </c>
      <c r="S866" s="22">
        <f>'Bruker data input page'!Y866*Calibrations!H$97+Calibrations!I$97</f>
        <v>54.168006454258482</v>
      </c>
      <c r="T866" s="23">
        <f>Calibrations!O$97*('Bruker data input page'!AK866/0.5993)^2+Calibrations!P$97*('Bruker data input page'!AK866/0.5993)+Calibrations!Q$97</f>
        <v>1.2779693985924403</v>
      </c>
      <c r="U866" s="22">
        <f>Calibrations!$V$97*'Bruker data input page'!W866^2+Calibrations!$W$97*'Bruker data input page'!W866+Calibrations!$X$97</f>
        <v>18.714706562986414</v>
      </c>
      <c r="V866" s="23">
        <f>('Bruker data input page'!AS866/0.69943)*Calibrations!AC$97+Calibrations!AD$97</f>
        <v>9.2024103121597793</v>
      </c>
      <c r="W866" s="23">
        <f>'Bruker data input page'!U866*Calibrations!AQ$97+Calibrations!AR$97</f>
        <v>11.017893634600835</v>
      </c>
      <c r="X866" s="23">
        <f>Calibrations!AJ$97*('Bruker data input page'!AQ866/0.77446)^2+('Bruker data input page'!AQ866/0.77446)*Calibrations!AK$97+Calibrations!AL$97</f>
        <v>0.15039083575201118</v>
      </c>
      <c r="Y866" s="23">
        <f>('Bruker data input page'!AI866/0.7147)*Calibrations!AX$97+Calibrations!AY$97</f>
        <v>12.161247581357646</v>
      </c>
      <c r="Z866" s="23">
        <f>('Bruker data input page'!AG866/0.8302)*Calibrations!BE$97+Calibrations!BF$97</f>
        <v>0.20334118401655102</v>
      </c>
      <c r="AA866" s="23">
        <f>((('Bruker data input page'!AA866/0.436)^2)*Calibrations!BK$97)+(('Bruker data input page'!AA866/0.436)*Calibrations!BL$97)+Calibrations!BM$97</f>
        <v>9.6303203656468855E-2</v>
      </c>
      <c r="AB866" s="24">
        <f>'Bruker data input page'!AM866*Calibrations!BS$97*10000+Calibrations!BT$97</f>
        <v>326.39019507736202</v>
      </c>
      <c r="AC866" s="24">
        <f>Calibrations!CA$97*('Bruker data input page'!AO866*10000)^2+('Bruker data input page'!AO866*10000)*Calibrations!CB$97+Calibrations!CC$97</f>
        <v>358.87559403213129</v>
      </c>
      <c r="AD866" s="24">
        <f>'Bruker data input page'!AW866*10000*Calibrations!CI$97+Calibrations!CJ$97</f>
        <v>85.3903738290864</v>
      </c>
      <c r="AE866" s="24">
        <f>'Bruker data input page'!AY866*10000*Calibrations!CP$97+Calibrations!CQ$97</f>
        <v>67.962237602874509</v>
      </c>
      <c r="AF866" s="24">
        <f>Calibrations!$CW$97*('Bruker data input page'!BA866*10000)^2+('Bruker data input page'!BA866*10000)*Calibrations!$CX$97+Calibrations!$CY$97</f>
        <v>71.400836593149606</v>
      </c>
      <c r="AG866" s="24">
        <f>'Bruker data input page'!BI866*10000*Calibrations!DD$97+Calibrations!DE$97</f>
        <v>3.0310147047823475</v>
      </c>
      <c r="AH866" s="24">
        <f>('Bruker data input page'!BK866*10000)*Calibrations!DK$97+Calibrations!DL$97</f>
        <v>110.41038077749923</v>
      </c>
      <c r="AI866" s="24">
        <f>Calibrations!DR$97*('Bruker data input page'!BM866*10000)^2+('Bruker data input page'!BM866*10000)*Calibrations!DS$97+Calibrations!DT$97</f>
        <v>28.664408876081268</v>
      </c>
      <c r="AJ866" s="24">
        <f>Calibrations!DY$97*('Bruker data input page'!BO866*10000)^2+Calibrations!DZ$97*('Bruker data input page'!BO866*10000)+Calibrations!EA$97</f>
        <v>83.760661417809501</v>
      </c>
      <c r="AK866" s="21"/>
      <c r="AL866" s="21"/>
    </row>
    <row r="867" spans="2:38">
      <c r="B867" s="27">
        <f>'Bruker data input page'!B1544</f>
        <v>0</v>
      </c>
      <c r="C867" s="21">
        <f>'Bruker data input page'!G1544</f>
        <v>0</v>
      </c>
      <c r="D867" s="21">
        <f>'Bruker data input page'!H1544</f>
        <v>0</v>
      </c>
      <c r="E867" s="26">
        <f>'Bruker data input page'!L1544</f>
        <v>0</v>
      </c>
      <c r="F867" s="26"/>
      <c r="G867" s="26" t="str">
        <f>'Bruker data input page'!DK867</f>
        <v>393-U1560B-19R-2A</v>
      </c>
      <c r="H867" s="26" t="str">
        <f>'Bruker data input page'!DL867</f>
        <v>SHLF</v>
      </c>
      <c r="I867" s="26">
        <f>'Bruker data input page'!DM867</f>
        <v>0</v>
      </c>
      <c r="J867" s="26">
        <f>'Bruker data input page'!DN867</f>
        <v>0</v>
      </c>
      <c r="K867" s="26" t="str">
        <f>'Bruker data input page'!DO867</f>
        <v/>
      </c>
      <c r="L867" s="26">
        <f>'Bruker data input page'!DP867</f>
        <v>0</v>
      </c>
      <c r="M867" s="26">
        <f>'Bruker data input page'!DQ867</f>
        <v>0</v>
      </c>
      <c r="N867" s="26">
        <f>'Bruker data input page'!DR867</f>
        <v>0</v>
      </c>
      <c r="O867" s="26">
        <f>'Bruker data input page'!DS867</f>
        <v>105</v>
      </c>
      <c r="P867" s="21" t="str">
        <f>'Bruker data input page'!DT867</f>
        <v>8A BKGD</v>
      </c>
      <c r="Q867" s="21">
        <f>'Bruker data input page'!A867</f>
        <v>693</v>
      </c>
      <c r="R867" s="27">
        <f>'Bruker data input page'!B867</f>
        <v>44765.031944444447</v>
      </c>
      <c r="S867" s="22">
        <f>'Bruker data input page'!Y867*Calibrations!H$97+Calibrations!I$97</f>
        <v>53.038075511437654</v>
      </c>
      <c r="T867" s="23">
        <f>Calibrations!O$97*('Bruker data input page'!AK867/0.5993)^2+Calibrations!P$97*('Bruker data input page'!AK867/0.5993)+Calibrations!Q$97</f>
        <v>1.2582971728956844</v>
      </c>
      <c r="U867" s="22">
        <f>Calibrations!$V$97*'Bruker data input page'!W867^2+Calibrations!$W$97*'Bruker data input page'!W867+Calibrations!$X$97</f>
        <v>16.886666022533063</v>
      </c>
      <c r="V867" s="23">
        <f>('Bruker data input page'!AS867/0.69943)*Calibrations!AC$97+Calibrations!AD$97</f>
        <v>8.4537493177674801</v>
      </c>
      <c r="W867" s="23">
        <f>'Bruker data input page'!U867*Calibrations!AQ$97+Calibrations!AR$97</f>
        <v>9.7818992710765968</v>
      </c>
      <c r="X867" s="23">
        <f>Calibrations!AJ$97*('Bruker data input page'!AQ867/0.77446)^2+('Bruker data input page'!AQ867/0.77446)*Calibrations!AK$97+Calibrations!AL$97</f>
        <v>0.13867817654856934</v>
      </c>
      <c r="Y867" s="23">
        <f>('Bruker data input page'!AI867/0.7147)*Calibrations!AX$97+Calibrations!AY$97</f>
        <v>11.488457116081726</v>
      </c>
      <c r="Z867" s="23">
        <f>('Bruker data input page'!AG867/0.8302)*Calibrations!BE$97+Calibrations!BF$97</f>
        <v>0.11852362062494284</v>
      </c>
      <c r="AA867" s="23">
        <f>((('Bruker data input page'!AA867/0.436)^2)*Calibrations!BK$97)+(('Bruker data input page'!AA867/0.436)*Calibrations!BL$97)+Calibrations!BM$97</f>
        <v>4.0670115858866443E-2</v>
      </c>
      <c r="AB867" s="24">
        <f>'Bruker data input page'!AM867*Calibrations!BS$97*10000+Calibrations!BT$97</f>
        <v>322.10285782761844</v>
      </c>
      <c r="AC867" s="24">
        <f>Calibrations!CA$97*('Bruker data input page'!AO867*10000)^2+('Bruker data input page'!AO867*10000)*Calibrations!CB$97+Calibrations!CC$97</f>
        <v>361.10479373120347</v>
      </c>
      <c r="AD867" s="24">
        <f>'Bruker data input page'!AW867*10000*Calibrations!CI$97+Calibrations!CJ$97</f>
        <v>179.30054671469941</v>
      </c>
      <c r="AE867" s="24">
        <f>'Bruker data input page'!AY867*10000*Calibrations!CP$97+Calibrations!CQ$97</f>
        <v>73.102043944888834</v>
      </c>
      <c r="AF867" s="24">
        <f>Calibrations!$CW$97*('Bruker data input page'!BA867*10000)^2+('Bruker data input page'!BA867*10000)*Calibrations!$CX$97+Calibrations!$CY$97</f>
        <v>70.033506097090964</v>
      </c>
      <c r="AG867" s="24" t="e">
        <f>'Bruker data input page'!BI867*10000*Calibrations!DD$97+Calibrations!DE$97</f>
        <v>#VALUE!</v>
      </c>
      <c r="AH867" s="24">
        <f>('Bruker data input page'!BK867*10000)*Calibrations!DK$97+Calibrations!DL$97</f>
        <v>104.4513151110169</v>
      </c>
      <c r="AI867" s="24">
        <f>Calibrations!DR$97*('Bruker data input page'!BM867*10000)^2+('Bruker data input page'!BM867*10000)*Calibrations!DS$97+Calibrations!DT$97</f>
        <v>28.664408876081268</v>
      </c>
      <c r="AJ867" s="24">
        <f>Calibrations!DY$97*('Bruker data input page'!BO867*10000)^2+Calibrations!DZ$97*('Bruker data input page'!BO867*10000)+Calibrations!EA$97</f>
        <v>89.705123550835296</v>
      </c>
      <c r="AK867" s="21"/>
      <c r="AL867" s="21"/>
    </row>
    <row r="868" spans="2:38">
      <c r="B868" s="27">
        <f>'Bruker data input page'!B1545</f>
        <v>0</v>
      </c>
      <c r="C868" s="21">
        <f>'Bruker data input page'!G1545</f>
        <v>0</v>
      </c>
      <c r="D868" s="21">
        <f>'Bruker data input page'!H1545</f>
        <v>0</v>
      </c>
      <c r="E868" s="26">
        <f>'Bruker data input page'!L1545</f>
        <v>0</v>
      </c>
      <c r="F868" s="26"/>
      <c r="G868" s="26" t="str">
        <f>'Bruker data input page'!DK868</f>
        <v>393-U1560B-19R-2A</v>
      </c>
      <c r="H868" s="26" t="str">
        <f>'Bruker data input page'!DL868</f>
        <v>SHLF</v>
      </c>
      <c r="I868" s="26">
        <f>'Bruker data input page'!DM868</f>
        <v>0</v>
      </c>
      <c r="J868" s="26">
        <f>'Bruker data input page'!DN868</f>
        <v>0</v>
      </c>
      <c r="K868" s="26" t="str">
        <f>'Bruker data input page'!DO868</f>
        <v/>
      </c>
      <c r="L868" s="26">
        <f>'Bruker data input page'!DP868</f>
        <v>0</v>
      </c>
      <c r="M868" s="26">
        <f>'Bruker data input page'!DQ868</f>
        <v>0</v>
      </c>
      <c r="N868" s="26">
        <f>'Bruker data input page'!DR868</f>
        <v>0</v>
      </c>
      <c r="O868" s="26">
        <f>'Bruker data input page'!DS868</f>
        <v>119</v>
      </c>
      <c r="P868" s="21" t="str">
        <f>'Bruker data input page'!DT868</f>
        <v>9A BKGD</v>
      </c>
      <c r="Q868" s="21">
        <f>'Bruker data input page'!A868</f>
        <v>694</v>
      </c>
      <c r="R868" s="27">
        <f>'Bruker data input page'!B868</f>
        <v>44765.034722222219</v>
      </c>
      <c r="S868" s="22">
        <f>'Bruker data input page'!Y868*Calibrations!H$97+Calibrations!I$97</f>
        <v>54.079845701411685</v>
      </c>
      <c r="T868" s="23">
        <f>Calibrations!O$97*('Bruker data input page'!AK868/0.5993)^2+Calibrations!P$97*('Bruker data input page'!AK868/0.5993)+Calibrations!Q$97</f>
        <v>1.2829718412091426</v>
      </c>
      <c r="U868" s="22">
        <f>Calibrations!$V$97*'Bruker data input page'!W868^2+Calibrations!$W$97*'Bruker data input page'!W868+Calibrations!$X$97</f>
        <v>17.499314738894011</v>
      </c>
      <c r="V868" s="23">
        <f>('Bruker data input page'!AS868/0.69943)*Calibrations!AC$97+Calibrations!AD$97</f>
        <v>9.4696658805155085</v>
      </c>
      <c r="W868" s="23">
        <f>'Bruker data input page'!U868*Calibrations!AQ$97+Calibrations!AR$97</f>
        <v>11.038773877250708</v>
      </c>
      <c r="X868" s="23">
        <f>Calibrations!AJ$97*('Bruker data input page'!AQ868/0.77446)^2+('Bruker data input page'!AQ868/0.77446)*Calibrations!AK$97+Calibrations!AL$97</f>
        <v>0.14651276276551262</v>
      </c>
      <c r="Y868" s="23">
        <f>('Bruker data input page'!AI868/0.7147)*Calibrations!AX$97+Calibrations!AY$97</f>
        <v>11.633094124909995</v>
      </c>
      <c r="Z868" s="23">
        <f>('Bruker data input page'!AG868/0.8302)*Calibrations!BE$97+Calibrations!BF$97</f>
        <v>0.2271866911622345</v>
      </c>
      <c r="AA868" s="23">
        <f>((('Bruker data input page'!AA868/0.436)^2)*Calibrations!BK$97)+(('Bruker data input page'!AA868/0.436)*Calibrations!BL$97)+Calibrations!BM$97</f>
        <v>8.8718170128788965E-2</v>
      </c>
      <c r="AB868" s="24">
        <f>'Bruker data input page'!AM868*Calibrations!BS$97*10000+Calibrations!BT$97</f>
        <v>306.66844372854143</v>
      </c>
      <c r="AC868" s="24">
        <f>Calibrations!CA$97*('Bruker data input page'!AO868*10000)^2+('Bruker data input page'!AO868*10000)*Calibrations!CB$97+Calibrations!CC$97</f>
        <v>374.65746179353573</v>
      </c>
      <c r="AD868" s="24">
        <f>'Bruker data input page'!AW868*10000*Calibrations!CI$97+Calibrations!CJ$97</f>
        <v>92.310070778552628</v>
      </c>
      <c r="AE868" s="24">
        <f>'Bruker data input page'!AY868*10000*Calibrations!CP$97+Calibrations!CQ$97</f>
        <v>72.074082676485958</v>
      </c>
      <c r="AF868" s="24">
        <f>Calibrations!$CW$97*('Bruker data input page'!BA868*10000)^2+('Bruker data input page'!BA868*10000)*Calibrations!$CX$97+Calibrations!$CY$97</f>
        <v>67.281049961406254</v>
      </c>
      <c r="AG868" s="24">
        <f>'Bruker data input page'!BI868*10000*Calibrations!DD$97+Calibrations!DE$97</f>
        <v>3.0310147047823475</v>
      </c>
      <c r="AH868" s="24">
        <f>('Bruker data input page'!BK868*10000)*Calibrations!DK$97+Calibrations!DL$97</f>
        <v>101.47178227777572</v>
      </c>
      <c r="AI868" s="24">
        <f>Calibrations!DR$97*('Bruker data input page'!BM868*10000)^2+('Bruker data input page'!BM868*10000)*Calibrations!DS$97+Calibrations!DT$97</f>
        <v>29.725107834104254</v>
      </c>
      <c r="AJ868" s="24">
        <f>Calibrations!DY$97*('Bruker data input page'!BO868*10000)^2+Calibrations!DZ$97*('Bruker data input page'!BO868*10000)+Calibrations!EA$97</f>
        <v>87.159353746299203</v>
      </c>
      <c r="AK868" s="21"/>
      <c r="AL868" s="21"/>
    </row>
    <row r="869" spans="2:38">
      <c r="B869" s="27">
        <f>'Bruker data input page'!B1546</f>
        <v>0</v>
      </c>
      <c r="C869" s="21">
        <f>'Bruker data input page'!G1546</f>
        <v>0</v>
      </c>
      <c r="D869" s="21">
        <f>'Bruker data input page'!H1546</f>
        <v>0</v>
      </c>
      <c r="E869" s="26">
        <f>'Bruker data input page'!L1546</f>
        <v>0</v>
      </c>
      <c r="F869" s="26"/>
      <c r="G869" s="26" t="str">
        <f>'Bruker data input page'!DK869</f>
        <v>393-U1560B-20R-1A</v>
      </c>
      <c r="H869" s="26" t="str">
        <f>'Bruker data input page'!DL869</f>
        <v>SHLF</v>
      </c>
      <c r="I869" s="26">
        <f>'Bruker data input page'!DM869</f>
        <v>0</v>
      </c>
      <c r="J869" s="26">
        <f>'Bruker data input page'!DN869</f>
        <v>0</v>
      </c>
      <c r="K869" s="26" t="str">
        <f>'Bruker data input page'!DO869</f>
        <v/>
      </c>
      <c r="L869" s="26">
        <f>'Bruker data input page'!DP869</f>
        <v>0</v>
      </c>
      <c r="M869" s="26">
        <f>'Bruker data input page'!DQ869</f>
        <v>0</v>
      </c>
      <c r="N869" s="26">
        <f>'Bruker data input page'!DR869</f>
        <v>0</v>
      </c>
      <c r="O869" s="26">
        <f>'Bruker data input page'!DS869</f>
        <v>7</v>
      </c>
      <c r="P869" s="21" t="str">
        <f>'Bruker data input page'!DT869</f>
        <v>2A ALT</v>
      </c>
      <c r="Q869" s="21">
        <f>'Bruker data input page'!A869</f>
        <v>700</v>
      </c>
      <c r="R869" s="27">
        <f>'Bruker data input page'!B869</f>
        <v>44765.070833333331</v>
      </c>
      <c r="S869" s="22">
        <f>'Bruker data input page'!Y869*Calibrations!H$97+Calibrations!I$97</f>
        <v>49.360869123492165</v>
      </c>
      <c r="T869" s="23">
        <f>Calibrations!O$97*('Bruker data input page'!AK869/0.5993)^2+Calibrations!P$97*('Bruker data input page'!AK869/0.5993)+Calibrations!Q$97</f>
        <v>1.3070620985718988</v>
      </c>
      <c r="U869" s="22">
        <f>Calibrations!$V$97*'Bruker data input page'!W869^2+Calibrations!$W$97*'Bruker data input page'!W869+Calibrations!$X$97</f>
        <v>17.862924095487667</v>
      </c>
      <c r="V869" s="23">
        <f>('Bruker data input page'!AS869/0.69943)*Calibrations!AC$97+Calibrations!AD$97</f>
        <v>9.6497071923157343</v>
      </c>
      <c r="W869" s="23">
        <f>'Bruker data input page'!U869*Calibrations!AQ$97+Calibrations!AR$97</f>
        <v>7.8421633960197044</v>
      </c>
      <c r="X869" s="23">
        <f>Calibrations!AJ$97*('Bruker data input page'!AQ869/0.77446)^2+('Bruker data input page'!AQ869/0.77446)*Calibrations!AK$97+Calibrations!AL$97</f>
        <v>0.20532787326000712</v>
      </c>
      <c r="Y869" s="23">
        <f>('Bruker data input page'!AI869/0.7147)*Calibrations!AX$97+Calibrations!AY$97</f>
        <v>12.47762200698411</v>
      </c>
      <c r="Z869" s="23">
        <f>('Bruker data input page'!AG869/0.8302)*Calibrations!BE$97+Calibrations!BF$97</f>
        <v>0.18206133270299807</v>
      </c>
      <c r="AA869" s="23">
        <f>((('Bruker data input page'!AA869/0.436)^2)*Calibrations!BK$97)+(('Bruker data input page'!AA869/0.436)*Calibrations!BL$97)+Calibrations!BM$97</f>
        <v>0.12896857645269655</v>
      </c>
      <c r="AB869" s="24">
        <f>'Bruker data input page'!AM869*Calibrations!BS$97*10000+Calibrations!BT$97</f>
        <v>364.11876287510586</v>
      </c>
      <c r="AC869" s="24">
        <f>Calibrations!CA$97*('Bruker data input page'!AO869*10000)^2+('Bruker data input page'!AO869*10000)*Calibrations!CB$97+Calibrations!CC$97</f>
        <v>374.65746179353573</v>
      </c>
      <c r="AD869" s="24">
        <f>'Bruker data input page'!AW869*10000*Calibrations!CI$97+Calibrations!CJ$97</f>
        <v>105.16093654184704</v>
      </c>
      <c r="AE869" s="24">
        <f>'Bruker data input page'!AY869*10000*Calibrations!CP$97+Calibrations!CQ$97</f>
        <v>72.074082676485958</v>
      </c>
      <c r="AF869" s="24">
        <f>Calibrations!$CW$97*('Bruker data input page'!BA869*10000)^2+('Bruker data input page'!BA869*10000)*Calibrations!$CX$97+Calibrations!$CY$97</f>
        <v>76.810841432159478</v>
      </c>
      <c r="AG869" s="24">
        <f>'Bruker data input page'!BI869*10000*Calibrations!DD$97+Calibrations!DE$97</f>
        <v>1.9009381417320252</v>
      </c>
      <c r="AH869" s="24">
        <f>('Bruker data input page'!BK869*10000)*Calibrations!DK$97+Calibrations!DL$97</f>
        <v>115.37626883290119</v>
      </c>
      <c r="AI869" s="24">
        <f>Calibrations!DR$97*('Bruker data input page'!BM869*10000)^2+('Bruker data input page'!BM869*10000)*Calibrations!DS$97+Calibrations!DT$97</f>
        <v>29.725107834104254</v>
      </c>
      <c r="AJ869" s="24">
        <f>Calibrations!DY$97*('Bruker data input page'!BO869*10000)^2+Calibrations!DZ$97*('Bruker data input page'!BO869*10000)+Calibrations!EA$97</f>
        <v>97.325721549311766</v>
      </c>
      <c r="AK869" s="21"/>
      <c r="AL869" s="21"/>
    </row>
    <row r="870" spans="2:38">
      <c r="B870" s="27">
        <f>'Bruker data input page'!B1547</f>
        <v>0</v>
      </c>
      <c r="C870" s="21">
        <f>'Bruker data input page'!G1547</f>
        <v>0</v>
      </c>
      <c r="D870" s="21">
        <f>'Bruker data input page'!H1547</f>
        <v>0</v>
      </c>
      <c r="E870" s="26">
        <f>'Bruker data input page'!L1547</f>
        <v>0</v>
      </c>
      <c r="F870" s="26"/>
      <c r="G870" s="26" t="str">
        <f>'Bruker data input page'!DK870</f>
        <v>393-U1560B-20R-1A</v>
      </c>
      <c r="H870" s="26" t="str">
        <f>'Bruker data input page'!DL870</f>
        <v>SHLF</v>
      </c>
      <c r="I870" s="26">
        <f>'Bruker data input page'!DM870</f>
        <v>0</v>
      </c>
      <c r="J870" s="26">
        <f>'Bruker data input page'!DN870</f>
        <v>0</v>
      </c>
      <c r="K870" s="26" t="str">
        <f>'Bruker data input page'!DO870</f>
        <v/>
      </c>
      <c r="L870" s="26">
        <f>'Bruker data input page'!DP870</f>
        <v>0</v>
      </c>
      <c r="M870" s="26">
        <f>'Bruker data input page'!DQ870</f>
        <v>0</v>
      </c>
      <c r="N870" s="26">
        <f>'Bruker data input page'!DR870</f>
        <v>0</v>
      </c>
      <c r="O870" s="26">
        <f>'Bruker data input page'!DS870</f>
        <v>23</v>
      </c>
      <c r="P870" s="21" t="str">
        <f>'Bruker data input page'!DT870</f>
        <v>2B BKGD</v>
      </c>
      <c r="Q870" s="21">
        <f>'Bruker data input page'!A870</f>
        <v>701</v>
      </c>
      <c r="R870" s="27">
        <f>'Bruker data input page'!B870</f>
        <v>44765.072916666664</v>
      </c>
      <c r="S870" s="22">
        <f>'Bruker data input page'!Y870*Calibrations!H$97+Calibrations!I$97</f>
        <v>55.066723347160341</v>
      </c>
      <c r="T870" s="23">
        <f>Calibrations!O$97*('Bruker data input page'!AK870/0.5993)^2+Calibrations!P$97*('Bruker data input page'!AK870/0.5993)+Calibrations!Q$97</f>
        <v>1.3355520348097234</v>
      </c>
      <c r="U870" s="22">
        <f>Calibrations!$V$97*'Bruker data input page'!W870^2+Calibrations!$W$97*'Bruker data input page'!W870+Calibrations!$X$97</f>
        <v>18.547527654895159</v>
      </c>
      <c r="V870" s="23">
        <f>('Bruker data input page'!AS870/0.69943)*Calibrations!AC$97+Calibrations!AD$97</f>
        <v>9.8709090278368716</v>
      </c>
      <c r="W870" s="23">
        <f>'Bruker data input page'!U870*Calibrations!AQ$97+Calibrations!AR$97</f>
        <v>11.633860792771998</v>
      </c>
      <c r="X870" s="23">
        <f>Calibrations!AJ$97*('Bruker data input page'!AQ870/0.77446)^2+('Bruker data input page'!AQ870/0.77446)*Calibrations!AK$97+Calibrations!AL$97</f>
        <v>0.15542446649353003</v>
      </c>
      <c r="Y870" s="23">
        <f>('Bruker data input page'!AI870/0.7147)*Calibrations!AX$97+Calibrations!AY$97</f>
        <v>11.981593191444635</v>
      </c>
      <c r="Z870" s="23">
        <f>('Bruker data input page'!AG870/0.8302)*Calibrations!BE$97+Calibrations!BF$97</f>
        <v>0.22296090508578426</v>
      </c>
      <c r="AA870" s="23">
        <f>((('Bruker data input page'!AA870/0.436)^2)*Calibrations!BK$97)+(('Bruker data input page'!AA870/0.436)*Calibrations!BL$97)+Calibrations!BM$97</f>
        <v>0.10950887054564924</v>
      </c>
      <c r="AB870" s="24">
        <f>'Bruker data input page'!AM870*Calibrations!BS$97*10000+Calibrations!BT$97</f>
        <v>310.95578097828502</v>
      </c>
      <c r="AC870" s="24">
        <f>Calibrations!CA$97*('Bruker data input page'!AO870*10000)^2+('Bruker data input page'!AO870*10000)*Calibrations!CB$97+Calibrations!CC$97</f>
        <v>314.58515103291711</v>
      </c>
      <c r="AD870" s="24">
        <f>'Bruker data input page'!AW870*10000*Calibrations!CI$97+Calibrations!CJ$97</f>
        <v>102.19535213493293</v>
      </c>
      <c r="AE870" s="24">
        <f>'Bruker data input page'!AY870*10000*Calibrations!CP$97+Calibrations!CQ$97</f>
        <v>73.102043944888834</v>
      </c>
      <c r="AF870" s="24">
        <f>Calibrations!$CW$97*('Bruker data input page'!BA870*10000)^2+('Bruker data input page'!BA870*10000)*Calibrations!$CX$97+Calibrations!$CY$97</f>
        <v>71.400836593149606</v>
      </c>
      <c r="AG870" s="24">
        <f>'Bruker data input page'!BI870*10000*Calibrations!DD$97+Calibrations!DE$97</f>
        <v>1.9009381417320252</v>
      </c>
      <c r="AH870" s="24">
        <f>('Bruker data input page'!BK870*10000)*Calibrations!DK$97+Calibrations!DL$97</f>
        <v>99.485427055614949</v>
      </c>
      <c r="AI870" s="24">
        <f>Calibrations!DR$97*('Bruker data input page'!BM870*10000)^2+('Bruker data input page'!BM870*10000)*Calibrations!DS$97+Calibrations!DT$97</f>
        <v>27.603420073396141</v>
      </c>
      <c r="AJ870" s="24">
        <f>Calibrations!DY$97*('Bruker data input page'!BO870*10000)^2+Calibrations!DZ$97*('Bruker data input page'!BO870*10000)+Calibrations!EA$97</f>
        <v>83.760661417809501</v>
      </c>
      <c r="AK870" s="21"/>
      <c r="AL870" s="21"/>
    </row>
    <row r="871" spans="2:38">
      <c r="B871" s="27">
        <f>'Bruker data input page'!B1548</f>
        <v>0</v>
      </c>
      <c r="C871" s="21">
        <f>'Bruker data input page'!G1548</f>
        <v>0</v>
      </c>
      <c r="D871" s="21">
        <f>'Bruker data input page'!H1548</f>
        <v>0</v>
      </c>
      <c r="E871" s="26">
        <f>'Bruker data input page'!L1548</f>
        <v>0</v>
      </c>
      <c r="F871" s="26"/>
      <c r="G871" s="26" t="str">
        <f>'Bruker data input page'!DK871</f>
        <v>393-U1560B-20R-1A</v>
      </c>
      <c r="H871" s="26" t="str">
        <f>'Bruker data input page'!DL871</f>
        <v>SHLF</v>
      </c>
      <c r="I871" s="26">
        <f>'Bruker data input page'!DM871</f>
        <v>0</v>
      </c>
      <c r="J871" s="26">
        <f>'Bruker data input page'!DN871</f>
        <v>0</v>
      </c>
      <c r="K871" s="26" t="str">
        <f>'Bruker data input page'!DO871</f>
        <v/>
      </c>
      <c r="L871" s="26">
        <f>'Bruker data input page'!DP871</f>
        <v>0</v>
      </c>
      <c r="M871" s="26">
        <f>'Bruker data input page'!DQ871</f>
        <v>0</v>
      </c>
      <c r="N871" s="26">
        <f>'Bruker data input page'!DR871</f>
        <v>0</v>
      </c>
      <c r="O871" s="26">
        <f>'Bruker data input page'!DS871</f>
        <v>39</v>
      </c>
      <c r="P871" s="21" t="str">
        <f>'Bruker data input page'!DT871</f>
        <v>3A ALT</v>
      </c>
      <c r="Q871" s="21">
        <f>'Bruker data input page'!A871</f>
        <v>702</v>
      </c>
      <c r="R871" s="27">
        <f>'Bruker data input page'!B871</f>
        <v>44765.07916666667</v>
      </c>
      <c r="S871" s="22">
        <f>'Bruker data input page'!Y871*Calibrations!H$97+Calibrations!I$97</f>
        <v>54.307851745499292</v>
      </c>
      <c r="T871" s="23">
        <f>Calibrations!O$97*('Bruker data input page'!AK871/0.5993)^2+Calibrations!P$97*('Bruker data input page'!AK871/0.5993)+Calibrations!Q$97</f>
        <v>1.3350184620016821</v>
      </c>
      <c r="U871" s="22">
        <f>Calibrations!$V$97*'Bruker data input page'!W871^2+Calibrations!$W$97*'Bruker data input page'!W871+Calibrations!$X$97</f>
        <v>16.968996925416125</v>
      </c>
      <c r="V871" s="23">
        <f>('Bruker data input page'!AS871/0.69943)*Calibrations!AC$97+Calibrations!AD$97</f>
        <v>9.8647205574872245</v>
      </c>
      <c r="W871" s="23">
        <f>'Bruker data input page'!U871*Calibrations!AQ$97+Calibrations!AR$97</f>
        <v>11.094647859897119</v>
      </c>
      <c r="X871" s="23">
        <f>Calibrations!AJ$97*('Bruker data input page'!AQ871/0.77446)^2+('Bruker data input page'!AQ871/0.77446)*Calibrations!AK$97+Calibrations!AL$97</f>
        <v>0.15735835758334904</v>
      </c>
      <c r="Y871" s="23">
        <f>('Bruker data input page'!AI871/0.7147)*Calibrations!AX$97+Calibrations!AY$97</f>
        <v>11.854464873158737</v>
      </c>
      <c r="Z871" s="23">
        <f>('Bruker data input page'!AG871/0.8302)*Calibrations!BE$97+Calibrations!BF$97</f>
        <v>0.11475059734239799</v>
      </c>
      <c r="AA871" s="23">
        <f>((('Bruker data input page'!AA871/0.436)^2)*Calibrations!BK$97)+(('Bruker data input page'!AA871/0.436)*Calibrations!BL$97)+Calibrations!BM$97</f>
        <v>4.6494289614908077E-2</v>
      </c>
      <c r="AB871" s="24">
        <f>'Bruker data input page'!AM871*Calibrations!BS$97*10000+Calibrations!BT$97</f>
        <v>263.79507123110523</v>
      </c>
      <c r="AC871" s="24">
        <f>Calibrations!CA$97*('Bruker data input page'!AO871*10000)^2+('Bruker data input page'!AO871*10000)*Calibrations!CB$97+Calibrations!CC$97</f>
        <v>358.87559403213129</v>
      </c>
      <c r="AD871" s="24">
        <f>'Bruker data input page'!AW871*10000*Calibrations!CI$97+Calibrations!CJ$97</f>
        <v>85.3903738290864</v>
      </c>
      <c r="AE871" s="24">
        <f>'Bruker data input page'!AY871*10000*Calibrations!CP$97+Calibrations!CQ$97</f>
        <v>70.018160139680234</v>
      </c>
      <c r="AF871" s="24">
        <f>Calibrations!$CW$97*('Bruker data input page'!BA871*10000)^2+('Bruker data input page'!BA871*10000)*Calibrations!$CX$97+Calibrations!$CY$97</f>
        <v>72.762235374685773</v>
      </c>
      <c r="AG871" s="24" t="e">
        <f>'Bruker data input page'!BI871*10000*Calibrations!DD$97+Calibrations!DE$97</f>
        <v>#VALUE!</v>
      </c>
      <c r="AH871" s="24">
        <f>('Bruker data input page'!BK871*10000)*Calibrations!DK$97+Calibrations!DL$97</f>
        <v>100.47860466669533</v>
      </c>
      <c r="AI871" s="24">
        <f>Calibrations!DR$97*('Bruker data input page'!BM871*10000)^2+('Bruker data input page'!BM871*10000)*Calibrations!DS$97+Calibrations!DT$97</f>
        <v>28.664408876081268</v>
      </c>
      <c r="AJ871" s="24">
        <f>Calibrations!DY$97*('Bruker data input page'!BO871*10000)^2+Calibrations!DZ$97*('Bruker data input page'!BO871*10000)+Calibrations!EA$97</f>
        <v>83.760661417809501</v>
      </c>
      <c r="AK871" s="21"/>
      <c r="AL871" s="21"/>
    </row>
    <row r="872" spans="2:38">
      <c r="B872" s="27">
        <f>'Bruker data input page'!B1549</f>
        <v>0</v>
      </c>
      <c r="C872" s="21">
        <f>'Bruker data input page'!G1549</f>
        <v>0</v>
      </c>
      <c r="D872" s="21">
        <f>'Bruker data input page'!H1549</f>
        <v>0</v>
      </c>
      <c r="E872" s="26">
        <f>'Bruker data input page'!L1549</f>
        <v>0</v>
      </c>
      <c r="F872" s="26"/>
      <c r="G872" s="26" t="str">
        <f>'Bruker data input page'!DK872</f>
        <v>393-U1560B-20R-1A</v>
      </c>
      <c r="H872" s="26" t="str">
        <f>'Bruker data input page'!DL872</f>
        <v>SHLF</v>
      </c>
      <c r="I872" s="26">
        <f>'Bruker data input page'!DM872</f>
        <v>0</v>
      </c>
      <c r="J872" s="26">
        <f>'Bruker data input page'!DN872</f>
        <v>0</v>
      </c>
      <c r="K872" s="26" t="str">
        <f>'Bruker data input page'!DO872</f>
        <v/>
      </c>
      <c r="L872" s="26">
        <f>'Bruker data input page'!DP872</f>
        <v>0</v>
      </c>
      <c r="M872" s="26">
        <f>'Bruker data input page'!DQ872</f>
        <v>0</v>
      </c>
      <c r="N872" s="26">
        <f>'Bruker data input page'!DR872</f>
        <v>0</v>
      </c>
      <c r="O872" s="26">
        <f>'Bruker data input page'!DS872</f>
        <v>63</v>
      </c>
      <c r="P872" s="21" t="str">
        <f>'Bruker data input page'!DT872</f>
        <v>5A BKGD</v>
      </c>
      <c r="Q872" s="21">
        <f>'Bruker data input page'!A872</f>
        <v>703</v>
      </c>
      <c r="R872" s="27">
        <f>'Bruker data input page'!B872</f>
        <v>44765.080555555556</v>
      </c>
      <c r="S872" s="22">
        <f>'Bruker data input page'!Y872*Calibrations!H$97+Calibrations!I$97</f>
        <v>52.252351712817884</v>
      </c>
      <c r="T872" s="23">
        <f>Calibrations!O$97*('Bruker data input page'!AK872/0.5993)^2+Calibrations!P$97*('Bruker data input page'!AK872/0.5993)+Calibrations!Q$97</f>
        <v>1.2120331933425446</v>
      </c>
      <c r="U872" s="22">
        <f>Calibrations!$V$97*'Bruker data input page'!W872^2+Calibrations!$W$97*'Bruker data input page'!W872+Calibrations!$X$97</f>
        <v>17.401634275824694</v>
      </c>
      <c r="V872" s="23">
        <f>('Bruker data input page'!AS872/0.69943)*Calibrations!AC$97+Calibrations!AD$97</f>
        <v>9.2329209101626972</v>
      </c>
      <c r="W872" s="23">
        <f>'Bruker data input page'!U872*Calibrations!AQ$97+Calibrations!AR$97</f>
        <v>10.063202540109565</v>
      </c>
      <c r="X872" s="23">
        <f>Calibrations!AJ$97*('Bruker data input page'!AQ872/0.77446)^2+('Bruker data input page'!AQ872/0.77446)*Calibrations!AK$97+Calibrations!AL$97</f>
        <v>0.14150663326194762</v>
      </c>
      <c r="Y872" s="23">
        <f>('Bruker data input page'!AI872/0.7147)*Calibrations!AX$97+Calibrations!AY$97</f>
        <v>11.302712746849632</v>
      </c>
      <c r="Z872" s="23">
        <f>('Bruker data input page'!AG872/0.8302)*Calibrations!BE$97+Calibrations!BF$97</f>
        <v>0.19156935137501108</v>
      </c>
      <c r="AA872" s="23" t="e">
        <f>((('Bruker data input page'!AA872/0.436)^2)*Calibrations!BK$97)+(('Bruker data input page'!AA872/0.436)*Calibrations!BL$97)+Calibrations!BM$97</f>
        <v>#VALUE!</v>
      </c>
      <c r="AB872" s="24">
        <f>'Bruker data input page'!AM872*Calibrations!BS$97*10000+Calibrations!BT$97</f>
        <v>294.66389942925923</v>
      </c>
      <c r="AC872" s="24">
        <f>Calibrations!CA$97*('Bruker data input page'!AO872*10000)^2+('Bruker data input page'!AO872*10000)*Calibrations!CB$97+Calibrations!CC$97</f>
        <v>322.5148979033014</v>
      </c>
      <c r="AD872" s="24">
        <f>'Bruker data input page'!AW872*10000*Calibrations!CI$97+Calibrations!CJ$97</f>
        <v>96.264183321104753</v>
      </c>
      <c r="AE872" s="24">
        <f>'Bruker data input page'!AY872*10000*Calibrations!CP$97+Calibrations!CQ$97</f>
        <v>71.046121408083096</v>
      </c>
      <c r="AF872" s="24">
        <f>Calibrations!$CW$97*('Bruker data input page'!BA872*10000)^2+('Bruker data input page'!BA872*10000)*Calibrations!$CX$97+Calibrations!$CY$97</f>
        <v>67.281049961406254</v>
      </c>
      <c r="AG872" s="24">
        <f>'Bruker data input page'!BI872*10000*Calibrations!DD$97+Calibrations!DE$97</f>
        <v>3.0310147047823475</v>
      </c>
      <c r="AH872" s="24">
        <f>('Bruker data input page'!BK872*10000)*Calibrations!DK$97+Calibrations!DL$97</f>
        <v>102.46495988885611</v>
      </c>
      <c r="AI872" s="24">
        <f>Calibrations!DR$97*('Bruker data input page'!BM872*10000)^2+('Bruker data input page'!BM872*10000)*Calibrations!DS$97+Calibrations!DT$97</f>
        <v>27.603420073396141</v>
      </c>
      <c r="AJ872" s="24">
        <f>Calibrations!DY$97*('Bruker data input page'!BO872*10000)^2+Calibrations!DZ$97*('Bruker data input page'!BO872*10000)+Calibrations!EA$97</f>
        <v>86.310144870152669</v>
      </c>
      <c r="AK872" s="21"/>
      <c r="AL872" s="21"/>
    </row>
    <row r="873" spans="2:38">
      <c r="B873" s="27">
        <f>'Bruker data input page'!B1550</f>
        <v>0</v>
      </c>
      <c r="C873" s="21">
        <f>'Bruker data input page'!G1550</f>
        <v>0</v>
      </c>
      <c r="D873" s="21">
        <f>'Bruker data input page'!H1550</f>
        <v>0</v>
      </c>
      <c r="E873" s="26">
        <f>'Bruker data input page'!L1550</f>
        <v>0</v>
      </c>
      <c r="F873" s="26"/>
      <c r="G873" s="26" t="str">
        <f>'Bruker data input page'!DK873</f>
        <v>393-U1560B-20R-1A</v>
      </c>
      <c r="H873" s="26" t="str">
        <f>'Bruker data input page'!DL873</f>
        <v>SHLF</v>
      </c>
      <c r="I873" s="26">
        <f>'Bruker data input page'!DM873</f>
        <v>0</v>
      </c>
      <c r="J873" s="26">
        <f>'Bruker data input page'!DN873</f>
        <v>0</v>
      </c>
      <c r="K873" s="26" t="str">
        <f>'Bruker data input page'!DO873</f>
        <v/>
      </c>
      <c r="L873" s="26">
        <f>'Bruker data input page'!DP873</f>
        <v>0</v>
      </c>
      <c r="M873" s="26">
        <f>'Bruker data input page'!DQ873</f>
        <v>0</v>
      </c>
      <c r="N873" s="26">
        <f>'Bruker data input page'!DR873</f>
        <v>0</v>
      </c>
      <c r="O873" s="26">
        <f>'Bruker data input page'!DS873</f>
        <v>0</v>
      </c>
      <c r="P873" s="21" t="str">
        <f>'Bruker data input page'!DT873</f>
        <v>5A BKGD</v>
      </c>
      <c r="Q873" s="21">
        <f>'Bruker data input page'!A873</f>
        <v>704</v>
      </c>
      <c r="R873" s="27">
        <f>'Bruker data input page'!B873</f>
        <v>44765.082638888889</v>
      </c>
      <c r="S873" s="22">
        <f>'Bruker data input page'!Y873*Calibrations!H$97+Calibrations!I$97</f>
        <v>55.335958206932361</v>
      </c>
      <c r="T873" s="23">
        <f>Calibrations!O$97*('Bruker data input page'!AK873/0.5993)^2+Calibrations!P$97*('Bruker data input page'!AK873/0.5993)+Calibrations!Q$97</f>
        <v>1.3524363804154218</v>
      </c>
      <c r="U873" s="22">
        <f>Calibrations!$V$97*'Bruker data input page'!W873^2+Calibrations!$W$97*'Bruker data input page'!W873+Calibrations!$X$97</f>
        <v>17.752153767709554</v>
      </c>
      <c r="V873" s="23">
        <f>('Bruker data input page'!AS873/0.69943)*Calibrations!AC$97+Calibrations!AD$97</f>
        <v>9.9962615318960211</v>
      </c>
      <c r="W873" s="23">
        <f>'Bruker data input page'!U873*Calibrations!AQ$97+Calibrations!AR$97</f>
        <v>10.689996490765843</v>
      </c>
      <c r="X873" s="23">
        <f>Calibrations!AJ$97*('Bruker data input page'!AQ873/0.77446)^2+('Bruker data input page'!AQ873/0.77446)*Calibrations!AK$97+Calibrations!AL$97</f>
        <v>0.16178318009529385</v>
      </c>
      <c r="Y873" s="23">
        <f>('Bruker data input page'!AI873/0.7147)*Calibrations!AX$97+Calibrations!AY$97</f>
        <v>12.025441042542049</v>
      </c>
      <c r="Z873" s="23">
        <f>('Bruker data input page'!AG873/0.8302)*Calibrations!BE$97+Calibrations!BF$97</f>
        <v>0.13376663468642402</v>
      </c>
      <c r="AA873" s="23">
        <f>((('Bruker data input page'!AA873/0.436)^2)*Calibrations!BK$97)+(('Bruker data input page'!AA873/0.436)*Calibrations!BL$97)+Calibrations!BM$97</f>
        <v>9.6303203656468855E-2</v>
      </c>
      <c r="AB873" s="24">
        <f>'Bruker data input page'!AM873*Calibrations!BS$97*10000+Calibrations!BT$97</f>
        <v>328.96259742720821</v>
      </c>
      <c r="AC873" s="24">
        <f>Calibrations!CA$97*('Bruker data input page'!AO873*10000)^2+('Bruker data input page'!AO873*10000)*Calibrations!CB$97+Calibrations!CC$97</f>
        <v>373.27687062847576</v>
      </c>
      <c r="AD873" s="24">
        <f>'Bruker data input page'!AW873*10000*Calibrations!CI$97+Calibrations!CJ$97</f>
        <v>89.344486371638524</v>
      </c>
      <c r="AE873" s="24">
        <f>'Bruker data input page'!AY873*10000*Calibrations!CP$97+Calibrations!CQ$97</f>
        <v>77.213889018500282</v>
      </c>
      <c r="AF873" s="24">
        <f>Calibrations!$CW$97*('Bruker data input page'!BA873*10000)^2+('Bruker data input page'!BA873*10000)*Calibrations!$CX$97+Calibrations!$CY$97</f>
        <v>70.033506097090964</v>
      </c>
      <c r="AG873" s="24" t="e">
        <f>'Bruker data input page'!BI873*10000*Calibrations!DD$97+Calibrations!DE$97</f>
        <v>#VALUE!</v>
      </c>
      <c r="AH873" s="24">
        <f>('Bruker data input page'!BK873*10000)*Calibrations!DK$97+Calibrations!DL$97</f>
        <v>100.47860466669533</v>
      </c>
      <c r="AI873" s="24">
        <f>Calibrations!DR$97*('Bruker data input page'!BM873*10000)^2+('Bruker data input page'!BM873*10000)*Calibrations!DS$97+Calibrations!DT$97</f>
        <v>28.664408876081268</v>
      </c>
      <c r="AJ873" s="24">
        <f>Calibrations!DY$97*('Bruker data input page'!BO873*10000)^2+Calibrations!DZ$97*('Bruker data input page'!BO873*10000)+Calibrations!EA$97</f>
        <v>82.910214659060614</v>
      </c>
      <c r="AK873" s="21"/>
      <c r="AL873" s="21"/>
    </row>
    <row r="874" spans="2:38">
      <c r="B874" s="27">
        <f>'Bruker data input page'!B1551</f>
        <v>0</v>
      </c>
      <c r="C874" s="21">
        <f>'Bruker data input page'!G1551</f>
        <v>0</v>
      </c>
      <c r="D874" s="21">
        <f>'Bruker data input page'!H1551</f>
        <v>0</v>
      </c>
      <c r="E874" s="26">
        <f>'Bruker data input page'!L1551</f>
        <v>0</v>
      </c>
      <c r="F874" s="26"/>
      <c r="G874" s="26" t="str">
        <f>'Bruker data input page'!DK874</f>
        <v>393-U1560B-20R-1A</v>
      </c>
      <c r="H874" s="26" t="str">
        <f>'Bruker data input page'!DL874</f>
        <v>SHLF</v>
      </c>
      <c r="I874" s="26">
        <f>'Bruker data input page'!DM874</f>
        <v>0</v>
      </c>
      <c r="J874" s="26">
        <f>'Bruker data input page'!DN874</f>
        <v>0</v>
      </c>
      <c r="K874" s="26" t="str">
        <f>'Bruker data input page'!DO874</f>
        <v/>
      </c>
      <c r="L874" s="26">
        <f>'Bruker data input page'!DP874</f>
        <v>0</v>
      </c>
      <c r="M874" s="26">
        <f>'Bruker data input page'!DQ874</f>
        <v>0</v>
      </c>
      <c r="N874" s="26">
        <f>'Bruker data input page'!DR874</f>
        <v>0</v>
      </c>
      <c r="O874" s="26">
        <f>'Bruker data input page'!DS874</f>
        <v>120</v>
      </c>
      <c r="P874" s="21" t="str">
        <f>'Bruker data input page'!DT874</f>
        <v>11A ALT</v>
      </c>
      <c r="Q874" s="21">
        <f>'Bruker data input page'!A874</f>
        <v>705</v>
      </c>
      <c r="R874" s="27">
        <f>'Bruker data input page'!B874</f>
        <v>44765.084722222222</v>
      </c>
      <c r="S874" s="22">
        <f>'Bruker data input page'!Y874*Calibrations!H$97+Calibrations!I$97</f>
        <v>54.10515330297013</v>
      </c>
      <c r="T874" s="23">
        <f>Calibrations!O$97*('Bruker data input page'!AK874/0.5993)^2+Calibrations!P$97*('Bruker data input page'!AK874/0.5993)+Calibrations!Q$97</f>
        <v>1.4331539682909451</v>
      </c>
      <c r="U874" s="22">
        <f>Calibrations!$V$97*'Bruker data input page'!W874^2+Calibrations!$W$97*'Bruker data input page'!W874+Calibrations!$X$97</f>
        <v>19.633552873026087</v>
      </c>
      <c r="V874" s="23">
        <f>('Bruker data input page'!AS874/0.69943)*Calibrations!AC$97+Calibrations!AD$97</f>
        <v>10.371599454497927</v>
      </c>
      <c r="W874" s="23">
        <f>'Bruker data input page'!U874*Calibrations!AQ$97+Calibrations!AR$97</f>
        <v>6.8723921262813032</v>
      </c>
      <c r="X874" s="23">
        <f>Calibrations!AJ$97*('Bruker data input page'!AQ874/0.77446)^2+('Bruker data input page'!AQ874/0.77446)*Calibrations!AK$97+Calibrations!AL$97</f>
        <v>0.12472711334529914</v>
      </c>
      <c r="Y874" s="23">
        <f>('Bruker data input page'!AI874/0.7147)*Calibrations!AX$97+Calibrations!AY$97</f>
        <v>13.402233117104199</v>
      </c>
      <c r="Z874" s="23">
        <f>('Bruker data input page'!AG874/0.8302)*Calibrations!BE$97+Calibrations!BF$97</f>
        <v>0.17542081172571913</v>
      </c>
      <c r="AA874" s="23">
        <f>((('Bruker data input page'!AA874/0.436)^2)*Calibrations!BK$97)+(('Bruker data input page'!AA874/0.436)*Calibrations!BL$97)+Calibrations!BM$97</f>
        <v>0.14232853863438105</v>
      </c>
      <c r="AB874" s="24">
        <f>'Bruker data input page'!AM874*Calibrations!BS$97*10000+Calibrations!BT$97</f>
        <v>392.41518872341373</v>
      </c>
      <c r="AC874" s="24">
        <f>Calibrations!CA$97*('Bruker data input page'!AO874*10000)^2+('Bruker data input page'!AO874*10000)*Calibrations!CB$97+Calibrations!CC$97</f>
        <v>339.35175836860276</v>
      </c>
      <c r="AD874" s="24">
        <f>'Bruker data input page'!AW874*10000*Calibrations!CI$97+Calibrations!CJ$97</f>
        <v>87.367430100362469</v>
      </c>
      <c r="AE874" s="24">
        <f>'Bruker data input page'!AY874*10000*Calibrations!CP$97+Calibrations!CQ$97</f>
        <v>63.850392529263047</v>
      </c>
      <c r="AF874" s="24">
        <f>Calibrations!$CW$97*('Bruker data input page'!BA874*10000)^2+('Bruker data input page'!BA874*10000)*Calibrations!$CX$97+Calibrations!$CY$97</f>
        <v>78.148513355605772</v>
      </c>
      <c r="AG874" s="24">
        <f>'Bruker data input page'!BI874*10000*Calibrations!DD$97+Calibrations!DE$97</f>
        <v>3.0310147047823475</v>
      </c>
      <c r="AH874" s="24">
        <f>('Bruker data input page'!BK874*10000)*Calibrations!DK$97+Calibrations!DL$97</f>
        <v>108.42402555533846</v>
      </c>
      <c r="AI874" s="24">
        <f>Calibrations!DR$97*('Bruker data input page'!BM874*10000)^2+('Bruker data input page'!BM874*10000)*Calibrations!DS$97+Calibrations!DT$97</f>
        <v>29.725107834104254</v>
      </c>
      <c r="AJ874" s="24">
        <f>Calibrations!DY$97*('Bruker data input page'!BO874*10000)^2+Calibrations!DZ$97*('Bruker data input page'!BO874*10000)+Calibrations!EA$97</f>
        <v>86.310144870152669</v>
      </c>
      <c r="AK874" s="21"/>
      <c r="AL874" s="21"/>
    </row>
    <row r="875" spans="2:38">
      <c r="B875" s="27">
        <f>'Bruker data input page'!B1552</f>
        <v>0</v>
      </c>
      <c r="C875" s="21">
        <f>'Bruker data input page'!G1552</f>
        <v>0</v>
      </c>
      <c r="D875" s="21">
        <f>'Bruker data input page'!H1552</f>
        <v>0</v>
      </c>
      <c r="E875" s="26">
        <f>'Bruker data input page'!L1552</f>
        <v>0</v>
      </c>
      <c r="F875" s="26"/>
      <c r="G875" s="26" t="str">
        <f>'Bruker data input page'!DK875</f>
        <v>393-U1560B-20R-2A</v>
      </c>
      <c r="H875" s="26" t="str">
        <f>'Bruker data input page'!DL875</f>
        <v>SHLF</v>
      </c>
      <c r="I875" s="26">
        <f>'Bruker data input page'!DM875</f>
        <v>0</v>
      </c>
      <c r="J875" s="26">
        <f>'Bruker data input page'!DN875</f>
        <v>0</v>
      </c>
      <c r="K875" s="26" t="str">
        <f>'Bruker data input page'!DO875</f>
        <v/>
      </c>
      <c r="L875" s="26">
        <f>'Bruker data input page'!DP875</f>
        <v>0</v>
      </c>
      <c r="M875" s="26">
        <f>'Bruker data input page'!DQ875</f>
        <v>0</v>
      </c>
      <c r="N875" s="26">
        <f>'Bruker data input page'!DR875</f>
        <v>0</v>
      </c>
      <c r="O875" s="26">
        <f>'Bruker data input page'!DS875</f>
        <v>5</v>
      </c>
      <c r="P875" s="21" t="str">
        <f>'Bruker data input page'!DT875</f>
        <v>1A BKGD</v>
      </c>
      <c r="Q875" s="21">
        <f>'Bruker data input page'!A875</f>
        <v>706</v>
      </c>
      <c r="R875" s="27">
        <f>'Bruker data input page'!B875</f>
        <v>44765.111805555556</v>
      </c>
      <c r="S875" s="22">
        <f>'Bruker data input page'!Y875*Calibrations!H$97+Calibrations!I$97</f>
        <v>50.309013069203012</v>
      </c>
      <c r="T875" s="23">
        <f>Calibrations!O$97*('Bruker data input page'!AK875/0.5993)^2+Calibrations!P$97*('Bruker data input page'!AK875/0.5993)+Calibrations!Q$97</f>
        <v>1.214907320781361</v>
      </c>
      <c r="U875" s="22">
        <f>Calibrations!$V$97*'Bruker data input page'!W875^2+Calibrations!$W$97*'Bruker data input page'!W875+Calibrations!$X$97</f>
        <v>15.885777643313128</v>
      </c>
      <c r="V875" s="23">
        <f>('Bruker data input page'!AS875/0.69943)*Calibrations!AC$97+Calibrations!AD$97</f>
        <v>8.8647788833161929</v>
      </c>
      <c r="W875" s="23">
        <f>'Bruker data input page'!U875*Calibrations!AQ$97+Calibrations!AR$97</f>
        <v>9.3090004421730619</v>
      </c>
      <c r="X875" s="23">
        <f>Calibrations!AJ$97*('Bruker data input page'!AQ875/0.77446)^2+('Bruker data input page'!AQ875/0.77446)*Calibrations!AK$97+Calibrations!AL$97</f>
        <v>0.14340457482974833</v>
      </c>
      <c r="Y875" s="23">
        <f>('Bruker data input page'!AI875/0.7147)*Calibrations!AX$97+Calibrations!AY$97</f>
        <v>11.18685089030404</v>
      </c>
      <c r="Z875" s="23">
        <f>('Bruker data input page'!AG875/0.8302)*Calibrations!BE$97+Calibrations!BF$97</f>
        <v>0.20469947239826716</v>
      </c>
      <c r="AA875" s="23">
        <f>((('Bruker data input page'!AA875/0.436)^2)*Calibrations!BK$97)+(('Bruker data input page'!AA875/0.436)*Calibrations!BL$97)+Calibrations!BM$97</f>
        <v>6.9248157282138567E-2</v>
      </c>
      <c r="AB875" s="24">
        <f>'Bruker data input page'!AM875*Calibrations!BS$97*10000+Calibrations!BT$97</f>
        <v>277.51455043028483</v>
      </c>
      <c r="AC875" s="24">
        <f>Calibrations!CA$97*('Bruker data input page'!AO875*10000)^2+('Bruker data input page'!AO875*10000)*Calibrations!CB$97+Calibrations!CC$97</f>
        <v>353.57941091717032</v>
      </c>
      <c r="AD875" s="24">
        <f>'Bruker data input page'!AW875*10000*Calibrations!CI$97+Calibrations!CJ$97</f>
        <v>91.321542642914579</v>
      </c>
      <c r="AE875" s="24">
        <f>'Bruker data input page'!AY875*10000*Calibrations!CP$97+Calibrations!CQ$97</f>
        <v>70.018160139680234</v>
      </c>
      <c r="AF875" s="24">
        <f>Calibrations!$CW$97*('Bruker data input page'!BA875*10000)^2+('Bruker data input page'!BA875*10000)*Calibrations!$CX$97+Calibrations!$CY$97</f>
        <v>72.762235374685773</v>
      </c>
      <c r="AG875" s="24">
        <f>'Bruker data input page'!BI875*10000*Calibrations!DD$97+Calibrations!DE$97</f>
        <v>4.1610912678326706</v>
      </c>
      <c r="AH875" s="24">
        <f>('Bruker data input page'!BK875*10000)*Calibrations!DK$97+Calibrations!DL$97</f>
        <v>104.4513151110169</v>
      </c>
      <c r="AI875" s="24">
        <f>Calibrations!DR$97*('Bruker data input page'!BM875*10000)^2+('Bruker data input page'!BM875*10000)*Calibrations!DS$97+Calibrations!DT$97</f>
        <v>29.725107834104254</v>
      </c>
      <c r="AJ875" s="24">
        <f>Calibrations!DY$97*('Bruker data input page'!BO875*10000)^2+Calibrations!DZ$97*('Bruker data input page'!BO875*10000)+Calibrations!EA$97</f>
        <v>92.24810811951609</v>
      </c>
      <c r="AK875" s="21"/>
      <c r="AL875" s="21"/>
    </row>
    <row r="876" spans="2:38">
      <c r="B876" s="27">
        <f>'Bruker data input page'!B1553</f>
        <v>0</v>
      </c>
      <c r="C876" s="21">
        <f>'Bruker data input page'!G1553</f>
        <v>0</v>
      </c>
      <c r="D876" s="21">
        <f>'Bruker data input page'!H1553</f>
        <v>0</v>
      </c>
      <c r="E876" s="26">
        <f>'Bruker data input page'!L1553</f>
        <v>0</v>
      </c>
      <c r="F876" s="26"/>
      <c r="G876" s="26" t="str">
        <f>'Bruker data input page'!DK876</f>
        <v>393-U1560B-20R-2A</v>
      </c>
      <c r="H876" s="26" t="str">
        <f>'Bruker data input page'!DL876</f>
        <v>SHLF</v>
      </c>
      <c r="I876" s="26">
        <f>'Bruker data input page'!DM876</f>
        <v>0</v>
      </c>
      <c r="J876" s="26">
        <f>'Bruker data input page'!DN876</f>
        <v>0</v>
      </c>
      <c r="K876" s="26" t="str">
        <f>'Bruker data input page'!DO876</f>
        <v/>
      </c>
      <c r="L876" s="26">
        <f>'Bruker data input page'!DP876</f>
        <v>0</v>
      </c>
      <c r="M876" s="26">
        <f>'Bruker data input page'!DQ876</f>
        <v>0</v>
      </c>
      <c r="N876" s="26">
        <f>'Bruker data input page'!DR876</f>
        <v>0</v>
      </c>
      <c r="O876" s="26">
        <f>'Bruker data input page'!DS876</f>
        <v>36</v>
      </c>
      <c r="P876" s="21" t="str">
        <f>'Bruker data input page'!DT876</f>
        <v>1C BKGD</v>
      </c>
      <c r="Q876" s="21">
        <f>'Bruker data input page'!A876</f>
        <v>707</v>
      </c>
      <c r="R876" s="27">
        <f>'Bruker data input page'!B876</f>
        <v>44765.113888888889</v>
      </c>
      <c r="S876" s="22">
        <f>'Bruker data input page'!Y876*Calibrations!H$97+Calibrations!I$97</f>
        <v>53.434680084217455</v>
      </c>
      <c r="T876" s="23">
        <f>Calibrations!O$97*('Bruker data input page'!AK876/0.5993)^2+Calibrations!P$97*('Bruker data input page'!AK876/0.5993)+Calibrations!Q$97</f>
        <v>1.239848239678212</v>
      </c>
      <c r="U876" s="22">
        <f>Calibrations!$V$97*'Bruker data input page'!W876^2+Calibrations!$W$97*'Bruker data input page'!W876+Calibrations!$X$97</f>
        <v>17.802342695143807</v>
      </c>
      <c r="V876" s="23">
        <f>('Bruker data input page'!AS876/0.69943)*Calibrations!AC$97+Calibrations!AD$97</f>
        <v>8.9764591854400724</v>
      </c>
      <c r="W876" s="23">
        <f>'Bruker data input page'!U876*Calibrations!AQ$97+Calibrations!AR$97</f>
        <v>10.054309103425361</v>
      </c>
      <c r="X876" s="23">
        <f>Calibrations!AJ$97*('Bruker data input page'!AQ876/0.77446)^2+('Bruker data input page'!AQ876/0.77446)*Calibrations!AK$97+Calibrations!AL$97</f>
        <v>0.13724396576404319</v>
      </c>
      <c r="Y876" s="23">
        <f>('Bruker data input page'!AI876/0.7147)*Calibrations!AX$97+Calibrations!AY$97</f>
        <v>11.578741059487161</v>
      </c>
      <c r="Z876" s="23">
        <f>('Bruker data input page'!AG876/0.8302)*Calibrations!BE$97+Calibrations!BF$97</f>
        <v>0.23080879351347752</v>
      </c>
      <c r="AA876" s="23">
        <f>((('Bruker data input page'!AA876/0.436)^2)*Calibrations!BK$97)+(('Bruker data input page'!AA876/0.436)*Calibrations!BL$97)+Calibrations!BM$97</f>
        <v>8.6817486955683323E-2</v>
      </c>
      <c r="AB876" s="24">
        <f>'Bruker data input page'!AM876*Calibrations!BS$97*10000+Calibrations!BT$97</f>
        <v>303.23857392874652</v>
      </c>
      <c r="AC876" s="24">
        <f>Calibrations!CA$97*('Bruker data input page'!AO876*10000)^2+('Bruker data input page'!AO876*10000)*Calibrations!CB$97+Calibrations!CC$97</f>
        <v>298.06804964753007</v>
      </c>
      <c r="AD876" s="24">
        <f>'Bruker data input page'!AW876*10000*Calibrations!CI$97+Calibrations!CJ$97</f>
        <v>107.13799281312309</v>
      </c>
      <c r="AE876" s="24">
        <f>'Bruker data input page'!AY876*10000*Calibrations!CP$97+Calibrations!CQ$97</f>
        <v>73.102043944888834</v>
      </c>
      <c r="AF876" s="24">
        <f>Calibrations!$CW$97*('Bruker data input page'!BA876*10000)^2+('Bruker data input page'!BA876*10000)*Calibrations!$CX$97+Calibrations!$CY$97</f>
        <v>67.281049961406254</v>
      </c>
      <c r="AG876" s="24">
        <f>'Bruker data input page'!BI876*10000*Calibrations!DD$97+Calibrations!DE$97</f>
        <v>3.0310147047823475</v>
      </c>
      <c r="AH876" s="24">
        <f>('Bruker data input page'!BK876*10000)*Calibrations!DK$97+Calibrations!DL$97</f>
        <v>108.42402555533846</v>
      </c>
      <c r="AI876" s="24">
        <f>Calibrations!DR$97*('Bruker data input page'!BM876*10000)^2+('Bruker data input page'!BM876*10000)*Calibrations!DS$97+Calibrations!DT$97</f>
        <v>31.845636216163818</v>
      </c>
      <c r="AJ876" s="24">
        <f>Calibrations!DY$97*('Bruker data input page'!BO876*10000)^2+Calibrations!DZ$97*('Bruker data input page'!BO876*10000)+Calibrations!EA$97</f>
        <v>82.910214659060614</v>
      </c>
      <c r="AK876" s="21"/>
      <c r="AL876" s="21"/>
    </row>
    <row r="877" spans="2:38">
      <c r="B877" s="27">
        <f>'Bruker data input page'!B1554</f>
        <v>0</v>
      </c>
      <c r="C877" s="21">
        <f>'Bruker data input page'!G1554</f>
        <v>0</v>
      </c>
      <c r="D877" s="21">
        <f>'Bruker data input page'!H1554</f>
        <v>0</v>
      </c>
      <c r="E877" s="26">
        <f>'Bruker data input page'!L1554</f>
        <v>0</v>
      </c>
      <c r="F877" s="26"/>
      <c r="G877" s="26" t="str">
        <f>'Bruker data input page'!DK877</f>
        <v>393-U1560B-20R-2A</v>
      </c>
      <c r="H877" s="26" t="str">
        <f>'Bruker data input page'!DL877</f>
        <v>SHLF</v>
      </c>
      <c r="I877" s="26">
        <f>'Bruker data input page'!DM877</f>
        <v>0</v>
      </c>
      <c r="J877" s="26">
        <f>'Bruker data input page'!DN877</f>
        <v>0</v>
      </c>
      <c r="K877" s="26" t="str">
        <f>'Bruker data input page'!DO877</f>
        <v/>
      </c>
      <c r="L877" s="26">
        <f>'Bruker data input page'!DP877</f>
        <v>0</v>
      </c>
      <c r="M877" s="26">
        <f>'Bruker data input page'!DQ877</f>
        <v>0</v>
      </c>
      <c r="N877" s="26">
        <f>'Bruker data input page'!DR877</f>
        <v>0</v>
      </c>
      <c r="O877" s="26">
        <f>'Bruker data input page'!DS877</f>
        <v>64</v>
      </c>
      <c r="P877" s="21" t="str">
        <f>'Bruker data input page'!DT877</f>
        <v>2A BKGD</v>
      </c>
      <c r="Q877" s="21">
        <f>'Bruker data input page'!A877</f>
        <v>708</v>
      </c>
      <c r="R877" s="27">
        <f>'Bruker data input page'!B877</f>
        <v>44765.116666666669</v>
      </c>
      <c r="S877" s="22">
        <f>'Bruker data input page'!Y877*Calibrations!H$97+Calibrations!I$97</f>
        <v>55.175082655241582</v>
      </c>
      <c r="T877" s="23">
        <f>Calibrations!O$97*('Bruker data input page'!AK877/0.5993)^2+Calibrations!P$97*('Bruker data input page'!AK877/0.5993)+Calibrations!Q$97</f>
        <v>1.3124090415231364</v>
      </c>
      <c r="U877" s="22">
        <f>Calibrations!$V$97*'Bruker data input page'!W877^2+Calibrations!$W$97*'Bruker data input page'!W877+Calibrations!$X$97</f>
        <v>18.138877327172565</v>
      </c>
      <c r="V877" s="23">
        <f>('Bruker data input page'!AS877/0.69943)*Calibrations!AC$97+Calibrations!AD$97</f>
        <v>9.1801030353180249</v>
      </c>
      <c r="W877" s="23">
        <f>'Bruker data input page'!U877*Calibrations!AQ$97+Calibrations!AR$97</f>
        <v>10.079056057677057</v>
      </c>
      <c r="X877" s="23">
        <f>Calibrations!AJ$97*('Bruker data input page'!AQ877/0.77446)^2+('Bruker data input page'!AQ877/0.77446)*Calibrations!AK$97+Calibrations!AL$97</f>
        <v>0.14302696824456868</v>
      </c>
      <c r="Y877" s="23">
        <f>('Bruker data input page'!AI877/0.7147)*Calibrations!AX$97+Calibrations!AY$97</f>
        <v>11.987987669729673</v>
      </c>
      <c r="Z877" s="23">
        <f>('Bruker data input page'!AG877/0.8302)*Calibrations!BE$97+Calibrations!BF$97</f>
        <v>0.19519145372625418</v>
      </c>
      <c r="AA877" s="23">
        <f>((('Bruker data input page'!AA877/0.436)^2)*Calibrations!BK$97)+(('Bruker data input page'!AA877/0.436)*Calibrations!BL$97)+Calibrations!BM$97</f>
        <v>0.11813965884414847</v>
      </c>
      <c r="AB877" s="24">
        <f>'Bruker data input page'!AM877*Calibrations!BS$97*10000+Calibrations!BT$97</f>
        <v>303.23857392874652</v>
      </c>
      <c r="AC877" s="24">
        <f>Calibrations!CA$97*('Bruker data input page'!AO877*10000)^2+('Bruker data input page'!AO877*10000)*Calibrations!CB$97+Calibrations!CC$97</f>
        <v>368.35955611535246</v>
      </c>
      <c r="AD877" s="24">
        <f>'Bruker data input page'!AW877*10000*Calibrations!CI$97+Calibrations!CJ$97</f>
        <v>136.79383688226403</v>
      </c>
      <c r="AE877" s="24">
        <f>'Bruker data input page'!AY877*10000*Calibrations!CP$97+Calibrations!CQ$97</f>
        <v>75.157966481694558</v>
      </c>
      <c r="AF877" s="24">
        <f>Calibrations!$CW$97*('Bruker data input page'!BA877*10000)^2+('Bruker data input page'!BA877*10000)*Calibrations!$CX$97+Calibrations!$CY$97</f>
        <v>61.704957115767186</v>
      </c>
      <c r="AG877" s="24">
        <f>'Bruker data input page'!BI877*10000*Calibrations!DD$97+Calibrations!DE$97</f>
        <v>1.9009381417320252</v>
      </c>
      <c r="AH877" s="24">
        <f>('Bruker data input page'!BK877*10000)*Calibrations!DK$97+Calibrations!DL$97</f>
        <v>96.505894222373783</v>
      </c>
      <c r="AI877" s="24">
        <f>Calibrations!DR$97*('Bruker data input page'!BM877*10000)^2+('Bruker data input page'!BM877*10000)*Calibrations!DS$97+Calibrations!DT$97</f>
        <v>30.785516947465101</v>
      </c>
      <c r="AJ877" s="24">
        <f>Calibrations!DY$97*('Bruker data input page'!BO877*10000)^2+Calibrations!DZ$97*('Bruker data input page'!BO877*10000)+Calibrations!EA$97</f>
        <v>88.008253151795159</v>
      </c>
      <c r="AK877" s="21"/>
      <c r="AL877" s="21"/>
    </row>
    <row r="878" spans="2:38">
      <c r="B878" s="27">
        <f>'Bruker data input page'!B1555</f>
        <v>0</v>
      </c>
      <c r="C878" s="21">
        <f>'Bruker data input page'!G1555</f>
        <v>0</v>
      </c>
      <c r="D878" s="21">
        <f>'Bruker data input page'!H1555</f>
        <v>0</v>
      </c>
      <c r="E878" s="26">
        <f>'Bruker data input page'!L1555</f>
        <v>0</v>
      </c>
      <c r="F878" s="26"/>
      <c r="G878" s="26" t="str">
        <f>'Bruker data input page'!DK878</f>
        <v>393-U1560B-20R-2A</v>
      </c>
      <c r="H878" s="26" t="str">
        <f>'Bruker data input page'!DL878</f>
        <v>SHLF</v>
      </c>
      <c r="I878" s="26">
        <f>'Bruker data input page'!DM878</f>
        <v>0</v>
      </c>
      <c r="J878" s="26">
        <f>'Bruker data input page'!DN878</f>
        <v>0</v>
      </c>
      <c r="K878" s="26" t="str">
        <f>'Bruker data input page'!DO878</f>
        <v/>
      </c>
      <c r="L878" s="26">
        <f>'Bruker data input page'!DP878</f>
        <v>0</v>
      </c>
      <c r="M878" s="26">
        <f>'Bruker data input page'!DQ878</f>
        <v>0</v>
      </c>
      <c r="N878" s="26">
        <f>'Bruker data input page'!DR878</f>
        <v>0</v>
      </c>
      <c r="O878" s="26">
        <f>'Bruker data input page'!DS878</f>
        <v>70</v>
      </c>
      <c r="P878" s="21" t="str">
        <f>'Bruker data input page'!DT878</f>
        <v>3A ALT</v>
      </c>
      <c r="Q878" s="21">
        <f>'Bruker data input page'!A878</f>
        <v>709</v>
      </c>
      <c r="R878" s="27">
        <f>'Bruker data input page'!B878</f>
        <v>44765.118750000001</v>
      </c>
      <c r="S878" s="22">
        <f>'Bruker data input page'!Y878*Calibrations!H$97+Calibrations!I$97</f>
        <v>52.954667359822494</v>
      </c>
      <c r="T878" s="23">
        <f>Calibrations!O$97*('Bruker data input page'!AK878/0.5993)^2+Calibrations!P$97*('Bruker data input page'!AK878/0.5993)+Calibrations!Q$97</f>
        <v>1.2563282166450485</v>
      </c>
      <c r="U878" s="22">
        <f>Calibrations!$V$97*'Bruker data input page'!W878^2+Calibrations!$W$97*'Bruker data input page'!W878+Calibrations!$X$97</f>
        <v>18.141686703998605</v>
      </c>
      <c r="V878" s="23">
        <f>('Bruker data input page'!AS878/0.69943)*Calibrations!AC$97+Calibrations!AD$97</f>
        <v>8.7299277968599114</v>
      </c>
      <c r="W878" s="23">
        <f>'Bruker data input page'!U878*Calibrations!AQ$97+Calibrations!AR$97</f>
        <v>9.4408553077953883</v>
      </c>
      <c r="X878" s="23">
        <f>Calibrations!AJ$97*('Bruker data input page'!AQ878/0.77446)^2+('Bruker data input page'!AQ878/0.77446)*Calibrations!AK$97+Calibrations!AL$97</f>
        <v>0.13353313497588881</v>
      </c>
      <c r="Y878" s="23">
        <f>('Bruker data input page'!AI878/0.7147)*Calibrations!AX$97+Calibrations!AY$97</f>
        <v>12.081621101760607</v>
      </c>
      <c r="Z878" s="23">
        <f>('Bruker data input page'!AG878/0.8302)*Calibrations!BE$97+Calibrations!BF$97</f>
        <v>0.19700250490187568</v>
      </c>
      <c r="AA878" s="23" t="e">
        <f>((('Bruker data input page'!AA878/0.436)^2)*Calibrations!BK$97)+(('Bruker data input page'!AA878/0.436)*Calibrations!BL$97)+Calibrations!BM$97</f>
        <v>#VALUE!</v>
      </c>
      <c r="AB878" s="24">
        <f>'Bruker data input page'!AM878*Calibrations!BS$97*10000+Calibrations!BT$97</f>
        <v>248.36065713202822</v>
      </c>
      <c r="AC878" s="24">
        <f>Calibrations!CA$97*('Bruker data input page'!AO878*10000)^2+('Bruker data input page'!AO878*10000)*Calibrations!CB$97+Calibrations!CC$97</f>
        <v>394.6724013531076</v>
      </c>
      <c r="AD878" s="24">
        <f>'Bruker data input page'!AW878*10000*Calibrations!CI$97+Calibrations!CJ$97</f>
        <v>88.355958236000475</v>
      </c>
      <c r="AE878" s="24">
        <f>'Bruker data input page'!AY878*10000*Calibrations!CP$97+Calibrations!CQ$97</f>
        <v>75.157966481694558</v>
      </c>
      <c r="AF878" s="24">
        <f>Calibrations!$CW$97*('Bruker data input page'!BA878*10000)^2+('Bruker data input page'!BA878*10000)*Calibrations!$CX$97+Calibrations!$CY$97</f>
        <v>72.762235374685773</v>
      </c>
      <c r="AG878" s="24">
        <f>'Bruker data input page'!BI878*10000*Calibrations!DD$97+Calibrations!DE$97</f>
        <v>3.0310147047823475</v>
      </c>
      <c r="AH878" s="24">
        <f>('Bruker data input page'!BK878*10000)*Calibrations!DK$97+Calibrations!DL$97</f>
        <v>109.41720316641884</v>
      </c>
      <c r="AI878" s="24">
        <f>Calibrations!DR$97*('Bruker data input page'!BM878*10000)^2+('Bruker data input page'!BM878*10000)*Calibrations!DS$97+Calibrations!DT$97</f>
        <v>31.845636216163818</v>
      </c>
      <c r="AJ878" s="24">
        <f>Calibrations!DY$97*('Bruker data input page'!BO878*10000)^2+Calibrations!DZ$97*('Bruker data input page'!BO878*10000)+Calibrations!EA$97</f>
        <v>89.705123550835296</v>
      </c>
      <c r="AK878" s="21"/>
      <c r="AL878" s="21"/>
    </row>
    <row r="879" spans="2:38">
      <c r="B879" s="27">
        <f>'Bruker data input page'!B1556</f>
        <v>0</v>
      </c>
      <c r="C879" s="21">
        <f>'Bruker data input page'!G1556</f>
        <v>0</v>
      </c>
      <c r="D879" s="21">
        <f>'Bruker data input page'!H1556</f>
        <v>0</v>
      </c>
      <c r="E879" s="26">
        <f>'Bruker data input page'!L1556</f>
        <v>0</v>
      </c>
      <c r="F879" s="26"/>
      <c r="G879" s="26" t="str">
        <f>'Bruker data input page'!DK879</f>
        <v>393-U1560B-20R-2A</v>
      </c>
      <c r="H879" s="26" t="str">
        <f>'Bruker data input page'!DL879</f>
        <v>SHLF</v>
      </c>
      <c r="I879" s="26">
        <f>'Bruker data input page'!DM879</f>
        <v>0</v>
      </c>
      <c r="J879" s="26">
        <f>'Bruker data input page'!DN879</f>
        <v>0</v>
      </c>
      <c r="K879" s="26" t="str">
        <f>'Bruker data input page'!DO879</f>
        <v/>
      </c>
      <c r="L879" s="26">
        <f>'Bruker data input page'!DP879</f>
        <v>0</v>
      </c>
      <c r="M879" s="26">
        <f>'Bruker data input page'!DQ879</f>
        <v>0</v>
      </c>
      <c r="N879" s="26">
        <f>'Bruker data input page'!DR879</f>
        <v>0</v>
      </c>
      <c r="O879" s="26">
        <f>'Bruker data input page'!DS879</f>
        <v>102</v>
      </c>
      <c r="P879" s="21" t="str">
        <f>'Bruker data input page'!DT879</f>
        <v>3B BKGD</v>
      </c>
      <c r="Q879" s="21">
        <f>'Bruker data input page'!A879</f>
        <v>710</v>
      </c>
      <c r="R879" s="27">
        <f>'Bruker data input page'!B879</f>
        <v>44765.120138888888</v>
      </c>
      <c r="S879" s="22">
        <f>'Bruker data input page'!Y879*Calibrations!H$97+Calibrations!I$97</f>
        <v>53.91184124787344</v>
      </c>
      <c r="T879" s="23">
        <f>Calibrations!O$97*('Bruker data input page'!AK879/0.5993)^2+Calibrations!P$97*('Bruker data input page'!AK879/0.5993)+Calibrations!Q$97</f>
        <v>1.2688525587491206</v>
      </c>
      <c r="U879" s="22">
        <f>Calibrations!$V$97*'Bruker data input page'!W879^2+Calibrations!$W$97*'Bruker data input page'!W879+Calibrations!$X$97</f>
        <v>18.127921165762725</v>
      </c>
      <c r="V879" s="23">
        <f>('Bruker data input page'!AS879/0.69943)*Calibrations!AC$97+Calibrations!AD$97</f>
        <v>9.3899353555456244</v>
      </c>
      <c r="W879" s="23">
        <f>'Bruker data input page'!U879*Calibrations!AQ$97+Calibrations!AR$97</f>
        <v>10.417006651676804</v>
      </c>
      <c r="X879" s="23">
        <f>Calibrations!AJ$97*('Bruker data input page'!AQ879/0.77446)^2+('Bruker data input page'!AQ879/0.77446)*Calibrations!AK$97+Calibrations!AL$97</f>
        <v>0.14315294720231636</v>
      </c>
      <c r="Y879" s="23">
        <f>('Bruker data input page'!AI879/0.7147)*Calibrations!AX$97+Calibrations!AY$97</f>
        <v>11.58985527174449</v>
      </c>
      <c r="Z879" s="23">
        <f>('Bruker data input page'!AG879/0.8302)*Calibrations!BE$97+Calibrations!BF$97</f>
        <v>0.1203346718005644</v>
      </c>
      <c r="AA879" s="23">
        <f>((('Bruker data input page'!AA879/0.436)^2)*Calibrations!BK$97)+(('Bruker data input page'!AA879/0.436)*Calibrations!BL$97)+Calibrations!BM$97</f>
        <v>7.5376219671089761E-2</v>
      </c>
      <c r="AB879" s="24">
        <f>'Bruker data input page'!AM879*Calibrations!BS$97*10000+Calibrations!BT$97</f>
        <v>314.38565077807988</v>
      </c>
      <c r="AC879" s="24">
        <f>Calibrations!CA$97*('Bruker data input page'!AO879*10000)^2+('Bruker data input page'!AO879*10000)*Calibrations!CB$97+Calibrations!CC$97</f>
        <v>361.10479373120347</v>
      </c>
      <c r="AD879" s="24">
        <f>'Bruker data input page'!AW879*10000*Calibrations!CI$97+Calibrations!CJ$97</f>
        <v>84.401845693448365</v>
      </c>
      <c r="AE879" s="24">
        <f>'Bruker data input page'!AY879*10000*Calibrations!CP$97+Calibrations!CQ$97</f>
        <v>68.990198871277371</v>
      </c>
      <c r="AF879" s="24">
        <f>Calibrations!$CW$97*('Bruker data input page'!BA879*10000)^2+('Bruker data input page'!BA879*10000)*Calibrations!$CX$97+Calibrations!$CY$97</f>
        <v>65.895924321780186</v>
      </c>
      <c r="AG879" s="24" t="e">
        <f>'Bruker data input page'!BI879*10000*Calibrations!DD$97+Calibrations!DE$97</f>
        <v>#VALUE!</v>
      </c>
      <c r="AH879" s="24">
        <f>('Bruker data input page'!BK879*10000)*Calibrations!DK$97+Calibrations!DL$97</f>
        <v>97.499071833454153</v>
      </c>
      <c r="AI879" s="24">
        <f>Calibrations!DR$97*('Bruker data input page'!BM879*10000)^2+('Bruker data input page'!BM879*10000)*Calibrations!DS$97+Calibrations!DT$97</f>
        <v>27.603420073396141</v>
      </c>
      <c r="AJ879" s="24">
        <f>Calibrations!DY$97*('Bruker data input page'!BO879*10000)^2+Calibrations!DZ$97*('Bruker data input page'!BO879*10000)+Calibrations!EA$97</f>
        <v>83.760661417809501</v>
      </c>
      <c r="AK879" s="21"/>
      <c r="AL879" s="21"/>
    </row>
    <row r="880" spans="2:38">
      <c r="B880" s="27">
        <f>'Bruker data input page'!B1557</f>
        <v>0</v>
      </c>
      <c r="C880" s="21">
        <f>'Bruker data input page'!G1557</f>
        <v>0</v>
      </c>
      <c r="D880" s="21">
        <f>'Bruker data input page'!H1557</f>
        <v>0</v>
      </c>
      <c r="E880" s="26">
        <f>'Bruker data input page'!L1557</f>
        <v>0</v>
      </c>
      <c r="F880" s="26"/>
      <c r="G880" s="26" t="str">
        <f>'Bruker data input page'!DK880</f>
        <v>393-U1560B-20R-2A</v>
      </c>
      <c r="H880" s="26" t="str">
        <f>'Bruker data input page'!DL880</f>
        <v>SHLF</v>
      </c>
      <c r="I880" s="26">
        <f>'Bruker data input page'!DM880</f>
        <v>0</v>
      </c>
      <c r="J880" s="26">
        <f>'Bruker data input page'!DN880</f>
        <v>0</v>
      </c>
      <c r="K880" s="26" t="str">
        <f>'Bruker data input page'!DO880</f>
        <v/>
      </c>
      <c r="L880" s="26">
        <f>'Bruker data input page'!DP880</f>
        <v>0</v>
      </c>
      <c r="M880" s="26">
        <f>'Bruker data input page'!DQ880</f>
        <v>0</v>
      </c>
      <c r="N880" s="26">
        <f>'Bruker data input page'!DR880</f>
        <v>0</v>
      </c>
      <c r="O880" s="26">
        <f>'Bruker data input page'!DS880</f>
        <v>128</v>
      </c>
      <c r="P880" s="21" t="str">
        <f>'Bruker data input page'!DT880</f>
        <v>3C ALT</v>
      </c>
      <c r="Q880" s="21">
        <f>'Bruker data input page'!A880</f>
        <v>711</v>
      </c>
      <c r="R880" s="27">
        <f>'Bruker data input page'!B880</f>
        <v>44765.12222222222</v>
      </c>
      <c r="S880" s="22">
        <f>'Bruker data input page'!Y880*Calibrations!H$97+Calibrations!I$97</f>
        <v>53.242318549367099</v>
      </c>
      <c r="T880" s="23">
        <f>Calibrations!O$97*('Bruker data input page'!AK880/0.5993)^2+Calibrations!P$97*('Bruker data input page'!AK880/0.5993)+Calibrations!Q$97</f>
        <v>1.4386216837195689</v>
      </c>
      <c r="U880" s="22">
        <f>Calibrations!$V$97*'Bruker data input page'!W880^2+Calibrations!$W$97*'Bruker data input page'!W880+Calibrations!$X$97</f>
        <v>18.737534563043074</v>
      </c>
      <c r="V880" s="23">
        <f>('Bruker data input page'!AS880/0.69943)*Calibrations!AC$97+Calibrations!AD$97</f>
        <v>10.824796969173311</v>
      </c>
      <c r="W880" s="23">
        <f>'Bruker data input page'!U880*Calibrations!AQ$97+Calibrations!AR$97</f>
        <v>7.0794545325591791</v>
      </c>
      <c r="X880" s="23">
        <f>Calibrations!AJ$97*('Bruker data input page'!AQ880/0.77446)^2+('Bruker data input page'!AQ880/0.77446)*Calibrations!AK$97+Calibrations!AL$97</f>
        <v>0.12711019620137004</v>
      </c>
      <c r="Y880" s="23">
        <f>('Bruker data input page'!AI880/0.7147)*Calibrations!AX$97+Calibrations!AY$97</f>
        <v>13.027394890014513</v>
      </c>
      <c r="Z880" s="23">
        <f>('Bruker data input page'!AG880/0.8302)*Calibrations!BE$97+Calibrations!BF$97</f>
        <v>0.16183792790855769</v>
      </c>
      <c r="AA880" s="23">
        <f>((('Bruker data input page'!AA880/0.436)^2)*Calibrations!BK$97)+(('Bruker data input page'!AA880/0.436)*Calibrations!BL$97)+Calibrations!BM$97</f>
        <v>0.12374825677362387</v>
      </c>
      <c r="AB880" s="24">
        <f>'Bruker data input page'!AM880*Calibrations!BS$97*10000+Calibrations!BT$97</f>
        <v>292.94896452936183</v>
      </c>
      <c r="AC880" s="24">
        <f>Calibrations!CA$97*('Bruker data input page'!AO880*10000)^2+('Bruker data input page'!AO880*10000)*Calibrations!CB$97+Calibrations!CC$97</f>
        <v>359.62136680278752</v>
      </c>
      <c r="AD880" s="24">
        <f>'Bruker data input page'!AW880*10000*Calibrations!CI$97+Calibrations!CJ$97</f>
        <v>65.619811116325764</v>
      </c>
      <c r="AE880" s="24">
        <f>'Bruker data input page'!AY880*10000*Calibrations!CP$97+Calibrations!CQ$97</f>
        <v>62.822431260860185</v>
      </c>
      <c r="AF880" s="24">
        <f>Calibrations!$CW$97*('Bruker data input page'!BA880*10000)^2+('Bruker data input page'!BA880*10000)*Calibrations!$CX$97+Calibrations!$CY$97</f>
        <v>71.400836593149606</v>
      </c>
      <c r="AG880" s="24">
        <f>'Bruker data input page'!BI880*10000*Calibrations!DD$97+Calibrations!DE$97</f>
        <v>3.0310147047823475</v>
      </c>
      <c r="AH880" s="24">
        <f>('Bruker data input page'!BK880*10000)*Calibrations!DK$97+Calibrations!DL$97</f>
        <v>105.44449272209728</v>
      </c>
      <c r="AI880" s="24">
        <f>Calibrations!DR$97*('Bruker data input page'!BM880*10000)^2+('Bruker data input page'!BM880*10000)*Calibrations!DS$97+Calibrations!DT$97</f>
        <v>30.785516947465101</v>
      </c>
      <c r="AJ880" s="24">
        <f>Calibrations!DY$97*('Bruker data input page'!BO880*10000)^2+Calibrations!DZ$97*('Bruker data input page'!BO880*10000)+Calibrations!EA$97</f>
        <v>80.357017558910371</v>
      </c>
      <c r="AK880" s="21"/>
      <c r="AL880" s="21"/>
    </row>
    <row r="881" spans="2:38">
      <c r="B881" s="27">
        <f>'Bruker data input page'!B1558</f>
        <v>0</v>
      </c>
      <c r="C881" s="21">
        <f>'Bruker data input page'!G1558</f>
        <v>0</v>
      </c>
      <c r="D881" s="21">
        <f>'Bruker data input page'!H1558</f>
        <v>0</v>
      </c>
      <c r="E881" s="26">
        <f>'Bruker data input page'!L1558</f>
        <v>0</v>
      </c>
      <c r="F881" s="26"/>
      <c r="G881" s="26" t="str">
        <f>'Bruker data input page'!DK881</f>
        <v>393-U1560B-20R-3A</v>
      </c>
      <c r="H881" s="26" t="str">
        <f>'Bruker data input page'!DL881</f>
        <v>SHLF</v>
      </c>
      <c r="I881" s="26">
        <f>'Bruker data input page'!DM881</f>
        <v>0</v>
      </c>
      <c r="J881" s="26">
        <f>'Bruker data input page'!DN881</f>
        <v>0</v>
      </c>
      <c r="K881" s="26" t="str">
        <f>'Bruker data input page'!DO881</f>
        <v/>
      </c>
      <c r="L881" s="26">
        <f>'Bruker data input page'!DP881</f>
        <v>0</v>
      </c>
      <c r="M881" s="26">
        <f>'Bruker data input page'!DQ881</f>
        <v>0</v>
      </c>
      <c r="N881" s="26">
        <f>'Bruker data input page'!DR881</f>
        <v>0</v>
      </c>
      <c r="O881" s="26">
        <f>'Bruker data input page'!DS881</f>
        <v>3</v>
      </c>
      <c r="P881" s="21" t="str">
        <f>'Bruker data input page'!DT881</f>
        <v>1A ALT</v>
      </c>
      <c r="Q881" s="21">
        <f>'Bruker data input page'!A881</f>
        <v>712</v>
      </c>
      <c r="R881" s="27">
        <f>'Bruker data input page'!B881</f>
        <v>44765.12777777778</v>
      </c>
      <c r="S881" s="22">
        <f>'Bruker data input page'!Y881*Calibrations!H$97+Calibrations!I$97</f>
        <v>54.54726403254282</v>
      </c>
      <c r="T881" s="23">
        <f>Calibrations!O$97*('Bruker data input page'!AK881/0.5993)^2+Calibrations!P$97*('Bruker data input page'!AK881/0.5993)+Calibrations!Q$97</f>
        <v>1.3263001205980001</v>
      </c>
      <c r="U881" s="22">
        <f>Calibrations!$V$97*'Bruker data input page'!W881^2+Calibrations!$W$97*'Bruker data input page'!W881+Calibrations!$X$97</f>
        <v>18.695826261358818</v>
      </c>
      <c r="V881" s="23">
        <f>('Bruker data input page'!AS881/0.69943)*Calibrations!AC$97+Calibrations!AD$97</f>
        <v>10.011660748812586</v>
      </c>
      <c r="W881" s="23">
        <f>'Bruker data input page'!U881*Calibrations!AQ$97+Calibrations!AR$97</f>
        <v>10.818757987106707</v>
      </c>
      <c r="X881" s="23">
        <f>Calibrations!AJ$97*('Bruker data input page'!AQ881/0.77446)^2+('Bruker data input page'!AQ881/0.77446)*Calibrations!AK$97+Calibrations!AL$97</f>
        <v>0.15461891033194641</v>
      </c>
      <c r="Y881" s="23">
        <f>('Bruker data input page'!AI881/0.7147)*Calibrations!AX$97+Calibrations!AY$97</f>
        <v>12.304666594322097</v>
      </c>
      <c r="Z881" s="23">
        <f>('Bruker data input page'!AG881/0.8302)*Calibrations!BE$97+Calibrations!BF$97</f>
        <v>0.17104410471796713</v>
      </c>
      <c r="AA881" s="23">
        <f>((('Bruker data input page'!AA881/0.436)^2)*Calibrations!BK$97)+(('Bruker data input page'!AA881/0.436)*Calibrations!BL$97)+Calibrations!BM$97</f>
        <v>5.1915813398775892E-2</v>
      </c>
      <c r="AB881" s="24">
        <f>'Bruker data input page'!AM881*Calibrations!BS$97*10000+Calibrations!BT$97</f>
        <v>292.0914970794131</v>
      </c>
      <c r="AC881" s="24">
        <f>Calibrations!CA$97*('Bruker data input page'!AO881*10000)^2+('Bruker data input page'!AO881*10000)*Calibrations!CB$97+Calibrations!CC$97</f>
        <v>364.76600247701344</v>
      </c>
      <c r="AD881" s="24">
        <f>'Bruker data input page'!AW881*10000*Calibrations!CI$97+Calibrations!CJ$97</f>
        <v>91.321542642914579</v>
      </c>
      <c r="AE881" s="24">
        <f>'Bruker data input page'!AY881*10000*Calibrations!CP$97+Calibrations!CQ$97</f>
        <v>83.381656628917469</v>
      </c>
      <c r="AF881" s="24">
        <f>Calibrations!$CW$97*('Bruker data input page'!BA881*10000)^2+('Bruker data input page'!BA881*10000)*Calibrations!$CX$97+Calibrations!$CY$97</f>
        <v>74.117702441699478</v>
      </c>
      <c r="AG881" s="24">
        <f>'Bruker data input page'!BI881*10000*Calibrations!DD$97+Calibrations!DE$97</f>
        <v>4.1610912678326706</v>
      </c>
      <c r="AH881" s="24">
        <f>('Bruker data input page'!BK881*10000)*Calibrations!DK$97+Calibrations!DL$97</f>
        <v>100.47860466669533</v>
      </c>
      <c r="AI881" s="24">
        <f>Calibrations!DR$97*('Bruker data input page'!BM881*10000)^2+('Bruker data input page'!BM881*10000)*Calibrations!DS$97+Calibrations!DT$97</f>
        <v>28.664408876081268</v>
      </c>
      <c r="AJ881" s="24">
        <f>Calibrations!DY$97*('Bruker data input page'!BO881*10000)^2+Calibrations!DZ$97*('Bruker data input page'!BO881*10000)+Calibrations!EA$97</f>
        <v>81.208392729611035</v>
      </c>
      <c r="AK881" s="21"/>
      <c r="AL881" s="21"/>
    </row>
    <row r="882" spans="2:38">
      <c r="B882" s="27">
        <f>'Bruker data input page'!B1559</f>
        <v>0</v>
      </c>
      <c r="C882" s="21">
        <f>'Bruker data input page'!G1559</f>
        <v>0</v>
      </c>
      <c r="D882" s="21">
        <f>'Bruker data input page'!H1559</f>
        <v>0</v>
      </c>
      <c r="E882" s="26">
        <f>'Bruker data input page'!L1559</f>
        <v>0</v>
      </c>
      <c r="F882" s="26"/>
      <c r="G882" s="26" t="str">
        <f>'Bruker data input page'!DK882</f>
        <v>393-U1560B-20R-3A</v>
      </c>
      <c r="H882" s="26" t="str">
        <f>'Bruker data input page'!DL882</f>
        <v>SHLF</v>
      </c>
      <c r="I882" s="26">
        <f>'Bruker data input page'!DM882</f>
        <v>0</v>
      </c>
      <c r="J882" s="26">
        <f>'Bruker data input page'!DN882</f>
        <v>0</v>
      </c>
      <c r="K882" s="26" t="str">
        <f>'Bruker data input page'!DO882</f>
        <v/>
      </c>
      <c r="L882" s="26">
        <f>'Bruker data input page'!DP882</f>
        <v>0</v>
      </c>
      <c r="M882" s="26">
        <f>'Bruker data input page'!DQ882</f>
        <v>0</v>
      </c>
      <c r="N882" s="26">
        <f>'Bruker data input page'!DR882</f>
        <v>0</v>
      </c>
      <c r="O882" s="26">
        <f>'Bruker data input page'!DS882</f>
        <v>25</v>
      </c>
      <c r="P882" s="21" t="str">
        <f>'Bruker data input page'!DT882</f>
        <v>2A BKGD</v>
      </c>
      <c r="Q882" s="21">
        <f>'Bruker data input page'!A882</f>
        <v>713</v>
      </c>
      <c r="R882" s="27">
        <f>'Bruker data input page'!B882</f>
        <v>44765.129166666666</v>
      </c>
      <c r="S882" s="22">
        <f>'Bruker data input page'!Y882*Calibrations!H$97+Calibrations!I$97</f>
        <v>54.17537298616751</v>
      </c>
      <c r="T882" s="23">
        <f>Calibrations!O$97*('Bruker data input page'!AK882/0.5993)^2+Calibrations!P$97*('Bruker data input page'!AK882/0.5993)+Calibrations!Q$97</f>
        <v>1.2246025772855407</v>
      </c>
      <c r="U882" s="22">
        <f>Calibrations!$V$97*'Bruker data input page'!W882^2+Calibrations!$W$97*'Bruker data input page'!W882+Calibrations!$X$97</f>
        <v>18.544149010034598</v>
      </c>
      <c r="V882" s="23">
        <f>('Bruker data input page'!AS882/0.69943)*Calibrations!AC$97+Calibrations!AD$97</f>
        <v>8.5933496954223294</v>
      </c>
      <c r="W882" s="23">
        <f>'Bruker data input page'!U882*Calibrations!AQ$97+Calibrations!AR$97</f>
        <v>10.648236005466103</v>
      </c>
      <c r="X882" s="23">
        <f>Calibrations!AJ$97*('Bruker data input page'!AQ882/0.77446)^2+('Bruker data input page'!AQ882/0.77446)*Calibrations!AK$97+Calibrations!AL$97</f>
        <v>0.1311020211450375</v>
      </c>
      <c r="Y882" s="23">
        <f>('Bruker data input page'!AI882/0.7147)*Calibrations!AX$97+Calibrations!AY$97</f>
        <v>11.743170501102455</v>
      </c>
      <c r="Z882" s="23">
        <f>('Bruker data input page'!AG882/0.8302)*Calibrations!BE$97+Calibrations!BF$97</f>
        <v>0.10418613215127243</v>
      </c>
      <c r="AA882" s="23">
        <f>((('Bruker data input page'!AA882/0.436)^2)*Calibrations!BK$97)+(('Bruker data input page'!AA882/0.436)*Calibrations!BL$97)+Calibrations!BM$97</f>
        <v>0.10008510092146317</v>
      </c>
      <c r="AB882" s="24">
        <f>'Bruker data input page'!AM882*Calibrations!BS$97*10000+Calibrations!BT$97</f>
        <v>283.51682257992587</v>
      </c>
      <c r="AC882" s="24">
        <f>Calibrations!CA$97*('Bruker data input page'!AO882*10000)^2+('Bruker data input page'!AO882*10000)*Calibrations!CB$97+Calibrations!CC$97</f>
        <v>335.24402591348405</v>
      </c>
      <c r="AD882" s="24">
        <f>'Bruker data input page'!AW882*10000*Calibrations!CI$97+Calibrations!CJ$97</f>
        <v>87.367430100362469</v>
      </c>
      <c r="AE882" s="24">
        <f>'Bruker data input page'!AY882*10000*Calibrations!CP$97+Calibrations!CQ$97</f>
        <v>67.962237602874509</v>
      </c>
      <c r="AF882" s="24">
        <f>Calibrations!$CW$97*('Bruker data input page'!BA882*10000)^2+('Bruker data input page'!BA882*10000)*Calibrations!$CX$97+Calibrations!$CY$97</f>
        <v>64.504866967631671</v>
      </c>
      <c r="AG882" s="24">
        <f>'Bruker data input page'!BI882*10000*Calibrations!DD$97+Calibrations!DE$97</f>
        <v>1.9009381417320252</v>
      </c>
      <c r="AH882" s="24">
        <f>('Bruker data input page'!BK882*10000)*Calibrations!DK$97+Calibrations!DL$97</f>
        <v>100.47860466669533</v>
      </c>
      <c r="AI882" s="24">
        <f>Calibrations!DR$97*('Bruker data input page'!BM882*10000)^2+('Bruker data input page'!BM882*10000)*Calibrations!DS$97+Calibrations!DT$97</f>
        <v>29.725107834104254</v>
      </c>
      <c r="AJ882" s="24">
        <f>Calibrations!DY$97*('Bruker data input page'!BO882*10000)^2+Calibrations!DZ$97*('Bruker data input page'!BO882*10000)+Calibrations!EA$97</f>
        <v>83.760661417809501</v>
      </c>
      <c r="AK882" s="21"/>
      <c r="AL882" s="21"/>
    </row>
    <row r="883" spans="2:38">
      <c r="B883" s="27">
        <f>'Bruker data input page'!B1560</f>
        <v>0</v>
      </c>
      <c r="C883" s="21">
        <f>'Bruker data input page'!G1560</f>
        <v>0</v>
      </c>
      <c r="D883" s="21">
        <f>'Bruker data input page'!H1560</f>
        <v>0</v>
      </c>
      <c r="E883" s="26">
        <f>'Bruker data input page'!L1560</f>
        <v>0</v>
      </c>
      <c r="F883" s="26"/>
      <c r="G883" s="26" t="str">
        <f>'Bruker data input page'!DK883</f>
        <v>393-U1560B-20R-3A</v>
      </c>
      <c r="H883" s="26" t="str">
        <f>'Bruker data input page'!DL883</f>
        <v>SHLF</v>
      </c>
      <c r="I883" s="26">
        <f>'Bruker data input page'!DM883</f>
        <v>0</v>
      </c>
      <c r="J883" s="26">
        <f>'Bruker data input page'!DN883</f>
        <v>0</v>
      </c>
      <c r="K883" s="26" t="str">
        <f>'Bruker data input page'!DO883</f>
        <v/>
      </c>
      <c r="L883" s="26">
        <f>'Bruker data input page'!DP883</f>
        <v>0</v>
      </c>
      <c r="M883" s="26">
        <f>'Bruker data input page'!DQ883</f>
        <v>0</v>
      </c>
      <c r="N883" s="26">
        <f>'Bruker data input page'!DR883</f>
        <v>0</v>
      </c>
      <c r="O883" s="26">
        <f>'Bruker data input page'!DS883</f>
        <v>42</v>
      </c>
      <c r="P883" s="21" t="str">
        <f>'Bruker data input page'!DT883</f>
        <v>3B ALT</v>
      </c>
      <c r="Q883" s="21">
        <f>'Bruker data input page'!A883</f>
        <v>714</v>
      </c>
      <c r="R883" s="27">
        <f>'Bruker data input page'!B883</f>
        <v>44765.131249999999</v>
      </c>
      <c r="S883" s="22">
        <f>'Bruker data input page'!Y883*Calibrations!H$97+Calibrations!I$97</f>
        <v>54.434152123229943</v>
      </c>
      <c r="T883" s="23">
        <f>Calibrations!O$97*('Bruker data input page'!AK883/0.5993)^2+Calibrations!P$97*('Bruker data input page'!AK883/0.5993)+Calibrations!Q$97</f>
        <v>1.2362627182997987</v>
      </c>
      <c r="U883" s="22">
        <f>Calibrations!$V$97*'Bruker data input page'!W883^2+Calibrations!$W$97*'Bruker data input page'!W883+Calibrations!$X$97</f>
        <v>18.199709885442331</v>
      </c>
      <c r="V883" s="23">
        <f>('Bruker data input page'!AS883/0.69943)*Calibrations!AC$97+Calibrations!AD$97</f>
        <v>8.6149373826885434</v>
      </c>
      <c r="W883" s="23">
        <f>'Bruker data input page'!U883*Calibrations!AQ$97+Calibrations!AR$97</f>
        <v>11.00416680841435</v>
      </c>
      <c r="X883" s="23">
        <f>Calibrations!AJ$97*('Bruker data input page'!AQ883/0.77446)^2+('Bruker data input page'!AQ883/0.77446)*Calibrations!AK$97+Calibrations!AL$97</f>
        <v>0.12849714668326362</v>
      </c>
      <c r="Y883" s="23">
        <f>('Bruker data input page'!AI883/0.7147)*Calibrations!AX$97+Calibrations!AY$97</f>
        <v>11.51144678801127</v>
      </c>
      <c r="Z883" s="23">
        <f>('Bruker data input page'!AG883/0.8302)*Calibrations!BE$97+Calibrations!BF$97</f>
        <v>0.10162047631914192</v>
      </c>
      <c r="AA883" s="23">
        <f>((('Bruker data input page'!AA883/0.436)^2)*Calibrations!BK$97)+(('Bruker data input page'!AA883/0.436)*Calibrations!BL$97)+Calibrations!BM$97</f>
        <v>7.4993746746722573E-2</v>
      </c>
      <c r="AB883" s="24">
        <f>'Bruker data input page'!AM883*Calibrations!BS$97*10000+Calibrations!BT$97</f>
        <v>292.0914970794131</v>
      </c>
      <c r="AC883" s="24">
        <f>Calibrations!CA$97*('Bruker data input page'!AO883*10000)^2+('Bruker data input page'!AO883*10000)*Calibrations!CB$97+Calibrations!CC$97</f>
        <v>380.73616492351277</v>
      </c>
      <c r="AD883" s="24">
        <f>'Bruker data input page'!AW883*10000*Calibrations!CI$97+Calibrations!CJ$97</f>
        <v>90.333014507276559</v>
      </c>
      <c r="AE883" s="24">
        <f>'Bruker data input page'!AY883*10000*Calibrations!CP$97+Calibrations!CQ$97</f>
        <v>67.962237602874509</v>
      </c>
      <c r="AF883" s="24">
        <f>Calibrations!$CW$97*('Bruker data input page'!BA883*10000)^2+('Bruker data input page'!BA883*10000)*Calibrations!$CX$97+Calibrations!$CY$97</f>
        <v>64.504866967631671</v>
      </c>
      <c r="AG883" s="24" t="e">
        <f>'Bruker data input page'!BI883*10000*Calibrations!DD$97+Calibrations!DE$97</f>
        <v>#VALUE!</v>
      </c>
      <c r="AH883" s="24">
        <f>('Bruker data input page'!BK883*10000)*Calibrations!DK$97+Calibrations!DL$97</f>
        <v>100.47860466669533</v>
      </c>
      <c r="AI883" s="24">
        <f>Calibrations!DR$97*('Bruker data input page'!BM883*10000)^2+('Bruker data input page'!BM883*10000)*Calibrations!DS$97+Calibrations!DT$97</f>
        <v>28.664408876081268</v>
      </c>
      <c r="AJ883" s="24">
        <f>Calibrations!DY$97*('Bruker data input page'!BO883*10000)^2+Calibrations!DZ$97*('Bruker data input page'!BO883*10000)+Calibrations!EA$97</f>
        <v>82.05945842966112</v>
      </c>
      <c r="AK883" s="21"/>
      <c r="AL883" s="21"/>
    </row>
    <row r="884" spans="2:38">
      <c r="B884" s="27">
        <f>'Bruker data input page'!B1561</f>
        <v>0</v>
      </c>
      <c r="C884" s="21">
        <f>'Bruker data input page'!G1561</f>
        <v>0</v>
      </c>
      <c r="D884" s="21">
        <f>'Bruker data input page'!H1561</f>
        <v>0</v>
      </c>
      <c r="E884" s="26">
        <f>'Bruker data input page'!L1561</f>
        <v>0</v>
      </c>
      <c r="F884" s="26"/>
      <c r="G884" s="26" t="str">
        <f>'Bruker data input page'!DK884</f>
        <v>393-U1560B-20R-3A</v>
      </c>
      <c r="H884" s="26" t="str">
        <f>'Bruker data input page'!DL884</f>
        <v>SHLF</v>
      </c>
      <c r="I884" s="26">
        <f>'Bruker data input page'!DM884</f>
        <v>0</v>
      </c>
      <c r="J884" s="26">
        <f>'Bruker data input page'!DN884</f>
        <v>0</v>
      </c>
      <c r="K884" s="26" t="str">
        <f>'Bruker data input page'!DO884</f>
        <v/>
      </c>
      <c r="L884" s="26">
        <f>'Bruker data input page'!DP884</f>
        <v>0</v>
      </c>
      <c r="M884" s="26">
        <f>'Bruker data input page'!DQ884</f>
        <v>0</v>
      </c>
      <c r="N884" s="26">
        <f>'Bruker data input page'!DR884</f>
        <v>0</v>
      </c>
      <c r="O884" s="26">
        <f>'Bruker data input page'!DS884</f>
        <v>53</v>
      </c>
      <c r="P884" s="21" t="str">
        <f>'Bruker data input page'!DT884</f>
        <v>4A ALT</v>
      </c>
      <c r="Q884" s="21">
        <f>'Bruker data input page'!A884</f>
        <v>715</v>
      </c>
      <c r="R884" s="27">
        <f>'Bruker data input page'!B884</f>
        <v>44765.134027777778</v>
      </c>
      <c r="S884" s="22">
        <f>'Bruker data input page'!Y884*Calibrations!H$97+Calibrations!I$97</f>
        <v>50.650487467695868</v>
      </c>
      <c r="T884" s="23">
        <f>Calibrations!O$97*('Bruker data input page'!AK884/0.5993)^2+Calibrations!P$97*('Bruker data input page'!AK884/0.5993)+Calibrations!Q$97</f>
        <v>1.1683004048951227</v>
      </c>
      <c r="U884" s="22">
        <f>Calibrations!$V$97*'Bruker data input page'!W884^2+Calibrations!$W$97*'Bruker data input page'!W884+Calibrations!$X$97</f>
        <v>16.479605961677411</v>
      </c>
      <c r="V884" s="23">
        <f>('Bruker data input page'!AS884/0.69943)*Calibrations!AC$97+Calibrations!AD$97</f>
        <v>8.7303595506052343</v>
      </c>
      <c r="W884" s="23">
        <f>'Bruker data input page'!U884*Calibrations!AQ$97+Calibrations!AR$97</f>
        <v>9.8085795811292051</v>
      </c>
      <c r="X884" s="23">
        <f>Calibrations!AJ$97*('Bruker data input page'!AQ884/0.77446)^2+('Bruker data input page'!AQ884/0.77446)*Calibrations!AK$97+Calibrations!AL$97</f>
        <v>0.14061244980334625</v>
      </c>
      <c r="Y884" s="23">
        <f>('Bruker data input page'!AI884/0.7147)*Calibrations!AX$97+Calibrations!AY$97</f>
        <v>10.830130351688634</v>
      </c>
      <c r="Z884" s="23">
        <f>('Bruker data input page'!AG884/0.8302)*Calibrations!BE$97+Calibrations!BF$97</f>
        <v>0.20711420729909585</v>
      </c>
      <c r="AA884" s="23">
        <f>((('Bruker data input page'!AA884/0.436)^2)*Calibrations!BK$97)+(('Bruker data input page'!AA884/0.436)*Calibrations!BL$97)+Calibrations!BM$97</f>
        <v>9.7438516200886352E-2</v>
      </c>
      <c r="AB884" s="24">
        <f>'Bruker data input page'!AM884*Calibrations!BS$97*10000+Calibrations!BT$97</f>
        <v>281.80188768002841</v>
      </c>
      <c r="AC884" s="24">
        <f>Calibrations!CA$97*('Bruker data input page'!AO884*10000)^2+('Bruker data input page'!AO884*10000)*Calibrations!CB$97+Calibrations!CC$97</f>
        <v>331.06863835089416</v>
      </c>
      <c r="AD884" s="24">
        <f>'Bruker data input page'!AW884*10000*Calibrations!CI$97+Calibrations!CJ$97</f>
        <v>94.287127049828698</v>
      </c>
      <c r="AE884" s="24">
        <f>'Bruker data input page'!AY884*10000*Calibrations!CP$97+Calibrations!CQ$97</f>
        <v>75.157966481694558</v>
      </c>
      <c r="AF884" s="24">
        <f>Calibrations!$CW$97*('Bruker data input page'!BA884*10000)^2+('Bruker data input page'!BA884*10000)*Calibrations!$CX$97+Calibrations!$CY$97</f>
        <v>60.296104618051245</v>
      </c>
      <c r="AG884" s="24" t="e">
        <f>'Bruker data input page'!BI884*10000*Calibrations!DD$97+Calibrations!DE$97</f>
        <v>#VALUE!</v>
      </c>
      <c r="AH884" s="24">
        <f>('Bruker data input page'!BK884*10000)*Calibrations!DK$97+Calibrations!DL$97</f>
        <v>98.492249444534551</v>
      </c>
      <c r="AI884" s="24">
        <f>Calibrations!DR$97*('Bruker data input page'!BM884*10000)^2+('Bruker data input page'!BM884*10000)*Calibrations!DS$97+Calibrations!DT$97</f>
        <v>26.542141426048879</v>
      </c>
      <c r="AJ884" s="24">
        <f>Calibrations!DY$97*('Bruker data input page'!BO884*10000)^2+Calibrations!DZ$97*('Bruker data input page'!BO884*10000)+Calibrations!EA$97</f>
        <v>83.760661417809501</v>
      </c>
      <c r="AK884" s="21"/>
      <c r="AL884" s="21"/>
    </row>
    <row r="885" spans="2:38">
      <c r="B885" s="27">
        <f>'Bruker data input page'!B1562</f>
        <v>0</v>
      </c>
      <c r="C885" s="21">
        <f>'Bruker data input page'!G1562</f>
        <v>0</v>
      </c>
      <c r="D885" s="21">
        <f>'Bruker data input page'!H1562</f>
        <v>0</v>
      </c>
      <c r="E885" s="26">
        <f>'Bruker data input page'!L1562</f>
        <v>0</v>
      </c>
      <c r="F885" s="26"/>
      <c r="G885" s="26" t="str">
        <f>'Bruker data input page'!DK885</f>
        <v>393-U1560B-20R-3A</v>
      </c>
      <c r="H885" s="26" t="str">
        <f>'Bruker data input page'!DL885</f>
        <v>SHLF</v>
      </c>
      <c r="I885" s="26">
        <f>'Bruker data input page'!DM885</f>
        <v>0</v>
      </c>
      <c r="J885" s="26">
        <f>'Bruker data input page'!DN885</f>
        <v>0</v>
      </c>
      <c r="K885" s="26" t="str">
        <f>'Bruker data input page'!DO885</f>
        <v/>
      </c>
      <c r="L885" s="26">
        <f>'Bruker data input page'!DP885</f>
        <v>0</v>
      </c>
      <c r="M885" s="26">
        <f>'Bruker data input page'!DQ885</f>
        <v>0</v>
      </c>
      <c r="N885" s="26">
        <f>'Bruker data input page'!DR885</f>
        <v>0</v>
      </c>
      <c r="O885" s="26">
        <f>'Bruker data input page'!DS885</f>
        <v>64</v>
      </c>
      <c r="P885" s="21" t="str">
        <f>'Bruker data input page'!DT885</f>
        <v>6B ALT</v>
      </c>
      <c r="Q885" s="21">
        <f>'Bruker data input page'!A885</f>
        <v>716</v>
      </c>
      <c r="R885" s="27">
        <f>'Bruker data input page'!B885</f>
        <v>44765.135416666664</v>
      </c>
      <c r="S885" s="22">
        <f>'Bruker data input page'!Y885*Calibrations!H$97+Calibrations!I$97</f>
        <v>52.977836290826708</v>
      </c>
      <c r="T885" s="23">
        <f>Calibrations!O$97*('Bruker data input page'!AK885/0.5993)^2+Calibrations!P$97*('Bruker data input page'!AK885/0.5993)+Calibrations!Q$97</f>
        <v>1.3298593827666763</v>
      </c>
      <c r="U885" s="22">
        <f>Calibrations!$V$97*'Bruker data input page'!W885^2+Calibrations!$W$97*'Bruker data input page'!W885+Calibrations!$X$97</f>
        <v>17.785518065789269</v>
      </c>
      <c r="V885" s="23">
        <f>('Bruker data input page'!AS885/0.69943)*Calibrations!AC$97+Calibrations!AD$97</f>
        <v>9.3458964735225489</v>
      </c>
      <c r="W885" s="23">
        <f>'Bruker data input page'!U885*Calibrations!AQ$97+Calibrations!AR$97</f>
        <v>8.8803754611104555</v>
      </c>
      <c r="X885" s="23">
        <f>Calibrations!AJ$97*('Bruker data input page'!AQ885/0.77446)^2+('Bruker data input page'!AQ885/0.77446)*Calibrations!AK$97+Calibrations!AL$97</f>
        <v>0.12822063735505407</v>
      </c>
      <c r="Y885" s="23">
        <f>('Bruker data input page'!AI885/0.7147)*Calibrations!AX$97+Calibrations!AY$97</f>
        <v>11.994838896463644</v>
      </c>
      <c r="Z885" s="23">
        <f>('Bruker data input page'!AG885/0.8302)*Calibrations!BE$97+Calibrations!BF$97</f>
        <v>0.2182823562154286</v>
      </c>
      <c r="AA885" s="23">
        <f>((('Bruker data input page'!AA885/0.436)^2)*Calibrations!BK$97)+(('Bruker data input page'!AA885/0.436)*Calibrations!BL$97)+Calibrations!BM$97</f>
        <v>9.0617083385420363E-2</v>
      </c>
      <c r="AB885" s="24">
        <f>'Bruker data input page'!AM885*Calibrations!BS$97*10000+Calibrations!BT$97</f>
        <v>256.93533163151545</v>
      </c>
      <c r="AC885" s="24">
        <f>Calibrations!CA$97*('Bruker data input page'!AO885*10000)^2+('Bruker data input page'!AO885*10000)*Calibrations!CB$97+Calibrations!CC$97</f>
        <v>366.21154254524561</v>
      </c>
      <c r="AD885" s="24">
        <f>'Bruker data input page'!AW885*10000*Calibrations!CI$97+Calibrations!CJ$97</f>
        <v>86.378901964724434</v>
      </c>
      <c r="AE885" s="24">
        <f>'Bruker data input page'!AY885*10000*Calibrations!CP$97+Calibrations!CQ$97</f>
        <v>66.934276334471647</v>
      </c>
      <c r="AF885" s="24">
        <f>Calibrations!$CW$97*('Bruker data input page'!BA885*10000)^2+('Bruker data input page'!BA885*10000)*Calibrations!$CX$97+Calibrations!$CY$97</f>
        <v>65.895924321780186</v>
      </c>
      <c r="AG885" s="24">
        <f>'Bruker data input page'!BI885*10000*Calibrations!DD$97+Calibrations!DE$97</f>
        <v>3.0310147047823475</v>
      </c>
      <c r="AH885" s="24">
        <f>('Bruker data input page'!BK885*10000)*Calibrations!DK$97+Calibrations!DL$97</f>
        <v>105.44449272209728</v>
      </c>
      <c r="AI885" s="24">
        <f>Calibrations!DR$97*('Bruker data input page'!BM885*10000)^2+('Bruker data input page'!BM885*10000)*Calibrations!DS$97+Calibrations!DT$97</f>
        <v>28.664408876081268</v>
      </c>
      <c r="AJ885" s="24">
        <f>Calibrations!DY$97*('Bruker data input page'!BO885*10000)^2+Calibrations!DZ$97*('Bruker data input page'!BO885*10000)+Calibrations!EA$97</f>
        <v>89.705123550835296</v>
      </c>
      <c r="AK885" s="21"/>
      <c r="AL885" s="21"/>
    </row>
    <row r="886" spans="2:38">
      <c r="B886" s="27">
        <f>'Bruker data input page'!B1563</f>
        <v>0</v>
      </c>
      <c r="C886" s="21">
        <f>'Bruker data input page'!G1563</f>
        <v>0</v>
      </c>
      <c r="D886" s="21">
        <f>'Bruker data input page'!H1563</f>
        <v>0</v>
      </c>
      <c r="E886" s="26">
        <f>'Bruker data input page'!L1563</f>
        <v>0</v>
      </c>
      <c r="F886" s="26"/>
      <c r="G886" s="26" t="str">
        <f>'Bruker data input page'!DK886</f>
        <v>393-U1560B-20R-3A</v>
      </c>
      <c r="H886" s="26" t="str">
        <f>'Bruker data input page'!DL886</f>
        <v>SHLF</v>
      </c>
      <c r="I886" s="26">
        <f>'Bruker data input page'!DM886</f>
        <v>0</v>
      </c>
      <c r="J886" s="26">
        <f>'Bruker data input page'!DN886</f>
        <v>0</v>
      </c>
      <c r="K886" s="26" t="str">
        <f>'Bruker data input page'!DO886</f>
        <v/>
      </c>
      <c r="L886" s="26">
        <f>'Bruker data input page'!DP886</f>
        <v>0</v>
      </c>
      <c r="M886" s="26">
        <f>'Bruker data input page'!DQ886</f>
        <v>0</v>
      </c>
      <c r="N886" s="26">
        <f>'Bruker data input page'!DR886</f>
        <v>0</v>
      </c>
      <c r="O886" s="26">
        <f>'Bruker data input page'!DS886</f>
        <v>84</v>
      </c>
      <c r="P886" s="21" t="str">
        <f>'Bruker data input page'!DT886</f>
        <v>9B ALT</v>
      </c>
      <c r="Q886" s="21">
        <f>'Bruker data input page'!A886</f>
        <v>717</v>
      </c>
      <c r="R886" s="27">
        <f>'Bruker data input page'!B886</f>
        <v>44765.137499999997</v>
      </c>
      <c r="S886" s="22">
        <f>'Bruker data input page'!Y886*Calibrations!H$97+Calibrations!I$97</f>
        <v>54.846440280074134</v>
      </c>
      <c r="T886" s="23">
        <f>Calibrations!O$97*('Bruker data input page'!AK886/0.5993)^2+Calibrations!P$97*('Bruker data input page'!AK886/0.5993)+Calibrations!Q$97</f>
        <v>1.387197159668403</v>
      </c>
      <c r="U886" s="22">
        <f>Calibrations!$V$97*'Bruker data input page'!W886^2+Calibrations!$W$97*'Bruker data input page'!W886+Calibrations!$X$97</f>
        <v>17.918474555970715</v>
      </c>
      <c r="V886" s="23">
        <f>('Bruker data input page'!AS886/0.69943)*Calibrations!AC$97+Calibrations!AD$97</f>
        <v>10.322235609615852</v>
      </c>
      <c r="W886" s="23">
        <f>'Bruker data input page'!U886*Calibrations!AQ$97+Calibrations!AR$97</f>
        <v>11.499299229028392</v>
      </c>
      <c r="X886" s="23">
        <f>Calibrations!AJ$97*('Bruker data input page'!AQ886/0.77446)^2+('Bruker data input page'!AQ886/0.77446)*Calibrations!AK$97+Calibrations!AL$97</f>
        <v>0.15240520703328364</v>
      </c>
      <c r="Y886" s="23">
        <f>('Bruker data input page'!AI886/0.7147)*Calibrations!AX$97+Calibrations!AY$97</f>
        <v>12.261123242190639</v>
      </c>
      <c r="Z886" s="23">
        <f>('Bruker data input page'!AG886/0.8302)*Calibrations!BE$97+Calibrations!BF$97</f>
        <v>9.1659694853223533E-2</v>
      </c>
      <c r="AA886" s="23">
        <f>((('Bruker data input page'!AA886/0.436)^2)*Calibrations!BK$97)+(('Bruker data input page'!AA886/0.436)*Calibrations!BL$97)+Calibrations!BM$97</f>
        <v>7.5376219671089761E-2</v>
      </c>
      <c r="AB886" s="24">
        <f>'Bruker data input page'!AM886*Calibrations!BS$97*10000+Calibrations!BT$97</f>
        <v>371.83596992464436</v>
      </c>
      <c r="AC886" s="24">
        <f>Calibrations!CA$97*('Bruker data input page'!AO886*10000)^2+('Bruker data input page'!AO886*10000)*Calibrations!CB$97+Calibrations!CC$97</f>
        <v>357.37592987792243</v>
      </c>
      <c r="AD886" s="24">
        <f>'Bruker data input page'!AW886*10000*Calibrations!CI$97+Calibrations!CJ$97</f>
        <v>75.505092472706082</v>
      </c>
      <c r="AE886" s="24">
        <f>'Bruker data input page'!AY886*10000*Calibrations!CP$97+Calibrations!CQ$97</f>
        <v>62.822431260860185</v>
      </c>
      <c r="AF886" s="24">
        <f>Calibrations!$CW$97*('Bruker data input page'!BA886*10000)^2+('Bruker data input page'!BA886*10000)*Calibrations!$CX$97+Calibrations!$CY$97</f>
        <v>83.439883904166209</v>
      </c>
      <c r="AG886" s="24" t="e">
        <f>'Bruker data input page'!BI886*10000*Calibrations!DD$97+Calibrations!DE$97</f>
        <v>#VALUE!</v>
      </c>
      <c r="AH886" s="24">
        <f>('Bruker data input page'!BK886*10000)*Calibrations!DK$97+Calibrations!DL$97</f>
        <v>102.46495988885611</v>
      </c>
      <c r="AI886" s="24">
        <f>Calibrations!DR$97*('Bruker data input page'!BM886*10000)^2+('Bruker data input page'!BM886*10000)*Calibrations!DS$97+Calibrations!DT$97</f>
        <v>32.905465640200383</v>
      </c>
      <c r="AJ886" s="24">
        <f>Calibrations!DY$97*('Bruker data input page'!BO886*10000)^2+Calibrations!DZ$97*('Bruker data input page'!BO886*10000)+Calibrations!EA$97</f>
        <v>83.760661417809501</v>
      </c>
      <c r="AK886" s="21"/>
      <c r="AL886" s="21"/>
    </row>
    <row r="887" spans="2:38">
      <c r="B887" s="27">
        <f>'Bruker data input page'!B1564</f>
        <v>0</v>
      </c>
      <c r="C887" s="21">
        <f>'Bruker data input page'!G1564</f>
        <v>0</v>
      </c>
      <c r="D887" s="21">
        <f>'Bruker data input page'!H1564</f>
        <v>0</v>
      </c>
      <c r="E887" s="26">
        <f>'Bruker data input page'!L1564</f>
        <v>0</v>
      </c>
      <c r="F887" s="26"/>
      <c r="G887" s="26" t="str">
        <f>'Bruker data input page'!DK887</f>
        <v>393-U1560B-20R-4A</v>
      </c>
      <c r="H887" s="26" t="str">
        <f>'Bruker data input page'!DL887</f>
        <v>SHLF</v>
      </c>
      <c r="I887" s="26">
        <f>'Bruker data input page'!DM887</f>
        <v>0</v>
      </c>
      <c r="J887" s="26">
        <f>'Bruker data input page'!DN887</f>
        <v>0</v>
      </c>
      <c r="K887" s="26" t="str">
        <f>'Bruker data input page'!DO887</f>
        <v/>
      </c>
      <c r="L887" s="26">
        <f>'Bruker data input page'!DP887</f>
        <v>0</v>
      </c>
      <c r="M887" s="26">
        <f>'Bruker data input page'!DQ887</f>
        <v>0</v>
      </c>
      <c r="N887" s="26">
        <f>'Bruker data input page'!DR887</f>
        <v>0</v>
      </c>
      <c r="O887" s="26">
        <f>'Bruker data input page'!DS887</f>
        <v>4</v>
      </c>
      <c r="P887" s="21" t="str">
        <f>'Bruker data input page'!DT887</f>
        <v>1A ALT</v>
      </c>
      <c r="Q887" s="21">
        <f>'Bruker data input page'!A887</f>
        <v>718</v>
      </c>
      <c r="R887" s="27">
        <f>'Bruker data input page'!B887</f>
        <v>44765.13958333333</v>
      </c>
      <c r="S887" s="22">
        <f>'Bruker data input page'!Y887*Calibrations!H$97+Calibrations!I$97</f>
        <v>51.326069732772545</v>
      </c>
      <c r="T887" s="23">
        <f>Calibrations!O$97*('Bruker data input page'!AK887/0.5993)^2+Calibrations!P$97*('Bruker data input page'!AK887/0.5993)+Calibrations!Q$97</f>
        <v>1.3359077369896823</v>
      </c>
      <c r="U887" s="22">
        <f>Calibrations!$V$97*'Bruker data input page'!W887^2+Calibrations!$W$97*'Bruker data input page'!W887+Calibrations!$X$97</f>
        <v>17.990322200356406</v>
      </c>
      <c r="V887" s="23">
        <f>('Bruker data input page'!AS887/0.69943)*Calibrations!AC$97+Calibrations!AD$97</f>
        <v>9.9129330590484344</v>
      </c>
      <c r="W887" s="23">
        <f>'Bruker data input page'!U887*Calibrations!AQ$97+Calibrations!AR$97</f>
        <v>6.8518985547916165</v>
      </c>
      <c r="X887" s="23">
        <f>Calibrations!AJ$97*('Bruker data input page'!AQ887/0.77446)^2+('Bruker data input page'!AQ887/0.77446)*Calibrations!AK$97+Calibrations!AL$97</f>
        <v>0.12500912747456577</v>
      </c>
      <c r="Y887" s="23">
        <f>('Bruker data input page'!AI887/0.7147)*Calibrations!AX$97+Calibrations!AY$97</f>
        <v>12.52969133016229</v>
      </c>
      <c r="Z887" s="23">
        <f>('Bruker data input page'!AG887/0.8302)*Calibrations!BE$97+Calibrations!BF$97</f>
        <v>0.19247487696282184</v>
      </c>
      <c r="AA887" s="23">
        <f>((('Bruker data input page'!AA887/0.436)^2)*Calibrations!BK$97)+(('Bruker data input page'!AA887/0.436)*Calibrations!BL$97)+Calibrations!BM$97</f>
        <v>9.5545974643562334E-2</v>
      </c>
      <c r="AB887" s="24">
        <f>'Bruker data input page'!AM887*Calibrations!BS$97*10000+Calibrations!BT$97</f>
        <v>257.79279908146418</v>
      </c>
      <c r="AC887" s="24">
        <f>Calibrations!CA$97*('Bruker data input page'!AO887*10000)^2+('Bruker data input page'!AO887*10000)*Calibrations!CB$97+Calibrations!CC$97</f>
        <v>340.16518624673006</v>
      </c>
      <c r="AD887" s="24">
        <f>'Bruker data input page'!AW887*10000*Calibrations!CI$97+Calibrations!CJ$97</f>
        <v>73.528036201430027</v>
      </c>
      <c r="AE887" s="24">
        <f>'Bruker data input page'!AY887*10000*Calibrations!CP$97+Calibrations!CQ$97</f>
        <v>71.046121408083096</v>
      </c>
      <c r="AF887" s="24">
        <f>Calibrations!$CW$97*('Bruker data input page'!BA887*10000)^2+('Bruker data input page'!BA887*10000)*Calibrations!$CX$97+Calibrations!$CY$97</f>
        <v>68.660243886509832</v>
      </c>
      <c r="AG887" s="24" t="e">
        <f>'Bruker data input page'!BI887*10000*Calibrations!DD$97+Calibrations!DE$97</f>
        <v>#VALUE!</v>
      </c>
      <c r="AH887" s="24">
        <f>('Bruker data input page'!BK887*10000)*Calibrations!DK$97+Calibrations!DL$97</f>
        <v>109.41720316641884</v>
      </c>
      <c r="AI887" s="24">
        <f>Calibrations!DR$97*('Bruker data input page'!BM887*10000)^2+('Bruker data input page'!BM887*10000)*Calibrations!DS$97+Calibrations!DT$97</f>
        <v>28.664408876081268</v>
      </c>
      <c r="AJ887" s="24">
        <f>Calibrations!DY$97*('Bruker data input page'!BO887*10000)^2+Calibrations!DZ$97*('Bruker data input page'!BO887*10000)+Calibrations!EA$97</f>
        <v>82.910214659060614</v>
      </c>
      <c r="AK887" s="21"/>
      <c r="AL887" s="21"/>
    </row>
    <row r="888" spans="2:38">
      <c r="B888" s="27">
        <f>'Bruker data input page'!B1565</f>
        <v>0</v>
      </c>
      <c r="C888" s="21">
        <f>'Bruker data input page'!G1565</f>
        <v>0</v>
      </c>
      <c r="D888" s="21">
        <f>'Bruker data input page'!H1565</f>
        <v>0</v>
      </c>
      <c r="E888" s="26">
        <f>'Bruker data input page'!L1565</f>
        <v>0</v>
      </c>
      <c r="F888" s="26"/>
      <c r="G888" s="26" t="str">
        <f>'Bruker data input page'!DK888</f>
        <v>393-U1560B-20R-4A</v>
      </c>
      <c r="H888" s="26" t="str">
        <f>'Bruker data input page'!DL888</f>
        <v>SHLF</v>
      </c>
      <c r="I888" s="26">
        <f>'Bruker data input page'!DM888</f>
        <v>0</v>
      </c>
      <c r="J888" s="26">
        <f>'Bruker data input page'!DN888</f>
        <v>0</v>
      </c>
      <c r="K888" s="26" t="str">
        <f>'Bruker data input page'!DO888</f>
        <v/>
      </c>
      <c r="L888" s="26">
        <f>'Bruker data input page'!DP888</f>
        <v>0</v>
      </c>
      <c r="M888" s="26">
        <f>'Bruker data input page'!DQ888</f>
        <v>0</v>
      </c>
      <c r="N888" s="26">
        <f>'Bruker data input page'!DR888</f>
        <v>0</v>
      </c>
      <c r="O888" s="26">
        <f>'Bruker data input page'!DS888</f>
        <v>38</v>
      </c>
      <c r="P888" s="21" t="str">
        <f>'Bruker data input page'!DT888</f>
        <v>1C BKGD</v>
      </c>
      <c r="Q888" s="21">
        <f>'Bruker data input page'!A888</f>
        <v>719</v>
      </c>
      <c r="R888" s="27">
        <f>'Bruker data input page'!B888</f>
        <v>44765.143750000003</v>
      </c>
      <c r="S888" s="22">
        <f>'Bruker data input page'!Y888*Calibrations!H$97+Calibrations!I$97</f>
        <v>53.187782450234103</v>
      </c>
      <c r="T888" s="23">
        <f>Calibrations!O$97*('Bruker data input page'!AK888/0.5993)^2+Calibrations!P$97*('Bruker data input page'!AK888/0.5993)+Calibrations!Q$97</f>
        <v>1.2087990028192945</v>
      </c>
      <c r="U888" s="22">
        <f>Calibrations!$V$97*'Bruker data input page'!W888^2+Calibrations!$W$97*'Bruker data input page'!W888+Calibrations!$X$97</f>
        <v>17.831509029383991</v>
      </c>
      <c r="V888" s="23">
        <f>('Bruker data input page'!AS888/0.69943)*Calibrations!AC$97+Calibrations!AD$97</f>
        <v>8.8257771283218993</v>
      </c>
      <c r="W888" s="23">
        <f>'Bruker data input page'!U888*Calibrations!AQ$97+Calibrations!AR$97</f>
        <v>12.22508099669146</v>
      </c>
      <c r="X888" s="23">
        <f>Calibrations!AJ$97*('Bruker data input page'!AQ888/0.77446)^2+('Bruker data input page'!AQ888/0.77446)*Calibrations!AK$97+Calibrations!AL$97</f>
        <v>0.12738846706591783</v>
      </c>
      <c r="Y888" s="23">
        <f>('Bruker data input page'!AI888/0.7147)*Calibrations!AX$97+Calibrations!AY$97</f>
        <v>11.19735610462946</v>
      </c>
      <c r="Z888" s="23">
        <f>('Bruker data input page'!AG888/0.8302)*Calibrations!BE$97+Calibrations!BF$97</f>
        <v>8.1849834318606929E-2</v>
      </c>
      <c r="AA888" s="23">
        <f>((('Bruker data input page'!AA888/0.436)^2)*Calibrations!BK$97)+(('Bruker data input page'!AA888/0.436)*Calibrations!BL$97)+Calibrations!BM$97</f>
        <v>9.8951275106884076E-2</v>
      </c>
      <c r="AB888" s="24">
        <f>'Bruker data input page'!AM888*Calibrations!BS$97*10000+Calibrations!BT$97</f>
        <v>292.0914970794131</v>
      </c>
      <c r="AC888" s="24">
        <f>Calibrations!CA$97*('Bruker data input page'!AO888*10000)^2+('Bruker data input page'!AO888*10000)*Calibrations!CB$97+Calibrations!CC$97</f>
        <v>334.41436080956373</v>
      </c>
      <c r="AD888" s="24">
        <f>'Bruker data input page'!AW888*10000*Calibrations!CI$97+Calibrations!CJ$97</f>
        <v>96.264183321104753</v>
      </c>
      <c r="AE888" s="24">
        <f>'Bruker data input page'!AY888*10000*Calibrations!CP$97+Calibrations!CQ$97</f>
        <v>70.018160139680234</v>
      </c>
      <c r="AF888" s="24">
        <f>Calibrations!$CW$97*('Bruker data input page'!BA888*10000)^2+('Bruker data input page'!BA888*10000)*Calibrations!$CX$97+Calibrations!$CY$97</f>
        <v>67.281049961406254</v>
      </c>
      <c r="AG888" s="24" t="e">
        <f>'Bruker data input page'!BI888*10000*Calibrations!DD$97+Calibrations!DE$97</f>
        <v>#VALUE!</v>
      </c>
      <c r="AH888" s="24">
        <f>('Bruker data input page'!BK888*10000)*Calibrations!DK$97+Calibrations!DL$97</f>
        <v>96.505894222373783</v>
      </c>
      <c r="AI888" s="24">
        <f>Calibrations!DR$97*('Bruker data input page'!BM888*10000)^2+('Bruker data input page'!BM888*10000)*Calibrations!DS$97+Calibrations!DT$97</f>
        <v>29.725107834104254</v>
      </c>
      <c r="AJ888" s="24">
        <f>Calibrations!DY$97*('Bruker data input page'!BO888*10000)^2+Calibrations!DZ$97*('Bruker data input page'!BO888*10000)+Calibrations!EA$97</f>
        <v>82.05945842966112</v>
      </c>
      <c r="AK888" s="21"/>
      <c r="AL888" s="21"/>
    </row>
    <row r="889" spans="2:38">
      <c r="B889" s="27">
        <f>'Bruker data input page'!B1566</f>
        <v>0</v>
      </c>
      <c r="C889" s="21">
        <f>'Bruker data input page'!G1566</f>
        <v>0</v>
      </c>
      <c r="D889" s="21">
        <f>'Bruker data input page'!H1566</f>
        <v>0</v>
      </c>
      <c r="E889" s="26">
        <f>'Bruker data input page'!L1566</f>
        <v>0</v>
      </c>
      <c r="F889" s="26"/>
      <c r="G889" s="26" t="str">
        <f>'Bruker data input page'!DK889</f>
        <v>393-U1560B-20R-4A</v>
      </c>
      <c r="H889" s="26" t="str">
        <f>'Bruker data input page'!DL889</f>
        <v>SHLF</v>
      </c>
      <c r="I889" s="26">
        <f>'Bruker data input page'!DM889</f>
        <v>0</v>
      </c>
      <c r="J889" s="26">
        <f>'Bruker data input page'!DN889</f>
        <v>0</v>
      </c>
      <c r="K889" s="26" t="str">
        <f>'Bruker data input page'!DO889</f>
        <v/>
      </c>
      <c r="L889" s="26">
        <f>'Bruker data input page'!DP889</f>
        <v>0</v>
      </c>
      <c r="M889" s="26">
        <f>'Bruker data input page'!DQ889</f>
        <v>0</v>
      </c>
      <c r="N889" s="26">
        <f>'Bruker data input page'!DR889</f>
        <v>0</v>
      </c>
      <c r="O889" s="26">
        <f>'Bruker data input page'!DS889</f>
        <v>59</v>
      </c>
      <c r="P889" s="21" t="str">
        <f>'Bruker data input page'!DT889</f>
        <v>1E BKGD</v>
      </c>
      <c r="Q889" s="21">
        <f>'Bruker data input page'!A889</f>
        <v>720</v>
      </c>
      <c r="R889" s="27">
        <f>'Bruker data input page'!B889</f>
        <v>44765.145833333336</v>
      </c>
      <c r="S889" s="22">
        <f>'Bruker data input page'!Y889*Calibrations!H$97+Calibrations!I$97</f>
        <v>53.532821299650692</v>
      </c>
      <c r="T889" s="23">
        <f>Calibrations!O$97*('Bruker data input page'!AK889/0.5993)^2+Calibrations!P$97*('Bruker data input page'!AK889/0.5993)+Calibrations!Q$97</f>
        <v>1.2400274883937894</v>
      </c>
      <c r="U889" s="22">
        <f>Calibrations!$V$97*'Bruker data input page'!W889^2+Calibrations!$W$97*'Bruker data input page'!W889+Calibrations!$X$97</f>
        <v>17.856472350007056</v>
      </c>
      <c r="V889" s="23">
        <f>('Bruker data input page'!AS889/0.69943)*Calibrations!AC$97+Calibrations!AD$97</f>
        <v>9.4405944616636734</v>
      </c>
      <c r="W889" s="23">
        <f>'Bruker data input page'!U889*Calibrations!AQ$97+Calibrations!AR$97</f>
        <v>11.218382631155606</v>
      </c>
      <c r="X889" s="23">
        <f>Calibrations!AJ$97*('Bruker data input page'!AQ889/0.77446)^2+('Bruker data input page'!AQ889/0.77446)*Calibrations!AK$97+Calibrations!AL$97</f>
        <v>0.15039083575201118</v>
      </c>
      <c r="Y889" s="23">
        <f>('Bruker data input page'!AI889/0.7147)*Calibrations!AX$97+Calibrations!AY$97</f>
        <v>11.492415602639131</v>
      </c>
      <c r="Z889" s="23">
        <f>('Bruker data input page'!AG889/0.8302)*Calibrations!BE$97+Calibrations!BF$97</f>
        <v>0.1028278437695563</v>
      </c>
      <c r="AA889" s="23">
        <f>((('Bruker data input page'!AA889/0.436)^2)*Calibrations!BK$97)+(('Bruker data input page'!AA889/0.436)*Calibrations!BL$97)+Calibrations!BM$97</f>
        <v>0.13603110126456491</v>
      </c>
      <c r="AB889" s="24">
        <f>'Bruker data input page'!AM889*Calibrations!BS$97*10000+Calibrations!BT$97</f>
        <v>353.82915347572117</v>
      </c>
      <c r="AC889" s="24">
        <f>Calibrations!CA$97*('Bruker data input page'!AO889*10000)^2+('Bruker data input page'!AO889*10000)*Calibrations!CB$97+Calibrations!CC$97</f>
        <v>321.64463973489853</v>
      </c>
      <c r="AD889" s="24">
        <f>'Bruker data input page'!AW889*10000*Calibrations!CI$97+Calibrations!CJ$97</f>
        <v>86.378901964724434</v>
      </c>
      <c r="AE889" s="24">
        <f>'Bruker data input page'!AY889*10000*Calibrations!CP$97+Calibrations!CQ$97</f>
        <v>100.85699819176617</v>
      </c>
      <c r="AF889" s="24">
        <f>Calibrations!$CW$97*('Bruker data input page'!BA889*10000)^2+('Bruker data input page'!BA889*10000)*Calibrations!$CX$97+Calibrations!$CY$97</f>
        <v>60.296104618051245</v>
      </c>
      <c r="AG889" s="24" t="e">
        <f>'Bruker data input page'!BI889*10000*Calibrations!DD$97+Calibrations!DE$97</f>
        <v>#VALUE!</v>
      </c>
      <c r="AH889" s="24">
        <f>('Bruker data input page'!BK889*10000)*Calibrations!DK$97+Calibrations!DL$97</f>
        <v>94.519539000212987</v>
      </c>
      <c r="AI889" s="24">
        <f>Calibrations!DR$97*('Bruker data input page'!BM889*10000)^2+('Bruker data input page'!BM889*10000)*Calibrations!DS$97+Calibrations!DT$97</f>
        <v>29.725107834104254</v>
      </c>
      <c r="AJ889" s="24">
        <f>Calibrations!DY$97*('Bruker data input page'!BO889*10000)^2+Calibrations!DZ$97*('Bruker data input page'!BO889*10000)+Calibrations!EA$97</f>
        <v>83.760661417809501</v>
      </c>
      <c r="AK889" s="21"/>
      <c r="AL889" s="21"/>
    </row>
    <row r="890" spans="2:38">
      <c r="B890" s="27">
        <f>'Bruker data input page'!B1567</f>
        <v>0</v>
      </c>
      <c r="C890" s="21">
        <f>'Bruker data input page'!G1567</f>
        <v>0</v>
      </c>
      <c r="D890" s="21">
        <f>'Bruker data input page'!H1567</f>
        <v>0</v>
      </c>
      <c r="E890" s="26">
        <f>'Bruker data input page'!L1567</f>
        <v>0</v>
      </c>
      <c r="F890" s="26"/>
      <c r="G890" s="26" t="str">
        <f>'Bruker data input page'!DK890</f>
        <v>393-U1560B-20R-4A</v>
      </c>
      <c r="H890" s="26" t="str">
        <f>'Bruker data input page'!DL890</f>
        <v>SHLF</v>
      </c>
      <c r="I890" s="26">
        <f>'Bruker data input page'!DM890</f>
        <v>0</v>
      </c>
      <c r="J890" s="26">
        <f>'Bruker data input page'!DN890</f>
        <v>0</v>
      </c>
      <c r="K890" s="26" t="str">
        <f>'Bruker data input page'!DO890</f>
        <v/>
      </c>
      <c r="L890" s="26">
        <f>'Bruker data input page'!DP890</f>
        <v>0</v>
      </c>
      <c r="M890" s="26">
        <f>'Bruker data input page'!DQ890</f>
        <v>0</v>
      </c>
      <c r="N890" s="26">
        <f>'Bruker data input page'!DR890</f>
        <v>0</v>
      </c>
      <c r="O890" s="26">
        <f>'Bruker data input page'!DS890</f>
        <v>84</v>
      </c>
      <c r="P890" s="21" t="str">
        <f>'Bruker data input page'!DT890</f>
        <v>2A ALT</v>
      </c>
      <c r="Q890" s="21">
        <f>'Bruker data input page'!A890</f>
        <v>721</v>
      </c>
      <c r="R890" s="27">
        <f>'Bruker data input page'!B890</f>
        <v>44765.148611111108</v>
      </c>
      <c r="S890" s="22">
        <f>'Bruker data input page'!Y890*Calibrations!H$97+Calibrations!I$97</f>
        <v>55.104862972044195</v>
      </c>
      <c r="T890" s="23">
        <f>Calibrations!O$97*('Bruker data input page'!AK890/0.5993)^2+Calibrations!P$97*('Bruker data input page'!AK890/0.5993)+Calibrations!Q$97</f>
        <v>1.2954690123253618</v>
      </c>
      <c r="U890" s="22">
        <f>Calibrations!$V$97*'Bruker data input page'!W890^2+Calibrations!$W$97*'Bruker data input page'!W890+Calibrations!$X$97</f>
        <v>18.304563064038504</v>
      </c>
      <c r="V890" s="23">
        <f>('Bruker data input page'!AS890/0.69943)*Calibrations!AC$97+Calibrations!AD$97</f>
        <v>9.1683017662791606</v>
      </c>
      <c r="W890" s="23">
        <f>'Bruker data input page'!U890*Calibrations!AQ$97+Calibrations!AR$97</f>
        <v>10.731176969325308</v>
      </c>
      <c r="X890" s="23">
        <f>Calibrations!AJ$97*('Bruker data input page'!AQ890/0.77446)^2+('Bruker data input page'!AQ890/0.77446)*Calibrations!AK$97+Calibrations!AL$97</f>
        <v>0.14403171721795816</v>
      </c>
      <c r="Y890" s="23">
        <f>('Bruker data input page'!AI890/0.7147)*Calibrations!AX$97+Calibrations!AY$97</f>
        <v>11.879890536815914</v>
      </c>
      <c r="Z890" s="23">
        <f>('Bruker data input page'!AG890/0.8302)*Calibrations!BE$97+Calibrations!BF$97</f>
        <v>0.21239643989465867</v>
      </c>
      <c r="AA890" s="23">
        <f>((('Bruker data input page'!AA890/0.436)^2)*Calibrations!BK$97)+(('Bruker data input page'!AA890/0.436)*Calibrations!BL$97)+Calibrations!BM$97</f>
        <v>8.7958109249523631E-2</v>
      </c>
      <c r="AB890" s="24">
        <f>'Bruker data input page'!AM890*Calibrations!BS$97*10000+Calibrations!BT$97</f>
        <v>341.82460917643903</v>
      </c>
      <c r="AC890" s="24">
        <f>Calibrations!CA$97*('Bruker data input page'!AO890*10000)^2+('Bruker data input page'!AO890*10000)*Calibrations!CB$97+Calibrations!CC$97</f>
        <v>353.57941091717032</v>
      </c>
      <c r="AD890" s="24">
        <f>'Bruker data input page'!AW890*10000*Calibrations!CI$97+Calibrations!CJ$97</f>
        <v>106.14946467748507</v>
      </c>
      <c r="AE890" s="24">
        <f>'Bruker data input page'!AY890*10000*Calibrations!CP$97+Calibrations!CQ$97</f>
        <v>72.074082676485958</v>
      </c>
      <c r="AF890" s="24">
        <f>Calibrations!$CW$97*('Bruker data input page'!BA890*10000)^2+('Bruker data input page'!BA890*10000)*Calibrations!$CX$97+Calibrations!$CY$97</f>
        <v>75.467237794190723</v>
      </c>
      <c r="AG890" s="24">
        <f>'Bruker data input page'!BI890*10000*Calibrations!DD$97+Calibrations!DE$97</f>
        <v>3.0310147047823475</v>
      </c>
      <c r="AH890" s="24">
        <f>('Bruker data input page'!BK890*10000)*Calibrations!DK$97+Calibrations!DL$97</f>
        <v>103.4581374999365</v>
      </c>
      <c r="AI890" s="24">
        <f>Calibrations!DR$97*('Bruker data input page'!BM890*10000)^2+('Bruker data input page'!BM890*10000)*Calibrations!DS$97+Calibrations!DT$97</f>
        <v>29.725107834104254</v>
      </c>
      <c r="AJ890" s="24">
        <f>Calibrations!DY$97*('Bruker data input page'!BO890*10000)^2+Calibrations!DZ$97*('Bruker data input page'!BO890*10000)+Calibrations!EA$97</f>
        <v>85.460626523355529</v>
      </c>
      <c r="AK890" s="21"/>
      <c r="AL890" s="21"/>
    </row>
    <row r="891" spans="2:38">
      <c r="B891" s="27">
        <f>'Bruker data input page'!B1568</f>
        <v>0</v>
      </c>
      <c r="C891" s="21">
        <f>'Bruker data input page'!G1568</f>
        <v>0</v>
      </c>
      <c r="D891" s="21">
        <f>'Bruker data input page'!H1568</f>
        <v>0</v>
      </c>
      <c r="E891" s="26">
        <f>'Bruker data input page'!L1568</f>
        <v>0</v>
      </c>
      <c r="F891" s="26"/>
      <c r="G891" s="26" t="str">
        <f>'Bruker data input page'!DK891</f>
        <v>393-U1560B-20R-4A</v>
      </c>
      <c r="H891" s="26" t="str">
        <f>'Bruker data input page'!DL891</f>
        <v>SHLF</v>
      </c>
      <c r="I891" s="26">
        <f>'Bruker data input page'!DM891</f>
        <v>0</v>
      </c>
      <c r="J891" s="26">
        <f>'Bruker data input page'!DN891</f>
        <v>0</v>
      </c>
      <c r="K891" s="26" t="str">
        <f>'Bruker data input page'!DO891</f>
        <v/>
      </c>
      <c r="L891" s="26">
        <f>'Bruker data input page'!DP891</f>
        <v>0</v>
      </c>
      <c r="M891" s="26">
        <f>'Bruker data input page'!DQ891</f>
        <v>0</v>
      </c>
      <c r="N891" s="26">
        <f>'Bruker data input page'!DR891</f>
        <v>0</v>
      </c>
      <c r="O891" s="26">
        <f>'Bruker data input page'!DS891</f>
        <v>101</v>
      </c>
      <c r="P891" s="21" t="str">
        <f>'Bruker data input page'!DT891</f>
        <v>3A ALT</v>
      </c>
      <c r="Q891" s="21">
        <f>'Bruker data input page'!A891</f>
        <v>722</v>
      </c>
      <c r="R891" s="27">
        <f>'Bruker data input page'!B891</f>
        <v>44765.152777777781</v>
      </c>
      <c r="S891" s="22">
        <f>'Bruker data input page'!Y891*Calibrations!H$97+Calibrations!I$97</f>
        <v>51.334386784927901</v>
      </c>
      <c r="T891" s="23">
        <f>Calibrations!O$97*('Bruker data input page'!AK891/0.5993)^2+Calibrations!P$97*('Bruker data input page'!AK891/0.5993)+Calibrations!Q$97</f>
        <v>1.2346488937165296</v>
      </c>
      <c r="U891" s="22">
        <f>Calibrations!$V$97*'Bruker data input page'!W891^2+Calibrations!$W$97*'Bruker data input page'!W891+Calibrations!$X$97</f>
        <v>16.462485118468535</v>
      </c>
      <c r="V891" s="23">
        <f>('Bruker data input page'!AS891/0.69943)*Calibrations!AC$97+Calibrations!AD$97</f>
        <v>9.3545315484290334</v>
      </c>
      <c r="W891" s="23">
        <f>'Bruker data input page'!U891*Calibrations!AQ$97+Calibrations!AR$97</f>
        <v>11.077440993268983</v>
      </c>
      <c r="X891" s="23">
        <f>Calibrations!AJ$97*('Bruker data input page'!AQ891/0.77446)^2+('Bruker data input page'!AQ891/0.77446)*Calibrations!AK$97+Calibrations!AL$97</f>
        <v>0.14390650893235846</v>
      </c>
      <c r="Y891" s="23">
        <f>('Bruker data input page'!AI891/0.7147)*Calibrations!AX$97+Calibrations!AY$97</f>
        <v>11.445675011365154</v>
      </c>
      <c r="Z891" s="23">
        <f>('Bruker data input page'!AG891/0.8302)*Calibrations!BE$97+Calibrations!BF$97</f>
        <v>0.12606966719003254</v>
      </c>
      <c r="AA891" s="23">
        <f>((('Bruker data input page'!AA891/0.436)^2)*Calibrations!BK$97)+(('Bruker data input page'!AA891/0.436)*Calibrations!BL$97)+Calibrations!BM$97</f>
        <v>8.909809437343319E-2</v>
      </c>
      <c r="AB891" s="24">
        <f>'Bruker data input page'!AM891*Calibrations!BS$97*10000+Calibrations!BT$97</f>
        <v>257.79279908146418</v>
      </c>
      <c r="AC891" s="24">
        <f>Calibrations!CA$97*('Bruker data input page'!AO891*10000)^2+('Bruker data input page'!AO891*10000)*Calibrations!CB$97+Calibrations!CC$97</f>
        <v>348.93428342240611</v>
      </c>
      <c r="AD891" s="24">
        <f>'Bruker data input page'!AW891*10000*Calibrations!CI$97+Calibrations!CJ$97</f>
        <v>92.310070778552628</v>
      </c>
      <c r="AE891" s="24">
        <f>'Bruker data input page'!AY891*10000*Calibrations!CP$97+Calibrations!CQ$97</f>
        <v>72.074082676485958</v>
      </c>
      <c r="AF891" s="24">
        <f>Calibrations!$CW$97*('Bruker data input page'!BA891*10000)^2+('Bruker data input page'!BA891*10000)*Calibrations!$CX$97+Calibrations!$CY$97</f>
        <v>68.660243886509832</v>
      </c>
      <c r="AG891" s="24">
        <f>'Bruker data input page'!BI891*10000*Calibrations!DD$97+Calibrations!DE$97</f>
        <v>3.0310147047823475</v>
      </c>
      <c r="AH891" s="24">
        <f>('Bruker data input page'!BK891*10000)*Calibrations!DK$97+Calibrations!DL$97</f>
        <v>94.519539000212987</v>
      </c>
      <c r="AI891" s="24">
        <f>Calibrations!DR$97*('Bruker data input page'!BM891*10000)^2+('Bruker data input page'!BM891*10000)*Calibrations!DS$97+Calibrations!DT$97</f>
        <v>27.603420073396141</v>
      </c>
      <c r="AJ891" s="24">
        <f>Calibrations!DY$97*('Bruker data input page'!BO891*10000)^2+Calibrations!DZ$97*('Bruker data input page'!BO891*10000)+Calibrations!EA$97</f>
        <v>83.760661417809501</v>
      </c>
      <c r="AK891" s="21"/>
      <c r="AL891" s="21"/>
    </row>
    <row r="892" spans="2:38">
      <c r="B892" s="27">
        <f>'Bruker data input page'!B1569</f>
        <v>0</v>
      </c>
      <c r="C892" s="21">
        <f>'Bruker data input page'!G1569</f>
        <v>0</v>
      </c>
      <c r="D892" s="21">
        <f>'Bruker data input page'!H1569</f>
        <v>0</v>
      </c>
      <c r="E892" s="26">
        <f>'Bruker data input page'!L1569</f>
        <v>0</v>
      </c>
      <c r="F892" s="26"/>
      <c r="G892" s="26" t="str">
        <f>'Bruker data input page'!DK892</f>
        <v>393-U1560B-21R-1A</v>
      </c>
      <c r="H892" s="26" t="str">
        <f>'Bruker data input page'!DL892</f>
        <v>SHLF</v>
      </c>
      <c r="I892" s="26">
        <f>'Bruker data input page'!DM892</f>
        <v>0</v>
      </c>
      <c r="J892" s="26">
        <f>'Bruker data input page'!DN892</f>
        <v>0</v>
      </c>
      <c r="K892" s="26" t="str">
        <f>'Bruker data input page'!DO892</f>
        <v/>
      </c>
      <c r="L892" s="26">
        <f>'Bruker data input page'!DP892</f>
        <v>0</v>
      </c>
      <c r="M892" s="26">
        <f>'Bruker data input page'!DQ892</f>
        <v>0</v>
      </c>
      <c r="N892" s="26">
        <f>'Bruker data input page'!DR892</f>
        <v>0</v>
      </c>
      <c r="O892" s="26">
        <f>'Bruker data input page'!DS892</f>
        <v>9</v>
      </c>
      <c r="P892" s="21" t="str">
        <f>'Bruker data input page'!DT892</f>
        <v>2A ALT</v>
      </c>
      <c r="Q892" s="21">
        <f>'Bruker data input page'!A892</f>
        <v>725</v>
      </c>
      <c r="R892" s="27">
        <f>'Bruker data input page'!B892</f>
        <v>44765.784722222219</v>
      </c>
      <c r="S892" s="22">
        <f>'Bruker data input page'!Y892*Calibrations!H$97+Calibrations!I$97</f>
        <v>52.216707203580633</v>
      </c>
      <c r="T892" s="23">
        <f>Calibrations!O$97*('Bruker data input page'!AK892/0.5993)^2+Calibrations!P$97*('Bruker data input page'!AK892/0.5993)+Calibrations!Q$97</f>
        <v>1.1571176138452011</v>
      </c>
      <c r="U892" s="22">
        <f>Calibrations!$V$97*'Bruker data input page'!W892^2+Calibrations!$W$97*'Bruker data input page'!W892+Calibrations!$X$97</f>
        <v>16.561892060020813</v>
      </c>
      <c r="V892" s="23">
        <f>('Bruker data input page'!AS892/0.69943)*Calibrations!AC$97+Calibrations!AD$97</f>
        <v>8.0707837456648441</v>
      </c>
      <c r="W892" s="23">
        <f>'Bruker data input page'!U892*Calibrations!AQ$97+Calibrations!AR$97</f>
        <v>11.55323985587389</v>
      </c>
      <c r="X892" s="23">
        <f>Calibrations!AJ$97*('Bruker data input page'!AQ892/0.77446)^2+('Bruker data input page'!AQ892/0.77446)*Calibrations!AK$97+Calibrations!AL$97</f>
        <v>0.12073267520668764</v>
      </c>
      <c r="Y892" s="23">
        <f>('Bruker data input page'!AI892/0.7147)*Calibrations!AX$97+Calibrations!AY$97</f>
        <v>11.055611835977754</v>
      </c>
      <c r="Z892" s="23">
        <f>('Bruker data input page'!AG892/0.8302)*Calibrations!BE$97+Calibrations!BF$97</f>
        <v>0.17179870937447608</v>
      </c>
      <c r="AA892" s="23">
        <f>((('Bruker data input page'!AA892/0.436)^2)*Calibrations!BK$97)+(('Bruker data input page'!AA892/0.436)*Calibrations!BL$97)+Calibrations!BM$97</f>
        <v>8.3772712452447801E-2</v>
      </c>
      <c r="AB892" s="24">
        <f>'Bruker data input page'!AM892*Calibrations!BS$97*10000+Calibrations!BT$97</f>
        <v>279.22948533018223</v>
      </c>
      <c r="AC892" s="24">
        <f>Calibrations!CA$97*('Bruker data input page'!AO892*10000)^2+('Bruker data input page'!AO892*10000)*Calibrations!CB$97+Calibrations!CC$97</f>
        <v>350.49348407118953</v>
      </c>
      <c r="AD892" s="24">
        <f>'Bruker data input page'!AW892*10000*Calibrations!CI$97+Calibrations!CJ$97</f>
        <v>116.03474603386537</v>
      </c>
      <c r="AE892" s="24">
        <f>'Bruker data input page'!AY892*10000*Calibrations!CP$97+Calibrations!CQ$97</f>
        <v>97.77311438655758</v>
      </c>
      <c r="AF892" s="24">
        <f>Calibrations!$CW$97*('Bruker data input page'!BA892*10000)^2+('Bruker data input page'!BA892*10000)*Calibrations!$CX$97+Calibrations!$CY$97</f>
        <v>65.895924321780186</v>
      </c>
      <c r="AG892" s="24">
        <f>'Bruker data input page'!BI892*10000*Calibrations!DD$97+Calibrations!DE$97</f>
        <v>3.0310147047823475</v>
      </c>
      <c r="AH892" s="24">
        <f>('Bruker data input page'!BK892*10000)*Calibrations!DK$97+Calibrations!DL$97</f>
        <v>107.43084794425806</v>
      </c>
      <c r="AI892" s="24">
        <f>Calibrations!DR$97*('Bruker data input page'!BM892*10000)^2+('Bruker data input page'!BM892*10000)*Calibrations!DS$97+Calibrations!DT$97</f>
        <v>32.905465640200383</v>
      </c>
      <c r="AJ892" s="24">
        <f>Calibrations!DY$97*('Bruker data input page'!BO892*10000)^2+Calibrations!DZ$97*('Bruker data input page'!BO892*10000)+Calibrations!EA$97</f>
        <v>90.553094544379476</v>
      </c>
      <c r="AK892" s="21"/>
      <c r="AL892" s="21"/>
    </row>
    <row r="893" spans="2:38">
      <c r="B893" s="27">
        <f>'Bruker data input page'!B1570</f>
        <v>0</v>
      </c>
      <c r="C893" s="21">
        <f>'Bruker data input page'!G1570</f>
        <v>0</v>
      </c>
      <c r="D893" s="21">
        <f>'Bruker data input page'!H1570</f>
        <v>0</v>
      </c>
      <c r="E893" s="26">
        <f>'Bruker data input page'!L1570</f>
        <v>0</v>
      </c>
      <c r="F893" s="26"/>
      <c r="G893" s="26" t="str">
        <f>'Bruker data input page'!DK893</f>
        <v>393-U1560B-21R-1A</v>
      </c>
      <c r="H893" s="26" t="str">
        <f>'Bruker data input page'!DL893</f>
        <v>SHLF</v>
      </c>
      <c r="I893" s="26">
        <f>'Bruker data input page'!DM893</f>
        <v>0</v>
      </c>
      <c r="J893" s="26">
        <f>'Bruker data input page'!DN893</f>
        <v>0</v>
      </c>
      <c r="K893" s="26" t="str">
        <f>'Bruker data input page'!DO893</f>
        <v/>
      </c>
      <c r="L893" s="26">
        <f>'Bruker data input page'!DP893</f>
        <v>0</v>
      </c>
      <c r="M893" s="26">
        <f>'Bruker data input page'!DQ893</f>
        <v>0</v>
      </c>
      <c r="N893" s="26">
        <f>'Bruker data input page'!DR893</f>
        <v>0</v>
      </c>
      <c r="O893" s="26">
        <f>'Bruker data input page'!DS893</f>
        <v>22</v>
      </c>
      <c r="P893" s="21" t="str">
        <f>'Bruker data input page'!DT893</f>
        <v>4A ALT</v>
      </c>
      <c r="Q893" s="21">
        <f>'Bruker data input page'!A893</f>
        <v>726</v>
      </c>
      <c r="R893" s="27">
        <f>'Bruker data input page'!B893</f>
        <v>44765.787499999999</v>
      </c>
      <c r="S893" s="22">
        <f>'Bruker data input page'!Y893*Calibrations!H$97+Calibrations!I$97</f>
        <v>52.530022439776054</v>
      </c>
      <c r="T893" s="23">
        <f>Calibrations!O$97*('Bruker data input page'!AK893/0.5993)^2+Calibrations!P$97*('Bruker data input page'!AK893/0.5993)+Calibrations!Q$97</f>
        <v>1.0068133751506949</v>
      </c>
      <c r="U893" s="22">
        <f>Calibrations!$V$97*'Bruker data input page'!W893^2+Calibrations!$W$97*'Bruker data input page'!W893+Calibrations!$X$97</f>
        <v>15.194221804314557</v>
      </c>
      <c r="V893" s="23">
        <f>('Bruker data input page'!AS893/0.69943)*Calibrations!AC$97+Calibrations!AD$97</f>
        <v>7.8878640755624581</v>
      </c>
      <c r="W893" s="23">
        <f>'Bruker data input page'!U893*Calibrations!AQ$97+Calibrations!AR$97</f>
        <v>14.696683052579761</v>
      </c>
      <c r="X893" s="23">
        <f>Calibrations!AJ$97*('Bruker data input page'!AQ893/0.77446)^2+('Bruker data input page'!AQ893/0.77446)*Calibrations!AK$97+Calibrations!AL$97</f>
        <v>9.898641999630868E-2</v>
      </c>
      <c r="Y893" s="23">
        <f>('Bruker data input page'!AI893/0.7147)*Calibrations!AX$97+Calibrations!AY$97</f>
        <v>9.5124110765216088</v>
      </c>
      <c r="Z893" s="23">
        <f>('Bruker data input page'!AG893/0.8302)*Calibrations!BE$97+Calibrations!BF$97</f>
        <v>0.23458181679602236</v>
      </c>
      <c r="AA893" s="23">
        <f>((('Bruker data input page'!AA893/0.436)^2)*Calibrations!BK$97)+(('Bruker data input page'!AA893/0.436)*Calibrations!BL$97)+Calibrations!BM$97</f>
        <v>0.13566002660229204</v>
      </c>
      <c r="AB893" s="24">
        <f>'Bruker data input page'!AM893*Calibrations!BS$97*10000+Calibrations!BT$97</f>
        <v>277.51455043028483</v>
      </c>
      <c r="AC893" s="24">
        <f>Calibrations!CA$97*('Bruker data input page'!AO893*10000)^2+('Bruker data input page'!AO893*10000)*Calibrations!CB$97+Calibrations!CC$97</f>
        <v>318.13654501829865</v>
      </c>
      <c r="AD893" s="24">
        <f>'Bruker data input page'!AW893*10000*Calibrations!CI$97+Calibrations!CJ$97</f>
        <v>224.77284095404889</v>
      </c>
      <c r="AE893" s="24">
        <f>'Bruker data input page'!AY893*10000*Calibrations!CP$97+Calibrations!CQ$97</f>
        <v>86.465540434126069</v>
      </c>
      <c r="AF893" s="24">
        <f>Calibrations!$CW$97*('Bruker data input page'!BA893*10000)^2+('Bruker data input page'!BA893*10000)*Calibrations!$CX$97+Calibrations!$CY$97</f>
        <v>53.162866411634454</v>
      </c>
      <c r="AG893" s="24">
        <f>'Bruker data input page'!BI893*10000*Calibrations!DD$97+Calibrations!DE$97</f>
        <v>3.0310147047823475</v>
      </c>
      <c r="AH893" s="24">
        <f>('Bruker data input page'!BK893*10000)*Calibrations!DK$97+Calibrations!DL$97</f>
        <v>106.43767033317768</v>
      </c>
      <c r="AI893" s="24">
        <f>Calibrations!DR$97*('Bruker data input page'!BM893*10000)^2+('Bruker data input page'!BM893*10000)*Calibrations!DS$97+Calibrations!DT$97</f>
        <v>27.603420073396141</v>
      </c>
      <c r="AJ893" s="24">
        <f>Calibrations!DY$97*('Bruker data input page'!BO893*10000)^2+Calibrations!DZ$97*('Bruker data input page'!BO893*10000)+Calibrations!EA$97</f>
        <v>84.610798705907811</v>
      </c>
      <c r="AK893" s="21"/>
      <c r="AL893" s="21"/>
    </row>
    <row r="894" spans="2:38">
      <c r="B894" s="27">
        <f>'Bruker data input page'!B1571</f>
        <v>0</v>
      </c>
      <c r="C894" s="21">
        <f>'Bruker data input page'!G1571</f>
        <v>0</v>
      </c>
      <c r="D894" s="21">
        <f>'Bruker data input page'!H1571</f>
        <v>0</v>
      </c>
      <c r="E894" s="26">
        <f>'Bruker data input page'!L1571</f>
        <v>0</v>
      </c>
      <c r="F894" s="26"/>
      <c r="G894" s="26" t="str">
        <f>'Bruker data input page'!DK894</f>
        <v>393-U1560B-21R-1A</v>
      </c>
      <c r="H894" s="26" t="str">
        <f>'Bruker data input page'!DL894</f>
        <v>SHLF</v>
      </c>
      <c r="I894" s="26">
        <f>'Bruker data input page'!DM894</f>
        <v>0</v>
      </c>
      <c r="J894" s="26">
        <f>'Bruker data input page'!DN894</f>
        <v>0</v>
      </c>
      <c r="K894" s="26" t="str">
        <f>'Bruker data input page'!DO894</f>
        <v/>
      </c>
      <c r="L894" s="26">
        <f>'Bruker data input page'!DP894</f>
        <v>0</v>
      </c>
      <c r="M894" s="26">
        <f>'Bruker data input page'!DQ894</f>
        <v>0</v>
      </c>
      <c r="N894" s="26">
        <f>'Bruker data input page'!DR894</f>
        <v>0</v>
      </c>
      <c r="O894" s="26">
        <f>'Bruker data input page'!DS894</f>
        <v>29</v>
      </c>
      <c r="P894" s="21" t="str">
        <f>'Bruker data input page'!DT894</f>
        <v>5A ALT</v>
      </c>
      <c r="Q894" s="21">
        <f>'Bruker data input page'!A894</f>
        <v>727</v>
      </c>
      <c r="R894" s="27">
        <f>'Bruker data input page'!B894</f>
        <v>44765.789583333331</v>
      </c>
      <c r="S894" s="22">
        <f>'Bruker data input page'!Y894*Calibrations!H$97+Calibrations!I$97</f>
        <v>53.611358035003427</v>
      </c>
      <c r="T894" s="23">
        <f>Calibrations!O$97*('Bruker data input page'!AK894/0.5993)^2+Calibrations!P$97*('Bruker data input page'!AK894/0.5993)+Calibrations!Q$97</f>
        <v>1.2618762857764834</v>
      </c>
      <c r="U894" s="22">
        <f>Calibrations!$V$97*'Bruker data input page'!W894^2+Calibrations!$W$97*'Bruker data input page'!W894+Calibrations!$X$97</f>
        <v>17.860820240607296</v>
      </c>
      <c r="V894" s="23">
        <f>('Bruker data input page'!AS894/0.69943)*Calibrations!AC$97+Calibrations!AD$97</f>
        <v>8.8764362344399501</v>
      </c>
      <c r="W894" s="23">
        <f>'Bruker data input page'!U894*Calibrations!AQ$97+Calibrations!AR$97</f>
        <v>10.283798436993838</v>
      </c>
      <c r="X894" s="23">
        <f>Calibrations!AJ$97*('Bruker data input page'!AQ894/0.77446)^2+('Bruker data input page'!AQ894/0.77446)*Calibrations!AK$97+Calibrations!AL$97</f>
        <v>0.13763643531207675</v>
      </c>
      <c r="Y894" s="23">
        <f>('Bruker data input page'!AI894/0.7147)*Calibrations!AX$97+Calibrations!AY$97</f>
        <v>11.768443915276659</v>
      </c>
      <c r="Z894" s="23">
        <f>('Bruker data input page'!AG894/0.8302)*Calibrations!BE$97+Calibrations!BF$97</f>
        <v>0.18990922113069139</v>
      </c>
      <c r="AA894" s="23">
        <f>((('Bruker data input page'!AA894/0.436)^2)*Calibrations!BK$97)+(('Bruker data input page'!AA894/0.436)*Calibrations!BL$97)+Calibrations!BM$97</f>
        <v>9.819503724720316E-2</v>
      </c>
      <c r="AB894" s="24">
        <f>'Bruker data input page'!AM894*Calibrations!BS$97*10000+Calibrations!BT$97</f>
        <v>325.53272762741335</v>
      </c>
      <c r="AC894" s="24">
        <f>Calibrations!CA$97*('Bruker data input page'!AO894*10000)^2+('Bruker data input page'!AO894*10000)*Calibrations!CB$97+Calibrations!CC$97</f>
        <v>375.3436980696174</v>
      </c>
      <c r="AD894" s="24">
        <f>'Bruker data input page'!AW894*10000*Calibrations!CI$97+Calibrations!CJ$97</f>
        <v>116.03474603386537</v>
      </c>
      <c r="AE894" s="24">
        <f>'Bruker data input page'!AY894*10000*Calibrations!CP$97+Calibrations!CQ$97</f>
        <v>74.130005213291696</v>
      </c>
      <c r="AF894" s="24">
        <f>Calibrations!$CW$97*('Bruker data input page'!BA894*10000)^2+('Bruker data input page'!BA894*10000)*Calibrations!$CX$97+Calibrations!$CY$97</f>
        <v>58.881320405812829</v>
      </c>
      <c r="AG894" s="24" t="e">
        <f>'Bruker data input page'!BI894*10000*Calibrations!DD$97+Calibrations!DE$97</f>
        <v>#VALUE!</v>
      </c>
      <c r="AH894" s="24">
        <f>('Bruker data input page'!BK894*10000)*Calibrations!DK$97+Calibrations!DL$97</f>
        <v>109.41720316641884</v>
      </c>
      <c r="AI894" s="24">
        <f>Calibrations!DR$97*('Bruker data input page'!BM894*10000)^2+('Bruker data input page'!BM894*10000)*Calibrations!DS$97+Calibrations!DT$97</f>
        <v>30.785516947465101</v>
      </c>
      <c r="AJ894" s="24">
        <f>Calibrations!DY$97*('Bruker data input page'!BO894*10000)^2+Calibrations!DZ$97*('Bruker data input page'!BO894*10000)+Calibrations!EA$97</f>
        <v>88.856843086640509</v>
      </c>
      <c r="AK894" s="21"/>
      <c r="AL894" s="21"/>
    </row>
    <row r="895" spans="2:38">
      <c r="B895" s="27">
        <f>'Bruker data input page'!B1572</f>
        <v>0</v>
      </c>
      <c r="C895" s="21">
        <f>'Bruker data input page'!G1572</f>
        <v>0</v>
      </c>
      <c r="D895" s="21">
        <f>'Bruker data input page'!H1572</f>
        <v>0</v>
      </c>
      <c r="E895" s="26">
        <f>'Bruker data input page'!L1572</f>
        <v>0</v>
      </c>
      <c r="F895" s="26"/>
      <c r="G895" s="26" t="str">
        <f>'Bruker data input page'!DK895</f>
        <v>393-U1560B-21R-1A</v>
      </c>
      <c r="H895" s="26" t="str">
        <f>'Bruker data input page'!DL895</f>
        <v>SHLF</v>
      </c>
      <c r="I895" s="26">
        <f>'Bruker data input page'!DM895</f>
        <v>0</v>
      </c>
      <c r="J895" s="26">
        <f>'Bruker data input page'!DN895</f>
        <v>0</v>
      </c>
      <c r="K895" s="26" t="str">
        <f>'Bruker data input page'!DO895</f>
        <v/>
      </c>
      <c r="L895" s="26">
        <f>'Bruker data input page'!DP895</f>
        <v>0</v>
      </c>
      <c r="M895" s="26">
        <f>'Bruker data input page'!DQ895</f>
        <v>0</v>
      </c>
      <c r="N895" s="26">
        <f>'Bruker data input page'!DR895</f>
        <v>0</v>
      </c>
      <c r="O895" s="26">
        <f>'Bruker data input page'!DS895</f>
        <v>53</v>
      </c>
      <c r="P895" s="21" t="str">
        <f>'Bruker data input page'!DT895</f>
        <v>6A BKGD</v>
      </c>
      <c r="Q895" s="21">
        <f>'Bruker data input page'!A895</f>
        <v>728</v>
      </c>
      <c r="R895" s="27">
        <f>'Bruker data input page'!B895</f>
        <v>44765.790972222225</v>
      </c>
      <c r="S895" s="22">
        <f>'Bruker data input page'!Y895*Calibrations!H$97+Calibrations!I$97</f>
        <v>54.646236953191575</v>
      </c>
      <c r="T895" s="23">
        <f>Calibrations!O$97*('Bruker data input page'!AK895/0.5993)^2+Calibrations!P$97*('Bruker data input page'!AK895/0.5993)+Calibrations!Q$97</f>
        <v>1.2559701907334342</v>
      </c>
      <c r="U895" s="22">
        <f>Calibrations!$V$97*'Bruker data input page'!W895^2+Calibrations!$W$97*'Bruker data input page'!W895+Calibrations!$X$97</f>
        <v>17.994813607768076</v>
      </c>
      <c r="V895" s="23">
        <f>('Bruker data input page'!AS895/0.69943)*Calibrations!AC$97+Calibrations!AD$97</f>
        <v>9.3009940840088223</v>
      </c>
      <c r="W895" s="23">
        <f>'Bruker data input page'!U895*Calibrations!AQ$97+Calibrations!AR$97</f>
        <v>11.573153420623303</v>
      </c>
      <c r="X895" s="23">
        <f>Calibrations!AJ$97*('Bruker data input page'!AQ895/0.77446)^2+('Bruker data input page'!AQ895/0.77446)*Calibrations!AK$97+Calibrations!AL$97</f>
        <v>0.14125170275388155</v>
      </c>
      <c r="Y895" s="23">
        <f>('Bruker data input page'!AI895/0.7147)*Calibrations!AX$97+Calibrations!AY$97</f>
        <v>11.510990039562341</v>
      </c>
      <c r="Z895" s="23">
        <f>('Bruker data input page'!AG895/0.8302)*Calibrations!BE$97+Calibrations!BF$97</f>
        <v>0.12833348115955948</v>
      </c>
      <c r="AA895" s="23">
        <f>((('Bruker data input page'!AA895/0.436)^2)*Calibrations!BK$97)+(('Bruker data input page'!AA895/0.436)*Calibrations!BL$97)+Calibrations!BM$97</f>
        <v>9.819503724720316E-2</v>
      </c>
      <c r="AB895" s="24">
        <f>'Bruker data input page'!AM895*Calibrations!BS$97*10000+Calibrations!BT$97</f>
        <v>364.97623032505459</v>
      </c>
      <c r="AC895" s="24">
        <f>Calibrations!CA$97*('Bruker data input page'!AO895*10000)^2+('Bruker data input page'!AO895*10000)*Calibrations!CB$97+Calibrations!CC$97</f>
        <v>319.89600478519628</v>
      </c>
      <c r="AD895" s="24">
        <f>'Bruker data input page'!AW895*10000*Calibrations!CI$97+Calibrations!CJ$97</f>
        <v>77.482148743982151</v>
      </c>
      <c r="AE895" s="24">
        <f>'Bruker data input page'!AY895*10000*Calibrations!CP$97+Calibrations!CQ$97</f>
        <v>57.682624918845853</v>
      </c>
      <c r="AF895" s="24">
        <f>Calibrations!$CW$97*('Bruker data input page'!BA895*10000)^2+('Bruker data input page'!BA895*10000)*Calibrations!$CX$97+Calibrations!$CY$97</f>
        <v>68.660243886509832</v>
      </c>
      <c r="AG895" s="24" t="e">
        <f>'Bruker data input page'!BI895*10000*Calibrations!DD$97+Calibrations!DE$97</f>
        <v>#VALUE!</v>
      </c>
      <c r="AH895" s="24">
        <f>('Bruker data input page'!BK895*10000)*Calibrations!DK$97+Calibrations!DL$97</f>
        <v>98.492249444534551</v>
      </c>
      <c r="AI895" s="24">
        <f>Calibrations!DR$97*('Bruker data input page'!BM895*10000)^2+('Bruker data input page'!BM895*10000)*Calibrations!DS$97+Calibrations!DT$97</f>
        <v>29.725107834104254</v>
      </c>
      <c r="AJ895" s="24">
        <f>Calibrations!DY$97*('Bruker data input page'!BO895*10000)^2+Calibrations!DZ$97*('Bruker data input page'!BO895*10000)+Calibrations!EA$97</f>
        <v>88.856843086640509</v>
      </c>
      <c r="AK895" s="21"/>
      <c r="AL895" s="21"/>
    </row>
    <row r="896" spans="2:38">
      <c r="B896" s="27">
        <f>'Bruker data input page'!B1573</f>
        <v>0</v>
      </c>
      <c r="C896" s="21">
        <f>'Bruker data input page'!G1573</f>
        <v>0</v>
      </c>
      <c r="D896" s="21">
        <f>'Bruker data input page'!H1573</f>
        <v>0</v>
      </c>
      <c r="E896" s="26">
        <f>'Bruker data input page'!L1573</f>
        <v>0</v>
      </c>
      <c r="F896" s="26"/>
      <c r="G896" s="26" t="str">
        <f>'Bruker data input page'!DK896</f>
        <v>393-U1560B-21R-1A</v>
      </c>
      <c r="H896" s="26" t="str">
        <f>'Bruker data input page'!DL896</f>
        <v>SHLF</v>
      </c>
      <c r="I896" s="26">
        <f>'Bruker data input page'!DM896</f>
        <v>0</v>
      </c>
      <c r="J896" s="26">
        <f>'Bruker data input page'!DN896</f>
        <v>0</v>
      </c>
      <c r="K896" s="26" t="str">
        <f>'Bruker data input page'!DO896</f>
        <v/>
      </c>
      <c r="L896" s="26">
        <f>'Bruker data input page'!DP896</f>
        <v>0</v>
      </c>
      <c r="M896" s="26">
        <f>'Bruker data input page'!DQ896</f>
        <v>0</v>
      </c>
      <c r="N896" s="26">
        <f>'Bruker data input page'!DR896</f>
        <v>0</v>
      </c>
      <c r="O896" s="26">
        <f>'Bruker data input page'!DS896</f>
        <v>88</v>
      </c>
      <c r="P896" s="21" t="str">
        <f>'Bruker data input page'!DT896</f>
        <v>7B BKGD</v>
      </c>
      <c r="Q896" s="21">
        <f>'Bruker data input page'!A896</f>
        <v>729</v>
      </c>
      <c r="R896" s="27">
        <f>'Bruker data input page'!B896</f>
        <v>44765.793749999997</v>
      </c>
      <c r="S896" s="22">
        <f>'Bruker data input page'!Y896*Calibrations!H$97+Calibrations!I$97</f>
        <v>50.858413771579826</v>
      </c>
      <c r="T896" s="23">
        <f>Calibrations!O$97*('Bruker data input page'!AK896/0.5993)^2+Calibrations!P$97*('Bruker data input page'!AK896/0.5993)+Calibrations!Q$97</f>
        <v>1.2280120646175052</v>
      </c>
      <c r="U896" s="22">
        <f>Calibrations!$V$97*'Bruker data input page'!W896^2+Calibrations!$W$97*'Bruker data input page'!W896+Calibrations!$X$97</f>
        <v>16.461789183410254</v>
      </c>
      <c r="V896" s="23">
        <f>('Bruker data input page'!AS896/0.69943)*Calibrations!AC$97+Calibrations!AD$97</f>
        <v>9.0518721729567151</v>
      </c>
      <c r="W896" s="23">
        <f>'Bruker data input page'!U896*Calibrations!AQ$97+Calibrations!AR$97</f>
        <v>10.409273228473147</v>
      </c>
      <c r="X896" s="23">
        <f>Calibrations!AJ$97*('Bruker data input page'!AQ896/0.77446)^2+('Bruker data input page'!AQ896/0.77446)*Calibrations!AK$97+Calibrations!AL$97</f>
        <v>0.14858702628228537</v>
      </c>
      <c r="Y896" s="23">
        <f>('Bruker data input page'!AI896/0.7147)*Calibrations!AX$97+Calibrations!AY$97</f>
        <v>11.092912959307153</v>
      </c>
      <c r="Z896" s="23">
        <f>('Bruker data input page'!AG896/0.8302)*Calibrations!BE$97+Calibrations!BF$97</f>
        <v>9.7696532105295303E-2</v>
      </c>
      <c r="AA896" s="23">
        <f>((('Bruker data input page'!AA896/0.436)^2)*Calibrations!BK$97)+(('Bruker data input page'!AA896/0.436)*Calibrations!BL$97)+Calibrations!BM$97</f>
        <v>8.148615811534439E-2</v>
      </c>
      <c r="AB896" s="24">
        <f>'Bruker data input page'!AM896*Calibrations!BS$97*10000+Calibrations!BT$97</f>
        <v>285.23175747982333</v>
      </c>
      <c r="AC896" s="24">
        <f>Calibrations!CA$97*('Bruker data input page'!AO896*10000)^2+('Bruker data input page'!AO896*10000)*Calibrations!CB$97+Calibrations!CC$97</f>
        <v>366.21154254524561</v>
      </c>
      <c r="AD896" s="24">
        <f>'Bruker data input page'!AW896*10000*Calibrations!CI$97+Calibrations!CJ$97</f>
        <v>81.436261286534275</v>
      </c>
      <c r="AE896" s="24">
        <f>'Bruker data input page'!AY896*10000*Calibrations!CP$97+Calibrations!CQ$97</f>
        <v>59.738547455651592</v>
      </c>
      <c r="AF896" s="24">
        <f>Calibrations!$CW$97*('Bruker data input page'!BA896*10000)^2+('Bruker data input page'!BA896*10000)*Calibrations!$CX$97+Calibrations!$CY$97</f>
        <v>54.601377481962757</v>
      </c>
      <c r="AG896" s="24" t="e">
        <f>'Bruker data input page'!BI896*10000*Calibrations!DD$97+Calibrations!DE$97</f>
        <v>#VALUE!</v>
      </c>
      <c r="AH896" s="24">
        <f>('Bruker data input page'!BK896*10000)*Calibrations!DK$97+Calibrations!DL$97</f>
        <v>95.512716611293371</v>
      </c>
      <c r="AI896" s="24">
        <f>Calibrations!DR$97*('Bruker data input page'!BM896*10000)^2+('Bruker data input page'!BM896*10000)*Calibrations!DS$97+Calibrations!DT$97</f>
        <v>26.542141426048879</v>
      </c>
      <c r="AJ896" s="24">
        <f>Calibrations!DY$97*('Bruker data input page'!BO896*10000)^2+Calibrations!DZ$97*('Bruker data input page'!BO896*10000)+Calibrations!EA$97</f>
        <v>86.310144870152669</v>
      </c>
      <c r="AK896" s="21"/>
      <c r="AL896" s="21"/>
    </row>
    <row r="897" spans="2:38">
      <c r="B897" s="27">
        <f>'Bruker data input page'!B1574</f>
        <v>0</v>
      </c>
      <c r="C897" s="21">
        <f>'Bruker data input page'!G1574</f>
        <v>0</v>
      </c>
      <c r="D897" s="21">
        <f>'Bruker data input page'!H1574</f>
        <v>0</v>
      </c>
      <c r="E897" s="26">
        <f>'Bruker data input page'!L1574</f>
        <v>0</v>
      </c>
      <c r="F897" s="26"/>
      <c r="G897" s="26" t="str">
        <f>'Bruker data input page'!DK897</f>
        <v>393-U1560B-21R-1A</v>
      </c>
      <c r="H897" s="26" t="str">
        <f>'Bruker data input page'!DL897</f>
        <v>SHLF</v>
      </c>
      <c r="I897" s="26">
        <f>'Bruker data input page'!DM897</f>
        <v>0</v>
      </c>
      <c r="J897" s="26">
        <f>'Bruker data input page'!DN897</f>
        <v>0</v>
      </c>
      <c r="K897" s="26" t="str">
        <f>'Bruker data input page'!DO897</f>
        <v/>
      </c>
      <c r="L897" s="26">
        <f>'Bruker data input page'!DP897</f>
        <v>0</v>
      </c>
      <c r="M897" s="26">
        <f>'Bruker data input page'!DQ897</f>
        <v>0</v>
      </c>
      <c r="N897" s="26">
        <f>'Bruker data input page'!DR897</f>
        <v>0</v>
      </c>
      <c r="O897" s="26">
        <f>'Bruker data input page'!DS897</f>
        <v>130</v>
      </c>
      <c r="P897" s="21" t="str">
        <f>'Bruker data input page'!DT897</f>
        <v>7E ALT</v>
      </c>
      <c r="Q897" s="21">
        <f>'Bruker data input page'!A897</f>
        <v>730</v>
      </c>
      <c r="R897" s="27">
        <f>'Bruker data input page'!B897</f>
        <v>44765.795138888891</v>
      </c>
      <c r="S897" s="22">
        <f>'Bruker data input page'!Y897*Calibrations!H$97+Calibrations!I$97</f>
        <v>54.998167074394033</v>
      </c>
      <c r="T897" s="23">
        <f>Calibrations!O$97*('Bruker data input page'!AK897/0.5993)^2+Calibrations!P$97*('Bruker data input page'!AK897/0.5993)+Calibrations!Q$97</f>
        <v>1.307418634377564</v>
      </c>
      <c r="U897" s="22">
        <f>Calibrations!$V$97*'Bruker data input page'!W897^2+Calibrations!$W$97*'Bruker data input page'!W897+Calibrations!$X$97</f>
        <v>18.511632698949121</v>
      </c>
      <c r="V897" s="23">
        <f>('Bruker data input page'!AS897/0.69943)*Calibrations!AC$97+Calibrations!AD$97</f>
        <v>9.6392011845128405</v>
      </c>
      <c r="W897" s="23">
        <f>'Bruker data input page'!U897*Calibrations!AQ$97+Calibrations!AR$97</f>
        <v>12.736840277193362</v>
      </c>
      <c r="X897" s="23">
        <f>Calibrations!AJ$97*('Bruker data input page'!AQ897/0.77446)^2+('Bruker data input page'!AQ897/0.77446)*Calibrations!AK$97+Calibrations!AL$97</f>
        <v>0.15074862505338554</v>
      </c>
      <c r="Y897" s="23">
        <f>('Bruker data input page'!AI897/0.7147)*Calibrations!AX$97+Calibrations!AY$97</f>
        <v>11.854160374192784</v>
      </c>
      <c r="Z897" s="23">
        <f>('Bruker data input page'!AG897/0.8302)*Calibrations!BE$97+Calibrations!BF$97</f>
        <v>0.21752775155891965</v>
      </c>
      <c r="AA897" s="23">
        <f>((('Bruker data input page'!AA897/0.436)^2)*Calibrations!BK$97)+(('Bruker data input page'!AA897/0.436)*Calibrations!BL$97)+Calibrations!BM$97</f>
        <v>8.2629753868861483E-2</v>
      </c>
      <c r="AB897" s="24">
        <f>'Bruker data input page'!AM897*Calibrations!BS$97*10000+Calibrations!BT$97</f>
        <v>292.0914970794131</v>
      </c>
      <c r="AC897" s="24">
        <f>Calibrations!CA$97*('Bruker data input page'!AO897*10000)^2+('Bruker data input page'!AO897*10000)*Calibrations!CB$97+Calibrations!CC$97</f>
        <v>356.62203849436969</v>
      </c>
      <c r="AD897" s="24">
        <f>'Bruker data input page'!AW897*10000*Calibrations!CI$97+Calibrations!CJ$97</f>
        <v>100.21829586365688</v>
      </c>
      <c r="AE897" s="24">
        <f>'Bruker data input page'!AY897*10000*Calibrations!CP$97+Calibrations!CQ$97</f>
        <v>75.157966481694558</v>
      </c>
      <c r="AF897" s="24">
        <f>Calibrations!$CW$97*('Bruker data input page'!BA897*10000)^2+('Bruker data input page'!BA897*10000)*Calibrations!$CX$97+Calibrations!$CY$97</f>
        <v>70.033506097090964</v>
      </c>
      <c r="AG897" s="24">
        <f>'Bruker data input page'!BI897*10000*Calibrations!DD$97+Calibrations!DE$97</f>
        <v>3.0310147047823475</v>
      </c>
      <c r="AH897" s="24">
        <f>('Bruker data input page'!BK897*10000)*Calibrations!DK$97+Calibrations!DL$97</f>
        <v>102.46495988885611</v>
      </c>
      <c r="AI897" s="24">
        <f>Calibrations!DR$97*('Bruker data input page'!BM897*10000)^2+('Bruker data input page'!BM897*10000)*Calibrations!DS$97+Calibrations!DT$97</f>
        <v>27.603420073396141</v>
      </c>
      <c r="AJ897" s="24">
        <f>Calibrations!DY$97*('Bruker data input page'!BO897*10000)^2+Calibrations!DZ$97*('Bruker data input page'!BO897*10000)+Calibrations!EA$97</f>
        <v>82.05945842966112</v>
      </c>
      <c r="AK897" s="21"/>
      <c r="AL897" s="21"/>
    </row>
    <row r="898" spans="2:38">
      <c r="B898" s="27">
        <f>'Bruker data input page'!B1575</f>
        <v>0</v>
      </c>
      <c r="C898" s="21">
        <f>'Bruker data input page'!G1575</f>
        <v>0</v>
      </c>
      <c r="D898" s="21">
        <f>'Bruker data input page'!H1575</f>
        <v>0</v>
      </c>
      <c r="E898" s="26">
        <f>'Bruker data input page'!L1575</f>
        <v>0</v>
      </c>
      <c r="F898" s="26"/>
      <c r="G898" s="26" t="str">
        <f>'Bruker data input page'!DK898</f>
        <v>393-U1560B-21R-1A</v>
      </c>
      <c r="H898" s="26" t="str">
        <f>'Bruker data input page'!DL898</f>
        <v>SHLF</v>
      </c>
      <c r="I898" s="26">
        <f>'Bruker data input page'!DM898</f>
        <v>0</v>
      </c>
      <c r="J898" s="26">
        <f>'Bruker data input page'!DN898</f>
        <v>0</v>
      </c>
      <c r="K898" s="26" t="str">
        <f>'Bruker data input page'!DO898</f>
        <v/>
      </c>
      <c r="L898" s="26">
        <f>'Bruker data input page'!DP898</f>
        <v>0</v>
      </c>
      <c r="M898" s="26">
        <f>'Bruker data input page'!DQ898</f>
        <v>0</v>
      </c>
      <c r="N898" s="26">
        <f>'Bruker data input page'!DR898</f>
        <v>0</v>
      </c>
      <c r="O898" s="26">
        <f>'Bruker data input page'!DS898</f>
        <v>137</v>
      </c>
      <c r="P898" s="21" t="str">
        <f>'Bruker data input page'!DT898</f>
        <v>7E ALT</v>
      </c>
      <c r="Q898" s="21">
        <f>'Bruker data input page'!A898</f>
        <v>731</v>
      </c>
      <c r="R898" s="27">
        <f>'Bruker data input page'!B898</f>
        <v>44765.798611111109</v>
      </c>
      <c r="S898" s="22">
        <f>'Bruker data input page'!Y898*Calibrations!H$97+Calibrations!I$97</f>
        <v>54.311297381392215</v>
      </c>
      <c r="T898" s="23">
        <f>Calibrations!O$97*('Bruker data input page'!AK898/0.5993)^2+Calibrations!P$97*('Bruker data input page'!AK898/0.5993)+Calibrations!Q$97</f>
        <v>1.2491657185517075</v>
      </c>
      <c r="U898" s="22">
        <f>Calibrations!$V$97*'Bruker data input page'!W898^2+Calibrations!$W$97*'Bruker data input page'!W898+Calibrations!$X$97</f>
        <v>18.343511615731874</v>
      </c>
      <c r="V898" s="23">
        <f>('Bruker data input page'!AS898/0.69943)*Calibrations!AC$97+Calibrations!AD$97</f>
        <v>9.1187940034819785</v>
      </c>
      <c r="W898" s="23">
        <f>'Bruker data input page'!U898*Calibrations!AQ$97+Calibrations!AR$97</f>
        <v>11.42931174903531</v>
      </c>
      <c r="X898" s="23">
        <f>Calibrations!AJ$97*('Bruker data input page'!AQ898/0.77446)^2+('Bruker data input page'!AQ898/0.77446)*Calibrations!AK$97+Calibrations!AL$97</f>
        <v>0.1500320555864465</v>
      </c>
      <c r="Y898" s="23">
        <f>('Bruker data input page'!AI898/0.7147)*Calibrations!AX$97+Calibrations!AY$97</f>
        <v>12.044319978431211</v>
      </c>
      <c r="Z898" s="23">
        <f>('Bruker data input page'!AG898/0.8302)*Calibrations!BE$97+Calibrations!BF$97</f>
        <v>0.21662222597110889</v>
      </c>
      <c r="AA898" s="23">
        <f>((('Bruker data input page'!AA898/0.436)^2)*Calibrations!BK$97)+(('Bruker data input page'!AA898/0.436)*Calibrations!BL$97)+Calibrations!BM$97</f>
        <v>7.8433454386304141E-2</v>
      </c>
      <c r="AB898" s="24">
        <f>'Bruker data input page'!AM898*Calibrations!BS$97*10000+Calibrations!BT$97</f>
        <v>315.24311822802866</v>
      </c>
      <c r="AC898" s="24">
        <f>Calibrations!CA$97*('Bruker data input page'!AO898*10000)^2+('Bruker data input page'!AO898*10000)*Calibrations!CB$97+Calibrations!CC$97</f>
        <v>285.59373181408967</v>
      </c>
      <c r="AD898" s="24">
        <f>'Bruker data input page'!AW898*10000*Calibrations!CI$97+Calibrations!CJ$97</f>
        <v>105.16093654184704</v>
      </c>
      <c r="AE898" s="24">
        <f>'Bruker data input page'!AY898*10000*Calibrations!CP$97+Calibrations!CQ$97</f>
        <v>70.018160139680234</v>
      </c>
      <c r="AF898" s="24">
        <f>Calibrations!$CW$97*('Bruker data input page'!BA898*10000)^2+('Bruker data input page'!BA898*10000)*Calibrations!$CX$97+Calibrations!$CY$97</f>
        <v>71.400836593149606</v>
      </c>
      <c r="AG898" s="24" t="e">
        <f>'Bruker data input page'!BI898*10000*Calibrations!DD$97+Calibrations!DE$97</f>
        <v>#VALUE!</v>
      </c>
      <c r="AH898" s="24">
        <f>('Bruker data input page'!BK898*10000)*Calibrations!DK$97+Calibrations!DL$97</f>
        <v>103.4581374999365</v>
      </c>
      <c r="AI898" s="24">
        <f>Calibrations!DR$97*('Bruker data input page'!BM898*10000)^2+('Bruker data input page'!BM898*10000)*Calibrations!DS$97+Calibrations!DT$97</f>
        <v>29.725107834104254</v>
      </c>
      <c r="AJ898" s="24">
        <f>Calibrations!DY$97*('Bruker data input page'!BO898*10000)^2+Calibrations!DZ$97*('Bruker data input page'!BO898*10000)+Calibrations!EA$97</f>
        <v>82.05945842966112</v>
      </c>
      <c r="AK898" s="21"/>
      <c r="AL898" s="21"/>
    </row>
    <row r="899" spans="2:38">
      <c r="B899" s="27">
        <f>'Bruker data input page'!B1576</f>
        <v>0</v>
      </c>
      <c r="C899" s="21">
        <f>'Bruker data input page'!G1576</f>
        <v>0</v>
      </c>
      <c r="D899" s="21">
        <f>'Bruker data input page'!H1576</f>
        <v>0</v>
      </c>
      <c r="E899" s="26">
        <f>'Bruker data input page'!L1576</f>
        <v>0</v>
      </c>
      <c r="F899" s="26"/>
      <c r="G899" s="26" t="str">
        <f>'Bruker data input page'!DK899</f>
        <v>393-U1560B-21R-2A</v>
      </c>
      <c r="H899" s="26" t="str">
        <f>'Bruker data input page'!DL899</f>
        <v>SHLF</v>
      </c>
      <c r="I899" s="26">
        <f>'Bruker data input page'!DM899</f>
        <v>0</v>
      </c>
      <c r="J899" s="26">
        <f>'Bruker data input page'!DN899</f>
        <v>0</v>
      </c>
      <c r="K899" s="26" t="str">
        <f>'Bruker data input page'!DO899</f>
        <v/>
      </c>
      <c r="L899" s="26">
        <f>'Bruker data input page'!DP899</f>
        <v>0</v>
      </c>
      <c r="M899" s="26">
        <f>'Bruker data input page'!DQ899</f>
        <v>0</v>
      </c>
      <c r="N899" s="26">
        <f>'Bruker data input page'!DR899</f>
        <v>0</v>
      </c>
      <c r="O899" s="26">
        <f>'Bruker data input page'!DS899</f>
        <v>3</v>
      </c>
      <c r="P899" s="21" t="str">
        <f>'Bruker data input page'!DT899</f>
        <v>1A ALT</v>
      </c>
      <c r="Q899" s="21">
        <f>'Bruker data input page'!A899</f>
        <v>732</v>
      </c>
      <c r="R899" s="27">
        <f>'Bruker data input page'!B899</f>
        <v>44765.805555555555</v>
      </c>
      <c r="S899" s="22">
        <f>'Bruker data input page'!Y899*Calibrations!H$97+Calibrations!I$97</f>
        <v>55.383246589187117</v>
      </c>
      <c r="T899" s="23">
        <f>Calibrations!O$97*('Bruker data input page'!AK899/0.5993)^2+Calibrations!P$97*('Bruker data input page'!AK899/0.5993)+Calibrations!Q$97</f>
        <v>1.3614909093423031</v>
      </c>
      <c r="U899" s="22">
        <f>Calibrations!$V$97*'Bruker data input page'!W899^2+Calibrations!$W$97*'Bruker data input page'!W899+Calibrations!$X$97</f>
        <v>17.70702346462317</v>
      </c>
      <c r="V899" s="23">
        <f>('Bruker data input page'!AS899/0.69943)*Calibrations!AC$97+Calibrations!AD$97</f>
        <v>10.028211309050018</v>
      </c>
      <c r="W899" s="23">
        <f>'Bruker data input page'!U899*Calibrations!AQ$97+Calibrations!AR$97</f>
        <v>11.135441667296401</v>
      </c>
      <c r="X899" s="23">
        <f>Calibrations!AJ$97*('Bruker data input page'!AQ899/0.77446)^2+('Bruker data input page'!AQ899/0.77446)*Calibrations!AK$97+Calibrations!AL$97</f>
        <v>0.15181604777236707</v>
      </c>
      <c r="Y899" s="23">
        <f>('Bruker data input page'!AI899/0.7147)*Calibrations!AX$97+Calibrations!AY$97</f>
        <v>11.997274888191278</v>
      </c>
      <c r="Z899" s="23">
        <f>('Bruker data input page'!AG899/0.8302)*Calibrations!BE$97+Calibrations!BF$97</f>
        <v>0.10569534146429038</v>
      </c>
      <c r="AA899" s="23">
        <f>((('Bruker data input page'!AA899/0.436)^2)*Calibrations!BK$97)+(('Bruker data input page'!AA899/0.436)*Calibrations!BL$97)+Calibrations!BM$97</f>
        <v>4.9206786024986765E-2</v>
      </c>
      <c r="AB899" s="24" t="e">
        <f>'Bruker data input page'!AM899*Calibrations!BS$97*10000+Calibrations!BT$97</f>
        <v>#VALUE!</v>
      </c>
      <c r="AC899" s="24">
        <f>Calibrations!CA$97*('Bruker data input page'!AO899*10000)^2+('Bruker data input page'!AO899*10000)*Calibrations!CB$97+Calibrations!CC$97</f>
        <v>392.84913229886172</v>
      </c>
      <c r="AD899" s="24">
        <f>'Bruker data input page'!AW899*10000*Calibrations!CI$97+Calibrations!CJ$97</f>
        <v>87.367430100362469</v>
      </c>
      <c r="AE899" s="24">
        <f>'Bruker data input page'!AY899*10000*Calibrations!CP$97+Calibrations!CQ$97</f>
        <v>75.157966481694558</v>
      </c>
      <c r="AF899" s="24">
        <f>Calibrations!$CW$97*('Bruker data input page'!BA899*10000)^2+('Bruker data input page'!BA899*10000)*Calibrations!$CX$97+Calibrations!$CY$97</f>
        <v>72.762235374685773</v>
      </c>
      <c r="AG899" s="24" t="e">
        <f>'Bruker data input page'!BI899*10000*Calibrations!DD$97+Calibrations!DE$97</f>
        <v>#VALUE!</v>
      </c>
      <c r="AH899" s="24">
        <f>('Bruker data input page'!BK899*10000)*Calibrations!DK$97+Calibrations!DL$97</f>
        <v>102.46495988885611</v>
      </c>
      <c r="AI899" s="24">
        <f>Calibrations!DR$97*('Bruker data input page'!BM899*10000)^2+('Bruker data input page'!BM899*10000)*Calibrations!DS$97+Calibrations!DT$97</f>
        <v>30.785516947465101</v>
      </c>
      <c r="AJ899" s="24">
        <f>Calibrations!DY$97*('Bruker data input page'!BO899*10000)^2+Calibrations!DZ$97*('Bruker data input page'!BO899*10000)+Calibrations!EA$97</f>
        <v>82.05945842966112</v>
      </c>
      <c r="AK899" s="21"/>
      <c r="AL899" s="21"/>
    </row>
    <row r="900" spans="2:38">
      <c r="B900" s="27">
        <f>'Bruker data input page'!B1577</f>
        <v>0</v>
      </c>
      <c r="C900" s="21">
        <f>'Bruker data input page'!G1577</f>
        <v>0</v>
      </c>
      <c r="D900" s="21">
        <f>'Bruker data input page'!H1577</f>
        <v>0</v>
      </c>
      <c r="E900" s="26">
        <f>'Bruker data input page'!L1577</f>
        <v>0</v>
      </c>
      <c r="F900" s="26"/>
      <c r="G900" s="26" t="str">
        <f>'Bruker data input page'!DK900</f>
        <v>393-U1560B-21R-2A</v>
      </c>
      <c r="H900" s="26" t="str">
        <f>'Bruker data input page'!DL900</f>
        <v>SHLF</v>
      </c>
      <c r="I900" s="26">
        <f>'Bruker data input page'!DM900</f>
        <v>0</v>
      </c>
      <c r="J900" s="26">
        <f>'Bruker data input page'!DN900</f>
        <v>0</v>
      </c>
      <c r="K900" s="26" t="str">
        <f>'Bruker data input page'!DO900</f>
        <v/>
      </c>
      <c r="L900" s="26">
        <f>'Bruker data input page'!DP900</f>
        <v>0</v>
      </c>
      <c r="M900" s="26">
        <f>'Bruker data input page'!DQ900</f>
        <v>0</v>
      </c>
      <c r="N900" s="26">
        <f>'Bruker data input page'!DR900</f>
        <v>0</v>
      </c>
      <c r="O900" s="26">
        <f>'Bruker data input page'!DS900</f>
        <v>12</v>
      </c>
      <c r="P900" s="21" t="str">
        <f>'Bruker data input page'!DT900</f>
        <v>2A ALT</v>
      </c>
      <c r="Q900" s="21">
        <f>'Bruker data input page'!A900</f>
        <v>733</v>
      </c>
      <c r="R900" s="27">
        <f>'Bruker data input page'!B900</f>
        <v>44765.806944444441</v>
      </c>
      <c r="S900" s="22">
        <f>'Bruker data input page'!Y900*Calibrations!H$97+Calibrations!I$97</f>
        <v>55.543528065723947</v>
      </c>
      <c r="T900" s="23">
        <f>Calibrations!O$97*('Bruker data input page'!AK900/0.5993)^2+Calibrations!P$97*('Bruker data input page'!AK900/0.5993)+Calibrations!Q$97</f>
        <v>1.3733757769127164</v>
      </c>
      <c r="U900" s="22">
        <f>Calibrations!$V$97*'Bruker data input page'!W900^2+Calibrations!$W$97*'Bruker data input page'!W900+Calibrations!$X$97</f>
        <v>16.988398939328331</v>
      </c>
      <c r="V900" s="23">
        <f>('Bruker data input page'!AS900/0.69943)*Calibrations!AC$97+Calibrations!AD$97</f>
        <v>10.073113698563741</v>
      </c>
      <c r="W900" s="23">
        <f>'Bruker data input page'!U900*Calibrations!AQ$97+Calibrations!AR$97</f>
        <v>11.200789093367291</v>
      </c>
      <c r="X900" s="23">
        <f>Calibrations!AJ$97*('Bruker data input page'!AQ900/0.77446)^2+('Bruker data input page'!AQ900/0.77446)*Calibrations!AK$97+Calibrations!AL$97</f>
        <v>0.16113068651265844</v>
      </c>
      <c r="Y900" s="23">
        <f>('Bruker data input page'!AI900/0.7147)*Calibrations!AX$97+Calibrations!AY$97</f>
        <v>12.002908119061434</v>
      </c>
      <c r="Z900" s="23">
        <f>('Bruker data input page'!AG900/0.8302)*Calibrations!BE$97+Calibrations!BF$97</f>
        <v>0.10675178798340292</v>
      </c>
      <c r="AA900" s="23">
        <f>((('Bruker data input page'!AA900/0.436)^2)*Calibrations!BK$97)+(('Bruker data input page'!AA900/0.436)*Calibrations!BL$97)+Calibrations!BM$97</f>
        <v>9.819503724720316E-2</v>
      </c>
      <c r="AB900" s="24">
        <f>'Bruker data input page'!AM900*Calibrations!BS$97*10000+Calibrations!BT$97</f>
        <v>297.23630177910547</v>
      </c>
      <c r="AC900" s="24">
        <f>Calibrations!CA$97*('Bruker data input page'!AO900*10000)^2+('Bruker data input page'!AO900*10000)*Calibrations!CB$97+Calibrations!CC$97</f>
        <v>383.36744944728832</v>
      </c>
      <c r="AD900" s="24">
        <f>'Bruker data input page'!AW900*10000*Calibrations!CI$97+Calibrations!CJ$97</f>
        <v>95.275655185466718</v>
      </c>
      <c r="AE900" s="24">
        <f>'Bruker data input page'!AY900*10000*Calibrations!CP$97+Calibrations!CQ$97</f>
        <v>77.213889018500282</v>
      </c>
      <c r="AF900" s="24">
        <f>Calibrations!$CW$97*('Bruker data input page'!BA900*10000)^2+('Bruker data input page'!BA900*10000)*Calibrations!$CX$97+Calibrations!$CY$97</f>
        <v>79.48025356452959</v>
      </c>
      <c r="AG900" s="24">
        <f>'Bruker data input page'!BI900*10000*Calibrations!DD$97+Calibrations!DE$97</f>
        <v>1.9009381417320252</v>
      </c>
      <c r="AH900" s="24">
        <f>('Bruker data input page'!BK900*10000)*Calibrations!DK$97+Calibrations!DL$97</f>
        <v>97.499071833454153</v>
      </c>
      <c r="AI900" s="24">
        <f>Calibrations!DR$97*('Bruker data input page'!BM900*10000)^2+('Bruker data input page'!BM900*10000)*Calibrations!DS$97+Calibrations!DT$97</f>
        <v>28.664408876081268</v>
      </c>
      <c r="AJ900" s="24">
        <f>Calibrations!DY$97*('Bruker data input page'!BO900*10000)^2+Calibrations!DZ$97*('Bruker data input page'!BO900*10000)+Calibrations!EA$97</f>
        <v>84.610798705907811</v>
      </c>
      <c r="AK900" s="21"/>
      <c r="AL900" s="21"/>
    </row>
    <row r="901" spans="2:38">
      <c r="B901" s="27">
        <f>'Bruker data input page'!B1578</f>
        <v>0</v>
      </c>
      <c r="C901" s="21">
        <f>'Bruker data input page'!G1578</f>
        <v>0</v>
      </c>
      <c r="D901" s="21">
        <f>'Bruker data input page'!H1578</f>
        <v>0</v>
      </c>
      <c r="E901" s="26">
        <f>'Bruker data input page'!L1578</f>
        <v>0</v>
      </c>
      <c r="F901" s="26"/>
      <c r="G901" s="26" t="str">
        <f>'Bruker data input page'!DK901</f>
        <v>393-U1560B-21R-2A</v>
      </c>
      <c r="H901" s="26" t="str">
        <f>'Bruker data input page'!DL901</f>
        <v>SHLF</v>
      </c>
      <c r="I901" s="26">
        <f>'Bruker data input page'!DM901</f>
        <v>0</v>
      </c>
      <c r="J901" s="26">
        <f>'Bruker data input page'!DN901</f>
        <v>0</v>
      </c>
      <c r="K901" s="26" t="str">
        <f>'Bruker data input page'!DO901</f>
        <v/>
      </c>
      <c r="L901" s="26">
        <f>'Bruker data input page'!DP901</f>
        <v>0</v>
      </c>
      <c r="M901" s="26">
        <f>'Bruker data input page'!DQ901</f>
        <v>0</v>
      </c>
      <c r="N901" s="26">
        <f>'Bruker data input page'!DR901</f>
        <v>0</v>
      </c>
      <c r="O901" s="26">
        <f>'Bruker data input page'!DS901</f>
        <v>12</v>
      </c>
      <c r="P901" s="21" t="str">
        <f>'Bruker data input page'!DT901</f>
        <v>2A ALT</v>
      </c>
      <c r="Q901" s="21">
        <f>'Bruker data input page'!A901</f>
        <v>734</v>
      </c>
      <c r="R901" s="27">
        <f>'Bruker data input page'!B901</f>
        <v>44765.809027777781</v>
      </c>
      <c r="S901" s="22">
        <f>'Bruker data input page'!Y901*Calibrations!H$97+Calibrations!I$97</f>
        <v>52.568874954844659</v>
      </c>
      <c r="T901" s="23">
        <f>Calibrations!O$97*('Bruker data input page'!AK901/0.5993)^2+Calibrations!P$97*('Bruker data input page'!AK901/0.5993)+Calibrations!Q$97</f>
        <v>1.2495239424494269</v>
      </c>
      <c r="U901" s="22">
        <f>Calibrations!$V$97*'Bruker data input page'!W901^2+Calibrations!$W$97*'Bruker data input page'!W901+Calibrations!$X$97</f>
        <v>17.450468002833556</v>
      </c>
      <c r="V901" s="23">
        <f>('Bruker data input page'!AS901/0.69943)*Calibrations!AC$97+Calibrations!AD$97</f>
        <v>9.5478133084192027</v>
      </c>
      <c r="W901" s="23">
        <f>'Bruker data input page'!U901*Calibrations!AQ$97+Calibrations!AR$97</f>
        <v>10.548474846138948</v>
      </c>
      <c r="X901" s="23">
        <f>Calibrations!AJ$97*('Bruker data input page'!AQ901/0.77446)^2+('Bruker data input page'!AQ901/0.77446)*Calibrations!AK$97+Calibrations!AL$97</f>
        <v>0.15735835758334904</v>
      </c>
      <c r="Y901" s="23">
        <f>('Bruker data input page'!AI901/0.7147)*Calibrations!AX$97+Calibrations!AY$97</f>
        <v>11.504138812828369</v>
      </c>
      <c r="Z901" s="23">
        <f>('Bruker data input page'!AG901/0.8302)*Calibrations!BE$97+Calibrations!BF$97</f>
        <v>0.14433109987754961</v>
      </c>
      <c r="AA901" s="23">
        <f>((('Bruker data input page'!AA901/0.436)^2)*Calibrations!BK$97)+(('Bruker data input page'!AA901/0.436)*Calibrations!BL$97)+Calibrations!BM$97</f>
        <v>8.2248626081014756E-2</v>
      </c>
      <c r="AB901" s="24">
        <f>'Bruker data input page'!AM901*Calibrations!BS$97*10000+Calibrations!BT$97</f>
        <v>245.78825478218204</v>
      </c>
      <c r="AC901" s="24">
        <f>Calibrations!CA$97*('Bruker data input page'!AO901*10000)^2+('Bruker data input page'!AO901*10000)*Calibrations!CB$97+Calibrations!CC$97</f>
        <v>363.30963759158601</v>
      </c>
      <c r="AD901" s="24">
        <f>'Bruker data input page'!AW901*10000*Calibrations!CI$97+Calibrations!CJ$97</f>
        <v>93.298598914190649</v>
      </c>
      <c r="AE901" s="24">
        <f>'Bruker data input page'!AY901*10000*Calibrations!CP$97+Calibrations!CQ$97</f>
        <v>74.130005213291696</v>
      </c>
      <c r="AF901" s="24">
        <f>Calibrations!$CW$97*('Bruker data input page'!BA901*10000)^2+('Bruker data input page'!BA901*10000)*Calibrations!$CX$97+Calibrations!$CY$97</f>
        <v>74.117702441699478</v>
      </c>
      <c r="AG901" s="24" t="e">
        <f>'Bruker data input page'!BI901*10000*Calibrations!DD$97+Calibrations!DE$97</f>
        <v>#VALUE!</v>
      </c>
      <c r="AH901" s="24">
        <f>('Bruker data input page'!BK901*10000)*Calibrations!DK$97+Calibrations!DL$97</f>
        <v>99.485427055614949</v>
      </c>
      <c r="AI901" s="24">
        <f>Calibrations!DR$97*('Bruker data input page'!BM901*10000)^2+('Bruker data input page'!BM901*10000)*Calibrations!DS$97+Calibrations!DT$97</f>
        <v>26.542141426048879</v>
      </c>
      <c r="AJ901" s="24">
        <f>Calibrations!DY$97*('Bruker data input page'!BO901*10000)^2+Calibrations!DZ$97*('Bruker data input page'!BO901*10000)+Calibrations!EA$97</f>
        <v>83.760661417809501</v>
      </c>
      <c r="AK901" s="21"/>
      <c r="AL901" s="21"/>
    </row>
    <row r="902" spans="2:38">
      <c r="B902" s="27">
        <f>'Bruker data input page'!B1579</f>
        <v>0</v>
      </c>
      <c r="C902" s="21">
        <f>'Bruker data input page'!G1579</f>
        <v>0</v>
      </c>
      <c r="D902" s="21">
        <f>'Bruker data input page'!H1579</f>
        <v>0</v>
      </c>
      <c r="E902" s="26">
        <f>'Bruker data input page'!L1579</f>
        <v>0</v>
      </c>
      <c r="F902" s="26"/>
      <c r="G902" s="26" t="str">
        <f>'Bruker data input page'!DK902</f>
        <v>393-U1560B-21R-2A</v>
      </c>
      <c r="H902" s="26" t="str">
        <f>'Bruker data input page'!DL902</f>
        <v>SHLF</v>
      </c>
      <c r="I902" s="26">
        <f>'Bruker data input page'!DM902</f>
        <v>0</v>
      </c>
      <c r="J902" s="26">
        <f>'Bruker data input page'!DN902</f>
        <v>0</v>
      </c>
      <c r="K902" s="26" t="str">
        <f>'Bruker data input page'!DO902</f>
        <v/>
      </c>
      <c r="L902" s="26">
        <f>'Bruker data input page'!DP902</f>
        <v>0</v>
      </c>
      <c r="M902" s="26">
        <f>'Bruker data input page'!DQ902</f>
        <v>0</v>
      </c>
      <c r="N902" s="26">
        <f>'Bruker data input page'!DR902</f>
        <v>0</v>
      </c>
      <c r="O902" s="26">
        <f>'Bruker data input page'!DS902</f>
        <v>20</v>
      </c>
      <c r="P902" s="21" t="str">
        <f>'Bruker data input page'!DT902</f>
        <v>3A ALT</v>
      </c>
      <c r="Q902" s="21">
        <f>'Bruker data input page'!A902</f>
        <v>735</v>
      </c>
      <c r="R902" s="27">
        <f>'Bruker data input page'!B902</f>
        <v>44765.811805555553</v>
      </c>
      <c r="S902" s="22">
        <f>'Bruker data input page'!Y902*Calibrations!H$97+Calibrations!I$97</f>
        <v>53.292458492360829</v>
      </c>
      <c r="T902" s="23">
        <f>Calibrations!O$97*('Bruker data input page'!AK902/0.5993)^2+Calibrations!P$97*('Bruker data input page'!AK902/0.5993)+Calibrations!Q$97</f>
        <v>1.2676006989589266</v>
      </c>
      <c r="U902" s="22">
        <f>Calibrations!$V$97*'Bruker data input page'!W902^2+Calibrations!$W$97*'Bruker data input page'!W902+Calibrations!$X$97</f>
        <v>17.633605278658393</v>
      </c>
      <c r="V902" s="23">
        <f>('Bruker data input page'!AS902/0.69943)*Calibrations!AC$97+Calibrations!AD$97</f>
        <v>9.50578927720764</v>
      </c>
      <c r="W902" s="23">
        <f>'Bruker data input page'!U902*Calibrations!AQ$97+Calibrations!AR$97</f>
        <v>10.656549435410032</v>
      </c>
      <c r="X902" s="23">
        <f>Calibrations!AJ$97*('Bruker data input page'!AQ902/0.77446)^2+('Bruker data input page'!AQ902/0.77446)*Calibrations!AK$97+Calibrations!AL$97</f>
        <v>0.15530971732993865</v>
      </c>
      <c r="Y902" s="23">
        <f>('Bruker data input page'!AI902/0.7147)*Calibrations!AX$97+Calibrations!AY$97</f>
        <v>11.67344023789893</v>
      </c>
      <c r="Z902" s="23">
        <f>('Bruker data input page'!AG902/0.8302)*Calibrations!BE$97+Calibrations!BF$97</f>
        <v>0.15776306276340926</v>
      </c>
      <c r="AA902" s="23">
        <f>((('Bruker data input page'!AA902/0.436)^2)*Calibrations!BK$97)+(('Bruker data input page'!AA902/0.436)*Calibrations!BL$97)+Calibrations!BM$97</f>
        <v>8.9477947821418435E-2</v>
      </c>
      <c r="AB902" s="24">
        <f>'Bruker data input page'!AM902*Calibrations!BS$97*10000+Calibrations!BT$97</f>
        <v>267.22494103090014</v>
      </c>
      <c r="AC902" s="24">
        <f>Calibrations!CA$97*('Bruker data input page'!AO902*10000)^2+('Bruker data input page'!AO902*10000)*Calibrations!CB$97+Calibrations!CC$97</f>
        <v>329.37953989576636</v>
      </c>
      <c r="AD902" s="24">
        <f>'Bruker data input page'!AW902*10000*Calibrations!CI$97+Calibrations!CJ$97</f>
        <v>80.447733150896241</v>
      </c>
      <c r="AE902" s="24">
        <f>'Bruker data input page'!AY902*10000*Calibrations!CP$97+Calibrations!CQ$97</f>
        <v>76.18592775009742</v>
      </c>
      <c r="AF902" s="24">
        <f>Calibrations!$CW$97*('Bruker data input page'!BA902*10000)^2+('Bruker data input page'!BA902*10000)*Calibrations!$CX$97+Calibrations!$CY$97</f>
        <v>71.400836593149606</v>
      </c>
      <c r="AG902" s="24" t="e">
        <f>'Bruker data input page'!BI902*10000*Calibrations!DD$97+Calibrations!DE$97</f>
        <v>#VALUE!</v>
      </c>
      <c r="AH902" s="24">
        <f>('Bruker data input page'!BK902*10000)*Calibrations!DK$97+Calibrations!DL$97</f>
        <v>97.499071833454153</v>
      </c>
      <c r="AI902" s="24">
        <f>Calibrations!DR$97*('Bruker data input page'!BM902*10000)^2+('Bruker data input page'!BM902*10000)*Calibrations!DS$97+Calibrations!DT$97</f>
        <v>26.542141426048879</v>
      </c>
      <c r="AJ902" s="24">
        <f>Calibrations!DY$97*('Bruker data input page'!BO902*10000)^2+Calibrations!DZ$97*('Bruker data input page'!BO902*10000)+Calibrations!EA$97</f>
        <v>80.357017558910371</v>
      </c>
      <c r="AK902" s="21"/>
      <c r="AL902" s="21"/>
    </row>
    <row r="903" spans="2:38">
      <c r="B903" s="27">
        <f>'Bruker data input page'!B1580</f>
        <v>0</v>
      </c>
      <c r="C903" s="21">
        <f>'Bruker data input page'!G1580</f>
        <v>0</v>
      </c>
      <c r="D903" s="21">
        <f>'Bruker data input page'!H1580</f>
        <v>0</v>
      </c>
      <c r="E903" s="26">
        <f>'Bruker data input page'!L1580</f>
        <v>0</v>
      </c>
      <c r="F903" s="26"/>
      <c r="G903" s="26" t="str">
        <f>'Bruker data input page'!DK903</f>
        <v>393-U1560B-21R-2A</v>
      </c>
      <c r="H903" s="26" t="str">
        <f>'Bruker data input page'!DL903</f>
        <v>SHLF</v>
      </c>
      <c r="I903" s="26">
        <f>'Bruker data input page'!DM903</f>
        <v>0</v>
      </c>
      <c r="J903" s="26">
        <f>'Bruker data input page'!DN903</f>
        <v>0</v>
      </c>
      <c r="K903" s="26" t="str">
        <f>'Bruker data input page'!DO903</f>
        <v/>
      </c>
      <c r="L903" s="26">
        <f>'Bruker data input page'!DP903</f>
        <v>0</v>
      </c>
      <c r="M903" s="26">
        <f>'Bruker data input page'!DQ903</f>
        <v>0</v>
      </c>
      <c r="N903" s="26">
        <f>'Bruker data input page'!DR903</f>
        <v>0</v>
      </c>
      <c r="O903" s="26">
        <f>'Bruker data input page'!DS903</f>
        <v>49</v>
      </c>
      <c r="P903" s="21" t="str">
        <f>'Bruker data input page'!DT903</f>
        <v>5B ALT PATCH</v>
      </c>
      <c r="Q903" s="21">
        <f>'Bruker data input page'!A903</f>
        <v>736</v>
      </c>
      <c r="R903" s="27">
        <f>'Bruker data input page'!B903</f>
        <v>44765.816666666666</v>
      </c>
      <c r="S903" s="22">
        <f>'Bruker data input page'!Y903*Calibrations!H$97+Calibrations!I$97</f>
        <v>51.614433812501893</v>
      </c>
      <c r="T903" s="23">
        <f>Calibrations!O$97*('Bruker data input page'!AK903/0.5993)^2+Calibrations!P$97*('Bruker data input page'!AK903/0.5993)+Calibrations!Q$97</f>
        <v>1.3075968983727762</v>
      </c>
      <c r="U903" s="22">
        <f>Calibrations!$V$97*'Bruker data input page'!W903^2+Calibrations!$W$97*'Bruker data input page'!W903+Calibrations!$X$97</f>
        <v>19.315930696268371</v>
      </c>
      <c r="V903" s="23">
        <f>('Bruker data input page'!AS903/0.69943)*Calibrations!AC$97+Calibrations!AD$97</f>
        <v>9.9126452232182185</v>
      </c>
      <c r="W903" s="23">
        <f>'Bruker data input page'!U903*Calibrations!AQ$97+Calibrations!AR$97</f>
        <v>6.9228527126851551</v>
      </c>
      <c r="X903" s="23">
        <f>Calibrations!AJ$97*('Bruker data input page'!AQ903/0.77446)^2+('Bruker data input page'!AQ903/0.77446)*Calibrations!AK$97+Calibrations!AL$97</f>
        <v>0.18178140304816065</v>
      </c>
      <c r="Y903" s="23">
        <f>('Bruker data input page'!AI903/0.7147)*Calibrations!AX$97+Calibrations!AY$97</f>
        <v>13.622385869489122</v>
      </c>
      <c r="Z903" s="23">
        <f>('Bruker data input page'!AG903/0.8302)*Calibrations!BE$97+Calibrations!BF$97</f>
        <v>0.21948972366584299</v>
      </c>
      <c r="AA903" s="23">
        <f>((('Bruker data input page'!AA903/0.436)^2)*Calibrations!BK$97)+(('Bruker data input page'!AA903/0.436)*Calibrations!BL$97)+Calibrations!BM$97</f>
        <v>0.14897411254896342</v>
      </c>
      <c r="AB903" s="24">
        <f>'Bruker data input page'!AM903*Calibrations!BS$97*10000+Calibrations!BT$97</f>
        <v>358.97395817541354</v>
      </c>
      <c r="AC903" s="24">
        <f>Calibrations!CA$97*('Bruker data input page'!AO903*10000)^2+('Bruker data input page'!AO903*10000)*Calibrations!CB$97+Calibrations!CC$97</f>
        <v>371.88545464622052</v>
      </c>
      <c r="AD903" s="24">
        <f>'Bruker data input page'!AW903*10000*Calibrations!CI$97+Calibrations!CJ$97</f>
        <v>108.12652094876111</v>
      </c>
      <c r="AE903" s="24">
        <f>'Bruker data input page'!AY903*10000*Calibrations!CP$97+Calibrations!CQ$97</f>
        <v>77.213889018500282</v>
      </c>
      <c r="AF903" s="24">
        <f>Calibrations!$CW$97*('Bruker data input page'!BA903*10000)^2+('Bruker data input page'!BA903*10000)*Calibrations!$CX$97+Calibrations!$CY$97</f>
        <v>71.400836593149606</v>
      </c>
      <c r="AG903" s="24">
        <f>'Bruker data input page'!BI903*10000*Calibrations!DD$97+Calibrations!DE$97</f>
        <v>4.1610912678326706</v>
      </c>
      <c r="AH903" s="24">
        <f>('Bruker data input page'!BK903*10000)*Calibrations!DK$97+Calibrations!DL$97</f>
        <v>117.36262405506197</v>
      </c>
      <c r="AI903" s="24">
        <f>Calibrations!DR$97*('Bruker data input page'!BM903*10000)^2+('Bruker data input page'!BM903*10000)*Calibrations!DS$97+Calibrations!DT$97</f>
        <v>29.725107834104254</v>
      </c>
      <c r="AJ903" s="24">
        <f>Calibrations!DY$97*('Bruker data input page'!BO903*10000)^2+Calibrations!DZ$97*('Bruker data input page'!BO903*10000)+Calibrations!EA$97</f>
        <v>84.610798705907811</v>
      </c>
      <c r="AK903" s="21"/>
      <c r="AL903" s="21"/>
    </row>
    <row r="904" spans="2:38">
      <c r="B904" s="27">
        <f>'Bruker data input page'!B1581</f>
        <v>0</v>
      </c>
      <c r="C904" s="21">
        <f>'Bruker data input page'!G1581</f>
        <v>0</v>
      </c>
      <c r="D904" s="21">
        <f>'Bruker data input page'!H1581</f>
        <v>0</v>
      </c>
      <c r="E904" s="26">
        <f>'Bruker data input page'!L1581</f>
        <v>0</v>
      </c>
      <c r="F904" s="26"/>
      <c r="G904" s="26" t="str">
        <f>'Bruker data input page'!DK904</f>
        <v>393-U1560B-21R-2A</v>
      </c>
      <c r="H904" s="26" t="str">
        <f>'Bruker data input page'!DL904</f>
        <v>SHLF</v>
      </c>
      <c r="I904" s="26">
        <f>'Bruker data input page'!DM904</f>
        <v>0</v>
      </c>
      <c r="J904" s="26">
        <f>'Bruker data input page'!DN904</f>
        <v>0</v>
      </c>
      <c r="K904" s="26" t="str">
        <f>'Bruker data input page'!DO904</f>
        <v/>
      </c>
      <c r="L904" s="26">
        <f>'Bruker data input page'!DP904</f>
        <v>0</v>
      </c>
      <c r="M904" s="26">
        <f>'Bruker data input page'!DQ904</f>
        <v>0</v>
      </c>
      <c r="N904" s="26">
        <f>'Bruker data input page'!DR904</f>
        <v>0</v>
      </c>
      <c r="O904" s="26">
        <f>'Bruker data input page'!DS904</f>
        <v>76</v>
      </c>
      <c r="P904" s="21" t="str">
        <f>'Bruker data input page'!DT904</f>
        <v>6B BKGD</v>
      </c>
      <c r="Q904" s="21">
        <f>'Bruker data input page'!A904</f>
        <v>737</v>
      </c>
      <c r="R904" s="27">
        <f>'Bruker data input page'!B904</f>
        <v>44765.818749999999</v>
      </c>
      <c r="S904" s="22">
        <f>'Bruker data input page'!Y904*Calibrations!H$97+Calibrations!I$97</f>
        <v>54.796894412234359</v>
      </c>
      <c r="T904" s="23">
        <f>Calibrations!O$97*('Bruker data input page'!AK904/0.5993)^2+Calibrations!P$97*('Bruker data input page'!AK904/0.5993)+Calibrations!Q$97</f>
        <v>1.2423574846339827</v>
      </c>
      <c r="U904" s="22">
        <f>Calibrations!$V$97*'Bruker data input page'!W904^2+Calibrations!$W$97*'Bruker data input page'!W904+Calibrations!$X$97</f>
        <v>18.702025551910332</v>
      </c>
      <c r="V904" s="23">
        <f>('Bruker data input page'!AS904/0.69943)*Calibrations!AC$97+Calibrations!AD$97</f>
        <v>9.4257709164075383</v>
      </c>
      <c r="W904" s="23">
        <f>'Bruker data input page'!U904*Calibrations!AQ$97+Calibrations!AR$97</f>
        <v>12.05320566599022</v>
      </c>
      <c r="X904" s="23">
        <f>Calibrations!AJ$97*('Bruker data input page'!AQ904/0.77446)^2+('Bruker data input page'!AQ904/0.77446)*Calibrations!AK$97+Calibrations!AL$97</f>
        <v>0.15345875765360151</v>
      </c>
      <c r="Y904" s="23">
        <f>('Bruker data input page'!AI904/0.7147)*Calibrations!AX$97+Calibrations!AY$97</f>
        <v>11.913842171519814</v>
      </c>
      <c r="Z904" s="23">
        <f>('Bruker data input page'!AG904/0.8302)*Calibrations!BE$97+Calibrations!BF$97</f>
        <v>8.2604438975115893E-2</v>
      </c>
      <c r="AA904" s="23">
        <f>((('Bruker data input page'!AA904/0.436)^2)*Calibrations!BK$97)+(('Bruker data input page'!AA904/0.436)*Calibrations!BL$97)+Calibrations!BM$97</f>
        <v>4.8432141033973419E-2</v>
      </c>
      <c r="AB904" s="24">
        <f>'Bruker data input page'!AM904*Calibrations!BS$97*10000+Calibrations!BT$97</f>
        <v>335.82233702679798</v>
      </c>
      <c r="AC904" s="24">
        <f>Calibrations!CA$97*('Bruker data input page'!AO904*10000)^2+('Bruker data input page'!AO904*10000)*Calibrations!CB$97+Calibrations!CC$97</f>
        <v>307.35246525580988</v>
      </c>
      <c r="AD904" s="24">
        <f>'Bruker data input page'!AW904*10000*Calibrations!CI$97+Calibrations!CJ$97</f>
        <v>86.378901964724434</v>
      </c>
      <c r="AE904" s="24">
        <f>'Bruker data input page'!AY904*10000*Calibrations!CP$97+Calibrations!CQ$97</f>
        <v>70.018160139680234</v>
      </c>
      <c r="AF904" s="24">
        <f>Calibrations!$CW$97*('Bruker data input page'!BA904*10000)^2+('Bruker data input page'!BA904*10000)*Calibrations!$CX$97+Calibrations!$CY$97</f>
        <v>67.281049961406254</v>
      </c>
      <c r="AG904" s="24" t="e">
        <f>'Bruker data input page'!BI904*10000*Calibrations!DD$97+Calibrations!DE$97</f>
        <v>#VALUE!</v>
      </c>
      <c r="AH904" s="24">
        <f>('Bruker data input page'!BK904*10000)*Calibrations!DK$97+Calibrations!DL$97</f>
        <v>99.485427055614949</v>
      </c>
      <c r="AI904" s="24">
        <f>Calibrations!DR$97*('Bruker data input page'!BM904*10000)^2+('Bruker data input page'!BM904*10000)*Calibrations!DS$97+Calibrations!DT$97</f>
        <v>27.603420073396141</v>
      </c>
      <c r="AJ904" s="24">
        <f>Calibrations!DY$97*('Bruker data input page'!BO904*10000)^2+Calibrations!DZ$97*('Bruker data input page'!BO904*10000)+Calibrations!EA$97</f>
        <v>82.910214659060614</v>
      </c>
      <c r="AK904" s="21"/>
      <c r="AL904" s="21"/>
    </row>
    <row r="905" spans="2:38">
      <c r="B905" s="27">
        <f>'Bruker data input page'!B1582</f>
        <v>0</v>
      </c>
      <c r="C905" s="21">
        <f>'Bruker data input page'!G1582</f>
        <v>0</v>
      </c>
      <c r="D905" s="21">
        <f>'Bruker data input page'!H1582</f>
        <v>0</v>
      </c>
      <c r="E905" s="26">
        <f>'Bruker data input page'!L1582</f>
        <v>0</v>
      </c>
      <c r="F905" s="26"/>
      <c r="G905" s="26" t="str">
        <f>'Bruker data input page'!DK905</f>
        <v>393-U1560B-21R-2A</v>
      </c>
      <c r="H905" s="26" t="str">
        <f>'Bruker data input page'!DL905</f>
        <v>SHLF</v>
      </c>
      <c r="I905" s="26">
        <f>'Bruker data input page'!DM905</f>
        <v>0</v>
      </c>
      <c r="J905" s="26">
        <f>'Bruker data input page'!DN905</f>
        <v>0</v>
      </c>
      <c r="K905" s="26" t="str">
        <f>'Bruker data input page'!DO905</f>
        <v/>
      </c>
      <c r="L905" s="26">
        <f>'Bruker data input page'!DP905</f>
        <v>0</v>
      </c>
      <c r="M905" s="26">
        <f>'Bruker data input page'!DQ905</f>
        <v>0</v>
      </c>
      <c r="N905" s="26">
        <f>'Bruker data input page'!DR905</f>
        <v>0</v>
      </c>
      <c r="O905" s="26">
        <f>'Bruker data input page'!DS905</f>
        <v>88</v>
      </c>
      <c r="P905" s="21" t="str">
        <f>'Bruker data input page'!DT905</f>
        <v>6C BKGD</v>
      </c>
      <c r="Q905" s="21">
        <f>'Bruker data input page'!A905</f>
        <v>738</v>
      </c>
      <c r="R905" s="27">
        <f>'Bruker data input page'!B905</f>
        <v>44765.820138888892</v>
      </c>
      <c r="S905" s="22">
        <f>'Bruker data input page'!Y905*Calibrations!H$97+Calibrations!I$97</f>
        <v>54.466707441666628</v>
      </c>
      <c r="T905" s="23">
        <f>Calibrations!O$97*('Bruker data input page'!AK905/0.5993)^2+Calibrations!P$97*('Bruker data input page'!AK905/0.5993)+Calibrations!Q$97</f>
        <v>1.1882961955476354</v>
      </c>
      <c r="U905" s="22">
        <f>Calibrations!$V$97*'Bruker data input page'!W905^2+Calibrations!$W$97*'Bruker data input page'!W905+Calibrations!$X$97</f>
        <v>19.420283404253588</v>
      </c>
      <c r="V905" s="23">
        <f>('Bruker data input page'!AS905/0.69943)*Calibrations!AC$97+Calibrations!AD$97</f>
        <v>8.9430702291349959</v>
      </c>
      <c r="W905" s="23">
        <f>'Bruker data input page'!U905*Calibrations!AQ$97+Calibrations!AR$97</f>
        <v>10.80213112721885</v>
      </c>
      <c r="X905" s="23">
        <f>Calibrations!AJ$97*('Bruker data input page'!AQ905/0.77446)^2+('Bruker data input page'!AQ905/0.77446)*Calibrations!AK$97+Calibrations!AL$97</f>
        <v>0.14022757688077137</v>
      </c>
      <c r="Y905" s="23">
        <f>('Bruker data input page'!AI905/0.7147)*Calibrations!AX$97+Calibrations!AY$97</f>
        <v>11.842741662969498</v>
      </c>
      <c r="Z905" s="23">
        <f>('Bruker data input page'!AG905/0.8302)*Calibrations!BE$97+Calibrations!BF$97</f>
        <v>0.10871376009032625</v>
      </c>
      <c r="AA905" s="23">
        <f>((('Bruker data input page'!AA905/0.436)^2)*Calibrations!BK$97)+(('Bruker data input page'!AA905/0.436)*Calibrations!BL$97)+Calibrations!BM$97</f>
        <v>9.8573191575373101E-2</v>
      </c>
      <c r="AB905" s="24">
        <f>'Bruker data input page'!AM905*Calibrations!BS$97*10000+Calibrations!BT$97</f>
        <v>251.79052693182311</v>
      </c>
      <c r="AC905" s="24">
        <f>Calibrations!CA$97*('Bruker data input page'!AO905*10000)^2+('Bruker data input page'!AO905*10000)*Calibrations!CB$97+Calibrations!CC$97</f>
        <v>354.34412711791845</v>
      </c>
      <c r="AD905" s="24">
        <f>'Bruker data input page'!AW905*10000*Calibrations!CI$97+Calibrations!CJ$97</f>
        <v>86.378901964724434</v>
      </c>
      <c r="AE905" s="24">
        <f>'Bruker data input page'!AY905*10000*Calibrations!CP$97+Calibrations!CQ$97</f>
        <v>59.738547455651592</v>
      </c>
      <c r="AF905" s="24">
        <f>Calibrations!$CW$97*('Bruker data input page'!BA905*10000)^2+('Bruker data input page'!BA905*10000)*Calibrations!$CX$97+Calibrations!$CY$97</f>
        <v>67.281049961406254</v>
      </c>
      <c r="AG905" s="24" t="e">
        <f>'Bruker data input page'!BI905*10000*Calibrations!DD$97+Calibrations!DE$97</f>
        <v>#VALUE!</v>
      </c>
      <c r="AH905" s="24">
        <f>('Bruker data input page'!BK905*10000)*Calibrations!DK$97+Calibrations!DL$97</f>
        <v>101.47178227777572</v>
      </c>
      <c r="AI905" s="24">
        <f>Calibrations!DR$97*('Bruker data input page'!BM905*10000)^2+('Bruker data input page'!BM905*10000)*Calibrations!DS$97+Calibrations!DT$97</f>
        <v>28.664408876081268</v>
      </c>
      <c r="AJ905" s="24">
        <f>Calibrations!DY$97*('Bruker data input page'!BO905*10000)^2+Calibrations!DZ$97*('Bruker data input page'!BO905*10000)+Calibrations!EA$97</f>
        <v>82.05945842966112</v>
      </c>
      <c r="AK905" s="21"/>
      <c r="AL905" s="21"/>
    </row>
    <row r="906" spans="2:38">
      <c r="B906" s="27">
        <f>'Bruker data input page'!B1583</f>
        <v>0</v>
      </c>
      <c r="C906" s="21">
        <f>'Bruker data input page'!G1583</f>
        <v>0</v>
      </c>
      <c r="D906" s="21">
        <f>'Bruker data input page'!H1583</f>
        <v>0</v>
      </c>
      <c r="E906" s="26">
        <f>'Bruker data input page'!L1583</f>
        <v>0</v>
      </c>
      <c r="F906" s="26"/>
      <c r="G906" s="26" t="str">
        <f>'Bruker data input page'!DK906</f>
        <v>393-U1560B-21R-2A</v>
      </c>
      <c r="H906" s="26" t="str">
        <f>'Bruker data input page'!DL906</f>
        <v>SHLF</v>
      </c>
      <c r="I906" s="26">
        <f>'Bruker data input page'!DM906</f>
        <v>0</v>
      </c>
      <c r="J906" s="26">
        <f>'Bruker data input page'!DN906</f>
        <v>0</v>
      </c>
      <c r="K906" s="26" t="str">
        <f>'Bruker data input page'!DO906</f>
        <v/>
      </c>
      <c r="L906" s="26">
        <f>'Bruker data input page'!DP906</f>
        <v>0</v>
      </c>
      <c r="M906" s="26">
        <f>'Bruker data input page'!DQ906</f>
        <v>0</v>
      </c>
      <c r="N906" s="26">
        <f>'Bruker data input page'!DR906</f>
        <v>0</v>
      </c>
      <c r="O906" s="26">
        <f>'Bruker data input page'!DS906</f>
        <v>107</v>
      </c>
      <c r="P906" s="21" t="str">
        <f>'Bruker data input page'!DT906</f>
        <v>6D ALT</v>
      </c>
      <c r="Q906" s="21">
        <f>'Bruker data input page'!A906</f>
        <v>740</v>
      </c>
      <c r="R906" s="27">
        <f>'Bruker data input page'!B906</f>
        <v>44765.822916666664</v>
      </c>
      <c r="S906" s="22">
        <f>'Bruker data input page'!Y906*Calibrations!H$97+Calibrations!I$97</f>
        <v>51.105192590532383</v>
      </c>
      <c r="T906" s="23">
        <f>Calibrations!O$97*('Bruker data input page'!AK906/0.5993)^2+Calibrations!P$97*('Bruker data input page'!AK906/0.5993)+Calibrations!Q$97</f>
        <v>1.3380417312426898</v>
      </c>
      <c r="U906" s="22">
        <f>Calibrations!$V$97*'Bruker data input page'!W906^2+Calibrations!$W$97*'Bruker data input page'!W906+Calibrations!$X$97</f>
        <v>18.304844251646649</v>
      </c>
      <c r="V906" s="23">
        <f>('Bruker data input page'!AS906/0.69943)*Calibrations!AC$97+Calibrations!AD$97</f>
        <v>10.379658857743978</v>
      </c>
      <c r="W906" s="23">
        <f>'Bruker data input page'!U906*Calibrations!AQ$97+Calibrations!AR$97</f>
        <v>6.1825707765152327</v>
      </c>
      <c r="X906" s="23">
        <f>Calibrations!AJ$97*('Bruker data input page'!AQ906/0.77446)^2+('Bruker data input page'!AQ906/0.77446)*Calibrations!AK$97+Calibrations!AL$97</f>
        <v>0.1363243501245584</v>
      </c>
      <c r="Y906" s="23">
        <f>('Bruker data input page'!AI906/0.7147)*Calibrations!AX$97+Calibrations!AY$97</f>
        <v>13.165485171074767</v>
      </c>
      <c r="Z906" s="23">
        <f>('Bruker data input page'!AG906/0.8302)*Calibrations!BE$97+Calibrations!BF$97</f>
        <v>0.2347327377273242</v>
      </c>
      <c r="AA906" s="23">
        <f>((('Bruker data input page'!AA906/0.436)^2)*Calibrations!BK$97)+(('Bruker data input page'!AA906/0.436)*Calibrations!BL$97)+Calibrations!BM$97</f>
        <v>0.12001096140378122</v>
      </c>
      <c r="AB906" s="24">
        <f>'Bruker data input page'!AM906*Calibrations!BS$97*10000+Calibrations!BT$97</f>
        <v>314.38565077807988</v>
      </c>
      <c r="AC906" s="24">
        <f>Calibrations!CA$97*('Bruker data input page'!AO906*10000)^2+('Bruker data input page'!AO906*10000)*Calibrations!CB$97+Calibrations!CC$97</f>
        <v>360.36443336914488</v>
      </c>
      <c r="AD906" s="24">
        <f>'Bruker data input page'!AW906*10000*Calibrations!CI$97+Calibrations!CJ$97</f>
        <v>61.665698573773639</v>
      </c>
      <c r="AE906" s="24">
        <f>'Bruker data input page'!AY906*10000*Calibrations!CP$97+Calibrations!CQ$97</f>
        <v>63.850392529263047</v>
      </c>
      <c r="AF906" s="24">
        <f>Calibrations!$CW$97*('Bruker data input page'!BA906*10000)^2+('Bruker data input page'!BA906*10000)*Calibrations!$CX$97+Calibrations!$CY$97</f>
        <v>76.810841432159478</v>
      </c>
      <c r="AG906" s="24">
        <f>'Bruker data input page'!BI906*10000*Calibrations!DD$97+Calibrations!DE$97</f>
        <v>6.421244393933315</v>
      </c>
      <c r="AH906" s="24">
        <f>('Bruker data input page'!BK906*10000)*Calibrations!DK$97+Calibrations!DL$97</f>
        <v>112.39673599966002</v>
      </c>
      <c r="AI906" s="24">
        <f>Calibrations!DR$97*('Bruker data input page'!BM906*10000)^2+('Bruker data input page'!BM906*10000)*Calibrations!DS$97+Calibrations!DT$97</f>
        <v>29.725107834104254</v>
      </c>
      <c r="AJ906" s="24">
        <f>Calibrations!DY$97*('Bruker data input page'!BO906*10000)^2+Calibrations!DZ$97*('Bruker data input page'!BO906*10000)+Calibrations!EA$97</f>
        <v>94.78830745234157</v>
      </c>
      <c r="AK906" s="21"/>
      <c r="AL906" s="21"/>
    </row>
    <row r="907" spans="2:38">
      <c r="B907" s="27">
        <f>'Bruker data input page'!B1584</f>
        <v>0</v>
      </c>
      <c r="C907" s="21">
        <f>'Bruker data input page'!G1584</f>
        <v>0</v>
      </c>
      <c r="D907" s="21">
        <f>'Bruker data input page'!H1584</f>
        <v>0</v>
      </c>
      <c r="E907" s="26">
        <f>'Bruker data input page'!L1584</f>
        <v>0</v>
      </c>
      <c r="F907" s="26"/>
      <c r="G907" s="26" t="str">
        <f>'Bruker data input page'!DK907</f>
        <v>393-U1560B-21R-3A</v>
      </c>
      <c r="H907" s="26" t="str">
        <f>'Bruker data input page'!DL907</f>
        <v>SHLF</v>
      </c>
      <c r="I907" s="26">
        <f>'Bruker data input page'!DM907</f>
        <v>0</v>
      </c>
      <c r="J907" s="26">
        <f>'Bruker data input page'!DN907</f>
        <v>0</v>
      </c>
      <c r="K907" s="26" t="str">
        <f>'Bruker data input page'!DO907</f>
        <v/>
      </c>
      <c r="L907" s="26">
        <f>'Bruker data input page'!DP907</f>
        <v>0</v>
      </c>
      <c r="M907" s="26">
        <f>'Bruker data input page'!DQ907</f>
        <v>0</v>
      </c>
      <c r="N907" s="26">
        <f>'Bruker data input page'!DR907</f>
        <v>0</v>
      </c>
      <c r="O907" s="26">
        <f>'Bruker data input page'!DS907</f>
        <v>4</v>
      </c>
      <c r="P907" s="21" t="str">
        <f>'Bruker data input page'!DT907</f>
        <v>1A BKGD</v>
      </c>
      <c r="Q907" s="21">
        <f>'Bruker data input page'!A907</f>
        <v>741</v>
      </c>
      <c r="R907" s="27">
        <f>'Bruker data input page'!B907</f>
        <v>44765.835416666669</v>
      </c>
      <c r="S907" s="22">
        <f>'Bruker data input page'!Y907*Calibrations!H$97+Calibrations!I$97</f>
        <v>54.364288885124935</v>
      </c>
      <c r="T907" s="23">
        <f>Calibrations!O$97*('Bruker data input page'!AK907/0.5993)^2+Calibrations!P$97*('Bruker data input page'!AK907/0.5993)+Calibrations!Q$97</f>
        <v>1.2588341062573525</v>
      </c>
      <c r="U907" s="22">
        <f>Calibrations!$V$97*'Bruker data input page'!W907^2+Calibrations!$W$97*'Bruker data input page'!W907+Calibrations!$X$97</f>
        <v>18.6646920431746</v>
      </c>
      <c r="V907" s="23">
        <f>('Bruker data input page'!AS907/0.69943)*Calibrations!AC$97+Calibrations!AD$97</f>
        <v>9.5106824863213131</v>
      </c>
      <c r="W907" s="23">
        <f>'Bruker data input page'!U907*Calibrations!AQ$97+Calibrations!AR$97</f>
        <v>11.442651904061616</v>
      </c>
      <c r="X907" s="23">
        <f>Calibrations!AJ$97*('Bruker data input page'!AQ907/0.77446)^2+('Bruker data input page'!AQ907/0.77446)*Calibrations!AK$97+Calibrations!AL$97</f>
        <v>0.15051020894849043</v>
      </c>
      <c r="Y907" s="23">
        <f>('Bruker data input page'!AI907/0.7147)*Calibrations!AX$97+Calibrations!AY$97</f>
        <v>11.620609667305871</v>
      </c>
      <c r="Z907" s="23">
        <f>('Bruker data input page'!AG907/0.8302)*Calibrations!BE$97+Calibrations!BF$97</f>
        <v>0.16274345349636846</v>
      </c>
      <c r="AA907" s="23">
        <f>((('Bruker data input page'!AA907/0.436)^2)*Calibrations!BK$97)+(('Bruker data input page'!AA907/0.436)*Calibrations!BL$97)+Calibrations!BM$97</f>
        <v>5.7323461037485382E-2</v>
      </c>
      <c r="AB907" s="24">
        <f>'Bruker data input page'!AM907*Calibrations!BS$97*10000+Calibrations!BT$97</f>
        <v>266.36747358095141</v>
      </c>
      <c r="AC907" s="24">
        <f>Calibrations!CA$97*('Bruker data input page'!AO907*10000)^2+('Bruker data input page'!AO907*10000)*Calibrations!CB$97+Calibrations!CC$97</f>
        <v>360.36443336914488</v>
      </c>
      <c r="AD907" s="24">
        <f>'Bruker data input page'!AW907*10000*Calibrations!CI$97+Calibrations!CJ$97</f>
        <v>88.355958236000475</v>
      </c>
      <c r="AE907" s="24">
        <f>'Bruker data input page'!AY907*10000*Calibrations!CP$97+Calibrations!CQ$97</f>
        <v>74.130005213291696</v>
      </c>
      <c r="AF907" s="24">
        <f>Calibrations!$CW$97*('Bruker data input page'!BA907*10000)^2+('Bruker data input page'!BA907*10000)*Calibrations!$CX$97+Calibrations!$CY$97</f>
        <v>72.762235374685773</v>
      </c>
      <c r="AG907" s="24" t="e">
        <f>'Bruker data input page'!BI907*10000*Calibrations!DD$97+Calibrations!DE$97</f>
        <v>#VALUE!</v>
      </c>
      <c r="AH907" s="24">
        <f>('Bruker data input page'!BK907*10000)*Calibrations!DK$97+Calibrations!DL$97</f>
        <v>94.519539000212987</v>
      </c>
      <c r="AI907" s="24">
        <f>Calibrations!DR$97*('Bruker data input page'!BM907*10000)^2+('Bruker data input page'!BM907*10000)*Calibrations!DS$97+Calibrations!DT$97</f>
        <v>27.603420073396141</v>
      </c>
      <c r="AJ907" s="24">
        <f>Calibrations!DY$97*('Bruker data input page'!BO907*10000)^2+Calibrations!DZ$97*('Bruker data input page'!BO907*10000)+Calibrations!EA$97</f>
        <v>81.208392729611035</v>
      </c>
      <c r="AK907" s="21"/>
      <c r="AL907" s="21"/>
    </row>
    <row r="908" spans="2:38">
      <c r="B908" s="27">
        <f>'Bruker data input page'!B1585</f>
        <v>0</v>
      </c>
      <c r="C908" s="21">
        <f>'Bruker data input page'!G1585</f>
        <v>0</v>
      </c>
      <c r="D908" s="21">
        <f>'Bruker data input page'!H1585</f>
        <v>0</v>
      </c>
      <c r="E908" s="26">
        <f>'Bruker data input page'!L1585</f>
        <v>0</v>
      </c>
      <c r="F908" s="26"/>
      <c r="G908" s="26" t="str">
        <f>'Bruker data input page'!DK908</f>
        <v>393-U1560B-21R-3A</v>
      </c>
      <c r="H908" s="26" t="str">
        <f>'Bruker data input page'!DL908</f>
        <v>SHLF</v>
      </c>
      <c r="I908" s="26">
        <f>'Bruker data input page'!DM908</f>
        <v>0</v>
      </c>
      <c r="J908" s="26">
        <f>'Bruker data input page'!DN908</f>
        <v>0</v>
      </c>
      <c r="K908" s="26" t="str">
        <f>'Bruker data input page'!DO908</f>
        <v/>
      </c>
      <c r="L908" s="26">
        <f>'Bruker data input page'!DP908</f>
        <v>0</v>
      </c>
      <c r="M908" s="26">
        <f>'Bruker data input page'!DQ908</f>
        <v>0</v>
      </c>
      <c r="N908" s="26">
        <f>'Bruker data input page'!DR908</f>
        <v>0</v>
      </c>
      <c r="O908" s="26">
        <f>'Bruker data input page'!DS908</f>
        <v>21</v>
      </c>
      <c r="P908" s="21" t="str">
        <f>'Bruker data input page'!DT908</f>
        <v>2A ALT</v>
      </c>
      <c r="Q908" s="21">
        <f>'Bruker data input page'!A908</f>
        <v>742</v>
      </c>
      <c r="R908" s="27">
        <f>'Bruker data input page'!B908</f>
        <v>44765.838194444441</v>
      </c>
      <c r="S908" s="22">
        <f>'Bruker data input page'!Y908*Calibrations!H$97+Calibrations!I$97</f>
        <v>51.829013758110136</v>
      </c>
      <c r="T908" s="23">
        <f>Calibrations!O$97*('Bruker data input page'!AK908/0.5993)^2+Calibrations!P$97*('Bruker data input page'!AK908/0.5993)+Calibrations!Q$97</f>
        <v>1.3836547263186652</v>
      </c>
      <c r="U908" s="22">
        <f>Calibrations!$V$97*'Bruker data input page'!W908^2+Calibrations!$W$97*'Bruker data input page'!W908+Calibrations!$X$97</f>
        <v>16.96704288013051</v>
      </c>
      <c r="V908" s="23">
        <f>('Bruker data input page'!AS908/0.69943)*Calibrations!AC$97+Calibrations!AD$97</f>
        <v>10.268266391450316</v>
      </c>
      <c r="W908" s="23">
        <f>'Bruker data input page'!U908*Calibrations!AQ$97+Calibrations!AR$97</f>
        <v>8.0107520218593926</v>
      </c>
      <c r="X908" s="23">
        <f>Calibrations!AJ$97*('Bruker data input page'!AQ908/0.77446)^2+('Bruker data input page'!AQ908/0.77446)*Calibrations!AK$97+Calibrations!AL$97</f>
        <v>0.13460218002562413</v>
      </c>
      <c r="Y908" s="23">
        <f>('Bruker data input page'!AI908/0.7147)*Calibrations!AX$97+Calibrations!AY$97</f>
        <v>12.07400862761175</v>
      </c>
      <c r="Z908" s="23">
        <f>('Bruker data input page'!AG908/0.8302)*Calibrations!BE$97+Calibrations!BF$97</f>
        <v>0.14055807659500474</v>
      </c>
      <c r="AA908" s="23">
        <f>((('Bruker data input page'!AA908/0.436)^2)*Calibrations!BK$97)+(('Bruker data input page'!AA908/0.436)*Calibrations!BL$97)+Calibrations!BM$97</f>
        <v>6.1177570894629982E-2</v>
      </c>
      <c r="AB908" s="24">
        <f>'Bruker data input page'!AM908*Calibrations!BS$97*10000+Calibrations!BT$97</f>
        <v>289.51909472956692</v>
      </c>
      <c r="AC908" s="24">
        <f>Calibrations!CA$97*('Bruker data input page'!AO908*10000)^2+('Bruker data input page'!AO908*10000)*Calibrations!CB$97+Calibrations!CC$97</f>
        <v>341.78392339008792</v>
      </c>
      <c r="AD908" s="24">
        <f>'Bruker data input page'!AW908*10000*Calibrations!CI$97+Calibrations!CJ$97</f>
        <v>62.654226709411674</v>
      </c>
      <c r="AE908" s="24">
        <f>'Bruker data input page'!AY908*10000*Calibrations!CP$97+Calibrations!CQ$97</f>
        <v>60.766508724054461</v>
      </c>
      <c r="AF908" s="24">
        <f>Calibrations!$CW$97*('Bruker data input page'!BA908*10000)^2+('Bruker data input page'!BA908*10000)*Calibrations!$CX$97+Calibrations!$CY$97</f>
        <v>72.762235374685773</v>
      </c>
      <c r="AG908" s="24">
        <f>'Bruker data input page'!BI908*10000*Calibrations!DD$97+Calibrations!DE$97</f>
        <v>3.0310147047823475</v>
      </c>
      <c r="AH908" s="24">
        <f>('Bruker data input page'!BK908*10000)*Calibrations!DK$97+Calibrations!DL$97</f>
        <v>108.42402555533846</v>
      </c>
      <c r="AI908" s="24">
        <f>Calibrations!DR$97*('Bruker data input page'!BM908*10000)^2+('Bruker data input page'!BM908*10000)*Calibrations!DS$97+Calibrations!DT$97</f>
        <v>28.664408876081268</v>
      </c>
      <c r="AJ908" s="24">
        <f>Calibrations!DY$97*('Bruker data input page'!BO908*10000)^2+Calibrations!DZ$97*('Bruker data input page'!BO908*10000)+Calibrations!EA$97</f>
        <v>83.760661417809501</v>
      </c>
      <c r="AK908" s="21"/>
      <c r="AL908" s="21"/>
    </row>
    <row r="909" spans="2:38">
      <c r="B909" s="27">
        <f>'Bruker data input page'!B1586</f>
        <v>0</v>
      </c>
      <c r="C909" s="21">
        <f>'Bruker data input page'!G1586</f>
        <v>0</v>
      </c>
      <c r="D909" s="21">
        <f>'Bruker data input page'!H1586</f>
        <v>0</v>
      </c>
      <c r="E909" s="26">
        <f>'Bruker data input page'!L1586</f>
        <v>0</v>
      </c>
      <c r="F909" s="26"/>
      <c r="G909" s="26" t="str">
        <f>'Bruker data input page'!DK909</f>
        <v>393-U1560B-21R-3A</v>
      </c>
      <c r="H909" s="26" t="str">
        <f>'Bruker data input page'!DL909</f>
        <v>SHLF</v>
      </c>
      <c r="I909" s="26">
        <f>'Bruker data input page'!DM909</f>
        <v>0</v>
      </c>
      <c r="J909" s="26">
        <f>'Bruker data input page'!DN909</f>
        <v>0</v>
      </c>
      <c r="K909" s="26" t="str">
        <f>'Bruker data input page'!DO909</f>
        <v/>
      </c>
      <c r="L909" s="26">
        <f>'Bruker data input page'!DP909</f>
        <v>0</v>
      </c>
      <c r="M909" s="26">
        <f>'Bruker data input page'!DQ909</f>
        <v>0</v>
      </c>
      <c r="N909" s="26">
        <f>'Bruker data input page'!DR909</f>
        <v>0</v>
      </c>
      <c r="O909" s="26">
        <f>'Bruker data input page'!DS909</f>
        <v>30</v>
      </c>
      <c r="P909" s="21" t="str">
        <f>'Bruker data input page'!DT909</f>
        <v>3A ALT</v>
      </c>
      <c r="Q909" s="21">
        <f>'Bruker data input page'!A909</f>
        <v>743</v>
      </c>
      <c r="R909" s="27">
        <f>'Bruker data input page'!B909</f>
        <v>44765.840277777781</v>
      </c>
      <c r="S909" s="22">
        <f>'Bruker data input page'!Y909*Calibrations!H$97+Calibrations!I$97</f>
        <v>52.915220769599934</v>
      </c>
      <c r="T909" s="23">
        <f>Calibrations!O$97*('Bruker data input page'!AK909/0.5993)^2+Calibrations!P$97*('Bruker data input page'!AK909/0.5993)+Calibrations!Q$97</f>
        <v>1.3923318371159477</v>
      </c>
      <c r="U909" s="22">
        <f>Calibrations!$V$97*'Bruker data input page'!W909^2+Calibrations!$W$97*'Bruker data input page'!W909+Calibrations!$X$97</f>
        <v>18.539785018141639</v>
      </c>
      <c r="V909" s="23">
        <f>('Bruker data input page'!AS909/0.69943)*Calibrations!AC$97+Calibrations!AD$97</f>
        <v>10.771691258498425</v>
      </c>
      <c r="W909" s="23">
        <f>'Bruker data input page'!U909*Calibrations!AQ$97+Calibrations!AR$97</f>
        <v>6.6684230892848895</v>
      </c>
      <c r="X909" s="23">
        <f>Calibrations!AJ$97*('Bruker data input page'!AQ909/0.77446)^2+('Bruker data input page'!AQ909/0.77446)*Calibrations!AK$97+Calibrations!AL$97</f>
        <v>0.16530104801018508</v>
      </c>
      <c r="Y909" s="23">
        <f>('Bruker data input page'!AI909/0.7147)*Calibrations!AX$97+Calibrations!AY$97</f>
        <v>12.670065353467198</v>
      </c>
      <c r="Z909" s="23">
        <f>('Bruker data input page'!AG909/0.8302)*Calibrations!BE$97+Calibrations!BF$97</f>
        <v>0.20364302587915464</v>
      </c>
      <c r="AA909" s="23">
        <f>((('Bruker data input page'!AA909/0.436)^2)*Calibrations!BK$97)+(('Bruker data input page'!AA909/0.436)*Calibrations!BL$97)+Calibrations!BM$97</f>
        <v>0.15743229859289176</v>
      </c>
      <c r="AB909" s="24">
        <f>'Bruker data input page'!AM909*Calibrations!BS$97*10000+Calibrations!BT$97</f>
        <v>316.10058567797739</v>
      </c>
      <c r="AC909" s="24">
        <f>Calibrations!CA$97*('Bruker data input page'!AO909*10000)^2+('Bruker data input page'!AO909*10000)*Calibrations!CB$97+Calibrations!CC$97</f>
        <v>334.41436080956373</v>
      </c>
      <c r="AD909" s="24">
        <f>'Bruker data input page'!AW909*10000*Calibrations!CI$97+Calibrations!CJ$97</f>
        <v>84.401845693448365</v>
      </c>
      <c r="AE909" s="24">
        <f>'Bruker data input page'!AY909*10000*Calibrations!CP$97+Calibrations!CQ$97</f>
        <v>87.493501702528931</v>
      </c>
      <c r="AF909" s="24">
        <f>Calibrations!$CW$97*('Bruker data input page'!BA909*10000)^2+('Bruker data input page'!BA909*10000)*Calibrations!$CX$97+Calibrations!$CY$97</f>
        <v>80.80606205893092</v>
      </c>
      <c r="AG909" s="24">
        <f>'Bruker data input page'!BI909*10000*Calibrations!DD$97+Calibrations!DE$97</f>
        <v>5.2911678308829933</v>
      </c>
      <c r="AH909" s="24">
        <f>('Bruker data input page'!BK909*10000)*Calibrations!DK$97+Calibrations!DL$97</f>
        <v>114.38309122182081</v>
      </c>
      <c r="AI909" s="24">
        <f>Calibrations!DR$97*('Bruker data input page'!BM909*10000)^2+('Bruker data input page'!BM909*10000)*Calibrations!DS$97+Calibrations!DT$97</f>
        <v>33.965005219574827</v>
      </c>
      <c r="AJ909" s="24">
        <f>Calibrations!DY$97*('Bruker data input page'!BO909*10000)^2+Calibrations!DZ$97*('Bruker data input page'!BO909*10000)+Calibrations!EA$97</f>
        <v>87.159353746299203</v>
      </c>
      <c r="AK909" s="21"/>
      <c r="AL909" s="21"/>
    </row>
    <row r="910" spans="2:38">
      <c r="B910" s="27">
        <f>'Bruker data input page'!B1587</f>
        <v>0</v>
      </c>
      <c r="C910" s="21">
        <f>'Bruker data input page'!G1587</f>
        <v>0</v>
      </c>
      <c r="D910" s="21">
        <f>'Bruker data input page'!H1587</f>
        <v>0</v>
      </c>
      <c r="E910" s="26">
        <f>'Bruker data input page'!L1587</f>
        <v>0</v>
      </c>
      <c r="F910" s="26"/>
      <c r="G910" s="26" t="str">
        <f>'Bruker data input page'!DK910</f>
        <v>393-U1560B-21R-3A</v>
      </c>
      <c r="H910" s="26" t="str">
        <f>'Bruker data input page'!DL910</f>
        <v>SHLF</v>
      </c>
      <c r="I910" s="26">
        <f>'Bruker data input page'!DM910</f>
        <v>0</v>
      </c>
      <c r="J910" s="26">
        <f>'Bruker data input page'!DN910</f>
        <v>0</v>
      </c>
      <c r="K910" s="26" t="str">
        <f>'Bruker data input page'!DO910</f>
        <v/>
      </c>
      <c r="L910" s="26">
        <f>'Bruker data input page'!DP910</f>
        <v>0</v>
      </c>
      <c r="M910" s="26">
        <f>'Bruker data input page'!DQ910</f>
        <v>0</v>
      </c>
      <c r="N910" s="26">
        <f>'Bruker data input page'!DR910</f>
        <v>0</v>
      </c>
      <c r="O910" s="26">
        <f>'Bruker data input page'!DS910</f>
        <v>41</v>
      </c>
      <c r="P910" s="21" t="str">
        <f>'Bruker data input page'!DT910</f>
        <v>3B BKGD</v>
      </c>
      <c r="Q910" s="21">
        <f>'Bruker data input page'!A910</f>
        <v>744</v>
      </c>
      <c r="R910" s="27">
        <f>'Bruker data input page'!B910</f>
        <v>44765.843055555553</v>
      </c>
      <c r="S910" s="22">
        <f>'Bruker data input page'!Y910*Calibrations!H$97+Calibrations!I$97</f>
        <v>55.386216964956894</v>
      </c>
      <c r="T910" s="23">
        <f>Calibrations!O$97*('Bruker data input page'!AK910/0.5993)^2+Calibrations!P$97*('Bruker data input page'!AK910/0.5993)+Calibrations!Q$97</f>
        <v>1.3129436068667839</v>
      </c>
      <c r="U910" s="22">
        <f>Calibrations!$V$97*'Bruker data input page'!W910^2+Calibrations!$W$97*'Bruker data input page'!W910+Calibrations!$X$97</f>
        <v>18.548653883519819</v>
      </c>
      <c r="V910" s="23">
        <f>('Bruker data input page'!AS910/0.69943)*Calibrations!AC$97+Calibrations!AD$97</f>
        <v>9.6796421186582169</v>
      </c>
      <c r="W910" s="23">
        <f>'Bruker data input page'!U910*Calibrations!AQ$97+Calibrations!AR$97</f>
        <v>10.847564988540324</v>
      </c>
      <c r="X910" s="23">
        <f>Calibrations!AJ$97*('Bruker data input page'!AQ910/0.77446)^2+('Bruker data input page'!AQ910/0.77446)*Calibrations!AK$97+Calibrations!AL$97</f>
        <v>0.14688112128491648</v>
      </c>
      <c r="Y910" s="23">
        <f>('Bruker data input page'!AI910/0.7147)*Calibrations!AX$97+Calibrations!AY$97</f>
        <v>11.780167125465898</v>
      </c>
      <c r="Z910" s="23">
        <f>('Bruker data input page'!AG910/0.8302)*Calibrations!BE$97+Calibrations!BF$97</f>
        <v>0.20681236543649228</v>
      </c>
      <c r="AA910" s="23">
        <f>((('Bruker data input page'!AA910/0.436)^2)*Calibrations!BK$97)+(('Bruker data input page'!AA910/0.436)*Calibrations!BL$97)+Calibrations!BM$97</f>
        <v>9.7438516200886352E-2</v>
      </c>
      <c r="AB910" s="24">
        <f>'Bruker data input page'!AM910*Calibrations!BS$97*10000+Calibrations!BT$97</f>
        <v>329.82006487715694</v>
      </c>
      <c r="AC910" s="24">
        <f>Calibrations!CA$97*('Bruker data input page'!AO910*10000)^2+('Bruker data input page'!AO910*10000)*Calibrations!CB$97+Calibrations!CC$97</f>
        <v>369.77803414059622</v>
      </c>
      <c r="AD910" s="24">
        <f>'Bruker data input page'!AW910*10000*Calibrations!CI$97+Calibrations!CJ$97</f>
        <v>102.19535213493293</v>
      </c>
      <c r="AE910" s="24">
        <f>'Bruker data input page'!AY910*10000*Calibrations!CP$97+Calibrations!CQ$97</f>
        <v>76.18592775009742</v>
      </c>
      <c r="AF910" s="24">
        <f>Calibrations!$CW$97*('Bruker data input page'!BA910*10000)^2+('Bruker data input page'!BA910*10000)*Calibrations!$CX$97+Calibrations!$CY$97</f>
        <v>67.281049961406254</v>
      </c>
      <c r="AG910" s="24">
        <f>'Bruker data input page'!BI910*10000*Calibrations!DD$97+Calibrations!DE$97</f>
        <v>4.1610912678326706</v>
      </c>
      <c r="AH910" s="24">
        <f>('Bruker data input page'!BK910*10000)*Calibrations!DK$97+Calibrations!DL$97</f>
        <v>116.3694464439816</v>
      </c>
      <c r="AI910" s="24">
        <f>Calibrations!DR$97*('Bruker data input page'!BM910*10000)^2+('Bruker data input page'!BM910*10000)*Calibrations!DS$97+Calibrations!DT$97</f>
        <v>30.785516947465101</v>
      </c>
      <c r="AJ910" s="24">
        <f>Calibrations!DY$97*('Bruker data input page'!BO910*10000)^2+Calibrations!DZ$97*('Bruker data input page'!BO910*10000)+Calibrations!EA$97</f>
        <v>83.760661417809501</v>
      </c>
      <c r="AK910" s="21"/>
      <c r="AL910" s="21"/>
    </row>
    <row r="911" spans="2:38">
      <c r="B911" s="27">
        <f>'Bruker data input page'!B1588</f>
        <v>0</v>
      </c>
      <c r="C911" s="21">
        <f>'Bruker data input page'!G1588</f>
        <v>0</v>
      </c>
      <c r="D911" s="21">
        <f>'Bruker data input page'!H1588</f>
        <v>0</v>
      </c>
      <c r="E911" s="26">
        <f>'Bruker data input page'!L1588</f>
        <v>0</v>
      </c>
      <c r="F911" s="26"/>
      <c r="G911" s="26" t="str">
        <f>'Bruker data input page'!DK911</f>
        <v>393-U1560B-21R-3A</v>
      </c>
      <c r="H911" s="26" t="str">
        <f>'Bruker data input page'!DL911</f>
        <v>SHLF</v>
      </c>
      <c r="I911" s="26">
        <f>'Bruker data input page'!DM911</f>
        <v>0</v>
      </c>
      <c r="J911" s="26">
        <f>'Bruker data input page'!DN911</f>
        <v>0</v>
      </c>
      <c r="K911" s="26" t="str">
        <f>'Bruker data input page'!DO911</f>
        <v/>
      </c>
      <c r="L911" s="26">
        <f>'Bruker data input page'!DP911</f>
        <v>0</v>
      </c>
      <c r="M911" s="26">
        <f>'Bruker data input page'!DQ911</f>
        <v>0</v>
      </c>
      <c r="N911" s="26">
        <f>'Bruker data input page'!DR911</f>
        <v>0</v>
      </c>
      <c r="O911" s="26">
        <f>'Bruker data input page'!DS911</f>
        <v>59</v>
      </c>
      <c r="P911" s="21" t="str">
        <f>'Bruker data input page'!DT911</f>
        <v>5A BKGD</v>
      </c>
      <c r="Q911" s="21">
        <f>'Bruker data input page'!A911</f>
        <v>745</v>
      </c>
      <c r="R911" s="27">
        <f>'Bruker data input page'!B911</f>
        <v>44765.84652777778</v>
      </c>
      <c r="S911" s="22">
        <f>'Bruker data input page'!Y911*Calibrations!H$97+Calibrations!I$97</f>
        <v>53.55717838096281</v>
      </c>
      <c r="T911" s="23">
        <f>Calibrations!O$97*('Bruker data input page'!AK911/0.5993)^2+Calibrations!P$97*('Bruker data input page'!AK911/0.5993)+Calibrations!Q$97</f>
        <v>1.2484492394953042</v>
      </c>
      <c r="U911" s="22">
        <f>Calibrations!$V$97*'Bruker data input page'!W911^2+Calibrations!$W$97*'Bruker data input page'!W911+Calibrations!$X$97</f>
        <v>17.619597506807178</v>
      </c>
      <c r="V911" s="23">
        <f>('Bruker data input page'!AS911/0.69943)*Calibrations!AC$97+Calibrations!AD$97</f>
        <v>8.7341014163980457</v>
      </c>
      <c r="W911" s="23">
        <f>'Bruker data input page'!U911*Calibrations!AQ$97+Calibrations!AR$97</f>
        <v>9.5054293915459134</v>
      </c>
      <c r="X911" s="23">
        <f>Calibrations!AJ$97*('Bruker data input page'!AQ911/0.77446)^2+('Bruker data input page'!AQ911/0.77446)*Calibrations!AK$97+Calibrations!AL$97</f>
        <v>0.1332647727532435</v>
      </c>
      <c r="Y911" s="23">
        <f>('Bruker data input page'!AI911/0.7147)*Calibrations!AX$97+Calibrations!AY$97</f>
        <v>11.338491375349257</v>
      </c>
      <c r="Z911" s="23">
        <f>('Bruker data input page'!AG911/0.8302)*Calibrations!BE$97+Calibrations!BF$97</f>
        <v>0.13331387189251864</v>
      </c>
      <c r="AA911" s="23">
        <f>((('Bruker data input page'!AA911/0.436)^2)*Calibrations!BK$97)+(('Bruker data input page'!AA911/0.436)*Calibrations!BL$97)+Calibrations!BM$97</f>
        <v>9.9707229779929116E-2</v>
      </c>
      <c r="AB911" s="24">
        <f>'Bruker data input page'!AM911*Calibrations!BS$97*10000+Calibrations!BT$97</f>
        <v>352.97168602577244</v>
      </c>
      <c r="AC911" s="24">
        <f>Calibrations!CA$97*('Bruker data input page'!AO911*10000)^2+('Bruker data input page'!AO911*10000)*Calibrations!CB$97+Calibrations!CC$97</f>
        <v>359.62136680278752</v>
      </c>
      <c r="AD911" s="24">
        <f>'Bruker data input page'!AW911*10000*Calibrations!CI$97+Calibrations!CJ$97</f>
        <v>91.321542642914579</v>
      </c>
      <c r="AE911" s="24">
        <f>'Bruker data input page'!AY911*10000*Calibrations!CP$97+Calibrations!CQ$97</f>
        <v>65.906315066068771</v>
      </c>
      <c r="AF911" s="24">
        <f>Calibrations!$CW$97*('Bruker data input page'!BA911*10000)^2+('Bruker data input page'!BA911*10000)*Calibrations!$CX$97+Calibrations!$CY$97</f>
        <v>64.504866967631671</v>
      </c>
      <c r="AG911" s="24" t="e">
        <f>'Bruker data input page'!BI911*10000*Calibrations!DD$97+Calibrations!DE$97</f>
        <v>#VALUE!</v>
      </c>
      <c r="AH911" s="24">
        <f>('Bruker data input page'!BK911*10000)*Calibrations!DK$97+Calibrations!DL$97</f>
        <v>100.47860466669533</v>
      </c>
      <c r="AI911" s="24">
        <f>Calibrations!DR$97*('Bruker data input page'!BM911*10000)^2+('Bruker data input page'!BM911*10000)*Calibrations!DS$97+Calibrations!DT$97</f>
        <v>30.785516947465101</v>
      </c>
      <c r="AJ911" s="24">
        <f>Calibrations!DY$97*('Bruker data input page'!BO911*10000)^2+Calibrations!DZ$97*('Bruker data input page'!BO911*10000)+Calibrations!EA$97</f>
        <v>82.05945842966112</v>
      </c>
      <c r="AK911" s="21"/>
      <c r="AL911" s="21"/>
    </row>
    <row r="912" spans="2:38">
      <c r="B912" s="27">
        <f>'Bruker data input page'!B1589</f>
        <v>0</v>
      </c>
      <c r="C912" s="21">
        <f>'Bruker data input page'!G1589</f>
        <v>0</v>
      </c>
      <c r="D912" s="21">
        <f>'Bruker data input page'!H1589</f>
        <v>0</v>
      </c>
      <c r="E912" s="26">
        <f>'Bruker data input page'!L1589</f>
        <v>0</v>
      </c>
      <c r="F912" s="26"/>
      <c r="G912" s="26" t="str">
        <f>'Bruker data input page'!DK912</f>
        <v>393-U1560B-21R-3A</v>
      </c>
      <c r="H912" s="26" t="str">
        <f>'Bruker data input page'!DL912</f>
        <v>SHLF</v>
      </c>
      <c r="I912" s="26">
        <f>'Bruker data input page'!DM912</f>
        <v>0</v>
      </c>
      <c r="J912" s="26">
        <f>'Bruker data input page'!DN912</f>
        <v>0</v>
      </c>
      <c r="K912" s="26" t="str">
        <f>'Bruker data input page'!DO912</f>
        <v/>
      </c>
      <c r="L912" s="26">
        <f>'Bruker data input page'!DP912</f>
        <v>0</v>
      </c>
      <c r="M912" s="26">
        <f>'Bruker data input page'!DQ912</f>
        <v>0</v>
      </c>
      <c r="N912" s="26">
        <f>'Bruker data input page'!DR912</f>
        <v>0</v>
      </c>
      <c r="O912" s="26">
        <f>'Bruker data input page'!DS912</f>
        <v>70</v>
      </c>
      <c r="P912" s="21" t="str">
        <f>'Bruker data input page'!DT912</f>
        <v>5B ALT</v>
      </c>
      <c r="Q912" s="21">
        <f>'Bruker data input page'!A912</f>
        <v>746</v>
      </c>
      <c r="R912" s="27">
        <f>'Bruker data input page'!B912</f>
        <v>44765.847916666666</v>
      </c>
      <c r="S912" s="22">
        <f>'Bruker data input page'!Y912*Calibrations!H$97+Calibrations!I$97</f>
        <v>54.491420968071125</v>
      </c>
      <c r="T912" s="23">
        <f>Calibrations!O$97*('Bruker data input page'!AK912/0.5993)^2+Calibrations!P$97*('Bruker data input page'!AK912/0.5993)+Calibrations!Q$97</f>
        <v>1.2563282166450485</v>
      </c>
      <c r="U912" s="22">
        <f>Calibrations!$V$97*'Bruker data input page'!W912^2+Calibrations!$W$97*'Bruker data input page'!W912+Calibrations!$X$97</f>
        <v>18.371357119267799</v>
      </c>
      <c r="V912" s="23">
        <f>('Bruker data input page'!AS912/0.69943)*Calibrations!AC$97+Calibrations!AD$97</f>
        <v>9.4559936785802385</v>
      </c>
      <c r="W912" s="23">
        <f>'Bruker data input page'!U912*Calibrations!AQ$97+Calibrations!AR$97</f>
        <v>10.369252763394233</v>
      </c>
      <c r="X912" s="23">
        <f>Calibrations!AJ$97*('Bruker data input page'!AQ912/0.77446)^2+('Bruker data input page'!AQ912/0.77446)*Calibrations!AK$97+Calibrations!AL$97</f>
        <v>0.14264837079519882</v>
      </c>
      <c r="Y912" s="23">
        <f>('Bruker data input page'!AI912/0.7147)*Calibrations!AX$97+Calibrations!AY$97</f>
        <v>11.557578381353341</v>
      </c>
      <c r="Z912" s="23">
        <f>('Bruker data input page'!AG912/0.8302)*Calibrations!BE$97+Calibrations!BF$97</f>
        <v>0.23095971444477933</v>
      </c>
      <c r="AA912" s="23">
        <f>((('Bruker data input page'!AA912/0.436)^2)*Calibrations!BK$97)+(('Bruker data input page'!AA912/0.436)*Calibrations!BL$97)+Calibrations!BM$97</f>
        <v>6.5793157564219301E-2</v>
      </c>
      <c r="AB912" s="24">
        <f>'Bruker data input page'!AM912*Calibrations!BS$97*10000+Calibrations!BT$97</f>
        <v>310.09831352833629</v>
      </c>
      <c r="AC912" s="24">
        <f>Calibrations!CA$97*('Bruker data input page'!AO912*10000)^2+('Bruker data input page'!AO912*10000)*Calibrations!CB$97+Calibrations!CC$97</f>
        <v>299.94658240357683</v>
      </c>
      <c r="AD912" s="24">
        <f>'Bruker data input page'!AW912*10000*Calibrations!CI$97+Calibrations!CJ$97</f>
        <v>97.252711456742787</v>
      </c>
      <c r="AE912" s="24">
        <f>'Bruker data input page'!AY912*10000*Calibrations!CP$97+Calibrations!CQ$97</f>
        <v>77.213889018500282</v>
      </c>
      <c r="AF912" s="24">
        <f>Calibrations!$CW$97*('Bruker data input page'!BA912*10000)^2+('Bruker data input page'!BA912*10000)*Calibrations!$CX$97+Calibrations!$CY$97</f>
        <v>64.504866967631671</v>
      </c>
      <c r="AG912" s="24">
        <f>'Bruker data input page'!BI912*10000*Calibrations!DD$97+Calibrations!DE$97</f>
        <v>3.0310147047823475</v>
      </c>
      <c r="AH912" s="24">
        <f>('Bruker data input page'!BK912*10000)*Calibrations!DK$97+Calibrations!DL$97</f>
        <v>104.4513151110169</v>
      </c>
      <c r="AI912" s="24">
        <f>Calibrations!DR$97*('Bruker data input page'!BM912*10000)^2+('Bruker data input page'!BM912*10000)*Calibrations!DS$97+Calibrations!DT$97</f>
        <v>26.542141426048879</v>
      </c>
      <c r="AJ912" s="24">
        <f>Calibrations!DY$97*('Bruker data input page'!BO912*10000)^2+Calibrations!DZ$97*('Bruker data input page'!BO912*10000)+Calibrations!EA$97</f>
        <v>83.760661417809501</v>
      </c>
      <c r="AK912" s="21"/>
      <c r="AL912" s="21"/>
    </row>
    <row r="913" spans="2:38">
      <c r="B913" s="27">
        <f>'Bruker data input page'!B1590</f>
        <v>0</v>
      </c>
      <c r="C913" s="21">
        <f>'Bruker data input page'!G1590</f>
        <v>0</v>
      </c>
      <c r="D913" s="21">
        <f>'Bruker data input page'!H1590</f>
        <v>0</v>
      </c>
      <c r="E913" s="26">
        <f>'Bruker data input page'!L1590</f>
        <v>0</v>
      </c>
      <c r="F913" s="26"/>
      <c r="G913" s="26" t="str">
        <f>'Bruker data input page'!DK913</f>
        <v>393-U1560B-22R-1A</v>
      </c>
      <c r="H913" s="26" t="str">
        <f>'Bruker data input page'!DL913</f>
        <v>SHLF</v>
      </c>
      <c r="I913" s="26">
        <f>'Bruker data input page'!DM913</f>
        <v>0</v>
      </c>
      <c r="J913" s="26">
        <f>'Bruker data input page'!DN913</f>
        <v>0</v>
      </c>
      <c r="K913" s="26" t="str">
        <f>'Bruker data input page'!DO913</f>
        <v/>
      </c>
      <c r="L913" s="26">
        <f>'Bruker data input page'!DP913</f>
        <v>0</v>
      </c>
      <c r="M913" s="26">
        <f>'Bruker data input page'!DQ913</f>
        <v>0</v>
      </c>
      <c r="N913" s="26">
        <f>'Bruker data input page'!DR913</f>
        <v>0</v>
      </c>
      <c r="O913" s="26">
        <f>'Bruker data input page'!DS913</f>
        <v>2</v>
      </c>
      <c r="P913" s="21" t="str">
        <f>'Bruker data input page'!DT913</f>
        <v>1A BKGD</v>
      </c>
      <c r="Q913" s="21">
        <f>'Bruker data input page'!A913</f>
        <v>797</v>
      </c>
      <c r="R913" s="27">
        <f>'Bruker data input page'!B913</f>
        <v>44766.800694444442</v>
      </c>
      <c r="S913" s="22">
        <f>'Bruker data input page'!Y913*Calibrations!H$97+Calibrations!I$97</f>
        <v>54.187016859185007</v>
      </c>
      <c r="T913" s="23">
        <f>Calibrations!O$97*('Bruker data input page'!AK913/0.5993)^2+Calibrations!P$97*('Bruker data input page'!AK913/0.5993)+Calibrations!Q$97</f>
        <v>1.4648670592331343</v>
      </c>
      <c r="U913" s="22">
        <f>Calibrations!$V$97*'Bruker data input page'!W913^2+Calibrations!$W$97*'Bruker data input page'!W913+Calibrations!$X$97</f>
        <v>18.594553514695384</v>
      </c>
      <c r="V913" s="23">
        <f>('Bruker data input page'!AS913/0.69943)*Calibrations!AC$97+Calibrations!AD$97</f>
        <v>8.4822450649588816</v>
      </c>
      <c r="W913" s="23">
        <f>'Bruker data input page'!U913*Calibrations!AQ$97+Calibrations!AR$97</f>
        <v>9.4292551729899046</v>
      </c>
      <c r="X913" s="23">
        <f>Calibrations!AJ$97*('Bruker data input page'!AQ913/0.77446)^2+('Bruker data input page'!AQ913/0.77446)*Calibrations!AK$97+Calibrations!AL$97</f>
        <v>0.14378119055073768</v>
      </c>
      <c r="Y913" s="23">
        <f>('Bruker data input page'!AI913/0.7147)*Calibrations!AX$97+Calibrations!AY$97</f>
        <v>12.649054924816355</v>
      </c>
      <c r="Z913" s="23">
        <f>('Bruker data input page'!AG913/0.8302)*Calibrations!BE$97+Calibrations!BF$97</f>
        <v>0.24107141684199948</v>
      </c>
      <c r="AA913" s="23">
        <f>((('Bruker data input page'!AA913/0.436)^2)*Calibrations!BK$97)+(('Bruker data input page'!AA913/0.436)*Calibrations!BL$97)+Calibrations!BM$97</f>
        <v>0.15926607892326994</v>
      </c>
      <c r="AB913" s="24">
        <f>'Bruker data input page'!AM913*Calibrations!BS$97*10000+Calibrations!BT$97</f>
        <v>292.0914970794131</v>
      </c>
      <c r="AC913" s="24">
        <f>Calibrations!CA$97*('Bruker data input page'!AO913*10000)^2+('Bruker data input page'!AO913*10000)*Calibrations!CB$97+Calibrations!CC$97</f>
        <v>317.25275582840152</v>
      </c>
      <c r="AD913" s="24">
        <f>'Bruker data input page'!AW913*10000*Calibrations!CI$97+Calibrations!CJ$97</f>
        <v>114.05768976258933</v>
      </c>
      <c r="AE913" s="24">
        <f>'Bruker data input page'!AY913*10000*Calibrations!CP$97+Calibrations!CQ$97</f>
        <v>76.18592775009742</v>
      </c>
      <c r="AF913" s="24">
        <f>Calibrations!$CW$97*('Bruker data input page'!BA913*10000)^2+('Bruker data input page'!BA913*10000)*Calibrations!$CX$97+Calibrations!$CY$97</f>
        <v>79.48025356452959</v>
      </c>
      <c r="AG913" s="24">
        <f>'Bruker data input page'!BI913*10000*Calibrations!DD$97+Calibrations!DE$97</f>
        <v>4.1610912678326706</v>
      </c>
      <c r="AH913" s="24">
        <f>('Bruker data input page'!BK913*10000)*Calibrations!DK$97+Calibrations!DL$97</f>
        <v>119.34897927722277</v>
      </c>
      <c r="AI913" s="24">
        <f>Calibrations!DR$97*('Bruker data input page'!BM913*10000)^2+('Bruker data input page'!BM913*10000)*Calibrations!DS$97+Calibrations!DT$97</f>
        <v>31.845636216163818</v>
      </c>
      <c r="AJ913" s="24">
        <f>Calibrations!DY$97*('Bruker data input page'!BO913*10000)^2+Calibrations!DZ$97*('Bruker data input page'!BO913*10000)+Calibrations!EA$97</f>
        <v>101.54855563125028</v>
      </c>
      <c r="AK913" s="21"/>
      <c r="AL913" s="21"/>
    </row>
    <row r="914" spans="2:38">
      <c r="B914" s="27">
        <f>'Bruker data input page'!B1591</f>
        <v>0</v>
      </c>
      <c r="C914" s="21">
        <f>'Bruker data input page'!G1591</f>
        <v>0</v>
      </c>
      <c r="D914" s="21">
        <f>'Bruker data input page'!H1591</f>
        <v>0</v>
      </c>
      <c r="E914" s="26">
        <f>'Bruker data input page'!L1591</f>
        <v>0</v>
      </c>
      <c r="F914" s="26"/>
      <c r="G914" s="26" t="str">
        <f>'Bruker data input page'!DK914</f>
        <v>393-U1560B-22R-1A</v>
      </c>
      <c r="H914" s="26" t="str">
        <f>'Bruker data input page'!DL914</f>
        <v>SHLF</v>
      </c>
      <c r="I914" s="26">
        <f>'Bruker data input page'!DM914</f>
        <v>0</v>
      </c>
      <c r="J914" s="26">
        <f>'Bruker data input page'!DN914</f>
        <v>0</v>
      </c>
      <c r="K914" s="26" t="str">
        <f>'Bruker data input page'!DO914</f>
        <v/>
      </c>
      <c r="L914" s="26">
        <f>'Bruker data input page'!DP914</f>
        <v>0</v>
      </c>
      <c r="M914" s="26">
        <f>'Bruker data input page'!DQ914</f>
        <v>0</v>
      </c>
      <c r="N914" s="26">
        <f>'Bruker data input page'!DR914</f>
        <v>0</v>
      </c>
      <c r="O914" s="26">
        <f>'Bruker data input page'!DS914</f>
        <v>9</v>
      </c>
      <c r="P914" s="21" t="str">
        <f>'Bruker data input page'!DT914</f>
        <v>2A BKGD</v>
      </c>
      <c r="Q914" s="21">
        <f>'Bruker data input page'!A914</f>
        <v>798</v>
      </c>
      <c r="R914" s="27">
        <f>'Bruker data input page'!B914</f>
        <v>44766.802083333336</v>
      </c>
      <c r="S914" s="22">
        <f>'Bruker data input page'!Y914*Calibrations!H$97+Calibrations!I$97</f>
        <v>53.917781999412988</v>
      </c>
      <c r="T914" s="23">
        <f>Calibrations!O$97*('Bruker data input page'!AK914/0.5993)^2+Calibrations!P$97*('Bruker data input page'!AK914/0.5993)+Calibrations!Q$97</f>
        <v>1.395871717486961</v>
      </c>
      <c r="U914" s="22">
        <f>Calibrations!$V$97*'Bruker data input page'!W914^2+Calibrations!$W$97*'Bruker data input page'!W914+Calibrations!$X$97</f>
        <v>19.009007750480059</v>
      </c>
      <c r="V914" s="23">
        <f>('Bruker data input page'!AS914/0.69943)*Calibrations!AC$97+Calibrations!AD$97</f>
        <v>8.1336758745670803</v>
      </c>
      <c r="W914" s="23">
        <f>'Bruker data input page'!U914*Calibrations!AQ$97+Calibrations!AR$97</f>
        <v>9.2975936429476711</v>
      </c>
      <c r="X914" s="23">
        <f>Calibrations!AJ$97*('Bruker data input page'!AQ914/0.77446)^2+('Bruker data input page'!AQ914/0.77446)*Calibrations!AK$97+Calibrations!AL$97</f>
        <v>0.13393485258969812</v>
      </c>
      <c r="Y914" s="23">
        <f>('Bruker data input page'!AI914/0.7147)*Calibrations!AX$97+Calibrations!AY$97</f>
        <v>12.300099109832782</v>
      </c>
      <c r="Z914" s="23">
        <f>('Bruker data input page'!AG914/0.8302)*Calibrations!BE$97+Calibrations!BF$97</f>
        <v>0.23503457958992774</v>
      </c>
      <c r="AA914" s="23">
        <f>((('Bruker data input page'!AA914/0.436)^2)*Calibrations!BK$97)+(('Bruker data input page'!AA914/0.436)*Calibrations!BL$97)+Calibrations!BM$97</f>
        <v>0.12859615665390323</v>
      </c>
      <c r="AB914" s="24">
        <f>'Bruker data input page'!AM914*Calibrations!BS$97*10000+Calibrations!BT$97</f>
        <v>330.67753232710567</v>
      </c>
      <c r="AC914" s="24">
        <f>Calibrations!CA$97*('Bruker data input page'!AO914*10000)^2+('Bruker data input page'!AO914*10000)*Calibrations!CB$97+Calibrations!CC$97</f>
        <v>303.67117346408406</v>
      </c>
      <c r="AD914" s="24">
        <f>'Bruker data input page'!AW914*10000*Calibrations!CI$97+Calibrations!CJ$97</f>
        <v>132.83972433971189</v>
      </c>
      <c r="AE914" s="24">
        <f>'Bruker data input page'!AY914*10000*Calibrations!CP$97+Calibrations!CQ$97</f>
        <v>84.409617897320331</v>
      </c>
      <c r="AF914" s="24">
        <f>Calibrations!$CW$97*('Bruker data input page'!BA914*10000)^2+('Bruker data input page'!BA914*10000)*Calibrations!$CX$97+Calibrations!$CY$97</f>
        <v>72.762235374685773</v>
      </c>
      <c r="AG914" s="24">
        <f>'Bruker data input page'!BI914*10000*Calibrations!DD$97+Calibrations!DE$97</f>
        <v>3.0310147047823475</v>
      </c>
      <c r="AH914" s="24">
        <f>('Bruker data input page'!BK914*10000)*Calibrations!DK$97+Calibrations!DL$97</f>
        <v>127.29440016586588</v>
      </c>
      <c r="AI914" s="24">
        <f>Calibrations!DR$97*('Bruker data input page'!BM914*10000)^2+('Bruker data input page'!BM914*10000)*Calibrations!DS$97+Calibrations!DT$97</f>
        <v>29.725107834104254</v>
      </c>
      <c r="AJ914" s="24">
        <f>Calibrations!DY$97*('Bruker data input page'!BO914*10000)^2+Calibrations!DZ$97*('Bruker data input page'!BO914*10000)+Calibrations!EA$97</f>
        <v>99.015783594038936</v>
      </c>
      <c r="AK914" s="21"/>
      <c r="AL914" s="21"/>
    </row>
    <row r="915" spans="2:38">
      <c r="B915" s="27">
        <f>'Bruker data input page'!B1592</f>
        <v>0</v>
      </c>
      <c r="C915" s="21">
        <f>'Bruker data input page'!G1592</f>
        <v>0</v>
      </c>
      <c r="D915" s="21">
        <f>'Bruker data input page'!H1592</f>
        <v>0</v>
      </c>
      <c r="E915" s="26">
        <f>'Bruker data input page'!L1592</f>
        <v>0</v>
      </c>
      <c r="F915" s="26"/>
      <c r="G915" s="26" t="str">
        <f>'Bruker data input page'!DK915</f>
        <v>393-U1560B-22R-1A</v>
      </c>
      <c r="H915" s="26" t="str">
        <f>'Bruker data input page'!DL915</f>
        <v>SHLF</v>
      </c>
      <c r="I915" s="26">
        <f>'Bruker data input page'!DM915</f>
        <v>0</v>
      </c>
      <c r="J915" s="26">
        <f>'Bruker data input page'!DN915</f>
        <v>0</v>
      </c>
      <c r="K915" s="26" t="str">
        <f>'Bruker data input page'!DO915</f>
        <v/>
      </c>
      <c r="L915" s="26">
        <f>'Bruker data input page'!DP915</f>
        <v>0</v>
      </c>
      <c r="M915" s="26">
        <f>'Bruker data input page'!DQ915</f>
        <v>0</v>
      </c>
      <c r="N915" s="26">
        <f>'Bruker data input page'!DR915</f>
        <v>0</v>
      </c>
      <c r="O915" s="26">
        <f>'Bruker data input page'!DS915</f>
        <v>21</v>
      </c>
      <c r="P915" s="21" t="str">
        <f>'Bruker data input page'!DT915</f>
        <v>3A BKGD</v>
      </c>
      <c r="Q915" s="21">
        <f>'Bruker data input page'!A915</f>
        <v>799</v>
      </c>
      <c r="R915" s="27">
        <f>'Bruker data input page'!B915</f>
        <v>44766.803472222222</v>
      </c>
      <c r="S915" s="22">
        <f>'Bruker data input page'!Y915*Calibrations!H$97+Calibrations!I$97</f>
        <v>51.814993584476817</v>
      </c>
      <c r="T915" s="23">
        <f>Calibrations!O$97*('Bruker data input page'!AK915/0.5993)^2+Calibrations!P$97*('Bruker data input page'!AK915/0.5993)+Calibrations!Q$97</f>
        <v>1.1942347003950833</v>
      </c>
      <c r="U915" s="22">
        <f>Calibrations!$V$97*'Bruker data input page'!W915^2+Calibrations!$W$97*'Bruker data input page'!W915+Calibrations!$X$97</f>
        <v>17.144946725581647</v>
      </c>
      <c r="V915" s="23">
        <f>('Bruker data input page'!AS915/0.69943)*Calibrations!AC$97+Calibrations!AD$97</f>
        <v>9.7975108911317434</v>
      </c>
      <c r="W915" s="23">
        <f>'Bruker data input page'!U915*Calibrations!AQ$97+Calibrations!AR$97</f>
        <v>10.379306213558984</v>
      </c>
      <c r="X915" s="23">
        <f>Calibrations!AJ$97*('Bruker data input page'!AQ915/0.77446)^2+('Bruker data input page'!AQ915/0.77446)*Calibrations!AK$97+Calibrations!AL$97</f>
        <v>0.19039912015113325</v>
      </c>
      <c r="Y915" s="23">
        <f>('Bruker data input page'!AI915/0.7147)*Calibrations!AX$97+Calibrations!AY$97</f>
        <v>11.948859552604553</v>
      </c>
      <c r="Z915" s="23">
        <f>('Bruker data input page'!AG915/0.8302)*Calibrations!BE$97+Calibrations!BF$97</f>
        <v>0.28015993804916411</v>
      </c>
      <c r="AA915" s="23">
        <f>((('Bruker data input page'!AA915/0.436)^2)*Calibrations!BK$97)+(('Bruker data input page'!AA915/0.436)*Calibrations!BL$97)+Calibrations!BM$97</f>
        <v>6.809712787942955E-2</v>
      </c>
      <c r="AB915" s="24">
        <f>'Bruker data input page'!AM915*Calibrations!BS$97*10000+Calibrations!BT$97</f>
        <v>268.9398759307976</v>
      </c>
      <c r="AC915" s="24">
        <f>Calibrations!CA$97*('Bruker data input page'!AO915*10000)^2+('Bruker data input page'!AO915*10000)*Calibrations!CB$97+Calibrations!CC$97</f>
        <v>321.64463973489853</v>
      </c>
      <c r="AD915" s="24">
        <f>'Bruker data input page'!AW915*10000*Calibrations!CI$97+Calibrations!CJ$97</f>
        <v>82.42478942217231</v>
      </c>
      <c r="AE915" s="24">
        <f>'Bruker data input page'!AY915*10000*Calibrations!CP$97+Calibrations!CQ$97</f>
        <v>66.934276334471647</v>
      </c>
      <c r="AF915" s="24">
        <f>Calibrations!$CW$97*('Bruker data input page'!BA915*10000)^2+('Bruker data input page'!BA915*10000)*Calibrations!$CX$97+Calibrations!$CY$97</f>
        <v>67.281049961406254</v>
      </c>
      <c r="AG915" s="24">
        <f>'Bruker data input page'!BI915*10000*Calibrations!DD$97+Calibrations!DE$97</f>
        <v>5.2911678308829933</v>
      </c>
      <c r="AH915" s="24">
        <f>('Bruker data input page'!BK915*10000)*Calibrations!DK$97+Calibrations!DL$97</f>
        <v>104.4513151110169</v>
      </c>
      <c r="AI915" s="24">
        <f>Calibrations!DR$97*('Bruker data input page'!BM915*10000)^2+('Bruker data input page'!BM915*10000)*Calibrations!DS$97+Calibrations!DT$97</f>
        <v>26.542141426048879</v>
      </c>
      <c r="AJ915" s="24">
        <f>Calibrations!DY$97*('Bruker data input page'!BO915*10000)^2+Calibrations!DZ$97*('Bruker data input page'!BO915*10000)+Calibrations!EA$97</f>
        <v>79.50533291755913</v>
      </c>
      <c r="AK915" s="21"/>
      <c r="AL915" s="21"/>
    </row>
    <row r="916" spans="2:38">
      <c r="B916" s="27">
        <f>'Bruker data input page'!B1593</f>
        <v>0</v>
      </c>
      <c r="C916" s="21">
        <f>'Bruker data input page'!G1593</f>
        <v>0</v>
      </c>
      <c r="D916" s="21">
        <f>'Bruker data input page'!H1593</f>
        <v>0</v>
      </c>
      <c r="E916" s="26">
        <f>'Bruker data input page'!L1593</f>
        <v>0</v>
      </c>
      <c r="F916" s="26"/>
      <c r="G916" s="26" t="str">
        <f>'Bruker data input page'!DK916</f>
        <v>393-U1560B-22R-1A</v>
      </c>
      <c r="H916" s="26" t="str">
        <f>'Bruker data input page'!DL916</f>
        <v>SHLF</v>
      </c>
      <c r="I916" s="26">
        <f>'Bruker data input page'!DM916</f>
        <v>0</v>
      </c>
      <c r="J916" s="26">
        <f>'Bruker data input page'!DN916</f>
        <v>0</v>
      </c>
      <c r="K916" s="26" t="str">
        <f>'Bruker data input page'!DO916</f>
        <v/>
      </c>
      <c r="L916" s="26">
        <f>'Bruker data input page'!DP916</f>
        <v>0</v>
      </c>
      <c r="M916" s="26">
        <f>'Bruker data input page'!DQ916</f>
        <v>0</v>
      </c>
      <c r="N916" s="26">
        <f>'Bruker data input page'!DR916</f>
        <v>0</v>
      </c>
      <c r="O916" s="26">
        <f>'Bruker data input page'!DS916</f>
        <v>41</v>
      </c>
      <c r="P916" s="21" t="str">
        <f>'Bruker data input page'!DT916</f>
        <v>4A ALT</v>
      </c>
      <c r="Q916" s="21">
        <f>'Bruker data input page'!A916</f>
        <v>800</v>
      </c>
      <c r="R916" s="27">
        <f>'Bruker data input page'!B916</f>
        <v>44766.805555555555</v>
      </c>
      <c r="S916" s="22">
        <f>'Bruker data input page'!Y916*Calibrations!H$97+Calibrations!I$97</f>
        <v>53.709499250436657</v>
      </c>
      <c r="T916" s="23">
        <f>Calibrations!O$97*('Bruker data input page'!AK916/0.5993)^2+Calibrations!P$97*('Bruker data input page'!AK916/0.5993)+Calibrations!Q$97</f>
        <v>1.3371526125595092</v>
      </c>
      <c r="U916" s="22">
        <f>Calibrations!$V$97*'Bruker data input page'!W916^2+Calibrations!$W$97*'Bruker data input page'!W916+Calibrations!$X$97</f>
        <v>17.971234939006109</v>
      </c>
      <c r="V916" s="23">
        <f>('Bruker data input page'!AS916/0.69943)*Calibrations!AC$97+Calibrations!AD$97</f>
        <v>9.9792792179132643</v>
      </c>
      <c r="W916" s="23">
        <f>'Bruker data input page'!U916*Calibrations!AQ$97+Calibrations!AR$97</f>
        <v>9.6846514742906287</v>
      </c>
      <c r="X916" s="23">
        <f>Calibrations!AJ$97*('Bruker data input page'!AQ916/0.77446)^2+('Bruker data input page'!AQ916/0.77446)*Calibrations!AK$97+Calibrations!AL$97</f>
        <v>0.202810914781267</v>
      </c>
      <c r="Y916" s="23">
        <f>('Bruker data input page'!AI916/0.7147)*Calibrations!AX$97+Calibrations!AY$97</f>
        <v>12.00366936647632</v>
      </c>
      <c r="Z916" s="23">
        <f>('Bruker data input page'!AG916/0.8302)*Calibrations!BE$97+Calibrations!BF$97</f>
        <v>0.28423480319431255</v>
      </c>
      <c r="AA916" s="23">
        <f>((('Bruker data input page'!AA916/0.436)^2)*Calibrations!BK$97)+(('Bruker data input page'!AA916/0.436)*Calibrations!BL$97)+Calibrations!BM$97</f>
        <v>0.14786810982135989</v>
      </c>
      <c r="AB916" s="24">
        <f>'Bruker data input page'!AM916*Calibrations!BS$97*10000+Calibrations!BT$97</f>
        <v>292.0914970794131</v>
      </c>
      <c r="AC916" s="24">
        <f>Calibrations!CA$97*('Bruker data input page'!AO916*10000)^2+('Bruker data input page'!AO916*10000)*Calibrations!CB$97+Calibrations!CC$97</f>
        <v>397.65705902420746</v>
      </c>
      <c r="AD916" s="24">
        <f>'Bruker data input page'!AW916*10000*Calibrations!CI$97+Calibrations!CJ$97</f>
        <v>92.310070778552628</v>
      </c>
      <c r="AE916" s="24">
        <f>'Bruker data input page'!AY916*10000*Calibrations!CP$97+Calibrations!CQ$97</f>
        <v>77.213889018500282</v>
      </c>
      <c r="AF916" s="24">
        <f>Calibrations!$CW$97*('Bruker data input page'!BA916*10000)^2+('Bruker data input page'!BA916*10000)*Calibrations!$CX$97+Calibrations!$CY$97</f>
        <v>71.400836593149606</v>
      </c>
      <c r="AG916" s="24">
        <f>'Bruker data input page'!BI916*10000*Calibrations!DD$97+Calibrations!DE$97</f>
        <v>1.9009381417320252</v>
      </c>
      <c r="AH916" s="24">
        <f>('Bruker data input page'!BK916*10000)*Calibrations!DK$97+Calibrations!DL$97</f>
        <v>108.42402555533846</v>
      </c>
      <c r="AI916" s="24">
        <f>Calibrations!DR$97*('Bruker data input page'!BM916*10000)^2+('Bruker data input page'!BM916*10000)*Calibrations!DS$97+Calibrations!DT$97</f>
        <v>30.785516947465101</v>
      </c>
      <c r="AJ916" s="24">
        <f>Calibrations!DY$97*('Bruker data input page'!BO916*10000)^2+Calibrations!DZ$97*('Bruker data input page'!BO916*10000)+Calibrations!EA$97</f>
        <v>85.460626523355529</v>
      </c>
      <c r="AK916" s="21"/>
      <c r="AL916" s="21"/>
    </row>
    <row r="917" spans="2:38">
      <c r="B917" s="27">
        <f>'Bruker data input page'!B1594</f>
        <v>0</v>
      </c>
      <c r="C917" s="21">
        <f>'Bruker data input page'!G1594</f>
        <v>0</v>
      </c>
      <c r="D917" s="21">
        <f>'Bruker data input page'!H1594</f>
        <v>0</v>
      </c>
      <c r="E917" s="26">
        <f>'Bruker data input page'!L1594</f>
        <v>0</v>
      </c>
      <c r="F917" s="26"/>
      <c r="G917" s="26" t="str">
        <f>'Bruker data input page'!DK917</f>
        <v>393-U1560B-22R-1A</v>
      </c>
      <c r="H917" s="26" t="str">
        <f>'Bruker data input page'!DL917</f>
        <v>SHLF</v>
      </c>
      <c r="I917" s="26">
        <f>'Bruker data input page'!DM917</f>
        <v>0</v>
      </c>
      <c r="J917" s="26">
        <f>'Bruker data input page'!DN917</f>
        <v>0</v>
      </c>
      <c r="K917" s="26" t="str">
        <f>'Bruker data input page'!DO917</f>
        <v/>
      </c>
      <c r="L917" s="26">
        <f>'Bruker data input page'!DP917</f>
        <v>0</v>
      </c>
      <c r="M917" s="26">
        <f>'Bruker data input page'!DQ917</f>
        <v>0</v>
      </c>
      <c r="N917" s="26">
        <f>'Bruker data input page'!DR917</f>
        <v>0</v>
      </c>
      <c r="O917" s="26">
        <f>'Bruker data input page'!DS917</f>
        <v>92</v>
      </c>
      <c r="P917" s="21" t="str">
        <f>'Bruker data input page'!DT917</f>
        <v>12A BKGD</v>
      </c>
      <c r="Q917" s="21">
        <f>'Bruker data input page'!A917</f>
        <v>801</v>
      </c>
      <c r="R917" s="27">
        <f>'Bruker data input page'!B917</f>
        <v>44766.80972222222</v>
      </c>
      <c r="S917" s="22">
        <f>'Bruker data input page'!Y917*Calibrations!H$97+Calibrations!I$97</f>
        <v>55.530696042398546</v>
      </c>
      <c r="T917" s="23">
        <f>Calibrations!O$97*('Bruker data input page'!AK917/0.5993)^2+Calibrations!P$97*('Bruker data input page'!AK917/0.5993)+Calibrations!Q$97</f>
        <v>1.2658121063982497</v>
      </c>
      <c r="U917" s="22">
        <f>Calibrations!$V$97*'Bruker data input page'!W917^2+Calibrations!$W$97*'Bruker data input page'!W917+Calibrations!$X$97</f>
        <v>18.593990260253861</v>
      </c>
      <c r="V917" s="23">
        <f>('Bruker data input page'!AS917/0.69943)*Calibrations!AC$97+Calibrations!AD$97</f>
        <v>9.1644159825712421</v>
      </c>
      <c r="W917" s="23">
        <f>'Bruker data input page'!U917*Calibrations!AQ$97+Calibrations!AR$97</f>
        <v>10.595648727681244</v>
      </c>
      <c r="X917" s="23">
        <f>Calibrations!AJ$97*('Bruker data input page'!AQ917/0.77446)^2+('Bruker data input page'!AQ917/0.77446)*Calibrations!AK$97+Calibrations!AL$97</f>
        <v>0.13473531522474591</v>
      </c>
      <c r="Y917" s="23">
        <f>('Bruker data input page'!AI917/0.7147)*Calibrations!AX$97+Calibrations!AY$97</f>
        <v>11.832084199161098</v>
      </c>
      <c r="Z917" s="23">
        <f>('Bruker data input page'!AG917/0.8302)*Calibrations!BE$97+Calibrations!BF$97</f>
        <v>0.27140652403366006</v>
      </c>
      <c r="AA917" s="23">
        <f>((('Bruker data input page'!AA917/0.436)^2)*Calibrations!BK$97)+(('Bruker data input page'!AA917/0.436)*Calibrations!BL$97)+Calibrations!BM$97</f>
        <v>8.5295666077337323E-2</v>
      </c>
      <c r="AB917" s="24">
        <f>'Bruker data input page'!AM917*Calibrations!BS$97*10000+Calibrations!BT$97</f>
        <v>344.39701152628527</v>
      </c>
      <c r="AC917" s="24">
        <f>Calibrations!CA$97*('Bruker data input page'!AO917*10000)^2+('Bruker data input page'!AO917*10000)*Calibrations!CB$97+Calibrations!CC$97</f>
        <v>374.65746179353573</v>
      </c>
      <c r="AD917" s="24">
        <f>'Bruker data input page'!AW917*10000*Calibrations!CI$97+Calibrations!CJ$97</f>
        <v>135.805308746626</v>
      </c>
      <c r="AE917" s="24">
        <f>'Bruker data input page'!AY917*10000*Calibrations!CP$97+Calibrations!CQ$97</f>
        <v>78.241850286903144</v>
      </c>
      <c r="AF917" s="24">
        <f>Calibrations!$CW$97*('Bruker data input page'!BA917*10000)^2+('Bruker data input page'!BA917*10000)*Calibrations!$CX$97+Calibrations!$CY$97</f>
        <v>70.033506097090964</v>
      </c>
      <c r="AG917" s="24">
        <f>'Bruker data input page'!BI917*10000*Calibrations!DD$97+Calibrations!DE$97</f>
        <v>3.0310147047823475</v>
      </c>
      <c r="AH917" s="24">
        <f>('Bruker data input page'!BK917*10000)*Calibrations!DK$97+Calibrations!DL$97</f>
        <v>104.4513151110169</v>
      </c>
      <c r="AI917" s="24">
        <f>Calibrations!DR$97*('Bruker data input page'!BM917*10000)^2+('Bruker data input page'!BM917*10000)*Calibrations!DS$97+Calibrations!DT$97</f>
        <v>27.603420073396141</v>
      </c>
      <c r="AJ917" s="24">
        <f>Calibrations!DY$97*('Bruker data input page'!BO917*10000)^2+Calibrations!DZ$97*('Bruker data input page'!BO917*10000)+Calibrations!EA$97</f>
        <v>85.460626523355529</v>
      </c>
      <c r="AK917" s="21"/>
      <c r="AL917" s="21"/>
    </row>
    <row r="918" spans="2:38">
      <c r="B918" s="27">
        <f>'Bruker data input page'!B1595</f>
        <v>0</v>
      </c>
      <c r="C918" s="21">
        <f>'Bruker data input page'!G1595</f>
        <v>0</v>
      </c>
      <c r="D918" s="21">
        <f>'Bruker data input page'!H1595</f>
        <v>0</v>
      </c>
      <c r="E918" s="26">
        <f>'Bruker data input page'!L1595</f>
        <v>0</v>
      </c>
      <c r="F918" s="26"/>
      <c r="G918" s="26" t="str">
        <f>'Bruker data input page'!DK918</f>
        <v>393-U1560B-23R-1A</v>
      </c>
      <c r="H918" s="26" t="str">
        <f>'Bruker data input page'!DL918</f>
        <v>SHLF</v>
      </c>
      <c r="I918" s="26">
        <f>'Bruker data input page'!DM918</f>
        <v>0</v>
      </c>
      <c r="J918" s="26">
        <f>'Bruker data input page'!DN918</f>
        <v>0</v>
      </c>
      <c r="K918" s="26" t="str">
        <f>'Bruker data input page'!DO918</f>
        <v/>
      </c>
      <c r="L918" s="26">
        <f>'Bruker data input page'!DP918</f>
        <v>0</v>
      </c>
      <c r="M918" s="26">
        <f>'Bruker data input page'!DQ918</f>
        <v>0</v>
      </c>
      <c r="N918" s="26">
        <f>'Bruker data input page'!DR918</f>
        <v>0</v>
      </c>
      <c r="O918" s="26">
        <f>'Bruker data input page'!DS918</f>
        <v>4</v>
      </c>
      <c r="P918" s="21" t="str">
        <f>'Bruker data input page'!DT918</f>
        <v>1A BKGD</v>
      </c>
      <c r="Q918" s="21">
        <f>'Bruker data input page'!A918</f>
        <v>802</v>
      </c>
      <c r="R918" s="27">
        <f>'Bruker data input page'!B918</f>
        <v>44766.813194444447</v>
      </c>
      <c r="S918" s="22">
        <f>'Bruker data input page'!Y918*Calibrations!H$97+Calibrations!I$97</f>
        <v>53.54446517266819</v>
      </c>
      <c r="T918" s="23">
        <f>Calibrations!O$97*('Bruker data input page'!AK918/0.5993)^2+Calibrations!P$97*('Bruker data input page'!AK918/0.5993)+Calibrations!Q$97</f>
        <v>1.3243420822390315</v>
      </c>
      <c r="U918" s="22">
        <f>Calibrations!$V$97*'Bruker data input page'!W918^2+Calibrations!$W$97*'Bruker data input page'!W918+Calibrations!$X$97</f>
        <v>17.562876953036493</v>
      </c>
      <c r="V918" s="23">
        <f>('Bruker data input page'!AS918/0.69943)*Calibrations!AC$97+Calibrations!AD$97</f>
        <v>8.5441297684553632</v>
      </c>
      <c r="W918" s="23">
        <f>'Bruker data input page'!U918*Calibrations!AQ$97+Calibrations!AR$97</f>
        <v>10.510387736860945</v>
      </c>
      <c r="X918" s="23">
        <f>Calibrations!AJ$97*('Bruker data input page'!AQ918/0.77446)^2+('Bruker data input page'!AQ918/0.77446)*Calibrations!AK$97+Calibrations!AL$97</f>
        <v>0.14226878248163871</v>
      </c>
      <c r="Y918" s="23">
        <f>('Bruker data input page'!AI918/0.7147)*Calibrations!AX$97+Calibrations!AY$97</f>
        <v>11.912776425138976</v>
      </c>
      <c r="Z918" s="23">
        <f>('Bruker data input page'!AG918/0.8302)*Calibrations!BE$97+Calibrations!BF$97</f>
        <v>0.18251409549690348</v>
      </c>
      <c r="AA918" s="23">
        <f>((('Bruker data input page'!AA918/0.436)^2)*Calibrations!BK$97)+(('Bruker data input page'!AA918/0.436)*Calibrations!BL$97)+Calibrations!BM$97</f>
        <v>9.5924624548345092E-2</v>
      </c>
      <c r="AB918" s="24">
        <f>'Bruker data input page'!AM918*Calibrations!BS$97*10000+Calibrations!BT$97</f>
        <v>283.51682257992587</v>
      </c>
      <c r="AC918" s="24">
        <f>Calibrations!CA$97*('Bruker data input page'!AO918*10000)^2+('Bruker data input page'!AO918*10000)*Calibrations!CB$97+Calibrations!CC$97</f>
        <v>337.71678399945176</v>
      </c>
      <c r="AD918" s="24">
        <f>'Bruker data input page'!AW918*10000*Calibrations!CI$97+Calibrations!CJ$97</f>
        <v>105.16093654184704</v>
      </c>
      <c r="AE918" s="24">
        <f>'Bruker data input page'!AY918*10000*Calibrations!CP$97+Calibrations!CQ$97</f>
        <v>71.046121408083096</v>
      </c>
      <c r="AF918" s="24">
        <f>Calibrations!$CW$97*('Bruker data input page'!BA918*10000)^2+('Bruker data input page'!BA918*10000)*Calibrations!$CX$97+Calibrations!$CY$97</f>
        <v>67.281049961406254</v>
      </c>
      <c r="AG918" s="24">
        <f>'Bruker data input page'!BI918*10000*Calibrations!DD$97+Calibrations!DE$97</f>
        <v>1.9009381417320252</v>
      </c>
      <c r="AH918" s="24">
        <f>('Bruker data input page'!BK918*10000)*Calibrations!DK$97+Calibrations!DL$97</f>
        <v>102.46495988885611</v>
      </c>
      <c r="AI918" s="24">
        <f>Calibrations!DR$97*('Bruker data input page'!BM918*10000)^2+('Bruker data input page'!BM918*10000)*Calibrations!DS$97+Calibrations!DT$97</f>
        <v>29.725107834104254</v>
      </c>
      <c r="AJ918" s="24">
        <f>Calibrations!DY$97*('Bruker data input page'!BO918*10000)^2+Calibrations!DZ$97*('Bruker data input page'!BO918*10000)+Calibrations!EA$97</f>
        <v>85.460626523355529</v>
      </c>
      <c r="AK918" s="21"/>
      <c r="AL918" s="21"/>
    </row>
    <row r="919" spans="2:38">
      <c r="B919" s="27">
        <f>'Bruker data input page'!B1596</f>
        <v>0</v>
      </c>
      <c r="C919" s="21">
        <f>'Bruker data input page'!G1596</f>
        <v>0</v>
      </c>
      <c r="D919" s="21">
        <f>'Bruker data input page'!H1596</f>
        <v>0</v>
      </c>
      <c r="E919" s="26">
        <f>'Bruker data input page'!L1596</f>
        <v>0</v>
      </c>
      <c r="F919" s="26"/>
      <c r="G919" s="26" t="str">
        <f>'Bruker data input page'!DK919</f>
        <v>393-U1560B-23R-1A</v>
      </c>
      <c r="H919" s="26" t="str">
        <f>'Bruker data input page'!DL919</f>
        <v>SHLF</v>
      </c>
      <c r="I919" s="26">
        <f>'Bruker data input page'!DM919</f>
        <v>0</v>
      </c>
      <c r="J919" s="26">
        <f>'Bruker data input page'!DN919</f>
        <v>0</v>
      </c>
      <c r="K919" s="26" t="str">
        <f>'Bruker data input page'!DO919</f>
        <v/>
      </c>
      <c r="L919" s="26">
        <f>'Bruker data input page'!DP919</f>
        <v>0</v>
      </c>
      <c r="M919" s="26">
        <f>'Bruker data input page'!DQ919</f>
        <v>0</v>
      </c>
      <c r="N919" s="26">
        <f>'Bruker data input page'!DR919</f>
        <v>0</v>
      </c>
      <c r="O919" s="26">
        <f>'Bruker data input page'!DS919</f>
        <v>20</v>
      </c>
      <c r="P919" s="21" t="str">
        <f>'Bruker data input page'!DT919</f>
        <v>3A ALT</v>
      </c>
      <c r="Q919" s="21">
        <f>'Bruker data input page'!A919</f>
        <v>803</v>
      </c>
      <c r="R919" s="27">
        <f>'Bruker data input page'!B919</f>
        <v>44766.81527777778</v>
      </c>
      <c r="S919" s="22">
        <f>'Bruker data input page'!Y919*Calibrations!H$97+Calibrations!I$97</f>
        <v>54.201868738033866</v>
      </c>
      <c r="T919" s="23">
        <f>Calibrations!O$97*('Bruker data input page'!AK919/0.5993)^2+Calibrations!P$97*('Bruker data input page'!AK919/0.5993)+Calibrations!Q$97</f>
        <v>1.3084881792726313</v>
      </c>
      <c r="U919" s="22">
        <f>Calibrations!$V$97*'Bruker data input page'!W919^2+Calibrations!$W$97*'Bruker data input page'!W919+Calibrations!$X$97</f>
        <v>17.570718751333207</v>
      </c>
      <c r="V919" s="23">
        <f>('Bruker data input page'!AS919/0.69943)*Calibrations!AC$97+Calibrations!AD$97</f>
        <v>8.641562196983541</v>
      </c>
      <c r="W919" s="23">
        <f>'Bruker data input page'!U919*Calibrations!AQ$97+Calibrations!AR$97</f>
        <v>11.014800265319373</v>
      </c>
      <c r="X919" s="23">
        <f>Calibrations!AJ$97*('Bruker data input page'!AQ919/0.77446)^2+('Bruker data input page'!AQ919/0.77446)*Calibrations!AK$97+Calibrations!AL$97</f>
        <v>0.13685050535181942</v>
      </c>
      <c r="Y919" s="23">
        <f>('Bruker data input page'!AI919/0.7147)*Calibrations!AX$97+Calibrations!AY$97</f>
        <v>11.880499534747823</v>
      </c>
      <c r="Z919" s="23">
        <f>('Bruker data input page'!AG919/0.8302)*Calibrations!BE$97+Calibrations!BF$97</f>
        <v>0.17708094197003887</v>
      </c>
      <c r="AA919" s="23">
        <f>((('Bruker data input page'!AA919/0.436)^2)*Calibrations!BK$97)+(('Bruker data input page'!AA919/0.436)*Calibrations!BL$97)+Calibrations!BM$97</f>
        <v>8.6437137931085276E-2</v>
      </c>
      <c r="AB919" s="24">
        <f>'Bruker data input page'!AM919*Calibrations!BS$97*10000+Calibrations!BT$97</f>
        <v>275.79961553038737</v>
      </c>
      <c r="AC919" s="24">
        <f>Calibrations!CA$97*('Bruker data input page'!AO919*10000)^2+('Bruker data input page'!AO919*10000)*Calibrations!CB$97+Calibrations!CC$97</f>
        <v>366.93025327291343</v>
      </c>
      <c r="AD919" s="24">
        <f>'Bruker data input page'!AW919*10000*Calibrations!CI$97+Calibrations!CJ$97</f>
        <v>123.94297111896964</v>
      </c>
      <c r="AE919" s="24">
        <f>'Bruker data input page'!AY919*10000*Calibrations!CP$97+Calibrations!CQ$97</f>
        <v>78.241850286903144</v>
      </c>
      <c r="AF919" s="24">
        <f>Calibrations!$CW$97*('Bruker data input page'!BA919*10000)^2+('Bruker data input page'!BA919*10000)*Calibrations!$CX$97+Calibrations!$CY$97</f>
        <v>74.117702441699478</v>
      </c>
      <c r="AG919" s="24">
        <f>'Bruker data input page'!BI919*10000*Calibrations!DD$97+Calibrations!DE$97</f>
        <v>4.1610912678326706</v>
      </c>
      <c r="AH919" s="24">
        <f>('Bruker data input page'!BK919*10000)*Calibrations!DK$97+Calibrations!DL$97</f>
        <v>105.44449272209728</v>
      </c>
      <c r="AI919" s="24">
        <f>Calibrations!DR$97*('Bruker data input page'!BM919*10000)^2+('Bruker data input page'!BM919*10000)*Calibrations!DS$97+Calibrations!DT$97</f>
        <v>31.845636216163818</v>
      </c>
      <c r="AJ919" s="24">
        <f>Calibrations!DY$97*('Bruker data input page'!BO919*10000)^2+Calibrations!DZ$97*('Bruker data input page'!BO919*10000)+Calibrations!EA$97</f>
        <v>91.400756067273065</v>
      </c>
      <c r="AK919" s="21"/>
      <c r="AL919" s="21"/>
    </row>
    <row r="920" spans="2:38">
      <c r="B920" s="27">
        <f>'Bruker data input page'!B1597</f>
        <v>0</v>
      </c>
      <c r="C920" s="21">
        <f>'Bruker data input page'!G1597</f>
        <v>0</v>
      </c>
      <c r="D920" s="21">
        <f>'Bruker data input page'!H1597</f>
        <v>0</v>
      </c>
      <c r="E920" s="26">
        <f>'Bruker data input page'!L1597</f>
        <v>0</v>
      </c>
      <c r="F920" s="26"/>
      <c r="G920" s="26" t="str">
        <f>'Bruker data input page'!DK920</f>
        <v>393-U1560B-23R-1A</v>
      </c>
      <c r="H920" s="26" t="str">
        <f>'Bruker data input page'!DL920</f>
        <v>SHLF</v>
      </c>
      <c r="I920" s="26">
        <f>'Bruker data input page'!DM920</f>
        <v>0</v>
      </c>
      <c r="J920" s="26">
        <f>'Bruker data input page'!DN920</f>
        <v>0</v>
      </c>
      <c r="K920" s="26" t="str">
        <f>'Bruker data input page'!DO920</f>
        <v/>
      </c>
      <c r="L920" s="26">
        <f>'Bruker data input page'!DP920</f>
        <v>0</v>
      </c>
      <c r="M920" s="26">
        <f>'Bruker data input page'!DQ920</f>
        <v>0</v>
      </c>
      <c r="N920" s="26">
        <f>'Bruker data input page'!DR920</f>
        <v>0</v>
      </c>
      <c r="O920" s="26">
        <f>'Bruker data input page'!DS920</f>
        <v>45</v>
      </c>
      <c r="P920" s="21" t="str">
        <f>'Bruker data input page'!DT920</f>
        <v>6A ALT</v>
      </c>
      <c r="Q920" s="21">
        <f>'Bruker data input page'!A920</f>
        <v>804</v>
      </c>
      <c r="R920" s="27">
        <f>'Bruker data input page'!B920</f>
        <v>44766.817361111112</v>
      </c>
      <c r="S920" s="22">
        <f>'Bruker data input page'!Y920*Calibrations!H$97+Calibrations!I$97</f>
        <v>54.912857882286211</v>
      </c>
      <c r="T920" s="23">
        <f>Calibrations!O$97*('Bruker data input page'!AK920/0.5993)^2+Calibrations!P$97*('Bruker data input page'!AK920/0.5993)+Calibrations!Q$97</f>
        <v>1.2364420191169827</v>
      </c>
      <c r="U920" s="22">
        <f>Calibrations!$V$97*'Bruker data input page'!W920^2+Calibrations!$W$97*'Bruker data input page'!W920+Calibrations!$X$97</f>
        <v>18.094775711685561</v>
      </c>
      <c r="V920" s="23">
        <f>('Bruker data input page'!AS920/0.69943)*Calibrations!AC$97+Calibrations!AD$97</f>
        <v>10.502564757246292</v>
      </c>
      <c r="W920" s="23">
        <f>'Bruker data input page'!U920*Calibrations!AQ$97+Calibrations!AR$97</f>
        <v>10.518507831224785</v>
      </c>
      <c r="X920" s="23">
        <f>Calibrations!AJ$97*('Bruker data input page'!AQ920/0.77446)^2+('Bruker data input page'!AQ920/0.77446)*Calibrations!AK$97+Calibrations!AL$97</f>
        <v>0.16134862475762152</v>
      </c>
      <c r="Y920" s="23">
        <f>('Bruker data input page'!AI920/0.7147)*Calibrations!AX$97+Calibrations!AY$97</f>
        <v>11.889482254243475</v>
      </c>
      <c r="Z920" s="23">
        <f>('Bruker data input page'!AG920/0.8302)*Calibrations!BE$97+Calibrations!BF$97</f>
        <v>0.33086937096656682</v>
      </c>
      <c r="AA920" s="23" t="e">
        <f>((('Bruker data input page'!AA920/0.436)^2)*Calibrations!BK$97)+(('Bruker data input page'!AA920/0.436)*Calibrations!BL$97)+Calibrations!BM$97</f>
        <v>#VALUE!</v>
      </c>
      <c r="AB920" s="24">
        <f>'Bruker data input page'!AM920*Calibrations!BS$97*10000+Calibrations!BT$97</f>
        <v>298.09376922905415</v>
      </c>
      <c r="AC920" s="24">
        <f>Calibrations!CA$97*('Bruker data input page'!AO920*10000)^2+('Bruker data input page'!AO920*10000)*Calibrations!CB$97+Calibrations!CC$97</f>
        <v>334.41436080956373</v>
      </c>
      <c r="AD920" s="24">
        <f>'Bruker data input page'!AW920*10000*Calibrations!CI$97+Calibrations!CJ$97</f>
        <v>70.562451794515923</v>
      </c>
      <c r="AE920" s="24">
        <f>'Bruker data input page'!AY920*10000*Calibrations!CP$97+Calibrations!CQ$97</f>
        <v>63.850392529263047</v>
      </c>
      <c r="AF920" s="24">
        <f>Calibrations!$CW$97*('Bruker data input page'!BA920*10000)^2+('Bruker data input page'!BA920*10000)*Calibrations!$CX$97+Calibrations!$CY$97</f>
        <v>67.281049961406254</v>
      </c>
      <c r="AG920" s="24">
        <f>'Bruker data input page'!BI920*10000*Calibrations!DD$97+Calibrations!DE$97</f>
        <v>6.421244393933315</v>
      </c>
      <c r="AH920" s="24">
        <f>('Bruker data input page'!BK920*10000)*Calibrations!DK$97+Calibrations!DL$97</f>
        <v>106.43767033317768</v>
      </c>
      <c r="AI920" s="24">
        <f>Calibrations!DR$97*('Bruker data input page'!BM920*10000)^2+('Bruker data input page'!BM920*10000)*Calibrations!DS$97+Calibrations!DT$97</f>
        <v>28.664408876081268</v>
      </c>
      <c r="AJ920" s="24">
        <f>Calibrations!DY$97*('Bruker data input page'!BO920*10000)^2+Calibrations!DZ$97*('Bruker data input page'!BO920*10000)+Calibrations!EA$97</f>
        <v>73.534875249883854</v>
      </c>
      <c r="AK920" s="21"/>
      <c r="AL920" s="21"/>
    </row>
    <row r="921" spans="2:38">
      <c r="B921" s="27">
        <f>'Bruker data input page'!B1598</f>
        <v>0</v>
      </c>
      <c r="C921" s="21">
        <f>'Bruker data input page'!G1598</f>
        <v>0</v>
      </c>
      <c r="D921" s="21">
        <f>'Bruker data input page'!H1598</f>
        <v>0</v>
      </c>
      <c r="E921" s="26">
        <f>'Bruker data input page'!L1598</f>
        <v>0</v>
      </c>
      <c r="F921" s="26"/>
      <c r="G921" s="26" t="str">
        <f>'Bruker data input page'!DK921</f>
        <v>393-U1560B-23R-1A</v>
      </c>
      <c r="H921" s="26" t="str">
        <f>'Bruker data input page'!DL921</f>
        <v>SHLF</v>
      </c>
      <c r="I921" s="26">
        <f>'Bruker data input page'!DM921</f>
        <v>0</v>
      </c>
      <c r="J921" s="26">
        <f>'Bruker data input page'!DN921</f>
        <v>0</v>
      </c>
      <c r="K921" s="26" t="str">
        <f>'Bruker data input page'!DO921</f>
        <v/>
      </c>
      <c r="L921" s="26">
        <f>'Bruker data input page'!DP921</f>
        <v>0</v>
      </c>
      <c r="M921" s="26">
        <f>'Bruker data input page'!DQ921</f>
        <v>0</v>
      </c>
      <c r="N921" s="26">
        <f>'Bruker data input page'!DR921</f>
        <v>0</v>
      </c>
      <c r="O921" s="26">
        <f>'Bruker data input page'!DS921</f>
        <v>57</v>
      </c>
      <c r="P921" s="21" t="str">
        <f>'Bruker data input page'!DT921</f>
        <v>6A BKGD</v>
      </c>
      <c r="Q921" s="21">
        <f>'Bruker data input page'!A921</f>
        <v>805</v>
      </c>
      <c r="R921" s="27">
        <f>'Bruker data input page'!B921</f>
        <v>44766.820138888892</v>
      </c>
      <c r="S921" s="22">
        <f>'Bruker data input page'!Y921*Calibrations!H$97+Calibrations!I$97</f>
        <v>50.462997349107937</v>
      </c>
      <c r="T921" s="23">
        <f>Calibrations!O$97*('Bruker data input page'!AK921/0.5993)^2+Calibrations!P$97*('Bruker data input page'!AK921/0.5993)+Calibrations!Q$97</f>
        <v>1.1767710090680858</v>
      </c>
      <c r="U921" s="22">
        <f>Calibrations!$V$97*'Bruker data input page'!W921^2+Calibrations!$W$97*'Bruker data input page'!W921+Calibrations!$X$97</f>
        <v>16.618023938946212</v>
      </c>
      <c r="V921" s="23">
        <f>('Bruker data input page'!AS921/0.69943)*Calibrations!AC$97+Calibrations!AD$97</f>
        <v>9.9997155618586149</v>
      </c>
      <c r="W921" s="23">
        <f>'Bruker data input page'!U921*Calibrations!AQ$97+Calibrations!AR$97</f>
        <v>10.67549632225899</v>
      </c>
      <c r="X921" s="23">
        <f>Calibrations!AJ$97*('Bruker data input page'!AQ921/0.77446)^2+('Bruker data input page'!AQ921/0.77446)*Calibrations!AK$97+Calibrations!AL$97</f>
        <v>0.15881574675144122</v>
      </c>
      <c r="Y921" s="23">
        <f>('Bruker data input page'!AI921/0.7147)*Calibrations!AX$97+Calibrations!AY$97</f>
        <v>11.398782170608197</v>
      </c>
      <c r="Z921" s="23">
        <f>('Bruker data input page'!AG921/0.8302)*Calibrations!BE$97+Calibrations!BF$97</f>
        <v>0.35169645948621442</v>
      </c>
      <c r="AA921" s="23">
        <f>((('Bruker data input page'!AA921/0.436)^2)*Calibrations!BK$97)+(('Bruker data input page'!AA921/0.436)*Calibrations!BL$97)+Calibrations!BM$97</f>
        <v>0.10046290126633826</v>
      </c>
      <c r="AB921" s="24">
        <f>'Bruker data input page'!AM921*Calibrations!BS$97*10000+Calibrations!BT$97</f>
        <v>238.07104773264354</v>
      </c>
      <c r="AC921" s="24">
        <f>Calibrations!CA$97*('Bruker data input page'!AO921*10000)^2+('Bruker data input page'!AO921*10000)*Calibrations!CB$97+Calibrations!CC$97</f>
        <v>361.84244788896319</v>
      </c>
      <c r="AD921" s="24">
        <f>'Bruker data input page'!AW921*10000*Calibrations!CI$97+Calibrations!CJ$97</f>
        <v>85.3903738290864</v>
      </c>
      <c r="AE921" s="24">
        <f>'Bruker data input page'!AY921*10000*Calibrations!CP$97+Calibrations!CQ$97</f>
        <v>66.934276334471647</v>
      </c>
      <c r="AF921" s="24">
        <f>Calibrations!$CW$97*('Bruker data input page'!BA921*10000)^2+('Bruker data input page'!BA921*10000)*Calibrations!$CX$97+Calibrations!$CY$97</f>
        <v>57.460604479051938</v>
      </c>
      <c r="AG921" s="24">
        <f>'Bruker data input page'!BI921*10000*Calibrations!DD$97+Calibrations!DE$97</f>
        <v>6.421244393933315</v>
      </c>
      <c r="AH921" s="24">
        <f>('Bruker data input page'!BK921*10000)*Calibrations!DK$97+Calibrations!DL$97</f>
        <v>105.44449272209728</v>
      </c>
      <c r="AI921" s="24">
        <f>Calibrations!DR$97*('Bruker data input page'!BM921*10000)^2+('Bruker data input page'!BM921*10000)*Calibrations!DS$97+Calibrations!DT$97</f>
        <v>27.603420073396141</v>
      </c>
      <c r="AJ921" s="24">
        <f>Calibrations!DY$97*('Bruker data input page'!BO921*10000)^2+Calibrations!DZ$97*('Bruker data input page'!BO921*10000)+Calibrations!EA$97</f>
        <v>82.05945842966112</v>
      </c>
      <c r="AK921" s="21"/>
      <c r="AL921" s="21"/>
    </row>
    <row r="922" spans="2:38">
      <c r="B922" s="27">
        <f>'Bruker data input page'!B1599</f>
        <v>0</v>
      </c>
      <c r="C922" s="21">
        <f>'Bruker data input page'!G1599</f>
        <v>0</v>
      </c>
      <c r="D922" s="21">
        <f>'Bruker data input page'!H1599</f>
        <v>0</v>
      </c>
      <c r="E922" s="26">
        <f>'Bruker data input page'!L1599</f>
        <v>0</v>
      </c>
      <c r="F922" s="26"/>
      <c r="G922" s="26" t="str">
        <f>'Bruker data input page'!DK922</f>
        <v>393-U1560B-23R-1A</v>
      </c>
      <c r="H922" s="26" t="str">
        <f>'Bruker data input page'!DL922</f>
        <v>SHLF</v>
      </c>
      <c r="I922" s="26">
        <f>'Bruker data input page'!DM922</f>
        <v>0</v>
      </c>
      <c r="J922" s="26">
        <f>'Bruker data input page'!DN922</f>
        <v>0</v>
      </c>
      <c r="K922" s="26" t="str">
        <f>'Bruker data input page'!DO922</f>
        <v/>
      </c>
      <c r="L922" s="26">
        <f>'Bruker data input page'!DP922</f>
        <v>0</v>
      </c>
      <c r="M922" s="26">
        <f>'Bruker data input page'!DQ922</f>
        <v>0</v>
      </c>
      <c r="N922" s="26">
        <f>'Bruker data input page'!DR922</f>
        <v>0</v>
      </c>
      <c r="O922" s="26">
        <f>'Bruker data input page'!DS922</f>
        <v>70</v>
      </c>
      <c r="P922" s="21" t="str">
        <f>'Bruker data input page'!DT922</f>
        <v>7A BKGD</v>
      </c>
      <c r="Q922" s="21">
        <f>'Bruker data input page'!A922</f>
        <v>806</v>
      </c>
      <c r="R922" s="27">
        <f>'Bruker data input page'!B922</f>
        <v>44766.823611111111</v>
      </c>
      <c r="S922" s="22">
        <f>'Bruker data input page'!Y922*Calibrations!H$97+Calibrations!I$97</f>
        <v>54.04396356211285</v>
      </c>
      <c r="T922" s="23">
        <f>Calibrations!O$97*('Bruker data input page'!AK922/0.5993)^2+Calibrations!P$97*('Bruker data input page'!AK922/0.5993)+Calibrations!Q$97</f>
        <v>1.255612154401498</v>
      </c>
      <c r="U922" s="22">
        <f>Calibrations!$V$97*'Bruker data input page'!W922^2+Calibrations!$W$97*'Bruker data input page'!W922+Calibrations!$X$97</f>
        <v>18.015166668187462</v>
      </c>
      <c r="V922" s="23">
        <f>('Bruker data input page'!AS922/0.69943)*Calibrations!AC$97+Calibrations!AD$97</f>
        <v>9.3700746832607091</v>
      </c>
      <c r="W922" s="23">
        <f>'Bruker data input page'!U922*Calibrations!AQ$97+Calibrations!AR$97</f>
        <v>11.145495117461152</v>
      </c>
      <c r="X922" s="23">
        <f>Calibrations!AJ$97*('Bruker data input page'!AQ922/0.77446)^2+('Bruker data input page'!AQ922/0.77446)*Calibrations!AK$97+Calibrations!AL$97</f>
        <v>0.16275448898782013</v>
      </c>
      <c r="Y922" s="23">
        <f>('Bruker data input page'!AI922/0.7147)*Calibrations!AX$97+Calibrations!AY$97</f>
        <v>11.747737985591773</v>
      </c>
      <c r="Z922" s="23">
        <f>('Bruker data input page'!AG922/0.8302)*Calibrations!BE$97+Calibrations!BF$97</f>
        <v>0.32709634768402196</v>
      </c>
      <c r="AA922" s="23">
        <f>((('Bruker data input page'!AA922/0.436)^2)*Calibrations!BK$97)+(('Bruker data input page'!AA922/0.436)*Calibrations!BL$97)+Calibrations!BM$97</f>
        <v>9.8951275106884076E-2</v>
      </c>
      <c r="AB922" s="24">
        <f>'Bruker data input page'!AM922*Calibrations!BS$97*10000+Calibrations!BT$97</f>
        <v>311.81324842823375</v>
      </c>
      <c r="AC922" s="24">
        <f>Calibrations!CA$97*('Bruker data input page'!AO922*10000)^2+('Bruker data input page'!AO922*10000)*Calibrations!CB$97+Calibrations!CC$97</f>
        <v>323.38244986740551</v>
      </c>
      <c r="AD922" s="24">
        <f>'Bruker data input page'!AW922*10000*Calibrations!CI$97+Calibrations!CJ$97</f>
        <v>88.355958236000475</v>
      </c>
      <c r="AE922" s="24">
        <f>'Bruker data input page'!AY922*10000*Calibrations!CP$97+Calibrations!CQ$97</f>
        <v>77.213889018500282</v>
      </c>
      <c r="AF922" s="24">
        <f>Calibrations!$CW$97*('Bruker data input page'!BA922*10000)^2+('Bruker data input page'!BA922*10000)*Calibrations!$CX$97+Calibrations!$CY$97</f>
        <v>75.467237794190723</v>
      </c>
      <c r="AG922" s="24">
        <f>'Bruker data input page'!BI922*10000*Calibrations!DD$97+Calibrations!DE$97</f>
        <v>4.1610912678326706</v>
      </c>
      <c r="AH922" s="24">
        <f>('Bruker data input page'!BK922*10000)*Calibrations!DK$97+Calibrations!DL$97</f>
        <v>101.47178227777572</v>
      </c>
      <c r="AI922" s="24">
        <f>Calibrations!DR$97*('Bruker data input page'!BM922*10000)^2+('Bruker data input page'!BM922*10000)*Calibrations!DS$97+Calibrations!DT$97</f>
        <v>26.542141426048879</v>
      </c>
      <c r="AJ922" s="24">
        <f>Calibrations!DY$97*('Bruker data input page'!BO922*10000)^2+Calibrations!DZ$97*('Bruker data input page'!BO922*10000)+Calibrations!EA$97</f>
        <v>83.760661417809501</v>
      </c>
      <c r="AK922" s="21"/>
      <c r="AL922" s="21"/>
    </row>
    <row r="923" spans="2:38">
      <c r="B923" s="27">
        <f>'Bruker data input page'!B1600</f>
        <v>0</v>
      </c>
      <c r="C923" s="21">
        <f>'Bruker data input page'!G1600</f>
        <v>0</v>
      </c>
      <c r="D923" s="21">
        <f>'Bruker data input page'!H1600</f>
        <v>0</v>
      </c>
      <c r="E923" s="26">
        <f>'Bruker data input page'!L1600</f>
        <v>0</v>
      </c>
      <c r="F923" s="26"/>
      <c r="G923" s="26" t="str">
        <f>'Bruker data input page'!DK923</f>
        <v>393-U1560B-23R-2A</v>
      </c>
      <c r="H923" s="26" t="str">
        <f>'Bruker data input page'!DL923</f>
        <v>SHLF</v>
      </c>
      <c r="I923" s="26">
        <f>'Bruker data input page'!DM923</f>
        <v>0</v>
      </c>
      <c r="J923" s="26">
        <f>'Bruker data input page'!DN923</f>
        <v>0</v>
      </c>
      <c r="K923" s="26" t="str">
        <f>'Bruker data input page'!DO923</f>
        <v/>
      </c>
      <c r="L923" s="26">
        <f>'Bruker data input page'!DP923</f>
        <v>0</v>
      </c>
      <c r="M923" s="26">
        <f>'Bruker data input page'!DQ923</f>
        <v>0</v>
      </c>
      <c r="N923" s="26">
        <f>'Bruker data input page'!DR923</f>
        <v>0</v>
      </c>
      <c r="O923" s="26">
        <f>'Bruker data input page'!DS923</f>
        <v>4</v>
      </c>
      <c r="P923" s="21" t="str">
        <f>'Bruker data input page'!DT923</f>
        <v>1A ALT</v>
      </c>
      <c r="Q923" s="21">
        <f>'Bruker data input page'!A923</f>
        <v>807</v>
      </c>
      <c r="R923" s="27">
        <f>'Bruker data input page'!B923</f>
        <v>44766.831944444442</v>
      </c>
      <c r="S923" s="22">
        <f>'Bruker data input page'!Y923*Calibrations!H$97+Calibrations!I$97</f>
        <v>49.68071918638109</v>
      </c>
      <c r="T923" s="23">
        <f>Calibrations!O$97*('Bruker data input page'!AK923/0.5993)^2+Calibrations!P$97*('Bruker data input page'!AK923/0.5993)+Calibrations!Q$97</f>
        <v>1.2344695668485426</v>
      </c>
      <c r="U923" s="22">
        <f>Calibrations!$V$97*'Bruker data input page'!W923^2+Calibrations!$W$97*'Bruker data input page'!W923+Calibrations!$X$97</f>
        <v>16.046653714572539</v>
      </c>
      <c r="V923" s="23">
        <f>('Bruker data input page'!AS923/0.69943)*Calibrations!AC$97+Calibrations!AD$97</f>
        <v>9.1006603461783584</v>
      </c>
      <c r="W923" s="23">
        <f>'Bruker data input page'!U923*Calibrations!AQ$97+Calibrations!AR$97</f>
        <v>9.9825816032114538</v>
      </c>
      <c r="X923" s="23">
        <f>Calibrations!AJ$97*('Bruker data input page'!AQ923/0.77446)^2+('Bruker data input page'!AQ923/0.77446)*Calibrations!AK$97+Calibrations!AL$97</f>
        <v>0.14724848894013004</v>
      </c>
      <c r="Y923" s="23">
        <f>('Bruker data input page'!AI923/0.7147)*Calibrations!AX$97+Calibrations!AY$97</f>
        <v>11.12686459401105</v>
      </c>
      <c r="Z923" s="23">
        <f>('Bruker data input page'!AG923/0.8302)*Calibrations!BE$97+Calibrations!BF$97</f>
        <v>0.12154203925097873</v>
      </c>
      <c r="AA923" s="23">
        <f>((('Bruker data input page'!AA923/0.436)^2)*Calibrations!BK$97)+(('Bruker data input page'!AA923/0.436)*Calibrations!BL$97)+Calibrations!BM$97</f>
        <v>6.3486638569286116E-2</v>
      </c>
      <c r="AB923" s="24">
        <f>'Bruker data input page'!AM923*Calibrations!BS$97*10000+Calibrations!BT$97</f>
        <v>233.78371048289992</v>
      </c>
      <c r="AC923" s="24">
        <f>Calibrations!CA$97*('Bruker data input page'!AO923*10000)^2+('Bruker data input page'!AO923*10000)*Calibrations!CB$97+Calibrations!CC$97</f>
        <v>333.58198950134465</v>
      </c>
      <c r="AD923" s="24">
        <f>'Bruker data input page'!AW923*10000*Calibrations!CI$97+Calibrations!CJ$97</f>
        <v>95.275655185466718</v>
      </c>
      <c r="AE923" s="24">
        <f>'Bruker data input page'!AY923*10000*Calibrations!CP$97+Calibrations!CQ$97</f>
        <v>77.213889018500282</v>
      </c>
      <c r="AF923" s="24">
        <f>Calibrations!$CW$97*('Bruker data input page'!BA923*10000)^2+('Bruker data input page'!BA923*10000)*Calibrations!$CX$97+Calibrations!$CY$97</f>
        <v>70.033506097090964</v>
      </c>
      <c r="AG923" s="24" t="e">
        <f>'Bruker data input page'!BI923*10000*Calibrations!DD$97+Calibrations!DE$97</f>
        <v>#VALUE!</v>
      </c>
      <c r="AH923" s="24">
        <f>('Bruker data input page'!BK923*10000)*Calibrations!DK$97+Calibrations!DL$97</f>
        <v>96.505894222373783</v>
      </c>
      <c r="AI923" s="24">
        <f>Calibrations!DR$97*('Bruker data input page'!BM923*10000)^2+('Bruker data input page'!BM923*10000)*Calibrations!DS$97+Calibrations!DT$97</f>
        <v>28.664408876081268</v>
      </c>
      <c r="AJ923" s="24">
        <f>Calibrations!DY$97*('Bruker data input page'!BO923*10000)^2+Calibrations!DZ$97*('Bruker data input page'!BO923*10000)+Calibrations!EA$97</f>
        <v>81.208392729611035</v>
      </c>
      <c r="AK923" s="21"/>
      <c r="AL923" s="21"/>
    </row>
    <row r="924" spans="2:38">
      <c r="B924" s="27">
        <f>'Bruker data input page'!B1601</f>
        <v>0</v>
      </c>
      <c r="C924" s="21">
        <f>'Bruker data input page'!G1601</f>
        <v>0</v>
      </c>
      <c r="D924" s="21">
        <f>'Bruker data input page'!H1601</f>
        <v>0</v>
      </c>
      <c r="E924" s="26">
        <f>'Bruker data input page'!L1601</f>
        <v>0</v>
      </c>
      <c r="F924" s="26"/>
      <c r="G924" s="26" t="str">
        <f>'Bruker data input page'!DK924</f>
        <v>393-U1560B-23R-2A</v>
      </c>
      <c r="H924" s="26" t="str">
        <f>'Bruker data input page'!DL924</f>
        <v>SHLF</v>
      </c>
      <c r="I924" s="26">
        <f>'Bruker data input page'!DM924</f>
        <v>0</v>
      </c>
      <c r="J924" s="26">
        <f>'Bruker data input page'!DN924</f>
        <v>0</v>
      </c>
      <c r="K924" s="26" t="str">
        <f>'Bruker data input page'!DO924</f>
        <v/>
      </c>
      <c r="L924" s="26">
        <f>'Bruker data input page'!DP924</f>
        <v>0</v>
      </c>
      <c r="M924" s="26">
        <f>'Bruker data input page'!DQ924</f>
        <v>0</v>
      </c>
      <c r="N924" s="26">
        <f>'Bruker data input page'!DR924</f>
        <v>0</v>
      </c>
      <c r="O924" s="26">
        <f>'Bruker data input page'!DS924</f>
        <v>16</v>
      </c>
      <c r="P924" s="21" t="str">
        <f>'Bruker data input page'!DT924</f>
        <v>1C ALT</v>
      </c>
      <c r="Q924" s="21">
        <f>'Bruker data input page'!A924</f>
        <v>808</v>
      </c>
      <c r="R924" s="27">
        <f>'Bruker data input page'!B924</f>
        <v>44766.834722222222</v>
      </c>
      <c r="S924" s="22">
        <f>'Bruker data input page'!Y924*Calibrations!H$97+Calibrations!I$97</f>
        <v>52.727017760827252</v>
      </c>
      <c r="T924" s="23">
        <f>Calibrations!O$97*('Bruker data input page'!AK924/0.5993)^2+Calibrations!P$97*('Bruker data input page'!AK924/0.5993)+Calibrations!Q$97</f>
        <v>1.2801135526587386</v>
      </c>
      <c r="U924" s="22">
        <f>Calibrations!$V$97*'Bruker data input page'!W924^2+Calibrations!$W$97*'Bruker data input page'!W924+Calibrations!$X$97</f>
        <v>17.500014643389346</v>
      </c>
      <c r="V924" s="23">
        <f>('Bruker data input page'!AS924/0.69943)*Calibrations!AC$97+Calibrations!AD$97</f>
        <v>9.3024332631599034</v>
      </c>
      <c r="W924" s="23">
        <f>'Bruker data input page'!U924*Calibrations!AQ$97+Calibrations!AR$97</f>
        <v>11.165795353370747</v>
      </c>
      <c r="X924" s="23">
        <f>Calibrations!AJ$97*('Bruker data input page'!AQ924/0.77446)^2+('Bruker data input page'!AQ924/0.77446)*Calibrations!AK$97+Calibrations!AL$97</f>
        <v>0.16058391421988089</v>
      </c>
      <c r="Y924" s="23">
        <f>('Bruker data input page'!AI924/0.7147)*Calibrations!AX$97+Calibrations!AY$97</f>
        <v>11.387820207833844</v>
      </c>
      <c r="Z924" s="23">
        <f>('Bruker data input page'!AG924/0.8302)*Calibrations!BE$97+Calibrations!BF$97</f>
        <v>0.20032276539051516</v>
      </c>
      <c r="AA924" s="23">
        <f>((('Bruker data input page'!AA924/0.436)^2)*Calibrations!BK$97)+(('Bruker data input page'!AA924/0.436)*Calibrations!BL$97)+Calibrations!BM$97</f>
        <v>0.12038500952573082</v>
      </c>
      <c r="AB924" s="24">
        <f>'Bruker data input page'!AM924*Calibrations!BS$97*10000+Calibrations!BT$97</f>
        <v>310.95578097828502</v>
      </c>
      <c r="AC924" s="24">
        <f>Calibrations!CA$97*('Bruker data input page'!AO924*10000)^2+('Bruker data input page'!AO924*10000)*Calibrations!CB$97+Calibrations!CC$97</f>
        <v>340.16518624673006</v>
      </c>
      <c r="AD924" s="24">
        <f>'Bruker data input page'!AW924*10000*Calibrations!CI$97+Calibrations!CJ$97</f>
        <v>84.401845693448365</v>
      </c>
      <c r="AE924" s="24">
        <f>'Bruker data input page'!AY924*10000*Calibrations!CP$97+Calibrations!CQ$97</f>
        <v>79.269811555306035</v>
      </c>
      <c r="AF924" s="24">
        <f>Calibrations!$CW$97*('Bruker data input page'!BA924*10000)^2+('Bruker data input page'!BA924*10000)*Calibrations!$CX$97+Calibrations!$CY$97</f>
        <v>64.504866967631671</v>
      </c>
      <c r="AG924" s="24">
        <f>'Bruker data input page'!BI924*10000*Calibrations!DD$97+Calibrations!DE$97</f>
        <v>4.1610912678326706</v>
      </c>
      <c r="AH924" s="24">
        <f>('Bruker data input page'!BK924*10000)*Calibrations!DK$97+Calibrations!DL$97</f>
        <v>106.43767033317768</v>
      </c>
      <c r="AI924" s="24">
        <f>Calibrations!DR$97*('Bruker data input page'!BM924*10000)^2+('Bruker data input page'!BM924*10000)*Calibrations!DS$97+Calibrations!DT$97</f>
        <v>28.664408876081268</v>
      </c>
      <c r="AJ924" s="24">
        <f>Calibrations!DY$97*('Bruker data input page'!BO924*10000)^2+Calibrations!DZ$97*('Bruker data input page'!BO924*10000)+Calibrations!EA$97</f>
        <v>83.760661417809501</v>
      </c>
      <c r="AK924" s="21"/>
      <c r="AL924" s="21"/>
    </row>
    <row r="925" spans="2:38">
      <c r="B925" s="27">
        <f>'Bruker data input page'!B1602</f>
        <v>0</v>
      </c>
      <c r="C925" s="21">
        <f>'Bruker data input page'!G1602</f>
        <v>0</v>
      </c>
      <c r="D925" s="21">
        <f>'Bruker data input page'!H1602</f>
        <v>0</v>
      </c>
      <c r="E925" s="26">
        <f>'Bruker data input page'!L1602</f>
        <v>0</v>
      </c>
      <c r="F925" s="26"/>
      <c r="G925" s="26" t="str">
        <f>'Bruker data input page'!DK925</f>
        <v>393-U1560B-23R-2A</v>
      </c>
      <c r="H925" s="26" t="str">
        <f>'Bruker data input page'!DL925</f>
        <v>SHLF</v>
      </c>
      <c r="I925" s="26">
        <f>'Bruker data input page'!DM925</f>
        <v>0</v>
      </c>
      <c r="J925" s="26">
        <f>'Bruker data input page'!DN925</f>
        <v>0</v>
      </c>
      <c r="K925" s="26" t="str">
        <f>'Bruker data input page'!DO925</f>
        <v/>
      </c>
      <c r="L925" s="26">
        <f>'Bruker data input page'!DP925</f>
        <v>0</v>
      </c>
      <c r="M925" s="26">
        <f>'Bruker data input page'!DQ925</f>
        <v>0</v>
      </c>
      <c r="N925" s="26">
        <f>'Bruker data input page'!DR925</f>
        <v>0</v>
      </c>
      <c r="O925" s="26">
        <f>'Bruker data input page'!DS925</f>
        <v>29</v>
      </c>
      <c r="P925" s="21" t="str">
        <f>'Bruker data input page'!DT925</f>
        <v>1D BKGD</v>
      </c>
      <c r="Q925" s="21">
        <f>'Bruker data input page'!A925</f>
        <v>809</v>
      </c>
      <c r="R925" s="27">
        <f>'Bruker data input page'!B925</f>
        <v>44766.859027777777</v>
      </c>
      <c r="S925" s="22">
        <f>'Bruker data input page'!Y925*Calibrations!H$97+Calibrations!I$97</f>
        <v>53.304458810470699</v>
      </c>
      <c r="T925" s="23">
        <f>Calibrations!O$97*('Bruker data input page'!AK925/0.5993)^2+Calibrations!P$97*('Bruker data input page'!AK925/0.5993)+Calibrations!Q$97</f>
        <v>1.1897360935944437</v>
      </c>
      <c r="U925" s="22">
        <f>Calibrations!$V$97*'Bruker data input page'!W925^2+Calibrations!$W$97*'Bruker data input page'!W925+Calibrations!$X$97</f>
        <v>17.991023975555091</v>
      </c>
      <c r="V925" s="23">
        <f>('Bruker data input page'!AS925/0.69943)*Calibrations!AC$97+Calibrations!AD$97</f>
        <v>9.2098940437454004</v>
      </c>
      <c r="W925" s="23">
        <f>'Bruker data input page'!U925*Calibrations!AQ$97+Calibrations!AR$97</f>
        <v>11.045540622553904</v>
      </c>
      <c r="X925" s="23">
        <f>Calibrations!AJ$97*('Bruker data input page'!AQ925/0.77446)^2+('Bruker data input page'!AQ925/0.77446)*Calibrations!AK$97+Calibrations!AL$97</f>
        <v>0.14302696824456868</v>
      </c>
      <c r="Y925" s="23">
        <f>('Bruker data input page'!AI925/0.7147)*Calibrations!AX$97+Calibrations!AY$97</f>
        <v>11.401370411818807</v>
      </c>
      <c r="Z925" s="23">
        <f>('Bruker data input page'!AG925/0.8302)*Calibrations!BE$97+Calibrations!BF$97</f>
        <v>8.3359043631624871E-2</v>
      </c>
      <c r="AA925" s="23">
        <f>((('Bruker data input page'!AA925/0.436)^2)*Calibrations!BK$97)+(('Bruker data input page'!AA925/0.436)*Calibrations!BL$97)+Calibrations!BM$97</f>
        <v>0.11176399116616957</v>
      </c>
      <c r="AB925" s="24">
        <f>'Bruker data input page'!AM925*Calibrations!BS$97*10000+Calibrations!BT$97</f>
        <v>321.24539037766965</v>
      </c>
      <c r="AC925" s="24">
        <f>Calibrations!CA$97*('Bruker data input page'!AO925*10000)^2+('Bruker data input page'!AO925*10000)*Calibrations!CB$97+Calibrations!CC$97</f>
        <v>328.53093136175414</v>
      </c>
      <c r="AD925" s="24">
        <f>'Bruker data input page'!AW925*10000*Calibrations!CI$97+Calibrations!CJ$97</f>
        <v>88.355958236000475</v>
      </c>
      <c r="AE925" s="24">
        <f>'Bruker data input page'!AY925*10000*Calibrations!CP$97+Calibrations!CQ$97</f>
        <v>65.906315066068771</v>
      </c>
      <c r="AF925" s="24">
        <f>Calibrations!$CW$97*('Bruker data input page'!BA925*10000)^2+('Bruker data input page'!BA925*10000)*Calibrations!$CX$97+Calibrations!$CY$97</f>
        <v>67.281049961406254</v>
      </c>
      <c r="AG925" s="24" t="e">
        <f>'Bruker data input page'!BI925*10000*Calibrations!DD$97+Calibrations!DE$97</f>
        <v>#VALUE!</v>
      </c>
      <c r="AH925" s="24">
        <f>('Bruker data input page'!BK925*10000)*Calibrations!DK$97+Calibrations!DL$97</f>
        <v>98.492249444534551</v>
      </c>
      <c r="AI925" s="24">
        <f>Calibrations!DR$97*('Bruker data input page'!BM925*10000)^2+('Bruker data input page'!BM925*10000)*Calibrations!DS$97+Calibrations!DT$97</f>
        <v>29.725107834104254</v>
      </c>
      <c r="AJ925" s="24">
        <f>Calibrations!DY$97*('Bruker data input page'!BO925*10000)^2+Calibrations!DZ$97*('Bruker data input page'!BO925*10000)+Calibrations!EA$97</f>
        <v>82.05945842966112</v>
      </c>
      <c r="AK925" s="21"/>
      <c r="AL925" s="21"/>
    </row>
    <row r="926" spans="2:38">
      <c r="B926" s="27">
        <f>'Bruker data input page'!B1603</f>
        <v>0</v>
      </c>
      <c r="C926" s="21">
        <f>'Bruker data input page'!G1603</f>
        <v>0</v>
      </c>
      <c r="D926" s="21">
        <f>'Bruker data input page'!H1603</f>
        <v>0</v>
      </c>
      <c r="E926" s="26">
        <f>'Bruker data input page'!L1603</f>
        <v>0</v>
      </c>
      <c r="F926" s="26"/>
      <c r="G926" s="26" t="str">
        <f>'Bruker data input page'!DK926</f>
        <v>393-U1560B-23R-2A</v>
      </c>
      <c r="H926" s="26" t="str">
        <f>'Bruker data input page'!DL926</f>
        <v>SHLF</v>
      </c>
      <c r="I926" s="26">
        <f>'Bruker data input page'!DM926</f>
        <v>0</v>
      </c>
      <c r="J926" s="26">
        <f>'Bruker data input page'!DN926</f>
        <v>0</v>
      </c>
      <c r="K926" s="26" t="str">
        <f>'Bruker data input page'!DO926</f>
        <v/>
      </c>
      <c r="L926" s="26">
        <f>'Bruker data input page'!DP926</f>
        <v>0</v>
      </c>
      <c r="M926" s="26">
        <f>'Bruker data input page'!DQ926</f>
        <v>0</v>
      </c>
      <c r="N926" s="26">
        <f>'Bruker data input page'!DR926</f>
        <v>0</v>
      </c>
      <c r="O926" s="26">
        <f>'Bruker data input page'!DS926</f>
        <v>55</v>
      </c>
      <c r="P926" s="21" t="str">
        <f>'Bruker data input page'!DT926</f>
        <v>1E BKGD</v>
      </c>
      <c r="Q926" s="21">
        <f>'Bruker data input page'!A926</f>
        <v>810</v>
      </c>
      <c r="R926" s="27">
        <f>'Bruker data input page'!B926</f>
        <v>44766.861111111109</v>
      </c>
      <c r="S926" s="22">
        <f>'Bruker data input page'!Y926*Calibrations!H$97+Calibrations!I$97</f>
        <v>54.164560818365537</v>
      </c>
      <c r="T926" s="23">
        <f>Calibrations!O$97*('Bruker data input page'!AK926/0.5993)^2+Calibrations!P$97*('Bruker data input page'!AK926/0.5993)+Calibrations!Q$97</f>
        <v>1.2616973548807067</v>
      </c>
      <c r="U926" s="22">
        <f>Calibrations!$V$97*'Bruker data input page'!W926^2+Calibrations!$W$97*'Bruker data input page'!W926+Calibrations!$X$97</f>
        <v>17.758461679592767</v>
      </c>
      <c r="V926" s="23">
        <f>('Bruker data input page'!AS926/0.69943)*Calibrations!AC$97+Calibrations!AD$97</f>
        <v>9.1412451982388401</v>
      </c>
      <c r="W926" s="23">
        <f>'Bruker data input page'!U926*Calibrations!AQ$97+Calibrations!AR$97</f>
        <v>9.8116729504106672</v>
      </c>
      <c r="X926" s="23">
        <f>Calibrations!AJ$97*('Bruker data input page'!AQ926/0.77446)^2+('Bruker data input page'!AQ926/0.77446)*Calibrations!AK$97+Calibrations!AL$97</f>
        <v>0.14785856644506323</v>
      </c>
      <c r="Y926" s="23">
        <f>('Bruker data input page'!AI926/0.7147)*Calibrations!AX$97+Calibrations!AY$97</f>
        <v>11.552097399966165</v>
      </c>
      <c r="Z926" s="23">
        <f>('Bruker data input page'!AG926/0.8302)*Calibrations!BE$97+Calibrations!BF$97</f>
        <v>0.10252600190695269</v>
      </c>
      <c r="AA926" s="23">
        <f>((('Bruker data input page'!AA926/0.436)^2)*Calibrations!BK$97)+(('Bruker data input page'!AA926/0.436)*Calibrations!BL$97)+Calibrations!BM$97</f>
        <v>4.0670115858866443E-2</v>
      </c>
      <c r="AB926" s="24">
        <f>'Bruker data input page'!AM926*Calibrations!BS$97*10000+Calibrations!BT$97</f>
        <v>271.51227828064373</v>
      </c>
      <c r="AC926" s="24">
        <f>Calibrations!CA$97*('Bruker data input page'!AO926*10000)^2+('Bruker data input page'!AO926*10000)*Calibrations!CB$97+Calibrations!CC$97</f>
        <v>368.35955611535246</v>
      </c>
      <c r="AD926" s="24">
        <f>'Bruker data input page'!AW926*10000*Calibrations!CI$97+Calibrations!CJ$97</f>
        <v>87.367430100362469</v>
      </c>
      <c r="AE926" s="24">
        <f>'Bruker data input page'!AY926*10000*Calibrations!CP$97+Calibrations!CQ$97</f>
        <v>74.130005213291696</v>
      </c>
      <c r="AF926" s="24">
        <f>Calibrations!$CW$97*('Bruker data input page'!BA926*10000)^2+('Bruker data input page'!BA926*10000)*Calibrations!$CX$97+Calibrations!$CY$97</f>
        <v>68.660243886509832</v>
      </c>
      <c r="AG926" s="24">
        <f>'Bruker data input page'!BI926*10000*Calibrations!DD$97+Calibrations!DE$97</f>
        <v>1.9009381417320252</v>
      </c>
      <c r="AH926" s="24">
        <f>('Bruker data input page'!BK926*10000)*Calibrations!DK$97+Calibrations!DL$97</f>
        <v>100.47860466669533</v>
      </c>
      <c r="AI926" s="24">
        <f>Calibrations!DR$97*('Bruker data input page'!BM926*10000)^2+('Bruker data input page'!BM926*10000)*Calibrations!DS$97+Calibrations!DT$97</f>
        <v>28.664408876081268</v>
      </c>
      <c r="AJ926" s="24">
        <f>Calibrations!DY$97*('Bruker data input page'!BO926*10000)^2+Calibrations!DZ$97*('Bruker data input page'!BO926*10000)+Calibrations!EA$97</f>
        <v>87.159353746299203</v>
      </c>
      <c r="AK926" s="21"/>
      <c r="AL926" s="21"/>
    </row>
    <row r="927" spans="2:38">
      <c r="B927" s="27">
        <f>'Bruker data input page'!B1604</f>
        <v>0</v>
      </c>
      <c r="C927" s="21">
        <f>'Bruker data input page'!G1604</f>
        <v>0</v>
      </c>
      <c r="D927" s="21">
        <f>'Bruker data input page'!H1604</f>
        <v>0</v>
      </c>
      <c r="E927" s="26">
        <f>'Bruker data input page'!L1604</f>
        <v>0</v>
      </c>
      <c r="F927" s="26"/>
      <c r="G927" s="26" t="str">
        <f>'Bruker data input page'!DK927</f>
        <v>393-U1560B-23R-2A</v>
      </c>
      <c r="H927" s="26" t="str">
        <f>'Bruker data input page'!DL927</f>
        <v>SHLF</v>
      </c>
      <c r="I927" s="26">
        <f>'Bruker data input page'!DM927</f>
        <v>0</v>
      </c>
      <c r="J927" s="26">
        <f>'Bruker data input page'!DN927</f>
        <v>0</v>
      </c>
      <c r="K927" s="26" t="str">
        <f>'Bruker data input page'!DO927</f>
        <v/>
      </c>
      <c r="L927" s="26">
        <f>'Bruker data input page'!DP927</f>
        <v>0</v>
      </c>
      <c r="M927" s="26">
        <f>'Bruker data input page'!DQ927</f>
        <v>0</v>
      </c>
      <c r="N927" s="26">
        <f>'Bruker data input page'!DR927</f>
        <v>0</v>
      </c>
      <c r="O927" s="26">
        <f>'Bruker data input page'!DS927</f>
        <v>93</v>
      </c>
      <c r="P927" s="21" t="str">
        <f>'Bruker data input page'!DT927</f>
        <v>1I ALT</v>
      </c>
      <c r="Q927" s="21">
        <f>'Bruker data input page'!A927</f>
        <v>811</v>
      </c>
      <c r="R927" s="27">
        <f>'Bruker data input page'!B927</f>
        <v>44766.863888888889</v>
      </c>
      <c r="S927" s="22">
        <f>'Bruker data input page'!Y927*Calibrations!H$97+Calibrations!I$97</f>
        <v>54.079132811226934</v>
      </c>
      <c r="T927" s="23">
        <f>Calibrations!O$97*('Bruker data input page'!AK927/0.5993)^2+Calibrations!P$97*('Bruker data input page'!AK927/0.5993)+Calibrations!Q$97</f>
        <v>1.2756461416950635</v>
      </c>
      <c r="U927" s="22">
        <f>Calibrations!$V$97*'Bruker data input page'!W927^2+Calibrations!$W$97*'Bruker data input page'!W927+Calibrations!$X$97</f>
        <v>18.770090448235759</v>
      </c>
      <c r="V927" s="23">
        <f>('Bruker data input page'!AS927/0.69943)*Calibrations!AC$97+Calibrations!AD$97</f>
        <v>9.4254830805773242</v>
      </c>
      <c r="W927" s="23">
        <f>'Bruker data input page'!U927*Calibrations!AQ$97+Calibrations!AR$97</f>
        <v>10.709523384355073</v>
      </c>
      <c r="X927" s="23">
        <f>Calibrations!AJ$97*('Bruker data input page'!AQ927/0.77446)^2+('Bruker data input page'!AQ927/0.77446)*Calibrations!AK$97+Calibrations!AL$97</f>
        <v>0.14846589154946782</v>
      </c>
      <c r="Y927" s="23">
        <f>('Bruker data input page'!AI927/0.7147)*Calibrations!AX$97+Calibrations!AY$97</f>
        <v>11.716983590030392</v>
      </c>
      <c r="Z927" s="23">
        <f>('Bruker data input page'!AG927/0.8302)*Calibrations!BE$97+Calibrations!BF$97</f>
        <v>0.23533642145253131</v>
      </c>
      <c r="AA927" s="23">
        <f>((('Bruker data input page'!AA927/0.436)^2)*Calibrations!BK$97)+(('Bruker data input page'!AA927/0.436)*Calibrations!BL$97)+Calibrations!BM$97</f>
        <v>9.0996653646769704E-2</v>
      </c>
      <c r="AB927" s="24">
        <f>'Bruker data input page'!AM927*Calibrations!BS$97*10000+Calibrations!BT$97</f>
        <v>289.51909472956692</v>
      </c>
      <c r="AC927" s="24">
        <f>Calibrations!CA$97*('Bruker data input page'!AO927*10000)^2+('Bruker data input page'!AO927*10000)*Calibrations!CB$97+Calibrations!CC$97</f>
        <v>332.7469119888267</v>
      </c>
      <c r="AD927" s="24">
        <f>'Bruker data input page'!AW927*10000*Calibrations!CI$97+Calibrations!CJ$97</f>
        <v>89.344486371638524</v>
      </c>
      <c r="AE927" s="24">
        <f>'Bruker data input page'!AY927*10000*Calibrations!CP$97+Calibrations!CQ$97</f>
        <v>78.241850286903144</v>
      </c>
      <c r="AF927" s="24">
        <f>Calibrations!$CW$97*('Bruker data input page'!BA927*10000)^2+('Bruker data input page'!BA927*10000)*Calibrations!$CX$97+Calibrations!$CY$97</f>
        <v>63.107877898960666</v>
      </c>
      <c r="AG927" s="24">
        <f>'Bruker data input page'!BI927*10000*Calibrations!DD$97+Calibrations!DE$97</f>
        <v>4.1610912678326706</v>
      </c>
      <c r="AH927" s="24">
        <f>('Bruker data input page'!BK927*10000)*Calibrations!DK$97+Calibrations!DL$97</f>
        <v>101.47178227777572</v>
      </c>
      <c r="AI927" s="24">
        <f>Calibrations!DR$97*('Bruker data input page'!BM927*10000)^2+('Bruker data input page'!BM927*10000)*Calibrations!DS$97+Calibrations!DT$97</f>
        <v>31.845636216163818</v>
      </c>
      <c r="AJ927" s="24">
        <f>Calibrations!DY$97*('Bruker data input page'!BO927*10000)^2+Calibrations!DZ$97*('Bruker data input page'!BO927*10000)+Calibrations!EA$97</f>
        <v>86.310144870152669</v>
      </c>
      <c r="AK927" s="21"/>
      <c r="AL927" s="21"/>
    </row>
    <row r="928" spans="2:38">
      <c r="B928" s="27">
        <f>'Bruker data input page'!B1605</f>
        <v>0</v>
      </c>
      <c r="C928" s="21">
        <f>'Bruker data input page'!G1605</f>
        <v>0</v>
      </c>
      <c r="D928" s="21">
        <f>'Bruker data input page'!H1605</f>
        <v>0</v>
      </c>
      <c r="E928" s="26">
        <f>'Bruker data input page'!L1605</f>
        <v>0</v>
      </c>
      <c r="F928" s="26"/>
      <c r="G928" s="26" t="str">
        <f>'Bruker data input page'!DK928</f>
        <v>393-U1560B-23R-2A</v>
      </c>
      <c r="H928" s="26" t="str">
        <f>'Bruker data input page'!DL928</f>
        <v>SHLF</v>
      </c>
      <c r="I928" s="26">
        <f>'Bruker data input page'!DM928</f>
        <v>0</v>
      </c>
      <c r="J928" s="26">
        <f>'Bruker data input page'!DN928</f>
        <v>0</v>
      </c>
      <c r="K928" s="26" t="str">
        <f>'Bruker data input page'!DO928</f>
        <v/>
      </c>
      <c r="L928" s="26">
        <f>'Bruker data input page'!DP928</f>
        <v>0</v>
      </c>
      <c r="M928" s="26">
        <f>'Bruker data input page'!DQ928</f>
        <v>0</v>
      </c>
      <c r="N928" s="26">
        <f>'Bruker data input page'!DR928</f>
        <v>0</v>
      </c>
      <c r="O928" s="26">
        <f>'Bruker data input page'!DS928</f>
        <v>104</v>
      </c>
      <c r="P928" s="21" t="str">
        <f>'Bruker data input page'!DT928</f>
        <v>1K ALT</v>
      </c>
      <c r="Q928" s="21">
        <f>'Bruker data input page'!A928</f>
        <v>812</v>
      </c>
      <c r="R928" s="27">
        <f>'Bruker data input page'!B928</f>
        <v>44766.865972222222</v>
      </c>
      <c r="S928" s="22">
        <f>'Bruker data input page'!Y928*Calibrations!H$97+Calibrations!I$97</f>
        <v>55.655570639759709</v>
      </c>
      <c r="T928" s="23">
        <f>Calibrations!O$97*('Bruker data input page'!AK928/0.5993)^2+Calibrations!P$97*('Bruker data input page'!AK928/0.5993)+Calibrations!Q$97</f>
        <v>1.3691198551387953</v>
      </c>
      <c r="U928" s="22">
        <f>Calibrations!$V$97*'Bruker data input page'!W928^2+Calibrations!$W$97*'Bruker data input page'!W928+Calibrations!$X$97</f>
        <v>18.270261381300166</v>
      </c>
      <c r="V928" s="23">
        <f>('Bruker data input page'!AS928/0.69943)*Calibrations!AC$97+Calibrations!AD$97</f>
        <v>10.222932248191269</v>
      </c>
      <c r="W928" s="23">
        <f>'Bruker data input page'!U928*Calibrations!AQ$97+Calibrations!AR$97</f>
        <v>11.347337463076563</v>
      </c>
      <c r="X928" s="23">
        <f>Calibrations!AJ$97*('Bruker data input page'!AQ928/0.77446)^2+('Bruker data input page'!AQ928/0.77446)*Calibrations!AK$97+Calibrations!AL$97</f>
        <v>0.1570193947015896</v>
      </c>
      <c r="Y928" s="23">
        <f>('Bruker data input page'!AI928/0.7147)*Calibrations!AX$97+Calibrations!AY$97</f>
        <v>12.193372222265818</v>
      </c>
      <c r="Z928" s="23">
        <f>('Bruker data input page'!AG928/0.8302)*Calibrations!BE$97+Calibrations!BF$97</f>
        <v>0.13618136958725274</v>
      </c>
      <c r="AA928" s="23">
        <f>((('Bruker data input page'!AA928/0.436)^2)*Calibrations!BK$97)+(('Bruker data input page'!AA928/0.436)*Calibrations!BL$97)+Calibrations!BM$97</f>
        <v>0.10121828956611152</v>
      </c>
      <c r="AB928" s="24">
        <f>'Bruker data input page'!AM928*Calibrations!BS$97*10000+Calibrations!BT$97</f>
        <v>338.39473937664411</v>
      </c>
      <c r="AC928" s="24">
        <f>Calibrations!CA$97*('Bruker data input page'!AO928*10000)^2+('Bruker data input page'!AO928*10000)*Calibrations!CB$97+Calibrations!CC$97</f>
        <v>345.78340767325312</v>
      </c>
      <c r="AD928" s="24">
        <f>'Bruker data input page'!AW928*10000*Calibrations!CI$97+Calibrations!CJ$97</f>
        <v>89.344486371638524</v>
      </c>
      <c r="AE928" s="24">
        <f>'Bruker data input page'!AY928*10000*Calibrations!CP$97+Calibrations!CQ$97</f>
        <v>71.046121408083096</v>
      </c>
      <c r="AF928" s="24">
        <f>Calibrations!$CW$97*('Bruker data input page'!BA928*10000)^2+('Bruker data input page'!BA928*10000)*Calibrations!$CX$97+Calibrations!$CY$97</f>
        <v>87.346128813100606</v>
      </c>
      <c r="AG928" s="24">
        <f>'Bruker data input page'!BI928*10000*Calibrations!DD$97+Calibrations!DE$97</f>
        <v>1.9009381417320252</v>
      </c>
      <c r="AH928" s="24">
        <f>('Bruker data input page'!BK928*10000)*Calibrations!DK$97+Calibrations!DL$97</f>
        <v>102.46495988885611</v>
      </c>
      <c r="AI928" s="24">
        <f>Calibrations!DR$97*('Bruker data input page'!BM928*10000)^2+('Bruker data input page'!BM928*10000)*Calibrations!DS$97+Calibrations!DT$97</f>
        <v>33.965005219574827</v>
      </c>
      <c r="AJ928" s="24">
        <f>Calibrations!DY$97*('Bruker data input page'!BO928*10000)^2+Calibrations!DZ$97*('Bruker data input page'!BO928*10000)+Calibrations!EA$97</f>
        <v>82.910214659060614</v>
      </c>
      <c r="AK928" s="21"/>
      <c r="AL928" s="21"/>
    </row>
    <row r="929" spans="2:38">
      <c r="B929" s="27">
        <f>'Bruker data input page'!B1606</f>
        <v>0</v>
      </c>
      <c r="C929" s="21">
        <f>'Bruker data input page'!G1606</f>
        <v>0</v>
      </c>
      <c r="D929" s="21">
        <f>'Bruker data input page'!H1606</f>
        <v>0</v>
      </c>
      <c r="E929" s="26">
        <f>'Bruker data input page'!L1606</f>
        <v>0</v>
      </c>
      <c r="F929" s="26"/>
      <c r="G929" s="26" t="str">
        <f>'Bruker data input page'!DK929</f>
        <v>393-U1560B-23R-2A</v>
      </c>
      <c r="H929" s="26" t="str">
        <f>'Bruker data input page'!DL929</f>
        <v>SHLF</v>
      </c>
      <c r="I929" s="26">
        <f>'Bruker data input page'!DM929</f>
        <v>0</v>
      </c>
      <c r="J929" s="26">
        <f>'Bruker data input page'!DN929</f>
        <v>0</v>
      </c>
      <c r="K929" s="26" t="str">
        <f>'Bruker data input page'!DO929</f>
        <v/>
      </c>
      <c r="L929" s="26">
        <f>'Bruker data input page'!DP929</f>
        <v>0</v>
      </c>
      <c r="M929" s="26">
        <f>'Bruker data input page'!DQ929</f>
        <v>0</v>
      </c>
      <c r="N929" s="26">
        <f>'Bruker data input page'!DR929</f>
        <v>0</v>
      </c>
      <c r="O929" s="26">
        <f>'Bruker data input page'!DS929</f>
        <v>123</v>
      </c>
      <c r="P929" s="21" t="str">
        <f>'Bruker data input page'!DT929</f>
        <v>3A BKGD</v>
      </c>
      <c r="Q929" s="21">
        <f>'Bruker data input page'!A929</f>
        <v>813</v>
      </c>
      <c r="R929" s="27">
        <f>'Bruker data input page'!B929</f>
        <v>44766.868055555555</v>
      </c>
      <c r="S929" s="22">
        <f>'Bruker data input page'!Y929*Calibrations!H$97+Calibrations!I$97</f>
        <v>55.798505121801071</v>
      </c>
      <c r="T929" s="23">
        <f>Calibrations!O$97*('Bruker data input page'!AK929/0.5993)^2+Calibrations!P$97*('Bruker data input page'!AK929/0.5993)+Calibrations!Q$97</f>
        <v>1.2774333014615584</v>
      </c>
      <c r="U929" s="22">
        <f>Calibrations!$V$97*'Bruker data input page'!W929^2+Calibrations!$W$97*'Bruker data input page'!W929+Calibrations!$X$97</f>
        <v>18.77234561237093</v>
      </c>
      <c r="V929" s="23">
        <f>('Bruker data input page'!AS929/0.69943)*Calibrations!AC$97+Calibrations!AD$97</f>
        <v>9.3271871445584971</v>
      </c>
      <c r="W929" s="23">
        <f>'Bruker data input page'!U929*Calibrations!AQ$97+Calibrations!AR$97</f>
        <v>12.486470700975019</v>
      </c>
      <c r="X929" s="23">
        <f>Calibrations!AJ$97*('Bruker data input page'!AQ929/0.77446)^2+('Bruker data input page'!AQ929/0.77446)*Calibrations!AK$97+Calibrations!AL$97</f>
        <v>0.14201517312582623</v>
      </c>
      <c r="Y929" s="23">
        <f>('Bruker data input page'!AI929/0.7147)*Calibrations!AX$97+Calibrations!AY$97</f>
        <v>11.852942378328962</v>
      </c>
      <c r="Z929" s="23">
        <f>('Bruker data input page'!AG929/0.8302)*Calibrations!BE$97+Calibrations!BF$97</f>
        <v>0.20998170499382998</v>
      </c>
      <c r="AA929" s="23" t="e">
        <f>((('Bruker data input page'!AA929/0.436)^2)*Calibrations!BK$97)+(('Bruker data input page'!AA929/0.436)*Calibrations!BL$97)+Calibrations!BM$97</f>
        <v>#VALUE!</v>
      </c>
      <c r="AB929" s="24">
        <f>'Bruker data input page'!AM929*Calibrations!BS$97*10000+Calibrations!BT$97</f>
        <v>280.94442023007969</v>
      </c>
      <c r="AC929" s="24">
        <f>Calibrations!CA$97*('Bruker data input page'!AO929*10000)^2+('Bruker data input page'!AO929*10000)*Calibrations!CB$97+Calibrations!CC$97</f>
        <v>403.98515992232888</v>
      </c>
      <c r="AD929" s="24">
        <f>'Bruker data input page'!AW929*10000*Calibrations!CI$97+Calibrations!CJ$97</f>
        <v>98.241239592380808</v>
      </c>
      <c r="AE929" s="24">
        <f>'Bruker data input page'!AY929*10000*Calibrations!CP$97+Calibrations!CQ$97</f>
        <v>75.157966481694558</v>
      </c>
      <c r="AF929" s="24">
        <f>Calibrations!$CW$97*('Bruker data input page'!BA929*10000)^2+('Bruker data input page'!BA929*10000)*Calibrations!$CX$97+Calibrations!$CY$97</f>
        <v>68.660243886509832</v>
      </c>
      <c r="AG929" s="24">
        <f>'Bruker data input page'!BI929*10000*Calibrations!DD$97+Calibrations!DE$97</f>
        <v>3.0310147047823475</v>
      </c>
      <c r="AH929" s="24">
        <f>('Bruker data input page'!BK929*10000)*Calibrations!DK$97+Calibrations!DL$97</f>
        <v>100.47860466669533</v>
      </c>
      <c r="AI929" s="24">
        <f>Calibrations!DR$97*('Bruker data input page'!BM929*10000)^2+('Bruker data input page'!BM929*10000)*Calibrations!DS$97+Calibrations!DT$97</f>
        <v>27.603420073396141</v>
      </c>
      <c r="AJ929" s="24">
        <f>Calibrations!DY$97*('Bruker data input page'!BO929*10000)^2+Calibrations!DZ$97*('Bruker data input page'!BO929*10000)+Calibrations!EA$97</f>
        <v>80.357017558910371</v>
      </c>
      <c r="AK929" s="21"/>
      <c r="AL929" s="21"/>
    </row>
    <row r="930" spans="2:38">
      <c r="B930" s="27">
        <f>'Bruker data input page'!B1607</f>
        <v>0</v>
      </c>
      <c r="C930" s="21">
        <f>'Bruker data input page'!G1607</f>
        <v>0</v>
      </c>
      <c r="D930" s="21">
        <f>'Bruker data input page'!H1607</f>
        <v>0</v>
      </c>
      <c r="E930" s="26">
        <f>'Bruker data input page'!L1607</f>
        <v>0</v>
      </c>
      <c r="F930" s="26"/>
      <c r="G930" s="26" t="str">
        <f>'Bruker data input page'!DK930</f>
        <v>393-U1560B-23R-2A</v>
      </c>
      <c r="H930" s="26" t="str">
        <f>'Bruker data input page'!DL930</f>
        <v>SHLF</v>
      </c>
      <c r="I930" s="26">
        <f>'Bruker data input page'!DM930</f>
        <v>0</v>
      </c>
      <c r="J930" s="26">
        <f>'Bruker data input page'!DN930</f>
        <v>0</v>
      </c>
      <c r="K930" s="26" t="str">
        <f>'Bruker data input page'!DO930</f>
        <v/>
      </c>
      <c r="L930" s="26">
        <f>'Bruker data input page'!DP930</f>
        <v>0</v>
      </c>
      <c r="M930" s="26">
        <f>'Bruker data input page'!DQ930</f>
        <v>0</v>
      </c>
      <c r="N930" s="26">
        <f>'Bruker data input page'!DR930</f>
        <v>0</v>
      </c>
      <c r="O930" s="26">
        <f>'Bruker data input page'!DS930</f>
        <v>147</v>
      </c>
      <c r="P930" s="21" t="str">
        <f>'Bruker data input page'!DT930</f>
        <v>3B ALT</v>
      </c>
      <c r="Q930" s="21">
        <f>'Bruker data input page'!A930</f>
        <v>814</v>
      </c>
      <c r="R930" s="27">
        <f>'Bruker data input page'!B930</f>
        <v>44766.870138888888</v>
      </c>
      <c r="S930" s="22">
        <f>'Bruker data input page'!Y930*Calibrations!H$97+Calibrations!I$97</f>
        <v>54.512570043551897</v>
      </c>
      <c r="T930" s="23">
        <f>Calibrations!O$97*('Bruker data input page'!AK930/0.5993)^2+Calibrations!P$97*('Bruker data input page'!AK930/0.5993)+Calibrations!Q$97</f>
        <v>1.2844007353966325</v>
      </c>
      <c r="U930" s="22">
        <f>Calibrations!$V$97*'Bruker data input page'!W930^2+Calibrations!$W$97*'Bruker data input page'!W930+Calibrations!$X$97</f>
        <v>17.952149653135638</v>
      </c>
      <c r="V930" s="23">
        <f>('Bruker data input page'!AS930/0.69943)*Calibrations!AC$97+Calibrations!AD$97</f>
        <v>9.1074244881884372</v>
      </c>
      <c r="W930" s="23">
        <f>'Bruker data input page'!U930*Calibrations!AQ$97+Calibrations!AR$97</f>
        <v>11.166375360111022</v>
      </c>
      <c r="X930" s="23">
        <f>Calibrations!AJ$97*('Bruker data input page'!AQ930/0.77446)^2+('Bruker data input page'!AQ930/0.77446)*Calibrations!AK$97+Calibrations!AL$97</f>
        <v>0.14403171721795816</v>
      </c>
      <c r="Y930" s="23">
        <f>('Bruker data input page'!AI930/0.7147)*Calibrations!AX$97+Calibrations!AY$97</f>
        <v>12.369524874070354</v>
      </c>
      <c r="Z930" s="23">
        <f>('Bruker data input page'!AG930/0.8302)*Calibrations!BE$97+Calibrations!BF$97</f>
        <v>0.19866263514619542</v>
      </c>
      <c r="AA930" s="23">
        <f>((('Bruker data input page'!AA930/0.436)^2)*Calibrations!BK$97)+(('Bruker data input page'!AA930/0.436)*Calibrations!BL$97)+Calibrations!BM$97</f>
        <v>6.7713309818541942E-2</v>
      </c>
      <c r="AB930" s="24">
        <f>'Bruker data input page'!AM930*Calibrations!BS$97*10000+Calibrations!BT$97</f>
        <v>252.64799438177181</v>
      </c>
      <c r="AC930" s="24">
        <f>Calibrations!CA$97*('Bruker data input page'!AO930*10000)^2+('Bruker data input page'!AO930*10000)*Calibrations!CB$97+Calibrations!CC$97</f>
        <v>395.2747452959253</v>
      </c>
      <c r="AD930" s="24">
        <f>'Bruker data input page'!AW930*10000*Calibrations!CI$97+Calibrations!CJ$97</f>
        <v>100.21829586365688</v>
      </c>
      <c r="AE930" s="24">
        <f>'Bruker data input page'!AY930*10000*Calibrations!CP$97+Calibrations!CQ$97</f>
        <v>71.046121408083096</v>
      </c>
      <c r="AF930" s="24">
        <f>Calibrations!$CW$97*('Bruker data input page'!BA930*10000)^2+('Bruker data input page'!BA930*10000)*Calibrations!$CX$97+Calibrations!$CY$97</f>
        <v>63.107877898960666</v>
      </c>
      <c r="AG930" s="24">
        <f>'Bruker data input page'!BI930*10000*Calibrations!DD$97+Calibrations!DE$97</f>
        <v>1.9009381417320252</v>
      </c>
      <c r="AH930" s="24">
        <f>('Bruker data input page'!BK930*10000)*Calibrations!DK$97+Calibrations!DL$97</f>
        <v>134.24664344342861</v>
      </c>
      <c r="AI930" s="24">
        <f>Calibrations!DR$97*('Bruker data input page'!BM930*10000)^2+('Bruker data input page'!BM930*10000)*Calibrations!DS$97+Calibrations!DT$97</f>
        <v>29.725107834104254</v>
      </c>
      <c r="AJ930" s="24">
        <f>Calibrations!DY$97*('Bruker data input page'!BO930*10000)^2+Calibrations!DZ$97*('Bruker data input page'!BO930*10000)+Calibrations!EA$97</f>
        <v>85.460626523355529</v>
      </c>
      <c r="AK930" s="21"/>
      <c r="AL930" s="21"/>
    </row>
    <row r="931" spans="2:38">
      <c r="B931" s="27">
        <f>'Bruker data input page'!B1608</f>
        <v>0</v>
      </c>
      <c r="C931" s="21">
        <f>'Bruker data input page'!G1608</f>
        <v>0</v>
      </c>
      <c r="D931" s="21">
        <f>'Bruker data input page'!H1608</f>
        <v>0</v>
      </c>
      <c r="E931" s="26">
        <f>'Bruker data input page'!L1608</f>
        <v>0</v>
      </c>
      <c r="F931" s="26"/>
      <c r="G931" s="26" t="str">
        <f>'Bruker data input page'!DK931</f>
        <v>393-U1560B-23R-3A</v>
      </c>
      <c r="H931" s="26" t="str">
        <f>'Bruker data input page'!DL931</f>
        <v>SHLF</v>
      </c>
      <c r="I931" s="26">
        <f>'Bruker data input page'!DM931</f>
        <v>0</v>
      </c>
      <c r="J931" s="26">
        <f>'Bruker data input page'!DN931</f>
        <v>0</v>
      </c>
      <c r="K931" s="26" t="str">
        <f>'Bruker data input page'!DO931</f>
        <v/>
      </c>
      <c r="L931" s="26">
        <f>'Bruker data input page'!DP931</f>
        <v>0</v>
      </c>
      <c r="M931" s="26">
        <f>'Bruker data input page'!DQ931</f>
        <v>0</v>
      </c>
      <c r="N931" s="26">
        <f>'Bruker data input page'!DR931</f>
        <v>0</v>
      </c>
      <c r="O931" s="26">
        <f>'Bruker data input page'!DS931</f>
        <v>3</v>
      </c>
      <c r="P931" s="21" t="str">
        <f>'Bruker data input page'!DT931</f>
        <v>1A ALT</v>
      </c>
      <c r="Q931" s="21">
        <f>'Bruker data input page'!A931</f>
        <v>815</v>
      </c>
      <c r="R931" s="27">
        <f>'Bruker data input page'!B931</f>
        <v>44766.875</v>
      </c>
      <c r="S931" s="22">
        <f>'Bruker data input page'!Y931*Calibrations!H$97+Calibrations!I$97</f>
        <v>55.005295976241484</v>
      </c>
      <c r="T931" s="23">
        <f>Calibrations!O$97*('Bruker data input page'!AK931/0.5993)^2+Calibrations!P$97*('Bruker data input page'!AK931/0.5993)+Calibrations!Q$97</f>
        <v>1.2409236928954703</v>
      </c>
      <c r="U931" s="22">
        <f>Calibrations!$V$97*'Bruker data input page'!W931^2+Calibrations!$W$97*'Bruker data input page'!W931+Calibrations!$X$97</f>
        <v>19.934551558414203</v>
      </c>
      <c r="V931" s="23">
        <f>('Bruker data input page'!AS931/0.69943)*Calibrations!AC$97+Calibrations!AD$97</f>
        <v>9.7341870084841826</v>
      </c>
      <c r="W931" s="23">
        <f>'Bruker data input page'!U931*Calibrations!AQ$97+Calibrations!AR$97</f>
        <v>11.146655130941699</v>
      </c>
      <c r="X931" s="23">
        <f>Calibrations!AJ$97*('Bruker data input page'!AQ931/0.77446)^2+('Bruker data input page'!AQ931/0.77446)*Calibrations!AK$97+Calibrations!AL$97</f>
        <v>0.15264010006550222</v>
      </c>
      <c r="Y931" s="23">
        <f>('Bruker data input page'!AI931/0.7147)*Calibrations!AX$97+Calibrations!AY$97</f>
        <v>12.358715160778978</v>
      </c>
      <c r="Z931" s="23">
        <f>('Bruker data input page'!AG931/0.8302)*Calibrations!BE$97+Calibrations!BF$97</f>
        <v>0.20469947239826716</v>
      </c>
      <c r="AA931" s="23">
        <f>((('Bruker data input page'!AA931/0.436)^2)*Calibrations!BK$97)+(('Bruker data input page'!AA931/0.436)*Calibrations!BL$97)+Calibrations!BM$97</f>
        <v>0.10838035448049292</v>
      </c>
      <c r="AB931" s="24">
        <f>'Bruker data input page'!AM931*Calibrations!BS$97*10000+Calibrations!BT$97</f>
        <v>312.67071587818248</v>
      </c>
      <c r="AC931" s="24">
        <f>Calibrations!CA$97*('Bruker data input page'!AO931*10000)^2+('Bruker data input page'!AO931*10000)*Calibrations!CB$97+Calibrations!CC$97</f>
        <v>353.57941091717032</v>
      </c>
      <c r="AD931" s="24">
        <f>'Bruker data input page'!AW931*10000*Calibrations!CI$97+Calibrations!CJ$97</f>
        <v>92.310070778552628</v>
      </c>
      <c r="AE931" s="24">
        <f>'Bruker data input page'!AY931*10000*Calibrations!CP$97+Calibrations!CQ$97</f>
        <v>70.018160139680234</v>
      </c>
      <c r="AF931" s="24">
        <f>Calibrations!$CW$97*('Bruker data input page'!BA931*10000)^2+('Bruker data input page'!BA931*10000)*Calibrations!$CX$97+Calibrations!$CY$97</f>
        <v>72.762235374685773</v>
      </c>
      <c r="AG931" s="24">
        <f>'Bruker data input page'!BI931*10000*Calibrations!DD$97+Calibrations!DE$97</f>
        <v>4.1610912678326706</v>
      </c>
      <c r="AH931" s="24">
        <f>('Bruker data input page'!BK931*10000)*Calibrations!DK$97+Calibrations!DL$97</f>
        <v>100.47860466669533</v>
      </c>
      <c r="AI931" s="24">
        <f>Calibrations!DR$97*('Bruker data input page'!BM931*10000)^2+('Bruker data input page'!BM931*10000)*Calibrations!DS$97+Calibrations!DT$97</f>
        <v>28.664408876081268</v>
      </c>
      <c r="AJ931" s="24">
        <f>Calibrations!DY$97*('Bruker data input page'!BO931*10000)^2+Calibrations!DZ$97*('Bruker data input page'!BO931*10000)+Calibrations!EA$97</f>
        <v>77.801035222904844</v>
      </c>
      <c r="AK931" s="21"/>
      <c r="AL931" s="21"/>
    </row>
    <row r="932" spans="2:38">
      <c r="B932" s="27">
        <f>'Bruker data input page'!B1609</f>
        <v>0</v>
      </c>
      <c r="C932" s="21">
        <f>'Bruker data input page'!G1609</f>
        <v>0</v>
      </c>
      <c r="D932" s="21">
        <f>'Bruker data input page'!H1609</f>
        <v>0</v>
      </c>
      <c r="E932" s="26">
        <f>'Bruker data input page'!L1609</f>
        <v>0</v>
      </c>
      <c r="F932" s="26"/>
      <c r="G932" s="26" t="str">
        <f>'Bruker data input page'!DK932</f>
        <v>393-U1560B-23R-3A</v>
      </c>
      <c r="H932" s="26" t="str">
        <f>'Bruker data input page'!DL932</f>
        <v>SHLF</v>
      </c>
      <c r="I932" s="26">
        <f>'Bruker data input page'!DM932</f>
        <v>0</v>
      </c>
      <c r="J932" s="26">
        <f>'Bruker data input page'!DN932</f>
        <v>0</v>
      </c>
      <c r="K932" s="26" t="str">
        <f>'Bruker data input page'!DO932</f>
        <v/>
      </c>
      <c r="L932" s="26">
        <f>'Bruker data input page'!DP932</f>
        <v>0</v>
      </c>
      <c r="M932" s="26">
        <f>'Bruker data input page'!DQ932</f>
        <v>0</v>
      </c>
      <c r="N932" s="26">
        <f>'Bruker data input page'!DR932</f>
        <v>0</v>
      </c>
      <c r="O932" s="26">
        <f>'Bruker data input page'!DS932</f>
        <v>7</v>
      </c>
      <c r="P932" s="21" t="str">
        <f>'Bruker data input page'!DT932</f>
        <v>2A ALT</v>
      </c>
      <c r="Q932" s="21">
        <f>'Bruker data input page'!A932</f>
        <v>816</v>
      </c>
      <c r="R932" s="27">
        <f>'Bruker data input page'!B932</f>
        <v>44766.877083333333</v>
      </c>
      <c r="S932" s="22">
        <f>'Bruker data input page'!Y932*Calibrations!H$97+Calibrations!I$97</f>
        <v>52.680323453726459</v>
      </c>
      <c r="T932" s="23">
        <f>Calibrations!O$97*('Bruker data input page'!AK932/0.5993)^2+Calibrations!P$97*('Bruker data input page'!AK932/0.5993)+Calibrations!Q$97</f>
        <v>1.3424863477534683</v>
      </c>
      <c r="U932" s="22">
        <f>Calibrations!$V$97*'Bruker data input page'!W932^2+Calibrations!$W$97*'Bruker data input page'!W932+Calibrations!$X$97</f>
        <v>17.71332982889054</v>
      </c>
      <c r="V932" s="23">
        <f>('Bruker data input page'!AS932/0.69943)*Calibrations!AC$97+Calibrations!AD$97</f>
        <v>10.411320799067759</v>
      </c>
      <c r="W932" s="23">
        <f>'Bruker data input page'!U932*Calibrations!AQ$97+Calibrations!AR$97</f>
        <v>8.2170410858169038</v>
      </c>
      <c r="X932" s="23">
        <f>Calibrations!AJ$97*('Bruker data input page'!AQ932/0.77446)^2+('Bruker data input page'!AQ932/0.77446)*Calibrations!AK$97+Calibrations!AL$97</f>
        <v>0.13971287163970891</v>
      </c>
      <c r="Y932" s="23">
        <f>('Bruker data input page'!AI932/0.7147)*Calibrations!AX$97+Calibrations!AY$97</f>
        <v>12.370895119417145</v>
      </c>
      <c r="Z932" s="23">
        <f>('Bruker data input page'!AG932/0.8302)*Calibrations!BE$97+Calibrations!BF$97</f>
        <v>0.16757292329802587</v>
      </c>
      <c r="AA932" s="23">
        <f>((('Bruker data input page'!AA932/0.436)^2)*Calibrations!BK$97)+(('Bruker data input page'!AA932/0.436)*Calibrations!BL$97)+Calibrations!BM$97</f>
        <v>0.16219644602560862</v>
      </c>
      <c r="AB932" s="24">
        <f>'Bruker data input page'!AM932*Calibrations!BS$97*10000+Calibrations!BT$97</f>
        <v>292.0914970794131</v>
      </c>
      <c r="AC932" s="24">
        <f>Calibrations!CA$97*('Bruker data input page'!AO932*10000)^2+('Bruker data input page'!AO932*10000)*Calibrations!CB$97+Calibrations!CC$97</f>
        <v>371.88545464622052</v>
      </c>
      <c r="AD932" s="24">
        <f>'Bruker data input page'!AW932*10000*Calibrations!CI$97+Calibrations!CJ$97</f>
        <v>67.596867387601833</v>
      </c>
      <c r="AE932" s="24">
        <f>'Bruker data input page'!AY932*10000*Calibrations!CP$97+Calibrations!CQ$97</f>
        <v>60.766508724054461</v>
      </c>
      <c r="AF932" s="24">
        <f>Calibrations!$CW$97*('Bruker data input page'!BA932*10000)^2+('Bruker data input page'!BA932*10000)*Calibrations!$CX$97+Calibrations!$CY$97</f>
        <v>75.467237794190723</v>
      </c>
      <c r="AG932" s="24">
        <f>'Bruker data input page'!BI932*10000*Calibrations!DD$97+Calibrations!DE$97</f>
        <v>3.0310147047823475</v>
      </c>
      <c r="AH932" s="24">
        <f>('Bruker data input page'!BK932*10000)*Calibrations!DK$97+Calibrations!DL$97</f>
        <v>101.47178227777572</v>
      </c>
      <c r="AI932" s="24">
        <f>Calibrations!DR$97*('Bruker data input page'!BM932*10000)^2+('Bruker data input page'!BM932*10000)*Calibrations!DS$97+Calibrations!DT$97</f>
        <v>28.664408876081268</v>
      </c>
      <c r="AJ932" s="24">
        <f>Calibrations!DY$97*('Bruker data input page'!BO932*10000)^2+Calibrations!DZ$97*('Bruker data input page'!BO932*10000)+Calibrations!EA$97</f>
        <v>82.910214659060614</v>
      </c>
      <c r="AK932" s="21"/>
      <c r="AL932" s="21"/>
    </row>
    <row r="933" spans="2:38">
      <c r="B933" s="27">
        <f>'Bruker data input page'!B1610</f>
        <v>0</v>
      </c>
      <c r="C933" s="21">
        <f>'Bruker data input page'!G1610</f>
        <v>0</v>
      </c>
      <c r="D933" s="21">
        <f>'Bruker data input page'!H1610</f>
        <v>0</v>
      </c>
      <c r="E933" s="26">
        <f>'Bruker data input page'!L1610</f>
        <v>0</v>
      </c>
      <c r="F933" s="26"/>
      <c r="G933" s="26" t="str">
        <f>'Bruker data input page'!DK933</f>
        <v>393-U1560B-23R-3A</v>
      </c>
      <c r="H933" s="26" t="str">
        <f>'Bruker data input page'!DL933</f>
        <v>SHLF</v>
      </c>
      <c r="I933" s="26">
        <f>'Bruker data input page'!DM933</f>
        <v>0</v>
      </c>
      <c r="J933" s="26">
        <f>'Bruker data input page'!DN933</f>
        <v>0</v>
      </c>
      <c r="K933" s="26" t="str">
        <f>'Bruker data input page'!DO933</f>
        <v/>
      </c>
      <c r="L933" s="26">
        <f>'Bruker data input page'!DP933</f>
        <v>0</v>
      </c>
      <c r="M933" s="26">
        <f>'Bruker data input page'!DQ933</f>
        <v>0</v>
      </c>
      <c r="N933" s="26">
        <f>'Bruker data input page'!DR933</f>
        <v>0</v>
      </c>
      <c r="O933" s="26">
        <f>'Bruker data input page'!DS933</f>
        <v>30</v>
      </c>
      <c r="P933" s="21" t="str">
        <f>'Bruker data input page'!DT933</f>
        <v>6A BKGD</v>
      </c>
      <c r="Q933" s="21">
        <f>'Bruker data input page'!A933</f>
        <v>817</v>
      </c>
      <c r="R933" s="27">
        <f>'Bruker data input page'!B933</f>
        <v>44766.878472222219</v>
      </c>
      <c r="S933" s="22">
        <f>'Bruker data input page'!Y933*Calibrations!H$97+Calibrations!I$97</f>
        <v>55.170211238979157</v>
      </c>
      <c r="T933" s="23">
        <f>Calibrations!O$97*('Bruker data input page'!AK933/0.5993)^2+Calibrations!P$97*('Bruker data input page'!AK933/0.5993)+Calibrations!Q$97</f>
        <v>1.2715346856041394</v>
      </c>
      <c r="U933" s="22">
        <f>Calibrations!$V$97*'Bruker data input page'!W933^2+Calibrations!$W$97*'Bruker data input page'!W933+Calibrations!$X$97</f>
        <v>18.198304750581123</v>
      </c>
      <c r="V933" s="23">
        <f>('Bruker data input page'!AS933/0.69943)*Calibrations!AC$97+Calibrations!AD$97</f>
        <v>10.376060909866277</v>
      </c>
      <c r="W933" s="23">
        <f>'Bruker data input page'!U933*Calibrations!AQ$97+Calibrations!AR$97</f>
        <v>12.592418598865098</v>
      </c>
      <c r="X933" s="23">
        <f>Calibrations!AJ$97*('Bruker data input page'!AQ933/0.77446)^2+('Bruker data input page'!AQ933/0.77446)*Calibrations!AK$97+Calibrations!AL$97</f>
        <v>0.15415617041286211</v>
      </c>
      <c r="Y933" s="23">
        <f>('Bruker data input page'!AI933/0.7147)*Calibrations!AX$97+Calibrations!AY$97</f>
        <v>11.648471322690686</v>
      </c>
      <c r="Z933" s="23">
        <f>('Bruker data input page'!AG933/0.8302)*Calibrations!BE$97+Calibrations!BF$97</f>
        <v>0.30204347308792423</v>
      </c>
      <c r="AA933" s="23">
        <f>((('Bruker data input page'!AA933/0.436)^2)*Calibrations!BK$97)+(('Bruker data input page'!AA933/0.436)*Calibrations!BL$97)+Calibrations!BM$97</f>
        <v>0.12374825677362387</v>
      </c>
      <c r="AB933" s="24">
        <f>'Bruker data input page'!AM933*Calibrations!BS$97*10000+Calibrations!BT$97</f>
        <v>260.36520143131031</v>
      </c>
      <c r="AC933" s="24">
        <f>Calibrations!CA$97*('Bruker data input page'!AO933*10000)^2+('Bruker data input page'!AO933*10000)*Calibrations!CB$97+Calibrations!CC$97</f>
        <v>365.49012561327902</v>
      </c>
      <c r="AD933" s="24">
        <f>'Bruker data input page'!AW933*10000*Calibrations!CI$97+Calibrations!CJ$97</f>
        <v>100.21829586365688</v>
      </c>
      <c r="AE933" s="24">
        <f>'Bruker data input page'!AY933*10000*Calibrations!CP$97+Calibrations!CQ$97</f>
        <v>59.738547455651592</v>
      </c>
      <c r="AF933" s="24">
        <f>Calibrations!$CW$97*('Bruker data input page'!BA933*10000)^2+('Bruker data input page'!BA933*10000)*Calibrations!$CX$97+Calibrations!$CY$97</f>
        <v>61.704957115767186</v>
      </c>
      <c r="AG933" s="24">
        <f>'Bruker data input page'!BI933*10000*Calibrations!DD$97+Calibrations!DE$97</f>
        <v>5.2911678308829933</v>
      </c>
      <c r="AH933" s="24">
        <f>('Bruker data input page'!BK933*10000)*Calibrations!DK$97+Calibrations!DL$97</f>
        <v>98.492249444534551</v>
      </c>
      <c r="AI933" s="24">
        <f>Calibrations!DR$97*('Bruker data input page'!BM933*10000)^2+('Bruker data input page'!BM933*10000)*Calibrations!DS$97+Calibrations!DT$97</f>
        <v>27.603420073396141</v>
      </c>
      <c r="AJ933" s="24">
        <f>Calibrations!DY$97*('Bruker data input page'!BO933*10000)^2+Calibrations!DZ$97*('Bruker data input page'!BO933*10000)+Calibrations!EA$97</f>
        <v>74.388726185789224</v>
      </c>
      <c r="AK933" s="21"/>
      <c r="AL933" s="21"/>
    </row>
    <row r="934" spans="2:38">
      <c r="B934" s="27">
        <f>'Bruker data input page'!B1611</f>
        <v>0</v>
      </c>
      <c r="C934" s="21">
        <f>'Bruker data input page'!G1611</f>
        <v>0</v>
      </c>
      <c r="D934" s="21">
        <f>'Bruker data input page'!H1611</f>
        <v>0</v>
      </c>
      <c r="E934" s="26">
        <f>'Bruker data input page'!L1611</f>
        <v>0</v>
      </c>
      <c r="F934" s="26"/>
      <c r="G934" s="26" t="str">
        <f>'Bruker data input page'!DK934</f>
        <v>393-U1560B-23R-3A</v>
      </c>
      <c r="H934" s="26" t="str">
        <f>'Bruker data input page'!DL934</f>
        <v>SHLF</v>
      </c>
      <c r="I934" s="26">
        <f>'Bruker data input page'!DM934</f>
        <v>0</v>
      </c>
      <c r="J934" s="26">
        <f>'Bruker data input page'!DN934</f>
        <v>0</v>
      </c>
      <c r="K934" s="26" t="str">
        <f>'Bruker data input page'!DO934</f>
        <v/>
      </c>
      <c r="L934" s="26">
        <f>'Bruker data input page'!DP934</f>
        <v>0</v>
      </c>
      <c r="M934" s="26">
        <f>'Bruker data input page'!DQ934</f>
        <v>0</v>
      </c>
      <c r="N934" s="26">
        <f>'Bruker data input page'!DR934</f>
        <v>0</v>
      </c>
      <c r="O934" s="26">
        <f>'Bruker data input page'!DS934</f>
        <v>52</v>
      </c>
      <c r="P934" s="21" t="str">
        <f>'Bruker data input page'!DT934</f>
        <v>8A BKGD</v>
      </c>
      <c r="Q934" s="21">
        <f>'Bruker data input page'!A934</f>
        <v>818</v>
      </c>
      <c r="R934" s="27">
        <f>'Bruker data input page'!B934</f>
        <v>44766.880555555559</v>
      </c>
      <c r="S934" s="22">
        <f>'Bruker data input page'!Y934*Calibrations!H$97+Calibrations!I$97</f>
        <v>54.004160526797918</v>
      </c>
      <c r="T934" s="23">
        <f>Calibrations!O$97*('Bruker data input page'!AK934/0.5993)^2+Calibrations!P$97*('Bruker data input page'!AK934/0.5993)+Calibrations!Q$97</f>
        <v>1.2513149056332054</v>
      </c>
      <c r="U934" s="22">
        <f>Calibrations!$V$97*'Bruker data input page'!W934^2+Calibrations!$W$97*'Bruker data input page'!W934+Calibrations!$X$97</f>
        <v>18.215588651620784</v>
      </c>
      <c r="V934" s="23">
        <f>('Bruker data input page'!AS934/0.69943)*Calibrations!AC$97+Calibrations!AD$97</f>
        <v>9.7196512990582651</v>
      </c>
      <c r="W934" s="23">
        <f>'Bruker data input page'!U934*Calibrations!AQ$97+Calibrations!AR$97</f>
        <v>11.263429821316901</v>
      </c>
      <c r="X934" s="23">
        <f>Calibrations!AJ$97*('Bruker data input page'!AQ934/0.77446)^2+('Bruker data input page'!AQ934/0.77446)*Calibrations!AK$97+Calibrations!AL$97</f>
        <v>0.15074862505338554</v>
      </c>
      <c r="Y934" s="23">
        <f>('Bruker data input page'!AI934/0.7147)*Calibrations!AX$97+Calibrations!AY$97</f>
        <v>11.578741059487161</v>
      </c>
      <c r="Z934" s="23">
        <f>('Bruker data input page'!AG934/0.8302)*Calibrations!BE$97+Calibrations!BF$97</f>
        <v>0.15761214183210745</v>
      </c>
      <c r="AA934" s="23">
        <f>((('Bruker data input page'!AA934/0.436)^2)*Calibrations!BK$97)+(('Bruker data input page'!AA934/0.436)*Calibrations!BL$97)+Calibrations!BM$97</f>
        <v>9.8573191575373101E-2</v>
      </c>
      <c r="AB934" s="24">
        <f>'Bruker data input page'!AM934*Calibrations!BS$97*10000+Calibrations!BT$97</f>
        <v>310.09831352833629</v>
      </c>
      <c r="AC934" s="24">
        <f>Calibrations!CA$97*('Bruker data input page'!AO934*10000)^2+('Bruker data input page'!AO934*10000)*Calibrations!CB$97+Calibrations!CC$97</f>
        <v>338.5356242861767</v>
      </c>
      <c r="AD934" s="24">
        <f>'Bruker data input page'!AW934*10000*Calibrations!CI$97+Calibrations!CJ$97</f>
        <v>85.3903738290864</v>
      </c>
      <c r="AE934" s="24">
        <f>'Bruker data input page'!AY934*10000*Calibrations!CP$97+Calibrations!CQ$97</f>
        <v>62.822431260860185</v>
      </c>
      <c r="AF934" s="24">
        <f>Calibrations!$CW$97*('Bruker data input page'!BA934*10000)^2+('Bruker data input page'!BA934*10000)*Calibrations!$CX$97+Calibrations!$CY$97</f>
        <v>96.253090258994362</v>
      </c>
      <c r="AG934" s="24" t="e">
        <f>'Bruker data input page'!BI934*10000*Calibrations!DD$97+Calibrations!DE$97</f>
        <v>#VALUE!</v>
      </c>
      <c r="AH934" s="24">
        <f>('Bruker data input page'!BK934*10000)*Calibrations!DK$97+Calibrations!DL$97</f>
        <v>98.492249444534551</v>
      </c>
      <c r="AI934" s="24">
        <f>Calibrations!DR$97*('Bruker data input page'!BM934*10000)^2+('Bruker data input page'!BM934*10000)*Calibrations!DS$97+Calibrations!DT$97</f>
        <v>27.603420073396141</v>
      </c>
      <c r="AJ934" s="24">
        <f>Calibrations!DY$97*('Bruker data input page'!BO934*10000)^2+Calibrations!DZ$97*('Bruker data input page'!BO934*10000)+Calibrations!EA$97</f>
        <v>84.610798705907811</v>
      </c>
      <c r="AK934" s="21"/>
      <c r="AL934" s="21"/>
    </row>
    <row r="935" spans="2:38">
      <c r="B935" s="27">
        <f>'Bruker data input page'!B1612</f>
        <v>0</v>
      </c>
      <c r="C935" s="21">
        <f>'Bruker data input page'!G1612</f>
        <v>0</v>
      </c>
      <c r="D935" s="21">
        <f>'Bruker data input page'!H1612</f>
        <v>0</v>
      </c>
      <c r="E935" s="26">
        <f>'Bruker data input page'!L1612</f>
        <v>0</v>
      </c>
      <c r="F935" s="26"/>
      <c r="G935" s="26" t="str">
        <f>'Bruker data input page'!DK935</f>
        <v>393-U1560B-23R-3A</v>
      </c>
      <c r="H935" s="26" t="str">
        <f>'Bruker data input page'!DL935</f>
        <v>SHLF</v>
      </c>
      <c r="I935" s="26">
        <f>'Bruker data input page'!DM935</f>
        <v>0</v>
      </c>
      <c r="J935" s="26">
        <f>'Bruker data input page'!DN935</f>
        <v>0</v>
      </c>
      <c r="K935" s="26" t="str">
        <f>'Bruker data input page'!DO935</f>
        <v/>
      </c>
      <c r="L935" s="26">
        <f>'Bruker data input page'!DP935</f>
        <v>0</v>
      </c>
      <c r="M935" s="26">
        <f>'Bruker data input page'!DQ935</f>
        <v>0</v>
      </c>
      <c r="N935" s="26">
        <f>'Bruker data input page'!DR935</f>
        <v>0</v>
      </c>
      <c r="O935" s="26">
        <f>'Bruker data input page'!DS935</f>
        <v>105</v>
      </c>
      <c r="P935" s="21" t="str">
        <f>'Bruker data input page'!DT935</f>
        <v>11A ALT</v>
      </c>
      <c r="Q935" s="21">
        <f>'Bruker data input page'!A935</f>
        <v>819</v>
      </c>
      <c r="R935" s="27">
        <f>'Bruker data input page'!B935</f>
        <v>44766.882638888892</v>
      </c>
      <c r="S935" s="22">
        <f>'Bruker data input page'!Y935*Calibrations!H$97+Calibrations!I$97</f>
        <v>53.502523466799026</v>
      </c>
      <c r="T935" s="23">
        <f>Calibrations!O$97*('Bruker data input page'!AK935/0.5993)^2+Calibrations!P$97*('Bruker data input page'!AK935/0.5993)+Calibrations!Q$97</f>
        <v>1.4197386543383383</v>
      </c>
      <c r="U935" s="22">
        <f>Calibrations!$V$97*'Bruker data input page'!W935^2+Calibrations!$W$97*'Bruker data input page'!W935+Calibrations!$X$97</f>
        <v>19.160075672767015</v>
      </c>
      <c r="V935" s="23">
        <f>('Bruker data input page'!AS935/0.69943)*Calibrations!AC$97+Calibrations!AD$97</f>
        <v>10.836454320297067</v>
      </c>
      <c r="W935" s="23">
        <f>'Bruker data input page'!U935*Calibrations!AQ$97+Calibrations!AR$97</f>
        <v>6.6546962630984003</v>
      </c>
      <c r="X935" s="23">
        <f>Calibrations!AJ$97*('Bruker data input page'!AQ935/0.77446)^2+('Bruker data input page'!AQ935/0.77446)*Calibrations!AK$97+Calibrations!AL$97</f>
        <v>0.1630762768902817</v>
      </c>
      <c r="Y935" s="23">
        <f>('Bruker data input page'!AI935/0.7147)*Calibrations!AX$97+Calibrations!AY$97</f>
        <v>12.551463006228019</v>
      </c>
      <c r="Z935" s="23">
        <f>('Bruker data input page'!AG935/0.8302)*Calibrations!BE$97+Calibrations!BF$97</f>
        <v>0.28046177991176768</v>
      </c>
      <c r="AA935" s="23">
        <f>((('Bruker data input page'!AA935/0.436)^2)*Calibrations!BK$97)+(('Bruker data input page'!AA935/0.436)*Calibrations!BL$97)+Calibrations!BM$97</f>
        <v>9.251422672557745E-2</v>
      </c>
      <c r="AB935" s="24">
        <f>'Bruker data input page'!AM935*Calibrations!BS$97*10000+Calibrations!BT$97</f>
        <v>320.38792292772098</v>
      </c>
      <c r="AC935" s="24">
        <f>Calibrations!CA$97*('Bruker data input page'!AO935*10000)^2+('Bruker data input page'!AO935*10000)*Calibrations!CB$97+Calibrations!CC$97</f>
        <v>382.71368762279269</v>
      </c>
      <c r="AD935" s="24">
        <f>'Bruker data input page'!AW935*10000*Calibrations!CI$97+Calibrations!CJ$97</f>
        <v>94.287127049828698</v>
      </c>
      <c r="AE935" s="24">
        <f>'Bruker data input page'!AY935*10000*Calibrations!CP$97+Calibrations!CQ$97</f>
        <v>82.353695360514607</v>
      </c>
      <c r="AF935" s="24">
        <f>Calibrations!$CW$97*('Bruker data input page'!BA935*10000)^2+('Bruker data input page'!BA935*10000)*Calibrations!$CX$97+Calibrations!$CY$97</f>
        <v>76.810841432159478</v>
      </c>
      <c r="AG935" s="24">
        <f>'Bruker data input page'!BI935*10000*Calibrations!DD$97+Calibrations!DE$97</f>
        <v>3.0310147047823475</v>
      </c>
      <c r="AH935" s="24">
        <f>('Bruker data input page'!BK935*10000)*Calibrations!DK$97+Calibrations!DL$97</f>
        <v>115.37626883290119</v>
      </c>
      <c r="AI935" s="24">
        <f>Calibrations!DR$97*('Bruker data input page'!BM935*10000)^2+('Bruker data input page'!BM935*10000)*Calibrations!DS$97+Calibrations!DT$97</f>
        <v>29.725107834104254</v>
      </c>
      <c r="AJ935" s="24">
        <f>Calibrations!DY$97*('Bruker data input page'!BO935*10000)^2+Calibrations!DZ$97*('Bruker data input page'!BO935*10000)+Calibrations!EA$97</f>
        <v>86.310144870152669</v>
      </c>
      <c r="AK935" s="21"/>
      <c r="AL935" s="21"/>
    </row>
    <row r="936" spans="2:38">
      <c r="B936" s="27">
        <f>'Bruker data input page'!B1613</f>
        <v>0</v>
      </c>
      <c r="C936" s="21">
        <f>'Bruker data input page'!G1613</f>
        <v>0</v>
      </c>
      <c r="D936" s="21">
        <f>'Bruker data input page'!H1613</f>
        <v>0</v>
      </c>
      <c r="E936" s="26">
        <f>'Bruker data input page'!L1613</f>
        <v>0</v>
      </c>
      <c r="F936" s="26"/>
      <c r="G936" s="26" t="str">
        <f>'Bruker data input page'!DK936</f>
        <v>393-U1560B-23R-3A</v>
      </c>
      <c r="H936" s="26" t="str">
        <f>'Bruker data input page'!DL936</f>
        <v>SHLF</v>
      </c>
      <c r="I936" s="26">
        <f>'Bruker data input page'!DM936</f>
        <v>0</v>
      </c>
      <c r="J936" s="26">
        <f>'Bruker data input page'!DN936</f>
        <v>0</v>
      </c>
      <c r="K936" s="26" t="str">
        <f>'Bruker data input page'!DO936</f>
        <v/>
      </c>
      <c r="L936" s="26">
        <f>'Bruker data input page'!DP936</f>
        <v>0</v>
      </c>
      <c r="M936" s="26">
        <f>'Bruker data input page'!DQ936</f>
        <v>0</v>
      </c>
      <c r="N936" s="26">
        <f>'Bruker data input page'!DR936</f>
        <v>0</v>
      </c>
      <c r="O936" s="26">
        <f>'Bruker data input page'!DS936</f>
        <v>130</v>
      </c>
      <c r="P936" s="21" t="str">
        <f>'Bruker data input page'!DT936</f>
        <v>13B BKGD</v>
      </c>
      <c r="Q936" s="21">
        <f>'Bruker data input page'!A936</f>
        <v>820</v>
      </c>
      <c r="R936" s="27">
        <f>'Bruker data input page'!B936</f>
        <v>44766.884722222225</v>
      </c>
      <c r="S936" s="22">
        <f>'Bruker data input page'!Y936*Calibrations!H$97+Calibrations!I$97</f>
        <v>54.724773688544325</v>
      </c>
      <c r="T936" s="23">
        <f>Calibrations!O$97*('Bruker data input page'!AK936/0.5993)^2+Calibrations!P$97*('Bruker data input page'!AK936/0.5993)+Calibrations!Q$97</f>
        <v>1.2933275467019651</v>
      </c>
      <c r="U936" s="22">
        <f>Calibrations!$V$97*'Bruker data input page'!W936^2+Calibrations!$W$97*'Bruker data input page'!W936+Calibrations!$X$97</f>
        <v>18.140703417249828</v>
      </c>
      <c r="V936" s="23">
        <f>('Bruker data input page'!AS936/0.69943)*Calibrations!AC$97+Calibrations!AD$97</f>
        <v>9.670719207921513</v>
      </c>
      <c r="W936" s="23">
        <f>'Bruker data input page'!U936*Calibrations!AQ$97+Calibrations!AR$97</f>
        <v>10.452193727253437</v>
      </c>
      <c r="X936" s="23">
        <f>Calibrations!AJ$97*('Bruker data input page'!AQ936/0.77446)^2+('Bruker data input page'!AQ936/0.77446)*Calibrations!AK$97+Calibrations!AL$97</f>
        <v>0.15859274408950569</v>
      </c>
      <c r="Y936" s="23">
        <f>('Bruker data input page'!AI936/0.7147)*Calibrations!AX$97+Calibrations!AY$97</f>
        <v>12.219102384888952</v>
      </c>
      <c r="Z936" s="23">
        <f>('Bruker data input page'!AG936/0.8302)*Calibrations!BE$97+Calibrations!BF$97</f>
        <v>0.19564421652015956</v>
      </c>
      <c r="AA936" s="23">
        <f>((('Bruker data input page'!AA936/0.436)^2)*Calibrations!BK$97)+(('Bruker data input page'!AA936/0.436)*Calibrations!BL$97)+Calibrations!BM$97</f>
        <v>8.1104817937520765E-2</v>
      </c>
      <c r="AB936" s="24">
        <f>'Bruker data input page'!AM936*Calibrations!BS$97*10000+Calibrations!BT$97</f>
        <v>332.39246722700312</v>
      </c>
      <c r="AC936" s="24">
        <f>Calibrations!CA$97*('Bruker data input page'!AO936*10000)^2+('Bruker data input page'!AO936*10000)*Calibrations!CB$97+Calibrations!CC$97</f>
        <v>360.36443336914488</v>
      </c>
      <c r="AD936" s="24">
        <f>'Bruker data input page'!AW936*10000*Calibrations!CI$97+Calibrations!CJ$97</f>
        <v>87.367430100362469</v>
      </c>
      <c r="AE936" s="24">
        <f>'Bruker data input page'!AY936*10000*Calibrations!CP$97+Calibrations!CQ$97</f>
        <v>66.934276334471647</v>
      </c>
      <c r="AF936" s="24">
        <f>Calibrations!$CW$97*('Bruker data input page'!BA936*10000)^2+('Bruker data input page'!BA936*10000)*Calibrations!$CX$97+Calibrations!$CY$97</f>
        <v>58.881320405812829</v>
      </c>
      <c r="AG936" s="24">
        <f>'Bruker data input page'!BI936*10000*Calibrations!DD$97+Calibrations!DE$97</f>
        <v>3.0310147047823475</v>
      </c>
      <c r="AH936" s="24">
        <f>('Bruker data input page'!BK936*10000)*Calibrations!DK$97+Calibrations!DL$97</f>
        <v>128.28757777694628</v>
      </c>
      <c r="AI936" s="24">
        <f>Calibrations!DR$97*('Bruker data input page'!BM936*10000)^2+('Bruker data input page'!BM936*10000)*Calibrations!DS$97+Calibrations!DT$97</f>
        <v>26.542141426048879</v>
      </c>
      <c r="AJ936" s="24">
        <f>Calibrations!DY$97*('Bruker data input page'!BO936*10000)^2+Calibrations!DZ$97*('Bruker data input page'!BO936*10000)+Calibrations!EA$97</f>
        <v>82.910214659060614</v>
      </c>
      <c r="AK936" s="21"/>
      <c r="AL936" s="21"/>
    </row>
    <row r="937" spans="2:38">
      <c r="B937" s="27">
        <f>'Bruker data input page'!B1614</f>
        <v>0</v>
      </c>
      <c r="C937" s="21">
        <f>'Bruker data input page'!G1614</f>
        <v>0</v>
      </c>
      <c r="D937" s="21">
        <f>'Bruker data input page'!H1614</f>
        <v>0</v>
      </c>
      <c r="E937" s="26">
        <f>'Bruker data input page'!L1614</f>
        <v>0</v>
      </c>
      <c r="F937" s="26"/>
      <c r="G937" s="26" t="str">
        <f>'Bruker data input page'!DK937</f>
        <v>393-U1560B-24R-1A</v>
      </c>
      <c r="H937" s="26" t="str">
        <f>'Bruker data input page'!DL937</f>
        <v>SHLF</v>
      </c>
      <c r="I937" s="26">
        <f>'Bruker data input page'!DM937</f>
        <v>0</v>
      </c>
      <c r="J937" s="26">
        <f>'Bruker data input page'!DN937</f>
        <v>0</v>
      </c>
      <c r="K937" s="26">
        <f>'Bruker data input page'!DO937</f>
        <v>0</v>
      </c>
      <c r="L937" s="26">
        <f>'Bruker data input page'!DP937</f>
        <v>0</v>
      </c>
      <c r="M937" s="26">
        <f>'Bruker data input page'!DQ937</f>
        <v>0</v>
      </c>
      <c r="N937" s="26">
        <f>'Bruker data input page'!DR937</f>
        <v>0</v>
      </c>
      <c r="O937" s="26">
        <f>'Bruker data input page'!DS937</f>
        <v>3</v>
      </c>
      <c r="P937" s="21" t="str">
        <f>'Bruker data input page'!DT937</f>
        <v>1A ALT</v>
      </c>
      <c r="Q937" s="21">
        <f>'Bruker data input page'!A937</f>
        <v>865</v>
      </c>
      <c r="R937" s="27">
        <f>'Bruker data input page'!B937</f>
        <v>44767.861111111109</v>
      </c>
      <c r="S937" s="22">
        <f>'Bruker data input page'!Y937*Calibrations!H$97+Calibrations!I$97</f>
        <v>55.107595717752382</v>
      </c>
      <c r="T937" s="23">
        <f>Calibrations!O$97*('Bruker data input page'!AK937/0.5993)^2+Calibrations!P$97*('Bruker data input page'!AK937/0.5993)+Calibrations!Q$97</f>
        <v>1.340886473375372</v>
      </c>
      <c r="U937" s="22">
        <f>Calibrations!$V$97*'Bruker data input page'!W937^2+Calibrations!$W$97*'Bruker data input page'!W937+Calibrations!$X$97</f>
        <v>18.469552949521375</v>
      </c>
      <c r="V937" s="23">
        <f>('Bruker data input page'!AS937/0.69943)*Calibrations!AC$97+Calibrations!AD$97</f>
        <v>10.056131384580988</v>
      </c>
      <c r="W937" s="23">
        <f>'Bruker data input page'!U937*Calibrations!AQ$97+Calibrations!AR$97</f>
        <v>12.100959554272791</v>
      </c>
      <c r="X937" s="23">
        <f>Calibrations!AJ$97*('Bruker data input page'!AQ937/0.77446)^2+('Bruker data input page'!AQ937/0.77446)*Calibrations!AK$97+Calibrations!AL$97</f>
        <v>0.15181604777236707</v>
      </c>
      <c r="Y937" s="23">
        <f>('Bruker data input page'!AI937/0.7147)*Calibrations!AX$97+Calibrations!AY$97</f>
        <v>12.267060972026748</v>
      </c>
      <c r="Z937" s="23">
        <f>('Bruker data input page'!AG937/0.8302)*Calibrations!BE$97+Calibrations!BF$97</f>
        <v>0.11641072758671774</v>
      </c>
      <c r="AA937" s="23">
        <f>((('Bruker data input page'!AA937/0.436)^2)*Calibrations!BK$97)+(('Bruker data input page'!AA937/0.436)*Calibrations!BL$97)+Calibrations!BM$97</f>
        <v>8.6437137931085276E-2</v>
      </c>
      <c r="AB937" s="24">
        <f>'Bruker data input page'!AM937*Calibrations!BS$97*10000+Calibrations!BT$97</f>
        <v>349.54181622597758</v>
      </c>
      <c r="AC937" s="24">
        <f>Calibrations!CA$97*('Bruker data input page'!AO937*10000)^2+('Bruker data input page'!AO937*10000)*Calibrations!CB$97+Calibrations!CC$97</f>
        <v>369.07014823012378</v>
      </c>
      <c r="AD937" s="24">
        <f>'Bruker data input page'!AW937*10000*Calibrations!CI$97+Calibrations!CJ$97</f>
        <v>94.287127049828698</v>
      </c>
      <c r="AE937" s="24">
        <f>'Bruker data input page'!AY937*10000*Calibrations!CP$97+Calibrations!CQ$97</f>
        <v>66.934276334471647</v>
      </c>
      <c r="AF937" s="24">
        <f>Calibrations!$CW$97*('Bruker data input page'!BA937*10000)^2+('Bruker data input page'!BA937*10000)*Calibrations!$CX$97+Calibrations!$CY$97</f>
        <v>75.467237794190723</v>
      </c>
      <c r="AG937" s="24" t="e">
        <f>'Bruker data input page'!BI937*10000*Calibrations!DD$97+Calibrations!DE$97</f>
        <v>#VALUE!</v>
      </c>
      <c r="AH937" s="24">
        <f>('Bruker data input page'!BK937*10000)*Calibrations!DK$97+Calibrations!DL$97</f>
        <v>100.47860466669533</v>
      </c>
      <c r="AI937" s="24">
        <f>Calibrations!DR$97*('Bruker data input page'!BM937*10000)^2+('Bruker data input page'!BM937*10000)*Calibrations!DS$97+Calibrations!DT$97</f>
        <v>28.664408876081268</v>
      </c>
      <c r="AJ937" s="24">
        <f>Calibrations!DY$97*('Bruker data input page'!BO937*10000)^2+Calibrations!DZ$97*('Bruker data input page'!BO937*10000)+Calibrations!EA$97</f>
        <v>76.948422169601841</v>
      </c>
      <c r="AK937" s="21"/>
      <c r="AL937" s="21"/>
    </row>
    <row r="938" spans="2:38">
      <c r="B938" s="27">
        <f>'Bruker data input page'!B1615</f>
        <v>0</v>
      </c>
      <c r="C938" s="21">
        <f>'Bruker data input page'!G1615</f>
        <v>0</v>
      </c>
      <c r="D938" s="21">
        <f>'Bruker data input page'!H1615</f>
        <v>0</v>
      </c>
      <c r="E938" s="26">
        <f>'Bruker data input page'!L1615</f>
        <v>0</v>
      </c>
      <c r="F938" s="26"/>
      <c r="G938" s="26" t="str">
        <f>'Bruker data input page'!DK938</f>
        <v>393-U1560B-24R-1A</v>
      </c>
      <c r="H938" s="26" t="str">
        <f>'Bruker data input page'!DL938</f>
        <v>SHLF</v>
      </c>
      <c r="I938" s="26">
        <f>'Bruker data input page'!DM938</f>
        <v>0</v>
      </c>
      <c r="J938" s="26">
        <f>'Bruker data input page'!DN938</f>
        <v>0</v>
      </c>
      <c r="K938" s="26">
        <f>'Bruker data input page'!DO938</f>
        <v>0</v>
      </c>
      <c r="L938" s="26">
        <f>'Bruker data input page'!DP938</f>
        <v>0</v>
      </c>
      <c r="M938" s="26">
        <f>'Bruker data input page'!DQ938</f>
        <v>0</v>
      </c>
      <c r="N938" s="26">
        <f>'Bruker data input page'!DR938</f>
        <v>0</v>
      </c>
      <c r="O938" s="26">
        <f>'Bruker data input page'!DS938</f>
        <v>17</v>
      </c>
      <c r="P938" s="21" t="str">
        <f>'Bruker data input page'!DT938</f>
        <v>3B ALT</v>
      </c>
      <c r="Q938" s="21">
        <f>'Bruker data input page'!A938</f>
        <v>866</v>
      </c>
      <c r="R938" s="27">
        <f>'Bruker data input page'!B938</f>
        <v>44767.863194444442</v>
      </c>
      <c r="S938" s="22">
        <f>'Bruker data input page'!Y938*Calibrations!H$97+Calibrations!I$97</f>
        <v>53.660428642720042</v>
      </c>
      <c r="T938" s="23">
        <f>Calibrations!O$97*('Bruker data input page'!AK938/0.5993)^2+Calibrations!P$97*('Bruker data input page'!AK938/0.5993)+Calibrations!Q$97</f>
        <v>1.186136035867783</v>
      </c>
      <c r="U938" s="22">
        <f>Calibrations!$V$97*'Bruker data input page'!W938^2+Calibrations!$W$97*'Bruker data input page'!W938+Calibrations!$X$97</f>
        <v>18.094494843426716</v>
      </c>
      <c r="V938" s="23">
        <f>('Bruker data input page'!AS938/0.69943)*Calibrations!AC$97+Calibrations!AD$97</f>
        <v>8.6474628315029722</v>
      </c>
      <c r="W938" s="23">
        <f>'Bruker data input page'!U938*Calibrations!AQ$97+Calibrations!AR$97</f>
        <v>11.167922044751755</v>
      </c>
      <c r="X938" s="23">
        <f>Calibrations!AJ$97*('Bruker data input page'!AQ938/0.77446)^2+('Bruker data input page'!AQ938/0.77446)*Calibrations!AK$97+Calibrations!AL$97</f>
        <v>0.16472609825350504</v>
      </c>
      <c r="Y938" s="23">
        <f>('Bruker data input page'!AI938/0.7147)*Calibrations!AX$97+Calibrations!AY$97</f>
        <v>11.613453941605947</v>
      </c>
      <c r="Z938" s="23">
        <f>('Bruker data input page'!AG938/0.8302)*Calibrations!BE$97+Calibrations!BF$97</f>
        <v>0.23563826331513493</v>
      </c>
      <c r="AA938" s="23">
        <f>((('Bruker data input page'!AA938/0.436)^2)*Calibrations!BK$97)+(('Bruker data input page'!AA938/0.436)*Calibrations!BL$97)+Calibrations!BM$97</f>
        <v>7.8815290140740568E-2</v>
      </c>
      <c r="AB938" s="24">
        <f>'Bruker data input page'!AM938*Calibrations!BS$97*10000+Calibrations!BT$97</f>
        <v>257.79279908146418</v>
      </c>
      <c r="AC938" s="24">
        <f>Calibrations!CA$97*('Bruker data input page'!AO938*10000)^2+('Bruker data input page'!AO938*10000)*Calibrations!CB$97+Calibrations!CC$97</f>
        <v>329.37953989576636</v>
      </c>
      <c r="AD938" s="24">
        <f>'Bruker data input page'!AW938*10000*Calibrations!CI$97+Calibrations!CJ$97</f>
        <v>71.550979930153957</v>
      </c>
      <c r="AE938" s="24">
        <f>'Bruker data input page'!AY938*10000*Calibrations!CP$97+Calibrations!CQ$97</f>
        <v>66.934276334471647</v>
      </c>
      <c r="AF938" s="24">
        <f>Calibrations!$CW$97*('Bruker data input page'!BA938*10000)^2+('Bruker data input page'!BA938*10000)*Calibrations!$CX$97+Calibrations!$CY$97</f>
        <v>60.296104618051245</v>
      </c>
      <c r="AG938" s="24">
        <f>'Bruker data input page'!BI938*10000*Calibrations!DD$97+Calibrations!DE$97</f>
        <v>3.0310147047823475</v>
      </c>
      <c r="AH938" s="24">
        <f>('Bruker data input page'!BK938*10000)*Calibrations!DK$97+Calibrations!DL$97</f>
        <v>110.41038077749923</v>
      </c>
      <c r="AI938" s="24">
        <f>Calibrations!DR$97*('Bruker data input page'!BM938*10000)^2+('Bruker data input page'!BM938*10000)*Calibrations!DS$97+Calibrations!DT$97</f>
        <v>29.725107834104254</v>
      </c>
      <c r="AJ938" s="24">
        <f>Calibrations!DY$97*('Bruker data input page'!BO938*10000)^2+Calibrations!DZ$97*('Bruker data input page'!BO938*10000)+Calibrations!EA$97</f>
        <v>86.310144870152669</v>
      </c>
      <c r="AK938" s="21"/>
      <c r="AL938" s="21"/>
    </row>
    <row r="939" spans="2:38">
      <c r="B939" s="27">
        <f>'Bruker data input page'!B1616</f>
        <v>0</v>
      </c>
      <c r="C939" s="21">
        <f>'Bruker data input page'!G1616</f>
        <v>0</v>
      </c>
      <c r="D939" s="21">
        <f>'Bruker data input page'!H1616</f>
        <v>0</v>
      </c>
      <c r="E939" s="26">
        <f>'Bruker data input page'!L1616</f>
        <v>0</v>
      </c>
      <c r="F939" s="26"/>
      <c r="G939" s="26" t="str">
        <f>'Bruker data input page'!DK939</f>
        <v>393-U1560B-24R-1A</v>
      </c>
      <c r="H939" s="26" t="str">
        <f>'Bruker data input page'!DL939</f>
        <v>SHLF</v>
      </c>
      <c r="I939" s="26">
        <f>'Bruker data input page'!DM939</f>
        <v>0</v>
      </c>
      <c r="J939" s="26">
        <f>'Bruker data input page'!DN939</f>
        <v>0</v>
      </c>
      <c r="K939" s="26">
        <f>'Bruker data input page'!DO939</f>
        <v>0</v>
      </c>
      <c r="L939" s="26">
        <f>'Bruker data input page'!DP939</f>
        <v>0</v>
      </c>
      <c r="M939" s="26">
        <f>'Bruker data input page'!DQ939</f>
        <v>0</v>
      </c>
      <c r="N939" s="26">
        <f>'Bruker data input page'!DR939</f>
        <v>0</v>
      </c>
      <c r="O939" s="26">
        <f>'Bruker data input page'!DS939</f>
        <v>24</v>
      </c>
      <c r="P939" s="21" t="str">
        <f>'Bruker data input page'!DT939</f>
        <v>4A BKGD</v>
      </c>
      <c r="Q939" s="21">
        <f>'Bruker data input page'!A939</f>
        <v>867</v>
      </c>
      <c r="R939" s="27">
        <f>'Bruker data input page'!B939</f>
        <v>44767.865277777775</v>
      </c>
      <c r="S939" s="22">
        <f>'Bruker data input page'!Y939*Calibrations!H$97+Calibrations!I$97</f>
        <v>55.54554792124739</v>
      </c>
      <c r="T939" s="23">
        <f>Calibrations!O$97*('Bruker data input page'!AK939/0.5993)^2+Calibrations!P$97*('Bruker data input page'!AK939/0.5993)+Calibrations!Q$97</f>
        <v>1.2599079026435203</v>
      </c>
      <c r="U939" s="22">
        <f>Calibrations!$V$97*'Bruker data input page'!W939^2+Calibrations!$W$97*'Bruker data input page'!W939+Calibrations!$X$97</f>
        <v>18.976974484185785</v>
      </c>
      <c r="V939" s="23">
        <f>('Bruker data input page'!AS939/0.69943)*Calibrations!AC$97+Calibrations!AD$97</f>
        <v>9.3610078546088982</v>
      </c>
      <c r="W939" s="23">
        <f>'Bruker data input page'!U939*Calibrations!AQ$97+Calibrations!AR$97</f>
        <v>11.560779943497451</v>
      </c>
      <c r="X939" s="23">
        <f>Calibrations!AJ$97*('Bruker data input page'!AQ939/0.77446)^2+('Bruker data input page'!AQ939/0.77446)*Calibrations!AK$97+Calibrations!AL$97</f>
        <v>0.14749285023016667</v>
      </c>
      <c r="Y939" s="23">
        <f>('Bruker data input page'!AI939/0.7147)*Calibrations!AX$97+Calibrations!AY$97</f>
        <v>11.83086620329728</v>
      </c>
      <c r="Z939" s="23">
        <f>('Bruker data input page'!AG939/0.8302)*Calibrations!BE$97+Calibrations!BF$97</f>
        <v>0.11656164851801953</v>
      </c>
      <c r="AA939" s="23">
        <f>((('Bruker data input page'!AA939/0.436)^2)*Calibrations!BK$97)+(('Bruker data input page'!AA939/0.436)*Calibrations!BL$97)+Calibrations!BM$97</f>
        <v>0.14860551576975456</v>
      </c>
      <c r="AB939" s="24">
        <f>'Bruker data input page'!AM939*Calibrations!BS$97*10000+Calibrations!BT$97</f>
        <v>352.97168602577244</v>
      </c>
      <c r="AC939" s="24">
        <f>Calibrations!CA$97*('Bruker data input page'!AO939*10000)^2+('Bruker data input page'!AO939*10000)*Calibrations!CB$97+Calibrations!CC$97</f>
        <v>318.13654501829865</v>
      </c>
      <c r="AD939" s="24">
        <f>'Bruker data input page'!AW939*10000*Calibrations!CI$97+Calibrations!CJ$97</f>
        <v>83.413317557810331</v>
      </c>
      <c r="AE939" s="24">
        <f>'Bruker data input page'!AY939*10000*Calibrations!CP$97+Calibrations!CQ$97</f>
        <v>62.822431260860185</v>
      </c>
      <c r="AF939" s="24">
        <f>Calibrations!$CW$97*('Bruker data input page'!BA939*10000)^2+('Bruker data input page'!BA939*10000)*Calibrations!$CX$97+Calibrations!$CY$97</f>
        <v>64.504866967631671</v>
      </c>
      <c r="AG939" s="24" t="e">
        <f>'Bruker data input page'!BI939*10000*Calibrations!DD$97+Calibrations!DE$97</f>
        <v>#VALUE!</v>
      </c>
      <c r="AH939" s="24">
        <f>('Bruker data input page'!BK939*10000)*Calibrations!DK$97+Calibrations!DL$97</f>
        <v>95.512716611293371</v>
      </c>
      <c r="AI939" s="24">
        <f>Calibrations!DR$97*('Bruker data input page'!BM939*10000)^2+('Bruker data input page'!BM939*10000)*Calibrations!DS$97+Calibrations!DT$97</f>
        <v>29.725107834104254</v>
      </c>
      <c r="AJ939" s="24">
        <f>Calibrations!DY$97*('Bruker data input page'!BO939*10000)^2+Calibrations!DZ$97*('Bruker data input page'!BO939*10000)+Calibrations!EA$97</f>
        <v>80.357017558910371</v>
      </c>
      <c r="AK939" s="21"/>
      <c r="AL939" s="21"/>
    </row>
    <row r="940" spans="2:38">
      <c r="B940" s="27">
        <f>'Bruker data input page'!B1617</f>
        <v>0</v>
      </c>
      <c r="C940" s="21">
        <f>'Bruker data input page'!G1617</f>
        <v>0</v>
      </c>
      <c r="D940" s="21">
        <f>'Bruker data input page'!H1617</f>
        <v>0</v>
      </c>
      <c r="E940" s="26">
        <f>'Bruker data input page'!L1617</f>
        <v>0</v>
      </c>
      <c r="F940" s="26"/>
      <c r="G940" s="26" t="str">
        <f>'Bruker data input page'!DK940</f>
        <v>393-U1560B-24R-1A</v>
      </c>
      <c r="H940" s="26" t="str">
        <f>'Bruker data input page'!DL940</f>
        <v>SHLF</v>
      </c>
      <c r="I940" s="26">
        <f>'Bruker data input page'!DM940</f>
        <v>0</v>
      </c>
      <c r="J940" s="26">
        <f>'Bruker data input page'!DN940</f>
        <v>0</v>
      </c>
      <c r="K940" s="26">
        <f>'Bruker data input page'!DO940</f>
        <v>0</v>
      </c>
      <c r="L940" s="26">
        <f>'Bruker data input page'!DP940</f>
        <v>0</v>
      </c>
      <c r="M940" s="26">
        <f>'Bruker data input page'!DQ940</f>
        <v>0</v>
      </c>
      <c r="N940" s="26">
        <f>'Bruker data input page'!DR940</f>
        <v>0</v>
      </c>
      <c r="O940" s="26">
        <f>'Bruker data input page'!DS940</f>
        <v>36</v>
      </c>
      <c r="P940" s="21" t="str">
        <f>'Bruker data input page'!DT940</f>
        <v>6A BKGD</v>
      </c>
      <c r="Q940" s="21">
        <f>'Bruker data input page'!A940</f>
        <v>868</v>
      </c>
      <c r="R940" s="27">
        <f>'Bruker data input page'!B940</f>
        <v>44767.867361111108</v>
      </c>
      <c r="S940" s="22">
        <f>'Bruker data input page'!Y940*Calibrations!H$97+Calibrations!I$97</f>
        <v>54.424171660643516</v>
      </c>
      <c r="T940" s="23">
        <f>Calibrations!O$97*('Bruker data input page'!AK940/0.5993)^2+Calibrations!P$97*('Bruker data input page'!AK940/0.5993)+Calibrations!Q$97</f>
        <v>1.2591920488063966</v>
      </c>
      <c r="U940" s="22">
        <f>Calibrations!$V$97*'Bruker data input page'!W940^2+Calibrations!$W$97*'Bruker data input page'!W940+Calibrations!$X$97</f>
        <v>18.773050356770476</v>
      </c>
      <c r="V940" s="23">
        <f>('Bruker data input page'!AS940/0.69943)*Calibrations!AC$97+Calibrations!AD$97</f>
        <v>9.3158176292649575</v>
      </c>
      <c r="W940" s="23">
        <f>'Bruker data input page'!U940*Calibrations!AQ$97+Calibrations!AR$97</f>
        <v>11.131574955694575</v>
      </c>
      <c r="X940" s="23">
        <f>Calibrations!AJ$97*('Bruker data input page'!AQ940/0.77446)^2+('Bruker data input page'!AQ940/0.77446)*Calibrations!AK$97+Calibrations!AL$97</f>
        <v>0.15252270859740352</v>
      </c>
      <c r="Y940" s="23">
        <f>('Bruker data input page'!AI940/0.7147)*Calibrations!AX$97+Calibrations!AY$97</f>
        <v>11.762201686474597</v>
      </c>
      <c r="Z940" s="23">
        <f>('Bruker data input page'!AG940/0.8302)*Calibrations!BE$97+Calibrations!BF$97</f>
        <v>0.10433705308257421</v>
      </c>
      <c r="AA940" s="23">
        <f>((('Bruker data input page'!AA940/0.436)^2)*Calibrations!BK$97)+(('Bruker data input page'!AA940/0.436)*Calibrations!BL$97)+Calibrations!BM$97</f>
        <v>0.10612141084038813</v>
      </c>
      <c r="AB940" s="24">
        <f>'Bruker data input page'!AM940*Calibrations!BS$97*10000+Calibrations!BT$97</f>
        <v>340.10967427654163</v>
      </c>
      <c r="AC940" s="24">
        <f>Calibrations!CA$97*('Bruker data input page'!AO940*10000)^2+('Bruker data input page'!AO940*10000)*Calibrations!CB$97+Calibrations!CC$97</f>
        <v>312.79321681443344</v>
      </c>
      <c r="AD940" s="24">
        <f>'Bruker data input page'!AW940*10000*Calibrations!CI$97+Calibrations!CJ$97</f>
        <v>99.229767728018842</v>
      </c>
      <c r="AE940" s="24">
        <f>'Bruker data input page'!AY940*10000*Calibrations!CP$97+Calibrations!CQ$97</f>
        <v>80.297772823708883</v>
      </c>
      <c r="AF940" s="24">
        <f>Calibrations!$CW$97*('Bruker data input page'!BA940*10000)^2+('Bruker data input page'!BA940*10000)*Calibrations!$CX$97+Calibrations!$CY$97</f>
        <v>71.400836593149606</v>
      </c>
      <c r="AG940" s="24" t="e">
        <f>'Bruker data input page'!BI940*10000*Calibrations!DD$97+Calibrations!DE$97</f>
        <v>#VALUE!</v>
      </c>
      <c r="AH940" s="24">
        <f>('Bruker data input page'!BK940*10000)*Calibrations!DK$97+Calibrations!DL$97</f>
        <v>97.499071833454153</v>
      </c>
      <c r="AI940" s="24">
        <f>Calibrations!DR$97*('Bruker data input page'!BM940*10000)^2+('Bruker data input page'!BM940*10000)*Calibrations!DS$97+Calibrations!DT$97</f>
        <v>27.603420073396141</v>
      </c>
      <c r="AJ940" s="24">
        <f>Calibrations!DY$97*('Bruker data input page'!BO940*10000)^2+Calibrations!DZ$97*('Bruker data input page'!BO940*10000)+Calibrations!EA$97</f>
        <v>84.610798705907811</v>
      </c>
      <c r="AK940" s="21"/>
      <c r="AL940" s="21"/>
    </row>
    <row r="941" spans="2:38">
      <c r="B941" s="27">
        <f>'Bruker data input page'!B1618</f>
        <v>0</v>
      </c>
      <c r="C941" s="21">
        <f>'Bruker data input page'!G1618</f>
        <v>0</v>
      </c>
      <c r="D941" s="21">
        <f>'Bruker data input page'!H1618</f>
        <v>0</v>
      </c>
      <c r="E941" s="26">
        <f>'Bruker data input page'!L1618</f>
        <v>0</v>
      </c>
      <c r="F941" s="26"/>
      <c r="G941" s="26" t="str">
        <f>'Bruker data input page'!DK941</f>
        <v>393-U1560B-24R-1A</v>
      </c>
      <c r="H941" s="26" t="str">
        <f>'Bruker data input page'!DL941</f>
        <v>SHLF</v>
      </c>
      <c r="I941" s="26">
        <f>'Bruker data input page'!DM941</f>
        <v>0</v>
      </c>
      <c r="J941" s="26">
        <f>'Bruker data input page'!DN941</f>
        <v>0</v>
      </c>
      <c r="K941" s="26">
        <f>'Bruker data input page'!DO941</f>
        <v>0</v>
      </c>
      <c r="L941" s="26">
        <f>'Bruker data input page'!DP941</f>
        <v>0</v>
      </c>
      <c r="M941" s="26">
        <f>'Bruker data input page'!DQ941</f>
        <v>0</v>
      </c>
      <c r="N941" s="26">
        <f>'Bruker data input page'!DR941</f>
        <v>0</v>
      </c>
      <c r="O941" s="26">
        <f>'Bruker data input page'!DS941</f>
        <v>57</v>
      </c>
      <c r="P941" s="21" t="str">
        <f>'Bruker data input page'!DT941</f>
        <v>8A ALT</v>
      </c>
      <c r="Q941" s="21">
        <f>'Bruker data input page'!A941</f>
        <v>869</v>
      </c>
      <c r="R941" s="27">
        <f>'Bruker data input page'!B941</f>
        <v>44767.870138888888</v>
      </c>
      <c r="S941" s="22">
        <f>'Bruker data input page'!Y941*Calibrations!H$97+Calibrations!I$97</f>
        <v>56.489295710818979</v>
      </c>
      <c r="T941" s="23">
        <f>Calibrations!O$97*('Bruker data input page'!AK941/0.5993)^2+Calibrations!P$97*('Bruker data input page'!AK941/0.5993)+Calibrations!Q$97</f>
        <v>1.3611359574254791</v>
      </c>
      <c r="U941" s="22">
        <f>Calibrations!$V$97*'Bruker data input page'!W941^2+Calibrations!$W$97*'Bruker data input page'!W941+Calibrations!$X$97</f>
        <v>18.490521263206624</v>
      </c>
      <c r="V941" s="23">
        <f>('Bruker data input page'!AS941/0.69943)*Calibrations!AC$97+Calibrations!AD$97</f>
        <v>10.100314184519171</v>
      </c>
      <c r="W941" s="23">
        <f>'Bruker data input page'!U941*Calibrations!AQ$97+Calibrations!AR$97</f>
        <v>12.251181300003797</v>
      </c>
      <c r="X941" s="23">
        <f>Calibrations!AJ$97*('Bruker data input page'!AQ941/0.77446)^2+('Bruker data input page'!AQ941/0.77446)*Calibrations!AK$97+Calibrations!AL$97</f>
        <v>0.15461891033194641</v>
      </c>
      <c r="Y941" s="23">
        <f>('Bruker data input page'!AI941/0.7147)*Calibrations!AX$97+Calibrations!AY$97</f>
        <v>12.114202491117712</v>
      </c>
      <c r="Z941" s="23">
        <f>('Bruker data input page'!AG941/0.8302)*Calibrations!BE$97+Calibrations!BF$97</f>
        <v>0.13844518355677965</v>
      </c>
      <c r="AA941" s="23">
        <f>((('Bruker data input page'!AA941/0.436)^2)*Calibrations!BK$97)+(('Bruker data input page'!AA941/0.436)*Calibrations!BL$97)+Calibrations!BM$97</f>
        <v>0.123374845821605</v>
      </c>
      <c r="AB941" s="24">
        <f>'Bruker data input page'!AM941*Calibrations!BS$97*10000+Calibrations!BT$97</f>
        <v>296.37883432915669</v>
      </c>
      <c r="AC941" s="24">
        <f>Calibrations!CA$97*('Bruker data input page'!AO941*10000)^2+('Bruker data input page'!AO941*10000)*Calibrations!CB$97+Calibrations!CC$97</f>
        <v>358.87559403213129</v>
      </c>
      <c r="AD941" s="24">
        <f>'Bruker data input page'!AW941*10000*Calibrations!CI$97+Calibrations!CJ$97</f>
        <v>92.310070778552628</v>
      </c>
      <c r="AE941" s="24">
        <f>'Bruker data input page'!AY941*10000*Calibrations!CP$97+Calibrations!CQ$97</f>
        <v>70.018160139680234</v>
      </c>
      <c r="AF941" s="24">
        <f>Calibrations!$CW$97*('Bruker data input page'!BA941*10000)^2+('Bruker data input page'!BA941*10000)*Calibrations!$CX$97+Calibrations!$CY$97</f>
        <v>74.117702441699478</v>
      </c>
      <c r="AG941" s="24" t="e">
        <f>'Bruker data input page'!BI941*10000*Calibrations!DD$97+Calibrations!DE$97</f>
        <v>#VALUE!</v>
      </c>
      <c r="AH941" s="24">
        <f>('Bruker data input page'!BK941*10000)*Calibrations!DK$97+Calibrations!DL$97</f>
        <v>96.505894222373783</v>
      </c>
      <c r="AI941" s="24">
        <f>Calibrations!DR$97*('Bruker data input page'!BM941*10000)^2+('Bruker data input page'!BM941*10000)*Calibrations!DS$97+Calibrations!DT$97</f>
        <v>32.905465640200383</v>
      </c>
      <c r="AJ941" s="24">
        <f>Calibrations!DY$97*('Bruker data input page'!BO941*10000)^2+Calibrations!DZ$97*('Bruker data input page'!BO941*10000)+Calibrations!EA$97</f>
        <v>76.948422169601841</v>
      </c>
      <c r="AK941" s="21"/>
      <c r="AL941" s="21"/>
    </row>
    <row r="942" spans="2:38">
      <c r="B942" s="27">
        <f>'Bruker data input page'!B1619</f>
        <v>0</v>
      </c>
      <c r="C942" s="21">
        <f>'Bruker data input page'!G1619</f>
        <v>0</v>
      </c>
      <c r="D942" s="21">
        <f>'Bruker data input page'!H1619</f>
        <v>0</v>
      </c>
      <c r="E942" s="26">
        <f>'Bruker data input page'!L1619</f>
        <v>0</v>
      </c>
      <c r="F942" s="26"/>
      <c r="G942" s="26" t="str">
        <f>'Bruker data input page'!DK942</f>
        <v>393-U1560B-24R-1A</v>
      </c>
      <c r="H942" s="26" t="str">
        <f>'Bruker data input page'!DL942</f>
        <v>SHLF</v>
      </c>
      <c r="I942" s="26">
        <f>'Bruker data input page'!DM942</f>
        <v>0</v>
      </c>
      <c r="J942" s="26">
        <f>'Bruker data input page'!DN942</f>
        <v>0</v>
      </c>
      <c r="K942" s="26">
        <f>'Bruker data input page'!DO942</f>
        <v>0</v>
      </c>
      <c r="L942" s="26">
        <f>'Bruker data input page'!DP942</f>
        <v>0</v>
      </c>
      <c r="M942" s="26">
        <f>'Bruker data input page'!DQ942</f>
        <v>0</v>
      </c>
      <c r="N942" s="26">
        <f>'Bruker data input page'!DR942</f>
        <v>0</v>
      </c>
      <c r="O942" s="26">
        <f>'Bruker data input page'!DS942</f>
        <v>98</v>
      </c>
      <c r="P942" s="21" t="str">
        <f>'Bruker data input page'!DT942</f>
        <v>13A ALT</v>
      </c>
      <c r="Q942" s="21">
        <f>'Bruker data input page'!A942</f>
        <v>870</v>
      </c>
      <c r="R942" s="27">
        <f>'Bruker data input page'!B942</f>
        <v>44767.871527777781</v>
      </c>
      <c r="S942" s="22">
        <f>'Bruker data input page'!Y942*Calibrations!H$97+Calibrations!I$97</f>
        <v>55.74016694168278</v>
      </c>
      <c r="T942" s="23">
        <f>Calibrations!O$97*('Bruker data input page'!AK942/0.5993)^2+Calibrations!P$97*('Bruker data input page'!AK942/0.5993)+Calibrations!Q$97</f>
        <v>1.3015344610855004</v>
      </c>
      <c r="U942" s="22">
        <f>Calibrations!$V$97*'Bruker data input page'!W942^2+Calibrations!$W$97*'Bruker data input page'!W942+Calibrations!$X$97</f>
        <v>19.012112588653149</v>
      </c>
      <c r="V942" s="23">
        <f>('Bruker data input page'!AS942/0.69943)*Calibrations!AC$97+Calibrations!AD$97</f>
        <v>9.030572321520717</v>
      </c>
      <c r="W942" s="23">
        <f>'Bruker data input page'!U942*Calibrations!AQ$97+Calibrations!AR$97</f>
        <v>11.928890887991454</v>
      </c>
      <c r="X942" s="23">
        <f>Calibrations!AJ$97*('Bruker data input page'!AQ942/0.77446)^2+('Bruker data input page'!AQ942/0.77446)*Calibrations!AK$97+Calibrations!AL$97</f>
        <v>0.13606061193480107</v>
      </c>
      <c r="Y942" s="23">
        <f>('Bruker data input page'!AI942/0.7147)*Calibrations!AX$97+Calibrations!AY$97</f>
        <v>11.871516815252171</v>
      </c>
      <c r="Z942" s="23">
        <f>('Bruker data input page'!AG942/0.8302)*Calibrations!BE$97+Calibrations!BF$97</f>
        <v>0.2185841980780322</v>
      </c>
      <c r="AA942" s="23">
        <f>((('Bruker data input page'!AA942/0.436)^2)*Calibrations!BK$97)+(('Bruker data input page'!AA942/0.436)*Calibrations!BL$97)+Calibrations!BM$97</f>
        <v>9.1376153111460107E-2</v>
      </c>
      <c r="AB942" s="24">
        <f>'Bruker data input page'!AM942*Calibrations!BS$97*10000+Calibrations!BT$97</f>
        <v>347.82688132608013</v>
      </c>
      <c r="AC942" s="24">
        <f>Calibrations!CA$97*('Bruker data input page'!AO942*10000)^2+('Bruker data input page'!AO942*10000)*Calibrations!CB$97+Calibrations!CC$97</f>
        <v>310.08501895446648</v>
      </c>
      <c r="AD942" s="24">
        <f>'Bruker data input page'!AW942*10000*Calibrations!CI$97+Calibrations!CJ$97</f>
        <v>140.74794942481617</v>
      </c>
      <c r="AE942" s="24">
        <f>'Bruker data input page'!AY942*10000*Calibrations!CP$97+Calibrations!CQ$97</f>
        <v>76.18592775009742</v>
      </c>
      <c r="AF942" s="24">
        <f>Calibrations!$CW$97*('Bruker data input page'!BA942*10000)^2+('Bruker data input page'!BA942*10000)*Calibrations!$CX$97+Calibrations!$CY$97</f>
        <v>72.762235374685773</v>
      </c>
      <c r="AG942" s="24">
        <f>'Bruker data input page'!BI942*10000*Calibrations!DD$97+Calibrations!DE$97</f>
        <v>4.1610912678326706</v>
      </c>
      <c r="AH942" s="24">
        <f>('Bruker data input page'!BK942*10000)*Calibrations!DK$97+Calibrations!DL$97</f>
        <v>102.46495988885611</v>
      </c>
      <c r="AI942" s="24">
        <f>Calibrations!DR$97*('Bruker data input page'!BM942*10000)^2+('Bruker data input page'!BM942*10000)*Calibrations!DS$97+Calibrations!DT$97</f>
        <v>32.905465640200383</v>
      </c>
      <c r="AJ942" s="24">
        <f>Calibrations!DY$97*('Bruker data input page'!BO942*10000)^2+Calibrations!DZ$97*('Bruker data input page'!BO942*10000)+Calibrations!EA$97</f>
        <v>82.05945842966112</v>
      </c>
      <c r="AK942" s="21"/>
      <c r="AL942" s="21"/>
    </row>
    <row r="943" spans="2:38">
      <c r="B943" s="27">
        <f>'Bruker data input page'!B1620</f>
        <v>0</v>
      </c>
      <c r="C943" s="21">
        <f>'Bruker data input page'!G1620</f>
        <v>0</v>
      </c>
      <c r="D943" s="21">
        <f>'Bruker data input page'!H1620</f>
        <v>0</v>
      </c>
      <c r="E943" s="26">
        <f>'Bruker data input page'!L1620</f>
        <v>0</v>
      </c>
      <c r="F943" s="26"/>
      <c r="G943" s="26" t="str">
        <f>'Bruker data input page'!DK943</f>
        <v>393-U1560B-24R-1A</v>
      </c>
      <c r="H943" s="26" t="str">
        <f>'Bruker data input page'!DL943</f>
        <v>SHLF</v>
      </c>
      <c r="I943" s="26">
        <f>'Bruker data input page'!DM943</f>
        <v>0</v>
      </c>
      <c r="J943" s="26">
        <f>'Bruker data input page'!DN943</f>
        <v>0</v>
      </c>
      <c r="K943" s="26">
        <f>'Bruker data input page'!DO943</f>
        <v>0</v>
      </c>
      <c r="L943" s="26">
        <f>'Bruker data input page'!DP943</f>
        <v>0</v>
      </c>
      <c r="M943" s="26">
        <f>'Bruker data input page'!DQ943</f>
        <v>0</v>
      </c>
      <c r="N943" s="26">
        <f>'Bruker data input page'!DR943</f>
        <v>0</v>
      </c>
      <c r="O943" s="26">
        <f>'Bruker data input page'!DS943</f>
        <v>127</v>
      </c>
      <c r="P943" s="21" t="str">
        <f>'Bruker data input page'!DT943</f>
        <v>17A ALT</v>
      </c>
      <c r="Q943" s="21">
        <f>'Bruker data input page'!A943</f>
        <v>871</v>
      </c>
      <c r="R943" s="27">
        <f>'Bruker data input page'!B943</f>
        <v>44767.873611111114</v>
      </c>
      <c r="S943" s="22">
        <f>'Bruker data input page'!Y943*Calibrations!H$97+Calibrations!I$97</f>
        <v>54.991751062731325</v>
      </c>
      <c r="T943" s="23">
        <f>Calibrations!O$97*('Bruker data input page'!AK943/0.5993)^2+Calibrations!P$97*('Bruker data input page'!AK943/0.5993)+Calibrations!Q$97</f>
        <v>1.3070620985718988</v>
      </c>
      <c r="U943" s="22">
        <f>Calibrations!$V$97*'Bruker data input page'!W943^2+Calibrations!$W$97*'Bruker data input page'!W943+Calibrations!$X$97</f>
        <v>18.216993917853113</v>
      </c>
      <c r="V943" s="23">
        <f>('Bruker data input page'!AS943/0.69943)*Calibrations!AC$97+Calibrations!AD$97</f>
        <v>8.5978111507906814</v>
      </c>
      <c r="W943" s="23">
        <f>'Bruker data input page'!U943*Calibrations!AQ$97+Calibrations!AR$97</f>
        <v>10.769844085343586</v>
      </c>
      <c r="X943" s="23">
        <f>Calibrations!AJ$97*('Bruker data input page'!AQ943/0.77446)^2+('Bruker data input page'!AQ943/0.77446)*Calibrations!AK$97+Calibrations!AL$97</f>
        <v>0.13566417893000648</v>
      </c>
      <c r="Y943" s="23">
        <f>('Bruker data input page'!AI943/0.7147)*Calibrations!AX$97+Calibrations!AY$97</f>
        <v>11.934548101204705</v>
      </c>
      <c r="Z943" s="23">
        <f>('Bruker data input page'!AG943/0.8302)*Calibrations!BE$97+Calibrations!BF$97</f>
        <v>0.20681236543649228</v>
      </c>
      <c r="AA943" s="23">
        <f>((('Bruker data input page'!AA943/0.436)^2)*Calibrations!BK$97)+(('Bruker data input page'!AA943/0.436)*Calibrations!BL$97)+Calibrations!BM$97</f>
        <v>6.1947543306151223E-2</v>
      </c>
      <c r="AB943" s="24">
        <f>'Bruker data input page'!AM943*Calibrations!BS$97*10000+Calibrations!BT$97</f>
        <v>371.83596992464436</v>
      </c>
      <c r="AC943" s="24">
        <f>Calibrations!CA$97*('Bruker data input page'!AO943*10000)^2+('Bruker data input page'!AO943*10000)*Calibrations!CB$97+Calibrations!CC$97</f>
        <v>349.71523684894726</v>
      </c>
      <c r="AD943" s="24">
        <f>'Bruker data input page'!AW943*10000*Calibrations!CI$97+Calibrations!CJ$97</f>
        <v>121.96591484769357</v>
      </c>
      <c r="AE943" s="24">
        <f>'Bruker data input page'!AY943*10000*Calibrations!CP$97+Calibrations!CQ$97</f>
        <v>70.018160139680234</v>
      </c>
      <c r="AF943" s="24">
        <f>Calibrations!$CW$97*('Bruker data input page'!BA943*10000)^2+('Bruker data input page'!BA943*10000)*Calibrations!$CX$97+Calibrations!$CY$97</f>
        <v>72.762235374685773</v>
      </c>
      <c r="AG943" s="24">
        <f>'Bruker data input page'!BI943*10000*Calibrations!DD$97+Calibrations!DE$97</f>
        <v>1.9009381417320252</v>
      </c>
      <c r="AH943" s="24">
        <f>('Bruker data input page'!BK943*10000)*Calibrations!DK$97+Calibrations!DL$97</f>
        <v>104.4513151110169</v>
      </c>
      <c r="AI943" s="24">
        <f>Calibrations!DR$97*('Bruker data input page'!BM943*10000)^2+('Bruker data input page'!BM943*10000)*Calibrations!DS$97+Calibrations!DT$97</f>
        <v>30.785516947465101</v>
      </c>
      <c r="AJ943" s="24">
        <f>Calibrations!DY$97*('Bruker data input page'!BO943*10000)^2+Calibrations!DZ$97*('Bruker data input page'!BO943*10000)+Calibrations!EA$97</f>
        <v>90.553094544379476</v>
      </c>
      <c r="AK943" s="21"/>
      <c r="AL943" s="21"/>
    </row>
    <row r="944" spans="2:38">
      <c r="B944" s="27">
        <f>'Bruker data input page'!B1621</f>
        <v>0</v>
      </c>
      <c r="C944" s="21">
        <f>'Bruker data input page'!G1621</f>
        <v>0</v>
      </c>
      <c r="D944" s="21">
        <f>'Bruker data input page'!H1621</f>
        <v>0</v>
      </c>
      <c r="E944" s="26">
        <f>'Bruker data input page'!L1621</f>
        <v>0</v>
      </c>
      <c r="F944" s="26"/>
      <c r="G944" s="26" t="str">
        <f>'Bruker data input page'!DK944</f>
        <v>393-U1560B-24R-1A</v>
      </c>
      <c r="H944" s="26" t="str">
        <f>'Bruker data input page'!DL944</f>
        <v>SHLF</v>
      </c>
      <c r="I944" s="26">
        <f>'Bruker data input page'!DM944</f>
        <v>0</v>
      </c>
      <c r="J944" s="26">
        <f>'Bruker data input page'!DN944</f>
        <v>0</v>
      </c>
      <c r="K944" s="26">
        <f>'Bruker data input page'!DO944</f>
        <v>0</v>
      </c>
      <c r="L944" s="26">
        <f>'Bruker data input page'!DP944</f>
        <v>0</v>
      </c>
      <c r="M944" s="26">
        <f>'Bruker data input page'!DQ944</f>
        <v>0</v>
      </c>
      <c r="N944" s="26">
        <f>'Bruker data input page'!DR944</f>
        <v>0</v>
      </c>
      <c r="O944" s="26">
        <f>'Bruker data input page'!DS944</f>
        <v>145</v>
      </c>
      <c r="P944" s="21" t="str">
        <f>'Bruker data input page'!DT944</f>
        <v>20A BKGD</v>
      </c>
      <c r="Q944" s="21">
        <f>'Bruker data input page'!A944</f>
        <v>872</v>
      </c>
      <c r="R944" s="27">
        <f>'Bruker data input page'!B944</f>
        <v>44767.888194444444</v>
      </c>
      <c r="S944" s="22">
        <f>'Bruker data input page'!Y944*Calibrations!H$97+Calibrations!I$97</f>
        <v>54.951948027416393</v>
      </c>
      <c r="T944" s="23">
        <f>Calibrations!O$97*('Bruker data input page'!AK944/0.5993)^2+Calibrations!P$97*('Bruker data input page'!AK944/0.5993)+Calibrations!Q$97</f>
        <v>1.2752886784808004</v>
      </c>
      <c r="U944" s="22">
        <f>Calibrations!$V$97*'Bruker data input page'!W944^2+Calibrations!$W$97*'Bruker data input page'!W944+Calibrations!$X$97</f>
        <v>18.529086633579617</v>
      </c>
      <c r="V944" s="23">
        <f>('Bruker data input page'!AS944/0.69943)*Calibrations!AC$97+Calibrations!AD$97</f>
        <v>9.1731949753928372</v>
      </c>
      <c r="W944" s="23">
        <f>'Bruker data input page'!U944*Calibrations!AQ$97+Calibrations!AR$97</f>
        <v>11.257243082753973</v>
      </c>
      <c r="X944" s="23">
        <f>Calibrations!AJ$97*('Bruker data input page'!AQ944/0.77446)^2+('Bruker data input page'!AQ944/0.77446)*Calibrations!AK$97+Calibrations!AL$97</f>
        <v>0.1491910485060558</v>
      </c>
      <c r="Y944" s="23">
        <f>('Bruker data input page'!AI944/0.7147)*Calibrations!AX$97+Calibrations!AY$97</f>
        <v>11.920845647736762</v>
      </c>
      <c r="Z944" s="23">
        <f>('Bruker data input page'!AG944/0.8302)*Calibrations!BE$97+Calibrations!BF$97</f>
        <v>7.0832606333575979E-2</v>
      </c>
      <c r="AA944" s="23">
        <f>((('Bruker data input page'!AA944/0.436)^2)*Calibrations!BK$97)+(('Bruker data input page'!AA944/0.436)*Calibrations!BL$97)+Calibrations!BM$97</f>
        <v>7.4228588508011339E-2</v>
      </c>
      <c r="AB944" s="24">
        <f>'Bruker data input page'!AM944*Calibrations!BS$97*10000+Calibrations!BT$97</f>
        <v>322.96032527756711</v>
      </c>
      <c r="AC944" s="24">
        <f>Calibrations!CA$97*('Bruker data input page'!AO944*10000)^2+('Bruker data input page'!AO944*10000)*Calibrations!CB$97+Calibrations!CC$97</f>
        <v>363.30963759158601</v>
      </c>
      <c r="AD944" s="24">
        <f>'Bruker data input page'!AW944*10000*Calibrations!CI$97+Calibrations!CJ$97</f>
        <v>85.3903738290864</v>
      </c>
      <c r="AE944" s="24">
        <f>'Bruker data input page'!AY944*10000*Calibrations!CP$97+Calibrations!CQ$97</f>
        <v>74.130005213291696</v>
      </c>
      <c r="AF944" s="24">
        <f>Calibrations!$CW$97*('Bruker data input page'!BA944*10000)^2+('Bruker data input page'!BA944*10000)*Calibrations!$CX$97+Calibrations!$CY$97</f>
        <v>64.504866967631671</v>
      </c>
      <c r="AG944" s="24" t="e">
        <f>'Bruker data input page'!BI944*10000*Calibrations!DD$97+Calibrations!DE$97</f>
        <v>#VALUE!</v>
      </c>
      <c r="AH944" s="24">
        <f>('Bruker data input page'!BK944*10000)*Calibrations!DK$97+Calibrations!DL$97</f>
        <v>95.512716611293371</v>
      </c>
      <c r="AI944" s="24">
        <f>Calibrations!DR$97*('Bruker data input page'!BM944*10000)^2+('Bruker data input page'!BM944*10000)*Calibrations!DS$97+Calibrations!DT$97</f>
        <v>29.725107834104254</v>
      </c>
      <c r="AJ944" s="24">
        <f>Calibrations!DY$97*('Bruker data input page'!BO944*10000)^2+Calibrations!DZ$97*('Bruker data input page'!BO944*10000)+Calibrations!EA$97</f>
        <v>77.801035222904844</v>
      </c>
      <c r="AK944" s="21"/>
      <c r="AL944" s="21"/>
    </row>
    <row r="945" spans="2:38">
      <c r="B945" s="27">
        <f>'Bruker data input page'!B1622</f>
        <v>0</v>
      </c>
      <c r="C945" s="21">
        <f>'Bruker data input page'!G1622</f>
        <v>0</v>
      </c>
      <c r="D945" s="21">
        <f>'Bruker data input page'!H1622</f>
        <v>0</v>
      </c>
      <c r="E945" s="26">
        <f>'Bruker data input page'!L1622</f>
        <v>0</v>
      </c>
      <c r="F945" s="26"/>
      <c r="G945" s="26" t="str">
        <f>'Bruker data input page'!DK945</f>
        <v>393-U1560B-25R-1A</v>
      </c>
      <c r="H945" s="26" t="str">
        <f>'Bruker data input page'!DL945</f>
        <v>SHLF</v>
      </c>
      <c r="I945" s="26">
        <f>'Bruker data input page'!DM945</f>
        <v>0</v>
      </c>
      <c r="J945" s="26">
        <f>'Bruker data input page'!DN945</f>
        <v>0</v>
      </c>
      <c r="K945" s="26" t="str">
        <f>'Bruker data input page'!DO945</f>
        <v/>
      </c>
      <c r="L945" s="26">
        <f>'Bruker data input page'!DP945</f>
        <v>0</v>
      </c>
      <c r="M945" s="26">
        <f>'Bruker data input page'!DQ945</f>
        <v>0</v>
      </c>
      <c r="N945" s="26">
        <f>'Bruker data input page'!DR945</f>
        <v>0</v>
      </c>
      <c r="O945" s="26">
        <f>'Bruker data input page'!DS945</f>
        <v>3</v>
      </c>
      <c r="P945" s="21" t="str">
        <f>'Bruker data input page'!DT945</f>
        <v>1A BKGD</v>
      </c>
      <c r="Q945" s="21">
        <f>'Bruker data input page'!A945</f>
        <v>821</v>
      </c>
      <c r="R945" s="27">
        <f>'Bruker data input page'!B945</f>
        <v>44767.136805555558</v>
      </c>
      <c r="S945" s="22">
        <f>'Bruker data input page'!Y945*Calibrations!H$97+Calibrations!I$97</f>
        <v>55.060426150528428</v>
      </c>
      <c r="T945" s="23">
        <f>Calibrations!O$97*('Bruker data input page'!AK945/0.5993)^2+Calibrations!P$97*('Bruker data input page'!AK945/0.5993)+Calibrations!Q$97</f>
        <v>1.3873742539825464</v>
      </c>
      <c r="U945" s="22">
        <f>Calibrations!$V$97*'Bruker data input page'!W945^2+Calibrations!$W$97*'Bruker data input page'!W945+Calibrations!$X$97</f>
        <v>19.671222172058854</v>
      </c>
      <c r="V945" s="23">
        <f>('Bruker data input page'!AS945/0.69943)*Calibrations!AC$97+Calibrations!AD$97</f>
        <v>9.9150918277750542</v>
      </c>
      <c r="W945" s="23">
        <f>'Bruker data input page'!U945*Calibrations!AQ$97+Calibrations!AR$97</f>
        <v>10.705656672753246</v>
      </c>
      <c r="X945" s="23">
        <f>Calibrations!AJ$97*('Bruker data input page'!AQ945/0.77446)^2+('Bruker data input page'!AQ945/0.77446)*Calibrations!AK$97+Calibrations!AL$97</f>
        <v>0.13802791399592002</v>
      </c>
      <c r="Y945" s="23">
        <f>('Bruker data input page'!AI945/0.7147)*Calibrations!AX$97+Calibrations!AY$97</f>
        <v>11.101286680870892</v>
      </c>
      <c r="Z945" s="23">
        <f>('Bruker data input page'!AG945/0.8302)*Calibrations!BE$97+Calibrations!BF$97</f>
        <v>0.29102624510289332</v>
      </c>
      <c r="AA945" s="23">
        <f>((('Bruker data input page'!AA945/0.436)^2)*Calibrations!BK$97)+(('Bruker data input page'!AA945/0.436)*Calibrations!BL$97)+Calibrations!BM$97</f>
        <v>9.175558177949153E-2</v>
      </c>
      <c r="AB945" s="24">
        <f>'Bruker data input page'!AM945*Calibrations!BS$97*10000+Calibrations!BT$97</f>
        <v>352.11421857582377</v>
      </c>
      <c r="AC945" s="24">
        <f>Calibrations!CA$97*('Bruker data input page'!AO945*10000)^2+('Bruker data input page'!AO945*10000)*Calibrations!CB$97+Calibrations!CC$97</f>
        <v>294.27850968385064</v>
      </c>
      <c r="AD945" s="24">
        <f>'Bruker data input page'!AW945*10000*Calibrations!CI$97+Calibrations!CJ$97</f>
        <v>109.11504908439916</v>
      </c>
      <c r="AE945" s="24">
        <f>'Bruker data input page'!AY945*10000*Calibrations!CP$97+Calibrations!CQ$97</f>
        <v>56.654663650442998</v>
      </c>
      <c r="AF945" s="24">
        <f>Calibrations!$CW$97*('Bruker data input page'!BA945*10000)^2+('Bruker data input page'!BA945*10000)*Calibrations!$CX$97+Calibrations!$CY$97</f>
        <v>72.762235374685773</v>
      </c>
      <c r="AG945" s="24">
        <f>'Bruker data input page'!BI945*10000*Calibrations!DD$97+Calibrations!DE$97</f>
        <v>6.421244393933315</v>
      </c>
      <c r="AH945" s="24">
        <f>('Bruker data input page'!BK945*10000)*Calibrations!DK$97+Calibrations!DL$97</f>
        <v>96.505894222373783</v>
      </c>
      <c r="AI945" s="24">
        <f>Calibrations!DR$97*('Bruker data input page'!BM945*10000)^2+('Bruker data input page'!BM945*10000)*Calibrations!DS$97+Calibrations!DT$97</f>
        <v>31.845636216163818</v>
      </c>
      <c r="AJ945" s="24">
        <f>Calibrations!DY$97*('Bruker data input page'!BO945*10000)^2+Calibrations!DZ$97*('Bruker data input page'!BO945*10000)+Calibrations!EA$97</f>
        <v>86.310144870152669</v>
      </c>
      <c r="AK945" s="21"/>
      <c r="AL945" s="21"/>
    </row>
    <row r="946" spans="2:38">
      <c r="B946" s="27">
        <f>'Bruker data input page'!B1623</f>
        <v>0</v>
      </c>
      <c r="C946" s="21">
        <f>'Bruker data input page'!G1623</f>
        <v>0</v>
      </c>
      <c r="D946" s="21">
        <f>'Bruker data input page'!H1623</f>
        <v>0</v>
      </c>
      <c r="E946" s="26">
        <f>'Bruker data input page'!L1623</f>
        <v>0</v>
      </c>
      <c r="F946" s="26"/>
      <c r="G946" s="26" t="str">
        <f>'Bruker data input page'!DK946</f>
        <v>393-U1560B-25R-1A</v>
      </c>
      <c r="H946" s="26" t="str">
        <f>'Bruker data input page'!DL946</f>
        <v>SHLF</v>
      </c>
      <c r="I946" s="26">
        <f>'Bruker data input page'!DM946</f>
        <v>0</v>
      </c>
      <c r="J946" s="26">
        <f>'Bruker data input page'!DN946</f>
        <v>0</v>
      </c>
      <c r="K946" s="26" t="str">
        <f>'Bruker data input page'!DO946</f>
        <v/>
      </c>
      <c r="L946" s="26">
        <f>'Bruker data input page'!DP946</f>
        <v>0</v>
      </c>
      <c r="M946" s="26">
        <f>'Bruker data input page'!DQ946</f>
        <v>0</v>
      </c>
      <c r="N946" s="26">
        <f>'Bruker data input page'!DR946</f>
        <v>0</v>
      </c>
      <c r="O946" s="26">
        <f>'Bruker data input page'!DS946</f>
        <v>16</v>
      </c>
      <c r="P946" s="21" t="str">
        <f>'Bruker data input page'!DT946</f>
        <v>1C ALT</v>
      </c>
      <c r="Q946" s="21">
        <f>'Bruker data input page'!A946</f>
        <v>822</v>
      </c>
      <c r="R946" s="27">
        <f>'Bruker data input page'!B946</f>
        <v>44767.13958333333</v>
      </c>
      <c r="S946" s="22">
        <f>'Bruker data input page'!Y946*Calibrations!H$97+Calibrations!I$97</f>
        <v>55.669709628423817</v>
      </c>
      <c r="T946" s="23">
        <f>Calibrations!O$97*('Bruker data input page'!AK946/0.5993)^2+Calibrations!P$97*('Bruker data input page'!AK946/0.5993)+Calibrations!Q$97</f>
        <v>1.6228608432987066</v>
      </c>
      <c r="U946" s="22">
        <f>Calibrations!$V$97*'Bruker data input page'!W946^2+Calibrations!$W$97*'Bruker data input page'!W946+Calibrations!$X$97</f>
        <v>19.175754205530783</v>
      </c>
      <c r="V946" s="23">
        <f>('Bruker data input page'!AS946/0.69943)*Calibrations!AC$97+Calibrations!AD$97</f>
        <v>10.234589599315022</v>
      </c>
      <c r="W946" s="23">
        <f>'Bruker data input page'!U946*Calibrations!AQ$97+Calibrations!AR$97</f>
        <v>10.617495648231571</v>
      </c>
      <c r="X946" s="23">
        <f>Calibrations!AJ$97*('Bruker data input page'!AQ946/0.77446)^2+('Bruker data input page'!AQ946/0.77446)*Calibrations!AK$97+Calibrations!AL$97</f>
        <v>0.15240520703328364</v>
      </c>
      <c r="Y946" s="23">
        <f>('Bruker data input page'!AI946/0.7147)*Calibrations!AX$97+Calibrations!AY$97</f>
        <v>11.206491073608088</v>
      </c>
      <c r="Z946" s="23">
        <f>('Bruker data input page'!AG946/0.8302)*Calibrations!BE$97+Calibrations!BF$97</f>
        <v>0.29827044980537937</v>
      </c>
      <c r="AA946" s="23">
        <f>((('Bruker data input page'!AA946/0.436)^2)*Calibrations!BK$97)+(('Bruker data input page'!AA946/0.436)*Calibrations!BL$97)+Calibrations!BM$97</f>
        <v>0.18547626734204881</v>
      </c>
      <c r="AB946" s="24">
        <f>'Bruker data input page'!AM946*Calibrations!BS$97*10000+Calibrations!BT$97</f>
        <v>314.38565077807988</v>
      </c>
      <c r="AC946" s="24">
        <f>Calibrations!CA$97*('Bruker data input page'!AO946*10000)^2+('Bruker data input page'!AO946*10000)*Calibrations!CB$97+Calibrations!CC$97</f>
        <v>272.66206545414514</v>
      </c>
      <c r="AD946" s="24">
        <f>'Bruker data input page'!AW946*10000*Calibrations!CI$97+Calibrations!CJ$97</f>
        <v>113.06916162695128</v>
      </c>
      <c r="AE946" s="24">
        <f>'Bruker data input page'!AY946*10000*Calibrations!CP$97+Calibrations!CQ$97</f>
        <v>58.710586187248722</v>
      </c>
      <c r="AF946" s="24">
        <f>Calibrations!$CW$97*('Bruker data input page'!BA946*10000)^2+('Bruker data input page'!BA946*10000)*Calibrations!$CX$97+Calibrations!$CY$97</f>
        <v>80.80606205893092</v>
      </c>
      <c r="AG946" s="24">
        <f>'Bruker data input page'!BI946*10000*Calibrations!DD$97+Calibrations!DE$97</f>
        <v>4.1610912678326706</v>
      </c>
      <c r="AH946" s="24">
        <f>('Bruker data input page'!BK946*10000)*Calibrations!DK$97+Calibrations!DL$97</f>
        <v>92.533183778052205</v>
      </c>
      <c r="AI946" s="24">
        <f>Calibrations!DR$97*('Bruker data input page'!BM946*10000)^2+('Bruker data input page'!BM946*10000)*Calibrations!DS$97+Calibrations!DT$97</f>
        <v>36.083214844337292</v>
      </c>
      <c r="AJ946" s="24">
        <f>Calibrations!DY$97*('Bruker data input page'!BO946*10000)^2+Calibrations!DZ$97*('Bruker data input page'!BO946*10000)+Calibrations!EA$97</f>
        <v>95.634421621982227</v>
      </c>
      <c r="AK946" s="21"/>
      <c r="AL946" s="21"/>
    </row>
    <row r="947" spans="2:38">
      <c r="B947" s="27">
        <f>'Bruker data input page'!B1624</f>
        <v>0</v>
      </c>
      <c r="C947" s="21">
        <f>'Bruker data input page'!G1624</f>
        <v>0</v>
      </c>
      <c r="D947" s="21">
        <f>'Bruker data input page'!H1624</f>
        <v>0</v>
      </c>
      <c r="E947" s="26">
        <f>'Bruker data input page'!L1624</f>
        <v>0</v>
      </c>
      <c r="F947" s="26"/>
      <c r="G947" s="26" t="str">
        <f>'Bruker data input page'!DK947</f>
        <v>393-U1560B-25R-1A</v>
      </c>
      <c r="H947" s="26" t="str">
        <f>'Bruker data input page'!DL947</f>
        <v>SHLF</v>
      </c>
      <c r="I947" s="26">
        <f>'Bruker data input page'!DM947</f>
        <v>0</v>
      </c>
      <c r="J947" s="26">
        <f>'Bruker data input page'!DN947</f>
        <v>0</v>
      </c>
      <c r="K947" s="26" t="str">
        <f>'Bruker data input page'!DO947</f>
        <v/>
      </c>
      <c r="L947" s="26">
        <f>'Bruker data input page'!DP947</f>
        <v>0</v>
      </c>
      <c r="M947" s="26">
        <f>'Bruker data input page'!DQ947</f>
        <v>0</v>
      </c>
      <c r="N947" s="26">
        <f>'Bruker data input page'!DR947</f>
        <v>0</v>
      </c>
      <c r="O947" s="26">
        <f>'Bruker data input page'!DS947</f>
        <v>29</v>
      </c>
      <c r="P947" s="21" t="str">
        <f>'Bruker data input page'!DT947</f>
        <v>1D BKGD</v>
      </c>
      <c r="Q947" s="21">
        <f>'Bruker data input page'!A947</f>
        <v>823</v>
      </c>
      <c r="R947" s="27">
        <f>'Bruker data input page'!B947</f>
        <v>44767.142361111109</v>
      </c>
      <c r="S947" s="22">
        <f>'Bruker data input page'!Y947*Calibrations!H$97+Calibrations!I$97</f>
        <v>53.64011127245481</v>
      </c>
      <c r="T947" s="23">
        <f>Calibrations!O$97*('Bruker data input page'!AK947/0.5993)^2+Calibrations!P$97*('Bruker data input page'!AK947/0.5993)+Calibrations!Q$97</f>
        <v>1.4176190713897225</v>
      </c>
      <c r="U947" s="22">
        <f>Calibrations!$V$97*'Bruker data input page'!W947^2+Calibrations!$W$97*'Bruker data input page'!W947+Calibrations!$X$97</f>
        <v>18.787145805491765</v>
      </c>
      <c r="V947" s="23">
        <f>('Bruker data input page'!AS947/0.69943)*Calibrations!AC$97+Calibrations!AD$97</f>
        <v>9.608834504425035</v>
      </c>
      <c r="W947" s="23">
        <f>'Bruker data input page'!U947*Calibrations!AQ$97+Calibrations!AR$97</f>
        <v>9.780545922015957</v>
      </c>
      <c r="X947" s="23">
        <f>Calibrations!AJ$97*('Bruker data input page'!AQ947/0.77446)^2+('Bruker data input page'!AQ947/0.77446)*Calibrations!AK$97+Calibrations!AL$97</f>
        <v>0.14688112128491648</v>
      </c>
      <c r="Y947" s="23">
        <f>('Bruker data input page'!AI947/0.7147)*Calibrations!AX$97+Calibrations!AY$97</f>
        <v>11.154878498878841</v>
      </c>
      <c r="Z947" s="23">
        <f>('Bruker data input page'!AG947/0.8302)*Calibrations!BE$97+Calibrations!BF$97</f>
        <v>0.17194963030577787</v>
      </c>
      <c r="AA947" s="23">
        <f>((('Bruker data input page'!AA947/0.436)^2)*Calibrations!BK$97)+(('Bruker data input page'!AA947/0.436)*Calibrations!BL$97)+Calibrations!BM$97</f>
        <v>0.13603110126456491</v>
      </c>
      <c r="AB947" s="24">
        <f>'Bruker data input page'!AM947*Calibrations!BS$97*10000+Calibrations!BT$97</f>
        <v>353.82915347572117</v>
      </c>
      <c r="AC947" s="24">
        <f>Calibrations!CA$97*('Bruker data input page'!AO947*10000)^2+('Bruker data input page'!AO947*10000)*Calibrations!CB$97+Calibrations!CC$97</f>
        <v>269.61288585252419</v>
      </c>
      <c r="AD947" s="24">
        <f>'Bruker data input page'!AW947*10000*Calibrations!CI$97+Calibrations!CJ$97</f>
        <v>86.378901964724434</v>
      </c>
      <c r="AE947" s="24">
        <f>'Bruker data input page'!AY947*10000*Calibrations!CP$97+Calibrations!CQ$97</f>
        <v>53.570779845234405</v>
      </c>
      <c r="AF947" s="24">
        <f>Calibrations!$CW$97*('Bruker data input page'!BA947*10000)^2+('Bruker data input page'!BA947*10000)*Calibrations!$CX$97+Calibrations!$CY$97</f>
        <v>75.467237794190723</v>
      </c>
      <c r="AG947" s="24">
        <f>'Bruker data input page'!BI947*10000*Calibrations!DD$97+Calibrations!DE$97</f>
        <v>1.9009381417320252</v>
      </c>
      <c r="AH947" s="24">
        <f>('Bruker data input page'!BK947*10000)*Calibrations!DK$97+Calibrations!DL$97</f>
        <v>89.553650944811025</v>
      </c>
      <c r="AI947" s="24">
        <f>Calibrations!DR$97*('Bruker data input page'!BM947*10000)^2+('Bruker data input page'!BM947*10000)*Calibrations!DS$97+Calibrations!DT$97</f>
        <v>32.905465640200383</v>
      </c>
      <c r="AJ947" s="24">
        <f>Calibrations!DY$97*('Bruker data input page'!BO947*10000)^2+Calibrations!DZ$97*('Bruker data input page'!BO947*10000)+Calibrations!EA$97</f>
        <v>91.400756067273065</v>
      </c>
      <c r="AK947" s="21"/>
      <c r="AL947" s="21"/>
    </row>
    <row r="948" spans="2:38">
      <c r="B948" s="27">
        <f>'Bruker data input page'!B1625</f>
        <v>0</v>
      </c>
      <c r="C948" s="21">
        <f>'Bruker data input page'!G1625</f>
        <v>0</v>
      </c>
      <c r="D948" s="21">
        <f>'Bruker data input page'!H1625</f>
        <v>0</v>
      </c>
      <c r="E948" s="26">
        <f>'Bruker data input page'!L1625</f>
        <v>0</v>
      </c>
      <c r="F948" s="26"/>
      <c r="G948" s="26" t="str">
        <f>'Bruker data input page'!DK948</f>
        <v>393-U1560B-25R-1A</v>
      </c>
      <c r="H948" s="26" t="str">
        <f>'Bruker data input page'!DL948</f>
        <v>SHLF</v>
      </c>
      <c r="I948" s="26">
        <f>'Bruker data input page'!DM948</f>
        <v>0</v>
      </c>
      <c r="J948" s="26">
        <f>'Bruker data input page'!DN948</f>
        <v>0</v>
      </c>
      <c r="K948" s="26" t="str">
        <f>'Bruker data input page'!DO948</f>
        <v/>
      </c>
      <c r="L948" s="26">
        <f>'Bruker data input page'!DP948</f>
        <v>0</v>
      </c>
      <c r="M948" s="26">
        <f>'Bruker data input page'!DQ948</f>
        <v>0</v>
      </c>
      <c r="N948" s="26">
        <f>'Bruker data input page'!DR948</f>
        <v>0</v>
      </c>
      <c r="O948" s="26">
        <f>'Bruker data input page'!DS948</f>
        <v>59</v>
      </c>
      <c r="P948" s="21" t="str">
        <f>'Bruker data input page'!DT948</f>
        <v>4A ALT PATCH</v>
      </c>
      <c r="Q948" s="21">
        <f>'Bruker data input page'!A948</f>
        <v>824</v>
      </c>
      <c r="R948" s="27">
        <f>'Bruker data input page'!B948</f>
        <v>44767.145138888889</v>
      </c>
      <c r="S948" s="22">
        <f>'Bruker data input page'!Y948*Calibrations!H$97+Calibrations!I$97</f>
        <v>51.365041062871938</v>
      </c>
      <c r="T948" s="23">
        <f>Calibrations!O$97*('Bruker data input page'!AK948/0.5993)^2+Calibrations!P$97*('Bruker data input page'!AK948/0.5993)+Calibrations!Q$97</f>
        <v>1.6122667388349126</v>
      </c>
      <c r="U948" s="22">
        <f>Calibrations!$V$97*'Bruker data input page'!W948^2+Calibrations!$W$97*'Bruker data input page'!W948+Calibrations!$X$97</f>
        <v>18.74838589152246</v>
      </c>
      <c r="V948" s="23">
        <f>('Bruker data input page'!AS948/0.69943)*Calibrations!AC$97+Calibrations!AD$97</f>
        <v>11.882017973557364</v>
      </c>
      <c r="W948" s="23">
        <f>'Bruker data input page'!U948*Calibrations!AQ$97+Calibrations!AR$97</f>
        <v>7.6132540691915009</v>
      </c>
      <c r="X948" s="23">
        <f>Calibrations!AJ$97*('Bruker data input page'!AQ948/0.77446)^2+('Bruker data input page'!AQ948/0.77446)*Calibrations!AK$97+Calibrations!AL$97</f>
        <v>0.19228196848117085</v>
      </c>
      <c r="Y948" s="23">
        <f>('Bruker data input page'!AI948/0.7147)*Calibrations!AX$97+Calibrations!AY$97</f>
        <v>11.705260379841153</v>
      </c>
      <c r="Z948" s="23">
        <f>('Bruker data input page'!AG948/0.8302)*Calibrations!BE$97+Calibrations!BF$97</f>
        <v>0.33298226400479197</v>
      </c>
      <c r="AA948" s="23">
        <f>((('Bruker data input page'!AA948/0.436)^2)*Calibrations!BK$97)+(('Bruker data input page'!AA948/0.436)*Calibrations!BL$97)+Calibrations!BM$97</f>
        <v>0.17532702703222752</v>
      </c>
      <c r="AB948" s="24">
        <f>'Bruker data input page'!AM948*Calibrations!BS$97*10000+Calibrations!BT$97</f>
        <v>310.95578097828502</v>
      </c>
      <c r="AC948" s="24">
        <f>Calibrations!CA$97*('Bruker data input page'!AO948*10000)^2+('Bruker data input page'!AO948*10000)*Calibrations!CB$97+Calibrations!CC$97</f>
        <v>305.51723176854466</v>
      </c>
      <c r="AD948" s="24">
        <f>'Bruker data input page'!AW948*10000*Calibrations!CI$97+Calibrations!CJ$97</f>
        <v>88.355958236000475</v>
      </c>
      <c r="AE948" s="24">
        <f>'Bruker data input page'!AY948*10000*Calibrations!CP$97+Calibrations!CQ$97</f>
        <v>62.822431260860185</v>
      </c>
      <c r="AF948" s="24">
        <f>Calibrations!$CW$97*('Bruker data input page'!BA948*10000)^2+('Bruker data input page'!BA948*10000)*Calibrations!$CX$97+Calibrations!$CY$97</f>
        <v>89.920633513111184</v>
      </c>
      <c r="AG948" s="24">
        <f>'Bruker data input page'!BI948*10000*Calibrations!DD$97+Calibrations!DE$97</f>
        <v>7.5513209569836386</v>
      </c>
      <c r="AH948" s="24">
        <f>('Bruker data input page'!BK948*10000)*Calibrations!DK$97+Calibrations!DL$97</f>
        <v>103.4581374999365</v>
      </c>
      <c r="AI948" s="24">
        <f>Calibrations!DR$97*('Bruker data input page'!BM948*10000)^2+('Bruker data input page'!BM948*10000)*Calibrations!DS$97+Calibrations!DT$97</f>
        <v>33.965005219574827</v>
      </c>
      <c r="AJ948" s="24">
        <f>Calibrations!DY$97*('Bruker data input page'!BO948*10000)^2+Calibrations!DZ$97*('Bruker data input page'!BO948*10000)+Calibrations!EA$97</f>
        <v>98.170907307000647</v>
      </c>
      <c r="AK948" s="21"/>
      <c r="AL948" s="21"/>
    </row>
    <row r="949" spans="2:38">
      <c r="B949" s="27">
        <f>'Bruker data input page'!B1626</f>
        <v>0</v>
      </c>
      <c r="C949" s="21">
        <f>'Bruker data input page'!G1626</f>
        <v>0</v>
      </c>
      <c r="D949" s="21">
        <f>'Bruker data input page'!H1626</f>
        <v>0</v>
      </c>
      <c r="E949" s="26">
        <f>'Bruker data input page'!L1626</f>
        <v>0</v>
      </c>
      <c r="F949" s="26"/>
      <c r="G949" s="26" t="str">
        <f>'Bruker data input page'!DK949</f>
        <v>393-U1560B-25R-1A</v>
      </c>
      <c r="H949" s="26" t="str">
        <f>'Bruker data input page'!DL949</f>
        <v>SHLF</v>
      </c>
      <c r="I949" s="26">
        <f>'Bruker data input page'!DM949</f>
        <v>0</v>
      </c>
      <c r="J949" s="26">
        <f>'Bruker data input page'!DN949</f>
        <v>0</v>
      </c>
      <c r="K949" s="26" t="str">
        <f>'Bruker data input page'!DO949</f>
        <v/>
      </c>
      <c r="L949" s="26">
        <f>'Bruker data input page'!DP949</f>
        <v>0</v>
      </c>
      <c r="M949" s="26">
        <f>'Bruker data input page'!DQ949</f>
        <v>0</v>
      </c>
      <c r="N949" s="26">
        <f>'Bruker data input page'!DR949</f>
        <v>0</v>
      </c>
      <c r="O949" s="26">
        <f>'Bruker data input page'!DS949</f>
        <v>90</v>
      </c>
      <c r="P949" s="21" t="str">
        <f>'Bruker data input page'!DT949</f>
        <v>7A BKGD</v>
      </c>
      <c r="Q949" s="21">
        <f>'Bruker data input page'!A949</f>
        <v>825</v>
      </c>
      <c r="R949" s="27">
        <f>'Bruker data input page'!B949</f>
        <v>44767.147916666669</v>
      </c>
      <c r="S949" s="22">
        <f>'Bruker data input page'!Y949*Calibrations!H$97+Calibrations!I$97</f>
        <v>53.72946017560951</v>
      </c>
      <c r="T949" s="23">
        <f>Calibrations!O$97*('Bruker data input page'!AK949/0.5993)^2+Calibrations!P$97*('Bruker data input page'!AK949/0.5993)+Calibrations!Q$97</f>
        <v>1.4801647964830205</v>
      </c>
      <c r="U949" s="22">
        <f>Calibrations!$V$97*'Bruker data input page'!W949^2+Calibrations!$W$97*'Bruker data input page'!W949+Calibrations!$X$97</f>
        <v>17.674373970980021</v>
      </c>
      <c r="V949" s="23">
        <f>('Bruker data input page'!AS949/0.69943)*Calibrations!AC$97+Calibrations!AD$97</f>
        <v>10.304245870227339</v>
      </c>
      <c r="W949" s="23">
        <f>'Bruker data input page'!U949*Calibrations!AQ$97+Calibrations!AR$97</f>
        <v>10.495694232773999</v>
      </c>
      <c r="X949" s="23">
        <f>Calibrations!AJ$97*('Bruker data input page'!AQ949/0.77446)^2+('Bruker data input page'!AQ949/0.77446)*Calibrations!AK$97+Calibrations!AL$97</f>
        <v>0.14967228455669163</v>
      </c>
      <c r="Y949" s="23">
        <f>('Bruker data input page'!AI949/0.7147)*Calibrations!AX$97+Calibrations!AY$97</f>
        <v>10.983293331563623</v>
      </c>
      <c r="Z949" s="23">
        <f>('Bruker data input page'!AG949/0.8302)*Calibrations!BE$97+Calibrations!BF$97</f>
        <v>0.14946241154181061</v>
      </c>
      <c r="AA949" s="23">
        <f>((('Bruker data input page'!AA949/0.436)^2)*Calibrations!BK$97)+(('Bruker data input page'!AA949/0.436)*Calibrations!BL$97)+Calibrations!BM$97</f>
        <v>4.9594002325504996E-2</v>
      </c>
      <c r="AB949" s="24">
        <f>'Bruker data input page'!AM949*Calibrations!BS$97*10000+Calibrations!BT$97</f>
        <v>312.67071587818248</v>
      </c>
      <c r="AC949" s="24">
        <f>Calibrations!CA$97*('Bruker data input page'!AO949*10000)^2+('Bruker data input page'!AO949*10000)*Calibrations!CB$97+Calibrations!CC$97</f>
        <v>256.11832899842079</v>
      </c>
      <c r="AD949" s="24">
        <f>'Bruker data input page'!AW949*10000*Calibrations!CI$97+Calibrations!CJ$97</f>
        <v>87.367430100362469</v>
      </c>
      <c r="AE949" s="24">
        <f>'Bruker data input page'!AY949*10000*Calibrations!CP$97+Calibrations!CQ$97</f>
        <v>49.458934771622943</v>
      </c>
      <c r="AF949" s="24">
        <f>Calibrations!$CW$97*('Bruker data input page'!BA949*10000)^2+('Bruker data input page'!BA949*10000)*Calibrations!$CX$97+Calibrations!$CY$97</f>
        <v>83.439883904166209</v>
      </c>
      <c r="AG949" s="24">
        <f>'Bruker data input page'!BI949*10000*Calibrations!DD$97+Calibrations!DE$97</f>
        <v>1.9009381417320252</v>
      </c>
      <c r="AH949" s="24">
        <f>('Bruker data input page'!BK949*10000)*Calibrations!DK$97+Calibrations!DL$97</f>
        <v>88.560473333730641</v>
      </c>
      <c r="AI949" s="24">
        <f>Calibrations!DR$97*('Bruker data input page'!BM949*10000)^2+('Bruker data input page'!BM949*10000)*Calibrations!DS$97+Calibrations!DT$97</f>
        <v>32.905465640200383</v>
      </c>
      <c r="AJ949" s="24">
        <f>Calibrations!DY$97*('Bruker data input page'!BO949*10000)^2+Calibrations!DZ$97*('Bruker data input page'!BO949*10000)+Calibrations!EA$97</f>
        <v>93.095150701108494</v>
      </c>
      <c r="AK949" s="21"/>
      <c r="AL949" s="21"/>
    </row>
    <row r="950" spans="2:38">
      <c r="B950" s="27">
        <f>'Bruker data input page'!B1627</f>
        <v>0</v>
      </c>
      <c r="C950" s="21">
        <f>'Bruker data input page'!G1627</f>
        <v>0</v>
      </c>
      <c r="D950" s="21">
        <f>'Bruker data input page'!H1627</f>
        <v>0</v>
      </c>
      <c r="E950" s="26">
        <f>'Bruker data input page'!L1627</f>
        <v>0</v>
      </c>
      <c r="F950" s="26"/>
      <c r="G950" s="26" t="str">
        <f>'Bruker data input page'!DK950</f>
        <v>393-U1560B-25R-1A</v>
      </c>
      <c r="H950" s="26" t="str">
        <f>'Bruker data input page'!DL950</f>
        <v>SHLF</v>
      </c>
      <c r="I950" s="26">
        <f>'Bruker data input page'!DM950</f>
        <v>0</v>
      </c>
      <c r="J950" s="26">
        <f>'Bruker data input page'!DN950</f>
        <v>0</v>
      </c>
      <c r="K950" s="26" t="str">
        <f>'Bruker data input page'!DO950</f>
        <v/>
      </c>
      <c r="L950" s="26">
        <f>'Bruker data input page'!DP950</f>
        <v>0</v>
      </c>
      <c r="M950" s="26">
        <f>'Bruker data input page'!DQ950</f>
        <v>0</v>
      </c>
      <c r="N950" s="26">
        <f>'Bruker data input page'!DR950</f>
        <v>0</v>
      </c>
      <c r="O950" s="26">
        <f>'Bruker data input page'!DS950</f>
        <v>107</v>
      </c>
      <c r="P950" s="21" t="str">
        <f>'Bruker data input page'!DT950</f>
        <v>10A ALT</v>
      </c>
      <c r="Q950" s="21">
        <f>'Bruker data input page'!A950</f>
        <v>826</v>
      </c>
      <c r="R950" s="27">
        <f>'Bruker data input page'!B950</f>
        <v>44767.151388888888</v>
      </c>
      <c r="S950" s="22">
        <f>'Bruker data input page'!Y950*Calibrations!H$97+Calibrations!I$97</f>
        <v>51.687980316561422</v>
      </c>
      <c r="T950" s="23">
        <f>Calibrations!O$97*('Bruker data input page'!AK950/0.5993)^2+Calibrations!P$97*('Bruker data input page'!AK950/0.5993)+Calibrations!Q$97</f>
        <v>1.6950232059875421</v>
      </c>
      <c r="U950" s="22">
        <f>Calibrations!$V$97*'Bruker data input page'!W950^2+Calibrations!$W$97*'Bruker data input page'!W950+Calibrations!$X$97</f>
        <v>18.716961055526802</v>
      </c>
      <c r="V950" s="23">
        <f>('Bruker data input page'!AS950/0.69943)*Calibrations!AC$97+Calibrations!AD$97</f>
        <v>11.48379710245327</v>
      </c>
      <c r="W950" s="23">
        <f>'Bruker data input page'!U950*Calibrations!AQ$97+Calibrations!AR$97</f>
        <v>5.9642949065920554</v>
      </c>
      <c r="X950" s="23">
        <f>Calibrations!AJ$97*('Bruker data input page'!AQ950/0.77446)^2+('Bruker data input page'!AQ950/0.77446)*Calibrations!AK$97+Calibrations!AL$97</f>
        <v>0.15404021019303826</v>
      </c>
      <c r="Y950" s="23">
        <f>('Bruker data input page'!AI950/0.7147)*Calibrations!AX$97+Calibrations!AY$97</f>
        <v>12.346535202140807</v>
      </c>
      <c r="Z950" s="23">
        <f>('Bruker data input page'!AG950/0.8302)*Calibrations!BE$97+Calibrations!BF$97</f>
        <v>0.2034921049478528</v>
      </c>
      <c r="AA950" s="23">
        <f>((('Bruker data input page'!AA950/0.436)^2)*Calibrations!BK$97)+(('Bruker data input page'!AA950/0.436)*Calibrations!BL$97)+Calibrations!BM$97</f>
        <v>0.10838035448049292</v>
      </c>
      <c r="AB950" s="24">
        <f>'Bruker data input page'!AM950*Calibrations!BS$97*10000+Calibrations!BT$97</f>
        <v>349.54181622597758</v>
      </c>
      <c r="AC950" s="24">
        <f>Calibrations!CA$97*('Bruker data input page'!AO950*10000)^2+('Bruker data input page'!AO950*10000)*Calibrations!CB$97+Calibrations!CC$97</f>
        <v>336.07098481310538</v>
      </c>
      <c r="AD950" s="24">
        <f>'Bruker data input page'!AW950*10000*Calibrations!CI$97+Calibrations!CJ$97</f>
        <v>77.482148743982151</v>
      </c>
      <c r="AE950" s="24">
        <f>'Bruker data input page'!AY950*10000*Calibrations!CP$97+Calibrations!CQ$97</f>
        <v>65.906315066068771</v>
      </c>
      <c r="AF950" s="24">
        <f>Calibrations!$CW$97*('Bruker data input page'!BA950*10000)^2+('Bruker data input page'!BA950*10000)*Calibrations!$CX$97+Calibrations!$CY$97</f>
        <v>96.253090258994362</v>
      </c>
      <c r="AG950" s="24">
        <f>'Bruker data input page'!BI950*10000*Calibrations!DD$97+Calibrations!DE$97</f>
        <v>4.1610912678326706</v>
      </c>
      <c r="AH950" s="24">
        <f>('Bruker data input page'!BK950*10000)*Calibrations!DK$97+Calibrations!DL$97</f>
        <v>100.47860466669533</v>
      </c>
      <c r="AI950" s="24">
        <f>Calibrations!DR$97*('Bruker data input page'!BM950*10000)^2+('Bruker data input page'!BM950*10000)*Calibrations!DS$97+Calibrations!DT$97</f>
        <v>35.02425495428713</v>
      </c>
      <c r="AJ950" s="24">
        <f>Calibrations!DY$97*('Bruker data input page'!BO950*10000)^2+Calibrations!DZ$97*('Bruker data input page'!BO950*10000)+Calibrations!EA$97</f>
        <v>99.860350410426648</v>
      </c>
      <c r="AK950" s="21"/>
      <c r="AL950" s="21"/>
    </row>
    <row r="951" spans="2:38">
      <c r="B951" s="27">
        <f>'Bruker data input page'!B1628</f>
        <v>0</v>
      </c>
      <c r="C951" s="21">
        <f>'Bruker data input page'!G1628</f>
        <v>0</v>
      </c>
      <c r="D951" s="21">
        <f>'Bruker data input page'!H1628</f>
        <v>0</v>
      </c>
      <c r="E951" s="26">
        <f>'Bruker data input page'!L1628</f>
        <v>0</v>
      </c>
      <c r="F951" s="26"/>
      <c r="G951" s="26" t="str">
        <f>'Bruker data input page'!DK951</f>
        <v>393-U1560B-25R-1A</v>
      </c>
      <c r="H951" s="26" t="str">
        <f>'Bruker data input page'!DL951</f>
        <v>SHLF</v>
      </c>
      <c r="I951" s="26">
        <f>'Bruker data input page'!DM951</f>
        <v>0</v>
      </c>
      <c r="J951" s="26">
        <f>'Bruker data input page'!DN951</f>
        <v>0</v>
      </c>
      <c r="K951" s="26" t="str">
        <f>'Bruker data input page'!DO951</f>
        <v/>
      </c>
      <c r="L951" s="26">
        <f>'Bruker data input page'!DP951</f>
        <v>0</v>
      </c>
      <c r="M951" s="26">
        <f>'Bruker data input page'!DQ951</f>
        <v>0</v>
      </c>
      <c r="N951" s="26">
        <f>'Bruker data input page'!DR951</f>
        <v>0</v>
      </c>
      <c r="O951" s="26">
        <f>'Bruker data input page'!DS951</f>
        <v>129</v>
      </c>
      <c r="P951" s="21" t="str">
        <f>'Bruker data input page'!DT951</f>
        <v>14A BKGD</v>
      </c>
      <c r="Q951" s="21">
        <f>'Bruker data input page'!A951</f>
        <v>827</v>
      </c>
      <c r="R951" s="27">
        <f>'Bruker data input page'!B951</f>
        <v>44767.152777777781</v>
      </c>
      <c r="S951" s="22">
        <f>'Bruker data input page'!Y951*Calibrations!H$97+Calibrations!I$97</f>
        <v>55.153339504606855</v>
      </c>
      <c r="T951" s="23">
        <f>Calibrations!O$97*('Bruker data input page'!AK951/0.5993)^2+Calibrations!P$97*('Bruker data input page'!AK951/0.5993)+Calibrations!Q$97</f>
        <v>1.5556593359788036</v>
      </c>
      <c r="U951" s="22">
        <f>Calibrations!$V$97*'Bruker data input page'!W951^2+Calibrations!$W$97*'Bruker data input page'!W951+Calibrations!$X$97</f>
        <v>18.278555057758251</v>
      </c>
      <c r="V951" s="23">
        <f>('Bruker data input page'!AS951/0.69943)*Calibrations!AC$97+Calibrations!AD$97</f>
        <v>9.4896704707155344</v>
      </c>
      <c r="W951" s="23">
        <f>'Bruker data input page'!U951*Calibrations!AQ$97+Calibrations!AR$97</f>
        <v>10.839251558596395</v>
      </c>
      <c r="X951" s="23">
        <f>Calibrations!AJ$97*('Bruker data input page'!AQ951/0.77446)^2+('Bruker data input page'!AQ951/0.77446)*Calibrations!AK$97+Calibrations!AL$97</f>
        <v>0.15758378235774956</v>
      </c>
      <c r="Y951" s="23">
        <f>('Bruker data input page'!AI951/0.7147)*Calibrations!AX$97+Calibrations!AY$97</f>
        <v>11.658672038050153</v>
      </c>
      <c r="Z951" s="23">
        <f>('Bruker data input page'!AG951/0.8302)*Calibrations!BE$97+Calibrations!BF$97</f>
        <v>0.21179275616945148</v>
      </c>
      <c r="AA951" s="23">
        <f>((('Bruker data input page'!AA951/0.436)^2)*Calibrations!BK$97)+(('Bruker data input page'!AA951/0.436)*Calibrations!BL$97)+Calibrations!BM$97</f>
        <v>0.13677303819913372</v>
      </c>
      <c r="AB951" s="24">
        <f>'Bruker data input page'!AM951*Calibrations!BS$97*10000+Calibrations!BT$97</f>
        <v>380.41064442413165</v>
      </c>
      <c r="AC951" s="24">
        <f>Calibrations!CA$97*('Bruker data input page'!AO951*10000)^2+('Bruker data input page'!AO951*10000)*Calibrations!CB$97+Calibrations!CC$97</f>
        <v>358.1271150571763</v>
      </c>
      <c r="AD951" s="24">
        <f>'Bruker data input page'!AW951*10000*Calibrations!CI$97+Calibrations!CJ$97</f>
        <v>207.9678626482023</v>
      </c>
      <c r="AE951" s="24">
        <f>'Bruker data input page'!AY951*10000*Calibrations!CP$97+Calibrations!CQ$97</f>
        <v>74.130005213291696</v>
      </c>
      <c r="AF951" s="24">
        <f>Calibrations!$CW$97*('Bruker data input page'!BA951*10000)^2+('Bruker data input page'!BA951*10000)*Calibrations!$CX$97+Calibrations!$CY$97</f>
        <v>93.737902704208523</v>
      </c>
      <c r="AG951" s="24">
        <f>'Bruker data input page'!BI951*10000*Calibrations!DD$97+Calibrations!DE$97</f>
        <v>1.9009381417320252</v>
      </c>
      <c r="AH951" s="24">
        <f>('Bruker data input page'!BK951*10000)*Calibrations!DK$97+Calibrations!DL$97</f>
        <v>98.492249444534551</v>
      </c>
      <c r="AI951" s="24">
        <f>Calibrations!DR$97*('Bruker data input page'!BM951*10000)^2+('Bruker data input page'!BM951*10000)*Calibrations!DS$97+Calibrations!DT$97</f>
        <v>36.083214844337292</v>
      </c>
      <c r="AJ951" s="24">
        <f>Calibrations!DY$97*('Bruker data input page'!BO951*10000)^2+Calibrations!DZ$97*('Bruker data input page'!BO951*10000)+Calibrations!EA$97</f>
        <v>99.015783594038936</v>
      </c>
      <c r="AK951" s="21"/>
      <c r="AL951" s="21"/>
    </row>
    <row r="952" spans="2:38">
      <c r="B952" s="27">
        <f>'Bruker data input page'!B1629</f>
        <v>0</v>
      </c>
      <c r="C952" s="21">
        <f>'Bruker data input page'!G1629</f>
        <v>0</v>
      </c>
      <c r="D952" s="21">
        <f>'Bruker data input page'!H1629</f>
        <v>0</v>
      </c>
      <c r="E952" s="26">
        <f>'Bruker data input page'!L1629</f>
        <v>0</v>
      </c>
      <c r="F952" s="26"/>
      <c r="G952" s="26" t="str">
        <f>'Bruker data input page'!DK952</f>
        <v>393-U1560B-25R-1A</v>
      </c>
      <c r="H952" s="26" t="str">
        <f>'Bruker data input page'!DL952</f>
        <v>SHLF</v>
      </c>
      <c r="I952" s="26">
        <f>'Bruker data input page'!DM952</f>
        <v>0</v>
      </c>
      <c r="J952" s="26">
        <f>'Bruker data input page'!DN952</f>
        <v>0</v>
      </c>
      <c r="K952" s="26" t="str">
        <f>'Bruker data input page'!DO952</f>
        <v/>
      </c>
      <c r="L952" s="26">
        <f>'Bruker data input page'!DP952</f>
        <v>0</v>
      </c>
      <c r="M952" s="26">
        <f>'Bruker data input page'!DQ952</f>
        <v>0</v>
      </c>
      <c r="N952" s="26">
        <f>'Bruker data input page'!DR952</f>
        <v>0</v>
      </c>
      <c r="O952" s="26">
        <f>'Bruker data input page'!DS952</f>
        <v>16</v>
      </c>
      <c r="P952" s="21" t="str">
        <f>'Bruker data input page'!DT952</f>
        <v>3A BKGD</v>
      </c>
      <c r="Q952" s="21">
        <f>'Bruker data input page'!A952</f>
        <v>828</v>
      </c>
      <c r="R952" s="27">
        <f>'Bruker data input page'!B952</f>
        <v>44767.15902777778</v>
      </c>
      <c r="S952" s="22">
        <f>'Bruker data input page'!Y952*Calibrations!H$97+Calibrations!I$97</f>
        <v>55.879893417892795</v>
      </c>
      <c r="T952" s="23">
        <f>Calibrations!O$97*('Bruker data input page'!AK952/0.5993)^2+Calibrations!P$97*('Bruker data input page'!AK952/0.5993)+Calibrations!Q$97</f>
        <v>1.6214720048263864</v>
      </c>
      <c r="U952" s="22">
        <f>Calibrations!$V$97*'Bruker data input page'!W952^2+Calibrations!$W$97*'Bruker data input page'!W952+Calibrations!$X$97</f>
        <v>18.4900990590037</v>
      </c>
      <c r="V952" s="23">
        <f>('Bruker data input page'!AS952/0.69943)*Calibrations!AC$97+Calibrations!AD$97</f>
        <v>10.38124195481017</v>
      </c>
      <c r="W952" s="23">
        <f>'Bruker data input page'!U952*Calibrations!AQ$97+Calibrations!AR$97</f>
        <v>9.7165518450057071</v>
      </c>
      <c r="X952" s="23">
        <f>Calibrations!AJ$97*('Bruker data input page'!AQ952/0.77446)^2+('Bruker data input page'!AQ952/0.77446)*Calibrations!AK$97+Calibrations!AL$97</f>
        <v>0.16296912435214894</v>
      </c>
      <c r="Y952" s="23">
        <f>('Bruker data input page'!AI952/0.7147)*Calibrations!AX$97+Calibrations!AY$97</f>
        <v>11.97976619764891</v>
      </c>
      <c r="Z952" s="23">
        <f>('Bruker data input page'!AG952/0.8302)*Calibrations!BE$97+Calibrations!BF$97</f>
        <v>0.21813143528412685</v>
      </c>
      <c r="AA952" s="23">
        <f>((('Bruker data input page'!AA952/0.436)^2)*Calibrations!BK$97)+(('Bruker data input page'!AA952/0.436)*Calibrations!BL$97)+Calibrations!BM$97</f>
        <v>0.15596399998872773</v>
      </c>
      <c r="AB952" s="24">
        <f>'Bruker data input page'!AM952*Calibrations!BS$97*10000+Calibrations!BT$97</f>
        <v>334.96486957684931</v>
      </c>
      <c r="AC952" s="24">
        <f>Calibrations!CA$97*('Bruker data input page'!AO952*10000)^2+('Bruker data input page'!AO952*10000)*Calibrations!CB$97+Calibrations!CC$97</f>
        <v>353.57941091717032</v>
      </c>
      <c r="AD952" s="24">
        <f>'Bruker data input page'!AW952*10000*Calibrations!CI$97+Calibrations!CJ$97</f>
        <v>111.09210535567522</v>
      </c>
      <c r="AE952" s="24">
        <f>'Bruker data input page'!AY952*10000*Calibrations!CP$97+Calibrations!CQ$97</f>
        <v>54.598741113637267</v>
      </c>
      <c r="AF952" s="24">
        <f>Calibrations!$CW$97*('Bruker data input page'!BA952*10000)^2+('Bruker data input page'!BA952*10000)*Calibrations!$CX$97+Calibrations!$CY$97</f>
        <v>82.125938838809802</v>
      </c>
      <c r="AG952" s="24">
        <f>'Bruker data input page'!BI952*10000*Calibrations!DD$97+Calibrations!DE$97</f>
        <v>3.0310147047823475</v>
      </c>
      <c r="AH952" s="24">
        <f>('Bruker data input page'!BK952*10000)*Calibrations!DK$97+Calibrations!DL$97</f>
        <v>93.526361389132575</v>
      </c>
      <c r="AI952" s="24">
        <f>Calibrations!DR$97*('Bruker data input page'!BM952*10000)^2+('Bruker data input page'!BM952*10000)*Calibrations!DS$97+Calibrations!DT$97</f>
        <v>29.725107834104254</v>
      </c>
      <c r="AJ952" s="24">
        <f>Calibrations!DY$97*('Bruker data input page'!BO952*10000)^2+Calibrations!DZ$97*('Bruker data input page'!BO952*10000)+Calibrations!EA$97</f>
        <v>93.095150701108494</v>
      </c>
      <c r="AK952" s="21"/>
      <c r="AL952" s="21"/>
    </row>
    <row r="953" spans="2:38">
      <c r="B953" s="27">
        <f>'Bruker data input page'!B1630</f>
        <v>0</v>
      </c>
      <c r="C953" s="21">
        <f>'Bruker data input page'!G1630</f>
        <v>0</v>
      </c>
      <c r="D953" s="21">
        <f>'Bruker data input page'!H1630</f>
        <v>0</v>
      </c>
      <c r="E953" s="26">
        <f>'Bruker data input page'!L1630</f>
        <v>0</v>
      </c>
      <c r="F953" s="26"/>
      <c r="G953" s="26" t="str">
        <f>'Bruker data input page'!DK953</f>
        <v>393-U1560B-25R-1A</v>
      </c>
      <c r="H953" s="26" t="str">
        <f>'Bruker data input page'!DL953</f>
        <v>SHLF</v>
      </c>
      <c r="I953" s="26">
        <f>'Bruker data input page'!DM953</f>
        <v>0</v>
      </c>
      <c r="J953" s="26">
        <f>'Bruker data input page'!DN953</f>
        <v>0</v>
      </c>
      <c r="K953" s="26" t="str">
        <f>'Bruker data input page'!DO953</f>
        <v/>
      </c>
      <c r="L953" s="26">
        <f>'Bruker data input page'!DP953</f>
        <v>0</v>
      </c>
      <c r="M953" s="26">
        <f>'Bruker data input page'!DQ953</f>
        <v>0</v>
      </c>
      <c r="N953" s="26">
        <f>'Bruker data input page'!DR953</f>
        <v>0</v>
      </c>
      <c r="O953" s="26">
        <f>'Bruker data input page'!DS953</f>
        <v>22</v>
      </c>
      <c r="P953" s="21" t="str">
        <f>'Bruker data input page'!DT953</f>
        <v>4A BKGD</v>
      </c>
      <c r="Q953" s="21">
        <f>'Bruker data input page'!A953</f>
        <v>829</v>
      </c>
      <c r="R953" s="27">
        <f>'Bruker data input page'!B953</f>
        <v>44767.161805555559</v>
      </c>
      <c r="S953" s="22">
        <f>'Bruker data input page'!Y953*Calibrations!H$97+Calibrations!I$97</f>
        <v>55.045811901741153</v>
      </c>
      <c r="T953" s="23">
        <f>Calibrations!O$97*('Bruker data input page'!AK953/0.5993)^2+Calibrations!P$97*('Bruker data input page'!AK953/0.5993)+Calibrations!Q$97</f>
        <v>1.5603725850696368</v>
      </c>
      <c r="U953" s="22">
        <f>Calibrations!$V$97*'Bruker data input page'!W953^2+Calibrations!$W$97*'Bruker data input page'!W953+Calibrations!$X$97</f>
        <v>19.629163333616237</v>
      </c>
      <c r="V953" s="23">
        <f>('Bruker data input page'!AS953/0.69943)*Calibrations!AC$97+Calibrations!AD$97</f>
        <v>10.042459182645718</v>
      </c>
      <c r="W953" s="23">
        <f>'Bruker data input page'!U953*Calibrations!AQ$97+Calibrations!AR$97</f>
        <v>10.348565856324452</v>
      </c>
      <c r="X953" s="23">
        <f>Calibrations!AJ$97*('Bruker data input page'!AQ953/0.77446)^2+('Bruker data input page'!AQ953/0.77446)*Calibrations!AK$97+Calibrations!AL$97</f>
        <v>0.16069348887047874</v>
      </c>
      <c r="Y953" s="23">
        <f>('Bruker data input page'!AI953/0.7147)*Calibrations!AX$97+Calibrations!AY$97</f>
        <v>11.995904642844486</v>
      </c>
      <c r="Z953" s="23">
        <f>('Bruker data input page'!AG953/0.8302)*Calibrations!BE$97+Calibrations!BF$97</f>
        <v>0.20711420729909585</v>
      </c>
      <c r="AA953" s="23">
        <f>((('Bruker data input page'!AA953/0.436)^2)*Calibrations!BK$97)+(('Bruker data input page'!AA953/0.436)*Calibrations!BL$97)+Calibrations!BM$97</f>
        <v>8.9477947821418435E-2</v>
      </c>
      <c r="AB953" s="24">
        <f>'Bruker data input page'!AM953*Calibrations!BS$97*10000+Calibrations!BT$97</f>
        <v>370.97850247469569</v>
      </c>
      <c r="AC953" s="24">
        <f>Calibrations!CA$97*('Bruker data input page'!AO953*10000)^2+('Bruker data input page'!AO953*10000)*Calibrations!CB$97+Calibrations!CC$97</f>
        <v>323.38244986740551</v>
      </c>
      <c r="AD953" s="24">
        <f>'Bruker data input page'!AW953*10000*Calibrations!CI$97+Calibrations!CJ$97</f>
        <v>103.18388027057097</v>
      </c>
      <c r="AE953" s="24">
        <f>'Bruker data input page'!AY953*10000*Calibrations!CP$97+Calibrations!CQ$97</f>
        <v>55.626702382040129</v>
      </c>
      <c r="AF953" s="24">
        <f>Calibrations!$CW$97*('Bruker data input page'!BA953*10000)^2+('Bruker data input page'!BA953*10000)*Calibrations!$CX$97+Calibrations!$CY$97</f>
        <v>89.920633513111184</v>
      </c>
      <c r="AG953" s="24">
        <f>'Bruker data input page'!BI953*10000*Calibrations!DD$97+Calibrations!DE$97</f>
        <v>1.9009381417320252</v>
      </c>
      <c r="AH953" s="24">
        <f>('Bruker data input page'!BK953*10000)*Calibrations!DK$97+Calibrations!DL$97</f>
        <v>93.526361389132575</v>
      </c>
      <c r="AI953" s="24">
        <f>Calibrations!DR$97*('Bruker data input page'!BM953*10000)^2+('Bruker data input page'!BM953*10000)*Calibrations!DS$97+Calibrations!DT$97</f>
        <v>30.785516947465101</v>
      </c>
      <c r="AJ953" s="24">
        <f>Calibrations!DY$97*('Bruker data input page'!BO953*10000)^2+Calibrations!DZ$97*('Bruker data input page'!BO953*10000)+Calibrations!EA$97</f>
        <v>88.856843086640509</v>
      </c>
      <c r="AK953" s="21"/>
      <c r="AL953" s="21"/>
    </row>
    <row r="954" spans="2:38">
      <c r="B954" s="27">
        <f>'Bruker data input page'!B1631</f>
        <v>0</v>
      </c>
      <c r="C954" s="21">
        <f>'Bruker data input page'!G1631</f>
        <v>0</v>
      </c>
      <c r="D954" s="21">
        <f>'Bruker data input page'!H1631</f>
        <v>0</v>
      </c>
      <c r="E954" s="26">
        <f>'Bruker data input page'!L1631</f>
        <v>0</v>
      </c>
      <c r="F954" s="26"/>
      <c r="G954" s="26" t="str">
        <f>'Bruker data input page'!DK954</f>
        <v>393-U1560B-25R-1A</v>
      </c>
      <c r="H954" s="26" t="str">
        <f>'Bruker data input page'!DL954</f>
        <v>SHLF</v>
      </c>
      <c r="I954" s="26">
        <f>'Bruker data input page'!DM954</f>
        <v>0</v>
      </c>
      <c r="J954" s="26">
        <f>'Bruker data input page'!DN954</f>
        <v>0</v>
      </c>
      <c r="K954" s="26" t="str">
        <f>'Bruker data input page'!DO954</f>
        <v/>
      </c>
      <c r="L954" s="26">
        <f>'Bruker data input page'!DP954</f>
        <v>0</v>
      </c>
      <c r="M954" s="26">
        <f>'Bruker data input page'!DQ954</f>
        <v>0</v>
      </c>
      <c r="N954" s="26">
        <f>'Bruker data input page'!DR954</f>
        <v>0</v>
      </c>
      <c r="O954" s="26">
        <f>'Bruker data input page'!DS954</f>
        <v>40</v>
      </c>
      <c r="P954" s="21" t="str">
        <f>'Bruker data input page'!DT954</f>
        <v>4B ALT (GREY HALO)</v>
      </c>
      <c r="Q954" s="21">
        <f>'Bruker data input page'!A954</f>
        <v>830</v>
      </c>
      <c r="R954" s="27">
        <f>'Bruker data input page'!B954</f>
        <v>44767.164583333331</v>
      </c>
      <c r="S954" s="22">
        <f>'Bruker data input page'!Y954*Calibrations!H$97+Calibrations!I$97</f>
        <v>54.031606798910602</v>
      </c>
      <c r="T954" s="23">
        <f>Calibrations!O$97*('Bruker data input page'!AK954/0.5993)^2+Calibrations!P$97*('Bruker data input page'!AK954/0.5993)+Calibrations!Q$97</f>
        <v>1.4921079198130354</v>
      </c>
      <c r="U954" s="22">
        <f>Calibrations!$V$97*'Bruker data input page'!W954^2+Calibrations!$W$97*'Bruker data input page'!W954+Calibrations!$X$97</f>
        <v>18.19408941008097</v>
      </c>
      <c r="V954" s="23">
        <f>('Bruker data input page'!AS954/0.69943)*Calibrations!AC$97+Calibrations!AD$97</f>
        <v>10.644036067797549</v>
      </c>
      <c r="W954" s="23">
        <f>'Bruker data input page'!U954*Calibrations!AQ$97+Calibrations!AR$97</f>
        <v>9.3511475986329842</v>
      </c>
      <c r="X954" s="23">
        <f>Calibrations!AJ$97*('Bruker data input page'!AQ954/0.77446)^2+('Bruker data input page'!AQ954/0.77446)*Calibrations!AK$97+Calibrations!AL$97</f>
        <v>0.17400072582818304</v>
      </c>
      <c r="Y954" s="23">
        <f>('Bruker data input page'!AI954/0.7147)*Calibrations!AX$97+Calibrations!AY$97</f>
        <v>11.11894762089624</v>
      </c>
      <c r="Z954" s="23">
        <f>('Bruker data input page'!AG954/0.8302)*Calibrations!BE$97+Calibrations!BF$97</f>
        <v>0.25752179835389499</v>
      </c>
      <c r="AA954" s="23">
        <f>((('Bruker data input page'!AA954/0.436)^2)*Calibrations!BK$97)+(('Bruker data input page'!AA954/0.436)*Calibrations!BL$97)+Calibrations!BM$97</f>
        <v>7.6523213664237422E-2</v>
      </c>
      <c r="AB954" s="24">
        <f>'Bruker data input page'!AM954*Calibrations!BS$97*10000+Calibrations!BT$97</f>
        <v>346.11194642618267</v>
      </c>
      <c r="AC954" s="24">
        <f>Calibrations!CA$97*('Bruker data input page'!AO954*10000)^2+('Bruker data input page'!AO954*10000)*Calibrations!CB$97+Calibrations!CC$97</f>
        <v>290.44567045138973</v>
      </c>
      <c r="AD954" s="24">
        <f>'Bruker data input page'!AW954*10000*Calibrations!CI$97+Calibrations!CJ$97</f>
        <v>115.04621789822735</v>
      </c>
      <c r="AE954" s="24">
        <f>'Bruker data input page'!AY954*10000*Calibrations!CP$97+Calibrations!CQ$97</f>
        <v>63.850392529263047</v>
      </c>
      <c r="AF954" s="24">
        <f>Calibrations!$CW$97*('Bruker data input page'!BA954*10000)^2+('Bruker data input page'!BA954*10000)*Calibrations!$CX$97+Calibrations!$CY$97</f>
        <v>82.125938838809802</v>
      </c>
      <c r="AG954" s="24">
        <f>'Bruker data input page'!BI954*10000*Calibrations!DD$97+Calibrations!DE$97</f>
        <v>4.1610912678326706</v>
      </c>
      <c r="AH954" s="24">
        <f>('Bruker data input page'!BK954*10000)*Calibrations!DK$97+Calibrations!DL$97</f>
        <v>92.533183778052205</v>
      </c>
      <c r="AI954" s="24">
        <f>Calibrations!DR$97*('Bruker data input page'!BM954*10000)^2+('Bruker data input page'!BM954*10000)*Calibrations!DS$97+Calibrations!DT$97</f>
        <v>35.02425495428713</v>
      </c>
      <c r="AJ954" s="24">
        <f>Calibrations!DY$97*('Bruker data input page'!BO954*10000)^2+Calibrations!DZ$97*('Bruker data input page'!BO954*10000)+Calibrations!EA$97</f>
        <v>97.325721549311766</v>
      </c>
      <c r="AK954" s="21"/>
      <c r="AL954" s="21"/>
    </row>
    <row r="955" spans="2:38">
      <c r="B955" s="27">
        <f>'Bruker data input page'!B1632</f>
        <v>0</v>
      </c>
      <c r="C955" s="21">
        <f>'Bruker data input page'!G1632</f>
        <v>0</v>
      </c>
      <c r="D955" s="21">
        <f>'Bruker data input page'!H1632</f>
        <v>0</v>
      </c>
      <c r="E955" s="26">
        <f>'Bruker data input page'!L1632</f>
        <v>0</v>
      </c>
      <c r="F955" s="26"/>
      <c r="G955" s="26" t="str">
        <f>'Bruker data input page'!DK955</f>
        <v>393-U1560B-25R-1A</v>
      </c>
      <c r="H955" s="26" t="str">
        <f>'Bruker data input page'!DL955</f>
        <v>SHLF</v>
      </c>
      <c r="I955" s="26">
        <f>'Bruker data input page'!DM955</f>
        <v>0</v>
      </c>
      <c r="J955" s="26">
        <f>'Bruker data input page'!DN955</f>
        <v>0</v>
      </c>
      <c r="K955" s="26" t="str">
        <f>'Bruker data input page'!DO955</f>
        <v/>
      </c>
      <c r="L955" s="26">
        <f>'Bruker data input page'!DP955</f>
        <v>0</v>
      </c>
      <c r="M955" s="26">
        <f>'Bruker data input page'!DQ955</f>
        <v>0</v>
      </c>
      <c r="N955" s="26">
        <f>'Bruker data input page'!DR955</f>
        <v>0</v>
      </c>
      <c r="O955" s="26">
        <f>'Bruker data input page'!DS955</f>
        <v>65</v>
      </c>
      <c r="P955" s="21" t="str">
        <f>'Bruker data input page'!DT955</f>
        <v>7A ALT</v>
      </c>
      <c r="Q955" s="21">
        <f>'Bruker data input page'!A955</f>
        <v>831</v>
      </c>
      <c r="R955" s="27">
        <f>'Bruker data input page'!B955</f>
        <v>44767.168055555558</v>
      </c>
      <c r="S955" s="22">
        <f>'Bruker data input page'!Y955*Calibrations!H$97+Calibrations!I$97</f>
        <v>53.097839471925447</v>
      </c>
      <c r="T955" s="23">
        <f>Calibrations!O$97*('Bruker data input page'!AK955/0.5993)^2+Calibrations!P$97*('Bruker data input page'!AK955/0.5993)+Calibrations!Q$97</f>
        <v>1.5107011174237162</v>
      </c>
      <c r="U955" s="22">
        <f>Calibrations!$V$97*'Bruker data input page'!W955^2+Calibrations!$W$97*'Bruker data input page'!W955+Calibrations!$X$97</f>
        <v>19.608066657105471</v>
      </c>
      <c r="V955" s="23">
        <f>('Bruker data input page'!AS955/0.69943)*Calibrations!AC$97+Calibrations!AD$97</f>
        <v>10.865669657064011</v>
      </c>
      <c r="W955" s="23">
        <f>'Bruker data input page'!U955*Calibrations!AQ$97+Calibrations!AR$97</f>
        <v>8.0743594277094601</v>
      </c>
      <c r="X955" s="23">
        <f>Calibrations!AJ$97*('Bruker data input page'!AQ955/0.77446)^2+('Bruker data input page'!AQ955/0.77446)*Calibrations!AK$97+Calibrations!AL$97</f>
        <v>0.15588236218768414</v>
      </c>
      <c r="Y955" s="23">
        <f>('Bruker data input page'!AI955/0.7147)*Calibrations!AX$97+Calibrations!AY$97</f>
        <v>11.937593090864247</v>
      </c>
      <c r="Z955" s="23">
        <f>('Bruker data input page'!AG955/0.8302)*Calibrations!BE$97+Calibrations!BF$97</f>
        <v>0.34415041292112475</v>
      </c>
      <c r="AA955" s="23">
        <f>((('Bruker data input page'!AA955/0.436)^2)*Calibrations!BK$97)+(('Bruker data input page'!AA955/0.436)*Calibrations!BL$97)+Calibrations!BM$97</f>
        <v>0.20310387998708762</v>
      </c>
      <c r="AB955" s="24">
        <f>'Bruker data input page'!AM955*Calibrations!BS$97*10000+Calibrations!BT$97</f>
        <v>315.24311822802866</v>
      </c>
      <c r="AC955" s="24">
        <f>Calibrations!CA$97*('Bruker data input page'!AO955*10000)^2+('Bruker data input page'!AO955*10000)*Calibrations!CB$97+Calibrations!CC$97</f>
        <v>247.58666515786985</v>
      </c>
      <c r="AD955" s="24">
        <f>'Bruker data input page'!AW955*10000*Calibrations!CI$97+Calibrations!CJ$97</f>
        <v>87.367430100362469</v>
      </c>
      <c r="AE955" s="24">
        <f>'Bruker data input page'!AY955*10000*Calibrations!CP$97+Calibrations!CQ$97</f>
        <v>53.570779845234405</v>
      </c>
      <c r="AF955" s="24">
        <f>Calibrations!$CW$97*('Bruker data input page'!BA955*10000)^2+('Bruker data input page'!BA955*10000)*Calibrations!$CX$97+Calibrations!$CY$97</f>
        <v>88.636347020367126</v>
      </c>
      <c r="AG955" s="24">
        <f>'Bruker data input page'!BI955*10000*Calibrations!DD$97+Calibrations!DE$97</f>
        <v>10.941550646134607</v>
      </c>
      <c r="AH955" s="24">
        <f>('Bruker data input page'!BK955*10000)*Calibrations!DK$97+Calibrations!DL$97</f>
        <v>96.505894222373783</v>
      </c>
      <c r="AI955" s="24">
        <f>Calibrations!DR$97*('Bruker data input page'!BM955*10000)^2+('Bruker data input page'!BM955*10000)*Calibrations!DS$97+Calibrations!DT$97</f>
        <v>35.02425495428713</v>
      </c>
      <c r="AJ955" s="24">
        <f>Calibrations!DY$97*('Bruker data input page'!BO955*10000)^2+Calibrations!DZ$97*('Bruker data input page'!BO955*10000)+Calibrations!EA$97</f>
        <v>93.941883812050335</v>
      </c>
      <c r="AK955" s="21"/>
      <c r="AL955" s="21"/>
    </row>
    <row r="956" spans="2:38">
      <c r="B956" s="27">
        <f>'Bruker data input page'!B1633</f>
        <v>0</v>
      </c>
      <c r="C956" s="21">
        <f>'Bruker data input page'!G1633</f>
        <v>0</v>
      </c>
      <c r="D956" s="21">
        <f>'Bruker data input page'!H1633</f>
        <v>0</v>
      </c>
      <c r="E956" s="26">
        <f>'Bruker data input page'!L1633</f>
        <v>0</v>
      </c>
      <c r="F956" s="26"/>
      <c r="G956" s="26" t="str">
        <f>'Bruker data input page'!DK956</f>
        <v>393-U1560B-25R-1A</v>
      </c>
      <c r="H956" s="26" t="str">
        <f>'Bruker data input page'!DL956</f>
        <v>SHLF</v>
      </c>
      <c r="I956" s="26">
        <f>'Bruker data input page'!DM956</f>
        <v>0</v>
      </c>
      <c r="J956" s="26">
        <f>'Bruker data input page'!DN956</f>
        <v>0</v>
      </c>
      <c r="K956" s="26" t="str">
        <f>'Bruker data input page'!DO956</f>
        <v/>
      </c>
      <c r="L956" s="26">
        <f>'Bruker data input page'!DP956</f>
        <v>0</v>
      </c>
      <c r="M956" s="26">
        <f>'Bruker data input page'!DQ956</f>
        <v>0</v>
      </c>
      <c r="N956" s="26">
        <f>'Bruker data input page'!DR956</f>
        <v>0</v>
      </c>
      <c r="O956" s="26">
        <f>'Bruker data input page'!DS956</f>
        <v>79</v>
      </c>
      <c r="P956" s="21" t="str">
        <f>'Bruker data input page'!DT956</f>
        <v>9A ALT</v>
      </c>
      <c r="Q956" s="21">
        <f>'Bruker data input page'!A956</f>
        <v>832</v>
      </c>
      <c r="R956" s="27">
        <f>'Bruker data input page'!B956</f>
        <v>44767.170138888891</v>
      </c>
      <c r="S956" s="22">
        <f>'Bruker data input page'!Y956*Calibrations!H$97+Calibrations!I$97</f>
        <v>53.002193372138827</v>
      </c>
      <c r="T956" s="23">
        <f>Calibrations!O$97*('Bruker data input page'!AK956/0.5993)^2+Calibrations!P$97*('Bruker data input page'!AK956/0.5993)+Calibrations!Q$97</f>
        <v>1.6247702239672515</v>
      </c>
      <c r="U956" s="22">
        <f>Calibrations!$V$97*'Bruker data input page'!W956^2+Calibrations!$W$97*'Bruker data input page'!W956+Calibrations!$X$97</f>
        <v>19.011548068776673</v>
      </c>
      <c r="V956" s="23">
        <f>('Bruker data input page'!AS956/0.69943)*Calibrations!AC$97+Calibrations!AD$97</f>
        <v>10.522137593700991</v>
      </c>
      <c r="W956" s="23">
        <f>'Bruker data input page'!U956*Calibrations!AQ$97+Calibrations!AR$97</f>
        <v>9.561110038612231</v>
      </c>
      <c r="X956" s="23">
        <f>Calibrations!AJ$97*('Bruker data input page'!AQ956/0.77446)^2+('Bruker data input page'!AQ956/0.77446)*Calibrations!AK$97+Calibrations!AL$97</f>
        <v>0.14761486573115334</v>
      </c>
      <c r="Y956" s="23">
        <f>('Bruker data input page'!AI956/0.7147)*Calibrations!AX$97+Calibrations!AY$97</f>
        <v>12.146783880474818</v>
      </c>
      <c r="Z956" s="23">
        <f>('Bruker data input page'!AG956/0.8302)*Calibrations!BE$97+Calibrations!BF$97</f>
        <v>0.1571593790382021</v>
      </c>
      <c r="AA956" s="23">
        <f>((('Bruker data input page'!AA956/0.436)^2)*Calibrations!BK$97)+(('Bruker data input page'!AA956/0.436)*Calibrations!BL$97)+Calibrations!BM$97</f>
        <v>0.17278104436404829</v>
      </c>
      <c r="AB956" s="24">
        <f>'Bruker data input page'!AM956*Calibrations!BS$97*10000+Calibrations!BT$97</f>
        <v>318.67298802782352</v>
      </c>
      <c r="AC956" s="24">
        <f>Calibrations!CA$97*('Bruker data input page'!AO956*10000)^2+('Bruker data input page'!AO956*10000)*Calibrations!CB$97+Calibrations!CC$97</f>
        <v>324.24729562721075</v>
      </c>
      <c r="AD956" s="24">
        <f>'Bruker data input page'!AW956*10000*Calibrations!CI$97+Calibrations!CJ$97</f>
        <v>86.378901964724434</v>
      </c>
      <c r="AE956" s="24">
        <f>'Bruker data input page'!AY956*10000*Calibrations!CP$97+Calibrations!CQ$97</f>
        <v>58.710586187248722</v>
      </c>
      <c r="AF956" s="24">
        <f>Calibrations!$CW$97*('Bruker data input page'!BA956*10000)^2+('Bruker data input page'!BA956*10000)*Calibrations!$CX$97+Calibrations!$CY$97</f>
        <v>96.253090258994362</v>
      </c>
      <c r="AG956" s="24">
        <f>'Bruker data input page'!BI956*10000*Calibrations!DD$97+Calibrations!DE$97</f>
        <v>5.2911678308829933</v>
      </c>
      <c r="AH956" s="24">
        <f>('Bruker data input page'!BK956*10000)*Calibrations!DK$97+Calibrations!DL$97</f>
        <v>100.47860466669533</v>
      </c>
      <c r="AI956" s="24">
        <f>Calibrations!DR$97*('Bruker data input page'!BM956*10000)^2+('Bruker data input page'!BM956*10000)*Calibrations!DS$97+Calibrations!DT$97</f>
        <v>32.905465640200383</v>
      </c>
      <c r="AJ956" s="24">
        <f>Calibrations!DY$97*('Bruker data input page'!BO956*10000)^2+Calibrations!DZ$97*('Bruker data input page'!BO956*10000)+Calibrations!EA$97</f>
        <v>95.634421621982227</v>
      </c>
      <c r="AK956" s="21"/>
      <c r="AL956" s="21"/>
    </row>
    <row r="957" spans="2:38">
      <c r="B957" s="27">
        <f>'Bruker data input page'!B1634</f>
        <v>0</v>
      </c>
      <c r="C957" s="21">
        <f>'Bruker data input page'!G1634</f>
        <v>0</v>
      </c>
      <c r="D957" s="21">
        <f>'Bruker data input page'!H1634</f>
        <v>0</v>
      </c>
      <c r="E957" s="26">
        <f>'Bruker data input page'!L1634</f>
        <v>0</v>
      </c>
      <c r="F957" s="26"/>
      <c r="G957" s="26" t="str">
        <f>'Bruker data input page'!DK957</f>
        <v>393-U1560B-25R-1A</v>
      </c>
      <c r="H957" s="26" t="str">
        <f>'Bruker data input page'!DL957</f>
        <v>SHLF</v>
      </c>
      <c r="I957" s="26">
        <f>'Bruker data input page'!DM957</f>
        <v>0</v>
      </c>
      <c r="J957" s="26">
        <f>'Bruker data input page'!DN957</f>
        <v>0</v>
      </c>
      <c r="K957" s="26" t="str">
        <f>'Bruker data input page'!DO957</f>
        <v/>
      </c>
      <c r="L957" s="26">
        <f>'Bruker data input page'!DP957</f>
        <v>0</v>
      </c>
      <c r="M957" s="26">
        <f>'Bruker data input page'!DQ957</f>
        <v>0</v>
      </c>
      <c r="N957" s="26">
        <f>'Bruker data input page'!DR957</f>
        <v>0</v>
      </c>
      <c r="O957" s="26">
        <f>'Bruker data input page'!DS957</f>
        <v>107</v>
      </c>
      <c r="P957" s="21" t="str">
        <f>'Bruker data input page'!DT957</f>
        <v>13A BKGD</v>
      </c>
      <c r="Q957" s="21">
        <f>'Bruker data input page'!A957</f>
        <v>833</v>
      </c>
      <c r="R957" s="27">
        <f>'Bruker data input page'!B957</f>
        <v>44767.172222222223</v>
      </c>
      <c r="S957" s="22">
        <f>'Bruker data input page'!Y957*Calibrations!H$97+Calibrations!I$97</f>
        <v>55.631926448632335</v>
      </c>
      <c r="T957" s="23">
        <f>Calibrations!O$97*('Bruker data input page'!AK957/0.5993)^2+Calibrations!P$97*('Bruker data input page'!AK957/0.5993)+Calibrations!Q$97</f>
        <v>1.608443535835858</v>
      </c>
      <c r="U957" s="22">
        <f>Calibrations!$V$97*'Bruker data input page'!W957^2+Calibrations!$W$97*'Bruker data input page'!W957+Calibrations!$X$97</f>
        <v>18.587935382934745</v>
      </c>
      <c r="V957" s="23">
        <f>('Bruker data input page'!AS957/0.69943)*Calibrations!AC$97+Calibrations!AD$97</f>
        <v>10.404988410803005</v>
      </c>
      <c r="W957" s="23">
        <f>'Bruker data input page'!U957*Calibrations!AQ$97+Calibrations!AR$97</f>
        <v>9.3849813251489778</v>
      </c>
      <c r="X957" s="23">
        <f>Calibrations!AJ$97*('Bruker data input page'!AQ957/0.77446)^2+('Bruker data input page'!AQ957/0.77446)*Calibrations!AK$97+Calibrations!AL$97</f>
        <v>0.16382326196861868</v>
      </c>
      <c r="Y957" s="23">
        <f>('Bruker data input page'!AI957/0.7147)*Calibrations!AX$97+Calibrations!AY$97</f>
        <v>11.68942643361153</v>
      </c>
      <c r="Z957" s="23">
        <f>('Bruker data input page'!AG957/0.8302)*Calibrations!BE$97+Calibrations!BF$97</f>
        <v>0.26340771467466501</v>
      </c>
      <c r="AA957" s="23">
        <f>((('Bruker data input page'!AA957/0.436)^2)*Calibrations!BK$97)+(('Bruker data input page'!AA957/0.436)*Calibrations!BL$97)+Calibrations!BM$97</f>
        <v>6.2717232531036615E-2</v>
      </c>
      <c r="AB957" s="24">
        <f>'Bruker data input page'!AM957*Calibrations!BS$97*10000+Calibrations!BT$97</f>
        <v>326.39019507736202</v>
      </c>
      <c r="AC957" s="24">
        <f>Calibrations!CA$97*('Bruker data input page'!AO957*10000)^2+('Bruker data input page'!AO957*10000)*Calibrations!CB$97+Calibrations!CC$97</f>
        <v>293.32435918218368</v>
      </c>
      <c r="AD957" s="24">
        <f>'Bruker data input page'!AW957*10000*Calibrations!CI$97+Calibrations!CJ$97</f>
        <v>98.241239592380808</v>
      </c>
      <c r="AE957" s="24">
        <f>'Bruker data input page'!AY957*10000*Calibrations!CP$97+Calibrations!CQ$97</f>
        <v>50.486896040025819</v>
      </c>
      <c r="AF957" s="24">
        <f>Calibrations!$CW$97*('Bruker data input page'!BA957*10000)^2+('Bruker data input page'!BA957*10000)*Calibrations!$CX$97+Calibrations!$CY$97</f>
        <v>86.049978891311611</v>
      </c>
      <c r="AG957" s="24" t="e">
        <f>'Bruker data input page'!BI957*10000*Calibrations!DD$97+Calibrations!DE$97</f>
        <v>#VALUE!</v>
      </c>
      <c r="AH957" s="24">
        <f>('Bruker data input page'!BK957*10000)*Calibrations!DK$97+Calibrations!DL$97</f>
        <v>94.519539000212987</v>
      </c>
      <c r="AI957" s="24">
        <f>Calibrations!DR$97*('Bruker data input page'!BM957*10000)^2+('Bruker data input page'!BM957*10000)*Calibrations!DS$97+Calibrations!DT$97</f>
        <v>29.725107834104254</v>
      </c>
      <c r="AJ957" s="24">
        <f>Calibrations!DY$97*('Bruker data input page'!BO957*10000)^2+Calibrations!DZ$97*('Bruker data input page'!BO957*10000)+Calibrations!EA$97</f>
        <v>95.634421621982227</v>
      </c>
      <c r="AK957" s="21"/>
      <c r="AL957" s="21"/>
    </row>
    <row r="958" spans="2:38">
      <c r="B958" s="27">
        <f>'Bruker data input page'!B1635</f>
        <v>0</v>
      </c>
      <c r="C958" s="21">
        <f>'Bruker data input page'!G1635</f>
        <v>0</v>
      </c>
      <c r="D958" s="21">
        <f>'Bruker data input page'!H1635</f>
        <v>0</v>
      </c>
      <c r="E958" s="26">
        <f>'Bruker data input page'!L1635</f>
        <v>0</v>
      </c>
      <c r="F958" s="26"/>
      <c r="G958" s="26" t="str">
        <f>'Bruker data input page'!DK958</f>
        <v>393-U1560B-26R-1A</v>
      </c>
      <c r="H958" s="26" t="str">
        <f>'Bruker data input page'!DL958</f>
        <v>SHLF</v>
      </c>
      <c r="I958" s="26">
        <f>'Bruker data input page'!DM958</f>
        <v>0</v>
      </c>
      <c r="J958" s="26">
        <f>'Bruker data input page'!DN958</f>
        <v>0</v>
      </c>
      <c r="K958" s="26" t="str">
        <f>'Bruker data input page'!DO958</f>
        <v/>
      </c>
      <c r="L958" s="26">
        <f>'Bruker data input page'!DP958</f>
        <v>0</v>
      </c>
      <c r="M958" s="26">
        <f>'Bruker data input page'!DQ958</f>
        <v>0</v>
      </c>
      <c r="N958" s="26">
        <f>'Bruker data input page'!DR958</f>
        <v>0</v>
      </c>
      <c r="O958" s="26">
        <f>'Bruker data input page'!DS958</f>
        <v>3</v>
      </c>
      <c r="P958" s="21" t="str">
        <f>'Bruker data input page'!DT958</f>
        <v>1A ALT</v>
      </c>
      <c r="Q958" s="21">
        <f>'Bruker data input page'!A958</f>
        <v>834</v>
      </c>
      <c r="R958" s="27">
        <f>'Bruker data input page'!B958</f>
        <v>44767.179166666669</v>
      </c>
      <c r="S958" s="22">
        <f>'Bruker data input page'!Y958*Calibrations!H$97+Calibrations!I$97</f>
        <v>52.600123307942646</v>
      </c>
      <c r="T958" s="23">
        <f>Calibrations!O$97*('Bruker data input page'!AK958/0.5993)^2+Calibrations!P$97*('Bruker data input page'!AK958/0.5993)+Calibrations!Q$97</f>
        <v>1.7275807032219841</v>
      </c>
      <c r="U958" s="22">
        <f>Calibrations!$V$97*'Bruker data input page'!W958^2+Calibrations!$W$97*'Bruker data input page'!W958+Calibrations!$X$97</f>
        <v>19.07436138508583</v>
      </c>
      <c r="V958" s="23">
        <f>('Bruker data input page'!AS958/0.69943)*Calibrations!AC$97+Calibrations!AD$97</f>
        <v>10.668789949196139</v>
      </c>
      <c r="W958" s="23">
        <f>'Bruker data input page'!U958*Calibrations!AQ$97+Calibrations!AR$97</f>
        <v>8.2110476828340708</v>
      </c>
      <c r="X958" s="23">
        <f>Calibrations!AJ$97*('Bruker data input page'!AQ958/0.77446)^2+('Bruker data input page'!AQ958/0.77446)*Calibrations!AK$97+Calibrations!AL$97</f>
        <v>0.13815818669849217</v>
      </c>
      <c r="Y958" s="23">
        <f>('Bruker data input page'!AI958/0.7147)*Calibrations!AX$97+Calibrations!AY$97</f>
        <v>11.720942076587797</v>
      </c>
      <c r="Z958" s="23">
        <f>('Bruker data input page'!AG958/0.8302)*Calibrations!BE$97+Calibrations!BF$97</f>
        <v>0.25737087742259324</v>
      </c>
      <c r="AA958" s="23">
        <f>((('Bruker data input page'!AA958/0.436)^2)*Calibrations!BK$97)+(('Bruker data input page'!AA958/0.436)*Calibrations!BL$97)+Calibrations!BM$97</f>
        <v>0.16109808933717384</v>
      </c>
      <c r="AB958" s="24">
        <f>'Bruker data input page'!AM958*Calibrations!BS$97*10000+Calibrations!BT$97</f>
        <v>378.69570952423419</v>
      </c>
      <c r="AC958" s="24">
        <f>Calibrations!CA$97*('Bruker data input page'!AO958*10000)^2+('Bruker data input page'!AO958*10000)*Calibrations!CB$97+Calibrations!CC$97</f>
        <v>313.69053702582471</v>
      </c>
      <c r="AD958" s="24">
        <f>'Bruker data input page'!AW958*10000*Calibrations!CI$97+Calibrations!CJ$97</f>
        <v>70.562451794515923</v>
      </c>
      <c r="AE958" s="24">
        <f>'Bruker data input page'!AY958*10000*Calibrations!CP$97+Calibrations!CQ$97</f>
        <v>68.990198871277371</v>
      </c>
      <c r="AF958" s="24">
        <f>Calibrations!$CW$97*('Bruker data input page'!BA958*10000)^2+('Bruker data input page'!BA958*10000)*Calibrations!$CX$97+Calibrations!$CY$97</f>
        <v>93.737902704208523</v>
      </c>
      <c r="AG958" s="24">
        <f>'Bruker data input page'!BI958*10000*Calibrations!DD$97+Calibrations!DE$97</f>
        <v>3.0310147047823475</v>
      </c>
      <c r="AH958" s="24">
        <f>('Bruker data input page'!BK958*10000)*Calibrations!DK$97+Calibrations!DL$97</f>
        <v>103.4581374999365</v>
      </c>
      <c r="AI958" s="24">
        <f>Calibrations!DR$97*('Bruker data input page'!BM958*10000)^2+('Bruker data input page'!BM958*10000)*Calibrations!DS$97+Calibrations!DT$97</f>
        <v>39.258355446514962</v>
      </c>
      <c r="AJ958" s="24">
        <f>Calibrations!DY$97*('Bruker data input page'!BO958*10000)^2+Calibrations!DZ$97*('Bruker data input page'!BO958*10000)+Calibrations!EA$97</f>
        <v>104.07854243260634</v>
      </c>
      <c r="AK958" s="21"/>
      <c r="AL958" s="21"/>
    </row>
    <row r="959" spans="2:38">
      <c r="B959" s="27">
        <f>'Bruker data input page'!B1636</f>
        <v>0</v>
      </c>
      <c r="C959" s="21">
        <f>'Bruker data input page'!G1636</f>
        <v>0</v>
      </c>
      <c r="D959" s="21">
        <f>'Bruker data input page'!H1636</f>
        <v>0</v>
      </c>
      <c r="E959" s="26">
        <f>'Bruker data input page'!L1636</f>
        <v>0</v>
      </c>
      <c r="F959" s="26"/>
      <c r="G959" s="26" t="str">
        <f>'Bruker data input page'!DK959</f>
        <v>393-U1560B-26R-1A</v>
      </c>
      <c r="H959" s="26" t="str">
        <f>'Bruker data input page'!DL959</f>
        <v>SHLF</v>
      </c>
      <c r="I959" s="26">
        <f>'Bruker data input page'!DM959</f>
        <v>0</v>
      </c>
      <c r="J959" s="26">
        <f>'Bruker data input page'!DN959</f>
        <v>0</v>
      </c>
      <c r="K959" s="26" t="str">
        <f>'Bruker data input page'!DO959</f>
        <v/>
      </c>
      <c r="L959" s="26">
        <f>'Bruker data input page'!DP959</f>
        <v>0</v>
      </c>
      <c r="M959" s="26">
        <f>'Bruker data input page'!DQ959</f>
        <v>0</v>
      </c>
      <c r="N959" s="26">
        <f>'Bruker data input page'!DR959</f>
        <v>0</v>
      </c>
      <c r="O959" s="26">
        <f>'Bruker data input page'!DS959</f>
        <v>16</v>
      </c>
      <c r="P959" s="21" t="str">
        <f>'Bruker data input page'!DT959</f>
        <v>3A BKGD</v>
      </c>
      <c r="Q959" s="21">
        <f>'Bruker data input page'!A959</f>
        <v>835</v>
      </c>
      <c r="R959" s="27">
        <f>'Bruker data input page'!B959</f>
        <v>44767.182638888888</v>
      </c>
      <c r="S959" s="22">
        <f>'Bruker data input page'!Y959*Calibrations!H$97+Calibrations!I$97</f>
        <v>55.586776736931817</v>
      </c>
      <c r="T959" s="23">
        <f>Calibrations!O$97*('Bruker data input page'!AK959/0.5993)^2+Calibrations!P$97*('Bruker data input page'!AK959/0.5993)+Calibrations!Q$97</f>
        <v>1.5772897018872971</v>
      </c>
      <c r="U959" s="22">
        <f>Calibrations!$V$97*'Bruker data input page'!W959^2+Calibrations!$W$97*'Bruker data input page'!W959+Calibrations!$X$97</f>
        <v>18.13620845875937</v>
      </c>
      <c r="V959" s="23">
        <f>('Bruker data input page'!AS959/0.69943)*Calibrations!AC$97+Calibrations!AD$97</f>
        <v>10.103624296566657</v>
      </c>
      <c r="W959" s="23">
        <f>'Bruker data input page'!U959*Calibrations!AQ$97+Calibrations!AR$97</f>
        <v>11.067580878684325</v>
      </c>
      <c r="X959" s="23">
        <f>Calibrations!AJ$97*('Bruker data input page'!AQ959/0.77446)^2+('Bruker data input page'!AQ959/0.77446)*Calibrations!AK$97+Calibrations!AL$97</f>
        <v>0.15588236218768414</v>
      </c>
      <c r="Y959" s="23">
        <f>('Bruker data input page'!AI959/0.7147)*Calibrations!AX$97+Calibrations!AY$97</f>
        <v>11.982658937825477</v>
      </c>
      <c r="Z959" s="23">
        <f>('Bruker data input page'!AG959/0.8302)*Calibrations!BE$97+Calibrations!BF$97</f>
        <v>0.21616946317720351</v>
      </c>
      <c r="AA959" s="23">
        <f>((('Bruker data input page'!AA959/0.436)^2)*Calibrations!BK$97)+(('Bruker data input page'!AA959/0.436)*Calibrations!BL$97)+Calibrations!BM$97</f>
        <v>0.10988490097405006</v>
      </c>
      <c r="AB959" s="24">
        <f>'Bruker data input page'!AM959*Calibrations!BS$97*10000+Calibrations!BT$97</f>
        <v>333.2499346769518</v>
      </c>
      <c r="AC959" s="24">
        <f>Calibrations!CA$97*('Bruker data input page'!AO959*10000)^2+('Bruker data input page'!AO959*10000)*Calibrations!CB$97+Calibrations!CC$97</f>
        <v>344.98892322521783</v>
      </c>
      <c r="AD959" s="24">
        <f>'Bruker data input page'!AW959*10000*Calibrations!CI$97+Calibrations!CJ$97</f>
        <v>128.88561179715981</v>
      </c>
      <c r="AE959" s="24">
        <f>'Bruker data input page'!AY959*10000*Calibrations!CP$97+Calibrations!CQ$97</f>
        <v>62.822431260860185</v>
      </c>
      <c r="AF959" s="24">
        <f>Calibrations!$CW$97*('Bruker data input page'!BA959*10000)^2+('Bruker data input page'!BA959*10000)*Calibrations!$CX$97+Calibrations!$CY$97</f>
        <v>88.636347020367126</v>
      </c>
      <c r="AG959" s="24">
        <f>'Bruker data input page'!BI959*10000*Calibrations!DD$97+Calibrations!DE$97</f>
        <v>1.9009381417320252</v>
      </c>
      <c r="AH959" s="24">
        <f>('Bruker data input page'!BK959*10000)*Calibrations!DK$97+Calibrations!DL$97</f>
        <v>96.505894222373783</v>
      </c>
      <c r="AI959" s="24">
        <f>Calibrations!DR$97*('Bruker data input page'!BM959*10000)^2+('Bruker data input page'!BM959*10000)*Calibrations!DS$97+Calibrations!DT$97</f>
        <v>31.845636216163818</v>
      </c>
      <c r="AJ959" s="24">
        <f>Calibrations!DY$97*('Bruker data input page'!BO959*10000)^2+Calibrations!DZ$97*('Bruker data input page'!BO959*10000)+Calibrations!EA$97</f>
        <v>93.941883812050335</v>
      </c>
      <c r="AK959" s="21"/>
      <c r="AL959" s="21"/>
    </row>
    <row r="960" spans="2:38">
      <c r="B960" s="27">
        <f>'Bruker data input page'!B1637</f>
        <v>0</v>
      </c>
      <c r="C960" s="21">
        <f>'Bruker data input page'!G1637</f>
        <v>0</v>
      </c>
      <c r="D960" s="21">
        <f>'Bruker data input page'!H1637</f>
        <v>0</v>
      </c>
      <c r="E960" s="26">
        <f>'Bruker data input page'!L1637</f>
        <v>0</v>
      </c>
      <c r="F960" s="26"/>
      <c r="G960" s="26" t="str">
        <f>'Bruker data input page'!DK960</f>
        <v>393-U1560B-26R-1A</v>
      </c>
      <c r="H960" s="26" t="str">
        <f>'Bruker data input page'!DL960</f>
        <v>SHLF</v>
      </c>
      <c r="I960" s="26">
        <f>'Bruker data input page'!DM960</f>
        <v>0</v>
      </c>
      <c r="J960" s="26">
        <f>'Bruker data input page'!DN960</f>
        <v>0</v>
      </c>
      <c r="K960" s="26" t="str">
        <f>'Bruker data input page'!DO960</f>
        <v/>
      </c>
      <c r="L960" s="26">
        <f>'Bruker data input page'!DP960</f>
        <v>0</v>
      </c>
      <c r="M960" s="26">
        <f>'Bruker data input page'!DQ960</f>
        <v>0</v>
      </c>
      <c r="N960" s="26">
        <f>'Bruker data input page'!DR960</f>
        <v>0</v>
      </c>
      <c r="O960" s="26">
        <f>'Bruker data input page'!DS960</f>
        <v>44</v>
      </c>
      <c r="P960" s="21" t="str">
        <f>'Bruker data input page'!DT960</f>
        <v>7A BKGD</v>
      </c>
      <c r="Q960" s="21">
        <f>'Bruker data input page'!A960</f>
        <v>836</v>
      </c>
      <c r="R960" s="27">
        <f>'Bruker data input page'!B960</f>
        <v>44767.1875</v>
      </c>
      <c r="S960" s="22">
        <f>'Bruker data input page'!Y960*Calibrations!H$97+Calibrations!I$97</f>
        <v>54.501401430657559</v>
      </c>
      <c r="T960" s="23">
        <f>Calibrations!O$97*('Bruker data input page'!AK960/0.5993)^2+Calibrations!P$97*('Bruker data input page'!AK960/0.5993)+Calibrations!Q$97</f>
        <v>1.5898308877421867</v>
      </c>
      <c r="U960" s="22">
        <f>Calibrations!$V$97*'Bruker data input page'!W960^2+Calibrations!$W$97*'Bruker data input page'!W960+Calibrations!$X$97</f>
        <v>18.330996566596433</v>
      </c>
      <c r="V960" s="23">
        <f>('Bruker data input page'!AS960/0.69943)*Calibrations!AC$97+Calibrations!AD$97</f>
        <v>10.051669929212634</v>
      </c>
      <c r="W960" s="23">
        <f>'Bruker data input page'!U960*Calibrations!AQ$97+Calibrations!AR$97</f>
        <v>11.322783844404956</v>
      </c>
      <c r="X960" s="23">
        <f>Calibrations!AJ$97*('Bruker data input page'!AQ960/0.77446)^2+('Bruker data input page'!AQ960/0.77446)*Calibrations!AK$97+Calibrations!AL$97</f>
        <v>0.15959278804354954</v>
      </c>
      <c r="Y960" s="23">
        <f>('Bruker data input page'!AI960/0.7147)*Calibrations!AX$97+Calibrations!AY$97</f>
        <v>11.293425528388028</v>
      </c>
      <c r="Z960" s="23">
        <f>('Bruker data input page'!AG960/0.8302)*Calibrations!BE$97+Calibrations!BF$97</f>
        <v>0.19549329558885772</v>
      </c>
      <c r="AA960" s="23">
        <f>((('Bruker data input page'!AA960/0.436)^2)*Calibrations!BK$97)+(('Bruker data input page'!AA960/0.436)*Calibrations!BL$97)+Calibrations!BM$97</f>
        <v>0.15889946445051223</v>
      </c>
      <c r="AB960" s="24">
        <f>'Bruker data input page'!AM960*Calibrations!BS$97*10000+Calibrations!BT$97</f>
        <v>358.97395817541354</v>
      </c>
      <c r="AC960" s="24">
        <f>Calibrations!CA$97*('Bruker data input page'!AO960*10000)^2+('Bruker data input page'!AO960*10000)*Calibrations!CB$97+Calibrations!CC$97</f>
        <v>335.24402591348405</v>
      </c>
      <c r="AD960" s="24">
        <f>'Bruker data input page'!AW960*10000*Calibrations!CI$97+Calibrations!CJ$97</f>
        <v>98.241239592380808</v>
      </c>
      <c r="AE960" s="24">
        <f>'Bruker data input page'!AY960*10000*Calibrations!CP$97+Calibrations!CQ$97</f>
        <v>55.626702382040129</v>
      </c>
      <c r="AF960" s="24">
        <f>Calibrations!$CW$97*('Bruker data input page'!BA960*10000)^2+('Bruker data input page'!BA960*10000)*Calibrations!$CX$97+Calibrations!$CY$97</f>
        <v>89.920633513111184</v>
      </c>
      <c r="AG960" s="24">
        <f>'Bruker data input page'!BI960*10000*Calibrations!DD$97+Calibrations!DE$97</f>
        <v>3.0310147047823475</v>
      </c>
      <c r="AH960" s="24">
        <f>('Bruker data input page'!BK960*10000)*Calibrations!DK$97+Calibrations!DL$97</f>
        <v>94.519539000212987</v>
      </c>
      <c r="AI960" s="24">
        <f>Calibrations!DR$97*('Bruker data input page'!BM960*10000)^2+('Bruker data input page'!BM960*10000)*Calibrations!DS$97+Calibrations!DT$97</f>
        <v>37.141884889725318</v>
      </c>
      <c r="AJ960" s="24">
        <f>Calibrations!DY$97*('Bruker data input page'!BO960*10000)^2+Calibrations!DZ$97*('Bruker data input page'!BO960*10000)+Calibrations!EA$97</f>
        <v>96.480226320972292</v>
      </c>
      <c r="AK960" s="21"/>
      <c r="AL960" s="21"/>
    </row>
    <row r="961" spans="2:38">
      <c r="B961" s="27">
        <f>'Bruker data input page'!B1638</f>
        <v>0</v>
      </c>
      <c r="C961" s="21">
        <f>'Bruker data input page'!G1638</f>
        <v>0</v>
      </c>
      <c r="D961" s="21">
        <f>'Bruker data input page'!H1638</f>
        <v>0</v>
      </c>
      <c r="E961" s="26">
        <f>'Bruker data input page'!L1638</f>
        <v>0</v>
      </c>
      <c r="F961" s="26"/>
      <c r="G961" s="26" t="str">
        <f>'Bruker data input page'!DK961</f>
        <v>393-U1560B-26R-1A</v>
      </c>
      <c r="H961" s="26" t="str">
        <f>'Bruker data input page'!DL961</f>
        <v>SHLF</v>
      </c>
      <c r="I961" s="26">
        <f>'Bruker data input page'!DM961</f>
        <v>0</v>
      </c>
      <c r="J961" s="26">
        <f>'Bruker data input page'!DN961</f>
        <v>0</v>
      </c>
      <c r="K961" s="26" t="str">
        <f>'Bruker data input page'!DO961</f>
        <v/>
      </c>
      <c r="L961" s="26">
        <f>'Bruker data input page'!DP961</f>
        <v>0</v>
      </c>
      <c r="M961" s="26">
        <f>'Bruker data input page'!DQ961</f>
        <v>0</v>
      </c>
      <c r="N961" s="26">
        <f>'Bruker data input page'!DR961</f>
        <v>0</v>
      </c>
      <c r="O961" s="26">
        <f>'Bruker data input page'!DS961</f>
        <v>63</v>
      </c>
      <c r="P961" s="21" t="str">
        <f>'Bruker data input page'!DT961</f>
        <v>10A ALT</v>
      </c>
      <c r="Q961" s="21">
        <f>'Bruker data input page'!A961</f>
        <v>837</v>
      </c>
      <c r="R961" s="27">
        <f>'Bruker data input page'!B961</f>
        <v>44767.193055555559</v>
      </c>
      <c r="S961" s="22">
        <f>'Bruker data input page'!Y961*Calibrations!H$97+Calibrations!I$97</f>
        <v>55.627767922554654</v>
      </c>
      <c r="T961" s="23">
        <f>Calibrations!O$97*('Bruker data input page'!AK961/0.5993)^2+Calibrations!P$97*('Bruker data input page'!AK961/0.5993)+Calibrations!Q$97</f>
        <v>1.56490947447898</v>
      </c>
      <c r="U961" s="22">
        <f>Calibrations!$V$97*'Bruker data input page'!W961^2+Calibrations!$W$97*'Bruker data input page'!W961+Calibrations!$X$97</f>
        <v>18.865394959181661</v>
      </c>
      <c r="V961" s="23">
        <f>('Bruker data input page'!AS961/0.69943)*Calibrations!AC$97+Calibrations!AD$97</f>
        <v>10.259199562798507</v>
      </c>
      <c r="W961" s="23">
        <f>'Bruker data input page'!U961*Calibrations!AQ$97+Calibrations!AR$97</f>
        <v>9.9916683754757507</v>
      </c>
      <c r="X961" s="23">
        <f>Calibrations!AJ$97*('Bruker data input page'!AQ961/0.77446)^2+('Bruker data input page'!AQ961/0.77446)*Calibrations!AK$97+Calibrations!AL$97</f>
        <v>0.15633849634549996</v>
      </c>
      <c r="Y961" s="23">
        <f>('Bruker data input page'!AI961/0.7147)*Calibrations!AX$97+Calibrations!AY$97</f>
        <v>11.364526036938344</v>
      </c>
      <c r="Z961" s="23">
        <f>('Bruker data input page'!AG961/0.8302)*Calibrations!BE$97+Calibrations!BF$97</f>
        <v>0.30053426377490633</v>
      </c>
      <c r="AA961" s="23">
        <f>((('Bruker data input page'!AA961/0.436)^2)*Calibrations!BK$97)+(('Bruker data input page'!AA961/0.436)*Calibrations!BL$97)+Calibrations!BM$97</f>
        <v>0.11739064224368255</v>
      </c>
      <c r="AB961" s="24">
        <f>'Bruker data input page'!AM961*Calibrations!BS$97*10000+Calibrations!BT$97</f>
        <v>355.54408837561868</v>
      </c>
      <c r="AC961" s="24">
        <f>Calibrations!CA$97*('Bruker data input page'!AO961*10000)^2+('Bruker data input page'!AO961*10000)*Calibrations!CB$97+Calibrations!CC$97</f>
        <v>255.06134273339785</v>
      </c>
      <c r="AD961" s="24">
        <f>'Bruker data input page'!AW961*10000*Calibrations!CI$97+Calibrations!CJ$97</f>
        <v>109.11504908439916</v>
      </c>
      <c r="AE961" s="24">
        <f>'Bruker data input page'!AY961*10000*Calibrations!CP$97+Calibrations!CQ$97</f>
        <v>60.766508724054461</v>
      </c>
      <c r="AF961" s="24">
        <f>Calibrations!$CW$97*('Bruker data input page'!BA961*10000)^2+('Bruker data input page'!BA961*10000)*Calibrations!$CX$97+Calibrations!$CY$97</f>
        <v>87.346128813100606</v>
      </c>
      <c r="AG961" s="24">
        <f>'Bruker data input page'!BI961*10000*Calibrations!DD$97+Calibrations!DE$97</f>
        <v>4.1610912678326706</v>
      </c>
      <c r="AH961" s="24">
        <f>('Bruker data input page'!BK961*10000)*Calibrations!DK$97+Calibrations!DL$97</f>
        <v>91.540006166971807</v>
      </c>
      <c r="AI961" s="24">
        <f>Calibrations!DR$97*('Bruker data input page'!BM961*10000)^2+('Bruker data input page'!BM961*10000)*Calibrations!DS$97+Calibrations!DT$97</f>
        <v>33.965005219574827</v>
      </c>
      <c r="AJ961" s="24">
        <f>Calibrations!DY$97*('Bruker data input page'!BO961*10000)^2+Calibrations!DZ$97*('Bruker data input page'!BO961*10000)+Calibrations!EA$97</f>
        <v>91.400756067273065</v>
      </c>
      <c r="AK961" s="21"/>
      <c r="AL961" s="21"/>
    </row>
    <row r="962" spans="2:38">
      <c r="B962" s="27">
        <f>'Bruker data input page'!B1639</f>
        <v>0</v>
      </c>
      <c r="C962" s="21">
        <f>'Bruker data input page'!G1639</f>
        <v>0</v>
      </c>
      <c r="D962" s="21">
        <f>'Bruker data input page'!H1639</f>
        <v>0</v>
      </c>
      <c r="E962" s="26">
        <f>'Bruker data input page'!L1639</f>
        <v>0</v>
      </c>
      <c r="F962" s="26"/>
      <c r="G962" s="26" t="str">
        <f>'Bruker data input page'!DK962</f>
        <v>393-U1560B-26R-1A</v>
      </c>
      <c r="H962" s="26" t="str">
        <f>'Bruker data input page'!DL962</f>
        <v>SHLF</v>
      </c>
      <c r="I962" s="26">
        <f>'Bruker data input page'!DM962</f>
        <v>0</v>
      </c>
      <c r="J962" s="26">
        <f>'Bruker data input page'!DN962</f>
        <v>0</v>
      </c>
      <c r="K962" s="26" t="str">
        <f>'Bruker data input page'!DO962</f>
        <v/>
      </c>
      <c r="L962" s="26">
        <f>'Bruker data input page'!DP962</f>
        <v>0</v>
      </c>
      <c r="M962" s="26">
        <f>'Bruker data input page'!DQ962</f>
        <v>0</v>
      </c>
      <c r="N962" s="26">
        <f>'Bruker data input page'!DR962</f>
        <v>0</v>
      </c>
      <c r="O962" s="26">
        <f>'Bruker data input page'!DS962</f>
        <v>102</v>
      </c>
      <c r="P962" s="21" t="str">
        <f>'Bruker data input page'!DT962</f>
        <v>16A ALT</v>
      </c>
      <c r="Q962" s="21">
        <f>'Bruker data input page'!A962</f>
        <v>838</v>
      </c>
      <c r="R962" s="27">
        <f>'Bruker data input page'!B962</f>
        <v>44767.205555555556</v>
      </c>
      <c r="S962" s="22">
        <f>'Bruker data input page'!Y962*Calibrations!H$97+Calibrations!I$97</f>
        <v>50.54593024059993</v>
      </c>
      <c r="T962" s="23">
        <f>Calibrations!O$97*('Bruker data input page'!AK962/0.5993)^2+Calibrations!P$97*('Bruker data input page'!AK962/0.5993)+Calibrations!Q$97</f>
        <v>1.8794732445996423</v>
      </c>
      <c r="U962" s="22">
        <f>Calibrations!$V$97*'Bruker data input page'!W962^2+Calibrations!$W$97*'Bruker data input page'!W962+Calibrations!$X$97</f>
        <v>19.614862642990239</v>
      </c>
      <c r="V962" s="23">
        <f>('Bruker data input page'!AS962/0.69943)*Calibrations!AC$97+Calibrations!AD$97</f>
        <v>12.554978144602805</v>
      </c>
      <c r="W962" s="23">
        <f>'Bruker data input page'!U962*Calibrations!AQ$97+Calibrations!AR$97</f>
        <v>7.1741889668039587</v>
      </c>
      <c r="X962" s="23">
        <f>Calibrations!AJ$97*('Bruker data input page'!AQ962/0.77446)^2+('Bruker data input page'!AQ962/0.77446)*Calibrations!AK$97+Calibrations!AL$97</f>
        <v>0.17569661842986029</v>
      </c>
      <c r="Y962" s="23">
        <f>('Bruker data input page'!AI962/0.7147)*Calibrations!AX$97+Calibrations!AY$97</f>
        <v>11.722007822968635</v>
      </c>
      <c r="Z962" s="23">
        <f>('Bruker data input page'!AG962/0.8302)*Calibrations!BE$97+Calibrations!BF$97</f>
        <v>0.14976425340441418</v>
      </c>
      <c r="AA962" s="23">
        <f>((('Bruker data input page'!AA962/0.436)^2)*Calibrations!BK$97)+(('Bruker data input page'!AA962/0.436)*Calibrations!BL$97)+Calibrations!BM$97</f>
        <v>0.14158872559958136</v>
      </c>
      <c r="AB962" s="24">
        <f>'Bruker data input page'!AM962*Calibrations!BS$97*10000+Calibrations!BT$97</f>
        <v>400.13239577295224</v>
      </c>
      <c r="AC962" s="24">
        <f>Calibrations!CA$97*('Bruker data input page'!AO962*10000)^2+('Bruker data input page'!AO962*10000)*Calibrations!CB$97+Calibrations!CC$97</f>
        <v>306.43620161432671</v>
      </c>
      <c r="AD962" s="24">
        <f>'Bruker data input page'!AW962*10000*Calibrations!CI$97+Calibrations!CJ$97</f>
        <v>87.367430100362469</v>
      </c>
      <c r="AE962" s="24">
        <f>'Bruker data input page'!AY962*10000*Calibrations!CP$97+Calibrations!CQ$97</f>
        <v>45.347089698011487</v>
      </c>
      <c r="AF962" s="24">
        <f>Calibrations!$CW$97*('Bruker data input page'!BA962*10000)^2+('Bruker data input page'!BA962*10000)*Calibrations!$CX$97+Calibrations!$CY$97</f>
        <v>103.6562917748126</v>
      </c>
      <c r="AG962" s="24">
        <f>'Bruker data input page'!BI962*10000*Calibrations!DD$97+Calibrations!DE$97</f>
        <v>3.0310147047823475</v>
      </c>
      <c r="AH962" s="24">
        <f>('Bruker data input page'!BK962*10000)*Calibrations!DK$97+Calibrations!DL$97</f>
        <v>103.4581374999365</v>
      </c>
      <c r="AI962" s="24">
        <f>Calibrations!DR$97*('Bruker data input page'!BM962*10000)^2+('Bruker data input page'!BM962*10000)*Calibrations!DS$97+Calibrations!DT$97</f>
        <v>42.430887446733379</v>
      </c>
      <c r="AJ962" s="24">
        <f>Calibrations!DY$97*('Bruker data input page'!BO962*10000)^2+Calibrations!DZ$97*('Bruker data input page'!BO962*10000)+Calibrations!EA$97</f>
        <v>108.28899768852129</v>
      </c>
      <c r="AK962" s="21"/>
      <c r="AL962" s="21"/>
    </row>
    <row r="963" spans="2:38">
      <c r="B963" s="27">
        <f>'Bruker data input page'!B1640</f>
        <v>0</v>
      </c>
      <c r="C963" s="21">
        <f>'Bruker data input page'!G1640</f>
        <v>0</v>
      </c>
      <c r="D963" s="21">
        <f>'Bruker data input page'!H1640</f>
        <v>0</v>
      </c>
      <c r="E963" s="26">
        <f>'Bruker data input page'!L1640</f>
        <v>0</v>
      </c>
      <c r="F963" s="26"/>
      <c r="G963" s="26" t="str">
        <f>'Bruker data input page'!DK963</f>
        <v>393-U1560B-26R-1A</v>
      </c>
      <c r="H963" s="26" t="str">
        <f>'Bruker data input page'!DL963</f>
        <v>SHLF</v>
      </c>
      <c r="I963" s="26">
        <f>'Bruker data input page'!DM963</f>
        <v>0</v>
      </c>
      <c r="J963" s="26">
        <f>'Bruker data input page'!DN963</f>
        <v>0</v>
      </c>
      <c r="K963" s="26" t="str">
        <f>'Bruker data input page'!DO963</f>
        <v/>
      </c>
      <c r="L963" s="26">
        <f>'Bruker data input page'!DP963</f>
        <v>0</v>
      </c>
      <c r="M963" s="26">
        <f>'Bruker data input page'!DQ963</f>
        <v>0</v>
      </c>
      <c r="N963" s="26">
        <f>'Bruker data input page'!DR963</f>
        <v>0</v>
      </c>
      <c r="O963" s="26">
        <f>'Bruker data input page'!DS963</f>
        <v>132</v>
      </c>
      <c r="P963" s="21" t="str">
        <f>'Bruker data input page'!DT963</f>
        <v>21A ALT</v>
      </c>
      <c r="Q963" s="21">
        <f>'Bruker data input page'!A963</f>
        <v>839</v>
      </c>
      <c r="R963" s="27">
        <f>'Bruker data input page'!B963</f>
        <v>44767.210416666669</v>
      </c>
      <c r="S963" s="22">
        <f>'Bruker data input page'!Y963*Calibrations!H$97+Calibrations!I$97</f>
        <v>53.547673178499537</v>
      </c>
      <c r="T963" s="23">
        <f>Calibrations!O$97*('Bruker data input page'!AK963/0.5993)^2+Calibrations!P$97*('Bruker data input page'!AK963/0.5993)+Calibrations!Q$97</f>
        <v>1.66392955104647</v>
      </c>
      <c r="U963" s="22">
        <f>Calibrations!$V$97*'Bruker data input page'!W963^2+Calibrations!$W$97*'Bruker data input page'!W963+Calibrations!$X$97</f>
        <v>18.390063773103556</v>
      </c>
      <c r="V963" s="23">
        <f>('Bruker data input page'!AS963/0.69943)*Calibrations!AC$97+Calibrations!AD$97</f>
        <v>11.018654400823912</v>
      </c>
      <c r="W963" s="23">
        <f>'Bruker data input page'!U963*Calibrations!AQ$97+Calibrations!AR$97</f>
        <v>9.6193040482197389</v>
      </c>
      <c r="X963" s="23">
        <f>Calibrations!AJ$97*('Bruker data input page'!AQ963/0.77446)^2+('Bruker data input page'!AQ963/0.77446)*Calibrations!AK$97+Calibrations!AL$97</f>
        <v>0.16696352329833025</v>
      </c>
      <c r="Y963" s="23">
        <f>('Bruker data input page'!AI963/0.7147)*Calibrations!AX$97+Calibrations!AY$97</f>
        <v>11.41720435804843</v>
      </c>
      <c r="Z963" s="23">
        <f>('Bruker data input page'!AG963/0.8302)*Calibrations!BE$97+Calibrations!BF$97</f>
        <v>0.15655569531299493</v>
      </c>
      <c r="AA963" s="23">
        <f>((('Bruker data input page'!AA963/0.436)^2)*Calibrations!BK$97)+(('Bruker data input page'!AA963/0.436)*Calibrations!BL$97)+Calibrations!BM$97</f>
        <v>0.12561424958383383</v>
      </c>
      <c r="AB963" s="24">
        <f>'Bruker data input page'!AM963*Calibrations!BS$97*10000+Calibrations!BT$97</f>
        <v>286.08922492977206</v>
      </c>
      <c r="AC963" s="24">
        <f>Calibrations!CA$97*('Bruker data input page'!AO963*10000)^2+('Bruker data input page'!AO963*10000)*Calibrations!CB$97+Calibrations!CC$97</f>
        <v>356.62203849436969</v>
      </c>
      <c r="AD963" s="24">
        <f>'Bruker data input page'!AW963*10000*Calibrations!CI$97+Calibrations!CJ$97</f>
        <v>107.13799281312309</v>
      </c>
      <c r="AE963" s="24">
        <f>'Bruker data input page'!AY963*10000*Calibrations!CP$97+Calibrations!CQ$97</f>
        <v>56.654663650442998</v>
      </c>
      <c r="AF963" s="24">
        <f>Calibrations!$CW$97*('Bruker data input page'!BA963*10000)^2+('Bruker data input page'!BA963*10000)*Calibrations!$CX$97+Calibrations!$CY$97</f>
        <v>96.253090258994362</v>
      </c>
      <c r="AG963" s="24">
        <f>'Bruker data input page'!BI963*10000*Calibrations!DD$97+Calibrations!DE$97</f>
        <v>1.9009381417320252</v>
      </c>
      <c r="AH963" s="24">
        <f>('Bruker data input page'!BK963*10000)*Calibrations!DK$97+Calibrations!DL$97</f>
        <v>91.540006166971807</v>
      </c>
      <c r="AI963" s="24">
        <f>Calibrations!DR$97*('Bruker data input page'!BM963*10000)^2+('Bruker data input page'!BM963*10000)*Calibrations!DS$97+Calibrations!DT$97</f>
        <v>36.083214844337292</v>
      </c>
      <c r="AJ963" s="24">
        <f>Calibrations!DY$97*('Bruker data input page'!BO963*10000)^2+Calibrations!DZ$97*('Bruker data input page'!BO963*10000)+Calibrations!EA$97</f>
        <v>96.480226320972292</v>
      </c>
      <c r="AK963" s="21"/>
      <c r="AL963" s="21"/>
    </row>
    <row r="964" spans="2:38">
      <c r="B964" s="27">
        <f>'Bruker data input page'!B1641</f>
        <v>0</v>
      </c>
      <c r="C964" s="21">
        <f>'Bruker data input page'!G1641</f>
        <v>0</v>
      </c>
      <c r="D964" s="21">
        <f>'Bruker data input page'!H1641</f>
        <v>0</v>
      </c>
      <c r="E964" s="26">
        <f>'Bruker data input page'!L1641</f>
        <v>0</v>
      </c>
      <c r="F964" s="26"/>
      <c r="G964" s="26" t="str">
        <f>'Bruker data input page'!DK964</f>
        <v>393-U1560B-27R-1A</v>
      </c>
      <c r="H964" s="26" t="str">
        <f>'Bruker data input page'!DL964</f>
        <v>SHLF</v>
      </c>
      <c r="I964" s="26">
        <f>'Bruker data input page'!DM964</f>
        <v>0</v>
      </c>
      <c r="J964" s="26">
        <f>'Bruker data input page'!DN964</f>
        <v>0</v>
      </c>
      <c r="K964" s="26">
        <f>'Bruker data input page'!DO964</f>
        <v>0</v>
      </c>
      <c r="L964" s="26">
        <f>'Bruker data input page'!DP964</f>
        <v>0</v>
      </c>
      <c r="M964" s="26">
        <f>'Bruker data input page'!DQ964</f>
        <v>0</v>
      </c>
      <c r="N964" s="26">
        <f>'Bruker data input page'!DR964</f>
        <v>0</v>
      </c>
      <c r="O964" s="26">
        <f>'Bruker data input page'!DS964</f>
        <v>4</v>
      </c>
      <c r="P964" s="21" t="str">
        <f>'Bruker data input page'!DT964</f>
        <v>1A ALT</v>
      </c>
      <c r="Q964" s="21">
        <f>'Bruker data input page'!A964</f>
        <v>845</v>
      </c>
      <c r="R964" s="27">
        <f>'Bruker data input page'!B964</f>
        <v>44767.785416666666</v>
      </c>
      <c r="S964" s="22">
        <f>'Bruker data input page'!Y964*Calibrations!H$97+Calibrations!I$97</f>
        <v>50.437689747549484</v>
      </c>
      <c r="T964" s="23">
        <f>Calibrations!O$97*('Bruker data input page'!AK964/0.5993)^2+Calibrations!P$97*('Bruker data input page'!AK964/0.5993)+Calibrations!Q$97</f>
        <v>1.8408842728548647</v>
      </c>
      <c r="U964" s="22">
        <f>Calibrations!$V$97*'Bruker data input page'!W964^2+Calibrations!$W$97*'Bruker data input page'!W964+Calibrations!$X$97</f>
        <v>18.514869998253083</v>
      </c>
      <c r="V964" s="23">
        <f>('Bruker data input page'!AS964/0.69943)*Calibrations!AC$97+Calibrations!AD$97</f>
        <v>12.371626720755096</v>
      </c>
      <c r="W964" s="23">
        <f>'Bruker data input page'!U964*Calibrations!AQ$97+Calibrations!AR$97</f>
        <v>8.6649996248886492</v>
      </c>
      <c r="X964" s="23">
        <f>Calibrations!AJ$97*('Bruker data input page'!AQ964/0.77446)^2+('Bruker data input page'!AQ964/0.77446)*Calibrations!AK$97+Calibrations!AL$97</f>
        <v>0.14675844520780296</v>
      </c>
      <c r="Y964" s="23">
        <f>('Bruker data input page'!AI964/0.7147)*Calibrations!AX$97+Calibrations!AY$97</f>
        <v>11.356609063823534</v>
      </c>
      <c r="Z964" s="23">
        <f>('Bruker data input page'!AG964/0.8302)*Calibrations!BE$97+Calibrations!BF$97</f>
        <v>0.31789017087461258</v>
      </c>
      <c r="AA964" s="23">
        <f>((('Bruker data input page'!AA964/0.436)^2)*Calibrations!BK$97)+(('Bruker data input page'!AA964/0.436)*Calibrations!BL$97)+Calibrations!BM$97</f>
        <v>0.16036549756158924</v>
      </c>
      <c r="AB964" s="24">
        <f>'Bruker data input page'!AM964*Calibrations!BS$97*10000+Calibrations!BT$97</f>
        <v>382.12557932402905</v>
      </c>
      <c r="AC964" s="24">
        <f>Calibrations!CA$97*('Bruker data input page'!AO964*10000)^2+('Bruker data input page'!AO964*10000)*Calibrations!CB$97+Calibrations!CC$97</f>
        <v>246.50802925845616</v>
      </c>
      <c r="AD964" s="24">
        <f>'Bruker data input page'!AW964*10000*Calibrations!CI$97+Calibrations!CJ$97</f>
        <v>84.401845693448365</v>
      </c>
      <c r="AE964" s="24">
        <f>'Bruker data input page'!AY964*10000*Calibrations!CP$97+Calibrations!CQ$97</f>
        <v>58.710586187248722</v>
      </c>
      <c r="AF964" s="24">
        <f>Calibrations!$CW$97*('Bruker data input page'!BA964*10000)^2+('Bruker data input page'!BA964*10000)*Calibrations!$CX$97+Calibrations!$CY$97</f>
        <v>109.66250422195988</v>
      </c>
      <c r="AG964" s="24">
        <f>'Bruker data input page'!BI964*10000*Calibrations!DD$97+Calibrations!DE$97</f>
        <v>4.1610912678326706</v>
      </c>
      <c r="AH964" s="24">
        <f>('Bruker data input page'!BK964*10000)*Calibrations!DK$97+Calibrations!DL$97</f>
        <v>107.43084794425806</v>
      </c>
      <c r="AI964" s="24">
        <f>Calibrations!DR$97*('Bruker data input page'!BM964*10000)^2+('Bruker data input page'!BM964*10000)*Calibrations!DS$97+Calibrations!DT$97</f>
        <v>39.258355446514962</v>
      </c>
      <c r="AJ964" s="24">
        <f>Calibrations!DY$97*('Bruker data input page'!BO964*10000)^2+Calibrations!DZ$97*('Bruker data input page'!BO964*10000)+Calibrations!EA$97</f>
        <v>114.17063727947752</v>
      </c>
      <c r="AK964" s="21"/>
      <c r="AL964" s="21"/>
    </row>
    <row r="965" spans="2:38">
      <c r="B965" s="27">
        <f>'Bruker data input page'!B1642</f>
        <v>0</v>
      </c>
      <c r="C965" s="21">
        <f>'Bruker data input page'!G1642</f>
        <v>0</v>
      </c>
      <c r="D965" s="21">
        <f>'Bruker data input page'!H1642</f>
        <v>0</v>
      </c>
      <c r="E965" s="26">
        <f>'Bruker data input page'!L1642</f>
        <v>0</v>
      </c>
      <c r="F965" s="26"/>
      <c r="G965" s="26" t="str">
        <f>'Bruker data input page'!DK965</f>
        <v>393-U1560B-27R-1A</v>
      </c>
      <c r="H965" s="26" t="str">
        <f>'Bruker data input page'!DL965</f>
        <v>SHLF</v>
      </c>
      <c r="I965" s="26">
        <f>'Bruker data input page'!DM965</f>
        <v>0</v>
      </c>
      <c r="J965" s="26">
        <f>'Bruker data input page'!DN965</f>
        <v>0</v>
      </c>
      <c r="K965" s="26">
        <f>'Bruker data input page'!DO965</f>
        <v>0</v>
      </c>
      <c r="L965" s="26">
        <f>'Bruker data input page'!DP965</f>
        <v>0</v>
      </c>
      <c r="M965" s="26">
        <f>'Bruker data input page'!DQ965</f>
        <v>0</v>
      </c>
      <c r="N965" s="26">
        <f>'Bruker data input page'!DR965</f>
        <v>0</v>
      </c>
      <c r="O965" s="26">
        <f>'Bruker data input page'!DS965</f>
        <v>10</v>
      </c>
      <c r="P965" s="21" t="str">
        <f>'Bruker data input page'!DT965</f>
        <v>2A ALT</v>
      </c>
      <c r="Q965" s="21">
        <f>'Bruker data input page'!A965</f>
        <v>846</v>
      </c>
      <c r="R965" s="27">
        <f>'Bruker data input page'!B965</f>
        <v>44767.786805555559</v>
      </c>
      <c r="S965" s="22">
        <f>'Bruker data input page'!Y965*Calibrations!H$97+Calibrations!I$97</f>
        <v>47.723241554102117</v>
      </c>
      <c r="T965" s="23">
        <f>Calibrations!O$97*('Bruker data input page'!AK965/0.5993)^2+Calibrations!P$97*('Bruker data input page'!AK965/0.5993)+Calibrations!Q$97</f>
        <v>1.792245497175138</v>
      </c>
      <c r="U965" s="22">
        <f>Calibrations!$V$97*'Bruker data input page'!W965^2+Calibrations!$W$97*'Bruker data input page'!W965+Calibrations!$X$97</f>
        <v>16.918617161600167</v>
      </c>
      <c r="V965" s="23">
        <f>('Bruker data input page'!AS965/0.69943)*Calibrations!AC$97+Calibrations!AD$97</f>
        <v>11.823011628363044</v>
      </c>
      <c r="W965" s="23">
        <f>'Bruker data input page'!U965*Calibrations!AQ$97+Calibrations!AR$97</f>
        <v>7.6753147904008365</v>
      </c>
      <c r="X965" s="23">
        <f>Calibrations!AJ$97*('Bruker data input page'!AQ965/0.77446)^2+('Bruker data input page'!AQ965/0.77446)*Calibrations!AK$97+Calibrations!AL$97</f>
        <v>0.1775391070548018</v>
      </c>
      <c r="Y965" s="23">
        <f>('Bruker data input page'!AI965/0.7147)*Calibrations!AX$97+Calibrations!AY$97</f>
        <v>10.990905805712476</v>
      </c>
      <c r="Z965" s="23">
        <f>('Bruker data input page'!AG965/0.8302)*Calibrations!BE$97+Calibrations!BF$97</f>
        <v>0.13150282071689712</v>
      </c>
      <c r="AA965" s="23">
        <f>((('Bruker data input page'!AA965/0.436)^2)*Calibrations!BK$97)+(('Bruker data input page'!AA965/0.436)*Calibrations!BL$97)+Calibrations!BM$97</f>
        <v>0.12188049404693969</v>
      </c>
      <c r="AB965" s="24">
        <f>'Bruker data input page'!AM965*Calibrations!BS$97*10000+Calibrations!BT$97</f>
        <v>297.23630177910547</v>
      </c>
      <c r="AC965" s="24">
        <f>Calibrations!CA$97*('Bruker data input page'!AO965*10000)^2+('Bruker data input page'!AO965*10000)*Calibrations!CB$97+Calibrations!CC$97</f>
        <v>322.5148979033014</v>
      </c>
      <c r="AD965" s="24">
        <f>'Bruker data input page'!AW965*10000*Calibrations!CI$97+Calibrations!CJ$97</f>
        <v>92.310070778552628</v>
      </c>
      <c r="AE965" s="24">
        <f>'Bruker data input page'!AY965*10000*Calibrations!CP$97+Calibrations!CQ$97</f>
        <v>64.878353797665909</v>
      </c>
      <c r="AF965" s="24">
        <f>Calibrations!$CW$97*('Bruker data input page'!BA965*10000)^2+('Bruker data input page'!BA965*10000)*Calibrations!$CX$97+Calibrations!$CY$97</f>
        <v>107.2778143866684</v>
      </c>
      <c r="AG965" s="24">
        <f>'Bruker data input page'!BI965*10000*Calibrations!DD$97+Calibrations!DE$97</f>
        <v>3.0310147047823475</v>
      </c>
      <c r="AH965" s="24">
        <f>('Bruker data input page'!BK965*10000)*Calibrations!DK$97+Calibrations!DL$97</f>
        <v>103.4581374999365</v>
      </c>
      <c r="AI965" s="24">
        <f>Calibrations!DR$97*('Bruker data input page'!BM965*10000)^2+('Bruker data input page'!BM965*10000)*Calibrations!DS$97+Calibrations!DT$97</f>
        <v>39.258355446514962</v>
      </c>
      <c r="AJ965" s="24">
        <f>Calibrations!DY$97*('Bruker data input page'!BO965*10000)^2+Calibrations!DZ$97*('Bruker data input page'!BO965*10000)+Calibrations!EA$97</f>
        <v>113.33133146414983</v>
      </c>
      <c r="AK965" s="21"/>
      <c r="AL965" s="21"/>
    </row>
    <row r="966" spans="2:38">
      <c r="B966" s="27">
        <f>'Bruker data input page'!B1643</f>
        <v>0</v>
      </c>
      <c r="C966" s="21">
        <f>'Bruker data input page'!G1643</f>
        <v>0</v>
      </c>
      <c r="D966" s="21">
        <f>'Bruker data input page'!H1643</f>
        <v>0</v>
      </c>
      <c r="E966" s="26">
        <f>'Bruker data input page'!L1643</f>
        <v>0</v>
      </c>
      <c r="F966" s="26"/>
      <c r="G966" s="26" t="str">
        <f>'Bruker data input page'!DK966</f>
        <v>393-U1560B-27R-1A</v>
      </c>
      <c r="H966" s="26" t="str">
        <f>'Bruker data input page'!DL966</f>
        <v>SHLF</v>
      </c>
      <c r="I966" s="26">
        <f>'Bruker data input page'!DM966</f>
        <v>0</v>
      </c>
      <c r="J966" s="26">
        <f>'Bruker data input page'!DN966</f>
        <v>0</v>
      </c>
      <c r="K966" s="26">
        <f>'Bruker data input page'!DO966</f>
        <v>0</v>
      </c>
      <c r="L966" s="26">
        <f>'Bruker data input page'!DP966</f>
        <v>0</v>
      </c>
      <c r="M966" s="26">
        <f>'Bruker data input page'!DQ966</f>
        <v>0</v>
      </c>
      <c r="N966" s="26">
        <f>'Bruker data input page'!DR966</f>
        <v>0</v>
      </c>
      <c r="O966" s="26">
        <f>'Bruker data input page'!DS966</f>
        <v>19</v>
      </c>
      <c r="P966" s="21" t="str">
        <f>'Bruker data input page'!DT966</f>
        <v>4A ALT</v>
      </c>
      <c r="Q966" s="21">
        <f>'Bruker data input page'!A966</f>
        <v>847</v>
      </c>
      <c r="R966" s="27">
        <f>'Bruker data input page'!B966</f>
        <v>44767.788888888892</v>
      </c>
      <c r="S966" s="22">
        <f>'Bruker data input page'!Y966*Calibrations!H$97+Calibrations!I$97</f>
        <v>49.351126290967322</v>
      </c>
      <c r="T966" s="23">
        <f>Calibrations!O$97*('Bruker data input page'!AK966/0.5993)^2+Calibrations!P$97*('Bruker data input page'!AK966/0.5993)+Calibrations!Q$97</f>
        <v>1.8568801314146974</v>
      </c>
      <c r="U966" s="22">
        <f>Calibrations!$V$97*'Bruker data input page'!W966^2+Calibrations!$W$97*'Bruker data input page'!W966+Calibrations!$X$97</f>
        <v>18.766989642194716</v>
      </c>
      <c r="V966" s="23">
        <f>('Bruker data input page'!AS966/0.69943)*Calibrations!AC$97+Calibrations!AD$97</f>
        <v>12.583905645539533</v>
      </c>
      <c r="W966" s="23">
        <f>'Bruker data input page'!U966*Calibrations!AQ$97+Calibrations!AR$97</f>
        <v>7.4560722425772026</v>
      </c>
      <c r="X966" s="23">
        <f>Calibrations!AJ$97*('Bruker data input page'!AQ966/0.77446)^2+('Bruker data input page'!AQ966/0.77446)*Calibrations!AK$97+Calibrations!AL$97</f>
        <v>0.15098660077419607</v>
      </c>
      <c r="Y966" s="23">
        <f>('Bruker data input page'!AI966/0.7147)*Calibrations!AX$97+Calibrations!AY$97</f>
        <v>11.398173172676291</v>
      </c>
      <c r="Z966" s="23">
        <f>('Bruker data input page'!AG966/0.8302)*Calibrations!BE$97+Calibrations!BF$97</f>
        <v>0.15097162085482854</v>
      </c>
      <c r="AA966" s="23">
        <f>((('Bruker data input page'!AA966/0.436)^2)*Calibrations!BK$97)+(('Bruker data input page'!AA966/0.436)*Calibrations!BL$97)+Calibrations!BM$97</f>
        <v>0.18475316231876626</v>
      </c>
      <c r="AB966" s="24">
        <f>'Bruker data input page'!AM966*Calibrations!BS$97*10000+Calibrations!BT$97</f>
        <v>308.38337862843883</v>
      </c>
      <c r="AC966" s="24">
        <f>Calibrations!CA$97*('Bruker data input page'!AO966*10000)^2+('Bruker data input page'!AO966*10000)*Calibrations!CB$97+Calibrations!CC$97</f>
        <v>333.58198950134465</v>
      </c>
      <c r="AD966" s="24">
        <f>'Bruker data input page'!AW966*10000*Calibrations!CI$97+Calibrations!CJ$97</f>
        <v>88.355958236000475</v>
      </c>
      <c r="AE966" s="24">
        <f>'Bruker data input page'!AY966*10000*Calibrations!CP$97+Calibrations!CQ$97</f>
        <v>55.626702382040129</v>
      </c>
      <c r="AF966" s="24">
        <f>Calibrations!$CW$97*('Bruker data input page'!BA966*10000)^2+('Bruker data input page'!BA966*10000)*Calibrations!$CX$97+Calibrations!$CY$97</f>
        <v>117.82206963802226</v>
      </c>
      <c r="AG966" s="24" t="e">
        <f>'Bruker data input page'!BI966*10000*Calibrations!DD$97+Calibrations!DE$97</f>
        <v>#VALUE!</v>
      </c>
      <c r="AH966" s="24">
        <f>('Bruker data input page'!BK966*10000)*Calibrations!DK$97+Calibrations!DL$97</f>
        <v>105.44449272209728</v>
      </c>
      <c r="AI966" s="24">
        <f>Calibrations!DR$97*('Bruker data input page'!BM966*10000)^2+('Bruker data input page'!BM966*10000)*Calibrations!DS$97+Calibrations!DT$97</f>
        <v>44.54445955690165</v>
      </c>
      <c r="AJ966" s="24">
        <f>Calibrations!DY$97*('Bruker data input page'!BO966*10000)^2+Calibrations!DZ$97*('Bruker data input page'!BO966*10000)+Calibrations!EA$97</f>
        <v>111.65179142154267</v>
      </c>
      <c r="AK966" s="21"/>
      <c r="AL966" s="21"/>
    </row>
    <row r="967" spans="2:38">
      <c r="B967" s="27">
        <f>'Bruker data input page'!B1644</f>
        <v>0</v>
      </c>
      <c r="C967" s="21">
        <f>'Bruker data input page'!G1644</f>
        <v>0</v>
      </c>
      <c r="D967" s="21">
        <f>'Bruker data input page'!H1644</f>
        <v>0</v>
      </c>
      <c r="E967" s="26">
        <f>'Bruker data input page'!L1644</f>
        <v>0</v>
      </c>
      <c r="F967" s="26"/>
      <c r="G967" s="26" t="str">
        <f>'Bruker data input page'!DK967</f>
        <v>393-U1560B-27R-1A</v>
      </c>
      <c r="H967" s="26" t="str">
        <f>'Bruker data input page'!DL967</f>
        <v>SHLF</v>
      </c>
      <c r="I967" s="26">
        <f>'Bruker data input page'!DM967</f>
        <v>0</v>
      </c>
      <c r="J967" s="26">
        <f>'Bruker data input page'!DN967</f>
        <v>0</v>
      </c>
      <c r="K967" s="26">
        <f>'Bruker data input page'!DO967</f>
        <v>0</v>
      </c>
      <c r="L967" s="26">
        <f>'Bruker data input page'!DP967</f>
        <v>0</v>
      </c>
      <c r="M967" s="26">
        <f>'Bruker data input page'!DQ967</f>
        <v>0</v>
      </c>
      <c r="N967" s="26">
        <f>'Bruker data input page'!DR967</f>
        <v>0</v>
      </c>
      <c r="O967" s="26">
        <f>'Bruker data input page'!DS967</f>
        <v>26</v>
      </c>
      <c r="P967" s="21" t="str">
        <f>'Bruker data input page'!DT967</f>
        <v>5A BKGD</v>
      </c>
      <c r="Q967" s="21">
        <f>'Bruker data input page'!A967</f>
        <v>848</v>
      </c>
      <c r="R967" s="27">
        <f>'Bruker data input page'!B967</f>
        <v>44767.791666666664</v>
      </c>
      <c r="S967" s="22">
        <f>'Bruker data input page'!Y967*Calibrations!H$97+Calibrations!I$97</f>
        <v>52.904646231859552</v>
      </c>
      <c r="T967" s="23">
        <f>Calibrations!O$97*('Bruker data input page'!AK967/0.5993)^2+Calibrations!P$97*('Bruker data input page'!AK967/0.5993)+Calibrations!Q$97</f>
        <v>1.7096769811035977</v>
      </c>
      <c r="U967" s="22">
        <f>Calibrations!$V$97*'Bruker data input page'!W967^2+Calibrations!$W$97*'Bruker data input page'!W967+Calibrations!$X$97</f>
        <v>17.215793415740023</v>
      </c>
      <c r="V967" s="23">
        <f>('Bruker data input page'!AS967/0.69943)*Calibrations!AC$97+Calibrations!AD$97</f>
        <v>8.9508417965508329</v>
      </c>
      <c r="W967" s="23">
        <f>'Bruker data input page'!U967*Calibrations!AQ$97+Calibrations!AR$97</f>
        <v>8.9859366878403524</v>
      </c>
      <c r="X967" s="23">
        <f>Calibrations!AJ$97*('Bruker data input page'!AQ967/0.77446)^2+('Bruker data input page'!AQ967/0.77446)*Calibrations!AK$97+Calibrations!AL$97</f>
        <v>0.14515363746740412</v>
      </c>
      <c r="Y967" s="23">
        <f>('Bruker data input page'!AI967/0.7147)*Calibrations!AX$97+Calibrations!AY$97</f>
        <v>11.590464269676399</v>
      </c>
      <c r="Z967" s="23">
        <f>('Bruker data input page'!AG967/0.8302)*Calibrations!BE$97+Calibrations!BF$97</f>
        <v>0.184325146672525</v>
      </c>
      <c r="AA967" s="23">
        <f>((('Bruker data input page'!AA967/0.436)^2)*Calibrations!BK$97)+(('Bruker data input page'!AA967/0.436)*Calibrations!BL$97)+Calibrations!BM$97</f>
        <v>0.1252411926151098</v>
      </c>
      <c r="AB967" s="24">
        <f>'Bruker data input page'!AM967*Calibrations!BS$97*10000+Calibrations!BT$97</f>
        <v>345.25447897623394</v>
      </c>
      <c r="AC967" s="24">
        <f>Calibrations!CA$97*('Bruker data input page'!AO967*10000)^2+('Bruker data input page'!AO967*10000)*Calibrations!CB$97+Calibrations!CC$97</f>
        <v>325.96886853392459</v>
      </c>
      <c r="AD967" s="24">
        <f>'Bruker data input page'!AW967*10000*Calibrations!CI$97+Calibrations!CJ$97</f>
        <v>188.19729993544172</v>
      </c>
      <c r="AE967" s="24">
        <f>'Bruker data input page'!AY967*10000*Calibrations!CP$97+Calibrations!CQ$97</f>
        <v>71.046121408083096</v>
      </c>
      <c r="AF967" s="24">
        <f>Calibrations!$CW$97*('Bruker data input page'!BA967*10000)^2+('Bruker data input page'!BA967*10000)*Calibrations!$CX$97+Calibrations!$CY$97</f>
        <v>91.198988291332753</v>
      </c>
      <c r="AG967" s="24">
        <f>'Bruker data input page'!BI967*10000*Calibrations!DD$97+Calibrations!DE$97</f>
        <v>1.9009381417320252</v>
      </c>
      <c r="AH967" s="24">
        <f>('Bruker data input page'!BK967*10000)*Calibrations!DK$97+Calibrations!DL$97</f>
        <v>92.533183778052205</v>
      </c>
      <c r="AI967" s="24">
        <f>Calibrations!DR$97*('Bruker data input page'!BM967*10000)^2+('Bruker data input page'!BM967*10000)*Calibrations!DS$97+Calibrations!DT$97</f>
        <v>39.258355446514962</v>
      </c>
      <c r="AJ967" s="24">
        <f>Calibrations!DY$97*('Bruker data input page'!BO967*10000)^2+Calibrations!DZ$97*('Bruker data input page'!BO967*10000)+Calibrations!EA$97</f>
        <v>120.87394285867784</v>
      </c>
      <c r="AK967" s="21"/>
      <c r="AL967" s="21"/>
    </row>
    <row r="968" spans="2:38">
      <c r="B968" s="27">
        <f>'Bruker data input page'!B1645</f>
        <v>0</v>
      </c>
      <c r="C968" s="21">
        <f>'Bruker data input page'!G1645</f>
        <v>0</v>
      </c>
      <c r="D968" s="21">
        <f>'Bruker data input page'!H1645</f>
        <v>0</v>
      </c>
      <c r="E968" s="26">
        <f>'Bruker data input page'!L1645</f>
        <v>0</v>
      </c>
      <c r="F968" s="26"/>
      <c r="G968" s="26" t="str">
        <f>'Bruker data input page'!DK968</f>
        <v>393-U1560B-27R-1A</v>
      </c>
      <c r="H968" s="26" t="str">
        <f>'Bruker data input page'!DL968</f>
        <v>SHLF</v>
      </c>
      <c r="I968" s="26">
        <f>'Bruker data input page'!DM968</f>
        <v>0</v>
      </c>
      <c r="J968" s="26">
        <f>'Bruker data input page'!DN968</f>
        <v>0</v>
      </c>
      <c r="K968" s="26">
        <f>'Bruker data input page'!DO968</f>
        <v>0</v>
      </c>
      <c r="L968" s="26">
        <f>'Bruker data input page'!DP968</f>
        <v>0</v>
      </c>
      <c r="M968" s="26">
        <f>'Bruker data input page'!DQ968</f>
        <v>0</v>
      </c>
      <c r="N968" s="26">
        <f>'Bruker data input page'!DR968</f>
        <v>0</v>
      </c>
      <c r="O968" s="26">
        <f>'Bruker data input page'!DS968</f>
        <v>46</v>
      </c>
      <c r="P968" s="21" t="str">
        <f>'Bruker data input page'!DT968</f>
        <v>8A ALT</v>
      </c>
      <c r="Q968" s="21">
        <f>'Bruker data input page'!A968</f>
        <v>849</v>
      </c>
      <c r="R968" s="27">
        <f>'Bruker data input page'!B968</f>
        <v>44767.793055555558</v>
      </c>
      <c r="S968" s="22">
        <f>'Bruker data input page'!Y968*Calibrations!H$97+Calibrations!I$97</f>
        <v>53.688825435079046</v>
      </c>
      <c r="T968" s="23">
        <f>Calibrations!O$97*('Bruker data input page'!AK968/0.5993)^2+Calibrations!P$97*('Bruker data input page'!AK968/0.5993)+Calibrations!Q$97</f>
        <v>1.6212983882944851</v>
      </c>
      <c r="U968" s="22">
        <f>Calibrations!$V$97*'Bruker data input page'!W968^2+Calibrations!$W$97*'Bruker data input page'!W968+Calibrations!$X$97</f>
        <v>16.842585438159226</v>
      </c>
      <c r="V968" s="23">
        <f>('Bruker data input page'!AS968/0.69943)*Calibrations!AC$97+Calibrations!AD$97</f>
        <v>11.182289070301815</v>
      </c>
      <c r="W968" s="23">
        <f>'Bruker data input page'!U968*Calibrations!AQ$97+Calibrations!AR$97</f>
        <v>10.220771037884045</v>
      </c>
      <c r="X968" s="23">
        <f>Calibrations!AJ$97*('Bruker data input page'!AQ968/0.77446)^2+('Bruker data input page'!AQ968/0.77446)*Calibrations!AK$97+Calibrations!AL$97</f>
        <v>0.16798825787067273</v>
      </c>
      <c r="Y968" s="23">
        <f>('Bruker data input page'!AI968/0.7147)*Calibrations!AX$97+Calibrations!AY$97</f>
        <v>10.827998858926954</v>
      </c>
      <c r="Z968" s="23">
        <f>('Bruker data input page'!AG968/0.8302)*Calibrations!BE$97+Calibrations!BF$97</f>
        <v>0.35260198507402518</v>
      </c>
      <c r="AA968" s="23">
        <f>((('Bruker data input page'!AA968/0.436)^2)*Calibrations!BK$97)+(('Bruker data input page'!AA968/0.436)*Calibrations!BL$97)+Calibrations!BM$97</f>
        <v>5.3462271514443729E-2</v>
      </c>
      <c r="AB968" s="24">
        <f>'Bruker data input page'!AM968*Calibrations!BS$97*10000+Calibrations!BT$97</f>
        <v>256.07786418156672</v>
      </c>
      <c r="AC968" s="24">
        <f>Calibrations!CA$97*('Bruker data input page'!AO968*10000)^2+('Bruker data input page'!AO968*10000)*Calibrations!CB$97+Calibrations!CC$97</f>
        <v>294.27850968385064</v>
      </c>
      <c r="AD968" s="24">
        <f>'Bruker data input page'!AW968*10000*Calibrations!CI$97+Calibrations!CJ$97</f>
        <v>111.09210535567522</v>
      </c>
      <c r="AE968" s="24">
        <f>'Bruker data input page'!AY968*10000*Calibrations!CP$97+Calibrations!CQ$97</f>
        <v>55.626702382040129</v>
      </c>
      <c r="AF968" s="24">
        <f>Calibrations!$CW$97*('Bruker data input page'!BA968*10000)^2+('Bruker data input page'!BA968*10000)*Calibrations!$CX$97+Calibrations!$CY$97</f>
        <v>84.74789725500014</v>
      </c>
      <c r="AG968" s="24">
        <f>'Bruker data input page'!BI968*10000*Calibrations!DD$97+Calibrations!DE$97</f>
        <v>5.2911678308829933</v>
      </c>
      <c r="AH968" s="24">
        <f>('Bruker data input page'!BK968*10000)*Calibrations!DK$97+Calibrations!DL$97</f>
        <v>86.574118111569859</v>
      </c>
      <c r="AI968" s="24">
        <f>Calibrations!DR$97*('Bruker data input page'!BM968*10000)^2+('Bruker data input page'!BM968*10000)*Calibrations!DS$97+Calibrations!DT$97</f>
        <v>32.905465640200383</v>
      </c>
      <c r="AJ968" s="24">
        <f>Calibrations!DY$97*('Bruker data input page'!BO968*10000)^2+Calibrations!DZ$97*('Bruker data input page'!BO968*10000)+Calibrations!EA$97</f>
        <v>98.170907307000647</v>
      </c>
      <c r="AK968" s="21"/>
      <c r="AL968" s="21"/>
    </row>
    <row r="969" spans="2:38">
      <c r="B969" s="27">
        <f>'Bruker data input page'!B1646</f>
        <v>0</v>
      </c>
      <c r="C969" s="21">
        <f>'Bruker data input page'!G1646</f>
        <v>0</v>
      </c>
      <c r="D969" s="21">
        <f>'Bruker data input page'!H1646</f>
        <v>0</v>
      </c>
      <c r="E969" s="26">
        <f>'Bruker data input page'!L1646</f>
        <v>0</v>
      </c>
      <c r="F969" s="26"/>
      <c r="G969" s="26" t="str">
        <f>'Bruker data input page'!DK969</f>
        <v>393-U1560B-27R-1A</v>
      </c>
      <c r="H969" s="26" t="str">
        <f>'Bruker data input page'!DL969</f>
        <v>SHLF</v>
      </c>
      <c r="I969" s="26">
        <f>'Bruker data input page'!DM969</f>
        <v>0</v>
      </c>
      <c r="J969" s="26">
        <f>'Bruker data input page'!DN969</f>
        <v>0</v>
      </c>
      <c r="K969" s="26">
        <f>'Bruker data input page'!DO969</f>
        <v>0</v>
      </c>
      <c r="L969" s="26">
        <f>'Bruker data input page'!DP969</f>
        <v>0</v>
      </c>
      <c r="M969" s="26">
        <f>'Bruker data input page'!DQ969</f>
        <v>0</v>
      </c>
      <c r="N969" s="26">
        <f>'Bruker data input page'!DR969</f>
        <v>0</v>
      </c>
      <c r="O969" s="26">
        <f>'Bruker data input page'!DS969</f>
        <v>88</v>
      </c>
      <c r="P969" s="21" t="str">
        <f>'Bruker data input page'!DT969</f>
        <v>14A BKGD</v>
      </c>
      <c r="Q969" s="21">
        <f>'Bruker data input page'!A969</f>
        <v>850</v>
      </c>
      <c r="R969" s="27">
        <f>'Bruker data input page'!B969</f>
        <v>44767.795138888891</v>
      </c>
      <c r="S969" s="22">
        <f>'Bruker data input page'!Y969*Calibrations!H$97+Calibrations!I$97</f>
        <v>53.878335409190427</v>
      </c>
      <c r="T969" s="23">
        <f>Calibrations!O$97*('Bruker data input page'!AK969/0.5993)^2+Calibrations!P$97*('Bruker data input page'!AK969/0.5993)+Calibrations!Q$97</f>
        <v>1.6176518393509978</v>
      </c>
      <c r="U969" s="22">
        <f>Calibrations!$V$97*'Bruker data input page'!W969^2+Calibrations!$W$97*'Bruker data input page'!W969+Calibrations!$X$97</f>
        <v>18.194370429790421</v>
      </c>
      <c r="V969" s="23">
        <f>('Bruker data input page'!AS969/0.69943)*Calibrations!AC$97+Calibrations!AD$97</f>
        <v>10.447300277844784</v>
      </c>
      <c r="W969" s="23">
        <f>'Bruker data input page'!U969*Calibrations!AQ$97+Calibrations!AR$97</f>
        <v>9.4416286501157529</v>
      </c>
      <c r="X969" s="23">
        <f>Calibrations!AJ$97*('Bruker data input page'!AQ969/0.77446)^2+('Bruker data input page'!AQ969/0.77446)*Calibrations!AK$97+Calibrations!AL$97</f>
        <v>0.17735683992068824</v>
      </c>
      <c r="Y969" s="23">
        <f>('Bruker data input page'!AI969/0.7147)*Calibrations!AX$97+Calibrations!AY$97</f>
        <v>11.44369576808645</v>
      </c>
      <c r="Z969" s="23">
        <f>('Bruker data input page'!AG969/0.8302)*Calibrations!BE$97+Calibrations!BF$97</f>
        <v>0.25918192859821476</v>
      </c>
      <c r="AA969" s="23">
        <f>((('Bruker data input page'!AA969/0.436)^2)*Calibrations!BK$97)+(('Bruker data input page'!AA969/0.436)*Calibrations!BL$97)+Calibrations!BM$97</f>
        <v>0.14306806848254483</v>
      </c>
      <c r="AB969" s="24">
        <f>'Bruker data input page'!AM969*Calibrations!BS$97*10000+Calibrations!BT$97</f>
        <v>328.96259742720821</v>
      </c>
      <c r="AC969" s="24">
        <f>Calibrations!CA$97*('Bruker data input page'!AO969*10000)^2+('Bruker data input page'!AO969*10000)*Calibrations!CB$97+Calibrations!CC$97</f>
        <v>274.6813208337316</v>
      </c>
      <c r="AD969" s="24">
        <f>'Bruker data input page'!AW969*10000*Calibrations!CI$97+Calibrations!CJ$97</f>
        <v>92.310070778552628</v>
      </c>
      <c r="AE969" s="24">
        <f>'Bruker data input page'!AY969*10000*Calibrations!CP$97+Calibrations!CQ$97</f>
        <v>55.626702382040129</v>
      </c>
      <c r="AF969" s="24">
        <f>Calibrations!$CW$97*('Bruker data input page'!BA969*10000)^2+('Bruker data input page'!BA969*10000)*Calibrations!$CX$97+Calibrations!$CY$97</f>
        <v>86.049978891311611</v>
      </c>
      <c r="AG969" s="24">
        <f>'Bruker data input page'!BI969*10000*Calibrations!DD$97+Calibrations!DE$97</f>
        <v>1.9009381417320252</v>
      </c>
      <c r="AH969" s="24">
        <f>('Bruker data input page'!BK969*10000)*Calibrations!DK$97+Calibrations!DL$97</f>
        <v>88.560473333730641</v>
      </c>
      <c r="AI969" s="24">
        <f>Calibrations!DR$97*('Bruker data input page'!BM969*10000)^2+('Bruker data input page'!BM969*10000)*Calibrations!DS$97+Calibrations!DT$97</f>
        <v>37.141884889725318</v>
      </c>
      <c r="AJ969" s="24">
        <f>Calibrations!DY$97*('Bruker data input page'!BO969*10000)^2+Calibrations!DZ$97*('Bruker data input page'!BO969*10000)+Calibrations!EA$97</f>
        <v>99.015783594038936</v>
      </c>
      <c r="AK969" s="21"/>
      <c r="AL969" s="21"/>
    </row>
    <row r="970" spans="2:38">
      <c r="B970" s="27">
        <f>'Bruker data input page'!B1647</f>
        <v>0</v>
      </c>
      <c r="C970" s="21">
        <f>'Bruker data input page'!G1647</f>
        <v>0</v>
      </c>
      <c r="D970" s="21">
        <f>'Bruker data input page'!H1647</f>
        <v>0</v>
      </c>
      <c r="E970" s="26">
        <f>'Bruker data input page'!L1647</f>
        <v>0</v>
      </c>
      <c r="F970" s="26"/>
      <c r="G970" s="26" t="str">
        <f>'Bruker data input page'!DK970</f>
        <v>393-U1560B-27R-1A</v>
      </c>
      <c r="H970" s="26" t="str">
        <f>'Bruker data input page'!DL970</f>
        <v>SHLF</v>
      </c>
      <c r="I970" s="26">
        <f>'Bruker data input page'!DM970</f>
        <v>0</v>
      </c>
      <c r="J970" s="26">
        <f>'Bruker data input page'!DN970</f>
        <v>0</v>
      </c>
      <c r="K970" s="26">
        <f>'Bruker data input page'!DO970</f>
        <v>0</v>
      </c>
      <c r="L970" s="26">
        <f>'Bruker data input page'!DP970</f>
        <v>0</v>
      </c>
      <c r="M970" s="26">
        <f>'Bruker data input page'!DQ970</f>
        <v>0</v>
      </c>
      <c r="N970" s="26">
        <f>'Bruker data input page'!DR970</f>
        <v>0</v>
      </c>
      <c r="O970" s="26">
        <f>'Bruker data input page'!DS970</f>
        <v>131</v>
      </c>
      <c r="P970" s="21" t="str">
        <f>'Bruker data input page'!DT970</f>
        <v>20A BKGD</v>
      </c>
      <c r="Q970" s="21">
        <f>'Bruker data input page'!A970</f>
        <v>851</v>
      </c>
      <c r="R970" s="27">
        <f>'Bruker data input page'!B970</f>
        <v>44767.796527777777</v>
      </c>
      <c r="S970" s="22">
        <f>'Bruker data input page'!Y970*Calibrations!H$97+Calibrations!I$97</f>
        <v>55.598777055041687</v>
      </c>
      <c r="T970" s="23">
        <f>Calibrations!O$97*('Bruker data input page'!AK970/0.5993)^2+Calibrations!P$97*('Bruker data input page'!AK970/0.5993)+Calibrations!Q$97</f>
        <v>1.7012318084234292</v>
      </c>
      <c r="U970" s="22">
        <f>Calibrations!$V$97*'Bruker data input page'!W970^2+Calibrations!$W$97*'Bruker data input page'!W970+Calibrations!$X$97</f>
        <v>18.986146443038901</v>
      </c>
      <c r="V970" s="23">
        <f>('Bruker data input page'!AS970/0.69943)*Calibrations!AC$97+Calibrations!AD$97</f>
        <v>9.862849624590817</v>
      </c>
      <c r="W970" s="23">
        <f>'Bruker data input page'!U970*Calibrations!AQ$97+Calibrations!AR$97</f>
        <v>8.7056000967078404</v>
      </c>
      <c r="X970" s="23">
        <f>Calibrations!AJ$97*('Bruker data input page'!AQ970/0.77446)^2+('Bruker data input page'!AQ970/0.77446)*Calibrations!AK$97+Calibrations!AL$97</f>
        <v>0.15310856497768577</v>
      </c>
      <c r="Y970" s="23">
        <f>('Bruker data input page'!AI970/0.7147)*Calibrations!AX$97+Calibrations!AY$97</f>
        <v>11.307889229270852</v>
      </c>
      <c r="Z970" s="23">
        <f>('Bruker data input page'!AG970/0.8302)*Calibrations!BE$97+Calibrations!BF$97</f>
        <v>0.26446416119377758</v>
      </c>
      <c r="AA970" s="23">
        <f>((('Bruker data input page'!AA970/0.436)^2)*Calibrations!BK$97)+(('Bruker data input page'!AA970/0.436)*Calibrations!BL$97)+Calibrations!BM$97</f>
        <v>0.16731368576921968</v>
      </c>
      <c r="AB970" s="24">
        <f>'Bruker data input page'!AM970*Calibrations!BS$97*10000+Calibrations!BT$97</f>
        <v>427.57135417131144</v>
      </c>
      <c r="AC970" s="24">
        <f>Calibrations!CA$97*('Bruker data input page'!AO970*10000)^2+('Bruker data input page'!AO970*10000)*Calibrations!CB$97+Calibrations!CC$97</f>
        <v>258.22418291557005</v>
      </c>
      <c r="AD970" s="24">
        <f>'Bruker data input page'!AW970*10000*Calibrations!CI$97+Calibrations!CJ$97</f>
        <v>96.264183321104753</v>
      </c>
      <c r="AE970" s="24">
        <f>'Bruker data input page'!AY970*10000*Calibrations!CP$97+Calibrations!CQ$97</f>
        <v>54.598741113637267</v>
      </c>
      <c r="AF970" s="24">
        <f>Calibrations!$CW$97*('Bruker data input page'!BA970*10000)^2+('Bruker data input page'!BA970*10000)*Calibrations!$CX$97+Calibrations!$CY$97</f>
        <v>87.346128813100606</v>
      </c>
      <c r="AG970" s="24">
        <f>'Bruker data input page'!BI970*10000*Calibrations!DD$97+Calibrations!DE$97</f>
        <v>3.0310147047823475</v>
      </c>
      <c r="AH970" s="24">
        <f>('Bruker data input page'!BK970*10000)*Calibrations!DK$97+Calibrations!DL$97</f>
        <v>89.553650944811025</v>
      </c>
      <c r="AI970" s="24">
        <f>Calibrations!DR$97*('Bruker data input page'!BM970*10000)^2+('Bruker data input page'!BM970*10000)*Calibrations!DS$97+Calibrations!DT$97</f>
        <v>40.316155957916571</v>
      </c>
      <c r="AJ970" s="24">
        <f>Calibrations!DY$97*('Bruker data input page'!BO970*10000)^2+Calibrations!DZ$97*('Bruker data input page'!BO970*10000)+Calibrations!EA$97</f>
        <v>108.28899768852129</v>
      </c>
      <c r="AK970" s="21"/>
      <c r="AL970" s="21"/>
    </row>
    <row r="971" spans="2:38">
      <c r="B971" s="27">
        <f>'Bruker data input page'!B1648</f>
        <v>0</v>
      </c>
      <c r="C971" s="21">
        <f>'Bruker data input page'!G1648</f>
        <v>0</v>
      </c>
      <c r="D971" s="21">
        <f>'Bruker data input page'!H1648</f>
        <v>0</v>
      </c>
      <c r="E971" s="26">
        <f>'Bruker data input page'!L1648</f>
        <v>0</v>
      </c>
      <c r="F971" s="26"/>
      <c r="G971" s="26" t="str">
        <f>'Bruker data input page'!DK971</f>
        <v>393-U1560B-27R-2A</v>
      </c>
      <c r="H971" s="26" t="str">
        <f>'Bruker data input page'!DL971</f>
        <v>SHLF</v>
      </c>
      <c r="I971" s="26">
        <f>'Bruker data input page'!DM971</f>
        <v>0</v>
      </c>
      <c r="J971" s="26">
        <f>'Bruker data input page'!DN971</f>
        <v>0</v>
      </c>
      <c r="K971" s="26">
        <f>'Bruker data input page'!DO971</f>
        <v>0</v>
      </c>
      <c r="L971" s="26">
        <f>'Bruker data input page'!DP971</f>
        <v>0</v>
      </c>
      <c r="M971" s="26">
        <f>'Bruker data input page'!DQ971</f>
        <v>0</v>
      </c>
      <c r="N971" s="26">
        <f>'Bruker data input page'!DR971</f>
        <v>0</v>
      </c>
      <c r="O971" s="26">
        <f>'Bruker data input page'!DS971</f>
        <v>13</v>
      </c>
      <c r="P971" s="21" t="str">
        <f>'Bruker data input page'!DT971</f>
        <v>2A BKGD</v>
      </c>
      <c r="Q971" s="21">
        <f>'Bruker data input page'!A971</f>
        <v>852</v>
      </c>
      <c r="R971" s="27">
        <f>'Bruker data input page'!B971</f>
        <v>44767.800694444442</v>
      </c>
      <c r="S971" s="22">
        <f>'Bruker data input page'!Y971*Calibrations!H$97+Calibrations!I$97</f>
        <v>54.759586492566036</v>
      </c>
      <c r="T971" s="23">
        <f>Calibrations!O$97*('Bruker data input page'!AK971/0.5993)^2+Calibrations!P$97*('Bruker data input page'!AK971/0.5993)+Calibrations!Q$97</f>
        <v>1.7181158989858913</v>
      </c>
      <c r="U971" s="22">
        <f>Calibrations!$V$97*'Bruker data input page'!W971^2+Calibrations!$W$97*'Bruker data input page'!W971+Calibrations!$X$97</f>
        <v>18.472648792938358</v>
      </c>
      <c r="V971" s="23">
        <f>('Bruker data input page'!AS971/0.69943)*Calibrations!AC$97+Calibrations!AD$97</f>
        <v>10.648641441081006</v>
      </c>
      <c r="W971" s="23">
        <f>'Bruker data input page'!U971*Calibrations!AQ$97+Calibrations!AR$97</f>
        <v>10.091622870382999</v>
      </c>
      <c r="X971" s="23">
        <f>Calibrations!AJ$97*('Bruker data input page'!AQ971/0.77446)^2+('Bruker data input page'!AQ971/0.77446)*Calibrations!AK$97+Calibrations!AL$97</f>
        <v>0.16080295342505535</v>
      </c>
      <c r="Y971" s="23">
        <f>('Bruker data input page'!AI971/0.7147)*Calibrations!AX$97+Calibrations!AY$97</f>
        <v>11.519211511643103</v>
      </c>
      <c r="Z971" s="23">
        <f>('Bruker data input page'!AG971/0.8302)*Calibrations!BE$97+Calibrations!BF$97</f>
        <v>0.27578323104141211</v>
      </c>
      <c r="AA971" s="23">
        <f>((('Bruker data input page'!AA971/0.436)^2)*Calibrations!BK$97)+(('Bruker data input page'!AA971/0.436)*Calibrations!BL$97)+Calibrations!BM$97</f>
        <v>0.17350882196682293</v>
      </c>
      <c r="AB971" s="24">
        <f>'Bruker data input page'!AM971*Calibrations!BS$97*10000+Calibrations!BT$97</f>
        <v>384.69798167387523</v>
      </c>
      <c r="AC971" s="24">
        <f>Calibrations!CA$97*('Bruker data input page'!AO971*10000)^2+('Bruker data input page'!AO971*10000)*Calibrations!CB$97+Calibrations!CC$97</f>
        <v>309.1768739258797</v>
      </c>
      <c r="AD971" s="24">
        <f>'Bruker data input page'!AW971*10000*Calibrations!CI$97+Calibrations!CJ$97</f>
        <v>88.355958236000475</v>
      </c>
      <c r="AE971" s="24">
        <f>'Bruker data input page'!AY971*10000*Calibrations!CP$97+Calibrations!CQ$97</f>
        <v>56.654663650442998</v>
      </c>
      <c r="AF971" s="24">
        <f>Calibrations!$CW$97*('Bruker data input page'!BA971*10000)^2+('Bruker data input page'!BA971*10000)*Calibrations!$CX$97+Calibrations!$CY$97</f>
        <v>79.48025356452959</v>
      </c>
      <c r="AG971" s="24">
        <f>'Bruker data input page'!BI971*10000*Calibrations!DD$97+Calibrations!DE$97</f>
        <v>3.0310147047823475</v>
      </c>
      <c r="AH971" s="24">
        <f>('Bruker data input page'!BK971*10000)*Calibrations!DK$97+Calibrations!DL$97</f>
        <v>87.567295722650243</v>
      </c>
      <c r="AI971" s="24">
        <f>Calibrations!DR$97*('Bruker data input page'!BM971*10000)^2+('Bruker data input page'!BM971*10000)*Calibrations!DS$97+Calibrations!DT$97</f>
        <v>35.02425495428713</v>
      </c>
      <c r="AJ971" s="24">
        <f>Calibrations!DY$97*('Bruker data input page'!BO971*10000)^2+Calibrations!DZ$97*('Bruker data input page'!BO971*10000)+Calibrations!EA$97</f>
        <v>99.860350410426648</v>
      </c>
      <c r="AK971" s="21"/>
      <c r="AL971" s="21"/>
    </row>
    <row r="972" spans="2:38">
      <c r="B972" s="27">
        <f>'Bruker data input page'!B1649</f>
        <v>0</v>
      </c>
      <c r="C972" s="21">
        <f>'Bruker data input page'!G1649</f>
        <v>0</v>
      </c>
      <c r="D972" s="21">
        <f>'Bruker data input page'!H1649</f>
        <v>0</v>
      </c>
      <c r="E972" s="26">
        <f>'Bruker data input page'!L1649</f>
        <v>0</v>
      </c>
      <c r="F972" s="26"/>
      <c r="G972" s="26" t="str">
        <f>'Bruker data input page'!DK972</f>
        <v>393-U1560B-27R-2A</v>
      </c>
      <c r="H972" s="26" t="str">
        <f>'Bruker data input page'!DL972</f>
        <v>SHLF</v>
      </c>
      <c r="I972" s="26">
        <f>'Bruker data input page'!DM972</f>
        <v>0</v>
      </c>
      <c r="J972" s="26">
        <f>'Bruker data input page'!DN972</f>
        <v>0</v>
      </c>
      <c r="K972" s="26">
        <f>'Bruker data input page'!DO972</f>
        <v>0</v>
      </c>
      <c r="L972" s="26">
        <f>'Bruker data input page'!DP972</f>
        <v>0</v>
      </c>
      <c r="M972" s="26">
        <f>'Bruker data input page'!DQ972</f>
        <v>0</v>
      </c>
      <c r="N972" s="26">
        <f>'Bruker data input page'!DR972</f>
        <v>0</v>
      </c>
      <c r="O972" s="26">
        <f>'Bruker data input page'!DS972</f>
        <v>39</v>
      </c>
      <c r="P972" s="21" t="str">
        <f>'Bruker data input page'!DT972</f>
        <v>4A ALT</v>
      </c>
      <c r="Q972" s="21">
        <f>'Bruker data input page'!A972</f>
        <v>853</v>
      </c>
      <c r="R972" s="27">
        <f>'Bruker data input page'!B972</f>
        <v>44767.802777777775</v>
      </c>
      <c r="S972" s="22">
        <f>'Bruker data input page'!Y972*Calibrations!H$97+Calibrations!I$97</f>
        <v>50.875166690921333</v>
      </c>
      <c r="T972" s="23">
        <f>Calibrations!O$97*('Bruker data input page'!AK972/0.5993)^2+Calibrations!P$97*('Bruker data input page'!AK972/0.5993)+Calibrations!Q$97</f>
        <v>1.7826635311029984</v>
      </c>
      <c r="U972" s="22">
        <f>Calibrations!$V$97*'Bruker data input page'!W972^2+Calibrations!$W$97*'Bruker data input page'!W972+Calibrations!$X$97</f>
        <v>18.105168137600618</v>
      </c>
      <c r="V972" s="23">
        <f>('Bruker data input page'!AS972/0.69943)*Calibrations!AC$97+Calibrations!AD$97</f>
        <v>12.006219134295646</v>
      </c>
      <c r="W972" s="23">
        <f>'Bruker data input page'!U972*Calibrations!AQ$97+Calibrations!AR$97</f>
        <v>9.4406619722152953</v>
      </c>
      <c r="X972" s="23">
        <f>Calibrations!AJ$97*('Bruker data input page'!AQ972/0.77446)^2+('Bruker data input page'!AQ972/0.77446)*Calibrations!AK$97+Calibrations!AL$97</f>
        <v>0.15892708293837721</v>
      </c>
      <c r="Y972" s="23">
        <f>('Bruker data input page'!AI972/0.7147)*Calibrations!AX$97+Calibrations!AY$97</f>
        <v>11.257037901956494</v>
      </c>
      <c r="Z972" s="23">
        <f>('Bruker data input page'!AG972/0.8302)*Calibrations!BE$97+Calibrations!BF$97</f>
        <v>0.31064596617212648</v>
      </c>
      <c r="AA972" s="23">
        <f>((('Bruker data input page'!AA972/0.436)^2)*Calibrations!BK$97)+(('Bruker data input page'!AA972/0.436)*Calibrations!BL$97)+Calibrations!BM$97</f>
        <v>0.14897411254896342</v>
      </c>
      <c r="AB972" s="24">
        <f>'Bruker data input page'!AM972*Calibrations!BS$97*10000+Calibrations!BT$97</f>
        <v>345.25447897623394</v>
      </c>
      <c r="AC972" s="24">
        <f>Calibrations!CA$97*('Bruker data input page'!AO972*10000)^2+('Bruker data input page'!AO972*10000)*Calibrations!CB$97+Calibrations!CC$97</f>
        <v>276.68975139612257</v>
      </c>
      <c r="AD972" s="24">
        <f>'Bruker data input page'!AW972*10000*Calibrations!CI$97+Calibrations!CJ$97</f>
        <v>88.355958236000475</v>
      </c>
      <c r="AE972" s="24">
        <f>'Bruker data input page'!AY972*10000*Calibrations!CP$97+Calibrations!CQ$97</f>
        <v>59.738547455651592</v>
      </c>
      <c r="AF972" s="24">
        <f>Calibrations!$CW$97*('Bruker data input page'!BA972*10000)^2+('Bruker data input page'!BA972*10000)*Calibrations!$CX$97+Calibrations!$CY$97</f>
        <v>112.02346719916149</v>
      </c>
      <c r="AG972" s="24">
        <f>'Bruker data input page'!BI972*10000*Calibrations!DD$97+Calibrations!DE$97</f>
        <v>3.0310147047823475</v>
      </c>
      <c r="AH972" s="24">
        <f>('Bruker data input page'!BK972*10000)*Calibrations!DK$97+Calibrations!DL$97</f>
        <v>91.540006166971807</v>
      </c>
      <c r="AI972" s="24">
        <f>Calibrations!DR$97*('Bruker data input page'!BM972*10000)^2+('Bruker data input page'!BM972*10000)*Calibrations!DS$97+Calibrations!DT$97</f>
        <v>37.141884889725318</v>
      </c>
      <c r="AJ972" s="24">
        <f>Calibrations!DY$97*('Bruker data input page'!BO972*10000)^2+Calibrations!DZ$97*('Bruker data input page'!BO972*10000)+Calibrations!EA$97</f>
        <v>105.76365294692408</v>
      </c>
      <c r="AK972" s="21"/>
      <c r="AL972" s="21"/>
    </row>
    <row r="973" spans="2:38">
      <c r="B973" s="27">
        <f>'Bruker data input page'!B1650</f>
        <v>0</v>
      </c>
      <c r="C973" s="21">
        <f>'Bruker data input page'!G1650</f>
        <v>0</v>
      </c>
      <c r="D973" s="21">
        <f>'Bruker data input page'!H1650</f>
        <v>0</v>
      </c>
      <c r="E973" s="26">
        <f>'Bruker data input page'!L1650</f>
        <v>0</v>
      </c>
      <c r="F973" s="26"/>
      <c r="G973" s="26" t="str">
        <f>'Bruker data input page'!DK973</f>
        <v>393-U1560B-27R-2A</v>
      </c>
      <c r="H973" s="26" t="str">
        <f>'Bruker data input page'!DL973</f>
        <v>SHLF</v>
      </c>
      <c r="I973" s="26">
        <f>'Bruker data input page'!DM973</f>
        <v>0</v>
      </c>
      <c r="J973" s="26">
        <f>'Bruker data input page'!DN973</f>
        <v>0</v>
      </c>
      <c r="K973" s="26">
        <f>'Bruker data input page'!DO973</f>
        <v>0</v>
      </c>
      <c r="L973" s="26">
        <f>'Bruker data input page'!DP973</f>
        <v>0</v>
      </c>
      <c r="M973" s="26">
        <f>'Bruker data input page'!DQ973</f>
        <v>0</v>
      </c>
      <c r="N973" s="26">
        <f>'Bruker data input page'!DR973</f>
        <v>0</v>
      </c>
      <c r="O973" s="26">
        <f>'Bruker data input page'!DS973</f>
        <v>71</v>
      </c>
      <c r="P973" s="21" t="str">
        <f>'Bruker data input page'!DT973</f>
        <v>7C BKGD</v>
      </c>
      <c r="Q973" s="21">
        <f>'Bruker data input page'!A973</f>
        <v>854</v>
      </c>
      <c r="R973" s="27">
        <f>'Bruker data input page'!B973</f>
        <v>44767.804166666669</v>
      </c>
      <c r="S973" s="22">
        <f>'Bruker data input page'!Y973*Calibrations!H$97+Calibrations!I$97</f>
        <v>55.178053031011345</v>
      </c>
      <c r="T973" s="23">
        <f>Calibrations!O$97*('Bruker data input page'!AK973/0.5993)^2+Calibrations!P$97*('Bruker data input page'!AK973/0.5993)+Calibrations!Q$97</f>
        <v>1.6192147867154016</v>
      </c>
      <c r="U973" s="22">
        <f>Calibrations!$V$97*'Bruker data input page'!W973^2+Calibrations!$W$97*'Bruker data input page'!W973+Calibrations!$X$97</f>
        <v>18.498965549127998</v>
      </c>
      <c r="V973" s="23">
        <f>('Bruker data input page'!AS973/0.69943)*Calibrations!AC$97+Calibrations!AD$97</f>
        <v>10.563585953252124</v>
      </c>
      <c r="W973" s="23">
        <f>'Bruker data input page'!U973*Calibrations!AQ$97+Calibrations!AR$97</f>
        <v>9.4522621070207791</v>
      </c>
      <c r="X973" s="23">
        <f>Calibrations!AJ$97*('Bruker data input page'!AQ973/0.77446)^2+('Bruker data input page'!AQ973/0.77446)*Calibrations!AK$97+Calibrations!AL$97</f>
        <v>0.16080295342505535</v>
      </c>
      <c r="Y973" s="23">
        <f>('Bruker data input page'!AI973/0.7147)*Calibrations!AX$97+Calibrations!AY$97</f>
        <v>11.10052543345601</v>
      </c>
      <c r="Z973" s="23">
        <f>('Bruker data input page'!AG973/0.8302)*Calibrations!BE$97+Calibrations!BF$97</f>
        <v>0.35230014321142161</v>
      </c>
      <c r="AA973" s="23">
        <f>((('Bruker data input page'!AA973/0.436)^2)*Calibrations!BK$97)+(('Bruker data input page'!AA973/0.436)*Calibrations!BL$97)+Calibrations!BM$97</f>
        <v>0.13120160851561796</v>
      </c>
      <c r="AB973" s="24">
        <f>'Bruker data input page'!AM973*Calibrations!BS$97*10000+Calibrations!BT$97</f>
        <v>462.72751961920909</v>
      </c>
      <c r="AC973" s="24">
        <f>Calibrations!CA$97*('Bruker data input page'!AO973*10000)^2+('Bruker data input page'!AO973*10000)*Calibrations!CB$97+Calibrations!CC$97</f>
        <v>208.2242171205817</v>
      </c>
      <c r="AD973" s="24">
        <f>'Bruker data input page'!AW973*10000*Calibrations!CI$97+Calibrations!CJ$97</f>
        <v>100.21829586365688</v>
      </c>
      <c r="AE973" s="24">
        <f>'Bruker data input page'!AY973*10000*Calibrations!CP$97+Calibrations!CQ$97</f>
        <v>58.710586187248722</v>
      </c>
      <c r="AF973" s="24">
        <f>Calibrations!$CW$97*('Bruker data input page'!BA973*10000)^2+('Bruker data input page'!BA973*10000)*Calibrations!$CX$97+Calibrations!$CY$97</f>
        <v>80.80606205893092</v>
      </c>
      <c r="AG973" s="24">
        <f>'Bruker data input page'!BI973*10000*Calibrations!DD$97+Calibrations!DE$97</f>
        <v>8.6813975200339613</v>
      </c>
      <c r="AH973" s="24">
        <f>('Bruker data input page'!BK973*10000)*Calibrations!DK$97+Calibrations!DL$97</f>
        <v>92.533183778052205</v>
      </c>
      <c r="AI973" s="24">
        <f>Calibrations!DR$97*('Bruker data input page'!BM973*10000)^2+('Bruker data input page'!BM973*10000)*Calibrations!DS$97+Calibrations!DT$97</f>
        <v>37.141884889725318</v>
      </c>
      <c r="AJ973" s="24">
        <f>Calibrations!DY$97*('Bruker data input page'!BO973*10000)^2+Calibrations!DZ$97*('Bruker data input page'!BO973*10000)+Calibrations!EA$97</f>
        <v>101.54855563125028</v>
      </c>
      <c r="AK973" s="21"/>
      <c r="AL973" s="21"/>
    </row>
    <row r="974" spans="2:38">
      <c r="B974" s="27">
        <f>'Bruker data input page'!B1651</f>
        <v>0</v>
      </c>
      <c r="C974" s="21">
        <f>'Bruker data input page'!G1651</f>
        <v>0</v>
      </c>
      <c r="D974" s="21">
        <f>'Bruker data input page'!H1651</f>
        <v>0</v>
      </c>
      <c r="E974" s="26">
        <f>'Bruker data input page'!L1651</f>
        <v>0</v>
      </c>
      <c r="F974" s="26"/>
      <c r="G974" s="26" t="str">
        <f>'Bruker data input page'!DK974</f>
        <v>393-U1560B-27R-2A</v>
      </c>
      <c r="H974" s="26" t="str">
        <f>'Bruker data input page'!DL974</f>
        <v>SHLF</v>
      </c>
      <c r="I974" s="26">
        <f>'Bruker data input page'!DM974</f>
        <v>0</v>
      </c>
      <c r="J974" s="26">
        <f>'Bruker data input page'!DN974</f>
        <v>0</v>
      </c>
      <c r="K974" s="26">
        <f>'Bruker data input page'!DO974</f>
        <v>0</v>
      </c>
      <c r="L974" s="26">
        <f>'Bruker data input page'!DP974</f>
        <v>0</v>
      </c>
      <c r="M974" s="26">
        <f>'Bruker data input page'!DQ974</f>
        <v>0</v>
      </c>
      <c r="N974" s="26">
        <f>'Bruker data input page'!DR974</f>
        <v>0</v>
      </c>
      <c r="O974" s="26">
        <f>'Bruker data input page'!DS974</f>
        <v>88</v>
      </c>
      <c r="P974" s="21" t="str">
        <f>'Bruker data input page'!DT974</f>
        <v>10A BKGD</v>
      </c>
      <c r="Q974" s="21">
        <f>'Bruker data input page'!A974</f>
        <v>855</v>
      </c>
      <c r="R974" s="27">
        <f>'Bruker data input page'!B974</f>
        <v>44767.806250000001</v>
      </c>
      <c r="S974" s="22">
        <f>'Bruker data input page'!Y974*Calibrations!H$97+Calibrations!I$97</f>
        <v>54.802953978804688</v>
      </c>
      <c r="T974" s="23">
        <f>Calibrations!O$97*('Bruker data input page'!AK974/0.5993)^2+Calibrations!P$97*('Bruker data input page'!AK974/0.5993)+Calibrations!Q$97</f>
        <v>1.7941267091100639</v>
      </c>
      <c r="U974" s="22">
        <f>Calibrations!$V$97*'Bruker data input page'!W974^2+Calibrations!$W$97*'Bruker data input page'!W974+Calibrations!$X$97</f>
        <v>18.585260034934905</v>
      </c>
      <c r="V974" s="23">
        <f>('Bruker data input page'!AS974/0.69943)*Calibrations!AC$97+Calibrations!AD$97</f>
        <v>10.481984495385834</v>
      </c>
      <c r="W974" s="23">
        <f>'Bruker data input page'!U974*Calibrations!AQ$97+Calibrations!AR$97</f>
        <v>8.2773617868054181</v>
      </c>
      <c r="X974" s="23">
        <f>Calibrations!AJ$97*('Bruker data input page'!AQ974/0.77446)^2+('Bruker data input page'!AQ974/0.77446)*Calibrations!AK$97+Calibrations!AL$97</f>
        <v>0.16296912435214894</v>
      </c>
      <c r="Y974" s="23">
        <f>('Bruker data input page'!AI974/0.7147)*Calibrations!AX$97+Calibrations!AY$97</f>
        <v>11.732208538328102</v>
      </c>
      <c r="Z974" s="23">
        <f>('Bruker data input page'!AG974/0.8302)*Calibrations!BE$97+Calibrations!BF$97</f>
        <v>0.29404466372892918</v>
      </c>
      <c r="AA974" s="23">
        <f>((('Bruker data input page'!AA974/0.436)^2)*Calibrations!BK$97)+(('Bruker data input page'!AA974/0.436)*Calibrations!BL$97)+Calibrations!BM$97</f>
        <v>0.123374845821605</v>
      </c>
      <c r="AB974" s="24">
        <f>'Bruker data input page'!AM974*Calibrations!BS$97*10000+Calibrations!BT$97</f>
        <v>364.11876287510586</v>
      </c>
      <c r="AC974" s="24">
        <f>Calibrations!CA$97*('Bruker data input page'!AO974*10000)^2+('Bruker data input page'!AO974*10000)*Calibrations!CB$97+Calibrations!CC$97</f>
        <v>304.59555571846374</v>
      </c>
      <c r="AD974" s="24">
        <f>'Bruker data input page'!AW974*10000*Calibrations!CI$97+Calibrations!CJ$97</f>
        <v>105.16093654184704</v>
      </c>
      <c r="AE974" s="24">
        <f>'Bruker data input page'!AY974*10000*Calibrations!CP$97+Calibrations!CQ$97</f>
        <v>62.822431260860185</v>
      </c>
      <c r="AF974" s="24">
        <f>Calibrations!$CW$97*('Bruker data input page'!BA974*10000)^2+('Bruker data input page'!BA974*10000)*Calibrations!$CX$97+Calibrations!$CY$97</f>
        <v>93.737902704208523</v>
      </c>
      <c r="AG974" s="24" t="e">
        <f>'Bruker data input page'!BI974*10000*Calibrations!DD$97+Calibrations!DE$97</f>
        <v>#VALUE!</v>
      </c>
      <c r="AH974" s="24">
        <f>('Bruker data input page'!BK974*10000)*Calibrations!DK$97+Calibrations!DL$97</f>
        <v>89.553650944811025</v>
      </c>
      <c r="AI974" s="24">
        <f>Calibrations!DR$97*('Bruker data input page'!BM974*10000)^2+('Bruker data input page'!BM974*10000)*Calibrations!DS$97+Calibrations!DT$97</f>
        <v>39.258355446514962</v>
      </c>
      <c r="AJ974" s="24">
        <f>Calibrations!DY$97*('Bruker data input page'!BO974*10000)^2+Calibrations!DZ$97*('Bruker data input page'!BO974*10000)+Calibrations!EA$97</f>
        <v>106.60574399810709</v>
      </c>
      <c r="AK974" s="21"/>
      <c r="AL974" s="21"/>
    </row>
    <row r="975" spans="2:38">
      <c r="B975" s="27">
        <f>'Bruker data input page'!B1652</f>
        <v>0</v>
      </c>
      <c r="C975" s="21">
        <f>'Bruker data input page'!G1652</f>
        <v>0</v>
      </c>
      <c r="D975" s="21">
        <f>'Bruker data input page'!H1652</f>
        <v>0</v>
      </c>
      <c r="E975" s="26">
        <f>'Bruker data input page'!L1652</f>
        <v>0</v>
      </c>
      <c r="F975" s="26"/>
      <c r="G975" s="26" t="str">
        <f>'Bruker data input page'!DK975</f>
        <v>393-U1560B-27R-2A</v>
      </c>
      <c r="H975" s="26" t="str">
        <f>'Bruker data input page'!DL975</f>
        <v>SHLF</v>
      </c>
      <c r="I975" s="26">
        <f>'Bruker data input page'!DM975</f>
        <v>0</v>
      </c>
      <c r="J975" s="26">
        <f>'Bruker data input page'!DN975</f>
        <v>0</v>
      </c>
      <c r="K975" s="26">
        <f>'Bruker data input page'!DO975</f>
        <v>0</v>
      </c>
      <c r="L975" s="26">
        <f>'Bruker data input page'!DP975</f>
        <v>0</v>
      </c>
      <c r="M975" s="26">
        <f>'Bruker data input page'!DQ975</f>
        <v>0</v>
      </c>
      <c r="N975" s="26">
        <f>'Bruker data input page'!DR975</f>
        <v>0</v>
      </c>
      <c r="O975" s="26">
        <f>'Bruker data input page'!DS975</f>
        <v>4</v>
      </c>
      <c r="P975" s="21" t="str">
        <f>'Bruker data input page'!DT975</f>
        <v>1A ALT</v>
      </c>
      <c r="Q975" s="21">
        <f>'Bruker data input page'!A975</f>
        <v>856</v>
      </c>
      <c r="R975" s="27">
        <f>'Bruker data input page'!B975</f>
        <v>44767.813888888886</v>
      </c>
      <c r="S975" s="22">
        <f>'Bruker data input page'!Y975*Calibrations!H$97+Calibrations!I$97</f>
        <v>49.864050778891347</v>
      </c>
      <c r="T975" s="23">
        <f>Calibrations!O$97*('Bruker data input page'!AK975/0.5993)^2+Calibrations!P$97*('Bruker data input page'!AK975/0.5993)+Calibrations!Q$97</f>
        <v>1.961302816864515</v>
      </c>
      <c r="U975" s="22">
        <f>Calibrations!$V$97*'Bruker data input page'!W975^2+Calibrations!$W$97*'Bruker data input page'!W975+Calibrations!$X$97</f>
        <v>17.698615315371573</v>
      </c>
      <c r="V975" s="23">
        <f>('Bruker data input page'!AS975/0.69943)*Calibrations!AC$97+Calibrations!AD$97</f>
        <v>12.923264089364416</v>
      </c>
      <c r="W975" s="23">
        <f>'Bruker data input page'!U975*Calibrations!AQ$97+Calibrations!AR$97</f>
        <v>7.1817290544275236</v>
      </c>
      <c r="X975" s="23">
        <f>Calibrations!AJ$97*('Bruker data input page'!AQ975/0.77446)^2+('Bruker data input page'!AQ975/0.77446)*Calibrations!AK$97+Calibrations!AL$97</f>
        <v>0.16253941323940668</v>
      </c>
      <c r="Y975" s="23">
        <f>('Bruker data input page'!AI975/0.7147)*Calibrations!AX$97+Calibrations!AY$97</f>
        <v>10.971265622408428</v>
      </c>
      <c r="Z975" s="23">
        <f>('Bruker data input page'!AG975/0.8302)*Calibrations!BE$97+Calibrations!BF$97</f>
        <v>0.19413500720714161</v>
      </c>
      <c r="AA975" s="23">
        <f>((('Bruker data input page'!AA975/0.436)^2)*Calibrations!BK$97)+(('Bruker data input page'!AA975/0.436)*Calibrations!BL$97)+Calibrations!BM$97</f>
        <v>0.19736661515565551</v>
      </c>
      <c r="AB975" s="24">
        <f>'Bruker data input page'!AM975*Calibrations!BS$97*10000+Calibrations!BT$97</f>
        <v>315.24311822802866</v>
      </c>
      <c r="AC975" s="24">
        <f>Calibrations!CA$97*('Bruker data input page'!AO975*10000)^2+('Bruker data input page'!AO975*10000)*Calibrations!CB$97+Calibrations!CC$97</f>
        <v>331.90912827200975</v>
      </c>
      <c r="AD975" s="24">
        <f>'Bruker data input page'!AW975*10000*Calibrations!CI$97+Calibrations!CJ$97</f>
        <v>91.321542642914579</v>
      </c>
      <c r="AE975" s="24">
        <f>'Bruker data input page'!AY975*10000*Calibrations!CP$97+Calibrations!CQ$97</f>
        <v>63.850392529263047</v>
      </c>
      <c r="AF975" s="24">
        <f>Calibrations!$CW$97*('Bruker data input page'!BA975*10000)^2+('Bruker data input page'!BA975*10000)*Calibrations!$CX$97+Calibrations!$CY$97</f>
        <v>121.23005052706908</v>
      </c>
      <c r="AG975" s="24">
        <f>'Bruker data input page'!BI975*10000*Calibrations!DD$97+Calibrations!DE$97</f>
        <v>4.1610912678326706</v>
      </c>
      <c r="AH975" s="24">
        <f>('Bruker data input page'!BK975*10000)*Calibrations!DK$97+Calibrations!DL$97</f>
        <v>125.3080449437051</v>
      </c>
      <c r="AI975" s="24">
        <f>Calibrations!DR$97*('Bruker data input page'!BM975*10000)^2+('Bruker data input page'!BM975*10000)*Calibrations!DS$97+Calibrations!DT$97</f>
        <v>46.656872288421361</v>
      </c>
      <c r="AJ975" s="24">
        <f>Calibrations!DY$97*('Bruker data input page'!BO975*10000)^2+Calibrations!DZ$97*('Bruker data input page'!BO975*10000)+Calibrations!EA$97</f>
        <v>115.00963362415462</v>
      </c>
      <c r="AK975" s="21"/>
      <c r="AL975" s="21"/>
    </row>
    <row r="976" spans="2:38">
      <c r="B976" s="27">
        <f>'Bruker data input page'!B1653</f>
        <v>0</v>
      </c>
      <c r="C976" s="21">
        <f>'Bruker data input page'!G1653</f>
        <v>0</v>
      </c>
      <c r="D976" s="21">
        <f>'Bruker data input page'!H1653</f>
        <v>0</v>
      </c>
      <c r="E976" s="26">
        <f>'Bruker data input page'!L1653</f>
        <v>0</v>
      </c>
      <c r="F976" s="26"/>
      <c r="G976" s="26" t="str">
        <f>'Bruker data input page'!DK976</f>
        <v>393-U1560B-27R-2A</v>
      </c>
      <c r="H976" s="26" t="str">
        <f>'Bruker data input page'!DL976</f>
        <v>SHLF</v>
      </c>
      <c r="I976" s="26">
        <f>'Bruker data input page'!DM976</f>
        <v>0</v>
      </c>
      <c r="J976" s="26">
        <f>'Bruker data input page'!DN976</f>
        <v>0</v>
      </c>
      <c r="K976" s="26">
        <f>'Bruker data input page'!DO976</f>
        <v>0</v>
      </c>
      <c r="L976" s="26">
        <f>'Bruker data input page'!DP976</f>
        <v>0</v>
      </c>
      <c r="M976" s="26">
        <f>'Bruker data input page'!DQ976</f>
        <v>0</v>
      </c>
      <c r="N976" s="26">
        <f>'Bruker data input page'!DR976</f>
        <v>0</v>
      </c>
      <c r="O976" s="26">
        <f>'Bruker data input page'!DS976</f>
        <v>10</v>
      </c>
      <c r="P976" s="21" t="str">
        <f>'Bruker data input page'!DT976</f>
        <v>3A ALT</v>
      </c>
      <c r="Q976" s="21">
        <f>'Bruker data input page'!A976</f>
        <v>857</v>
      </c>
      <c r="R976" s="27">
        <f>'Bruker data input page'!B976</f>
        <v>44767.817361111112</v>
      </c>
      <c r="S976" s="22">
        <f>'Bruker data input page'!Y976*Calibrations!H$97+Calibrations!I$97</f>
        <v>47.19819793303742</v>
      </c>
      <c r="T976" s="23">
        <f>Calibrations!O$97*('Bruker data input page'!AK976/0.5993)^2+Calibrations!P$97*('Bruker data input page'!AK976/0.5993)+Calibrations!Q$97</f>
        <v>1.9486625699703206</v>
      </c>
      <c r="U976" s="22">
        <f>Calibrations!$V$97*'Bruker data input page'!W976^2+Calibrations!$W$97*'Bruker data input page'!W976+Calibrations!$X$97</f>
        <v>17.625480640895244</v>
      </c>
      <c r="V976" s="23">
        <f>('Bruker data input page'!AS976/0.69943)*Calibrations!AC$97+Calibrations!AD$97</f>
        <v>12.912901999476633</v>
      </c>
      <c r="W976" s="23">
        <f>'Bruker data input page'!U976*Calibrations!AQ$97+Calibrations!AR$97</f>
        <v>5.750465755010981</v>
      </c>
      <c r="X976" s="23">
        <f>Calibrations!AJ$97*('Bruker data input page'!AQ976/0.77446)^2+('Bruker data input page'!AQ976/0.77446)*Calibrations!AK$97+Calibrations!AL$97</f>
        <v>0.14810182677488848</v>
      </c>
      <c r="Y976" s="23">
        <f>('Bruker data input page'!AI976/0.7147)*Calibrations!AX$97+Calibrations!AY$97</f>
        <v>11.202989335499613</v>
      </c>
      <c r="Z976" s="23">
        <f>('Bruker data input page'!AG976/0.8302)*Calibrations!BE$97+Calibrations!BF$97</f>
        <v>0.18115580711518731</v>
      </c>
      <c r="AA976" s="23">
        <f>((('Bruker data input page'!AA976/0.436)^2)*Calibrations!BK$97)+(('Bruker data input page'!AA976/0.436)*Calibrations!BL$97)+Calibrations!BM$97</f>
        <v>0.23433487104851358</v>
      </c>
      <c r="AB976" s="24">
        <f>'Bruker data input page'!AM976*Calibrations!BS$97*10000+Calibrations!BT$97</f>
        <v>382.12557932402905</v>
      </c>
      <c r="AC976" s="24">
        <f>Calibrations!CA$97*('Bruker data input page'!AO976*10000)^2+('Bruker data input page'!AO976*10000)*Calibrations!CB$97+Calibrations!CC$97</f>
        <v>328.53093136175414</v>
      </c>
      <c r="AD976" s="24">
        <f>'Bruker data input page'!AW976*10000*Calibrations!CI$97+Calibrations!CJ$97</f>
        <v>83.413317557810331</v>
      </c>
      <c r="AE976" s="24">
        <f>'Bruker data input page'!AY976*10000*Calibrations!CP$97+Calibrations!CQ$97</f>
        <v>51.514857308428674</v>
      </c>
      <c r="AF976" s="24">
        <f>Calibrations!$CW$97*('Bruker data input page'!BA976*10000)^2+('Bruker data input page'!BA976*10000)*Calibrations!$CX$97+Calibrations!$CY$97</f>
        <v>126.79138438503098</v>
      </c>
      <c r="AG976" s="24" t="e">
        <f>'Bruker data input page'!BI976*10000*Calibrations!DD$97+Calibrations!DE$97</f>
        <v>#VALUE!</v>
      </c>
      <c r="AH976" s="24">
        <f>('Bruker data input page'!BK976*10000)*Calibrations!DK$97+Calibrations!DL$97</f>
        <v>117.36262405506197</v>
      </c>
      <c r="AI976" s="24">
        <f>Calibrations!DR$97*('Bruker data input page'!BM976*10000)^2+('Bruker data input page'!BM976*10000)*Calibrations!DS$97+Calibrations!DT$97</f>
        <v>45.600810844992573</v>
      </c>
      <c r="AJ976" s="24">
        <f>Calibrations!DY$97*('Bruker data input page'!BO976*10000)^2+Calibrations!DZ$97*('Bruker data input page'!BO976*10000)+Calibrations!EA$97</f>
        <v>109.97101349633316</v>
      </c>
      <c r="AK976" s="21"/>
      <c r="AL976" s="21"/>
    </row>
    <row r="977" spans="2:38">
      <c r="B977" s="27">
        <f>'Bruker data input page'!B1654</f>
        <v>0</v>
      </c>
      <c r="C977" s="21">
        <f>'Bruker data input page'!G1654</f>
        <v>0</v>
      </c>
      <c r="D977" s="21">
        <f>'Bruker data input page'!H1654</f>
        <v>0</v>
      </c>
      <c r="E977" s="26">
        <f>'Bruker data input page'!L1654</f>
        <v>0</v>
      </c>
      <c r="F977" s="26"/>
      <c r="G977" s="26" t="str">
        <f>'Bruker data input page'!DK977</f>
        <v>393-U1560B-27R-2A</v>
      </c>
      <c r="H977" s="26" t="str">
        <f>'Bruker data input page'!DL977</f>
        <v>SHLF</v>
      </c>
      <c r="I977" s="26">
        <f>'Bruker data input page'!DM977</f>
        <v>0</v>
      </c>
      <c r="J977" s="26">
        <f>'Bruker data input page'!DN977</f>
        <v>0</v>
      </c>
      <c r="K977" s="26">
        <f>'Bruker data input page'!DO977</f>
        <v>0</v>
      </c>
      <c r="L977" s="26">
        <f>'Bruker data input page'!DP977</f>
        <v>0</v>
      </c>
      <c r="M977" s="26">
        <f>'Bruker data input page'!DQ977</f>
        <v>0</v>
      </c>
      <c r="N977" s="26">
        <f>'Bruker data input page'!DR977</f>
        <v>0</v>
      </c>
      <c r="O977" s="26">
        <f>'Bruker data input page'!DS977</f>
        <v>16</v>
      </c>
      <c r="P977" s="21" t="str">
        <f>'Bruker data input page'!DT977</f>
        <v>4A BKGD</v>
      </c>
      <c r="Q977" s="21">
        <f>'Bruker data input page'!A977</f>
        <v>858</v>
      </c>
      <c r="R977" s="27">
        <f>'Bruker data input page'!B977</f>
        <v>44767.819444444445</v>
      </c>
      <c r="S977" s="22">
        <f>'Bruker data input page'!Y977*Calibrations!H$97+Calibrations!I$97</f>
        <v>53.95176309821916</v>
      </c>
      <c r="T977" s="23">
        <f>Calibrations!O$97*('Bruker data input page'!AK977/0.5993)^2+Calibrations!P$97*('Bruker data input page'!AK977/0.5993)+Calibrations!Q$97</f>
        <v>1.6002715598364838</v>
      </c>
      <c r="U977" s="22">
        <f>Calibrations!$V$97*'Bruker data input page'!W977^2+Calibrations!$W$97*'Bruker data input page'!W977+Calibrations!$X$97</f>
        <v>17.964077725303142</v>
      </c>
      <c r="V977" s="23">
        <f>('Bruker data input page'!AS977/0.69943)*Calibrations!AC$97+Calibrations!AD$97</f>
        <v>9.7976548090468505</v>
      </c>
      <c r="W977" s="23">
        <f>'Bruker data input page'!U977*Calibrations!AQ$97+Calibrations!AR$97</f>
        <v>9.7952394261029028</v>
      </c>
      <c r="X977" s="23">
        <f>Calibrations!AJ$97*('Bruker data input page'!AQ977/0.77446)^2+('Bruker data input page'!AQ977/0.77446)*Calibrations!AK$97+Calibrations!AL$97</f>
        <v>0.14749285023016667</v>
      </c>
      <c r="Y977" s="23">
        <f>('Bruker data input page'!AI977/0.7147)*Calibrations!AX$97+Calibrations!AY$97</f>
        <v>10.902144357136816</v>
      </c>
      <c r="Z977" s="23">
        <f>('Bruker data input page'!AG977/0.8302)*Calibrations!BE$97+Calibrations!BF$97</f>
        <v>0.20077552818442054</v>
      </c>
      <c r="AA977" s="23">
        <f>((('Bruker data input page'!AA977/0.436)^2)*Calibrations!BK$97)+(('Bruker data input page'!AA977/0.436)*Calibrations!BL$97)+Calibrations!BM$97</f>
        <v>0.1166413424565808</v>
      </c>
      <c r="AB977" s="24">
        <f>'Bruker data input page'!AM977*Calibrations!BS$97*10000+Calibrations!BT$97</f>
        <v>358.11649072546481</v>
      </c>
      <c r="AC977" s="24">
        <f>Calibrations!CA$97*('Bruker data input page'!AO977*10000)^2+('Bruker data input page'!AO977*10000)*Calibrations!CB$97+Calibrations!CC$97</f>
        <v>295.22995398121873</v>
      </c>
      <c r="AD977" s="24">
        <f>'Bruker data input page'!AW977*10000*Calibrations!CI$97+Calibrations!CJ$97</f>
        <v>225.76136908968687</v>
      </c>
      <c r="AE977" s="24">
        <f>'Bruker data input page'!AY977*10000*Calibrations!CP$97+Calibrations!CQ$97</f>
        <v>66.934276334471647</v>
      </c>
      <c r="AF977" s="24">
        <f>Calibrations!$CW$97*('Bruker data input page'!BA977*10000)^2+('Bruker data input page'!BA977*10000)*Calibrations!$CX$97+Calibrations!$CY$97</f>
        <v>86.049978891311611</v>
      </c>
      <c r="AG977" s="24">
        <f>'Bruker data input page'!BI977*10000*Calibrations!DD$97+Calibrations!DE$97</f>
        <v>1.9009381417320252</v>
      </c>
      <c r="AH977" s="24">
        <f>('Bruker data input page'!BK977*10000)*Calibrations!DK$97+Calibrations!DL$97</f>
        <v>90.546828555891409</v>
      </c>
      <c r="AI977" s="24">
        <f>Calibrations!DR$97*('Bruker data input page'!BM977*10000)^2+('Bruker data input page'!BM977*10000)*Calibrations!DS$97+Calibrations!DT$97</f>
        <v>38.200265090451204</v>
      </c>
      <c r="AJ977" s="24">
        <f>Calibrations!DY$97*('Bruker data input page'!BO977*10000)^2+Calibrations!DZ$97*('Bruker data input page'!BO977*10000)+Calibrations!EA$97</f>
        <v>109.97101349633316</v>
      </c>
      <c r="AK977" s="21"/>
      <c r="AL977" s="21"/>
    </row>
    <row r="978" spans="2:38">
      <c r="B978" s="27">
        <f>'Bruker data input page'!B1655</f>
        <v>0</v>
      </c>
      <c r="C978" s="21">
        <f>'Bruker data input page'!G1655</f>
        <v>0</v>
      </c>
      <c r="D978" s="21">
        <f>'Bruker data input page'!H1655</f>
        <v>0</v>
      </c>
      <c r="E978" s="26">
        <f>'Bruker data input page'!L1655</f>
        <v>0</v>
      </c>
      <c r="F978" s="26"/>
      <c r="G978" s="26" t="str">
        <f>'Bruker data input page'!DK978</f>
        <v>393-U1560B-27R-2A</v>
      </c>
      <c r="H978" s="26" t="str">
        <f>'Bruker data input page'!DL978</f>
        <v>SHLF</v>
      </c>
      <c r="I978" s="26">
        <f>'Bruker data input page'!DM978</f>
        <v>0</v>
      </c>
      <c r="J978" s="26">
        <f>'Bruker data input page'!DN978</f>
        <v>0</v>
      </c>
      <c r="K978" s="26">
        <f>'Bruker data input page'!DO978</f>
        <v>0</v>
      </c>
      <c r="L978" s="26">
        <f>'Bruker data input page'!DP978</f>
        <v>0</v>
      </c>
      <c r="M978" s="26">
        <f>'Bruker data input page'!DQ978</f>
        <v>0</v>
      </c>
      <c r="N978" s="26">
        <f>'Bruker data input page'!DR978</f>
        <v>0</v>
      </c>
      <c r="O978" s="26">
        <f>'Bruker data input page'!DS978</f>
        <v>48</v>
      </c>
      <c r="P978" s="21" t="str">
        <f>'Bruker data input page'!DT978</f>
        <v>8A BKGD</v>
      </c>
      <c r="Q978" s="21">
        <f>'Bruker data input page'!A978</f>
        <v>859</v>
      </c>
      <c r="R978" s="27">
        <f>'Bruker data input page'!B978</f>
        <v>44767.821527777778</v>
      </c>
      <c r="S978" s="22">
        <f>'Bruker data input page'!Y978*Calibrations!H$97+Calibrations!I$97</f>
        <v>55.165221007685943</v>
      </c>
      <c r="T978" s="23">
        <f>Calibrations!O$97*('Bruker data input page'!AK978/0.5993)^2+Calibrations!P$97*('Bruker data input page'!AK978/0.5993)+Calibrations!Q$97</f>
        <v>1.6634106083695679</v>
      </c>
      <c r="U978" s="22">
        <f>Calibrations!$V$97*'Bruker data input page'!W978^2+Calibrations!$W$97*'Bruker data input page'!W978+Calibrations!$X$97</f>
        <v>18.222193495780342</v>
      </c>
      <c r="V978" s="23">
        <f>('Bruker data input page'!AS978/0.69943)*Calibrations!AC$97+Calibrations!AD$97</f>
        <v>11.184447839028437</v>
      </c>
      <c r="W978" s="23">
        <f>'Bruker data input page'!U978*Calibrations!AQ$97+Calibrations!AR$97</f>
        <v>10.485254111449066</v>
      </c>
      <c r="X978" s="23">
        <f>Calibrations!AJ$97*('Bruker data input page'!AQ978/0.77446)^2+('Bruker data input page'!AQ978/0.77446)*Calibrations!AK$97+Calibrations!AL$97</f>
        <v>0.16603184897341455</v>
      </c>
      <c r="Y978" s="23">
        <f>('Bruker data input page'!AI978/0.7147)*Calibrations!AX$97+Calibrations!AY$97</f>
        <v>11.145134531968306</v>
      </c>
      <c r="Z978" s="23">
        <f>('Bruker data input page'!AG978/0.8302)*Calibrations!BE$97+Calibrations!BF$97</f>
        <v>0.2139056492076766</v>
      </c>
      <c r="AA978" s="23">
        <f>((('Bruker data input page'!AA978/0.436)^2)*Calibrations!BK$97)+(('Bruker data input page'!AA978/0.436)*Calibrations!BL$97)+Calibrations!BM$97</f>
        <v>0.14084862937814574</v>
      </c>
      <c r="AB978" s="24">
        <f>'Bruker data input page'!AM978*Calibrations!BS$97*10000+Calibrations!BT$97</f>
        <v>332.39246722700312</v>
      </c>
      <c r="AC978" s="24">
        <f>Calibrations!CA$97*('Bruker data input page'!AO978*10000)^2+('Bruker data input page'!AO978*10000)*Calibrations!CB$97+Calibrations!CC$97</f>
        <v>252.93925159045548</v>
      </c>
      <c r="AD978" s="24">
        <f>'Bruker data input page'!AW978*10000*Calibrations!CI$97+Calibrations!CJ$97</f>
        <v>97.252711456742787</v>
      </c>
      <c r="AE978" s="24">
        <f>'Bruker data input page'!AY978*10000*Calibrations!CP$97+Calibrations!CQ$97</f>
        <v>58.710586187248722</v>
      </c>
      <c r="AF978" s="24">
        <f>Calibrations!$CW$97*('Bruker data input page'!BA978*10000)^2+('Bruker data input page'!BA978*10000)*Calibrations!$CX$97+Calibrations!$CY$97</f>
        <v>86.049978891311611</v>
      </c>
      <c r="AG978" s="24" t="e">
        <f>'Bruker data input page'!BI978*10000*Calibrations!DD$97+Calibrations!DE$97</f>
        <v>#VALUE!</v>
      </c>
      <c r="AH978" s="24">
        <f>('Bruker data input page'!BK978*10000)*Calibrations!DK$97+Calibrations!DL$97</f>
        <v>87.567295722650243</v>
      </c>
      <c r="AI978" s="24">
        <f>Calibrations!DR$97*('Bruker data input page'!BM978*10000)^2+('Bruker data input page'!BM978*10000)*Calibrations!DS$97+Calibrations!DT$97</f>
        <v>36.083214844337292</v>
      </c>
      <c r="AJ978" s="24">
        <f>Calibrations!DY$97*('Bruker data input page'!BO978*10000)^2+Calibrations!DZ$97*('Bruker data input page'!BO978*10000)+Calibrations!EA$97</f>
        <v>93.095150701108494</v>
      </c>
      <c r="AK978" s="21"/>
      <c r="AL978" s="21"/>
    </row>
    <row r="979" spans="2:38">
      <c r="B979" s="27">
        <f>'Bruker data input page'!B1656</f>
        <v>0</v>
      </c>
      <c r="C979" s="21">
        <f>'Bruker data input page'!G1656</f>
        <v>0</v>
      </c>
      <c r="D979" s="21">
        <f>'Bruker data input page'!H1656</f>
        <v>0</v>
      </c>
      <c r="E979" s="26">
        <f>'Bruker data input page'!L1656</f>
        <v>0</v>
      </c>
      <c r="F979" s="26"/>
      <c r="G979" s="26" t="str">
        <f>'Bruker data input page'!DK979</f>
        <v>393-U1560B-27R-2A</v>
      </c>
      <c r="H979" s="26" t="str">
        <f>'Bruker data input page'!DL979</f>
        <v>SHLF</v>
      </c>
      <c r="I979" s="26">
        <f>'Bruker data input page'!DM979</f>
        <v>0</v>
      </c>
      <c r="J979" s="26">
        <f>'Bruker data input page'!DN979</f>
        <v>0</v>
      </c>
      <c r="K979" s="26">
        <f>'Bruker data input page'!DO979</f>
        <v>0</v>
      </c>
      <c r="L979" s="26">
        <f>'Bruker data input page'!DP979</f>
        <v>0</v>
      </c>
      <c r="M979" s="26">
        <f>'Bruker data input page'!DQ979</f>
        <v>0</v>
      </c>
      <c r="N979" s="26">
        <f>'Bruker data input page'!DR979</f>
        <v>0</v>
      </c>
      <c r="O979" s="26">
        <f>'Bruker data input page'!DS979</f>
        <v>61</v>
      </c>
      <c r="P979" s="21" t="str">
        <f>'Bruker data input page'!DT979</f>
        <v>10A BKGD</v>
      </c>
      <c r="Q979" s="21">
        <f>'Bruker data input page'!A979</f>
        <v>860</v>
      </c>
      <c r="R979" s="27">
        <f>'Bruker data input page'!B979</f>
        <v>44767.822916666664</v>
      </c>
      <c r="S979" s="22">
        <f>'Bruker data input page'!Y979*Calibrations!H$97+Calibrations!I$97</f>
        <v>55.355325056951273</v>
      </c>
      <c r="T979" s="23">
        <f>Calibrations!O$97*('Bruker data input page'!AK979/0.5993)^2+Calibrations!P$97*('Bruker data input page'!AK979/0.5993)+Calibrations!Q$97</f>
        <v>1.6953682169178226</v>
      </c>
      <c r="U979" s="22">
        <f>Calibrations!$V$97*'Bruker data input page'!W979^2+Calibrations!$W$97*'Bruker data input page'!W979+Calibrations!$X$97</f>
        <v>18.921246899076365</v>
      </c>
      <c r="V979" s="23">
        <f>('Bruker data input page'!AS979/0.69943)*Calibrations!AC$97+Calibrations!AD$97</f>
        <v>10.717865958247998</v>
      </c>
      <c r="W979" s="23">
        <f>'Bruker data input page'!U979*Calibrations!AQ$97+Calibrations!AR$97</f>
        <v>8.4171434112114909</v>
      </c>
      <c r="X979" s="23">
        <f>Calibrations!AJ$97*('Bruker data input page'!AQ979/0.77446)^2+('Bruker data input page'!AQ979/0.77446)*Calibrations!AK$97+Calibrations!AL$97</f>
        <v>0.16519620748849634</v>
      </c>
      <c r="Y979" s="23">
        <f>('Bruker data input page'!AI979/0.7147)*Calibrations!AX$97+Calibrations!AY$97</f>
        <v>11.592139013989147</v>
      </c>
      <c r="Z979" s="23">
        <f>('Bruker data input page'!AG979/0.8302)*Calibrations!BE$97+Calibrations!BF$97</f>
        <v>0.24439167733063896</v>
      </c>
      <c r="AA979" s="23">
        <f>((('Bruker data input page'!AA979/0.436)^2)*Calibrations!BK$97)+(('Bruker data input page'!AA979/0.436)*Calibrations!BL$97)+Calibrations!BM$97</f>
        <v>0.13306052165993082</v>
      </c>
      <c r="AB979" s="24">
        <f>'Bruker data input page'!AM979*Calibrations!BS$97*10000+Calibrations!BT$97</f>
        <v>342.68207662638781</v>
      </c>
      <c r="AC979" s="24">
        <f>Calibrations!CA$97*('Bruker data input page'!AO979*10000)^2+('Bruker data input page'!AO979*10000)*Calibrations!CB$97+Calibrations!CC$97</f>
        <v>267.56656842994937</v>
      </c>
      <c r="AD979" s="24">
        <f>'Bruker data input page'!AW979*10000*Calibrations!CI$97+Calibrations!CJ$97</f>
        <v>122.9544429833316</v>
      </c>
      <c r="AE979" s="24">
        <f>'Bruker data input page'!AY979*10000*Calibrations!CP$97+Calibrations!CQ$97</f>
        <v>64.878353797665909</v>
      </c>
      <c r="AF979" s="24">
        <f>Calibrations!$CW$97*('Bruker data input page'!BA979*10000)^2+('Bruker data input page'!BA979*10000)*Calibrations!$CX$97+Calibrations!$CY$97</f>
        <v>98.744550955690315</v>
      </c>
      <c r="AG979" s="24">
        <f>'Bruker data input page'!BI979*10000*Calibrations!DD$97+Calibrations!DE$97</f>
        <v>3.0310147047823475</v>
      </c>
      <c r="AH979" s="24">
        <f>('Bruker data input page'!BK979*10000)*Calibrations!DK$97+Calibrations!DL$97</f>
        <v>88.560473333730641</v>
      </c>
      <c r="AI979" s="24">
        <f>Calibrations!DR$97*('Bruker data input page'!BM979*10000)^2+('Bruker data input page'!BM979*10000)*Calibrations!DS$97+Calibrations!DT$97</f>
        <v>36.083214844337292</v>
      </c>
      <c r="AJ979" s="24">
        <f>Calibrations!DY$97*('Bruker data input page'!BO979*10000)^2+Calibrations!DZ$97*('Bruker data input page'!BO979*10000)+Calibrations!EA$97</f>
        <v>100.70460775616377</v>
      </c>
      <c r="AK979" s="21"/>
      <c r="AL979" s="21"/>
    </row>
    <row r="980" spans="2:38">
      <c r="B980" s="27">
        <f>'Bruker data input page'!B1657</f>
        <v>0</v>
      </c>
      <c r="C980" s="21">
        <f>'Bruker data input page'!G1657</f>
        <v>0</v>
      </c>
      <c r="D980" s="21">
        <f>'Bruker data input page'!H1657</f>
        <v>0</v>
      </c>
      <c r="E980" s="26">
        <f>'Bruker data input page'!L1657</f>
        <v>0</v>
      </c>
      <c r="F980" s="26"/>
      <c r="G980" s="26" t="str">
        <f>'Bruker data input page'!DK980</f>
        <v>393-U1560B-27R-2A</v>
      </c>
      <c r="H980" s="26" t="str">
        <f>'Bruker data input page'!DL980</f>
        <v>SHLF</v>
      </c>
      <c r="I980" s="26">
        <f>'Bruker data input page'!DM980</f>
        <v>0</v>
      </c>
      <c r="J980" s="26">
        <f>'Bruker data input page'!DN980</f>
        <v>0</v>
      </c>
      <c r="K980" s="26">
        <f>'Bruker data input page'!DO980</f>
        <v>0</v>
      </c>
      <c r="L980" s="26">
        <f>'Bruker data input page'!DP980</f>
        <v>0</v>
      </c>
      <c r="M980" s="26">
        <f>'Bruker data input page'!DQ980</f>
        <v>0</v>
      </c>
      <c r="N980" s="26">
        <f>'Bruker data input page'!DR980</f>
        <v>0</v>
      </c>
      <c r="O980" s="26">
        <f>'Bruker data input page'!DS980</f>
        <v>92</v>
      </c>
      <c r="P980" s="21" t="str">
        <f>'Bruker data input page'!DT980</f>
        <v>15A BKGD</v>
      </c>
      <c r="Q980" s="21">
        <f>'Bruker data input page'!A980</f>
        <v>861</v>
      </c>
      <c r="R980" s="27">
        <f>'Bruker data input page'!B980</f>
        <v>44767.827777777777</v>
      </c>
      <c r="S980" s="22">
        <f>'Bruker data input page'!Y980*Calibrations!H$97+Calibrations!I$97</f>
        <v>52.545230763717285</v>
      </c>
      <c r="T980" s="23">
        <f>Calibrations!O$97*('Bruker data input page'!AK980/0.5993)^2+Calibrations!P$97*('Bruker data input page'!AK980/0.5993)+Calibrations!Q$97</f>
        <v>1.5933121538057518</v>
      </c>
      <c r="U980" s="22">
        <f>Calibrations!$V$97*'Bruker data input page'!W980^2+Calibrations!$W$97*'Bruker data input page'!W980+Calibrations!$X$97</f>
        <v>17.723280310116394</v>
      </c>
      <c r="V980" s="23">
        <f>('Bruker data input page'!AS980/0.69943)*Calibrations!AC$97+Calibrations!AD$97</f>
        <v>10.330007177031687</v>
      </c>
      <c r="W980" s="23">
        <f>'Bruker data input page'!U980*Calibrations!AQ$97+Calibrations!AR$97</f>
        <v>10.385299616541818</v>
      </c>
      <c r="X980" s="23">
        <f>Calibrations!AJ$97*('Bruker data input page'!AQ980/0.77446)^2+('Bruker data input page'!AQ980/0.77446)*Calibrations!AK$97+Calibrations!AL$97</f>
        <v>0.16392953373858221</v>
      </c>
      <c r="Y980" s="23">
        <f>('Bruker data input page'!AI980/0.7147)*Calibrations!AX$97+Calibrations!AY$97</f>
        <v>11.47719065434142</v>
      </c>
      <c r="Z980" s="23">
        <f>('Bruker data input page'!AG980/0.8302)*Calibrations!BE$97+Calibrations!BF$97</f>
        <v>0.27291573334667801</v>
      </c>
      <c r="AA980" s="23">
        <f>((('Bruker data input page'!AA980/0.436)^2)*Calibrations!BK$97)+(('Bruker data input page'!AA980/0.436)*Calibrations!BL$97)+Calibrations!BM$97</f>
        <v>6.4255761420899712E-2</v>
      </c>
      <c r="AB980" s="24">
        <f>'Bruker data input page'!AM980*Calibrations!BS$97*10000+Calibrations!BT$97</f>
        <v>318.67298802782352</v>
      </c>
      <c r="AC980" s="24">
        <f>Calibrations!CA$97*('Bruker data input page'!AO980*10000)^2+('Bruker data input page'!AO980*10000)*Calibrations!CB$97+Calibrations!CC$97</f>
        <v>290.44567045138973</v>
      </c>
      <c r="AD980" s="24">
        <f>'Bruker data input page'!AW980*10000*Calibrations!CI$97+Calibrations!CJ$97</f>
        <v>112.08063349131325</v>
      </c>
      <c r="AE980" s="24">
        <f>'Bruker data input page'!AY980*10000*Calibrations!CP$97+Calibrations!CQ$97</f>
        <v>58.710586187248722</v>
      </c>
      <c r="AF980" s="24">
        <f>Calibrations!$CW$97*('Bruker data input page'!BA980*10000)^2+('Bruker data input page'!BA980*10000)*Calibrations!$CX$97+Calibrations!$CY$97</f>
        <v>84.74789725500014</v>
      </c>
      <c r="AG980" s="24">
        <f>'Bruker data input page'!BI980*10000*Calibrations!DD$97+Calibrations!DE$97</f>
        <v>3.0310147047823475</v>
      </c>
      <c r="AH980" s="24">
        <f>('Bruker data input page'!BK980*10000)*Calibrations!DK$97+Calibrations!DL$97</f>
        <v>83.59458527832868</v>
      </c>
      <c r="AI980" s="24">
        <f>Calibrations!DR$97*('Bruker data input page'!BM980*10000)^2+('Bruker data input page'!BM980*10000)*Calibrations!DS$97+Calibrations!DT$97</f>
        <v>36.083214844337292</v>
      </c>
      <c r="AJ980" s="24">
        <f>Calibrations!DY$97*('Bruker data input page'!BO980*10000)^2+Calibrations!DZ$97*('Bruker data input page'!BO980*10000)+Calibrations!EA$97</f>
        <v>102.39219403568623</v>
      </c>
      <c r="AK980" s="21"/>
      <c r="AL980" s="21"/>
    </row>
    <row r="981" spans="2:38">
      <c r="B981" s="27">
        <f>'Bruker data input page'!B1658</f>
        <v>0</v>
      </c>
      <c r="C981" s="21">
        <f>'Bruker data input page'!G1658</f>
        <v>0</v>
      </c>
      <c r="D981" s="21">
        <f>'Bruker data input page'!H1658</f>
        <v>0</v>
      </c>
      <c r="E981" s="26">
        <f>'Bruker data input page'!L1658</f>
        <v>0</v>
      </c>
      <c r="F981" s="26"/>
      <c r="G981" s="26" t="str">
        <f>'Bruker data input page'!DK981</f>
        <v>393-U1560B-28R-1A</v>
      </c>
      <c r="H981" s="26" t="str">
        <f>'Bruker data input page'!DL981</f>
        <v>SHLF</v>
      </c>
      <c r="I981" s="26">
        <f>'Bruker data input page'!DM981</f>
        <v>0</v>
      </c>
      <c r="J981" s="26">
        <f>'Bruker data input page'!DN981</f>
        <v>0</v>
      </c>
      <c r="K981" s="26">
        <f>'Bruker data input page'!DO981</f>
        <v>0</v>
      </c>
      <c r="L981" s="26">
        <f>'Bruker data input page'!DP981</f>
        <v>0</v>
      </c>
      <c r="M981" s="26">
        <f>'Bruker data input page'!DQ981</f>
        <v>0</v>
      </c>
      <c r="N981" s="26">
        <f>'Bruker data input page'!DR981</f>
        <v>0</v>
      </c>
      <c r="O981" s="26">
        <f>'Bruker data input page'!DS981</f>
        <v>118</v>
      </c>
      <c r="P981" s="21" t="str">
        <f>'Bruker data input page'!DT981</f>
        <v>18A BKGD</v>
      </c>
      <c r="Q981" s="21">
        <f>'Bruker data input page'!A981</f>
        <v>862</v>
      </c>
      <c r="R981" s="27">
        <f>'Bruker data input page'!B981</f>
        <v>44767.834027777775</v>
      </c>
      <c r="S981" s="22">
        <f>'Bruker data input page'!Y981*Calibrations!H$97+Calibrations!I$97</f>
        <v>54.677128861197197</v>
      </c>
      <c r="T981" s="23">
        <f>Calibrations!O$97*('Bruker data input page'!AK981/0.5993)^2+Calibrations!P$97*('Bruker data input page'!AK981/0.5993)+Calibrations!Q$97</f>
        <v>1.7535253762194136</v>
      </c>
      <c r="U981" s="22">
        <f>Calibrations!$V$97*'Bruker data input page'!W981^2+Calibrations!$W$97*'Bruker data input page'!W981+Calibrations!$X$97</f>
        <v>18.165006180522472</v>
      </c>
      <c r="V981" s="23">
        <f>('Bruker data input page'!AS981/0.69943)*Calibrations!AC$97+Calibrations!AD$97</f>
        <v>9.3402836748333318</v>
      </c>
      <c r="W981" s="23">
        <f>'Bruker data input page'!U981*Calibrations!AQ$97+Calibrations!AR$97</f>
        <v>9.1067714253974685</v>
      </c>
      <c r="X981" s="23">
        <f>Calibrations!AJ$97*('Bruker data input page'!AQ981/0.77446)^2+('Bruker data input page'!AQ981/0.77446)*Calibrations!AK$97+Calibrations!AL$97</f>
        <v>0.1500320555864465</v>
      </c>
      <c r="Y981" s="23">
        <f>('Bruker data input page'!AI981/0.7147)*Calibrations!AX$97+Calibrations!AY$97</f>
        <v>11.741495756789707</v>
      </c>
      <c r="Z981" s="23">
        <f>('Bruker data input page'!AG981/0.8302)*Calibrations!BE$97+Calibrations!BF$97</f>
        <v>0.23518550052122955</v>
      </c>
      <c r="AA981" s="23">
        <f>((('Bruker data input page'!AA981/0.436)^2)*Calibrations!BK$97)+(('Bruker data input page'!AA981/0.436)*Calibrations!BL$97)+Calibrations!BM$97</f>
        <v>0.11739064224368255</v>
      </c>
      <c r="AB981" s="24">
        <f>'Bruker data input page'!AM981*Calibrations!BS$97*10000+Calibrations!BT$97</f>
        <v>376.98077462433673</v>
      </c>
      <c r="AC981" s="24">
        <f>Calibrations!CA$97*('Bruker data input page'!AO981*10000)^2+('Bruker data input page'!AO981*10000)*Calibrations!CB$97+Calibrations!CC$97</f>
        <v>256.11832899842079</v>
      </c>
      <c r="AD981" s="24">
        <f>'Bruker data input page'!AW981*10000*Calibrations!CI$97+Calibrations!CJ$97</f>
        <v>160.51851213757681</v>
      </c>
      <c r="AE981" s="24">
        <f>'Bruker data input page'!AY981*10000*Calibrations!CP$97+Calibrations!CQ$97</f>
        <v>53.570779845234405</v>
      </c>
      <c r="AF981" s="24">
        <f>Calibrations!$CW$97*('Bruker data input page'!BA981*10000)^2+('Bruker data input page'!BA981*10000)*Calibrations!$CX$97+Calibrations!$CY$97</f>
        <v>91.198988291332753</v>
      </c>
      <c r="AG981" s="24" t="e">
        <f>'Bruker data input page'!BI981*10000*Calibrations!DD$97+Calibrations!DE$97</f>
        <v>#VALUE!</v>
      </c>
      <c r="AH981" s="24">
        <f>('Bruker data input page'!BK981*10000)*Calibrations!DK$97+Calibrations!DL$97</f>
        <v>93.526361389132575</v>
      </c>
      <c r="AI981" s="24">
        <f>Calibrations!DR$97*('Bruker data input page'!BM981*10000)^2+('Bruker data input page'!BM981*10000)*Calibrations!DS$97+Calibrations!DT$97</f>
        <v>40.316155957916571</v>
      </c>
      <c r="AJ981" s="24">
        <f>Calibrations!DY$97*('Bruker data input page'!BO981*10000)^2+Calibrations!DZ$97*('Bruker data input page'!BO981*10000)+Calibrations!EA$97</f>
        <v>115.84832049818112</v>
      </c>
      <c r="AK981" s="21"/>
      <c r="AL981" s="21"/>
    </row>
    <row r="982" spans="2:38">
      <c r="B982" s="27">
        <f>'Bruker data input page'!B1659</f>
        <v>0</v>
      </c>
      <c r="C982" s="21">
        <f>'Bruker data input page'!G1659</f>
        <v>0</v>
      </c>
      <c r="D982" s="21">
        <f>'Bruker data input page'!H1659</f>
        <v>0</v>
      </c>
      <c r="E982" s="26">
        <f>'Bruker data input page'!L1659</f>
        <v>0</v>
      </c>
      <c r="F982" s="26"/>
      <c r="G982" s="26" t="str">
        <f>'Bruker data input page'!DK982</f>
        <v>393-U1560B-28R-1A</v>
      </c>
      <c r="H982" s="26" t="str">
        <f>'Bruker data input page'!DL982</f>
        <v>SHLF</v>
      </c>
      <c r="I982" s="26">
        <f>'Bruker data input page'!DM982</f>
        <v>0</v>
      </c>
      <c r="J982" s="26">
        <f>'Bruker data input page'!DN982</f>
        <v>0</v>
      </c>
      <c r="K982" s="26">
        <f>'Bruker data input page'!DO982</f>
        <v>0</v>
      </c>
      <c r="L982" s="26">
        <f>'Bruker data input page'!DP982</f>
        <v>0</v>
      </c>
      <c r="M982" s="26">
        <f>'Bruker data input page'!DQ982</f>
        <v>0</v>
      </c>
      <c r="N982" s="26">
        <f>'Bruker data input page'!DR982</f>
        <v>0</v>
      </c>
      <c r="O982" s="26">
        <f>'Bruker data input page'!DS982</f>
        <v>130</v>
      </c>
      <c r="P982" s="21" t="str">
        <f>'Bruker data input page'!DT982</f>
        <v>20A ALT</v>
      </c>
      <c r="Q982" s="21">
        <f>'Bruker data input page'!A982</f>
        <v>863</v>
      </c>
      <c r="R982" s="27">
        <f>'Bruker data input page'!B982</f>
        <v>44767.839583333334</v>
      </c>
      <c r="S982" s="22">
        <f>'Bruker data input page'!Y982*Calibrations!H$97+Calibrations!I$97</f>
        <v>48.312920551917017</v>
      </c>
      <c r="T982" s="23">
        <f>Calibrations!O$97*('Bruker data input page'!AK982/0.5993)^2+Calibrations!P$97*('Bruker data input page'!AK982/0.5993)+Calibrations!Q$97</f>
        <v>1.4971976465994679</v>
      </c>
      <c r="U982" s="22">
        <f>Calibrations!$V$97*'Bruker data input page'!W982^2+Calibrations!$W$97*'Bruker data input page'!W982+Calibrations!$X$97</f>
        <v>20.179219264547012</v>
      </c>
      <c r="V982" s="23">
        <f>('Bruker data input page'!AS982/0.69943)*Calibrations!AC$97+Calibrations!AD$97</f>
        <v>10.78939316205672</v>
      </c>
      <c r="W982" s="23">
        <f>'Bruker data input page'!U982*Calibrations!AQ$97+Calibrations!AR$97</f>
        <v>5.5200097435420465</v>
      </c>
      <c r="X982" s="23">
        <f>Calibrations!AJ$97*('Bruker data input page'!AQ982/0.77446)^2+('Bruker data input page'!AQ982/0.77446)*Calibrations!AK$97+Calibrations!AL$97</f>
        <v>0.19235289942834849</v>
      </c>
      <c r="Y982" s="23">
        <f>('Bruker data input page'!AI982/0.7147)*Calibrations!AX$97+Calibrations!AY$97</f>
        <v>12.03488051048663</v>
      </c>
      <c r="Z982" s="23">
        <f>('Bruker data input page'!AG982/0.8302)*Calibrations!BE$97+Calibrations!BF$97</f>
        <v>0.1918711932376147</v>
      </c>
      <c r="AA982" s="23">
        <f>((('Bruker data input page'!AA982/0.436)^2)*Calibrations!BK$97)+(('Bruker data input page'!AA982/0.436)*Calibrations!BL$97)+Calibrations!BM$97</f>
        <v>0.21985228097581311</v>
      </c>
      <c r="AB982" s="24">
        <f>'Bruker data input page'!AM982*Calibrations!BS$97*10000+Calibrations!BT$97</f>
        <v>313.52818332813115</v>
      </c>
      <c r="AC982" s="24">
        <f>Calibrations!CA$97*('Bruker data input page'!AO982*10000)^2+('Bruker data input page'!AO982*10000)*Calibrations!CB$97+Calibrations!CC$97</f>
        <v>303.67117346408406</v>
      </c>
      <c r="AD982" s="24">
        <f>'Bruker data input page'!AW982*10000*Calibrations!CI$97+Calibrations!CJ$97</f>
        <v>83.413317557810331</v>
      </c>
      <c r="AE982" s="24">
        <f>'Bruker data input page'!AY982*10000*Calibrations!CP$97+Calibrations!CQ$97</f>
        <v>51.514857308428674</v>
      </c>
      <c r="AF982" s="24">
        <f>Calibrations!$CW$97*('Bruker data input page'!BA982*10000)^2+('Bruker data input page'!BA982*10000)*Calibrations!$CX$97+Calibrations!$CY$97</f>
        <v>96.253090258994362</v>
      </c>
      <c r="AG982" s="24">
        <f>'Bruker data input page'!BI982*10000*Calibrations!DD$97+Calibrations!DE$97</f>
        <v>4.1610912678326706</v>
      </c>
      <c r="AH982" s="24">
        <f>('Bruker data input page'!BK982*10000)*Calibrations!DK$97+Calibrations!DL$97</f>
        <v>110.41038077749923</v>
      </c>
      <c r="AI982" s="24">
        <f>Calibrations!DR$97*('Bruker data input page'!BM982*10000)^2+('Bruker data input page'!BM982*10000)*Calibrations!DS$97+Calibrations!DT$97</f>
        <v>41.373666624656046</v>
      </c>
      <c r="AJ982" s="24">
        <f>Calibrations!DY$97*('Bruker data input page'!BO982*10000)^2+Calibrations!DZ$97*('Bruker data input page'!BO982*10000)+Calibrations!EA$97</f>
        <v>97.325721549311766</v>
      </c>
      <c r="AK982" s="21"/>
      <c r="AL982" s="21"/>
    </row>
    <row r="983" spans="2:38">
      <c r="B983" s="27">
        <f>'Bruker data input page'!B1660</f>
        <v>0</v>
      </c>
      <c r="C983" s="21">
        <f>'Bruker data input page'!G1660</f>
        <v>0</v>
      </c>
      <c r="D983" s="21">
        <f>'Bruker data input page'!H1660</f>
        <v>0</v>
      </c>
      <c r="E983" s="26">
        <f>'Bruker data input page'!L1660</f>
        <v>0</v>
      </c>
      <c r="F983" s="26"/>
      <c r="G983" s="26" t="str">
        <f>'Bruker data input page'!DK983</f>
        <v>393-U1560B-28R-1A</v>
      </c>
      <c r="H983" s="26" t="str">
        <f>'Bruker data input page'!DL983</f>
        <v>SHLF</v>
      </c>
      <c r="I983" s="26">
        <f>'Bruker data input page'!DM983</f>
        <v>0</v>
      </c>
      <c r="J983" s="26">
        <f>'Bruker data input page'!DN983</f>
        <v>0</v>
      </c>
      <c r="K983" s="26">
        <f>'Bruker data input page'!DO983</f>
        <v>0</v>
      </c>
      <c r="L983" s="26">
        <f>'Bruker data input page'!DP983</f>
        <v>0</v>
      </c>
      <c r="M983" s="26">
        <f>'Bruker data input page'!DQ983</f>
        <v>0</v>
      </c>
      <c r="N983" s="26">
        <f>'Bruker data input page'!DR983</f>
        <v>0</v>
      </c>
      <c r="O983" s="26">
        <f>'Bruker data input page'!DS983</f>
        <v>147</v>
      </c>
      <c r="P983" s="21" t="str">
        <f>'Bruker data input page'!DT983</f>
        <v>22A BKGD</v>
      </c>
      <c r="Q983" s="21">
        <f>'Bruker data input page'!A983</f>
        <v>864</v>
      </c>
      <c r="R983" s="27">
        <f>'Bruker data input page'!B983</f>
        <v>44767.841666666667</v>
      </c>
      <c r="S983" s="22">
        <f>'Bruker data input page'!Y983*Calibrations!H$97+Calibrations!I$97</f>
        <v>53.924673271198856</v>
      </c>
      <c r="T983" s="23">
        <f>Calibrations!O$97*('Bruker data input page'!AK983/0.5993)^2+Calibrations!P$97*('Bruker data input page'!AK983/0.5993)+Calibrations!Q$97</f>
        <v>1.4799890724411313</v>
      </c>
      <c r="U983" s="22">
        <f>Calibrations!$V$97*'Bruker data input page'!W983^2+Calibrations!$W$97*'Bruker data input page'!W983+Calibrations!$X$97</f>
        <v>18.295987047217423</v>
      </c>
      <c r="V983" s="23">
        <f>('Bruker data input page'!AS983/0.69943)*Calibrations!AC$97+Calibrations!AD$97</f>
        <v>10.131544372097627</v>
      </c>
      <c r="W983" s="23">
        <f>'Bruker data input page'!U983*Calibrations!AQ$97+Calibrations!AR$97</f>
        <v>8.670799692291391</v>
      </c>
      <c r="X983" s="23">
        <f>Calibrations!AJ$97*('Bruker data input page'!AQ983/0.77446)^2+('Bruker data input page'!AQ983/0.77446)*Calibrations!AK$97+Calibrations!AL$97</f>
        <v>0.15404021019303826</v>
      </c>
      <c r="Y983" s="23">
        <f>('Bruker data input page'!AI983/0.7147)*Calibrations!AX$97+Calibrations!AY$97</f>
        <v>11.569606090508533</v>
      </c>
      <c r="Z983" s="23">
        <f>('Bruker data input page'!AG983/0.8302)*Calibrations!BE$97+Calibrations!BF$97</f>
        <v>0.33388778959260274</v>
      </c>
      <c r="AA983" s="23">
        <f>((('Bruker data input page'!AA983/0.436)^2)*Calibrations!BK$97)+(('Bruker data input page'!AA983/0.436)*Calibrations!BL$97)+Calibrations!BM$97</f>
        <v>0.10950887054564924</v>
      </c>
      <c r="AB983" s="24">
        <f>'Bruker data input page'!AM983*Calibrations!BS$97*10000+Calibrations!BT$97</f>
        <v>317.81552057787479</v>
      </c>
      <c r="AC983" s="24">
        <f>Calibrations!CA$97*('Bruker data input page'!AO983*10000)^2+('Bruker data input page'!AO983*10000)*Calibrations!CB$97+Calibrations!CC$97</f>
        <v>256.11832899842079</v>
      </c>
      <c r="AD983" s="24">
        <f>'Bruker data input page'!AW983*10000*Calibrations!CI$97+Calibrations!CJ$97</f>
        <v>92.310070778552628</v>
      </c>
      <c r="AE983" s="24">
        <f>'Bruker data input page'!AY983*10000*Calibrations!CP$97+Calibrations!CQ$97</f>
        <v>59.738547455651592</v>
      </c>
      <c r="AF983" s="24">
        <f>Calibrations!$CW$97*('Bruker data input page'!BA983*10000)^2+('Bruker data input page'!BA983*10000)*Calibrations!$CX$97+Calibrations!$CY$97</f>
        <v>84.74789725500014</v>
      </c>
      <c r="AG983" s="24">
        <f>'Bruker data input page'!BI983*10000*Calibrations!DD$97+Calibrations!DE$97</f>
        <v>6.421244393933315</v>
      </c>
      <c r="AH983" s="24">
        <f>('Bruker data input page'!BK983*10000)*Calibrations!DK$97+Calibrations!DL$97</f>
        <v>90.546828555891409</v>
      </c>
      <c r="AI983" s="24">
        <f>Calibrations!DR$97*('Bruker data input page'!BM983*10000)^2+('Bruker data input page'!BM983*10000)*Calibrations!DS$97+Calibrations!DT$97</f>
        <v>30.785516947465101</v>
      </c>
      <c r="AJ983" s="24">
        <f>Calibrations!DY$97*('Bruker data input page'!BO983*10000)^2+Calibrations!DZ$97*('Bruker data input page'!BO983*10000)+Calibrations!EA$97</f>
        <v>88.856843086640509</v>
      </c>
      <c r="AK983" s="21"/>
      <c r="AL983" s="21"/>
    </row>
    <row r="984" spans="2:38">
      <c r="B984" s="27">
        <f>'Bruker data input page'!B1661</f>
        <v>0</v>
      </c>
      <c r="C984" s="21">
        <f>'Bruker data input page'!G1661</f>
        <v>0</v>
      </c>
      <c r="D984" s="21">
        <f>'Bruker data input page'!H1661</f>
        <v>0</v>
      </c>
      <c r="E984" s="26">
        <f>'Bruker data input page'!L1661</f>
        <v>0</v>
      </c>
      <c r="F984" s="26"/>
      <c r="G984" s="26" t="str">
        <f>'Bruker data input page'!DK984</f>
        <v>393-U1560B-29R-1A</v>
      </c>
      <c r="H984" s="26" t="str">
        <f>'Bruker data input page'!DL984</f>
        <v>SHLF</v>
      </c>
      <c r="I984" s="26">
        <f>'Bruker data input page'!DM984</f>
        <v>0</v>
      </c>
      <c r="J984" s="26">
        <f>'Bruker data input page'!DN984</f>
        <v>0</v>
      </c>
      <c r="K984" s="26">
        <f>'Bruker data input page'!DO984</f>
        <v>0</v>
      </c>
      <c r="L984" s="26">
        <f>'Bruker data input page'!DP984</f>
        <v>0</v>
      </c>
      <c r="M984" s="26">
        <f>'Bruker data input page'!DQ984</f>
        <v>0</v>
      </c>
      <c r="N984" s="26">
        <f>'Bruker data input page'!DR984</f>
        <v>0</v>
      </c>
      <c r="O984" s="26">
        <f>'Bruker data input page'!DS984</f>
        <v>6</v>
      </c>
      <c r="P984" s="21" t="str">
        <f>'Bruker data input page'!DT984</f>
        <v>1A ALT</v>
      </c>
      <c r="Q984" s="21">
        <f>'Bruker data input page'!A984</f>
        <v>873</v>
      </c>
      <c r="R984" s="27">
        <f>'Bruker data input page'!B984</f>
        <v>44767.95</v>
      </c>
      <c r="S984" s="22">
        <f>'Bruker data input page'!Y984*Calibrations!H$97+Calibrations!I$97</f>
        <v>47.617733806759858</v>
      </c>
      <c r="T984" s="23">
        <f>Calibrations!O$97*('Bruker data input page'!AK984/0.5993)^2+Calibrations!P$97*('Bruker data input page'!AK984/0.5993)+Calibrations!Q$97</f>
        <v>1.4340360272064288</v>
      </c>
      <c r="U984" s="22">
        <f>Calibrations!$V$97*'Bruker data input page'!W984^2+Calibrations!$W$97*'Bruker data input page'!W984+Calibrations!$X$97</f>
        <v>20.058832601970852</v>
      </c>
      <c r="V984" s="23">
        <f>('Bruker data input page'!AS984/0.69943)*Calibrations!AC$97+Calibrations!AD$97</f>
        <v>10.043178772221259</v>
      </c>
      <c r="W984" s="23">
        <f>'Bruker data input page'!U984*Calibrations!AQ$97+Calibrations!AR$97</f>
        <v>7.5432665891984181</v>
      </c>
      <c r="X984" s="23">
        <f>Calibrations!AJ$97*('Bruker data input page'!AQ984/0.77446)^2+('Bruker data input page'!AQ984/0.77446)*Calibrations!AK$97+Calibrations!AL$97</f>
        <v>0.14112407235581675</v>
      </c>
      <c r="Y984" s="23">
        <f>('Bruker data input page'!AI984/0.7147)*Calibrations!AX$97+Calibrations!AY$97</f>
        <v>11.56610435240006</v>
      </c>
      <c r="Z984" s="23">
        <f>('Bruker data input page'!AG984/0.8302)*Calibrations!BE$97+Calibrations!BF$97</f>
        <v>0.16470542560329179</v>
      </c>
      <c r="AA984" s="23">
        <f>((('Bruker data input page'!AA984/0.436)^2)*Calibrations!BK$97)+(('Bruker data input page'!AA984/0.436)*Calibrations!BL$97)+Calibrations!BM$97</f>
        <v>0.17605381348177657</v>
      </c>
      <c r="AB984" s="24">
        <f>'Bruker data input page'!AM984*Calibrations!BS$97*10000+Calibrations!BT$97</f>
        <v>297.23630177910547</v>
      </c>
      <c r="AC984" s="24">
        <f>Calibrations!CA$97*('Bruker data input page'!AO984*10000)^2+('Bruker data input page'!AO984*10000)*Calibrations!CB$97+Calibrations!CC$97</f>
        <v>271.64837845790368</v>
      </c>
      <c r="AD984" s="24">
        <f>'Bruker data input page'!AW984*10000*Calibrations!CI$97+Calibrations!CJ$97</f>
        <v>63.642754845049708</v>
      </c>
      <c r="AE984" s="24">
        <f>'Bruker data input page'!AY984*10000*Calibrations!CP$97+Calibrations!CQ$97</f>
        <v>52.542818576831536</v>
      </c>
      <c r="AF984" s="24">
        <f>Calibrations!$CW$97*('Bruker data input page'!BA984*10000)^2+('Bruker data input page'!BA984*10000)*Calibrations!$CX$97+Calibrations!$CY$97</f>
        <v>82.125938838809802</v>
      </c>
      <c r="AG984" s="24" t="e">
        <f>'Bruker data input page'!BI984*10000*Calibrations!DD$97+Calibrations!DE$97</f>
        <v>#VALUE!</v>
      </c>
      <c r="AH984" s="24">
        <f>('Bruker data input page'!BK984*10000)*Calibrations!DK$97+Calibrations!DL$97</f>
        <v>110.41038077749923</v>
      </c>
      <c r="AI984" s="24">
        <f>Calibrations!DR$97*('Bruker data input page'!BM984*10000)^2+('Bruker data input page'!BM984*10000)*Calibrations!DS$97+Calibrations!DT$97</f>
        <v>31.845636216163818</v>
      </c>
      <c r="AJ984" s="24">
        <f>Calibrations!DY$97*('Bruker data input page'!BO984*10000)^2+Calibrations!DZ$97*('Bruker data input page'!BO984*10000)+Calibrations!EA$97</f>
        <v>98.170907307000647</v>
      </c>
      <c r="AK984" s="21"/>
      <c r="AL984" s="21"/>
    </row>
    <row r="985" spans="2:38">
      <c r="B985" s="27">
        <f>'Bruker data input page'!B1662</f>
        <v>0</v>
      </c>
      <c r="C985" s="21">
        <f>'Bruker data input page'!G1662</f>
        <v>0</v>
      </c>
      <c r="D985" s="21">
        <f>'Bruker data input page'!H1662</f>
        <v>0</v>
      </c>
      <c r="E985" s="26">
        <f>'Bruker data input page'!L1662</f>
        <v>0</v>
      </c>
      <c r="F985" s="26"/>
      <c r="G985" s="26" t="str">
        <f>'Bruker data input page'!DK985</f>
        <v>393-U1560B-29R-1A</v>
      </c>
      <c r="H985" s="26" t="str">
        <f>'Bruker data input page'!DL985</f>
        <v>SHLF</v>
      </c>
      <c r="I985" s="26">
        <f>'Bruker data input page'!DM985</f>
        <v>0</v>
      </c>
      <c r="J985" s="26">
        <f>'Bruker data input page'!DN985</f>
        <v>0</v>
      </c>
      <c r="K985" s="26">
        <f>'Bruker data input page'!DO985</f>
        <v>0</v>
      </c>
      <c r="L985" s="26">
        <f>'Bruker data input page'!DP985</f>
        <v>0</v>
      </c>
      <c r="M985" s="26">
        <f>'Bruker data input page'!DQ985</f>
        <v>0</v>
      </c>
      <c r="N985" s="26">
        <f>'Bruker data input page'!DR985</f>
        <v>0</v>
      </c>
      <c r="O985" s="26">
        <f>'Bruker data input page'!DS985</f>
        <v>13</v>
      </c>
      <c r="P985" s="21" t="str">
        <f>'Bruker data input page'!DT985</f>
        <v>2A ALT</v>
      </c>
      <c r="Q985" s="21">
        <f>'Bruker data input page'!A985</f>
        <v>874</v>
      </c>
      <c r="R985" s="27">
        <f>'Bruker data input page'!B985</f>
        <v>44767.952777777777</v>
      </c>
      <c r="S985" s="22">
        <f>'Bruker data input page'!Y985*Calibrations!H$97+Calibrations!I$97</f>
        <v>49.325105799224126</v>
      </c>
      <c r="T985" s="23">
        <f>Calibrations!O$97*('Bruker data input page'!AK985/0.5993)^2+Calibrations!P$97*('Bruker data input page'!AK985/0.5993)+Calibrations!Q$97</f>
        <v>1.793784694022164</v>
      </c>
      <c r="U985" s="22">
        <f>Calibrations!$V$97*'Bruker data input page'!W985^2+Calibrations!$W$97*'Bruker data input page'!W985+Calibrations!$X$97</f>
        <v>18.072307601003274</v>
      </c>
      <c r="V985" s="23">
        <f>('Bruker data input page'!AS985/0.69943)*Calibrations!AC$97+Calibrations!AD$97</f>
        <v>12.396812355899012</v>
      </c>
      <c r="W985" s="23">
        <f>'Bruker data input page'!U985*Calibrations!AQ$97+Calibrations!AR$97</f>
        <v>6.2258779464557028</v>
      </c>
      <c r="X985" s="23">
        <f>Calibrations!AJ$97*('Bruker data input page'!AQ985/0.77446)^2+('Bruker data input page'!AQ985/0.77446)*Calibrations!AK$97+Calibrations!AL$97</f>
        <v>0.18160970513207653</v>
      </c>
      <c r="Y985" s="23">
        <f>('Bruker data input page'!AI985/0.7147)*Calibrations!AX$97+Calibrations!AY$97</f>
        <v>11.28368156147749</v>
      </c>
      <c r="Z985" s="23">
        <f>('Bruker data input page'!AG985/0.8302)*Calibrations!BE$97+Calibrations!BF$97</f>
        <v>0.22884682140655419</v>
      </c>
      <c r="AA985" s="23">
        <f>((('Bruker data input page'!AA985/0.436)^2)*Calibrations!BK$97)+(('Bruker data input page'!AA985/0.436)*Calibrations!BL$97)+Calibrations!BM$97</f>
        <v>0.24625455805154084</v>
      </c>
      <c r="AB985" s="24">
        <f>'Bruker data input page'!AM985*Calibrations!BS$97*10000+Calibrations!BT$97</f>
        <v>312.67071587818248</v>
      </c>
      <c r="AC985" s="24">
        <f>Calibrations!CA$97*('Bruker data input page'!AO985*10000)^2+('Bruker data input page'!AO985*10000)*Calibrations!CB$97+Calibrations!CC$97</f>
        <v>312.79321681443344</v>
      </c>
      <c r="AD985" s="24">
        <f>'Bruker data input page'!AW985*10000*Calibrations!CI$97+Calibrations!CJ$97</f>
        <v>84.401845693448365</v>
      </c>
      <c r="AE985" s="24">
        <f>'Bruker data input page'!AY985*10000*Calibrations!CP$97+Calibrations!CQ$97</f>
        <v>77.213889018500282</v>
      </c>
      <c r="AF985" s="24">
        <f>Calibrations!$CW$97*('Bruker data input page'!BA985*10000)^2+('Bruker data input page'!BA985*10000)*Calibrations!$CX$97+Calibrations!$CY$97</f>
        <v>115.52042380604537</v>
      </c>
      <c r="AG985" s="24">
        <f>'Bruker data input page'!BI985*10000*Calibrations!DD$97+Calibrations!DE$97</f>
        <v>7.5513209569836386</v>
      </c>
      <c r="AH985" s="24">
        <f>('Bruker data input page'!BK985*10000)*Calibrations!DK$97+Calibrations!DL$97</f>
        <v>117.36262405506197</v>
      </c>
      <c r="AI985" s="24">
        <f>Calibrations!DR$97*('Bruker data input page'!BM985*10000)^2+('Bruker data input page'!BM985*10000)*Calibrations!DS$97+Calibrations!DT$97</f>
        <v>39.258355446514962</v>
      </c>
      <c r="AJ985" s="24">
        <f>Calibrations!DY$97*('Bruker data input page'!BO985*10000)^2+Calibrations!DZ$97*('Bruker data input page'!BO985*10000)+Calibrations!EA$97</f>
        <v>104.07854243260634</v>
      </c>
      <c r="AK985" s="21"/>
      <c r="AL985" s="21"/>
    </row>
    <row r="986" spans="2:38">
      <c r="B986" s="27">
        <f>'Bruker data input page'!B1663</f>
        <v>0</v>
      </c>
      <c r="C986" s="21">
        <f>'Bruker data input page'!G1663</f>
        <v>0</v>
      </c>
      <c r="D986" s="21">
        <f>'Bruker data input page'!H1663</f>
        <v>0</v>
      </c>
      <c r="E986" s="26">
        <f>'Bruker data input page'!L1663</f>
        <v>0</v>
      </c>
      <c r="F986" s="26"/>
      <c r="G986" s="26" t="str">
        <f>'Bruker data input page'!DK986</f>
        <v>393-U1560B-29R-1A</v>
      </c>
      <c r="H986" s="26" t="str">
        <f>'Bruker data input page'!DL986</f>
        <v>SHLF</v>
      </c>
      <c r="I986" s="26">
        <f>'Bruker data input page'!DM986</f>
        <v>0</v>
      </c>
      <c r="J986" s="26">
        <f>'Bruker data input page'!DN986</f>
        <v>0</v>
      </c>
      <c r="K986" s="26">
        <f>'Bruker data input page'!DO986</f>
        <v>0</v>
      </c>
      <c r="L986" s="26">
        <f>'Bruker data input page'!DP986</f>
        <v>0</v>
      </c>
      <c r="M986" s="26">
        <f>'Bruker data input page'!DQ986</f>
        <v>0</v>
      </c>
      <c r="N986" s="26">
        <f>'Bruker data input page'!DR986</f>
        <v>0</v>
      </c>
      <c r="O986" s="26">
        <f>'Bruker data input page'!DS986</f>
        <v>32</v>
      </c>
      <c r="P986" s="21" t="str">
        <f>'Bruker data input page'!DT986</f>
        <v>5A ALT</v>
      </c>
      <c r="Q986" s="21">
        <f>'Bruker data input page'!A986</f>
        <v>875</v>
      </c>
      <c r="R986" s="27">
        <f>'Bruker data input page'!B986</f>
        <v>44767.954861111109</v>
      </c>
      <c r="S986" s="22">
        <f>'Bruker data input page'!Y986*Calibrations!H$97+Calibrations!I$97</f>
        <v>49.716363695618334</v>
      </c>
      <c r="T986" s="23">
        <f>Calibrations!O$97*('Bruker data input page'!AK986/0.5993)^2+Calibrations!P$97*('Bruker data input page'!AK986/0.5993)+Calibrations!Q$97</f>
        <v>1.7475169986059291</v>
      </c>
      <c r="U986" s="22">
        <f>Calibrations!$V$97*'Bruker data input page'!W986^2+Calibrations!$W$97*'Bruker data input page'!W986+Calibrations!$X$97</f>
        <v>17.732810853237698</v>
      </c>
      <c r="V986" s="23">
        <f>('Bruker data input page'!AS986/0.69943)*Calibrations!AC$97+Calibrations!AD$97</f>
        <v>12.322838547533451</v>
      </c>
      <c r="W986" s="23">
        <f>'Bruker data input page'!U986*Calibrations!AQ$97+Calibrations!AR$97</f>
        <v>7.9191109568960751</v>
      </c>
      <c r="X986" s="23">
        <f>Calibrations!AJ$97*('Bruker data input page'!AQ986/0.77446)^2+('Bruker data input page'!AQ986/0.77446)*Calibrations!AK$97+Calibrations!AL$97</f>
        <v>0.2147895139264212</v>
      </c>
      <c r="Y986" s="23">
        <f>('Bruker data input page'!AI986/0.7147)*Calibrations!AX$97+Calibrations!AY$97</f>
        <v>11.569453841025556</v>
      </c>
      <c r="Z986" s="23">
        <f>('Bruker data input page'!AG986/0.8302)*Calibrations!BE$97+Calibrations!BF$97</f>
        <v>0.24378799360543177</v>
      </c>
      <c r="AA986" s="23">
        <f>((('Bruker data input page'!AA986/0.436)^2)*Calibrations!BK$97)+(('Bruker data input page'!AA986/0.436)*Calibrations!BL$97)+Calibrations!BM$97</f>
        <v>0.13714390047142971</v>
      </c>
      <c r="AB986" s="24">
        <f>'Bruker data input page'!AM986*Calibrations!BS$97*10000+Calibrations!BT$97</f>
        <v>383.84051422392656</v>
      </c>
      <c r="AC986" s="24">
        <f>Calibrations!CA$97*('Bruker data input page'!AO986*10000)^2+('Bruker data input page'!AO986*10000)*Calibrations!CB$97+Calibrations!CC$97</f>
        <v>312.79321681443344</v>
      </c>
      <c r="AD986" s="24">
        <f>'Bruker data input page'!AW986*10000*Calibrations!CI$97+Calibrations!CJ$97</f>
        <v>107.13799281312309</v>
      </c>
      <c r="AE986" s="24">
        <f>'Bruker data input page'!AY986*10000*Calibrations!CP$97+Calibrations!CQ$97</f>
        <v>58.710586187248722</v>
      </c>
      <c r="AF986" s="24">
        <f>Calibrations!$CW$97*('Bruker data input page'!BA986*10000)^2+('Bruker data input page'!BA986*10000)*Calibrations!$CX$97+Calibrations!$CY$97</f>
        <v>125.69098104248356</v>
      </c>
      <c r="AG986" s="24">
        <f>'Bruker data input page'!BI986*10000*Calibrations!DD$97+Calibrations!DE$97</f>
        <v>4.1610912678326706</v>
      </c>
      <c r="AH986" s="24">
        <f>('Bruker data input page'!BK986*10000)*Calibrations!DK$97+Calibrations!DL$97</f>
        <v>114.38309122182081</v>
      </c>
      <c r="AI986" s="24">
        <f>Calibrations!DR$97*('Bruker data input page'!BM986*10000)^2+('Bruker data input page'!BM986*10000)*Calibrations!DS$97+Calibrations!DT$97</f>
        <v>43.487818424148585</v>
      </c>
      <c r="AJ986" s="24">
        <f>Calibrations!DY$97*('Bruker data input page'!BO986*10000)^2+Calibrations!DZ$97*('Bruker data input page'!BO986*10000)+Calibrations!EA$97</f>
        <v>97.325721549311766</v>
      </c>
      <c r="AK986" s="21"/>
      <c r="AL986" s="21"/>
    </row>
    <row r="987" spans="2:38">
      <c r="B987" s="27">
        <f>'Bruker data input page'!B1664</f>
        <v>0</v>
      </c>
      <c r="C987" s="21">
        <f>'Bruker data input page'!G1664</f>
        <v>0</v>
      </c>
      <c r="D987" s="21">
        <f>'Bruker data input page'!H1664</f>
        <v>0</v>
      </c>
      <c r="E987" s="26">
        <f>'Bruker data input page'!L1664</f>
        <v>0</v>
      </c>
      <c r="F987" s="26"/>
      <c r="G987" s="26" t="str">
        <f>'Bruker data input page'!DK987</f>
        <v>393-U1560B-29R-1A</v>
      </c>
      <c r="H987" s="26" t="str">
        <f>'Bruker data input page'!DL987</f>
        <v>SHLF</v>
      </c>
      <c r="I987" s="26">
        <f>'Bruker data input page'!DM987</f>
        <v>0</v>
      </c>
      <c r="J987" s="26">
        <f>'Bruker data input page'!DN987</f>
        <v>0</v>
      </c>
      <c r="K987" s="26">
        <f>'Bruker data input page'!DO987</f>
        <v>0</v>
      </c>
      <c r="L987" s="26">
        <f>'Bruker data input page'!DP987</f>
        <v>0</v>
      </c>
      <c r="M987" s="26">
        <f>'Bruker data input page'!DQ987</f>
        <v>0</v>
      </c>
      <c r="N987" s="26">
        <f>'Bruker data input page'!DR987</f>
        <v>0</v>
      </c>
      <c r="O987" s="26">
        <f>'Bruker data input page'!DS987</f>
        <v>66</v>
      </c>
      <c r="P987" s="21" t="str">
        <f>'Bruker data input page'!DT987</f>
        <v>10A ALT</v>
      </c>
      <c r="Q987" s="21">
        <f>'Bruker data input page'!A987</f>
        <v>876</v>
      </c>
      <c r="R987" s="27">
        <f>'Bruker data input page'!B987</f>
        <v>44767.956944444442</v>
      </c>
      <c r="S987" s="22">
        <f>'Bruker data input page'!Y987*Calibrations!H$97+Calibrations!I$97</f>
        <v>46.147278985692509</v>
      </c>
      <c r="T987" s="23">
        <f>Calibrations!O$97*('Bruker data input page'!AK987/0.5993)^2+Calibrations!P$97*('Bruker data input page'!AK987/0.5993)+Calibrations!Q$97</f>
        <v>1.3646850076792583</v>
      </c>
      <c r="U987" s="22">
        <f>Calibrations!$V$97*'Bruker data input page'!W987^2+Calibrations!$W$97*'Bruker data input page'!W987+Calibrations!$X$97</f>
        <v>19.253460043756874</v>
      </c>
      <c r="V987" s="23">
        <f>('Bruker data input page'!AS987/0.69943)*Calibrations!AC$97+Calibrations!AD$97</f>
        <v>9.879831938573572</v>
      </c>
      <c r="W987" s="23">
        <f>'Bruker data input page'!U987*Calibrations!AQ$97+Calibrations!AR$97</f>
        <v>5.2559133411372105</v>
      </c>
      <c r="X987" s="23">
        <f>Calibrations!AJ$97*('Bruker data input page'!AQ987/0.77446)^2+('Bruker data input page'!AQ987/0.77446)*Calibrations!AK$97+Calibrations!AL$97</f>
        <v>0.16696352329833025</v>
      </c>
      <c r="Y987" s="23">
        <f>('Bruker data input page'!AI987/0.7147)*Calibrations!AX$97+Calibrations!AY$97</f>
        <v>11.872125813184081</v>
      </c>
      <c r="Z987" s="23">
        <f>('Bruker data input page'!AG987/0.8302)*Calibrations!BE$97+Calibrations!BF$97</f>
        <v>0.16289437442767027</v>
      </c>
      <c r="AA987" s="23">
        <f>((('Bruker data input page'!AA987/0.436)^2)*Calibrations!BK$97)+(('Bruker data input page'!AA987/0.436)*Calibrations!BL$97)+Calibrations!BM$97</f>
        <v>0.2081091194162068</v>
      </c>
      <c r="AB987" s="24">
        <f>'Bruker data input page'!AM987*Calibrations!BS$97*10000+Calibrations!BT$97</f>
        <v>304.09604137869519</v>
      </c>
      <c r="AC987" s="24">
        <f>Calibrations!CA$97*('Bruker data input page'!AO987*10000)^2+('Bruker data input page'!AO987*10000)*Calibrations!CB$97+Calibrations!CC$97</f>
        <v>267.56656842994937</v>
      </c>
      <c r="AD987" s="24">
        <f>'Bruker data input page'!AW987*10000*Calibrations!CI$97+Calibrations!CJ$97</f>
        <v>50.791889081755293</v>
      </c>
      <c r="AE987" s="24">
        <f>'Bruker data input page'!AY987*10000*Calibrations!CP$97+Calibrations!CQ$97</f>
        <v>36.095438282385707</v>
      </c>
      <c r="AF987" s="24">
        <f>Calibrations!$CW$97*('Bruker data input page'!BA987*10000)^2+('Bruker data input page'!BA987*10000)*Calibrations!$CX$97+Calibrations!$CY$97</f>
        <v>75.467237794190723</v>
      </c>
      <c r="AG987" s="24">
        <f>'Bruker data input page'!BI987*10000*Calibrations!DD$97+Calibrations!DE$97</f>
        <v>4.1610912678326706</v>
      </c>
      <c r="AH987" s="24">
        <f>('Bruker data input page'!BK987*10000)*Calibrations!DK$97+Calibrations!DL$97</f>
        <v>110.41038077749923</v>
      </c>
      <c r="AI987" s="24">
        <f>Calibrations!DR$97*('Bruker data input page'!BM987*10000)^2+('Bruker data input page'!BM987*10000)*Calibrations!DS$97+Calibrations!DT$97</f>
        <v>30.785516947465101</v>
      </c>
      <c r="AJ987" s="24">
        <f>Calibrations!DY$97*('Bruker data input page'!BO987*10000)^2+Calibrations!DZ$97*('Bruker data input page'!BO987*10000)+Calibrations!EA$97</f>
        <v>88.008253151795159</v>
      </c>
      <c r="AK987" s="21"/>
      <c r="AL987" s="21"/>
    </row>
    <row r="988" spans="2:38">
      <c r="B988" s="27">
        <f>'Bruker data input page'!B1665</f>
        <v>0</v>
      </c>
      <c r="C988" s="21">
        <f>'Bruker data input page'!G1665</f>
        <v>0</v>
      </c>
      <c r="D988" s="21">
        <f>'Bruker data input page'!H1665</f>
        <v>0</v>
      </c>
      <c r="E988" s="26">
        <f>'Bruker data input page'!L1665</f>
        <v>0</v>
      </c>
      <c r="F988" s="26"/>
      <c r="G988" s="26" t="str">
        <f>'Bruker data input page'!DK988</f>
        <v>393-U1560B-29R-1A</v>
      </c>
      <c r="H988" s="26" t="str">
        <f>'Bruker data input page'!DL988</f>
        <v>SHLF</v>
      </c>
      <c r="I988" s="26">
        <f>'Bruker data input page'!DM988</f>
        <v>0</v>
      </c>
      <c r="J988" s="26">
        <f>'Bruker data input page'!DN988</f>
        <v>0</v>
      </c>
      <c r="K988" s="26">
        <f>'Bruker data input page'!DO988</f>
        <v>0</v>
      </c>
      <c r="L988" s="26">
        <f>'Bruker data input page'!DP988</f>
        <v>0</v>
      </c>
      <c r="M988" s="26">
        <f>'Bruker data input page'!DQ988</f>
        <v>0</v>
      </c>
      <c r="N988" s="26">
        <f>'Bruker data input page'!DR988</f>
        <v>0</v>
      </c>
      <c r="O988" s="26">
        <f>'Bruker data input page'!DS988</f>
        <v>114</v>
      </c>
      <c r="P988" s="21" t="str">
        <f>'Bruker data input page'!DT988</f>
        <v>17A ALT</v>
      </c>
      <c r="Q988" s="21">
        <f>'Bruker data input page'!A988</f>
        <v>877</v>
      </c>
      <c r="R988" s="27">
        <f>'Bruker data input page'!B988</f>
        <v>44767.959027777775</v>
      </c>
      <c r="S988" s="22">
        <f>'Bruker data input page'!Y988*Calibrations!H$97+Calibrations!I$97</f>
        <v>50.021955954812363</v>
      </c>
      <c r="T988" s="23">
        <f>Calibrations!O$97*('Bruker data input page'!AK988/0.5993)^2+Calibrations!P$97*('Bruker data input page'!AK988/0.5993)+Calibrations!Q$97</f>
        <v>1.6214720048263864</v>
      </c>
      <c r="U988" s="22">
        <f>Calibrations!$V$97*'Bruker data input page'!W988^2+Calibrations!$W$97*'Bruker data input page'!W988+Calibrations!$X$97</f>
        <v>19.607500336056212</v>
      </c>
      <c r="V988" s="23">
        <f>('Bruker data input page'!AS988/0.69943)*Calibrations!AC$97+Calibrations!AD$97</f>
        <v>11.390538293463225</v>
      </c>
      <c r="W988" s="23">
        <f>'Bruker data input page'!U988*Calibrations!AQ$97+Calibrations!AR$97</f>
        <v>6.3020521650117098</v>
      </c>
      <c r="X988" s="23">
        <f>Calibrations!AJ$97*('Bruker data input page'!AQ988/0.77446)^2+('Bruker data input page'!AQ988/0.77446)*Calibrations!AK$97+Calibrations!AL$97</f>
        <v>0.14502942004599473</v>
      </c>
      <c r="Y988" s="23">
        <f>('Bruker data input page'!AI988/0.7147)*Calibrations!AX$97+Calibrations!AY$97</f>
        <v>12.321718536415535</v>
      </c>
      <c r="Z988" s="23">
        <f>('Bruker data input page'!AG988/0.8302)*Calibrations!BE$97+Calibrations!BF$97</f>
        <v>0.19534237465755594</v>
      </c>
      <c r="AA988" s="23">
        <f>((('Bruker data input page'!AA988/0.436)^2)*Calibrations!BK$97)+(('Bruker data input page'!AA988/0.436)*Calibrations!BL$97)+Calibrations!BM$97</f>
        <v>0.22516459488749552</v>
      </c>
      <c r="AB988" s="24">
        <f>'Bruker data input page'!AM988*Calibrations!BS$97*10000+Calibrations!BT$97</f>
        <v>343.53954407633648</v>
      </c>
      <c r="AC988" s="24">
        <f>Calibrations!CA$97*('Bruker data input page'!AO988*10000)^2+('Bruker data input page'!AO988*10000)*Calibrations!CB$97+Calibrations!CC$97</f>
        <v>311.89319039874329</v>
      </c>
      <c r="AD988" s="24">
        <f>'Bruker data input page'!AW988*10000*Calibrations!CI$97+Calibrations!CJ$97</f>
        <v>57.711586031221515</v>
      </c>
      <c r="AE988" s="24">
        <f>'Bruker data input page'!AY988*10000*Calibrations!CP$97+Calibrations!CQ$97</f>
        <v>48.430973503220081</v>
      </c>
      <c r="AF988" s="24">
        <f>Calibrations!$CW$97*('Bruker data input page'!BA988*10000)^2+('Bruker data input page'!BA988*10000)*Calibrations!$CX$97+Calibrations!$CY$97</f>
        <v>89.920633513111184</v>
      </c>
      <c r="AG988" s="24">
        <f>'Bruker data input page'!BI988*10000*Calibrations!DD$97+Calibrations!DE$97</f>
        <v>4.1610912678326706</v>
      </c>
      <c r="AH988" s="24">
        <f>('Bruker data input page'!BK988*10000)*Calibrations!DK$97+Calibrations!DL$97</f>
        <v>103.4581374999365</v>
      </c>
      <c r="AI988" s="24">
        <f>Calibrations!DR$97*('Bruker data input page'!BM988*10000)^2+('Bruker data input page'!BM988*10000)*Calibrations!DS$97+Calibrations!DT$97</f>
        <v>36.083214844337292</v>
      </c>
      <c r="AJ988" s="24">
        <f>Calibrations!DY$97*('Bruker data input page'!BO988*10000)^2+Calibrations!DZ$97*('Bruker data input page'!BO988*10000)+Calibrations!EA$97</f>
        <v>101.54855563125028</v>
      </c>
      <c r="AK988" s="21"/>
      <c r="AL988" s="21"/>
    </row>
    <row r="989" spans="2:38">
      <c r="B989" s="27">
        <f>'Bruker data input page'!B1666</f>
        <v>0</v>
      </c>
      <c r="C989" s="21">
        <f>'Bruker data input page'!G1666</f>
        <v>0</v>
      </c>
      <c r="D989" s="21">
        <f>'Bruker data input page'!H1666</f>
        <v>0</v>
      </c>
      <c r="E989" s="26">
        <f>'Bruker data input page'!L1666</f>
        <v>0</v>
      </c>
      <c r="F989" s="26"/>
      <c r="G989" s="26" t="str">
        <f>'Bruker data input page'!DK989</f>
        <v>393-U1560B-29R-1A</v>
      </c>
      <c r="H989" s="26" t="str">
        <f>'Bruker data input page'!DL989</f>
        <v>SHLF</v>
      </c>
      <c r="I989" s="26">
        <f>'Bruker data input page'!DM989</f>
        <v>0</v>
      </c>
      <c r="J989" s="26">
        <f>'Bruker data input page'!DN989</f>
        <v>0</v>
      </c>
      <c r="K989" s="26">
        <f>'Bruker data input page'!DO989</f>
        <v>0</v>
      </c>
      <c r="L989" s="26">
        <f>'Bruker data input page'!DP989</f>
        <v>0</v>
      </c>
      <c r="M989" s="26">
        <f>'Bruker data input page'!DQ989</f>
        <v>0</v>
      </c>
      <c r="N989" s="26">
        <f>'Bruker data input page'!DR989</f>
        <v>0</v>
      </c>
      <c r="O989" s="26">
        <f>'Bruker data input page'!DS989</f>
        <v>148</v>
      </c>
      <c r="P989" s="21" t="str">
        <f>'Bruker data input page'!DT989</f>
        <v>22A ALT</v>
      </c>
      <c r="Q989" s="21">
        <f>'Bruker data input page'!A989</f>
        <v>878</v>
      </c>
      <c r="R989" s="27">
        <f>'Bruker data input page'!B989</f>
        <v>44767.960416666669</v>
      </c>
      <c r="S989" s="22">
        <f>'Bruker data input page'!Y989*Calibrations!H$97+Calibrations!I$97</f>
        <v>47.217683598087127</v>
      </c>
      <c r="T989" s="23">
        <f>Calibrations!O$97*('Bruker data input page'!AK989/0.5993)^2+Calibrations!P$97*('Bruker data input page'!AK989/0.5993)+Calibrations!Q$97</f>
        <v>1.6701550344029024</v>
      </c>
      <c r="U989" s="22">
        <f>Calibrations!$V$97*'Bruker data input page'!W989^2+Calibrations!$W$97*'Bruker data input page'!W989+Calibrations!$X$97</f>
        <v>18.385140786290641</v>
      </c>
      <c r="V989" s="23">
        <f>('Bruker data input page'!AS989/0.69943)*Calibrations!AC$97+Calibrations!AD$97</f>
        <v>11.898568533794792</v>
      </c>
      <c r="W989" s="23">
        <f>'Bruker data input page'!U989*Calibrations!AQ$97+Calibrations!AR$97</f>
        <v>5.610297459444725</v>
      </c>
      <c r="X989" s="23">
        <f>Calibrations!AJ$97*('Bruker data input page'!AQ989/0.77446)^2+('Bruker data input page'!AQ989/0.77446)*Calibrations!AK$97+Calibrations!AL$97</f>
        <v>0.13380105681444943</v>
      </c>
      <c r="Y989" s="23">
        <f>('Bruker data input page'!AI989/0.7147)*Calibrations!AX$97+Calibrations!AY$97</f>
        <v>11.576914065691437</v>
      </c>
      <c r="Z989" s="23">
        <f>('Bruker data input page'!AG989/0.8302)*Calibrations!BE$97+Calibrations!BF$97</f>
        <v>0.3311712128291705</v>
      </c>
      <c r="AA989" s="23">
        <f>((('Bruker data input page'!AA989/0.436)^2)*Calibrations!BK$97)+(('Bruker data input page'!AA989/0.436)*Calibrations!BL$97)+Calibrations!BM$97</f>
        <v>0.26881440671885426</v>
      </c>
      <c r="AB989" s="24">
        <f>'Bruker data input page'!AM989*Calibrations!BS$97*10000+Calibrations!BT$97</f>
        <v>304.95350882864398</v>
      </c>
      <c r="AC989" s="24">
        <f>Calibrations!CA$97*('Bruker data input page'!AO989*10000)^2+('Bruker data input page'!AO989*10000)*Calibrations!CB$97+Calibrations!CC$97</f>
        <v>308.26602269299428</v>
      </c>
      <c r="AD989" s="24">
        <f>'Bruker data input page'!AW989*10000*Calibrations!CI$97+Calibrations!CJ$97</f>
        <v>53.757473488669383</v>
      </c>
      <c r="AE989" s="24">
        <f>'Bruker data input page'!AY989*10000*Calibrations!CP$97+Calibrations!CQ$97</f>
        <v>66.934276334471647</v>
      </c>
      <c r="AF989" s="24">
        <f>Calibrations!$CW$97*('Bruker data input page'!BA989*10000)^2+('Bruker data input page'!BA989*10000)*Calibrations!$CX$97+Calibrations!$CY$97</f>
        <v>96.253090258994362</v>
      </c>
      <c r="AG989" s="24">
        <f>'Bruker data input page'!BI989*10000*Calibrations!DD$97+Calibrations!DE$97</f>
        <v>6.421244393933315</v>
      </c>
      <c r="AH989" s="24">
        <f>('Bruker data input page'!BK989*10000)*Calibrations!DK$97+Calibrations!DL$97</f>
        <v>103.4581374999365</v>
      </c>
      <c r="AI989" s="24">
        <f>Calibrations!DR$97*('Bruker data input page'!BM989*10000)^2+('Bruker data input page'!BM989*10000)*Calibrations!DS$97+Calibrations!DT$97</f>
        <v>43.487818424148585</v>
      </c>
      <c r="AJ989" s="24">
        <f>Calibrations!DY$97*('Bruker data input page'!BO989*10000)^2+Calibrations!DZ$97*('Bruker data input page'!BO989*10000)+Calibrations!EA$97</f>
        <v>109.13016032775253</v>
      </c>
      <c r="AK989" s="21"/>
      <c r="AL989" s="21"/>
    </row>
    <row r="990" spans="2:38">
      <c r="B990" s="27">
        <f>'Bruker data input page'!B1667</f>
        <v>0</v>
      </c>
      <c r="C990" s="21">
        <f>'Bruker data input page'!G1667</f>
        <v>0</v>
      </c>
      <c r="D990" s="21">
        <f>'Bruker data input page'!H1667</f>
        <v>0</v>
      </c>
      <c r="E990" s="26">
        <f>'Bruker data input page'!L1667</f>
        <v>0</v>
      </c>
      <c r="F990" s="26"/>
      <c r="G990" s="26" t="str">
        <f>'Bruker data input page'!DK990</f>
        <v>393-U1560B-29R-2A</v>
      </c>
      <c r="H990" s="26" t="str">
        <f>'Bruker data input page'!DL990</f>
        <v>SHLF</v>
      </c>
      <c r="I990" s="26">
        <f>'Bruker data input page'!DM990</f>
        <v>0</v>
      </c>
      <c r="J990" s="26">
        <f>'Bruker data input page'!DN990</f>
        <v>0</v>
      </c>
      <c r="K990" s="26">
        <f>'Bruker data input page'!DO990</f>
        <v>0</v>
      </c>
      <c r="L990" s="26">
        <f>'Bruker data input page'!DP990</f>
        <v>0</v>
      </c>
      <c r="M990" s="26">
        <f>'Bruker data input page'!DQ990</f>
        <v>0</v>
      </c>
      <c r="N990" s="26">
        <f>'Bruker data input page'!DR990</f>
        <v>0</v>
      </c>
      <c r="O990" s="26">
        <f>'Bruker data input page'!DS990</f>
        <v>22</v>
      </c>
      <c r="P990" s="21" t="str">
        <f>'Bruker data input page'!DT990</f>
        <v>4A ALT</v>
      </c>
      <c r="Q990" s="21">
        <f>'Bruker data input page'!A990</f>
        <v>879</v>
      </c>
      <c r="R990" s="27">
        <f>'Bruker data input page'!B990</f>
        <v>44767.963194444441</v>
      </c>
      <c r="S990" s="22">
        <f>'Bruker data input page'!Y990*Calibrations!H$97+Calibrations!I$97</f>
        <v>48.378387633882774</v>
      </c>
      <c r="T990" s="23">
        <f>Calibrations!O$97*('Bruker data input page'!AK990/0.5993)^2+Calibrations!P$97*('Bruker data input page'!AK990/0.5993)+Calibrations!Q$97</f>
        <v>1.6848406957022102</v>
      </c>
      <c r="U990" s="22">
        <f>Calibrations!$V$97*'Bruker data input page'!W990^2+Calibrations!$W$97*'Bruker data input page'!W990+Calibrations!$X$97</f>
        <v>17.670030483982355</v>
      </c>
      <c r="V990" s="23">
        <f>('Bruker data input page'!AS990/0.69943)*Calibrations!AC$97+Calibrations!AD$97</f>
        <v>11.690031474803167</v>
      </c>
      <c r="W990" s="23">
        <f>'Bruker data input page'!U990*Calibrations!AQ$97+Calibrations!AR$97</f>
        <v>7.4156651063381025</v>
      </c>
      <c r="X990" s="23">
        <f>Calibrations!AJ$97*('Bruker data input page'!AQ990/0.77446)^2+('Bruker data input page'!AQ990/0.77446)*Calibrations!AK$97+Calibrations!AL$97</f>
        <v>0.12973598890716043</v>
      </c>
      <c r="Y990" s="23">
        <f>('Bruker data input page'!AI990/0.7147)*Calibrations!AX$97+Calibrations!AY$97</f>
        <v>10.956954171008579</v>
      </c>
      <c r="Z990" s="23">
        <f>('Bruker data input page'!AG990/0.8302)*Calibrations!BE$97+Calibrations!BF$97</f>
        <v>0.16198884883985951</v>
      </c>
      <c r="AA990" s="23">
        <f>((('Bruker data input page'!AA990/0.436)^2)*Calibrations!BK$97)+(('Bruker data input page'!AA990/0.436)*Calibrations!BL$97)+Calibrations!BM$97</f>
        <v>0.15449456863802014</v>
      </c>
      <c r="AB990" s="24" t="e">
        <f>'Bruker data input page'!AM990*Calibrations!BS$97*10000+Calibrations!BT$97</f>
        <v>#VALUE!</v>
      </c>
      <c r="AC990" s="24">
        <f>Calibrations!CA$97*('Bruker data input page'!AO990*10000)^2+('Bruker data input page'!AO990*10000)*Calibrations!CB$97+Calibrations!CC$97</f>
        <v>299.94658240357683</v>
      </c>
      <c r="AD990" s="24">
        <f>'Bruker data input page'!AW990*10000*Calibrations!CI$97+Calibrations!CJ$97</f>
        <v>90.333014507276559</v>
      </c>
      <c r="AE990" s="24">
        <f>'Bruker data input page'!AY990*10000*Calibrations!CP$97+Calibrations!CQ$97</f>
        <v>55.626702382040129</v>
      </c>
      <c r="AF990" s="24">
        <f>Calibrations!$CW$97*('Bruker data input page'!BA990*10000)^2+('Bruker data input page'!BA990*10000)*Calibrations!$CX$97+Calibrations!$CY$97</f>
        <v>108.47312516157537</v>
      </c>
      <c r="AG990" s="24">
        <f>'Bruker data input page'!BI990*10000*Calibrations!DD$97+Calibrations!DE$97</f>
        <v>3.0310147047823475</v>
      </c>
      <c r="AH990" s="24">
        <f>('Bruker data input page'!BK990*10000)*Calibrations!DK$97+Calibrations!DL$97</f>
        <v>103.4581374999365</v>
      </c>
      <c r="AI990" s="24">
        <f>Calibrations!DR$97*('Bruker data input page'!BM990*10000)^2+('Bruker data input page'!BM990*10000)*Calibrations!DS$97+Calibrations!DT$97</f>
        <v>37.141884889725318</v>
      </c>
      <c r="AJ990" s="24">
        <f>Calibrations!DY$97*('Bruker data input page'!BO990*10000)^2+Calibrations!DZ$97*('Bruker data input page'!BO990*10000)+Calibrations!EA$97</f>
        <v>104.07854243260634</v>
      </c>
      <c r="AK990" s="21"/>
      <c r="AL990" s="21"/>
    </row>
    <row r="991" spans="2:38">
      <c r="B991" s="27">
        <f>'Bruker data input page'!B1668</f>
        <v>0</v>
      </c>
      <c r="C991" s="21">
        <f>'Bruker data input page'!G1668</f>
        <v>0</v>
      </c>
      <c r="D991" s="21">
        <f>'Bruker data input page'!H1668</f>
        <v>0</v>
      </c>
      <c r="E991" s="26">
        <f>'Bruker data input page'!L1668</f>
        <v>0</v>
      </c>
      <c r="F991" s="26"/>
      <c r="G991" s="26" t="str">
        <f>'Bruker data input page'!DK991</f>
        <v>393-U1560B-29R-2A</v>
      </c>
      <c r="H991" s="26" t="str">
        <f>'Bruker data input page'!DL991</f>
        <v>SHLF</v>
      </c>
      <c r="I991" s="26">
        <f>'Bruker data input page'!DM991</f>
        <v>0</v>
      </c>
      <c r="J991" s="26">
        <f>'Bruker data input page'!DN991</f>
        <v>0</v>
      </c>
      <c r="K991" s="26">
        <f>'Bruker data input page'!DO991</f>
        <v>0</v>
      </c>
      <c r="L991" s="26">
        <f>'Bruker data input page'!DP991</f>
        <v>0</v>
      </c>
      <c r="M991" s="26">
        <f>'Bruker data input page'!DQ991</f>
        <v>0</v>
      </c>
      <c r="N991" s="26">
        <f>'Bruker data input page'!DR991</f>
        <v>0</v>
      </c>
      <c r="O991" s="26">
        <f>'Bruker data input page'!DS991</f>
        <v>43</v>
      </c>
      <c r="P991" s="21" t="str">
        <f>'Bruker data input page'!DT991</f>
        <v>8A ALT</v>
      </c>
      <c r="Q991" s="21">
        <f>'Bruker data input page'!A991</f>
        <v>880</v>
      </c>
      <c r="R991" s="27">
        <f>'Bruker data input page'!B991</f>
        <v>44767.964583333334</v>
      </c>
      <c r="S991" s="22">
        <f>'Bruker data input page'!Y991*Calibrations!H$97+Calibrations!I$97</f>
        <v>41.843204495294586</v>
      </c>
      <c r="T991" s="23">
        <f>Calibrations!O$97*('Bruker data input page'!AK991/0.5993)^2+Calibrations!P$97*('Bruker data input page'!AK991/0.5993)+Calibrations!Q$97</f>
        <v>2.2941130632835334</v>
      </c>
      <c r="U991" s="22">
        <f>Calibrations!$V$97*'Bruker data input page'!W991^2+Calibrations!$W$97*'Bruker data input page'!W991+Calibrations!$X$97</f>
        <v>16.325993790954218</v>
      </c>
      <c r="V991" s="23">
        <f>('Bruker data input page'!AS991/0.69943)*Calibrations!AC$97+Calibrations!AD$97</f>
        <v>14.579039702683026</v>
      </c>
      <c r="W991" s="23">
        <f>'Bruker data input page'!U991*Calibrations!AQ$97+Calibrations!AR$97</f>
        <v>3.9615316324253715</v>
      </c>
      <c r="X991" s="23">
        <f>Calibrations!AJ$97*('Bruker data input page'!AQ991/0.77446)^2+('Bruker data input page'!AQ991/0.77446)*Calibrations!AK$97+Calibrations!AL$97</f>
        <v>0.19543084266946009</v>
      </c>
      <c r="Y991" s="23">
        <f>('Bruker data input page'!AI991/0.7147)*Calibrations!AX$97+Calibrations!AY$97</f>
        <v>0.95340189199652536</v>
      </c>
      <c r="Z991" s="23">
        <f>('Bruker data input page'!AG991/0.8302)*Calibrations!BE$97+Calibrations!BF$97</f>
        <v>3.6195873849639582</v>
      </c>
      <c r="AA991" s="23">
        <f>((('Bruker data input page'!AA991/0.436)^2)*Calibrations!BK$97)+(('Bruker data input page'!AA991/0.436)*Calibrations!BL$97)+Calibrations!BM$97</f>
        <v>5.9251400924294803E-2</v>
      </c>
      <c r="AB991" s="24" t="e">
        <f>'Bruker data input page'!AM991*Calibrations!BS$97*10000+Calibrations!BT$97</f>
        <v>#VALUE!</v>
      </c>
      <c r="AC991" s="24">
        <f>Calibrations!CA$97*('Bruker data input page'!AO991*10000)^2+('Bruker data input page'!AO991*10000)*Calibrations!CB$97+Calibrations!CC$97</f>
        <v>302.74408500540551</v>
      </c>
      <c r="AD991" s="24">
        <f>'Bruker data input page'!AW991*10000*Calibrations!CI$97+Calibrations!CJ$97</f>
        <v>116.03474603386537</v>
      </c>
      <c r="AE991" s="24">
        <f>'Bruker data input page'!AY991*10000*Calibrations!CP$97+Calibrations!CQ$97</f>
        <v>74.130005213291696</v>
      </c>
      <c r="AF991" s="24">
        <f>Calibrations!$CW$97*('Bruker data input page'!BA991*10000)^2+('Bruker data input page'!BA991*10000)*Calibrations!$CX$97+Calibrations!$CY$97</f>
        <v>102.43725414181574</v>
      </c>
      <c r="AG991" s="24">
        <f>'Bruker data input page'!BI991*10000*Calibrations!DD$97+Calibrations!DE$97</f>
        <v>38.063388159342352</v>
      </c>
      <c r="AH991" s="24">
        <f>('Bruker data input page'!BK991*10000)*Calibrations!DK$97+Calibrations!DL$97</f>
        <v>134.24664344342861</v>
      </c>
      <c r="AI991" s="24">
        <f>Calibrations!DR$97*('Bruker data input page'!BM991*10000)^2+('Bruker data input page'!BM991*10000)*Calibrations!DS$97+Calibrations!DT$97</f>
        <v>29.725107834104254</v>
      </c>
      <c r="AJ991" s="24">
        <f>Calibrations!DY$97*('Bruker data input page'!BO991*10000)^2+Calibrations!DZ$97*('Bruker data input page'!BO991*10000)+Calibrations!EA$97</f>
        <v>141.69411615031086</v>
      </c>
      <c r="AK991" s="21"/>
      <c r="AL991" s="21"/>
    </row>
    <row r="992" spans="2:38">
      <c r="B992" s="27">
        <f>'Bruker data input page'!B1669</f>
        <v>0</v>
      </c>
      <c r="C992" s="21">
        <f>'Bruker data input page'!G1669</f>
        <v>0</v>
      </c>
      <c r="D992" s="21">
        <f>'Bruker data input page'!H1669</f>
        <v>0</v>
      </c>
      <c r="E992" s="26">
        <f>'Bruker data input page'!L1669</f>
        <v>0</v>
      </c>
      <c r="F992" s="26"/>
      <c r="G992" s="26" t="str">
        <f>'Bruker data input page'!DK992</f>
        <v>393-U1560B-29R-2A</v>
      </c>
      <c r="H992" s="26" t="str">
        <f>'Bruker data input page'!DL992</f>
        <v>SHLF</v>
      </c>
      <c r="I992" s="26">
        <f>'Bruker data input page'!DM992</f>
        <v>0</v>
      </c>
      <c r="J992" s="26">
        <f>'Bruker data input page'!DN992</f>
        <v>0</v>
      </c>
      <c r="K992" s="26">
        <f>'Bruker data input page'!DO992</f>
        <v>0</v>
      </c>
      <c r="L992" s="26">
        <f>'Bruker data input page'!DP992</f>
        <v>0</v>
      </c>
      <c r="M992" s="26">
        <f>'Bruker data input page'!DQ992</f>
        <v>0</v>
      </c>
      <c r="N992" s="26">
        <f>'Bruker data input page'!DR992</f>
        <v>0</v>
      </c>
      <c r="O992" s="26">
        <f>'Bruker data input page'!DS992</f>
        <v>64</v>
      </c>
      <c r="P992" s="21" t="str">
        <f>'Bruker data input page'!DT992</f>
        <v>11A ALT</v>
      </c>
      <c r="Q992" s="21">
        <f>'Bruker data input page'!A992</f>
        <v>881</v>
      </c>
      <c r="R992" s="27">
        <f>'Bruker data input page'!B992</f>
        <v>44767.966666666667</v>
      </c>
      <c r="S992" s="22">
        <f>'Bruker data input page'!Y992*Calibrations!H$97+Calibrations!I$97</f>
        <v>50.770134203702241</v>
      </c>
      <c r="T992" s="23">
        <f>Calibrations!O$97*('Bruker data input page'!AK992/0.5993)^2+Calibrations!P$97*('Bruker data input page'!AK992/0.5993)+Calibrations!Q$97</f>
        <v>1.6053145228258938</v>
      </c>
      <c r="U992" s="22">
        <f>Calibrations!$V$97*'Bruker data input page'!W992^2+Calibrations!$W$97*'Bruker data input page'!W992+Calibrations!$X$97</f>
        <v>18.89628070437011</v>
      </c>
      <c r="V992" s="23">
        <f>('Bruker data input page'!AS992/0.69943)*Calibrations!AC$97+Calibrations!AD$97</f>
        <v>10.423122068106624</v>
      </c>
      <c r="W992" s="23">
        <f>'Bruker data input page'!U992*Calibrations!AQ$97+Calibrations!AR$97</f>
        <v>6.2295513224774393</v>
      </c>
      <c r="X992" s="23">
        <f>Calibrations!AJ$97*('Bruker data input page'!AQ992/0.77446)^2+('Bruker data input page'!AQ992/0.77446)*Calibrations!AK$97+Calibrations!AL$97</f>
        <v>0.14353022349943256</v>
      </c>
      <c r="Y992" s="23">
        <f>('Bruker data input page'!AI992/0.7147)*Calibrations!AX$97+Calibrations!AY$97</f>
        <v>11.630201384733429</v>
      </c>
      <c r="Z992" s="23">
        <f>('Bruker data input page'!AG992/0.8302)*Calibrations!BE$97+Calibrations!BF$97</f>
        <v>0.19353132348193441</v>
      </c>
      <c r="AA992" s="23">
        <f>((('Bruker data input page'!AA992/0.436)^2)*Calibrations!BK$97)+(('Bruker data input page'!AA992/0.436)*Calibrations!BL$97)+Calibrations!BM$97</f>
        <v>0.1876438832920812</v>
      </c>
      <c r="AB992" s="24">
        <f>'Bruker data input page'!AM992*Calibrations!BS$97*10000+Calibrations!BT$97</f>
        <v>323.81779272751589</v>
      </c>
      <c r="AC992" s="24">
        <f>Calibrations!CA$97*('Bruker data input page'!AO992*10000)^2+('Bruker data input page'!AO992*10000)*Calibrations!CB$97+Calibrations!CC$97</f>
        <v>334.41436080956373</v>
      </c>
      <c r="AD992" s="24">
        <f>'Bruker data input page'!AW992*10000*Calibrations!CI$97+Calibrations!CJ$97</f>
        <v>72.539508065791992</v>
      </c>
      <c r="AE992" s="24">
        <f>'Bruker data input page'!AY992*10000*Calibrations!CP$97+Calibrations!CQ$97</f>
        <v>61.794469992457316</v>
      </c>
      <c r="AF992" s="24">
        <f>Calibrations!$CW$97*('Bruker data input page'!BA992*10000)^2+('Bruker data input page'!BA992*10000)*Calibrations!$CX$97+Calibrations!$CY$97</f>
        <v>98.744550955690315</v>
      </c>
      <c r="AG992" s="24">
        <f>'Bruker data input page'!BI992*10000*Calibrations!DD$97+Calibrations!DE$97</f>
        <v>4.1610912678326706</v>
      </c>
      <c r="AH992" s="24">
        <f>('Bruker data input page'!BK992*10000)*Calibrations!DK$97+Calibrations!DL$97</f>
        <v>96.505894222373783</v>
      </c>
      <c r="AI992" s="24">
        <f>Calibrations!DR$97*('Bruker data input page'!BM992*10000)^2+('Bruker data input page'!BM992*10000)*Calibrations!DS$97+Calibrations!DT$97</f>
        <v>38.200265090451204</v>
      </c>
      <c r="AJ992" s="24">
        <f>Calibrations!DY$97*('Bruker data input page'!BO992*10000)^2+Calibrations!DZ$97*('Bruker data input page'!BO992*10000)+Calibrations!EA$97</f>
        <v>103.23552296947157</v>
      </c>
      <c r="AK992" s="21"/>
      <c r="AL992" s="21"/>
    </row>
    <row r="993" spans="2:38">
      <c r="B993" s="27">
        <f>'Bruker data input page'!B1670</f>
        <v>0</v>
      </c>
      <c r="C993" s="21">
        <f>'Bruker data input page'!G1670</f>
        <v>0</v>
      </c>
      <c r="D993" s="21">
        <f>'Bruker data input page'!H1670</f>
        <v>0</v>
      </c>
      <c r="E993" s="26">
        <f>'Bruker data input page'!L1670</f>
        <v>0</v>
      </c>
      <c r="F993" s="26"/>
      <c r="G993" s="26" t="str">
        <f>'Bruker data input page'!DK993</f>
        <v>393-U1560B-29R-2A</v>
      </c>
      <c r="H993" s="26" t="str">
        <f>'Bruker data input page'!DL993</f>
        <v>SHLF</v>
      </c>
      <c r="I993" s="26">
        <f>'Bruker data input page'!DM993</f>
        <v>0</v>
      </c>
      <c r="J993" s="26">
        <f>'Bruker data input page'!DN993</f>
        <v>0</v>
      </c>
      <c r="K993" s="26">
        <f>'Bruker data input page'!DO993</f>
        <v>0</v>
      </c>
      <c r="L993" s="26">
        <f>'Bruker data input page'!DP993</f>
        <v>0</v>
      </c>
      <c r="M993" s="26">
        <f>'Bruker data input page'!DQ993</f>
        <v>0</v>
      </c>
      <c r="N993" s="26">
        <f>'Bruker data input page'!DR993</f>
        <v>0</v>
      </c>
      <c r="O993" s="26">
        <f>'Bruker data input page'!DS993</f>
        <v>113</v>
      </c>
      <c r="P993" s="21" t="str">
        <f>'Bruker data input page'!DT993</f>
        <v>17A ALT</v>
      </c>
      <c r="Q993" s="21">
        <f>'Bruker data input page'!A993</f>
        <v>882</v>
      </c>
      <c r="R993" s="27">
        <f>'Bruker data input page'!B993</f>
        <v>44767.96875</v>
      </c>
      <c r="S993" s="22">
        <f>'Bruker data input page'!Y993*Calibrations!H$97+Calibrations!I$97</f>
        <v>50.615674663674156</v>
      </c>
      <c r="T993" s="23">
        <f>Calibrations!O$97*('Bruker data input page'!AK993/0.5993)^2+Calibrations!P$97*('Bruker data input page'!AK993/0.5993)+Calibrations!Q$97</f>
        <v>1.7385843734599002</v>
      </c>
      <c r="U993" s="22">
        <f>Calibrations!$V$97*'Bruker data input page'!W993^2+Calibrations!$W$97*'Bruker data input page'!W993+Calibrations!$X$97</f>
        <v>18.770372342257378</v>
      </c>
      <c r="V993" s="23">
        <f>('Bruker data input page'!AS993/0.69943)*Calibrations!AC$97+Calibrations!AD$97</f>
        <v>12.049538426743181</v>
      </c>
      <c r="W993" s="23">
        <f>'Bruker data input page'!U993*Calibrations!AQ$97+Calibrations!AR$97</f>
        <v>6.6541162563581269</v>
      </c>
      <c r="X993" s="23">
        <f>Calibrations!AJ$97*('Bruker data input page'!AQ993/0.77446)^2+('Bruker data input page'!AQ993/0.77446)*Calibrations!AK$97+Calibrations!AL$97</f>
        <v>0.15903830902929211</v>
      </c>
      <c r="Y993" s="23">
        <f>('Bruker data input page'!AI993/0.7147)*Calibrations!AX$97+Calibrations!AY$97</f>
        <v>11.713177352955963</v>
      </c>
      <c r="Z993" s="23">
        <f>('Bruker data input page'!AG993/0.8302)*Calibrations!BE$97+Calibrations!BF$97</f>
        <v>0.1760244954509263</v>
      </c>
      <c r="AA993" s="23">
        <f>((('Bruker data input page'!AA993/0.436)^2)*Calibrations!BK$97)+(('Bruker data input page'!AA993/0.436)*Calibrations!BL$97)+Calibrations!BM$97</f>
        <v>0.20846610554334449</v>
      </c>
      <c r="AB993" s="24">
        <f>'Bruker data input page'!AM993*Calibrations!BS$97*10000+Calibrations!BT$97</f>
        <v>281.80188768002841</v>
      </c>
      <c r="AC993" s="24">
        <f>Calibrations!CA$97*('Bruker data input page'!AO993*10000)^2+('Bruker data input page'!AO993*10000)*Calibrations!CB$97+Calibrations!CC$97</f>
        <v>301.81429034242808</v>
      </c>
      <c r="AD993" s="24">
        <f>'Bruker data input page'!AW993*10000*Calibrations!CI$97+Calibrations!CJ$97</f>
        <v>83.413317557810331</v>
      </c>
      <c r="AE993" s="24">
        <f>'Bruker data input page'!AY993*10000*Calibrations!CP$97+Calibrations!CQ$97</f>
        <v>58.710586187248722</v>
      </c>
      <c r="AF993" s="24">
        <f>Calibrations!$CW$97*('Bruker data input page'!BA993*10000)^2+('Bruker data input page'!BA993*10000)*Calibrations!$CX$97+Calibrations!$CY$97</f>
        <v>118.96399498222702</v>
      </c>
      <c r="AG993" s="24">
        <f>'Bruker data input page'!BI993*10000*Calibrations!DD$97+Calibrations!DE$97</f>
        <v>3.0310147047823475</v>
      </c>
      <c r="AH993" s="24">
        <f>('Bruker data input page'!BK993*10000)*Calibrations!DK$97+Calibrations!DL$97</f>
        <v>103.4581374999365</v>
      </c>
      <c r="AI993" s="24">
        <f>Calibrations!DR$97*('Bruker data input page'!BM993*10000)^2+('Bruker data input page'!BM993*10000)*Calibrations!DS$97+Calibrations!DT$97</f>
        <v>36.083214844337292</v>
      </c>
      <c r="AJ993" s="24">
        <f>Calibrations!DY$97*('Bruker data input page'!BO993*10000)^2+Calibrations!DZ$97*('Bruker data input page'!BO993*10000)+Calibrations!EA$97</f>
        <v>93.941883812050335</v>
      </c>
      <c r="AK993" s="21"/>
      <c r="AL993" s="21"/>
    </row>
    <row r="994" spans="2:38">
      <c r="B994" s="27">
        <f>'Bruker data input page'!B1671</f>
        <v>0</v>
      </c>
      <c r="C994" s="21">
        <f>'Bruker data input page'!G1671</f>
        <v>0</v>
      </c>
      <c r="D994" s="21">
        <f>'Bruker data input page'!H1671</f>
        <v>0</v>
      </c>
      <c r="E994" s="26">
        <f>'Bruker data input page'!L1671</f>
        <v>0</v>
      </c>
      <c r="F994" s="26"/>
      <c r="G994" s="26" t="str">
        <f>'Bruker data input page'!DK994</f>
        <v>393-U1560B-30R-1A</v>
      </c>
      <c r="H994" s="26" t="str">
        <f>'Bruker data input page'!DL994</f>
        <v>SHLF</v>
      </c>
      <c r="I994" s="26">
        <f>'Bruker data input page'!DM994</f>
        <v>0</v>
      </c>
      <c r="J994" s="26">
        <f>'Bruker data input page'!DN994</f>
        <v>0</v>
      </c>
      <c r="K994" s="26">
        <f>'Bruker data input page'!DO994</f>
        <v>0</v>
      </c>
      <c r="L994" s="26">
        <f>'Bruker data input page'!DP994</f>
        <v>0</v>
      </c>
      <c r="M994" s="26">
        <f>'Bruker data input page'!DQ994</f>
        <v>0</v>
      </c>
      <c r="N994" s="26">
        <f>'Bruker data input page'!DR994</f>
        <v>0</v>
      </c>
      <c r="O994" s="26">
        <f>'Bruker data input page'!DS994</f>
        <v>3</v>
      </c>
      <c r="P994" s="21" t="str">
        <f>'Bruker data input page'!DT994</f>
        <v>1A ALT</v>
      </c>
      <c r="Q994" s="21">
        <f>'Bruker data input page'!A994</f>
        <v>883</v>
      </c>
      <c r="R994" s="27">
        <f>'Bruker data input page'!B994</f>
        <v>44767.976388888892</v>
      </c>
      <c r="S994" s="22">
        <f>'Bruker data input page'!Y994*Calibrations!H$97+Calibrations!I$97</f>
        <v>53.24065513893602</v>
      </c>
      <c r="T994" s="23">
        <f>Calibrations!O$97*('Bruker data input page'!AK994/0.5993)^2+Calibrations!P$97*('Bruker data input page'!AK994/0.5993)+Calibrations!Q$97</f>
        <v>1.5717115066536749</v>
      </c>
      <c r="U994" s="22">
        <f>Calibrations!$V$97*'Bruker data input page'!W994^2+Calibrations!$W$97*'Bruker data input page'!W994+Calibrations!$X$97</f>
        <v>18.62271841560954</v>
      </c>
      <c r="V994" s="23">
        <f>('Bruker data input page'!AS994/0.69943)*Calibrations!AC$97+Calibrations!AD$97</f>
        <v>9.3733847953081941</v>
      </c>
      <c r="W994" s="23">
        <f>'Bruker data input page'!U994*Calibrations!AQ$97+Calibrations!AR$97</f>
        <v>9.9137541366989232</v>
      </c>
      <c r="X994" s="23">
        <f>Calibrations!AJ$97*('Bruker data input page'!AQ994/0.77446)^2+('Bruker data input page'!AQ994/0.77446)*Calibrations!AK$97+Calibrations!AL$97</f>
        <v>0.14834464672062919</v>
      </c>
      <c r="Y994" s="23">
        <f>('Bruker data input page'!AI994/0.7147)*Calibrations!AX$97+Calibrations!AY$97</f>
        <v>11.787627350131778</v>
      </c>
      <c r="Z994" s="23">
        <f>('Bruker data input page'!AG994/0.8302)*Calibrations!BE$97+Calibrations!BF$97</f>
        <v>0.24620272850626052</v>
      </c>
      <c r="AA994" s="23">
        <f>((('Bruker data input page'!AA994/0.436)^2)*Calibrations!BK$97)+(('Bruker data input page'!AA994/0.436)*Calibrations!BL$97)+Calibrations!BM$97</f>
        <v>0.12859615665390323</v>
      </c>
      <c r="AB994" s="24">
        <f>'Bruker data input page'!AM994*Calibrations!BS$97*10000+Calibrations!BT$97</f>
        <v>332.39246722700312</v>
      </c>
      <c r="AC994" s="24">
        <f>Calibrations!CA$97*('Bruker data input page'!AO994*10000)^2+('Bruker data input page'!AO994*10000)*Calibrations!CB$97+Calibrations!CC$97</f>
        <v>297.1247239630585</v>
      </c>
      <c r="AD994" s="24">
        <f>'Bruker data input page'!AW994*10000*Calibrations!CI$97+Calibrations!CJ$97</f>
        <v>95.275655185466718</v>
      </c>
      <c r="AE994" s="24">
        <f>'Bruker data input page'!AY994*10000*Calibrations!CP$97+Calibrations!CQ$97</f>
        <v>56.654663650442998</v>
      </c>
      <c r="AF994" s="24">
        <f>Calibrations!$CW$97*('Bruker data input page'!BA994*10000)^2+('Bruker data input page'!BA994*10000)*Calibrations!$CX$97+Calibrations!$CY$97</f>
        <v>94.998462338862666</v>
      </c>
      <c r="AG994" s="24">
        <f>'Bruker data input page'!BI994*10000*Calibrations!DD$97+Calibrations!DE$97</f>
        <v>3.0310147047823475</v>
      </c>
      <c r="AH994" s="24">
        <f>('Bruker data input page'!BK994*10000)*Calibrations!DK$97+Calibrations!DL$97</f>
        <v>99.485427055614949</v>
      </c>
      <c r="AI994" s="24">
        <f>Calibrations!DR$97*('Bruker data input page'!BM994*10000)^2+('Bruker data input page'!BM994*10000)*Calibrations!DS$97+Calibrations!DT$97</f>
        <v>38.200265090451204</v>
      </c>
      <c r="AJ994" s="24">
        <f>Calibrations!DY$97*('Bruker data input page'!BO994*10000)^2+Calibrations!DZ$97*('Bruker data input page'!BO994*10000)+Calibrations!EA$97</f>
        <v>99.860350410426648</v>
      </c>
      <c r="AK994" s="21"/>
      <c r="AL994" s="21"/>
    </row>
    <row r="995" spans="2:38">
      <c r="B995" s="27">
        <f>'Bruker data input page'!B1672</f>
        <v>0</v>
      </c>
      <c r="C995" s="21">
        <f>'Bruker data input page'!G1672</f>
        <v>0</v>
      </c>
      <c r="D995" s="21">
        <f>'Bruker data input page'!H1672</f>
        <v>0</v>
      </c>
      <c r="E995" s="26">
        <f>'Bruker data input page'!L1672</f>
        <v>0</v>
      </c>
      <c r="F995" s="26"/>
      <c r="G995" s="26" t="str">
        <f>'Bruker data input page'!DK995</f>
        <v>393-U1560B-30R-1A</v>
      </c>
      <c r="H995" s="26" t="str">
        <f>'Bruker data input page'!DL995</f>
        <v>SHLF</v>
      </c>
      <c r="I995" s="26">
        <f>'Bruker data input page'!DM995</f>
        <v>0</v>
      </c>
      <c r="J995" s="26">
        <f>'Bruker data input page'!DN995</f>
        <v>0</v>
      </c>
      <c r="K995" s="26">
        <f>'Bruker data input page'!DO995</f>
        <v>0</v>
      </c>
      <c r="L995" s="26">
        <f>'Bruker data input page'!DP995</f>
        <v>0</v>
      </c>
      <c r="M995" s="26">
        <f>'Bruker data input page'!DQ995</f>
        <v>0</v>
      </c>
      <c r="N995" s="26">
        <f>'Bruker data input page'!DR995</f>
        <v>0</v>
      </c>
      <c r="O995" s="26">
        <f>'Bruker data input page'!DS995</f>
        <v>17</v>
      </c>
      <c r="P995" s="21" t="str">
        <f>'Bruker data input page'!DT995</f>
        <v>3A ALT</v>
      </c>
      <c r="Q995" s="21">
        <f>'Bruker data input page'!A995</f>
        <v>884</v>
      </c>
      <c r="R995" s="27">
        <f>'Bruker data input page'!B995</f>
        <v>44767.977777777778</v>
      </c>
      <c r="S995" s="22">
        <f>'Bruker data input page'!Y995*Calibrations!H$97+Calibrations!I$97</f>
        <v>52.895616289519445</v>
      </c>
      <c r="T995" s="23">
        <f>Calibrations!O$97*('Bruker data input page'!AK995/0.5993)^2+Calibrations!P$97*('Bruker data input page'!AK995/0.5993)+Calibrations!Q$97</f>
        <v>1.676377141575226</v>
      </c>
      <c r="U995" s="22">
        <f>Calibrations!$V$97*'Bruker data input page'!W995^2+Calibrations!$W$97*'Bruker data input page'!W995+Calibrations!$X$97</f>
        <v>20.098716371966837</v>
      </c>
      <c r="V995" s="23">
        <f>('Bruker data input page'!AS995/0.69943)*Calibrations!AC$97+Calibrations!AD$97</f>
        <v>11.492576095274863</v>
      </c>
      <c r="W995" s="23">
        <f>'Bruker data input page'!U995*Calibrations!AQ$97+Calibrations!AR$97</f>
        <v>7.3543777274491333</v>
      </c>
      <c r="X995" s="23">
        <f>Calibrations!AJ$97*('Bruker data input page'!AQ995/0.77446)^2+('Bruker data input page'!AQ995/0.77446)*Calibrations!AK$97+Calibrations!AL$97</f>
        <v>0.1894297866447554</v>
      </c>
      <c r="Y995" s="23">
        <f>('Bruker data input page'!AI995/0.7147)*Calibrations!AX$97+Calibrations!AY$97</f>
        <v>11.88080403371378</v>
      </c>
      <c r="Z995" s="23">
        <f>('Bruker data input page'!AG995/0.8302)*Calibrations!BE$97+Calibrations!BF$97</f>
        <v>0.19670066303927208</v>
      </c>
      <c r="AA995" s="23">
        <f>((('Bruker data input page'!AA995/0.436)^2)*Calibrations!BK$97)+(('Bruker data input page'!AA995/0.436)*Calibrations!BL$97)+Calibrations!BM$97</f>
        <v>0.20953663914480364</v>
      </c>
      <c r="AB995" s="24">
        <f>'Bruker data input page'!AM995*Calibrations!BS$97*10000+Calibrations!BT$97</f>
        <v>392.41518872341373</v>
      </c>
      <c r="AC995" s="24">
        <f>Calibrations!CA$97*('Bruker data input page'!AO995*10000)^2+('Bruker data input page'!AO995*10000)*Calibrations!CB$97+Calibrations!CC$97</f>
        <v>286.56953195014739</v>
      </c>
      <c r="AD995" s="24">
        <f>'Bruker data input page'!AW995*10000*Calibrations!CI$97+Calibrations!CJ$97</f>
        <v>79.459205015258206</v>
      </c>
      <c r="AE995" s="24">
        <f>'Bruker data input page'!AY995*10000*Calibrations!CP$97+Calibrations!CQ$97</f>
        <v>54.598741113637267</v>
      </c>
      <c r="AF995" s="24">
        <f>Calibrations!$CW$97*('Bruker data input page'!BA995*10000)^2+('Bruker data input page'!BA995*10000)*Calibrations!$CX$97+Calibrations!$CY$97</f>
        <v>99.981383732254599</v>
      </c>
      <c r="AG995" s="24">
        <f>'Bruker data input page'!BI995*10000*Calibrations!DD$97+Calibrations!DE$97</f>
        <v>4.1610912678326706</v>
      </c>
      <c r="AH995" s="24">
        <f>('Bruker data input page'!BK995*10000)*Calibrations!DK$97+Calibrations!DL$97</f>
        <v>105.44449272209728</v>
      </c>
      <c r="AI995" s="24">
        <f>Calibrations!DR$97*('Bruker data input page'!BM995*10000)^2+('Bruker data input page'!BM995*10000)*Calibrations!DS$97+Calibrations!DT$97</f>
        <v>38.200265090451204</v>
      </c>
      <c r="AJ995" s="24">
        <f>Calibrations!DY$97*('Bruker data input page'!BO995*10000)^2+Calibrations!DZ$97*('Bruker data input page'!BO995*10000)+Calibrations!EA$97</f>
        <v>93.095150701108494</v>
      </c>
      <c r="AK995" s="21"/>
      <c r="AL995" s="21"/>
    </row>
    <row r="996" spans="2:38">
      <c r="B996" s="27">
        <f>'Bruker data input page'!B1673</f>
        <v>0</v>
      </c>
      <c r="C996" s="21">
        <f>'Bruker data input page'!G1673</f>
        <v>0</v>
      </c>
      <c r="D996" s="21">
        <f>'Bruker data input page'!H1673</f>
        <v>0</v>
      </c>
      <c r="E996" s="26">
        <f>'Bruker data input page'!L1673</f>
        <v>0</v>
      </c>
      <c r="F996" s="26"/>
      <c r="G996" s="26" t="str">
        <f>'Bruker data input page'!DK996</f>
        <v>393-U1560B-30R-1A</v>
      </c>
      <c r="H996" s="26" t="str">
        <f>'Bruker data input page'!DL996</f>
        <v>SHLF</v>
      </c>
      <c r="I996" s="26">
        <f>'Bruker data input page'!DM996</f>
        <v>0</v>
      </c>
      <c r="J996" s="26">
        <f>'Bruker data input page'!DN996</f>
        <v>0</v>
      </c>
      <c r="K996" s="26">
        <f>'Bruker data input page'!DO996</f>
        <v>0</v>
      </c>
      <c r="L996" s="26">
        <f>'Bruker data input page'!DP996</f>
        <v>0</v>
      </c>
      <c r="M996" s="26">
        <f>'Bruker data input page'!DQ996</f>
        <v>0</v>
      </c>
      <c r="N996" s="26">
        <f>'Bruker data input page'!DR996</f>
        <v>0</v>
      </c>
      <c r="O996" s="26">
        <f>'Bruker data input page'!DS996</f>
        <v>46</v>
      </c>
      <c r="P996" s="21" t="str">
        <f>'Bruker data input page'!DT996</f>
        <v>5A ALT</v>
      </c>
      <c r="Q996" s="21">
        <f>'Bruker data input page'!A996</f>
        <v>885</v>
      </c>
      <c r="R996" s="27">
        <f>'Bruker data input page'!B996</f>
        <v>44768.015972222223</v>
      </c>
      <c r="S996" s="22">
        <f>'Bruker data input page'!Y996*Calibrations!H$97+Calibrations!I$97</f>
        <v>52.813396288212189</v>
      </c>
      <c r="T996" s="23">
        <f>Calibrations!O$97*('Bruker data input page'!AK996/0.5993)^2+Calibrations!P$97*('Bruker data input page'!AK996/0.5993)+Calibrations!Q$97</f>
        <v>1.6436734133665614</v>
      </c>
      <c r="U996" s="22">
        <f>Calibrations!$V$97*'Bruker data input page'!W996^2+Calibrations!$W$97*'Bruker data input page'!W996+Calibrations!$X$97</f>
        <v>17.673253061283525</v>
      </c>
      <c r="V996" s="23">
        <f>('Bruker data input page'!AS996/0.69943)*Calibrations!AC$97+Calibrations!AD$97</f>
        <v>9.4518200590421042</v>
      </c>
      <c r="W996" s="23">
        <f>'Bruker data input page'!U996*Calibrations!AQ$97+Calibrations!AR$97</f>
        <v>8.421783465133684</v>
      </c>
      <c r="X996" s="23">
        <f>Calibrations!AJ$97*('Bruker data input page'!AQ996/0.77446)^2+('Bruker data input page'!AQ996/0.77446)*Calibrations!AK$97+Calibrations!AL$97</f>
        <v>0.15769632960091817</v>
      </c>
      <c r="Y996" s="23">
        <f>('Bruker data input page'!AI996/0.7147)*Calibrations!AX$97+Calibrations!AY$97</f>
        <v>11.592748011921056</v>
      </c>
      <c r="Z996" s="23">
        <f>('Bruker data input page'!AG996/0.8302)*Calibrations!BE$97+Calibrations!BF$97</f>
        <v>0.18613619784814653</v>
      </c>
      <c r="AA996" s="23">
        <f>((('Bruker data input page'!AA996/0.436)^2)*Calibrations!BK$97)+(('Bruker data input page'!AA996/0.436)*Calibrations!BL$97)+Calibrations!BM$97</f>
        <v>6.809712787942955E-2</v>
      </c>
      <c r="AB996" s="24">
        <f>'Bruker data input page'!AM996*Calibrations!BS$97*10000+Calibrations!BT$97</f>
        <v>348.68434877602886</v>
      </c>
      <c r="AC996" s="24">
        <f>Calibrations!CA$97*('Bruker data input page'!AO996*10000)^2+('Bruker data input page'!AO996*10000)*Calibrations!CB$97+Calibrations!CC$97</f>
        <v>320.7716753621969</v>
      </c>
      <c r="AD996" s="24">
        <f>'Bruker data input page'!AW996*10000*Calibrations!CI$97+Calibrations!CJ$97</f>
        <v>104.172408406209</v>
      </c>
      <c r="AE996" s="24">
        <f>'Bruker data input page'!AY996*10000*Calibrations!CP$97+Calibrations!CQ$97</f>
        <v>113.19253341260054</v>
      </c>
      <c r="AF996" s="24">
        <f>Calibrations!$CW$97*('Bruker data input page'!BA996*10000)^2+('Bruker data input page'!BA996*10000)*Calibrations!$CX$97+Calibrations!$CY$97</f>
        <v>88.636347020367126</v>
      </c>
      <c r="AG996" s="24">
        <f>'Bruker data input page'!BI996*10000*Calibrations!DD$97+Calibrations!DE$97</f>
        <v>4.1610912678326706</v>
      </c>
      <c r="AH996" s="24">
        <f>('Bruker data input page'!BK996*10000)*Calibrations!DK$97+Calibrations!DL$97</f>
        <v>93.526361389132575</v>
      </c>
      <c r="AI996" s="24">
        <f>Calibrations!DR$97*('Bruker data input page'!BM996*10000)^2+('Bruker data input page'!BM996*10000)*Calibrations!DS$97+Calibrations!DT$97</f>
        <v>37.141884889725318</v>
      </c>
      <c r="AJ996" s="24">
        <f>Calibrations!DY$97*('Bruker data input page'!BO996*10000)^2+Calibrations!DZ$97*('Bruker data input page'!BO996*10000)+Calibrations!EA$97</f>
        <v>107.44752557863949</v>
      </c>
      <c r="AK996" s="21"/>
      <c r="AL996" s="21"/>
    </row>
    <row r="997" spans="2:38">
      <c r="B997" s="27">
        <f>'Bruker data input page'!B1674</f>
        <v>0</v>
      </c>
      <c r="C997" s="21">
        <f>'Bruker data input page'!G1674</f>
        <v>0</v>
      </c>
      <c r="D997" s="21">
        <f>'Bruker data input page'!H1674</f>
        <v>0</v>
      </c>
      <c r="E997" s="26">
        <f>'Bruker data input page'!L1674</f>
        <v>0</v>
      </c>
      <c r="F997" s="26"/>
      <c r="G997" s="26" t="str">
        <f>'Bruker data input page'!DK997</f>
        <v>393-U1560B-30R-1A</v>
      </c>
      <c r="H997" s="26" t="str">
        <f>'Bruker data input page'!DL997</f>
        <v>SHLF</v>
      </c>
      <c r="I997" s="26">
        <f>'Bruker data input page'!DM997</f>
        <v>0</v>
      </c>
      <c r="J997" s="26">
        <f>'Bruker data input page'!DN997</f>
        <v>0</v>
      </c>
      <c r="K997" s="26">
        <f>'Bruker data input page'!DO997</f>
        <v>0</v>
      </c>
      <c r="L997" s="26">
        <f>'Bruker data input page'!DP997</f>
        <v>0</v>
      </c>
      <c r="M997" s="26">
        <f>'Bruker data input page'!DQ997</f>
        <v>0</v>
      </c>
      <c r="N997" s="26">
        <f>'Bruker data input page'!DR997</f>
        <v>0</v>
      </c>
      <c r="O997" s="26">
        <f>'Bruker data input page'!DS997</f>
        <v>59</v>
      </c>
      <c r="P997" s="21" t="str">
        <f>'Bruker data input page'!DT997</f>
        <v>7A ALT</v>
      </c>
      <c r="Q997" s="21">
        <f>'Bruker data input page'!A997</f>
        <v>886</v>
      </c>
      <c r="R997" s="27">
        <f>'Bruker data input page'!B997</f>
        <v>44768.027083333334</v>
      </c>
      <c r="S997" s="22">
        <f>'Bruker data input page'!Y997*Calibrations!H$97+Calibrations!I$97</f>
        <v>49.102684061583695</v>
      </c>
      <c r="T997" s="23">
        <f>Calibrations!O$97*('Bruker data input page'!AK997/0.5993)^2+Calibrations!P$97*('Bruker data input page'!AK997/0.5993)+Calibrations!Q$97</f>
        <v>1.6924352918626957</v>
      </c>
      <c r="U997" s="22">
        <f>Calibrations!$V$97*'Bruker data input page'!W997^2+Calibrations!$W$97*'Bruker data input page'!W997+Calibrations!$X$97</f>
        <v>18.715692900108451</v>
      </c>
      <c r="V997" s="23">
        <f>('Bruker data input page'!AS997/0.69943)*Calibrations!AC$97+Calibrations!AD$97</f>
        <v>11.797825993219128</v>
      </c>
      <c r="W997" s="23">
        <f>'Bruker data input page'!U997*Calibrations!AQ$97+Calibrations!AR$97</f>
        <v>5.3210674316280091</v>
      </c>
      <c r="X997" s="23">
        <f>Calibrations!AJ$97*('Bruker data input page'!AQ997/0.77446)^2+('Bruker data input page'!AQ997/0.77446)*Calibrations!AK$97+Calibrations!AL$97</f>
        <v>0.18039548896511959</v>
      </c>
      <c r="Y997" s="23">
        <f>('Bruker data input page'!AI997/0.7147)*Calibrations!AX$97+Calibrations!AY$97</f>
        <v>12.090147072807326</v>
      </c>
      <c r="Z997" s="23">
        <f>('Bruker data input page'!AG997/0.8302)*Calibrations!BE$97+Calibrations!BF$97</f>
        <v>0.31260793827904981</v>
      </c>
      <c r="AA997" s="23">
        <f>((('Bruker data input page'!AA997/0.436)^2)*Calibrations!BK$97)+(('Bruker data input page'!AA997/0.436)*Calibrations!BL$97)+Calibrations!BM$97</f>
        <v>0.29583060831828595</v>
      </c>
      <c r="AB997" s="24">
        <f>'Bruker data input page'!AM997*Calibrations!BS$97*10000+Calibrations!BT$97</f>
        <v>371.83596992464436</v>
      </c>
      <c r="AC997" s="24">
        <f>Calibrations!CA$97*('Bruker data input page'!AO997*10000)^2+('Bruker data input page'!AO997*10000)*Calibrations!CB$97+Calibrations!CC$97</f>
        <v>335.24402591348405</v>
      </c>
      <c r="AD997" s="24">
        <f>'Bruker data input page'!AW997*10000*Calibrations!CI$97+Calibrations!CJ$97</f>
        <v>63.642754845049708</v>
      </c>
      <c r="AE997" s="24">
        <f>'Bruker data input page'!AY997*10000*Calibrations!CP$97+Calibrations!CQ$97</f>
        <v>56.654663650442998</v>
      </c>
      <c r="AF997" s="24">
        <f>Calibrations!$CW$97*('Bruker data input page'!BA997*10000)^2+('Bruker data input page'!BA997*10000)*Calibrations!$CX$97+Calibrations!$CY$97</f>
        <v>92.471411355031861</v>
      </c>
      <c r="AG997" s="24">
        <f>'Bruker data input page'!BI997*10000*Calibrations!DD$97+Calibrations!DE$97</f>
        <v>1.9009381417320252</v>
      </c>
      <c r="AH997" s="24">
        <f>('Bruker data input page'!BK997*10000)*Calibrations!DK$97+Calibrations!DL$97</f>
        <v>104.4513151110169</v>
      </c>
      <c r="AI997" s="24">
        <f>Calibrations!DR$97*('Bruker data input page'!BM997*10000)^2+('Bruker data input page'!BM997*10000)*Calibrations!DS$97+Calibrations!DT$97</f>
        <v>41.373666624656046</v>
      </c>
      <c r="AJ997" s="24">
        <f>Calibrations!DY$97*('Bruker data input page'!BO997*10000)^2+Calibrations!DZ$97*('Bruker data input page'!BO997*10000)+Calibrations!EA$97</f>
        <v>98.170907307000647</v>
      </c>
      <c r="AK997" s="21"/>
      <c r="AL997" s="21"/>
    </row>
    <row r="998" spans="2:38">
      <c r="B998" s="27">
        <f>'Bruker data input page'!B1675</f>
        <v>0</v>
      </c>
      <c r="C998" s="21">
        <f>'Bruker data input page'!G1675</f>
        <v>0</v>
      </c>
      <c r="D998" s="21">
        <f>'Bruker data input page'!H1675</f>
        <v>0</v>
      </c>
      <c r="E998" s="26">
        <f>'Bruker data input page'!L1675</f>
        <v>0</v>
      </c>
      <c r="F998" s="26"/>
      <c r="G998" s="26" t="str">
        <f>'Bruker data input page'!DK998</f>
        <v>393-U1560B-30R-1A</v>
      </c>
      <c r="H998" s="26" t="str">
        <f>'Bruker data input page'!DL998</f>
        <v>SHLF</v>
      </c>
      <c r="I998" s="26">
        <f>'Bruker data input page'!DM998</f>
        <v>0</v>
      </c>
      <c r="J998" s="26">
        <f>'Bruker data input page'!DN998</f>
        <v>0</v>
      </c>
      <c r="K998" s="26">
        <f>'Bruker data input page'!DO998</f>
        <v>0</v>
      </c>
      <c r="L998" s="26">
        <f>'Bruker data input page'!DP998</f>
        <v>0</v>
      </c>
      <c r="M998" s="26">
        <f>'Bruker data input page'!DQ998</f>
        <v>0</v>
      </c>
      <c r="N998" s="26">
        <f>'Bruker data input page'!DR998</f>
        <v>0</v>
      </c>
      <c r="O998" s="26">
        <f>'Bruker data input page'!DS998</f>
        <v>80</v>
      </c>
      <c r="P998" s="21" t="str">
        <f>'Bruker data input page'!DT998</f>
        <v>10A ALT</v>
      </c>
      <c r="Q998" s="21">
        <f>'Bruker data input page'!A998</f>
        <v>887</v>
      </c>
      <c r="R998" s="27">
        <f>'Bruker data input page'!B998</f>
        <v>44768.029166666667</v>
      </c>
      <c r="S998" s="22">
        <f>'Bruker data input page'!Y998*Calibrations!H$97+Calibrations!I$97</f>
        <v>48.591304169059939</v>
      </c>
      <c r="T998" s="23">
        <f>Calibrations!O$97*('Bruker data input page'!AK998/0.5993)^2+Calibrations!P$97*('Bruker data input page'!AK998/0.5993)+Calibrations!Q$97</f>
        <v>1.4112580717544689</v>
      </c>
      <c r="U998" s="22">
        <f>Calibrations!$V$97*'Bruker data input page'!W998^2+Calibrations!$W$97*'Bruker data input page'!W998+Calibrations!$X$97</f>
        <v>21.29272288096945</v>
      </c>
      <c r="V998" s="23">
        <f>('Bruker data input page'!AS998/0.69943)*Calibrations!AC$97+Calibrations!AD$97</f>
        <v>10.230703815607104</v>
      </c>
      <c r="W998" s="23">
        <f>'Bruker data input page'!U998*Calibrations!AQ$97+Calibrations!AR$97</f>
        <v>5.1022115549645584</v>
      </c>
      <c r="X998" s="23">
        <f>Calibrations!AJ$97*('Bruker data input page'!AQ998/0.77446)^2+('Bruker data input page'!AQ998/0.77446)*Calibrations!AK$97+Calibrations!AL$97</f>
        <v>0.18536639034351721</v>
      </c>
      <c r="Y998" s="23">
        <f>('Bruker data input page'!AI998/0.7147)*Calibrations!AX$97+Calibrations!AY$97</f>
        <v>11.744388496966273</v>
      </c>
      <c r="Z998" s="23">
        <f>('Bruker data input page'!AG998/0.8302)*Calibrations!BE$97+Calibrations!BF$97</f>
        <v>0.44179625547338536</v>
      </c>
      <c r="AA998" s="23">
        <f>((('Bruker data input page'!AA998/0.436)^2)*Calibrations!BK$97)+(('Bruker data input page'!AA998/0.436)*Calibrations!BL$97)+Calibrations!BM$97</f>
        <v>0.16512228214177305</v>
      </c>
      <c r="AB998" s="24">
        <f>'Bruker data input page'!AM998*Calibrations!BS$97*10000+Calibrations!BT$97</f>
        <v>316.10058567797739</v>
      </c>
      <c r="AC998" s="24">
        <f>Calibrations!CA$97*('Bruker data input page'!AO998*10000)^2+('Bruker data input page'!AO998*10000)*Calibrations!CB$97+Calibrations!CC$97</f>
        <v>261.36266725905273</v>
      </c>
      <c r="AD998" s="24">
        <f>'Bruker data input page'!AW998*10000*Calibrations!CI$97+Calibrations!CJ$97</f>
        <v>81.436261286534275</v>
      </c>
      <c r="AE998" s="24">
        <f>'Bruker data input page'!AY998*10000*Calibrations!CP$97+Calibrations!CQ$97</f>
        <v>53.570779845234405</v>
      </c>
      <c r="AF998" s="24">
        <f>Calibrations!$CW$97*('Bruker data input page'!BA998*10000)^2+('Bruker data input page'!BA998*10000)*Calibrations!$CX$97+Calibrations!$CY$97</f>
        <v>83.439883904166209</v>
      </c>
      <c r="AG998" s="24">
        <f>'Bruker data input page'!BI998*10000*Calibrations!DD$97+Calibrations!DE$97</f>
        <v>5.2911678308829933</v>
      </c>
      <c r="AH998" s="24">
        <f>('Bruker data input page'!BK998*10000)*Calibrations!DK$97+Calibrations!DL$97</f>
        <v>126.30122255478548</v>
      </c>
      <c r="AI998" s="24">
        <f>Calibrations!DR$97*('Bruker data input page'!BM998*10000)^2+('Bruker data input page'!BM998*10000)*Calibrations!DS$97+Calibrations!DT$97</f>
        <v>36.083214844337292</v>
      </c>
      <c r="AJ998" s="24">
        <f>Calibrations!DY$97*('Bruker data input page'!BO998*10000)^2+Calibrations!DZ$97*('Bruker data input page'!BO998*10000)+Calibrations!EA$97</f>
        <v>86.310144870152669</v>
      </c>
      <c r="AK998" s="21"/>
      <c r="AL998" s="21"/>
    </row>
    <row r="999" spans="2:38">
      <c r="B999" s="27">
        <f>'Bruker data input page'!B1676</f>
        <v>0</v>
      </c>
      <c r="C999" s="21">
        <f>'Bruker data input page'!G1676</f>
        <v>0</v>
      </c>
      <c r="D999" s="21">
        <f>'Bruker data input page'!H1676</f>
        <v>0</v>
      </c>
      <c r="E999" s="26">
        <f>'Bruker data input page'!L1676</f>
        <v>0</v>
      </c>
      <c r="F999" s="26"/>
      <c r="G999" s="26" t="str">
        <f>'Bruker data input page'!DK999</f>
        <v>393-U1560B-30R-1A</v>
      </c>
      <c r="H999" s="26" t="str">
        <f>'Bruker data input page'!DL999</f>
        <v>SHLF</v>
      </c>
      <c r="I999" s="26">
        <f>'Bruker data input page'!DM999</f>
        <v>0</v>
      </c>
      <c r="J999" s="26">
        <f>'Bruker data input page'!DN999</f>
        <v>0</v>
      </c>
      <c r="K999" s="26">
        <f>'Bruker data input page'!DO999</f>
        <v>0</v>
      </c>
      <c r="L999" s="26">
        <f>'Bruker data input page'!DP999</f>
        <v>0</v>
      </c>
      <c r="M999" s="26">
        <f>'Bruker data input page'!DQ999</f>
        <v>0</v>
      </c>
      <c r="N999" s="26">
        <f>'Bruker data input page'!DR999</f>
        <v>0</v>
      </c>
      <c r="O999" s="26">
        <f>'Bruker data input page'!DS999</f>
        <v>100</v>
      </c>
      <c r="P999" s="21" t="str">
        <f>'Bruker data input page'!DT999</f>
        <v>12A ALT</v>
      </c>
      <c r="Q999" s="21">
        <f>'Bruker data input page'!A999</f>
        <v>888</v>
      </c>
      <c r="R999" s="27">
        <f>'Bruker data input page'!B999</f>
        <v>44768.032638888886</v>
      </c>
      <c r="S999" s="22">
        <f>'Bruker data input page'!Y999*Calibrations!H$97+Calibrations!I$97</f>
        <v>49.334848631748976</v>
      </c>
      <c r="T999" s="23">
        <f>Calibrations!O$97*('Bruker data input page'!AK999/0.5993)^2+Calibrations!P$97*('Bruker data input page'!AK999/0.5993)+Calibrations!Q$97</f>
        <v>1.6967481564357318</v>
      </c>
      <c r="U999" s="22">
        <f>Calibrations!$V$97*'Bruker data input page'!W999^2+Calibrations!$W$97*'Bruker data input page'!W999+Calibrations!$X$97</f>
        <v>18.445069463748403</v>
      </c>
      <c r="V999" s="23">
        <f>('Bruker data input page'!AS999/0.69943)*Calibrations!AC$97+Calibrations!AD$97</f>
        <v>11.88144230189693</v>
      </c>
      <c r="W999" s="23">
        <f>'Bruker data input page'!U999*Calibrations!AQ$97+Calibrations!AR$97</f>
        <v>6.5044745173673926</v>
      </c>
      <c r="X999" s="23">
        <f>Calibrations!AJ$97*('Bruker data input page'!AQ999/0.77446)^2+('Bruker data input page'!AQ999/0.77446)*Calibrations!AK$97+Calibrations!AL$97</f>
        <v>0.13919640486230828</v>
      </c>
      <c r="Y999" s="23">
        <f>('Bruker data input page'!AI999/0.7147)*Calibrations!AX$97+Calibrations!AY$97</f>
        <v>11.762658434923527</v>
      </c>
      <c r="Z999" s="23">
        <f>('Bruker data input page'!AG999/0.8302)*Calibrations!BE$97+Calibrations!BF$97</f>
        <v>0.16017779766423795</v>
      </c>
      <c r="AA999" s="23">
        <f>((('Bruker data input page'!AA999/0.436)^2)*Calibrations!BK$97)+(('Bruker data input page'!AA999/0.436)*Calibrations!BL$97)+Calibrations!BM$97</f>
        <v>0.16548769307132827</v>
      </c>
      <c r="AB999" s="24">
        <f>'Bruker data input page'!AM999*Calibrations!BS$97*10000+Calibrations!BT$97</f>
        <v>348.68434877602886</v>
      </c>
      <c r="AC999" s="24">
        <f>Calibrations!CA$97*('Bruker data input page'!AO999*10000)^2+('Bruker data input page'!AO999*10000)*Calibrations!CB$97+Calibrations!CC$97</f>
        <v>344.98892322521783</v>
      </c>
      <c r="AD999" s="24">
        <f>'Bruker data input page'!AW999*10000*Calibrations!CI$97+Calibrations!CJ$97</f>
        <v>67.596867387601833</v>
      </c>
      <c r="AE999" s="24">
        <f>'Bruker data input page'!AY999*10000*Calibrations!CP$97+Calibrations!CQ$97</f>
        <v>56.654663650442998</v>
      </c>
      <c r="AF999" s="24">
        <f>Calibrations!$CW$97*('Bruker data input page'!BA999*10000)^2+('Bruker data input page'!BA999*10000)*Calibrations!$CX$97+Calibrations!$CY$97</f>
        <v>107.2778143866684</v>
      </c>
      <c r="AG999" s="24">
        <f>'Bruker data input page'!BI999*10000*Calibrations!DD$97+Calibrations!DE$97</f>
        <v>3.0310147047823475</v>
      </c>
      <c r="AH999" s="24">
        <f>('Bruker data input page'!BK999*10000)*Calibrations!DK$97+Calibrations!DL$97</f>
        <v>99.485427055614949</v>
      </c>
      <c r="AI999" s="24">
        <f>Calibrations!DR$97*('Bruker data input page'!BM999*10000)^2+('Bruker data input page'!BM999*10000)*Calibrations!DS$97+Calibrations!DT$97</f>
        <v>38.200265090451204</v>
      </c>
      <c r="AJ999" s="24">
        <f>Calibrations!DY$97*('Bruker data input page'!BO999*10000)^2+Calibrations!DZ$97*('Bruker data input page'!BO999*10000)+Calibrations!EA$97</f>
        <v>103.23552296947157</v>
      </c>
      <c r="AK999" s="21"/>
      <c r="AL999" s="21"/>
    </row>
    <row r="1000" spans="2:38">
      <c r="B1000" s="27">
        <f>'Bruker data input page'!B1677</f>
        <v>0</v>
      </c>
      <c r="C1000" s="21">
        <f>'Bruker data input page'!G1677</f>
        <v>0</v>
      </c>
      <c r="D1000" s="21">
        <f>'Bruker data input page'!H1677</f>
        <v>0</v>
      </c>
      <c r="E1000" s="26">
        <f>'Bruker data input page'!L1677</f>
        <v>0</v>
      </c>
      <c r="F1000" s="26"/>
      <c r="G1000" s="26" t="str">
        <f>'Bruker data input page'!DK1000</f>
        <v>393-U1560B-30R-1A</v>
      </c>
      <c r="H1000" s="26" t="str">
        <f>'Bruker data input page'!DL1000</f>
        <v>SHLF</v>
      </c>
      <c r="I1000" s="26">
        <f>'Bruker data input page'!DM1000</f>
        <v>0</v>
      </c>
      <c r="J1000" s="26">
        <f>'Bruker data input page'!DN1000</f>
        <v>0</v>
      </c>
      <c r="K1000" s="26">
        <f>'Bruker data input page'!DO1000</f>
        <v>0</v>
      </c>
      <c r="L1000" s="26">
        <f>'Bruker data input page'!DP1000</f>
        <v>0</v>
      </c>
      <c r="M1000" s="26">
        <f>'Bruker data input page'!DQ1000</f>
        <v>0</v>
      </c>
      <c r="N1000" s="26">
        <f>'Bruker data input page'!DR1000</f>
        <v>0</v>
      </c>
      <c r="O1000" s="26">
        <f>'Bruker data input page'!DS1000</f>
        <v>120</v>
      </c>
      <c r="P1000" s="21" t="str">
        <f>'Bruker data input page'!DT1000</f>
        <v>15A ALT</v>
      </c>
      <c r="Q1000" s="21">
        <f>'Bruker data input page'!A1000</f>
        <v>889</v>
      </c>
      <c r="R1000" s="27">
        <f>'Bruker data input page'!B1000</f>
        <v>44768.034722222219</v>
      </c>
      <c r="S1000" s="22">
        <f>'Bruker data input page'!Y1000*Calibrations!H$97+Calibrations!I$97</f>
        <v>48.964383365743153</v>
      </c>
      <c r="T1000" s="23">
        <f>Calibrations!O$97*('Bruker data input page'!AK1000/0.5993)^2+Calibrations!P$97*('Bruker data input page'!AK1000/0.5993)+Calibrations!Q$97</f>
        <v>1.6021846657699026</v>
      </c>
      <c r="U1000" s="22">
        <f>Calibrations!$V$97*'Bruker data input page'!W1000^2+Calibrations!$W$97*'Bruker data input page'!W1000+Calibrations!$X$97</f>
        <v>19.335722132042012</v>
      </c>
      <c r="V1000" s="23">
        <f>('Bruker data input page'!AS1000/0.69943)*Calibrations!AC$97+Calibrations!AD$97</f>
        <v>11.203588921737813</v>
      </c>
      <c r="W1000" s="23">
        <f>'Bruker data input page'!U1000*Calibrations!AQ$97+Calibrations!AR$97</f>
        <v>7.9647381537976427</v>
      </c>
      <c r="X1000" s="23">
        <f>Calibrations!AJ$97*('Bruker data input page'!AQ1000/0.77446)^2+('Bruker data input page'!AQ1000/0.77446)*Calibrations!AK$97+Calibrations!AL$97</f>
        <v>0.21501058218072194</v>
      </c>
      <c r="Y1000" s="23">
        <f>('Bruker data input page'!AI1000/0.7147)*Calibrations!AX$97+Calibrations!AY$97</f>
        <v>11.757481952502307</v>
      </c>
      <c r="Z1000" s="23">
        <f>('Bruker data input page'!AG1000/0.8302)*Calibrations!BE$97+Calibrations!BF$97</f>
        <v>0.12486229973961818</v>
      </c>
      <c r="AA1000" s="23">
        <f>((('Bruker data input page'!AA1000/0.436)^2)*Calibrations!BK$97)+(('Bruker data input page'!AA1000/0.436)*Calibrations!BL$97)+Calibrations!BM$97</f>
        <v>0.15449456863802014</v>
      </c>
      <c r="AB1000" s="24">
        <f>'Bruker data input page'!AM1000*Calibrations!BS$97*10000+Calibrations!BT$97</f>
        <v>294.66389942925923</v>
      </c>
      <c r="AC1000" s="24">
        <f>Calibrations!CA$97*('Bruker data input page'!AO1000*10000)^2+('Bruker data input page'!AO1000*10000)*Calibrations!CB$97+Calibrations!CC$97</f>
        <v>247.58666515786985</v>
      </c>
      <c r="AD1000" s="24">
        <f>'Bruker data input page'!AW1000*10000*Calibrations!CI$97+Calibrations!CJ$97</f>
        <v>95.275655185466718</v>
      </c>
      <c r="AE1000" s="24">
        <f>'Bruker data input page'!AY1000*10000*Calibrations!CP$97+Calibrations!CQ$97</f>
        <v>52.542818576831536</v>
      </c>
      <c r="AF1000" s="24">
        <f>Calibrations!$CW$97*('Bruker data input page'!BA1000*10000)^2+('Bruker data input page'!BA1000*10000)*Calibrations!$CX$97+Calibrations!$CY$97</f>
        <v>102.43725414181574</v>
      </c>
      <c r="AG1000" s="24">
        <f>'Bruker data input page'!BI1000*10000*Calibrations!DD$97+Calibrations!DE$97</f>
        <v>4.1610912678326706</v>
      </c>
      <c r="AH1000" s="24">
        <f>('Bruker data input page'!BK1000*10000)*Calibrations!DK$97+Calibrations!DL$97</f>
        <v>118.35580166614237</v>
      </c>
      <c r="AI1000" s="24">
        <f>Calibrations!DR$97*('Bruker data input page'!BM1000*10000)^2+('Bruker data input page'!BM1000*10000)*Calibrations!DS$97+Calibrations!DT$97</f>
        <v>41.373666624656046</v>
      </c>
      <c r="AJ1000" s="24">
        <f>Calibrations!DY$97*('Bruker data input page'!BO1000*10000)^2+Calibrations!DZ$97*('Bruker data input page'!BO1000*10000)+Calibrations!EA$97</f>
        <v>95.634421621982227</v>
      </c>
      <c r="AK1000" s="21"/>
      <c r="AL1000" s="21"/>
    </row>
    <row r="1001" spans="2:38">
      <c r="B1001" s="27">
        <f>'Bruker data input page'!B1678</f>
        <v>0</v>
      </c>
      <c r="C1001" s="21">
        <f>'Bruker data input page'!G1678</f>
        <v>0</v>
      </c>
      <c r="D1001" s="21">
        <f>'Bruker data input page'!H1678</f>
        <v>0</v>
      </c>
      <c r="E1001" s="26">
        <f>'Bruker data input page'!L1678</f>
        <v>0</v>
      </c>
      <c r="F1001" s="26"/>
      <c r="G1001" s="26" t="str">
        <f>'Bruker data input page'!DK1001</f>
        <v>393-U1560B-30R-2A</v>
      </c>
      <c r="H1001" s="26" t="str">
        <f>'Bruker data input page'!DL1001</f>
        <v>SHLF</v>
      </c>
      <c r="I1001" s="26">
        <f>'Bruker data input page'!DM1001</f>
        <v>0</v>
      </c>
      <c r="J1001" s="26">
        <f>'Bruker data input page'!DN1001</f>
        <v>0</v>
      </c>
      <c r="K1001" s="26">
        <f>'Bruker data input page'!DO1001</f>
        <v>0</v>
      </c>
      <c r="L1001" s="26">
        <f>'Bruker data input page'!DP1001</f>
        <v>0</v>
      </c>
      <c r="M1001" s="26">
        <f>'Bruker data input page'!DQ1001</f>
        <v>0</v>
      </c>
      <c r="N1001" s="26">
        <f>'Bruker data input page'!DR1001</f>
        <v>0</v>
      </c>
      <c r="O1001" s="26">
        <f>'Bruker data input page'!DS1001</f>
        <v>5</v>
      </c>
      <c r="P1001" s="21" t="str">
        <f>'Bruker data input page'!DT1001</f>
        <v>1A BKGD</v>
      </c>
      <c r="Q1001" s="21">
        <f>'Bruker data input page'!A1001</f>
        <v>890</v>
      </c>
      <c r="R1001" s="27">
        <f>'Bruker data input page'!B1001</f>
        <v>44768.040277777778</v>
      </c>
      <c r="S1001" s="22">
        <f>'Bruker data input page'!Y1001*Calibrations!H$97+Calibrations!I$97</f>
        <v>50.169167777962201</v>
      </c>
      <c r="T1001" s="23">
        <f>Calibrations!O$97*('Bruker data input page'!AK1001/0.5993)^2+Calibrations!P$97*('Bruker data input page'!AK1001/0.5993)+Calibrations!Q$97</f>
        <v>1.4808676665997744</v>
      </c>
      <c r="U1001" s="22">
        <f>Calibrations!$V$97*'Bruker data input page'!W1001^2+Calibrations!$W$97*'Bruker data input page'!W1001+Calibrations!$X$97</f>
        <v>16.026241298638812</v>
      </c>
      <c r="V1001" s="23">
        <f>('Bruker data input page'!AS1001/0.69943)*Calibrations!AC$97+Calibrations!AD$97</f>
        <v>8.8257771283218993</v>
      </c>
      <c r="W1001" s="23">
        <f>'Bruker data input page'!U1001*Calibrations!AQ$97+Calibrations!AR$97</f>
        <v>9.8930672296291426</v>
      </c>
      <c r="X1001" s="23">
        <f>Calibrations!AJ$97*('Bruker data input page'!AQ1001/0.77446)^2+('Bruker data input page'!AQ1001/0.77446)*Calibrations!AK$97+Calibrations!AL$97</f>
        <v>0.1427746800410099</v>
      </c>
      <c r="Y1001" s="23">
        <f>('Bruker data input page'!AI1001/0.7147)*Calibrations!AX$97+Calibrations!AY$97</f>
        <v>11.128691587806777</v>
      </c>
      <c r="Z1001" s="23">
        <f>('Bruker data input page'!AG1001/0.8302)*Calibrations!BE$97+Calibrations!BF$97</f>
        <v>0.18387238387861962</v>
      </c>
      <c r="AA1001" s="23">
        <f>((('Bruker data input page'!AA1001/0.436)^2)*Calibrations!BK$97)+(('Bruker data input page'!AA1001/0.436)*Calibrations!BL$97)+Calibrations!BM$97</f>
        <v>0.14749930065217409</v>
      </c>
      <c r="AB1001" s="24">
        <f>'Bruker data input page'!AM1001*Calibrations!BS$97*10000+Calibrations!BT$97</f>
        <v>293.80643197931056</v>
      </c>
      <c r="AC1001" s="24">
        <f>Calibrations!CA$97*('Bruker data input page'!AO1001*10000)^2+('Bruker data input page'!AO1001*10000)*Calibrations!CB$97+Calibrations!CC$97</f>
        <v>242.16642361781319</v>
      </c>
      <c r="AD1001" s="24">
        <f>'Bruker data input page'!AW1001*10000*Calibrations!CI$97+Calibrations!CJ$97</f>
        <v>112.08063349131325</v>
      </c>
      <c r="AE1001" s="24">
        <f>'Bruker data input page'!AY1001*10000*Calibrations!CP$97+Calibrations!CQ$97</f>
        <v>65.906315066068771</v>
      </c>
      <c r="AF1001" s="24">
        <f>Calibrations!$CW$97*('Bruker data input page'!BA1001*10000)^2+('Bruker data input page'!BA1001*10000)*Calibrations!$CX$97+Calibrations!$CY$97</f>
        <v>79.48025356452959</v>
      </c>
      <c r="AG1001" s="24">
        <f>'Bruker data input page'!BI1001*10000*Calibrations!DD$97+Calibrations!DE$97</f>
        <v>3.0310147047823475</v>
      </c>
      <c r="AH1001" s="24">
        <f>('Bruker data input page'!BK1001*10000)*Calibrations!DK$97+Calibrations!DL$97</f>
        <v>90.546828555891409</v>
      </c>
      <c r="AI1001" s="24">
        <f>Calibrations!DR$97*('Bruker data input page'!BM1001*10000)^2+('Bruker data input page'!BM1001*10000)*Calibrations!DS$97+Calibrations!DT$97</f>
        <v>39.258355446514962</v>
      </c>
      <c r="AJ1001" s="24">
        <f>Calibrations!DY$97*('Bruker data input page'!BO1001*10000)^2+Calibrations!DZ$97*('Bruker data input page'!BO1001*10000)+Calibrations!EA$97</f>
        <v>100.70460775616377</v>
      </c>
      <c r="AK1001" s="21"/>
      <c r="AL1001" s="21"/>
    </row>
    <row r="1002" spans="2:38">
      <c r="B1002" s="27">
        <f>'Bruker data input page'!B1679</f>
        <v>0</v>
      </c>
      <c r="C1002" s="21">
        <f>'Bruker data input page'!G1679</f>
        <v>0</v>
      </c>
      <c r="D1002" s="21">
        <f>'Bruker data input page'!H1679</f>
        <v>0</v>
      </c>
      <c r="E1002" s="26">
        <f>'Bruker data input page'!L1679</f>
        <v>0</v>
      </c>
      <c r="F1002" s="26"/>
      <c r="G1002" s="26" t="str">
        <f>'Bruker data input page'!DK1002</f>
        <v>393-U1560B-30R-2A</v>
      </c>
      <c r="H1002" s="26" t="str">
        <f>'Bruker data input page'!DL1002</f>
        <v>SHLF</v>
      </c>
      <c r="I1002" s="26">
        <f>'Bruker data input page'!DM1002</f>
        <v>0</v>
      </c>
      <c r="J1002" s="26">
        <f>'Bruker data input page'!DN1002</f>
        <v>0</v>
      </c>
      <c r="K1002" s="26">
        <f>'Bruker data input page'!DO1002</f>
        <v>0</v>
      </c>
      <c r="L1002" s="26">
        <f>'Bruker data input page'!DP1002</f>
        <v>0</v>
      </c>
      <c r="M1002" s="26">
        <f>'Bruker data input page'!DQ1002</f>
        <v>0</v>
      </c>
      <c r="N1002" s="26">
        <f>'Bruker data input page'!DR1002</f>
        <v>0</v>
      </c>
      <c r="O1002" s="26">
        <f>'Bruker data input page'!DS1002</f>
        <v>18</v>
      </c>
      <c r="P1002" s="21" t="str">
        <f>'Bruker data input page'!DT1002</f>
        <v>3A ALT</v>
      </c>
      <c r="Q1002" s="21">
        <f>'Bruker data input page'!A1002</f>
        <v>891</v>
      </c>
      <c r="R1002" s="27">
        <f>'Bruker data input page'!B1002</f>
        <v>44768.041666666664</v>
      </c>
      <c r="S1002" s="22">
        <f>'Bruker data input page'!Y1002*Calibrations!H$97+Calibrations!I$97</f>
        <v>55.356750837320767</v>
      </c>
      <c r="T1002" s="23">
        <f>Calibrations!O$97*('Bruker data input page'!AK1002/0.5993)^2+Calibrations!P$97*('Bruker data input page'!AK1002/0.5993)+Calibrations!Q$97</f>
        <v>1.6188674833144296</v>
      </c>
      <c r="U1002" s="22">
        <f>Calibrations!$V$97*'Bruker data input page'!W1002^2+Calibrations!$W$97*'Bruker data input page'!W1002+Calibrations!$X$97</f>
        <v>18.77135897469741</v>
      </c>
      <c r="V1002" s="23">
        <f>('Bruker data input page'!AS1002/0.69943)*Calibrations!AC$97+Calibrations!AD$97</f>
        <v>10.063327280336392</v>
      </c>
      <c r="W1002" s="23">
        <f>'Bruker data input page'!U1002*Calibrations!AQ$97+Calibrations!AR$97</f>
        <v>11.237909524744836</v>
      </c>
      <c r="X1002" s="23">
        <f>Calibrations!AJ$97*('Bruker data input page'!AQ1002/0.77446)^2+('Bruker data input page'!AQ1002/0.77446)*Calibrations!AK$97+Calibrations!AL$97</f>
        <v>0.15914942502418589</v>
      </c>
      <c r="Y1002" s="23">
        <f>('Bruker data input page'!AI1002/0.7147)*Calibrations!AX$97+Calibrations!AY$97</f>
        <v>11.541439936157765</v>
      </c>
      <c r="Z1002" s="23">
        <f>('Bruker data input page'!AG1002/0.8302)*Calibrations!BE$97+Calibrations!BF$97</f>
        <v>0.2365437889029457</v>
      </c>
      <c r="AA1002" s="23">
        <f>((('Bruker data input page'!AA1002/0.436)^2)*Calibrations!BK$97)+(('Bruker data input page'!AA1002/0.436)*Calibrations!BL$97)+Calibrations!BM$97</f>
        <v>0.13268888062438622</v>
      </c>
      <c r="AB1002" s="24">
        <f>'Bruker data input page'!AM1002*Calibrations!BS$97*10000+Calibrations!BT$97</f>
        <v>364.11876287510586</v>
      </c>
      <c r="AC1002" s="24">
        <f>Calibrations!CA$97*('Bruker data input page'!AO1002*10000)^2+('Bruker data input page'!AO1002*10000)*Calibrations!CB$97+Calibrations!CC$97</f>
        <v>276.68975139612257</v>
      </c>
      <c r="AD1002" s="24">
        <f>'Bruker data input page'!AW1002*10000*Calibrations!CI$97+Calibrations!CJ$97</f>
        <v>108.12652094876111</v>
      </c>
      <c r="AE1002" s="24">
        <f>'Bruker data input page'!AY1002*10000*Calibrations!CP$97+Calibrations!CQ$97</f>
        <v>55.626702382040129</v>
      </c>
      <c r="AF1002" s="24">
        <f>Calibrations!$CW$97*('Bruker data input page'!BA1002*10000)^2+('Bruker data input page'!BA1002*10000)*Calibrations!$CX$97+Calibrations!$CY$97</f>
        <v>89.920633513111184</v>
      </c>
      <c r="AG1002" s="24">
        <f>'Bruker data input page'!BI1002*10000*Calibrations!DD$97+Calibrations!DE$97</f>
        <v>1.9009381417320252</v>
      </c>
      <c r="AH1002" s="24">
        <f>('Bruker data input page'!BK1002*10000)*Calibrations!DK$97+Calibrations!DL$97</f>
        <v>85.580940500489461</v>
      </c>
      <c r="AI1002" s="24">
        <f>Calibrations!DR$97*('Bruker data input page'!BM1002*10000)^2+('Bruker data input page'!BM1002*10000)*Calibrations!DS$97+Calibrations!DT$97</f>
        <v>36.083214844337292</v>
      </c>
      <c r="AJ1002" s="24">
        <f>Calibrations!DY$97*('Bruker data input page'!BO1002*10000)^2+Calibrations!DZ$97*('Bruker data input page'!BO1002*10000)+Calibrations!EA$97</f>
        <v>93.095150701108494</v>
      </c>
      <c r="AK1002" s="21"/>
      <c r="AL1002" s="21"/>
    </row>
    <row r="1003" spans="2:38">
      <c r="B1003" s="27">
        <f>'Bruker data input page'!B1680</f>
        <v>0</v>
      </c>
      <c r="C1003" s="21">
        <f>'Bruker data input page'!G1680</f>
        <v>0</v>
      </c>
      <c r="D1003" s="21">
        <f>'Bruker data input page'!H1680</f>
        <v>0</v>
      </c>
      <c r="E1003" s="26">
        <f>'Bruker data input page'!L1680</f>
        <v>0</v>
      </c>
      <c r="F1003" s="26"/>
      <c r="G1003" s="26" t="str">
        <f>'Bruker data input page'!DK1003</f>
        <v>393-U1560B-30R-2A</v>
      </c>
      <c r="H1003" s="26" t="str">
        <f>'Bruker data input page'!DL1003</f>
        <v>SHLF</v>
      </c>
      <c r="I1003" s="26">
        <f>'Bruker data input page'!DM1003</f>
        <v>0</v>
      </c>
      <c r="J1003" s="26">
        <f>'Bruker data input page'!DN1003</f>
        <v>0</v>
      </c>
      <c r="K1003" s="26">
        <f>'Bruker data input page'!DO1003</f>
        <v>0</v>
      </c>
      <c r="L1003" s="26">
        <f>'Bruker data input page'!DP1003</f>
        <v>0</v>
      </c>
      <c r="M1003" s="26">
        <f>'Bruker data input page'!DQ1003</f>
        <v>0</v>
      </c>
      <c r="N1003" s="26">
        <f>'Bruker data input page'!DR1003</f>
        <v>0</v>
      </c>
      <c r="O1003" s="26">
        <f>'Bruker data input page'!DS1003</f>
        <v>36</v>
      </c>
      <c r="P1003" s="21" t="str">
        <f>'Bruker data input page'!DT1003</f>
        <v>6A BKGD</v>
      </c>
      <c r="Q1003" s="21">
        <f>'Bruker data input page'!A1003</f>
        <v>892</v>
      </c>
      <c r="R1003" s="27">
        <f>'Bruker data input page'!B1003</f>
        <v>44768.044444444444</v>
      </c>
      <c r="S1003" s="22">
        <f>'Bruker data input page'!Y1003*Calibrations!H$97+Calibrations!I$97</f>
        <v>55.378493987955487</v>
      </c>
      <c r="T1003" s="23">
        <f>Calibrations!O$97*('Bruker data input page'!AK1003/0.5993)^2+Calibrations!P$97*('Bruker data input page'!AK1003/0.5993)+Calibrations!Q$97</f>
        <v>1.5626412499035964</v>
      </c>
      <c r="U1003" s="22">
        <f>Calibrations!$V$97*'Bruker data input page'!W1003^2+Calibrations!$W$97*'Bruker data input page'!W1003+Calibrations!$X$97</f>
        <v>18.80688122803878</v>
      </c>
      <c r="V1003" s="23">
        <f>('Bruker data input page'!AS1003/0.69943)*Calibrations!AC$97+Calibrations!AD$97</f>
        <v>9.2180973649065621</v>
      </c>
      <c r="W1003" s="23">
        <f>'Bruker data input page'!U1003*Calibrations!AQ$97+Calibrations!AR$97</f>
        <v>10.28283175909338</v>
      </c>
      <c r="X1003" s="23">
        <f>Calibrations!AJ$97*('Bruker data input page'!AQ1003/0.77446)^2+('Bruker data input page'!AQ1003/0.77446)*Calibrations!AK$97+Calibrations!AL$97</f>
        <v>0.14834464672062919</v>
      </c>
      <c r="Y1003" s="23">
        <f>('Bruker data input page'!AI1003/0.7147)*Calibrations!AX$97+Calibrations!AY$97</f>
        <v>11.672983489450001</v>
      </c>
      <c r="Z1003" s="23">
        <f>('Bruker data input page'!AG1003/0.8302)*Calibrations!BE$97+Calibrations!BF$97</f>
        <v>0.24876838433839099</v>
      </c>
      <c r="AA1003" s="23">
        <f>((('Bruker data input page'!AA1003/0.436)^2)*Calibrations!BK$97)+(('Bruker data input page'!AA1003/0.436)*Calibrations!BL$97)+Calibrations!BM$97</f>
        <v>0.12486806484972675</v>
      </c>
      <c r="AB1003" s="24">
        <f>'Bruker data input page'!AM1003*Calibrations!BS$97*10000+Calibrations!BT$97</f>
        <v>376.123307174388</v>
      </c>
      <c r="AC1003" s="24">
        <f>Calibrations!CA$97*('Bruker data input page'!AO1003*10000)^2+('Bruker data input page'!AO1003*10000)*Calibrations!CB$97+Calibrations!CC$97</f>
        <v>305.51723176854466</v>
      </c>
      <c r="AD1003" s="24">
        <f>'Bruker data input page'!AW1003*10000*Calibrations!CI$97+Calibrations!CJ$97</f>
        <v>166.44968095140501</v>
      </c>
      <c r="AE1003" s="24">
        <f>'Bruker data input page'!AY1003*10000*Calibrations!CP$97+Calibrations!CQ$97</f>
        <v>62.822431260860185</v>
      </c>
      <c r="AF1003" s="24">
        <f>Calibrations!$CW$97*('Bruker data input page'!BA1003*10000)^2+('Bruker data input page'!BA1003*10000)*Calibrations!$CX$97+Calibrations!$CY$97</f>
        <v>84.74789725500014</v>
      </c>
      <c r="AG1003" s="24" t="e">
        <f>'Bruker data input page'!BI1003*10000*Calibrations!DD$97+Calibrations!DE$97</f>
        <v>#VALUE!</v>
      </c>
      <c r="AH1003" s="24">
        <f>('Bruker data input page'!BK1003*10000)*Calibrations!DK$97+Calibrations!DL$97</f>
        <v>99.485427055614949</v>
      </c>
      <c r="AI1003" s="24">
        <f>Calibrations!DR$97*('Bruker data input page'!BM1003*10000)^2+('Bruker data input page'!BM1003*10000)*Calibrations!DS$97+Calibrations!DT$97</f>
        <v>33.965005219574827</v>
      </c>
      <c r="AJ1003" s="24">
        <f>Calibrations!DY$97*('Bruker data input page'!BO1003*10000)^2+Calibrations!DZ$97*('Bruker data input page'!BO1003*10000)+Calibrations!EA$97</f>
        <v>94.78830745234157</v>
      </c>
      <c r="AK1003" s="21"/>
      <c r="AL1003" s="21"/>
    </row>
    <row r="1004" spans="2:38">
      <c r="B1004" s="27">
        <f>'Bruker data input page'!B1681</f>
        <v>0</v>
      </c>
      <c r="C1004" s="21">
        <f>'Bruker data input page'!G1681</f>
        <v>0</v>
      </c>
      <c r="D1004" s="21">
        <f>'Bruker data input page'!H1681</f>
        <v>0</v>
      </c>
      <c r="E1004" s="26">
        <f>'Bruker data input page'!L1681</f>
        <v>0</v>
      </c>
      <c r="F1004" s="26"/>
      <c r="G1004" s="26" t="str">
        <f>'Bruker data input page'!DK1004</f>
        <v>393-U1560B-30R-2A</v>
      </c>
      <c r="H1004" s="26" t="str">
        <f>'Bruker data input page'!DL1004</f>
        <v>SHLF</v>
      </c>
      <c r="I1004" s="26">
        <f>'Bruker data input page'!DM1004</f>
        <v>0</v>
      </c>
      <c r="J1004" s="26">
        <f>'Bruker data input page'!DN1004</f>
        <v>0</v>
      </c>
      <c r="K1004" s="26">
        <f>'Bruker data input page'!DO1004</f>
        <v>0</v>
      </c>
      <c r="L1004" s="26">
        <f>'Bruker data input page'!DP1004</f>
        <v>0</v>
      </c>
      <c r="M1004" s="26">
        <f>'Bruker data input page'!DQ1004</f>
        <v>0</v>
      </c>
      <c r="N1004" s="26">
        <f>'Bruker data input page'!DR1004</f>
        <v>0</v>
      </c>
      <c r="O1004" s="26">
        <f>'Bruker data input page'!DS1004</f>
        <v>43</v>
      </c>
      <c r="P1004" s="21" t="str">
        <f>'Bruker data input page'!DT1004</f>
        <v>7A ALT</v>
      </c>
      <c r="Q1004" s="21">
        <f>'Bruker data input page'!A1004</f>
        <v>893</v>
      </c>
      <c r="R1004" s="27">
        <f>'Bruker data input page'!B1004</f>
        <v>44768.04791666667</v>
      </c>
      <c r="S1004" s="22">
        <f>'Bruker data input page'!Y1004*Calibrations!H$97+Calibrations!I$97</f>
        <v>49.719334071388111</v>
      </c>
      <c r="T1004" s="23">
        <f>Calibrations!O$97*('Bruker data input page'!AK1004/0.5993)^2+Calibrations!P$97*('Bruker data input page'!AK1004/0.5993)+Calibrations!Q$97</f>
        <v>1.5957484200411285</v>
      </c>
      <c r="U1004" s="22">
        <f>Calibrations!$V$97*'Bruker data input page'!W1004^2+Calibrations!$W$97*'Bruker data input page'!W1004+Calibrations!$X$97</f>
        <v>17.706182632395471</v>
      </c>
      <c r="V1004" s="23">
        <f>('Bruker data input page'!AS1004/0.69943)*Calibrations!AC$97+Calibrations!AD$97</f>
        <v>10.48759729407505</v>
      </c>
      <c r="W1004" s="23">
        <f>'Bruker data input page'!U1004*Calibrations!AQ$97+Calibrations!AR$97</f>
        <v>6.8878589726886146</v>
      </c>
      <c r="X1004" s="23">
        <f>Calibrations!AJ$97*('Bruker data input page'!AQ1004/0.77446)^2+('Bruker data input page'!AQ1004/0.77446)*Calibrations!AK$97+Calibrations!AL$97</f>
        <v>0.18271786972111209</v>
      </c>
      <c r="Y1004" s="23">
        <f>('Bruker data input page'!AI1004/0.7147)*Calibrations!AX$97+Calibrations!AY$97</f>
        <v>11.568997092576623</v>
      </c>
      <c r="Z1004" s="23">
        <f>('Bruker data input page'!AG1004/0.8302)*Calibrations!BE$97+Calibrations!BF$97</f>
        <v>0.24061865404809413</v>
      </c>
      <c r="AA1004" s="23">
        <f>((('Bruker data input page'!AA1004/0.436)^2)*Calibrations!BK$97)+(('Bruker data input page'!AA1004/0.436)*Calibrations!BL$97)+Calibrations!BM$97</f>
        <v>0.14786810982135989</v>
      </c>
      <c r="AB1004" s="24">
        <f>'Bruker data input page'!AM1004*Calibrations!BS$97*10000+Calibrations!BT$97</f>
        <v>299.8087041289516</v>
      </c>
      <c r="AC1004" s="24">
        <f>Calibrations!CA$97*('Bruker data input page'!AO1004*10000)^2+('Bruker data input page'!AO1004*10000)*Calibrations!CB$97+Calibrations!CC$97</f>
        <v>364.03917313644911</v>
      </c>
      <c r="AD1004" s="24">
        <f>'Bruker data input page'!AW1004*10000*Calibrations!CI$97+Calibrations!CJ$97</f>
        <v>105.16093654184704</v>
      </c>
      <c r="AE1004" s="24">
        <f>'Bruker data input page'!AY1004*10000*Calibrations!CP$97+Calibrations!CQ$97</f>
        <v>57.682624918845853</v>
      </c>
      <c r="AF1004" s="24">
        <f>Calibrations!$CW$97*('Bruker data input page'!BA1004*10000)^2+('Bruker data input page'!BA1004*10000)*Calibrations!$CX$97+Calibrations!$CY$97</f>
        <v>84.74789725500014</v>
      </c>
      <c r="AG1004" s="24">
        <f>'Bruker data input page'!BI1004*10000*Calibrations!DD$97+Calibrations!DE$97</f>
        <v>3.0310147047823475</v>
      </c>
      <c r="AH1004" s="24">
        <f>('Bruker data input page'!BK1004*10000)*Calibrations!DK$97+Calibrations!DL$97</f>
        <v>89.553650944811025</v>
      </c>
      <c r="AI1004" s="24">
        <f>Calibrations!DR$97*('Bruker data input page'!BM1004*10000)^2+('Bruker data input page'!BM1004*10000)*Calibrations!DS$97+Calibrations!DT$97</f>
        <v>36.083214844337292</v>
      </c>
      <c r="AJ1004" s="24">
        <f>Calibrations!DY$97*('Bruker data input page'!BO1004*10000)^2+Calibrations!DZ$97*('Bruker data input page'!BO1004*10000)+Calibrations!EA$97</f>
        <v>104.07854243260634</v>
      </c>
      <c r="AK1004" s="21"/>
      <c r="AL1004" s="21"/>
    </row>
    <row r="1005" spans="2:38">
      <c r="B1005" s="27">
        <f>'Bruker data input page'!B1682</f>
        <v>0</v>
      </c>
      <c r="C1005" s="21">
        <f>'Bruker data input page'!G1682</f>
        <v>0</v>
      </c>
      <c r="D1005" s="21">
        <f>'Bruker data input page'!H1682</f>
        <v>0</v>
      </c>
      <c r="E1005" s="26">
        <f>'Bruker data input page'!L1682</f>
        <v>0</v>
      </c>
      <c r="F1005" s="26"/>
      <c r="G1005" s="26" t="str">
        <f>'Bruker data input page'!DK1005</f>
        <v>393-U1560B-30R-2A</v>
      </c>
      <c r="H1005" s="26" t="str">
        <f>'Bruker data input page'!DL1005</f>
        <v>SHLF</v>
      </c>
      <c r="I1005" s="26">
        <f>'Bruker data input page'!DM1005</f>
        <v>0</v>
      </c>
      <c r="J1005" s="26">
        <f>'Bruker data input page'!DN1005</f>
        <v>0</v>
      </c>
      <c r="K1005" s="26">
        <f>'Bruker data input page'!DO1005</f>
        <v>0</v>
      </c>
      <c r="L1005" s="26">
        <f>'Bruker data input page'!DP1005</f>
        <v>0</v>
      </c>
      <c r="M1005" s="26">
        <f>'Bruker data input page'!DQ1005</f>
        <v>0</v>
      </c>
      <c r="N1005" s="26">
        <f>'Bruker data input page'!DR1005</f>
        <v>0</v>
      </c>
      <c r="O1005" s="26">
        <f>'Bruker data input page'!DS1005</f>
        <v>54</v>
      </c>
      <c r="P1005" s="21" t="str">
        <f>'Bruker data input page'!DT1005</f>
        <v>9B BKGD</v>
      </c>
      <c r="Q1005" s="21">
        <f>'Bruker data input page'!A1005</f>
        <v>894</v>
      </c>
      <c r="R1005" s="27">
        <f>'Bruker data input page'!B1005</f>
        <v>44768.05</v>
      </c>
      <c r="S1005" s="22">
        <f>'Bruker data input page'!Y1005*Calibrations!H$97+Calibrations!I$97</f>
        <v>54.438191834276829</v>
      </c>
      <c r="T1005" s="23">
        <f>Calibrations!O$97*('Bruker data input page'!AK1005/0.5993)^2+Calibrations!P$97*('Bruker data input page'!AK1005/0.5993)+Calibrations!Q$97</f>
        <v>1.5743266178171775</v>
      </c>
      <c r="U1005" s="22">
        <f>Calibrations!$V$97*'Bruker data input page'!W1005^2+Calibrations!$W$97*'Bruker data input page'!W1005+Calibrations!$X$97</f>
        <v>18.588921047180328</v>
      </c>
      <c r="V1005" s="23">
        <f>('Bruker data input page'!AS1005/0.69943)*Calibrations!AC$97+Calibrations!AD$97</f>
        <v>9.8123344363878768</v>
      </c>
      <c r="W1005" s="23">
        <f>'Bruker data input page'!U1005*Calibrations!AQ$97+Calibrations!AR$97</f>
        <v>9.6086705913147128</v>
      </c>
      <c r="X1005" s="23">
        <f>Calibrations!AJ$97*('Bruker data input page'!AQ1005/0.77446)^2+('Bruker data input page'!AQ1005/0.77446)*Calibrations!AK$97+Calibrations!AL$97</f>
        <v>0.15264010006550222</v>
      </c>
      <c r="Y1005" s="23">
        <f>('Bruker data input page'!AI1005/0.7147)*Calibrations!AX$97+Calibrations!AY$97</f>
        <v>12.15759359376619</v>
      </c>
      <c r="Z1005" s="23">
        <f>('Bruker data input page'!AG1005/0.8302)*Calibrations!BE$97+Calibrations!BF$97</f>
        <v>0.2258284027805183</v>
      </c>
      <c r="AA1005" s="23">
        <f>((('Bruker data input page'!AA1005/0.436)^2)*Calibrations!BK$97)+(('Bruker data input page'!AA1005/0.436)*Calibrations!BL$97)+Calibrations!BM$97</f>
        <v>0.11813965884414847</v>
      </c>
      <c r="AB1005" s="24">
        <f>'Bruker data input page'!AM1005*Calibrations!BS$97*10000+Calibrations!BT$97</f>
        <v>346.11194642618267</v>
      </c>
      <c r="AC1005" s="24">
        <f>Calibrations!CA$97*('Bruker data input page'!AO1005*10000)^2+('Bruker data input page'!AO1005*10000)*Calibrations!CB$97+Calibrations!CC$97</f>
        <v>288.51301360936623</v>
      </c>
      <c r="AD1005" s="24">
        <f>'Bruker data input page'!AW1005*10000*Calibrations!CI$97+Calibrations!CJ$97</f>
        <v>99.229767728018842</v>
      </c>
      <c r="AE1005" s="24">
        <f>'Bruker data input page'!AY1005*10000*Calibrations!CP$97+Calibrations!CQ$97</f>
        <v>67.962237602874509</v>
      </c>
      <c r="AF1005" s="24">
        <f>Calibrations!$CW$97*('Bruker data input page'!BA1005*10000)^2+('Bruker data input page'!BA1005*10000)*Calibrations!$CX$97+Calibrations!$CY$97</f>
        <v>83.439883904166209</v>
      </c>
      <c r="AG1005" s="24">
        <f>'Bruker data input page'!BI1005*10000*Calibrations!DD$97+Calibrations!DE$97</f>
        <v>1.9009381417320252</v>
      </c>
      <c r="AH1005" s="24">
        <f>('Bruker data input page'!BK1005*10000)*Calibrations!DK$97+Calibrations!DL$97</f>
        <v>86.574118111569859</v>
      </c>
      <c r="AI1005" s="24">
        <f>Calibrations!DR$97*('Bruker data input page'!BM1005*10000)^2+('Bruker data input page'!BM1005*10000)*Calibrations!DS$97+Calibrations!DT$97</f>
        <v>35.02425495428713</v>
      </c>
      <c r="AJ1005" s="24">
        <f>Calibrations!DY$97*('Bruker data input page'!BO1005*10000)^2+Calibrations!DZ$97*('Bruker data input page'!BO1005*10000)+Calibrations!EA$97</f>
        <v>99.015783594038936</v>
      </c>
      <c r="AK1005" s="21"/>
      <c r="AL1005" s="21"/>
    </row>
    <row r="1006" spans="2:38">
      <c r="B1006" s="27">
        <f>'Bruker data input page'!B1683</f>
        <v>0</v>
      </c>
      <c r="C1006" s="21">
        <f>'Bruker data input page'!G1683</f>
        <v>0</v>
      </c>
      <c r="D1006" s="21">
        <f>'Bruker data input page'!H1683</f>
        <v>0</v>
      </c>
      <c r="E1006" s="26">
        <f>'Bruker data input page'!L1683</f>
        <v>0</v>
      </c>
      <c r="F1006" s="26"/>
      <c r="G1006" s="26" t="str">
        <f>'Bruker data input page'!DK1006</f>
        <v>393-U1560B-30R-2A</v>
      </c>
      <c r="H1006" s="26" t="str">
        <f>'Bruker data input page'!DL1006</f>
        <v>SHLF</v>
      </c>
      <c r="I1006" s="26">
        <f>'Bruker data input page'!DM1006</f>
        <v>0</v>
      </c>
      <c r="J1006" s="26">
        <f>'Bruker data input page'!DN1006</f>
        <v>0</v>
      </c>
      <c r="K1006" s="26">
        <f>'Bruker data input page'!DO1006</f>
        <v>0</v>
      </c>
      <c r="L1006" s="26">
        <f>'Bruker data input page'!DP1006</f>
        <v>0</v>
      </c>
      <c r="M1006" s="26">
        <f>'Bruker data input page'!DQ1006</f>
        <v>0</v>
      </c>
      <c r="N1006" s="26">
        <f>'Bruker data input page'!DR1006</f>
        <v>0</v>
      </c>
      <c r="O1006" s="26">
        <f>'Bruker data input page'!DS1006</f>
        <v>74</v>
      </c>
      <c r="P1006" s="21" t="str">
        <f>'Bruker data input page'!DT1006</f>
        <v>12A ALT</v>
      </c>
      <c r="Q1006" s="21">
        <f>'Bruker data input page'!A1006</f>
        <v>895</v>
      </c>
      <c r="R1006" s="27">
        <f>'Bruker data input page'!B1006</f>
        <v>44768.052083333336</v>
      </c>
      <c r="S1006" s="22">
        <f>'Bruker data input page'!Y1006*Calibrations!H$97+Calibrations!I$97</f>
        <v>50.422481423608261</v>
      </c>
      <c r="T1006" s="23">
        <f>Calibrations!O$97*('Bruker data input page'!AK1006/0.5993)^2+Calibrations!P$97*('Bruker data input page'!AK1006/0.5993)+Calibrations!Q$97</f>
        <v>1.6478314258013202</v>
      </c>
      <c r="U1006" s="22">
        <f>Calibrations!$V$97*'Bruker data input page'!W1006^2+Calibrations!$W$97*'Bruker data input page'!W1006+Calibrations!$X$97</f>
        <v>19.444329534187446</v>
      </c>
      <c r="V1006" s="23">
        <f>('Bruker data input page'!AS1006/0.69943)*Calibrations!AC$97+Calibrations!AD$97</f>
        <v>11.479479565000027</v>
      </c>
      <c r="W1006" s="23">
        <f>'Bruker data input page'!U1006*Calibrations!AQ$97+Calibrations!AR$97</f>
        <v>8.0453590906957508</v>
      </c>
      <c r="X1006" s="23">
        <f>Calibrations!AJ$97*('Bruker data input page'!AQ1006/0.77446)^2+('Bruker data input page'!AQ1006/0.77446)*Calibrations!AK$97+Calibrations!AL$97</f>
        <v>0.13205169299829356</v>
      </c>
      <c r="Y1006" s="23">
        <f>('Bruker data input page'!AI1006/0.7147)*Calibrations!AX$97+Calibrations!AY$97</f>
        <v>11.986160675933949</v>
      </c>
      <c r="Z1006" s="23">
        <f>('Bruker data input page'!AG1006/0.8302)*Calibrations!BE$97+Calibrations!BF$97</f>
        <v>0.2416751005672067</v>
      </c>
      <c r="AA1006" s="23">
        <f>((('Bruker data input page'!AA1006/0.436)^2)*Calibrations!BK$97)+(('Bruker data input page'!AA1006/0.436)*Calibrations!BL$97)+Calibrations!BM$97</f>
        <v>0.25148722572188109</v>
      </c>
      <c r="AB1006" s="24">
        <f>'Bruker data input page'!AM1006*Calibrations!BS$97*10000+Calibrations!BT$97</f>
        <v>398.41746087305478</v>
      </c>
      <c r="AC1006" s="24">
        <f>Calibrations!CA$97*('Bruker data input page'!AO1006*10000)^2+('Bruker data input page'!AO1006*10000)*Calibrations!CB$97+Calibrations!CC$97</f>
        <v>294.27850968385064</v>
      </c>
      <c r="AD1006" s="24">
        <f>'Bruker data input page'!AW1006*10000*Calibrations!CI$97+Calibrations!CJ$97</f>
        <v>78.470676879620171</v>
      </c>
      <c r="AE1006" s="24">
        <f>'Bruker data input page'!AY1006*10000*Calibrations!CP$97+Calibrations!CQ$97</f>
        <v>55.626702382040129</v>
      </c>
      <c r="AF1006" s="24">
        <f>Calibrations!$CW$97*('Bruker data input page'!BA1006*10000)^2+('Bruker data input page'!BA1006*10000)*Calibrations!$CX$97+Calibrations!$CY$97</f>
        <v>89.920633513111184</v>
      </c>
      <c r="AG1006" s="24">
        <f>'Bruker data input page'!BI1006*10000*Calibrations!DD$97+Calibrations!DE$97</f>
        <v>4.1610912678326706</v>
      </c>
      <c r="AH1006" s="24">
        <f>('Bruker data input page'!BK1006*10000)*Calibrations!DK$97+Calibrations!DL$97</f>
        <v>99.485427055614949</v>
      </c>
      <c r="AI1006" s="24">
        <f>Calibrations!DR$97*('Bruker data input page'!BM1006*10000)^2+('Bruker data input page'!BM1006*10000)*Calibrations!DS$97+Calibrations!DT$97</f>
        <v>38.200265090451204</v>
      </c>
      <c r="AJ1006" s="24">
        <f>Calibrations!DY$97*('Bruker data input page'!BO1006*10000)^2+Calibrations!DZ$97*('Bruker data input page'!BO1006*10000)+Calibrations!EA$97</f>
        <v>93.941883812050335</v>
      </c>
      <c r="AK1006" s="21"/>
      <c r="AL1006" s="21"/>
    </row>
    <row r="1007" spans="2:38">
      <c r="B1007" s="27">
        <f>'Bruker data input page'!B1684</f>
        <v>0</v>
      </c>
      <c r="C1007" s="21">
        <f>'Bruker data input page'!G1684</f>
        <v>0</v>
      </c>
      <c r="D1007" s="21">
        <f>'Bruker data input page'!H1684</f>
        <v>0</v>
      </c>
      <c r="E1007" s="26">
        <f>'Bruker data input page'!L1684</f>
        <v>0</v>
      </c>
      <c r="F1007" s="26"/>
      <c r="G1007" s="26" t="str">
        <f>'Bruker data input page'!DK1007</f>
        <v>393-U1560B-30R-2A</v>
      </c>
      <c r="H1007" s="26" t="str">
        <f>'Bruker data input page'!DL1007</f>
        <v>SHLF</v>
      </c>
      <c r="I1007" s="26">
        <f>'Bruker data input page'!DM1007</f>
        <v>0</v>
      </c>
      <c r="J1007" s="26">
        <f>'Bruker data input page'!DN1007</f>
        <v>0</v>
      </c>
      <c r="K1007" s="26">
        <f>'Bruker data input page'!DO1007</f>
        <v>0</v>
      </c>
      <c r="L1007" s="26">
        <f>'Bruker data input page'!DP1007</f>
        <v>0</v>
      </c>
      <c r="M1007" s="26">
        <f>'Bruker data input page'!DQ1007</f>
        <v>0</v>
      </c>
      <c r="N1007" s="26">
        <f>'Bruker data input page'!DR1007</f>
        <v>0</v>
      </c>
      <c r="O1007" s="26">
        <f>'Bruker data input page'!DS1007</f>
        <v>80</v>
      </c>
      <c r="P1007" s="21" t="str">
        <f>'Bruker data input page'!DT1007</f>
        <v>13A ALT</v>
      </c>
      <c r="Q1007" s="21">
        <f>'Bruker data input page'!A1007</f>
        <v>896</v>
      </c>
      <c r="R1007" s="27">
        <f>'Bruker data input page'!B1007</f>
        <v>44768.054166666669</v>
      </c>
      <c r="S1007" s="22">
        <f>'Bruker data input page'!Y1007*Calibrations!H$97+Calibrations!I$97</f>
        <v>51.353516004885229</v>
      </c>
      <c r="T1007" s="23">
        <f>Calibrations!O$97*('Bruker data input page'!AK1007/0.5993)^2+Calibrations!P$97*('Bruker data input page'!AK1007/0.5993)+Calibrations!Q$97</f>
        <v>1.5842586946136474</v>
      </c>
      <c r="U1007" s="22">
        <f>Calibrations!$V$97*'Bruker data input page'!W1007^2+Calibrations!$W$97*'Bruker data input page'!W1007+Calibrations!$X$97</f>
        <v>17.4825178320494</v>
      </c>
      <c r="V1007" s="23">
        <f>('Bruker data input page'!AS1007/0.69943)*Calibrations!AC$97+Calibrations!AD$97</f>
        <v>9.9546692544297812</v>
      </c>
      <c r="W1007" s="23">
        <f>'Bruker data input page'!U1007*Calibrations!AQ$97+Calibrations!AR$97</f>
        <v>7.7217153296227696</v>
      </c>
      <c r="X1007" s="23">
        <f>Calibrations!AJ$97*('Bruker data input page'!AQ1007/0.77446)^2+('Bruker data input page'!AQ1007/0.77446)*Calibrations!AK$97+Calibrations!AL$97</f>
        <v>0.14564940619283046</v>
      </c>
      <c r="Y1007" s="23">
        <f>('Bruker data input page'!AI1007/0.7147)*Calibrations!AX$97+Calibrations!AY$97</f>
        <v>11.762201686474597</v>
      </c>
      <c r="Z1007" s="23">
        <f>('Bruker data input page'!AG1007/0.8302)*Calibrations!BE$97+Calibrations!BF$97</f>
        <v>0.29087532417159151</v>
      </c>
      <c r="AA1007" s="23">
        <f>((('Bruker data input page'!AA1007/0.436)^2)*Calibrations!BK$97)+(('Bruker data input page'!AA1007/0.436)*Calibrations!BL$97)+Calibrations!BM$97</f>
        <v>0.14010824997007432</v>
      </c>
      <c r="AB1007" s="24">
        <f>'Bruker data input page'!AM1007*Calibrations!BS$97*10000+Calibrations!BT$97</f>
        <v>346.11194642618267</v>
      </c>
      <c r="AC1007" s="24">
        <f>Calibrations!CA$97*('Bruker data input page'!AO1007*10000)^2+('Bruker data input page'!AO1007*10000)*Calibrations!CB$97+Calibrations!CC$97</f>
        <v>264.47679576384587</v>
      </c>
      <c r="AD1007" s="24">
        <f>'Bruker data input page'!AW1007*10000*Calibrations!CI$97+Calibrations!CJ$97</f>
        <v>98.241239592380808</v>
      </c>
      <c r="AE1007" s="24">
        <f>'Bruker data input page'!AY1007*10000*Calibrations!CP$97+Calibrations!CQ$97</f>
        <v>61.794469992457316</v>
      </c>
      <c r="AF1007" s="24">
        <f>Calibrations!$CW$97*('Bruker data input page'!BA1007*10000)^2+('Bruker data input page'!BA1007*10000)*Calibrations!$CX$97+Calibrations!$CY$97</f>
        <v>93.737902704208523</v>
      </c>
      <c r="AG1007" s="24">
        <f>'Bruker data input page'!BI1007*10000*Calibrations!DD$97+Calibrations!DE$97</f>
        <v>5.2911678308829933</v>
      </c>
      <c r="AH1007" s="24">
        <f>('Bruker data input page'!BK1007*10000)*Calibrations!DK$97+Calibrations!DL$97</f>
        <v>92.533183778052205</v>
      </c>
      <c r="AI1007" s="24">
        <f>Calibrations!DR$97*('Bruker data input page'!BM1007*10000)^2+('Bruker data input page'!BM1007*10000)*Calibrations!DS$97+Calibrations!DT$97</f>
        <v>38.200265090451204</v>
      </c>
      <c r="AJ1007" s="24">
        <f>Calibrations!DY$97*('Bruker data input page'!BO1007*10000)^2+Calibrations!DZ$97*('Bruker data input page'!BO1007*10000)+Calibrations!EA$97</f>
        <v>108.28899768852129</v>
      </c>
      <c r="AK1007" s="21"/>
      <c r="AL1007" s="21"/>
    </row>
    <row r="1008" spans="2:38">
      <c r="B1008" s="27">
        <f>'Bruker data input page'!B1685</f>
        <v>0</v>
      </c>
      <c r="C1008" s="21">
        <f>'Bruker data input page'!G1685</f>
        <v>0</v>
      </c>
      <c r="D1008" s="21">
        <f>'Bruker data input page'!H1685</f>
        <v>0</v>
      </c>
      <c r="E1008" s="26">
        <f>'Bruker data input page'!L1685</f>
        <v>0</v>
      </c>
      <c r="F1008" s="26"/>
      <c r="G1008" s="26" t="str">
        <f>'Bruker data input page'!DK1008</f>
        <v>393-U1560B-31R-1A</v>
      </c>
      <c r="H1008" s="26" t="str">
        <f>'Bruker data input page'!DL1008</f>
        <v>SHLF</v>
      </c>
      <c r="I1008" s="26">
        <f>'Bruker data input page'!DM1008</f>
        <v>0</v>
      </c>
      <c r="J1008" s="26">
        <f>'Bruker data input page'!DN1008</f>
        <v>0</v>
      </c>
      <c r="K1008" s="26">
        <f>'Bruker data input page'!DO1008</f>
        <v>0</v>
      </c>
      <c r="L1008" s="26">
        <f>'Bruker data input page'!DP1008</f>
        <v>0</v>
      </c>
      <c r="M1008" s="26">
        <f>'Bruker data input page'!DQ1008</f>
        <v>0</v>
      </c>
      <c r="N1008" s="26">
        <f>'Bruker data input page'!DR1008</f>
        <v>0</v>
      </c>
      <c r="O1008" s="26">
        <f>'Bruker data input page'!DS1008</f>
        <v>4</v>
      </c>
      <c r="P1008" s="21" t="str">
        <f>'Bruker data input page'!DT1008</f>
        <v>1A ALT</v>
      </c>
      <c r="Q1008" s="21">
        <f>'Bruker data input page'!A1008</f>
        <v>897</v>
      </c>
      <c r="R1008" s="27">
        <f>'Bruker data input page'!B1008</f>
        <v>44768.061805555553</v>
      </c>
      <c r="S1008" s="22">
        <f>'Bruker data input page'!Y1008*Calibrations!H$97+Calibrations!I$97</f>
        <v>52.8417930805712</v>
      </c>
      <c r="T1008" s="23">
        <f>Calibrations!O$97*('Bruker data input page'!AK1008/0.5993)^2+Calibrations!P$97*('Bruker data input page'!AK1008/0.5993)+Calibrations!Q$97</f>
        <v>1.4555380831868994</v>
      </c>
      <c r="U1008" s="22">
        <f>Calibrations!$V$97*'Bruker data input page'!W1008^2+Calibrations!$W$97*'Bruker data input page'!W1008+Calibrations!$X$97</f>
        <v>17.693990997176673</v>
      </c>
      <c r="V1008" s="23">
        <f>('Bruker data input page'!AS1008/0.69943)*Calibrations!AC$97+Calibrations!AD$97</f>
        <v>9.8766657444411958</v>
      </c>
      <c r="W1008" s="23">
        <f>'Bruker data input page'!U1008*Calibrations!AQ$97+Calibrations!AR$97</f>
        <v>8.8701286753656117</v>
      </c>
      <c r="X1008" s="23">
        <f>Calibrations!AJ$97*('Bruker data input page'!AQ1008/0.77446)^2+('Bruker data input page'!AQ1008/0.77446)*Calibrations!AK$97+Calibrations!AL$97</f>
        <v>0.14882896545985697</v>
      </c>
      <c r="Y1008" s="23">
        <f>('Bruker data input page'!AI1008/0.7147)*Calibrations!AX$97+Calibrations!AY$97</f>
        <v>10.973701614136061</v>
      </c>
      <c r="Z1008" s="23">
        <f>('Bruker data input page'!AG1008/0.8302)*Calibrations!BE$97+Calibrations!BF$97</f>
        <v>0.24514628198714794</v>
      </c>
      <c r="AA1008" s="23">
        <f>((('Bruker data input page'!AA1008/0.436)^2)*Calibrations!BK$97)+(('Bruker data input page'!AA1008/0.436)*Calibrations!BL$97)+Calibrations!BM$97</f>
        <v>0.11626658636804142</v>
      </c>
      <c r="AB1008" s="24">
        <f>'Bruker data input page'!AM1008*Calibrations!BS$97*10000+Calibrations!BT$97</f>
        <v>342.68207662638781</v>
      </c>
      <c r="AC1008" s="24">
        <f>Calibrations!CA$97*('Bruker data input page'!AO1008*10000)^2+('Bruker data input page'!AO1008*10000)*Calibrations!CB$97+Calibrations!CC$97</f>
        <v>311.89319039874329</v>
      </c>
      <c r="AD1008" s="24">
        <f>'Bruker data input page'!AW1008*10000*Calibrations!CI$97+Calibrations!CJ$97</f>
        <v>113.06916162695128</v>
      </c>
      <c r="AE1008" s="24">
        <f>'Bruker data input page'!AY1008*10000*Calibrations!CP$97+Calibrations!CQ$97</f>
        <v>62.822431260860185</v>
      </c>
      <c r="AF1008" s="24">
        <f>Calibrations!$CW$97*('Bruker data input page'!BA1008*10000)^2+('Bruker data input page'!BA1008*10000)*Calibrations!$CX$97+Calibrations!$CY$97</f>
        <v>82.125938838809802</v>
      </c>
      <c r="AG1008" s="24">
        <f>'Bruker data input page'!BI1008*10000*Calibrations!DD$97+Calibrations!DE$97</f>
        <v>3.0310147047823475</v>
      </c>
      <c r="AH1008" s="24">
        <f>('Bruker data input page'!BK1008*10000)*Calibrations!DK$97+Calibrations!DL$97</f>
        <v>88.560473333730641</v>
      </c>
      <c r="AI1008" s="24">
        <f>Calibrations!DR$97*('Bruker data input page'!BM1008*10000)^2+('Bruker data input page'!BM1008*10000)*Calibrations!DS$97+Calibrations!DT$97</f>
        <v>32.905465640200383</v>
      </c>
      <c r="AJ1008" s="24">
        <f>Calibrations!DY$97*('Bruker data input page'!BO1008*10000)^2+Calibrations!DZ$97*('Bruker data input page'!BO1008*10000)+Calibrations!EA$97</f>
        <v>91.400756067273065</v>
      </c>
      <c r="AK1008" s="21"/>
      <c r="AL1008" s="21"/>
    </row>
    <row r="1009" spans="2:38">
      <c r="B1009" s="27">
        <f>'Bruker data input page'!B1686</f>
        <v>0</v>
      </c>
      <c r="C1009" s="21">
        <f>'Bruker data input page'!G1686</f>
        <v>0</v>
      </c>
      <c r="D1009" s="21">
        <f>'Bruker data input page'!H1686</f>
        <v>0</v>
      </c>
      <c r="E1009" s="26">
        <f>'Bruker data input page'!L1686</f>
        <v>0</v>
      </c>
      <c r="F1009" s="26"/>
      <c r="G1009" s="26" t="str">
        <f>'Bruker data input page'!DK1009</f>
        <v>393-U1560B-31R-1A</v>
      </c>
      <c r="H1009" s="26" t="str">
        <f>'Bruker data input page'!DL1009</f>
        <v>SHLF</v>
      </c>
      <c r="I1009" s="26">
        <f>'Bruker data input page'!DM1009</f>
        <v>0</v>
      </c>
      <c r="J1009" s="26">
        <f>'Bruker data input page'!DN1009</f>
        <v>0</v>
      </c>
      <c r="K1009" s="26">
        <f>'Bruker data input page'!DO1009</f>
        <v>0</v>
      </c>
      <c r="L1009" s="26">
        <f>'Bruker data input page'!DP1009</f>
        <v>0</v>
      </c>
      <c r="M1009" s="26">
        <f>'Bruker data input page'!DQ1009</f>
        <v>0</v>
      </c>
      <c r="N1009" s="26">
        <f>'Bruker data input page'!DR1009</f>
        <v>0</v>
      </c>
      <c r="O1009" s="26">
        <f>'Bruker data input page'!DS1009</f>
        <v>11</v>
      </c>
      <c r="P1009" s="21" t="str">
        <f>'Bruker data input page'!DT1009</f>
        <v>2A ALT</v>
      </c>
      <c r="Q1009" s="21">
        <f>'Bruker data input page'!A1009</f>
        <v>898</v>
      </c>
      <c r="R1009" s="27">
        <f>'Bruker data input page'!B1009</f>
        <v>44768.063888888886</v>
      </c>
      <c r="S1009" s="22">
        <f>'Bruker data input page'!Y1009*Calibrations!H$97+Calibrations!I$97</f>
        <v>50.775599695118615</v>
      </c>
      <c r="T1009" s="23">
        <f>Calibrations!O$97*('Bruker data input page'!AK1009/0.5993)^2+Calibrations!P$97*('Bruker data input page'!AK1009/0.5993)+Calibrations!Q$97</f>
        <v>1.7150166151526653</v>
      </c>
      <c r="U1009" s="22">
        <f>Calibrations!$V$97*'Bruker data input page'!W1009^2+Calibrations!$W$97*'Bruker data input page'!W1009+Calibrations!$X$97</f>
        <v>18.509380697974116</v>
      </c>
      <c r="V1009" s="23">
        <f>('Bruker data input page'!AS1009/0.69943)*Calibrations!AC$97+Calibrations!AD$97</f>
        <v>11.901159056266739</v>
      </c>
      <c r="W1009" s="23">
        <f>'Bruker data input page'!U1009*Calibrations!AQ$97+Calibrations!AR$97</f>
        <v>6.0170755199570038</v>
      </c>
      <c r="X1009" s="23">
        <f>Calibrations!AJ$97*('Bruker data input page'!AQ1009/0.77446)^2+('Bruker data input page'!AQ1009/0.77446)*Calibrations!AK$97+Calibrations!AL$97</f>
        <v>0.14907046425334392</v>
      </c>
      <c r="Y1009" s="23">
        <f>('Bruker data input page'!AI1009/0.7147)*Calibrations!AX$97+Calibrations!AY$97</f>
        <v>11.594118257267848</v>
      </c>
      <c r="Z1009" s="23">
        <f>('Bruker data input page'!AG1009/0.8302)*Calibrations!BE$97+Calibrations!BF$97</f>
        <v>0.26340771467466501</v>
      </c>
      <c r="AA1009" s="23">
        <f>((('Bruker data input page'!AA1009/0.436)^2)*Calibrations!BK$97)+(('Bruker data input page'!AA1009/0.436)*Calibrations!BL$97)+Calibrations!BM$97</f>
        <v>0.24380719512930799</v>
      </c>
      <c r="AB1009" s="24">
        <f>'Bruker data input page'!AM1009*Calibrations!BS$97*10000+Calibrations!BT$97</f>
        <v>370.97850247469569</v>
      </c>
      <c r="AC1009" s="24">
        <f>Calibrations!CA$97*('Bruker data input page'!AO1009*10000)^2+('Bruker data input page'!AO1009*10000)*Calibrations!CB$97+Calibrations!CC$97</f>
        <v>303.67117346408406</v>
      </c>
      <c r="AD1009" s="24">
        <f>'Bruker data input page'!AW1009*10000*Calibrations!CI$97+Calibrations!CJ$97</f>
        <v>77.482148743982151</v>
      </c>
      <c r="AE1009" s="24">
        <f>'Bruker data input page'!AY1009*10000*Calibrations!CP$97+Calibrations!CQ$97</f>
        <v>55.626702382040129</v>
      </c>
      <c r="AF1009" s="24">
        <f>Calibrations!$CW$97*('Bruker data input page'!BA1009*10000)^2+('Bruker data input page'!BA1009*10000)*Calibrations!$CX$97+Calibrations!$CY$97</f>
        <v>93.737902704208523</v>
      </c>
      <c r="AG1009" s="24">
        <f>'Bruker data input page'!BI1009*10000*Calibrations!DD$97+Calibrations!DE$97</f>
        <v>4.1610912678326706</v>
      </c>
      <c r="AH1009" s="24">
        <f>('Bruker data input page'!BK1009*10000)*Calibrations!DK$97+Calibrations!DL$97</f>
        <v>106.43767033317768</v>
      </c>
      <c r="AI1009" s="24">
        <f>Calibrations!DR$97*('Bruker data input page'!BM1009*10000)^2+('Bruker data input page'!BM1009*10000)*Calibrations!DS$97+Calibrations!DT$97</f>
        <v>38.200265090451204</v>
      </c>
      <c r="AJ1009" s="24">
        <f>Calibrations!DY$97*('Bruker data input page'!BO1009*10000)^2+Calibrations!DZ$97*('Bruker data input page'!BO1009*10000)+Calibrations!EA$97</f>
        <v>98.170907307000647</v>
      </c>
      <c r="AK1009" s="21"/>
      <c r="AL1009" s="21"/>
    </row>
    <row r="1010" spans="2:38">
      <c r="B1010" s="27">
        <f>'Bruker data input page'!B1687</f>
        <v>0</v>
      </c>
      <c r="C1010" s="21">
        <f>'Bruker data input page'!G1687</f>
        <v>0</v>
      </c>
      <c r="D1010" s="21">
        <f>'Bruker data input page'!H1687</f>
        <v>0</v>
      </c>
      <c r="E1010" s="26">
        <f>'Bruker data input page'!L1687</f>
        <v>0</v>
      </c>
      <c r="F1010" s="26"/>
      <c r="G1010" s="26" t="str">
        <f>'Bruker data input page'!DK1010</f>
        <v>393-U1560B-31R-1A</v>
      </c>
      <c r="H1010" s="26" t="str">
        <f>'Bruker data input page'!DL1010</f>
        <v>SHLF</v>
      </c>
      <c r="I1010" s="26">
        <f>'Bruker data input page'!DM1010</f>
        <v>0</v>
      </c>
      <c r="J1010" s="26">
        <f>'Bruker data input page'!DN1010</f>
        <v>0</v>
      </c>
      <c r="K1010" s="26">
        <f>'Bruker data input page'!DO1010</f>
        <v>0</v>
      </c>
      <c r="L1010" s="26">
        <f>'Bruker data input page'!DP1010</f>
        <v>0</v>
      </c>
      <c r="M1010" s="26">
        <f>'Bruker data input page'!DQ1010</f>
        <v>0</v>
      </c>
      <c r="N1010" s="26">
        <f>'Bruker data input page'!DR1010</f>
        <v>0</v>
      </c>
      <c r="O1010" s="26">
        <f>'Bruker data input page'!DS1010</f>
        <v>40</v>
      </c>
      <c r="P1010" s="21" t="str">
        <f>'Bruker data input page'!DT1010</f>
        <v>7A ALT</v>
      </c>
      <c r="Q1010" s="21">
        <f>'Bruker data input page'!A1010</f>
        <v>899</v>
      </c>
      <c r="R1010" s="27">
        <f>'Bruker data input page'!B1010</f>
        <v>44768.066666666666</v>
      </c>
      <c r="S1010" s="22">
        <f>'Bruker data input page'!Y1010*Calibrations!H$97+Calibrations!I$97</f>
        <v>40.560120977784379</v>
      </c>
      <c r="T1010" s="23">
        <f>Calibrations!O$97*('Bruker data input page'!AK1010/0.5993)^2+Calibrations!P$97*('Bruker data input page'!AK1010/0.5993)+Calibrations!Q$97</f>
        <v>1.4276837493801233</v>
      </c>
      <c r="U1010" s="22">
        <f>Calibrations!$V$97*'Bruker data input page'!W1010^2+Calibrations!$W$97*'Bruker data input page'!W1010+Calibrations!$X$97</f>
        <v>13.491769427944227</v>
      </c>
      <c r="V1010" s="23">
        <f>('Bruker data input page'!AS1010/0.69943)*Calibrations!AC$97+Calibrations!AD$97</f>
        <v>9.5364437931256631</v>
      </c>
      <c r="W1010" s="23">
        <f>'Bruker data input page'!U1010*Calibrations!AQ$97+Calibrations!AR$97</f>
        <v>5.1631122626933452</v>
      </c>
      <c r="X1010" s="23">
        <f>Calibrations!AJ$97*('Bruker data input page'!AQ1010/0.77446)^2+('Bruker data input page'!AQ1010/0.77446)*Calibrations!AK$97+Calibrations!AL$97</f>
        <v>0.12641259235963043</v>
      </c>
      <c r="Y1010" s="23">
        <f>('Bruker data input page'!AI1010/0.7147)*Calibrations!AX$97+Calibrations!AY$97</f>
        <v>10.26817751002006</v>
      </c>
      <c r="Z1010" s="23">
        <f>('Bruker data input page'!AG1010/0.8302)*Calibrations!BE$97+Calibrations!BF$97</f>
        <v>0.2160185422459017</v>
      </c>
      <c r="AA1010" s="23">
        <f>((('Bruker data input page'!AA1010/0.436)^2)*Calibrations!BK$97)+(('Bruker data input page'!AA1010/0.436)*Calibrations!BL$97)+Calibrations!BM$97</f>
        <v>0.19772572518256226</v>
      </c>
      <c r="AB1010" s="24" t="e">
        <f>'Bruker data input page'!AM1010*Calibrations!BS$97*10000+Calibrations!BT$97</f>
        <v>#VALUE!</v>
      </c>
      <c r="AC1010" s="24">
        <f>Calibrations!CA$97*('Bruker data input page'!AO1010*10000)^2+('Bruker data input page'!AO1010*10000)*Calibrations!CB$97+Calibrations!CC$97</f>
        <v>363.30963759158601</v>
      </c>
      <c r="AD1010" s="24">
        <f>'Bruker data input page'!AW1010*10000*Calibrations!CI$97+Calibrations!CJ$97</f>
        <v>73.528036201430027</v>
      </c>
      <c r="AE1010" s="24">
        <f>'Bruker data input page'!AY1010*10000*Calibrations!CP$97+Calibrations!CQ$97</f>
        <v>60.766508724054461</v>
      </c>
      <c r="AF1010" s="24">
        <f>Calibrations!$CW$97*('Bruker data input page'!BA1010*10000)^2+('Bruker data input page'!BA1010*10000)*Calibrations!$CX$97+Calibrations!$CY$97</f>
        <v>96.253090258994362</v>
      </c>
      <c r="AG1010" s="24">
        <f>'Bruker data input page'!BI1010*10000*Calibrations!DD$97+Calibrations!DE$97</f>
        <v>4.1610912678326706</v>
      </c>
      <c r="AH1010" s="24">
        <f>('Bruker data input page'!BK1010*10000)*Calibrations!DK$97+Calibrations!DL$97</f>
        <v>81.608230056167898</v>
      </c>
      <c r="AI1010" s="24">
        <f>Calibrations!DR$97*('Bruker data input page'!BM1010*10000)^2+('Bruker data input page'!BM1010*10000)*Calibrations!DS$97+Calibrations!DT$97</f>
        <v>33.965005219574827</v>
      </c>
      <c r="AJ1010" s="24">
        <f>Calibrations!DY$97*('Bruker data input page'!BO1010*10000)^2+Calibrations!DZ$97*('Bruker data input page'!BO1010*10000)+Calibrations!EA$97</f>
        <v>106.60574399810709</v>
      </c>
      <c r="AK1010" s="21"/>
      <c r="AL1010" s="21"/>
    </row>
    <row r="1011" spans="2:38">
      <c r="B1011" s="27">
        <f>'Bruker data input page'!B1688</f>
        <v>0</v>
      </c>
      <c r="C1011" s="21">
        <f>'Bruker data input page'!G1688</f>
        <v>0</v>
      </c>
      <c r="D1011" s="21">
        <f>'Bruker data input page'!H1688</f>
        <v>0</v>
      </c>
      <c r="E1011" s="26">
        <f>'Bruker data input page'!L1688</f>
        <v>0</v>
      </c>
      <c r="F1011" s="26"/>
      <c r="G1011" s="26" t="str">
        <f>'Bruker data input page'!DK1011</f>
        <v>393-U1560B-31R-1A</v>
      </c>
      <c r="H1011" s="26" t="str">
        <f>'Bruker data input page'!DL1011</f>
        <v>SHLF</v>
      </c>
      <c r="I1011" s="26">
        <f>'Bruker data input page'!DM1011</f>
        <v>0</v>
      </c>
      <c r="J1011" s="26">
        <f>'Bruker data input page'!DN1011</f>
        <v>0</v>
      </c>
      <c r="K1011" s="26">
        <f>'Bruker data input page'!DO1011</f>
        <v>0</v>
      </c>
      <c r="L1011" s="26">
        <f>'Bruker data input page'!DP1011</f>
        <v>0</v>
      </c>
      <c r="M1011" s="26">
        <f>'Bruker data input page'!DQ1011</f>
        <v>0</v>
      </c>
      <c r="N1011" s="26">
        <f>'Bruker data input page'!DR1011</f>
        <v>0</v>
      </c>
      <c r="O1011" s="26">
        <f>'Bruker data input page'!DS1011</f>
        <v>55</v>
      </c>
      <c r="P1011" s="21" t="str">
        <f>'Bruker data input page'!DT1011</f>
        <v>9A ALT</v>
      </c>
      <c r="Q1011" s="21">
        <f>'Bruker data input page'!A1011</f>
        <v>900</v>
      </c>
      <c r="R1011" s="27">
        <f>'Bruker data input page'!B1011</f>
        <v>44768.068749999999</v>
      </c>
      <c r="S1011" s="22">
        <f>'Bruker data input page'!Y1011*Calibrations!H$97+Calibrations!I$97</f>
        <v>50.580267784498481</v>
      </c>
      <c r="T1011" s="23">
        <f>Calibrations!O$97*('Bruker data input page'!AK1011/0.5993)^2+Calibrations!P$97*('Bruker data input page'!AK1011/0.5993)+Calibrations!Q$97</f>
        <v>1.7091601094655586</v>
      </c>
      <c r="U1011" s="22">
        <f>Calibrations!$V$97*'Bruker data input page'!W1011^2+Calibrations!$W$97*'Bruker data input page'!W1011+Calibrations!$X$97</f>
        <v>18.932955363152718</v>
      </c>
      <c r="V1011" s="23">
        <f>('Bruker data input page'!AS1011/0.69943)*Calibrations!AC$97+Calibrations!AD$97</f>
        <v>12.007370477616512</v>
      </c>
      <c r="W1011" s="23">
        <f>'Bruker data input page'!U1011*Calibrations!AQ$97+Calibrations!AR$97</f>
        <v>6.2711184721970881</v>
      </c>
      <c r="X1011" s="23">
        <f>Calibrations!AJ$97*('Bruker data input page'!AQ1011/0.77446)^2+('Bruker data input page'!AQ1011/0.77446)*Calibrations!AK$97+Calibrations!AL$97</f>
        <v>0.13245704378080048</v>
      </c>
      <c r="Y1011" s="23">
        <f>('Bruker data input page'!AI1011/0.7147)*Calibrations!AX$97+Calibrations!AY$97</f>
        <v>12.105524270588017</v>
      </c>
      <c r="Z1011" s="23">
        <f>('Bruker data input page'!AG1011/0.8302)*Calibrations!BE$97+Calibrations!BF$97</f>
        <v>0.24318430988022463</v>
      </c>
      <c r="AA1011" s="23">
        <f>((('Bruker data input page'!AA1011/0.436)^2)*Calibrations!BK$97)+(('Bruker data input page'!AA1011/0.436)*Calibrations!BL$97)+Calibrations!BM$97</f>
        <v>0.18077102272959572</v>
      </c>
      <c r="AB1011" s="24">
        <f>'Bruker data input page'!AM1011*Calibrations!BS$97*10000+Calibrations!BT$97</f>
        <v>363.26129542515713</v>
      </c>
      <c r="AC1011" s="24">
        <f>Calibrations!CA$97*('Bruker data input page'!AO1011*10000)^2+('Bruker data input page'!AO1011*10000)*Calibrations!CB$97+Calibrations!CC$97</f>
        <v>347.36425795642731</v>
      </c>
      <c r="AD1011" s="24">
        <f>'Bruker data input page'!AW1011*10000*Calibrations!CI$97+Calibrations!CJ$97</f>
        <v>67.596867387601833</v>
      </c>
      <c r="AE1011" s="24">
        <f>'Bruker data input page'!AY1011*10000*Calibrations!CP$97+Calibrations!CQ$97</f>
        <v>60.766508724054461</v>
      </c>
      <c r="AF1011" s="24">
        <f>Calibrations!$CW$97*('Bruker data input page'!BA1011*10000)^2+('Bruker data input page'!BA1011*10000)*Calibrations!$CX$97+Calibrations!$CY$97</f>
        <v>99.981383732254599</v>
      </c>
      <c r="AG1011" s="24">
        <f>'Bruker data input page'!BI1011*10000*Calibrations!DD$97+Calibrations!DE$97</f>
        <v>3.0310147047823475</v>
      </c>
      <c r="AH1011" s="24">
        <f>('Bruker data input page'!BK1011*10000)*Calibrations!DK$97+Calibrations!DL$97</f>
        <v>95.512716611293371</v>
      </c>
      <c r="AI1011" s="24">
        <f>Calibrations!DR$97*('Bruker data input page'!BM1011*10000)^2+('Bruker data input page'!BM1011*10000)*Calibrations!DS$97+Calibrations!DT$97</f>
        <v>36.083214844337292</v>
      </c>
      <c r="AJ1011" s="24">
        <f>Calibrations!DY$97*('Bruker data input page'!BO1011*10000)^2+Calibrations!DZ$97*('Bruker data input page'!BO1011*10000)+Calibrations!EA$97</f>
        <v>100.70460775616377</v>
      </c>
      <c r="AK1011" s="21"/>
      <c r="AL1011" s="21"/>
    </row>
    <row r="1012" spans="2:38">
      <c r="B1012" s="27">
        <f>'Bruker data input page'!B1689</f>
        <v>0</v>
      </c>
      <c r="C1012" s="21">
        <f>'Bruker data input page'!G1689</f>
        <v>0</v>
      </c>
      <c r="D1012" s="21">
        <f>'Bruker data input page'!H1689</f>
        <v>0</v>
      </c>
      <c r="E1012" s="26">
        <f>'Bruker data input page'!L1689</f>
        <v>0</v>
      </c>
      <c r="F1012" s="26"/>
      <c r="G1012" s="26" t="str">
        <f>'Bruker data input page'!DK1012</f>
        <v>393-U1560B-31R-1A</v>
      </c>
      <c r="H1012" s="26" t="str">
        <f>'Bruker data input page'!DL1012</f>
        <v>SHLF</v>
      </c>
      <c r="I1012" s="26">
        <f>'Bruker data input page'!DM1012</f>
        <v>0</v>
      </c>
      <c r="J1012" s="26">
        <f>'Bruker data input page'!DN1012</f>
        <v>0</v>
      </c>
      <c r="K1012" s="26">
        <f>'Bruker data input page'!DO1012</f>
        <v>0</v>
      </c>
      <c r="L1012" s="26">
        <f>'Bruker data input page'!DP1012</f>
        <v>0</v>
      </c>
      <c r="M1012" s="26">
        <f>'Bruker data input page'!DQ1012</f>
        <v>0</v>
      </c>
      <c r="N1012" s="26">
        <f>'Bruker data input page'!DR1012</f>
        <v>0</v>
      </c>
      <c r="O1012" s="26">
        <f>'Bruker data input page'!DS1012</f>
        <v>87</v>
      </c>
      <c r="P1012" s="21" t="str">
        <f>'Bruker data input page'!DT1012</f>
        <v>14B BKGD</v>
      </c>
      <c r="Q1012" s="21">
        <f>'Bruker data input page'!A1012</f>
        <v>901</v>
      </c>
      <c r="R1012" s="27">
        <f>'Bruker data input page'!B1012</f>
        <v>44768.102083333331</v>
      </c>
      <c r="S1012" s="22">
        <f>'Bruker data input page'!Y1012*Calibrations!H$97+Calibrations!I$97</f>
        <v>54.231453680700781</v>
      </c>
      <c r="T1012" s="23">
        <f>Calibrations!O$97*('Bruker data input page'!AK1012/0.5993)^2+Calibrations!P$97*('Bruker data input page'!AK1012/0.5993)+Calibrations!Q$97</f>
        <v>1.4910545993582698</v>
      </c>
      <c r="U1012" s="22">
        <f>Calibrations!$V$97*'Bruker data input page'!W1012^2+Calibrations!$W$97*'Bruker data input page'!W1012+Calibrations!$X$97</f>
        <v>19.796604877047301</v>
      </c>
      <c r="V1012" s="23">
        <f>('Bruker data input page'!AS1012/0.69943)*Calibrations!AC$97+Calibrations!AD$97</f>
        <v>10.393762813424573</v>
      </c>
      <c r="W1012" s="23">
        <f>'Bruker data input page'!U1012*Calibrations!AQ$97+Calibrations!AR$97</f>
        <v>9.9990151275192254</v>
      </c>
      <c r="X1012" s="23">
        <f>Calibrations!AJ$97*('Bruker data input page'!AQ1012/0.77446)^2+('Bruker data input page'!AQ1012/0.77446)*Calibrations!AK$97+Calibrations!AL$97</f>
        <v>0.15992415429985024</v>
      </c>
      <c r="Y1012" s="23">
        <f>('Bruker data input page'!AI1012/0.7147)*Calibrations!AX$97+Calibrations!AY$97</f>
        <v>11.914907917900656</v>
      </c>
      <c r="Z1012" s="23">
        <f>('Bruker data input page'!AG1012/0.8302)*Calibrations!BE$97+Calibrations!BF$97</f>
        <v>0.18734356529856086</v>
      </c>
      <c r="AA1012" s="23">
        <f>((('Bruker data input page'!AA1012/0.436)^2)*Calibrations!BK$97)+(('Bruker data input page'!AA1012/0.436)*Calibrations!BL$97)+Calibrations!BM$97</f>
        <v>0.13899714988302486</v>
      </c>
      <c r="AB1012" s="24">
        <f>'Bruker data input page'!AM1012*Calibrations!BS$97*10000+Calibrations!BT$97</f>
        <v>318.67298802782352</v>
      </c>
      <c r="AC1012" s="24">
        <f>Calibrations!CA$97*('Bruker data input page'!AO1012*10000)^2+('Bruker data input page'!AO1012*10000)*Calibrations!CB$97+Calibrations!CC$97</f>
        <v>239.97938357169861</v>
      </c>
      <c r="AD1012" s="24">
        <f>'Bruker data input page'!AW1012*10000*Calibrations!CI$97+Calibrations!CJ$97</f>
        <v>97.252711456742787</v>
      </c>
      <c r="AE1012" s="24">
        <f>'Bruker data input page'!AY1012*10000*Calibrations!CP$97+Calibrations!CQ$97</f>
        <v>55.626702382040129</v>
      </c>
      <c r="AF1012" s="24">
        <f>Calibrations!$CW$97*('Bruker data input page'!BA1012*10000)^2+('Bruker data input page'!BA1012*10000)*Calibrations!$CX$97+Calibrations!$CY$97</f>
        <v>78.148513355605772</v>
      </c>
      <c r="AG1012" s="24">
        <f>'Bruker data input page'!BI1012*10000*Calibrations!DD$97+Calibrations!DE$97</f>
        <v>4.1610912678326706</v>
      </c>
      <c r="AH1012" s="24">
        <f>('Bruker data input page'!BK1012*10000)*Calibrations!DK$97+Calibrations!DL$97</f>
        <v>90.546828555891409</v>
      </c>
      <c r="AI1012" s="24">
        <f>Calibrations!DR$97*('Bruker data input page'!BM1012*10000)^2+('Bruker data input page'!BM1012*10000)*Calibrations!DS$97+Calibrations!DT$97</f>
        <v>32.905465640200383</v>
      </c>
      <c r="AJ1012" s="24">
        <f>Calibrations!DY$97*('Bruker data input page'!BO1012*10000)^2+Calibrations!DZ$97*('Bruker data input page'!BO1012*10000)+Calibrations!EA$97</f>
        <v>88.008253151795159</v>
      </c>
      <c r="AK1012" s="21"/>
      <c r="AL1012" s="21"/>
    </row>
    <row r="1013" spans="2:38">
      <c r="B1013" s="27">
        <f>'Bruker data input page'!B1690</f>
        <v>0</v>
      </c>
      <c r="C1013" s="21">
        <f>'Bruker data input page'!G1690</f>
        <v>0</v>
      </c>
      <c r="D1013" s="21">
        <f>'Bruker data input page'!H1690</f>
        <v>0</v>
      </c>
      <c r="E1013" s="26">
        <f>'Bruker data input page'!L1690</f>
        <v>0</v>
      </c>
      <c r="F1013" s="26"/>
      <c r="G1013" s="26" t="str">
        <f>'Bruker data input page'!DK1013</f>
        <v>393-U1560B-31R-1A</v>
      </c>
      <c r="H1013" s="26" t="str">
        <f>'Bruker data input page'!DL1013</f>
        <v>SHLF</v>
      </c>
      <c r="I1013" s="26">
        <f>'Bruker data input page'!DM1013</f>
        <v>0</v>
      </c>
      <c r="J1013" s="26">
        <f>'Bruker data input page'!DN1013</f>
        <v>0</v>
      </c>
      <c r="K1013" s="26">
        <f>'Bruker data input page'!DO1013</f>
        <v>0</v>
      </c>
      <c r="L1013" s="26">
        <f>'Bruker data input page'!DP1013</f>
        <v>0</v>
      </c>
      <c r="M1013" s="26">
        <f>'Bruker data input page'!DQ1013</f>
        <v>0</v>
      </c>
      <c r="N1013" s="26">
        <f>'Bruker data input page'!DR1013</f>
        <v>0</v>
      </c>
      <c r="O1013" s="26">
        <f>'Bruker data input page'!DS1013</f>
        <v>106</v>
      </c>
      <c r="P1013" s="21" t="str">
        <f>'Bruker data input page'!DT1013</f>
        <v>16A BKGD</v>
      </c>
      <c r="Q1013" s="21">
        <f>'Bruker data input page'!A1013</f>
        <v>902</v>
      </c>
      <c r="R1013" s="27">
        <f>'Bruker data input page'!B1013</f>
        <v>44768.106944444444</v>
      </c>
      <c r="S1013" s="22">
        <f>'Bruker data input page'!Y1013*Calibrations!H$97+Calibrations!I$97</f>
        <v>52.564478798705395</v>
      </c>
      <c r="T1013" s="23">
        <f>Calibrations!O$97*('Bruker data input page'!AK1013/0.5993)^2+Calibrations!P$97*('Bruker data input page'!AK1013/0.5993)+Calibrations!Q$97</f>
        <v>1.4866647546614515</v>
      </c>
      <c r="U1013" s="22">
        <f>Calibrations!$V$97*'Bruker data input page'!W1013^2+Calibrations!$W$97*'Bruker data input page'!W1013+Calibrations!$X$97</f>
        <v>17.916370066663976</v>
      </c>
      <c r="V1013" s="23">
        <f>('Bruker data input page'!AS1013/0.69943)*Calibrations!AC$97+Calibrations!AD$97</f>
        <v>10.346269901438903</v>
      </c>
      <c r="W1013" s="23">
        <f>'Bruker data input page'!U1013*Calibrations!AQ$97+Calibrations!AR$97</f>
        <v>9.8223064073156969</v>
      </c>
      <c r="X1013" s="23">
        <f>Calibrations!AJ$97*('Bruker data input page'!AQ1013/0.77446)^2+('Bruker data input page'!AQ1013/0.77446)*Calibrations!AK$97+Calibrations!AL$97</f>
        <v>0.16403569541252472</v>
      </c>
      <c r="Y1013" s="23">
        <f>('Bruker data input page'!AI1013/0.7147)*Calibrations!AX$97+Calibrations!AY$97</f>
        <v>12.121814965266569</v>
      </c>
      <c r="Z1013" s="23">
        <f>('Bruker data input page'!AG1013/0.8302)*Calibrations!BE$97+Calibrations!BF$97</f>
        <v>0.26461508212507934</v>
      </c>
      <c r="AA1013" s="23">
        <f>((('Bruker data input page'!AA1013/0.436)^2)*Calibrations!BK$97)+(('Bruker data input page'!AA1013/0.436)*Calibrations!BL$97)+Calibrations!BM$97</f>
        <v>0.10988490097405006</v>
      </c>
      <c r="AB1013" s="24">
        <f>'Bruker data input page'!AM1013*Calibrations!BS$97*10000+Calibrations!BT$97</f>
        <v>370.1210350247469</v>
      </c>
      <c r="AC1013" s="24">
        <f>Calibrations!CA$97*('Bruker data input page'!AO1013*10000)^2+('Bruker data input page'!AO1013*10000)*Calibrations!CB$97+Calibrations!CC$97</f>
        <v>276.68975139612257</v>
      </c>
      <c r="AD1013" s="24">
        <f>'Bruker data input page'!AW1013*10000*Calibrations!CI$97+Calibrations!CJ$97</f>
        <v>99.229767728018842</v>
      </c>
      <c r="AE1013" s="24">
        <f>'Bruker data input page'!AY1013*10000*Calibrations!CP$97+Calibrations!CQ$97</f>
        <v>58.710586187248722</v>
      </c>
      <c r="AF1013" s="24">
        <f>Calibrations!$CW$97*('Bruker data input page'!BA1013*10000)^2+('Bruker data input page'!BA1013*10000)*Calibrations!$CX$97+Calibrations!$CY$97</f>
        <v>86.049978891311611</v>
      </c>
      <c r="AG1013" s="24">
        <f>'Bruker data input page'!BI1013*10000*Calibrations!DD$97+Calibrations!DE$97</f>
        <v>3.0310147047823475</v>
      </c>
      <c r="AH1013" s="24">
        <f>('Bruker data input page'!BK1013*10000)*Calibrations!DK$97+Calibrations!DL$97</f>
        <v>87.567295722650243</v>
      </c>
      <c r="AI1013" s="24">
        <f>Calibrations!DR$97*('Bruker data input page'!BM1013*10000)^2+('Bruker data input page'!BM1013*10000)*Calibrations!DS$97+Calibrations!DT$97</f>
        <v>35.02425495428713</v>
      </c>
      <c r="AJ1013" s="24">
        <f>Calibrations!DY$97*('Bruker data input page'!BO1013*10000)^2+Calibrations!DZ$97*('Bruker data input page'!BO1013*10000)+Calibrations!EA$97</f>
        <v>87.159353746299203</v>
      </c>
      <c r="AK1013" s="21"/>
      <c r="AL1013" s="21"/>
    </row>
    <row r="1014" spans="2:38">
      <c r="B1014" s="27">
        <f>'Bruker data input page'!B1691</f>
        <v>0</v>
      </c>
      <c r="C1014" s="21">
        <f>'Bruker data input page'!G1691</f>
        <v>0</v>
      </c>
      <c r="D1014" s="21">
        <f>'Bruker data input page'!H1691</f>
        <v>0</v>
      </c>
      <c r="E1014" s="26">
        <f>'Bruker data input page'!L1691</f>
        <v>0</v>
      </c>
      <c r="F1014" s="26"/>
      <c r="G1014" s="26" t="str">
        <f>'Bruker data input page'!DK1014</f>
        <v>393-U1560B-31R-1A</v>
      </c>
      <c r="H1014" s="26" t="str">
        <f>'Bruker data input page'!DL1014</f>
        <v>SHLF</v>
      </c>
      <c r="I1014" s="26">
        <f>'Bruker data input page'!DM1014</f>
        <v>0</v>
      </c>
      <c r="J1014" s="26">
        <f>'Bruker data input page'!DN1014</f>
        <v>0</v>
      </c>
      <c r="K1014" s="26">
        <f>'Bruker data input page'!DO1014</f>
        <v>0</v>
      </c>
      <c r="L1014" s="26">
        <f>'Bruker data input page'!DP1014</f>
        <v>0</v>
      </c>
      <c r="M1014" s="26">
        <f>'Bruker data input page'!DQ1014</f>
        <v>0</v>
      </c>
      <c r="N1014" s="26">
        <f>'Bruker data input page'!DR1014</f>
        <v>0</v>
      </c>
      <c r="O1014" s="26">
        <f>'Bruker data input page'!DS1014</f>
        <v>125</v>
      </c>
      <c r="P1014" s="21" t="str">
        <f>'Bruker data input page'!DT1014</f>
        <v>16C BKGD</v>
      </c>
      <c r="Q1014" s="21">
        <f>'Bruker data input page'!A1014</f>
        <v>903</v>
      </c>
      <c r="R1014" s="27">
        <f>'Bruker data input page'!B1014</f>
        <v>44768.109027777777</v>
      </c>
      <c r="S1014" s="22">
        <f>'Bruker data input page'!Y1014*Calibrations!H$97+Calibrations!I$97</f>
        <v>49.570221207745611</v>
      </c>
      <c r="T1014" s="23">
        <f>Calibrations!O$97*('Bruker data input page'!AK1014/0.5993)^2+Calibrations!P$97*('Bruker data input page'!AK1014/0.5993)+Calibrations!Q$97</f>
        <v>1.3824146284661656</v>
      </c>
      <c r="U1014" s="22">
        <f>Calibrations!$V$97*'Bruker data input page'!W1014^2+Calibrations!$W$97*'Bruker data input page'!W1014+Calibrations!$X$97</f>
        <v>15.583153906556765</v>
      </c>
      <c r="V1014" s="23">
        <f>('Bruker data input page'!AS1014/0.69943)*Calibrations!AC$97+Calibrations!AD$97</f>
        <v>9.1671504229582972</v>
      </c>
      <c r="W1014" s="23">
        <f>'Bruker data input page'!U1014*Calibrations!AQ$97+Calibrations!AR$97</f>
        <v>8.5623384318601232</v>
      </c>
      <c r="X1014" s="23">
        <f>Calibrations!AJ$97*('Bruker data input page'!AQ1014/0.77446)^2+('Bruker data input page'!AQ1014/0.77446)*Calibrations!AK$97+Calibrations!AL$97</f>
        <v>0.14858702628228537</v>
      </c>
      <c r="Y1014" s="23">
        <f>('Bruker data input page'!AI1014/0.7147)*Calibrations!AX$97+Calibrations!AY$97</f>
        <v>10.401700306591</v>
      </c>
      <c r="Z1014" s="23">
        <f>('Bruker data input page'!AG1014/0.8302)*Calibrations!BE$97+Calibrations!BF$97</f>
        <v>0.10373336935736704</v>
      </c>
      <c r="AA1014" s="23">
        <f>((('Bruker data input page'!AA1014/0.436)^2)*Calibrations!BK$97)+(('Bruker data input page'!AA1014/0.436)*Calibrations!BL$97)+Calibrations!BM$97</f>
        <v>0.12188049404693969</v>
      </c>
      <c r="AB1014" s="24">
        <f>'Bruker data input page'!AM1014*Calibrations!BS$97*10000+Calibrations!BT$97</f>
        <v>329.82006487715694</v>
      </c>
      <c r="AC1014" s="24">
        <f>Calibrations!CA$97*('Bruker data input page'!AO1014*10000)^2+('Bruker data input page'!AO1014*10000)*Calibrations!CB$97+Calibrations!CC$97</f>
        <v>309.1768739258797</v>
      </c>
      <c r="AD1014" s="24">
        <f>'Bruker data input page'!AW1014*10000*Calibrations!CI$97+Calibrations!CJ$97</f>
        <v>97.252711456742787</v>
      </c>
      <c r="AE1014" s="24">
        <f>'Bruker data input page'!AY1014*10000*Calibrations!CP$97+Calibrations!CQ$97</f>
        <v>55.626702382040129</v>
      </c>
      <c r="AF1014" s="24">
        <f>Calibrations!$CW$97*('Bruker data input page'!BA1014*10000)^2+('Bruker data input page'!BA1014*10000)*Calibrations!$CX$97+Calibrations!$CY$97</f>
        <v>64.504866967631671</v>
      </c>
      <c r="AG1014" s="24" t="e">
        <f>'Bruker data input page'!BI1014*10000*Calibrations!DD$97+Calibrations!DE$97</f>
        <v>#VALUE!</v>
      </c>
      <c r="AH1014" s="24">
        <f>('Bruker data input page'!BK1014*10000)*Calibrations!DK$97+Calibrations!DL$97</f>
        <v>81.608230056167898</v>
      </c>
      <c r="AI1014" s="24">
        <f>Calibrations!DR$97*('Bruker data input page'!BM1014*10000)^2+('Bruker data input page'!BM1014*10000)*Calibrations!DS$97+Calibrations!DT$97</f>
        <v>32.905465640200383</v>
      </c>
      <c r="AJ1014" s="24">
        <f>Calibrations!DY$97*('Bruker data input page'!BO1014*10000)^2+Calibrations!DZ$97*('Bruker data input page'!BO1014*10000)+Calibrations!EA$97</f>
        <v>98.170907307000647</v>
      </c>
      <c r="AK1014" s="21"/>
      <c r="AL1014" s="21"/>
    </row>
    <row r="1015" spans="2:38">
      <c r="B1015" s="27">
        <f>'Bruker data input page'!B1692</f>
        <v>0</v>
      </c>
      <c r="C1015" s="21">
        <f>'Bruker data input page'!G1692</f>
        <v>0</v>
      </c>
      <c r="D1015" s="21">
        <f>'Bruker data input page'!H1692</f>
        <v>0</v>
      </c>
      <c r="E1015" s="26">
        <f>'Bruker data input page'!L1692</f>
        <v>0</v>
      </c>
      <c r="F1015" s="26"/>
      <c r="G1015" s="26" t="str">
        <f>'Bruker data input page'!DK1015</f>
        <v>393-U1560B-31R-1A</v>
      </c>
      <c r="H1015" s="26" t="str">
        <f>'Bruker data input page'!DL1015</f>
        <v>SHLF</v>
      </c>
      <c r="I1015" s="26">
        <f>'Bruker data input page'!DM1015</f>
        <v>0</v>
      </c>
      <c r="J1015" s="26">
        <f>'Bruker data input page'!DN1015</f>
        <v>0</v>
      </c>
      <c r="K1015" s="26">
        <f>'Bruker data input page'!DO1015</f>
        <v>0</v>
      </c>
      <c r="L1015" s="26">
        <f>'Bruker data input page'!DP1015</f>
        <v>0</v>
      </c>
      <c r="M1015" s="26">
        <f>'Bruker data input page'!DQ1015</f>
        <v>0</v>
      </c>
      <c r="N1015" s="26">
        <f>'Bruker data input page'!DR1015</f>
        <v>0</v>
      </c>
      <c r="O1015" s="26">
        <f>'Bruker data input page'!DS1015</f>
        <v>137</v>
      </c>
      <c r="P1015" s="21" t="str">
        <f>'Bruker data input page'!DT1015</f>
        <v>16C ALT</v>
      </c>
      <c r="Q1015" s="21">
        <f>'Bruker data input page'!A1015</f>
        <v>904</v>
      </c>
      <c r="R1015" s="27">
        <f>'Bruker data input page'!B1015</f>
        <v>44768.11041666667</v>
      </c>
      <c r="S1015" s="22">
        <f>'Bruker data input page'!Y1015*Calibrations!H$97+Calibrations!I$97</f>
        <v>50.177009569994397</v>
      </c>
      <c r="T1015" s="23">
        <f>Calibrations!O$97*('Bruker data input page'!AK1015/0.5993)^2+Calibrations!P$97*('Bruker data input page'!AK1015/0.5993)+Calibrations!Q$97</f>
        <v>1.4015333586537473</v>
      </c>
      <c r="U1015" s="22">
        <f>Calibrations!$V$97*'Bruker data input page'!W1015^2+Calibrations!$W$97*'Bruker data input page'!W1015+Calibrations!$X$97</f>
        <v>17.094797723157892</v>
      </c>
      <c r="V1015" s="23">
        <f>('Bruker data input page'!AS1015/0.69943)*Calibrations!AC$97+Calibrations!AD$97</f>
        <v>9.6957609251503243</v>
      </c>
      <c r="W1015" s="23">
        <f>'Bruker data input page'!U1015*Calibrations!AQ$97+Calibrations!AR$97</f>
        <v>9.6498510698741775</v>
      </c>
      <c r="X1015" s="23">
        <f>Calibrations!AJ$97*('Bruker data input page'!AQ1015/0.77446)^2+('Bruker data input page'!AQ1015/0.77446)*Calibrations!AK$97+Calibrations!AL$97</f>
        <v>0.14515363746740412</v>
      </c>
      <c r="Y1015" s="23">
        <f>('Bruker data input page'!AI1015/0.7147)*Calibrations!AX$97+Calibrations!AY$97</f>
        <v>10.300149901445259</v>
      </c>
      <c r="Z1015" s="23">
        <f>('Bruker data input page'!AG1015/0.8302)*Calibrations!BE$97+Calibrations!BF$97</f>
        <v>0.29027164044638432</v>
      </c>
      <c r="AA1015" s="23">
        <f>((('Bruker data input page'!AA1015/0.436)^2)*Calibrations!BK$97)+(('Bruker data input page'!AA1015/0.436)*Calibrations!BL$97)+Calibrations!BM$97</f>
        <v>0.12374825677362387</v>
      </c>
      <c r="AB1015" s="24">
        <f>'Bruker data input page'!AM1015*Calibrations!BS$97*10000+Calibrations!BT$97</f>
        <v>357.25902327551603</v>
      </c>
      <c r="AC1015" s="24">
        <f>Calibrations!CA$97*('Bruker data input page'!AO1015*10000)^2+('Bruker data input page'!AO1015*10000)*Calibrations!CB$97+Calibrations!CC$97</f>
        <v>261.36266725905273</v>
      </c>
      <c r="AD1015" s="24">
        <f>'Bruker data input page'!AW1015*10000*Calibrations!CI$97+Calibrations!CJ$97</f>
        <v>120.97738671205553</v>
      </c>
      <c r="AE1015" s="24">
        <f>'Bruker data input page'!AY1015*10000*Calibrations!CP$97+Calibrations!CQ$97</f>
        <v>59.738547455651592</v>
      </c>
      <c r="AF1015" s="24">
        <f>Calibrations!$CW$97*('Bruker data input page'!BA1015*10000)^2+('Bruker data input page'!BA1015*10000)*Calibrations!$CX$97+Calibrations!$CY$97</f>
        <v>74.117702441699478</v>
      </c>
      <c r="AG1015" s="24">
        <f>'Bruker data input page'!BI1015*10000*Calibrations!DD$97+Calibrations!DE$97</f>
        <v>5.2911678308829933</v>
      </c>
      <c r="AH1015" s="24">
        <f>('Bruker data input page'!BK1015*10000)*Calibrations!DK$97+Calibrations!DL$97</f>
        <v>96.505894222373783</v>
      </c>
      <c r="AI1015" s="24">
        <f>Calibrations!DR$97*('Bruker data input page'!BM1015*10000)^2+('Bruker data input page'!BM1015*10000)*Calibrations!DS$97+Calibrations!DT$97</f>
        <v>32.905465640200383</v>
      </c>
      <c r="AJ1015" s="24">
        <f>Calibrations!DY$97*('Bruker data input page'!BO1015*10000)^2+Calibrations!DZ$97*('Bruker data input page'!BO1015*10000)+Calibrations!EA$97</f>
        <v>90.553094544379476</v>
      </c>
      <c r="AK1015" s="21"/>
      <c r="AL1015" s="21"/>
    </row>
    <row r="1016" spans="2:38">
      <c r="B1016" s="27">
        <f>'Bruker data input page'!B1693</f>
        <v>0</v>
      </c>
      <c r="C1016" s="21">
        <f>'Bruker data input page'!G1693</f>
        <v>0</v>
      </c>
      <c r="D1016" s="21">
        <f>'Bruker data input page'!H1693</f>
        <v>0</v>
      </c>
      <c r="E1016" s="26">
        <f>'Bruker data input page'!L1693</f>
        <v>0</v>
      </c>
      <c r="F1016" s="26"/>
      <c r="G1016" s="26" t="str">
        <f>'Bruker data input page'!DK1016</f>
        <v>393-U1560B-31R-2A</v>
      </c>
      <c r="H1016" s="26" t="str">
        <f>'Bruker data input page'!DL1016</f>
        <v>SHLF</v>
      </c>
      <c r="I1016" s="26">
        <f>'Bruker data input page'!DM1016</f>
        <v>0</v>
      </c>
      <c r="J1016" s="26">
        <f>'Bruker data input page'!DN1016</f>
        <v>0</v>
      </c>
      <c r="K1016" s="26">
        <f>'Bruker data input page'!DO1016</f>
        <v>0</v>
      </c>
      <c r="L1016" s="26">
        <f>'Bruker data input page'!DP1016</f>
        <v>0</v>
      </c>
      <c r="M1016" s="26">
        <f>'Bruker data input page'!DQ1016</f>
        <v>0</v>
      </c>
      <c r="N1016" s="26">
        <f>'Bruker data input page'!DR1016</f>
        <v>0</v>
      </c>
      <c r="O1016" s="26">
        <f>'Bruker data input page'!DS1016</f>
        <v>14</v>
      </c>
      <c r="P1016" s="21" t="str">
        <f>'Bruker data input page'!DT1016</f>
        <v>1B ALT</v>
      </c>
      <c r="Q1016" s="21">
        <f>'Bruker data input page'!A1016</f>
        <v>905</v>
      </c>
      <c r="R1016" s="27">
        <f>'Bruker data input page'!B1016</f>
        <v>44768.116666666669</v>
      </c>
      <c r="S1016" s="22">
        <f>'Bruker data input page'!Y1016*Calibrations!H$97+Calibrations!I$97</f>
        <v>54.186660414092643</v>
      </c>
      <c r="T1016" s="23">
        <f>Calibrations!O$97*('Bruker data input page'!AK1016/0.5993)^2+Calibrations!P$97*('Bruker data input page'!AK1016/0.5993)+Calibrations!Q$97</f>
        <v>1.4717271039417212</v>
      </c>
      <c r="U1016" s="22">
        <f>Calibrations!$V$97*'Bruker data input page'!W1016^2+Calibrations!$W$97*'Bruker data input page'!W1016+Calibrations!$X$97</f>
        <v>19.169256635881958</v>
      </c>
      <c r="V1016" s="23">
        <f>('Bruker data input page'!AS1016/0.69943)*Calibrations!AC$97+Calibrations!AD$97</f>
        <v>10.207676949189811</v>
      </c>
      <c r="W1016" s="23">
        <f>'Bruker data input page'!U1016*Calibrations!AQ$97+Calibrations!AR$97</f>
        <v>10.599708774863167</v>
      </c>
      <c r="X1016" s="23">
        <f>Calibrations!AJ$97*('Bruker data input page'!AQ1016/0.77446)^2+('Bruker data input page'!AQ1016/0.77446)*Calibrations!AK$97+Calibrations!AL$97</f>
        <v>0.14163393337194902</v>
      </c>
      <c r="Y1016" s="23">
        <f>('Bruker data input page'!AI1016/0.7147)*Calibrations!AX$97+Calibrations!AY$97</f>
        <v>11.218366533280303</v>
      </c>
      <c r="Z1016" s="23">
        <f>('Bruker data input page'!AG1016/0.8302)*Calibrations!BE$97+Calibrations!BF$97</f>
        <v>0.31321162200425695</v>
      </c>
      <c r="AA1016" s="23">
        <f>((('Bruker data input page'!AA1016/0.436)^2)*Calibrations!BK$97)+(('Bruker data input page'!AA1016/0.436)*Calibrations!BL$97)+Calibrations!BM$97</f>
        <v>8.4534330858210507E-2</v>
      </c>
      <c r="AB1016" s="24">
        <f>'Bruker data input page'!AM1016*Calibrations!BS$97*10000+Calibrations!BT$97</f>
        <v>369.26356757479823</v>
      </c>
      <c r="AC1016" s="24">
        <f>Calibrations!CA$97*('Bruker data input page'!AO1016*10000)^2+('Bruker data input page'!AO1016*10000)*Calibrations!CB$97+Calibrations!CC$97</f>
        <v>263.4414591332137</v>
      </c>
      <c r="AD1016" s="24">
        <f>'Bruker data input page'!AW1016*10000*Calibrations!CI$97+Calibrations!CJ$97</f>
        <v>106.14946467748507</v>
      </c>
      <c r="AE1016" s="24">
        <f>'Bruker data input page'!AY1016*10000*Calibrations!CP$97+Calibrations!CQ$97</f>
        <v>49.458934771622943</v>
      </c>
      <c r="AF1016" s="24">
        <f>Calibrations!$CW$97*('Bruker data input page'!BA1016*10000)^2+('Bruker data input page'!BA1016*10000)*Calibrations!$CX$97+Calibrations!$CY$97</f>
        <v>70.033506097090964</v>
      </c>
      <c r="AG1016" s="24" t="e">
        <f>'Bruker data input page'!BI1016*10000*Calibrations!DD$97+Calibrations!DE$97</f>
        <v>#VALUE!</v>
      </c>
      <c r="AH1016" s="24">
        <f>('Bruker data input page'!BK1016*10000)*Calibrations!DK$97+Calibrations!DL$97</f>
        <v>115.37626883290119</v>
      </c>
      <c r="AI1016" s="24">
        <f>Calibrations!DR$97*('Bruker data input page'!BM1016*10000)^2+('Bruker data input page'!BM1016*10000)*Calibrations!DS$97+Calibrations!DT$97</f>
        <v>33.965005219574827</v>
      </c>
      <c r="AJ1016" s="24">
        <f>Calibrations!DY$97*('Bruker data input page'!BO1016*10000)^2+Calibrations!DZ$97*('Bruker data input page'!BO1016*10000)+Calibrations!EA$97</f>
        <v>83.760661417809501</v>
      </c>
      <c r="AK1016" s="21"/>
      <c r="AL1016" s="21"/>
    </row>
    <row r="1017" spans="2:38">
      <c r="B1017" s="27">
        <f>'Bruker data input page'!B1694</f>
        <v>0</v>
      </c>
      <c r="C1017" s="21">
        <f>'Bruker data input page'!G1694</f>
        <v>0</v>
      </c>
      <c r="D1017" s="21">
        <f>'Bruker data input page'!H1694</f>
        <v>0</v>
      </c>
      <c r="E1017" s="26">
        <f>'Bruker data input page'!L1694</f>
        <v>0</v>
      </c>
      <c r="F1017" s="26"/>
      <c r="G1017" s="26" t="str">
        <f>'Bruker data input page'!DK1017</f>
        <v>393-U1560B-31R-2A</v>
      </c>
      <c r="H1017" s="26" t="str">
        <f>'Bruker data input page'!DL1017</f>
        <v>SHLF</v>
      </c>
      <c r="I1017" s="26">
        <f>'Bruker data input page'!DM1017</f>
        <v>0</v>
      </c>
      <c r="J1017" s="26">
        <f>'Bruker data input page'!DN1017</f>
        <v>0</v>
      </c>
      <c r="K1017" s="26">
        <f>'Bruker data input page'!DO1017</f>
        <v>0</v>
      </c>
      <c r="L1017" s="26">
        <f>'Bruker data input page'!DP1017</f>
        <v>0</v>
      </c>
      <c r="M1017" s="26">
        <f>'Bruker data input page'!DQ1017</f>
        <v>0</v>
      </c>
      <c r="N1017" s="26">
        <f>'Bruker data input page'!DR1017</f>
        <v>0</v>
      </c>
      <c r="O1017" s="26">
        <f>'Bruker data input page'!DS1017</f>
        <v>35</v>
      </c>
      <c r="P1017" s="21" t="str">
        <f>'Bruker data input page'!DT1017</f>
        <v>1C BKGD</v>
      </c>
      <c r="Q1017" s="21">
        <f>'Bruker data input page'!A1017</f>
        <v>906</v>
      </c>
      <c r="R1017" s="27">
        <f>'Bruker data input page'!B1017</f>
        <v>44768.118750000001</v>
      </c>
      <c r="S1017" s="22">
        <f>'Bruker data input page'!Y1017*Calibrations!H$97+Calibrations!I$97</f>
        <v>53.203822479390865</v>
      </c>
      <c r="T1017" s="23">
        <f>Calibrations!O$97*('Bruker data input page'!AK1017/0.5993)^2+Calibrations!P$97*('Bruker data input page'!AK1017/0.5993)+Calibrations!Q$97</f>
        <v>1.3728438687510065</v>
      </c>
      <c r="U1017" s="22">
        <f>Calibrations!$V$97*'Bruker data input page'!W1017^2+Calibrations!$W$97*'Bruker data input page'!W1017+Calibrations!$X$97</f>
        <v>19.369937979227799</v>
      </c>
      <c r="V1017" s="23">
        <f>('Bruker data input page'!AS1017/0.69943)*Calibrations!AC$97+Calibrations!AD$97</f>
        <v>9.4640530818262931</v>
      </c>
      <c r="W1017" s="23">
        <f>'Bruker data input page'!U1017*Calibrations!AQ$97+Calibrations!AR$97</f>
        <v>11.256276404853519</v>
      </c>
      <c r="X1017" s="23">
        <f>Calibrations!AJ$97*('Bruker data input page'!AQ1017/0.77446)^2+('Bruker data input page'!AQ1017/0.77446)*Calibrations!AK$97+Calibrations!AL$97</f>
        <v>0.13272672715569939</v>
      </c>
      <c r="Y1017" s="23">
        <f>('Bruker data input page'!AI1017/0.7147)*Calibrations!AX$97+Calibrations!AY$97</f>
        <v>11.061701815296839</v>
      </c>
      <c r="Z1017" s="23">
        <f>('Bruker data input page'!AG1017/0.8302)*Calibrations!BE$97+Calibrations!BF$97</f>
        <v>0.15293359296175185</v>
      </c>
      <c r="AA1017" s="23">
        <f>((('Bruker data input page'!AA1017/0.436)^2)*Calibrations!BK$97)+(('Bruker data input page'!AA1017/0.436)*Calibrations!BL$97)+Calibrations!BM$97</f>
        <v>0.1426983389567924</v>
      </c>
      <c r="AB1017" s="24">
        <f>'Bruker data input page'!AM1017*Calibrations!BS$97*10000+Calibrations!BT$97</f>
        <v>343.53954407633648</v>
      </c>
      <c r="AC1017" s="24">
        <f>Calibrations!CA$97*('Bruker data input page'!AO1017*10000)^2+('Bruker data input page'!AO1017*10000)*Calibrations!CB$97+Calibrations!CC$97</f>
        <v>266.53935041221371</v>
      </c>
      <c r="AD1017" s="24">
        <f>'Bruker data input page'!AW1017*10000*Calibrations!CI$97+Calibrations!CJ$97</f>
        <v>81.436261286534275</v>
      </c>
      <c r="AE1017" s="24">
        <f>'Bruker data input page'!AY1017*10000*Calibrations!CP$97+Calibrations!CQ$97</f>
        <v>53.570779845234405</v>
      </c>
      <c r="AF1017" s="24">
        <f>Calibrations!$CW$97*('Bruker data input page'!BA1017*10000)^2+('Bruker data input page'!BA1017*10000)*Calibrations!$CX$97+Calibrations!$CY$97</f>
        <v>78.148513355605772</v>
      </c>
      <c r="AG1017" s="24" t="e">
        <f>'Bruker data input page'!BI1017*10000*Calibrations!DD$97+Calibrations!DE$97</f>
        <v>#VALUE!</v>
      </c>
      <c r="AH1017" s="24">
        <f>('Bruker data input page'!BK1017*10000)*Calibrations!DK$97+Calibrations!DL$97</f>
        <v>83.59458527832868</v>
      </c>
      <c r="AI1017" s="24">
        <f>Calibrations!DR$97*('Bruker data input page'!BM1017*10000)^2+('Bruker data input page'!BM1017*10000)*Calibrations!DS$97+Calibrations!DT$97</f>
        <v>33.965005219574827</v>
      </c>
      <c r="AJ1017" s="24">
        <f>Calibrations!DY$97*('Bruker data input page'!BO1017*10000)^2+Calibrations!DZ$97*('Bruker data input page'!BO1017*10000)+Calibrations!EA$97</f>
        <v>88.008253151795159</v>
      </c>
      <c r="AK1017" s="21"/>
      <c r="AL1017" s="21"/>
    </row>
    <row r="1018" spans="2:38">
      <c r="B1018" s="27">
        <f>'Bruker data input page'!B1695</f>
        <v>0</v>
      </c>
      <c r="C1018" s="21">
        <f>'Bruker data input page'!G1695</f>
        <v>0</v>
      </c>
      <c r="D1018" s="21">
        <f>'Bruker data input page'!H1695</f>
        <v>0</v>
      </c>
      <c r="E1018" s="26">
        <f>'Bruker data input page'!L1695</f>
        <v>0</v>
      </c>
      <c r="F1018" s="26"/>
      <c r="G1018" s="26" t="str">
        <f>'Bruker data input page'!DK1018</f>
        <v>393-U1560B-31R-2A</v>
      </c>
      <c r="H1018" s="26" t="str">
        <f>'Bruker data input page'!DL1018</f>
        <v>SHLF</v>
      </c>
      <c r="I1018" s="26">
        <f>'Bruker data input page'!DM1018</f>
        <v>0</v>
      </c>
      <c r="J1018" s="26">
        <f>'Bruker data input page'!DN1018</f>
        <v>0</v>
      </c>
      <c r="K1018" s="26">
        <f>'Bruker data input page'!DO1018</f>
        <v>0</v>
      </c>
      <c r="L1018" s="26">
        <f>'Bruker data input page'!DP1018</f>
        <v>0</v>
      </c>
      <c r="M1018" s="26">
        <f>'Bruker data input page'!DQ1018</f>
        <v>0</v>
      </c>
      <c r="N1018" s="26">
        <f>'Bruker data input page'!DR1018</f>
        <v>0</v>
      </c>
      <c r="O1018" s="26">
        <f>'Bruker data input page'!DS1018</f>
        <v>53</v>
      </c>
      <c r="P1018" s="21" t="str">
        <f>'Bruker data input page'!DT1018</f>
        <v>1D BKGD</v>
      </c>
      <c r="Q1018" s="21">
        <f>'Bruker data input page'!A1018</f>
        <v>907</v>
      </c>
      <c r="R1018" s="27">
        <f>'Bruker data input page'!B1018</f>
        <v>44768.120833333334</v>
      </c>
      <c r="S1018" s="22">
        <f>'Bruker data input page'!Y1018*Calibrations!H$97+Calibrations!I$97</f>
        <v>54.084598302643315</v>
      </c>
      <c r="T1018" s="23">
        <f>Calibrations!O$97*('Bruker data input page'!AK1018/0.5993)^2+Calibrations!P$97*('Bruker data input page'!AK1018/0.5993)+Calibrations!Q$97</f>
        <v>1.3898533008471194</v>
      </c>
      <c r="U1018" s="22">
        <f>Calibrations!$V$97*'Bruker data input page'!W1018^2+Calibrations!$W$97*'Bruker data input page'!W1018+Calibrations!$X$97</f>
        <v>20.595626720097609</v>
      </c>
      <c r="V1018" s="23">
        <f>('Bruker data input page'!AS1018/0.69943)*Calibrations!AC$97+Calibrations!AD$97</f>
        <v>9.4240439014262414</v>
      </c>
      <c r="W1018" s="23">
        <f>'Bruker data input page'!U1018*Calibrations!AQ$97+Calibrations!AR$97</f>
        <v>9.7209985633478091</v>
      </c>
      <c r="X1018" s="23">
        <f>Calibrations!AJ$97*('Bruker data input page'!AQ1018/0.77446)^2+('Bruker data input page'!AQ1018/0.77446)*Calibrations!AK$97+Calibrations!AL$97</f>
        <v>0.13420211385213193</v>
      </c>
      <c r="Y1018" s="23">
        <f>('Bruker data input page'!AI1018/0.7147)*Calibrations!AX$97+Calibrations!AY$97</f>
        <v>11.558035129802271</v>
      </c>
      <c r="Z1018" s="23">
        <f>('Bruker data input page'!AG1018/0.8302)*Calibrations!BE$97+Calibrations!BF$97</f>
        <v>0.11927822528145182</v>
      </c>
      <c r="AA1018" s="23">
        <f>((('Bruker data input page'!AA1018/0.436)^2)*Calibrations!BK$97)+(('Bruker data input page'!AA1018/0.436)*Calibrations!BL$97)+Calibrations!BM$97</f>
        <v>8.148615811534439E-2</v>
      </c>
      <c r="AB1018" s="24">
        <f>'Bruker data input page'!AM1018*Calibrations!BS$97*10000+Calibrations!BT$97</f>
        <v>398.41746087305478</v>
      </c>
      <c r="AC1018" s="24">
        <f>Calibrations!CA$97*('Bruker data input page'!AO1018*10000)^2+('Bruker data input page'!AO1018*10000)*Calibrations!CB$97+Calibrations!CC$97</f>
        <v>256.11832899842079</v>
      </c>
      <c r="AD1018" s="24">
        <f>'Bruker data input page'!AW1018*10000*Calibrations!CI$97+Calibrations!CJ$97</f>
        <v>95.275655185466718</v>
      </c>
      <c r="AE1018" s="24">
        <f>'Bruker data input page'!AY1018*10000*Calibrations!CP$97+Calibrations!CQ$97</f>
        <v>47.403012234817204</v>
      </c>
      <c r="AF1018" s="24">
        <f>Calibrations!$CW$97*('Bruker data input page'!BA1018*10000)^2+('Bruker data input page'!BA1018*10000)*Calibrations!$CX$97+Calibrations!$CY$97</f>
        <v>63.107877898960666</v>
      </c>
      <c r="AG1018" s="24">
        <f>'Bruker data input page'!BI1018*10000*Calibrations!DD$97+Calibrations!DE$97</f>
        <v>1.9009381417320252</v>
      </c>
      <c r="AH1018" s="24">
        <f>('Bruker data input page'!BK1018*10000)*Calibrations!DK$97+Calibrations!DL$97</f>
        <v>91.540006166971807</v>
      </c>
      <c r="AI1018" s="24">
        <f>Calibrations!DR$97*('Bruker data input page'!BM1018*10000)^2+('Bruker data input page'!BM1018*10000)*Calibrations!DS$97+Calibrations!DT$97</f>
        <v>32.905465640200383</v>
      </c>
      <c r="AJ1018" s="24">
        <f>Calibrations!DY$97*('Bruker data input page'!BO1018*10000)^2+Calibrations!DZ$97*('Bruker data input page'!BO1018*10000)+Calibrations!EA$97</f>
        <v>82.05945842966112</v>
      </c>
      <c r="AK1018" s="21"/>
      <c r="AL1018" s="21"/>
    </row>
    <row r="1019" spans="2:38">
      <c r="B1019" s="27">
        <f>'Bruker data input page'!B1696</f>
        <v>0</v>
      </c>
      <c r="C1019" s="21">
        <f>'Bruker data input page'!G1696</f>
        <v>0</v>
      </c>
      <c r="D1019" s="21">
        <f>'Bruker data input page'!H1696</f>
        <v>0</v>
      </c>
      <c r="E1019" s="26">
        <f>'Bruker data input page'!L1696</f>
        <v>0</v>
      </c>
      <c r="F1019" s="26"/>
      <c r="G1019" s="26" t="str">
        <f>'Bruker data input page'!DK1019</f>
        <v>393-U1560B-31R-2A</v>
      </c>
      <c r="H1019" s="26" t="str">
        <f>'Bruker data input page'!DL1019</f>
        <v>SHLF</v>
      </c>
      <c r="I1019" s="26">
        <f>'Bruker data input page'!DM1019</f>
        <v>0</v>
      </c>
      <c r="J1019" s="26">
        <f>'Bruker data input page'!DN1019</f>
        <v>0</v>
      </c>
      <c r="K1019" s="26">
        <f>'Bruker data input page'!DO1019</f>
        <v>0</v>
      </c>
      <c r="L1019" s="26">
        <f>'Bruker data input page'!DP1019</f>
        <v>0</v>
      </c>
      <c r="M1019" s="26">
        <f>'Bruker data input page'!DQ1019</f>
        <v>0</v>
      </c>
      <c r="N1019" s="26">
        <f>'Bruker data input page'!DR1019</f>
        <v>0</v>
      </c>
      <c r="O1019" s="26">
        <f>'Bruker data input page'!DS1019</f>
        <v>69</v>
      </c>
      <c r="P1019" s="21" t="str">
        <f>'Bruker data input page'!DT1019</f>
        <v>1E ALT</v>
      </c>
      <c r="Q1019" s="21">
        <f>'Bruker data input page'!A1019</f>
        <v>908</v>
      </c>
      <c r="R1019" s="27">
        <f>'Bruker data input page'!B1019</f>
        <v>44768.123611111114</v>
      </c>
      <c r="S1019" s="22">
        <f>'Bruker data input page'!Y1019*Calibrations!H$97+Calibrations!I$97</f>
        <v>54.380091284220114</v>
      </c>
      <c r="T1019" s="23">
        <f>Calibrations!O$97*('Bruker data input page'!AK1019/0.5993)^2+Calibrations!P$97*('Bruker data input page'!AK1019/0.5993)+Calibrations!Q$97</f>
        <v>1.4980749642687488</v>
      </c>
      <c r="U1019" s="22">
        <f>Calibrations!$V$97*'Bruker data input page'!W1019^2+Calibrations!$W$97*'Bruker data input page'!W1019+Calibrations!$X$97</f>
        <v>18.220788190029879</v>
      </c>
      <c r="V1019" s="23">
        <f>('Bruker data input page'!AS1019/0.69943)*Calibrations!AC$97+Calibrations!AD$97</f>
        <v>10.885530329348928</v>
      </c>
      <c r="W1019" s="23">
        <f>'Bruker data input page'!U1019*Calibrations!AQ$97+Calibrations!AR$97</f>
        <v>11.437818514559329</v>
      </c>
      <c r="X1019" s="23">
        <f>Calibrations!AJ$97*('Bruker data input page'!AQ1019/0.77446)^2+('Bruker data input page'!AQ1019/0.77446)*Calibrations!AK$97+Calibrations!AL$97</f>
        <v>0.16199979718800328</v>
      </c>
      <c r="Y1019" s="23">
        <f>('Bruker data input page'!AI1019/0.7147)*Calibrations!AX$97+Calibrations!AY$97</f>
        <v>11.149854265940597</v>
      </c>
      <c r="Z1019" s="23">
        <f>('Bruker data input page'!AG1019/0.8302)*Calibrations!BE$97+Calibrations!BF$97</f>
        <v>0.2683881054076242</v>
      </c>
      <c r="AA1019" s="23">
        <f>((('Bruker data input page'!AA1019/0.436)^2)*Calibrations!BK$97)+(('Bruker data input page'!AA1019/0.436)*Calibrations!BL$97)+Calibrations!BM$97</f>
        <v>0.11739064224368255</v>
      </c>
      <c r="AB1019" s="24">
        <f>'Bruker data input page'!AM1019*Calibrations!BS$97*10000+Calibrations!BT$97</f>
        <v>315.24311822802866</v>
      </c>
      <c r="AC1019" s="24">
        <f>Calibrations!CA$97*('Bruker data input page'!AO1019*10000)^2+('Bruker data input page'!AO1019*10000)*Calibrations!CB$97+Calibrations!CC$97</f>
        <v>316.36626043420551</v>
      </c>
      <c r="AD1019" s="24">
        <f>'Bruker data input page'!AW1019*10000*Calibrations!CI$97+Calibrations!CJ$97</f>
        <v>69.573923658877888</v>
      </c>
      <c r="AE1019" s="24">
        <f>'Bruker data input page'!AY1019*10000*Calibrations!CP$97+Calibrations!CQ$97</f>
        <v>51.514857308428674</v>
      </c>
      <c r="AF1019" s="24">
        <f>Calibrations!$CW$97*('Bruker data input page'!BA1019*10000)^2+('Bruker data input page'!BA1019*10000)*Calibrations!$CX$97+Calibrations!$CY$97</f>
        <v>92.471411355031861</v>
      </c>
      <c r="AG1019" s="24">
        <f>'Bruker data input page'!BI1019*10000*Calibrations!DD$97+Calibrations!DE$97</f>
        <v>4.1610912678326706</v>
      </c>
      <c r="AH1019" s="24">
        <f>('Bruker data input page'!BK1019*10000)*Calibrations!DK$97+Calibrations!DL$97</f>
        <v>93.526361389132575</v>
      </c>
      <c r="AI1019" s="24">
        <f>Calibrations!DR$97*('Bruker data input page'!BM1019*10000)^2+('Bruker data input page'!BM1019*10000)*Calibrations!DS$97+Calibrations!DT$97</f>
        <v>31.845636216163818</v>
      </c>
      <c r="AJ1019" s="24">
        <f>Calibrations!DY$97*('Bruker data input page'!BO1019*10000)^2+Calibrations!DZ$97*('Bruker data input page'!BO1019*10000)+Calibrations!EA$97</f>
        <v>87.159353746299203</v>
      </c>
      <c r="AK1019" s="21"/>
      <c r="AL1019" s="21"/>
    </row>
    <row r="1020" spans="2:38">
      <c r="B1020" s="27">
        <f>'Bruker data input page'!B1697</f>
        <v>0</v>
      </c>
      <c r="C1020" s="21">
        <f>'Bruker data input page'!G1697</f>
        <v>0</v>
      </c>
      <c r="D1020" s="21">
        <f>'Bruker data input page'!H1697</f>
        <v>0</v>
      </c>
      <c r="E1020" s="26">
        <f>'Bruker data input page'!L1697</f>
        <v>0</v>
      </c>
      <c r="F1020" s="26"/>
      <c r="G1020" s="26" t="str">
        <f>'Bruker data input page'!DK1020</f>
        <v>393-U1560B-31R-2A</v>
      </c>
      <c r="H1020" s="26" t="str">
        <f>'Bruker data input page'!DL1020</f>
        <v>SHLF</v>
      </c>
      <c r="I1020" s="26">
        <f>'Bruker data input page'!DM1020</f>
        <v>0</v>
      </c>
      <c r="J1020" s="26">
        <f>'Bruker data input page'!DN1020</f>
        <v>0</v>
      </c>
      <c r="K1020" s="26">
        <f>'Bruker data input page'!DO1020</f>
        <v>0</v>
      </c>
      <c r="L1020" s="26">
        <f>'Bruker data input page'!DP1020</f>
        <v>0</v>
      </c>
      <c r="M1020" s="26">
        <f>'Bruker data input page'!DQ1020</f>
        <v>0</v>
      </c>
      <c r="N1020" s="26">
        <f>'Bruker data input page'!DR1020</f>
        <v>0</v>
      </c>
      <c r="O1020" s="26">
        <f>'Bruker data input page'!DS1020</f>
        <v>97</v>
      </c>
      <c r="P1020" s="21" t="str">
        <f>'Bruker data input page'!DT1020</f>
        <v>1G ALT</v>
      </c>
      <c r="Q1020" s="21">
        <f>'Bruker data input page'!A1020</f>
        <v>909</v>
      </c>
      <c r="R1020" s="27">
        <f>'Bruker data input page'!B1020</f>
        <v>44768.125694444447</v>
      </c>
      <c r="S1020" s="22">
        <f>'Bruker data input page'!Y1020*Calibrations!H$97+Calibrations!I$97</f>
        <v>55.532478267860405</v>
      </c>
      <c r="T1020" s="23">
        <f>Calibrations!O$97*('Bruker data input page'!AK1020/0.5993)^2+Calibrations!P$97*('Bruker data input page'!AK1020/0.5993)+Calibrations!Q$97</f>
        <v>1.5411585669523087</v>
      </c>
      <c r="U1020" s="22">
        <f>Calibrations!$V$97*'Bruker data input page'!W1020^2+Calibrations!$W$97*'Bruker data input page'!W1020+Calibrations!$X$97</f>
        <v>17.89560706046219</v>
      </c>
      <c r="V1020" s="23">
        <f>('Bruker data input page'!AS1020/0.69943)*Calibrations!AC$97+Calibrations!AD$97</f>
        <v>10.271432585582694</v>
      </c>
      <c r="W1020" s="23">
        <f>'Bruker data input page'!U1020*Calibrations!AQ$97+Calibrations!AR$97</f>
        <v>11.171982091933675</v>
      </c>
      <c r="X1020" s="23">
        <f>Calibrations!AJ$97*('Bruker data input page'!AQ1020/0.77446)^2+('Bruker data input page'!AQ1020/0.77446)*Calibrations!AK$97+Calibrations!AL$97</f>
        <v>0.15062947204894855</v>
      </c>
      <c r="Y1020" s="23">
        <f>('Bruker data input page'!AI1020/0.7147)*Calibrations!AX$97+Calibrations!AY$97</f>
        <v>11.272871848186114</v>
      </c>
      <c r="Z1020" s="23">
        <f>('Bruker data input page'!AG1020/0.8302)*Calibrations!BE$97+Calibrations!BF$97</f>
        <v>0.11776901596843387</v>
      </c>
      <c r="AA1020" s="23">
        <f>((('Bruker data input page'!AA1020/0.436)^2)*Calibrations!BK$97)+(('Bruker data input page'!AA1020/0.436)*Calibrations!BL$97)+Calibrations!BM$97</f>
        <v>9.2893443003631976E-2</v>
      </c>
      <c r="AB1020" s="24">
        <f>'Bruker data input page'!AM1020*Calibrations!BS$97*10000+Calibrations!BT$97</f>
        <v>308.38337862843883</v>
      </c>
      <c r="AC1020" s="24">
        <f>Calibrations!CA$97*('Bruker data input page'!AO1020*10000)^2+('Bruker data input page'!AO1020*10000)*Calibrations!CB$97+Calibrations!CC$97</f>
        <v>293.32435918218368</v>
      </c>
      <c r="AD1020" s="24">
        <f>'Bruker data input page'!AW1020*10000*Calibrations!CI$97+Calibrations!CJ$97</f>
        <v>104.172408406209</v>
      </c>
      <c r="AE1020" s="24">
        <f>'Bruker data input page'!AY1020*10000*Calibrations!CP$97+Calibrations!CQ$97</f>
        <v>57.682624918845853</v>
      </c>
      <c r="AF1020" s="24">
        <f>Calibrations!$CW$97*('Bruker data input page'!BA1020*10000)^2+('Bruker data input page'!BA1020*10000)*Calibrations!$CX$97+Calibrations!$CY$97</f>
        <v>80.80606205893092</v>
      </c>
      <c r="AG1020" s="24" t="e">
        <f>'Bruker data input page'!BI1020*10000*Calibrations!DD$97+Calibrations!DE$97</f>
        <v>#VALUE!</v>
      </c>
      <c r="AH1020" s="24">
        <f>('Bruker data input page'!BK1020*10000)*Calibrations!DK$97+Calibrations!DL$97</f>
        <v>80.615052445087514</v>
      </c>
      <c r="AI1020" s="24">
        <f>Calibrations!DR$97*('Bruker data input page'!BM1020*10000)^2+('Bruker data input page'!BM1020*10000)*Calibrations!DS$97+Calibrations!DT$97</f>
        <v>32.905465640200383</v>
      </c>
      <c r="AJ1020" s="24">
        <f>Calibrations!DY$97*('Bruker data input page'!BO1020*10000)^2+Calibrations!DZ$97*('Bruker data input page'!BO1020*10000)+Calibrations!EA$97</f>
        <v>86.310144870152669</v>
      </c>
      <c r="AK1020" s="21"/>
      <c r="AL1020" s="21"/>
    </row>
    <row r="1021" spans="2:38">
      <c r="B1021" s="27">
        <f>'Bruker data input page'!B1698</f>
        <v>0</v>
      </c>
      <c r="C1021" s="21">
        <f>'Bruker data input page'!G1698</f>
        <v>0</v>
      </c>
      <c r="D1021" s="21">
        <f>'Bruker data input page'!H1698</f>
        <v>0</v>
      </c>
      <c r="E1021" s="26">
        <f>'Bruker data input page'!L1698</f>
        <v>0</v>
      </c>
      <c r="F1021" s="26"/>
      <c r="G1021" s="26" t="str">
        <f>'Bruker data input page'!DK1021</f>
        <v>393-U1560B-31R-2A</v>
      </c>
      <c r="H1021" s="26" t="str">
        <f>'Bruker data input page'!DL1021</f>
        <v>SHLF</v>
      </c>
      <c r="I1021" s="26">
        <f>'Bruker data input page'!DM1021</f>
        <v>0</v>
      </c>
      <c r="J1021" s="26">
        <f>'Bruker data input page'!DN1021</f>
        <v>0</v>
      </c>
      <c r="K1021" s="26">
        <f>'Bruker data input page'!DO1021</f>
        <v>0</v>
      </c>
      <c r="L1021" s="26">
        <f>'Bruker data input page'!DP1021</f>
        <v>0</v>
      </c>
      <c r="M1021" s="26">
        <f>'Bruker data input page'!DQ1021</f>
        <v>0</v>
      </c>
      <c r="N1021" s="26">
        <f>'Bruker data input page'!DR1021</f>
        <v>0</v>
      </c>
      <c r="O1021" s="26">
        <f>'Bruker data input page'!DS1021</f>
        <v>111</v>
      </c>
      <c r="P1021" s="21" t="str">
        <f>'Bruker data input page'!DT1021</f>
        <v>1G BKGD</v>
      </c>
      <c r="Q1021" s="21">
        <f>'Bruker data input page'!A1021</f>
        <v>910</v>
      </c>
      <c r="R1021" s="27">
        <f>'Bruker data input page'!B1021</f>
        <v>44768.12777777778</v>
      </c>
      <c r="S1021" s="22">
        <f>'Bruker data input page'!Y1021*Calibrations!H$97+Calibrations!I$97</f>
        <v>55.139675776065907</v>
      </c>
      <c r="T1021" s="23">
        <f>Calibrations!O$97*('Bruker data input page'!AK1021/0.5993)^2+Calibrations!P$97*('Bruker data input page'!AK1021/0.5993)+Calibrations!Q$97</f>
        <v>1.5250644544841074</v>
      </c>
      <c r="U1021" s="22">
        <f>Calibrations!$V$97*'Bruker data input page'!W1021^2+Calibrations!$W$97*'Bruker data input page'!W1021+Calibrations!$X$97</f>
        <v>18.196197068315396</v>
      </c>
      <c r="V1021" s="23">
        <f>('Bruker data input page'!AS1021/0.69943)*Calibrations!AC$97+Calibrations!AD$97</f>
        <v>10.758306892393374</v>
      </c>
      <c r="W1021" s="23">
        <f>'Bruker data input page'!U1021*Calibrations!AQ$97+Calibrations!AR$97</f>
        <v>10.288825162076215</v>
      </c>
      <c r="X1021" s="23">
        <f>Calibrations!AJ$97*('Bruker data input page'!AQ1021/0.77446)^2+('Bruker data input page'!AQ1021/0.77446)*Calibrations!AK$97+Calibrations!AL$97</f>
        <v>0.15134273863525338</v>
      </c>
      <c r="Y1021" s="23">
        <f>('Bruker data input page'!AI1021/0.7147)*Calibrations!AX$97+Calibrations!AY$97</f>
        <v>11.338491375349257</v>
      </c>
      <c r="Z1021" s="23">
        <f>('Bruker data input page'!AG1021/0.8302)*Calibrations!BE$97+Calibrations!BF$97</f>
        <v>0.4828467487874733</v>
      </c>
      <c r="AA1021" s="23">
        <f>((('Bruker data input page'!AA1021/0.436)^2)*Calibrations!BK$97)+(('Bruker data input page'!AA1021/0.436)*Calibrations!BL$97)+Calibrations!BM$97</f>
        <v>8.3010810860049217E-2</v>
      </c>
      <c r="AB1021" s="24">
        <f>'Bruker data input page'!AM1021*Calibrations!BS$97*10000+Calibrations!BT$97</f>
        <v>274.08468063048991</v>
      </c>
      <c r="AC1021" s="24">
        <f>Calibrations!CA$97*('Bruker data input page'!AO1021*10000)^2+('Bruker data input page'!AO1021*10000)*Calibrations!CB$97+Calibrations!CC$97</f>
        <v>289.48069513252744</v>
      </c>
      <c r="AD1021" s="24">
        <f>'Bruker data input page'!AW1021*10000*Calibrations!CI$97+Calibrations!CJ$97</f>
        <v>87.367430100362469</v>
      </c>
      <c r="AE1021" s="24">
        <f>'Bruker data input page'!AY1021*10000*Calibrations!CP$97+Calibrations!CQ$97</f>
        <v>52.542818576831536</v>
      </c>
      <c r="AF1021" s="24">
        <f>Calibrations!$CW$97*('Bruker data input page'!BA1021*10000)^2+('Bruker data input page'!BA1021*10000)*Calibrations!$CX$97+Calibrations!$CY$97</f>
        <v>79.48025356452959</v>
      </c>
      <c r="AG1021" s="24">
        <f>'Bruker data input page'!BI1021*10000*Calibrations!DD$97+Calibrations!DE$97</f>
        <v>8.6813975200339613</v>
      </c>
      <c r="AH1021" s="24">
        <f>('Bruker data input page'!BK1021*10000)*Calibrations!DK$97+Calibrations!DL$97</f>
        <v>93.526361389132575</v>
      </c>
      <c r="AI1021" s="24">
        <f>Calibrations!DR$97*('Bruker data input page'!BM1021*10000)^2+('Bruker data input page'!BM1021*10000)*Calibrations!DS$97+Calibrations!DT$97</f>
        <v>31.845636216163818</v>
      </c>
      <c r="AJ1021" s="24">
        <f>Calibrations!DY$97*('Bruker data input page'!BO1021*10000)^2+Calibrations!DZ$97*('Bruker data input page'!BO1021*10000)+Calibrations!EA$97</f>
        <v>85.460626523355529</v>
      </c>
      <c r="AK1021" s="21"/>
      <c r="AL1021" s="21"/>
    </row>
    <row r="1022" spans="2:38">
      <c r="B1022" s="27">
        <f>'Bruker data input page'!B1699</f>
        <v>0</v>
      </c>
      <c r="C1022" s="21">
        <f>'Bruker data input page'!G1699</f>
        <v>0</v>
      </c>
      <c r="D1022" s="21">
        <f>'Bruker data input page'!H1699</f>
        <v>0</v>
      </c>
      <c r="E1022" s="26">
        <f>'Bruker data input page'!L1699</f>
        <v>0</v>
      </c>
      <c r="F1022" s="26"/>
      <c r="G1022" s="26" t="str">
        <f>'Bruker data input page'!DK1022</f>
        <v>393-U1560B-31R-2A</v>
      </c>
      <c r="H1022" s="26" t="str">
        <f>'Bruker data input page'!DL1022</f>
        <v>SHLF</v>
      </c>
      <c r="I1022" s="26">
        <f>'Bruker data input page'!DM1022</f>
        <v>0</v>
      </c>
      <c r="J1022" s="26">
        <f>'Bruker data input page'!DN1022</f>
        <v>0</v>
      </c>
      <c r="K1022" s="26">
        <f>'Bruker data input page'!DO1022</f>
        <v>0</v>
      </c>
      <c r="L1022" s="26">
        <f>'Bruker data input page'!DP1022</f>
        <v>0</v>
      </c>
      <c r="M1022" s="26">
        <f>'Bruker data input page'!DQ1022</f>
        <v>0</v>
      </c>
      <c r="N1022" s="26">
        <f>'Bruker data input page'!DR1022</f>
        <v>0</v>
      </c>
      <c r="O1022" s="26">
        <f>'Bruker data input page'!DS1022</f>
        <v>140</v>
      </c>
      <c r="P1022" s="21" t="str">
        <f>'Bruker data input page'!DT1022</f>
        <v>3A BKGD</v>
      </c>
      <c r="Q1022" s="21">
        <f>'Bruker data input page'!A1022</f>
        <v>911</v>
      </c>
      <c r="R1022" s="27">
        <f>'Bruker data input page'!B1022</f>
        <v>44768.129861111112</v>
      </c>
      <c r="S1022" s="22">
        <f>'Bruker data input page'!Y1022*Calibrations!H$97+Calibrations!I$97</f>
        <v>55.113061209168762</v>
      </c>
      <c r="T1022" s="23">
        <f>Calibrations!O$97*('Bruker data input page'!AK1022/0.5993)^2+Calibrations!P$97*('Bruker data input page'!AK1022/0.5993)+Calibrations!Q$97</f>
        <v>1.5199867397230815</v>
      </c>
      <c r="U1022" s="22">
        <f>Calibrations!$V$97*'Bruker data input page'!W1022^2+Calibrations!$W$97*'Bruker data input page'!W1022+Calibrations!$X$97</f>
        <v>19.130982063241877</v>
      </c>
      <c r="V1022" s="23">
        <f>('Bruker data input page'!AS1022/0.69943)*Calibrations!AC$97+Calibrations!AD$97</f>
        <v>9.6773394320164865</v>
      </c>
      <c r="W1022" s="23">
        <f>'Bruker data input page'!U1022*Calibrations!AQ$97+Calibrations!AR$97</f>
        <v>9.9334743658682427</v>
      </c>
      <c r="X1022" s="23">
        <f>Calibrations!AJ$97*('Bruker data input page'!AQ1022/0.77446)^2+('Bruker data input page'!AQ1022/0.77446)*Calibrations!AK$97+Calibrations!AL$97</f>
        <v>0.15169788563212039</v>
      </c>
      <c r="Y1022" s="23">
        <f>('Bruker data input page'!AI1022/0.7147)*Calibrations!AX$97+Calibrations!AY$97</f>
        <v>12.163683573085276</v>
      </c>
      <c r="Z1022" s="23">
        <f>('Bruker data input page'!AG1022/0.8302)*Calibrations!BE$97+Calibrations!BF$97</f>
        <v>0.20364302587915464</v>
      </c>
      <c r="AA1022" s="23" t="e">
        <f>((('Bruker data input page'!AA1022/0.436)^2)*Calibrations!BK$97)+(('Bruker data input page'!AA1022/0.436)*Calibrations!BL$97)+Calibrations!BM$97</f>
        <v>#VALUE!</v>
      </c>
      <c r="AB1022" s="24">
        <f>'Bruker data input page'!AM1022*Calibrations!BS$97*10000+Calibrations!BT$97</f>
        <v>346.9694138761314</v>
      </c>
      <c r="AC1022" s="24">
        <f>Calibrations!CA$97*('Bruker data input page'!AO1022*10000)^2+('Bruker data input page'!AO1022*10000)*Calibrations!CB$97+Calibrations!CC$97</f>
        <v>313.69053702582471</v>
      </c>
      <c r="AD1022" s="24">
        <f>'Bruker data input page'!AW1022*10000*Calibrations!CI$97+Calibrations!CJ$97</f>
        <v>89.344486371638524</v>
      </c>
      <c r="AE1022" s="24">
        <f>'Bruker data input page'!AY1022*10000*Calibrations!CP$97+Calibrations!CQ$97</f>
        <v>52.542818576831536</v>
      </c>
      <c r="AF1022" s="24">
        <f>Calibrations!$CW$97*('Bruker data input page'!BA1022*10000)^2+('Bruker data input page'!BA1022*10000)*Calibrations!$CX$97+Calibrations!$CY$97</f>
        <v>68.660243886509832</v>
      </c>
      <c r="AG1022" s="24" t="e">
        <f>'Bruker data input page'!BI1022*10000*Calibrations!DD$97+Calibrations!DE$97</f>
        <v>#VALUE!</v>
      </c>
      <c r="AH1022" s="24">
        <f>('Bruker data input page'!BK1022*10000)*Calibrations!DK$97+Calibrations!DL$97</f>
        <v>87.567295722650243</v>
      </c>
      <c r="AI1022" s="24">
        <f>Calibrations!DR$97*('Bruker data input page'!BM1022*10000)^2+('Bruker data input page'!BM1022*10000)*Calibrations!DS$97+Calibrations!DT$97</f>
        <v>32.905465640200383</v>
      </c>
      <c r="AJ1022" s="24">
        <f>Calibrations!DY$97*('Bruker data input page'!BO1022*10000)^2+Calibrations!DZ$97*('Bruker data input page'!BO1022*10000)+Calibrations!EA$97</f>
        <v>87.159353746299203</v>
      </c>
      <c r="AK1022" s="21"/>
      <c r="AL1022" s="21"/>
    </row>
    <row r="1023" spans="2:38">
      <c r="B1023" s="27">
        <f>'Bruker data input page'!B1700</f>
        <v>0</v>
      </c>
      <c r="C1023" s="21">
        <f>'Bruker data input page'!G1700</f>
        <v>0</v>
      </c>
      <c r="D1023" s="21">
        <f>'Bruker data input page'!H1700</f>
        <v>0</v>
      </c>
      <c r="E1023" s="26">
        <f>'Bruker data input page'!L1700</f>
        <v>0</v>
      </c>
      <c r="F1023" s="26"/>
      <c r="G1023" s="26" t="str">
        <f>'Bruker data input page'!DK1023</f>
        <v>393-U1560B-31R-3A</v>
      </c>
      <c r="H1023" s="26" t="str">
        <f>'Bruker data input page'!DL1023</f>
        <v>SHLF</v>
      </c>
      <c r="I1023" s="26">
        <f>'Bruker data input page'!DM1023</f>
        <v>0</v>
      </c>
      <c r="J1023" s="26">
        <f>'Bruker data input page'!DN1023</f>
        <v>0</v>
      </c>
      <c r="K1023" s="26">
        <f>'Bruker data input page'!DO1023</f>
        <v>0</v>
      </c>
      <c r="L1023" s="26">
        <f>'Bruker data input page'!DP1023</f>
        <v>0</v>
      </c>
      <c r="M1023" s="26">
        <f>'Bruker data input page'!DQ1023</f>
        <v>0</v>
      </c>
      <c r="N1023" s="26">
        <f>'Bruker data input page'!DR1023</f>
        <v>0</v>
      </c>
      <c r="O1023" s="26">
        <f>'Bruker data input page'!DS1023</f>
        <v>4</v>
      </c>
      <c r="P1023" s="21" t="str">
        <f>'Bruker data input page'!DT1023</f>
        <v>1A BKGD</v>
      </c>
      <c r="Q1023" s="21">
        <f>'Bruker data input page'!A1023</f>
        <v>912</v>
      </c>
      <c r="R1023" s="27">
        <f>'Bruker data input page'!B1023</f>
        <v>44768.142361111109</v>
      </c>
      <c r="S1023" s="22">
        <f>'Bruker data input page'!Y1023*Calibrations!H$97+Calibrations!I$97</f>
        <v>53.639873642393226</v>
      </c>
      <c r="T1023" s="23">
        <f>Calibrations!O$97*('Bruker data input page'!AK1023/0.5993)^2+Calibrations!P$97*('Bruker data input page'!AK1023/0.5993)+Calibrations!Q$97</f>
        <v>1.5257646569986025</v>
      </c>
      <c r="U1023" s="22">
        <f>Calibrations!$V$97*'Bruker data input page'!W1023^2+Calibrations!$W$97*'Bruker data input page'!W1023+Calibrations!$X$97</f>
        <v>19.513231710793097</v>
      </c>
      <c r="V1023" s="23">
        <f>('Bruker data input page'!AS1023/0.69943)*Calibrations!AC$97+Calibrations!AD$97</f>
        <v>9.6393451024279493</v>
      </c>
      <c r="W1023" s="23">
        <f>'Bruker data input page'!U1023*Calibrations!AQ$97+Calibrations!AR$97</f>
        <v>10.462053841838099</v>
      </c>
      <c r="X1023" s="23">
        <f>Calibrations!AJ$97*('Bruker data input page'!AQ1023/0.77446)^2+('Bruker data input page'!AQ1023/0.77446)*Calibrations!AK$97+Calibrations!AL$97</f>
        <v>0.15825741437644392</v>
      </c>
      <c r="Y1023" s="23">
        <f>('Bruker data input page'!AI1023/0.7147)*Calibrations!AX$97+Calibrations!AY$97</f>
        <v>11.969565482289443</v>
      </c>
      <c r="Z1023" s="23">
        <f>('Bruker data input page'!AG1023/0.8302)*Calibrations!BE$97+Calibrations!BF$97</f>
        <v>0.17285515589358866</v>
      </c>
      <c r="AA1023" s="23">
        <f>((('Bruker data input page'!AA1023/0.436)^2)*Calibrations!BK$97)+(('Bruker data input page'!AA1023/0.436)*Calibrations!BL$97)+Calibrations!BM$97</f>
        <v>7.3463147082664201E-2</v>
      </c>
      <c r="AB1023" s="24">
        <f>'Bruker data input page'!AM1023*Calibrations!BS$97*10000+Calibrations!BT$97</f>
        <v>370.97850247469569</v>
      </c>
      <c r="AC1023" s="24">
        <f>Calibrations!CA$97*('Bruker data input page'!AO1023*10000)^2+('Bruker data input page'!AO1023*10000)*Calibrations!CB$97+Calibrations!CC$97</f>
        <v>296.17869207428805</v>
      </c>
      <c r="AD1023" s="24">
        <f>'Bruker data input page'!AW1023*10000*Calibrations!CI$97+Calibrations!CJ$97</f>
        <v>93.298598914190649</v>
      </c>
      <c r="AE1023" s="24">
        <f>'Bruker data input page'!AY1023*10000*Calibrations!CP$97+Calibrations!CQ$97</f>
        <v>57.682624918845853</v>
      </c>
      <c r="AF1023" s="24">
        <f>Calibrations!$CW$97*('Bruker data input page'!BA1023*10000)^2+('Bruker data input page'!BA1023*10000)*Calibrations!$CX$97+Calibrations!$CY$97</f>
        <v>79.48025356452959</v>
      </c>
      <c r="AG1023" s="24" t="e">
        <f>'Bruker data input page'!BI1023*10000*Calibrations!DD$97+Calibrations!DE$97</f>
        <v>#VALUE!</v>
      </c>
      <c r="AH1023" s="24">
        <f>('Bruker data input page'!BK1023*10000)*Calibrations!DK$97+Calibrations!DL$97</f>
        <v>88.560473333730641</v>
      </c>
      <c r="AI1023" s="24">
        <f>Calibrations!DR$97*('Bruker data input page'!BM1023*10000)^2+('Bruker data input page'!BM1023*10000)*Calibrations!DS$97+Calibrations!DT$97</f>
        <v>31.845636216163818</v>
      </c>
      <c r="AJ1023" s="24">
        <f>Calibrations!DY$97*('Bruker data input page'!BO1023*10000)^2+Calibrations!DZ$97*('Bruker data input page'!BO1023*10000)+Calibrations!EA$97</f>
        <v>90.553094544379476</v>
      </c>
      <c r="AK1023" s="21"/>
      <c r="AL1023" s="21"/>
    </row>
    <row r="1024" spans="2:38">
      <c r="B1024" s="27">
        <f>'Bruker data input page'!B1701</f>
        <v>0</v>
      </c>
      <c r="C1024" s="21">
        <f>'Bruker data input page'!G1701</f>
        <v>0</v>
      </c>
      <c r="D1024" s="21">
        <f>'Bruker data input page'!H1701</f>
        <v>0</v>
      </c>
      <c r="E1024" s="26">
        <f>'Bruker data input page'!L1701</f>
        <v>0</v>
      </c>
      <c r="F1024" s="26"/>
      <c r="G1024" s="26" t="str">
        <f>'Bruker data input page'!DK1024</f>
        <v>393-U1560B-31R-3A</v>
      </c>
      <c r="H1024" s="26" t="str">
        <f>'Bruker data input page'!DL1024</f>
        <v>SHLF</v>
      </c>
      <c r="I1024" s="26">
        <f>'Bruker data input page'!DM1024</f>
        <v>0</v>
      </c>
      <c r="J1024" s="26">
        <f>'Bruker data input page'!DN1024</f>
        <v>0</v>
      </c>
      <c r="K1024" s="26">
        <f>'Bruker data input page'!DO1024</f>
        <v>0</v>
      </c>
      <c r="L1024" s="26">
        <f>'Bruker data input page'!DP1024</f>
        <v>0</v>
      </c>
      <c r="M1024" s="26">
        <f>'Bruker data input page'!DQ1024</f>
        <v>0</v>
      </c>
      <c r="N1024" s="26">
        <f>'Bruker data input page'!DR1024</f>
        <v>0</v>
      </c>
      <c r="O1024" s="26">
        <f>'Bruker data input page'!DS1024</f>
        <v>27</v>
      </c>
      <c r="P1024" s="21" t="str">
        <f>'Bruker data input page'!DT1024</f>
        <v>3B ALT</v>
      </c>
      <c r="Q1024" s="21">
        <f>'Bruker data input page'!A1024</f>
        <v>913</v>
      </c>
      <c r="R1024" s="27">
        <f>'Bruker data input page'!B1024</f>
        <v>44768.144444444442</v>
      </c>
      <c r="S1024" s="22">
        <f>'Bruker data input page'!Y1024*Calibrations!H$97+Calibrations!I$97</f>
        <v>53.126355079315246</v>
      </c>
      <c r="T1024" s="23">
        <f>Calibrations!O$97*('Bruker data input page'!AK1024/0.5993)^2+Calibrations!P$97*('Bruker data input page'!AK1024/0.5993)+Calibrations!Q$97</f>
        <v>1.4775286623212462</v>
      </c>
      <c r="U1024" s="22">
        <f>Calibrations!$V$97*'Bruker data input page'!W1024^2+Calibrations!$W$97*'Bruker data input page'!W1024+Calibrations!$X$97</f>
        <v>20.583102663556694</v>
      </c>
      <c r="V1024" s="23">
        <f>('Bruker data input page'!AS1024/0.69943)*Calibrations!AC$97+Calibrations!AD$97</f>
        <v>10.279923742574073</v>
      </c>
      <c r="W1024" s="23">
        <f>'Bruker data input page'!U1024*Calibrations!AQ$97+Calibrations!AR$97</f>
        <v>10.279931725392011</v>
      </c>
      <c r="X1024" s="23">
        <f>Calibrations!AJ$97*('Bruker data input page'!AQ1024/0.77446)^2+('Bruker data input page'!AQ1024/0.77446)*Calibrations!AK$97+Calibrations!AL$97</f>
        <v>0.17304314982873603</v>
      </c>
      <c r="Y1024" s="23">
        <f>('Bruker data input page'!AI1024/0.7147)*Calibrations!AX$97+Calibrations!AY$97</f>
        <v>12.390687552204174</v>
      </c>
      <c r="Z1024" s="23">
        <f>('Bruker data input page'!AG1024/0.8302)*Calibrations!BE$97+Calibrations!BF$97</f>
        <v>0.2907244032402897</v>
      </c>
      <c r="AA1024" s="23">
        <f>((('Bruker data input page'!AA1024/0.436)^2)*Calibrations!BK$97)+(('Bruker data input page'!AA1024/0.436)*Calibrations!BL$97)+Calibrations!BM$97</f>
        <v>0.123374845821605</v>
      </c>
      <c r="AB1024" s="24">
        <f>'Bruker data input page'!AM1024*Calibrations!BS$97*10000+Calibrations!BT$97</f>
        <v>344.39701152628527</v>
      </c>
      <c r="AC1024" s="24">
        <f>Calibrations!CA$97*('Bruker data input page'!AO1024*10000)^2+('Bruker data input page'!AO1024*10000)*Calibrations!CB$97+Calibrations!CC$97</f>
        <v>288.51301360936623</v>
      </c>
      <c r="AD1024" s="24">
        <f>'Bruker data input page'!AW1024*10000*Calibrations!CI$97+Calibrations!CJ$97</f>
        <v>90.333014507276559</v>
      </c>
      <c r="AE1024" s="24">
        <f>'Bruker data input page'!AY1024*10000*Calibrations!CP$97+Calibrations!CQ$97</f>
        <v>51.514857308428674</v>
      </c>
      <c r="AF1024" s="24">
        <f>Calibrations!$CW$97*('Bruker data input page'!BA1024*10000)^2+('Bruker data input page'!BA1024*10000)*Calibrations!$CX$97+Calibrations!$CY$97</f>
        <v>97.501786464603583</v>
      </c>
      <c r="AG1024" s="24">
        <f>'Bruker data input page'!BI1024*10000*Calibrations!DD$97+Calibrations!DE$97</f>
        <v>3.0310147047823475</v>
      </c>
      <c r="AH1024" s="24">
        <f>('Bruker data input page'!BK1024*10000)*Calibrations!DK$97+Calibrations!DL$97</f>
        <v>95.512716611293371</v>
      </c>
      <c r="AI1024" s="24">
        <f>Calibrations!DR$97*('Bruker data input page'!BM1024*10000)^2+('Bruker data input page'!BM1024*10000)*Calibrations!DS$97+Calibrations!DT$97</f>
        <v>30.785516947465101</v>
      </c>
      <c r="AJ1024" s="24">
        <f>Calibrations!DY$97*('Bruker data input page'!BO1024*10000)^2+Calibrations!DZ$97*('Bruker data input page'!BO1024*10000)+Calibrations!EA$97</f>
        <v>86.310144870152669</v>
      </c>
      <c r="AK1024" s="21"/>
      <c r="AL1024" s="21"/>
    </row>
    <row r="1025" spans="2:38">
      <c r="B1025" s="27">
        <f>'Bruker data input page'!B1702</f>
        <v>0</v>
      </c>
      <c r="C1025" s="21">
        <f>'Bruker data input page'!G1702</f>
        <v>0</v>
      </c>
      <c r="D1025" s="21">
        <f>'Bruker data input page'!H1702</f>
        <v>0</v>
      </c>
      <c r="E1025" s="26">
        <f>'Bruker data input page'!L1702</f>
        <v>0</v>
      </c>
      <c r="F1025" s="26"/>
      <c r="G1025" s="26" t="str">
        <f>'Bruker data input page'!DK1025</f>
        <v>393-U1560B-31R-3A</v>
      </c>
      <c r="H1025" s="26" t="str">
        <f>'Bruker data input page'!DL1025</f>
        <v>SHLF</v>
      </c>
      <c r="I1025" s="26">
        <f>'Bruker data input page'!DM1025</f>
        <v>0</v>
      </c>
      <c r="J1025" s="26">
        <f>'Bruker data input page'!DN1025</f>
        <v>0</v>
      </c>
      <c r="K1025" s="26">
        <f>'Bruker data input page'!DO1025</f>
        <v>0</v>
      </c>
      <c r="L1025" s="26">
        <f>'Bruker data input page'!DP1025</f>
        <v>0</v>
      </c>
      <c r="M1025" s="26">
        <f>'Bruker data input page'!DQ1025</f>
        <v>0</v>
      </c>
      <c r="N1025" s="26">
        <f>'Bruker data input page'!DR1025</f>
        <v>0</v>
      </c>
      <c r="O1025" s="26">
        <f>'Bruker data input page'!DS1025</f>
        <v>44</v>
      </c>
      <c r="P1025" s="21" t="str">
        <f>'Bruker data input page'!DT1025</f>
        <v>5A BKGD</v>
      </c>
      <c r="Q1025" s="21">
        <f>'Bruker data input page'!A1025</f>
        <v>914</v>
      </c>
      <c r="R1025" s="27">
        <f>'Bruker data input page'!B1025</f>
        <v>44768.145833333336</v>
      </c>
      <c r="S1025" s="22">
        <f>'Bruker data input page'!Y1025*Calibrations!H$97+Calibrations!I$97</f>
        <v>55.008147536980452</v>
      </c>
      <c r="T1025" s="23">
        <f>Calibrations!O$97*('Bruker data input page'!AK1025/0.5993)^2+Calibrations!P$97*('Bruker data input page'!AK1025/0.5993)+Calibrations!Q$97</f>
        <v>1.598010210068094</v>
      </c>
      <c r="U1025" s="22">
        <f>Calibrations!$V$97*'Bruker data input page'!W1025^2+Calibrations!$W$97*'Bruker data input page'!W1025+Calibrations!$X$97</f>
        <v>17.913844711217205</v>
      </c>
      <c r="V1025" s="23">
        <f>('Bruker data input page'!AS1025/0.69943)*Calibrations!AC$97+Calibrations!AD$97</f>
        <v>10.897907270048222</v>
      </c>
      <c r="W1025" s="23">
        <f>'Bruker data input page'!U1025*Calibrations!AQ$97+Calibrations!AR$97</f>
        <v>9.8190197024541419</v>
      </c>
      <c r="X1025" s="23">
        <f>Calibrations!AJ$97*('Bruker data input page'!AQ1025/0.77446)^2+('Bruker data input page'!AQ1025/0.77446)*Calibrations!AK$97+Calibrations!AL$97</f>
        <v>0.17285031347659291</v>
      </c>
      <c r="Y1025" s="23">
        <f>('Bruker data input page'!AI1025/0.7147)*Calibrations!AX$97+Calibrations!AY$97</f>
        <v>11.700540645868863</v>
      </c>
      <c r="Z1025" s="23">
        <f>('Bruker data input page'!AG1025/0.8302)*Calibrations!BE$97+Calibrations!BF$97</f>
        <v>0.12380585322050564</v>
      </c>
      <c r="AA1025" s="23">
        <f>((('Bruker data input page'!AA1025/0.436)^2)*Calibrations!BK$97)+(('Bruker data input page'!AA1025/0.436)*Calibrations!BL$97)+Calibrations!BM$97</f>
        <v>6.7713309818541942E-2</v>
      </c>
      <c r="AB1025" s="24">
        <f>'Bruker data input page'!AM1025*Calibrations!BS$97*10000+Calibrations!BT$97</f>
        <v>315.24311822802866</v>
      </c>
      <c r="AC1025" s="24">
        <f>Calibrations!CA$97*('Bruker data input page'!AO1025*10000)^2+('Bruker data input page'!AO1025*10000)*Calibrations!CB$97+Calibrations!CC$97</f>
        <v>291.40793956595326</v>
      </c>
      <c r="AD1025" s="24">
        <f>'Bruker data input page'!AW1025*10000*Calibrations!CI$97+Calibrations!CJ$97</f>
        <v>98.241239592380808</v>
      </c>
      <c r="AE1025" s="24">
        <f>'Bruker data input page'!AY1025*10000*Calibrations!CP$97+Calibrations!CQ$97</f>
        <v>61.794469992457316</v>
      </c>
      <c r="AF1025" s="24">
        <f>Calibrations!$CW$97*('Bruker data input page'!BA1025*10000)^2+('Bruker data input page'!BA1025*10000)*Calibrations!$CX$97+Calibrations!$CY$97</f>
        <v>86.049978891311611</v>
      </c>
      <c r="AG1025" s="24">
        <f>'Bruker data input page'!BI1025*10000*Calibrations!DD$97+Calibrations!DE$97</f>
        <v>1.9009381417320252</v>
      </c>
      <c r="AH1025" s="24">
        <f>('Bruker data input page'!BK1025*10000)*Calibrations!DK$97+Calibrations!DL$97</f>
        <v>89.553650944811025</v>
      </c>
      <c r="AI1025" s="24">
        <f>Calibrations!DR$97*('Bruker data input page'!BM1025*10000)^2+('Bruker data input page'!BM1025*10000)*Calibrations!DS$97+Calibrations!DT$97</f>
        <v>33.965005219574827</v>
      </c>
      <c r="AJ1025" s="24">
        <f>Calibrations!DY$97*('Bruker data input page'!BO1025*10000)^2+Calibrations!DZ$97*('Bruker data input page'!BO1025*10000)+Calibrations!EA$97</f>
        <v>89.705123550835296</v>
      </c>
      <c r="AK1025" s="21"/>
      <c r="AL1025" s="21"/>
    </row>
    <row r="1026" spans="2:38">
      <c r="B1026" s="27">
        <f>'Bruker data input page'!B1703</f>
        <v>0</v>
      </c>
      <c r="C1026" s="21">
        <f>'Bruker data input page'!G1703</f>
        <v>0</v>
      </c>
      <c r="D1026" s="21">
        <f>'Bruker data input page'!H1703</f>
        <v>0</v>
      </c>
      <c r="E1026" s="26">
        <f>'Bruker data input page'!L1703</f>
        <v>0</v>
      </c>
      <c r="F1026" s="26"/>
      <c r="G1026" s="26" t="str">
        <f>'Bruker data input page'!DK1026</f>
        <v>393-U1560B-31R-3A</v>
      </c>
      <c r="H1026" s="26" t="str">
        <f>'Bruker data input page'!DL1026</f>
        <v>SHLF</v>
      </c>
      <c r="I1026" s="26">
        <f>'Bruker data input page'!DM1026</f>
        <v>0</v>
      </c>
      <c r="J1026" s="26">
        <f>'Bruker data input page'!DN1026</f>
        <v>0</v>
      </c>
      <c r="K1026" s="26">
        <f>'Bruker data input page'!DO1026</f>
        <v>0</v>
      </c>
      <c r="L1026" s="26">
        <f>'Bruker data input page'!DP1026</f>
        <v>0</v>
      </c>
      <c r="M1026" s="26">
        <f>'Bruker data input page'!DQ1026</f>
        <v>0</v>
      </c>
      <c r="N1026" s="26">
        <f>'Bruker data input page'!DR1026</f>
        <v>0</v>
      </c>
      <c r="O1026" s="26">
        <f>'Bruker data input page'!DS1026</f>
        <v>75</v>
      </c>
      <c r="P1026" s="21" t="str">
        <f>'Bruker data input page'!DT1026</f>
        <v>7A BKGD</v>
      </c>
      <c r="Q1026" s="21">
        <f>'Bruker data input page'!A1026</f>
        <v>915</v>
      </c>
      <c r="R1026" s="27">
        <f>'Bruker data input page'!B1026</f>
        <v>44768.147916666669</v>
      </c>
      <c r="S1026" s="22">
        <f>'Bruker data input page'!Y1026*Calibrations!H$97+Calibrations!I$97</f>
        <v>53.918019629474564</v>
      </c>
      <c r="T1026" s="23">
        <f>Calibrations!O$97*('Bruker data input page'!AK1026/0.5993)^2+Calibrations!P$97*('Bruker data input page'!AK1026/0.5993)+Calibrations!Q$97</f>
        <v>1.5248893973427831</v>
      </c>
      <c r="U1026" s="22">
        <f>Calibrations!$V$97*'Bruker data input page'!W1026^2+Calibrations!$W$97*'Bruker data input page'!W1026+Calibrations!$X$97</f>
        <v>19.017757881407043</v>
      </c>
      <c r="V1026" s="23">
        <f>('Bruker data input page'!AS1026/0.69943)*Calibrations!AC$97+Calibrations!AD$97</f>
        <v>9.8149249588598231</v>
      </c>
      <c r="W1026" s="23">
        <f>'Bruker data input page'!U1026*Calibrations!AQ$97+Calibrations!AR$97</f>
        <v>8.3355557964129261</v>
      </c>
      <c r="X1026" s="23">
        <f>Calibrations!AJ$97*('Bruker data input page'!AQ1026/0.77446)^2+('Bruker data input page'!AQ1026/0.77446)*Calibrations!AK$97+Calibrations!AL$97</f>
        <v>0.16371688010263397</v>
      </c>
      <c r="Y1026" s="23">
        <f>('Bruker data input page'!AI1026/0.7147)*Calibrations!AX$97+Calibrations!AY$97</f>
        <v>12.503504419090223</v>
      </c>
      <c r="Z1026" s="23">
        <f>('Bruker data input page'!AG1026/0.8302)*Calibrations!BE$97+Calibrations!BF$97</f>
        <v>0.29872321259928475</v>
      </c>
      <c r="AA1026" s="23">
        <f>((('Bruker data input page'!AA1026/0.436)^2)*Calibrations!BK$97)+(('Bruker data input page'!AA1026/0.436)*Calibrations!BL$97)+Calibrations!BM$97</f>
        <v>5.8865954540250884E-2</v>
      </c>
      <c r="AB1026" s="24">
        <f>'Bruker data input page'!AM1026*Calibrations!BS$97*10000+Calibrations!BT$97</f>
        <v>303.23857392874652</v>
      </c>
      <c r="AC1026" s="24">
        <f>Calibrations!CA$97*('Bruker data input page'!AO1026*10000)^2+('Bruker data input page'!AO1026*10000)*Calibrations!CB$97+Calibrations!CC$97</f>
        <v>300.88178947515189</v>
      </c>
      <c r="AD1026" s="24">
        <f>'Bruker data input page'!AW1026*10000*Calibrations!CI$97+Calibrations!CJ$97</f>
        <v>77.482148743982151</v>
      </c>
      <c r="AE1026" s="24">
        <f>'Bruker data input page'!AY1026*10000*Calibrations!CP$97+Calibrations!CQ$97</f>
        <v>51.514857308428674</v>
      </c>
      <c r="AF1026" s="24">
        <f>Calibrations!$CW$97*('Bruker data input page'!BA1026*10000)^2+('Bruker data input page'!BA1026*10000)*Calibrations!$CX$97+Calibrations!$CY$97</f>
        <v>82.125938838809802</v>
      </c>
      <c r="AG1026" s="24">
        <f>'Bruker data input page'!BI1026*10000*Calibrations!DD$97+Calibrations!DE$97</f>
        <v>5.2911678308829933</v>
      </c>
      <c r="AH1026" s="24">
        <f>('Bruker data input page'!BK1026*10000)*Calibrations!DK$97+Calibrations!DL$97</f>
        <v>87.567295722650243</v>
      </c>
      <c r="AI1026" s="24">
        <f>Calibrations!DR$97*('Bruker data input page'!BM1026*10000)^2+('Bruker data input page'!BM1026*10000)*Calibrations!DS$97+Calibrations!DT$97</f>
        <v>33.965005219574827</v>
      </c>
      <c r="AJ1026" s="24">
        <f>Calibrations!DY$97*('Bruker data input page'!BO1026*10000)^2+Calibrations!DZ$97*('Bruker data input page'!BO1026*10000)+Calibrations!EA$97</f>
        <v>93.095150701108494</v>
      </c>
      <c r="AK1026" s="21"/>
      <c r="AL1026" s="21"/>
    </row>
    <row r="1027" spans="2:38">
      <c r="B1027" s="27">
        <f>'Bruker data input page'!B1704</f>
        <v>0</v>
      </c>
      <c r="C1027" s="21">
        <f>'Bruker data input page'!G1704</f>
        <v>0</v>
      </c>
      <c r="D1027" s="21">
        <f>'Bruker data input page'!H1704</f>
        <v>0</v>
      </c>
      <c r="E1027" s="26">
        <f>'Bruker data input page'!L1704</f>
        <v>0</v>
      </c>
      <c r="F1027" s="26"/>
      <c r="G1027" s="26" t="str">
        <f>'Bruker data input page'!DK1027</f>
        <v>393-U1560B-31R-3A</v>
      </c>
      <c r="H1027" s="26" t="str">
        <f>'Bruker data input page'!DL1027</f>
        <v>SHLF</v>
      </c>
      <c r="I1027" s="26">
        <f>'Bruker data input page'!DM1027</f>
        <v>0</v>
      </c>
      <c r="J1027" s="26">
        <f>'Bruker data input page'!DN1027</f>
        <v>0</v>
      </c>
      <c r="K1027" s="26">
        <f>'Bruker data input page'!DO1027</f>
        <v>0</v>
      </c>
      <c r="L1027" s="26">
        <f>'Bruker data input page'!DP1027</f>
        <v>0</v>
      </c>
      <c r="M1027" s="26">
        <f>'Bruker data input page'!DQ1027</f>
        <v>0</v>
      </c>
      <c r="N1027" s="26">
        <f>'Bruker data input page'!DR1027</f>
        <v>0</v>
      </c>
      <c r="O1027" s="26">
        <f>'Bruker data input page'!DS1027</f>
        <v>111</v>
      </c>
      <c r="P1027" s="21" t="str">
        <f>'Bruker data input page'!DT1027</f>
        <v>9A BKGD</v>
      </c>
      <c r="Q1027" s="21">
        <f>'Bruker data input page'!A1027</f>
        <v>916</v>
      </c>
      <c r="R1027" s="27">
        <f>'Bruker data input page'!B1027</f>
        <v>44768.15</v>
      </c>
      <c r="S1027" s="22">
        <f>'Bruker data input page'!Y1027*Calibrations!H$97+Calibrations!I$97</f>
        <v>55.682304021687642</v>
      </c>
      <c r="T1027" s="23">
        <f>Calibrations!O$97*('Bruker data input page'!AK1027/0.5993)^2+Calibrations!P$97*('Bruker data input page'!AK1027/0.5993)+Calibrations!Q$97</f>
        <v>1.5804262644200602</v>
      </c>
      <c r="U1027" s="22">
        <f>Calibrations!$V$97*'Bruker data input page'!W1027^2+Calibrations!$W$97*'Bruker data input page'!W1027+Calibrations!$X$97</f>
        <v>19.000258030114516</v>
      </c>
      <c r="V1027" s="23">
        <f>('Bruker data input page'!AS1027/0.69943)*Calibrations!AC$97+Calibrations!AD$97</f>
        <v>10.557973154562907</v>
      </c>
      <c r="W1027" s="23">
        <f>'Bruker data input page'!U1027*Calibrations!AQ$97+Calibrations!AR$97</f>
        <v>10.108636401431038</v>
      </c>
      <c r="X1027" s="23">
        <f>Calibrations!AJ$97*('Bruker data input page'!AQ1027/0.77446)^2+('Bruker data input page'!AQ1027/0.77446)*Calibrations!AK$97+Calibrations!AL$97</f>
        <v>0.16178318009529385</v>
      </c>
      <c r="Y1027" s="23">
        <f>('Bruker data input page'!AI1027/0.7147)*Calibrations!AX$97+Calibrations!AY$97</f>
        <v>11.499114579890122</v>
      </c>
      <c r="Z1027" s="23">
        <f>('Bruker data input page'!AG1027/0.8302)*Calibrations!BE$97+Calibrations!BF$97</f>
        <v>0.25118311923921971</v>
      </c>
      <c r="AA1027" s="23">
        <f>((('Bruker data input page'!AA1027/0.436)^2)*Calibrations!BK$97)+(('Bruker data input page'!AA1027/0.436)*Calibrations!BL$97)+Calibrations!BM$97</f>
        <v>6.69454613067898E-2</v>
      </c>
      <c r="AB1027" s="24">
        <f>'Bruker data input page'!AM1027*Calibrations!BS$97*10000+Calibrations!BT$97</f>
        <v>359.83142562536227</v>
      </c>
      <c r="AC1027" s="24">
        <f>Calibrations!CA$97*('Bruker data input page'!AO1027*10000)^2+('Bruker data input page'!AO1027*10000)*Calibrations!CB$97+Calibrations!CC$97</f>
        <v>299.00866912770289</v>
      </c>
      <c r="AD1027" s="24">
        <f>'Bruker data input page'!AW1027*10000*Calibrations!CI$97+Calibrations!CJ$97</f>
        <v>110.1035772200372</v>
      </c>
      <c r="AE1027" s="24">
        <f>'Bruker data input page'!AY1027*10000*Calibrations!CP$97+Calibrations!CQ$97</f>
        <v>57.682624918845853</v>
      </c>
      <c r="AF1027" s="24">
        <f>Calibrations!$CW$97*('Bruker data input page'!BA1027*10000)^2+('Bruker data input page'!BA1027*10000)*Calibrations!$CX$97+Calibrations!$CY$97</f>
        <v>92.471411355031861</v>
      </c>
      <c r="AG1027" s="24" t="e">
        <f>'Bruker data input page'!BI1027*10000*Calibrations!DD$97+Calibrations!DE$97</f>
        <v>#VALUE!</v>
      </c>
      <c r="AH1027" s="24">
        <f>('Bruker data input page'!BK1027*10000)*Calibrations!DK$97+Calibrations!DL$97</f>
        <v>86.574118111569859</v>
      </c>
      <c r="AI1027" s="24">
        <f>Calibrations!DR$97*('Bruker data input page'!BM1027*10000)^2+('Bruker data input page'!BM1027*10000)*Calibrations!DS$97+Calibrations!DT$97</f>
        <v>36.083214844337292</v>
      </c>
      <c r="AJ1027" s="24">
        <f>Calibrations!DY$97*('Bruker data input page'!BO1027*10000)^2+Calibrations!DZ$97*('Bruker data input page'!BO1027*10000)+Calibrations!EA$97</f>
        <v>90.553094544379476</v>
      </c>
      <c r="AK1027" s="21"/>
      <c r="AL1027" s="21"/>
    </row>
    <row r="1028" spans="2:38">
      <c r="B1028" s="27">
        <f>'Bruker data input page'!B1705</f>
        <v>0</v>
      </c>
      <c r="C1028" s="21">
        <f>'Bruker data input page'!G1705</f>
        <v>0</v>
      </c>
      <c r="D1028" s="21">
        <f>'Bruker data input page'!H1705</f>
        <v>0</v>
      </c>
      <c r="E1028" s="26">
        <f>'Bruker data input page'!L1705</f>
        <v>0</v>
      </c>
      <c r="F1028" s="26"/>
      <c r="G1028" s="26" t="str">
        <f>'Bruker data input page'!DK1028</f>
        <v>393-U1560B-32R-1A</v>
      </c>
      <c r="H1028" s="26" t="str">
        <f>'Bruker data input page'!DL1028</f>
        <v>SHLF</v>
      </c>
      <c r="I1028" s="26">
        <f>'Bruker data input page'!DM1028</f>
        <v>0</v>
      </c>
      <c r="J1028" s="26">
        <f>'Bruker data input page'!DN1028</f>
        <v>0</v>
      </c>
      <c r="K1028" s="26">
        <f>'Bruker data input page'!DO1028</f>
        <v>0</v>
      </c>
      <c r="L1028" s="26">
        <f>'Bruker data input page'!DP1028</f>
        <v>0</v>
      </c>
      <c r="M1028" s="26">
        <f>'Bruker data input page'!DQ1028</f>
        <v>0</v>
      </c>
      <c r="N1028" s="26">
        <f>'Bruker data input page'!DR1028</f>
        <v>0</v>
      </c>
      <c r="O1028" s="26">
        <f>'Bruker data input page'!DS1028</f>
        <v>3</v>
      </c>
      <c r="P1028" s="21" t="str">
        <f>'Bruker data input page'!DT1028</f>
        <v>1A ALT</v>
      </c>
      <c r="Q1028" s="21">
        <f>'Bruker data input page'!A1028</f>
        <v>917</v>
      </c>
      <c r="R1028" s="27">
        <f>'Bruker data input page'!B1028</f>
        <v>44768.155555555553</v>
      </c>
      <c r="S1028" s="22">
        <f>'Bruker data input page'!Y1028*Calibrations!H$97+Calibrations!I$97</f>
        <v>49.947934190629674</v>
      </c>
      <c r="T1028" s="23">
        <f>Calibrations!O$97*('Bruker data input page'!AK1028/0.5993)^2+Calibrations!P$97*('Bruker data input page'!AK1028/0.5993)+Calibrations!Q$97</f>
        <v>1.4708478324621921</v>
      </c>
      <c r="U1028" s="22">
        <f>Calibrations!$V$97*'Bruker data input page'!W1028^2+Calibrations!$W$97*'Bruker data input page'!W1028+Calibrations!$X$97</f>
        <v>17.729587231909967</v>
      </c>
      <c r="V1028" s="23">
        <f>('Bruker data input page'!AS1028/0.69943)*Calibrations!AC$97+Calibrations!AD$97</f>
        <v>9.0944718758287095</v>
      </c>
      <c r="W1028" s="23">
        <f>'Bruker data input page'!U1028*Calibrations!AQ$97+Calibrations!AR$97</f>
        <v>8.1236600006327642</v>
      </c>
      <c r="X1028" s="23">
        <f>Calibrations!AJ$97*('Bruker data input page'!AQ1028/0.77446)^2+('Bruker data input page'!AQ1028/0.77446)*Calibrations!AK$97+Calibrations!AL$97</f>
        <v>0.1332647727532435</v>
      </c>
      <c r="Y1028" s="23">
        <f>('Bruker data input page'!AI1028/0.7147)*Calibrations!AX$97+Calibrations!AY$97</f>
        <v>11.3022559984007</v>
      </c>
      <c r="Z1028" s="23">
        <f>('Bruker data input page'!AG1028/0.8302)*Calibrations!BE$97+Calibrations!BF$97</f>
        <v>0.21375472827637479</v>
      </c>
      <c r="AA1028" s="23">
        <f>((('Bruker data input page'!AA1028/0.436)^2)*Calibrations!BK$97)+(('Bruker data input page'!AA1028/0.436)*Calibrations!BL$97)+Calibrations!BM$97</f>
        <v>0.11026086060579186</v>
      </c>
      <c r="AB1028" s="24">
        <f>'Bruker data input page'!AM1028*Calibrations!BS$97*10000+Calibrations!BT$97</f>
        <v>285.23175747982333</v>
      </c>
      <c r="AC1028" s="24">
        <f>Calibrations!CA$97*('Bruker data input page'!AO1028*10000)^2+('Bruker data input page'!AO1028*10000)*Calibrations!CB$97+Calibrations!CC$97</f>
        <v>258.22418291557005</v>
      </c>
      <c r="AD1028" s="24">
        <f>'Bruker data input page'!AW1028*10000*Calibrations!CI$97+Calibrations!CJ$97</f>
        <v>80.447733150896241</v>
      </c>
      <c r="AE1028" s="24">
        <f>'Bruker data input page'!AY1028*10000*Calibrations!CP$97+Calibrations!CQ$97</f>
        <v>53.570779845234405</v>
      </c>
      <c r="AF1028" s="24">
        <f>Calibrations!$CW$97*('Bruker data input page'!BA1028*10000)^2+('Bruker data input page'!BA1028*10000)*Calibrations!$CX$97+Calibrations!$CY$97</f>
        <v>79.48025356452959</v>
      </c>
      <c r="AG1028" s="24">
        <f>'Bruker data input page'!BI1028*10000*Calibrations!DD$97+Calibrations!DE$97</f>
        <v>3.0310147047823475</v>
      </c>
      <c r="AH1028" s="24">
        <f>('Bruker data input page'!BK1028*10000)*Calibrations!DK$97+Calibrations!DL$97</f>
        <v>88.560473333730641</v>
      </c>
      <c r="AI1028" s="24">
        <f>Calibrations!DR$97*('Bruker data input page'!BM1028*10000)^2+('Bruker data input page'!BM1028*10000)*Calibrations!DS$97+Calibrations!DT$97</f>
        <v>32.905465640200383</v>
      </c>
      <c r="AJ1028" s="24">
        <f>Calibrations!DY$97*('Bruker data input page'!BO1028*10000)^2+Calibrations!DZ$97*('Bruker data input page'!BO1028*10000)+Calibrations!EA$97</f>
        <v>97.325721549311766</v>
      </c>
      <c r="AK1028" s="21"/>
      <c r="AL1028" s="21"/>
    </row>
    <row r="1029" spans="2:38">
      <c r="B1029" s="27">
        <f>'Bruker data input page'!B1706</f>
        <v>0</v>
      </c>
      <c r="C1029" s="21">
        <f>'Bruker data input page'!G1706</f>
        <v>0</v>
      </c>
      <c r="D1029" s="21">
        <f>'Bruker data input page'!H1706</f>
        <v>0</v>
      </c>
      <c r="E1029" s="26">
        <f>'Bruker data input page'!L1706</f>
        <v>0</v>
      </c>
      <c r="F1029" s="26"/>
      <c r="G1029" s="26" t="str">
        <f>'Bruker data input page'!DK1029</f>
        <v>393-U1560B-32R-1A</v>
      </c>
      <c r="H1029" s="26" t="str">
        <f>'Bruker data input page'!DL1029</f>
        <v>SHLF</v>
      </c>
      <c r="I1029" s="26">
        <f>'Bruker data input page'!DM1029</f>
        <v>0</v>
      </c>
      <c r="J1029" s="26">
        <f>'Bruker data input page'!DN1029</f>
        <v>0</v>
      </c>
      <c r="K1029" s="26">
        <f>'Bruker data input page'!DO1029</f>
        <v>0</v>
      </c>
      <c r="L1029" s="26">
        <f>'Bruker data input page'!DP1029</f>
        <v>0</v>
      </c>
      <c r="M1029" s="26">
        <f>'Bruker data input page'!DQ1029</f>
        <v>0</v>
      </c>
      <c r="N1029" s="26">
        <f>'Bruker data input page'!DR1029</f>
        <v>0</v>
      </c>
      <c r="O1029" s="26">
        <f>'Bruker data input page'!DS1029</f>
        <v>14</v>
      </c>
      <c r="P1029" s="21" t="str">
        <f>'Bruker data input page'!DT1029</f>
        <v>2A BKGD</v>
      </c>
      <c r="Q1029" s="21">
        <f>'Bruker data input page'!A1029</f>
        <v>918</v>
      </c>
      <c r="R1029" s="27">
        <f>'Bruker data input page'!B1029</f>
        <v>44768.157638888886</v>
      </c>
      <c r="S1029" s="22">
        <f>'Bruker data input page'!Y1029*Calibrations!H$97+Calibrations!I$97</f>
        <v>51.593522367082706</v>
      </c>
      <c r="T1029" s="23">
        <f>Calibrations!O$97*('Bruker data input page'!AK1029/0.5993)^2+Calibrations!P$97*('Bruker data input page'!AK1029/0.5993)+Calibrations!Q$97</f>
        <v>1.466450498159422</v>
      </c>
      <c r="U1029" s="22">
        <f>Calibrations!$V$97*'Bruker data input page'!W1029^2+Calibrations!$W$97*'Bruker data input page'!W1029+Calibrations!$X$97</f>
        <v>17.287786109934835</v>
      </c>
      <c r="V1029" s="23">
        <f>('Bruker data input page'!AS1029/0.69943)*Calibrations!AC$97+Calibrations!AD$97</f>
        <v>9.568969241940092</v>
      </c>
      <c r="W1029" s="23">
        <f>'Bruker data input page'!U1029*Calibrations!AQ$97+Calibrations!AR$97</f>
        <v>9.2542864730071983</v>
      </c>
      <c r="X1029" s="23">
        <f>Calibrations!AJ$97*('Bruker data input page'!AQ1029/0.77446)^2+('Bruker data input page'!AQ1029/0.77446)*Calibrations!AK$97+Calibrations!AL$97</f>
        <v>0.14226878248163871</v>
      </c>
      <c r="Y1029" s="23">
        <f>('Bruker data input page'!AI1029/0.7147)*Calibrations!AX$97+Calibrations!AY$97</f>
        <v>12.078728361584041</v>
      </c>
      <c r="Z1029" s="23">
        <f>('Bruker data input page'!AG1029/0.8302)*Calibrations!BE$97+Calibrations!BF$97</f>
        <v>0.24363707267413001</v>
      </c>
      <c r="AA1029" s="23">
        <f>((('Bruker data input page'!AA1029/0.436)^2)*Calibrations!BK$97)+(('Bruker data input page'!AA1029/0.436)*Calibrations!BL$97)+Calibrations!BM$97</f>
        <v>0.10649807843871968</v>
      </c>
      <c r="AB1029" s="24">
        <f>'Bruker data input page'!AM1029*Calibrations!BS$97*10000+Calibrations!BT$97</f>
        <v>293.80643197931056</v>
      </c>
      <c r="AC1029" s="24">
        <f>Calibrations!CA$97*('Bruker data input page'!AO1029*10000)^2+('Bruker data input page'!AO1029*10000)*Calibrations!CB$97+Calibrations!CC$97</f>
        <v>318.13654501829865</v>
      </c>
      <c r="AD1029" s="24">
        <f>'Bruker data input page'!AW1029*10000*Calibrations!CI$97+Calibrations!CJ$97</f>
        <v>114.05768976258933</v>
      </c>
      <c r="AE1029" s="24">
        <f>'Bruker data input page'!AY1029*10000*Calibrations!CP$97+Calibrations!CQ$97</f>
        <v>59.738547455651592</v>
      </c>
      <c r="AF1029" s="24">
        <f>Calibrations!$CW$97*('Bruker data input page'!BA1029*10000)^2+('Bruker data input page'!BA1029*10000)*Calibrations!$CX$97+Calibrations!$CY$97</f>
        <v>75.467237794190723</v>
      </c>
      <c r="AG1029" s="24">
        <f>'Bruker data input page'!BI1029*10000*Calibrations!DD$97+Calibrations!DE$97</f>
        <v>4.1610912678326706</v>
      </c>
      <c r="AH1029" s="24">
        <f>('Bruker data input page'!BK1029*10000)*Calibrations!DK$97+Calibrations!DL$97</f>
        <v>99.485427055614949</v>
      </c>
      <c r="AI1029" s="24">
        <f>Calibrations!DR$97*('Bruker data input page'!BM1029*10000)^2+('Bruker data input page'!BM1029*10000)*Calibrations!DS$97+Calibrations!DT$97</f>
        <v>30.785516947465101</v>
      </c>
      <c r="AJ1029" s="24">
        <f>Calibrations!DY$97*('Bruker data input page'!BO1029*10000)^2+Calibrations!DZ$97*('Bruker data input page'!BO1029*10000)+Calibrations!EA$97</f>
        <v>96.480226320972292</v>
      </c>
      <c r="AK1029" s="21"/>
      <c r="AL1029" s="21"/>
    </row>
    <row r="1030" spans="2:38">
      <c r="B1030" s="27">
        <f>'Bruker data input page'!B1707</f>
        <v>0</v>
      </c>
      <c r="C1030" s="21">
        <f>'Bruker data input page'!G1707</f>
        <v>0</v>
      </c>
      <c r="D1030" s="21">
        <f>'Bruker data input page'!H1707</f>
        <v>0</v>
      </c>
      <c r="E1030" s="26">
        <f>'Bruker data input page'!L1707</f>
        <v>0</v>
      </c>
      <c r="F1030" s="26"/>
      <c r="G1030" s="26" t="str">
        <f>'Bruker data input page'!DK1030</f>
        <v>393-U1560B-32R-1A</v>
      </c>
      <c r="H1030" s="26" t="str">
        <f>'Bruker data input page'!DL1030</f>
        <v>SHLF</v>
      </c>
      <c r="I1030" s="26">
        <f>'Bruker data input page'!DM1030</f>
        <v>0</v>
      </c>
      <c r="J1030" s="26">
        <f>'Bruker data input page'!DN1030</f>
        <v>0</v>
      </c>
      <c r="K1030" s="26">
        <f>'Bruker data input page'!DO1030</f>
        <v>0</v>
      </c>
      <c r="L1030" s="26">
        <f>'Bruker data input page'!DP1030</f>
        <v>0</v>
      </c>
      <c r="M1030" s="26">
        <f>'Bruker data input page'!DQ1030</f>
        <v>0</v>
      </c>
      <c r="N1030" s="26">
        <f>'Bruker data input page'!DR1030</f>
        <v>0</v>
      </c>
      <c r="O1030" s="26">
        <f>'Bruker data input page'!DS1030</f>
        <v>30</v>
      </c>
      <c r="P1030" s="21" t="str">
        <f>'Bruker data input page'!DT1030</f>
        <v>5A ALT</v>
      </c>
      <c r="Q1030" s="21">
        <f>'Bruker data input page'!A1030</f>
        <v>919</v>
      </c>
      <c r="R1030" s="27">
        <f>'Bruker data input page'!B1030</f>
        <v>44768.159722222219</v>
      </c>
      <c r="S1030" s="22">
        <f>'Bruker data input page'!Y1030*Calibrations!H$97+Calibrations!I$97</f>
        <v>51.588650950820281</v>
      </c>
      <c r="T1030" s="23">
        <f>Calibrations!O$97*('Bruker data input page'!AK1030/0.5993)^2+Calibrations!P$97*('Bruker data input page'!AK1030/0.5993)+Calibrations!Q$97</f>
        <v>1.7387562211422571</v>
      </c>
      <c r="U1030" s="22">
        <f>Calibrations!$V$97*'Bruker data input page'!W1030^2+Calibrations!$W$97*'Bruker data input page'!W1030+Calibrations!$X$97</f>
        <v>18.984170906079331</v>
      </c>
      <c r="V1030" s="23">
        <f>('Bruker data input page'!AS1030/0.69943)*Calibrations!AC$97+Calibrations!AD$97</f>
        <v>12.126678429241121</v>
      </c>
      <c r="W1030" s="23">
        <f>'Bruker data input page'!U1030*Calibrations!AQ$97+Calibrations!AR$97</f>
        <v>6.1031098530976715</v>
      </c>
      <c r="X1030" s="23">
        <f>Calibrations!AJ$97*('Bruker data input page'!AQ1030/0.77446)^2+('Bruker data input page'!AQ1030/0.77446)*Calibrations!AK$97+Calibrations!AL$97</f>
        <v>0.14390650893235846</v>
      </c>
      <c r="Y1030" s="23">
        <f>('Bruker data input page'!AI1030/0.7147)*Calibrations!AX$97+Calibrations!AY$97</f>
        <v>12.160638583425737</v>
      </c>
      <c r="Z1030" s="23">
        <f>('Bruker data input page'!AG1030/0.8302)*Calibrations!BE$97+Calibrations!BF$97</f>
        <v>0.19307856068802903</v>
      </c>
      <c r="AA1030" s="23">
        <f>((('Bruker data input page'!AA1030/0.436)^2)*Calibrations!BK$97)+(('Bruker data input page'!AA1030/0.436)*Calibrations!BL$97)+Calibrations!BM$97</f>
        <v>0.18547626734204881</v>
      </c>
      <c r="AB1030" s="24">
        <f>'Bruker data input page'!AM1030*Calibrations!BS$97*10000+Calibrations!BT$97</f>
        <v>334.96486957684931</v>
      </c>
      <c r="AC1030" s="24">
        <f>Calibrations!CA$97*('Bruker data input page'!AO1030*10000)^2+('Bruker data input page'!AO1030*10000)*Calibrations!CB$97+Calibrations!CC$97</f>
        <v>317.25275582840152</v>
      </c>
      <c r="AD1030" s="24">
        <f>'Bruker data input page'!AW1030*10000*Calibrations!CI$97+Calibrations!CJ$97</f>
        <v>76.493620608344116</v>
      </c>
      <c r="AE1030" s="24">
        <f>'Bruker data input page'!AY1030*10000*Calibrations!CP$97+Calibrations!CQ$97</f>
        <v>64.878353797665909</v>
      </c>
      <c r="AF1030" s="24">
        <f>Calibrations!$CW$97*('Bruker data input page'!BA1030*10000)^2+('Bruker data input page'!BA1030*10000)*Calibrations!$CX$97+Calibrations!$CY$97</f>
        <v>110.8459515678219</v>
      </c>
      <c r="AG1030" s="24">
        <f>'Bruker data input page'!BI1030*10000*Calibrations!DD$97+Calibrations!DE$97</f>
        <v>3.0310147047823475</v>
      </c>
      <c r="AH1030" s="24">
        <f>('Bruker data input page'!BK1030*10000)*Calibrations!DK$97+Calibrations!DL$97</f>
        <v>99.485427055614949</v>
      </c>
      <c r="AI1030" s="24">
        <f>Calibrations!DR$97*('Bruker data input page'!BM1030*10000)^2+('Bruker data input page'!BM1030*10000)*Calibrations!DS$97+Calibrations!DT$97</f>
        <v>40.316155957916571</v>
      </c>
      <c r="AJ1030" s="24">
        <f>Calibrations!DY$97*('Bruker data input page'!BO1030*10000)^2+Calibrations!DZ$97*('Bruker data input page'!BO1030*10000)+Calibrations!EA$97</f>
        <v>103.23552296947157</v>
      </c>
      <c r="AK1030" s="21"/>
      <c r="AL1030" s="21"/>
    </row>
    <row r="1031" spans="2:38">
      <c r="B1031" s="27">
        <f>'Bruker data input page'!B1708</f>
        <v>0</v>
      </c>
      <c r="C1031" s="21">
        <f>'Bruker data input page'!G1708</f>
        <v>0</v>
      </c>
      <c r="D1031" s="21">
        <f>'Bruker data input page'!H1708</f>
        <v>0</v>
      </c>
      <c r="E1031" s="26">
        <f>'Bruker data input page'!L1708</f>
        <v>0</v>
      </c>
      <c r="F1031" s="26"/>
      <c r="G1031" s="26" t="str">
        <f>'Bruker data input page'!DK1031</f>
        <v>393-U1560B-32R-1A</v>
      </c>
      <c r="H1031" s="26" t="str">
        <f>'Bruker data input page'!DL1031</f>
        <v>SHLF</v>
      </c>
      <c r="I1031" s="26">
        <f>'Bruker data input page'!DM1031</f>
        <v>0</v>
      </c>
      <c r="J1031" s="26">
        <f>'Bruker data input page'!DN1031</f>
        <v>0</v>
      </c>
      <c r="K1031" s="26">
        <f>'Bruker data input page'!DO1031</f>
        <v>0</v>
      </c>
      <c r="L1031" s="26">
        <f>'Bruker data input page'!DP1031</f>
        <v>0</v>
      </c>
      <c r="M1031" s="26">
        <f>'Bruker data input page'!DQ1031</f>
        <v>0</v>
      </c>
      <c r="N1031" s="26">
        <f>'Bruker data input page'!DR1031</f>
        <v>0</v>
      </c>
      <c r="O1031" s="26">
        <f>'Bruker data input page'!DS1031</f>
        <v>69</v>
      </c>
      <c r="P1031" s="21" t="str">
        <f>'Bruker data input page'!DT1031</f>
        <v>9A BKGD</v>
      </c>
      <c r="Q1031" s="21">
        <f>'Bruker data input page'!A1031</f>
        <v>920</v>
      </c>
      <c r="R1031" s="27">
        <f>'Bruker data input page'!B1031</f>
        <v>44768.161805555559</v>
      </c>
      <c r="S1031" s="22">
        <f>'Bruker data input page'!Y1031*Calibrations!H$97+Calibrations!I$97</f>
        <v>55.503487400347446</v>
      </c>
      <c r="T1031" s="23">
        <f>Calibrations!O$97*('Bruker data input page'!AK1031/0.5993)^2+Calibrations!P$97*('Bruker data input page'!AK1031/0.5993)+Calibrations!Q$97</f>
        <v>1.5378365894788251</v>
      </c>
      <c r="U1031" s="22">
        <f>Calibrations!$V$97*'Bruker data input page'!W1031^2+Calibrations!$W$97*'Bruker data input page'!W1031+Calibrations!$X$97</f>
        <v>18.099129224328784</v>
      </c>
      <c r="V1031" s="23">
        <f>('Bruker data input page'!AS1031/0.69943)*Calibrations!AC$97+Calibrations!AD$97</f>
        <v>11.138681942024062</v>
      </c>
      <c r="W1031" s="23">
        <f>'Bruker data input page'!U1031*Calibrations!AQ$97+Calibrations!AR$97</f>
        <v>8.9186559059685493</v>
      </c>
      <c r="X1031" s="23">
        <f>Calibrations!AJ$97*('Bruker data input page'!AQ1031/0.77446)^2+('Bruker data input page'!AQ1031/0.77446)*Calibrations!AK$97+Calibrations!AL$97</f>
        <v>0.17010436421771097</v>
      </c>
      <c r="Y1031" s="23">
        <f>('Bruker data input page'!AI1031/0.7147)*Calibrations!AX$97+Calibrations!AY$97</f>
        <v>11.737994018681235</v>
      </c>
      <c r="Z1031" s="23">
        <f>('Bruker data input page'!AG1031/0.8302)*Calibrations!BE$97+Calibrations!BF$97</f>
        <v>0.24559904478105329</v>
      </c>
      <c r="AA1031" s="23">
        <f>((('Bruker data input page'!AA1031/0.436)^2)*Calibrations!BK$97)+(('Bruker data input page'!AA1031/0.436)*Calibrations!BL$97)+Calibrations!BM$97</f>
        <v>9.2134939650863987E-2</v>
      </c>
      <c r="AB1031" s="24">
        <f>'Bruker data input page'!AM1031*Calibrations!BS$97*10000+Calibrations!BT$97</f>
        <v>383.84051422392656</v>
      </c>
      <c r="AC1031" s="24">
        <f>Calibrations!CA$97*('Bruker data input page'!AO1031*10000)^2+('Bruker data input page'!AO1031*10000)*Calibrations!CB$97+Calibrations!CC$97</f>
        <v>251.87414671253603</v>
      </c>
      <c r="AD1031" s="24">
        <f>'Bruker data input page'!AW1031*10000*Calibrations!CI$97+Calibrations!CJ$97</f>
        <v>115.04621789822735</v>
      </c>
      <c r="AE1031" s="24">
        <f>'Bruker data input page'!AY1031*10000*Calibrations!CP$97+Calibrations!CQ$97</f>
        <v>53.570779845234405</v>
      </c>
      <c r="AF1031" s="24">
        <f>Calibrations!$CW$97*('Bruker data input page'!BA1031*10000)^2+('Bruker data input page'!BA1031*10000)*Calibrations!$CX$97+Calibrations!$CY$97</f>
        <v>88.636347020367126</v>
      </c>
      <c r="AG1031" s="24">
        <f>'Bruker data input page'!BI1031*10000*Calibrations!DD$97+Calibrations!DE$97</f>
        <v>6.421244393933315</v>
      </c>
      <c r="AH1031" s="24">
        <f>('Bruker data input page'!BK1031*10000)*Calibrations!DK$97+Calibrations!DL$97</f>
        <v>88.560473333730641</v>
      </c>
      <c r="AI1031" s="24">
        <f>Calibrations!DR$97*('Bruker data input page'!BM1031*10000)^2+('Bruker data input page'!BM1031*10000)*Calibrations!DS$97+Calibrations!DT$97</f>
        <v>31.845636216163818</v>
      </c>
      <c r="AJ1031" s="24">
        <f>Calibrations!DY$97*('Bruker data input page'!BO1031*10000)^2+Calibrations!DZ$97*('Bruker data input page'!BO1031*10000)+Calibrations!EA$97</f>
        <v>85.460626523355529</v>
      </c>
      <c r="AK1031" s="21"/>
      <c r="AL1031" s="21"/>
    </row>
    <row r="1032" spans="2:38">
      <c r="B1032" s="27">
        <f>'Bruker data input page'!B1709</f>
        <v>0</v>
      </c>
      <c r="C1032" s="21">
        <f>'Bruker data input page'!G1709</f>
        <v>0</v>
      </c>
      <c r="D1032" s="21">
        <f>'Bruker data input page'!H1709</f>
        <v>0</v>
      </c>
      <c r="E1032" s="26">
        <f>'Bruker data input page'!L1709</f>
        <v>0</v>
      </c>
      <c r="F1032" s="26"/>
      <c r="G1032" s="26" t="str">
        <f>'Bruker data input page'!DK1032</f>
        <v>393-U1560B-32R-1A</v>
      </c>
      <c r="H1032" s="26" t="str">
        <f>'Bruker data input page'!DL1032</f>
        <v>SHLF</v>
      </c>
      <c r="I1032" s="26">
        <f>'Bruker data input page'!DM1032</f>
        <v>0</v>
      </c>
      <c r="J1032" s="26">
        <f>'Bruker data input page'!DN1032</f>
        <v>0</v>
      </c>
      <c r="K1032" s="26">
        <f>'Bruker data input page'!DO1032</f>
        <v>0</v>
      </c>
      <c r="L1032" s="26">
        <f>'Bruker data input page'!DP1032</f>
        <v>0</v>
      </c>
      <c r="M1032" s="26">
        <f>'Bruker data input page'!DQ1032</f>
        <v>0</v>
      </c>
      <c r="N1032" s="26">
        <f>'Bruker data input page'!DR1032</f>
        <v>0</v>
      </c>
      <c r="O1032" s="26">
        <f>'Bruker data input page'!DS1032</f>
        <v>87</v>
      </c>
      <c r="P1032" s="21" t="str">
        <f>'Bruker data input page'!DT1032</f>
        <v>12A ALT</v>
      </c>
      <c r="Q1032" s="21">
        <f>'Bruker data input page'!A1032</f>
        <v>921</v>
      </c>
      <c r="R1032" s="27">
        <f>'Bruker data input page'!B1032</f>
        <v>44768.163194444445</v>
      </c>
      <c r="S1032" s="22">
        <f>'Bruker data input page'!Y1032*Calibrations!H$97+Calibrations!I$97</f>
        <v>50.32136983240526</v>
      </c>
      <c r="T1032" s="23">
        <f>Calibrations!O$97*('Bruker data input page'!AK1032/0.5993)^2+Calibrations!P$97*('Bruker data input page'!AK1032/0.5993)+Calibrations!Q$97</f>
        <v>1.6689447881659165</v>
      </c>
      <c r="U1032" s="22">
        <f>Calibrations!$V$97*'Bruker data input page'!W1032^2+Calibrations!$W$97*'Bruker data input page'!W1032+Calibrations!$X$97</f>
        <v>19.295575974865915</v>
      </c>
      <c r="V1032" s="23">
        <f>('Bruker data input page'!AS1032/0.69943)*Calibrations!AC$97+Calibrations!AD$97</f>
        <v>12.17733753535917</v>
      </c>
      <c r="W1032" s="23">
        <f>'Bruker data input page'!U1032*Calibrations!AQ$97+Calibrations!AR$97</f>
        <v>6.8408784267264071</v>
      </c>
      <c r="X1032" s="23">
        <f>Calibrations!AJ$97*('Bruker data input page'!AQ1032/0.77446)^2+('Bruker data input page'!AQ1032/0.77446)*Calibrations!AK$97+Calibrations!AL$97</f>
        <v>0.15181604777236707</v>
      </c>
      <c r="Y1032" s="23">
        <f>('Bruker data input page'!AI1032/0.7147)*Calibrations!AX$97+Calibrations!AY$97</f>
        <v>12.356583668017297</v>
      </c>
      <c r="Z1032" s="23">
        <f>('Bruker data input page'!AG1032/0.8302)*Calibrations!BE$97+Calibrations!BF$97</f>
        <v>0.35184738041751623</v>
      </c>
      <c r="AA1032" s="23">
        <f>((('Bruker data input page'!AA1032/0.436)^2)*Calibrations!BK$97)+(('Bruker data input page'!AA1032/0.436)*Calibrations!BL$97)+Calibrations!BM$97</f>
        <v>0.23363116430978909</v>
      </c>
      <c r="AB1032" s="24">
        <f>'Bruker data input page'!AM1032*Calibrations!BS$97*10000+Calibrations!BT$97</f>
        <v>328.10512997725948</v>
      </c>
      <c r="AC1032" s="24">
        <f>Calibrations!CA$97*('Bruker data input page'!AO1032*10000)^2+('Bruker data input page'!AO1032*10000)*Calibrations!CB$97+Calibrations!CC$97</f>
        <v>344.19173257288355</v>
      </c>
      <c r="AD1032" s="24">
        <f>'Bruker data input page'!AW1032*10000*Calibrations!CI$97+Calibrations!CJ$97</f>
        <v>59.688642302497577</v>
      </c>
      <c r="AE1032" s="24">
        <f>'Bruker data input page'!AY1032*10000*Calibrations!CP$97+Calibrations!CQ$97</f>
        <v>63.850392529263047</v>
      </c>
      <c r="AF1032" s="24">
        <f>Calibrations!$CW$97*('Bruker data input page'!BA1032*10000)^2+('Bruker data input page'!BA1032*10000)*Calibrations!$CX$97+Calibrations!$CY$97</f>
        <v>97.501786464603583</v>
      </c>
      <c r="AG1032" s="24">
        <f>'Bruker data input page'!BI1032*10000*Calibrations!DD$97+Calibrations!DE$97</f>
        <v>7.5513209569836386</v>
      </c>
      <c r="AH1032" s="24">
        <f>('Bruker data input page'!BK1032*10000)*Calibrations!DK$97+Calibrations!DL$97</f>
        <v>93.526361389132575</v>
      </c>
      <c r="AI1032" s="24">
        <f>Calibrations!DR$97*('Bruker data input page'!BM1032*10000)^2+('Bruker data input page'!BM1032*10000)*Calibrations!DS$97+Calibrations!DT$97</f>
        <v>37.141884889725318</v>
      </c>
      <c r="AJ1032" s="24">
        <f>Calibrations!DY$97*('Bruker data input page'!BO1032*10000)^2+Calibrations!DZ$97*('Bruker data input page'!BO1032*10000)+Calibrations!EA$97</f>
        <v>96.480226320972292</v>
      </c>
      <c r="AK1032" s="21"/>
      <c r="AL1032" s="21"/>
    </row>
    <row r="1033" spans="2:38">
      <c r="B1033" s="27">
        <f>'Bruker data input page'!B1710</f>
        <v>0</v>
      </c>
      <c r="C1033" s="21">
        <f>'Bruker data input page'!G1710</f>
        <v>0</v>
      </c>
      <c r="D1033" s="21">
        <f>'Bruker data input page'!H1710</f>
        <v>0</v>
      </c>
      <c r="E1033" s="26">
        <f>'Bruker data input page'!L1710</f>
        <v>0</v>
      </c>
      <c r="F1033" s="26"/>
      <c r="G1033" s="26" t="str">
        <f>'Bruker data input page'!DK1033</f>
        <v>393-U1560B-32R-1A</v>
      </c>
      <c r="H1033" s="26" t="str">
        <f>'Bruker data input page'!DL1033</f>
        <v>SHLF</v>
      </c>
      <c r="I1033" s="26">
        <f>'Bruker data input page'!DM1033</f>
        <v>0</v>
      </c>
      <c r="J1033" s="26">
        <f>'Bruker data input page'!DN1033</f>
        <v>0</v>
      </c>
      <c r="K1033" s="26">
        <f>'Bruker data input page'!DO1033</f>
        <v>0</v>
      </c>
      <c r="L1033" s="26">
        <f>'Bruker data input page'!DP1033</f>
        <v>0</v>
      </c>
      <c r="M1033" s="26">
        <f>'Bruker data input page'!DQ1033</f>
        <v>0</v>
      </c>
      <c r="N1033" s="26">
        <f>'Bruker data input page'!DR1033</f>
        <v>0</v>
      </c>
      <c r="O1033" s="26">
        <f>'Bruker data input page'!DS1033</f>
        <v>114</v>
      </c>
      <c r="P1033" s="21" t="str">
        <f>'Bruker data input page'!DT1033</f>
        <v>15A ALT</v>
      </c>
      <c r="Q1033" s="21">
        <f>'Bruker data input page'!A1033</f>
        <v>922</v>
      </c>
      <c r="R1033" s="27">
        <f>'Bruker data input page'!B1033</f>
        <v>44768.165972222225</v>
      </c>
      <c r="S1033" s="22">
        <f>'Bruker data input page'!Y1033*Calibrations!H$97+Calibrations!I$97</f>
        <v>51.823191821601391</v>
      </c>
      <c r="T1033" s="23">
        <f>Calibrations!O$97*('Bruker data input page'!AK1033/0.5993)^2+Calibrations!P$97*('Bruker data input page'!AK1033/0.5993)+Calibrations!Q$97</f>
        <v>1.6913999620926963</v>
      </c>
      <c r="U1033" s="22">
        <f>Calibrations!$V$97*'Bruker data input page'!W1033^2+Calibrations!$W$97*'Bruker data input page'!W1033+Calibrations!$X$97</f>
        <v>19.113612797250195</v>
      </c>
      <c r="V1033" s="23">
        <f>('Bruker data input page'!AS1033/0.69943)*Calibrations!AC$97+Calibrations!AD$97</f>
        <v>11.766739723555778</v>
      </c>
      <c r="W1033" s="23">
        <f>'Bruker data input page'!U1033*Calibrations!AQ$97+Calibrations!AR$97</f>
        <v>6.7376372269576059</v>
      </c>
      <c r="X1033" s="23">
        <f>Calibrations!AJ$97*('Bruker data input page'!AQ1033/0.77446)^2+('Bruker data input page'!AQ1033/0.77446)*Calibrations!AK$97+Calibrations!AL$97</f>
        <v>0.18766923222687337</v>
      </c>
      <c r="Y1033" s="23">
        <f>('Bruker data input page'!AI1033/0.7147)*Calibrations!AX$97+Calibrations!AY$97</f>
        <v>12.578258915231991</v>
      </c>
      <c r="Z1033" s="23">
        <f>('Bruker data input page'!AG1033/0.8302)*Calibrations!BE$97+Calibrations!BF$97</f>
        <v>0.23850576100986898</v>
      </c>
      <c r="AA1033" s="23">
        <f>((('Bruker data input page'!AA1033/0.436)^2)*Calibrations!BK$97)+(('Bruker data input page'!AA1033/0.436)*Calibrations!BL$97)+Calibrations!BM$97</f>
        <v>0.16402562457315367</v>
      </c>
      <c r="AB1033" s="24">
        <f>'Bruker data input page'!AM1033*Calibrations!BS$97*10000+Calibrations!BT$97</f>
        <v>345.25447897623394</v>
      </c>
      <c r="AC1033" s="24">
        <f>Calibrations!CA$97*('Bruker data input page'!AO1033*10000)^2+('Bruker data input page'!AO1033*10000)*Calibrations!CB$97+Calibrations!CC$97</f>
        <v>299.00866912770289</v>
      </c>
      <c r="AD1033" s="24">
        <f>'Bruker data input page'!AW1033*10000*Calibrations!CI$97+Calibrations!CJ$97</f>
        <v>67.596867387601833</v>
      </c>
      <c r="AE1033" s="24">
        <f>'Bruker data input page'!AY1033*10000*Calibrations!CP$97+Calibrations!CQ$97</f>
        <v>59.738547455651592</v>
      </c>
      <c r="AF1033" s="24">
        <f>Calibrations!$CW$97*('Bruker data input page'!BA1033*10000)^2+('Bruker data input page'!BA1033*10000)*Calibrations!$CX$97+Calibrations!$CY$97</f>
        <v>88.636347020367126</v>
      </c>
      <c r="AG1033" s="24">
        <f>'Bruker data input page'!BI1033*10000*Calibrations!DD$97+Calibrations!DE$97</f>
        <v>3.0310147047823475</v>
      </c>
      <c r="AH1033" s="24">
        <f>('Bruker data input page'!BK1033*10000)*Calibrations!DK$97+Calibrations!DL$97</f>
        <v>108.42402555533846</v>
      </c>
      <c r="AI1033" s="24">
        <f>Calibrations!DR$97*('Bruker data input page'!BM1033*10000)^2+('Bruker data input page'!BM1033*10000)*Calibrations!DS$97+Calibrations!DT$97</f>
        <v>35.02425495428713</v>
      </c>
      <c r="AJ1033" s="24">
        <f>Calibrations!DY$97*('Bruker data input page'!BO1033*10000)^2+Calibrations!DZ$97*('Bruker data input page'!BO1033*10000)+Calibrations!EA$97</f>
        <v>88.008253151795159</v>
      </c>
      <c r="AK1033" s="21"/>
      <c r="AL1033" s="21"/>
    </row>
    <row r="1034" spans="2:38">
      <c r="B1034" s="27">
        <f>'Bruker data input page'!B1711</f>
        <v>0</v>
      </c>
      <c r="C1034" s="21">
        <f>'Bruker data input page'!G1711</f>
        <v>0</v>
      </c>
      <c r="D1034" s="21">
        <f>'Bruker data input page'!H1711</f>
        <v>0</v>
      </c>
      <c r="E1034" s="26">
        <f>'Bruker data input page'!L1711</f>
        <v>0</v>
      </c>
      <c r="F1034" s="26"/>
      <c r="G1034" s="26" t="str">
        <f>'Bruker data input page'!DK1034</f>
        <v>393-U1560B-32R-2A</v>
      </c>
      <c r="H1034" s="26" t="str">
        <f>'Bruker data input page'!DL1034</f>
        <v>SHLF</v>
      </c>
      <c r="I1034" s="26">
        <f>'Bruker data input page'!DM1034</f>
        <v>0</v>
      </c>
      <c r="J1034" s="26">
        <f>'Bruker data input page'!DN1034</f>
        <v>0</v>
      </c>
      <c r="K1034" s="26">
        <f>'Bruker data input page'!DO1034</f>
        <v>0</v>
      </c>
      <c r="L1034" s="26">
        <f>'Bruker data input page'!DP1034</f>
        <v>0</v>
      </c>
      <c r="M1034" s="26">
        <f>'Bruker data input page'!DQ1034</f>
        <v>0</v>
      </c>
      <c r="N1034" s="26">
        <f>'Bruker data input page'!DR1034</f>
        <v>0</v>
      </c>
      <c r="O1034" s="26">
        <f>'Bruker data input page'!DS1034</f>
        <v>5</v>
      </c>
      <c r="P1034" s="21" t="str">
        <f>'Bruker data input page'!DT1034</f>
        <v>1A ALT</v>
      </c>
      <c r="Q1034" s="21">
        <f>'Bruker data input page'!A1034</f>
        <v>923</v>
      </c>
      <c r="R1034" s="27">
        <f>'Bruker data input page'!B1034</f>
        <v>44768.17083333333</v>
      </c>
      <c r="S1034" s="22">
        <f>'Bruker data input page'!Y1034*Calibrations!H$97+Calibrations!I$97</f>
        <v>54.307376485376125</v>
      </c>
      <c r="T1034" s="23">
        <f>Calibrations!O$97*('Bruker data input page'!AK1034/0.5993)^2+Calibrations!P$97*('Bruker data input page'!AK1034/0.5993)+Calibrations!Q$97</f>
        <v>1.5696189956998594</v>
      </c>
      <c r="U1034" s="22">
        <f>Calibrations!$V$97*'Bruker data input page'!W1034^2+Calibrations!$W$97*'Bruker data input page'!W1034+Calibrations!$X$97</f>
        <v>19.247666312260495</v>
      </c>
      <c r="V1034" s="23">
        <f>('Bruker data input page'!AS1034/0.69943)*Calibrations!AC$97+Calibrations!AD$97</f>
        <v>9.5236350986810425</v>
      </c>
      <c r="W1034" s="23">
        <f>'Bruker data input page'!U1034*Calibrations!AQ$97+Calibrations!AR$97</f>
        <v>8.8289481968061452</v>
      </c>
      <c r="X1034" s="23">
        <f>Calibrations!AJ$97*('Bruker data input page'!AQ1034/0.77446)^2+('Bruker data input page'!AQ1034/0.77446)*Calibrations!AK$97+Calibrations!AL$97</f>
        <v>0.1727537301564897</v>
      </c>
      <c r="Y1034" s="23">
        <f>('Bruker data input page'!AI1034/0.7147)*Calibrations!AX$97+Calibrations!AY$97</f>
        <v>12.739643367187746</v>
      </c>
      <c r="Z1034" s="23">
        <f>('Bruker data input page'!AG1034/0.8302)*Calibrations!BE$97+Calibrations!BF$97</f>
        <v>0.2164713050398071</v>
      </c>
      <c r="AA1034" s="23">
        <f>((('Bruker data input page'!AA1034/0.436)^2)*Calibrations!BK$97)+(('Bruker data input page'!AA1034/0.436)*Calibrations!BL$97)+Calibrations!BM$97</f>
        <v>0.14158872559958136</v>
      </c>
      <c r="AB1034" s="24">
        <f>'Bruker data input page'!AM1034*Calibrations!BS$97*10000+Calibrations!BT$97</f>
        <v>330.67753232710567</v>
      </c>
      <c r="AC1034" s="24">
        <f>Calibrations!CA$97*('Bruker data input page'!AO1034*10000)^2+('Bruker data input page'!AO1034*10000)*Calibrations!CB$97+Calibrations!CC$97</f>
        <v>303.67117346408406</v>
      </c>
      <c r="AD1034" s="24">
        <f>'Bruker data input page'!AW1034*10000*Calibrations!CI$97+Calibrations!CJ$97</f>
        <v>91.321542642914579</v>
      </c>
      <c r="AE1034" s="24">
        <f>'Bruker data input page'!AY1034*10000*Calibrations!CP$97+Calibrations!CQ$97</f>
        <v>56.654663650442998</v>
      </c>
      <c r="AF1034" s="24">
        <f>Calibrations!$CW$97*('Bruker data input page'!BA1034*10000)^2+('Bruker data input page'!BA1034*10000)*Calibrations!$CX$97+Calibrations!$CY$97</f>
        <v>88.636347020367126</v>
      </c>
      <c r="AG1034" s="24">
        <f>'Bruker data input page'!BI1034*10000*Calibrations!DD$97+Calibrations!DE$97</f>
        <v>4.1610912678326706</v>
      </c>
      <c r="AH1034" s="24">
        <f>('Bruker data input page'!BK1034*10000)*Calibrations!DK$97+Calibrations!DL$97</f>
        <v>91.540006166971807</v>
      </c>
      <c r="AI1034" s="24">
        <f>Calibrations!DR$97*('Bruker data input page'!BM1034*10000)^2+('Bruker data input page'!BM1034*10000)*Calibrations!DS$97+Calibrations!DT$97</f>
        <v>35.02425495428713</v>
      </c>
      <c r="AJ1034" s="24">
        <f>Calibrations!DY$97*('Bruker data input page'!BO1034*10000)^2+Calibrations!DZ$97*('Bruker data input page'!BO1034*10000)+Calibrations!EA$97</f>
        <v>94.78830745234157</v>
      </c>
      <c r="AK1034" s="21"/>
      <c r="AL1034" s="21"/>
    </row>
    <row r="1035" spans="2:38">
      <c r="B1035" s="27">
        <f>'Bruker data input page'!B1712</f>
        <v>0</v>
      </c>
      <c r="C1035" s="21">
        <f>'Bruker data input page'!G1712</f>
        <v>0</v>
      </c>
      <c r="D1035" s="21">
        <f>'Bruker data input page'!H1712</f>
        <v>0</v>
      </c>
      <c r="E1035" s="26">
        <f>'Bruker data input page'!L1712</f>
        <v>0</v>
      </c>
      <c r="F1035" s="26"/>
      <c r="G1035" s="26" t="str">
        <f>'Bruker data input page'!DK1035</f>
        <v>393-U1560B-32R-2A</v>
      </c>
      <c r="H1035" s="26" t="str">
        <f>'Bruker data input page'!DL1035</f>
        <v>SHLF</v>
      </c>
      <c r="I1035" s="26">
        <f>'Bruker data input page'!DM1035</f>
        <v>0</v>
      </c>
      <c r="J1035" s="26">
        <f>'Bruker data input page'!DN1035</f>
        <v>0</v>
      </c>
      <c r="K1035" s="26">
        <f>'Bruker data input page'!DO1035</f>
        <v>0</v>
      </c>
      <c r="L1035" s="26">
        <f>'Bruker data input page'!DP1035</f>
        <v>0</v>
      </c>
      <c r="M1035" s="26">
        <f>'Bruker data input page'!DQ1035</f>
        <v>0</v>
      </c>
      <c r="N1035" s="26">
        <f>'Bruker data input page'!DR1035</f>
        <v>0</v>
      </c>
      <c r="O1035" s="26">
        <f>'Bruker data input page'!DS1035</f>
        <v>20</v>
      </c>
      <c r="P1035" s="21" t="str">
        <f>'Bruker data input page'!DT1035</f>
        <v>1C BKGD</v>
      </c>
      <c r="Q1035" s="21">
        <f>'Bruker data input page'!A1035</f>
        <v>924</v>
      </c>
      <c r="R1035" s="27">
        <f>'Bruker data input page'!B1035</f>
        <v>44768.17291666667</v>
      </c>
      <c r="S1035" s="22">
        <f>'Bruker data input page'!Y1035*Calibrations!H$97+Calibrations!I$97</f>
        <v>53.766530465216256</v>
      </c>
      <c r="T1035" s="23">
        <f>Calibrations!O$97*('Bruker data input page'!AK1035/0.5993)^2+Calibrations!P$97*('Bruker data input page'!AK1035/0.5993)+Calibrations!Q$97</f>
        <v>1.5694446028540192</v>
      </c>
      <c r="U1035" s="22">
        <f>Calibrations!$V$97*'Bruker data input page'!W1035^2+Calibrations!$W$97*'Bruker data input page'!W1035+Calibrations!$X$97</f>
        <v>18.354480556667671</v>
      </c>
      <c r="V1035" s="23">
        <f>('Bruker data input page'!AS1035/0.69943)*Calibrations!AC$97+Calibrations!AD$97</f>
        <v>9.7183560378222928</v>
      </c>
      <c r="W1035" s="23">
        <f>'Bruker data input page'!U1035*Calibrations!AQ$97+Calibrations!AR$97</f>
        <v>10.284958450474388</v>
      </c>
      <c r="X1035" s="23">
        <f>Calibrations!AJ$97*('Bruker data input page'!AQ1035/0.77446)^2+('Bruker data input page'!AQ1035/0.77446)*Calibrations!AK$97+Calibrations!AL$97</f>
        <v>0.16509125687078646</v>
      </c>
      <c r="Y1035" s="23">
        <f>('Bruker data input page'!AI1035/0.7147)*Calibrations!AX$97+Calibrations!AY$97</f>
        <v>11.285204056307261</v>
      </c>
      <c r="Z1035" s="23">
        <f>('Bruker data input page'!AG1035/0.8302)*Calibrations!BE$97+Calibrations!BF$97</f>
        <v>0.26989731472064216</v>
      </c>
      <c r="AA1035" s="23">
        <f>((('Bruker data input page'!AA1035/0.436)^2)*Calibrations!BK$97)+(('Bruker data input page'!AA1035/0.436)*Calibrations!BL$97)+Calibrations!BM$97</f>
        <v>0.17678031674468975</v>
      </c>
      <c r="AB1035" s="24">
        <f>'Bruker data input page'!AM1035*Calibrations!BS$97*10000+Calibrations!BT$97</f>
        <v>341.82460917643903</v>
      </c>
      <c r="AC1035" s="24">
        <f>Calibrations!CA$97*('Bruker data input page'!AO1035*10000)^2+('Bruker data input page'!AO1035*10000)*Calibrations!CB$97+Calibrations!CC$97</f>
        <v>297.1247239630585</v>
      </c>
      <c r="AD1035" s="24">
        <f>'Bruker data input page'!AW1035*10000*Calibrations!CI$97+Calibrations!CJ$97</f>
        <v>101.20682399929491</v>
      </c>
      <c r="AE1035" s="24">
        <f>'Bruker data input page'!AY1035*10000*Calibrations!CP$97+Calibrations!CQ$97</f>
        <v>61.794469992457316</v>
      </c>
      <c r="AF1035" s="24">
        <f>Calibrations!$CW$97*('Bruker data input page'!BA1035*10000)^2+('Bruker data input page'!BA1035*10000)*Calibrations!$CX$97+Calibrations!$CY$97</f>
        <v>75.467237794190723</v>
      </c>
      <c r="AG1035" s="24">
        <f>'Bruker data input page'!BI1035*10000*Calibrations!DD$97+Calibrations!DE$97</f>
        <v>4.1610912678326706</v>
      </c>
      <c r="AH1035" s="24">
        <f>('Bruker data input page'!BK1035*10000)*Calibrations!DK$97+Calibrations!DL$97</f>
        <v>88.560473333730641</v>
      </c>
      <c r="AI1035" s="24">
        <f>Calibrations!DR$97*('Bruker data input page'!BM1035*10000)^2+('Bruker data input page'!BM1035*10000)*Calibrations!DS$97+Calibrations!DT$97</f>
        <v>33.965005219574827</v>
      </c>
      <c r="AJ1035" s="24">
        <f>Calibrations!DY$97*('Bruker data input page'!BO1035*10000)^2+Calibrations!DZ$97*('Bruker data input page'!BO1035*10000)+Calibrations!EA$97</f>
        <v>92.24810811951609</v>
      </c>
      <c r="AK1035" s="21"/>
      <c r="AL1035" s="21"/>
    </row>
    <row r="1036" spans="2:38">
      <c r="B1036" s="27">
        <f>'Bruker data input page'!B1713</f>
        <v>0</v>
      </c>
      <c r="C1036" s="21">
        <f>'Bruker data input page'!G1713</f>
        <v>0</v>
      </c>
      <c r="D1036" s="21">
        <f>'Bruker data input page'!H1713</f>
        <v>0</v>
      </c>
      <c r="E1036" s="26">
        <f>'Bruker data input page'!L1713</f>
        <v>0</v>
      </c>
      <c r="F1036" s="26"/>
      <c r="G1036" s="26" t="str">
        <f>'Bruker data input page'!DK1036</f>
        <v>393-U1560B-32R-2A</v>
      </c>
      <c r="H1036" s="26" t="str">
        <f>'Bruker data input page'!DL1036</f>
        <v>SHLF</v>
      </c>
      <c r="I1036" s="26">
        <f>'Bruker data input page'!DM1036</f>
        <v>0</v>
      </c>
      <c r="J1036" s="26">
        <f>'Bruker data input page'!DN1036</f>
        <v>0</v>
      </c>
      <c r="K1036" s="26">
        <f>'Bruker data input page'!DO1036</f>
        <v>0</v>
      </c>
      <c r="L1036" s="26">
        <f>'Bruker data input page'!DP1036</f>
        <v>0</v>
      </c>
      <c r="M1036" s="26">
        <f>'Bruker data input page'!DQ1036</f>
        <v>0</v>
      </c>
      <c r="N1036" s="26">
        <f>'Bruker data input page'!DR1036</f>
        <v>0</v>
      </c>
      <c r="O1036" s="26">
        <f>'Bruker data input page'!DS1036</f>
        <v>44</v>
      </c>
      <c r="P1036" s="21" t="str">
        <f>'Bruker data input page'!DT1036</f>
        <v>1D BKGD</v>
      </c>
      <c r="Q1036" s="21">
        <f>'Bruker data input page'!A1036</f>
        <v>925</v>
      </c>
      <c r="R1036" s="27">
        <f>'Bruker data input page'!B1036</f>
        <v>44768.175000000003</v>
      </c>
      <c r="S1036" s="22">
        <f>'Bruker data input page'!Y1036*Calibrations!H$97+Calibrations!I$97</f>
        <v>50.003183179947413</v>
      </c>
      <c r="T1036" s="23">
        <f>Calibrations!O$97*('Bruker data input page'!AK1036/0.5993)^2+Calibrations!P$97*('Bruker data input page'!AK1036/0.5993)+Calibrations!Q$97</f>
        <v>1.5710140446836882</v>
      </c>
      <c r="U1036" s="22">
        <f>Calibrations!$V$97*'Bruker data input page'!W1036^2+Calibrations!$W$97*'Bruker data input page'!W1036+Calibrations!$X$97</f>
        <v>18.687373016568078</v>
      </c>
      <c r="V1036" s="23">
        <f>('Bruker data input page'!AS1036/0.69943)*Calibrations!AC$97+Calibrations!AD$97</f>
        <v>10.813859207625097</v>
      </c>
      <c r="W1036" s="23">
        <f>'Bruker data input page'!U1036*Calibrations!AQ$97+Calibrations!AR$97</f>
        <v>7.6853682405655883</v>
      </c>
      <c r="X1036" s="23">
        <f>Calibrations!AJ$97*('Bruker data input page'!AQ1036/0.77446)^2+('Bruker data input page'!AQ1036/0.77446)*Calibrations!AK$97+Calibrations!AL$97</f>
        <v>0.15825741437644392</v>
      </c>
      <c r="Y1036" s="23">
        <f>('Bruker data input page'!AI1036/0.7147)*Calibrations!AX$97+Calibrations!AY$97</f>
        <v>11.780167125465898</v>
      </c>
      <c r="Z1036" s="23">
        <f>('Bruker data input page'!AG1036/0.8302)*Calibrations!BE$97+Calibrations!BF$97</f>
        <v>0.21058538871903715</v>
      </c>
      <c r="AA1036" s="23">
        <f>((('Bruker data input page'!AA1036/0.436)^2)*Calibrations!BK$97)+(('Bruker data input page'!AA1036/0.436)*Calibrations!BL$97)+Calibrations!BM$97</f>
        <v>0.1460233560088412</v>
      </c>
      <c r="AB1036" s="24">
        <f>'Bruker data input page'!AM1036*Calibrations!BS$97*10000+Calibrations!BT$97</f>
        <v>383.84051422392656</v>
      </c>
      <c r="AC1036" s="24">
        <f>Calibrations!CA$97*('Bruker data input page'!AO1036*10000)^2+('Bruker data input page'!AO1036*10000)*Calibrations!CB$97+Calibrations!CC$97</f>
        <v>315.47705883571075</v>
      </c>
      <c r="AD1036" s="24">
        <f>'Bruker data input page'!AW1036*10000*Calibrations!CI$97+Calibrations!CJ$97</f>
        <v>67.596867387601833</v>
      </c>
      <c r="AE1036" s="24">
        <f>'Bruker data input page'!AY1036*10000*Calibrations!CP$97+Calibrations!CQ$97</f>
        <v>51.514857308428674</v>
      </c>
      <c r="AF1036" s="24">
        <f>Calibrations!$CW$97*('Bruker data input page'!BA1036*10000)^2+('Bruker data input page'!BA1036*10000)*Calibrations!$CX$97+Calibrations!$CY$97</f>
        <v>84.74789725500014</v>
      </c>
      <c r="AG1036" s="24">
        <f>'Bruker data input page'!BI1036*10000*Calibrations!DD$97+Calibrations!DE$97</f>
        <v>3.0310147047823475</v>
      </c>
      <c r="AH1036" s="24">
        <f>('Bruker data input page'!BK1036*10000)*Calibrations!DK$97+Calibrations!DL$97</f>
        <v>93.526361389132575</v>
      </c>
      <c r="AI1036" s="24">
        <f>Calibrations!DR$97*('Bruker data input page'!BM1036*10000)^2+('Bruker data input page'!BM1036*10000)*Calibrations!DS$97+Calibrations!DT$97</f>
        <v>32.905465640200383</v>
      </c>
      <c r="AJ1036" s="24">
        <f>Calibrations!DY$97*('Bruker data input page'!BO1036*10000)^2+Calibrations!DZ$97*('Bruker data input page'!BO1036*10000)+Calibrations!EA$97</f>
        <v>104.07854243260634</v>
      </c>
      <c r="AK1036" s="21"/>
      <c r="AL1036" s="21"/>
    </row>
    <row r="1037" spans="2:38">
      <c r="B1037" s="27">
        <f>'Bruker data input page'!B1714</f>
        <v>0</v>
      </c>
      <c r="C1037" s="21">
        <f>'Bruker data input page'!G1714</f>
        <v>0</v>
      </c>
      <c r="D1037" s="21">
        <f>'Bruker data input page'!H1714</f>
        <v>0</v>
      </c>
      <c r="E1037" s="26">
        <f>'Bruker data input page'!L1714</f>
        <v>0</v>
      </c>
      <c r="F1037" s="26"/>
      <c r="G1037" s="26" t="str">
        <f>'Bruker data input page'!DK1037</f>
        <v>393-U1560B-32R-2A</v>
      </c>
      <c r="H1037" s="26" t="str">
        <f>'Bruker data input page'!DL1037</f>
        <v>SHLF</v>
      </c>
      <c r="I1037" s="26">
        <f>'Bruker data input page'!DM1037</f>
        <v>0</v>
      </c>
      <c r="J1037" s="26">
        <f>'Bruker data input page'!DN1037</f>
        <v>0</v>
      </c>
      <c r="K1037" s="26">
        <f>'Bruker data input page'!DO1037</f>
        <v>0</v>
      </c>
      <c r="L1037" s="26">
        <f>'Bruker data input page'!DP1037</f>
        <v>0</v>
      </c>
      <c r="M1037" s="26">
        <f>'Bruker data input page'!DQ1037</f>
        <v>0</v>
      </c>
      <c r="N1037" s="26">
        <f>'Bruker data input page'!DR1037</f>
        <v>0</v>
      </c>
      <c r="O1037" s="26">
        <f>'Bruker data input page'!DS1037</f>
        <v>59</v>
      </c>
      <c r="P1037" s="21" t="str">
        <f>'Bruker data input page'!DT1037</f>
        <v>4A ALT</v>
      </c>
      <c r="Q1037" s="21">
        <f>'Bruker data input page'!A1037</f>
        <v>926</v>
      </c>
      <c r="R1037" s="27">
        <f>'Bruker data input page'!B1037</f>
        <v>44768.176388888889</v>
      </c>
      <c r="S1037" s="22">
        <f>'Bruker data input page'!Y1037*Calibrations!H$97+Calibrations!I$97</f>
        <v>52.140309138782122</v>
      </c>
      <c r="T1037" s="23">
        <f>Calibrations!O$97*('Bruker data input page'!AK1037/0.5993)^2+Calibrations!P$97*('Bruker data input page'!AK1037/0.5993)+Calibrations!Q$97</f>
        <v>1.6730936723991954</v>
      </c>
      <c r="U1037" s="22">
        <f>Calibrations!$V$97*'Bruker data input page'!W1037^2+Calibrations!$W$97*'Bruker data input page'!W1037+Calibrations!$X$97</f>
        <v>18.994189916781515</v>
      </c>
      <c r="V1037" s="23">
        <f>('Bruker data input page'!AS1037/0.69943)*Calibrations!AC$97+Calibrations!AD$97</f>
        <v>11.843447972308393</v>
      </c>
      <c r="W1037" s="23">
        <f>'Bruker data input page'!U1037*Calibrations!AQ$97+Calibrations!AR$97</f>
        <v>7.6062939883082104</v>
      </c>
      <c r="X1037" s="23">
        <f>Calibrations!AJ$97*('Bruker data input page'!AQ1037/0.77446)^2+('Bruker data input page'!AQ1037/0.77446)*Calibrations!AK$97+Calibrations!AL$97</f>
        <v>0.15369166895743963</v>
      </c>
      <c r="Y1037" s="23">
        <f>('Bruker data input page'!AI1037/0.7147)*Calibrations!AX$97+Calibrations!AY$97</f>
        <v>12.363739393717221</v>
      </c>
      <c r="Z1037" s="23">
        <f>('Bruker data input page'!AG1037/0.8302)*Calibrations!BE$97+Calibrations!BF$97</f>
        <v>0.13044637419778457</v>
      </c>
      <c r="AA1037" s="23">
        <f>((('Bruker data input page'!AA1037/0.436)^2)*Calibrations!BK$97)+(('Bruker data input page'!AA1037/0.436)*Calibrations!BL$97)+Calibrations!BM$97</f>
        <v>0.13751469194706667</v>
      </c>
      <c r="AB1037" s="24">
        <f>'Bruker data input page'!AM1037*Calibrations!BS$97*10000+Calibrations!BT$97</f>
        <v>338.39473937664411</v>
      </c>
      <c r="AC1037" s="24">
        <f>Calibrations!CA$97*('Bruker data input page'!AO1037*10000)^2+('Bruker data input page'!AO1037*10000)*Calibrations!CB$97+Calibrations!CC$97</f>
        <v>347.36425795642731</v>
      </c>
      <c r="AD1037" s="24">
        <f>'Bruker data input page'!AW1037*10000*Calibrations!CI$97+Calibrations!CJ$97</f>
        <v>86.378901964724434</v>
      </c>
      <c r="AE1037" s="24">
        <f>'Bruker data input page'!AY1037*10000*Calibrations!CP$97+Calibrations!CQ$97</f>
        <v>53.570779845234405</v>
      </c>
      <c r="AF1037" s="24">
        <f>Calibrations!$CW$97*('Bruker data input page'!BA1037*10000)^2+('Bruker data input page'!BA1037*10000)*Calibrations!$CX$97+Calibrations!$CY$97</f>
        <v>102.43725414181574</v>
      </c>
      <c r="AG1037" s="24">
        <f>'Bruker data input page'!BI1037*10000*Calibrations!DD$97+Calibrations!DE$97</f>
        <v>1.9009381417320252</v>
      </c>
      <c r="AH1037" s="24">
        <f>('Bruker data input page'!BK1037*10000)*Calibrations!DK$97+Calibrations!DL$97</f>
        <v>94.519539000212987</v>
      </c>
      <c r="AI1037" s="24">
        <f>Calibrations!DR$97*('Bruker data input page'!BM1037*10000)^2+('Bruker data input page'!BM1037*10000)*Calibrations!DS$97+Calibrations!DT$97</f>
        <v>36.083214844337292</v>
      </c>
      <c r="AJ1037" s="24">
        <f>Calibrations!DY$97*('Bruker data input page'!BO1037*10000)^2+Calibrations!DZ$97*('Bruker data input page'!BO1037*10000)+Calibrations!EA$97</f>
        <v>91.400756067273065</v>
      </c>
      <c r="AK1037" s="21"/>
      <c r="AL1037" s="21"/>
    </row>
    <row r="1038" spans="2:38">
      <c r="B1038" s="27">
        <f>'Bruker data input page'!B1715</f>
        <v>0</v>
      </c>
      <c r="C1038" s="21">
        <f>'Bruker data input page'!G1715</f>
        <v>0</v>
      </c>
      <c r="D1038" s="21">
        <f>'Bruker data input page'!H1715</f>
        <v>0</v>
      </c>
      <c r="E1038" s="26">
        <f>'Bruker data input page'!L1715</f>
        <v>0</v>
      </c>
      <c r="F1038" s="26"/>
      <c r="G1038" s="26" t="str">
        <f>'Bruker data input page'!DK1038</f>
        <v>393-U1560B-32R-2A</v>
      </c>
      <c r="H1038" s="26" t="str">
        <f>'Bruker data input page'!DL1038</f>
        <v>SHLF</v>
      </c>
      <c r="I1038" s="26">
        <f>'Bruker data input page'!DM1038</f>
        <v>0</v>
      </c>
      <c r="J1038" s="26">
        <f>'Bruker data input page'!DN1038</f>
        <v>0</v>
      </c>
      <c r="K1038" s="26">
        <f>'Bruker data input page'!DO1038</f>
        <v>0</v>
      </c>
      <c r="L1038" s="26">
        <f>'Bruker data input page'!DP1038</f>
        <v>0</v>
      </c>
      <c r="M1038" s="26">
        <f>'Bruker data input page'!DQ1038</f>
        <v>0</v>
      </c>
      <c r="N1038" s="26">
        <f>'Bruker data input page'!DR1038</f>
        <v>0</v>
      </c>
      <c r="O1038" s="26">
        <f>'Bruker data input page'!DS1038</f>
        <v>93</v>
      </c>
      <c r="P1038" s="21" t="str">
        <f>'Bruker data input page'!DT1038</f>
        <v>9A BKGD</v>
      </c>
      <c r="Q1038" s="21">
        <f>'Bruker data input page'!A1038</f>
        <v>927</v>
      </c>
      <c r="R1038" s="27">
        <f>'Bruker data input page'!B1038</f>
        <v>44768.179166666669</v>
      </c>
      <c r="S1038" s="22">
        <f>'Bruker data input page'!Y1038*Calibrations!H$97+Calibrations!I$97</f>
        <v>54.506985737104728</v>
      </c>
      <c r="T1038" s="23">
        <f>Calibrations!O$97*('Bruker data input page'!AK1038/0.5993)^2+Calibrations!P$97*('Bruker data input page'!AK1038/0.5993)+Calibrations!Q$97</f>
        <v>1.309735863119055</v>
      </c>
      <c r="U1038" s="22">
        <f>Calibrations!$V$97*'Bruker data input page'!W1038^2+Calibrations!$W$97*'Bruker data input page'!W1038+Calibrations!$X$97</f>
        <v>21.803362634767701</v>
      </c>
      <c r="V1038" s="23">
        <f>('Bruker data input page'!AS1038/0.69943)*Calibrations!AC$97+Calibrations!AD$97</f>
        <v>9.3571220709009779</v>
      </c>
      <c r="W1038" s="23">
        <f>'Bruker data input page'!U1038*Calibrations!AQ$97+Calibrations!AR$97</f>
        <v>8.8250814852043185</v>
      </c>
      <c r="X1038" s="23">
        <f>Calibrations!AJ$97*('Bruker data input page'!AQ1038/0.77446)^2+('Bruker data input page'!AQ1038/0.77446)*Calibrations!AK$97+Calibrations!AL$97</f>
        <v>0.15051020894849043</v>
      </c>
      <c r="Y1038" s="23">
        <f>('Bruker data input page'!AI1038/0.7147)*Calibrations!AX$97+Calibrations!AY$97</f>
        <v>12.847436001135552</v>
      </c>
      <c r="Z1038" s="23">
        <f>('Bruker data input page'!AG1038/0.8302)*Calibrations!BE$97+Calibrations!BF$97</f>
        <v>0.17149686751187251</v>
      </c>
      <c r="AA1038" s="23">
        <f>((('Bruker data input page'!AA1038/0.436)^2)*Calibrations!BK$97)+(('Bruker data input page'!AA1038/0.436)*Calibrations!BL$97)+Calibrations!BM$97</f>
        <v>0.10875659729887065</v>
      </c>
      <c r="AB1038" s="24">
        <f>'Bruker data input page'!AM1038*Calibrations!BS$97*10000+Calibrations!BT$97</f>
        <v>315.24311822802866</v>
      </c>
      <c r="AC1038" s="24">
        <f>Calibrations!CA$97*('Bruker data input page'!AO1038*10000)^2+('Bruker data input page'!AO1038*10000)*Calibrations!CB$97+Calibrations!CC$97</f>
        <v>296.17869207428805</v>
      </c>
      <c r="AD1038" s="24">
        <f>'Bruker data input page'!AW1038*10000*Calibrations!CI$97+Calibrations!CJ$97</f>
        <v>98.241239592380808</v>
      </c>
      <c r="AE1038" s="24">
        <f>'Bruker data input page'!AY1038*10000*Calibrations!CP$97+Calibrations!CQ$97</f>
        <v>50.486896040025819</v>
      </c>
      <c r="AF1038" s="24">
        <f>Calibrations!$CW$97*('Bruker data input page'!BA1038*10000)^2+('Bruker data input page'!BA1038*10000)*Calibrations!$CX$97+Calibrations!$CY$97</f>
        <v>68.660243886509832</v>
      </c>
      <c r="AG1038" s="24" t="e">
        <f>'Bruker data input page'!BI1038*10000*Calibrations!DD$97+Calibrations!DE$97</f>
        <v>#VALUE!</v>
      </c>
      <c r="AH1038" s="24">
        <f>('Bruker data input page'!BK1038*10000)*Calibrations!DK$97+Calibrations!DL$97</f>
        <v>88.560473333730641</v>
      </c>
      <c r="AI1038" s="24">
        <f>Calibrations!DR$97*('Bruker data input page'!BM1038*10000)^2+('Bruker data input page'!BM1038*10000)*Calibrations!DS$97+Calibrations!DT$97</f>
        <v>29.725107834104254</v>
      </c>
      <c r="AJ1038" s="24">
        <f>Calibrations!DY$97*('Bruker data input page'!BO1038*10000)^2+Calibrations!DZ$97*('Bruker data input page'!BO1038*10000)+Calibrations!EA$97</f>
        <v>82.910214659060614</v>
      </c>
      <c r="AK1038" s="21"/>
      <c r="AL1038" s="21"/>
    </row>
    <row r="1039" spans="2:38">
      <c r="B1039" s="27">
        <f>'Bruker data input page'!B1716</f>
        <v>0</v>
      </c>
      <c r="C1039" s="21">
        <f>'Bruker data input page'!G1716</f>
        <v>0</v>
      </c>
      <c r="D1039" s="21">
        <f>'Bruker data input page'!H1716</f>
        <v>0</v>
      </c>
      <c r="E1039" s="26">
        <f>'Bruker data input page'!L1716</f>
        <v>0</v>
      </c>
      <c r="F1039" s="26"/>
      <c r="G1039" s="26" t="str">
        <f>'Bruker data input page'!DK1039</f>
        <v>393-U1560B-32R-2A</v>
      </c>
      <c r="H1039" s="26" t="str">
        <f>'Bruker data input page'!DL1039</f>
        <v>SHLF</v>
      </c>
      <c r="I1039" s="26">
        <f>'Bruker data input page'!DM1039</f>
        <v>0</v>
      </c>
      <c r="J1039" s="26">
        <f>'Bruker data input page'!DN1039</f>
        <v>0</v>
      </c>
      <c r="K1039" s="26">
        <f>'Bruker data input page'!DO1039</f>
        <v>0</v>
      </c>
      <c r="L1039" s="26">
        <f>'Bruker data input page'!DP1039</f>
        <v>0</v>
      </c>
      <c r="M1039" s="26">
        <f>'Bruker data input page'!DQ1039</f>
        <v>0</v>
      </c>
      <c r="N1039" s="26">
        <f>'Bruker data input page'!DR1039</f>
        <v>0</v>
      </c>
      <c r="O1039" s="26">
        <f>'Bruker data input page'!DS1039</f>
        <v>122</v>
      </c>
      <c r="P1039" s="21" t="str">
        <f>'Bruker data input page'!DT1039</f>
        <v>13A BKGD</v>
      </c>
      <c r="Q1039" s="21">
        <f>'Bruker data input page'!A1039</f>
        <v>928</v>
      </c>
      <c r="R1039" s="27">
        <f>'Bruker data input page'!B1039</f>
        <v>44768.181944444441</v>
      </c>
      <c r="S1039" s="22">
        <f>'Bruker data input page'!Y1039*Calibrations!H$97+Calibrations!I$97</f>
        <v>55.927062985116763</v>
      </c>
      <c r="T1039" s="23">
        <f>Calibrations!O$97*('Bruker data input page'!AK1039/0.5993)^2+Calibrations!P$97*('Bruker data input page'!AK1039/0.5993)+Calibrations!Q$97</f>
        <v>1.6004454915831055</v>
      </c>
      <c r="U1039" s="22">
        <f>Calibrations!$V$97*'Bruker data input page'!W1039^2+Calibrations!$W$97*'Bruker data input page'!W1039+Calibrations!$X$97</f>
        <v>18.349417887798282</v>
      </c>
      <c r="V1039" s="23">
        <f>('Bruker data input page'!AS1039/0.69943)*Calibrations!AC$97+Calibrations!AD$97</f>
        <v>10.108085751935009</v>
      </c>
      <c r="W1039" s="23">
        <f>'Bruker data input page'!U1039*Calibrations!AQ$97+Calibrations!AR$97</f>
        <v>11.896023839375918</v>
      </c>
      <c r="X1039" s="23">
        <f>Calibrations!AJ$97*('Bruker data input page'!AQ1039/0.77446)^2+('Bruker data input page'!AQ1039/0.77446)*Calibrations!AK$97+Calibrations!AL$97</f>
        <v>0.16264700616162397</v>
      </c>
      <c r="Y1039" s="23">
        <f>('Bruker data input page'!AI1039/0.7147)*Calibrations!AX$97+Calibrations!AY$97</f>
        <v>12.172970791546884</v>
      </c>
      <c r="Z1039" s="23">
        <f>('Bruker data input page'!AG1039/0.8302)*Calibrations!BE$97+Calibrations!BF$97</f>
        <v>0.22416827253619859</v>
      </c>
      <c r="AA1039" s="23">
        <f>((('Bruker data input page'!AA1039/0.436)^2)*Calibrations!BK$97)+(('Bruker data input page'!AA1039/0.436)*Calibrations!BL$97)+Calibrations!BM$97</f>
        <v>0.1166413424565808</v>
      </c>
      <c r="AB1039" s="24">
        <f>'Bruker data input page'!AM1039*Calibrations!BS$97*10000+Calibrations!BT$97</f>
        <v>358.11649072546481</v>
      </c>
      <c r="AC1039" s="24">
        <f>Calibrations!CA$97*('Bruker data input page'!AO1039*10000)^2+('Bruker data input page'!AO1039*10000)*Calibrations!CB$97+Calibrations!CC$97</f>
        <v>293.32435918218368</v>
      </c>
      <c r="AD1039" s="24">
        <f>'Bruker data input page'!AW1039*10000*Calibrations!CI$97+Calibrations!CJ$97</f>
        <v>131.85119620407391</v>
      </c>
      <c r="AE1039" s="24">
        <f>'Bruker data input page'!AY1039*10000*Calibrations!CP$97+Calibrations!CQ$97</f>
        <v>76.18592775009742</v>
      </c>
      <c r="AF1039" s="24">
        <f>Calibrations!$CW$97*('Bruker data input page'!BA1039*10000)^2+('Bruker data input page'!BA1039*10000)*Calibrations!$CX$97+Calibrations!$CY$97</f>
        <v>87.346128813100606</v>
      </c>
      <c r="AG1039" s="24" t="e">
        <f>'Bruker data input page'!BI1039*10000*Calibrations!DD$97+Calibrations!DE$97</f>
        <v>#VALUE!</v>
      </c>
      <c r="AH1039" s="24">
        <f>('Bruker data input page'!BK1039*10000)*Calibrations!DK$97+Calibrations!DL$97</f>
        <v>90.546828555891409</v>
      </c>
      <c r="AI1039" s="24">
        <f>Calibrations!DR$97*('Bruker data input page'!BM1039*10000)^2+('Bruker data input page'!BM1039*10000)*Calibrations!DS$97+Calibrations!DT$97</f>
        <v>33.965005219574827</v>
      </c>
      <c r="AJ1039" s="24">
        <f>Calibrations!DY$97*('Bruker data input page'!BO1039*10000)^2+Calibrations!DZ$97*('Bruker data input page'!BO1039*10000)+Calibrations!EA$97</f>
        <v>92.24810811951609</v>
      </c>
      <c r="AK1039" s="21"/>
      <c r="AL1039" s="21"/>
    </row>
    <row r="1040" spans="2:38">
      <c r="B1040" s="27">
        <f>'Bruker data input page'!B1717</f>
        <v>0</v>
      </c>
      <c r="C1040" s="21">
        <f>'Bruker data input page'!G1717</f>
        <v>0</v>
      </c>
      <c r="D1040" s="21">
        <f>'Bruker data input page'!H1717</f>
        <v>0</v>
      </c>
      <c r="E1040" s="26">
        <f>'Bruker data input page'!L1717</f>
        <v>0</v>
      </c>
      <c r="F1040" s="26"/>
      <c r="G1040" s="26" t="str">
        <f>'Bruker data input page'!DK1040</f>
        <v>393-U1560B-32R-2A</v>
      </c>
      <c r="H1040" s="26" t="str">
        <f>'Bruker data input page'!DL1040</f>
        <v>SHLF</v>
      </c>
      <c r="I1040" s="26">
        <f>'Bruker data input page'!DM1040</f>
        <v>0</v>
      </c>
      <c r="J1040" s="26">
        <f>'Bruker data input page'!DN1040</f>
        <v>0</v>
      </c>
      <c r="K1040" s="26">
        <f>'Bruker data input page'!DO1040</f>
        <v>0</v>
      </c>
      <c r="L1040" s="26">
        <f>'Bruker data input page'!DP1040</f>
        <v>0</v>
      </c>
      <c r="M1040" s="26">
        <f>'Bruker data input page'!DQ1040</f>
        <v>0</v>
      </c>
      <c r="N1040" s="26">
        <f>'Bruker data input page'!DR1040</f>
        <v>0</v>
      </c>
      <c r="O1040" s="26">
        <f>'Bruker data input page'!DS1040</f>
        <v>137</v>
      </c>
      <c r="P1040" s="21" t="str">
        <f>'Bruker data input page'!DT1040</f>
        <v>15A BKGD</v>
      </c>
      <c r="Q1040" s="21">
        <f>'Bruker data input page'!A1040</f>
        <v>929</v>
      </c>
      <c r="R1040" s="27">
        <f>'Bruker data input page'!B1040</f>
        <v>44768.184027777781</v>
      </c>
      <c r="S1040" s="22">
        <f>'Bruker data input page'!Y1040*Calibrations!H$97+Calibrations!I$97</f>
        <v>41.928870132494772</v>
      </c>
      <c r="T1040" s="23">
        <f>Calibrations!O$97*('Bruker data input page'!AK1040/0.5993)^2+Calibrations!P$97*('Bruker data input page'!AK1040/0.5993)+Calibrations!Q$97</f>
        <v>1.0703839956487236</v>
      </c>
      <c r="U1040" s="22">
        <f>Calibrations!$V$97*'Bruker data input page'!W1040^2+Calibrations!$W$97*'Bruker data input page'!W1040+Calibrations!$X$97</f>
        <v>13.954926118629318</v>
      </c>
      <c r="V1040" s="23">
        <f>('Bruker data input page'!AS1040/0.69943)*Calibrations!AC$97+Calibrations!AD$97</f>
        <v>7.4047316345445893</v>
      </c>
      <c r="W1040" s="23">
        <f>'Bruker data input page'!U1040*Calibrations!AQ$97+Calibrations!AR$97</f>
        <v>6.737830562537698</v>
      </c>
      <c r="X1040" s="23">
        <f>Calibrations!AJ$97*('Bruker data input page'!AQ1040/0.77446)^2+('Bruker data input page'!AQ1040/0.77446)*Calibrations!AK$97+Calibrations!AL$97</f>
        <v>0.14614341338191855</v>
      </c>
      <c r="Y1040" s="23">
        <f>('Bruker data input page'!AI1040/0.7147)*Calibrations!AX$97+Calibrations!AY$97</f>
        <v>9.4670407305944266</v>
      </c>
      <c r="Z1040" s="23">
        <f>('Bruker data input page'!AG1040/0.8302)*Calibrations!BE$97+Calibrations!BF$97</f>
        <v>0.20620868171128512</v>
      </c>
      <c r="AA1040" s="23">
        <f>((('Bruker data input page'!AA1040/0.436)^2)*Calibrations!BK$97)+(('Bruker data input page'!AA1040/0.436)*Calibrations!BL$97)+Calibrations!BM$97</f>
        <v>6.656143085592528E-2</v>
      </c>
      <c r="AB1040" s="24" t="e">
        <f>'Bruker data input page'!AM1040*Calibrations!BS$97*10000+Calibrations!BT$97</f>
        <v>#VALUE!</v>
      </c>
      <c r="AC1040" s="24">
        <f>Calibrations!CA$97*('Bruker data input page'!AO1040*10000)^2+('Bruker data input page'!AO1040*10000)*Calibrations!CB$97+Calibrations!CC$97</f>
        <v>279.68210070746784</v>
      </c>
      <c r="AD1040" s="24">
        <f>'Bruker data input page'!AW1040*10000*Calibrations!CI$97+Calibrations!CJ$97</f>
        <v>96.264183321104753</v>
      </c>
      <c r="AE1040" s="24">
        <f>'Bruker data input page'!AY1040*10000*Calibrations!CP$97+Calibrations!CQ$97</f>
        <v>56.654663650442998</v>
      </c>
      <c r="AF1040" s="24">
        <f>Calibrations!$CW$97*('Bruker data input page'!BA1040*10000)^2+('Bruker data input page'!BA1040*10000)*Calibrations!$CX$97+Calibrations!$CY$97</f>
        <v>61.704957115767186</v>
      </c>
      <c r="AG1040" s="24">
        <f>'Bruker data input page'!BI1040*10000*Calibrations!DD$97+Calibrations!DE$97</f>
        <v>4.1610912678326706</v>
      </c>
      <c r="AH1040" s="24">
        <f>('Bruker data input page'!BK1040*10000)*Calibrations!DK$97+Calibrations!DL$97</f>
        <v>76.642342000765964</v>
      </c>
      <c r="AI1040" s="24">
        <f>Calibrations!DR$97*('Bruker data input page'!BM1040*10000)^2+('Bruker data input page'!BM1040*10000)*Calibrations!DS$97+Calibrations!DT$97</f>
        <v>24.418714597367938</v>
      </c>
      <c r="AJ1040" s="24">
        <f>Calibrations!DY$97*('Bruker data input page'!BO1040*10000)^2+Calibrations!DZ$97*('Bruker data input page'!BO1040*10000)+Calibrations!EA$97</f>
        <v>93.941883812050335</v>
      </c>
      <c r="AK1040" s="21"/>
      <c r="AL1040" s="21"/>
    </row>
    <row r="1041" spans="2:38">
      <c r="B1041" s="27">
        <f>'Bruker data input page'!B1718</f>
        <v>0</v>
      </c>
      <c r="C1041" s="21">
        <f>'Bruker data input page'!G1718</f>
        <v>0</v>
      </c>
      <c r="D1041" s="21">
        <f>'Bruker data input page'!H1718</f>
        <v>0</v>
      </c>
      <c r="E1041" s="26">
        <f>'Bruker data input page'!L1718</f>
        <v>0</v>
      </c>
      <c r="F1041" s="26"/>
      <c r="G1041" s="26" t="str">
        <f>'Bruker data input page'!DK1041</f>
        <v>393-U1560B-33R-1A</v>
      </c>
      <c r="H1041" s="26" t="str">
        <f>'Bruker data input page'!DL1041</f>
        <v>SHLF</v>
      </c>
      <c r="I1041" s="26">
        <f>'Bruker data input page'!DM1041</f>
        <v>0</v>
      </c>
      <c r="J1041" s="26">
        <f>'Bruker data input page'!DN1041</f>
        <v>0</v>
      </c>
      <c r="K1041" s="26" t="str">
        <f>'Bruker data input page'!DO1041</f>
        <v/>
      </c>
      <c r="L1041" s="26">
        <f>'Bruker data input page'!DP1041</f>
        <v>0</v>
      </c>
      <c r="M1041" s="26">
        <f>'Bruker data input page'!DQ1041</f>
        <v>0</v>
      </c>
      <c r="N1041" s="26">
        <f>'Bruker data input page'!DR1041</f>
        <v>0</v>
      </c>
      <c r="O1041" s="26">
        <f>'Bruker data input page'!DS1041</f>
        <v>5</v>
      </c>
      <c r="P1041" s="21" t="str">
        <f>'Bruker data input page'!DT1041</f>
        <v>1A BKGD</v>
      </c>
      <c r="Q1041" s="21">
        <f>'Bruker data input page'!A1041</f>
        <v>6</v>
      </c>
      <c r="R1041" s="27">
        <f>'Bruker data input page'!B1041</f>
        <v>44768.786111111112</v>
      </c>
      <c r="S1041" s="22">
        <f>'Bruker data input page'!Y1041*Calibrations!H$97+Calibrations!I$97</f>
        <v>55.081218780916821</v>
      </c>
      <c r="T1041" s="23">
        <f>Calibrations!O$97*('Bruker data input page'!AK1041/0.5993)^2+Calibrations!P$97*('Bruker data input page'!AK1041/0.5993)+Calibrations!Q$97</f>
        <v>1.6176518393509978</v>
      </c>
      <c r="U1041" s="22">
        <f>Calibrations!$V$97*'Bruker data input page'!W1041^2+Calibrations!$W$97*'Bruker data input page'!W1041+Calibrations!$X$97</f>
        <v>18.927171572070883</v>
      </c>
      <c r="V1041" s="23">
        <f>('Bruker data input page'!AS1041/0.69943)*Calibrations!AC$97+Calibrations!AD$97</f>
        <v>9.0926009429323056</v>
      </c>
      <c r="W1041" s="23">
        <f>'Bruker data input page'!U1041*Calibrations!AQ$97+Calibrations!AR$97</f>
        <v>9.5466098701053781</v>
      </c>
      <c r="X1041" s="23">
        <f>Calibrations!AJ$97*('Bruker data input page'!AQ1041/0.77446)^2+('Bruker data input page'!AQ1041/0.77446)*Calibrations!AK$97+Calibrations!AL$97</f>
        <v>0.15169788563212039</v>
      </c>
      <c r="Y1041" s="23">
        <f>('Bruker data input page'!AI1041/0.7147)*Calibrations!AX$97+Calibrations!AY$97</f>
        <v>12.121510466300613</v>
      </c>
      <c r="Z1041" s="23">
        <f>('Bruker data input page'!AG1041/0.8302)*Calibrations!BE$97+Calibrations!BF$97</f>
        <v>0.23126155630738288</v>
      </c>
      <c r="AA1041" s="23">
        <f>((('Bruker data input page'!AA1041/0.436)^2)*Calibrations!BK$97)+(('Bruker data input page'!AA1041/0.436)*Calibrations!BL$97)+Calibrations!BM$97</f>
        <v>0.16292832983460354</v>
      </c>
      <c r="AB1041" s="24">
        <f>'Bruker data input page'!AM1041*Calibrations!BS$97*10000+Calibrations!BT$97</f>
        <v>364.11876287510586</v>
      </c>
      <c r="AC1041" s="24">
        <f>Calibrations!CA$97*('Bruker data input page'!AO1041*10000)^2+('Bruker data input page'!AO1041*10000)*Calibrations!CB$97+Calibrations!CC$97</f>
        <v>259.27305056769649</v>
      </c>
      <c r="AD1041" s="24">
        <f>'Bruker data input page'!AW1041*10000*Calibrations!CI$97+Calibrations!CJ$97</f>
        <v>179.30054671469941</v>
      </c>
      <c r="AE1041" s="24">
        <f>'Bruker data input page'!AY1041*10000*Calibrations!CP$97+Calibrations!CQ$97</f>
        <v>96.74515311815469</v>
      </c>
      <c r="AF1041" s="24">
        <f>Calibrations!$CW$97*('Bruker data input page'!BA1041*10000)^2+('Bruker data input page'!BA1041*10000)*Calibrations!$CX$97+Calibrations!$CY$97</f>
        <v>82.125938838809802</v>
      </c>
      <c r="AG1041" s="24">
        <f>'Bruker data input page'!BI1041*10000*Calibrations!DD$97+Calibrations!DE$97</f>
        <v>4.1610912678326706</v>
      </c>
      <c r="AH1041" s="24">
        <f>('Bruker data input page'!BK1041*10000)*Calibrations!DK$97+Calibrations!DL$97</f>
        <v>98.492249444534551</v>
      </c>
      <c r="AI1041" s="24">
        <f>Calibrations!DR$97*('Bruker data input page'!BM1041*10000)^2+('Bruker data input page'!BM1041*10000)*Calibrations!DS$97+Calibrations!DT$97</f>
        <v>38.200265090451204</v>
      </c>
      <c r="AJ1041" s="24">
        <f>Calibrations!DY$97*('Bruker data input page'!BO1041*10000)^2+Calibrations!DZ$97*('Bruker data input page'!BO1041*10000)+Calibrations!EA$97</f>
        <v>99.015783594038936</v>
      </c>
      <c r="AK1041" s="21"/>
      <c r="AL1041" s="21"/>
    </row>
    <row r="1042" spans="2:38">
      <c r="B1042" s="27">
        <f>'Bruker data input page'!B1719</f>
        <v>0</v>
      </c>
      <c r="C1042" s="21">
        <f>'Bruker data input page'!G1719</f>
        <v>0</v>
      </c>
      <c r="D1042" s="21">
        <f>'Bruker data input page'!H1719</f>
        <v>0</v>
      </c>
      <c r="E1042" s="26">
        <f>'Bruker data input page'!L1719</f>
        <v>0</v>
      </c>
      <c r="F1042" s="26"/>
      <c r="G1042" s="26" t="str">
        <f>'Bruker data input page'!DK1042</f>
        <v>393-U1560B-33R-1A</v>
      </c>
      <c r="H1042" s="26" t="str">
        <f>'Bruker data input page'!DL1042</f>
        <v>SHLF</v>
      </c>
      <c r="I1042" s="26">
        <f>'Bruker data input page'!DM1042</f>
        <v>0</v>
      </c>
      <c r="J1042" s="26">
        <f>'Bruker data input page'!DN1042</f>
        <v>0</v>
      </c>
      <c r="K1042" s="26" t="str">
        <f>'Bruker data input page'!DO1042</f>
        <v/>
      </c>
      <c r="L1042" s="26">
        <f>'Bruker data input page'!DP1042</f>
        <v>0</v>
      </c>
      <c r="M1042" s="26">
        <f>'Bruker data input page'!DQ1042</f>
        <v>0</v>
      </c>
      <c r="N1042" s="26">
        <f>'Bruker data input page'!DR1042</f>
        <v>0</v>
      </c>
      <c r="O1042" s="26">
        <f>'Bruker data input page'!DS1042</f>
        <v>13</v>
      </c>
      <c r="P1042" s="21" t="str">
        <f>'Bruker data input page'!DT1042</f>
        <v>2A BKGD</v>
      </c>
      <c r="Q1042" s="21">
        <f>'Bruker data input page'!A1042</f>
        <v>7</v>
      </c>
      <c r="R1042" s="27">
        <f>'Bruker data input page'!B1042</f>
        <v>44768.791666666664</v>
      </c>
      <c r="S1042" s="22">
        <f>'Bruker data input page'!Y1042*Calibrations!H$97+Calibrations!I$97</f>
        <v>54.808063025128696</v>
      </c>
      <c r="T1042" s="23">
        <f>Calibrations!O$97*('Bruker data input page'!AK1042/0.5993)^2+Calibrations!P$97*('Bruker data input page'!AK1042/0.5993)+Calibrations!Q$97</f>
        <v>1.5455281571495532</v>
      </c>
      <c r="U1042" s="22">
        <f>Calibrations!$V$97*'Bruker data input page'!W1042^2+Calibrations!$W$97*'Bruker data input page'!W1042+Calibrations!$X$97</f>
        <v>18.00828848621784</v>
      </c>
      <c r="V1042" s="23">
        <f>('Bruker data input page'!AS1042/0.69943)*Calibrations!AC$97+Calibrations!AD$97</f>
        <v>10.068364407365175</v>
      </c>
      <c r="W1042" s="23">
        <f>'Bruker data input page'!U1042*Calibrations!AQ$97+Calibrations!AR$97</f>
        <v>11.227856074580082</v>
      </c>
      <c r="X1042" s="23">
        <f>Calibrations!AJ$97*('Bruker data input page'!AQ1042/0.77446)^2+('Bruker data input page'!AQ1042/0.77446)*Calibrations!AK$97+Calibrations!AL$97</f>
        <v>0.16582359917831185</v>
      </c>
      <c r="Y1042" s="23">
        <f>('Bruker data input page'!AI1042/0.7147)*Calibrations!AX$97+Calibrations!AY$97</f>
        <v>11.326463666194062</v>
      </c>
      <c r="Z1042" s="23">
        <f>('Bruker data input page'!AG1042/0.8302)*Calibrations!BE$97+Calibrations!BF$97</f>
        <v>0.2611439007051381</v>
      </c>
      <c r="AA1042" s="23">
        <f>((('Bruker data input page'!AA1042/0.436)^2)*Calibrations!BK$97)+(('Bruker data input page'!AA1042/0.436)*Calibrations!BL$97)+Calibrations!BM$97</f>
        <v>7.3080320175002184E-2</v>
      </c>
      <c r="AB1042" s="24">
        <f>'Bruker data input page'!AM1042*Calibrations!BS$97*10000+Calibrations!BT$97</f>
        <v>328.10512997725948</v>
      </c>
      <c r="AC1042" s="24">
        <f>Calibrations!CA$97*('Bruker data input page'!AO1042*10000)^2+('Bruker data input page'!AO1042*10000)*Calibrations!CB$97+Calibrations!CC$97</f>
        <v>321.64463973489853</v>
      </c>
      <c r="AD1042" s="24">
        <f>'Bruker data input page'!AW1042*10000*Calibrations!CI$97+Calibrations!CJ$97</f>
        <v>110.1035772200372</v>
      </c>
      <c r="AE1042" s="24">
        <f>'Bruker data input page'!AY1042*10000*Calibrations!CP$97+Calibrations!CQ$97</f>
        <v>64.878353797665909</v>
      </c>
      <c r="AF1042" s="24">
        <f>Calibrations!$CW$97*('Bruker data input page'!BA1042*10000)^2+('Bruker data input page'!BA1042*10000)*Calibrations!$CX$97+Calibrations!$CY$97</f>
        <v>87.346128813100606</v>
      </c>
      <c r="AG1042" s="24">
        <f>'Bruker data input page'!BI1042*10000*Calibrations!DD$97+Calibrations!DE$97</f>
        <v>3.0310147047823475</v>
      </c>
      <c r="AH1042" s="24">
        <f>('Bruker data input page'!BK1042*10000)*Calibrations!DK$97+Calibrations!DL$97</f>
        <v>87.567295722650243</v>
      </c>
      <c r="AI1042" s="24">
        <f>Calibrations!DR$97*('Bruker data input page'!BM1042*10000)^2+('Bruker data input page'!BM1042*10000)*Calibrations!DS$97+Calibrations!DT$97</f>
        <v>31.845636216163818</v>
      </c>
      <c r="AJ1042" s="24">
        <f>Calibrations!DY$97*('Bruker data input page'!BO1042*10000)^2+Calibrations!DZ$97*('Bruker data input page'!BO1042*10000)+Calibrations!EA$97</f>
        <v>93.941883812050335</v>
      </c>
      <c r="AK1042" s="21"/>
      <c r="AL1042" s="21"/>
    </row>
    <row r="1043" spans="2:38">
      <c r="B1043" s="27">
        <f>'Bruker data input page'!B1720</f>
        <v>0</v>
      </c>
      <c r="C1043" s="21">
        <f>'Bruker data input page'!G1720</f>
        <v>0</v>
      </c>
      <c r="D1043" s="21">
        <f>'Bruker data input page'!H1720</f>
        <v>0</v>
      </c>
      <c r="E1043" s="26">
        <f>'Bruker data input page'!L1720</f>
        <v>0</v>
      </c>
      <c r="F1043" s="26"/>
      <c r="G1043" s="26" t="str">
        <f>'Bruker data input page'!DK1043</f>
        <v>393-U1560B-33R-1A</v>
      </c>
      <c r="H1043" s="26" t="str">
        <f>'Bruker data input page'!DL1043</f>
        <v>SHLF</v>
      </c>
      <c r="I1043" s="26">
        <f>'Bruker data input page'!DM1043</f>
        <v>0</v>
      </c>
      <c r="J1043" s="26">
        <f>'Bruker data input page'!DN1043</f>
        <v>0</v>
      </c>
      <c r="K1043" s="26" t="str">
        <f>'Bruker data input page'!DO1043</f>
        <v/>
      </c>
      <c r="L1043" s="26">
        <f>'Bruker data input page'!DP1043</f>
        <v>0</v>
      </c>
      <c r="M1043" s="26">
        <f>'Bruker data input page'!DQ1043</f>
        <v>0</v>
      </c>
      <c r="N1043" s="26">
        <f>'Bruker data input page'!DR1043</f>
        <v>0</v>
      </c>
      <c r="O1043" s="26">
        <f>'Bruker data input page'!DS1043</f>
        <v>30</v>
      </c>
      <c r="P1043" s="21" t="str">
        <f>'Bruker data input page'!DT1043</f>
        <v>3A ALT</v>
      </c>
      <c r="Q1043" s="21">
        <f>'Bruker data input page'!A1043</f>
        <v>8</v>
      </c>
      <c r="R1043" s="27">
        <f>'Bruker data input page'!B1043</f>
        <v>44768.793055555558</v>
      </c>
      <c r="S1043" s="22">
        <f>'Bruker data input page'!Y1043*Calibrations!H$97+Calibrations!I$97</f>
        <v>51.972898760397833</v>
      </c>
      <c r="T1043" s="23">
        <f>Calibrations!O$97*('Bruker data input page'!AK1043/0.5993)^2+Calibrations!P$97*('Bruker data input page'!AK1043/0.5993)+Calibrations!Q$97</f>
        <v>1.7157054178356312</v>
      </c>
      <c r="U1043" s="22">
        <f>Calibrations!$V$97*'Bruker data input page'!W1043^2+Calibrations!$W$97*'Bruker data input page'!W1043+Calibrations!$X$97</f>
        <v>19.175471697803122</v>
      </c>
      <c r="V1043" s="23">
        <f>('Bruker data input page'!AS1043/0.69943)*Calibrations!AC$97+Calibrations!AD$97</f>
        <v>11.877124764443687</v>
      </c>
      <c r="W1043" s="23">
        <f>'Bruker data input page'!U1043*Calibrations!AQ$97+Calibrations!AR$97</f>
        <v>6.2239445906547894</v>
      </c>
      <c r="X1043" s="23">
        <f>Calibrations!AJ$97*('Bruker data input page'!AQ1043/0.77446)^2+('Bruker data input page'!AQ1043/0.77446)*Calibrations!AK$97+Calibrations!AL$97</f>
        <v>0.214949735348341</v>
      </c>
      <c r="Y1043" s="23">
        <f>('Bruker data input page'!AI1043/0.7147)*Calibrations!AX$97+Calibrations!AY$97</f>
        <v>12.080859854345722</v>
      </c>
      <c r="Z1043" s="23">
        <f>('Bruker data input page'!AG1043/0.8302)*Calibrations!BE$97+Calibrations!BF$97</f>
        <v>0.29479926838543818</v>
      </c>
      <c r="AA1043" s="23">
        <f>((('Bruker data input page'!AA1043/0.436)^2)*Calibrations!BK$97)+(('Bruker data input page'!AA1043/0.436)*Calibrations!BL$97)+Calibrations!BM$97</f>
        <v>0.13973795407105011</v>
      </c>
      <c r="AB1043" s="24">
        <f>'Bruker data input page'!AM1043*Calibrations!BS$97*10000+Calibrations!BT$97</f>
        <v>346.9694138761314</v>
      </c>
      <c r="AC1043" s="24">
        <f>Calibrations!CA$97*('Bruker data input page'!AO1043*10000)^2+('Bruker data input page'!AO1043*10000)*Calibrations!CB$97+Calibrations!CC$97</f>
        <v>340.97590792055837</v>
      </c>
      <c r="AD1043" s="24">
        <f>'Bruker data input page'!AW1043*10000*Calibrations!CI$97+Calibrations!CJ$97</f>
        <v>105.16093654184704</v>
      </c>
      <c r="AE1043" s="24">
        <f>'Bruker data input page'!AY1043*10000*Calibrations!CP$97+Calibrations!CQ$97</f>
        <v>72.074082676485958</v>
      </c>
      <c r="AF1043" s="24">
        <f>Calibrations!$CW$97*('Bruker data input page'!BA1043*10000)^2+('Bruker data input page'!BA1043*10000)*Calibrations!$CX$97+Calibrations!$CY$97</f>
        <v>102.43725414181574</v>
      </c>
      <c r="AG1043" s="24">
        <f>'Bruker data input page'!BI1043*10000*Calibrations!DD$97+Calibrations!DE$97</f>
        <v>5.2911678308829933</v>
      </c>
      <c r="AH1043" s="24">
        <f>('Bruker data input page'!BK1043*10000)*Calibrations!DK$97+Calibrations!DL$97</f>
        <v>99.485427055614949</v>
      </c>
      <c r="AI1043" s="24">
        <f>Calibrations!DR$97*('Bruker data input page'!BM1043*10000)^2+('Bruker data input page'!BM1043*10000)*Calibrations!DS$97+Calibrations!DT$97</f>
        <v>37.141884889725318</v>
      </c>
      <c r="AJ1043" s="24">
        <f>Calibrations!DY$97*('Bruker data input page'!BO1043*10000)^2+Calibrations!DZ$97*('Bruker data input page'!BO1043*10000)+Calibrations!EA$97</f>
        <v>97.325721549311766</v>
      </c>
      <c r="AK1043" s="21"/>
      <c r="AL1043" s="21"/>
    </row>
    <row r="1044" spans="2:38">
      <c r="B1044" s="27">
        <f>'Bruker data input page'!B1721</f>
        <v>0</v>
      </c>
      <c r="C1044" s="21">
        <f>'Bruker data input page'!G1721</f>
        <v>0</v>
      </c>
      <c r="D1044" s="21">
        <f>'Bruker data input page'!H1721</f>
        <v>0</v>
      </c>
      <c r="E1044" s="26">
        <f>'Bruker data input page'!L1721</f>
        <v>0</v>
      </c>
      <c r="F1044" s="26"/>
      <c r="G1044" s="26" t="str">
        <f>'Bruker data input page'!DK1044</f>
        <v>393-U1560B-33R-1A</v>
      </c>
      <c r="H1044" s="26" t="str">
        <f>'Bruker data input page'!DL1044</f>
        <v>SHLF</v>
      </c>
      <c r="I1044" s="26">
        <f>'Bruker data input page'!DM1044</f>
        <v>0</v>
      </c>
      <c r="J1044" s="26">
        <f>'Bruker data input page'!DN1044</f>
        <v>0</v>
      </c>
      <c r="K1044" s="26" t="str">
        <f>'Bruker data input page'!DO1044</f>
        <v/>
      </c>
      <c r="L1044" s="26">
        <f>'Bruker data input page'!DP1044</f>
        <v>0</v>
      </c>
      <c r="M1044" s="26">
        <f>'Bruker data input page'!DQ1044</f>
        <v>0</v>
      </c>
      <c r="N1044" s="26">
        <f>'Bruker data input page'!DR1044</f>
        <v>0</v>
      </c>
      <c r="O1044" s="26">
        <f>'Bruker data input page'!DS1044</f>
        <v>36</v>
      </c>
      <c r="P1044" s="21" t="str">
        <f>'Bruker data input page'!DT1044</f>
        <v>4A ALT</v>
      </c>
      <c r="Q1044" s="21">
        <f>'Bruker data input page'!A1044</f>
        <v>9</v>
      </c>
      <c r="R1044" s="27">
        <f>'Bruker data input page'!B1044</f>
        <v>44768.795138888891</v>
      </c>
      <c r="S1044" s="22">
        <f>'Bruker data input page'!Y1044*Calibrations!H$97+Calibrations!I$97</f>
        <v>54.650276664238476</v>
      </c>
      <c r="T1044" s="23">
        <f>Calibrations!O$97*('Bruker data input page'!AK1044/0.5993)^2+Calibrations!P$97*('Bruker data input page'!AK1044/0.5993)+Calibrations!Q$97</f>
        <v>1.5748495697127092</v>
      </c>
      <c r="U1044" s="22">
        <f>Calibrations!$V$97*'Bruker data input page'!W1044^2+Calibrations!$W$97*'Bruker data input page'!W1044+Calibrations!$X$97</f>
        <v>18.824221933949559</v>
      </c>
      <c r="V1044" s="23">
        <f>('Bruker data input page'!AS1044/0.69943)*Calibrations!AC$97+Calibrations!AD$97</f>
        <v>9.772037420157611</v>
      </c>
      <c r="W1044" s="23">
        <f>'Bruker data input page'!U1044*Calibrations!AQ$97+Calibrations!AR$97</f>
        <v>9.8611668589140642</v>
      </c>
      <c r="X1044" s="23">
        <f>Calibrations!AJ$97*('Bruker data input page'!AQ1044/0.77446)^2+('Bruker data input page'!AQ1044/0.77446)*Calibrations!AK$97+Calibrations!AL$97</f>
        <v>0.15667944095563996</v>
      </c>
      <c r="Y1044" s="23">
        <f>('Bruker data input page'!AI1044/0.7147)*Calibrations!AX$97+Calibrations!AY$97</f>
        <v>12.108873759213512</v>
      </c>
      <c r="Z1044" s="23">
        <f>('Bruker data input page'!AG1044/0.8302)*Calibrations!BE$97+Calibrations!BF$97</f>
        <v>0.18885277461157882</v>
      </c>
      <c r="AA1044" s="23">
        <f>((('Bruker data input page'!AA1044/0.436)^2)*Calibrations!BK$97)+(('Bruker data input page'!AA1044/0.436)*Calibrations!BL$97)+Calibrations!BM$97</f>
        <v>0.13120160851561796</v>
      </c>
      <c r="AB1044" s="24">
        <f>'Bruker data input page'!AM1044*Calibrations!BS$97*10000+Calibrations!BT$97</f>
        <v>391.55772127346501</v>
      </c>
      <c r="AC1044" s="24">
        <f>Calibrations!CA$97*('Bruker data input page'!AO1044*10000)^2+('Bruker data input page'!AO1044*10000)*Calibrations!CB$97+Calibrations!CC$97</f>
        <v>235.57282902788344</v>
      </c>
      <c r="AD1044" s="24">
        <f>'Bruker data input page'!AW1044*10000*Calibrations!CI$97+Calibrations!CJ$97</f>
        <v>144.70206196736831</v>
      </c>
      <c r="AE1044" s="24">
        <f>'Bruker data input page'!AY1044*10000*Calibrations!CP$97+Calibrations!CQ$97</f>
        <v>66.934276334471647</v>
      </c>
      <c r="AF1044" s="24">
        <f>Calibrations!$CW$97*('Bruker data input page'!BA1044*10000)^2+('Bruker data input page'!BA1044*10000)*Calibrations!$CX$97+Calibrations!$CY$97</f>
        <v>92.471411355031861</v>
      </c>
      <c r="AG1044" s="24" t="e">
        <f>'Bruker data input page'!BI1044*10000*Calibrations!DD$97+Calibrations!DE$97</f>
        <v>#VALUE!</v>
      </c>
      <c r="AH1044" s="24">
        <f>('Bruker data input page'!BK1044*10000)*Calibrations!DK$97+Calibrations!DL$97</f>
        <v>90.546828555891409</v>
      </c>
      <c r="AI1044" s="24">
        <f>Calibrations!DR$97*('Bruker data input page'!BM1044*10000)^2+('Bruker data input page'!BM1044*10000)*Calibrations!DS$97+Calibrations!DT$97</f>
        <v>36.083214844337292</v>
      </c>
      <c r="AJ1044" s="24">
        <f>Calibrations!DY$97*('Bruker data input page'!BO1044*10000)^2+Calibrations!DZ$97*('Bruker data input page'!BO1044*10000)+Calibrations!EA$97</f>
        <v>98.170907307000647</v>
      </c>
      <c r="AK1044" s="21"/>
      <c r="AL1044" s="21"/>
    </row>
    <row r="1045" spans="2:38">
      <c r="B1045" s="27">
        <f>'Bruker data input page'!B1722</f>
        <v>0</v>
      </c>
      <c r="C1045" s="21">
        <f>'Bruker data input page'!G1722</f>
        <v>0</v>
      </c>
      <c r="D1045" s="21">
        <f>'Bruker data input page'!H1722</f>
        <v>0</v>
      </c>
      <c r="E1045" s="26">
        <f>'Bruker data input page'!L1722</f>
        <v>0</v>
      </c>
      <c r="F1045" s="26"/>
      <c r="G1045" s="26" t="str">
        <f>'Bruker data input page'!DK1045</f>
        <v>393-U1560B-33R-1A</v>
      </c>
      <c r="H1045" s="26" t="str">
        <f>'Bruker data input page'!DL1045</f>
        <v>SHLF</v>
      </c>
      <c r="I1045" s="26">
        <f>'Bruker data input page'!DM1045</f>
        <v>0</v>
      </c>
      <c r="J1045" s="26">
        <f>'Bruker data input page'!DN1045</f>
        <v>0</v>
      </c>
      <c r="K1045" s="26" t="str">
        <f>'Bruker data input page'!DO1045</f>
        <v/>
      </c>
      <c r="L1045" s="26">
        <f>'Bruker data input page'!DP1045</f>
        <v>0</v>
      </c>
      <c r="M1045" s="26">
        <f>'Bruker data input page'!DQ1045</f>
        <v>0</v>
      </c>
      <c r="N1045" s="26">
        <f>'Bruker data input page'!DR1045</f>
        <v>0</v>
      </c>
      <c r="O1045" s="26">
        <f>'Bruker data input page'!DS1045</f>
        <v>54</v>
      </c>
      <c r="P1045" s="21" t="str">
        <f>'Bruker data input page'!DT1045</f>
        <v>7A BKGD</v>
      </c>
      <c r="Q1045" s="21">
        <f>'Bruker data input page'!A1045</f>
        <v>10</v>
      </c>
      <c r="R1045" s="27">
        <f>'Bruker data input page'!B1045</f>
        <v>44768.79791666667</v>
      </c>
      <c r="S1045" s="22">
        <f>'Bruker data input page'!Y1045*Calibrations!H$97+Calibrations!I$97</f>
        <v>55.113298839230346</v>
      </c>
      <c r="T1045" s="23">
        <f>Calibrations!O$97*('Bruker data input page'!AK1045/0.5993)^2+Calibrations!P$97*('Bruker data input page'!AK1045/0.5993)+Calibrations!Q$97</f>
        <v>1.5434309570511417</v>
      </c>
      <c r="U1045" s="22">
        <f>Calibrations!$V$97*'Bruker data input page'!W1045^2+Calibrations!$W$97*'Bruker data input page'!W1045+Calibrations!$X$97</f>
        <v>20.029173629932099</v>
      </c>
      <c r="V1045" s="23">
        <f>('Bruker data input page'!AS1045/0.69943)*Calibrations!AC$97+Calibrations!AD$97</f>
        <v>9.3099169947455245</v>
      </c>
      <c r="W1045" s="23">
        <f>'Bruker data input page'!U1045*Calibrations!AQ$97+Calibrations!AR$97</f>
        <v>9.5197362244726733</v>
      </c>
      <c r="X1045" s="23">
        <f>Calibrations!AJ$97*('Bruker data input page'!AQ1045/0.77446)^2+('Bruker data input page'!AQ1045/0.77446)*Calibrations!AK$97+Calibrations!AL$97</f>
        <v>0.14894976990461106</v>
      </c>
      <c r="Y1045" s="23">
        <f>('Bruker data input page'!AI1045/0.7147)*Calibrations!AX$97+Calibrations!AY$97</f>
        <v>11.893745239766837</v>
      </c>
      <c r="Z1045" s="23">
        <f>('Bruker data input page'!AG1045/0.8302)*Calibrations!BE$97+Calibrations!BF$97</f>
        <v>0.22613024464312192</v>
      </c>
      <c r="AA1045" s="23">
        <f>((('Bruker data input page'!AA1045/0.436)^2)*Calibrations!BK$97)+(('Bruker data input page'!AA1045/0.436)*Calibrations!BL$97)+Calibrations!BM$97</f>
        <v>0.13899714988302486</v>
      </c>
      <c r="AB1045" s="24">
        <f>'Bruker data input page'!AM1045*Calibrations!BS$97*10000+Calibrations!BT$97</f>
        <v>339.2522068265929</v>
      </c>
      <c r="AC1045" s="24">
        <f>Calibrations!CA$97*('Bruker data input page'!AO1045*10000)^2+('Bruker data input page'!AO1045*10000)*Calibrations!CB$97+Calibrations!CC$97</f>
        <v>284.61522547373318</v>
      </c>
      <c r="AD1045" s="24">
        <f>'Bruker data input page'!AW1045*10000*Calibrations!CI$97+Calibrations!CJ$97</f>
        <v>92.310070778552628</v>
      </c>
      <c r="AE1045" s="24">
        <f>'Bruker data input page'!AY1045*10000*Calibrations!CP$97+Calibrations!CQ$97</f>
        <v>53.570779845234405</v>
      </c>
      <c r="AF1045" s="24">
        <f>Calibrations!$CW$97*('Bruker data input page'!BA1045*10000)^2+('Bruker data input page'!BA1045*10000)*Calibrations!$CX$97+Calibrations!$CY$97</f>
        <v>79.48025356452959</v>
      </c>
      <c r="AG1045" s="24">
        <f>'Bruker data input page'!BI1045*10000*Calibrations!DD$97+Calibrations!DE$97</f>
        <v>3.0310147047823475</v>
      </c>
      <c r="AH1045" s="24">
        <f>('Bruker data input page'!BK1045*10000)*Calibrations!DK$97+Calibrations!DL$97</f>
        <v>89.553650944811025</v>
      </c>
      <c r="AI1045" s="24">
        <f>Calibrations!DR$97*('Bruker data input page'!BM1045*10000)^2+('Bruker data input page'!BM1045*10000)*Calibrations!DS$97+Calibrations!DT$97</f>
        <v>31.845636216163818</v>
      </c>
      <c r="AJ1045" s="24">
        <f>Calibrations!DY$97*('Bruker data input page'!BO1045*10000)^2+Calibrations!DZ$97*('Bruker data input page'!BO1045*10000)+Calibrations!EA$97</f>
        <v>82.910214659060614</v>
      </c>
      <c r="AK1045" s="21"/>
      <c r="AL1045" s="21"/>
    </row>
    <row r="1046" spans="2:38">
      <c r="B1046" s="27">
        <f>'Bruker data input page'!B1723</f>
        <v>0</v>
      </c>
      <c r="C1046" s="21">
        <f>'Bruker data input page'!G1723</f>
        <v>0</v>
      </c>
      <c r="D1046" s="21">
        <f>'Bruker data input page'!H1723</f>
        <v>0</v>
      </c>
      <c r="E1046" s="26">
        <f>'Bruker data input page'!L1723</f>
        <v>0</v>
      </c>
      <c r="F1046" s="26"/>
      <c r="G1046" s="26" t="str">
        <f>'Bruker data input page'!DK1046</f>
        <v>393-U1560B-33R-1A</v>
      </c>
      <c r="H1046" s="26" t="str">
        <f>'Bruker data input page'!DL1046</f>
        <v>SHLF</v>
      </c>
      <c r="I1046" s="26">
        <f>'Bruker data input page'!DM1046</f>
        <v>0</v>
      </c>
      <c r="J1046" s="26">
        <f>'Bruker data input page'!DN1046</f>
        <v>0</v>
      </c>
      <c r="K1046" s="26" t="str">
        <f>'Bruker data input page'!DO1046</f>
        <v/>
      </c>
      <c r="L1046" s="26">
        <f>'Bruker data input page'!DP1046</f>
        <v>0</v>
      </c>
      <c r="M1046" s="26">
        <f>'Bruker data input page'!DQ1046</f>
        <v>0</v>
      </c>
      <c r="N1046" s="26">
        <f>'Bruker data input page'!DR1046</f>
        <v>0</v>
      </c>
      <c r="O1046" s="26">
        <f>'Bruker data input page'!DS1046</f>
        <v>70</v>
      </c>
      <c r="P1046" s="21" t="str">
        <f>'Bruker data input page'!DT1046</f>
        <v>9A BKGD</v>
      </c>
      <c r="Q1046" s="21">
        <f>'Bruker data input page'!A1046</f>
        <v>11</v>
      </c>
      <c r="R1046" s="27">
        <f>'Bruker data input page'!B1046</f>
        <v>44768.799305555556</v>
      </c>
      <c r="S1046" s="22">
        <f>'Bruker data input page'!Y1046*Calibrations!H$97+Calibrations!I$97</f>
        <v>52.429148478634637</v>
      </c>
      <c r="T1046" s="23">
        <f>Calibrations!O$97*('Bruker data input page'!AK1046/0.5993)^2+Calibrations!P$97*('Bruker data input page'!AK1046/0.5993)+Calibrations!Q$97</f>
        <v>1.5767668594051394</v>
      </c>
      <c r="U1046" s="22">
        <f>Calibrations!$V$97*'Bruker data input page'!W1046^2+Calibrations!$W$97*'Bruker data input page'!W1046+Calibrations!$X$97</f>
        <v>17.464182964684561</v>
      </c>
      <c r="V1046" s="23">
        <f>('Bruker data input page'!AS1046/0.69943)*Calibrations!AC$97+Calibrations!AD$97</f>
        <v>9.6649624913171905</v>
      </c>
      <c r="W1046" s="23">
        <f>'Bruker data input page'!U1046*Calibrations!AQ$97+Calibrations!AR$97</f>
        <v>10.048509036022619</v>
      </c>
      <c r="X1046" s="23">
        <f>Calibrations!AJ$97*('Bruker data input page'!AQ1046/0.77446)^2+('Bruker data input page'!AQ1046/0.77446)*Calibrations!AK$97+Calibrations!AL$97</f>
        <v>0.15216987361698042</v>
      </c>
      <c r="Y1046" s="23">
        <f>('Bruker data input page'!AI1046/0.7147)*Calibrations!AX$97+Calibrations!AY$97</f>
        <v>11.47170967295424</v>
      </c>
      <c r="Z1046" s="23">
        <f>('Bruker data input page'!AG1046/0.8302)*Calibrations!BE$97+Calibrations!BF$97</f>
        <v>0.22130077484146449</v>
      </c>
      <c r="AA1046" s="23">
        <f>((('Bruker data input page'!AA1046/0.436)^2)*Calibrations!BK$97)+(('Bruker data input page'!AA1046/0.436)*Calibrations!BL$97)+Calibrations!BM$97</f>
        <v>9.819503724720316E-2</v>
      </c>
      <c r="AB1046" s="24">
        <f>'Bruker data input page'!AM1046*Calibrations!BS$97*10000+Calibrations!BT$97</f>
        <v>386.41291657377269</v>
      </c>
      <c r="AC1046" s="24">
        <f>Calibrations!CA$97*('Bruker data input page'!AO1046*10000)^2+('Bruker data input page'!AO1046*10000)*Calibrations!CB$97+Calibrations!CC$97</f>
        <v>342.58923265531871</v>
      </c>
      <c r="AD1046" s="24">
        <f>'Bruker data input page'!AW1046*10000*Calibrations!CI$97+Calibrations!CJ$97</f>
        <v>94.287127049828698</v>
      </c>
      <c r="AE1046" s="24">
        <f>'Bruker data input page'!AY1046*10000*Calibrations!CP$97+Calibrations!CQ$97</f>
        <v>61.794469992457316</v>
      </c>
      <c r="AF1046" s="24">
        <f>Calibrations!$CW$97*('Bruker data input page'!BA1046*10000)^2+('Bruker data input page'!BA1046*10000)*Calibrations!$CX$97+Calibrations!$CY$97</f>
        <v>82.125938838809802</v>
      </c>
      <c r="AG1046" s="24">
        <f>'Bruker data input page'!BI1046*10000*Calibrations!DD$97+Calibrations!DE$97</f>
        <v>4.1610912678326706</v>
      </c>
      <c r="AH1046" s="24">
        <f>('Bruker data input page'!BK1046*10000)*Calibrations!DK$97+Calibrations!DL$97</f>
        <v>92.533183778052205</v>
      </c>
      <c r="AI1046" s="24">
        <f>Calibrations!DR$97*('Bruker data input page'!BM1046*10000)^2+('Bruker data input page'!BM1046*10000)*Calibrations!DS$97+Calibrations!DT$97</f>
        <v>37.141884889725318</v>
      </c>
      <c r="AJ1046" s="24">
        <f>Calibrations!DY$97*('Bruker data input page'!BO1046*10000)^2+Calibrations!DZ$97*('Bruker data input page'!BO1046*10000)+Calibrations!EA$97</f>
        <v>100.70460775616377</v>
      </c>
      <c r="AK1046" s="21"/>
      <c r="AL1046" s="21"/>
    </row>
    <row r="1047" spans="2:38">
      <c r="B1047" s="27">
        <f>'Bruker data input page'!B1724</f>
        <v>0</v>
      </c>
      <c r="C1047" s="21">
        <f>'Bruker data input page'!G1724</f>
        <v>0</v>
      </c>
      <c r="D1047" s="21">
        <f>'Bruker data input page'!H1724</f>
        <v>0</v>
      </c>
      <c r="E1047" s="26">
        <f>'Bruker data input page'!L1724</f>
        <v>0</v>
      </c>
      <c r="F1047" s="26"/>
      <c r="G1047" s="26" t="str">
        <f>'Bruker data input page'!DK1047</f>
        <v>393-U1560B-33R-1A</v>
      </c>
      <c r="H1047" s="26" t="str">
        <f>'Bruker data input page'!DL1047</f>
        <v>SHLF</v>
      </c>
      <c r="I1047" s="26">
        <f>'Bruker data input page'!DM1047</f>
        <v>0</v>
      </c>
      <c r="J1047" s="26">
        <f>'Bruker data input page'!DN1047</f>
        <v>0</v>
      </c>
      <c r="K1047" s="26" t="str">
        <f>'Bruker data input page'!DO1047</f>
        <v/>
      </c>
      <c r="L1047" s="26">
        <f>'Bruker data input page'!DP1047</f>
        <v>0</v>
      </c>
      <c r="M1047" s="26">
        <f>'Bruker data input page'!DQ1047</f>
        <v>0</v>
      </c>
      <c r="N1047" s="26">
        <f>'Bruker data input page'!DR1047</f>
        <v>0</v>
      </c>
      <c r="O1047" s="26">
        <f>'Bruker data input page'!DS1047</f>
        <v>88</v>
      </c>
      <c r="P1047" s="21" t="str">
        <f>'Bruker data input page'!DT1047</f>
        <v>9B BKGD</v>
      </c>
      <c r="Q1047" s="21">
        <f>'Bruker data input page'!A1047</f>
        <v>12</v>
      </c>
      <c r="R1047" s="27">
        <f>'Bruker data input page'!B1047</f>
        <v>44768.801388888889</v>
      </c>
      <c r="S1047" s="22">
        <f>'Bruker data input page'!Y1047*Calibrations!H$97+Calibrations!I$97</f>
        <v>55.032742248354161</v>
      </c>
      <c r="T1047" s="23">
        <f>Calibrations!O$97*('Bruker data input page'!AK1047/0.5993)^2+Calibrations!P$97*('Bruker data input page'!AK1047/0.5993)+Calibrations!Q$97</f>
        <v>1.5663050861601604</v>
      </c>
      <c r="U1047" s="22">
        <f>Calibrations!$V$97*'Bruker data input page'!W1047^2+Calibrations!$W$97*'Bruker data input page'!W1047+Calibrations!$X$97</f>
        <v>18.833104384703358</v>
      </c>
      <c r="V1047" s="23">
        <f>('Bruker data input page'!AS1047/0.69943)*Calibrations!AC$97+Calibrations!AD$97</f>
        <v>8.6464554060972159</v>
      </c>
      <c r="W1047" s="23">
        <f>'Bruker data input page'!U1047*Calibrations!AQ$97+Calibrations!AR$97</f>
        <v>10.149623544410414</v>
      </c>
      <c r="X1047" s="23">
        <f>Calibrations!AJ$97*('Bruker data input page'!AQ1047/0.77446)^2+('Bruker data input page'!AQ1047/0.77446)*Calibrations!AK$97+Calibrations!AL$97</f>
        <v>0.1511054234905696</v>
      </c>
      <c r="Y1047" s="23">
        <f>('Bruker data input page'!AI1047/0.7147)*Calibrations!AX$97+Calibrations!AY$97</f>
        <v>11.631571630080224</v>
      </c>
      <c r="Z1047" s="23">
        <f>('Bruker data input page'!AG1047/0.8302)*Calibrations!BE$97+Calibrations!BF$97</f>
        <v>0.17013857913015634</v>
      </c>
      <c r="AA1047" s="23">
        <f>((('Bruker data input page'!AA1047/0.436)^2)*Calibrations!BK$97)+(('Bruker data input page'!AA1047/0.436)*Calibrations!BL$97)+Calibrations!BM$97</f>
        <v>8.1104817937520765E-2</v>
      </c>
      <c r="AB1047" s="24">
        <f>'Bruker data input page'!AM1047*Calibrations!BS$97*10000+Calibrations!BT$97</f>
        <v>383.84051422392656</v>
      </c>
      <c r="AC1047" s="24">
        <f>Calibrations!CA$97*('Bruker data input page'!AO1047*10000)^2+('Bruker data input page'!AO1047*10000)*Calibrations!CB$97+Calibrations!CC$97</f>
        <v>266.53935041221371</v>
      </c>
      <c r="AD1047" s="24">
        <f>'Bruker data input page'!AW1047*10000*Calibrations!CI$97+Calibrations!CJ$97</f>
        <v>122.9544429833316</v>
      </c>
      <c r="AE1047" s="24">
        <f>'Bruker data input page'!AY1047*10000*Calibrations!CP$97+Calibrations!CQ$97</f>
        <v>86.465540434126069</v>
      </c>
      <c r="AF1047" s="24">
        <f>Calibrations!$CW$97*('Bruker data input page'!BA1047*10000)^2+('Bruker data input page'!BA1047*10000)*Calibrations!$CX$97+Calibrations!$CY$97</f>
        <v>80.80606205893092</v>
      </c>
      <c r="AG1047" s="24">
        <f>'Bruker data input page'!BI1047*10000*Calibrations!DD$97+Calibrations!DE$97</f>
        <v>1.9009381417320252</v>
      </c>
      <c r="AH1047" s="24">
        <f>('Bruker data input page'!BK1047*10000)*Calibrations!DK$97+Calibrations!DL$97</f>
        <v>103.4581374999365</v>
      </c>
      <c r="AI1047" s="24">
        <f>Calibrations!DR$97*('Bruker data input page'!BM1047*10000)^2+('Bruker data input page'!BM1047*10000)*Calibrations!DS$97+Calibrations!DT$97</f>
        <v>35.02425495428713</v>
      </c>
      <c r="AJ1047" s="24">
        <f>Calibrations!DY$97*('Bruker data input page'!BO1047*10000)^2+Calibrations!DZ$97*('Bruker data input page'!BO1047*10000)+Calibrations!EA$97</f>
        <v>99.860350410426648</v>
      </c>
      <c r="AK1047" s="21"/>
      <c r="AL1047" s="21"/>
    </row>
    <row r="1048" spans="2:38">
      <c r="B1048" s="27">
        <f>'Bruker data input page'!B1725</f>
        <v>0</v>
      </c>
      <c r="C1048" s="21">
        <f>'Bruker data input page'!G1725</f>
        <v>0</v>
      </c>
      <c r="D1048" s="21">
        <f>'Bruker data input page'!H1725</f>
        <v>0</v>
      </c>
      <c r="E1048" s="26">
        <f>'Bruker data input page'!L1725</f>
        <v>0</v>
      </c>
      <c r="F1048" s="26"/>
      <c r="G1048" s="26" t="str">
        <f>'Bruker data input page'!DK1048</f>
        <v>393-U1560B-33R-1A</v>
      </c>
      <c r="H1048" s="26" t="str">
        <f>'Bruker data input page'!DL1048</f>
        <v>SHLF</v>
      </c>
      <c r="I1048" s="26">
        <f>'Bruker data input page'!DM1048</f>
        <v>0</v>
      </c>
      <c r="J1048" s="26">
        <f>'Bruker data input page'!DN1048</f>
        <v>0</v>
      </c>
      <c r="K1048" s="26" t="str">
        <f>'Bruker data input page'!DO1048</f>
        <v/>
      </c>
      <c r="L1048" s="26">
        <f>'Bruker data input page'!DP1048</f>
        <v>0</v>
      </c>
      <c r="M1048" s="26">
        <f>'Bruker data input page'!DQ1048</f>
        <v>0</v>
      </c>
      <c r="N1048" s="26">
        <f>'Bruker data input page'!DR1048</f>
        <v>0</v>
      </c>
      <c r="O1048" s="26">
        <f>'Bruker data input page'!DS1048</f>
        <v>96</v>
      </c>
      <c r="P1048" s="21" t="str">
        <f>'Bruker data input page'!DT1048</f>
        <v>10A ALT</v>
      </c>
      <c r="Q1048" s="21">
        <f>'Bruker data input page'!A1048</f>
        <v>13</v>
      </c>
      <c r="R1048" s="27">
        <f>'Bruker data input page'!B1048</f>
        <v>44768.802777777775</v>
      </c>
      <c r="S1048" s="22">
        <f>'Bruker data input page'!Y1048*Calibrations!H$97+Calibrations!I$97</f>
        <v>50.644903161248699</v>
      </c>
      <c r="T1048" s="23">
        <f>Calibrations!O$97*('Bruker data input page'!AK1048/0.5993)^2+Calibrations!P$97*('Bruker data input page'!AK1048/0.5993)+Calibrations!Q$97</f>
        <v>1.5507695161949735</v>
      </c>
      <c r="U1048" s="22">
        <f>Calibrations!$V$97*'Bruker data input page'!W1048^2+Calibrations!$W$97*'Bruker data input page'!W1048+Calibrations!$X$97</f>
        <v>16.08817996779111</v>
      </c>
      <c r="V1048" s="23">
        <f>('Bruker data input page'!AS1048/0.69943)*Calibrations!AC$97+Calibrations!AD$97</f>
        <v>9.8385274969375516</v>
      </c>
      <c r="W1048" s="23">
        <f>'Bruker data input page'!U1048*Calibrations!AQ$97+Calibrations!AR$97</f>
        <v>8.9165292145875448</v>
      </c>
      <c r="X1048" s="23">
        <f>Calibrations!AJ$97*('Bruker data input page'!AQ1048/0.77446)^2+('Bruker data input page'!AQ1048/0.77446)*Calibrations!AK$97+Calibrations!AL$97</f>
        <v>0.19249443103464026</v>
      </c>
      <c r="Y1048" s="23">
        <f>('Bruker data input page'!AI1048/0.7147)*Calibrations!AX$97+Calibrations!AY$97</f>
        <v>11.090629217062496</v>
      </c>
      <c r="Z1048" s="23">
        <f>('Bruker data input page'!AG1048/0.8302)*Calibrations!BE$97+Calibrations!BF$97</f>
        <v>0.15595201158778771</v>
      </c>
      <c r="AA1048" s="23">
        <f>((('Bruker data input page'!AA1048/0.436)^2)*Calibrations!BK$97)+(('Bruker data input page'!AA1048/0.436)*Calibrations!BL$97)+Calibrations!BM$97</f>
        <v>0.1038599185205604</v>
      </c>
      <c r="AB1048" s="24">
        <f>'Bruker data input page'!AM1048*Calibrations!BS$97*10000+Calibrations!BT$97</f>
        <v>315.24311822802866</v>
      </c>
      <c r="AC1048" s="24">
        <f>Calibrations!CA$97*('Bruker data input page'!AO1048*10000)^2+('Bruker data input page'!AO1048*10000)*Calibrations!CB$97+Calibrations!CC$97</f>
        <v>299.94658240357683</v>
      </c>
      <c r="AD1048" s="24">
        <f>'Bruker data input page'!AW1048*10000*Calibrations!CI$97+Calibrations!CJ$97</f>
        <v>123.94297111896964</v>
      </c>
      <c r="AE1048" s="24">
        <f>'Bruker data input page'!AY1048*10000*Calibrations!CP$97+Calibrations!CQ$97</f>
        <v>55.626702382040129</v>
      </c>
      <c r="AF1048" s="24">
        <f>Calibrations!$CW$97*('Bruker data input page'!BA1048*10000)^2+('Bruker data input page'!BA1048*10000)*Calibrations!$CX$97+Calibrations!$CY$97</f>
        <v>79.48025356452959</v>
      </c>
      <c r="AG1048" s="24">
        <f>'Bruker data input page'!BI1048*10000*Calibrations!DD$97+Calibrations!DE$97</f>
        <v>1.9009381417320252</v>
      </c>
      <c r="AH1048" s="24">
        <f>('Bruker data input page'!BK1048*10000)*Calibrations!DK$97+Calibrations!DL$97</f>
        <v>85.580940500489461</v>
      </c>
      <c r="AI1048" s="24">
        <f>Calibrations!DR$97*('Bruker data input page'!BM1048*10000)^2+('Bruker data input page'!BM1048*10000)*Calibrations!DS$97+Calibrations!DT$97</f>
        <v>33.965005219574827</v>
      </c>
      <c r="AJ1048" s="24">
        <f>Calibrations!DY$97*('Bruker data input page'!BO1048*10000)^2+Calibrations!DZ$97*('Bruker data input page'!BO1048*10000)+Calibrations!EA$97</f>
        <v>98.170907307000647</v>
      </c>
      <c r="AK1048" s="21"/>
      <c r="AL1048" s="21"/>
    </row>
    <row r="1049" spans="2:38">
      <c r="B1049" s="27">
        <f>'Bruker data input page'!B1726</f>
        <v>0</v>
      </c>
      <c r="C1049" s="21">
        <f>'Bruker data input page'!G1726</f>
        <v>0</v>
      </c>
      <c r="D1049" s="21">
        <f>'Bruker data input page'!H1726</f>
        <v>0</v>
      </c>
      <c r="E1049" s="26">
        <f>'Bruker data input page'!L1726</f>
        <v>0</v>
      </c>
      <c r="F1049" s="26"/>
      <c r="G1049" s="26" t="str">
        <f>'Bruker data input page'!DK1049</f>
        <v>393-U1560B-33R-2A</v>
      </c>
      <c r="H1049" s="26" t="str">
        <f>'Bruker data input page'!DL1049</f>
        <v>SHLF</v>
      </c>
      <c r="I1049" s="26">
        <f>'Bruker data input page'!DM1049</f>
        <v>0</v>
      </c>
      <c r="J1049" s="26">
        <f>'Bruker data input page'!DN1049</f>
        <v>0</v>
      </c>
      <c r="K1049" s="26" t="str">
        <f>'Bruker data input page'!DO1049</f>
        <v/>
      </c>
      <c r="L1049" s="26">
        <f>'Bruker data input page'!DP1049</f>
        <v>0</v>
      </c>
      <c r="M1049" s="26">
        <f>'Bruker data input page'!DQ1049</f>
        <v>0</v>
      </c>
      <c r="N1049" s="26">
        <f>'Bruker data input page'!DR1049</f>
        <v>0</v>
      </c>
      <c r="O1049" s="26">
        <f>'Bruker data input page'!DS1049</f>
        <v>4</v>
      </c>
      <c r="P1049" s="21" t="str">
        <f>'Bruker data input page'!DT1049</f>
        <v>1A ALT</v>
      </c>
      <c r="Q1049" s="21">
        <f>'Bruker data input page'!A1049</f>
        <v>14</v>
      </c>
      <c r="R1049" s="27">
        <f>'Bruker data input page'!B1049</f>
        <v>44768.811111111114</v>
      </c>
      <c r="S1049" s="22">
        <f>'Bruker data input page'!Y1049*Calibrations!H$97+Calibrations!I$97</f>
        <v>55.370295750830913</v>
      </c>
      <c r="T1049" s="23">
        <f>Calibrations!O$97*('Bruker data input page'!AK1049/0.5993)^2+Calibrations!P$97*('Bruker data input page'!AK1049/0.5993)+Calibrations!Q$97</f>
        <v>1.5682237799908891</v>
      </c>
      <c r="U1049" s="22">
        <f>Calibrations!$V$97*'Bruker data input page'!W1049^2+Calibrations!$W$97*'Bruker data input page'!W1049+Calibrations!$X$97</f>
        <v>18.305687817034418</v>
      </c>
      <c r="V1049" s="23">
        <f>('Bruker data input page'!AS1049/0.69943)*Calibrations!AC$97+Calibrations!AD$97</f>
        <v>11.006709213869941</v>
      </c>
      <c r="W1049" s="23">
        <f>'Bruker data input page'!U1049*Calibrations!AQ$97+Calibrations!AR$97</f>
        <v>9.4398886298949307</v>
      </c>
      <c r="X1049" s="23">
        <f>Calibrations!AJ$97*('Bruker data input page'!AQ1049/0.77446)^2+('Bruker data input page'!AQ1049/0.77446)*Calibrations!AK$97+Calibrations!AL$97</f>
        <v>0.18520416068525108</v>
      </c>
      <c r="Y1049" s="23">
        <f>('Bruker data input page'!AI1049/0.7147)*Calibrations!AX$97+Calibrations!AY$97</f>
        <v>11.817011500346361</v>
      </c>
      <c r="Z1049" s="23">
        <f>('Bruker data input page'!AG1049/0.8302)*Calibrations!BE$97+Calibrations!BF$97</f>
        <v>0.20937802126862276</v>
      </c>
      <c r="AA1049" s="23">
        <f>((('Bruker data input page'!AA1049/0.436)^2)*Calibrations!BK$97)+(('Bruker data input page'!AA1049/0.436)*Calibrations!BL$97)+Calibrations!BM$97</f>
        <v>0.11026086060579186</v>
      </c>
      <c r="AB1049" s="24">
        <f>'Bruker data input page'!AM1049*Calibrations!BS$97*10000+Calibrations!BT$97</f>
        <v>337.53727192669544</v>
      </c>
      <c r="AC1049" s="24">
        <f>Calibrations!CA$97*('Bruker data input page'!AO1049*10000)^2+('Bruker data input page'!AO1049*10000)*Calibrations!CB$97+Calibrations!CC$97</f>
        <v>310.99045777875426</v>
      </c>
      <c r="AD1049" s="24">
        <f>'Bruker data input page'!AW1049*10000*Calibrations!CI$97+Calibrations!CJ$97</f>
        <v>97.252711456742787</v>
      </c>
      <c r="AE1049" s="24">
        <f>'Bruker data input page'!AY1049*10000*Calibrations!CP$97+Calibrations!CQ$97</f>
        <v>60.766508724054461</v>
      </c>
      <c r="AF1049" s="24">
        <f>Calibrations!$CW$97*('Bruker data input page'!BA1049*10000)^2+('Bruker data input page'!BA1049*10000)*Calibrations!$CX$97+Calibrations!$CY$97</f>
        <v>89.920633513111184</v>
      </c>
      <c r="AG1049" s="24">
        <f>'Bruker data input page'!BI1049*10000*Calibrations!DD$97+Calibrations!DE$97</f>
        <v>4.1610912678326706</v>
      </c>
      <c r="AH1049" s="24">
        <f>('Bruker data input page'!BK1049*10000)*Calibrations!DK$97+Calibrations!DL$97</f>
        <v>89.553650944811025</v>
      </c>
      <c r="AI1049" s="24">
        <f>Calibrations!DR$97*('Bruker data input page'!BM1049*10000)^2+('Bruker data input page'!BM1049*10000)*Calibrations!DS$97+Calibrations!DT$97</f>
        <v>29.725107834104254</v>
      </c>
      <c r="AJ1049" s="24">
        <f>Calibrations!DY$97*('Bruker data input page'!BO1049*10000)^2+Calibrations!DZ$97*('Bruker data input page'!BO1049*10000)+Calibrations!EA$97</f>
        <v>85.460626523355529</v>
      </c>
      <c r="AK1049" s="21"/>
      <c r="AL1049" s="21"/>
    </row>
    <row r="1050" spans="2:38">
      <c r="B1050" s="27">
        <f>'Bruker data input page'!B1727</f>
        <v>0</v>
      </c>
      <c r="C1050" s="21">
        <f>'Bruker data input page'!G1727</f>
        <v>0</v>
      </c>
      <c r="D1050" s="21">
        <f>'Bruker data input page'!H1727</f>
        <v>0</v>
      </c>
      <c r="E1050" s="26">
        <f>'Bruker data input page'!L1727</f>
        <v>0</v>
      </c>
      <c r="F1050" s="26"/>
      <c r="G1050" s="26" t="str">
        <f>'Bruker data input page'!DK1050</f>
        <v>393-U1560B-33R-2A</v>
      </c>
      <c r="H1050" s="26" t="str">
        <f>'Bruker data input page'!DL1050</f>
        <v>SHLF</v>
      </c>
      <c r="I1050" s="26">
        <f>'Bruker data input page'!DM1050</f>
        <v>0</v>
      </c>
      <c r="J1050" s="26">
        <f>'Bruker data input page'!DN1050</f>
        <v>0</v>
      </c>
      <c r="K1050" s="26" t="str">
        <f>'Bruker data input page'!DO1050</f>
        <v/>
      </c>
      <c r="L1050" s="26">
        <f>'Bruker data input page'!DP1050</f>
        <v>0</v>
      </c>
      <c r="M1050" s="26">
        <f>'Bruker data input page'!DQ1050</f>
        <v>0</v>
      </c>
      <c r="N1050" s="26">
        <f>'Bruker data input page'!DR1050</f>
        <v>0</v>
      </c>
      <c r="O1050" s="26">
        <f>'Bruker data input page'!DS1050</f>
        <v>16</v>
      </c>
      <c r="P1050" s="21" t="str">
        <f>'Bruker data input page'!DT1050</f>
        <v>1B BKGD</v>
      </c>
      <c r="Q1050" s="21">
        <f>'Bruker data input page'!A1050</f>
        <v>15</v>
      </c>
      <c r="R1050" s="27">
        <f>'Bruker data input page'!B1050</f>
        <v>44768.813194444447</v>
      </c>
      <c r="S1050" s="22">
        <f>'Bruker data input page'!Y1050*Calibrations!H$97+Calibrations!I$97</f>
        <v>53.538999681251809</v>
      </c>
      <c r="T1050" s="23">
        <f>Calibrations!O$97*('Bruker data input page'!AK1050/0.5993)^2+Calibrations!P$97*('Bruker data input page'!AK1050/0.5993)+Calibrations!Q$97</f>
        <v>1.4777044228342604</v>
      </c>
      <c r="U1050" s="22">
        <f>Calibrations!$V$97*'Bruker data input page'!W1050^2+Calibrations!$W$97*'Bruker data input page'!W1050+Calibrations!$X$97</f>
        <v>19.138043202409293</v>
      </c>
      <c r="V1050" s="23">
        <f>('Bruker data input page'!AS1050/0.69943)*Calibrations!AC$97+Calibrations!AD$97</f>
        <v>9.202842065905104</v>
      </c>
      <c r="W1050" s="23">
        <f>'Bruker data input page'!U1050*Calibrations!AQ$97+Calibrations!AR$97</f>
        <v>10.553308235641232</v>
      </c>
      <c r="X1050" s="23">
        <f>Calibrations!AJ$97*('Bruker data input page'!AQ1050/0.77446)^2+('Bruker data input page'!AQ1050/0.77446)*Calibrations!AK$97+Calibrations!AL$97</f>
        <v>0.14502942004599473</v>
      </c>
      <c r="Y1050" s="23">
        <f>('Bruker data input page'!AI1050/0.7147)*Calibrations!AX$97+Calibrations!AY$97</f>
        <v>11.208165817920836</v>
      </c>
      <c r="Z1050" s="23">
        <f>('Bruker data input page'!AG1050/0.8302)*Calibrations!BE$97+Calibrations!BF$97</f>
        <v>0.2318652400325901</v>
      </c>
      <c r="AA1050" s="23">
        <f>((('Bruker data input page'!AA1050/0.436)^2)*Calibrations!BK$97)+(('Bruker data input page'!AA1050/0.436)*Calibrations!BL$97)+Calibrations!BM$97</f>
        <v>8.909809437343319E-2</v>
      </c>
      <c r="AB1050" s="24">
        <f>'Bruker data input page'!AM1050*Calibrations!BS$97*10000+Calibrations!BT$97</f>
        <v>277.51455043028483</v>
      </c>
      <c r="AC1050" s="24">
        <f>Calibrations!CA$97*('Bruker data input page'!AO1050*10000)^2+('Bruker data input page'!AO1050*10000)*Calibrations!CB$97+Calibrations!CC$97</f>
        <v>234.46442488118254</v>
      </c>
      <c r="AD1050" s="24">
        <f>'Bruker data input page'!AW1050*10000*Calibrations!CI$97+Calibrations!CJ$97</f>
        <v>108.12652094876111</v>
      </c>
      <c r="AE1050" s="24">
        <f>'Bruker data input page'!AY1050*10000*Calibrations!CP$97+Calibrations!CQ$97</f>
        <v>56.654663650442998</v>
      </c>
      <c r="AF1050" s="24">
        <f>Calibrations!$CW$97*('Bruker data input page'!BA1050*10000)^2+('Bruker data input page'!BA1050*10000)*Calibrations!$CX$97+Calibrations!$CY$97</f>
        <v>72.762235374685773</v>
      </c>
      <c r="AG1050" s="24">
        <f>'Bruker data input page'!BI1050*10000*Calibrations!DD$97+Calibrations!DE$97</f>
        <v>5.2911678308829933</v>
      </c>
      <c r="AH1050" s="24">
        <f>('Bruker data input page'!BK1050*10000)*Calibrations!DK$97+Calibrations!DL$97</f>
        <v>86.574118111569859</v>
      </c>
      <c r="AI1050" s="24">
        <f>Calibrations!DR$97*('Bruker data input page'!BM1050*10000)^2+('Bruker data input page'!BM1050*10000)*Calibrations!DS$97+Calibrations!DT$97</f>
        <v>32.905465640200383</v>
      </c>
      <c r="AJ1050" s="24">
        <f>Calibrations!DY$97*('Bruker data input page'!BO1050*10000)^2+Calibrations!DZ$97*('Bruker data input page'!BO1050*10000)+Calibrations!EA$97</f>
        <v>85.460626523355529</v>
      </c>
      <c r="AK1050" s="21"/>
      <c r="AL1050" s="21"/>
    </row>
    <row r="1051" spans="2:38">
      <c r="B1051" s="27">
        <f>'Bruker data input page'!B1728</f>
        <v>0</v>
      </c>
      <c r="C1051" s="21">
        <f>'Bruker data input page'!G1728</f>
        <v>0</v>
      </c>
      <c r="D1051" s="21">
        <f>'Bruker data input page'!H1728</f>
        <v>0</v>
      </c>
      <c r="E1051" s="26">
        <f>'Bruker data input page'!L1728</f>
        <v>0</v>
      </c>
      <c r="F1051" s="26"/>
      <c r="G1051" s="26" t="str">
        <f>'Bruker data input page'!DK1051</f>
        <v>393-U1560B-33R-2A</v>
      </c>
      <c r="H1051" s="26" t="str">
        <f>'Bruker data input page'!DL1051</f>
        <v>SHLF</v>
      </c>
      <c r="I1051" s="26">
        <f>'Bruker data input page'!DM1051</f>
        <v>0</v>
      </c>
      <c r="J1051" s="26">
        <f>'Bruker data input page'!DN1051</f>
        <v>0</v>
      </c>
      <c r="K1051" s="26" t="str">
        <f>'Bruker data input page'!DO1051</f>
        <v/>
      </c>
      <c r="L1051" s="26">
        <f>'Bruker data input page'!DP1051</f>
        <v>0</v>
      </c>
      <c r="M1051" s="26">
        <f>'Bruker data input page'!DQ1051</f>
        <v>0</v>
      </c>
      <c r="N1051" s="26">
        <f>'Bruker data input page'!DR1051</f>
        <v>0</v>
      </c>
      <c r="O1051" s="26">
        <f>'Bruker data input page'!DS1051</f>
        <v>29</v>
      </c>
      <c r="P1051" s="21" t="str">
        <f>'Bruker data input page'!DT1051</f>
        <v>2A BKGD</v>
      </c>
      <c r="Q1051" s="21">
        <f>'Bruker data input page'!A1051</f>
        <v>16</v>
      </c>
      <c r="R1051" s="27">
        <f>'Bruker data input page'!B1051</f>
        <v>44768.816666666666</v>
      </c>
      <c r="S1051" s="22">
        <f>'Bruker data input page'!Y1051*Calibrations!H$97+Calibrations!I$97</f>
        <v>51.867509828086369</v>
      </c>
      <c r="T1051" s="23">
        <f>Calibrations!O$97*('Bruker data input page'!AK1051/0.5993)^2+Calibrations!P$97*('Bruker data input page'!AK1051/0.5993)+Calibrations!Q$97</f>
        <v>1.162710261111261</v>
      </c>
      <c r="U1051" s="22">
        <f>Calibrations!$V$97*'Bruker data input page'!W1051^2+Calibrations!$W$97*'Bruker data input page'!W1051+Calibrations!$X$97</f>
        <v>22.288654323110411</v>
      </c>
      <c r="V1051" s="23">
        <f>('Bruker data input page'!AS1051/0.69943)*Calibrations!AC$97+Calibrations!AD$97</f>
        <v>7.9028315387337003</v>
      </c>
      <c r="W1051" s="23">
        <f>'Bruker data input page'!U1051*Calibrations!AQ$97+Calibrations!AR$97</f>
        <v>9.1949324499191434</v>
      </c>
      <c r="X1051" s="23">
        <f>Calibrations!AJ$97*('Bruker data input page'!AQ1051/0.77446)^2+('Bruker data input page'!AQ1051/0.77446)*Calibrations!AK$97+Calibrations!AL$97</f>
        <v>0.12863523620333678</v>
      </c>
      <c r="Y1051" s="23">
        <f>('Bruker data input page'!AI1051/0.7147)*Calibrations!AX$97+Calibrations!AY$97</f>
        <v>12.641442450667498</v>
      </c>
      <c r="Z1051" s="23">
        <f>('Bruker data input page'!AG1051/0.8302)*Calibrations!BE$97+Calibrations!BF$97</f>
        <v>0.23171431910128829</v>
      </c>
      <c r="AA1051" s="23">
        <f>((('Bruker data input page'!AA1051/0.436)^2)*Calibrations!BK$97)+(('Bruker data input page'!AA1051/0.436)*Calibrations!BL$97)+Calibrations!BM$97</f>
        <v>0.1113883147210636</v>
      </c>
      <c r="AB1051" s="24">
        <f>'Bruker data input page'!AM1051*Calibrations!BS$97*10000+Calibrations!BT$97</f>
        <v>348.68434877602886</v>
      </c>
      <c r="AC1051" s="24">
        <f>Calibrations!CA$97*('Bruker data input page'!AO1051*10000)^2+('Bruker data input page'!AO1051*10000)*Calibrations!CB$97+Calibrations!CC$97</f>
        <v>197.56661631696565</v>
      </c>
      <c r="AD1051" s="24">
        <f>'Bruker data input page'!AW1051*10000*Calibrations!CI$97+Calibrations!CJ$97</f>
        <v>57.711586031221515</v>
      </c>
      <c r="AE1051" s="24">
        <f>'Bruker data input page'!AY1051*10000*Calibrations!CP$97+Calibrations!CQ$97</f>
        <v>51.514857308428674</v>
      </c>
      <c r="AF1051" s="24">
        <f>Calibrations!$CW$97*('Bruker data input page'!BA1051*10000)^2+('Bruker data input page'!BA1051*10000)*Calibrations!$CX$97+Calibrations!$CY$97</f>
        <v>68.660243886509832</v>
      </c>
      <c r="AG1051" s="24">
        <f>'Bruker data input page'!BI1051*10000*Calibrations!DD$97+Calibrations!DE$97</f>
        <v>6.421244393933315</v>
      </c>
      <c r="AH1051" s="24">
        <f>('Bruker data input page'!BK1051*10000)*Calibrations!DK$97+Calibrations!DL$97</f>
        <v>88.560473333730641</v>
      </c>
      <c r="AI1051" s="24">
        <f>Calibrations!DR$97*('Bruker data input page'!BM1051*10000)^2+('Bruker data input page'!BM1051*10000)*Calibrations!DS$97+Calibrations!DT$97</f>
        <v>26.542141426048879</v>
      </c>
      <c r="AJ1051" s="24">
        <f>Calibrations!DY$97*('Bruker data input page'!BO1051*10000)^2+Calibrations!DZ$97*('Bruker data input page'!BO1051*10000)+Calibrations!EA$97</f>
        <v>79.50533291755913</v>
      </c>
      <c r="AK1051" s="21"/>
      <c r="AL1051" s="21"/>
    </row>
    <row r="1052" spans="2:38">
      <c r="B1052" s="27">
        <f>'Bruker data input page'!B1729</f>
        <v>0</v>
      </c>
      <c r="C1052" s="21">
        <f>'Bruker data input page'!G1729</f>
        <v>0</v>
      </c>
      <c r="D1052" s="21">
        <f>'Bruker data input page'!H1729</f>
        <v>0</v>
      </c>
      <c r="E1052" s="26">
        <f>'Bruker data input page'!L1729</f>
        <v>0</v>
      </c>
      <c r="F1052" s="26"/>
      <c r="G1052" s="26" t="str">
        <f>'Bruker data input page'!DK1052</f>
        <v>393-U1560B-33R-2A</v>
      </c>
      <c r="H1052" s="26" t="str">
        <f>'Bruker data input page'!DL1052</f>
        <v>SHLF</v>
      </c>
      <c r="I1052" s="26">
        <f>'Bruker data input page'!DM1052</f>
        <v>0</v>
      </c>
      <c r="J1052" s="26">
        <f>'Bruker data input page'!DN1052</f>
        <v>0</v>
      </c>
      <c r="K1052" s="26" t="str">
        <f>'Bruker data input page'!DO1052</f>
        <v/>
      </c>
      <c r="L1052" s="26">
        <f>'Bruker data input page'!DP1052</f>
        <v>0</v>
      </c>
      <c r="M1052" s="26">
        <f>'Bruker data input page'!DQ1052</f>
        <v>0</v>
      </c>
      <c r="N1052" s="26">
        <f>'Bruker data input page'!DR1052</f>
        <v>0</v>
      </c>
      <c r="O1052" s="26">
        <f>'Bruker data input page'!DS1052</f>
        <v>50</v>
      </c>
      <c r="P1052" s="21" t="str">
        <f>'Bruker data input page'!DT1052</f>
        <v>3A BKGD</v>
      </c>
      <c r="Q1052" s="21">
        <f>'Bruker data input page'!A1052</f>
        <v>17</v>
      </c>
      <c r="R1052" s="27">
        <f>'Bruker data input page'!B1052</f>
        <v>44768.818749999999</v>
      </c>
      <c r="S1052" s="22">
        <f>'Bruker data input page'!Y1052*Calibrations!H$97+Calibrations!I$97</f>
        <v>53.236140167765974</v>
      </c>
      <c r="T1052" s="23">
        <f>Calibrations!O$97*('Bruker data input page'!AK1052/0.5993)^2+Calibrations!P$97*('Bruker data input page'!AK1052/0.5993)+Calibrations!Q$97</f>
        <v>1.4842057304443028</v>
      </c>
      <c r="U1052" s="22">
        <f>Calibrations!$V$97*'Bruker data input page'!W1052^2+Calibrations!$W$97*'Bruker data input page'!W1052+Calibrations!$X$97</f>
        <v>20.192142679533134</v>
      </c>
      <c r="V1052" s="23">
        <f>('Bruker data input page'!AS1052/0.69943)*Calibrations!AC$97+Calibrations!AD$97</f>
        <v>8.8922672051018399</v>
      </c>
      <c r="W1052" s="23">
        <f>'Bruker data input page'!U1052*Calibrations!AQ$97+Calibrations!AR$97</f>
        <v>8.3400025147550281</v>
      </c>
      <c r="X1052" s="23">
        <f>Calibrations!AJ$97*('Bruker data input page'!AQ1052/0.77446)^2+('Bruker data input page'!AQ1052/0.77446)*Calibrations!AK$97+Calibrations!AL$97</f>
        <v>0.14478065491511238</v>
      </c>
      <c r="Y1052" s="23">
        <f>('Bruker data input page'!AI1052/0.7147)*Calibrations!AX$97+Calibrations!AY$97</f>
        <v>12.957969125776945</v>
      </c>
      <c r="Z1052" s="23">
        <f>('Bruker data input page'!AG1052/0.8302)*Calibrations!BE$97+Calibrations!BF$97</f>
        <v>0.21662222597110889</v>
      </c>
      <c r="AA1052" s="23">
        <f>((('Bruker data input page'!AA1052/0.436)^2)*Calibrations!BK$97)+(('Bruker data input page'!AA1052/0.436)*Calibrations!BL$97)+Calibrations!BM$97</f>
        <v>9.251422672557745E-2</v>
      </c>
      <c r="AB1052" s="24">
        <f>'Bruker data input page'!AM1052*Calibrations!BS$97*10000+Calibrations!BT$97</f>
        <v>350.39928367592631</v>
      </c>
      <c r="AC1052" s="24">
        <f>Calibrations!CA$97*('Bruker data input page'!AO1052*10000)^2+('Bruker data input page'!AO1052*10000)*Calibrations!CB$97+Calibrations!CC$97</f>
        <v>287.54262588190625</v>
      </c>
      <c r="AD1052" s="24">
        <f>'Bruker data input page'!AW1052*10000*Calibrations!CI$97+Calibrations!CJ$97</f>
        <v>68.585395523239868</v>
      </c>
      <c r="AE1052" s="24">
        <f>'Bruker data input page'!AY1052*10000*Calibrations!CP$97+Calibrations!CQ$97</f>
        <v>51.514857308428674</v>
      </c>
      <c r="AF1052" s="24">
        <f>Calibrations!$CW$97*('Bruker data input page'!BA1052*10000)^2+('Bruker data input page'!BA1052*10000)*Calibrations!$CX$97+Calibrations!$CY$97</f>
        <v>78.148513355605772</v>
      </c>
      <c r="AG1052" s="24">
        <f>'Bruker data input page'!BI1052*10000*Calibrations!DD$97+Calibrations!DE$97</f>
        <v>1.9009381417320252</v>
      </c>
      <c r="AH1052" s="24">
        <f>('Bruker data input page'!BK1052*10000)*Calibrations!DK$97+Calibrations!DL$97</f>
        <v>99.485427055614949</v>
      </c>
      <c r="AI1052" s="24">
        <f>Calibrations!DR$97*('Bruker data input page'!BM1052*10000)^2+('Bruker data input page'!BM1052*10000)*Calibrations!DS$97+Calibrations!DT$97</f>
        <v>31.845636216163818</v>
      </c>
      <c r="AJ1052" s="24">
        <f>Calibrations!DY$97*('Bruker data input page'!BO1052*10000)^2+Calibrations!DZ$97*('Bruker data input page'!BO1052*10000)+Calibrations!EA$97</f>
        <v>85.460626523355529</v>
      </c>
      <c r="AK1052" s="21"/>
      <c r="AL1052" s="21"/>
    </row>
    <row r="1053" spans="2:38">
      <c r="B1053" s="27">
        <f>'Bruker data input page'!B1730</f>
        <v>0</v>
      </c>
      <c r="C1053" s="21">
        <f>'Bruker data input page'!G1730</f>
        <v>0</v>
      </c>
      <c r="D1053" s="21">
        <f>'Bruker data input page'!H1730</f>
        <v>0</v>
      </c>
      <c r="E1053" s="26">
        <f>'Bruker data input page'!L1730</f>
        <v>0</v>
      </c>
      <c r="F1053" s="26"/>
      <c r="G1053" s="26" t="str">
        <f>'Bruker data input page'!DK1053</f>
        <v>393-U1560B-33R-2A</v>
      </c>
      <c r="H1053" s="26" t="str">
        <f>'Bruker data input page'!DL1053</f>
        <v>SHLF</v>
      </c>
      <c r="I1053" s="26">
        <f>'Bruker data input page'!DM1053</f>
        <v>0</v>
      </c>
      <c r="J1053" s="26">
        <f>'Bruker data input page'!DN1053</f>
        <v>0</v>
      </c>
      <c r="K1053" s="26" t="str">
        <f>'Bruker data input page'!DO1053</f>
        <v/>
      </c>
      <c r="L1053" s="26">
        <f>'Bruker data input page'!DP1053</f>
        <v>0</v>
      </c>
      <c r="M1053" s="26">
        <f>'Bruker data input page'!DQ1053</f>
        <v>0</v>
      </c>
      <c r="N1053" s="26">
        <f>'Bruker data input page'!DR1053</f>
        <v>0</v>
      </c>
      <c r="O1053" s="26">
        <f>'Bruker data input page'!DS1053</f>
        <v>77</v>
      </c>
      <c r="P1053" s="21" t="str">
        <f>'Bruker data input page'!DT1053</f>
        <v>5A ALT</v>
      </c>
      <c r="Q1053" s="21">
        <f>'Bruker data input page'!A1053</f>
        <v>18</v>
      </c>
      <c r="R1053" s="27">
        <f>'Bruker data input page'!B1053</f>
        <v>44768.820833333331</v>
      </c>
      <c r="S1053" s="22">
        <f>'Bruker data input page'!Y1053*Calibrations!H$97+Calibrations!I$97</f>
        <v>53.991209688441721</v>
      </c>
      <c r="T1053" s="23">
        <f>Calibrations!O$97*('Bruker data input page'!AK1053/0.5993)^2+Calibrations!P$97*('Bruker data input page'!AK1053/0.5993)+Calibrations!Q$97</f>
        <v>1.5842586946136474</v>
      </c>
      <c r="U1053" s="22">
        <f>Calibrations!$V$97*'Bruker data input page'!W1053^2+Calibrations!$W$97*'Bruker data input page'!W1053+Calibrations!$X$97</f>
        <v>18.984876452590338</v>
      </c>
      <c r="V1053" s="23">
        <f>('Bruker data input page'!AS1053/0.69943)*Calibrations!AC$97+Calibrations!AD$97</f>
        <v>10.91474566611587</v>
      </c>
      <c r="W1053" s="23">
        <f>'Bruker data input page'!U1053*Calibrations!AQ$97+Calibrations!AR$97</f>
        <v>10.109409743751407</v>
      </c>
      <c r="X1053" s="23">
        <f>Calibrations!AJ$97*('Bruker data input page'!AQ1053/0.77446)^2+('Bruker data input page'!AQ1053/0.77446)*Calibrations!AK$97+Calibrations!AL$97</f>
        <v>0.16655054678080139</v>
      </c>
      <c r="Y1053" s="23">
        <f>('Bruker data input page'!AI1053/0.7147)*Calibrations!AX$97+Calibrations!AY$97</f>
        <v>11.840153421758885</v>
      </c>
      <c r="Z1053" s="23">
        <f>('Bruker data input page'!AG1053/0.8302)*Calibrations!BE$97+Calibrations!BF$97</f>
        <v>0.17059134192406175</v>
      </c>
      <c r="AA1053" s="23">
        <f>((('Bruker data input page'!AA1053/0.436)^2)*Calibrations!BK$97)+(('Bruker data input page'!AA1053/0.436)*Calibrations!BL$97)+Calibrations!BM$97</f>
        <v>4.4942734139794341E-2</v>
      </c>
      <c r="AB1053" s="24">
        <f>'Bruker data input page'!AM1053*Calibrations!BS$97*10000+Calibrations!BT$97</f>
        <v>338.39473937664411</v>
      </c>
      <c r="AC1053" s="24">
        <f>Calibrations!CA$97*('Bruker data input page'!AO1053*10000)^2+('Bruker data input page'!AO1053*10000)*Calibrations!CB$97+Calibrations!CC$97</f>
        <v>336.89523750842795</v>
      </c>
      <c r="AD1053" s="24">
        <f>'Bruker data input page'!AW1053*10000*Calibrations!CI$97+Calibrations!CJ$97</f>
        <v>97.252711456742787</v>
      </c>
      <c r="AE1053" s="24">
        <f>'Bruker data input page'!AY1053*10000*Calibrations!CP$97+Calibrations!CQ$97</f>
        <v>60.766508724054461</v>
      </c>
      <c r="AF1053" s="24">
        <f>Calibrations!$CW$97*('Bruker data input page'!BA1053*10000)^2+('Bruker data input page'!BA1053*10000)*Calibrations!$CX$97+Calibrations!$CY$97</f>
        <v>84.74789725500014</v>
      </c>
      <c r="AG1053" s="24">
        <f>'Bruker data input page'!BI1053*10000*Calibrations!DD$97+Calibrations!DE$97</f>
        <v>1.9009381417320252</v>
      </c>
      <c r="AH1053" s="24">
        <f>('Bruker data input page'!BK1053*10000)*Calibrations!DK$97+Calibrations!DL$97</f>
        <v>87.567295722650243</v>
      </c>
      <c r="AI1053" s="24">
        <f>Calibrations!DR$97*('Bruker data input page'!BM1053*10000)^2+('Bruker data input page'!BM1053*10000)*Calibrations!DS$97+Calibrations!DT$97</f>
        <v>35.02425495428713</v>
      </c>
      <c r="AJ1053" s="24">
        <f>Calibrations!DY$97*('Bruker data input page'!BO1053*10000)^2+Calibrations!DZ$97*('Bruker data input page'!BO1053*10000)+Calibrations!EA$97</f>
        <v>90.553094544379476</v>
      </c>
      <c r="AK1053" s="21"/>
      <c r="AL1053" s="21"/>
    </row>
    <row r="1054" spans="2:38">
      <c r="B1054" s="27">
        <f>'Bruker data input page'!B1731</f>
        <v>0</v>
      </c>
      <c r="C1054" s="21">
        <f>'Bruker data input page'!G1731</f>
        <v>0</v>
      </c>
      <c r="D1054" s="21">
        <f>'Bruker data input page'!H1731</f>
        <v>0</v>
      </c>
      <c r="E1054" s="26">
        <f>'Bruker data input page'!L1731</f>
        <v>0</v>
      </c>
      <c r="F1054" s="26"/>
      <c r="G1054" s="26" t="str">
        <f>'Bruker data input page'!DK1054</f>
        <v>393-U1560B-34R-1A</v>
      </c>
      <c r="H1054" s="26" t="str">
        <f>'Bruker data input page'!DL1054</f>
        <v>SHLF</v>
      </c>
      <c r="I1054" s="26">
        <f>'Bruker data input page'!DM1054</f>
        <v>0</v>
      </c>
      <c r="J1054" s="26">
        <f>'Bruker data input page'!DN1054</f>
        <v>0</v>
      </c>
      <c r="K1054" s="26" t="str">
        <f>'Bruker data input page'!DO1054</f>
        <v/>
      </c>
      <c r="L1054" s="26">
        <f>'Bruker data input page'!DP1054</f>
        <v>0</v>
      </c>
      <c r="M1054" s="26">
        <f>'Bruker data input page'!DQ1054</f>
        <v>0</v>
      </c>
      <c r="N1054" s="26">
        <f>'Bruker data input page'!DR1054</f>
        <v>0</v>
      </c>
      <c r="O1054" s="26">
        <f>'Bruker data input page'!DS1054</f>
        <v>2</v>
      </c>
      <c r="P1054" s="21" t="str">
        <f>'Bruker data input page'!DT1054</f>
        <v>1A ALT</v>
      </c>
      <c r="Q1054" s="21">
        <f>'Bruker data input page'!A1054</f>
        <v>19</v>
      </c>
      <c r="R1054" s="27">
        <f>'Bruker data input page'!B1054</f>
        <v>44768.824999999997</v>
      </c>
      <c r="S1054" s="22">
        <f>'Bruker data input page'!Y1054*Calibrations!H$97+Calibrations!I$97</f>
        <v>53.625972283790695</v>
      </c>
      <c r="T1054" s="23">
        <f>Calibrations!O$97*('Bruker data input page'!AK1054/0.5993)^2+Calibrations!P$97*('Bruker data input page'!AK1054/0.5993)+Calibrations!Q$97</f>
        <v>1.6350060680622009</v>
      </c>
      <c r="U1054" s="22">
        <f>Calibrations!$V$97*'Bruker data input page'!W1054^2+Calibrations!$W$97*'Bruker data input page'!W1054+Calibrations!$X$97</f>
        <v>17.538513502655483</v>
      </c>
      <c r="V1054" s="23">
        <f>('Bruker data input page'!AS1054/0.69943)*Calibrations!AC$97+Calibrations!AD$97</f>
        <v>11.385357248519334</v>
      </c>
      <c r="W1054" s="23">
        <f>'Bruker data input page'!U1054*Calibrations!AQ$97+Calibrations!AR$97</f>
        <v>9.8114796148305778</v>
      </c>
      <c r="X1054" s="23">
        <f>Calibrations!AJ$97*('Bruker data input page'!AQ1054/0.77446)^2+('Bruker data input page'!AQ1054/0.77446)*Calibrations!AK$97+Calibrations!AL$97</f>
        <v>0.17466447831453813</v>
      </c>
      <c r="Y1054" s="23">
        <f>('Bruker data input page'!AI1054/0.7147)*Calibrations!AX$97+Calibrations!AY$97</f>
        <v>11.711959357092145</v>
      </c>
      <c r="Z1054" s="23">
        <f>('Bruker data input page'!AG1054/0.8302)*Calibrations!BE$97+Calibrations!BF$97</f>
        <v>0.134521239342933</v>
      </c>
      <c r="AA1054" s="23">
        <f>((('Bruker data input page'!AA1054/0.436)^2)*Calibrations!BK$97)+(('Bruker data input page'!AA1054/0.436)*Calibrations!BL$97)+Calibrations!BM$97</f>
        <v>7.9960372624096041E-2</v>
      </c>
      <c r="AB1054" s="24">
        <f>'Bruker data input page'!AM1054*Calibrations!BS$97*10000+Calibrations!BT$97</f>
        <v>340.10967427654163</v>
      </c>
      <c r="AC1054" s="24">
        <f>Calibrations!CA$97*('Bruker data input page'!AO1054*10000)^2+('Bruker data input page'!AO1054*10000)*Calibrations!CB$97+Calibrations!CC$97</f>
        <v>295.22995398121873</v>
      </c>
      <c r="AD1054" s="24">
        <f>'Bruker data input page'!AW1054*10000*Calibrations!CI$97+Calibrations!CJ$97</f>
        <v>90.333014507276559</v>
      </c>
      <c r="AE1054" s="24">
        <f>'Bruker data input page'!AY1054*10000*Calibrations!CP$97+Calibrations!CQ$97</f>
        <v>64.878353797665909</v>
      </c>
      <c r="AF1054" s="24">
        <f>Calibrations!$CW$97*('Bruker data input page'!BA1054*10000)^2+('Bruker data input page'!BA1054*10000)*Calibrations!$CX$97+Calibrations!$CY$97</f>
        <v>103.6562917748126</v>
      </c>
      <c r="AG1054" s="24">
        <f>'Bruker data input page'!BI1054*10000*Calibrations!DD$97+Calibrations!DE$97</f>
        <v>1.9009381417320252</v>
      </c>
      <c r="AH1054" s="24">
        <f>('Bruker data input page'!BK1054*10000)*Calibrations!DK$97+Calibrations!DL$97</f>
        <v>93.526361389132575</v>
      </c>
      <c r="AI1054" s="24">
        <f>Calibrations!DR$97*('Bruker data input page'!BM1054*10000)^2+('Bruker data input page'!BM1054*10000)*Calibrations!DS$97+Calibrations!DT$97</f>
        <v>35.02425495428713</v>
      </c>
      <c r="AJ1054" s="24">
        <f>Calibrations!DY$97*('Bruker data input page'!BO1054*10000)^2+Calibrations!DZ$97*('Bruker data input page'!BO1054*10000)+Calibrations!EA$97</f>
        <v>90.553094544379476</v>
      </c>
      <c r="AK1054" s="21"/>
      <c r="AL1054" s="21"/>
    </row>
    <row r="1055" spans="2:38">
      <c r="B1055" s="27">
        <f>'Bruker data input page'!B1732</f>
        <v>0</v>
      </c>
      <c r="C1055" s="21">
        <f>'Bruker data input page'!G1732</f>
        <v>0</v>
      </c>
      <c r="D1055" s="21">
        <f>'Bruker data input page'!H1732</f>
        <v>0</v>
      </c>
      <c r="E1055" s="26">
        <f>'Bruker data input page'!L1732</f>
        <v>0</v>
      </c>
      <c r="F1055" s="26"/>
      <c r="G1055" s="26" t="str">
        <f>'Bruker data input page'!DK1055</f>
        <v>393-U1560B-34R-1A</v>
      </c>
      <c r="H1055" s="26" t="str">
        <f>'Bruker data input page'!DL1055</f>
        <v>SHLF</v>
      </c>
      <c r="I1055" s="26">
        <f>'Bruker data input page'!DM1055</f>
        <v>0</v>
      </c>
      <c r="J1055" s="26">
        <f>'Bruker data input page'!DN1055</f>
        <v>0</v>
      </c>
      <c r="K1055" s="26" t="str">
        <f>'Bruker data input page'!DO1055</f>
        <v/>
      </c>
      <c r="L1055" s="26">
        <f>'Bruker data input page'!DP1055</f>
        <v>0</v>
      </c>
      <c r="M1055" s="26">
        <f>'Bruker data input page'!DQ1055</f>
        <v>0</v>
      </c>
      <c r="N1055" s="26">
        <f>'Bruker data input page'!DR1055</f>
        <v>0</v>
      </c>
      <c r="O1055" s="26">
        <f>'Bruker data input page'!DS1055</f>
        <v>18</v>
      </c>
      <c r="P1055" s="21" t="str">
        <f>'Bruker data input page'!DT1055</f>
        <v>2A ALT NEAR VEIN</v>
      </c>
      <c r="Q1055" s="21">
        <f>'Bruker data input page'!A1055</f>
        <v>20</v>
      </c>
      <c r="R1055" s="27">
        <f>'Bruker data input page'!B1055</f>
        <v>44768.827777777777</v>
      </c>
      <c r="S1055" s="22">
        <f>'Bruker data input page'!Y1055*Calibrations!H$97+Calibrations!I$97</f>
        <v>44.343666818287666</v>
      </c>
      <c r="T1055" s="23">
        <f>Calibrations!O$97*('Bruker data input page'!AK1055/0.5993)^2+Calibrations!P$97*('Bruker data input page'!AK1055/0.5993)+Calibrations!Q$97</f>
        <v>1.3987028715206367</v>
      </c>
      <c r="U1055" s="22">
        <f>Calibrations!$V$97*'Bruker data input page'!W1055^2+Calibrations!$W$97*'Bruker data input page'!W1055+Calibrations!$X$97</f>
        <v>15.316580053000974</v>
      </c>
      <c r="V1055" s="23">
        <f>('Bruker data input page'!AS1055/0.69943)*Calibrations!AC$97+Calibrations!AD$97</f>
        <v>10.457950203562783</v>
      </c>
      <c r="W1055" s="23">
        <f>'Bruker data input page'!U1055*Calibrations!AQ$97+Calibrations!AR$97</f>
        <v>5.9492147313449273</v>
      </c>
      <c r="X1055" s="23">
        <f>Calibrations!AJ$97*('Bruker data input page'!AQ1055/0.77446)^2+('Bruker data input page'!AQ1055/0.77446)*Calibrations!AK$97+Calibrations!AL$97</f>
        <v>0.16582359917831185</v>
      </c>
      <c r="Y1055" s="23">
        <f>('Bruker data input page'!AI1055/0.7147)*Calibrations!AX$97+Calibrations!AY$97</f>
        <v>11.294948023217799</v>
      </c>
      <c r="Z1055" s="23">
        <f>('Bruker data input page'!AG1055/0.8302)*Calibrations!BE$97+Calibrations!BF$97</f>
        <v>0.23850576100986898</v>
      </c>
      <c r="AA1055" s="23">
        <f>((('Bruker data input page'!AA1055/0.436)^2)*Calibrations!BK$97)+(('Bruker data input page'!AA1055/0.436)*Calibrations!BL$97)+Calibrations!BM$97</f>
        <v>0.1038599185205604</v>
      </c>
      <c r="AB1055" s="24">
        <f>'Bruker data input page'!AM1055*Calibrations!BS$97*10000+Calibrations!BT$97</f>
        <v>277.51455043028483</v>
      </c>
      <c r="AC1055" s="24">
        <f>Calibrations!CA$97*('Bruker data input page'!AO1055*10000)^2+('Bruker data input page'!AO1055*10000)*Calibrations!CB$97+Calibrations!CC$97</f>
        <v>290.44567045138973</v>
      </c>
      <c r="AD1055" s="24">
        <f>'Bruker data input page'!AW1055*10000*Calibrations!CI$97+Calibrations!CJ$97</f>
        <v>88.355958236000475</v>
      </c>
      <c r="AE1055" s="24">
        <f>'Bruker data input page'!AY1055*10000*Calibrations!CP$97+Calibrations!CQ$97</f>
        <v>42.263205892802894</v>
      </c>
      <c r="AF1055" s="24">
        <f>Calibrations!$CW$97*('Bruker data input page'!BA1055*10000)^2+('Bruker data input page'!BA1055*10000)*Calibrations!$CX$97+Calibrations!$CY$97</f>
        <v>76.810841432159478</v>
      </c>
      <c r="AG1055" s="24">
        <f>'Bruker data input page'!BI1055*10000*Calibrations!DD$97+Calibrations!DE$97</f>
        <v>6.421244393933315</v>
      </c>
      <c r="AH1055" s="24">
        <f>('Bruker data input page'!BK1055*10000)*Calibrations!DK$97+Calibrations!DL$97</f>
        <v>95.512716611293371</v>
      </c>
      <c r="AI1055" s="24">
        <f>Calibrations!DR$97*('Bruker data input page'!BM1055*10000)^2+('Bruker data input page'!BM1055*10000)*Calibrations!DS$97+Calibrations!DT$97</f>
        <v>32.905465640200383</v>
      </c>
      <c r="AJ1055" s="24">
        <f>Calibrations!DY$97*('Bruker data input page'!BO1055*10000)^2+Calibrations!DZ$97*('Bruker data input page'!BO1055*10000)+Calibrations!EA$97</f>
        <v>98.170907307000647</v>
      </c>
      <c r="AK1055" s="21"/>
      <c r="AL1055" s="21"/>
    </row>
    <row r="1056" spans="2:38">
      <c r="B1056" s="27">
        <f>'Bruker data input page'!B1733</f>
        <v>0</v>
      </c>
      <c r="C1056" s="21">
        <f>'Bruker data input page'!G1733</f>
        <v>0</v>
      </c>
      <c r="D1056" s="21">
        <f>'Bruker data input page'!H1733</f>
        <v>0</v>
      </c>
      <c r="E1056" s="26">
        <f>'Bruker data input page'!L1733</f>
        <v>0</v>
      </c>
      <c r="F1056" s="26"/>
      <c r="G1056" s="26" t="str">
        <f>'Bruker data input page'!DK1056</f>
        <v>393-U1560B-34R-1A</v>
      </c>
      <c r="H1056" s="26" t="str">
        <f>'Bruker data input page'!DL1056</f>
        <v>SHLF</v>
      </c>
      <c r="I1056" s="26">
        <f>'Bruker data input page'!DM1056</f>
        <v>0</v>
      </c>
      <c r="J1056" s="26">
        <f>'Bruker data input page'!DN1056</f>
        <v>0</v>
      </c>
      <c r="K1056" s="26" t="str">
        <f>'Bruker data input page'!DO1056</f>
        <v/>
      </c>
      <c r="L1056" s="26">
        <f>'Bruker data input page'!DP1056</f>
        <v>0</v>
      </c>
      <c r="M1056" s="26">
        <f>'Bruker data input page'!DQ1056</f>
        <v>0</v>
      </c>
      <c r="N1056" s="26">
        <f>'Bruker data input page'!DR1056</f>
        <v>0</v>
      </c>
      <c r="O1056" s="26">
        <f>'Bruker data input page'!DS1056</f>
        <v>36</v>
      </c>
      <c r="P1056" s="21" t="str">
        <f>'Bruker data input page'!DT1056</f>
        <v>3A BKGD</v>
      </c>
      <c r="Q1056" s="21">
        <f>'Bruker data input page'!A1056</f>
        <v>21</v>
      </c>
      <c r="R1056" s="27">
        <f>'Bruker data input page'!B1056</f>
        <v>44768.82916666667</v>
      </c>
      <c r="S1056" s="22">
        <f>'Bruker data input page'!Y1056*Calibrations!H$97+Calibrations!I$97</f>
        <v>54.492015043225081</v>
      </c>
      <c r="T1056" s="23">
        <f>Calibrations!O$97*('Bruker data input page'!AK1056/0.5993)^2+Calibrations!P$97*('Bruker data input page'!AK1056/0.5993)+Calibrations!Q$97</f>
        <v>1.566130643817794</v>
      </c>
      <c r="U1056" s="22">
        <f>Calibrations!$V$97*'Bruker data input page'!W1056^2+Calibrations!$W$97*'Bruker data input page'!W1056+Calibrations!$X$97</f>
        <v>18.72612021263836</v>
      </c>
      <c r="V1056" s="23">
        <f>('Bruker data input page'!AS1056/0.69943)*Calibrations!AC$97+Calibrations!AD$97</f>
        <v>9.8081608168497425</v>
      </c>
      <c r="W1056" s="23">
        <f>'Bruker data input page'!U1056*Calibrations!AQ$97+Calibrations!AR$97</f>
        <v>10.845244961579226</v>
      </c>
      <c r="X1056" s="23">
        <f>Calibrations!AJ$97*('Bruker data input page'!AQ1056/0.77446)^2+('Bruker data input page'!AQ1056/0.77446)*Calibrations!AK$97+Calibrations!AL$97</f>
        <v>0.15903830902929211</v>
      </c>
      <c r="Y1056" s="23">
        <f>('Bruker data input page'!AI1056/0.7147)*Calibrations!AX$97+Calibrations!AY$97</f>
        <v>11.462726953458592</v>
      </c>
      <c r="Z1056" s="23">
        <f>('Bruker data input page'!AG1056/0.8302)*Calibrations!BE$97+Calibrations!BF$97</f>
        <v>0.20334118401655102</v>
      </c>
      <c r="AA1056" s="23">
        <f>((('Bruker data input page'!AA1056/0.436)^2)*Calibrations!BK$97)+(('Bruker data input page'!AA1056/0.436)*Calibrations!BL$97)+Calibrations!BM$97</f>
        <v>8.2248626081014756E-2</v>
      </c>
      <c r="AB1056" s="24">
        <f>'Bruker data input page'!AM1056*Calibrations!BS$97*10000+Calibrations!BT$97</f>
        <v>322.96032527756711</v>
      </c>
      <c r="AC1056" s="24">
        <f>Calibrations!CA$97*('Bruker data input page'!AO1056*10000)^2+('Bruker data input page'!AO1056*10000)*Calibrations!CB$97+Calibrations!CC$97</f>
        <v>284.61522547373318</v>
      </c>
      <c r="AD1056" s="24">
        <f>'Bruker data input page'!AW1056*10000*Calibrations!CI$97+Calibrations!CJ$97</f>
        <v>113.06916162695128</v>
      </c>
      <c r="AE1056" s="24">
        <f>'Bruker data input page'!AY1056*10000*Calibrations!CP$97+Calibrations!CQ$97</f>
        <v>61.794469992457316</v>
      </c>
      <c r="AF1056" s="24">
        <f>Calibrations!$CW$97*('Bruker data input page'!BA1056*10000)^2+('Bruker data input page'!BA1056*10000)*Calibrations!$CX$97+Calibrations!$CY$97</f>
        <v>86.049978891311611</v>
      </c>
      <c r="AG1056" s="24">
        <f>'Bruker data input page'!BI1056*10000*Calibrations!DD$97+Calibrations!DE$97</f>
        <v>1.9009381417320252</v>
      </c>
      <c r="AH1056" s="24">
        <f>('Bruker data input page'!BK1056*10000)*Calibrations!DK$97+Calibrations!DL$97</f>
        <v>85.580940500489461</v>
      </c>
      <c r="AI1056" s="24">
        <f>Calibrations!DR$97*('Bruker data input page'!BM1056*10000)^2+('Bruker data input page'!BM1056*10000)*Calibrations!DS$97+Calibrations!DT$97</f>
        <v>31.845636216163818</v>
      </c>
      <c r="AJ1056" s="24">
        <f>Calibrations!DY$97*('Bruker data input page'!BO1056*10000)^2+Calibrations!DZ$97*('Bruker data input page'!BO1056*10000)+Calibrations!EA$97</f>
        <v>93.941883812050335</v>
      </c>
      <c r="AK1056" s="21"/>
      <c r="AL1056" s="21"/>
    </row>
    <row r="1057" spans="2:38">
      <c r="B1057" s="27">
        <f>'Bruker data input page'!B1734</f>
        <v>0</v>
      </c>
      <c r="C1057" s="21">
        <f>'Bruker data input page'!G1734</f>
        <v>0</v>
      </c>
      <c r="D1057" s="21">
        <f>'Bruker data input page'!H1734</f>
        <v>0</v>
      </c>
      <c r="E1057" s="26">
        <f>'Bruker data input page'!L1734</f>
        <v>0</v>
      </c>
      <c r="F1057" s="26"/>
      <c r="G1057" s="26" t="str">
        <f>'Bruker data input page'!DK1057</f>
        <v>393-U1560B-34R-1A</v>
      </c>
      <c r="H1057" s="26" t="str">
        <f>'Bruker data input page'!DL1057</f>
        <v>SHLF</v>
      </c>
      <c r="I1057" s="26">
        <f>'Bruker data input page'!DM1057</f>
        <v>0</v>
      </c>
      <c r="J1057" s="26">
        <f>'Bruker data input page'!DN1057</f>
        <v>0</v>
      </c>
      <c r="K1057" s="26" t="str">
        <f>'Bruker data input page'!DO1057</f>
        <v/>
      </c>
      <c r="L1057" s="26">
        <f>'Bruker data input page'!DP1057</f>
        <v>0</v>
      </c>
      <c r="M1057" s="26">
        <f>'Bruker data input page'!DQ1057</f>
        <v>0</v>
      </c>
      <c r="N1057" s="26">
        <f>'Bruker data input page'!DR1057</f>
        <v>0</v>
      </c>
      <c r="O1057" s="26">
        <f>'Bruker data input page'!DS1057</f>
        <v>44</v>
      </c>
      <c r="P1057" s="21" t="str">
        <f>'Bruker data input page'!DT1057</f>
        <v>4A ALT</v>
      </c>
      <c r="Q1057" s="21">
        <f>'Bruker data input page'!A1057</f>
        <v>22</v>
      </c>
      <c r="R1057" s="27">
        <f>'Bruker data input page'!B1057</f>
        <v>44768.831250000003</v>
      </c>
      <c r="S1057" s="22">
        <f>'Bruker data input page'!Y1057*Calibrations!H$97+Calibrations!I$97</f>
        <v>52.588835880017513</v>
      </c>
      <c r="T1057" s="23">
        <f>Calibrations!O$97*('Bruker data input page'!AK1057/0.5993)^2+Calibrations!P$97*('Bruker data input page'!AK1057/0.5993)+Calibrations!Q$97</f>
        <v>1.5710140446836882</v>
      </c>
      <c r="U1057" s="22">
        <f>Calibrations!$V$97*'Bruker data input page'!W1057^2+Calibrations!$W$97*'Bruker data input page'!W1057+Calibrations!$X$97</f>
        <v>17.508553693232464</v>
      </c>
      <c r="V1057" s="23">
        <f>('Bruker data input page'!AS1057/0.69943)*Calibrations!AC$97+Calibrations!AD$97</f>
        <v>10.28913448914099</v>
      </c>
      <c r="W1057" s="23">
        <f>'Bruker data input page'!U1057*Calibrations!AQ$97+Calibrations!AR$97</f>
        <v>9.6950915956155619</v>
      </c>
      <c r="X1057" s="23">
        <f>Calibrations!AJ$97*('Bruker data input page'!AQ1057/0.77446)^2+('Bruker data input page'!AQ1057/0.77446)*Calibrations!AK$97+Calibrations!AL$97</f>
        <v>0.15724548005211703</v>
      </c>
      <c r="Y1057" s="23">
        <f>('Bruker data input page'!AI1057/0.7147)*Calibrations!AX$97+Calibrations!AY$97</f>
        <v>11.352498327783152</v>
      </c>
      <c r="Z1057" s="23">
        <f>('Bruker data input page'!AG1057/0.8302)*Calibrations!BE$97+Calibrations!BF$97</f>
        <v>0.23895852380377441</v>
      </c>
      <c r="AA1057" s="23">
        <f>((('Bruker data input page'!AA1057/0.436)^2)*Calibrations!BK$97)+(('Bruker data input page'!AA1057/0.436)*Calibrations!BL$97)+Calibrations!BM$97</f>
        <v>9.819503724720316E-2</v>
      </c>
      <c r="AB1057" s="24">
        <f>'Bruker data input page'!AM1057*Calibrations!BS$97*10000+Calibrations!BT$97</f>
        <v>322.10285782761844</v>
      </c>
      <c r="AC1057" s="24">
        <f>Calibrations!CA$97*('Bruker data input page'!AO1057*10000)^2+('Bruker data input page'!AO1057*10000)*Calibrations!CB$97+Calibrations!CC$97</f>
        <v>290.44567045138973</v>
      </c>
      <c r="AD1057" s="24">
        <f>'Bruker data input page'!AW1057*10000*Calibrations!CI$97+Calibrations!CJ$97</f>
        <v>110.1035772200372</v>
      </c>
      <c r="AE1057" s="24">
        <f>'Bruker data input page'!AY1057*10000*Calibrations!CP$97+Calibrations!CQ$97</f>
        <v>68.990198871277371</v>
      </c>
      <c r="AF1057" s="24">
        <f>Calibrations!$CW$97*('Bruker data input page'!BA1057*10000)^2+('Bruker data input page'!BA1057*10000)*Calibrations!$CX$97+Calibrations!$CY$97</f>
        <v>92.471411355031861</v>
      </c>
      <c r="AG1057" s="24">
        <f>'Bruker data input page'!BI1057*10000*Calibrations!DD$97+Calibrations!DE$97</f>
        <v>4.1610912678326706</v>
      </c>
      <c r="AH1057" s="24">
        <f>('Bruker data input page'!BK1057*10000)*Calibrations!DK$97+Calibrations!DL$97</f>
        <v>87.567295722650243</v>
      </c>
      <c r="AI1057" s="24">
        <f>Calibrations!DR$97*('Bruker data input page'!BM1057*10000)^2+('Bruker data input page'!BM1057*10000)*Calibrations!DS$97+Calibrations!DT$97</f>
        <v>30.785516947465101</v>
      </c>
      <c r="AJ1057" s="24">
        <f>Calibrations!DY$97*('Bruker data input page'!BO1057*10000)^2+Calibrations!DZ$97*('Bruker data input page'!BO1057*10000)+Calibrations!EA$97</f>
        <v>93.095150701108494</v>
      </c>
      <c r="AK1057" s="21"/>
      <c r="AL1057" s="21"/>
    </row>
    <row r="1058" spans="2:38">
      <c r="B1058" s="27">
        <f>'Bruker data input page'!B1735</f>
        <v>0</v>
      </c>
      <c r="C1058" s="21">
        <f>'Bruker data input page'!G1735</f>
        <v>0</v>
      </c>
      <c r="D1058" s="21">
        <f>'Bruker data input page'!H1735</f>
        <v>0</v>
      </c>
      <c r="E1058" s="26">
        <f>'Bruker data input page'!L1735</f>
        <v>0</v>
      </c>
      <c r="F1058" s="26"/>
      <c r="G1058" s="26" t="str">
        <f>'Bruker data input page'!DK1058</f>
        <v>393-U1560B-34R-1A</v>
      </c>
      <c r="H1058" s="26" t="str">
        <f>'Bruker data input page'!DL1058</f>
        <v>SHLF</v>
      </c>
      <c r="I1058" s="26">
        <f>'Bruker data input page'!DM1058</f>
        <v>0</v>
      </c>
      <c r="J1058" s="26">
        <f>'Bruker data input page'!DN1058</f>
        <v>0</v>
      </c>
      <c r="K1058" s="26" t="str">
        <f>'Bruker data input page'!DO1058</f>
        <v/>
      </c>
      <c r="L1058" s="26">
        <f>'Bruker data input page'!DP1058</f>
        <v>0</v>
      </c>
      <c r="M1058" s="26">
        <f>'Bruker data input page'!DQ1058</f>
        <v>0</v>
      </c>
      <c r="N1058" s="26">
        <f>'Bruker data input page'!DR1058</f>
        <v>0</v>
      </c>
      <c r="O1058" s="26">
        <f>'Bruker data input page'!DS1058</f>
        <v>80</v>
      </c>
      <c r="P1058" s="21" t="str">
        <f>'Bruker data input page'!DT1058</f>
        <v>10A ALT</v>
      </c>
      <c r="Q1058" s="21">
        <f>'Bruker data input page'!A1058</f>
        <v>23</v>
      </c>
      <c r="R1058" s="27">
        <f>'Bruker data input page'!B1058</f>
        <v>44768.833333333336</v>
      </c>
      <c r="S1058" s="22">
        <f>'Bruker data input page'!Y1058*Calibrations!H$97+Calibrations!I$97</f>
        <v>54.945769645815275</v>
      </c>
      <c r="T1058" s="23">
        <f>Calibrations!O$97*('Bruker data input page'!AK1058/0.5993)^2+Calibrations!P$97*('Bruker data input page'!AK1058/0.5993)+Calibrations!Q$97</f>
        <v>1.450782772469041</v>
      </c>
      <c r="U1058" s="22">
        <f>Calibrations!$V$97*'Bruker data input page'!W1058^2+Calibrations!$W$97*'Bruker data input page'!W1058+Calibrations!$X$97</f>
        <v>21.608100370915693</v>
      </c>
      <c r="V1058" s="23">
        <f>('Bruker data input page'!AS1058/0.69943)*Calibrations!AC$97+Calibrations!AD$97</f>
        <v>9.3281945699642517</v>
      </c>
      <c r="W1058" s="23">
        <f>'Bruker data input page'!U1058*Calibrations!AQ$97+Calibrations!AR$97</f>
        <v>8.8005278665327111</v>
      </c>
      <c r="X1058" s="23">
        <f>Calibrations!AJ$97*('Bruker data input page'!AQ1058/0.77446)^2+('Bruker data input page'!AQ1058/0.77446)*Calibrations!AK$97+Calibrations!AL$97</f>
        <v>0.13906701292790524</v>
      </c>
      <c r="Y1058" s="23">
        <f>('Bruker data input page'!AI1058/0.7147)*Calibrations!AX$97+Calibrations!AY$97</f>
        <v>11.91719166014531</v>
      </c>
      <c r="Z1058" s="23">
        <f>('Bruker data input page'!AG1058/0.8302)*Calibrations!BE$97+Calibrations!BF$97</f>
        <v>0.24393891453673361</v>
      </c>
      <c r="AA1058" s="23">
        <f>((('Bruker data input page'!AA1058/0.436)^2)*Calibrations!BK$97)+(('Bruker data input page'!AA1058/0.436)*Calibrations!BL$97)+Calibrations!BM$97</f>
        <v>0.1038599185205604</v>
      </c>
      <c r="AB1058" s="24">
        <f>'Bruker data input page'!AM1058*Calibrations!BS$97*10000+Calibrations!BT$97</f>
        <v>312.67071587818248</v>
      </c>
      <c r="AC1058" s="24">
        <f>Calibrations!CA$97*('Bruker data input page'!AO1058*10000)^2+('Bruker data input page'!AO1058*10000)*Calibrations!CB$97+Calibrations!CC$97</f>
        <v>347.36425795642731</v>
      </c>
      <c r="AD1058" s="24">
        <f>'Bruker data input page'!AW1058*10000*Calibrations!CI$97+Calibrations!CJ$97</f>
        <v>99.229767728018842</v>
      </c>
      <c r="AE1058" s="24">
        <f>'Bruker data input page'!AY1058*10000*Calibrations!CP$97+Calibrations!CQ$97</f>
        <v>55.626702382040129</v>
      </c>
      <c r="AF1058" s="24">
        <f>Calibrations!$CW$97*('Bruker data input page'!BA1058*10000)^2+('Bruker data input page'!BA1058*10000)*Calibrations!$CX$97+Calibrations!$CY$97</f>
        <v>83.439883904166209</v>
      </c>
      <c r="AG1058" s="24">
        <f>'Bruker data input page'!BI1058*10000*Calibrations!DD$97+Calibrations!DE$97</f>
        <v>3.0310147047823475</v>
      </c>
      <c r="AH1058" s="24">
        <f>('Bruker data input page'!BK1058*10000)*Calibrations!DK$97+Calibrations!DL$97</f>
        <v>86.574118111569859</v>
      </c>
      <c r="AI1058" s="24">
        <f>Calibrations!DR$97*('Bruker data input page'!BM1058*10000)^2+('Bruker data input page'!BM1058*10000)*Calibrations!DS$97+Calibrations!DT$97</f>
        <v>31.845636216163818</v>
      </c>
      <c r="AJ1058" s="24">
        <f>Calibrations!DY$97*('Bruker data input page'!BO1058*10000)^2+Calibrations!DZ$97*('Bruker data input page'!BO1058*10000)+Calibrations!EA$97</f>
        <v>86.310144870152669</v>
      </c>
      <c r="AK1058" s="21"/>
      <c r="AL1058" s="21"/>
    </row>
    <row r="1059" spans="2:38">
      <c r="B1059" s="27">
        <f>'Bruker data input page'!B1736</f>
        <v>0</v>
      </c>
      <c r="C1059" s="21">
        <f>'Bruker data input page'!G1736</f>
        <v>0</v>
      </c>
      <c r="D1059" s="21">
        <f>'Bruker data input page'!H1736</f>
        <v>0</v>
      </c>
      <c r="E1059" s="26">
        <f>'Bruker data input page'!L1736</f>
        <v>0</v>
      </c>
      <c r="F1059" s="26"/>
      <c r="G1059" s="26" t="str">
        <f>'Bruker data input page'!DK1059</f>
        <v>393-U1560B-34R-1A</v>
      </c>
      <c r="H1059" s="26" t="str">
        <f>'Bruker data input page'!DL1059</f>
        <v>SHLF</v>
      </c>
      <c r="I1059" s="26">
        <f>'Bruker data input page'!DM1059</f>
        <v>0</v>
      </c>
      <c r="J1059" s="26">
        <f>'Bruker data input page'!DN1059</f>
        <v>0</v>
      </c>
      <c r="K1059" s="26" t="str">
        <f>'Bruker data input page'!DO1059</f>
        <v/>
      </c>
      <c r="L1059" s="26">
        <f>'Bruker data input page'!DP1059</f>
        <v>0</v>
      </c>
      <c r="M1059" s="26">
        <f>'Bruker data input page'!DQ1059</f>
        <v>0</v>
      </c>
      <c r="N1059" s="26">
        <f>'Bruker data input page'!DR1059</f>
        <v>0</v>
      </c>
      <c r="O1059" s="26">
        <f>'Bruker data input page'!DS1059</f>
        <v>90</v>
      </c>
      <c r="P1059" s="21" t="str">
        <f>'Bruker data input page'!DT1059</f>
        <v>12A ALT</v>
      </c>
      <c r="Q1059" s="21">
        <f>'Bruker data input page'!A1059</f>
        <v>24</v>
      </c>
      <c r="R1059" s="27">
        <f>'Bruker data input page'!B1059</f>
        <v>44768.835416666669</v>
      </c>
      <c r="S1059" s="22">
        <f>'Bruker data input page'!Y1059*Calibrations!H$97+Calibrations!I$97</f>
        <v>55.460713989262743</v>
      </c>
      <c r="T1059" s="23">
        <f>Calibrations!O$97*('Bruker data input page'!AK1059/0.5993)^2+Calibrations!P$97*('Bruker data input page'!AK1059/0.5993)+Calibrations!Q$97</f>
        <v>1.5816458107938283</v>
      </c>
      <c r="U1059" s="22">
        <f>Calibrations!$V$97*'Bruker data input page'!W1059^2+Calibrations!$W$97*'Bruker data input page'!W1059+Calibrations!$X$97</f>
        <v>19.479272646947706</v>
      </c>
      <c r="V1059" s="23">
        <f>('Bruker data input page'!AS1059/0.69943)*Calibrations!AC$97+Calibrations!AD$97</f>
        <v>9.8414058552397119</v>
      </c>
      <c r="W1059" s="23">
        <f>'Bruker data input page'!U1059*Calibrations!AQ$97+Calibrations!AR$97</f>
        <v>9.2409463179808924</v>
      </c>
      <c r="X1059" s="23">
        <f>Calibrations!AJ$97*('Bruker data input page'!AQ1059/0.77446)^2+('Bruker data input page'!AQ1059/0.77446)*Calibrations!AK$97+Calibrations!AL$97</f>
        <v>0.15622462795007774</v>
      </c>
      <c r="Y1059" s="23">
        <f>('Bruker data input page'!AI1059/0.7147)*Calibrations!AX$97+Calibrations!AY$97</f>
        <v>11.78595260581903</v>
      </c>
      <c r="Z1059" s="23">
        <f>('Bruker data input page'!AG1059/0.8302)*Calibrations!BE$97+Calibrations!BF$97</f>
        <v>0.22160261670406808</v>
      </c>
      <c r="AA1059" s="23">
        <f>((('Bruker data input page'!AA1059/0.436)^2)*Calibrations!BK$97)+(('Bruker data input page'!AA1059/0.436)*Calibrations!BL$97)+Calibrations!BM$97</f>
        <v>0.10913276932058942</v>
      </c>
      <c r="AB1059" s="24">
        <f>'Bruker data input page'!AM1059*Calibrations!BS$97*10000+Calibrations!BT$97</f>
        <v>335.82233702679798</v>
      </c>
      <c r="AC1059" s="24">
        <f>Calibrations!CA$97*('Bruker data input page'!AO1059*10000)^2+('Bruker data input page'!AO1059*10000)*Calibrations!CB$97+Calibrations!CC$97</f>
        <v>310.08501895446648</v>
      </c>
      <c r="AD1059" s="24">
        <f>'Bruker data input page'!AW1059*10000*Calibrations!CI$97+Calibrations!CJ$97</f>
        <v>94.287127049828698</v>
      </c>
      <c r="AE1059" s="24">
        <f>'Bruker data input page'!AY1059*10000*Calibrations!CP$97+Calibrations!CQ$97</f>
        <v>59.738547455651592</v>
      </c>
      <c r="AF1059" s="24">
        <f>Calibrations!$CW$97*('Bruker data input page'!BA1059*10000)^2+('Bruker data input page'!BA1059*10000)*Calibrations!$CX$97+Calibrations!$CY$97</f>
        <v>80.80606205893092</v>
      </c>
      <c r="AG1059" s="24">
        <f>'Bruker data input page'!BI1059*10000*Calibrations!DD$97+Calibrations!DE$97</f>
        <v>4.1610912678326706</v>
      </c>
      <c r="AH1059" s="24">
        <f>('Bruker data input page'!BK1059*10000)*Calibrations!DK$97+Calibrations!DL$97</f>
        <v>87.567295722650243</v>
      </c>
      <c r="AI1059" s="24">
        <f>Calibrations!DR$97*('Bruker data input page'!BM1059*10000)^2+('Bruker data input page'!BM1059*10000)*Calibrations!DS$97+Calibrations!DT$97</f>
        <v>36.083214844337292</v>
      </c>
      <c r="AJ1059" s="24">
        <f>Calibrations!DY$97*('Bruker data input page'!BO1059*10000)^2+Calibrations!DZ$97*('Bruker data input page'!BO1059*10000)+Calibrations!EA$97</f>
        <v>91.400756067273065</v>
      </c>
      <c r="AK1059" s="21"/>
      <c r="AL1059" s="21"/>
    </row>
    <row r="1060" spans="2:38">
      <c r="B1060" s="27">
        <f>'Bruker data input page'!B1737</f>
        <v>0</v>
      </c>
      <c r="C1060" s="21">
        <f>'Bruker data input page'!G1737</f>
        <v>0</v>
      </c>
      <c r="D1060" s="21">
        <f>'Bruker data input page'!H1737</f>
        <v>0</v>
      </c>
      <c r="E1060" s="26">
        <f>'Bruker data input page'!L1737</f>
        <v>0</v>
      </c>
      <c r="F1060" s="26"/>
      <c r="G1060" s="26" t="str">
        <f>'Bruker data input page'!DK1060</f>
        <v>393-U1560B-34R-1A</v>
      </c>
      <c r="H1060" s="26" t="str">
        <f>'Bruker data input page'!DL1060</f>
        <v>SHLF</v>
      </c>
      <c r="I1060" s="26">
        <f>'Bruker data input page'!DM1060</f>
        <v>0</v>
      </c>
      <c r="J1060" s="26">
        <f>'Bruker data input page'!DN1060</f>
        <v>0</v>
      </c>
      <c r="K1060" s="26" t="str">
        <f>'Bruker data input page'!DO1060</f>
        <v/>
      </c>
      <c r="L1060" s="26">
        <f>'Bruker data input page'!DP1060</f>
        <v>0</v>
      </c>
      <c r="M1060" s="26">
        <f>'Bruker data input page'!DQ1060</f>
        <v>0</v>
      </c>
      <c r="N1060" s="26">
        <f>'Bruker data input page'!DR1060</f>
        <v>0</v>
      </c>
      <c r="O1060" s="26">
        <f>'Bruker data input page'!DS1060</f>
        <v>110</v>
      </c>
      <c r="P1060" s="21" t="str">
        <f>'Bruker data input page'!DT1060</f>
        <v>14A BKGD</v>
      </c>
      <c r="Q1060" s="21">
        <f>'Bruker data input page'!A1060</f>
        <v>25</v>
      </c>
      <c r="R1060" s="27">
        <f>'Bruker data input page'!B1060</f>
        <v>44768.837500000001</v>
      </c>
      <c r="S1060" s="22">
        <f>'Bruker data input page'!Y1060*Calibrations!H$97+Calibrations!I$97</f>
        <v>53.867879686480833</v>
      </c>
      <c r="T1060" s="23">
        <f>Calibrations!O$97*('Bruker data input page'!AK1060/0.5993)^2+Calibrations!P$97*('Bruker data input page'!AK1060/0.5993)+Calibrations!Q$97</f>
        <v>1.3692972151711325</v>
      </c>
      <c r="U1060" s="22">
        <f>Calibrations!$V$97*'Bruker data input page'!W1060^2+Calibrations!$W$97*'Bruker data input page'!W1060+Calibrations!$X$97</f>
        <v>20.547100608229368</v>
      </c>
      <c r="V1060" s="23">
        <f>('Bruker data input page'!AS1060/0.69943)*Calibrations!AC$97+Calibrations!AD$97</f>
        <v>9.4509565515514566</v>
      </c>
      <c r="W1060" s="23">
        <f>'Bruker data input page'!U1060*Calibrations!AQ$97+Calibrations!AR$97</f>
        <v>9.9665347500638717</v>
      </c>
      <c r="X1060" s="23">
        <f>Calibrations!AJ$97*('Bruker data input page'!AQ1060/0.77446)^2+('Bruker data input page'!AQ1060/0.77446)*Calibrations!AK$97+Calibrations!AL$97</f>
        <v>0.14112407235581675</v>
      </c>
      <c r="Y1060" s="23">
        <f>('Bruker data input page'!AI1060/0.7147)*Calibrations!AX$97+Calibrations!AY$97</f>
        <v>12.507767404613581</v>
      </c>
      <c r="Z1060" s="23">
        <f>('Bruker data input page'!AG1060/0.8302)*Calibrations!BE$97+Calibrations!BF$97</f>
        <v>0.24997575178880538</v>
      </c>
      <c r="AA1060" s="23">
        <f>((('Bruker data input page'!AA1060/0.436)^2)*Calibrations!BK$97)+(('Bruker data input page'!AA1060/0.436)*Calibrations!BL$97)+Calibrations!BM$97</f>
        <v>7.3463147082664201E-2</v>
      </c>
      <c r="AB1060" s="24">
        <f>'Bruker data input page'!AM1060*Calibrations!BS$97*10000+Calibrations!BT$97</f>
        <v>320.38792292772098</v>
      </c>
      <c r="AC1060" s="24">
        <f>Calibrations!CA$97*('Bruker data input page'!AO1060*10000)^2+('Bruker data input page'!AO1060*10000)*Calibrations!CB$97+Calibrations!CC$97</f>
        <v>257.17260905914486</v>
      </c>
      <c r="AD1060" s="24">
        <f>'Bruker data input page'!AW1060*10000*Calibrations!CI$97+Calibrations!CJ$97</f>
        <v>94.287127049828698</v>
      </c>
      <c r="AE1060" s="24">
        <f>'Bruker data input page'!AY1060*10000*Calibrations!CP$97+Calibrations!CQ$97</f>
        <v>56.654663650442998</v>
      </c>
      <c r="AF1060" s="24">
        <f>Calibrations!$CW$97*('Bruker data input page'!BA1060*10000)^2+('Bruker data input page'!BA1060*10000)*Calibrations!$CX$97+Calibrations!$CY$97</f>
        <v>75.467237794190723</v>
      </c>
      <c r="AG1060" s="24">
        <f>'Bruker data input page'!BI1060*10000*Calibrations!DD$97+Calibrations!DE$97</f>
        <v>1.9009381417320252</v>
      </c>
      <c r="AH1060" s="24">
        <f>('Bruker data input page'!BK1060*10000)*Calibrations!DK$97+Calibrations!DL$97</f>
        <v>91.540006166971807</v>
      </c>
      <c r="AI1060" s="24">
        <f>Calibrations!DR$97*('Bruker data input page'!BM1060*10000)^2+('Bruker data input page'!BM1060*10000)*Calibrations!DS$97+Calibrations!DT$97</f>
        <v>26.542141426048879</v>
      </c>
      <c r="AJ1060" s="24">
        <f>Calibrations!DY$97*('Bruker data input page'!BO1060*10000)^2+Calibrations!DZ$97*('Bruker data input page'!BO1060*10000)+Calibrations!EA$97</f>
        <v>80.357017558910371</v>
      </c>
      <c r="AK1060" s="21"/>
      <c r="AL1060" s="21"/>
    </row>
    <row r="1061" spans="2:38">
      <c r="B1061" s="27">
        <f>'Bruker data input page'!B1738</f>
        <v>0</v>
      </c>
      <c r="C1061" s="21">
        <f>'Bruker data input page'!G1738</f>
        <v>0</v>
      </c>
      <c r="D1061" s="21">
        <f>'Bruker data input page'!H1738</f>
        <v>0</v>
      </c>
      <c r="E1061" s="26">
        <f>'Bruker data input page'!L1738</f>
        <v>0</v>
      </c>
      <c r="F1061" s="26"/>
      <c r="G1061" s="26" t="str">
        <f>'Bruker data input page'!DK1061</f>
        <v>393-U1560B-34R-1A</v>
      </c>
      <c r="H1061" s="26" t="str">
        <f>'Bruker data input page'!DL1061</f>
        <v>SHLF</v>
      </c>
      <c r="I1061" s="26">
        <f>'Bruker data input page'!DM1061</f>
        <v>0</v>
      </c>
      <c r="J1061" s="26">
        <f>'Bruker data input page'!DN1061</f>
        <v>0</v>
      </c>
      <c r="K1061" s="26" t="str">
        <f>'Bruker data input page'!DO1061</f>
        <v/>
      </c>
      <c r="L1061" s="26">
        <f>'Bruker data input page'!DP1061</f>
        <v>0</v>
      </c>
      <c r="M1061" s="26">
        <f>'Bruker data input page'!DQ1061</f>
        <v>0</v>
      </c>
      <c r="N1061" s="26">
        <f>'Bruker data input page'!DR1061</f>
        <v>0</v>
      </c>
      <c r="O1061" s="26">
        <f>'Bruker data input page'!DS1061</f>
        <v>136</v>
      </c>
      <c r="P1061" s="21" t="str">
        <f>'Bruker data input page'!DT1061</f>
        <v>18A ALT</v>
      </c>
      <c r="Q1061" s="21">
        <f>'Bruker data input page'!A1061</f>
        <v>26</v>
      </c>
      <c r="R1061" s="27">
        <f>'Bruker data input page'!B1061</f>
        <v>44768.839583333334</v>
      </c>
      <c r="S1061" s="22">
        <f>'Bruker data input page'!Y1061*Calibrations!H$97+Calibrations!I$97</f>
        <v>52.273500788298641</v>
      </c>
      <c r="T1061" s="23">
        <f>Calibrations!O$97*('Bruker data input page'!AK1061/0.5993)^2+Calibrations!P$97*('Bruker data input page'!AK1061/0.5993)+Calibrations!Q$97</f>
        <v>1.4433818477020839</v>
      </c>
      <c r="U1061" s="22">
        <f>Calibrations!$V$97*'Bruker data input page'!W1061^2+Calibrations!$W$97*'Bruker data input page'!W1061+Calibrations!$X$97</f>
        <v>20.497448913804668</v>
      </c>
      <c r="V1061" s="23">
        <f>('Bruker data input page'!AS1061/0.69943)*Calibrations!AC$97+Calibrations!AD$97</f>
        <v>10.224659263172564</v>
      </c>
      <c r="W1061" s="23">
        <f>'Bruker data input page'!U1061*Calibrations!AQ$97+Calibrations!AR$97</f>
        <v>8.3367158098934731</v>
      </c>
      <c r="X1061" s="23">
        <f>Calibrations!AJ$97*('Bruker data input page'!AQ1061/0.77446)^2+('Bruker data input page'!AQ1061/0.77446)*Calibrations!AK$97+Calibrations!AL$97</f>
        <v>0.16456485234191986</v>
      </c>
      <c r="Y1061" s="23">
        <f>('Bruker data input page'!AI1061/0.7147)*Calibrations!AX$97+Calibrations!AY$97</f>
        <v>12.38018233787875</v>
      </c>
      <c r="Z1061" s="23">
        <f>('Bruker data input page'!AG1061/0.8302)*Calibrations!BE$97+Calibrations!BF$97</f>
        <v>0.15534832786258057</v>
      </c>
      <c r="AA1061" s="23">
        <f>((('Bruker data input page'!AA1061/0.436)^2)*Calibrations!BK$97)+(('Bruker data input page'!AA1061/0.436)*Calibrations!BL$97)+Calibrations!BM$97</f>
        <v>0.14860551576975456</v>
      </c>
      <c r="AB1061" s="24">
        <f>'Bruker data input page'!AM1061*Calibrations!BS$97*10000+Calibrations!BT$97</f>
        <v>299.8087041289516</v>
      </c>
      <c r="AC1061" s="24">
        <f>Calibrations!CA$97*('Bruker data input page'!AO1061*10000)^2+('Bruker data input page'!AO1061*10000)*Calibrations!CB$97+Calibrations!CC$97</f>
        <v>309.1768739258797</v>
      </c>
      <c r="AD1061" s="24">
        <f>'Bruker data input page'!AW1061*10000*Calibrations!CI$97+Calibrations!CJ$97</f>
        <v>94.287127049828698</v>
      </c>
      <c r="AE1061" s="24">
        <f>'Bruker data input page'!AY1061*10000*Calibrations!CP$97+Calibrations!CQ$97</f>
        <v>54.598741113637267</v>
      </c>
      <c r="AF1061" s="24">
        <f>Calibrations!$CW$97*('Bruker data input page'!BA1061*10000)^2+('Bruker data input page'!BA1061*10000)*Calibrations!$CX$97+Calibrations!$CY$97</f>
        <v>80.80606205893092</v>
      </c>
      <c r="AG1061" s="24">
        <f>'Bruker data input page'!BI1061*10000*Calibrations!DD$97+Calibrations!DE$97</f>
        <v>3.0310147047823475</v>
      </c>
      <c r="AH1061" s="24">
        <f>('Bruker data input page'!BK1061*10000)*Calibrations!DK$97+Calibrations!DL$97</f>
        <v>101.47178227777572</v>
      </c>
      <c r="AI1061" s="24">
        <f>Calibrations!DR$97*('Bruker data input page'!BM1061*10000)^2+('Bruker data input page'!BM1061*10000)*Calibrations!DS$97+Calibrations!DT$97</f>
        <v>32.905465640200383</v>
      </c>
      <c r="AJ1061" s="24">
        <f>Calibrations!DY$97*('Bruker data input page'!BO1061*10000)^2+Calibrations!DZ$97*('Bruker data input page'!BO1061*10000)+Calibrations!EA$97</f>
        <v>88.856843086640509</v>
      </c>
      <c r="AK1061" s="21"/>
      <c r="AL1061" s="21"/>
    </row>
    <row r="1062" spans="2:38">
      <c r="B1062" s="27">
        <f>'Bruker data input page'!B1739</f>
        <v>0</v>
      </c>
      <c r="C1062" s="21">
        <f>'Bruker data input page'!G1739</f>
        <v>0</v>
      </c>
      <c r="D1062" s="21">
        <f>'Bruker data input page'!H1739</f>
        <v>0</v>
      </c>
      <c r="E1062" s="26">
        <f>'Bruker data input page'!L1739</f>
        <v>0</v>
      </c>
      <c r="F1062" s="26"/>
      <c r="G1062" s="26" t="str">
        <f>'Bruker data input page'!DK1062</f>
        <v>393-U1560B-34R-2A</v>
      </c>
      <c r="H1062" s="26" t="str">
        <f>'Bruker data input page'!DL1062</f>
        <v>SHLF</v>
      </c>
      <c r="I1062" s="26">
        <f>'Bruker data input page'!DM1062</f>
        <v>0</v>
      </c>
      <c r="J1062" s="26">
        <f>'Bruker data input page'!DN1062</f>
        <v>0</v>
      </c>
      <c r="K1062" s="26" t="str">
        <f>'Bruker data input page'!DO1062</f>
        <v/>
      </c>
      <c r="L1062" s="26">
        <f>'Bruker data input page'!DP1062</f>
        <v>0</v>
      </c>
      <c r="M1062" s="26">
        <f>'Bruker data input page'!DQ1062</f>
        <v>0</v>
      </c>
      <c r="N1062" s="26">
        <f>'Bruker data input page'!DR1062</f>
        <v>0</v>
      </c>
      <c r="O1062" s="26">
        <f>'Bruker data input page'!DS1062</f>
        <v>4</v>
      </c>
      <c r="P1062" s="21" t="str">
        <f>'Bruker data input page'!DT1062</f>
        <v>1A ALT</v>
      </c>
      <c r="Q1062" s="21">
        <f>'Bruker data input page'!A1062</f>
        <v>27</v>
      </c>
      <c r="R1062" s="27">
        <f>'Bruker data input page'!B1062</f>
        <v>44768.843055555553</v>
      </c>
      <c r="S1062" s="22">
        <f>'Bruker data input page'!Y1062*Calibrations!H$97+Calibrations!I$97</f>
        <v>50.148375147573809</v>
      </c>
      <c r="T1062" s="23">
        <f>Calibrations!O$97*('Bruker data input page'!AK1062/0.5993)^2+Calibrations!P$97*('Bruker data input page'!AK1062/0.5993)+Calibrations!Q$97</f>
        <v>1.6718837361667687</v>
      </c>
      <c r="U1062" s="22">
        <f>Calibrations!$V$97*'Bruker data input page'!W1062^2+Calibrations!$W$97*'Bruker data input page'!W1062+Calibrations!$X$97</f>
        <v>18.880202553943491</v>
      </c>
      <c r="V1062" s="23">
        <f>('Bruker data input page'!AS1062/0.69943)*Calibrations!AC$97+Calibrations!AD$97</f>
        <v>12.015142045032349</v>
      </c>
      <c r="W1062" s="23">
        <f>'Bruker data input page'!U1062*Calibrations!AQ$97+Calibrations!AR$97</f>
        <v>6.026355627801391</v>
      </c>
      <c r="X1062" s="23">
        <f>Calibrations!AJ$97*('Bruker data input page'!AQ1062/0.77446)^2+('Bruker data input page'!AQ1062/0.77446)*Calibrations!AK$97+Calibrations!AL$97</f>
        <v>0.20080564975858828</v>
      </c>
      <c r="Y1062" s="23">
        <f>('Bruker data input page'!AI1062/0.7147)*Calibrations!AX$97+Calibrations!AY$97</f>
        <v>12.212555657120937</v>
      </c>
      <c r="Z1062" s="23">
        <f>('Bruker data input page'!AG1062/0.8302)*Calibrations!BE$97+Calibrations!BF$97</f>
        <v>0.23367629120821162</v>
      </c>
      <c r="AA1062" s="23">
        <f>((('Bruker data input page'!AA1062/0.436)^2)*Calibrations!BK$97)+(('Bruker data input page'!AA1062/0.436)*Calibrations!BL$97)+Calibrations!BM$97</f>
        <v>0.23644429214487195</v>
      </c>
      <c r="AB1062" s="24">
        <f>'Bruker data input page'!AM1062*Calibrations!BS$97*10000+Calibrations!BT$97</f>
        <v>355.54408837561868</v>
      </c>
      <c r="AC1062" s="24">
        <f>Calibrations!CA$97*('Bruker data input page'!AO1062*10000)^2+('Bruker data input page'!AO1062*10000)*Calibrations!CB$97+Calibrations!CC$97</f>
        <v>241.07425669690534</v>
      </c>
      <c r="AD1062" s="24">
        <f>'Bruker data input page'!AW1062*10000*Calibrations!CI$97+Calibrations!CJ$97</f>
        <v>99.229767728018842</v>
      </c>
      <c r="AE1062" s="24">
        <f>'Bruker data input page'!AY1062*10000*Calibrations!CP$97+Calibrations!CQ$97</f>
        <v>70.018160139680234</v>
      </c>
      <c r="AF1062" s="24">
        <f>Calibrations!$CW$97*('Bruker data input page'!BA1062*10000)^2+('Bruker data input page'!BA1062*10000)*Calibrations!$CX$97+Calibrations!$CY$97</f>
        <v>93.737902704208523</v>
      </c>
      <c r="AG1062" s="24">
        <f>'Bruker data input page'!BI1062*10000*Calibrations!DD$97+Calibrations!DE$97</f>
        <v>3.0310147047823475</v>
      </c>
      <c r="AH1062" s="24">
        <f>('Bruker data input page'!BK1062*10000)*Calibrations!DK$97+Calibrations!DL$97</f>
        <v>105.44449272209728</v>
      </c>
      <c r="AI1062" s="24">
        <f>Calibrations!DR$97*('Bruker data input page'!BM1062*10000)^2+('Bruker data input page'!BM1062*10000)*Calibrations!DS$97+Calibrations!DT$97</f>
        <v>38.200265090451204</v>
      </c>
      <c r="AJ1062" s="24">
        <f>Calibrations!DY$97*('Bruker data input page'!BO1062*10000)^2+Calibrations!DZ$97*('Bruker data input page'!BO1062*10000)+Calibrations!EA$97</f>
        <v>94.78830745234157</v>
      </c>
      <c r="AK1062" s="21"/>
      <c r="AL1062" s="21"/>
    </row>
    <row r="1063" spans="2:38">
      <c r="B1063" s="27">
        <f>'Bruker data input page'!B1740</f>
        <v>0</v>
      </c>
      <c r="C1063" s="21">
        <f>'Bruker data input page'!G1740</f>
        <v>0</v>
      </c>
      <c r="D1063" s="21">
        <f>'Bruker data input page'!H1740</f>
        <v>0</v>
      </c>
      <c r="E1063" s="26">
        <f>'Bruker data input page'!L1740</f>
        <v>0</v>
      </c>
      <c r="F1063" s="26"/>
      <c r="G1063" s="26" t="str">
        <f>'Bruker data input page'!DK1063</f>
        <v>393-U1560B-34R-2A</v>
      </c>
      <c r="H1063" s="26" t="str">
        <f>'Bruker data input page'!DL1063</f>
        <v>SHLF</v>
      </c>
      <c r="I1063" s="26">
        <f>'Bruker data input page'!DM1063</f>
        <v>0</v>
      </c>
      <c r="J1063" s="26">
        <f>'Bruker data input page'!DN1063</f>
        <v>0</v>
      </c>
      <c r="K1063" s="26" t="str">
        <f>'Bruker data input page'!DO1063</f>
        <v/>
      </c>
      <c r="L1063" s="26">
        <f>'Bruker data input page'!DP1063</f>
        <v>0</v>
      </c>
      <c r="M1063" s="26">
        <f>'Bruker data input page'!DQ1063</f>
        <v>0</v>
      </c>
      <c r="N1063" s="26">
        <f>'Bruker data input page'!DR1063</f>
        <v>0</v>
      </c>
      <c r="O1063" s="26">
        <f>'Bruker data input page'!DS1063</f>
        <v>14</v>
      </c>
      <c r="P1063" s="21" t="str">
        <f>'Bruker data input page'!DT1063</f>
        <v>1A BKGD PATCH</v>
      </c>
      <c r="Q1063" s="21">
        <f>'Bruker data input page'!A1063</f>
        <v>28</v>
      </c>
      <c r="R1063" s="27">
        <f>'Bruker data input page'!B1063</f>
        <v>44768.845833333333</v>
      </c>
      <c r="S1063" s="22">
        <f>'Bruker data input page'!Y1063*Calibrations!H$97+Calibrations!I$97</f>
        <v>51.902085002046505</v>
      </c>
      <c r="T1063" s="23">
        <f>Calibrations!O$97*('Bruker data input page'!AK1063/0.5993)^2+Calibrations!P$97*('Bruker data input page'!AK1063/0.5993)+Calibrations!Q$97</f>
        <v>1.533464133693216</v>
      </c>
      <c r="U1063" s="22">
        <f>Calibrations!$V$97*'Bruker data input page'!W1063^2+Calibrations!$W$97*'Bruker data input page'!W1063+Calibrations!$X$97</f>
        <v>17.024416780319473</v>
      </c>
      <c r="V1063" s="23">
        <f>('Bruker data input page'!AS1063/0.69943)*Calibrations!AC$97+Calibrations!AD$97</f>
        <v>10.141618626155195</v>
      </c>
      <c r="W1063" s="23">
        <f>'Bruker data input page'!U1063*Calibrations!AQ$97+Calibrations!AR$97</f>
        <v>9.8994473037721598</v>
      </c>
      <c r="X1063" s="23">
        <f>Calibrations!AJ$97*('Bruker data input page'!AQ1063/0.77446)^2+('Bruker data input page'!AQ1063/0.77446)*Calibrations!AK$97+Calibrations!AL$97</f>
        <v>0.15392413987719317</v>
      </c>
      <c r="Y1063" s="23">
        <f>('Bruker data input page'!AI1063/0.7147)*Calibrations!AX$97+Calibrations!AY$97</f>
        <v>11.626547397141977</v>
      </c>
      <c r="Z1063" s="23">
        <f>('Bruker data input page'!AG1063/0.8302)*Calibrations!BE$97+Calibrations!BF$97</f>
        <v>0.21496209572678918</v>
      </c>
      <c r="AA1063" s="23">
        <f>((('Bruker data input page'!AA1063/0.436)^2)*Calibrations!BK$97)+(('Bruker data input page'!AA1063/0.436)*Calibrations!BL$97)+Calibrations!BM$97</f>
        <v>0.10725120124540592</v>
      </c>
      <c r="AB1063" s="24">
        <f>'Bruker data input page'!AM1063*Calibrations!BS$97*10000+Calibrations!BT$97</f>
        <v>347.82688132608013</v>
      </c>
      <c r="AC1063" s="24">
        <f>Calibrations!CA$97*('Bruker data input page'!AO1063*10000)^2+('Bruker data input page'!AO1063*10000)*Calibrations!CB$97+Calibrations!CC$97</f>
        <v>316.36626043420551</v>
      </c>
      <c r="AD1063" s="24">
        <f>'Bruker data input page'!AW1063*10000*Calibrations!CI$97+Calibrations!CJ$97</f>
        <v>136.79383688226403</v>
      </c>
      <c r="AE1063" s="24">
        <f>'Bruker data input page'!AY1063*10000*Calibrations!CP$97+Calibrations!CQ$97</f>
        <v>57.682624918845853</v>
      </c>
      <c r="AF1063" s="24">
        <f>Calibrations!$CW$97*('Bruker data input page'!BA1063*10000)^2+('Bruker data input page'!BA1063*10000)*Calibrations!$CX$97+Calibrations!$CY$97</f>
        <v>87.346128813100606</v>
      </c>
      <c r="AG1063" s="24">
        <f>'Bruker data input page'!BI1063*10000*Calibrations!DD$97+Calibrations!DE$97</f>
        <v>1.9009381417320252</v>
      </c>
      <c r="AH1063" s="24">
        <f>('Bruker data input page'!BK1063*10000)*Calibrations!DK$97+Calibrations!DL$97</f>
        <v>83.59458527832868</v>
      </c>
      <c r="AI1063" s="24">
        <f>Calibrations!DR$97*('Bruker data input page'!BM1063*10000)^2+('Bruker data input page'!BM1063*10000)*Calibrations!DS$97+Calibrations!DT$97</f>
        <v>31.845636216163818</v>
      </c>
      <c r="AJ1063" s="24">
        <f>Calibrations!DY$97*('Bruker data input page'!BO1063*10000)^2+Calibrations!DZ$97*('Bruker data input page'!BO1063*10000)+Calibrations!EA$97</f>
        <v>93.095150701108494</v>
      </c>
      <c r="AK1063" s="21"/>
      <c r="AL1063" s="21"/>
    </row>
    <row r="1064" spans="2:38">
      <c r="B1064" s="27">
        <f>'Bruker data input page'!B1741</f>
        <v>0</v>
      </c>
      <c r="C1064" s="21">
        <f>'Bruker data input page'!G1741</f>
        <v>0</v>
      </c>
      <c r="D1064" s="21">
        <f>'Bruker data input page'!H1741</f>
        <v>0</v>
      </c>
      <c r="E1064" s="26">
        <f>'Bruker data input page'!L1741</f>
        <v>0</v>
      </c>
      <c r="F1064" s="26"/>
      <c r="G1064" s="26" t="str">
        <f>'Bruker data input page'!DK1064</f>
        <v>393-U1560B-34R-2A</v>
      </c>
      <c r="H1064" s="26" t="str">
        <f>'Bruker data input page'!DL1064</f>
        <v>SHLF</v>
      </c>
      <c r="I1064" s="26">
        <f>'Bruker data input page'!DM1064</f>
        <v>0</v>
      </c>
      <c r="J1064" s="26">
        <f>'Bruker data input page'!DN1064</f>
        <v>0</v>
      </c>
      <c r="K1064" s="26" t="str">
        <f>'Bruker data input page'!DO1064</f>
        <v/>
      </c>
      <c r="L1064" s="26">
        <f>'Bruker data input page'!DP1064</f>
        <v>0</v>
      </c>
      <c r="M1064" s="26">
        <f>'Bruker data input page'!DQ1064</f>
        <v>0</v>
      </c>
      <c r="N1064" s="26">
        <f>'Bruker data input page'!DR1064</f>
        <v>0</v>
      </c>
      <c r="O1064" s="26">
        <f>'Bruker data input page'!DS1064</f>
        <v>43</v>
      </c>
      <c r="P1064" s="21" t="str">
        <f>'Bruker data input page'!DT1064</f>
        <v>4A ALT</v>
      </c>
      <c r="Q1064" s="21">
        <f>'Bruker data input page'!A1064</f>
        <v>29</v>
      </c>
      <c r="R1064" s="27">
        <f>'Bruker data input page'!B1064</f>
        <v>44768.854166666664</v>
      </c>
      <c r="S1064" s="22">
        <f>'Bruker data input page'!Y1064*Calibrations!H$97+Calibrations!I$97</f>
        <v>49.919418583239874</v>
      </c>
      <c r="T1064" s="23">
        <f>Calibrations!O$97*('Bruker data input page'!AK1064/0.5993)^2+Calibrations!P$97*('Bruker data input page'!AK1064/0.5993)+Calibrations!Q$97</f>
        <v>1.4789346734831086</v>
      </c>
      <c r="U1064" s="22">
        <f>Calibrations!$V$97*'Bruker data input page'!W1064^2+Calibrations!$W$97*'Bruker data input page'!W1064+Calibrations!$X$97</f>
        <v>20.788573143870835</v>
      </c>
      <c r="V1064" s="23">
        <f>('Bruker data input page'!AS1064/0.69943)*Calibrations!AC$97+Calibrations!AD$97</f>
        <v>10.247398293759643</v>
      </c>
      <c r="W1064" s="23">
        <f>'Bruker data input page'!U1064*Calibrations!AQ$97+Calibrations!AR$97</f>
        <v>4.7037469243962082</v>
      </c>
      <c r="X1064" s="23">
        <f>Calibrations!AJ$97*('Bruker data input page'!AQ1064/0.77446)^2+('Bruker data input page'!AQ1064/0.77446)*Calibrations!AK$97+Calibrations!AL$97</f>
        <v>0.20603738192916538</v>
      </c>
      <c r="Y1064" s="23">
        <f>('Bruker data input page'!AI1064/0.7147)*Calibrations!AX$97+Calibrations!AY$97</f>
        <v>12.536999305345191</v>
      </c>
      <c r="Z1064" s="23">
        <f>('Bruker data input page'!AG1064/0.8302)*Calibrations!BE$97+Calibrations!BF$97</f>
        <v>0.20620868171128512</v>
      </c>
      <c r="AA1064" s="23">
        <f>((('Bruker data input page'!AA1064/0.436)^2)*Calibrations!BK$97)+(('Bruker data input page'!AA1064/0.436)*Calibrations!BL$97)+Calibrations!BM$97</f>
        <v>0.18439150361213652</v>
      </c>
      <c r="AB1064" s="24">
        <f>'Bruker data input page'!AM1064*Calibrations!BS$97*10000+Calibrations!BT$97</f>
        <v>370.97850247469569</v>
      </c>
      <c r="AC1064" s="24">
        <f>Calibrations!CA$97*('Bruker data input page'!AO1064*10000)^2+('Bruker data input page'!AO1064*10000)*Calibrations!CB$97+Calibrations!CC$97</f>
        <v>245.42668715474369</v>
      </c>
      <c r="AD1064" s="24">
        <f>'Bruker data input page'!AW1064*10000*Calibrations!CI$97+Calibrations!CJ$97</f>
        <v>75.505092472706082</v>
      </c>
      <c r="AE1064" s="24">
        <f>'Bruker data input page'!AY1064*10000*Calibrations!CP$97+Calibrations!CQ$97</f>
        <v>49.458934771622943</v>
      </c>
      <c r="AF1064" s="24">
        <f>Calibrations!$CW$97*('Bruker data input page'!BA1064*10000)^2+('Bruker data input page'!BA1064*10000)*Calibrations!$CX$97+Calibrations!$CY$97</f>
        <v>83.439883904166209</v>
      </c>
      <c r="AG1064" s="24">
        <f>'Bruker data input page'!BI1064*10000*Calibrations!DD$97+Calibrations!DE$97</f>
        <v>3.0310147047823475</v>
      </c>
      <c r="AH1064" s="24">
        <f>('Bruker data input page'!BK1064*10000)*Calibrations!DK$97+Calibrations!DL$97</f>
        <v>117.36262405506197</v>
      </c>
      <c r="AI1064" s="24">
        <f>Calibrations!DR$97*('Bruker data input page'!BM1064*10000)^2+('Bruker data input page'!BM1064*10000)*Calibrations!DS$97+Calibrations!DT$97</f>
        <v>28.664408876081268</v>
      </c>
      <c r="AJ1064" s="24">
        <f>Calibrations!DY$97*('Bruker data input page'!BO1064*10000)^2+Calibrations!DZ$97*('Bruker data input page'!BO1064*10000)+Calibrations!EA$97</f>
        <v>90.553094544379476</v>
      </c>
      <c r="AK1064" s="21"/>
      <c r="AL1064" s="21"/>
    </row>
    <row r="1065" spans="2:38">
      <c r="B1065" s="27">
        <f>'Bruker data input page'!B1742</f>
        <v>0</v>
      </c>
      <c r="C1065" s="21">
        <f>'Bruker data input page'!G1742</f>
        <v>0</v>
      </c>
      <c r="D1065" s="21">
        <f>'Bruker data input page'!H1742</f>
        <v>0</v>
      </c>
      <c r="E1065" s="26">
        <f>'Bruker data input page'!L1742</f>
        <v>0</v>
      </c>
      <c r="F1065" s="26"/>
      <c r="G1065" s="26" t="str">
        <f>'Bruker data input page'!DK1065</f>
        <v>393-U1560B-34R-2A</v>
      </c>
      <c r="H1065" s="26" t="str">
        <f>'Bruker data input page'!DL1065</f>
        <v>SHLF</v>
      </c>
      <c r="I1065" s="26">
        <f>'Bruker data input page'!DM1065</f>
        <v>0</v>
      </c>
      <c r="J1065" s="26">
        <f>'Bruker data input page'!DN1065</f>
        <v>0</v>
      </c>
      <c r="K1065" s="26" t="str">
        <f>'Bruker data input page'!DO1065</f>
        <v/>
      </c>
      <c r="L1065" s="26">
        <f>'Bruker data input page'!DP1065</f>
        <v>0</v>
      </c>
      <c r="M1065" s="26">
        <f>'Bruker data input page'!DQ1065</f>
        <v>0</v>
      </c>
      <c r="N1065" s="26">
        <f>'Bruker data input page'!DR1065</f>
        <v>0</v>
      </c>
      <c r="O1065" s="26">
        <f>'Bruker data input page'!DS1065</f>
        <v>57</v>
      </c>
      <c r="P1065" s="21" t="str">
        <f>'Bruker data input page'!DT1065</f>
        <v>7A BKGD</v>
      </c>
      <c r="Q1065" s="21">
        <f>'Bruker data input page'!A1065</f>
        <v>30</v>
      </c>
      <c r="R1065" s="27">
        <f>'Bruker data input page'!B1065</f>
        <v>44768.856249999997</v>
      </c>
      <c r="S1065" s="22">
        <f>'Bruker data input page'!Y1065*Calibrations!H$97+Calibrations!I$97</f>
        <v>54.115252580587345</v>
      </c>
      <c r="T1065" s="23">
        <f>Calibrations!O$97*('Bruker data input page'!AK1065/0.5993)^2+Calibrations!P$97*('Bruker data input page'!AK1065/0.5993)+Calibrations!Q$97</f>
        <v>1.5464018798079773</v>
      </c>
      <c r="U1065" s="22">
        <f>Calibrations!$V$97*'Bruker data input page'!W1065^2+Calibrations!$W$97*'Bruker data input page'!W1065+Calibrations!$X$97</f>
        <v>18.208843522379283</v>
      </c>
      <c r="V1065" s="23">
        <f>('Bruker data input page'!AS1065/0.69943)*Calibrations!AC$97+Calibrations!AD$97</f>
        <v>10.27100083183737</v>
      </c>
      <c r="W1065" s="23">
        <f>'Bruker data input page'!U1065*Calibrations!AQ$97+Calibrations!AR$97</f>
        <v>9.4951826058010695</v>
      </c>
      <c r="X1065" s="23">
        <f>Calibrations!AJ$97*('Bruker data input page'!AQ1065/0.77446)^2+('Bruker data input page'!AQ1065/0.77446)*Calibrations!AK$97+Calibrations!AL$97</f>
        <v>0.16134862475762152</v>
      </c>
      <c r="Y1065" s="23">
        <f>('Bruker data input page'!AI1065/0.7147)*Calibrations!AX$97+Calibrations!AY$97</f>
        <v>11.359349554517124</v>
      </c>
      <c r="Z1065" s="23">
        <f>('Bruker data input page'!AG1065/0.8302)*Calibrations!BE$97+Calibrations!BF$97</f>
        <v>0.28106546363697488</v>
      </c>
      <c r="AA1065" s="23">
        <f>((('Bruker data input page'!AA1065/0.436)^2)*Calibrations!BK$97)+(('Bruker data input page'!AA1065/0.436)*Calibrations!BL$97)+Calibrations!BM$97</f>
        <v>7.6905403401968706E-2</v>
      </c>
      <c r="AB1065" s="24">
        <f>'Bruker data input page'!AM1065*Calibrations!BS$97*10000+Calibrations!BT$97</f>
        <v>347.82688132608013</v>
      </c>
      <c r="AC1065" s="24">
        <f>Calibrations!CA$97*('Bruker data input page'!AO1065*10000)^2+('Bruker data input page'!AO1065*10000)*Calibrations!CB$97+Calibrations!CC$97</f>
        <v>285.59373181408967</v>
      </c>
      <c r="AD1065" s="24">
        <f>'Bruker data input page'!AW1065*10000*Calibrations!CI$97+Calibrations!CJ$97</f>
        <v>106.14946467748507</v>
      </c>
      <c r="AE1065" s="24">
        <f>'Bruker data input page'!AY1065*10000*Calibrations!CP$97+Calibrations!CQ$97</f>
        <v>56.654663650442998</v>
      </c>
      <c r="AF1065" s="24">
        <f>Calibrations!$CW$97*('Bruker data input page'!BA1065*10000)^2+('Bruker data input page'!BA1065*10000)*Calibrations!$CX$97+Calibrations!$CY$97</f>
        <v>78.148513355605772</v>
      </c>
      <c r="AG1065" s="24">
        <f>'Bruker data input page'!BI1065*10000*Calibrations!DD$97+Calibrations!DE$97</f>
        <v>5.2911678308829933</v>
      </c>
      <c r="AH1065" s="24">
        <f>('Bruker data input page'!BK1065*10000)*Calibrations!DK$97+Calibrations!DL$97</f>
        <v>86.574118111569859</v>
      </c>
      <c r="AI1065" s="24">
        <f>Calibrations!DR$97*('Bruker data input page'!BM1065*10000)^2+('Bruker data input page'!BM1065*10000)*Calibrations!DS$97+Calibrations!DT$97</f>
        <v>30.785516947465101</v>
      </c>
      <c r="AJ1065" s="24">
        <f>Calibrations!DY$97*('Bruker data input page'!BO1065*10000)^2+Calibrations!DZ$97*('Bruker data input page'!BO1065*10000)+Calibrations!EA$97</f>
        <v>90.553094544379476</v>
      </c>
      <c r="AK1065" s="21"/>
      <c r="AL1065" s="21"/>
    </row>
    <row r="1066" spans="2:38">
      <c r="B1066" s="27">
        <f>'Bruker data input page'!B1743</f>
        <v>0</v>
      </c>
      <c r="C1066" s="21">
        <f>'Bruker data input page'!G1743</f>
        <v>0</v>
      </c>
      <c r="D1066" s="21">
        <f>'Bruker data input page'!H1743</f>
        <v>0</v>
      </c>
      <c r="E1066" s="26">
        <f>'Bruker data input page'!L1743</f>
        <v>0</v>
      </c>
      <c r="F1066" s="26"/>
      <c r="G1066" s="26" t="str">
        <f>'Bruker data input page'!DK1066</f>
        <v>393-U1560B-34R-2A</v>
      </c>
      <c r="H1066" s="26" t="str">
        <f>'Bruker data input page'!DL1066</f>
        <v>SHLF</v>
      </c>
      <c r="I1066" s="26">
        <f>'Bruker data input page'!DM1066</f>
        <v>0</v>
      </c>
      <c r="J1066" s="26">
        <f>'Bruker data input page'!DN1066</f>
        <v>0</v>
      </c>
      <c r="K1066" s="26" t="str">
        <f>'Bruker data input page'!DO1066</f>
        <v/>
      </c>
      <c r="L1066" s="26">
        <f>'Bruker data input page'!DP1066</f>
        <v>0</v>
      </c>
      <c r="M1066" s="26">
        <f>'Bruker data input page'!DQ1066</f>
        <v>0</v>
      </c>
      <c r="N1066" s="26">
        <f>'Bruker data input page'!DR1066</f>
        <v>0</v>
      </c>
      <c r="O1066" s="26">
        <f>'Bruker data input page'!DS1066</f>
        <v>68</v>
      </c>
      <c r="P1066" s="21" t="str">
        <f>'Bruker data input page'!DT1066</f>
        <v>8A BKGD</v>
      </c>
      <c r="Q1066" s="21">
        <f>'Bruker data input page'!A1066</f>
        <v>31</v>
      </c>
      <c r="R1066" s="27">
        <f>'Bruker data input page'!B1066</f>
        <v>44768.85833333333</v>
      </c>
      <c r="S1066" s="22">
        <f>'Bruker data input page'!Y1066*Calibrations!H$97+Calibrations!I$97</f>
        <v>55.544240955908691</v>
      </c>
      <c r="T1066" s="23">
        <f>Calibrations!O$97*('Bruker data input page'!AK1066/0.5993)^2+Calibrations!P$97*('Bruker data input page'!AK1066/0.5993)+Calibrations!Q$97</f>
        <v>1.6398605837973848</v>
      </c>
      <c r="U1066" s="22">
        <f>Calibrations!$V$97*'Bruker data input page'!W1066^2+Calibrations!$W$97*'Bruker data input page'!W1066+Calibrations!$X$97</f>
        <v>18.286989686300419</v>
      </c>
      <c r="V1066" s="23">
        <f>('Bruker data input page'!AS1066/0.69943)*Calibrations!AC$97+Calibrations!AD$97</f>
        <v>10.856458910497093</v>
      </c>
      <c r="W1066" s="23">
        <f>'Bruker data input page'!U1066*Calibrations!AQ$97+Calibrations!AR$97</f>
        <v>9.5949437651282246</v>
      </c>
      <c r="X1066" s="23">
        <f>Calibrations!AJ$97*('Bruker data input page'!AQ1066/0.77446)^2+('Bruker data input page'!AQ1066/0.77446)*Calibrations!AK$97+Calibrations!AL$97</f>
        <v>0.17050192729228025</v>
      </c>
      <c r="Y1066" s="23">
        <f>('Bruker data input page'!AI1066/0.7147)*Calibrations!AX$97+Calibrations!AY$97</f>
        <v>11.74454074644925</v>
      </c>
      <c r="Z1066" s="23">
        <f>('Bruker data input page'!AG1066/0.8302)*Calibrations!BE$97+Calibrations!BF$97</f>
        <v>0.30355268240094219</v>
      </c>
      <c r="AA1066" s="23">
        <f>((('Bruker data input page'!AA1066/0.436)^2)*Calibrations!BK$97)+(('Bruker data input page'!AA1066/0.436)*Calibrations!BL$97)+Calibrations!BM$97</f>
        <v>9.9707229779929116E-2</v>
      </c>
      <c r="AB1066" s="24">
        <f>'Bruker data input page'!AM1066*Calibrations!BS$97*10000+Calibrations!BT$97</f>
        <v>313.52818332813115</v>
      </c>
      <c r="AC1066" s="24">
        <f>Calibrations!CA$97*('Bruker data input page'!AO1066*10000)^2+('Bruker data input page'!AO1066*10000)*Calibrations!CB$97+Calibrations!CC$97</f>
        <v>310.99045777875426</v>
      </c>
      <c r="AD1066" s="24">
        <f>'Bruker data input page'!AW1066*10000*Calibrations!CI$97+Calibrations!CJ$97</f>
        <v>81.436261286534275</v>
      </c>
      <c r="AE1066" s="24">
        <f>'Bruker data input page'!AY1066*10000*Calibrations!CP$97+Calibrations!CQ$97</f>
        <v>62.822431260860185</v>
      </c>
      <c r="AF1066" s="24">
        <f>Calibrations!$CW$97*('Bruker data input page'!BA1066*10000)^2+('Bruker data input page'!BA1066*10000)*Calibrations!$CX$97+Calibrations!$CY$97</f>
        <v>84.74789725500014</v>
      </c>
      <c r="AG1066" s="24">
        <f>'Bruker data input page'!BI1066*10000*Calibrations!DD$97+Calibrations!DE$97</f>
        <v>4.1610912678326706</v>
      </c>
      <c r="AH1066" s="24">
        <f>('Bruker data input page'!BK1066*10000)*Calibrations!DK$97+Calibrations!DL$97</f>
        <v>89.553650944811025</v>
      </c>
      <c r="AI1066" s="24">
        <f>Calibrations!DR$97*('Bruker data input page'!BM1066*10000)^2+('Bruker data input page'!BM1066*10000)*Calibrations!DS$97+Calibrations!DT$97</f>
        <v>32.905465640200383</v>
      </c>
      <c r="AJ1066" s="24">
        <f>Calibrations!DY$97*('Bruker data input page'!BO1066*10000)^2+Calibrations!DZ$97*('Bruker data input page'!BO1066*10000)+Calibrations!EA$97</f>
        <v>94.78830745234157</v>
      </c>
      <c r="AK1066" s="21"/>
      <c r="AL1066" s="21"/>
    </row>
    <row r="1067" spans="2:38">
      <c r="B1067" s="27">
        <f>'Bruker data input page'!B1744</f>
        <v>0</v>
      </c>
      <c r="C1067" s="21">
        <f>'Bruker data input page'!G1744</f>
        <v>0</v>
      </c>
      <c r="D1067" s="21">
        <f>'Bruker data input page'!H1744</f>
        <v>0</v>
      </c>
      <c r="E1067" s="26">
        <f>'Bruker data input page'!L1744</f>
        <v>0</v>
      </c>
      <c r="F1067" s="26"/>
      <c r="G1067" s="26" t="str">
        <f>'Bruker data input page'!DK1067</f>
        <v>393-U1560B-34R-2A</v>
      </c>
      <c r="H1067" s="26" t="str">
        <f>'Bruker data input page'!DL1067</f>
        <v>SHLF</v>
      </c>
      <c r="I1067" s="26">
        <f>'Bruker data input page'!DM1067</f>
        <v>0</v>
      </c>
      <c r="J1067" s="26">
        <f>'Bruker data input page'!DN1067</f>
        <v>0</v>
      </c>
      <c r="K1067" s="26" t="str">
        <f>'Bruker data input page'!DO1067</f>
        <v/>
      </c>
      <c r="L1067" s="26">
        <f>'Bruker data input page'!DP1067</f>
        <v>0</v>
      </c>
      <c r="M1067" s="26">
        <f>'Bruker data input page'!DQ1067</f>
        <v>0</v>
      </c>
      <c r="N1067" s="26">
        <f>'Bruker data input page'!DR1067</f>
        <v>0</v>
      </c>
      <c r="O1067" s="26">
        <f>'Bruker data input page'!DS1067</f>
        <v>75</v>
      </c>
      <c r="P1067" s="21" t="str">
        <f>'Bruker data input page'!DT1067</f>
        <v>9A BKGD</v>
      </c>
      <c r="Q1067" s="21">
        <f>'Bruker data input page'!A1067</f>
        <v>32</v>
      </c>
      <c r="R1067" s="27">
        <f>'Bruker data input page'!B1067</f>
        <v>44768.86041666667</v>
      </c>
      <c r="S1067" s="22">
        <f>'Bruker data input page'!Y1067*Calibrations!H$97+Calibrations!I$97</f>
        <v>55.067317422314296</v>
      </c>
      <c r="T1067" s="23">
        <f>Calibrations!O$97*('Bruker data input page'!AK1067/0.5993)^2+Calibrations!P$97*('Bruker data input page'!AK1067/0.5993)+Calibrations!Q$97</f>
        <v>1.461699548346038</v>
      </c>
      <c r="U1067" s="22">
        <f>Calibrations!$V$97*'Bruker data input page'!W1067^2+Calibrations!$W$97*'Bruker data input page'!W1067+Calibrations!$X$97</f>
        <v>18.500091482968692</v>
      </c>
      <c r="V1067" s="23">
        <f>('Bruker data input page'!AS1067/0.69943)*Calibrations!AC$97+Calibrations!AD$97</f>
        <v>10.252147584958209</v>
      </c>
      <c r="W1067" s="23">
        <f>'Bruker data input page'!U1067*Calibrations!AQ$97+Calibrations!AR$97</f>
        <v>10.529914630450175</v>
      </c>
      <c r="X1067" s="23">
        <f>Calibrations!AJ$97*('Bruker data input page'!AQ1067/0.77446)^2+('Bruker data input page'!AQ1067/0.77446)*Calibrations!AK$97+Calibrations!AL$97</f>
        <v>0.14009906571453751</v>
      </c>
      <c r="Y1067" s="23">
        <f>('Bruker data input page'!AI1067/0.7147)*Calibrations!AX$97+Calibrations!AY$97</f>
        <v>11.3488443401917</v>
      </c>
      <c r="Z1067" s="23">
        <f>('Bruker data input page'!AG1067/0.8302)*Calibrations!BE$97+Calibrations!BF$97</f>
        <v>0.25555982624697171</v>
      </c>
      <c r="AA1067" s="23">
        <f>((('Bruker data input page'!AA1067/0.436)^2)*Calibrations!BK$97)+(('Bruker data input page'!AA1067/0.436)*Calibrations!BL$97)+Calibrations!BM$97</f>
        <v>8.3772712452447801E-2</v>
      </c>
      <c r="AB1067" s="24">
        <f>'Bruker data input page'!AM1067*Calibrations!BS$97*10000+Calibrations!BT$97</f>
        <v>325.53272762741335</v>
      </c>
      <c r="AC1067" s="24">
        <f>Calibrations!CA$97*('Bruker data input page'!AO1067*10000)^2+('Bruker data input page'!AO1067*10000)*Calibrations!CB$97+Calibrations!CC$97</f>
        <v>309.1768739258797</v>
      </c>
      <c r="AD1067" s="24">
        <f>'Bruker data input page'!AW1067*10000*Calibrations!CI$97+Calibrations!CJ$97</f>
        <v>110.1035772200372</v>
      </c>
      <c r="AE1067" s="24">
        <f>'Bruker data input page'!AY1067*10000*Calibrations!CP$97+Calibrations!CQ$97</f>
        <v>61.794469992457316</v>
      </c>
      <c r="AF1067" s="24">
        <f>Calibrations!$CW$97*('Bruker data input page'!BA1067*10000)^2+('Bruker data input page'!BA1067*10000)*Calibrations!$CX$97+Calibrations!$CY$97</f>
        <v>83.439883904166209</v>
      </c>
      <c r="AG1067" s="24">
        <f>'Bruker data input page'!BI1067*10000*Calibrations!DD$97+Calibrations!DE$97</f>
        <v>3.0310147047823475</v>
      </c>
      <c r="AH1067" s="24">
        <f>('Bruker data input page'!BK1067*10000)*Calibrations!DK$97+Calibrations!DL$97</f>
        <v>91.540006166971807</v>
      </c>
      <c r="AI1067" s="24">
        <f>Calibrations!DR$97*('Bruker data input page'!BM1067*10000)^2+('Bruker data input page'!BM1067*10000)*Calibrations!DS$97+Calibrations!DT$97</f>
        <v>30.785516947465101</v>
      </c>
      <c r="AJ1067" s="24">
        <f>Calibrations!DY$97*('Bruker data input page'!BO1067*10000)^2+Calibrations!DZ$97*('Bruker data input page'!BO1067*10000)+Calibrations!EA$97</f>
        <v>83.760661417809501</v>
      </c>
      <c r="AK1067" s="21"/>
      <c r="AL1067" s="21"/>
    </row>
    <row r="1068" spans="2:38">
      <c r="B1068" s="27">
        <f>'Bruker data input page'!B1745</f>
        <v>0</v>
      </c>
      <c r="C1068" s="21">
        <f>'Bruker data input page'!G1745</f>
        <v>0</v>
      </c>
      <c r="D1068" s="21">
        <f>'Bruker data input page'!H1745</f>
        <v>0</v>
      </c>
      <c r="E1068" s="26">
        <f>'Bruker data input page'!L1745</f>
        <v>0</v>
      </c>
      <c r="F1068" s="26"/>
      <c r="G1068" s="26" t="str">
        <f>'Bruker data input page'!DK1068</f>
        <v>393-U1560B-34R-2A</v>
      </c>
      <c r="H1068" s="26" t="str">
        <f>'Bruker data input page'!DL1068</f>
        <v>SHLF</v>
      </c>
      <c r="I1068" s="26">
        <f>'Bruker data input page'!DM1068</f>
        <v>0</v>
      </c>
      <c r="J1068" s="26">
        <f>'Bruker data input page'!DN1068</f>
        <v>0</v>
      </c>
      <c r="K1068" s="26" t="str">
        <f>'Bruker data input page'!DO1068</f>
        <v/>
      </c>
      <c r="L1068" s="26">
        <f>'Bruker data input page'!DP1068</f>
        <v>0</v>
      </c>
      <c r="M1068" s="26">
        <f>'Bruker data input page'!DQ1068</f>
        <v>0</v>
      </c>
      <c r="N1068" s="26">
        <f>'Bruker data input page'!DR1068</f>
        <v>0</v>
      </c>
      <c r="O1068" s="26">
        <f>'Bruker data input page'!DS1068</f>
        <v>94</v>
      </c>
      <c r="P1068" s="21" t="str">
        <f>'Bruker data input page'!DT1068</f>
        <v>11A BKGD</v>
      </c>
      <c r="Q1068" s="21">
        <f>'Bruker data input page'!A1068</f>
        <v>33</v>
      </c>
      <c r="R1068" s="27">
        <f>'Bruker data input page'!B1068</f>
        <v>44768.862500000003</v>
      </c>
      <c r="S1068" s="22">
        <f>'Bruker data input page'!Y1068*Calibrations!H$97+Calibrations!I$97</f>
        <v>52.370810298516339</v>
      </c>
      <c r="T1068" s="23">
        <f>Calibrations!O$97*('Bruker data input page'!AK1068/0.5993)^2+Calibrations!P$97*('Bruker data input page'!AK1068/0.5993)+Calibrations!Q$97</f>
        <v>1.5171843040949755</v>
      </c>
      <c r="U1068" s="22">
        <f>Calibrations!$V$97*'Bruker data input page'!W1068^2+Calibrations!$W$97*'Bruker data input page'!W1068+Calibrations!$X$97</f>
        <v>17.303586354848843</v>
      </c>
      <c r="V1068" s="23">
        <f>('Bruker data input page'!AS1068/0.69943)*Calibrations!AC$97+Calibrations!AD$97</f>
        <v>9.5776043168465765</v>
      </c>
      <c r="W1068" s="23">
        <f>'Bruker data input page'!U1068*Calibrations!AQ$97+Calibrations!AR$97</f>
        <v>11.073574281667156</v>
      </c>
      <c r="X1068" s="23">
        <f>Calibrations!AJ$97*('Bruker data input page'!AQ1068/0.77446)^2+('Bruker data input page'!AQ1068/0.77446)*Calibrations!AK$97+Calibrations!AL$97</f>
        <v>0.15473432007166465</v>
      </c>
      <c r="Y1068" s="23">
        <f>('Bruker data input page'!AI1068/0.7147)*Calibrations!AX$97+Calibrations!AY$97</f>
        <v>10.827237611512068</v>
      </c>
      <c r="Z1068" s="23">
        <f>('Bruker data input page'!AG1068/0.8302)*Calibrations!BE$97+Calibrations!BF$97</f>
        <v>0.1965497421079703</v>
      </c>
      <c r="AA1068" s="23">
        <f>((('Bruker data input page'!AA1068/0.436)^2)*Calibrations!BK$97)+(('Bruker data input page'!AA1068/0.436)*Calibrations!BL$97)+Calibrations!BM$97</f>
        <v>0.12150672911162595</v>
      </c>
      <c r="AB1068" s="24">
        <f>'Bruker data input page'!AM1068*Calibrations!BS$97*10000+Calibrations!BT$97</f>
        <v>345.25447897623394</v>
      </c>
      <c r="AC1068" s="24">
        <f>Calibrations!CA$97*('Bruker data input page'!AO1068*10000)^2+('Bruker data input page'!AO1068*10000)*Calibrations!CB$97+Calibrations!CC$97</f>
        <v>297.1247239630585</v>
      </c>
      <c r="AD1068" s="24">
        <f>'Bruker data input page'!AW1068*10000*Calibrations!CI$97+Calibrations!CJ$97</f>
        <v>113.06916162695128</v>
      </c>
      <c r="AE1068" s="24">
        <f>'Bruker data input page'!AY1068*10000*Calibrations!CP$97+Calibrations!CQ$97</f>
        <v>60.766508724054461</v>
      </c>
      <c r="AF1068" s="24">
        <f>Calibrations!$CW$97*('Bruker data input page'!BA1068*10000)^2+('Bruker data input page'!BA1068*10000)*Calibrations!$CX$97+Calibrations!$CY$97</f>
        <v>87.346128813100606</v>
      </c>
      <c r="AG1068" s="24" t="e">
        <f>'Bruker data input page'!BI1068*10000*Calibrations!DD$97+Calibrations!DE$97</f>
        <v>#VALUE!</v>
      </c>
      <c r="AH1068" s="24">
        <f>('Bruker data input page'!BK1068*10000)*Calibrations!DK$97+Calibrations!DL$97</f>
        <v>81.608230056167898</v>
      </c>
      <c r="AI1068" s="24">
        <f>Calibrations!DR$97*('Bruker data input page'!BM1068*10000)^2+('Bruker data input page'!BM1068*10000)*Calibrations!DS$97+Calibrations!DT$97</f>
        <v>36.083214844337292</v>
      </c>
      <c r="AJ1068" s="24">
        <f>Calibrations!DY$97*('Bruker data input page'!BO1068*10000)^2+Calibrations!DZ$97*('Bruker data input page'!BO1068*10000)+Calibrations!EA$97</f>
        <v>99.015783594038936</v>
      </c>
      <c r="AK1068" s="21"/>
      <c r="AL1068" s="21"/>
    </row>
    <row r="1069" spans="2:38">
      <c r="B1069" s="27">
        <f>'Bruker data input page'!B1746</f>
        <v>0</v>
      </c>
      <c r="C1069" s="21">
        <f>'Bruker data input page'!G1746</f>
        <v>0</v>
      </c>
      <c r="D1069" s="21">
        <f>'Bruker data input page'!H1746</f>
        <v>0</v>
      </c>
      <c r="E1069" s="26">
        <f>'Bruker data input page'!L1746</f>
        <v>0</v>
      </c>
      <c r="F1069" s="26"/>
      <c r="G1069" s="26" t="str">
        <f>'Bruker data input page'!DK1069</f>
        <v>393-U1560B-35R-1A</v>
      </c>
      <c r="H1069" s="26" t="str">
        <f>'Bruker data input page'!DL1069</f>
        <v>SHLF</v>
      </c>
      <c r="I1069" s="26">
        <f>'Bruker data input page'!DM1069</f>
        <v>0</v>
      </c>
      <c r="J1069" s="26">
        <f>'Bruker data input page'!DN1069</f>
        <v>0</v>
      </c>
      <c r="K1069" s="26" t="str">
        <f>'Bruker data input page'!DO1069</f>
        <v/>
      </c>
      <c r="L1069" s="26">
        <f>'Bruker data input page'!DP1069</f>
        <v>0</v>
      </c>
      <c r="M1069" s="26">
        <f>'Bruker data input page'!DQ1069</f>
        <v>0</v>
      </c>
      <c r="N1069" s="26">
        <f>'Bruker data input page'!DR1069</f>
        <v>0</v>
      </c>
      <c r="O1069" s="26">
        <f>'Bruker data input page'!DS1069</f>
        <v>4</v>
      </c>
      <c r="P1069" s="21" t="str">
        <f>'Bruker data input page'!DT1069</f>
        <v>1A BKGD</v>
      </c>
      <c r="Q1069" s="21">
        <f>'Bruker data input page'!A1069</f>
        <v>34</v>
      </c>
      <c r="R1069" s="27">
        <f>'Bruker data input page'!B1069</f>
        <v>44768.868055555555</v>
      </c>
      <c r="S1069" s="22">
        <f>'Bruker data input page'!Y1069*Calibrations!H$97+Calibrations!I$97</f>
        <v>51.541006123473167</v>
      </c>
      <c r="T1069" s="23">
        <f>Calibrations!O$97*('Bruker data input page'!AK1069/0.5993)^2+Calibrations!P$97*('Bruker data input page'!AK1069/0.5993)+Calibrations!Q$97</f>
        <v>1.440737546613472</v>
      </c>
      <c r="U1069" s="22">
        <f>Calibrations!$V$97*'Bruker data input page'!W1069^2+Calibrations!$W$97*'Bruker data input page'!W1069+Calibrations!$X$97</f>
        <v>17.425699701733386</v>
      </c>
      <c r="V1069" s="23">
        <f>('Bruker data input page'!AS1069/0.69943)*Calibrations!AC$97+Calibrations!AD$97</f>
        <v>9.8188107425677433</v>
      </c>
      <c r="W1069" s="23">
        <f>'Bruker data input page'!U1069*Calibrations!AQ$97+Calibrations!AR$97</f>
        <v>8.4502037954071181</v>
      </c>
      <c r="X1069" s="23">
        <f>Calibrations!AJ$97*('Bruker data input page'!AQ1069/0.77446)^2+('Bruker data input page'!AQ1069/0.77446)*Calibrations!AK$97+Calibrations!AL$97</f>
        <v>0.1594821124327403</v>
      </c>
      <c r="Y1069" s="23">
        <f>('Bruker data input page'!AI1069/0.7147)*Calibrations!AX$97+Calibrations!AY$97</f>
        <v>11.466228691567064</v>
      </c>
      <c r="Z1069" s="23">
        <f>('Bruker data input page'!AG1069/0.8302)*Calibrations!BE$97+Calibrations!BF$97</f>
        <v>0.12712611370914512</v>
      </c>
      <c r="AA1069" s="23">
        <f>((('Bruker data input page'!AA1069/0.436)^2)*Calibrations!BK$97)+(('Bruker data input page'!AA1069/0.436)*Calibrations!BL$97)+Calibrations!BM$97</f>
        <v>5.963677651167977E-2</v>
      </c>
      <c r="AB1069" s="24">
        <f>'Bruker data input page'!AM1069*Calibrations!BS$97*10000+Calibrations!BT$97</f>
        <v>299.8087041289516</v>
      </c>
      <c r="AC1069" s="24">
        <f>Calibrations!CA$97*('Bruker data input page'!AO1069*10000)^2+('Bruker data input page'!AO1069*10000)*Calibrations!CB$97+Calibrations!CC$97</f>
        <v>247.58666515786985</v>
      </c>
      <c r="AD1069" s="24">
        <f>'Bruker data input page'!AW1069*10000*Calibrations!CI$97+Calibrations!CJ$97</f>
        <v>82.42478942217231</v>
      </c>
      <c r="AE1069" s="24">
        <f>'Bruker data input page'!AY1069*10000*Calibrations!CP$97+Calibrations!CQ$97</f>
        <v>60.766508724054461</v>
      </c>
      <c r="AF1069" s="24">
        <f>Calibrations!$CW$97*('Bruker data input page'!BA1069*10000)^2+('Bruker data input page'!BA1069*10000)*Calibrations!$CX$97+Calibrations!$CY$97</f>
        <v>72.762235374685773</v>
      </c>
      <c r="AG1069" s="24" t="e">
        <f>'Bruker data input page'!BI1069*10000*Calibrations!DD$97+Calibrations!DE$97</f>
        <v>#VALUE!</v>
      </c>
      <c r="AH1069" s="24">
        <f>('Bruker data input page'!BK1069*10000)*Calibrations!DK$97+Calibrations!DL$97</f>
        <v>94.519539000212987</v>
      </c>
      <c r="AI1069" s="24">
        <f>Calibrations!DR$97*('Bruker data input page'!BM1069*10000)^2+('Bruker data input page'!BM1069*10000)*Calibrations!DS$97+Calibrations!DT$97</f>
        <v>33.965005219574827</v>
      </c>
      <c r="AJ1069" s="24">
        <f>Calibrations!DY$97*('Bruker data input page'!BO1069*10000)^2+Calibrations!DZ$97*('Bruker data input page'!BO1069*10000)+Calibrations!EA$97</f>
        <v>91.400756067273065</v>
      </c>
      <c r="AK1069" s="21"/>
      <c r="AL1069" s="21"/>
    </row>
    <row r="1070" spans="2:38">
      <c r="B1070" s="27">
        <f>'Bruker data input page'!B1747</f>
        <v>0</v>
      </c>
      <c r="C1070" s="21">
        <f>'Bruker data input page'!G1747</f>
        <v>0</v>
      </c>
      <c r="D1070" s="21">
        <f>'Bruker data input page'!H1747</f>
        <v>0</v>
      </c>
      <c r="E1070" s="26">
        <f>'Bruker data input page'!L1747</f>
        <v>0</v>
      </c>
      <c r="F1070" s="26"/>
      <c r="G1070" s="26" t="str">
        <f>'Bruker data input page'!DK1070</f>
        <v>393-U1560B-35R-1A</v>
      </c>
      <c r="H1070" s="26" t="str">
        <f>'Bruker data input page'!DL1070</f>
        <v>SHLF</v>
      </c>
      <c r="I1070" s="26">
        <f>'Bruker data input page'!DM1070</f>
        <v>0</v>
      </c>
      <c r="J1070" s="26">
        <f>'Bruker data input page'!DN1070</f>
        <v>0</v>
      </c>
      <c r="K1070" s="26" t="str">
        <f>'Bruker data input page'!DO1070</f>
        <v/>
      </c>
      <c r="L1070" s="26">
        <f>'Bruker data input page'!DP1070</f>
        <v>0</v>
      </c>
      <c r="M1070" s="26">
        <f>'Bruker data input page'!DQ1070</f>
        <v>0</v>
      </c>
      <c r="N1070" s="26">
        <f>'Bruker data input page'!DR1070</f>
        <v>0</v>
      </c>
      <c r="O1070" s="26">
        <f>'Bruker data input page'!DS1070</f>
        <v>11</v>
      </c>
      <c r="P1070" s="21" t="str">
        <f>'Bruker data input page'!DT1070</f>
        <v>2A ALT</v>
      </c>
      <c r="Q1070" s="21">
        <f>'Bruker data input page'!A1070</f>
        <v>35</v>
      </c>
      <c r="R1070" s="27">
        <f>'Bruker data input page'!B1070</f>
        <v>44768.870138888888</v>
      </c>
      <c r="S1070" s="22">
        <f>'Bruker data input page'!Y1070*Calibrations!H$97+Calibrations!I$97</f>
        <v>54.530629928232102</v>
      </c>
      <c r="T1070" s="23">
        <f>Calibrations!O$97*('Bruker data input page'!AK1070/0.5993)^2+Calibrations!P$97*('Bruker data input page'!AK1070/0.5993)+Calibrations!Q$97</f>
        <v>1.6278939851352683</v>
      </c>
      <c r="U1070" s="22">
        <f>Calibrations!$V$97*'Bruker data input page'!W1070^2+Calibrations!$W$97*'Bruker data input page'!W1070+Calibrations!$X$97</f>
        <v>17.956640130909744</v>
      </c>
      <c r="V1070" s="23">
        <f>('Bruker data input page'!AS1070/0.69943)*Calibrations!AC$97+Calibrations!AD$97</f>
        <v>11.226040116494675</v>
      </c>
      <c r="W1070" s="23">
        <f>'Bruker data input page'!U1070*Calibrations!AQ$97+Calibrations!AR$97</f>
        <v>9.9721414818865206</v>
      </c>
      <c r="X1070" s="23">
        <f>Calibrations!AJ$97*('Bruker data input page'!AQ1070/0.77446)^2+('Bruker data input page'!AQ1070/0.77446)*Calibrations!AK$97+Calibrations!AL$97</f>
        <v>0.16361038814062812</v>
      </c>
      <c r="Y1070" s="23">
        <f>('Bruker data input page'!AI1070/0.7147)*Calibrations!AX$97+Calibrations!AY$97</f>
        <v>11.853246877294918</v>
      </c>
      <c r="Z1070" s="23">
        <f>('Bruker data input page'!AG1070/0.8302)*Calibrations!BE$97+Calibrations!BF$97</f>
        <v>0.14025623473240117</v>
      </c>
      <c r="AA1070" s="23">
        <f>((('Bruker data input page'!AA1070/0.436)^2)*Calibrations!BK$97)+(('Bruker data input page'!AA1070/0.436)*Calibrations!BL$97)+Calibrations!BM$97</f>
        <v>9.3272588485027494E-2</v>
      </c>
      <c r="AB1070" s="24">
        <f>'Bruker data input page'!AM1070*Calibrations!BS$97*10000+Calibrations!BT$97</f>
        <v>367.54863267490077</v>
      </c>
      <c r="AC1070" s="24">
        <f>Calibrations!CA$97*('Bruker data input page'!AO1070*10000)^2+('Bruker data input page'!AO1070*10000)*Calibrations!CB$97+Calibrations!CC$97</f>
        <v>369.77803414059622</v>
      </c>
      <c r="AD1070" s="24">
        <f>'Bruker data input page'!AW1070*10000*Calibrations!CI$97+Calibrations!CJ$97</f>
        <v>89.344486371638524</v>
      </c>
      <c r="AE1070" s="24">
        <f>'Bruker data input page'!AY1070*10000*Calibrations!CP$97+Calibrations!CQ$97</f>
        <v>58.710586187248722</v>
      </c>
      <c r="AF1070" s="24">
        <f>Calibrations!$CW$97*('Bruker data input page'!BA1070*10000)^2+('Bruker data input page'!BA1070*10000)*Calibrations!$CX$97+Calibrations!$CY$97</f>
        <v>97.501786464603583</v>
      </c>
      <c r="AG1070" s="24">
        <f>'Bruker data input page'!BI1070*10000*Calibrations!DD$97+Calibrations!DE$97</f>
        <v>3.0310147047823475</v>
      </c>
      <c r="AH1070" s="24">
        <f>('Bruker data input page'!BK1070*10000)*Calibrations!DK$97+Calibrations!DL$97</f>
        <v>89.553650944811025</v>
      </c>
      <c r="AI1070" s="24">
        <f>Calibrations!DR$97*('Bruker data input page'!BM1070*10000)^2+('Bruker data input page'!BM1070*10000)*Calibrations!DS$97+Calibrations!DT$97</f>
        <v>33.965005219574827</v>
      </c>
      <c r="AJ1070" s="24">
        <f>Calibrations!DY$97*('Bruker data input page'!BO1070*10000)^2+Calibrations!DZ$97*('Bruker data input page'!BO1070*10000)+Calibrations!EA$97</f>
        <v>92.24810811951609</v>
      </c>
      <c r="AK1070" s="21"/>
      <c r="AL1070" s="21"/>
    </row>
    <row r="1071" spans="2:38">
      <c r="B1071" s="27">
        <f>'Bruker data input page'!B1748</f>
        <v>0</v>
      </c>
      <c r="C1071" s="21">
        <f>'Bruker data input page'!G1748</f>
        <v>0</v>
      </c>
      <c r="D1071" s="21">
        <f>'Bruker data input page'!H1748</f>
        <v>0</v>
      </c>
      <c r="E1071" s="26">
        <f>'Bruker data input page'!L1748</f>
        <v>0</v>
      </c>
      <c r="F1071" s="26"/>
      <c r="G1071" s="26" t="str">
        <f>'Bruker data input page'!DK1071</f>
        <v>393-U1560B-35R-1A</v>
      </c>
      <c r="H1071" s="26" t="str">
        <f>'Bruker data input page'!DL1071</f>
        <v>SHLF</v>
      </c>
      <c r="I1071" s="26">
        <f>'Bruker data input page'!DM1071</f>
        <v>0</v>
      </c>
      <c r="J1071" s="26">
        <f>'Bruker data input page'!DN1071</f>
        <v>0</v>
      </c>
      <c r="K1071" s="26" t="str">
        <f>'Bruker data input page'!DO1071</f>
        <v/>
      </c>
      <c r="L1071" s="26">
        <f>'Bruker data input page'!DP1071</f>
        <v>0</v>
      </c>
      <c r="M1071" s="26">
        <f>'Bruker data input page'!DQ1071</f>
        <v>0</v>
      </c>
      <c r="N1071" s="26">
        <f>'Bruker data input page'!DR1071</f>
        <v>0</v>
      </c>
      <c r="O1071" s="26">
        <f>'Bruker data input page'!DS1071</f>
        <v>30</v>
      </c>
      <c r="P1071" s="21" t="str">
        <f>'Bruker data input page'!DT1071</f>
        <v>4A ALT</v>
      </c>
      <c r="Q1071" s="21">
        <f>'Bruker data input page'!A1071</f>
        <v>36</v>
      </c>
      <c r="R1071" s="27">
        <f>'Bruker data input page'!B1071</f>
        <v>44768.87222222222</v>
      </c>
      <c r="S1071" s="22">
        <f>'Bruker data input page'!Y1071*Calibrations!H$97+Calibrations!I$97</f>
        <v>53.716984597376474</v>
      </c>
      <c r="T1071" s="23">
        <f>Calibrations!O$97*('Bruker data input page'!AK1071/0.5993)^2+Calibrations!P$97*('Bruker data input page'!AK1071/0.5993)+Calibrations!Q$97</f>
        <v>1.6150464581625319</v>
      </c>
      <c r="U1071" s="22">
        <f>Calibrations!$V$97*'Bruker data input page'!W1071^2+Calibrations!$W$97*'Bruker data input page'!W1071+Calibrations!$X$97</f>
        <v>17.544674069701074</v>
      </c>
      <c r="V1071" s="23">
        <f>('Bruker data input page'!AS1071/0.69943)*Calibrations!AC$97+Calibrations!AD$97</f>
        <v>11.041249513495885</v>
      </c>
      <c r="W1071" s="23">
        <f>'Bruker data input page'!U1071*Calibrations!AQ$97+Calibrations!AR$97</f>
        <v>9.3374207724464959</v>
      </c>
      <c r="X1071" s="23">
        <f>Calibrations!AJ$97*('Bruker data input page'!AQ1071/0.77446)^2+('Bruker data input page'!AQ1071/0.77446)*Calibrations!AK$97+Calibrations!AL$97</f>
        <v>0.17799284820971595</v>
      </c>
      <c r="Y1071" s="23">
        <f>('Bruker data input page'!AI1071/0.7147)*Calibrations!AX$97+Calibrations!AY$97</f>
        <v>11.626242898176024</v>
      </c>
      <c r="Z1071" s="23">
        <f>('Bruker data input page'!AG1071/0.8302)*Calibrations!BE$97+Calibrations!BF$97</f>
        <v>0.14357649522104066</v>
      </c>
      <c r="AA1071" s="23">
        <f>((('Bruker data input page'!AA1071/0.436)^2)*Calibrations!BK$97)+(('Bruker data input page'!AA1071/0.436)*Calibrations!BL$97)+Calibrations!BM$97</f>
        <v>0.10423701089884578</v>
      </c>
      <c r="AB1071" s="24">
        <f>'Bruker data input page'!AM1071*Calibrations!BS$97*10000+Calibrations!BT$97</f>
        <v>297.23630177910547</v>
      </c>
      <c r="AC1071" s="24">
        <f>Calibrations!CA$97*('Bruker data input page'!AO1071*10000)^2+('Bruker data input page'!AO1071*10000)*Calibrations!CB$97+Calibrations!CC$97</f>
        <v>320.7716753621969</v>
      </c>
      <c r="AD1071" s="24">
        <f>'Bruker data input page'!AW1071*10000*Calibrations!CI$97+Calibrations!CJ$97</f>
        <v>96.264183321104753</v>
      </c>
      <c r="AE1071" s="24">
        <f>'Bruker data input page'!AY1071*10000*Calibrations!CP$97+Calibrations!CQ$97</f>
        <v>60.766508724054461</v>
      </c>
      <c r="AF1071" s="24">
        <f>Calibrations!$CW$97*('Bruker data input page'!BA1071*10000)^2+('Bruker data input page'!BA1071*10000)*Calibrations!$CX$97+Calibrations!$CY$97</f>
        <v>91.198988291332753</v>
      </c>
      <c r="AG1071" s="24">
        <f>'Bruker data input page'!BI1071*10000*Calibrations!DD$97+Calibrations!DE$97</f>
        <v>1.9009381417320252</v>
      </c>
      <c r="AH1071" s="24">
        <f>('Bruker data input page'!BK1071*10000)*Calibrations!DK$97+Calibrations!DL$97</f>
        <v>89.553650944811025</v>
      </c>
      <c r="AI1071" s="24">
        <f>Calibrations!DR$97*('Bruker data input page'!BM1071*10000)^2+('Bruker data input page'!BM1071*10000)*Calibrations!DS$97+Calibrations!DT$97</f>
        <v>32.905465640200383</v>
      </c>
      <c r="AJ1071" s="24">
        <f>Calibrations!DY$97*('Bruker data input page'!BO1071*10000)^2+Calibrations!DZ$97*('Bruker data input page'!BO1071*10000)+Calibrations!EA$97</f>
        <v>92.24810811951609</v>
      </c>
      <c r="AK1071" s="21"/>
      <c r="AL1071" s="21"/>
    </row>
    <row r="1072" spans="2:38">
      <c r="B1072" s="27">
        <f>'Bruker data input page'!B1749</f>
        <v>0</v>
      </c>
      <c r="C1072" s="21">
        <f>'Bruker data input page'!G1749</f>
        <v>0</v>
      </c>
      <c r="D1072" s="21">
        <f>'Bruker data input page'!H1749</f>
        <v>0</v>
      </c>
      <c r="E1072" s="26">
        <f>'Bruker data input page'!L1749</f>
        <v>0</v>
      </c>
      <c r="F1072" s="26"/>
      <c r="G1072" s="26" t="str">
        <f>'Bruker data input page'!DK1072</f>
        <v>393-U1560B-35R-1A</v>
      </c>
      <c r="H1072" s="26" t="str">
        <f>'Bruker data input page'!DL1072</f>
        <v>SHLF</v>
      </c>
      <c r="I1072" s="26">
        <f>'Bruker data input page'!DM1072</f>
        <v>0</v>
      </c>
      <c r="J1072" s="26">
        <f>'Bruker data input page'!DN1072</f>
        <v>0</v>
      </c>
      <c r="K1072" s="26" t="str">
        <f>'Bruker data input page'!DO1072</f>
        <v/>
      </c>
      <c r="L1072" s="26">
        <f>'Bruker data input page'!DP1072</f>
        <v>0</v>
      </c>
      <c r="M1072" s="26">
        <f>'Bruker data input page'!DQ1072</f>
        <v>0</v>
      </c>
      <c r="N1072" s="26">
        <f>'Bruker data input page'!DR1072</f>
        <v>0</v>
      </c>
      <c r="O1072" s="26">
        <f>'Bruker data input page'!DS1072</f>
        <v>46</v>
      </c>
      <c r="P1072" s="21" t="str">
        <f>'Bruker data input page'!DT1072</f>
        <v>6A ALT</v>
      </c>
      <c r="Q1072" s="21">
        <f>'Bruker data input page'!A1072</f>
        <v>37</v>
      </c>
      <c r="R1072" s="27">
        <f>'Bruker data input page'!B1072</f>
        <v>44768.874305555553</v>
      </c>
      <c r="S1072" s="22">
        <f>'Bruker data input page'!Y1072*Calibrations!H$97+Calibrations!I$97</f>
        <v>51.468053694567594</v>
      </c>
      <c r="T1072" s="23">
        <f>Calibrations!O$97*('Bruker data input page'!AK1072/0.5993)^2+Calibrations!P$97*('Bruker data input page'!AK1072/0.5993)+Calibrations!Q$97</f>
        <v>1.7039901035704059</v>
      </c>
      <c r="U1072" s="22">
        <f>Calibrations!$V$97*'Bruker data input page'!W1072^2+Calibrations!$W$97*'Bruker data input page'!W1072+Calibrations!$X$97</f>
        <v>19.421414917628557</v>
      </c>
      <c r="V1072" s="23">
        <f>('Bruker data input page'!AS1072/0.69943)*Calibrations!AC$97+Calibrations!AD$97</f>
        <v>11.94260741581787</v>
      </c>
      <c r="W1072" s="23">
        <f>'Bruker data input page'!U1072*Calibrations!AQ$97+Calibrations!AR$97</f>
        <v>8.2019609105697757</v>
      </c>
      <c r="X1072" s="23">
        <f>Calibrations!AJ$97*('Bruker data input page'!AQ1072/0.77446)^2+('Bruker data input page'!AQ1072/0.77446)*Calibrations!AK$97+Calibrations!AL$97</f>
        <v>0.14651276276551262</v>
      </c>
      <c r="Y1072" s="23">
        <f>('Bruker data input page'!AI1072/0.7147)*Calibrations!AX$97+Calibrations!AY$97</f>
        <v>11.84411190831629</v>
      </c>
      <c r="Z1072" s="23">
        <f>('Bruker data input page'!AG1072/0.8302)*Calibrations!BE$97+Calibrations!BF$97</f>
        <v>0.21903696087193758</v>
      </c>
      <c r="AA1072" s="23">
        <f>((('Bruker data input page'!AA1072/0.436)^2)*Calibrations!BK$97)+(('Bruker data input page'!AA1072/0.436)*Calibrations!BL$97)+Calibrations!BM$97</f>
        <v>0.17023159265957943</v>
      </c>
      <c r="AB1072" s="24">
        <f>'Bruker data input page'!AM1072*Calibrations!BS$97*10000+Calibrations!BT$97</f>
        <v>366.69116522495204</v>
      </c>
      <c r="AC1072" s="24">
        <f>Calibrations!CA$97*('Bruker data input page'!AO1072*10000)^2+('Bruker data input page'!AO1072*10000)*Calibrations!CB$97+Calibrations!CC$97</f>
        <v>290.44567045138973</v>
      </c>
      <c r="AD1072" s="24">
        <f>'Bruker data input page'!AW1072*10000*Calibrations!CI$97+Calibrations!CJ$97</f>
        <v>83.413317557810331</v>
      </c>
      <c r="AE1072" s="24">
        <f>'Bruker data input page'!AY1072*10000*Calibrations!CP$97+Calibrations!CQ$97</f>
        <v>63.850392529263047</v>
      </c>
      <c r="AF1072" s="24">
        <f>Calibrations!$CW$97*('Bruker data input page'!BA1072*10000)^2+('Bruker data input page'!BA1072*10000)*Calibrations!$CX$97+Calibrations!$CY$97</f>
        <v>101.21228479429639</v>
      </c>
      <c r="AG1072" s="24">
        <f>'Bruker data input page'!BI1072*10000*Calibrations!DD$97+Calibrations!DE$97</f>
        <v>4.1610912678326706</v>
      </c>
      <c r="AH1072" s="24">
        <f>('Bruker data input page'!BK1072*10000)*Calibrations!DK$97+Calibrations!DL$97</f>
        <v>101.47178227777572</v>
      </c>
      <c r="AI1072" s="24">
        <f>Calibrations!DR$97*('Bruker data input page'!BM1072*10000)^2+('Bruker data input page'!BM1072*10000)*Calibrations!DS$97+Calibrations!DT$97</f>
        <v>37.141884889725318</v>
      </c>
      <c r="AJ1072" s="24">
        <f>Calibrations!DY$97*('Bruker data input page'!BO1072*10000)^2+Calibrations!DZ$97*('Bruker data input page'!BO1072*10000)+Calibrations!EA$97</f>
        <v>96.480226320972292</v>
      </c>
      <c r="AK1072" s="21"/>
      <c r="AL1072" s="21"/>
    </row>
    <row r="1073" spans="2:38">
      <c r="B1073" s="27">
        <f>'Bruker data input page'!B1750</f>
        <v>0</v>
      </c>
      <c r="C1073" s="21">
        <f>'Bruker data input page'!G1750</f>
        <v>0</v>
      </c>
      <c r="D1073" s="21">
        <f>'Bruker data input page'!H1750</f>
        <v>0</v>
      </c>
      <c r="E1073" s="26">
        <f>'Bruker data input page'!L1750</f>
        <v>0</v>
      </c>
      <c r="F1073" s="26"/>
      <c r="G1073" s="26" t="str">
        <f>'Bruker data input page'!DK1073</f>
        <v>393-U1560B-35R-1A</v>
      </c>
      <c r="H1073" s="26" t="str">
        <f>'Bruker data input page'!DL1073</f>
        <v>SHLF</v>
      </c>
      <c r="I1073" s="26">
        <f>'Bruker data input page'!DM1073</f>
        <v>0</v>
      </c>
      <c r="J1073" s="26">
        <f>'Bruker data input page'!DN1073</f>
        <v>0</v>
      </c>
      <c r="K1073" s="26" t="str">
        <f>'Bruker data input page'!DO1073</f>
        <v/>
      </c>
      <c r="L1073" s="26">
        <f>'Bruker data input page'!DP1073</f>
        <v>0</v>
      </c>
      <c r="M1073" s="26">
        <f>'Bruker data input page'!DQ1073</f>
        <v>0</v>
      </c>
      <c r="N1073" s="26">
        <f>'Bruker data input page'!DR1073</f>
        <v>0</v>
      </c>
      <c r="O1073" s="26">
        <f>'Bruker data input page'!DS1073</f>
        <v>58</v>
      </c>
      <c r="P1073" s="21" t="str">
        <f>'Bruker data input page'!DT1073</f>
        <v>8A BKGD</v>
      </c>
      <c r="Q1073" s="21">
        <f>'Bruker data input page'!A1073</f>
        <v>38</v>
      </c>
      <c r="R1073" s="27">
        <f>'Bruker data input page'!B1073</f>
        <v>44768.876388888886</v>
      </c>
      <c r="S1073" s="22">
        <f>'Bruker data input page'!Y1073*Calibrations!H$97+Calibrations!I$97</f>
        <v>55.767494398764669</v>
      </c>
      <c r="T1073" s="23">
        <f>Calibrations!O$97*('Bruker data input page'!AK1073/0.5993)^2+Calibrations!P$97*('Bruker data input page'!AK1073/0.5993)+Calibrations!Q$97</f>
        <v>1.653892504189902</v>
      </c>
      <c r="U1073" s="22">
        <f>Calibrations!$V$97*'Bruker data input page'!W1073^2+Calibrations!$W$97*'Bruker data input page'!W1073+Calibrations!$X$97</f>
        <v>18.233014707804912</v>
      </c>
      <c r="V1073" s="23">
        <f>('Bruker data input page'!AS1073/0.69943)*Calibrations!AC$97+Calibrations!AD$97</f>
        <v>8.9971833652156388</v>
      </c>
      <c r="W1073" s="23">
        <f>'Bruker data input page'!U1073*Calibrations!AQ$97+Calibrations!AR$97</f>
        <v>11.285470077447318</v>
      </c>
      <c r="X1073" s="23">
        <f>Calibrations!AJ$97*('Bruker data input page'!AQ1073/0.77446)^2+('Bruker data input page'!AQ1073/0.77446)*Calibrations!AK$97+Calibrations!AL$97</f>
        <v>0.15576805340817729</v>
      </c>
      <c r="Y1073" s="23">
        <f>('Bruker data input page'!AI1073/0.7147)*Calibrations!AX$97+Calibrations!AY$97</f>
        <v>11.464553947254316</v>
      </c>
      <c r="Z1073" s="23">
        <f>('Bruker data input page'!AG1073/0.8302)*Calibrations!BE$97+Calibrations!BF$97</f>
        <v>0.23563826331513493</v>
      </c>
      <c r="AA1073" s="23">
        <f>((('Bruker data input page'!AA1073/0.436)^2)*Calibrations!BK$97)+(('Bruker data input page'!AA1073/0.436)*Calibrations!BL$97)+Calibrations!BM$97</f>
        <v>6.6177329608401766E-2</v>
      </c>
      <c r="AB1073" s="24">
        <f>'Bruker data input page'!AM1073*Calibrations!BS$97*10000+Calibrations!BT$97</f>
        <v>323.81779272751589</v>
      </c>
      <c r="AC1073" s="24">
        <f>Calibrations!CA$97*('Bruker data input page'!AO1073*10000)^2+('Bruker data input page'!AO1073*10000)*Calibrations!CB$97+Calibrations!CC$97</f>
        <v>316.36626043420551</v>
      </c>
      <c r="AD1073" s="24">
        <f>'Bruker data input page'!AW1073*10000*Calibrations!CI$97+Calibrations!CJ$97</f>
        <v>142.72500569609224</v>
      </c>
      <c r="AE1073" s="24">
        <f>'Bruker data input page'!AY1073*10000*Calibrations!CP$97+Calibrations!CQ$97</f>
        <v>111.13661087579482</v>
      </c>
      <c r="AF1073" s="24">
        <f>Calibrations!$CW$97*('Bruker data input page'!BA1073*10000)^2+('Bruker data input page'!BA1073*10000)*Calibrations!$CX$97+Calibrations!$CY$97</f>
        <v>84.74789725500014</v>
      </c>
      <c r="AG1073" s="24">
        <f>'Bruker data input page'!BI1073*10000*Calibrations!DD$97+Calibrations!DE$97</f>
        <v>1.9009381417320252</v>
      </c>
      <c r="AH1073" s="24">
        <f>('Bruker data input page'!BK1073*10000)*Calibrations!DK$97+Calibrations!DL$97</f>
        <v>99.485427055614949</v>
      </c>
      <c r="AI1073" s="24">
        <f>Calibrations!DR$97*('Bruker data input page'!BM1073*10000)^2+('Bruker data input page'!BM1073*10000)*Calibrations!DS$97+Calibrations!DT$97</f>
        <v>31.845636216163818</v>
      </c>
      <c r="AJ1073" s="24">
        <f>Calibrations!DY$97*('Bruker data input page'!BO1073*10000)^2+Calibrations!DZ$97*('Bruker data input page'!BO1073*10000)+Calibrations!EA$97</f>
        <v>98.170907307000647</v>
      </c>
      <c r="AK1073" s="21"/>
      <c r="AL1073" s="21"/>
    </row>
    <row r="1074" spans="2:38">
      <c r="B1074" s="27">
        <f>'Bruker data input page'!B1751</f>
        <v>0</v>
      </c>
      <c r="C1074" s="21">
        <f>'Bruker data input page'!G1751</f>
        <v>0</v>
      </c>
      <c r="D1074" s="21">
        <f>'Bruker data input page'!H1751</f>
        <v>0</v>
      </c>
      <c r="E1074" s="26">
        <f>'Bruker data input page'!L1751</f>
        <v>0</v>
      </c>
      <c r="F1074" s="26"/>
      <c r="G1074" s="26" t="str">
        <f>'Bruker data input page'!DK1074</f>
        <v>393-U1560B-35R-1A</v>
      </c>
      <c r="H1074" s="26" t="str">
        <f>'Bruker data input page'!DL1074</f>
        <v>SHLF</v>
      </c>
      <c r="I1074" s="26">
        <f>'Bruker data input page'!DM1074</f>
        <v>0</v>
      </c>
      <c r="J1074" s="26">
        <f>'Bruker data input page'!DN1074</f>
        <v>0</v>
      </c>
      <c r="K1074" s="26" t="str">
        <f>'Bruker data input page'!DO1074</f>
        <v/>
      </c>
      <c r="L1074" s="26">
        <f>'Bruker data input page'!DP1074</f>
        <v>0</v>
      </c>
      <c r="M1074" s="26">
        <f>'Bruker data input page'!DQ1074</f>
        <v>0</v>
      </c>
      <c r="N1074" s="26">
        <f>'Bruker data input page'!DR1074</f>
        <v>0</v>
      </c>
      <c r="O1074" s="26">
        <f>'Bruker data input page'!DS1074</f>
        <v>82</v>
      </c>
      <c r="P1074" s="21" t="str">
        <f>'Bruker data input page'!DT1074</f>
        <v>11A ALT</v>
      </c>
      <c r="Q1074" s="21">
        <f>'Bruker data input page'!A1074</f>
        <v>39</v>
      </c>
      <c r="R1074" s="27">
        <f>'Bruker data input page'!B1074</f>
        <v>44768.878472222219</v>
      </c>
      <c r="S1074" s="22">
        <f>'Bruker data input page'!Y1074*Calibrations!H$97+Calibrations!I$97</f>
        <v>52.229539226906034</v>
      </c>
      <c r="T1074" s="23">
        <f>Calibrations!O$97*('Bruker data input page'!AK1074/0.5993)^2+Calibrations!P$97*('Bruker data input page'!AK1074/0.5993)+Calibrations!Q$97</f>
        <v>1.4312132094298124</v>
      </c>
      <c r="U1074" s="22">
        <f>Calibrations!$V$97*'Bruker data input page'!W1074^2+Calibrations!$W$97*'Bruker data input page'!W1074+Calibrations!$X$97</f>
        <v>18.743030611311625</v>
      </c>
      <c r="V1074" s="23">
        <f>('Bruker data input page'!AS1074/0.69943)*Calibrations!AC$97+Calibrations!AD$97</f>
        <v>9.2055765062921573</v>
      </c>
      <c r="W1074" s="23">
        <f>'Bruker data input page'!U1074*Calibrations!AQ$97+Calibrations!AR$97</f>
        <v>8.7380804741631941</v>
      </c>
      <c r="X1074" s="23">
        <f>Calibrations!AJ$97*('Bruker data input page'!AQ1074/0.77446)^2+('Bruker data input page'!AQ1074/0.77446)*Calibrations!AK$97+Calibrations!AL$97</f>
        <v>0.13750572222542007</v>
      </c>
      <c r="Y1074" s="23">
        <f>('Bruker data input page'!AI1074/0.7147)*Calibrations!AX$97+Calibrations!AY$97</f>
        <v>11.686990441883896</v>
      </c>
      <c r="Z1074" s="23">
        <f>('Bruker data input page'!AG1074/0.8302)*Calibrations!BE$97+Calibrations!BF$97</f>
        <v>0.25586166810957534</v>
      </c>
      <c r="AA1074" s="23">
        <f>((('Bruker data input page'!AA1074/0.436)^2)*Calibrations!BK$97)+(('Bruker data input page'!AA1074/0.436)*Calibrations!BL$97)+Calibrations!BM$97</f>
        <v>0.1038599185205604</v>
      </c>
      <c r="AB1074" s="24">
        <f>'Bruker data input page'!AM1074*Calibrations!BS$97*10000+Calibrations!BT$97</f>
        <v>358.11649072546481</v>
      </c>
      <c r="AC1074" s="24">
        <f>Calibrations!CA$97*('Bruker data input page'!AO1074*10000)^2+('Bruker data input page'!AO1074*10000)*Calibrations!CB$97+Calibrations!CC$97</f>
        <v>269.61288585252419</v>
      </c>
      <c r="AD1074" s="24">
        <f>'Bruker data input page'!AW1074*10000*Calibrations!CI$97+Calibrations!CJ$97</f>
        <v>122.9544429833316</v>
      </c>
      <c r="AE1074" s="24">
        <f>'Bruker data input page'!AY1074*10000*Calibrations!CP$97+Calibrations!CQ$97</f>
        <v>72.074082676485958</v>
      </c>
      <c r="AF1074" s="24">
        <f>Calibrations!$CW$97*('Bruker data input page'!BA1074*10000)^2+('Bruker data input page'!BA1074*10000)*Calibrations!$CX$97+Calibrations!$CY$97</f>
        <v>70.033506097090964</v>
      </c>
      <c r="AG1074" s="24">
        <f>'Bruker data input page'!BI1074*10000*Calibrations!DD$97+Calibrations!DE$97</f>
        <v>3.0310147047823475</v>
      </c>
      <c r="AH1074" s="24">
        <f>('Bruker data input page'!BK1074*10000)*Calibrations!DK$97+Calibrations!DL$97</f>
        <v>88.560473333730641</v>
      </c>
      <c r="AI1074" s="24">
        <f>Calibrations!DR$97*('Bruker data input page'!BM1074*10000)^2+('Bruker data input page'!BM1074*10000)*Calibrations!DS$97+Calibrations!DT$97</f>
        <v>31.845636216163818</v>
      </c>
      <c r="AJ1074" s="24">
        <f>Calibrations!DY$97*('Bruker data input page'!BO1074*10000)^2+Calibrations!DZ$97*('Bruker data input page'!BO1074*10000)+Calibrations!EA$97</f>
        <v>93.095150701108494</v>
      </c>
      <c r="AK1074" s="21"/>
      <c r="AL1074" s="21"/>
    </row>
    <row r="1075" spans="2:38">
      <c r="B1075" s="27">
        <f>'Bruker data input page'!B1752</f>
        <v>0</v>
      </c>
      <c r="C1075" s="21">
        <f>'Bruker data input page'!G1752</f>
        <v>0</v>
      </c>
      <c r="D1075" s="21">
        <f>'Bruker data input page'!H1752</f>
        <v>0</v>
      </c>
      <c r="E1075" s="26">
        <f>'Bruker data input page'!L1752</f>
        <v>0</v>
      </c>
      <c r="F1075" s="26"/>
      <c r="G1075" s="26" t="str">
        <f>'Bruker data input page'!DK1075</f>
        <v>393-U1560B-35R-1A</v>
      </c>
      <c r="H1075" s="26" t="str">
        <f>'Bruker data input page'!DL1075</f>
        <v>SHLF</v>
      </c>
      <c r="I1075" s="26">
        <f>'Bruker data input page'!DM1075</f>
        <v>0</v>
      </c>
      <c r="J1075" s="26">
        <f>'Bruker data input page'!DN1075</f>
        <v>0</v>
      </c>
      <c r="K1075" s="26" t="str">
        <f>'Bruker data input page'!DO1075</f>
        <v/>
      </c>
      <c r="L1075" s="26">
        <f>'Bruker data input page'!DP1075</f>
        <v>0</v>
      </c>
      <c r="M1075" s="26">
        <f>'Bruker data input page'!DQ1075</f>
        <v>0</v>
      </c>
      <c r="N1075" s="26">
        <f>'Bruker data input page'!DR1075</f>
        <v>0</v>
      </c>
      <c r="O1075" s="26">
        <f>'Bruker data input page'!DS1075</f>
        <v>100</v>
      </c>
      <c r="P1075" s="21" t="str">
        <f>'Bruker data input page'!DT1075</f>
        <v>13A BKGD</v>
      </c>
      <c r="Q1075" s="21">
        <f>'Bruker data input page'!A1075</f>
        <v>40</v>
      </c>
      <c r="R1075" s="27">
        <f>'Bruker data input page'!B1075</f>
        <v>44768.879861111112</v>
      </c>
      <c r="S1075" s="22">
        <f>'Bruker data input page'!Y1075*Calibrations!H$97+Calibrations!I$97</f>
        <v>55.061970745928711</v>
      </c>
      <c r="T1075" s="23">
        <f>Calibrations!O$97*('Bruker data input page'!AK1075/0.5993)^2+Calibrations!P$97*('Bruker data input page'!AK1075/0.5993)+Calibrations!Q$97</f>
        <v>1.5713627808788424</v>
      </c>
      <c r="U1075" s="22">
        <f>Calibrations!$V$97*'Bruker data input page'!W1075^2+Calibrations!$W$97*'Bruker data input page'!W1075+Calibrations!$X$97</f>
        <v>18.039031736679949</v>
      </c>
      <c r="V1075" s="23">
        <f>('Bruker data input page'!AS1075/0.69943)*Calibrations!AC$97+Calibrations!AD$97</f>
        <v>8.7050299975462107</v>
      </c>
      <c r="W1075" s="23">
        <f>'Bruker data input page'!U1075*Calibrations!AQ$97+Calibrations!AR$97</f>
        <v>10.313185445167729</v>
      </c>
      <c r="X1075" s="23">
        <f>Calibrations!AJ$97*('Bruker data input page'!AQ1075/0.77446)^2+('Bruker data input page'!AQ1075/0.77446)*Calibrations!AK$97+Calibrations!AL$97</f>
        <v>0.1556536345326493</v>
      </c>
      <c r="Y1075" s="23">
        <f>('Bruker data input page'!AI1075/0.7147)*Calibrations!AX$97+Calibrations!AY$97</f>
        <v>11.741495756789707</v>
      </c>
      <c r="Z1075" s="23">
        <f>('Bruker data input page'!AG1075/0.8302)*Calibrations!BE$97+Calibrations!BF$97</f>
        <v>0.20168105377223131</v>
      </c>
      <c r="AA1075" s="23">
        <f>((('Bruker data input page'!AA1075/0.436)^2)*Calibrations!BK$97)+(('Bruker data input page'!AA1075/0.436)*Calibrations!BL$97)+Calibrations!BM$97</f>
        <v>0.10423701089884578</v>
      </c>
      <c r="AB1075" s="24">
        <f>'Bruker data input page'!AM1075*Calibrations!BS$97*10000+Calibrations!BT$97</f>
        <v>397.55999342310605</v>
      </c>
      <c r="AC1075" s="24">
        <f>Calibrations!CA$97*('Bruker data input page'!AO1075*10000)^2+('Bruker data input page'!AO1075*10000)*Calibrations!CB$97+Calibrations!CC$97</f>
        <v>271.64837845790368</v>
      </c>
      <c r="AD1075" s="24">
        <f>'Bruker data input page'!AW1075*10000*Calibrations!CI$97+Calibrations!CJ$97</f>
        <v>134.81678061098796</v>
      </c>
      <c r="AE1075" s="24">
        <f>'Bruker data input page'!AY1075*10000*Calibrations!CP$97+Calibrations!CQ$97</f>
        <v>64.878353797665909</v>
      </c>
      <c r="AF1075" s="24">
        <f>Calibrations!$CW$97*('Bruker data input page'!BA1075*10000)^2+('Bruker data input page'!BA1075*10000)*Calibrations!$CX$97+Calibrations!$CY$97</f>
        <v>92.471411355031861</v>
      </c>
      <c r="AG1075" s="24" t="e">
        <f>'Bruker data input page'!BI1075*10000*Calibrations!DD$97+Calibrations!DE$97</f>
        <v>#VALUE!</v>
      </c>
      <c r="AH1075" s="24">
        <f>('Bruker data input page'!BK1075*10000)*Calibrations!DK$97+Calibrations!DL$97</f>
        <v>103.4581374999365</v>
      </c>
      <c r="AI1075" s="24">
        <f>Calibrations!DR$97*('Bruker data input page'!BM1075*10000)^2+('Bruker data input page'!BM1075*10000)*Calibrations!DS$97+Calibrations!DT$97</f>
        <v>36.083214844337292</v>
      </c>
      <c r="AJ1075" s="24">
        <f>Calibrations!DY$97*('Bruker data input page'!BO1075*10000)^2+Calibrations!DZ$97*('Bruker data input page'!BO1075*10000)+Calibrations!EA$97</f>
        <v>100.70460775616377</v>
      </c>
      <c r="AK1075" s="21"/>
      <c r="AL1075" s="21"/>
    </row>
    <row r="1076" spans="2:38">
      <c r="B1076" s="27">
        <f>'Bruker data input page'!B1753</f>
        <v>0</v>
      </c>
      <c r="C1076" s="21">
        <f>'Bruker data input page'!G1753</f>
        <v>0</v>
      </c>
      <c r="D1076" s="21">
        <f>'Bruker data input page'!H1753</f>
        <v>0</v>
      </c>
      <c r="E1076" s="26">
        <f>'Bruker data input page'!L1753</f>
        <v>0</v>
      </c>
      <c r="F1076" s="26"/>
      <c r="G1076" s="26" t="str">
        <f>'Bruker data input page'!DK1076</f>
        <v>393-U1560B-35R-2A</v>
      </c>
      <c r="H1076" s="26" t="str">
        <f>'Bruker data input page'!DL1076</f>
        <v>SHLF</v>
      </c>
      <c r="I1076" s="26">
        <f>'Bruker data input page'!DM1076</f>
        <v>0</v>
      </c>
      <c r="J1076" s="26">
        <f>'Bruker data input page'!DN1076</f>
        <v>0</v>
      </c>
      <c r="K1076" s="26" t="str">
        <f>'Bruker data input page'!DO1076</f>
        <v/>
      </c>
      <c r="L1076" s="26">
        <f>'Bruker data input page'!DP1076</f>
        <v>0</v>
      </c>
      <c r="M1076" s="26">
        <f>'Bruker data input page'!DQ1076</f>
        <v>0</v>
      </c>
      <c r="N1076" s="26">
        <f>'Bruker data input page'!DR1076</f>
        <v>0</v>
      </c>
      <c r="O1076" s="26">
        <f>'Bruker data input page'!DS1076</f>
        <v>5</v>
      </c>
      <c r="P1076" s="21" t="str">
        <f>'Bruker data input page'!DT1076</f>
        <v>1A BKGD</v>
      </c>
      <c r="Q1076" s="21">
        <f>'Bruker data input page'!A1076</f>
        <v>41</v>
      </c>
      <c r="R1076" s="27">
        <f>'Bruker data input page'!B1076</f>
        <v>44768.908333333333</v>
      </c>
      <c r="S1076" s="22">
        <f>'Bruker data input page'!Y1076*Calibrations!H$97+Calibrations!I$97</f>
        <v>55.206212193308772</v>
      </c>
      <c r="T1076" s="23">
        <f>Calibrations!O$97*('Bruker data input page'!AK1076/0.5993)^2+Calibrations!P$97*('Bruker data input page'!AK1076/0.5993)+Calibrations!Q$97</f>
        <v>1.4986013236093532</v>
      </c>
      <c r="U1076" s="22">
        <f>Calibrations!$V$97*'Bruker data input page'!W1076^2+Calibrations!$W$97*'Bruker data input page'!W1076+Calibrations!$X$97</f>
        <v>19.810919407887525</v>
      </c>
      <c r="V1076" s="23">
        <f>('Bruker data input page'!AS1076/0.69943)*Calibrations!AC$97+Calibrations!AD$97</f>
        <v>9.2994109869426342</v>
      </c>
      <c r="W1076" s="23">
        <f>'Bruker data input page'!U1076*Calibrations!AQ$97+Calibrations!AR$97</f>
        <v>9.4928625788399721</v>
      </c>
      <c r="X1076" s="23">
        <f>Calibrations!AJ$97*('Bruker data input page'!AQ1076/0.77446)^2+('Bruker data input page'!AQ1076/0.77446)*Calibrations!AK$97+Calibrations!AL$97</f>
        <v>0.14700368726600882</v>
      </c>
      <c r="Y1076" s="23">
        <f>('Bruker data input page'!AI1076/0.7147)*Calibrations!AX$97+Calibrations!AY$97</f>
        <v>11.941551577421652</v>
      </c>
      <c r="Z1076" s="23">
        <f>('Bruker data input page'!AG1076/0.8302)*Calibrations!BE$97+Calibrations!BF$97</f>
        <v>0.28423480319431255</v>
      </c>
      <c r="AA1076" s="23">
        <f>((('Bruker data input page'!AA1076/0.436)^2)*Calibrations!BK$97)+(('Bruker data input page'!AA1076/0.436)*Calibrations!BL$97)+Calibrations!BM$97</f>
        <v>7.3080320175002184E-2</v>
      </c>
      <c r="AB1076" s="24">
        <f>'Bruker data input page'!AM1076*Calibrations!BS$97*10000+Calibrations!BT$97</f>
        <v>324.67526017746457</v>
      </c>
      <c r="AC1076" s="24">
        <f>Calibrations!CA$97*('Bruker data input page'!AO1076*10000)^2+('Bruker data input page'!AO1076*10000)*Calibrations!CB$97+Calibrations!CC$97</f>
        <v>335.24402591348405</v>
      </c>
      <c r="AD1076" s="24">
        <f>'Bruker data input page'!AW1076*10000*Calibrations!CI$97+Calibrations!CJ$97</f>
        <v>95.275655185466718</v>
      </c>
      <c r="AE1076" s="24">
        <f>'Bruker data input page'!AY1076*10000*Calibrations!CP$97+Calibrations!CQ$97</f>
        <v>55.626702382040129</v>
      </c>
      <c r="AF1076" s="24">
        <f>Calibrations!$CW$97*('Bruker data input page'!BA1076*10000)^2+('Bruker data input page'!BA1076*10000)*Calibrations!$CX$97+Calibrations!$CY$97</f>
        <v>78.148513355605772</v>
      </c>
      <c r="AG1076" s="24">
        <f>'Bruker data input page'!BI1076*10000*Calibrations!DD$97+Calibrations!DE$97</f>
        <v>4.1610912678326706</v>
      </c>
      <c r="AH1076" s="24">
        <f>('Bruker data input page'!BK1076*10000)*Calibrations!DK$97+Calibrations!DL$97</f>
        <v>88.560473333730641</v>
      </c>
      <c r="AI1076" s="24">
        <f>Calibrations!DR$97*('Bruker data input page'!BM1076*10000)^2+('Bruker data input page'!BM1076*10000)*Calibrations!DS$97+Calibrations!DT$97</f>
        <v>31.845636216163818</v>
      </c>
      <c r="AJ1076" s="24">
        <f>Calibrations!DY$97*('Bruker data input page'!BO1076*10000)^2+Calibrations!DZ$97*('Bruker data input page'!BO1076*10000)+Calibrations!EA$97</f>
        <v>90.553094544379476</v>
      </c>
      <c r="AK1076" s="21"/>
      <c r="AL1076" s="21"/>
    </row>
    <row r="1077" spans="2:38">
      <c r="B1077" s="27">
        <f>'Bruker data input page'!B1754</f>
        <v>0</v>
      </c>
      <c r="C1077" s="21">
        <f>'Bruker data input page'!G1754</f>
        <v>0</v>
      </c>
      <c r="D1077" s="21">
        <f>'Bruker data input page'!H1754</f>
        <v>0</v>
      </c>
      <c r="E1077" s="26">
        <f>'Bruker data input page'!L1754</f>
        <v>0</v>
      </c>
      <c r="F1077" s="26"/>
      <c r="G1077" s="26" t="str">
        <f>'Bruker data input page'!DK1077</f>
        <v>393-U1560B-35R-2A</v>
      </c>
      <c r="H1077" s="26" t="str">
        <f>'Bruker data input page'!DL1077</f>
        <v>SHLF</v>
      </c>
      <c r="I1077" s="26">
        <f>'Bruker data input page'!DM1077</f>
        <v>0</v>
      </c>
      <c r="J1077" s="26">
        <f>'Bruker data input page'!DN1077</f>
        <v>0</v>
      </c>
      <c r="K1077" s="26" t="str">
        <f>'Bruker data input page'!DO1077</f>
        <v/>
      </c>
      <c r="L1077" s="26">
        <f>'Bruker data input page'!DP1077</f>
        <v>0</v>
      </c>
      <c r="M1077" s="26">
        <f>'Bruker data input page'!DQ1077</f>
        <v>0</v>
      </c>
      <c r="N1077" s="26">
        <f>'Bruker data input page'!DR1077</f>
        <v>0</v>
      </c>
      <c r="O1077" s="26">
        <f>'Bruker data input page'!DS1077</f>
        <v>12</v>
      </c>
      <c r="P1077" s="21" t="str">
        <f>'Bruker data input page'!DT1077</f>
        <v>2A ALT</v>
      </c>
      <c r="Q1077" s="21">
        <f>'Bruker data input page'!A1077</f>
        <v>42</v>
      </c>
      <c r="R1077" s="27">
        <f>'Bruker data input page'!B1077</f>
        <v>44768.913194444445</v>
      </c>
      <c r="S1077" s="22">
        <f>'Bruker data input page'!Y1077*Calibrations!H$97+Calibrations!I$97</f>
        <v>50.79068920402905</v>
      </c>
      <c r="T1077" s="23">
        <f>Calibrations!O$97*('Bruker data input page'!AK1077/0.5993)^2+Calibrations!P$97*('Bruker data input page'!AK1077/0.5993)+Calibrations!Q$97</f>
        <v>1.4290956584438548</v>
      </c>
      <c r="U1077" s="22">
        <f>Calibrations!$V$97*'Bruker data input page'!W1077^2+Calibrations!$W$97*'Bruker data input page'!W1077+Calibrations!$X$97</f>
        <v>21.091416618106521</v>
      </c>
      <c r="V1077" s="23">
        <f>('Bruker data input page'!AS1077/0.69943)*Calibrations!AC$97+Calibrations!AD$97</f>
        <v>10.300647922349636</v>
      </c>
      <c r="W1077" s="23">
        <f>'Bruker data input page'!U1077*Calibrations!AQ$97+Calibrations!AR$97</f>
        <v>5.4243086313968094</v>
      </c>
      <c r="X1077" s="23">
        <f>Calibrations!AJ$97*('Bruker data input page'!AQ1077/0.77446)^2+('Bruker data input page'!AQ1077/0.77446)*Calibrations!AK$97+Calibrations!AL$97</f>
        <v>0.12331043693769765</v>
      </c>
      <c r="Y1077" s="23">
        <f>('Bruker data input page'!AI1077/0.7147)*Calibrations!AX$97+Calibrations!AY$97</f>
        <v>12.380639086327683</v>
      </c>
      <c r="Z1077" s="23">
        <f>('Bruker data input page'!AG1077/0.8302)*Calibrations!BE$97+Calibrations!BF$97</f>
        <v>0.35064001296710184</v>
      </c>
      <c r="AA1077" s="23">
        <f>((('Bruker data input page'!AA1077/0.436)^2)*Calibrations!BK$97)+(('Bruker data input page'!AA1077/0.436)*Calibrations!BL$97)+Calibrations!BM$97</f>
        <v>0.18656039390203039</v>
      </c>
      <c r="AB1077" s="24">
        <f>'Bruker data input page'!AM1077*Calibrations!BS$97*10000+Calibrations!BT$97</f>
        <v>279.22948533018223</v>
      </c>
      <c r="AC1077" s="24">
        <f>Calibrations!CA$97*('Bruker data input page'!AO1077*10000)^2+('Bruker data input page'!AO1077*10000)*Calibrations!CB$97+Calibrations!CC$97</f>
        <v>333.58198950134465</v>
      </c>
      <c r="AD1077" s="24">
        <f>'Bruker data input page'!AW1077*10000*Calibrations!CI$97+Calibrations!CJ$97</f>
        <v>138.7708931535401</v>
      </c>
      <c r="AE1077" s="24">
        <f>'Bruker data input page'!AY1077*10000*Calibrations!CP$97+Calibrations!CQ$97</f>
        <v>60.766508724054461</v>
      </c>
      <c r="AF1077" s="24">
        <f>Calibrations!$CW$97*('Bruker data input page'!BA1077*10000)^2+('Bruker data input page'!BA1077*10000)*Calibrations!$CX$97+Calibrations!$CY$97</f>
        <v>84.74789725500014</v>
      </c>
      <c r="AG1077" s="24">
        <f>'Bruker data input page'!BI1077*10000*Calibrations!DD$97+Calibrations!DE$97</f>
        <v>7.5513209569836386</v>
      </c>
      <c r="AH1077" s="24">
        <f>('Bruker data input page'!BK1077*10000)*Calibrations!DK$97+Calibrations!DL$97</f>
        <v>95.512716611293371</v>
      </c>
      <c r="AI1077" s="24">
        <f>Calibrations!DR$97*('Bruker data input page'!BM1077*10000)^2+('Bruker data input page'!BM1077*10000)*Calibrations!DS$97+Calibrations!DT$97</f>
        <v>30.785516947465101</v>
      </c>
      <c r="AJ1077" s="24">
        <f>Calibrations!DY$97*('Bruker data input page'!BO1077*10000)^2+Calibrations!DZ$97*('Bruker data input page'!BO1077*10000)+Calibrations!EA$97</f>
        <v>94.78830745234157</v>
      </c>
      <c r="AK1077" s="21"/>
      <c r="AL1077" s="21"/>
    </row>
    <row r="1078" spans="2:38">
      <c r="B1078" s="27">
        <f>'Bruker data input page'!B1755</f>
        <v>0</v>
      </c>
      <c r="C1078" s="21">
        <f>'Bruker data input page'!G1755</f>
        <v>0</v>
      </c>
      <c r="D1078" s="21">
        <f>'Bruker data input page'!H1755</f>
        <v>0</v>
      </c>
      <c r="E1078" s="26">
        <f>'Bruker data input page'!L1755</f>
        <v>0</v>
      </c>
      <c r="F1078" s="26"/>
      <c r="G1078" s="26" t="str">
        <f>'Bruker data input page'!DK1078</f>
        <v>393-U1560B-35R-2A</v>
      </c>
      <c r="H1078" s="26" t="str">
        <f>'Bruker data input page'!DL1078</f>
        <v>SHLF</v>
      </c>
      <c r="I1078" s="26">
        <f>'Bruker data input page'!DM1078</f>
        <v>0</v>
      </c>
      <c r="J1078" s="26">
        <f>'Bruker data input page'!DN1078</f>
        <v>0</v>
      </c>
      <c r="K1078" s="26" t="str">
        <f>'Bruker data input page'!DO1078</f>
        <v/>
      </c>
      <c r="L1078" s="26">
        <f>'Bruker data input page'!DP1078</f>
        <v>0</v>
      </c>
      <c r="M1078" s="26">
        <f>'Bruker data input page'!DQ1078</f>
        <v>0</v>
      </c>
      <c r="N1078" s="26">
        <f>'Bruker data input page'!DR1078</f>
        <v>0</v>
      </c>
      <c r="O1078" s="26">
        <f>'Bruker data input page'!DS1078</f>
        <v>49</v>
      </c>
      <c r="P1078" s="21" t="str">
        <f>'Bruker data input page'!DT1078</f>
        <v>7A BRECCIA</v>
      </c>
      <c r="Q1078" s="21">
        <f>'Bruker data input page'!A1078</f>
        <v>43</v>
      </c>
      <c r="R1078" s="27">
        <f>'Bruker data input page'!B1078</f>
        <v>44768.915277777778</v>
      </c>
      <c r="S1078" s="22">
        <f>'Bruker data input page'!Y1078*Calibrations!H$97+Calibrations!I$97</f>
        <v>41.834530998046851</v>
      </c>
      <c r="T1078" s="23">
        <f>Calibrations!O$97*('Bruker data input page'!AK1078/0.5993)^2+Calibrations!P$97*('Bruker data input page'!AK1078/0.5993)+Calibrations!Q$97</f>
        <v>1.7519806696274878</v>
      </c>
      <c r="U1078" s="22">
        <f>Calibrations!$V$97*'Bruker data input page'!W1078^2+Calibrations!$W$97*'Bruker data input page'!W1078+Calibrations!$X$97</f>
        <v>14.962868799819228</v>
      </c>
      <c r="V1078" s="23">
        <f>('Bruker data input page'!AS1078/0.69943)*Calibrations!AC$97+Calibrations!AD$97</f>
        <v>10.955762271921676</v>
      </c>
      <c r="W1078" s="23">
        <f>'Bruker data input page'!U1078*Calibrations!AQ$97+Calibrations!AR$97</f>
        <v>4.2911687964811875</v>
      </c>
      <c r="X1078" s="23">
        <f>Calibrations!AJ$97*('Bruker data input page'!AQ1078/0.77446)^2+('Bruker data input page'!AQ1078/0.77446)*Calibrations!AK$97+Calibrations!AL$97</f>
        <v>0.20722751066375</v>
      </c>
      <c r="Y1078" s="23">
        <f>('Bruker data input page'!AI1078/0.7147)*Calibrations!AX$97+Calibrations!AY$97</f>
        <v>1.0651530125017357</v>
      </c>
      <c r="Z1078" s="23">
        <f>('Bruker data input page'!AG1078/0.8302)*Calibrations!BE$97+Calibrations!BF$97</f>
        <v>4.0565034810826521</v>
      </c>
      <c r="AA1078" s="23" t="e">
        <f>((('Bruker data input page'!AA1078/0.436)^2)*Calibrations!BK$97)+(('Bruker data input page'!AA1078/0.436)*Calibrations!BL$97)+Calibrations!BM$97</f>
        <v>#VALUE!</v>
      </c>
      <c r="AB1078" s="24" t="e">
        <f>'Bruker data input page'!AM1078*Calibrations!BS$97*10000+Calibrations!BT$97</f>
        <v>#VALUE!</v>
      </c>
      <c r="AC1078" s="24">
        <f>Calibrations!CA$97*('Bruker data input page'!AO1078*10000)^2+('Bruker data input page'!AO1078*10000)*Calibrations!CB$97+Calibrations!CC$97</f>
        <v>223.23154217773725</v>
      </c>
      <c r="AD1078" s="24">
        <f>'Bruker data input page'!AW1078*10000*Calibrations!CI$97+Calibrations!CJ$97</f>
        <v>99.229767728018842</v>
      </c>
      <c r="AE1078" s="24">
        <f>'Bruker data input page'!AY1078*10000*Calibrations!CP$97+Calibrations!CQ$97</f>
        <v>58.710586187248722</v>
      </c>
      <c r="AF1078" s="24">
        <f>Calibrations!$CW$97*('Bruker data input page'!BA1078*10000)^2+('Bruker data input page'!BA1078*10000)*Calibrations!$CX$97+Calibrations!$CY$97</f>
        <v>86.049978891311611</v>
      </c>
      <c r="AG1078" s="24">
        <f>'Bruker data input page'!BI1078*10000*Calibrations!DD$97+Calibrations!DE$97</f>
        <v>52.754383478996544</v>
      </c>
      <c r="AH1078" s="24">
        <f>('Bruker data input page'!BK1078*10000)*Calibrations!DK$97+Calibrations!DL$97</f>
        <v>93.526361389132575</v>
      </c>
      <c r="AI1078" s="24">
        <f>Calibrations!DR$97*('Bruker data input page'!BM1078*10000)^2+('Bruker data input page'!BM1078*10000)*Calibrations!DS$97+Calibrations!DT$97</f>
        <v>25.480572934039472</v>
      </c>
      <c r="AJ1078" s="24">
        <f>Calibrations!DY$97*('Bruker data input page'!BO1078*10000)^2+Calibrations!DZ$97*('Bruker data input page'!BO1078*10000)+Calibrations!EA$97</f>
        <v>120.87394285867784</v>
      </c>
      <c r="AK1078" s="21"/>
      <c r="AL1078" s="21"/>
    </row>
    <row r="1079" spans="2:38">
      <c r="B1079" s="27">
        <f>'Bruker data input page'!B1756</f>
        <v>0</v>
      </c>
      <c r="C1079" s="21">
        <f>'Bruker data input page'!G1756</f>
        <v>0</v>
      </c>
      <c r="D1079" s="21">
        <f>'Bruker data input page'!H1756</f>
        <v>0</v>
      </c>
      <c r="E1079" s="26">
        <f>'Bruker data input page'!L1756</f>
        <v>0</v>
      </c>
      <c r="F1079" s="26"/>
      <c r="G1079" s="26" t="str">
        <f>'Bruker data input page'!DK1079</f>
        <v>393-U1560B-35R-2A</v>
      </c>
      <c r="H1079" s="26" t="str">
        <f>'Bruker data input page'!DL1079</f>
        <v>SHLF</v>
      </c>
      <c r="I1079" s="26">
        <f>'Bruker data input page'!DM1079</f>
        <v>0</v>
      </c>
      <c r="J1079" s="26">
        <f>'Bruker data input page'!DN1079</f>
        <v>0</v>
      </c>
      <c r="K1079" s="26" t="str">
        <f>'Bruker data input page'!DO1079</f>
        <v/>
      </c>
      <c r="L1079" s="26">
        <f>'Bruker data input page'!DP1079</f>
        <v>0</v>
      </c>
      <c r="M1079" s="26">
        <f>'Bruker data input page'!DQ1079</f>
        <v>0</v>
      </c>
      <c r="N1079" s="26">
        <f>'Bruker data input page'!DR1079</f>
        <v>0</v>
      </c>
      <c r="O1079" s="26">
        <f>'Bruker data input page'!DS1079</f>
        <v>49</v>
      </c>
      <c r="P1079" s="21" t="str">
        <f>'Bruker data input page'!DT1079</f>
        <v>7A BRECCIA</v>
      </c>
      <c r="Q1079" s="21">
        <f>'Bruker data input page'!A1079</f>
        <v>44</v>
      </c>
      <c r="R1079" s="27">
        <f>'Bruker data input page'!B1079</f>
        <v>44768.916666666664</v>
      </c>
      <c r="S1079" s="22">
        <f>'Bruker data input page'!Y1079*Calibrations!H$97+Calibrations!I$97</f>
        <v>45.704455365935075</v>
      </c>
      <c r="T1079" s="23">
        <f>Calibrations!O$97*('Bruker data input page'!AK1079/0.5993)^2+Calibrations!P$97*('Bruker data input page'!AK1079/0.5993)+Calibrations!Q$97</f>
        <v>1.5308398786977517</v>
      </c>
      <c r="U1079" s="22">
        <f>Calibrations!$V$97*'Bruker data input page'!W1079^2+Calibrations!$W$97*'Bruker data input page'!W1079+Calibrations!$X$97</f>
        <v>16.270508374372696</v>
      </c>
      <c r="V1079" s="23">
        <f>('Bruker data input page'!AS1079/0.69943)*Calibrations!AC$97+Calibrations!AD$97</f>
        <v>9.6710070437517288</v>
      </c>
      <c r="W1079" s="23">
        <f>'Bruker data input page'!U1079*Calibrations!AQ$97+Calibrations!AR$97</f>
        <v>3.6922151693580685</v>
      </c>
      <c r="X1079" s="23">
        <f>Calibrations!AJ$97*('Bruker data input page'!AQ1079/0.77446)^2+('Bruker data input page'!AQ1079/0.77446)*Calibrations!AK$97+Calibrations!AL$97</f>
        <v>0.20676093380902483</v>
      </c>
      <c r="Y1079" s="23">
        <f>('Bruker data input page'!AI1079/0.7147)*Calibrations!AX$97+Calibrations!AY$97</f>
        <v>1.089665179261053</v>
      </c>
      <c r="Z1079" s="23">
        <f>('Bruker data input page'!AG1079/0.8302)*Calibrations!BE$97+Calibrations!BF$97</f>
        <v>4.868609012417604</v>
      </c>
      <c r="AA1079" s="23" t="e">
        <f>((('Bruker data input page'!AA1079/0.436)^2)*Calibrations!BK$97)+(('Bruker data input page'!AA1079/0.436)*Calibrations!BL$97)+Calibrations!BM$97</f>
        <v>#VALUE!</v>
      </c>
      <c r="AB1079" s="24" t="e">
        <f>'Bruker data input page'!AM1079*Calibrations!BS$97*10000+Calibrations!BT$97</f>
        <v>#VALUE!</v>
      </c>
      <c r="AC1079" s="24">
        <f>Calibrations!CA$97*('Bruker data input page'!AO1079*10000)^2+('Bruker data input page'!AO1079*10000)*Calibrations!CB$97+Calibrations!CC$97</f>
        <v>183.01550017049033</v>
      </c>
      <c r="AD1079" s="24">
        <f>'Bruker data input page'!AW1079*10000*Calibrations!CI$97+Calibrations!CJ$97</f>
        <v>103.18388027057097</v>
      </c>
      <c r="AE1079" s="24">
        <f>'Bruker data input page'!AY1079*10000*Calibrations!CP$97+Calibrations!CQ$97</f>
        <v>53.570779845234405</v>
      </c>
      <c r="AF1079" s="24">
        <f>Calibrations!$CW$97*('Bruker data input page'!BA1079*10000)^2+('Bruker data input page'!BA1079*10000)*Calibrations!$CX$97+Calibrations!$CY$97</f>
        <v>86.049978891311611</v>
      </c>
      <c r="AG1079" s="24">
        <f>'Bruker data input page'!BI1079*10000*Calibrations!DD$97+Calibrations!DE$97</f>
        <v>57.274689731197846</v>
      </c>
      <c r="AH1079" s="24">
        <f>('Bruker data input page'!BK1079*10000)*Calibrations!DK$97+Calibrations!DL$97</f>
        <v>82.601407667248296</v>
      </c>
      <c r="AI1079" s="24">
        <f>Calibrations!DR$97*('Bruker data input page'!BM1079*10000)^2+('Bruker data input page'!BM1079*10000)*Calibrations!DS$97+Calibrations!DT$97</f>
        <v>22.294128390038448</v>
      </c>
      <c r="AJ1079" s="24">
        <f>Calibrations!DY$97*('Bruker data input page'!BO1079*10000)^2+Calibrations!DZ$97*('Bruker data input page'!BO1079*10000)+Calibrations!EA$97</f>
        <v>116.68669790155704</v>
      </c>
      <c r="AK1079" s="21"/>
      <c r="AL1079" s="21"/>
    </row>
    <row r="1080" spans="2:38">
      <c r="B1080" s="27">
        <f>'Bruker data input page'!B1757</f>
        <v>0</v>
      </c>
      <c r="C1080" s="21">
        <f>'Bruker data input page'!G1757</f>
        <v>0</v>
      </c>
      <c r="D1080" s="21">
        <f>'Bruker data input page'!H1757</f>
        <v>0</v>
      </c>
      <c r="E1080" s="26">
        <f>'Bruker data input page'!L1757</f>
        <v>0</v>
      </c>
      <c r="F1080" s="26"/>
      <c r="G1080" s="26" t="str">
        <f>'Bruker data input page'!DK1080</f>
        <v>393-U1560B-35R-2A</v>
      </c>
      <c r="H1080" s="26" t="str">
        <f>'Bruker data input page'!DL1080</f>
        <v>SHLF</v>
      </c>
      <c r="I1080" s="26">
        <f>'Bruker data input page'!DM1080</f>
        <v>0</v>
      </c>
      <c r="J1080" s="26">
        <f>'Bruker data input page'!DN1080</f>
        <v>0</v>
      </c>
      <c r="K1080" s="26" t="str">
        <f>'Bruker data input page'!DO1080</f>
        <v/>
      </c>
      <c r="L1080" s="26">
        <f>'Bruker data input page'!DP1080</f>
        <v>0</v>
      </c>
      <c r="M1080" s="26">
        <f>'Bruker data input page'!DQ1080</f>
        <v>0</v>
      </c>
      <c r="N1080" s="26">
        <f>'Bruker data input page'!DR1080</f>
        <v>0</v>
      </c>
      <c r="O1080" s="26">
        <f>'Bruker data input page'!DS1080</f>
        <v>65</v>
      </c>
      <c r="P1080" s="21" t="str">
        <f>'Bruker data input page'!DT1080</f>
        <v>9A ALT</v>
      </c>
      <c r="Q1080" s="21">
        <f>'Bruker data input page'!A1080</f>
        <v>45</v>
      </c>
      <c r="R1080" s="27">
        <f>'Bruker data input page'!B1080</f>
        <v>44768.919444444444</v>
      </c>
      <c r="S1080" s="22">
        <f>'Bruker data input page'!Y1080*Calibrations!H$97+Calibrations!I$97</f>
        <v>51.38417028282926</v>
      </c>
      <c r="T1080" s="23">
        <f>Calibrations!O$97*('Bruker data input page'!AK1080/0.5993)^2+Calibrations!P$97*('Bruker data input page'!AK1080/0.5993)+Calibrations!Q$97</f>
        <v>1.6649673660631052</v>
      </c>
      <c r="U1080" s="22">
        <f>Calibrations!$V$97*'Bruker data input page'!W1080^2+Calibrations!$W$97*'Bruker data input page'!W1080+Calibrations!$X$97</f>
        <v>17.682500770705904</v>
      </c>
      <c r="V1080" s="23">
        <f>('Bruker data input page'!AS1080/0.69943)*Calibrations!AC$97+Calibrations!AD$97</f>
        <v>11.372548554074713</v>
      </c>
      <c r="W1080" s="23">
        <f>'Bruker data input page'!U1080*Calibrations!AQ$97+Calibrations!AR$97</f>
        <v>7.9513979987713377</v>
      </c>
      <c r="X1080" s="23">
        <f>Calibrations!AJ$97*('Bruker data input page'!AQ1080/0.77446)^2+('Bruker data input page'!AQ1080/0.77446)*Calibrations!AK$97+Calibrations!AL$97</f>
        <v>0.15310856497768577</v>
      </c>
      <c r="Y1080" s="23">
        <f>('Bruker data input page'!AI1080/0.7147)*Calibrations!AX$97+Calibrations!AY$97</f>
        <v>11.629896885767476</v>
      </c>
      <c r="Z1080" s="23">
        <f>('Bruker data input page'!AG1080/0.8302)*Calibrations!BE$97+Calibrations!BF$97</f>
        <v>0.13301203002991505</v>
      </c>
      <c r="AA1080" s="23">
        <f>((('Bruker data input page'!AA1080/0.436)^2)*Calibrations!BK$97)+(('Bruker data input page'!AA1080/0.436)*Calibrations!BL$97)+Calibrations!BM$97</f>
        <v>0.16402562457315367</v>
      </c>
      <c r="AB1080" s="24">
        <f>'Bruker data input page'!AM1080*Calibrations!BS$97*10000+Calibrations!BT$97</f>
        <v>358.11649072546481</v>
      </c>
      <c r="AC1080" s="24">
        <f>Calibrations!CA$97*('Bruker data input page'!AO1080*10000)^2+('Bruker data input page'!AO1080*10000)*Calibrations!CB$97+Calibrations!CC$97</f>
        <v>270.6319852573634</v>
      </c>
      <c r="AD1080" s="24">
        <f>'Bruker data input page'!AW1080*10000*Calibrations!CI$97+Calibrations!CJ$97</f>
        <v>67.596867387601833</v>
      </c>
      <c r="AE1080" s="24">
        <f>'Bruker data input page'!AY1080*10000*Calibrations!CP$97+Calibrations!CQ$97</f>
        <v>49.458934771622943</v>
      </c>
      <c r="AF1080" s="24">
        <f>Calibrations!$CW$97*('Bruker data input page'!BA1080*10000)^2+('Bruker data input page'!BA1080*10000)*Calibrations!$CX$97+Calibrations!$CY$97</f>
        <v>88.636347020367126</v>
      </c>
      <c r="AG1080" s="24">
        <f>'Bruker data input page'!BI1080*10000*Calibrations!DD$97+Calibrations!DE$97</f>
        <v>1.9009381417320252</v>
      </c>
      <c r="AH1080" s="24">
        <f>('Bruker data input page'!BK1080*10000)*Calibrations!DK$97+Calibrations!DL$97</f>
        <v>98.492249444534551</v>
      </c>
      <c r="AI1080" s="24">
        <f>Calibrations!DR$97*('Bruker data input page'!BM1080*10000)^2+('Bruker data input page'!BM1080*10000)*Calibrations!DS$97+Calibrations!DT$97</f>
        <v>39.258355446514962</v>
      </c>
      <c r="AJ1080" s="24">
        <f>Calibrations!DY$97*('Bruker data input page'!BO1080*10000)^2+Calibrations!DZ$97*('Bruker data input page'!BO1080*10000)+Calibrations!EA$97</f>
        <v>92.24810811951609</v>
      </c>
      <c r="AK1080" s="21"/>
      <c r="AL1080" s="21"/>
    </row>
    <row r="1081" spans="2:38">
      <c r="B1081" s="27">
        <f>'Bruker data input page'!B1758</f>
        <v>0</v>
      </c>
      <c r="C1081" s="21">
        <f>'Bruker data input page'!G1758</f>
        <v>0</v>
      </c>
      <c r="D1081" s="21">
        <f>'Bruker data input page'!H1758</f>
        <v>0</v>
      </c>
      <c r="E1081" s="26">
        <f>'Bruker data input page'!L1758</f>
        <v>0</v>
      </c>
      <c r="F1081" s="26"/>
      <c r="G1081" s="26" t="str">
        <f>'Bruker data input page'!DK1081</f>
        <v>393-U1560B-35R-2A</v>
      </c>
      <c r="H1081" s="26" t="str">
        <f>'Bruker data input page'!DL1081</f>
        <v>SHLF</v>
      </c>
      <c r="I1081" s="26">
        <f>'Bruker data input page'!DM1081</f>
        <v>0</v>
      </c>
      <c r="J1081" s="26">
        <f>'Bruker data input page'!DN1081</f>
        <v>0</v>
      </c>
      <c r="K1081" s="26" t="str">
        <f>'Bruker data input page'!DO1081</f>
        <v/>
      </c>
      <c r="L1081" s="26">
        <f>'Bruker data input page'!DP1081</f>
        <v>0</v>
      </c>
      <c r="M1081" s="26">
        <f>'Bruker data input page'!DQ1081</f>
        <v>0</v>
      </c>
      <c r="N1081" s="26">
        <f>'Bruker data input page'!DR1081</f>
        <v>0</v>
      </c>
      <c r="O1081" s="26">
        <f>'Bruker data input page'!DS1081</f>
        <v>79</v>
      </c>
      <c r="P1081" s="21" t="str">
        <f>'Bruker data input page'!DT1081</f>
        <v>11A ALT</v>
      </c>
      <c r="Q1081" s="21">
        <f>'Bruker data input page'!A1081</f>
        <v>46</v>
      </c>
      <c r="R1081" s="27">
        <f>'Bruker data input page'!B1081</f>
        <v>44768.924305555556</v>
      </c>
      <c r="S1081" s="22">
        <f>'Bruker data input page'!Y1081*Calibrations!H$97+Calibrations!I$97</f>
        <v>49.993677977484147</v>
      </c>
      <c r="T1081" s="23">
        <f>Calibrations!O$97*('Bruker data input page'!AK1081/0.5993)^2+Calibrations!P$97*('Bruker data input page'!AK1081/0.5993)+Calibrations!Q$97</f>
        <v>1.7518090225363165</v>
      </c>
      <c r="U1081" s="22">
        <f>Calibrations!$V$97*'Bruker data input page'!W1081^2+Calibrations!$W$97*'Bruker data input page'!W1081+Calibrations!$X$97</f>
        <v>18.723301962387588</v>
      </c>
      <c r="V1081" s="23">
        <f>('Bruker data input page'!AS1081/0.69943)*Calibrations!AC$97+Calibrations!AD$97</f>
        <v>12.225837872750597</v>
      </c>
      <c r="W1081" s="23">
        <f>'Bruker data input page'!U1081*Calibrations!AQ$97+Calibrations!AR$97</f>
        <v>6.8219315398774514</v>
      </c>
      <c r="X1081" s="23">
        <f>Calibrations!AJ$97*('Bruker data input page'!AQ1081/0.77446)^2+('Bruker data input page'!AQ1081/0.77446)*Calibrations!AK$97+Calibrations!AL$97</f>
        <v>0.14022757688077137</v>
      </c>
      <c r="Y1081" s="23">
        <f>('Bruker data input page'!AI1081/0.7147)*Calibrations!AX$97+Calibrations!AY$97</f>
        <v>11.741495756789707</v>
      </c>
      <c r="Z1081" s="23">
        <f>('Bruker data input page'!AG1081/0.8302)*Calibrations!BE$97+Calibrations!BF$97</f>
        <v>0.18326870015341243</v>
      </c>
      <c r="AA1081" s="23">
        <f>((('Bruker data input page'!AA1081/0.436)^2)*Calibrations!BK$97)+(('Bruker data input page'!AA1081/0.436)*Calibrations!BL$97)+Calibrations!BM$97</f>
        <v>0.17968349792998362</v>
      </c>
      <c r="AB1081" s="24">
        <f>'Bruker data input page'!AM1081*Calibrations!BS$97*10000+Calibrations!BT$97</f>
        <v>335.82233702679798</v>
      </c>
      <c r="AC1081" s="24">
        <f>Calibrations!CA$97*('Bruker data input page'!AO1081*10000)^2+('Bruker data input page'!AO1081*10000)*Calibrations!CB$97+Calibrations!CC$97</f>
        <v>391.00150740592619</v>
      </c>
      <c r="AD1081" s="24">
        <f>'Bruker data input page'!AW1081*10000*Calibrations!CI$97+Calibrations!CJ$97</f>
        <v>92.310070778552628</v>
      </c>
      <c r="AE1081" s="24">
        <f>'Bruker data input page'!AY1081*10000*Calibrations!CP$97+Calibrations!CQ$97</f>
        <v>62.822431260860185</v>
      </c>
      <c r="AF1081" s="24">
        <f>Calibrations!$CW$97*('Bruker data input page'!BA1081*10000)^2+('Bruker data input page'!BA1081*10000)*Calibrations!$CX$97+Calibrations!$CY$97</f>
        <v>97.501786464603583</v>
      </c>
      <c r="AG1081" s="24">
        <f>'Bruker data input page'!BI1081*10000*Calibrations!DD$97+Calibrations!DE$97</f>
        <v>3.0310147047823475</v>
      </c>
      <c r="AH1081" s="24">
        <f>('Bruker data input page'!BK1081*10000)*Calibrations!DK$97+Calibrations!DL$97</f>
        <v>104.4513151110169</v>
      </c>
      <c r="AI1081" s="24">
        <f>Calibrations!DR$97*('Bruker data input page'!BM1081*10000)^2+('Bruker data input page'!BM1081*10000)*Calibrations!DS$97+Calibrations!DT$97</f>
        <v>38.200265090451204</v>
      </c>
      <c r="AJ1081" s="24">
        <f>Calibrations!DY$97*('Bruker data input page'!BO1081*10000)^2+Calibrations!DZ$97*('Bruker data input page'!BO1081*10000)+Calibrations!EA$97</f>
        <v>102.39219403568623</v>
      </c>
      <c r="AK1081" s="21"/>
      <c r="AL1081" s="21"/>
    </row>
    <row r="1082" spans="2:38">
      <c r="B1082" s="27">
        <f>'Bruker data input page'!B1759</f>
        <v>0</v>
      </c>
      <c r="C1082" s="21">
        <f>'Bruker data input page'!G1759</f>
        <v>0</v>
      </c>
      <c r="D1082" s="21">
        <f>'Bruker data input page'!H1759</f>
        <v>0</v>
      </c>
      <c r="E1082" s="26">
        <f>'Bruker data input page'!L1759</f>
        <v>0</v>
      </c>
      <c r="F1082" s="26"/>
      <c r="G1082" s="26" t="str">
        <f>'Bruker data input page'!DK1082</f>
        <v>393-U1560B-36R-1A</v>
      </c>
      <c r="H1082" s="26" t="str">
        <f>'Bruker data input page'!DL1082</f>
        <v>SHLF</v>
      </c>
      <c r="I1082" s="26">
        <f>'Bruker data input page'!DM1082</f>
        <v>0</v>
      </c>
      <c r="J1082" s="26">
        <f>'Bruker data input page'!DN1082</f>
        <v>0</v>
      </c>
      <c r="K1082" s="26" t="str">
        <f>'Bruker data input page'!DO1082</f>
        <v/>
      </c>
      <c r="L1082" s="26">
        <f>'Bruker data input page'!DP1082</f>
        <v>0</v>
      </c>
      <c r="M1082" s="26">
        <f>'Bruker data input page'!DQ1082</f>
        <v>0</v>
      </c>
      <c r="N1082" s="26">
        <f>'Bruker data input page'!DR1082</f>
        <v>0</v>
      </c>
      <c r="O1082" s="26">
        <f>'Bruker data input page'!DS1082</f>
        <v>5</v>
      </c>
      <c r="P1082" s="21" t="str">
        <f>'Bruker data input page'!DT1082</f>
        <v>1A ALT</v>
      </c>
      <c r="Q1082" s="21">
        <f>'Bruker data input page'!A1082</f>
        <v>47</v>
      </c>
      <c r="R1082" s="27">
        <f>'Bruker data input page'!B1082</f>
        <v>44768.927777777775</v>
      </c>
      <c r="S1082" s="22">
        <f>'Bruker data input page'!Y1082*Calibrations!H$97+Calibrations!I$97</f>
        <v>52.312947378521201</v>
      </c>
      <c r="T1082" s="23">
        <f>Calibrations!O$97*('Bruker data input page'!AK1082/0.5993)^2+Calibrations!P$97*('Bruker data input page'!AK1082/0.5993)+Calibrations!Q$97</f>
        <v>1.5014081774537007</v>
      </c>
      <c r="U1082" s="22">
        <f>Calibrations!$V$97*'Bruker data input page'!W1082^2+Calibrations!$W$97*'Bruker data input page'!W1082+Calibrations!$X$97</f>
        <v>18.176667022461999</v>
      </c>
      <c r="V1082" s="23">
        <f>('Bruker data input page'!AS1082/0.69943)*Calibrations!AC$97+Calibrations!AD$97</f>
        <v>10.323530870851823</v>
      </c>
      <c r="W1082" s="23">
        <f>'Bruker data input page'!U1082*Calibrations!AQ$97+Calibrations!AR$97</f>
        <v>9.1784989256113754</v>
      </c>
      <c r="X1082" s="23">
        <f>Calibrations!AJ$97*('Bruker data input page'!AQ1082/0.77446)^2+('Bruker data input page'!AQ1082/0.77446)*Calibrations!AK$97+Calibrations!AL$97</f>
        <v>0.16456485234191986</v>
      </c>
      <c r="Y1082" s="23">
        <f>('Bruker data input page'!AI1082/0.7147)*Calibrations!AX$97+Calibrations!AY$97</f>
        <v>11.850354137118352</v>
      </c>
      <c r="Z1082" s="23">
        <f>('Bruker data input page'!AG1082/0.8302)*Calibrations!BE$97+Calibrations!BF$97</f>
        <v>0.14448202080885142</v>
      </c>
      <c r="AA1082" s="23">
        <f>((('Bruker data input page'!AA1082/0.436)^2)*Calibrations!BK$97)+(('Bruker data input page'!AA1082/0.436)*Calibrations!BL$97)+Calibrations!BM$97</f>
        <v>0.13008541106912264</v>
      </c>
      <c r="AB1082" s="24">
        <f>'Bruker data input page'!AM1082*Calibrations!BS$97*10000+Calibrations!BT$97</f>
        <v>275.79961553038737</v>
      </c>
      <c r="AC1082" s="24">
        <f>Calibrations!CA$97*('Bruker data input page'!AO1082*10000)^2+('Bruker data input page'!AO1082*10000)*Calibrations!CB$97+Calibrations!CC$97</f>
        <v>254.00165026407609</v>
      </c>
      <c r="AD1082" s="24">
        <f>'Bruker data input page'!AW1082*10000*Calibrations!CI$97+Calibrations!CJ$97</f>
        <v>82.42478942217231</v>
      </c>
      <c r="AE1082" s="24">
        <f>'Bruker data input page'!AY1082*10000*Calibrations!CP$97+Calibrations!CQ$97</f>
        <v>53.570779845234405</v>
      </c>
      <c r="AF1082" s="24">
        <f>Calibrations!$CW$97*('Bruker data input page'!BA1082*10000)^2+('Bruker data input page'!BA1082*10000)*Calibrations!$CX$97+Calibrations!$CY$97</f>
        <v>91.198988291332753</v>
      </c>
      <c r="AG1082" s="24" t="e">
        <f>'Bruker data input page'!BI1082*10000*Calibrations!DD$97+Calibrations!DE$97</f>
        <v>#VALUE!</v>
      </c>
      <c r="AH1082" s="24">
        <f>('Bruker data input page'!BK1082*10000)*Calibrations!DK$97+Calibrations!DL$97</f>
        <v>85.580940500489461</v>
      </c>
      <c r="AI1082" s="24">
        <f>Calibrations!DR$97*('Bruker data input page'!BM1082*10000)^2+('Bruker data input page'!BM1082*10000)*Calibrations!DS$97+Calibrations!DT$97</f>
        <v>36.083214844337292</v>
      </c>
      <c r="AJ1082" s="24">
        <f>Calibrations!DY$97*('Bruker data input page'!BO1082*10000)^2+Calibrations!DZ$97*('Bruker data input page'!BO1082*10000)+Calibrations!EA$97</f>
        <v>94.78830745234157</v>
      </c>
      <c r="AK1082" s="21"/>
      <c r="AL1082" s="21"/>
    </row>
    <row r="1083" spans="2:38">
      <c r="B1083" s="27">
        <f>'Bruker data input page'!B1760</f>
        <v>0</v>
      </c>
      <c r="C1083" s="21">
        <f>'Bruker data input page'!G1760</f>
        <v>0</v>
      </c>
      <c r="D1083" s="21">
        <f>'Bruker data input page'!H1760</f>
        <v>0</v>
      </c>
      <c r="E1083" s="26">
        <f>'Bruker data input page'!L1760</f>
        <v>0</v>
      </c>
      <c r="F1083" s="26"/>
      <c r="G1083" s="26" t="str">
        <f>'Bruker data input page'!DK1083</f>
        <v>393-U1560B-36R-1A</v>
      </c>
      <c r="H1083" s="26" t="str">
        <f>'Bruker data input page'!DL1083</f>
        <v>SHLF</v>
      </c>
      <c r="I1083" s="26">
        <f>'Bruker data input page'!DM1083</f>
        <v>0</v>
      </c>
      <c r="J1083" s="26">
        <f>'Bruker data input page'!DN1083</f>
        <v>0</v>
      </c>
      <c r="K1083" s="26" t="str">
        <f>'Bruker data input page'!DO1083</f>
        <v/>
      </c>
      <c r="L1083" s="26">
        <f>'Bruker data input page'!DP1083</f>
        <v>0</v>
      </c>
      <c r="M1083" s="26">
        <f>'Bruker data input page'!DQ1083</f>
        <v>0</v>
      </c>
      <c r="N1083" s="26">
        <f>'Bruker data input page'!DR1083</f>
        <v>0</v>
      </c>
      <c r="O1083" s="26">
        <f>'Bruker data input page'!DS1083</f>
        <v>22</v>
      </c>
      <c r="P1083" s="21" t="str">
        <f>'Bruker data input page'!DT1083</f>
        <v>3A ALT</v>
      </c>
      <c r="Q1083" s="21">
        <f>'Bruker data input page'!A1083</f>
        <v>48</v>
      </c>
      <c r="R1083" s="27">
        <f>'Bruker data input page'!B1083</f>
        <v>44768.929166666669</v>
      </c>
      <c r="S1083" s="22">
        <f>'Bruker data input page'!Y1083*Calibrations!H$97+Calibrations!I$97</f>
        <v>49.932844681719239</v>
      </c>
      <c r="T1083" s="23">
        <f>Calibrations!O$97*('Bruker data input page'!AK1083/0.5993)^2+Calibrations!P$97*('Bruker data input page'!AK1083/0.5993)+Calibrations!Q$97</f>
        <v>1.6271998889290693</v>
      </c>
      <c r="U1083" s="22">
        <f>Calibrations!$V$97*'Bruker data input page'!W1083^2+Calibrations!$W$97*'Bruker data input page'!W1083+Calibrations!$X$97</f>
        <v>18.742748758730652</v>
      </c>
      <c r="V1083" s="23">
        <f>('Bruker data input page'!AS1083/0.69943)*Calibrations!AC$97+Calibrations!AD$97</f>
        <v>11.51387594671086</v>
      </c>
      <c r="W1083" s="23">
        <f>'Bruker data input page'!U1083*Calibrations!AQ$97+Calibrations!AR$97</f>
        <v>7.2289029359698223</v>
      </c>
      <c r="X1083" s="23">
        <f>Calibrations!AJ$97*('Bruker data input page'!AQ1083/0.77446)^2+('Bruker data input page'!AQ1083/0.77446)*Calibrations!AK$97+Calibrations!AL$97</f>
        <v>0.1371129223893231</v>
      </c>
      <c r="Y1083" s="23">
        <f>('Bruker data input page'!AI1083/0.7147)*Calibrations!AX$97+Calibrations!AY$97</f>
        <v>11.935309348619587</v>
      </c>
      <c r="Z1083" s="23">
        <f>('Bruker data input page'!AG1083/0.8302)*Calibrations!BE$97+Calibrations!BF$97</f>
        <v>0.12425861601441102</v>
      </c>
      <c r="AA1083" s="23">
        <f>((('Bruker data input page'!AA1083/0.436)^2)*Calibrations!BK$97)+(('Bruker data input page'!AA1083/0.436)*Calibrations!BL$97)+Calibrations!BM$97</f>
        <v>0.1382560625083637</v>
      </c>
      <c r="AB1083" s="24">
        <f>'Bruker data input page'!AM1083*Calibrations!BS$97*10000+Calibrations!BT$97</f>
        <v>292.94896452936183</v>
      </c>
      <c r="AC1083" s="24">
        <f>Calibrations!CA$97*('Bruker data input page'!AO1083*10000)^2+('Bruker data input page'!AO1083*10000)*Calibrations!CB$97+Calibrations!CC$97</f>
        <v>326.82559568083332</v>
      </c>
      <c r="AD1083" s="24">
        <f>'Bruker data input page'!AW1083*10000*Calibrations!CI$97+Calibrations!CJ$97</f>
        <v>65.619811116325764</v>
      </c>
      <c r="AE1083" s="24">
        <f>'Bruker data input page'!AY1083*10000*Calibrations!CP$97+Calibrations!CQ$97</f>
        <v>61.794469992457316</v>
      </c>
      <c r="AF1083" s="24">
        <f>Calibrations!$CW$97*('Bruker data input page'!BA1083*10000)^2+('Bruker data input page'!BA1083*10000)*Calibrations!$CX$97+Calibrations!$CY$97</f>
        <v>96.253090258994362</v>
      </c>
      <c r="AG1083" s="24">
        <f>'Bruker data input page'!BI1083*10000*Calibrations!DD$97+Calibrations!DE$97</f>
        <v>3.0310147047823475</v>
      </c>
      <c r="AH1083" s="24">
        <f>('Bruker data input page'!BK1083*10000)*Calibrations!DK$97+Calibrations!DL$97</f>
        <v>96.505894222373783</v>
      </c>
      <c r="AI1083" s="24">
        <f>Calibrations!DR$97*('Bruker data input page'!BM1083*10000)^2+('Bruker data input page'!BM1083*10000)*Calibrations!DS$97+Calibrations!DT$97</f>
        <v>33.965005219574827</v>
      </c>
      <c r="AJ1083" s="24">
        <f>Calibrations!DY$97*('Bruker data input page'!BO1083*10000)^2+Calibrations!DZ$97*('Bruker data input page'!BO1083*10000)+Calibrations!EA$97</f>
        <v>93.941883812050335</v>
      </c>
      <c r="AK1083" s="21"/>
      <c r="AL1083" s="21"/>
    </row>
    <row r="1084" spans="2:38">
      <c r="B1084" s="27">
        <f>'Bruker data input page'!B1761</f>
        <v>0</v>
      </c>
      <c r="C1084" s="21">
        <f>'Bruker data input page'!G1761</f>
        <v>0</v>
      </c>
      <c r="D1084" s="21">
        <f>'Bruker data input page'!H1761</f>
        <v>0</v>
      </c>
      <c r="E1084" s="26">
        <f>'Bruker data input page'!L1761</f>
        <v>0</v>
      </c>
      <c r="F1084" s="26"/>
      <c r="G1084" s="26" t="str">
        <f>'Bruker data input page'!DK1084</f>
        <v>393-U1560B-36R-1A</v>
      </c>
      <c r="H1084" s="26" t="str">
        <f>'Bruker data input page'!DL1084</f>
        <v>SHLF</v>
      </c>
      <c r="I1084" s="26">
        <f>'Bruker data input page'!DM1084</f>
        <v>0</v>
      </c>
      <c r="J1084" s="26">
        <f>'Bruker data input page'!DN1084</f>
        <v>0</v>
      </c>
      <c r="K1084" s="26" t="str">
        <f>'Bruker data input page'!DO1084</f>
        <v/>
      </c>
      <c r="L1084" s="26">
        <f>'Bruker data input page'!DP1084</f>
        <v>0</v>
      </c>
      <c r="M1084" s="26">
        <f>'Bruker data input page'!DQ1084</f>
        <v>0</v>
      </c>
      <c r="N1084" s="26">
        <f>'Bruker data input page'!DR1084</f>
        <v>0</v>
      </c>
      <c r="O1084" s="26">
        <f>'Bruker data input page'!DS1084</f>
        <v>32</v>
      </c>
      <c r="P1084" s="21" t="str">
        <f>'Bruker data input page'!DT1084</f>
        <v>4A VOLCANIC GLASS</v>
      </c>
      <c r="Q1084" s="21">
        <f>'Bruker data input page'!A1084</f>
        <v>49</v>
      </c>
      <c r="R1084" s="27">
        <f>'Bruker data input page'!B1084</f>
        <v>44768.931250000001</v>
      </c>
      <c r="S1084" s="22">
        <f>'Bruker data input page'!Y1084*Calibrations!H$97+Calibrations!I$97</f>
        <v>54.530392298170518</v>
      </c>
      <c r="T1084" s="23">
        <f>Calibrations!O$97*('Bruker data input page'!AK1084/0.5993)^2+Calibrations!P$97*('Bruker data input page'!AK1084/0.5993)+Calibrations!Q$97</f>
        <v>1.5962704106620176</v>
      </c>
      <c r="U1084" s="22">
        <f>Calibrations!$V$97*'Bruker data input page'!W1084^2+Calibrations!$W$97*'Bruker data input page'!W1084+Calibrations!$X$97</f>
        <v>17.180995456728724</v>
      </c>
      <c r="V1084" s="23">
        <f>('Bruker data input page'!AS1084/0.69943)*Calibrations!AC$97+Calibrations!AD$97</f>
        <v>11.015488206691535</v>
      </c>
      <c r="W1084" s="23">
        <f>'Bruker data input page'!U1084*Calibrations!AQ$97+Calibrations!AR$97</f>
        <v>11.183195555578973</v>
      </c>
      <c r="X1084" s="23">
        <f>Calibrations!AJ$97*('Bruker data input page'!AQ1084/0.77446)^2+('Bruker data input page'!AQ1084/0.77446)*Calibrations!AK$97+Calibrations!AL$97</f>
        <v>0.17119342397596266</v>
      </c>
      <c r="Y1084" s="23">
        <f>('Bruker data input page'!AI1084/0.7147)*Calibrations!AX$97+Calibrations!AY$97</f>
        <v>11.014656725056909</v>
      </c>
      <c r="Z1084" s="23">
        <f>('Bruker data input page'!AG1084/0.8302)*Calibrations!BE$97+Calibrations!BF$97</f>
        <v>0.30053426377490633</v>
      </c>
      <c r="AA1084" s="23">
        <f>((('Bruker data input page'!AA1084/0.436)^2)*Calibrations!BK$97)+(('Bruker data input page'!AA1084/0.436)*Calibrations!BL$97)+Calibrations!BM$97</f>
        <v>9.7816812122374225E-2</v>
      </c>
      <c r="AB1084" s="24">
        <f>'Bruker data input page'!AM1084*Calibrations!BS$97*10000+Calibrations!BT$97</f>
        <v>290.37656217951564</v>
      </c>
      <c r="AC1084" s="24">
        <f>Calibrations!CA$97*('Bruker data input page'!AO1084*10000)^2+('Bruker data input page'!AO1084*10000)*Calibrations!CB$97+Calibrations!CC$97</f>
        <v>296.17869207428805</v>
      </c>
      <c r="AD1084" s="24">
        <f>'Bruker data input page'!AW1084*10000*Calibrations!CI$97+Calibrations!CJ$97</f>
        <v>103.18388027057097</v>
      </c>
      <c r="AE1084" s="24">
        <f>'Bruker data input page'!AY1084*10000*Calibrations!CP$97+Calibrations!CQ$97</f>
        <v>60.766508724054461</v>
      </c>
      <c r="AF1084" s="24">
        <f>Calibrations!$CW$97*('Bruker data input page'!BA1084*10000)^2+('Bruker data input page'!BA1084*10000)*Calibrations!$CX$97+Calibrations!$CY$97</f>
        <v>89.920633513111184</v>
      </c>
      <c r="AG1084" s="24">
        <f>'Bruker data input page'!BI1084*10000*Calibrations!DD$97+Calibrations!DE$97</f>
        <v>4.1610912678326706</v>
      </c>
      <c r="AH1084" s="24">
        <f>('Bruker data input page'!BK1084*10000)*Calibrations!DK$97+Calibrations!DL$97</f>
        <v>90.546828555891409</v>
      </c>
      <c r="AI1084" s="24">
        <f>Calibrations!DR$97*('Bruker data input page'!BM1084*10000)^2+('Bruker data input page'!BM1084*10000)*Calibrations!DS$97+Calibrations!DT$97</f>
        <v>35.02425495428713</v>
      </c>
      <c r="AJ1084" s="24">
        <f>Calibrations!DY$97*('Bruker data input page'!BO1084*10000)^2+Calibrations!DZ$97*('Bruker data input page'!BO1084*10000)+Calibrations!EA$97</f>
        <v>92.24810811951609</v>
      </c>
      <c r="AK1084" s="21"/>
      <c r="AL1084" s="21"/>
    </row>
    <row r="1085" spans="2:38">
      <c r="B1085" s="27">
        <f>'Bruker data input page'!B1762</f>
        <v>0</v>
      </c>
      <c r="C1085" s="21">
        <f>'Bruker data input page'!G1762</f>
        <v>0</v>
      </c>
      <c r="D1085" s="21">
        <f>'Bruker data input page'!H1762</f>
        <v>0</v>
      </c>
      <c r="E1085" s="26">
        <f>'Bruker data input page'!L1762</f>
        <v>0</v>
      </c>
      <c r="F1085" s="26"/>
      <c r="G1085" s="26" t="str">
        <f>'Bruker data input page'!DK1085</f>
        <v>393-U1560B-36R-1A</v>
      </c>
      <c r="H1085" s="26" t="str">
        <f>'Bruker data input page'!DL1085</f>
        <v>SHLF</v>
      </c>
      <c r="I1085" s="26">
        <f>'Bruker data input page'!DM1085</f>
        <v>0</v>
      </c>
      <c r="J1085" s="26">
        <f>'Bruker data input page'!DN1085</f>
        <v>0</v>
      </c>
      <c r="K1085" s="26" t="str">
        <f>'Bruker data input page'!DO1085</f>
        <v/>
      </c>
      <c r="L1085" s="26">
        <f>'Bruker data input page'!DP1085</f>
        <v>0</v>
      </c>
      <c r="M1085" s="26">
        <f>'Bruker data input page'!DQ1085</f>
        <v>0</v>
      </c>
      <c r="N1085" s="26">
        <f>'Bruker data input page'!DR1085</f>
        <v>0</v>
      </c>
      <c r="O1085" s="26">
        <f>'Bruker data input page'!DS1085</f>
        <v>50</v>
      </c>
      <c r="P1085" s="21" t="str">
        <f>'Bruker data input page'!DT1085</f>
        <v>6A BKGD</v>
      </c>
      <c r="Q1085" s="21">
        <f>'Bruker data input page'!A1085</f>
        <v>50</v>
      </c>
      <c r="R1085" s="27">
        <f>'Bruker data input page'!B1085</f>
        <v>44768.935416666667</v>
      </c>
      <c r="S1085" s="22">
        <f>'Bruker data input page'!Y1085*Calibrations!H$97+Calibrations!I$97</f>
        <v>54.633523744896955</v>
      </c>
      <c r="T1085" s="23">
        <f>Calibrations!O$97*('Bruker data input page'!AK1085/0.5993)^2+Calibrations!P$97*('Bruker data input page'!AK1085/0.5993)+Calibrations!Q$97</f>
        <v>1.5129794002142578</v>
      </c>
      <c r="U1085" s="22">
        <f>Calibrations!$V$97*'Bruker data input page'!W1085^2+Calibrations!$W$97*'Bruker data input page'!W1085+Calibrations!$X$97</f>
        <v>18.61990173326771</v>
      </c>
      <c r="V1085" s="23">
        <f>('Bruker data input page'!AS1085/0.69943)*Calibrations!AC$97+Calibrations!AD$97</f>
        <v>9.3161054650951733</v>
      </c>
      <c r="W1085" s="23">
        <f>'Bruker data input page'!U1085*Calibrations!AQ$97+Calibrations!AR$97</f>
        <v>10.291338524617402</v>
      </c>
      <c r="X1085" s="23">
        <f>Calibrations!AJ$97*('Bruker data input page'!AQ1085/0.77446)^2+('Bruker data input page'!AQ1085/0.77446)*Calibrations!AK$97+Calibrations!AL$97</f>
        <v>0.14465610720563959</v>
      </c>
      <c r="Y1085" s="23">
        <f>('Bruker data input page'!AI1085/0.7147)*Calibrations!AX$97+Calibrations!AY$97</f>
        <v>11.438976034114159</v>
      </c>
      <c r="Z1085" s="23">
        <f>('Bruker data input page'!AG1085/0.8302)*Calibrations!BE$97+Calibrations!BF$97</f>
        <v>0.23563826331513493</v>
      </c>
      <c r="AA1085" s="23">
        <f>((('Bruker data input page'!AA1085/0.436)^2)*Calibrations!BK$97)+(('Bruker data input page'!AA1085/0.436)*Calibrations!BL$97)+Calibrations!BM$97</f>
        <v>6.00220813024058E-2</v>
      </c>
      <c r="AB1085" s="24">
        <f>'Bruker data input page'!AM1085*Calibrations!BS$97*10000+Calibrations!BT$97</f>
        <v>279.22948533018223</v>
      </c>
      <c r="AC1085" s="24">
        <f>Calibrations!CA$97*('Bruker data input page'!AO1085*10000)^2+('Bruker data input page'!AO1085*10000)*Calibrations!CB$97+Calibrations!CC$97</f>
        <v>260.31921201552404</v>
      </c>
      <c r="AD1085" s="24">
        <f>'Bruker data input page'!AW1085*10000*Calibrations!CI$97+Calibrations!CJ$97</f>
        <v>131.85119620407391</v>
      </c>
      <c r="AE1085" s="24">
        <f>'Bruker data input page'!AY1085*10000*Calibrations!CP$97+Calibrations!CQ$97</f>
        <v>57.682624918845853</v>
      </c>
      <c r="AF1085" s="24">
        <f>Calibrations!$CW$97*('Bruker data input page'!BA1085*10000)^2+('Bruker data input page'!BA1085*10000)*Calibrations!$CX$97+Calibrations!$CY$97</f>
        <v>83.439883904166209</v>
      </c>
      <c r="AG1085" s="24">
        <f>'Bruker data input page'!BI1085*10000*Calibrations!DD$97+Calibrations!DE$97</f>
        <v>3.0310147047823475</v>
      </c>
      <c r="AH1085" s="24">
        <f>('Bruker data input page'!BK1085*10000)*Calibrations!DK$97+Calibrations!DL$97</f>
        <v>84.587762889409078</v>
      </c>
      <c r="AI1085" s="24">
        <f>Calibrations!DR$97*('Bruker data input page'!BM1085*10000)^2+('Bruker data input page'!BM1085*10000)*Calibrations!DS$97+Calibrations!DT$97</f>
        <v>33.965005219574827</v>
      </c>
      <c r="AJ1085" s="24">
        <f>Calibrations!DY$97*('Bruker data input page'!BO1085*10000)^2+Calibrations!DZ$97*('Bruker data input page'!BO1085*10000)+Calibrations!EA$97</f>
        <v>85.460626523355529</v>
      </c>
      <c r="AK1085" s="21"/>
      <c r="AL1085" s="21"/>
    </row>
    <row r="1086" spans="2:38">
      <c r="B1086" s="27">
        <f>'Bruker data input page'!B1763</f>
        <v>0</v>
      </c>
      <c r="C1086" s="21">
        <f>'Bruker data input page'!G1763</f>
        <v>0</v>
      </c>
      <c r="D1086" s="21">
        <f>'Bruker data input page'!H1763</f>
        <v>0</v>
      </c>
      <c r="E1086" s="26">
        <f>'Bruker data input page'!L1763</f>
        <v>0</v>
      </c>
      <c r="F1086" s="26"/>
      <c r="G1086" s="26" t="str">
        <f>'Bruker data input page'!DK1086</f>
        <v>393-U1560B-36R-1A</v>
      </c>
      <c r="H1086" s="26" t="str">
        <f>'Bruker data input page'!DL1086</f>
        <v>SHLF</v>
      </c>
      <c r="I1086" s="26">
        <f>'Bruker data input page'!DM1086</f>
        <v>0</v>
      </c>
      <c r="J1086" s="26">
        <f>'Bruker data input page'!DN1086</f>
        <v>0</v>
      </c>
      <c r="K1086" s="26" t="str">
        <f>'Bruker data input page'!DO1086</f>
        <v/>
      </c>
      <c r="L1086" s="26">
        <f>'Bruker data input page'!DP1086</f>
        <v>0</v>
      </c>
      <c r="M1086" s="26">
        <f>'Bruker data input page'!DQ1086</f>
        <v>0</v>
      </c>
      <c r="N1086" s="26">
        <f>'Bruker data input page'!DR1086</f>
        <v>0</v>
      </c>
      <c r="O1086" s="26">
        <f>'Bruker data input page'!DS1086</f>
        <v>69</v>
      </c>
      <c r="P1086" s="21" t="str">
        <f>'Bruker data input page'!DT1086</f>
        <v>9A ALT</v>
      </c>
      <c r="Q1086" s="21">
        <f>'Bruker data input page'!A1086</f>
        <v>149</v>
      </c>
      <c r="R1086" s="27">
        <f>'Bruker data input page'!B1086</f>
        <v>44769.95208333333</v>
      </c>
      <c r="S1086" s="22">
        <f>'Bruker data input page'!Y1086*Calibrations!H$97+Calibrations!I$97</f>
        <v>38.62284190073985</v>
      </c>
      <c r="T1086" s="23">
        <f>Calibrations!O$97*('Bruker data input page'!AK1086/0.5993)^2+Calibrations!P$97*('Bruker data input page'!AK1086/0.5993)+Calibrations!Q$97</f>
        <v>1.278684158295825</v>
      </c>
      <c r="U1086" s="22">
        <f>Calibrations!$V$97*'Bruker data input page'!W1086^2+Calibrations!$W$97*'Bruker data input page'!W1086+Calibrations!$X$97</f>
        <v>14.273770142589697</v>
      </c>
      <c r="V1086" s="23">
        <f>('Bruker data input page'!AS1086/0.69943)*Calibrations!AC$97+Calibrations!AD$97</f>
        <v>10.336339565296445</v>
      </c>
      <c r="W1086" s="23">
        <f>'Bruker data input page'!U1086*Calibrations!AQ$97+Calibrations!AR$97</f>
        <v>4.2407082100773348</v>
      </c>
      <c r="X1086" s="23">
        <f>Calibrations!AJ$97*('Bruker data input page'!AQ1086/0.77446)^2+('Bruker data input page'!AQ1086/0.77446)*Calibrations!AK$97+Calibrations!AL$97</f>
        <v>0.12274068368606512</v>
      </c>
      <c r="Y1086" s="23">
        <f>('Bruker data input page'!AI1086/0.7147)*Calibrations!AX$97+Calibrations!AY$97</f>
        <v>9.5988887828526153</v>
      </c>
      <c r="Z1086" s="23">
        <f>('Bruker data input page'!AG1086/0.8302)*Calibrations!BE$97+Calibrations!BF$97</f>
        <v>0.36316645026515076</v>
      </c>
      <c r="AA1086" s="23">
        <f>((('Bruker data input page'!AA1086/0.436)^2)*Calibrations!BK$97)+(('Bruker data input page'!AA1086/0.436)*Calibrations!BL$97)+Calibrations!BM$97</f>
        <v>0.14786810982135989</v>
      </c>
      <c r="AB1086" s="24">
        <f>'Bruker data input page'!AM1086*Calibrations!BS$97*10000+Calibrations!BT$97</f>
        <v>392.41518872341373</v>
      </c>
      <c r="AC1086" s="24">
        <f>Calibrations!CA$97*('Bruker data input page'!AO1086*10000)^2+('Bruker data input page'!AO1086*10000)*Calibrations!CB$97+Calibrations!CC$97</f>
        <v>332.7469119888267</v>
      </c>
      <c r="AD1086" s="24">
        <f>'Bruker data input page'!AW1086*10000*Calibrations!CI$97+Calibrations!CJ$97</f>
        <v>37.941023318460878</v>
      </c>
      <c r="AE1086" s="24">
        <f>'Bruker data input page'!AY1086*10000*Calibrations!CP$97+Calibrations!CQ$97</f>
        <v>40.207283355997163</v>
      </c>
      <c r="AF1086" s="24">
        <f>Calibrations!$CW$97*('Bruker data input page'!BA1086*10000)^2+('Bruker data input page'!BA1086*10000)*Calibrations!$CX$97+Calibrations!$CY$97</f>
        <v>84.74789725500014</v>
      </c>
      <c r="AG1086" s="24">
        <f>'Bruker data input page'!BI1086*10000*Calibrations!DD$97+Calibrations!DE$97</f>
        <v>9.8114740830842848</v>
      </c>
      <c r="AH1086" s="24">
        <f>('Bruker data input page'!BK1086*10000)*Calibrations!DK$97+Calibrations!DL$97</f>
        <v>113.38991361074039</v>
      </c>
      <c r="AI1086" s="24">
        <f>Calibrations!DR$97*('Bruker data input page'!BM1086*10000)^2+('Bruker data input page'!BM1086*10000)*Calibrations!DS$97+Calibrations!DT$97</f>
        <v>43.487818424148585</v>
      </c>
      <c r="AJ1086" s="24">
        <f>Calibrations!DY$97*('Bruker data input page'!BO1086*10000)^2+Calibrations!DZ$97*('Bruker data input page'!BO1086*10000)+Calibrations!EA$97</f>
        <v>121.71046343815023</v>
      </c>
      <c r="AK1086" s="21"/>
      <c r="AL1086" s="21"/>
    </row>
    <row r="1087" spans="2:38">
      <c r="B1087" s="27">
        <f>'Bruker data input page'!B1764</f>
        <v>0</v>
      </c>
      <c r="C1087" s="21">
        <f>'Bruker data input page'!G1764</f>
        <v>0</v>
      </c>
      <c r="D1087" s="21">
        <f>'Bruker data input page'!H1764</f>
        <v>0</v>
      </c>
      <c r="E1087" s="26">
        <f>'Bruker data input page'!L1764</f>
        <v>0</v>
      </c>
      <c r="F1087" s="26"/>
      <c r="G1087" s="26" t="str">
        <f>'Bruker data input page'!DK1087</f>
        <v>393-U1560B-36R-1A</v>
      </c>
      <c r="H1087" s="26" t="str">
        <f>'Bruker data input page'!DL1087</f>
        <v>SHLF</v>
      </c>
      <c r="I1087" s="26">
        <f>'Bruker data input page'!DM1087</f>
        <v>0</v>
      </c>
      <c r="J1087" s="26">
        <f>'Bruker data input page'!DN1087</f>
        <v>0</v>
      </c>
      <c r="K1087" s="26" t="str">
        <f>'Bruker data input page'!DO1087</f>
        <v/>
      </c>
      <c r="L1087" s="26">
        <f>'Bruker data input page'!DP1087</f>
        <v>0</v>
      </c>
      <c r="M1087" s="26">
        <f>'Bruker data input page'!DQ1087</f>
        <v>0</v>
      </c>
      <c r="N1087" s="26">
        <f>'Bruker data input page'!DR1087</f>
        <v>0</v>
      </c>
      <c r="O1087" s="26">
        <f>'Bruker data input page'!DS1087</f>
        <v>71</v>
      </c>
      <c r="P1087" s="21" t="str">
        <f>'Bruker data input page'!DT1087</f>
        <v>9A ALT</v>
      </c>
      <c r="Q1087" s="21">
        <f>'Bruker data input page'!A1087</f>
        <v>150</v>
      </c>
      <c r="R1087" s="27">
        <f>'Bruker data input page'!B1087</f>
        <v>44769.954861111109</v>
      </c>
      <c r="S1087" s="22">
        <f>'Bruker data input page'!Y1087*Calibrations!H$97+Calibrations!I$97</f>
        <v>32.708823743126139</v>
      </c>
      <c r="T1087" s="23">
        <f>Calibrations!O$97*('Bruker data input page'!AK1087/0.5993)^2+Calibrations!P$97*('Bruker data input page'!AK1087/0.5993)+Calibrations!Q$97</f>
        <v>1.3209592735347369</v>
      </c>
      <c r="U1087" s="22">
        <f>Calibrations!$V$97*'Bruker data input page'!W1087^2+Calibrations!$W$97*'Bruker data input page'!W1087+Calibrations!$X$97</f>
        <v>10.979224369673746</v>
      </c>
      <c r="V1087" s="23">
        <f>('Bruker data input page'!AS1087/0.69943)*Calibrations!AC$97+Calibrations!AD$97</f>
        <v>10.618418678908306</v>
      </c>
      <c r="W1087" s="23">
        <f>'Bruker data input page'!U1087*Calibrations!AQ$97+Calibrations!AR$97</f>
        <v>3.6871884442756921</v>
      </c>
      <c r="X1087" s="23">
        <f>Calibrations!AJ$97*('Bruker data input page'!AQ1087/0.77446)^2+('Bruker data input page'!AQ1087/0.77446)*Calibrations!AK$97+Calibrations!AL$97</f>
        <v>0.16123971068315057</v>
      </c>
      <c r="Y1087" s="23">
        <f>('Bruker data input page'!AI1087/0.7147)*Calibrations!AX$97+Calibrations!AY$97</f>
        <v>8.6873711282685662</v>
      </c>
      <c r="Z1087" s="23">
        <f>('Bruker data input page'!AG1087/0.8302)*Calibrations!BE$97+Calibrations!BF$97</f>
        <v>0.14659491384707651</v>
      </c>
      <c r="AA1087" s="23">
        <f>((('Bruker data input page'!AA1087/0.436)^2)*Calibrations!BK$97)+(('Bruker data input page'!AA1087/0.436)*Calibrations!BL$97)+Calibrations!BM$97</f>
        <v>0.13380359134104319</v>
      </c>
      <c r="AB1087" s="24">
        <f>'Bruker data input page'!AM1087*Calibrations!BS$97*10000+Calibrations!BT$97</f>
        <v>369.26356757479823</v>
      </c>
      <c r="AC1087" s="24">
        <f>Calibrations!CA$97*('Bruker data input page'!AO1087*10000)^2+('Bruker data input page'!AO1087*10000)*Calibrations!CB$97+Calibrations!CC$97</f>
        <v>294.27850968385064</v>
      </c>
      <c r="AD1087" s="24">
        <f>'Bruker data input page'!AW1087*10000*Calibrations!CI$97+Calibrations!CJ$97</f>
        <v>56.723057895583487</v>
      </c>
      <c r="AE1087" s="24">
        <f>'Bruker data input page'!AY1087*10000*Calibrations!CP$97+Calibrations!CQ$97</f>
        <v>37.123399550788569</v>
      </c>
      <c r="AF1087" s="24">
        <f>Calibrations!$CW$97*('Bruker data input page'!BA1087*10000)^2+('Bruker data input page'!BA1087*10000)*Calibrations!$CX$97+Calibrations!$CY$97</f>
        <v>78.148513355605772</v>
      </c>
      <c r="AG1087" s="24">
        <f>'Bruker data input page'!BI1087*10000*Calibrations!DD$97+Calibrations!DE$97</f>
        <v>5.2911678308829933</v>
      </c>
      <c r="AH1087" s="24">
        <f>('Bruker data input page'!BK1087*10000)*Calibrations!DK$97+Calibrations!DL$97</f>
        <v>122.32851211046393</v>
      </c>
      <c r="AI1087" s="24">
        <f>Calibrations!DR$97*('Bruker data input page'!BM1087*10000)^2+('Bruker data input page'!BM1087*10000)*Calibrations!DS$97+Calibrations!DT$97</f>
        <v>51.932831835633245</v>
      </c>
      <c r="AJ1087" s="24">
        <f>Calibrations!DY$97*('Bruker data input page'!BO1087*10000)^2+Calibrations!DZ$97*('Bruker data input page'!BO1087*10000)+Calibrations!EA$97</f>
        <v>139.20590788678433</v>
      </c>
      <c r="AK1087" s="21"/>
      <c r="AL1087" s="21"/>
    </row>
    <row r="1088" spans="2:38">
      <c r="B1088" s="27">
        <f>'Bruker data input page'!B1765</f>
        <v>0</v>
      </c>
      <c r="C1088" s="21">
        <f>'Bruker data input page'!G1765</f>
        <v>0</v>
      </c>
      <c r="D1088" s="21">
        <f>'Bruker data input page'!H1765</f>
        <v>0</v>
      </c>
      <c r="E1088" s="26">
        <f>'Bruker data input page'!L1765</f>
        <v>0</v>
      </c>
      <c r="F1088" s="26"/>
      <c r="G1088" s="26" t="str">
        <f>'Bruker data input page'!DK1088</f>
        <v>393-U1560B-36R-1A</v>
      </c>
      <c r="H1088" s="26" t="str">
        <f>'Bruker data input page'!DL1088</f>
        <v>SHLF</v>
      </c>
      <c r="I1088" s="26">
        <f>'Bruker data input page'!DM1088</f>
        <v>0</v>
      </c>
      <c r="J1088" s="26">
        <f>'Bruker data input page'!DN1088</f>
        <v>0</v>
      </c>
      <c r="K1088" s="26" t="str">
        <f>'Bruker data input page'!DO1088</f>
        <v/>
      </c>
      <c r="L1088" s="26">
        <f>'Bruker data input page'!DP1088</f>
        <v>0</v>
      </c>
      <c r="M1088" s="26">
        <f>'Bruker data input page'!DQ1088</f>
        <v>0</v>
      </c>
      <c r="N1088" s="26">
        <f>'Bruker data input page'!DR1088</f>
        <v>0</v>
      </c>
      <c r="O1088" s="26">
        <f>'Bruker data input page'!DS1088</f>
        <v>72</v>
      </c>
      <c r="P1088" s="21" t="str">
        <f>'Bruker data input page'!DT1088</f>
        <v>9A ALT</v>
      </c>
      <c r="Q1088" s="21">
        <f>'Bruker data input page'!A1088</f>
        <v>51</v>
      </c>
      <c r="R1088" s="27">
        <f>'Bruker data input page'!B1088</f>
        <v>44768.940972222219</v>
      </c>
      <c r="S1088" s="22">
        <f>'Bruker data input page'!Y1088*Calibrations!H$97+Calibrations!I$97</f>
        <v>45.018655008210388</v>
      </c>
      <c r="T1088" s="23">
        <f>Calibrations!O$97*('Bruker data input page'!AK1088/0.5993)^2+Calibrations!P$97*('Bruker data input page'!AK1088/0.5993)+Calibrations!Q$97</f>
        <v>1.5210374811483196</v>
      </c>
      <c r="U1088" s="22">
        <f>Calibrations!$V$97*'Bruker data input page'!W1088^2+Calibrations!$W$97*'Bruker data input page'!W1088+Calibrations!$X$97</f>
        <v>16.613287576934997</v>
      </c>
      <c r="V1088" s="23">
        <f>('Bruker data input page'!AS1088/0.69943)*Calibrations!AC$97+Calibrations!AD$97</f>
        <v>10.754852862430779</v>
      </c>
      <c r="W1088" s="23">
        <f>'Bruker data input page'!U1088*Calibrations!AQ$97+Calibrations!AR$97</f>
        <v>4.7373873153321098</v>
      </c>
      <c r="X1088" s="23">
        <f>Calibrations!AJ$97*('Bruker data input page'!AQ1088/0.77446)^2+('Bruker data input page'!AQ1088/0.77446)*Calibrations!AK$97+Calibrations!AL$97</f>
        <v>0.18195266058016024</v>
      </c>
      <c r="Y1088" s="23">
        <f>('Bruker data input page'!AI1088/0.7147)*Calibrations!AX$97+Calibrations!AY$97</f>
        <v>10.207277716829211</v>
      </c>
      <c r="Z1088" s="23">
        <f>('Bruker data input page'!AG1088/0.8302)*Calibrations!BE$97+Calibrations!BF$97</f>
        <v>0.90376522618817645</v>
      </c>
      <c r="AA1088" s="23">
        <f>((('Bruker data input page'!AA1088/0.436)^2)*Calibrations!BK$97)+(('Bruker data input page'!AA1088/0.436)*Calibrations!BL$97)+Calibrations!BM$97</f>
        <v>0.22233334310771607</v>
      </c>
      <c r="AB1088" s="24" t="e">
        <f>'Bruker data input page'!AM1088*Calibrations!BS$97*10000+Calibrations!BT$97</f>
        <v>#VALUE!</v>
      </c>
      <c r="AC1088" s="24">
        <f>Calibrations!CA$97*('Bruker data input page'!AO1088*10000)^2+('Bruker data input page'!AO1088*10000)*Calibrations!CB$97+Calibrations!CC$97</f>
        <v>294.27850968385064</v>
      </c>
      <c r="AD1088" s="24">
        <f>'Bruker data input page'!AW1088*10000*Calibrations!CI$97+Calibrations!CJ$97</f>
        <v>91.321542642914579</v>
      </c>
      <c r="AE1088" s="24">
        <f>'Bruker data input page'!AY1088*10000*Calibrations!CP$97+Calibrations!CQ$97</f>
        <v>45.347089698011487</v>
      </c>
      <c r="AF1088" s="24">
        <f>Calibrations!$CW$97*('Bruker data input page'!BA1088*10000)^2+('Bruker data input page'!BA1088*10000)*Calibrations!$CX$97+Calibrations!$CY$97</f>
        <v>75.467237794190723</v>
      </c>
      <c r="AG1088" s="24">
        <f>'Bruker data input page'!BI1088*10000*Calibrations!DD$97+Calibrations!DE$97</f>
        <v>13.20170377223525</v>
      </c>
      <c r="AH1088" s="24">
        <f>('Bruker data input page'!BK1088*10000)*Calibrations!DK$97+Calibrations!DL$97</f>
        <v>103.4581374999365</v>
      </c>
      <c r="AI1088" s="24">
        <f>Calibrations!DR$97*('Bruker data input page'!BM1088*10000)^2+('Bruker data input page'!BM1088*10000)*Calibrations!DS$97+Calibrations!DT$97</f>
        <v>41.373666624656046</v>
      </c>
      <c r="AJ1088" s="24">
        <f>Calibrations!DY$97*('Bruker data input page'!BO1088*10000)^2+Calibrations!DZ$97*('Bruker data input page'!BO1088*10000)+Calibrations!EA$97</f>
        <v>108.28899768852129</v>
      </c>
      <c r="AK1088" s="21"/>
      <c r="AL1088" s="21"/>
    </row>
    <row r="1089" spans="2:38">
      <c r="B1089" s="27">
        <f>'Bruker data input page'!B1766</f>
        <v>0</v>
      </c>
      <c r="C1089" s="21">
        <f>'Bruker data input page'!G1766</f>
        <v>0</v>
      </c>
      <c r="D1089" s="21">
        <f>'Bruker data input page'!H1766</f>
        <v>0</v>
      </c>
      <c r="E1089" s="26">
        <f>'Bruker data input page'!L1766</f>
        <v>0</v>
      </c>
      <c r="F1089" s="26"/>
      <c r="G1089" s="26" t="str">
        <f>'Bruker data input page'!DK1089</f>
        <v>393-U1560B-36R-1A</v>
      </c>
      <c r="H1089" s="26" t="str">
        <f>'Bruker data input page'!DL1089</f>
        <v>SHLF</v>
      </c>
      <c r="I1089" s="26">
        <f>'Bruker data input page'!DM1089</f>
        <v>0</v>
      </c>
      <c r="J1089" s="26">
        <f>'Bruker data input page'!DN1089</f>
        <v>0</v>
      </c>
      <c r="K1089" s="26" t="str">
        <f>'Bruker data input page'!DO1089</f>
        <v/>
      </c>
      <c r="L1089" s="26">
        <f>'Bruker data input page'!DP1089</f>
        <v>0</v>
      </c>
      <c r="M1089" s="26">
        <f>'Bruker data input page'!DQ1089</f>
        <v>0</v>
      </c>
      <c r="N1089" s="26">
        <f>'Bruker data input page'!DR1089</f>
        <v>0</v>
      </c>
      <c r="O1089" s="26">
        <f>'Bruker data input page'!DS1089</f>
        <v>73</v>
      </c>
      <c r="P1089" s="21" t="str">
        <f>'Bruker data input page'!DT1089</f>
        <v>9A ALT</v>
      </c>
      <c r="Q1089" s="21">
        <f>'Bruker data input page'!A1089</f>
        <v>151</v>
      </c>
      <c r="R1089" s="27">
        <f>'Bruker data input page'!B1089</f>
        <v>44769.956944444442</v>
      </c>
      <c r="S1089" s="22">
        <f>'Bruker data input page'!Y1089*Calibrations!H$97+Calibrations!I$97</f>
        <v>35.482560636938132</v>
      </c>
      <c r="T1089" s="23">
        <f>Calibrations!O$97*('Bruker data input page'!AK1089/0.5993)^2+Calibrations!P$97*('Bruker data input page'!AK1089/0.5993)+Calibrations!Q$97</f>
        <v>1.1827150158451929</v>
      </c>
      <c r="U1089" s="22">
        <f>Calibrations!$V$97*'Bruker data input page'!W1089^2+Calibrations!$W$97*'Bruker data input page'!W1089+Calibrations!$X$97</f>
        <v>11.88093465394771</v>
      </c>
      <c r="V1089" s="23">
        <f>('Bruker data input page'!AS1089/0.69943)*Calibrations!AC$97+Calibrations!AD$97</f>
        <v>9.5401856589184746</v>
      </c>
      <c r="W1089" s="23">
        <f>'Bruker data input page'!U1089*Calibrations!AQ$97+Calibrations!AR$97</f>
        <v>4.5305182446343251</v>
      </c>
      <c r="X1089" s="23">
        <f>Calibrations!AJ$97*('Bruker data input page'!AQ1089/0.77446)^2+('Bruker data input page'!AQ1089/0.77446)*Calibrations!AK$97+Calibrations!AL$97</f>
        <v>0.17915969397801923</v>
      </c>
      <c r="Y1089" s="23">
        <f>('Bruker data input page'!AI1089/0.7147)*Calibrations!AX$97+Calibrations!AY$97</f>
        <v>7.9906774941652357</v>
      </c>
      <c r="Z1089" s="23">
        <f>('Bruker data input page'!AG1089/0.8302)*Calibrations!BE$97+Calibrations!BF$97</f>
        <v>0.63301307543275831</v>
      </c>
      <c r="AA1089" s="23">
        <f>((('Bruker data input page'!AA1089/0.436)^2)*Calibrations!BK$97)+(('Bruker data input page'!AA1089/0.436)*Calibrations!BL$97)+Calibrations!BM$97</f>
        <v>0.14565419285636055</v>
      </c>
      <c r="AB1089" s="24">
        <f>'Bruker data input page'!AM1089*Calibrations!BS$97*10000+Calibrations!BT$97</f>
        <v>335.82233702679798</v>
      </c>
      <c r="AC1089" s="24">
        <f>Calibrations!CA$97*('Bruker data input page'!AO1089*10000)^2+('Bruker data input page'!AO1089*10000)*Calibrations!CB$97+Calibrations!CC$97</f>
        <v>209.39486396615595</v>
      </c>
      <c r="AD1089" s="24">
        <f>'Bruker data input page'!AW1089*10000*Calibrations!CI$97+Calibrations!CJ$97</f>
        <v>89.344486371638524</v>
      </c>
      <c r="AE1089" s="24">
        <f>'Bruker data input page'!AY1089*10000*Calibrations!CP$97+Calibrations!CQ$97</f>
        <v>43.291167161205756</v>
      </c>
      <c r="AF1089" s="24">
        <f>Calibrations!$CW$97*('Bruker data input page'!BA1089*10000)^2+('Bruker data input page'!BA1089*10000)*Calibrations!$CX$97+Calibrations!$CY$97</f>
        <v>80.80606205893092</v>
      </c>
      <c r="AG1089" s="24">
        <f>'Bruker data input page'!BI1089*10000*Calibrations!DD$97+Calibrations!DE$97</f>
        <v>10.941550646134607</v>
      </c>
      <c r="AH1089" s="24">
        <f>('Bruker data input page'!BK1089*10000)*Calibrations!DK$97+Calibrations!DL$97</f>
        <v>120.34215688830315</v>
      </c>
      <c r="AI1089" s="24">
        <f>Calibrations!DR$97*('Bruker data input page'!BM1089*10000)^2+('Bruker data input page'!BM1089*10000)*Calibrations!DS$97+Calibrations!DT$97</f>
        <v>45.600810844992573</v>
      </c>
      <c r="AJ1089" s="24">
        <f>Calibrations!DY$97*('Bruker data input page'!BO1089*10000)^2+Calibrations!DZ$97*('Bruker data input page'!BO1089*10000)+Calibrations!EA$97</f>
        <v>125.88842427575334</v>
      </c>
      <c r="AK1089" s="21"/>
      <c r="AL1089" s="21"/>
    </row>
    <row r="1090" spans="2:38">
      <c r="B1090" s="27">
        <f>'Bruker data input page'!B1767</f>
        <v>0</v>
      </c>
      <c r="C1090" s="21">
        <f>'Bruker data input page'!G1767</f>
        <v>0</v>
      </c>
      <c r="D1090" s="21">
        <f>'Bruker data input page'!H1767</f>
        <v>0</v>
      </c>
      <c r="E1090" s="26">
        <f>'Bruker data input page'!L1767</f>
        <v>0</v>
      </c>
      <c r="F1090" s="26"/>
      <c r="G1090" s="26" t="str">
        <f>'Bruker data input page'!DK1090</f>
        <v>393-U1560B-36R-1A</v>
      </c>
      <c r="H1090" s="26" t="str">
        <f>'Bruker data input page'!DL1090</f>
        <v>SHLF</v>
      </c>
      <c r="I1090" s="26">
        <f>'Bruker data input page'!DM1090</f>
        <v>0</v>
      </c>
      <c r="J1090" s="26">
        <f>'Bruker data input page'!DN1090</f>
        <v>0</v>
      </c>
      <c r="K1090" s="26" t="str">
        <f>'Bruker data input page'!DO1090</f>
        <v/>
      </c>
      <c r="L1090" s="26">
        <f>'Bruker data input page'!DP1090</f>
        <v>0</v>
      </c>
      <c r="M1090" s="26">
        <f>'Bruker data input page'!DQ1090</f>
        <v>0</v>
      </c>
      <c r="N1090" s="26">
        <f>'Bruker data input page'!DR1090</f>
        <v>0</v>
      </c>
      <c r="O1090" s="26">
        <f>'Bruker data input page'!DS1090</f>
        <v>100</v>
      </c>
      <c r="P1090" s="21" t="str">
        <f>'Bruker data input page'!DT1090</f>
        <v>13A ALT BRECCIATED PIECE</v>
      </c>
      <c r="Q1090" s="21">
        <f>'Bruker data input page'!A1090</f>
        <v>52</v>
      </c>
      <c r="R1090" s="27">
        <f>'Bruker data input page'!B1090</f>
        <v>44768.943749999999</v>
      </c>
      <c r="S1090" s="22">
        <f>'Bruker data input page'!Y1090*Calibrations!H$97+Calibrations!I$97</f>
        <v>44.544464220324173</v>
      </c>
      <c r="T1090" s="23">
        <f>Calibrations!O$97*('Bruker data input page'!AK1090/0.5993)^2+Calibrations!P$97*('Bruker data input page'!AK1090/0.5993)+Calibrations!Q$97</f>
        <v>2.1673382344487844</v>
      </c>
      <c r="U1090" s="22">
        <f>Calibrations!$V$97*'Bruker data input page'!W1090^2+Calibrations!$W$97*'Bruker data input page'!W1090+Calibrations!$X$97</f>
        <v>16.325576543928264</v>
      </c>
      <c r="V1090" s="23">
        <f>('Bruker data input page'!AS1090/0.69943)*Calibrations!AC$97+Calibrations!AD$97</f>
        <v>13.906223449552693</v>
      </c>
      <c r="W1090" s="23">
        <f>'Bruker data input page'!U1090*Calibrations!AQ$97+Calibrations!AR$97</f>
        <v>4.6351127934637653</v>
      </c>
      <c r="X1090" s="23">
        <f>Calibrations!AJ$97*('Bruker data input page'!AQ1090/0.77446)^2+('Bruker data input page'!AQ1090/0.77446)*Calibrations!AK$97+Calibrations!AL$97</f>
        <v>0.1946318568173494</v>
      </c>
      <c r="Y1090" s="23">
        <f>('Bruker data input page'!AI1090/0.7147)*Calibrations!AX$97+Calibrations!AY$97</f>
        <v>2.7528385313031758</v>
      </c>
      <c r="Z1090" s="23">
        <f>('Bruker data input page'!AG1090/0.8302)*Calibrations!BE$97+Calibrations!BF$97</f>
        <v>3.209535214616984</v>
      </c>
      <c r="AA1090" s="23" t="e">
        <f>((('Bruker data input page'!AA1090/0.436)^2)*Calibrations!BK$97)+(('Bruker data input page'!AA1090/0.436)*Calibrations!BL$97)+Calibrations!BM$97</f>
        <v>#VALUE!</v>
      </c>
      <c r="AB1090" s="24" t="e">
        <f>'Bruker data input page'!AM1090*Calibrations!BS$97*10000+Calibrations!BT$97</f>
        <v>#VALUE!</v>
      </c>
      <c r="AC1090" s="24">
        <f>Calibrations!CA$97*('Bruker data input page'!AO1090*10000)^2+('Bruker data input page'!AO1090*10000)*Calibrations!CB$97+Calibrations!CC$97</f>
        <v>355.1061371143677</v>
      </c>
      <c r="AD1090" s="24">
        <f>'Bruker data input page'!AW1090*10000*Calibrations!CI$97+Calibrations!CJ$97</f>
        <v>106.14946467748507</v>
      </c>
      <c r="AE1090" s="24">
        <f>'Bruker data input page'!AY1090*10000*Calibrations!CP$97+Calibrations!CQ$97</f>
        <v>77.213889018500282</v>
      </c>
      <c r="AF1090" s="24">
        <f>Calibrations!$CW$97*('Bruker data input page'!BA1090*10000)^2+('Bruker data input page'!BA1090*10000)*Calibrations!$CX$97+Calibrations!$CY$97</f>
        <v>78.148513355605772</v>
      </c>
      <c r="AG1090" s="24">
        <f>'Bruker data input page'!BI1090*10000*Calibrations!DD$97+Calibrations!DE$97</f>
        <v>31.282928781040415</v>
      </c>
      <c r="AH1090" s="24">
        <f>('Bruker data input page'!BK1090*10000)*Calibrations!DK$97+Calibrations!DL$97</f>
        <v>134.24664344342861</v>
      </c>
      <c r="AI1090" s="24">
        <f>Calibrations!DR$97*('Bruker data input page'!BM1090*10000)^2+('Bruker data input page'!BM1090*10000)*Calibrations!DS$97+Calibrations!DT$97</f>
        <v>31.845636216163818</v>
      </c>
      <c r="AJ1090" s="24">
        <f>Calibrations!DY$97*('Bruker data input page'!BO1090*10000)^2+Calibrations!DZ$97*('Bruker data input page'!BO1090*10000)+Calibrations!EA$97</f>
        <v>123.38257618514324</v>
      </c>
      <c r="AK1090" s="21"/>
      <c r="AL1090" s="21"/>
    </row>
    <row r="1091" spans="2:38">
      <c r="B1091" s="27">
        <f>'Bruker data input page'!B1768</f>
        <v>0</v>
      </c>
      <c r="C1091" s="21">
        <f>'Bruker data input page'!G1768</f>
        <v>0</v>
      </c>
      <c r="D1091" s="21">
        <f>'Bruker data input page'!H1768</f>
        <v>0</v>
      </c>
      <c r="E1091" s="26">
        <f>'Bruker data input page'!L1768</f>
        <v>0</v>
      </c>
      <c r="F1091" s="26"/>
      <c r="G1091" s="26" t="str">
        <f>'Bruker data input page'!DK1091</f>
        <v>393-U1560B-36R-1A</v>
      </c>
      <c r="H1091" s="26" t="str">
        <f>'Bruker data input page'!DL1091</f>
        <v>SHLF</v>
      </c>
      <c r="I1091" s="26">
        <f>'Bruker data input page'!DM1091</f>
        <v>0</v>
      </c>
      <c r="J1091" s="26">
        <f>'Bruker data input page'!DN1091</f>
        <v>0</v>
      </c>
      <c r="K1091" s="26" t="str">
        <f>'Bruker data input page'!DO1091</f>
        <v/>
      </c>
      <c r="L1091" s="26">
        <f>'Bruker data input page'!DP1091</f>
        <v>0</v>
      </c>
      <c r="M1091" s="26">
        <f>'Bruker data input page'!DQ1091</f>
        <v>0</v>
      </c>
      <c r="N1091" s="26">
        <f>'Bruker data input page'!DR1091</f>
        <v>0</v>
      </c>
      <c r="O1091" s="26">
        <f>'Bruker data input page'!DS1091</f>
        <v>121</v>
      </c>
      <c r="P1091" s="21" t="str">
        <f>'Bruker data input page'!DT1091</f>
        <v>16A ALT</v>
      </c>
      <c r="Q1091" s="21">
        <f>'Bruker data input page'!A1091</f>
        <v>53</v>
      </c>
      <c r="R1091" s="27">
        <f>'Bruker data input page'!B1091</f>
        <v>44768.945138888892</v>
      </c>
      <c r="S1091" s="22">
        <f>'Bruker data input page'!Y1091*Calibrations!H$97+Calibrations!I$97</f>
        <v>48.787824229987983</v>
      </c>
      <c r="T1091" s="23">
        <f>Calibrations!O$97*('Bruker data input page'!AK1091/0.5993)^2+Calibrations!P$97*('Bruker data input page'!AK1091/0.5993)+Calibrations!Q$97</f>
        <v>1.5722345757778216</v>
      </c>
      <c r="U1091" s="22">
        <f>Calibrations!$V$97*'Bruker data input page'!W1091^2+Calibrations!$W$97*'Bruker data input page'!W1091+Calibrations!$X$97</f>
        <v>20.078560530215725</v>
      </c>
      <c r="V1091" s="23">
        <f>('Bruker data input page'!AS1091/0.69943)*Calibrations!AC$97+Calibrations!AD$97</f>
        <v>11.050892013808125</v>
      </c>
      <c r="W1091" s="23">
        <f>'Bruker data input page'!U1091*Calibrations!AQ$97+Calibrations!AR$97</f>
        <v>5.6663647776712267</v>
      </c>
      <c r="X1091" s="23">
        <f>Calibrations!AJ$97*('Bruker data input page'!AQ1091/0.77446)^2+('Bruker data input page'!AQ1091/0.77446)*Calibrations!AK$97+Calibrations!AL$97</f>
        <v>0.11127840820362471</v>
      </c>
      <c r="Y1091" s="23">
        <f>('Bruker data input page'!AI1091/0.7147)*Calibrations!AX$97+Calibrations!AY$97</f>
        <v>12.47229327507991</v>
      </c>
      <c r="Z1091" s="23">
        <f>('Bruker data input page'!AG1091/0.8302)*Calibrations!BE$97+Calibrations!BF$97</f>
        <v>0.27985809618656049</v>
      </c>
      <c r="AA1091" s="23">
        <f>((('Bruker data input page'!AA1091/0.436)^2)*Calibrations!BK$97)+(('Bruker data input page'!AA1091/0.436)*Calibrations!BL$97)+Calibrations!BM$97</f>
        <v>0.27225860392055762</v>
      </c>
      <c r="AB1091" s="24">
        <f>'Bruker data input page'!AM1091*Calibrations!BS$97*10000+Calibrations!BT$97</f>
        <v>430.14375652115751</v>
      </c>
      <c r="AC1091" s="24">
        <f>Calibrations!CA$97*('Bruker data input page'!AO1091*10000)^2+('Bruker data input page'!AO1091*10000)*Calibrations!CB$97+Calibrations!CC$97</f>
        <v>406.2051013926806</v>
      </c>
      <c r="AD1091" s="24">
        <f>'Bruker data input page'!AW1091*10000*Calibrations!CI$97+Calibrations!CJ$97</f>
        <v>50.791889081755293</v>
      </c>
      <c r="AE1091" s="24">
        <f>'Bruker data input page'!AY1091*10000*Calibrations!CP$97+Calibrations!CQ$97</f>
        <v>50.486896040025819</v>
      </c>
      <c r="AF1091" s="24">
        <f>Calibrations!$CW$97*('Bruker data input page'!BA1091*10000)^2+('Bruker data input page'!BA1091*10000)*Calibrations!$CX$97+Calibrations!$CY$97</f>
        <v>92.471411355031861</v>
      </c>
      <c r="AG1091" s="24" t="e">
        <f>'Bruker data input page'!BI1091*10000*Calibrations!DD$97+Calibrations!DE$97</f>
        <v>#VALUE!</v>
      </c>
      <c r="AH1091" s="24">
        <f>('Bruker data input page'!BK1091*10000)*Calibrations!DK$97+Calibrations!DL$97</f>
        <v>105.44449272209728</v>
      </c>
      <c r="AI1091" s="24">
        <f>Calibrations!DR$97*('Bruker data input page'!BM1091*10000)^2+('Bruker data input page'!BM1091*10000)*Calibrations!DS$97+Calibrations!DT$97</f>
        <v>35.02425495428713</v>
      </c>
      <c r="AJ1091" s="24">
        <f>Calibrations!DY$97*('Bruker data input page'!BO1091*10000)^2+Calibrations!DZ$97*('Bruker data input page'!BO1091*10000)+Calibrations!EA$97</f>
        <v>91.400756067273065</v>
      </c>
      <c r="AK1091" s="21"/>
      <c r="AL1091" s="21"/>
    </row>
    <row r="1092" spans="2:38">
      <c r="B1092" s="27">
        <f>'Bruker data input page'!B1769</f>
        <v>0</v>
      </c>
      <c r="C1092" s="21">
        <f>'Bruker data input page'!G1769</f>
        <v>0</v>
      </c>
      <c r="D1092" s="21">
        <f>'Bruker data input page'!H1769</f>
        <v>0</v>
      </c>
      <c r="E1092" s="26">
        <f>'Bruker data input page'!L1769</f>
        <v>0</v>
      </c>
      <c r="F1092" s="26"/>
      <c r="G1092" s="26" t="str">
        <f>'Bruker data input page'!DK1092</f>
        <v>393-U1560B-36R-1A</v>
      </c>
      <c r="H1092" s="26" t="str">
        <f>'Bruker data input page'!DL1092</f>
        <v>SHLF</v>
      </c>
      <c r="I1092" s="26">
        <f>'Bruker data input page'!DM1092</f>
        <v>0</v>
      </c>
      <c r="J1092" s="26">
        <f>'Bruker data input page'!DN1092</f>
        <v>0</v>
      </c>
      <c r="K1092" s="26" t="str">
        <f>'Bruker data input page'!DO1092</f>
        <v/>
      </c>
      <c r="L1092" s="26">
        <f>'Bruker data input page'!DP1092</f>
        <v>0</v>
      </c>
      <c r="M1092" s="26">
        <f>'Bruker data input page'!DQ1092</f>
        <v>0</v>
      </c>
      <c r="N1092" s="26">
        <f>'Bruker data input page'!DR1092</f>
        <v>0</v>
      </c>
      <c r="O1092" s="26">
        <f>'Bruker data input page'!DS1092</f>
        <v>131</v>
      </c>
      <c r="P1092" s="21" t="str">
        <f>'Bruker data input page'!DT1092</f>
        <v>17A BKGD</v>
      </c>
      <c r="Q1092" s="21">
        <f>'Bruker data input page'!A1092</f>
        <v>54</v>
      </c>
      <c r="R1092" s="27">
        <f>'Bruker data input page'!B1092</f>
        <v>44768.947222222225</v>
      </c>
      <c r="S1092" s="22">
        <f>'Bruker data input page'!Y1092*Calibrations!H$97+Calibrations!I$97</f>
        <v>52.802227675317852</v>
      </c>
      <c r="T1092" s="23">
        <f>Calibrations!O$97*('Bruker data input page'!AK1092/0.5993)^2+Calibrations!P$97*('Bruker data input page'!AK1092/0.5993)+Calibrations!Q$97</f>
        <v>1.4987767715127274</v>
      </c>
      <c r="U1092" s="22">
        <f>Calibrations!$V$97*'Bruker data input page'!W1092^2+Calibrations!$W$97*'Bruker data input page'!W1092+Calibrations!$X$97</f>
        <v>16.426160876593951</v>
      </c>
      <c r="V1092" s="23">
        <f>('Bruker data input page'!AS1092/0.69943)*Calibrations!AC$97+Calibrations!AD$97</f>
        <v>10.137876760362385</v>
      </c>
      <c r="W1092" s="23">
        <f>'Bruker data input page'!U1092*Calibrations!AQ$97+Calibrations!AR$97</f>
        <v>9.1738588716891822</v>
      </c>
      <c r="X1092" s="23">
        <f>Calibrations!AJ$97*('Bruker data input page'!AQ1092/0.77446)^2+('Bruker data input page'!AQ1092/0.77446)*Calibrations!AK$97+Calibrations!AL$97</f>
        <v>0.15392413987719317</v>
      </c>
      <c r="Y1092" s="23">
        <f>('Bruker data input page'!AI1092/0.7147)*Calibrations!AX$97+Calibrations!AY$97</f>
        <v>10.906864091109103</v>
      </c>
      <c r="Z1092" s="23">
        <f>('Bruker data input page'!AG1092/0.8302)*Calibrations!BE$97+Calibrations!BF$97</f>
        <v>0.25073035644531433</v>
      </c>
      <c r="AA1092" s="23">
        <f>((('Bruker data input page'!AA1092/0.436)^2)*Calibrations!BK$97)+(('Bruker data input page'!AA1092/0.436)*Calibrations!BL$97)+Calibrations!BM$97</f>
        <v>0.10499098326543967</v>
      </c>
      <c r="AB1092" s="24">
        <f>'Bruker data input page'!AM1092*Calibrations!BS$97*10000+Calibrations!BT$97</f>
        <v>238.92851518259226</v>
      </c>
      <c r="AC1092" s="24">
        <f>Calibrations!CA$97*('Bruker data input page'!AO1092*10000)^2+('Bruker data input page'!AO1092*10000)*Calibrations!CB$97+Calibrations!CC$97</f>
        <v>301.81429034242808</v>
      </c>
      <c r="AD1092" s="24">
        <f>'Bruker data input page'!AW1092*10000*Calibrations!CI$97+Calibrations!CJ$97</f>
        <v>102.19535213493293</v>
      </c>
      <c r="AE1092" s="24">
        <f>'Bruker data input page'!AY1092*10000*Calibrations!CP$97+Calibrations!CQ$97</f>
        <v>55.626702382040129</v>
      </c>
      <c r="AF1092" s="24">
        <f>Calibrations!$CW$97*('Bruker data input page'!BA1092*10000)^2+('Bruker data input page'!BA1092*10000)*Calibrations!$CX$97+Calibrations!$CY$97</f>
        <v>78.148513355605772</v>
      </c>
      <c r="AG1092" s="24">
        <f>'Bruker data input page'!BI1092*10000*Calibrations!DD$97+Calibrations!DE$97</f>
        <v>6.421244393933315</v>
      </c>
      <c r="AH1092" s="24">
        <f>('Bruker data input page'!BK1092*10000)*Calibrations!DK$97+Calibrations!DL$97</f>
        <v>84.587762889409078</v>
      </c>
      <c r="AI1092" s="24">
        <f>Calibrations!DR$97*('Bruker data input page'!BM1092*10000)^2+('Bruker data input page'!BM1092*10000)*Calibrations!DS$97+Calibrations!DT$97</f>
        <v>32.905465640200383</v>
      </c>
      <c r="AJ1092" s="24">
        <f>Calibrations!DY$97*('Bruker data input page'!BO1092*10000)^2+Calibrations!DZ$97*('Bruker data input page'!BO1092*10000)+Calibrations!EA$97</f>
        <v>96.480226320972292</v>
      </c>
      <c r="AK1092" s="21"/>
      <c r="AL1092" s="21"/>
    </row>
    <row r="1093" spans="2:38">
      <c r="B1093" s="27">
        <f>'Bruker data input page'!B1770</f>
        <v>0</v>
      </c>
      <c r="C1093" s="21">
        <f>'Bruker data input page'!G1770</f>
        <v>0</v>
      </c>
      <c r="D1093" s="21">
        <f>'Bruker data input page'!H1770</f>
        <v>0</v>
      </c>
      <c r="E1093" s="26">
        <f>'Bruker data input page'!L1770</f>
        <v>0</v>
      </c>
      <c r="F1093" s="26"/>
      <c r="G1093" s="26" t="str">
        <f>'Bruker data input page'!DK1093</f>
        <v>393-U1560B-36R-1A</v>
      </c>
      <c r="H1093" s="26" t="str">
        <f>'Bruker data input page'!DL1093</f>
        <v>SHLF</v>
      </c>
      <c r="I1093" s="26">
        <f>'Bruker data input page'!DM1093</f>
        <v>0</v>
      </c>
      <c r="J1093" s="26">
        <f>'Bruker data input page'!DN1093</f>
        <v>0</v>
      </c>
      <c r="K1093" s="26" t="str">
        <f>'Bruker data input page'!DO1093</f>
        <v/>
      </c>
      <c r="L1093" s="26">
        <f>'Bruker data input page'!DP1093</f>
        <v>0</v>
      </c>
      <c r="M1093" s="26">
        <f>'Bruker data input page'!DQ1093</f>
        <v>0</v>
      </c>
      <c r="N1093" s="26">
        <f>'Bruker data input page'!DR1093</f>
        <v>0</v>
      </c>
      <c r="O1093" s="26">
        <f>'Bruker data input page'!DS1093</f>
        <v>142</v>
      </c>
      <c r="P1093" s="21" t="str">
        <f>'Bruker data input page'!DT1093</f>
        <v>18A ALT</v>
      </c>
      <c r="Q1093" s="21">
        <f>'Bruker data input page'!A1093</f>
        <v>55</v>
      </c>
      <c r="R1093" s="27">
        <f>'Bruker data input page'!B1093</f>
        <v>44768.958333333336</v>
      </c>
      <c r="S1093" s="22">
        <f>'Bruker data input page'!Y1093*Calibrations!H$97+Calibrations!I$97</f>
        <v>50.467749950339567</v>
      </c>
      <c r="T1093" s="23">
        <f>Calibrations!O$97*('Bruker data input page'!AK1093/0.5993)^2+Calibrations!P$97*('Bruker data input page'!AK1093/0.5993)+Calibrations!Q$97</f>
        <v>1.6791414388272852</v>
      </c>
      <c r="U1093" s="22">
        <f>Calibrations!$V$97*'Bruker data input page'!W1093^2+Calibrations!$W$97*'Bruker data input page'!W1093+Calibrations!$X$97</f>
        <v>18.826195775260462</v>
      </c>
      <c r="V1093" s="23">
        <f>('Bruker data input page'!AS1093/0.69943)*Calibrations!AC$97+Calibrations!AD$97</f>
        <v>11.883601070623552</v>
      </c>
      <c r="W1093" s="23">
        <f>'Bruker data input page'!U1093*Calibrations!AQ$97+Calibrations!AR$97</f>
        <v>6.421533553508187</v>
      </c>
      <c r="X1093" s="23">
        <f>Calibrations!AJ$97*('Bruker data input page'!AQ1093/0.77446)^2+('Bruker data input page'!AQ1093/0.77446)*Calibrations!AK$97+Calibrations!AL$97</f>
        <v>0.17079894358998526</v>
      </c>
      <c r="Y1093" s="23">
        <f>('Bruker data input page'!AI1093/0.7147)*Calibrations!AX$97+Calibrations!AY$97</f>
        <v>12.181040014144671</v>
      </c>
      <c r="Z1093" s="23">
        <f>('Bruker data input page'!AG1093/0.8302)*Calibrations!BE$97+Calibrations!BF$97</f>
        <v>0.17828830942045321</v>
      </c>
      <c r="AA1093" s="23">
        <f>((('Bruker data input page'!AA1093/0.436)^2)*Calibrations!BK$97)+(('Bruker data input page'!AA1093/0.436)*Calibrations!BL$97)+Calibrations!BM$97</f>
        <v>0.15522942590669186</v>
      </c>
      <c r="AB1093" s="24">
        <f>'Bruker data input page'!AM1093*Calibrations!BS$97*10000+Calibrations!BT$97</f>
        <v>383.84051422392656</v>
      </c>
      <c r="AC1093" s="24">
        <f>Calibrations!CA$97*('Bruker data input page'!AO1093*10000)^2+('Bruker data input page'!AO1093*10000)*Calibrations!CB$97+Calibrations!CC$97</f>
        <v>278.68735714131827</v>
      </c>
      <c r="AD1093" s="24">
        <f>'Bruker data input page'!AW1093*10000*Calibrations!CI$97+Calibrations!CJ$97</f>
        <v>73.528036201430027</v>
      </c>
      <c r="AE1093" s="24">
        <f>'Bruker data input page'!AY1093*10000*Calibrations!CP$97+Calibrations!CQ$97</f>
        <v>70.018160139680234</v>
      </c>
      <c r="AF1093" s="24">
        <f>Calibrations!$CW$97*('Bruker data input page'!BA1093*10000)^2+('Bruker data input page'!BA1093*10000)*Calibrations!$CX$97+Calibrations!$CY$97</f>
        <v>96.253090258994362</v>
      </c>
      <c r="AG1093" s="24">
        <f>'Bruker data input page'!BI1093*10000*Calibrations!DD$97+Calibrations!DE$97</f>
        <v>3.0310147047823475</v>
      </c>
      <c r="AH1093" s="24">
        <f>('Bruker data input page'!BK1093*10000)*Calibrations!DK$97+Calibrations!DL$97</f>
        <v>101.47178227777572</v>
      </c>
      <c r="AI1093" s="24">
        <f>Calibrations!DR$97*('Bruker data input page'!BM1093*10000)^2+('Bruker data input page'!BM1093*10000)*Calibrations!DS$97+Calibrations!DT$97</f>
        <v>36.083214844337292</v>
      </c>
      <c r="AJ1093" s="24">
        <f>Calibrations!DY$97*('Bruker data input page'!BO1093*10000)^2+Calibrations!DZ$97*('Bruker data input page'!BO1093*10000)+Calibrations!EA$97</f>
        <v>99.015783594038936</v>
      </c>
      <c r="AK1093" s="21"/>
      <c r="AL1093" s="21"/>
    </row>
    <row r="1094" spans="2:38">
      <c r="B1094" s="27">
        <f>'Bruker data input page'!B1771</f>
        <v>0</v>
      </c>
      <c r="C1094" s="21">
        <f>'Bruker data input page'!G1771</f>
        <v>0</v>
      </c>
      <c r="D1094" s="21">
        <f>'Bruker data input page'!H1771</f>
        <v>0</v>
      </c>
      <c r="E1094" s="26">
        <f>'Bruker data input page'!L1771</f>
        <v>0</v>
      </c>
      <c r="F1094" s="26"/>
      <c r="G1094" s="26" t="str">
        <f>'Bruker data input page'!DK1094</f>
        <v>393-U1560B-37R-1A</v>
      </c>
      <c r="H1094" s="26" t="str">
        <f>'Bruker data input page'!DL1094</f>
        <v>SHLF</v>
      </c>
      <c r="I1094" s="26">
        <f>'Bruker data input page'!DM1094</f>
        <v>0</v>
      </c>
      <c r="J1094" s="26">
        <f>'Bruker data input page'!DN1094</f>
        <v>0</v>
      </c>
      <c r="K1094" s="26" t="str">
        <f>'Bruker data input page'!DO1094</f>
        <v/>
      </c>
      <c r="L1094" s="26">
        <f>'Bruker data input page'!DP1094</f>
        <v>0</v>
      </c>
      <c r="M1094" s="26">
        <f>'Bruker data input page'!DQ1094</f>
        <v>0</v>
      </c>
      <c r="N1094" s="26">
        <f>'Bruker data input page'!DR1094</f>
        <v>0</v>
      </c>
      <c r="O1094" s="26">
        <f>'Bruker data input page'!DS1094</f>
        <v>3</v>
      </c>
      <c r="P1094" s="21" t="str">
        <f>'Bruker data input page'!DT1094</f>
        <v>1A VOL GLASS</v>
      </c>
      <c r="Q1094" s="21">
        <f>'Bruker data input page'!A1094</f>
        <v>56</v>
      </c>
      <c r="R1094" s="27">
        <f>'Bruker data input page'!B1094</f>
        <v>44768.966666666667</v>
      </c>
      <c r="S1094" s="22">
        <f>'Bruker data input page'!Y1094*Calibrations!H$97+Calibrations!I$97</f>
        <v>53.11352305598983</v>
      </c>
      <c r="T1094" s="23">
        <f>Calibrations!O$97*('Bruker data input page'!AK1094/0.5993)^2+Calibrations!P$97*('Bruker data input page'!AK1094/0.5993)+Calibrations!Q$97</f>
        <v>1.7036453531481583</v>
      </c>
      <c r="U1094" s="22">
        <f>Calibrations!$V$97*'Bruker data input page'!W1094^2+Calibrations!$W$97*'Bruker data input page'!W1094+Calibrations!$X$97</f>
        <v>16.008330263563781</v>
      </c>
      <c r="V1094" s="23">
        <f>('Bruker data input page'!AS1094/0.69943)*Calibrations!AC$97+Calibrations!AD$97</f>
        <v>11.438606877109327</v>
      </c>
      <c r="W1094" s="23">
        <f>'Bruker data input page'!U1094*Calibrations!AQ$97+Calibrations!AR$97</f>
        <v>11.687994755197586</v>
      </c>
      <c r="X1094" s="23">
        <f>Calibrations!AJ$97*('Bruker data input page'!AQ1094/0.77446)^2+('Bruker data input page'!AQ1094/0.77446)*Calibrations!AK$97+Calibrations!AL$97</f>
        <v>0.18178140304816065</v>
      </c>
      <c r="Y1094" s="23">
        <f>('Bruker data input page'!AI1094/0.7147)*Calibrations!AX$97+Calibrations!AY$97</f>
        <v>9.9527165812914582</v>
      </c>
      <c r="Z1094" s="23">
        <f>('Bruker data input page'!AG1094/0.8302)*Calibrations!BE$97+Calibrations!BF$97</f>
        <v>0.54879919576635727</v>
      </c>
      <c r="AA1094" s="23">
        <f>((('Bruker data input page'!AA1094/0.436)^2)*Calibrations!BK$97)+(('Bruker data input page'!AA1094/0.436)*Calibrations!BL$97)+Calibrations!BM$97</f>
        <v>0.10950887054564924</v>
      </c>
      <c r="AB1094" s="24">
        <f>'Bruker data input page'!AM1094*Calibrations!BS$97*10000+Calibrations!BT$97</f>
        <v>277.51455043028483</v>
      </c>
      <c r="AC1094" s="24">
        <f>Calibrations!CA$97*('Bruker data input page'!AO1094*10000)^2+('Bruker data input page'!AO1094*10000)*Calibrations!CB$97+Calibrations!CC$97</f>
        <v>293.32435918218368</v>
      </c>
      <c r="AD1094" s="24">
        <f>'Bruker data input page'!AW1094*10000*Calibrations!CI$97+Calibrations!CJ$97</f>
        <v>104.172408406209</v>
      </c>
      <c r="AE1094" s="24">
        <f>'Bruker data input page'!AY1094*10000*Calibrations!CP$97+Calibrations!CQ$97</f>
        <v>61.794469992457316</v>
      </c>
      <c r="AF1094" s="24">
        <f>Calibrations!$CW$97*('Bruker data input page'!BA1094*10000)^2+('Bruker data input page'!BA1094*10000)*Calibrations!$CX$97+Calibrations!$CY$97</f>
        <v>117.82206963802226</v>
      </c>
      <c r="AG1094" s="24">
        <f>'Bruker data input page'!BI1094*10000*Calibrations!DD$97+Calibrations!DE$97</f>
        <v>3.0310147047823475</v>
      </c>
      <c r="AH1094" s="24">
        <f>('Bruker data input page'!BK1094*10000)*Calibrations!DK$97+Calibrations!DL$97</f>
        <v>94.519539000212987</v>
      </c>
      <c r="AI1094" s="24">
        <f>Calibrations!DR$97*('Bruker data input page'!BM1094*10000)^2+('Bruker data input page'!BM1094*10000)*Calibrations!DS$97+Calibrations!DT$97</f>
        <v>35.02425495428713</v>
      </c>
      <c r="AJ1094" s="24">
        <f>Calibrations!DY$97*('Bruker data input page'!BO1094*10000)^2+Calibrations!DZ$97*('Bruker data input page'!BO1094*10000)+Calibrations!EA$97</f>
        <v>94.78830745234157</v>
      </c>
      <c r="AK1094" s="21"/>
      <c r="AL1094" s="21"/>
    </row>
    <row r="1095" spans="2:38">
      <c r="B1095" s="27">
        <f>'Bruker data input page'!B1772</f>
        <v>0</v>
      </c>
      <c r="C1095" s="21">
        <f>'Bruker data input page'!G1772</f>
        <v>0</v>
      </c>
      <c r="D1095" s="21">
        <f>'Bruker data input page'!H1772</f>
        <v>0</v>
      </c>
      <c r="E1095" s="26">
        <f>'Bruker data input page'!L1772</f>
        <v>0</v>
      </c>
      <c r="F1095" s="26"/>
      <c r="G1095" s="26" t="str">
        <f>'Bruker data input page'!DK1095</f>
        <v>393-U1560B-37R-1A</v>
      </c>
      <c r="H1095" s="26" t="str">
        <f>'Bruker data input page'!DL1095</f>
        <v>SHLF</v>
      </c>
      <c r="I1095" s="26">
        <f>'Bruker data input page'!DM1095</f>
        <v>0</v>
      </c>
      <c r="J1095" s="26">
        <f>'Bruker data input page'!DN1095</f>
        <v>0</v>
      </c>
      <c r="K1095" s="26" t="str">
        <f>'Bruker data input page'!DO1095</f>
        <v/>
      </c>
      <c r="L1095" s="26">
        <f>'Bruker data input page'!DP1095</f>
        <v>0</v>
      </c>
      <c r="M1095" s="26">
        <f>'Bruker data input page'!DQ1095</f>
        <v>0</v>
      </c>
      <c r="N1095" s="26">
        <f>'Bruker data input page'!DR1095</f>
        <v>0</v>
      </c>
      <c r="O1095" s="26">
        <f>'Bruker data input page'!DS1095</f>
        <v>10</v>
      </c>
      <c r="P1095" s="21" t="str">
        <f>'Bruker data input page'!DT1095</f>
        <v>2A ALT</v>
      </c>
      <c r="Q1095" s="21">
        <f>'Bruker data input page'!A1095</f>
        <v>57</v>
      </c>
      <c r="R1095" s="27">
        <f>'Bruker data input page'!B1095</f>
        <v>44768.96875</v>
      </c>
      <c r="S1095" s="22">
        <f>'Bruker data input page'!Y1095*Calibrations!H$97+Calibrations!I$97</f>
        <v>48.011605633831472</v>
      </c>
      <c r="T1095" s="23">
        <f>Calibrations!O$97*('Bruker data input page'!AK1095/0.5993)^2+Calibrations!P$97*('Bruker data input page'!AK1095/0.5993)+Calibrations!Q$97</f>
        <v>1.581471597698531</v>
      </c>
      <c r="U1095" s="22">
        <f>Calibrations!$V$97*'Bruker data input page'!W1095^2+Calibrations!$W$97*'Bruker data input page'!W1095+Calibrations!$X$97</f>
        <v>18.467442176830218</v>
      </c>
      <c r="V1095" s="23">
        <f>('Bruker data input page'!AS1095/0.69943)*Calibrations!AC$97+Calibrations!AD$97</f>
        <v>11.238992728854402</v>
      </c>
      <c r="W1095" s="23">
        <f>'Bruker data input page'!U1095*Calibrations!AQ$97+Calibrations!AR$97</f>
        <v>4.1749741128462627</v>
      </c>
      <c r="X1095" s="23">
        <f>Calibrations!AJ$97*('Bruker data input page'!AQ1095/0.77446)^2+('Bruker data input page'!AQ1095/0.77446)*Calibrations!AK$97+Calibrations!AL$97</f>
        <v>0.19666348032374281</v>
      </c>
      <c r="Y1095" s="23">
        <f>('Bruker data input page'!AI1095/0.7147)*Calibrations!AX$97+Calibrations!AY$97</f>
        <v>10.881742926417878</v>
      </c>
      <c r="Z1095" s="23">
        <f>('Bruker data input page'!AG1095/0.8302)*Calibrations!BE$97+Calibrations!BF$97</f>
        <v>0.8489809281256252</v>
      </c>
      <c r="AA1095" s="23">
        <f>((('Bruker data input page'!AA1095/0.436)^2)*Calibrations!BK$97)+(('Bruker data input page'!AA1095/0.436)*Calibrations!BL$97)+Calibrations!BM$97</f>
        <v>0.21345647767407983</v>
      </c>
      <c r="AB1095" s="24">
        <f>'Bruker data input page'!AM1095*Calibrations!BS$97*10000+Calibrations!BT$97</f>
        <v>302.38110647879779</v>
      </c>
      <c r="AC1095" s="24">
        <f>Calibrations!CA$97*('Bruker data input page'!AO1095*10000)^2+('Bruker data input page'!AO1095*10000)*Calibrations!CB$97+Calibrations!CC$97</f>
        <v>270.6319852573634</v>
      </c>
      <c r="AD1095" s="24">
        <f>'Bruker data input page'!AW1095*10000*Calibrations!CI$97+Calibrations!CJ$97</f>
        <v>98.241239592380808</v>
      </c>
      <c r="AE1095" s="24">
        <f>'Bruker data input page'!AY1095*10000*Calibrations!CP$97+Calibrations!CQ$97</f>
        <v>54.598741113637267</v>
      </c>
      <c r="AF1095" s="24">
        <f>Calibrations!$CW$97*('Bruker data input page'!BA1095*10000)^2+('Bruker data input page'!BA1095*10000)*Calibrations!$CX$97+Calibrations!$CY$97</f>
        <v>88.636347020367126</v>
      </c>
      <c r="AG1095" s="24">
        <f>'Bruker data input page'!BI1095*10000*Calibrations!DD$97+Calibrations!DE$97</f>
        <v>9.8114740830842848</v>
      </c>
      <c r="AH1095" s="24">
        <f>('Bruker data input page'!BK1095*10000)*Calibrations!DK$97+Calibrations!DL$97</f>
        <v>107.43084794425806</v>
      </c>
      <c r="AI1095" s="24">
        <f>Calibrations!DR$97*('Bruker data input page'!BM1095*10000)^2+('Bruker data input page'!BM1095*10000)*Calibrations!DS$97+Calibrations!DT$97</f>
        <v>43.487818424148585</v>
      </c>
      <c r="AJ1095" s="24">
        <f>Calibrations!DY$97*('Bruker data input page'!BO1095*10000)^2+Calibrations!DZ$97*('Bruker data input page'!BO1095*10000)+Calibrations!EA$97</f>
        <v>104.07854243260634</v>
      </c>
      <c r="AK1095" s="21"/>
      <c r="AL1095" s="21"/>
    </row>
    <row r="1096" spans="2:38">
      <c r="B1096" s="27">
        <f>'Bruker data input page'!B1773</f>
        <v>0</v>
      </c>
      <c r="C1096" s="21">
        <f>'Bruker data input page'!G1773</f>
        <v>0</v>
      </c>
      <c r="D1096" s="21">
        <f>'Bruker data input page'!H1773</f>
        <v>0</v>
      </c>
      <c r="E1096" s="26">
        <f>'Bruker data input page'!L1773</f>
        <v>0</v>
      </c>
      <c r="F1096" s="26"/>
      <c r="G1096" s="26" t="str">
        <f>'Bruker data input page'!DK1096</f>
        <v>393-U1560B-37R-1A</v>
      </c>
      <c r="H1096" s="26" t="str">
        <f>'Bruker data input page'!DL1096</f>
        <v>SHLF</v>
      </c>
      <c r="I1096" s="26">
        <f>'Bruker data input page'!DM1096</f>
        <v>0</v>
      </c>
      <c r="J1096" s="26">
        <f>'Bruker data input page'!DN1096</f>
        <v>0</v>
      </c>
      <c r="K1096" s="26" t="str">
        <f>'Bruker data input page'!DO1096</f>
        <v/>
      </c>
      <c r="L1096" s="26">
        <f>'Bruker data input page'!DP1096</f>
        <v>0</v>
      </c>
      <c r="M1096" s="26">
        <f>'Bruker data input page'!DQ1096</f>
        <v>0</v>
      </c>
      <c r="N1096" s="26">
        <f>'Bruker data input page'!DR1096</f>
        <v>0</v>
      </c>
      <c r="O1096" s="26">
        <f>'Bruker data input page'!DS1096</f>
        <v>18</v>
      </c>
      <c r="P1096" s="21" t="str">
        <f>'Bruker data input page'!DT1096</f>
        <v>3B ALT</v>
      </c>
      <c r="Q1096" s="21">
        <f>'Bruker data input page'!A1096</f>
        <v>58</v>
      </c>
      <c r="R1096" s="27">
        <f>'Bruker data input page'!B1096</f>
        <v>44768.970833333333</v>
      </c>
      <c r="S1096" s="22">
        <f>'Bruker data input page'!Y1096*Calibrations!H$97+Calibrations!I$97</f>
        <v>53.745143759673908</v>
      </c>
      <c r="T1096" s="23">
        <f>Calibrations!O$97*('Bruker data input page'!AK1096/0.5993)^2+Calibrations!P$97*('Bruker data input page'!AK1096/0.5993)+Calibrations!Q$97</f>
        <v>1.5509441877844092</v>
      </c>
      <c r="U1096" s="22">
        <f>Calibrations!$V$97*'Bruker data input page'!W1096^2+Calibrations!$W$97*'Bruker data input page'!W1096+Calibrations!$X$97</f>
        <v>19.310841808287307</v>
      </c>
      <c r="V1096" s="23">
        <f>('Bruker data input page'!AS1096/0.69943)*Calibrations!AC$97+Calibrations!AD$97</f>
        <v>10.876751336527335</v>
      </c>
      <c r="W1096" s="23">
        <f>'Bruker data input page'!U1096*Calibrations!AQ$97+Calibrations!AR$97</f>
        <v>9.2055659068241695</v>
      </c>
      <c r="X1096" s="23">
        <f>Calibrations!AJ$97*('Bruker data input page'!AQ1096/0.77446)^2+('Bruker data input page'!AQ1096/0.77446)*Calibrations!AK$97+Calibrations!AL$97</f>
        <v>0.1664470274113663</v>
      </c>
      <c r="Y1096" s="23">
        <f>('Bruker data input page'!AI1096/0.7147)*Calibrations!AX$97+Calibrations!AY$97</f>
        <v>12.151351364964132</v>
      </c>
      <c r="Z1096" s="23">
        <f>('Bruker data input page'!AG1096/0.8302)*Calibrations!BE$97+Calibrations!BF$97</f>
        <v>0.13346479282382046</v>
      </c>
      <c r="AA1096" s="23">
        <f>((('Bruker data input page'!AA1096/0.436)^2)*Calibrations!BK$97)+(('Bruker data input page'!AA1096/0.436)*Calibrations!BL$97)+Calibrations!BM$97</f>
        <v>0.10762765645376056</v>
      </c>
      <c r="AB1096" s="24">
        <f>'Bruker data input page'!AM1096*Calibrations!BS$97*10000+Calibrations!BT$97</f>
        <v>346.9694138761314</v>
      </c>
      <c r="AC1096" s="24">
        <f>Calibrations!CA$97*('Bruker data input page'!AO1096*10000)^2+('Bruker data input page'!AO1096*10000)*Calibrations!CB$97+Calibrations!CC$97</f>
        <v>286.56953195014739</v>
      </c>
      <c r="AD1096" s="24">
        <f>'Bruker data input page'!AW1096*10000*Calibrations!CI$97+Calibrations!CJ$97</f>
        <v>76.493620608344116</v>
      </c>
      <c r="AE1096" s="24">
        <f>'Bruker data input page'!AY1096*10000*Calibrations!CP$97+Calibrations!CQ$97</f>
        <v>52.542818576831536</v>
      </c>
      <c r="AF1096" s="24">
        <f>Calibrations!$CW$97*('Bruker data input page'!BA1096*10000)^2+('Bruker data input page'!BA1096*10000)*Calibrations!$CX$97+Calibrations!$CY$97</f>
        <v>92.471411355031861</v>
      </c>
      <c r="AG1096" s="24" t="e">
        <f>'Bruker data input page'!BI1096*10000*Calibrations!DD$97+Calibrations!DE$97</f>
        <v>#VALUE!</v>
      </c>
      <c r="AH1096" s="24">
        <f>('Bruker data input page'!BK1096*10000)*Calibrations!DK$97+Calibrations!DL$97</f>
        <v>91.540006166971807</v>
      </c>
      <c r="AI1096" s="24">
        <f>Calibrations!DR$97*('Bruker data input page'!BM1096*10000)^2+('Bruker data input page'!BM1096*10000)*Calibrations!DS$97+Calibrations!DT$97</f>
        <v>31.845636216163818</v>
      </c>
      <c r="AJ1096" s="24">
        <f>Calibrations!DY$97*('Bruker data input page'!BO1096*10000)^2+Calibrations!DZ$97*('Bruker data input page'!BO1096*10000)+Calibrations!EA$97</f>
        <v>88.008253151795159</v>
      </c>
      <c r="AK1096" s="21"/>
      <c r="AL1096" s="21"/>
    </row>
    <row r="1097" spans="2:38">
      <c r="B1097" s="27">
        <f>'Bruker data input page'!B1774</f>
        <v>0</v>
      </c>
      <c r="C1097" s="21">
        <f>'Bruker data input page'!G1774</f>
        <v>0</v>
      </c>
      <c r="D1097" s="21">
        <f>'Bruker data input page'!H1774</f>
        <v>0</v>
      </c>
      <c r="E1097" s="26">
        <f>'Bruker data input page'!L1774</f>
        <v>0</v>
      </c>
      <c r="F1097" s="26"/>
      <c r="G1097" s="26" t="str">
        <f>'Bruker data input page'!DK1097</f>
        <v>393-U1560B-37R-1A</v>
      </c>
      <c r="H1097" s="26" t="str">
        <f>'Bruker data input page'!DL1097</f>
        <v>SHLF</v>
      </c>
      <c r="I1097" s="26">
        <f>'Bruker data input page'!DM1097</f>
        <v>0</v>
      </c>
      <c r="J1097" s="26">
        <f>'Bruker data input page'!DN1097</f>
        <v>0</v>
      </c>
      <c r="K1097" s="26" t="str">
        <f>'Bruker data input page'!DO1097</f>
        <v/>
      </c>
      <c r="L1097" s="26">
        <f>'Bruker data input page'!DP1097</f>
        <v>0</v>
      </c>
      <c r="M1097" s="26">
        <f>'Bruker data input page'!DQ1097</f>
        <v>0</v>
      </c>
      <c r="N1097" s="26">
        <f>'Bruker data input page'!DR1097</f>
        <v>0</v>
      </c>
      <c r="O1097" s="26">
        <f>'Bruker data input page'!DS1097</f>
        <v>37</v>
      </c>
      <c r="P1097" s="21" t="str">
        <f>'Bruker data input page'!DT1097</f>
        <v>6A ALT</v>
      </c>
      <c r="Q1097" s="21">
        <f>'Bruker data input page'!A1097</f>
        <v>59</v>
      </c>
      <c r="R1097" s="27">
        <f>'Bruker data input page'!B1097</f>
        <v>44768.972222222219</v>
      </c>
      <c r="S1097" s="22">
        <f>'Bruker data input page'!Y1097*Calibrations!H$97+Calibrations!I$97</f>
        <v>51.034141202119471</v>
      </c>
      <c r="T1097" s="23">
        <f>Calibrations!O$97*('Bruker data input page'!AK1097/0.5993)^2+Calibrations!P$97*('Bruker data input page'!AK1097/0.5993)+Calibrations!Q$97</f>
        <v>1.6549312257744924</v>
      </c>
      <c r="U1097" s="22">
        <f>Calibrations!$V$97*'Bruker data input page'!W1097^2+Calibrations!$W$97*'Bruker data input page'!W1097+Calibrations!$X$97</f>
        <v>19.068714379167126</v>
      </c>
      <c r="V1097" s="23">
        <f>('Bruker data input page'!AS1097/0.69943)*Calibrations!AC$97+Calibrations!AD$97</f>
        <v>11.677366698273655</v>
      </c>
      <c r="W1097" s="23">
        <f>'Bruker data input page'!U1097*Calibrations!AQ$97+Calibrations!AR$97</f>
        <v>5.3380809626760506</v>
      </c>
      <c r="X1097" s="23">
        <f>Calibrations!AJ$97*('Bruker data input page'!AQ1097/0.77446)^2+('Bruker data input page'!AQ1097/0.77446)*Calibrations!AK$97+Calibrations!AL$97</f>
        <v>0.16371688010263397</v>
      </c>
      <c r="Y1097" s="23">
        <f>('Bruker data input page'!AI1097/0.7147)*Calibrations!AX$97+Calibrations!AY$97</f>
        <v>12.187434492429709</v>
      </c>
      <c r="Z1097" s="23">
        <f>('Bruker data input page'!AG1097/0.8302)*Calibrations!BE$97+Calibrations!BF$97</f>
        <v>0.46971662776421724</v>
      </c>
      <c r="AA1097" s="23">
        <f>((('Bruker data input page'!AA1097/0.436)^2)*Calibrations!BK$97)+(('Bruker data input page'!AA1097/0.436)*Calibrations!BL$97)+Calibrations!BM$97</f>
        <v>0.16402562457315367</v>
      </c>
      <c r="AB1097" s="24">
        <f>'Bruker data input page'!AM1097*Calibrations!BS$97*10000+Calibrations!BT$97</f>
        <v>330.67753232710567</v>
      </c>
      <c r="AC1097" s="24">
        <f>Calibrations!CA$97*('Bruker data input page'!AO1097*10000)^2+('Bruker data input page'!AO1097*10000)*Calibrations!CB$97+Calibrations!CC$97</f>
        <v>332.7469119888267</v>
      </c>
      <c r="AD1097" s="24">
        <f>'Bruker data input page'!AW1097*10000*Calibrations!CI$97+Calibrations!CJ$97</f>
        <v>92.310070778552628</v>
      </c>
      <c r="AE1097" s="24">
        <f>'Bruker data input page'!AY1097*10000*Calibrations!CP$97+Calibrations!CQ$97</f>
        <v>67.962237602874509</v>
      </c>
      <c r="AF1097" s="24">
        <f>Calibrations!$CW$97*('Bruker data input page'!BA1097*10000)^2+('Bruker data input page'!BA1097*10000)*Calibrations!$CX$97+Calibrations!$CY$97</f>
        <v>93.737902704208523</v>
      </c>
      <c r="AG1097" s="24">
        <f>'Bruker data input page'!BI1097*10000*Calibrations!DD$97+Calibrations!DE$97</f>
        <v>6.421244393933315</v>
      </c>
      <c r="AH1097" s="24">
        <f>('Bruker data input page'!BK1097*10000)*Calibrations!DK$97+Calibrations!DL$97</f>
        <v>95.512716611293371</v>
      </c>
      <c r="AI1097" s="24">
        <f>Calibrations!DR$97*('Bruker data input page'!BM1097*10000)^2+('Bruker data input page'!BM1097*10000)*Calibrations!DS$97+Calibrations!DT$97</f>
        <v>36.083214844337292</v>
      </c>
      <c r="AJ1097" s="24">
        <f>Calibrations!DY$97*('Bruker data input page'!BO1097*10000)^2+Calibrations!DZ$97*('Bruker data input page'!BO1097*10000)+Calibrations!EA$97</f>
        <v>99.860350410426648</v>
      </c>
      <c r="AK1097" s="21"/>
      <c r="AL1097" s="21"/>
    </row>
    <row r="1098" spans="2:38">
      <c r="B1098" s="27">
        <f>'Bruker data input page'!B1775</f>
        <v>0</v>
      </c>
      <c r="C1098" s="21">
        <f>'Bruker data input page'!G1775</f>
        <v>0</v>
      </c>
      <c r="D1098" s="21">
        <f>'Bruker data input page'!H1775</f>
        <v>0</v>
      </c>
      <c r="E1098" s="26">
        <f>'Bruker data input page'!L1775</f>
        <v>0</v>
      </c>
      <c r="F1098" s="26"/>
      <c r="G1098" s="26" t="str">
        <f>'Bruker data input page'!DK1098</f>
        <v>393-U1560B-37R-1A</v>
      </c>
      <c r="H1098" s="26" t="str">
        <f>'Bruker data input page'!DL1098</f>
        <v>SHLF</v>
      </c>
      <c r="I1098" s="26">
        <f>'Bruker data input page'!DM1098</f>
        <v>0</v>
      </c>
      <c r="J1098" s="26">
        <f>'Bruker data input page'!DN1098</f>
        <v>0</v>
      </c>
      <c r="K1098" s="26" t="str">
        <f>'Bruker data input page'!DO1098</f>
        <v/>
      </c>
      <c r="L1098" s="26">
        <f>'Bruker data input page'!DP1098</f>
        <v>0</v>
      </c>
      <c r="M1098" s="26">
        <f>'Bruker data input page'!DQ1098</f>
        <v>0</v>
      </c>
      <c r="N1098" s="26">
        <f>'Bruker data input page'!DR1098</f>
        <v>0</v>
      </c>
      <c r="O1098" s="26">
        <f>'Bruker data input page'!DS1098</f>
        <v>66</v>
      </c>
      <c r="P1098" s="21" t="str">
        <f>'Bruker data input page'!DT1098</f>
        <v>9A BKGD</v>
      </c>
      <c r="Q1098" s="21">
        <f>'Bruker data input page'!A1098</f>
        <v>60</v>
      </c>
      <c r="R1098" s="27">
        <f>'Bruker data input page'!B1098</f>
        <v>44769.023611111108</v>
      </c>
      <c r="S1098" s="22">
        <f>'Bruker data input page'!Y1098*Calibrations!H$97+Calibrations!I$97</f>
        <v>53.658765232288964</v>
      </c>
      <c r="T1098" s="23">
        <f>Calibrations!O$97*('Bruker data input page'!AK1098/0.5993)^2+Calibrations!P$97*('Bruker data input page'!AK1098/0.5993)+Calibrations!Q$97</f>
        <v>1.3776301981603667</v>
      </c>
      <c r="U1098" s="22">
        <f>Calibrations!$V$97*'Bruker data input page'!W1098^2+Calibrations!$W$97*'Bruker data input page'!W1098+Calibrations!$X$97</f>
        <v>19.096809923333623</v>
      </c>
      <c r="V1098" s="23">
        <f>('Bruker data input page'!AS1098/0.69943)*Calibrations!AC$97+Calibrations!AD$97</f>
        <v>9.8786805952527068</v>
      </c>
      <c r="W1098" s="23">
        <f>'Bruker data input page'!U1098*Calibrations!AQ$97+Calibrations!AR$97</f>
        <v>9.6419243110904311</v>
      </c>
      <c r="X1098" s="23">
        <f>Calibrations!AJ$97*('Bruker data input page'!AQ1098/0.77446)^2+('Bruker data input page'!AQ1098/0.77446)*Calibrations!AK$97+Calibrations!AL$97</f>
        <v>0.14651276276551262</v>
      </c>
      <c r="Y1098" s="23">
        <f>('Bruker data input page'!AI1098/0.7147)*Calibrations!AX$97+Calibrations!AY$97</f>
        <v>11.530325723900432</v>
      </c>
      <c r="Z1098" s="23">
        <f>('Bruker data input page'!AG1098/0.8302)*Calibrations!BE$97+Calibrations!BF$97</f>
        <v>0.2828765148125964</v>
      </c>
      <c r="AA1098" s="23">
        <f>((('Bruker data input page'!AA1098/0.436)^2)*Calibrations!BK$97)+(('Bruker data input page'!AA1098/0.436)*Calibrations!BL$97)+Calibrations!BM$97</f>
        <v>4.765721285632421E-2</v>
      </c>
      <c r="AB1098" s="24">
        <f>'Bruker data input page'!AM1098*Calibrations!BS$97*10000+Calibrations!BT$97</f>
        <v>332.39246722700312</v>
      </c>
      <c r="AC1098" s="24">
        <f>Calibrations!CA$97*('Bruker data input page'!AO1098*10000)^2+('Bruker data input page'!AO1098*10000)*Calibrations!CB$97+Calibrations!CC$97</f>
        <v>297.1247239630585</v>
      </c>
      <c r="AD1098" s="24">
        <f>'Bruker data input page'!AW1098*10000*Calibrations!CI$97+Calibrations!CJ$97</f>
        <v>93.298598914190649</v>
      </c>
      <c r="AE1098" s="24">
        <f>'Bruker data input page'!AY1098*10000*Calibrations!CP$97+Calibrations!CQ$97</f>
        <v>54.598741113637267</v>
      </c>
      <c r="AF1098" s="24">
        <f>Calibrations!$CW$97*('Bruker data input page'!BA1098*10000)^2+('Bruker data input page'!BA1098*10000)*Calibrations!$CX$97+Calibrations!$CY$97</f>
        <v>78.148513355605772</v>
      </c>
      <c r="AG1098" s="24">
        <f>'Bruker data input page'!BI1098*10000*Calibrations!DD$97+Calibrations!DE$97</f>
        <v>4.1610912678326706</v>
      </c>
      <c r="AH1098" s="24">
        <f>('Bruker data input page'!BK1098*10000)*Calibrations!DK$97+Calibrations!DL$97</f>
        <v>88.560473333730641</v>
      </c>
      <c r="AI1098" s="24">
        <f>Calibrations!DR$97*('Bruker data input page'!BM1098*10000)^2+('Bruker data input page'!BM1098*10000)*Calibrations!DS$97+Calibrations!DT$97</f>
        <v>31.845636216163818</v>
      </c>
      <c r="AJ1098" s="24">
        <f>Calibrations!DY$97*('Bruker data input page'!BO1098*10000)^2+Calibrations!DZ$97*('Bruker data input page'!BO1098*10000)+Calibrations!EA$97</f>
        <v>88.008253151795159</v>
      </c>
      <c r="AK1098" s="21"/>
      <c r="AL1098" s="21"/>
    </row>
    <row r="1099" spans="2:38">
      <c r="B1099" s="27">
        <f>'Bruker data input page'!B1776</f>
        <v>0</v>
      </c>
      <c r="C1099" s="21">
        <f>'Bruker data input page'!G1776</f>
        <v>0</v>
      </c>
      <c r="D1099" s="21">
        <f>'Bruker data input page'!H1776</f>
        <v>0</v>
      </c>
      <c r="E1099" s="26">
        <f>'Bruker data input page'!L1776</f>
        <v>0</v>
      </c>
      <c r="F1099" s="26"/>
      <c r="G1099" s="26" t="str">
        <f>'Bruker data input page'!DK1099</f>
        <v>393-U1560B-37R-1A</v>
      </c>
      <c r="H1099" s="26" t="str">
        <f>'Bruker data input page'!DL1099</f>
        <v>SHLF</v>
      </c>
      <c r="I1099" s="26">
        <f>'Bruker data input page'!DM1099</f>
        <v>0</v>
      </c>
      <c r="J1099" s="26">
        <f>'Bruker data input page'!DN1099</f>
        <v>0</v>
      </c>
      <c r="K1099" s="26" t="str">
        <f>'Bruker data input page'!DO1099</f>
        <v/>
      </c>
      <c r="L1099" s="26">
        <f>'Bruker data input page'!DP1099</f>
        <v>0</v>
      </c>
      <c r="M1099" s="26">
        <f>'Bruker data input page'!DQ1099</f>
        <v>0</v>
      </c>
      <c r="N1099" s="26">
        <f>'Bruker data input page'!DR1099</f>
        <v>0</v>
      </c>
      <c r="O1099" s="26">
        <f>'Bruker data input page'!DS1099</f>
        <v>90</v>
      </c>
      <c r="P1099" s="21" t="str">
        <f>'Bruker data input page'!DT1099</f>
        <v>12A ALT</v>
      </c>
      <c r="Q1099" s="21">
        <f>'Bruker data input page'!A1099</f>
        <v>61</v>
      </c>
      <c r="R1099" s="27">
        <f>'Bruker data input page'!B1099</f>
        <v>44769.025694444441</v>
      </c>
      <c r="S1099" s="22">
        <f>'Bruker data input page'!Y1099*Calibrations!H$97+Calibrations!I$97</f>
        <v>49.801316442633784</v>
      </c>
      <c r="T1099" s="23">
        <f>Calibrations!O$97*('Bruker data input page'!AK1099/0.5993)^2+Calibrations!P$97*('Bruker data input page'!AK1099/0.5993)+Calibrations!Q$97</f>
        <v>1.66392955104647</v>
      </c>
      <c r="U1099" s="22">
        <f>Calibrations!$V$97*'Bruker data input page'!W1099^2+Calibrations!$W$97*'Bruker data input page'!W1099+Calibrations!$X$97</f>
        <v>19.617977552094548</v>
      </c>
      <c r="V1099" s="23">
        <f>('Bruker data input page'!AS1099/0.69943)*Calibrations!AC$97+Calibrations!AD$97</f>
        <v>11.560217515375667</v>
      </c>
      <c r="W1099" s="23">
        <f>'Bruker data input page'!U1099*Calibrations!AQ$97+Calibrations!AR$97</f>
        <v>7.0906679962044805</v>
      </c>
      <c r="X1099" s="23">
        <f>Calibrations!AJ$97*('Bruker data input page'!AQ1099/0.77446)^2+('Bruker data input page'!AQ1099/0.77446)*Calibrations!AK$97+Calibrations!AL$97</f>
        <v>0.14453144940014556</v>
      </c>
      <c r="Y1099" s="23">
        <f>('Bruker data input page'!AI1099/0.7147)*Calibrations!AX$97+Calibrations!AY$97</f>
        <v>12.02483204461014</v>
      </c>
      <c r="Z1099" s="23">
        <f>('Bruker data input page'!AG1099/0.8302)*Calibrations!BE$97+Calibrations!BF$97</f>
        <v>0.15670661624429671</v>
      </c>
      <c r="AA1099" s="23">
        <f>((('Bruker data input page'!AA1099/0.436)^2)*Calibrations!BK$97)+(('Bruker data input page'!AA1099/0.436)*Calibrations!BL$97)+Calibrations!BM$97</f>
        <v>0.15816602311501993</v>
      </c>
      <c r="AB1099" s="24">
        <f>'Bruker data input page'!AM1099*Calibrations!BS$97*10000+Calibrations!BT$97</f>
        <v>316.95805312792606</v>
      </c>
      <c r="AC1099" s="24">
        <f>Calibrations!CA$97*('Bruker data input page'!AO1099*10000)^2+('Bruker data input page'!AO1099*10000)*Calibrations!CB$97+Calibrations!CC$97</f>
        <v>325.10943518271711</v>
      </c>
      <c r="AD1099" s="24">
        <f>'Bruker data input page'!AW1099*10000*Calibrations!CI$97+Calibrations!CJ$97</f>
        <v>63.642754845049708</v>
      </c>
      <c r="AE1099" s="24">
        <f>'Bruker data input page'!AY1099*10000*Calibrations!CP$97+Calibrations!CQ$97</f>
        <v>50.486896040025819</v>
      </c>
      <c r="AF1099" s="24">
        <f>Calibrations!$CW$97*('Bruker data input page'!BA1099*10000)^2+('Bruker data input page'!BA1099*10000)*Calibrations!$CX$97+Calibrations!$CY$97</f>
        <v>96.253090258994362</v>
      </c>
      <c r="AG1099" s="24">
        <f>'Bruker data input page'!BI1099*10000*Calibrations!DD$97+Calibrations!DE$97</f>
        <v>5.2911678308829933</v>
      </c>
      <c r="AH1099" s="24">
        <f>('Bruker data input page'!BK1099*10000)*Calibrations!DK$97+Calibrations!DL$97</f>
        <v>103.4581374999365</v>
      </c>
      <c r="AI1099" s="24">
        <f>Calibrations!DR$97*('Bruker data input page'!BM1099*10000)^2+('Bruker data input page'!BM1099*10000)*Calibrations!DS$97+Calibrations!DT$97</f>
        <v>42.430887446733379</v>
      </c>
      <c r="AJ1099" s="24">
        <f>Calibrations!DY$97*('Bruker data input page'!BO1099*10000)^2+Calibrations!DZ$97*('Bruker data input page'!BO1099*10000)+Calibrations!EA$97</f>
        <v>97.325721549311766</v>
      </c>
      <c r="AK1099" s="21"/>
      <c r="AL1099" s="21"/>
    </row>
    <row r="1100" spans="2:38">
      <c r="B1100" s="27">
        <f>'Bruker data input page'!B1777</f>
        <v>0</v>
      </c>
      <c r="C1100" s="21">
        <f>'Bruker data input page'!G1777</f>
        <v>0</v>
      </c>
      <c r="D1100" s="21">
        <f>'Bruker data input page'!H1777</f>
        <v>0</v>
      </c>
      <c r="E1100" s="26">
        <f>'Bruker data input page'!L1777</f>
        <v>0</v>
      </c>
      <c r="F1100" s="26"/>
      <c r="G1100" s="26" t="str">
        <f>'Bruker data input page'!DK1100</f>
        <v>393-U1560B-37R-1A</v>
      </c>
      <c r="H1100" s="26" t="str">
        <f>'Bruker data input page'!DL1100</f>
        <v>SHLF</v>
      </c>
      <c r="I1100" s="26">
        <f>'Bruker data input page'!DM1100</f>
        <v>0</v>
      </c>
      <c r="J1100" s="26">
        <f>'Bruker data input page'!DN1100</f>
        <v>0</v>
      </c>
      <c r="K1100" s="26" t="str">
        <f>'Bruker data input page'!DO1100</f>
        <v/>
      </c>
      <c r="L1100" s="26">
        <f>'Bruker data input page'!DP1100</f>
        <v>0</v>
      </c>
      <c r="M1100" s="26">
        <f>'Bruker data input page'!DQ1100</f>
        <v>0</v>
      </c>
      <c r="N1100" s="26">
        <f>'Bruker data input page'!DR1100</f>
        <v>0</v>
      </c>
      <c r="O1100" s="26">
        <f>'Bruker data input page'!DS1100</f>
        <v>105</v>
      </c>
      <c r="P1100" s="21" t="str">
        <f>'Bruker data input page'!DT1100</f>
        <v>14A ALT</v>
      </c>
      <c r="Q1100" s="21">
        <f>'Bruker data input page'!A1100</f>
        <v>62</v>
      </c>
      <c r="R1100" s="27">
        <f>'Bruker data input page'!B1100</f>
        <v>44769.035416666666</v>
      </c>
      <c r="S1100" s="22">
        <f>'Bruker data input page'!Y1100*Calibrations!H$97+Calibrations!I$97</f>
        <v>49.569151872468495</v>
      </c>
      <c r="T1100" s="23">
        <f>Calibrations!O$97*('Bruker data input page'!AK1100/0.5993)^2+Calibrations!P$97*('Bruker data input page'!AK1100/0.5993)+Calibrations!Q$97</f>
        <v>1.4312132094298124</v>
      </c>
      <c r="U1100" s="22">
        <f>Calibrations!$V$97*'Bruker data input page'!W1100^2+Calibrations!$W$97*'Bruker data input page'!W1100+Calibrations!$X$97</f>
        <v>19.799155901769559</v>
      </c>
      <c r="V1100" s="23">
        <f>('Bruker data input page'!AS1100/0.69943)*Calibrations!AC$97+Calibrations!AD$97</f>
        <v>10.256609040326559</v>
      </c>
      <c r="W1100" s="23">
        <f>'Bruker data input page'!U1100*Calibrations!AQ$97+Calibrations!AR$97</f>
        <v>7.702768442773813</v>
      </c>
      <c r="X1100" s="23">
        <f>Calibrations!AJ$97*('Bruker data input page'!AQ1100/0.77446)^2+('Bruker data input page'!AQ1100/0.77446)*Calibrations!AK$97+Calibrations!AL$97</f>
        <v>0.14564940619283046</v>
      </c>
      <c r="Y1100" s="23">
        <f>('Bruker data input page'!AI1100/0.7147)*Calibrations!AX$97+Calibrations!AY$97</f>
        <v>12.343033464032331</v>
      </c>
      <c r="Z1100" s="23">
        <f>('Bruker data input page'!AG1100/0.8302)*Calibrations!BE$97+Calibrations!BF$97</f>
        <v>0.12139111831967693</v>
      </c>
      <c r="AA1100" s="23">
        <f>((('Bruker data input page'!AA1100/0.436)^2)*Calibrations!BK$97)+(('Bruker data input page'!AA1100/0.436)*Calibrations!BL$97)+Calibrations!BM$97</f>
        <v>0.16512228214177305</v>
      </c>
      <c r="AB1100" s="24">
        <f>'Bruker data input page'!AM1100*Calibrations!BS$97*10000+Calibrations!BT$97</f>
        <v>349.54181622597758</v>
      </c>
      <c r="AC1100" s="24">
        <f>Calibrations!CA$97*('Bruker data input page'!AO1100*10000)^2+('Bruker data input page'!AO1100*10000)*Calibrations!CB$97+Calibrations!CC$97</f>
        <v>247.58666515786985</v>
      </c>
      <c r="AD1100" s="24">
        <f>'Bruker data input page'!AW1100*10000*Calibrations!CI$97+Calibrations!CJ$97</f>
        <v>69.573923658877888</v>
      </c>
      <c r="AE1100" s="24">
        <f>'Bruker data input page'!AY1100*10000*Calibrations!CP$97+Calibrations!CQ$97</f>
        <v>46.375050966414349</v>
      </c>
      <c r="AF1100" s="24">
        <f>Calibrations!$CW$97*('Bruker data input page'!BA1100*10000)^2+('Bruker data input page'!BA1100*10000)*Calibrations!$CX$97+Calibrations!$CY$97</f>
        <v>97.501786464603583</v>
      </c>
      <c r="AG1100" s="24">
        <f>'Bruker data input page'!BI1100*10000*Calibrations!DD$97+Calibrations!DE$97</f>
        <v>3.0310147047823475</v>
      </c>
      <c r="AH1100" s="24">
        <f>('Bruker data input page'!BK1100*10000)*Calibrations!DK$97+Calibrations!DL$97</f>
        <v>98.492249444534551</v>
      </c>
      <c r="AI1100" s="24">
        <f>Calibrations!DR$97*('Bruker data input page'!BM1100*10000)^2+('Bruker data input page'!BM1100*10000)*Calibrations!DS$97+Calibrations!DT$97</f>
        <v>31.845636216163818</v>
      </c>
      <c r="AJ1100" s="24">
        <f>Calibrations!DY$97*('Bruker data input page'!BO1100*10000)^2+Calibrations!DZ$97*('Bruker data input page'!BO1100*10000)+Calibrations!EA$97</f>
        <v>87.159353746299203</v>
      </c>
      <c r="AK1100" s="21"/>
      <c r="AL1100" s="21"/>
    </row>
    <row r="1101" spans="2:38">
      <c r="B1101" s="27">
        <f>'Bruker data input page'!B1778</f>
        <v>0</v>
      </c>
      <c r="C1101" s="21">
        <f>'Bruker data input page'!G1778</f>
        <v>0</v>
      </c>
      <c r="D1101" s="21">
        <f>'Bruker data input page'!H1778</f>
        <v>0</v>
      </c>
      <c r="E1101" s="26">
        <f>'Bruker data input page'!L1778</f>
        <v>0</v>
      </c>
      <c r="F1101" s="26"/>
      <c r="G1101" s="26" t="str">
        <f>'Bruker data input page'!DK1101</f>
        <v>393-U1560B-37R-1A</v>
      </c>
      <c r="H1101" s="26" t="str">
        <f>'Bruker data input page'!DL1101</f>
        <v>SHLF</v>
      </c>
      <c r="I1101" s="26">
        <f>'Bruker data input page'!DM1101</f>
        <v>0</v>
      </c>
      <c r="J1101" s="26">
        <f>'Bruker data input page'!DN1101</f>
        <v>0</v>
      </c>
      <c r="K1101" s="26" t="str">
        <f>'Bruker data input page'!DO1101</f>
        <v/>
      </c>
      <c r="L1101" s="26">
        <f>'Bruker data input page'!DP1101</f>
        <v>0</v>
      </c>
      <c r="M1101" s="26">
        <f>'Bruker data input page'!DQ1101</f>
        <v>0</v>
      </c>
      <c r="N1101" s="26">
        <f>'Bruker data input page'!DR1101</f>
        <v>0</v>
      </c>
      <c r="O1101" s="26">
        <f>'Bruker data input page'!DS1101</f>
        <v>123</v>
      </c>
      <c r="P1101" s="21" t="str">
        <f>'Bruker data input page'!DT1101</f>
        <v>17A ALT</v>
      </c>
      <c r="Q1101" s="21">
        <f>'Bruker data input page'!A1101</f>
        <v>63</v>
      </c>
      <c r="R1101" s="27">
        <f>'Bruker data input page'!B1101</f>
        <v>44769.036805555559</v>
      </c>
      <c r="S1101" s="22">
        <f>'Bruker data input page'!Y1101*Calibrations!H$97+Calibrations!I$97</f>
        <v>48.759902697752132</v>
      </c>
      <c r="T1101" s="23">
        <f>Calibrations!O$97*('Bruker data input page'!AK1101/0.5993)^2+Calibrations!P$97*('Bruker data input page'!AK1101/0.5993)+Calibrations!Q$97</f>
        <v>1.5521668159682085</v>
      </c>
      <c r="U1101" s="22">
        <f>Calibrations!$V$97*'Bruker data input page'!W1101^2+Calibrations!$W$97*'Bruker data input page'!W1101+Calibrations!$X$97</f>
        <v>16.003887491235016</v>
      </c>
      <c r="V1101" s="23">
        <f>('Bruker data input page'!AS1101/0.69943)*Calibrations!AC$97+Calibrations!AD$97</f>
        <v>10.838037417363255</v>
      </c>
      <c r="W1101" s="23">
        <f>'Bruker data input page'!U1101*Calibrations!AQ$97+Calibrations!AR$97</f>
        <v>6.8285049496005579</v>
      </c>
      <c r="X1101" s="23">
        <f>Calibrations!AJ$97*('Bruker data input page'!AQ1101/0.77446)^2+('Bruker data input page'!AQ1101/0.77446)*Calibrations!AK$97+Calibrations!AL$97</f>
        <v>0.19924722529328748</v>
      </c>
      <c r="Y1101" s="23">
        <f>('Bruker data input page'!AI1101/0.7147)*Calibrations!AX$97+Calibrations!AY$97</f>
        <v>11.299515507707113</v>
      </c>
      <c r="Z1101" s="23">
        <f>('Bruker data input page'!AG1101/0.8302)*Calibrations!BE$97+Calibrations!BF$97</f>
        <v>0.12154203925097873</v>
      </c>
      <c r="AA1101" s="23">
        <f>((('Bruker data input page'!AA1101/0.436)^2)*Calibrations!BK$97)+(('Bruker data input page'!AA1101/0.436)*Calibrations!BL$97)+Calibrations!BM$97</f>
        <v>5.9251400924294803E-2</v>
      </c>
      <c r="AB1101" s="24">
        <f>'Bruker data input page'!AM1101*Calibrations!BS$97*10000+Calibrations!BT$97</f>
        <v>244.93078733223331</v>
      </c>
      <c r="AC1101" s="24">
        <f>Calibrations!CA$97*('Bruker data input page'!AO1101*10000)^2+('Bruker data input page'!AO1101*10000)*Calibrations!CB$97+Calibrations!CC$97</f>
        <v>294.27850968385064</v>
      </c>
      <c r="AD1101" s="24">
        <f>'Bruker data input page'!AW1101*10000*Calibrations!CI$97+Calibrations!CJ$97</f>
        <v>106.14946467748507</v>
      </c>
      <c r="AE1101" s="24">
        <f>'Bruker data input page'!AY1101*10000*Calibrations!CP$97+Calibrations!CQ$97</f>
        <v>71.046121408083096</v>
      </c>
      <c r="AF1101" s="24">
        <f>Calibrations!$CW$97*('Bruker data input page'!BA1101*10000)^2+('Bruker data input page'!BA1101*10000)*Calibrations!$CX$97+Calibrations!$CY$97</f>
        <v>93.737902704208523</v>
      </c>
      <c r="AG1101" s="24">
        <f>'Bruker data input page'!BI1101*10000*Calibrations!DD$97+Calibrations!DE$97</f>
        <v>3.0310147047823475</v>
      </c>
      <c r="AH1101" s="24">
        <f>('Bruker data input page'!BK1101*10000)*Calibrations!DK$97+Calibrations!DL$97</f>
        <v>92.533183778052205</v>
      </c>
      <c r="AI1101" s="24">
        <f>Calibrations!DR$97*('Bruker data input page'!BM1101*10000)^2+('Bruker data input page'!BM1101*10000)*Calibrations!DS$97+Calibrations!DT$97</f>
        <v>36.083214844337292</v>
      </c>
      <c r="AJ1101" s="24">
        <f>Calibrations!DY$97*('Bruker data input page'!BO1101*10000)^2+Calibrations!DZ$97*('Bruker data input page'!BO1101*10000)+Calibrations!EA$97</f>
        <v>101.54855563125028</v>
      </c>
      <c r="AK1101" s="21"/>
      <c r="AL1101" s="21"/>
    </row>
    <row r="1102" spans="2:38">
      <c r="B1102" s="27">
        <f>'Bruker data input page'!B1779</f>
        <v>0</v>
      </c>
      <c r="C1102" s="21">
        <f>'Bruker data input page'!G1779</f>
        <v>0</v>
      </c>
      <c r="D1102" s="21">
        <f>'Bruker data input page'!H1779</f>
        <v>0</v>
      </c>
      <c r="E1102" s="26">
        <f>'Bruker data input page'!L1779</f>
        <v>0</v>
      </c>
      <c r="F1102" s="26"/>
      <c r="G1102" s="26" t="str">
        <f>'Bruker data input page'!DK1102</f>
        <v>393-U1560B-37R-1A</v>
      </c>
      <c r="H1102" s="26" t="str">
        <f>'Bruker data input page'!DL1102</f>
        <v>SHLF</v>
      </c>
      <c r="I1102" s="26">
        <f>'Bruker data input page'!DM1102</f>
        <v>0</v>
      </c>
      <c r="J1102" s="26">
        <f>'Bruker data input page'!DN1102</f>
        <v>0</v>
      </c>
      <c r="K1102" s="26" t="str">
        <f>'Bruker data input page'!DO1102</f>
        <v/>
      </c>
      <c r="L1102" s="26">
        <f>'Bruker data input page'!DP1102</f>
        <v>0</v>
      </c>
      <c r="M1102" s="26">
        <f>'Bruker data input page'!DQ1102</f>
        <v>0</v>
      </c>
      <c r="N1102" s="26">
        <f>'Bruker data input page'!DR1102</f>
        <v>0</v>
      </c>
      <c r="O1102" s="26">
        <f>'Bruker data input page'!DS1102</f>
        <v>3</v>
      </c>
      <c r="P1102" s="21" t="str">
        <f>'Bruker data input page'!DT1102</f>
        <v>1A ALT</v>
      </c>
      <c r="Q1102" s="21">
        <f>'Bruker data input page'!A1102</f>
        <v>64</v>
      </c>
      <c r="R1102" s="27">
        <f>'Bruker data input page'!B1102</f>
        <v>44769.040972222225</v>
      </c>
      <c r="S1102" s="22">
        <f>'Bruker data input page'!Y1102*Calibrations!H$97+Calibrations!I$97</f>
        <v>50.098472834641662</v>
      </c>
      <c r="T1102" s="23">
        <f>Calibrations!O$97*('Bruker data input page'!AK1102/0.5993)^2+Calibrations!P$97*('Bruker data input page'!AK1102/0.5993)+Calibrations!Q$97</f>
        <v>1.5907013019485905</v>
      </c>
      <c r="U1102" s="22">
        <f>Calibrations!$V$97*'Bruker data input page'!W1102^2+Calibrations!$W$97*'Bruker data input page'!W1102+Calibrations!$X$97</f>
        <v>18.226128408702326</v>
      </c>
      <c r="V1102" s="23">
        <f>('Bruker data input page'!AS1102/0.69943)*Calibrations!AC$97+Calibrations!AD$97</f>
        <v>11.201717988841406</v>
      </c>
      <c r="W1102" s="23">
        <f>'Bruker data input page'!U1102*Calibrations!AQ$97+Calibrations!AR$97</f>
        <v>6.626082597244876</v>
      </c>
      <c r="X1102" s="23">
        <f>Calibrations!AJ$97*('Bruker data input page'!AQ1102/0.77446)^2+('Bruker data input page'!AQ1102/0.77446)*Calibrations!AK$97+Calibrations!AL$97</f>
        <v>0.20939627087941926</v>
      </c>
      <c r="Y1102" s="23">
        <f>('Bruker data input page'!AI1102/0.7147)*Calibrations!AX$97+Calibrations!AY$97</f>
        <v>10.55060030094263</v>
      </c>
      <c r="Z1102" s="23">
        <f>('Bruker data input page'!AG1102/0.8302)*Calibrations!BE$97+Calibrations!BF$97</f>
        <v>0.9600587335637456</v>
      </c>
      <c r="AA1102" s="23">
        <f>((('Bruker data input page'!AA1102/0.436)^2)*Calibrations!BK$97)+(('Bruker data input page'!AA1102/0.436)*Calibrations!BL$97)+Calibrations!BM$97</f>
        <v>0.16658350108004005</v>
      </c>
      <c r="AB1102" s="24">
        <f>'Bruker data input page'!AM1102*Calibrations!BS$97*10000+Calibrations!BT$97</f>
        <v>279.22948533018223</v>
      </c>
      <c r="AC1102" s="24">
        <f>Calibrations!CA$97*('Bruker data input page'!AO1102*10000)^2+('Bruker data input page'!AO1102*10000)*Calibrations!CB$97+Calibrations!CC$97</f>
        <v>283.63401292907781</v>
      </c>
      <c r="AD1102" s="24">
        <f>'Bruker data input page'!AW1102*10000*Calibrations!CI$97+Calibrations!CJ$97</f>
        <v>84.401845693448365</v>
      </c>
      <c r="AE1102" s="24">
        <f>'Bruker data input page'!AY1102*10000*Calibrations!CP$97+Calibrations!CQ$97</f>
        <v>61.794469992457316</v>
      </c>
      <c r="AF1102" s="24">
        <f>Calibrations!$CW$97*('Bruker data input page'!BA1102*10000)^2+('Bruker data input page'!BA1102*10000)*Calibrations!$CX$97+Calibrations!$CY$97</f>
        <v>92.471411355031861</v>
      </c>
      <c r="AG1102" s="24">
        <f>'Bruker data input page'!BI1102*10000*Calibrations!DD$97+Calibrations!DE$97</f>
        <v>9.8114740830842848</v>
      </c>
      <c r="AH1102" s="24">
        <f>('Bruker data input page'!BK1102*10000)*Calibrations!DK$97+Calibrations!DL$97</f>
        <v>105.44449272209728</v>
      </c>
      <c r="AI1102" s="24">
        <f>Calibrations!DR$97*('Bruker data input page'!BM1102*10000)^2+('Bruker data input page'!BM1102*10000)*Calibrations!DS$97+Calibrations!DT$97</f>
        <v>40.316155957916571</v>
      </c>
      <c r="AJ1102" s="24">
        <f>Calibrations!DY$97*('Bruker data input page'!BO1102*10000)^2+Calibrations!DZ$97*('Bruker data input page'!BO1102*10000)+Calibrations!EA$97</f>
        <v>111.65179142154267</v>
      </c>
      <c r="AK1102" s="21"/>
      <c r="AL1102" s="21"/>
    </row>
    <row r="1103" spans="2:38">
      <c r="B1103" s="27">
        <f>'Bruker data input page'!B1780</f>
        <v>0</v>
      </c>
      <c r="C1103" s="21">
        <f>'Bruker data input page'!G1780</f>
        <v>0</v>
      </c>
      <c r="D1103" s="21">
        <f>'Bruker data input page'!H1780</f>
        <v>0</v>
      </c>
      <c r="E1103" s="26">
        <f>'Bruker data input page'!L1780</f>
        <v>0</v>
      </c>
      <c r="F1103" s="26"/>
      <c r="G1103" s="26" t="str">
        <f>'Bruker data input page'!DK1103</f>
        <v>393-U1560B-37R-1A</v>
      </c>
      <c r="H1103" s="26" t="str">
        <f>'Bruker data input page'!DL1103</f>
        <v>SHLF</v>
      </c>
      <c r="I1103" s="26">
        <f>'Bruker data input page'!DM1103</f>
        <v>0</v>
      </c>
      <c r="J1103" s="26">
        <f>'Bruker data input page'!DN1103</f>
        <v>0</v>
      </c>
      <c r="K1103" s="26" t="str">
        <f>'Bruker data input page'!DO1103</f>
        <v/>
      </c>
      <c r="L1103" s="26">
        <f>'Bruker data input page'!DP1103</f>
        <v>0</v>
      </c>
      <c r="M1103" s="26">
        <f>'Bruker data input page'!DQ1103</f>
        <v>0</v>
      </c>
      <c r="N1103" s="26">
        <f>'Bruker data input page'!DR1103</f>
        <v>0</v>
      </c>
      <c r="O1103" s="26">
        <f>'Bruker data input page'!DS1103</f>
        <v>30</v>
      </c>
      <c r="P1103" s="21" t="str">
        <f>'Bruker data input page'!DT1103</f>
        <v>3B BKGD</v>
      </c>
      <c r="Q1103" s="21">
        <f>'Bruker data input page'!A1103</f>
        <v>65</v>
      </c>
      <c r="R1103" s="27">
        <f>'Bruker data input page'!B1103</f>
        <v>44769.043055555558</v>
      </c>
      <c r="S1103" s="22">
        <f>'Bruker data input page'!Y1103*Calibrations!H$97+Calibrations!I$97</f>
        <v>51.537204042487858</v>
      </c>
      <c r="T1103" s="23">
        <f>Calibrations!O$97*('Bruker data input page'!AK1103/0.5993)^2+Calibrations!P$97*('Bruker data input page'!AK1103/0.5993)+Calibrations!Q$97</f>
        <v>1.3568757216385301</v>
      </c>
      <c r="U1103" s="22">
        <f>Calibrations!$V$97*'Bruker data input page'!W1103^2+Calibrations!$W$97*'Bruker data input page'!W1103+Calibrations!$X$97</f>
        <v>16.986444686198656</v>
      </c>
      <c r="V1103" s="23">
        <f>('Bruker data input page'!AS1103/0.69943)*Calibrations!AC$97+Calibrations!AD$97</f>
        <v>9.8409741014943872</v>
      </c>
      <c r="W1103" s="23">
        <f>'Bruker data input page'!U1103*Calibrations!AQ$97+Calibrations!AR$97</f>
        <v>9.2247061292532173</v>
      </c>
      <c r="X1103" s="23">
        <f>Calibrations!AJ$97*('Bruker data input page'!AQ1103/0.77446)^2+('Bruker data input page'!AQ1103/0.77446)*Calibrations!AK$97+Calibrations!AL$97</f>
        <v>0.18751338813783341</v>
      </c>
      <c r="Y1103" s="23">
        <f>('Bruker data input page'!AI1103/0.7147)*Calibrations!AX$97+Calibrations!AY$97</f>
        <v>11.222781768286637</v>
      </c>
      <c r="Z1103" s="23">
        <f>('Bruker data input page'!AG1103/0.8302)*Calibrations!BE$97+Calibrations!BF$97</f>
        <v>0.28242375201869102</v>
      </c>
      <c r="AA1103" s="23">
        <f>((('Bruker data input page'!AA1103/0.436)^2)*Calibrations!BK$97)+(('Bruker data input page'!AA1103/0.436)*Calibrations!BL$97)+Calibrations!BM$97</f>
        <v>0.10988490097405006</v>
      </c>
      <c r="AB1103" s="24">
        <f>'Bruker data input page'!AM1103*Calibrations!BS$97*10000+Calibrations!BT$97</f>
        <v>249.21812458197695</v>
      </c>
      <c r="AC1103" s="24">
        <f>Calibrations!CA$97*('Bruker data input page'!AO1103*10000)^2+('Bruker data input page'!AO1103*10000)*Calibrations!CB$97+Calibrations!CC$97</f>
        <v>319.0176280038969</v>
      </c>
      <c r="AD1103" s="24">
        <f>'Bruker data input page'!AW1103*10000*Calibrations!CI$97+Calibrations!CJ$97</f>
        <v>109.11504908439916</v>
      </c>
      <c r="AE1103" s="24">
        <f>'Bruker data input page'!AY1103*10000*Calibrations!CP$97+Calibrations!CQ$97</f>
        <v>55.626702382040129</v>
      </c>
      <c r="AF1103" s="24">
        <f>Calibrations!$CW$97*('Bruker data input page'!BA1103*10000)^2+('Bruker data input page'!BA1103*10000)*Calibrations!$CX$97+Calibrations!$CY$97</f>
        <v>78.148513355605772</v>
      </c>
      <c r="AG1103" s="24">
        <f>'Bruker data input page'!BI1103*10000*Calibrations!DD$97+Calibrations!DE$97</f>
        <v>4.1610912678326706</v>
      </c>
      <c r="AH1103" s="24">
        <f>('Bruker data input page'!BK1103*10000)*Calibrations!DK$97+Calibrations!DL$97</f>
        <v>145.1715971653129</v>
      </c>
      <c r="AI1103" s="24">
        <f>Calibrations!DR$97*('Bruker data input page'!BM1103*10000)^2+('Bruker data input page'!BM1103*10000)*Calibrations!DS$97+Calibrations!DT$97</f>
        <v>35.02425495428713</v>
      </c>
      <c r="AJ1103" s="24">
        <f>Calibrations!DY$97*('Bruker data input page'!BO1103*10000)^2+Calibrations!DZ$97*('Bruker data input page'!BO1103*10000)+Calibrations!EA$97</f>
        <v>94.78830745234157</v>
      </c>
      <c r="AK1103" s="21"/>
      <c r="AL1103" s="21"/>
    </row>
    <row r="1104" spans="2:38">
      <c r="B1104" s="27">
        <f>'Bruker data input page'!B1781</f>
        <v>0</v>
      </c>
      <c r="C1104" s="21">
        <f>'Bruker data input page'!G1781</f>
        <v>0</v>
      </c>
      <c r="D1104" s="21">
        <f>'Bruker data input page'!H1781</f>
        <v>0</v>
      </c>
      <c r="E1104" s="26">
        <f>'Bruker data input page'!L1781</f>
        <v>0</v>
      </c>
      <c r="F1104" s="26"/>
      <c r="G1104" s="26" t="str">
        <f>'Bruker data input page'!DK1104</f>
        <v>393-U1560B-37R-1A</v>
      </c>
      <c r="H1104" s="26" t="str">
        <f>'Bruker data input page'!DL1104</f>
        <v>SHLF</v>
      </c>
      <c r="I1104" s="26">
        <f>'Bruker data input page'!DM1104</f>
        <v>0</v>
      </c>
      <c r="J1104" s="26">
        <f>'Bruker data input page'!DN1104</f>
        <v>0</v>
      </c>
      <c r="K1104" s="26" t="str">
        <f>'Bruker data input page'!DO1104</f>
        <v/>
      </c>
      <c r="L1104" s="26">
        <f>'Bruker data input page'!DP1104</f>
        <v>0</v>
      </c>
      <c r="M1104" s="26">
        <f>'Bruker data input page'!DQ1104</f>
        <v>0</v>
      </c>
      <c r="N1104" s="26">
        <f>'Bruker data input page'!DR1104</f>
        <v>0</v>
      </c>
      <c r="O1104" s="26">
        <f>'Bruker data input page'!DS1104</f>
        <v>52</v>
      </c>
      <c r="P1104" s="21" t="str">
        <f>'Bruker data input page'!DT1104</f>
        <v>5B ALT</v>
      </c>
      <c r="Q1104" s="21">
        <f>'Bruker data input page'!A1104</f>
        <v>66</v>
      </c>
      <c r="R1104" s="27">
        <f>'Bruker data input page'!B1104</f>
        <v>44769.044444444444</v>
      </c>
      <c r="S1104" s="22">
        <f>'Bruker data input page'!Y1104*Calibrations!H$97+Calibrations!I$97</f>
        <v>54.053587579606905</v>
      </c>
      <c r="T1104" s="23">
        <f>Calibrations!O$97*('Bruker data input page'!AK1104/0.5993)^2+Calibrations!P$97*('Bruker data input page'!AK1104/0.5993)+Calibrations!Q$97</f>
        <v>1.4033020744514983</v>
      </c>
      <c r="U1104" s="22">
        <f>Calibrations!$V$97*'Bruker data input page'!W1104^2+Calibrations!$W$97*'Bruker data input page'!W1104+Calibrations!$X$97</f>
        <v>19.209940793912214</v>
      </c>
      <c r="V1104" s="23">
        <f>('Bruker data input page'!AS1104/0.69943)*Calibrations!AC$97+Calibrations!AD$97</f>
        <v>9.2631436723353939</v>
      </c>
      <c r="W1104" s="23">
        <f>'Bruker data input page'!U1104*Calibrations!AQ$97+Calibrations!AR$97</f>
        <v>11.589393609350978</v>
      </c>
      <c r="X1104" s="23">
        <f>Calibrations!AJ$97*('Bruker data input page'!AQ1104/0.77446)^2+('Bruker data input page'!AQ1104/0.77446)*Calibrations!AK$97+Calibrations!AL$97</f>
        <v>0.13763643531207675</v>
      </c>
      <c r="Y1104" s="23">
        <f>('Bruker data input page'!AI1104/0.7147)*Calibrations!AX$97+Calibrations!AY$97</f>
        <v>11.544789424783261</v>
      </c>
      <c r="Z1104" s="23">
        <f>('Bruker data input page'!AG1104/0.8302)*Calibrations!BE$97+Calibrations!BF$97</f>
        <v>0.25918192859821476</v>
      </c>
      <c r="AA1104" s="23">
        <f>((('Bruker data input page'!AA1104/0.436)^2)*Calibrations!BK$97)+(('Bruker data input page'!AA1104/0.436)*Calibrations!BL$97)+Calibrations!BM$97</f>
        <v>8.7577972614902508E-2</v>
      </c>
      <c r="AB1104" s="24">
        <f>'Bruker data input page'!AM1104*Calibrations!BS$97*10000+Calibrations!BT$97</f>
        <v>330.67753232710567</v>
      </c>
      <c r="AC1104" s="24">
        <f>Calibrations!CA$97*('Bruker data input page'!AO1104*10000)^2+('Bruker data input page'!AO1104*10000)*Calibrations!CB$97+Calibrations!CC$97</f>
        <v>291.40793956595326</v>
      </c>
      <c r="AD1104" s="24">
        <f>'Bruker data input page'!AW1104*10000*Calibrations!CI$97+Calibrations!CJ$97</f>
        <v>102.19535213493293</v>
      </c>
      <c r="AE1104" s="24">
        <f>'Bruker data input page'!AY1104*10000*Calibrations!CP$97+Calibrations!CQ$97</f>
        <v>60.766508724054461</v>
      </c>
      <c r="AF1104" s="24">
        <f>Calibrations!$CW$97*('Bruker data input page'!BA1104*10000)^2+('Bruker data input page'!BA1104*10000)*Calibrations!$CX$97+Calibrations!$CY$97</f>
        <v>65.895924321780186</v>
      </c>
      <c r="AG1104" s="24">
        <f>'Bruker data input page'!BI1104*10000*Calibrations!DD$97+Calibrations!DE$97</f>
        <v>3.0310147047823475</v>
      </c>
      <c r="AH1104" s="24">
        <f>('Bruker data input page'!BK1104*10000)*Calibrations!DK$97+Calibrations!DL$97</f>
        <v>96.505894222373783</v>
      </c>
      <c r="AI1104" s="24">
        <f>Calibrations!DR$97*('Bruker data input page'!BM1104*10000)^2+('Bruker data input page'!BM1104*10000)*Calibrations!DS$97+Calibrations!DT$97</f>
        <v>29.725107834104254</v>
      </c>
      <c r="AJ1104" s="24">
        <f>Calibrations!DY$97*('Bruker data input page'!BO1104*10000)^2+Calibrations!DZ$97*('Bruker data input page'!BO1104*10000)+Calibrations!EA$97</f>
        <v>88.008253151795159</v>
      </c>
      <c r="AK1104" s="21"/>
      <c r="AL1104" s="21"/>
    </row>
    <row r="1105" spans="2:38">
      <c r="B1105" s="27">
        <f>'Bruker data input page'!B1782</f>
        <v>0</v>
      </c>
      <c r="C1105" s="21">
        <f>'Bruker data input page'!G1782</f>
        <v>0</v>
      </c>
      <c r="D1105" s="21">
        <f>'Bruker data input page'!H1782</f>
        <v>0</v>
      </c>
      <c r="E1105" s="26">
        <f>'Bruker data input page'!L1782</f>
        <v>0</v>
      </c>
      <c r="F1105" s="26"/>
      <c r="G1105" s="26" t="str">
        <f>'Bruker data input page'!DK1105</f>
        <v>393-U1560B-37R-1A</v>
      </c>
      <c r="H1105" s="26" t="str">
        <f>'Bruker data input page'!DL1105</f>
        <v>SHLF</v>
      </c>
      <c r="I1105" s="26">
        <f>'Bruker data input page'!DM1105</f>
        <v>0</v>
      </c>
      <c r="J1105" s="26">
        <f>'Bruker data input page'!DN1105</f>
        <v>0</v>
      </c>
      <c r="K1105" s="26" t="str">
        <f>'Bruker data input page'!DO1105</f>
        <v/>
      </c>
      <c r="L1105" s="26">
        <f>'Bruker data input page'!DP1105</f>
        <v>0</v>
      </c>
      <c r="M1105" s="26">
        <f>'Bruker data input page'!DQ1105</f>
        <v>0</v>
      </c>
      <c r="N1105" s="26">
        <f>'Bruker data input page'!DR1105</f>
        <v>0</v>
      </c>
      <c r="O1105" s="26">
        <f>'Bruker data input page'!DS1105</f>
        <v>64</v>
      </c>
      <c r="P1105" s="21" t="str">
        <f>'Bruker data input page'!DT1105</f>
        <v>6A ALT</v>
      </c>
      <c r="Q1105" s="21">
        <f>'Bruker data input page'!A1105</f>
        <v>67</v>
      </c>
      <c r="R1105" s="27">
        <f>'Bruker data input page'!B1105</f>
        <v>44769.047222222223</v>
      </c>
      <c r="S1105" s="22">
        <f>'Bruker data input page'!Y1105*Calibrations!H$97+Calibrations!I$97</f>
        <v>54.059765961208022</v>
      </c>
      <c r="T1105" s="23">
        <f>Calibrations!O$97*('Bruker data input page'!AK1105/0.5993)^2+Calibrations!P$97*('Bruker data input page'!AK1105/0.5993)+Calibrations!Q$97</f>
        <v>1.4826246595360355</v>
      </c>
      <c r="U1105" s="22">
        <f>Calibrations!$V$97*'Bruker data input page'!W1105^2+Calibrations!$W$97*'Bruker data input page'!W1105+Calibrations!$X$97</f>
        <v>17.270029940273787</v>
      </c>
      <c r="V1105" s="23">
        <f>('Bruker data input page'!AS1105/0.69943)*Calibrations!AC$97+Calibrations!AD$97</f>
        <v>9.6928825668481604</v>
      </c>
      <c r="W1105" s="23">
        <f>'Bruker data input page'!U1105*Calibrations!AQ$97+Calibrations!AR$97</f>
        <v>9.8820471015639342</v>
      </c>
      <c r="X1105" s="23">
        <f>Calibrations!AJ$97*('Bruker data input page'!AQ1105/0.77446)^2+('Bruker data input page'!AQ1105/0.77446)*Calibrations!AK$97+Calibrations!AL$97</f>
        <v>0.13393485258969812</v>
      </c>
      <c r="Y1105" s="23">
        <f>('Bruker data input page'!AI1105/0.7147)*Calibrations!AX$97+Calibrations!AY$97</f>
        <v>11.09504445206883</v>
      </c>
      <c r="Z1105" s="23">
        <f>('Bruker data input page'!AG1105/0.8302)*Calibrations!BE$97+Calibrations!BF$97</f>
        <v>0.29404466372892918</v>
      </c>
      <c r="AA1105" s="23">
        <f>((('Bruker data input page'!AA1105/0.436)^2)*Calibrations!BK$97)+(('Bruker data input page'!AA1105/0.436)*Calibrations!BL$97)+Calibrations!BM$97</f>
        <v>6.7713309818541942E-2</v>
      </c>
      <c r="AB1105" s="24">
        <f>'Bruker data input page'!AM1105*Calibrations!BS$97*10000+Calibrations!BT$97</f>
        <v>301.52363902884906</v>
      </c>
      <c r="AC1105" s="24">
        <f>Calibrations!CA$97*('Bruker data input page'!AO1105*10000)^2+('Bruker data input page'!AO1105*10000)*Calibrations!CB$97+Calibrations!CC$97</f>
        <v>282.65009418012357</v>
      </c>
      <c r="AD1105" s="24">
        <f>'Bruker data input page'!AW1105*10000*Calibrations!CI$97+Calibrations!CJ$97</f>
        <v>126.90855552588373</v>
      </c>
      <c r="AE1105" s="24">
        <f>'Bruker data input page'!AY1105*10000*Calibrations!CP$97+Calibrations!CQ$97</f>
        <v>59.738547455651592</v>
      </c>
      <c r="AF1105" s="24">
        <f>Calibrations!$CW$97*('Bruker data input page'!BA1105*10000)^2+('Bruker data input page'!BA1105*10000)*Calibrations!$CX$97+Calibrations!$CY$97</f>
        <v>67.281049961406254</v>
      </c>
      <c r="AG1105" s="24">
        <f>'Bruker data input page'!BI1105*10000*Calibrations!DD$97+Calibrations!DE$97</f>
        <v>4.1610912678326706</v>
      </c>
      <c r="AH1105" s="24">
        <f>('Bruker data input page'!BK1105*10000)*Calibrations!DK$97+Calibrations!DL$97</f>
        <v>89.553650944811025</v>
      </c>
      <c r="AI1105" s="24">
        <f>Calibrations!DR$97*('Bruker data input page'!BM1105*10000)^2+('Bruker data input page'!BM1105*10000)*Calibrations!DS$97+Calibrations!DT$97</f>
        <v>35.02425495428713</v>
      </c>
      <c r="AJ1105" s="24">
        <f>Calibrations!DY$97*('Bruker data input page'!BO1105*10000)^2+Calibrations!DZ$97*('Bruker data input page'!BO1105*10000)+Calibrations!EA$97</f>
        <v>91.400756067273065</v>
      </c>
      <c r="AK1105" s="21"/>
      <c r="AL1105" s="21"/>
    </row>
    <row r="1106" spans="2:38">
      <c r="B1106" s="27">
        <f>'Bruker data input page'!B1783</f>
        <v>0</v>
      </c>
      <c r="C1106" s="21">
        <f>'Bruker data input page'!G1783</f>
        <v>0</v>
      </c>
      <c r="D1106" s="21">
        <f>'Bruker data input page'!H1783</f>
        <v>0</v>
      </c>
      <c r="E1106" s="26">
        <f>'Bruker data input page'!L1783</f>
        <v>0</v>
      </c>
      <c r="F1106" s="26"/>
      <c r="G1106" s="26" t="str">
        <f>'Bruker data input page'!DK1106</f>
        <v>393-U1560B-37R-1A</v>
      </c>
      <c r="H1106" s="26" t="str">
        <f>'Bruker data input page'!DL1106</f>
        <v>SHLF</v>
      </c>
      <c r="I1106" s="26">
        <f>'Bruker data input page'!DM1106</f>
        <v>0</v>
      </c>
      <c r="J1106" s="26">
        <f>'Bruker data input page'!DN1106</f>
        <v>0</v>
      </c>
      <c r="K1106" s="26" t="str">
        <f>'Bruker data input page'!DO1106</f>
        <v/>
      </c>
      <c r="L1106" s="26">
        <f>'Bruker data input page'!DP1106</f>
        <v>0</v>
      </c>
      <c r="M1106" s="26">
        <f>'Bruker data input page'!DQ1106</f>
        <v>0</v>
      </c>
      <c r="N1106" s="26">
        <f>'Bruker data input page'!DR1106</f>
        <v>0</v>
      </c>
      <c r="O1106" s="26">
        <f>'Bruker data input page'!DS1106</f>
        <v>79</v>
      </c>
      <c r="P1106" s="21" t="str">
        <f>'Bruker data input page'!DT1106</f>
        <v>8A ALT</v>
      </c>
      <c r="Q1106" s="21">
        <f>'Bruker data input page'!A1106</f>
        <v>68</v>
      </c>
      <c r="R1106" s="27">
        <f>'Bruker data input page'!B1106</f>
        <v>44769.048611111109</v>
      </c>
      <c r="S1106" s="22">
        <f>'Bruker data input page'!Y1106*Calibrations!H$97+Calibrations!I$97</f>
        <v>49.883655258971835</v>
      </c>
      <c r="T1106" s="23">
        <f>Calibrations!O$97*('Bruker data input page'!AK1106/0.5993)^2+Calibrations!P$97*('Bruker data input page'!AK1106/0.5993)+Calibrations!Q$97</f>
        <v>1.6436734133665614</v>
      </c>
      <c r="U1106" s="22">
        <f>Calibrations!$V$97*'Bruker data input page'!W1106^2+Calibrations!$W$97*'Bruker data input page'!W1106+Calibrations!$X$97</f>
        <v>18.281366557883327</v>
      </c>
      <c r="V1106" s="23">
        <f>('Bruker data input page'!AS1106/0.69943)*Calibrations!AC$97+Calibrations!AD$97</f>
        <v>11.668012033791628</v>
      </c>
      <c r="W1106" s="23">
        <f>'Bruker data input page'!U1106*Calibrations!AQ$97+Calibrations!AR$97</f>
        <v>5.8587336798621585</v>
      </c>
      <c r="X1106" s="23">
        <f>Calibrations!AJ$97*('Bruker data input page'!AQ1106/0.77446)^2+('Bruker data input page'!AQ1106/0.77446)*Calibrations!AK$97+Calibrations!AL$97</f>
        <v>0.14125170275388155</v>
      </c>
      <c r="Y1106" s="23">
        <f>('Bruker data input page'!AI1106/0.7147)*Calibrations!AX$97+Calibrations!AY$97</f>
        <v>11.847765895907742</v>
      </c>
      <c r="Z1106" s="23">
        <f>('Bruker data input page'!AG1106/0.8302)*Calibrations!BE$97+Calibrations!BF$97</f>
        <v>0.29691216142366322</v>
      </c>
      <c r="AA1106" s="23">
        <f>((('Bruker data input page'!AA1106/0.436)^2)*Calibrations!BK$97)+(('Bruker data input page'!AA1106/0.436)*Calibrations!BL$97)+Calibrations!BM$97</f>
        <v>0.18475316231876626</v>
      </c>
      <c r="AB1106" s="24">
        <f>'Bruker data input page'!AM1106*Calibrations!BS$97*10000+Calibrations!BT$97</f>
        <v>322.96032527756711</v>
      </c>
      <c r="AC1106" s="24">
        <f>Calibrations!CA$97*('Bruker data input page'!AO1106*10000)^2+('Bruker data input page'!AO1106*10000)*Calibrations!CB$97+Calibrations!CC$97</f>
        <v>346.57518591698965</v>
      </c>
      <c r="AD1106" s="24">
        <f>'Bruker data input page'!AW1106*10000*Calibrations!CI$97+Calibrations!CJ$97</f>
        <v>56.723057895583487</v>
      </c>
      <c r="AE1106" s="24">
        <f>'Bruker data input page'!AY1106*10000*Calibrations!CP$97+Calibrations!CQ$97</f>
        <v>50.486896040025819</v>
      </c>
      <c r="AF1106" s="24">
        <f>Calibrations!$CW$97*('Bruker data input page'!BA1106*10000)^2+('Bruker data input page'!BA1106*10000)*Calibrations!$CX$97+Calibrations!$CY$97</f>
        <v>92.471411355031861</v>
      </c>
      <c r="AG1106" s="24">
        <f>'Bruker data input page'!BI1106*10000*Calibrations!DD$97+Calibrations!DE$97</f>
        <v>7.5513209569836386</v>
      </c>
      <c r="AH1106" s="24">
        <f>('Bruker data input page'!BK1106*10000)*Calibrations!DK$97+Calibrations!DL$97</f>
        <v>97.499071833454153</v>
      </c>
      <c r="AI1106" s="24">
        <f>Calibrations!DR$97*('Bruker data input page'!BM1106*10000)^2+('Bruker data input page'!BM1106*10000)*Calibrations!DS$97+Calibrations!DT$97</f>
        <v>37.141884889725318</v>
      </c>
      <c r="AJ1106" s="24">
        <f>Calibrations!DY$97*('Bruker data input page'!BO1106*10000)^2+Calibrations!DZ$97*('Bruker data input page'!BO1106*10000)+Calibrations!EA$97</f>
        <v>99.015783594038936</v>
      </c>
      <c r="AK1106" s="21"/>
      <c r="AL1106" s="21"/>
    </row>
    <row r="1107" spans="2:38">
      <c r="B1107" s="27">
        <f>'Bruker data input page'!B1784</f>
        <v>0</v>
      </c>
      <c r="C1107" s="21">
        <f>'Bruker data input page'!G1784</f>
        <v>0</v>
      </c>
      <c r="D1107" s="21">
        <f>'Bruker data input page'!H1784</f>
        <v>0</v>
      </c>
      <c r="E1107" s="26">
        <f>'Bruker data input page'!L1784</f>
        <v>0</v>
      </c>
      <c r="F1107" s="26"/>
      <c r="G1107" s="26" t="str">
        <f>'Bruker data input page'!DK1107</f>
        <v>393-U1560B-37R-1A</v>
      </c>
      <c r="H1107" s="26" t="str">
        <f>'Bruker data input page'!DL1107</f>
        <v>SHLF</v>
      </c>
      <c r="I1107" s="26">
        <f>'Bruker data input page'!DM1107</f>
        <v>0</v>
      </c>
      <c r="J1107" s="26">
        <f>'Bruker data input page'!DN1107</f>
        <v>0</v>
      </c>
      <c r="K1107" s="26" t="str">
        <f>'Bruker data input page'!DO1107</f>
        <v/>
      </c>
      <c r="L1107" s="26">
        <f>'Bruker data input page'!DP1107</f>
        <v>0</v>
      </c>
      <c r="M1107" s="26">
        <f>'Bruker data input page'!DQ1107</f>
        <v>0</v>
      </c>
      <c r="N1107" s="26">
        <f>'Bruker data input page'!DR1107</f>
        <v>0</v>
      </c>
      <c r="O1107" s="26">
        <f>'Bruker data input page'!DS1107</f>
        <v>98</v>
      </c>
      <c r="P1107" s="21" t="str">
        <f>'Bruker data input page'!DT1107</f>
        <v>11A ALT</v>
      </c>
      <c r="Q1107" s="21">
        <f>'Bruker data input page'!A1107</f>
        <v>69</v>
      </c>
      <c r="R1107" s="27">
        <f>'Bruker data input page'!B1107</f>
        <v>44769.051388888889</v>
      </c>
      <c r="S1107" s="22">
        <f>'Bruker data input page'!Y1107*Calibrations!H$97+Calibrations!I$97</f>
        <v>49.334492186656604</v>
      </c>
      <c r="T1107" s="23">
        <f>Calibrations!O$97*('Bruker data input page'!AK1107/0.5993)^2+Calibrations!P$97*('Bruker data input page'!AK1107/0.5993)+Calibrations!Q$97</f>
        <v>1.6810415063336468</v>
      </c>
      <c r="U1107" s="22">
        <f>Calibrations!$V$97*'Bruker data input page'!W1107^2+Calibrations!$W$97*'Bruker data input page'!W1107+Calibrations!$X$97</f>
        <v>18.291628895892089</v>
      </c>
      <c r="V1107" s="23">
        <f>('Bruker data input page'!AS1107/0.69943)*Calibrations!AC$97+Calibrations!AD$97</f>
        <v>11.610444867748392</v>
      </c>
      <c r="W1107" s="23">
        <f>'Bruker data input page'!U1107*Calibrations!AQ$97+Calibrations!AR$97</f>
        <v>8.0513524936785856</v>
      </c>
      <c r="X1107" s="23">
        <f>Calibrations!AJ$97*('Bruker data input page'!AQ1107/0.77446)^2+('Bruker data input page'!AQ1107/0.77446)*Calibrations!AK$97+Calibrations!AL$97</f>
        <v>0.17522911527230373</v>
      </c>
      <c r="Y1107" s="23">
        <f>('Bruker data input page'!AI1107/0.7147)*Calibrations!AX$97+Calibrations!AY$97</f>
        <v>11.444304766018359</v>
      </c>
      <c r="Z1107" s="23">
        <f>('Bruker data input page'!AG1107/0.8302)*Calibrations!BE$97+Calibrations!BF$97</f>
        <v>0.14659491384707651</v>
      </c>
      <c r="AA1107" s="23">
        <f>((('Bruker data input page'!AA1107/0.436)^2)*Calibrations!BK$97)+(('Bruker data input page'!AA1107/0.436)*Calibrations!BL$97)+Calibrations!BM$97</f>
        <v>0.21807796983897038</v>
      </c>
      <c r="AB1107" s="24">
        <f>'Bruker data input page'!AM1107*Calibrations!BS$97*10000+Calibrations!BT$97</f>
        <v>337.53727192669544</v>
      </c>
      <c r="AC1107" s="24">
        <f>Calibrations!CA$97*('Bruker data input page'!AO1107*10000)^2+('Bruker data input page'!AO1107*10000)*Calibrations!CB$97+Calibrations!CC$97</f>
        <v>278.68735714131827</v>
      </c>
      <c r="AD1107" s="24">
        <f>'Bruker data input page'!AW1107*10000*Calibrations!CI$97+Calibrations!CJ$97</f>
        <v>80.447733150896241</v>
      </c>
      <c r="AE1107" s="24">
        <f>'Bruker data input page'!AY1107*10000*Calibrations!CP$97+Calibrations!CQ$97</f>
        <v>57.682624918845853</v>
      </c>
      <c r="AF1107" s="24">
        <f>Calibrations!$CW$97*('Bruker data input page'!BA1107*10000)^2+('Bruker data input page'!BA1107*10000)*Calibrations!$CX$97+Calibrations!$CY$97</f>
        <v>113.19505111597859</v>
      </c>
      <c r="AG1107" s="24">
        <f>'Bruker data input page'!BI1107*10000*Calibrations!DD$97+Calibrations!DE$97</f>
        <v>1.9009381417320252</v>
      </c>
      <c r="AH1107" s="24">
        <f>('Bruker data input page'!BK1107*10000)*Calibrations!DK$97+Calibrations!DL$97</f>
        <v>105.44449272209728</v>
      </c>
      <c r="AI1107" s="24">
        <f>Calibrations!DR$97*('Bruker data input page'!BM1107*10000)^2+('Bruker data input page'!BM1107*10000)*Calibrations!DS$97+Calibrations!DT$97</f>
        <v>36.083214844337292</v>
      </c>
      <c r="AJ1107" s="24">
        <f>Calibrations!DY$97*('Bruker data input page'!BO1107*10000)^2+Calibrations!DZ$97*('Bruker data input page'!BO1107*10000)+Calibrations!EA$97</f>
        <v>97.325721549311766</v>
      </c>
      <c r="AK1107" s="21"/>
      <c r="AL1107" s="21"/>
    </row>
    <row r="1108" spans="2:38">
      <c r="B1108" s="27">
        <f>'Bruker data input page'!B1785</f>
        <v>0</v>
      </c>
      <c r="C1108" s="21">
        <f>'Bruker data input page'!G1785</f>
        <v>0</v>
      </c>
      <c r="D1108" s="21">
        <f>'Bruker data input page'!H1785</f>
        <v>0</v>
      </c>
      <c r="E1108" s="26">
        <f>'Bruker data input page'!L1785</f>
        <v>0</v>
      </c>
      <c r="F1108" s="26"/>
      <c r="G1108" s="26" t="str">
        <f>'Bruker data input page'!DK1108</f>
        <v>393-U1560B-37R-1A</v>
      </c>
      <c r="H1108" s="26" t="str">
        <f>'Bruker data input page'!DL1108</f>
        <v>SHLF</v>
      </c>
      <c r="I1108" s="26">
        <f>'Bruker data input page'!DM1108</f>
        <v>0</v>
      </c>
      <c r="J1108" s="26">
        <f>'Bruker data input page'!DN1108</f>
        <v>0</v>
      </c>
      <c r="K1108" s="26" t="str">
        <f>'Bruker data input page'!DO1108</f>
        <v/>
      </c>
      <c r="L1108" s="26">
        <f>'Bruker data input page'!DP1108</f>
        <v>0</v>
      </c>
      <c r="M1108" s="26">
        <f>'Bruker data input page'!DQ1108</f>
        <v>0</v>
      </c>
      <c r="N1108" s="26">
        <f>'Bruker data input page'!DR1108</f>
        <v>0</v>
      </c>
      <c r="O1108" s="26">
        <f>'Bruker data input page'!DS1108</f>
        <v>105</v>
      </c>
      <c r="P1108" s="21" t="str">
        <f>'Bruker data input page'!DT1108</f>
        <v>12A ALT</v>
      </c>
      <c r="Q1108" s="21">
        <f>'Bruker data input page'!A1108</f>
        <v>70</v>
      </c>
      <c r="R1108" s="27">
        <f>'Bruker data input page'!B1108</f>
        <v>44769.053472222222</v>
      </c>
      <c r="S1108" s="22">
        <f>'Bruker data input page'!Y1108*Calibrations!H$97+Calibrations!I$97</f>
        <v>50.272655669781017</v>
      </c>
      <c r="T1108" s="23">
        <f>Calibrations!O$97*('Bruker data input page'!AK1108/0.5993)^2+Calibrations!P$97*('Bruker data input page'!AK1108/0.5993)+Calibrations!Q$97</f>
        <v>1.5484985484700013</v>
      </c>
      <c r="U1108" s="22">
        <f>Calibrations!$V$97*'Bruker data input page'!W1108^2+Calibrations!$W$97*'Bruker data input page'!W1108+Calibrations!$X$97</f>
        <v>19.001387003220664</v>
      </c>
      <c r="V1108" s="23">
        <f>('Bruker data input page'!AS1108/0.69943)*Calibrations!AC$97+Calibrations!AD$97</f>
        <v>11.034197535655586</v>
      </c>
      <c r="W1108" s="23">
        <f>'Bruker data input page'!U1108*Calibrations!AQ$97+Calibrations!AR$97</f>
        <v>7.8210898177897423</v>
      </c>
      <c r="X1108" s="23">
        <f>Calibrations!AJ$97*('Bruker data input page'!AQ1108/0.77446)^2+('Bruker data input page'!AQ1108/0.77446)*Calibrations!AK$97+Calibrations!AL$97</f>
        <v>0.14737072463315898</v>
      </c>
      <c r="Y1108" s="23">
        <f>('Bruker data input page'!AI1108/0.7147)*Calibrations!AX$97+Calibrations!AY$97</f>
        <v>11.356304564857581</v>
      </c>
      <c r="Z1108" s="23">
        <f>('Bruker data input page'!AG1108/0.8302)*Calibrations!BE$97+Calibrations!BF$97</f>
        <v>0.18477790946643038</v>
      </c>
      <c r="AA1108" s="23">
        <f>((('Bruker data input page'!AA1108/0.436)^2)*Calibrations!BK$97)+(('Bruker data input page'!AA1108/0.436)*Calibrations!BL$97)+Calibrations!BM$97</f>
        <v>0.16256242332843557</v>
      </c>
      <c r="AB1108" s="24">
        <f>'Bruker data input page'!AM1108*Calibrations!BS$97*10000+Calibrations!BT$97</f>
        <v>344.39701152628527</v>
      </c>
      <c r="AC1108" s="24">
        <f>Calibrations!CA$97*('Bruker data input page'!AO1108*10000)^2+('Bruker data input page'!AO1108*10000)*Calibrations!CB$97+Calibrations!CC$97</f>
        <v>311.89319039874329</v>
      </c>
      <c r="AD1108" s="24">
        <f>'Bruker data input page'!AW1108*10000*Calibrations!CI$97+Calibrations!CJ$97</f>
        <v>75.505092472706082</v>
      </c>
      <c r="AE1108" s="24">
        <f>'Bruker data input page'!AY1108*10000*Calibrations!CP$97+Calibrations!CQ$97</f>
        <v>59.738547455651592</v>
      </c>
      <c r="AF1108" s="24">
        <f>Calibrations!$CW$97*('Bruker data input page'!BA1108*10000)^2+('Bruker data input page'!BA1108*10000)*Calibrations!$CX$97+Calibrations!$CY$97</f>
        <v>93.737902704208523</v>
      </c>
      <c r="AG1108" s="24">
        <f>'Bruker data input page'!BI1108*10000*Calibrations!DD$97+Calibrations!DE$97</f>
        <v>1.9009381417320252</v>
      </c>
      <c r="AH1108" s="24">
        <f>('Bruker data input page'!BK1108*10000)*Calibrations!DK$97+Calibrations!DL$97</f>
        <v>105.44449272209728</v>
      </c>
      <c r="AI1108" s="24">
        <f>Calibrations!DR$97*('Bruker data input page'!BM1108*10000)^2+('Bruker data input page'!BM1108*10000)*Calibrations!DS$97+Calibrations!DT$97</f>
        <v>35.02425495428713</v>
      </c>
      <c r="AJ1108" s="24">
        <f>Calibrations!DY$97*('Bruker data input page'!BO1108*10000)^2+Calibrations!DZ$97*('Bruker data input page'!BO1108*10000)+Calibrations!EA$97</f>
        <v>99.015783594038936</v>
      </c>
      <c r="AK1108" s="21"/>
      <c r="AL1108" s="21"/>
    </row>
    <row r="1109" spans="2:38">
      <c r="B1109" s="27">
        <f>'Bruker data input page'!B1786</f>
        <v>0</v>
      </c>
      <c r="C1109" s="21">
        <f>'Bruker data input page'!G1786</f>
        <v>0</v>
      </c>
      <c r="D1109" s="21">
        <f>'Bruker data input page'!H1786</f>
        <v>0</v>
      </c>
      <c r="E1109" s="26">
        <f>'Bruker data input page'!L1786</f>
        <v>0</v>
      </c>
      <c r="F1109" s="26"/>
      <c r="G1109" s="26" t="str">
        <f>'Bruker data input page'!DK1109</f>
        <v>393-U1560B-38R-1A</v>
      </c>
      <c r="H1109" s="26" t="str">
        <f>'Bruker data input page'!DL1109</f>
        <v>SHLF</v>
      </c>
      <c r="I1109" s="26">
        <f>'Bruker data input page'!DM1109</f>
        <v>0</v>
      </c>
      <c r="J1109" s="26">
        <f>'Bruker data input page'!DN1109</f>
        <v>0</v>
      </c>
      <c r="K1109" s="26" t="str">
        <f>'Bruker data input page'!DO1109</f>
        <v/>
      </c>
      <c r="L1109" s="26">
        <f>'Bruker data input page'!DP1109</f>
        <v>0</v>
      </c>
      <c r="M1109" s="26">
        <f>'Bruker data input page'!DQ1109</f>
        <v>0</v>
      </c>
      <c r="N1109" s="26">
        <f>'Bruker data input page'!DR1109</f>
        <v>0</v>
      </c>
      <c r="O1109" s="26">
        <f>'Bruker data input page'!DS1109</f>
        <v>2</v>
      </c>
      <c r="P1109" s="21" t="str">
        <f>'Bruker data input page'!DT1109</f>
        <v>1A BKGD</v>
      </c>
      <c r="Q1109" s="21">
        <f>'Bruker data input page'!A1109</f>
        <v>71</v>
      </c>
      <c r="R1109" s="27">
        <f>'Bruker data input page'!B1109</f>
        <v>44769.061111111114</v>
      </c>
      <c r="S1109" s="22">
        <f>'Bruker data input page'!Y1109*Calibrations!H$97+Calibrations!I$97</f>
        <v>54.56520510219223</v>
      </c>
      <c r="T1109" s="23">
        <f>Calibrations!O$97*('Bruker data input page'!AK1109/0.5993)^2+Calibrations!P$97*('Bruker data input page'!AK1109/0.5993)+Calibrations!Q$97</f>
        <v>1.5350384053418191</v>
      </c>
      <c r="U1109" s="22">
        <f>Calibrations!$V$97*'Bruker data input page'!W1109^2+Calibrations!$W$97*'Bruker data input page'!W1109+Calibrations!$X$97</f>
        <v>18.274900171465514</v>
      </c>
      <c r="V1109" s="23">
        <f>('Bruker data input page'!AS1109/0.69943)*Calibrations!AC$97+Calibrations!AD$97</f>
        <v>10.332165945758311</v>
      </c>
      <c r="W1109" s="23">
        <f>'Bruker data input page'!U1109*Calibrations!AQ$97+Calibrations!AR$97</f>
        <v>9.8911338738282311</v>
      </c>
      <c r="X1109" s="23">
        <f>Calibrations!AJ$97*('Bruker data input page'!AQ1109/0.77446)^2+('Bruker data input page'!AQ1109/0.77446)*Calibrations!AK$97+Calibrations!AL$97</f>
        <v>0.15392413987719317</v>
      </c>
      <c r="Y1109" s="23">
        <f>('Bruker data input page'!AI1109/0.7147)*Calibrations!AX$97+Calibrations!AY$97</f>
        <v>11.512360284909136</v>
      </c>
      <c r="Z1109" s="23">
        <f>('Bruker data input page'!AG1109/0.8302)*Calibrations!BE$97+Calibrations!BF$97</f>
        <v>0.25631443090348072</v>
      </c>
      <c r="AA1109" s="23">
        <f>((('Bruker data input page'!AA1109/0.436)^2)*Calibrations!BK$97)+(('Bruker data input page'!AA1109/0.436)*Calibrations!BL$97)+Calibrations!BM$97</f>
        <v>5.0755226447105797E-2</v>
      </c>
      <c r="AB1109" s="24">
        <f>'Bruker data input page'!AM1109*Calibrations!BS$97*10000+Calibrations!BT$97</f>
        <v>364.97623032505459</v>
      </c>
      <c r="AC1109" s="24">
        <f>Calibrations!CA$97*('Bruker data input page'!AO1109*10000)^2+('Bruker data input page'!AO1109*10000)*Calibrations!CB$97+Calibrations!CC$97</f>
        <v>252.93925159045548</v>
      </c>
      <c r="AD1109" s="24">
        <f>'Bruker data input page'!AW1109*10000*Calibrations!CI$97+Calibrations!CJ$97</f>
        <v>97.252711456742787</v>
      </c>
      <c r="AE1109" s="24">
        <f>'Bruker data input page'!AY1109*10000*Calibrations!CP$97+Calibrations!CQ$97</f>
        <v>60.766508724054461</v>
      </c>
      <c r="AF1109" s="24">
        <f>Calibrations!$CW$97*('Bruker data input page'!BA1109*10000)^2+('Bruker data input page'!BA1109*10000)*Calibrations!$CX$97+Calibrations!$CY$97</f>
        <v>82.125938838809802</v>
      </c>
      <c r="AG1109" s="24">
        <f>'Bruker data input page'!BI1109*10000*Calibrations!DD$97+Calibrations!DE$97</f>
        <v>4.1610912678326706</v>
      </c>
      <c r="AH1109" s="24">
        <f>('Bruker data input page'!BK1109*10000)*Calibrations!DK$97+Calibrations!DL$97</f>
        <v>88.560473333730641</v>
      </c>
      <c r="AI1109" s="24">
        <f>Calibrations!DR$97*('Bruker data input page'!BM1109*10000)^2+('Bruker data input page'!BM1109*10000)*Calibrations!DS$97+Calibrations!DT$97</f>
        <v>35.02425495428713</v>
      </c>
      <c r="AJ1109" s="24">
        <f>Calibrations!DY$97*('Bruker data input page'!BO1109*10000)^2+Calibrations!DZ$97*('Bruker data input page'!BO1109*10000)+Calibrations!EA$97</f>
        <v>89.705123550835296</v>
      </c>
      <c r="AK1109" s="21"/>
      <c r="AL1109" s="21"/>
    </row>
    <row r="1110" spans="2:38">
      <c r="B1110" s="27">
        <f>'Bruker data input page'!B1787</f>
        <v>0</v>
      </c>
      <c r="C1110" s="21">
        <f>'Bruker data input page'!G1787</f>
        <v>0</v>
      </c>
      <c r="D1110" s="21">
        <f>'Bruker data input page'!H1787</f>
        <v>0</v>
      </c>
      <c r="E1110" s="26">
        <f>'Bruker data input page'!L1787</f>
        <v>0</v>
      </c>
      <c r="F1110" s="26"/>
      <c r="G1110" s="26" t="str">
        <f>'Bruker data input page'!DK1110</f>
        <v>393-U1560B-38R-1A</v>
      </c>
      <c r="H1110" s="26" t="str">
        <f>'Bruker data input page'!DL1110</f>
        <v>SHLF</v>
      </c>
      <c r="I1110" s="26">
        <f>'Bruker data input page'!DM1110</f>
        <v>0</v>
      </c>
      <c r="J1110" s="26">
        <f>'Bruker data input page'!DN1110</f>
        <v>0</v>
      </c>
      <c r="K1110" s="26" t="str">
        <f>'Bruker data input page'!DO1110</f>
        <v/>
      </c>
      <c r="L1110" s="26">
        <f>'Bruker data input page'!DP1110</f>
        <v>0</v>
      </c>
      <c r="M1110" s="26">
        <f>'Bruker data input page'!DQ1110</f>
        <v>0</v>
      </c>
      <c r="N1110" s="26">
        <f>'Bruker data input page'!DR1110</f>
        <v>0</v>
      </c>
      <c r="O1110" s="26">
        <f>'Bruker data input page'!DS1110</f>
        <v>21</v>
      </c>
      <c r="P1110" s="21" t="str">
        <f>'Bruker data input page'!DT1110</f>
        <v>4A ALT</v>
      </c>
      <c r="Q1110" s="21">
        <f>'Bruker data input page'!A1110</f>
        <v>72</v>
      </c>
      <c r="R1110" s="27">
        <f>'Bruker data input page'!B1110</f>
        <v>44769.0625</v>
      </c>
      <c r="S1110" s="22">
        <f>'Bruker data input page'!Y1110*Calibrations!H$97+Calibrations!I$97</f>
        <v>49.067158367377225</v>
      </c>
      <c r="T1110" s="23">
        <f>Calibrations!O$97*('Bruker data input page'!AK1110/0.5993)^2+Calibrations!P$97*('Bruker data input page'!AK1110/0.5993)+Calibrations!Q$97</f>
        <v>1.6459258563652994</v>
      </c>
      <c r="U1110" s="22">
        <f>Calibrations!$V$97*'Bruker data input page'!W1110^2+Calibrations!$W$97*'Bruker data input page'!W1110+Calibrations!$X$97</f>
        <v>16.662050151057528</v>
      </c>
      <c r="V1110" s="23">
        <f>('Bruker data input page'!AS1110/0.69943)*Calibrations!AC$97+Calibrations!AD$97</f>
        <v>11.325487395834367</v>
      </c>
      <c r="W1110" s="23">
        <f>'Bruker data input page'!U1110*Calibrations!AQ$97+Calibrations!AR$97</f>
        <v>6.5464283382472237</v>
      </c>
      <c r="X1110" s="23">
        <f>Calibrations!AJ$97*('Bruker data input page'!AQ1110/0.77446)^2+('Bruker data input page'!AQ1110/0.77446)*Calibrations!AK$97+Calibrations!AL$97</f>
        <v>0.2146244933222427</v>
      </c>
      <c r="Y1110" s="23">
        <f>('Bruker data input page'!AI1110/0.7147)*Calibrations!AX$97+Calibrations!AY$97</f>
        <v>10.741521152595944</v>
      </c>
      <c r="Z1110" s="23">
        <f>('Bruker data input page'!AG1110/0.8302)*Calibrations!BE$97+Calibrations!BF$97</f>
        <v>0.3311712128291705</v>
      </c>
      <c r="AA1110" s="23">
        <f>((('Bruker data input page'!AA1110/0.436)^2)*Calibrations!BK$97)+(('Bruker data input page'!AA1110/0.436)*Calibrations!BL$97)+Calibrations!BM$97</f>
        <v>0.12710576949214025</v>
      </c>
      <c r="AB1110" s="24">
        <f>'Bruker data input page'!AM1110*Calibrations!BS$97*10000+Calibrations!BT$97</f>
        <v>252.64799438177181</v>
      </c>
      <c r="AC1110" s="24">
        <f>Calibrations!CA$97*('Bruker data input page'!AO1110*10000)^2+('Bruker data input page'!AO1110*10000)*Calibrations!CB$97+Calibrations!CC$97</f>
        <v>291.40793956595326</v>
      </c>
      <c r="AD1110" s="24">
        <f>'Bruker data input page'!AW1110*10000*Calibrations!CI$97+Calibrations!CJ$97</f>
        <v>101.20682399929491</v>
      </c>
      <c r="AE1110" s="24">
        <f>'Bruker data input page'!AY1110*10000*Calibrations!CP$97+Calibrations!CQ$97</f>
        <v>60.766508724054461</v>
      </c>
      <c r="AF1110" s="24">
        <f>Calibrations!$CW$97*('Bruker data input page'!BA1110*10000)^2+('Bruker data input page'!BA1110*10000)*Calibrations!$CX$97+Calibrations!$CY$97</f>
        <v>103.6562917748126</v>
      </c>
      <c r="AG1110" s="24">
        <f>'Bruker data input page'!BI1110*10000*Calibrations!DD$97+Calibrations!DE$97</f>
        <v>5.2911678308829933</v>
      </c>
      <c r="AH1110" s="24">
        <f>('Bruker data input page'!BK1110*10000)*Calibrations!DK$97+Calibrations!DL$97</f>
        <v>110.41038077749923</v>
      </c>
      <c r="AI1110" s="24">
        <f>Calibrations!DR$97*('Bruker data input page'!BM1110*10000)^2+('Bruker data input page'!BM1110*10000)*Calibrations!DS$97+Calibrations!DT$97</f>
        <v>36.083214844337292</v>
      </c>
      <c r="AJ1110" s="24">
        <f>Calibrations!DY$97*('Bruker data input page'!BO1110*10000)^2+Calibrations!DZ$97*('Bruker data input page'!BO1110*10000)+Calibrations!EA$97</f>
        <v>96.480226320972292</v>
      </c>
      <c r="AK1110" s="21"/>
      <c r="AL1110" s="21"/>
    </row>
    <row r="1111" spans="2:38">
      <c r="B1111" s="27">
        <f>'Bruker data input page'!B1788</f>
        <v>0</v>
      </c>
      <c r="C1111" s="21">
        <f>'Bruker data input page'!G1788</f>
        <v>0</v>
      </c>
      <c r="D1111" s="21">
        <f>'Bruker data input page'!H1788</f>
        <v>0</v>
      </c>
      <c r="E1111" s="26">
        <f>'Bruker data input page'!L1788</f>
        <v>0</v>
      </c>
      <c r="F1111" s="26"/>
      <c r="G1111" s="26" t="str">
        <f>'Bruker data input page'!DK1111</f>
        <v>393-U1560B-38R-1A</v>
      </c>
      <c r="H1111" s="26" t="str">
        <f>'Bruker data input page'!DL1111</f>
        <v>SHLF</v>
      </c>
      <c r="I1111" s="26">
        <f>'Bruker data input page'!DM1111</f>
        <v>0</v>
      </c>
      <c r="J1111" s="26">
        <f>'Bruker data input page'!DN1111</f>
        <v>0</v>
      </c>
      <c r="K1111" s="26" t="str">
        <f>'Bruker data input page'!DO1111</f>
        <v/>
      </c>
      <c r="L1111" s="26">
        <f>'Bruker data input page'!DP1111</f>
        <v>0</v>
      </c>
      <c r="M1111" s="26">
        <f>'Bruker data input page'!DQ1111</f>
        <v>0</v>
      </c>
      <c r="N1111" s="26">
        <f>'Bruker data input page'!DR1111</f>
        <v>0</v>
      </c>
      <c r="O1111" s="26">
        <f>'Bruker data input page'!DS1111</f>
        <v>36</v>
      </c>
      <c r="P1111" s="21" t="str">
        <f>'Bruker data input page'!DT1111</f>
        <v>6A ALT</v>
      </c>
      <c r="Q1111" s="21">
        <f>'Bruker data input page'!A1111</f>
        <v>73</v>
      </c>
      <c r="R1111" s="27">
        <f>'Bruker data input page'!B1111</f>
        <v>44769.064583333333</v>
      </c>
      <c r="S1111" s="22">
        <f>'Bruker data input page'!Y1111*Calibrations!H$97+Calibrations!I$97</f>
        <v>51.982879222984266</v>
      </c>
      <c r="T1111" s="23">
        <f>Calibrations!O$97*('Bruker data input page'!AK1111/0.5993)^2+Calibrations!P$97*('Bruker data input page'!AK1111/0.5993)+Calibrations!Q$97</f>
        <v>1.6174781655073289</v>
      </c>
      <c r="U1111" s="22">
        <f>Calibrations!$V$97*'Bruker data input page'!W1111^2+Calibrations!$W$97*'Bruker data input page'!W1111+Calibrations!$X$97</f>
        <v>18.918707811182411</v>
      </c>
      <c r="V1111" s="23">
        <f>('Bruker data input page'!AS1111/0.69943)*Calibrations!AC$97+Calibrations!AD$97</f>
        <v>11.585403150519584</v>
      </c>
      <c r="W1111" s="23">
        <f>'Bruker data input page'!U1111*Calibrations!AQ$97+Calibrations!AR$97</f>
        <v>7.7126285573584736</v>
      </c>
      <c r="X1111" s="23">
        <f>Calibrations!AJ$97*('Bruker data input page'!AQ1111/0.77446)^2+('Bruker data input page'!AQ1111/0.77446)*Calibrations!AK$97+Calibrations!AL$97</f>
        <v>0.17030336594703782</v>
      </c>
      <c r="Y1111" s="23">
        <f>('Bruker data input page'!AI1111/0.7147)*Calibrations!AX$97+Calibrations!AY$97</f>
        <v>11.634616619739766</v>
      </c>
      <c r="Z1111" s="23">
        <f>('Bruker data input page'!AG1111/0.8302)*Calibrations!BE$97+Calibrations!BF$97</f>
        <v>0.55393050743061834</v>
      </c>
      <c r="AA1111" s="23">
        <f>((('Bruker data input page'!AA1111/0.436)^2)*Calibrations!BK$97)+(('Bruker data input page'!AA1111/0.436)*Calibrations!BL$97)+Calibrations!BM$97</f>
        <v>0.17496352761246453</v>
      </c>
      <c r="AB1111" s="24">
        <f>'Bruker data input page'!AM1111*Calibrations!BS$97*10000+Calibrations!BT$97</f>
        <v>376.98077462433673</v>
      </c>
      <c r="AC1111" s="24">
        <f>Calibrations!CA$97*('Bruker data input page'!AO1111*10000)^2+('Bruker data input page'!AO1111*10000)*Calibrations!CB$97+Calibrations!CC$97</f>
        <v>329.37953989576636</v>
      </c>
      <c r="AD1111" s="24">
        <f>'Bruker data input page'!AW1111*10000*Calibrations!CI$97+Calibrations!CJ$97</f>
        <v>80.447733150896241</v>
      </c>
      <c r="AE1111" s="24">
        <f>'Bruker data input page'!AY1111*10000*Calibrations!CP$97+Calibrations!CQ$97</f>
        <v>61.794469992457316</v>
      </c>
      <c r="AF1111" s="24">
        <f>Calibrations!$CW$97*('Bruker data input page'!BA1111*10000)^2+('Bruker data input page'!BA1111*10000)*Calibrations!$CX$97+Calibrations!$CY$97</f>
        <v>108.47312516157537</v>
      </c>
      <c r="AG1111" s="24">
        <f>'Bruker data input page'!BI1111*10000*Calibrations!DD$97+Calibrations!DE$97</f>
        <v>7.5513209569836386</v>
      </c>
      <c r="AH1111" s="24">
        <f>('Bruker data input page'!BK1111*10000)*Calibrations!DK$97+Calibrations!DL$97</f>
        <v>94.519539000212987</v>
      </c>
      <c r="AI1111" s="24">
        <f>Calibrations!DR$97*('Bruker data input page'!BM1111*10000)^2+('Bruker data input page'!BM1111*10000)*Calibrations!DS$97+Calibrations!DT$97</f>
        <v>32.905465640200383</v>
      </c>
      <c r="AJ1111" s="24">
        <f>Calibrations!DY$97*('Bruker data input page'!BO1111*10000)^2+Calibrations!DZ$97*('Bruker data input page'!BO1111*10000)+Calibrations!EA$97</f>
        <v>102.39219403568623</v>
      </c>
      <c r="AK1111" s="21"/>
      <c r="AL1111" s="21"/>
    </row>
    <row r="1112" spans="2:38">
      <c r="B1112" s="27">
        <f>'Bruker data input page'!B1789</f>
        <v>0</v>
      </c>
      <c r="C1112" s="21">
        <f>'Bruker data input page'!G1789</f>
        <v>0</v>
      </c>
      <c r="D1112" s="21">
        <f>'Bruker data input page'!H1789</f>
        <v>0</v>
      </c>
      <c r="E1112" s="26">
        <f>'Bruker data input page'!L1789</f>
        <v>0</v>
      </c>
      <c r="F1112" s="26"/>
      <c r="G1112" s="26" t="str">
        <f>'Bruker data input page'!DK1112</f>
        <v>393-U1560B-38R-1A</v>
      </c>
      <c r="H1112" s="26" t="str">
        <f>'Bruker data input page'!DL1112</f>
        <v>SHLF</v>
      </c>
      <c r="I1112" s="26">
        <f>'Bruker data input page'!DM1112</f>
        <v>0</v>
      </c>
      <c r="J1112" s="26">
        <f>'Bruker data input page'!DN1112</f>
        <v>0</v>
      </c>
      <c r="K1112" s="26" t="str">
        <f>'Bruker data input page'!DO1112</f>
        <v/>
      </c>
      <c r="L1112" s="26">
        <f>'Bruker data input page'!DP1112</f>
        <v>0</v>
      </c>
      <c r="M1112" s="26">
        <f>'Bruker data input page'!DQ1112</f>
        <v>0</v>
      </c>
      <c r="N1112" s="26">
        <f>'Bruker data input page'!DR1112</f>
        <v>0</v>
      </c>
      <c r="O1112" s="26">
        <f>'Bruker data input page'!DS1112</f>
        <v>56</v>
      </c>
      <c r="P1112" s="21" t="str">
        <f>'Bruker data input page'!DT1112</f>
        <v>8B BKGD</v>
      </c>
      <c r="Q1112" s="21">
        <f>'Bruker data input page'!A1112</f>
        <v>74</v>
      </c>
      <c r="R1112" s="27">
        <f>'Bruker data input page'!B1112</f>
        <v>44769.066666666666</v>
      </c>
      <c r="S1112" s="22">
        <f>'Bruker data input page'!Y1112*Calibrations!H$97+Calibrations!I$97</f>
        <v>56.274121690056781</v>
      </c>
      <c r="T1112" s="23">
        <f>Calibrations!O$97*('Bruker data input page'!AK1112/0.5993)^2+Calibrations!P$97*('Bruker data input page'!AK1112/0.5993)+Calibrations!Q$97</f>
        <v>1.56490947447898</v>
      </c>
      <c r="U1112" s="22">
        <f>Calibrations!$V$97*'Bruker data input page'!W1112^2+Calibrations!$W$97*'Bruker data input page'!W1112+Calibrations!$X$97</f>
        <v>19.076196698804001</v>
      </c>
      <c r="V1112" s="23">
        <f>('Bruker data input page'!AS1112/0.69943)*Calibrations!AC$97+Calibrations!AD$97</f>
        <v>10.48831688365059</v>
      </c>
      <c r="W1112" s="23">
        <f>'Bruker data input page'!U1112*Calibrations!AQ$97+Calibrations!AR$97</f>
        <v>11.388324606055935</v>
      </c>
      <c r="X1112" s="23">
        <f>Calibrations!AJ$97*('Bruker data input page'!AQ1112/0.77446)^2+('Bruker data input page'!AQ1112/0.77446)*Calibrations!AK$97+Calibrations!AL$97</f>
        <v>0.15438776056444659</v>
      </c>
      <c r="Y1112" s="23">
        <f>('Bruker data input page'!AI1112/0.7147)*Calibrations!AX$97+Calibrations!AY$97</f>
        <v>11.257646899888403</v>
      </c>
      <c r="Z1112" s="23">
        <f>('Bruker data input page'!AG1112/0.8302)*Calibrations!BE$97+Calibrations!BF$97</f>
        <v>0.27759428221703358</v>
      </c>
      <c r="AA1112" s="23">
        <f>((('Bruker data input page'!AA1112/0.436)^2)*Calibrations!BK$97)+(('Bruker data input page'!AA1112/0.436)*Calibrations!BL$97)+Calibrations!BM$97</f>
        <v>0.12300136407292712</v>
      </c>
      <c r="AB1112" s="24">
        <f>'Bruker data input page'!AM1112*Calibrations!BS$97*10000+Calibrations!BT$97</f>
        <v>383.84051422392656</v>
      </c>
      <c r="AC1112" s="24">
        <f>Calibrations!CA$97*('Bruker data input page'!AO1112*10000)^2+('Bruker data input page'!AO1112*10000)*Calibrations!CB$97+Calibrations!CC$97</f>
        <v>319.0176280038969</v>
      </c>
      <c r="AD1112" s="24">
        <f>'Bruker data input page'!AW1112*10000*Calibrations!CI$97+Calibrations!CJ$97</f>
        <v>119.00033044077948</v>
      </c>
      <c r="AE1112" s="24">
        <f>'Bruker data input page'!AY1112*10000*Calibrations!CP$97+Calibrations!CQ$97</f>
        <v>63.850392529263047</v>
      </c>
      <c r="AF1112" s="24">
        <f>Calibrations!$CW$97*('Bruker data input page'!BA1112*10000)^2+('Bruker data input page'!BA1112*10000)*Calibrations!$CX$97+Calibrations!$CY$97</f>
        <v>94.998462338862666</v>
      </c>
      <c r="AG1112" s="24">
        <f>'Bruker data input page'!BI1112*10000*Calibrations!DD$97+Calibrations!DE$97</f>
        <v>3.0310147047823475</v>
      </c>
      <c r="AH1112" s="24">
        <f>('Bruker data input page'!BK1112*10000)*Calibrations!DK$97+Calibrations!DL$97</f>
        <v>90.546828555891409</v>
      </c>
      <c r="AI1112" s="24">
        <f>Calibrations!DR$97*('Bruker data input page'!BM1112*10000)^2+('Bruker data input page'!BM1112*10000)*Calibrations!DS$97+Calibrations!DT$97</f>
        <v>32.905465640200383</v>
      </c>
      <c r="AJ1112" s="24">
        <f>Calibrations!DY$97*('Bruker data input page'!BO1112*10000)^2+Calibrations!DZ$97*('Bruker data input page'!BO1112*10000)+Calibrations!EA$97</f>
        <v>88.856843086640509</v>
      </c>
      <c r="AK1112" s="21"/>
      <c r="AL1112" s="21"/>
    </row>
    <row r="1113" spans="2:38">
      <c r="B1113" s="27">
        <f>'Bruker data input page'!B1790</f>
        <v>0</v>
      </c>
      <c r="C1113" s="21">
        <f>'Bruker data input page'!G1790</f>
        <v>0</v>
      </c>
      <c r="D1113" s="21">
        <f>'Bruker data input page'!H1790</f>
        <v>0</v>
      </c>
      <c r="E1113" s="26">
        <f>'Bruker data input page'!L1790</f>
        <v>0</v>
      </c>
      <c r="F1113" s="26"/>
      <c r="G1113" s="26" t="str">
        <f>'Bruker data input page'!DK1113</f>
        <v>393-U1560B-38R-1A</v>
      </c>
      <c r="H1113" s="26" t="str">
        <f>'Bruker data input page'!DL1113</f>
        <v>SHLF</v>
      </c>
      <c r="I1113" s="26">
        <f>'Bruker data input page'!DM1113</f>
        <v>0</v>
      </c>
      <c r="J1113" s="26">
        <f>'Bruker data input page'!DN1113</f>
        <v>0</v>
      </c>
      <c r="K1113" s="26" t="str">
        <f>'Bruker data input page'!DO1113</f>
        <v/>
      </c>
      <c r="L1113" s="26">
        <f>'Bruker data input page'!DP1113</f>
        <v>0</v>
      </c>
      <c r="M1113" s="26">
        <f>'Bruker data input page'!DQ1113</f>
        <v>0</v>
      </c>
      <c r="N1113" s="26">
        <f>'Bruker data input page'!DR1113</f>
        <v>0</v>
      </c>
      <c r="O1113" s="26">
        <f>'Bruker data input page'!DS1113</f>
        <v>79</v>
      </c>
      <c r="P1113" s="21" t="str">
        <f>'Bruker data input page'!DT1113</f>
        <v>11A ALT</v>
      </c>
      <c r="Q1113" s="21">
        <f>'Bruker data input page'!A1113</f>
        <v>75</v>
      </c>
      <c r="R1113" s="27">
        <f>'Bruker data input page'!B1113</f>
        <v>44769.070138888892</v>
      </c>
      <c r="S1113" s="22">
        <f>'Bruker data input page'!Y1113*Calibrations!H$97+Calibrations!I$97</f>
        <v>49.584122566348135</v>
      </c>
      <c r="T1113" s="23">
        <f>Calibrations!O$97*('Bruker data input page'!AK1113/0.5993)^2+Calibrations!P$97*('Bruker data input page'!AK1113/0.5993)+Calibrations!Q$97</f>
        <v>1.6467920633669684</v>
      </c>
      <c r="U1113" s="22">
        <f>Calibrations!$V$97*'Bruker data input page'!W1113^2+Calibrations!$W$97*'Bruker data input page'!W1113+Calibrations!$X$97</f>
        <v>18.396252856439673</v>
      </c>
      <c r="V1113" s="23">
        <f>('Bruker data input page'!AS1113/0.69943)*Calibrations!AC$97+Calibrations!AD$97</f>
        <v>11.639084532854902</v>
      </c>
      <c r="W1113" s="23">
        <f>'Bruker data input page'!U1113*Calibrations!AQ$97+Calibrations!AR$97</f>
        <v>5.9140276557682947</v>
      </c>
      <c r="X1113" s="23">
        <f>Calibrations!AJ$97*('Bruker data input page'!AQ1113/0.77446)^2+('Bruker data input page'!AQ1113/0.77446)*Calibrations!AK$97+Calibrations!AL$97</f>
        <v>0.14724848894013004</v>
      </c>
      <c r="Y1113" s="23">
        <f>('Bruker data input page'!AI1113/0.7147)*Calibrations!AX$97+Calibrations!AY$97</f>
        <v>12.288832648092473</v>
      </c>
      <c r="Z1113" s="23">
        <f>('Bruker data input page'!AG1113/0.8302)*Calibrations!BE$97+Calibrations!BF$97</f>
        <v>0.26748257981981344</v>
      </c>
      <c r="AA1113" s="23">
        <f>((('Bruker data input page'!AA1113/0.436)^2)*Calibrations!BK$97)+(('Bruker data input page'!AA1113/0.436)*Calibrations!BL$97)+Calibrations!BM$97</f>
        <v>0.19772572518256226</v>
      </c>
      <c r="AB1113" s="24">
        <f>'Bruker data input page'!AM1113*Calibrations!BS$97*10000+Calibrations!BT$97</f>
        <v>320.38792292772098</v>
      </c>
      <c r="AC1113" s="24">
        <f>Calibrations!CA$97*('Bruker data input page'!AO1113*10000)^2+('Bruker data input page'!AO1113*10000)*Calibrations!CB$97+Calibrations!CC$97</f>
        <v>310.99045777875426</v>
      </c>
      <c r="AD1113" s="24">
        <f>'Bruker data input page'!AW1113*10000*Calibrations!CI$97+Calibrations!CJ$97</f>
        <v>70.562451794515923</v>
      </c>
      <c r="AE1113" s="24">
        <f>'Bruker data input page'!AY1113*10000*Calibrations!CP$97+Calibrations!CQ$97</f>
        <v>62.822431260860185</v>
      </c>
      <c r="AF1113" s="24">
        <f>Calibrations!$CW$97*('Bruker data input page'!BA1113*10000)^2+('Bruker data input page'!BA1113*10000)*Calibrations!$CX$97+Calibrations!$CY$97</f>
        <v>96.253090258994362</v>
      </c>
      <c r="AG1113" s="24">
        <f>'Bruker data input page'!BI1113*10000*Calibrations!DD$97+Calibrations!DE$97</f>
        <v>6.421244393933315</v>
      </c>
      <c r="AH1113" s="24">
        <f>('Bruker data input page'!BK1113*10000)*Calibrations!DK$97+Calibrations!DL$97</f>
        <v>100.47860466669533</v>
      </c>
      <c r="AI1113" s="24">
        <f>Calibrations!DR$97*('Bruker data input page'!BM1113*10000)^2+('Bruker data input page'!BM1113*10000)*Calibrations!DS$97+Calibrations!DT$97</f>
        <v>41.373666624656046</v>
      </c>
      <c r="AJ1113" s="24">
        <f>Calibrations!DY$97*('Bruker data input page'!BO1113*10000)^2+Calibrations!DZ$97*('Bruker data input page'!BO1113*10000)+Calibrations!EA$97</f>
        <v>108.28899768852129</v>
      </c>
      <c r="AK1113" s="21"/>
      <c r="AL1113" s="21"/>
    </row>
    <row r="1114" spans="2:38">
      <c r="B1114" s="27">
        <f>'Bruker data input page'!B1791</f>
        <v>0</v>
      </c>
      <c r="C1114" s="21">
        <f>'Bruker data input page'!G1791</f>
        <v>0</v>
      </c>
      <c r="D1114" s="21">
        <f>'Bruker data input page'!H1791</f>
        <v>0</v>
      </c>
      <c r="E1114" s="26">
        <f>'Bruker data input page'!L1791</f>
        <v>0</v>
      </c>
      <c r="F1114" s="26"/>
      <c r="G1114" s="26" t="str">
        <f>'Bruker data input page'!DK1114</f>
        <v>393-U1560B-38R-1A</v>
      </c>
      <c r="H1114" s="26" t="str">
        <f>'Bruker data input page'!DL1114</f>
        <v>SHLF</v>
      </c>
      <c r="I1114" s="26">
        <f>'Bruker data input page'!DM1114</f>
        <v>0</v>
      </c>
      <c r="J1114" s="26">
        <f>'Bruker data input page'!DN1114</f>
        <v>0</v>
      </c>
      <c r="K1114" s="26" t="str">
        <f>'Bruker data input page'!DO1114</f>
        <v/>
      </c>
      <c r="L1114" s="26">
        <f>'Bruker data input page'!DP1114</f>
        <v>0</v>
      </c>
      <c r="M1114" s="26">
        <f>'Bruker data input page'!DQ1114</f>
        <v>0</v>
      </c>
      <c r="N1114" s="26">
        <f>'Bruker data input page'!DR1114</f>
        <v>0</v>
      </c>
      <c r="O1114" s="26">
        <f>'Bruker data input page'!DS1114</f>
        <v>106</v>
      </c>
      <c r="P1114" s="21" t="str">
        <f>'Bruker data input page'!DT1114</f>
        <v>14A ALT</v>
      </c>
      <c r="Q1114" s="21">
        <f>'Bruker data input page'!A1114</f>
        <v>76</v>
      </c>
      <c r="R1114" s="27">
        <f>'Bruker data input page'!B1114</f>
        <v>44769.072916666664</v>
      </c>
      <c r="S1114" s="22">
        <f>'Bruker data input page'!Y1114*Calibrations!H$97+Calibrations!I$97</f>
        <v>50.829898164190027</v>
      </c>
      <c r="T1114" s="23">
        <f>Calibrations!O$97*('Bruker data input page'!AK1114/0.5993)^2+Calibrations!P$97*('Bruker data input page'!AK1114/0.5993)+Calibrations!Q$97</f>
        <v>1.5974882975996147</v>
      </c>
      <c r="U1114" s="22">
        <f>Calibrations!$V$97*'Bruker data input page'!W1114^2+Calibrations!$W$97*'Bruker data input page'!W1114+Calibrations!$X$97</f>
        <v>19.189173814702503</v>
      </c>
      <c r="V1114" s="23">
        <f>('Bruker data input page'!AS1114/0.69943)*Calibrations!AC$97+Calibrations!AD$97</f>
        <v>11.437887287533789</v>
      </c>
      <c r="W1114" s="23">
        <f>'Bruker data input page'!U1114*Calibrations!AQ$97+Calibrations!AR$97</f>
        <v>8.5333380948464139</v>
      </c>
      <c r="X1114" s="23">
        <f>Calibrations!AJ$97*('Bruker data input page'!AQ1114/0.77446)^2+('Bruker data input page'!AQ1114/0.77446)*Calibrations!AK$97+Calibrations!AL$97</f>
        <v>0.16145742873607127</v>
      </c>
      <c r="Y1114" s="23">
        <f>('Bruker data input page'!AI1114/0.7147)*Calibrations!AX$97+Calibrations!AY$97</f>
        <v>12.220168131269791</v>
      </c>
      <c r="Z1114" s="23">
        <f>('Bruker data input page'!AG1114/0.8302)*Calibrations!BE$97+Calibrations!BF$97</f>
        <v>0.1496133324731124</v>
      </c>
      <c r="AA1114" s="23">
        <f>((('Bruker data input page'!AA1114/0.436)^2)*Calibrations!BK$97)+(('Bruker data input page'!AA1114/0.436)*Calibrations!BL$97)+Calibrations!BM$97</f>
        <v>9.6681711967933667E-2</v>
      </c>
      <c r="AB1114" s="24">
        <f>'Bruker data input page'!AM1114*Calibrations!BS$97*10000+Calibrations!BT$97</f>
        <v>325.53272762741335</v>
      </c>
      <c r="AC1114" s="24">
        <f>Calibrations!CA$97*('Bruker data input page'!AO1114*10000)^2+('Bruker data input page'!AO1114*10000)*Calibrations!CB$97+Calibrations!CC$97</f>
        <v>281.66346922687052</v>
      </c>
      <c r="AD1114" s="24">
        <f>'Bruker data input page'!AW1114*10000*Calibrations!CI$97+Calibrations!CJ$97</f>
        <v>87.367430100362469</v>
      </c>
      <c r="AE1114" s="24">
        <f>'Bruker data input page'!AY1114*10000*Calibrations!CP$97+Calibrations!CQ$97</f>
        <v>53.570779845234405</v>
      </c>
      <c r="AF1114" s="24">
        <f>Calibrations!$CW$97*('Bruker data input page'!BA1114*10000)^2+('Bruker data input page'!BA1114*10000)*Calibrations!$CX$97+Calibrations!$CY$97</f>
        <v>104.86939769328701</v>
      </c>
      <c r="AG1114" s="24">
        <f>'Bruker data input page'!BI1114*10000*Calibrations!DD$97+Calibrations!DE$97</f>
        <v>1.9009381417320252</v>
      </c>
      <c r="AH1114" s="24">
        <f>('Bruker data input page'!BK1114*10000)*Calibrations!DK$97+Calibrations!DL$97</f>
        <v>92.533183778052205</v>
      </c>
      <c r="AI1114" s="24">
        <f>Calibrations!DR$97*('Bruker data input page'!BM1114*10000)^2+('Bruker data input page'!BM1114*10000)*Calibrations!DS$97+Calibrations!DT$97</f>
        <v>37.141884889725318</v>
      </c>
      <c r="AJ1114" s="24">
        <f>Calibrations!DY$97*('Bruker data input page'!BO1114*10000)^2+Calibrations!DZ$97*('Bruker data input page'!BO1114*10000)+Calibrations!EA$97</f>
        <v>89.705123550835296</v>
      </c>
      <c r="AK1114" s="21"/>
      <c r="AL1114" s="21"/>
    </row>
    <row r="1115" spans="2:38">
      <c r="B1115" s="27">
        <f>'Bruker data input page'!B1792</f>
        <v>0</v>
      </c>
      <c r="C1115" s="21">
        <f>'Bruker data input page'!G1792</f>
        <v>0</v>
      </c>
      <c r="D1115" s="21">
        <f>'Bruker data input page'!H1792</f>
        <v>0</v>
      </c>
      <c r="E1115" s="26">
        <f>'Bruker data input page'!L1792</f>
        <v>0</v>
      </c>
      <c r="F1115" s="26"/>
      <c r="G1115" s="26" t="str">
        <f>'Bruker data input page'!DK1115</f>
        <v>393-U1560B-38R-1A</v>
      </c>
      <c r="H1115" s="26" t="str">
        <f>'Bruker data input page'!DL1115</f>
        <v>SHLF</v>
      </c>
      <c r="I1115" s="26">
        <f>'Bruker data input page'!DM1115</f>
        <v>0</v>
      </c>
      <c r="J1115" s="26">
        <f>'Bruker data input page'!DN1115</f>
        <v>0</v>
      </c>
      <c r="K1115" s="26" t="str">
        <f>'Bruker data input page'!DO1115</f>
        <v/>
      </c>
      <c r="L1115" s="26">
        <f>'Bruker data input page'!DP1115</f>
        <v>0</v>
      </c>
      <c r="M1115" s="26">
        <f>'Bruker data input page'!DQ1115</f>
        <v>0</v>
      </c>
      <c r="N1115" s="26">
        <f>'Bruker data input page'!DR1115</f>
        <v>0</v>
      </c>
      <c r="O1115" s="26">
        <f>'Bruker data input page'!DS1115</f>
        <v>116</v>
      </c>
      <c r="P1115" s="21" t="str">
        <f>'Bruker data input page'!DT1115</f>
        <v>16A ALT</v>
      </c>
      <c r="Q1115" s="21">
        <f>'Bruker data input page'!A1115</f>
        <v>77</v>
      </c>
      <c r="R1115" s="27">
        <f>'Bruker data input page'!B1115</f>
        <v>44769.074999999997</v>
      </c>
      <c r="S1115" s="22">
        <f>'Bruker data input page'!Y1115*Calibrations!H$97+Calibrations!I$97</f>
        <v>50.302240612447939</v>
      </c>
      <c r="T1115" s="23">
        <f>Calibrations!O$97*('Bruker data input page'!AK1115/0.5993)^2+Calibrations!P$97*('Bruker data input page'!AK1115/0.5993)+Calibrations!Q$97</f>
        <v>1.5806004931458395</v>
      </c>
      <c r="U1115" s="22">
        <f>Calibrations!$V$97*'Bruker data input page'!W1115^2+Calibrations!$W$97*'Bruker data input page'!W1115+Calibrations!$X$97</f>
        <v>19.358767655493963</v>
      </c>
      <c r="V1115" s="23">
        <f>('Bruker data input page'!AS1115/0.69943)*Calibrations!AC$97+Calibrations!AD$97</f>
        <v>11.112344963559281</v>
      </c>
      <c r="W1115" s="23">
        <f>'Bruker data input page'!U1115*Calibrations!AQ$97+Calibrations!AR$97</f>
        <v>7.1604621406174704</v>
      </c>
      <c r="X1115" s="23">
        <f>Calibrations!AJ$97*('Bruker data input page'!AQ1115/0.77446)^2+('Bruker data input page'!AQ1115/0.77446)*Calibrations!AK$97+Calibrations!AL$97</f>
        <v>0.14894976990461106</v>
      </c>
      <c r="Y1115" s="23">
        <f>('Bruker data input page'!AI1115/0.7147)*Calibrations!AX$97+Calibrations!AY$97</f>
        <v>11.987378671797767</v>
      </c>
      <c r="Z1115" s="23">
        <f>('Bruker data input page'!AG1115/0.8302)*Calibrations!BE$97+Calibrations!BF$97</f>
        <v>0.1521789883052429</v>
      </c>
      <c r="AA1115" s="23">
        <f>((('Bruker data input page'!AA1115/0.436)^2)*Calibrations!BK$97)+(('Bruker data input page'!AA1115/0.436)*Calibrations!BL$97)+Calibrations!BM$97</f>
        <v>0.1460233560088412</v>
      </c>
      <c r="AB1115" s="24">
        <f>'Bruker data input page'!AM1115*Calibrations!BS$97*10000+Calibrations!BT$97</f>
        <v>310.09831352833629</v>
      </c>
      <c r="AC1115" s="24">
        <f>Calibrations!CA$97*('Bruker data input page'!AO1115*10000)^2+('Bruker data input page'!AO1115*10000)*Calibrations!CB$97+Calibrations!CC$97</f>
        <v>301.81429034242808</v>
      </c>
      <c r="AD1115" s="24">
        <f>'Bruker data input page'!AW1115*10000*Calibrations!CI$97+Calibrations!CJ$97</f>
        <v>79.459205015258206</v>
      </c>
      <c r="AE1115" s="24">
        <f>'Bruker data input page'!AY1115*10000*Calibrations!CP$97+Calibrations!CQ$97</f>
        <v>52.542818576831536</v>
      </c>
      <c r="AF1115" s="24">
        <f>Calibrations!$CW$97*('Bruker data input page'!BA1115*10000)^2+('Bruker data input page'!BA1115*10000)*Calibrations!$CX$97+Calibrations!$CY$97</f>
        <v>103.6562917748126</v>
      </c>
      <c r="AG1115" s="24" t="e">
        <f>'Bruker data input page'!BI1115*10000*Calibrations!DD$97+Calibrations!DE$97</f>
        <v>#VALUE!</v>
      </c>
      <c r="AH1115" s="24">
        <f>('Bruker data input page'!BK1115*10000)*Calibrations!DK$97+Calibrations!DL$97</f>
        <v>97.499071833454153</v>
      </c>
      <c r="AI1115" s="24">
        <f>Calibrations!DR$97*('Bruker data input page'!BM1115*10000)^2+('Bruker data input page'!BM1115*10000)*Calibrations!DS$97+Calibrations!DT$97</f>
        <v>33.965005219574827</v>
      </c>
      <c r="AJ1115" s="24">
        <f>Calibrations!DY$97*('Bruker data input page'!BO1115*10000)^2+Calibrations!DZ$97*('Bruker data input page'!BO1115*10000)+Calibrations!EA$97</f>
        <v>93.941883812050335</v>
      </c>
      <c r="AK1115" s="21"/>
      <c r="AL1115" s="21"/>
    </row>
    <row r="1116" spans="2:38">
      <c r="B1116" s="27">
        <f>'Bruker data input page'!B1793</f>
        <v>0</v>
      </c>
      <c r="C1116" s="21">
        <f>'Bruker data input page'!G1793</f>
        <v>0</v>
      </c>
      <c r="D1116" s="21">
        <f>'Bruker data input page'!H1793</f>
        <v>0</v>
      </c>
      <c r="E1116" s="26">
        <f>'Bruker data input page'!L1793</f>
        <v>0</v>
      </c>
      <c r="F1116" s="26"/>
      <c r="G1116" s="26" t="str">
        <f>'Bruker data input page'!DK1116</f>
        <v>393-U1560B-38R-1A</v>
      </c>
      <c r="H1116" s="26" t="str">
        <f>'Bruker data input page'!DL1116</f>
        <v>SHLF</v>
      </c>
      <c r="I1116" s="26">
        <f>'Bruker data input page'!DM1116</f>
        <v>0</v>
      </c>
      <c r="J1116" s="26">
        <f>'Bruker data input page'!DN1116</f>
        <v>0</v>
      </c>
      <c r="K1116" s="26" t="str">
        <f>'Bruker data input page'!DO1116</f>
        <v/>
      </c>
      <c r="L1116" s="26">
        <f>'Bruker data input page'!DP1116</f>
        <v>0</v>
      </c>
      <c r="M1116" s="26">
        <f>'Bruker data input page'!DQ1116</f>
        <v>0</v>
      </c>
      <c r="N1116" s="26">
        <f>'Bruker data input page'!DR1116</f>
        <v>0</v>
      </c>
      <c r="O1116" s="26">
        <f>'Bruker data input page'!DS1116</f>
        <v>148</v>
      </c>
      <c r="P1116" s="21" t="str">
        <f>'Bruker data input page'!DT1116</f>
        <v>18A BKGD</v>
      </c>
      <c r="Q1116" s="21">
        <f>'Bruker data input page'!A1116</f>
        <v>78</v>
      </c>
      <c r="R1116" s="27">
        <f>'Bruker data input page'!B1116</f>
        <v>44769.078472222223</v>
      </c>
      <c r="S1116" s="22">
        <f>'Bruker data input page'!Y1116*Calibrations!H$97+Calibrations!I$97</f>
        <v>55.76690032361072</v>
      </c>
      <c r="T1116" s="23">
        <f>Calibrations!O$97*('Bruker data input page'!AK1116/0.5993)^2+Calibrations!P$97*('Bruker data input page'!AK1116/0.5993)+Calibrations!Q$97</f>
        <v>1.4400323006634561</v>
      </c>
      <c r="U1116" s="22">
        <f>Calibrations!$V$97*'Bruker data input page'!W1116^2+Calibrations!$W$97*'Bruker data input page'!W1116+Calibrations!$X$97</f>
        <v>20.506126352012057</v>
      </c>
      <c r="V1116" s="23">
        <f>('Bruker data input page'!AS1116/0.69943)*Calibrations!AC$97+Calibrations!AD$97</f>
        <v>8.8439107856255195</v>
      </c>
      <c r="W1116" s="23">
        <f>'Bruker data input page'!U1116*Calibrations!AQ$97+Calibrations!AR$97</f>
        <v>10.206077533797099</v>
      </c>
      <c r="X1116" s="23">
        <f>Calibrations!AJ$97*('Bruker data input page'!AQ1116/0.77446)^2+('Bruker data input page'!AQ1116/0.77446)*Calibrations!AK$97+Calibrations!AL$97</f>
        <v>0.13737489904274219</v>
      </c>
      <c r="Y1116" s="23">
        <f>('Bruker data input page'!AI1116/0.7147)*Calibrations!AX$97+Calibrations!AY$97</f>
        <v>11.689883182060463</v>
      </c>
      <c r="Z1116" s="23">
        <f>('Bruker data input page'!AG1116/0.8302)*Calibrations!BE$97+Calibrations!BF$97</f>
        <v>0.24876838433839099</v>
      </c>
      <c r="AA1116" s="23">
        <f>((('Bruker data input page'!AA1116/0.436)^2)*Calibrations!BK$97)+(('Bruker data input page'!AA1116/0.436)*Calibrations!BL$97)+Calibrations!BM$97</f>
        <v>0.13082961349677852</v>
      </c>
      <c r="AB1116" s="24">
        <f>'Bruker data input page'!AM1116*Calibrations!BS$97*10000+Calibrations!BT$97</f>
        <v>360.688893075311</v>
      </c>
      <c r="AC1116" s="24">
        <f>Calibrations!CA$97*('Bruker data input page'!AO1116*10000)^2+('Bruker data input page'!AO1116*10000)*Calibrations!CB$97+Calibrations!CC$97</f>
        <v>280.67413806931864</v>
      </c>
      <c r="AD1116" s="24">
        <f>'Bruker data input page'!AW1116*10000*Calibrations!CI$97+Calibrations!CJ$97</f>
        <v>242.5663473955334</v>
      </c>
      <c r="AE1116" s="24">
        <f>'Bruker data input page'!AY1116*10000*Calibrations!CP$97+Calibrations!CQ$97</f>
        <v>60.766508724054461</v>
      </c>
      <c r="AF1116" s="24">
        <f>Calibrations!$CW$97*('Bruker data input page'!BA1116*10000)^2+('Bruker data input page'!BA1116*10000)*Calibrations!$CX$97+Calibrations!$CY$97</f>
        <v>72.762235374685773</v>
      </c>
      <c r="AG1116" s="24">
        <f>'Bruker data input page'!BI1116*10000*Calibrations!DD$97+Calibrations!DE$97</f>
        <v>3.0310147047823475</v>
      </c>
      <c r="AH1116" s="24">
        <f>('Bruker data input page'!BK1116*10000)*Calibrations!DK$97+Calibrations!DL$97</f>
        <v>90.546828555891409</v>
      </c>
      <c r="AI1116" s="24">
        <f>Calibrations!DR$97*('Bruker data input page'!BM1116*10000)^2+('Bruker data input page'!BM1116*10000)*Calibrations!DS$97+Calibrations!DT$97</f>
        <v>30.785516947465101</v>
      </c>
      <c r="AJ1116" s="24">
        <f>Calibrations!DY$97*('Bruker data input page'!BO1116*10000)^2+Calibrations!DZ$97*('Bruker data input page'!BO1116*10000)+Calibrations!EA$97</f>
        <v>88.008253151795159</v>
      </c>
      <c r="AK1116" s="21"/>
      <c r="AL1116" s="21"/>
    </row>
    <row r="1117" spans="2:38">
      <c r="B1117" s="27">
        <f>'Bruker data input page'!B1794</f>
        <v>0</v>
      </c>
      <c r="C1117" s="21">
        <f>'Bruker data input page'!G1794</f>
        <v>0</v>
      </c>
      <c r="D1117" s="21">
        <f>'Bruker data input page'!H1794</f>
        <v>0</v>
      </c>
      <c r="E1117" s="26">
        <f>'Bruker data input page'!L1794</f>
        <v>0</v>
      </c>
      <c r="F1117" s="26"/>
      <c r="G1117" s="26" t="str">
        <f>'Bruker data input page'!DK1117</f>
        <v>393-U1560B-39R-1A</v>
      </c>
      <c r="H1117" s="26" t="str">
        <f>'Bruker data input page'!DL1117</f>
        <v>SHLF</v>
      </c>
      <c r="I1117" s="26">
        <f>'Bruker data input page'!DM1117</f>
        <v>0</v>
      </c>
      <c r="J1117" s="26">
        <f>'Bruker data input page'!DN1117</f>
        <v>0</v>
      </c>
      <c r="K1117" s="26" t="str">
        <f>'Bruker data input page'!DO1117</f>
        <v/>
      </c>
      <c r="L1117" s="26">
        <f>'Bruker data input page'!DP1117</f>
        <v>0</v>
      </c>
      <c r="M1117" s="26">
        <f>'Bruker data input page'!DQ1117</f>
        <v>0</v>
      </c>
      <c r="N1117" s="26">
        <f>'Bruker data input page'!DR1117</f>
        <v>0</v>
      </c>
      <c r="O1117" s="26">
        <f>'Bruker data input page'!DS1117</f>
        <v>2</v>
      </c>
      <c r="P1117" s="21" t="str">
        <f>'Bruker data input page'!DT1117</f>
        <v>1A ALT</v>
      </c>
      <c r="Q1117" s="21">
        <f>'Bruker data input page'!A1117</f>
        <v>79</v>
      </c>
      <c r="R1117" s="27">
        <f>'Bruker data input page'!B1117</f>
        <v>44769.1</v>
      </c>
      <c r="S1117" s="22">
        <f>'Bruker data input page'!Y1117*Calibrations!H$97+Calibrations!I$97</f>
        <v>51.36587276808747</v>
      </c>
      <c r="T1117" s="23">
        <f>Calibrations!O$97*('Bruker data input page'!AK1117/0.5993)^2+Calibrations!P$97*('Bruker data input page'!AK1117/0.5993)+Calibrations!Q$97</f>
        <v>1.6815596518559679</v>
      </c>
      <c r="U1117" s="22">
        <f>Calibrations!$V$97*'Bruker data input page'!W1117^2+Calibrations!$W$97*'Bruker data input page'!W1117+Calibrations!$X$97</f>
        <v>18.841564255725086</v>
      </c>
      <c r="V1117" s="23">
        <f>('Bruker data input page'!AS1117/0.69943)*Calibrations!AC$97+Calibrations!AD$97</f>
        <v>11.733638603080919</v>
      </c>
      <c r="W1117" s="23">
        <f>'Bruker data input page'!U1117*Calibrations!AQ$97+Calibrations!AR$97</f>
        <v>7.8961040228652006</v>
      </c>
      <c r="X1117" s="23">
        <f>Calibrations!AJ$97*('Bruker data input page'!AQ1117/0.77446)^2+('Bruker data input page'!AQ1117/0.77446)*Calibrations!AK$97+Calibrations!AL$97</f>
        <v>0.15461891033194641</v>
      </c>
      <c r="Y1117" s="23">
        <f>('Bruker data input page'!AI1117/0.7147)*Calibrations!AX$97+Calibrations!AY$97</f>
        <v>12.189261486225437</v>
      </c>
      <c r="Z1117" s="23">
        <f>('Bruker data input page'!AG1117/0.8302)*Calibrations!BE$97+Calibrations!BF$97</f>
        <v>0.134521239342933</v>
      </c>
      <c r="AA1117" s="23">
        <f>((('Bruker data input page'!AA1117/0.436)^2)*Calibrations!BK$97)+(('Bruker data input page'!AA1117/0.436)*Calibrations!BL$97)+Calibrations!BM$97</f>
        <v>0.13157353273779848</v>
      </c>
      <c r="AB1117" s="24">
        <f>'Bruker data input page'!AM1117*Calibrations!BS$97*10000+Calibrations!BT$97</f>
        <v>394.98759107325992</v>
      </c>
      <c r="AC1117" s="24">
        <f>Calibrations!CA$97*('Bruker data input page'!AO1117*10000)^2+('Bruker data input page'!AO1117*10000)*Calibrations!CB$97+Calibrations!CC$97</f>
        <v>341.78392339008792</v>
      </c>
      <c r="AD1117" s="24">
        <f>'Bruker data input page'!AW1117*10000*Calibrations!CI$97+Calibrations!CJ$97</f>
        <v>81.436261286534275</v>
      </c>
      <c r="AE1117" s="24">
        <f>'Bruker data input page'!AY1117*10000*Calibrations!CP$97+Calibrations!CQ$97</f>
        <v>59.738547455651592</v>
      </c>
      <c r="AF1117" s="24">
        <f>Calibrations!$CW$97*('Bruker data input page'!BA1117*10000)^2+('Bruker data input page'!BA1117*10000)*Calibrations!$CX$97+Calibrations!$CY$97</f>
        <v>103.6562917748126</v>
      </c>
      <c r="AG1117" s="24">
        <f>'Bruker data input page'!BI1117*10000*Calibrations!DD$97+Calibrations!DE$97</f>
        <v>1.9009381417320252</v>
      </c>
      <c r="AH1117" s="24">
        <f>('Bruker data input page'!BK1117*10000)*Calibrations!DK$97+Calibrations!DL$97</f>
        <v>98.492249444534551</v>
      </c>
      <c r="AI1117" s="24">
        <f>Calibrations!DR$97*('Bruker data input page'!BM1117*10000)^2+('Bruker data input page'!BM1117*10000)*Calibrations!DS$97+Calibrations!DT$97</f>
        <v>32.905465640200383</v>
      </c>
      <c r="AJ1117" s="24">
        <f>Calibrations!DY$97*('Bruker data input page'!BO1117*10000)^2+Calibrations!DZ$97*('Bruker data input page'!BO1117*10000)+Calibrations!EA$97</f>
        <v>97.325721549311766</v>
      </c>
      <c r="AK1117" s="21"/>
      <c r="AL1117" s="21"/>
    </row>
    <row r="1118" spans="2:38">
      <c r="B1118" s="27">
        <f>'Bruker data input page'!B1795</f>
        <v>0</v>
      </c>
      <c r="C1118" s="21">
        <f>'Bruker data input page'!G1795</f>
        <v>0</v>
      </c>
      <c r="D1118" s="21">
        <f>'Bruker data input page'!H1795</f>
        <v>0</v>
      </c>
      <c r="E1118" s="26">
        <f>'Bruker data input page'!L1795</f>
        <v>0</v>
      </c>
      <c r="F1118" s="26"/>
      <c r="G1118" s="26" t="str">
        <f>'Bruker data input page'!DK1118</f>
        <v>393-U1560B-39R-1A</v>
      </c>
      <c r="H1118" s="26" t="str">
        <f>'Bruker data input page'!DL1118</f>
        <v>SHLF</v>
      </c>
      <c r="I1118" s="26">
        <f>'Bruker data input page'!DM1118</f>
        <v>0</v>
      </c>
      <c r="J1118" s="26">
        <f>'Bruker data input page'!DN1118</f>
        <v>0</v>
      </c>
      <c r="K1118" s="26" t="str">
        <f>'Bruker data input page'!DO1118</f>
        <v/>
      </c>
      <c r="L1118" s="26">
        <f>'Bruker data input page'!DP1118</f>
        <v>0</v>
      </c>
      <c r="M1118" s="26">
        <f>'Bruker data input page'!DQ1118</f>
        <v>0</v>
      </c>
      <c r="N1118" s="26">
        <f>'Bruker data input page'!DR1118</f>
        <v>0</v>
      </c>
      <c r="O1118" s="26">
        <f>'Bruker data input page'!DS1118</f>
        <v>22</v>
      </c>
      <c r="P1118" s="21" t="str">
        <f>'Bruker data input page'!DT1118</f>
        <v>4A BKGD</v>
      </c>
      <c r="Q1118" s="21">
        <f>'Bruker data input page'!A1118</f>
        <v>80</v>
      </c>
      <c r="R1118" s="27">
        <f>'Bruker data input page'!B1118</f>
        <v>44769.103472222225</v>
      </c>
      <c r="S1118" s="22">
        <f>'Bruker data input page'!Y1118*Calibrations!H$97+Calibrations!I$97</f>
        <v>52.663451719354157</v>
      </c>
      <c r="T1118" s="23">
        <f>Calibrations!O$97*('Bruker data input page'!AK1118/0.5993)^2+Calibrations!P$97*('Bruker data input page'!AK1118/0.5993)+Calibrations!Q$97</f>
        <v>1.4169124603776131</v>
      </c>
      <c r="U1118" s="22">
        <f>Calibrations!$V$97*'Bruker data input page'!W1118^2+Calibrations!$W$97*'Bruker data input page'!W1118+Calibrations!$X$97</f>
        <v>18.289801314592438</v>
      </c>
      <c r="V1118" s="23">
        <f>('Bruker data input page'!AS1118/0.69943)*Calibrations!AC$97+Calibrations!AD$97</f>
        <v>9.0176197091609875</v>
      </c>
      <c r="W1118" s="23">
        <f>'Bruker data input page'!U1118*Calibrations!AQ$97+Calibrations!AR$97</f>
        <v>9.6415376399302488</v>
      </c>
      <c r="X1118" s="23">
        <f>Calibrations!AJ$97*('Bruker data input page'!AQ1118/0.77446)^2+('Bruker data input page'!AQ1118/0.77446)*Calibrations!AK$97+Calibrations!AL$97</f>
        <v>0.14099633186173083</v>
      </c>
      <c r="Y1118" s="23">
        <f>('Bruker data input page'!AI1118/0.7147)*Calibrations!AX$97+Calibrations!AY$97</f>
        <v>11.140262548513039</v>
      </c>
      <c r="Z1118" s="23">
        <f>('Bruker data input page'!AG1118/0.8302)*Calibrations!BE$97+Calibrations!BF$97</f>
        <v>0.14327465335843706</v>
      </c>
      <c r="AA1118" s="23">
        <f>((('Bruker data input page'!AA1118/0.436)^2)*Calibrations!BK$97)+(('Bruker data input page'!AA1118/0.436)*Calibrations!BL$97)+Calibrations!BM$97</f>
        <v>7.6140953129847172E-2</v>
      </c>
      <c r="AB1118" s="24">
        <f>'Bruker data input page'!AM1118*Calibrations!BS$97*10000+Calibrations!BT$97</f>
        <v>392.41518872341373</v>
      </c>
      <c r="AC1118" s="24">
        <f>Calibrations!CA$97*('Bruker data input page'!AO1118*10000)^2+('Bruker data input page'!AO1118*10000)*Calibrations!CB$97+Calibrations!CC$97</f>
        <v>269.61288585252419</v>
      </c>
      <c r="AD1118" s="24">
        <f>'Bruker data input page'!AW1118*10000*Calibrations!CI$97+Calibrations!CJ$97</f>
        <v>91.321542642914579</v>
      </c>
      <c r="AE1118" s="24">
        <f>'Bruker data input page'!AY1118*10000*Calibrations!CP$97+Calibrations!CQ$97</f>
        <v>58.710586187248722</v>
      </c>
      <c r="AF1118" s="24">
        <f>Calibrations!$CW$97*('Bruker data input page'!BA1118*10000)^2+('Bruker data input page'!BA1118*10000)*Calibrations!$CX$97+Calibrations!$CY$97</f>
        <v>72.762235374685773</v>
      </c>
      <c r="AG1118" s="24" t="e">
        <f>'Bruker data input page'!BI1118*10000*Calibrations!DD$97+Calibrations!DE$97</f>
        <v>#VALUE!</v>
      </c>
      <c r="AH1118" s="24">
        <f>('Bruker data input page'!BK1118*10000)*Calibrations!DK$97+Calibrations!DL$97</f>
        <v>101.47178227777572</v>
      </c>
      <c r="AI1118" s="24">
        <f>Calibrations!DR$97*('Bruker data input page'!BM1118*10000)^2+('Bruker data input page'!BM1118*10000)*Calibrations!DS$97+Calibrations!DT$97</f>
        <v>33.965005219574827</v>
      </c>
      <c r="AJ1118" s="24">
        <f>Calibrations!DY$97*('Bruker data input page'!BO1118*10000)^2+Calibrations!DZ$97*('Bruker data input page'!BO1118*10000)+Calibrations!EA$97</f>
        <v>93.095150701108494</v>
      </c>
      <c r="AK1118" s="21"/>
      <c r="AL1118" s="21"/>
    </row>
    <row r="1119" spans="2:38">
      <c r="B1119" s="27">
        <f>'Bruker data input page'!B1796</f>
        <v>0</v>
      </c>
      <c r="C1119" s="21">
        <f>'Bruker data input page'!G1796</f>
        <v>0</v>
      </c>
      <c r="D1119" s="21">
        <f>'Bruker data input page'!H1796</f>
        <v>0</v>
      </c>
      <c r="E1119" s="26">
        <f>'Bruker data input page'!L1796</f>
        <v>0</v>
      </c>
      <c r="F1119" s="26"/>
      <c r="G1119" s="26" t="str">
        <f>'Bruker data input page'!DK1119</f>
        <v>393-U1560B-39R-1A</v>
      </c>
      <c r="H1119" s="26" t="str">
        <f>'Bruker data input page'!DL1119</f>
        <v>SHLF</v>
      </c>
      <c r="I1119" s="26">
        <f>'Bruker data input page'!DM1119</f>
        <v>0</v>
      </c>
      <c r="J1119" s="26">
        <f>'Bruker data input page'!DN1119</f>
        <v>0</v>
      </c>
      <c r="K1119" s="26" t="str">
        <f>'Bruker data input page'!DO1119</f>
        <v/>
      </c>
      <c r="L1119" s="26">
        <f>'Bruker data input page'!DP1119</f>
        <v>0</v>
      </c>
      <c r="M1119" s="26">
        <f>'Bruker data input page'!DQ1119</f>
        <v>0</v>
      </c>
      <c r="N1119" s="26">
        <f>'Bruker data input page'!DR1119</f>
        <v>0</v>
      </c>
      <c r="O1119" s="26">
        <f>'Bruker data input page'!DS1119</f>
        <v>33</v>
      </c>
      <c r="P1119" s="21" t="str">
        <f>'Bruker data input page'!DT1119</f>
        <v>5B BKGD</v>
      </c>
      <c r="Q1119" s="21">
        <f>'Bruker data input page'!A1119</f>
        <v>81</v>
      </c>
      <c r="R1119" s="27">
        <f>'Bruker data input page'!B1119</f>
        <v>44769.109027777777</v>
      </c>
      <c r="S1119" s="22">
        <f>'Bruker data input page'!Y1119*Calibrations!H$97+Calibrations!I$97</f>
        <v>56.307865158801384</v>
      </c>
      <c r="T1119" s="23">
        <f>Calibrations!O$97*('Bruker data input page'!AK1119/0.5993)^2+Calibrations!P$97*('Bruker data input page'!AK1119/0.5993)+Calibrations!Q$97</f>
        <v>1.5050911610506983</v>
      </c>
      <c r="U1119" s="22">
        <f>Calibrations!$V$97*'Bruker data input page'!W1119^2+Calibrations!$W$97*'Bruker data input page'!W1119+Calibrations!$X$97</f>
        <v>19.071255510682995</v>
      </c>
      <c r="V1119" s="23">
        <f>('Bruker data input page'!AS1119/0.69943)*Calibrations!AC$97+Calibrations!AD$97</f>
        <v>9.7641219348266652</v>
      </c>
      <c r="W1119" s="23">
        <f>'Bruker data input page'!U1119*Calibrations!AQ$97+Calibrations!AR$97</f>
        <v>12.715960034543492</v>
      </c>
      <c r="X1119" s="23">
        <f>Calibrations!AJ$97*('Bruker data input page'!AQ1119/0.77446)^2+('Bruker data input page'!AQ1119/0.77446)*Calibrations!AK$97+Calibrations!AL$97</f>
        <v>0.14577307313413418</v>
      </c>
      <c r="Y1119" s="23">
        <f>('Bruker data input page'!AI1119/0.7147)*Calibrations!AX$97+Calibrations!AY$97</f>
        <v>11.271653852322299</v>
      </c>
      <c r="Z1119" s="23">
        <f>('Bruker data input page'!AG1119/0.8302)*Calibrations!BE$97+Calibrations!BF$97</f>
        <v>0.1571593790382021</v>
      </c>
      <c r="AA1119" s="23">
        <f>((('Bruker data input page'!AA1119/0.436)^2)*Calibrations!BK$97)+(('Bruker data input page'!AA1119/0.436)*Calibrations!BL$97)+Calibrations!BM$97</f>
        <v>0.10461403248047219</v>
      </c>
      <c r="AB1119" s="24">
        <f>'Bruker data input page'!AM1119*Calibrations!BS$97*10000+Calibrations!BT$97</f>
        <v>342.68207662638781</v>
      </c>
      <c r="AC1119" s="24">
        <f>Calibrations!CA$97*('Bruker data input page'!AO1119*10000)^2+('Bruker data input page'!AO1119*10000)*Calibrations!CB$97+Calibrations!CC$97</f>
        <v>289.48069513252744</v>
      </c>
      <c r="AD1119" s="24">
        <f>'Bruker data input page'!AW1119*10000*Calibrations!CI$97+Calibrations!CJ$97</f>
        <v>94.287127049828698</v>
      </c>
      <c r="AE1119" s="24">
        <f>'Bruker data input page'!AY1119*10000*Calibrations!CP$97+Calibrations!CQ$97</f>
        <v>48.430973503220081</v>
      </c>
      <c r="AF1119" s="24">
        <f>Calibrations!$CW$97*('Bruker data input page'!BA1119*10000)^2+('Bruker data input page'!BA1119*10000)*Calibrations!$CX$97+Calibrations!$CY$97</f>
        <v>76.810841432159478</v>
      </c>
      <c r="AG1119" s="24">
        <f>'Bruker data input page'!BI1119*10000*Calibrations!DD$97+Calibrations!DE$97</f>
        <v>1.9009381417320252</v>
      </c>
      <c r="AH1119" s="24">
        <f>('Bruker data input page'!BK1119*10000)*Calibrations!DK$97+Calibrations!DL$97</f>
        <v>80.615052445087514</v>
      </c>
      <c r="AI1119" s="24">
        <f>Calibrations!DR$97*('Bruker data input page'!BM1119*10000)^2+('Bruker data input page'!BM1119*10000)*Calibrations!DS$97+Calibrations!DT$97</f>
        <v>32.905465640200383</v>
      </c>
      <c r="AJ1119" s="24">
        <f>Calibrations!DY$97*('Bruker data input page'!BO1119*10000)^2+Calibrations!DZ$97*('Bruker data input page'!BO1119*10000)+Calibrations!EA$97</f>
        <v>87.159353746299203</v>
      </c>
      <c r="AK1119" s="21"/>
      <c r="AL1119" s="21"/>
    </row>
    <row r="1120" spans="2:38">
      <c r="B1120" s="27">
        <f>'Bruker data input page'!B1797</f>
        <v>0</v>
      </c>
      <c r="C1120" s="21">
        <f>'Bruker data input page'!G1797</f>
        <v>0</v>
      </c>
      <c r="D1120" s="21">
        <f>'Bruker data input page'!H1797</f>
        <v>0</v>
      </c>
      <c r="E1120" s="26">
        <f>'Bruker data input page'!L1797</f>
        <v>0</v>
      </c>
      <c r="F1120" s="26"/>
      <c r="G1120" s="26" t="str">
        <f>'Bruker data input page'!DK1120</f>
        <v>393-U1560B-39R-1A</v>
      </c>
      <c r="H1120" s="26" t="str">
        <f>'Bruker data input page'!DL1120</f>
        <v>SHLF</v>
      </c>
      <c r="I1120" s="26">
        <f>'Bruker data input page'!DM1120</f>
        <v>0</v>
      </c>
      <c r="J1120" s="26">
        <f>'Bruker data input page'!DN1120</f>
        <v>0</v>
      </c>
      <c r="K1120" s="26" t="str">
        <f>'Bruker data input page'!DO1120</f>
        <v/>
      </c>
      <c r="L1120" s="26">
        <f>'Bruker data input page'!DP1120</f>
        <v>0</v>
      </c>
      <c r="M1120" s="26">
        <f>'Bruker data input page'!DQ1120</f>
        <v>0</v>
      </c>
      <c r="N1120" s="26">
        <f>'Bruker data input page'!DR1120</f>
        <v>0</v>
      </c>
      <c r="O1120" s="26">
        <f>'Bruker data input page'!DS1120</f>
        <v>54</v>
      </c>
      <c r="P1120" s="21" t="str">
        <f>'Bruker data input page'!DT1120</f>
        <v>7A BKGD</v>
      </c>
      <c r="Q1120" s="21">
        <f>'Bruker data input page'!A1120</f>
        <v>82</v>
      </c>
      <c r="R1120" s="27">
        <f>'Bruker data input page'!B1120</f>
        <v>44769.113888888889</v>
      </c>
      <c r="S1120" s="22">
        <f>'Bruker data input page'!Y1120*Calibrations!H$97+Calibrations!I$97</f>
        <v>54.726555914006184</v>
      </c>
      <c r="T1120" s="23">
        <f>Calibrations!O$97*('Bruker data input page'!AK1120/0.5993)^2+Calibrations!P$97*('Bruker data input page'!AK1120/0.5993)+Calibrations!Q$97</f>
        <v>1.5191110502290079</v>
      </c>
      <c r="U1120" s="22">
        <f>Calibrations!$V$97*'Bruker data input page'!W1120^2+Calibrations!$W$97*'Bruker data input page'!W1120+Calibrations!$X$97</f>
        <v>18.336621203111228</v>
      </c>
      <c r="V1120" s="23">
        <f>('Bruker data input page'!AS1120/0.69943)*Calibrations!AC$97+Calibrations!AD$97</f>
        <v>9.9884899644801823</v>
      </c>
      <c r="W1120" s="23">
        <f>'Bruker data input page'!U1120*Calibrations!AQ$97+Calibrations!AR$97</f>
        <v>8.8256614919445919</v>
      </c>
      <c r="X1120" s="23">
        <f>Calibrations!AJ$97*('Bruker data input page'!AQ1120/0.77446)^2+('Bruker data input page'!AQ1120/0.77446)*Calibrations!AK$97+Calibrations!AL$97</f>
        <v>0.14552562915550554</v>
      </c>
      <c r="Y1120" s="23">
        <f>('Bruker data input page'!AI1120/0.7147)*Calibrations!AX$97+Calibrations!AY$97</f>
        <v>11.451308242235307</v>
      </c>
      <c r="Z1120" s="23">
        <f>('Bruker data input page'!AG1120/0.8302)*Calibrations!BE$97+Calibrations!BF$97</f>
        <v>0.30219439401922604</v>
      </c>
      <c r="AA1120" s="23">
        <f>((('Bruker data input page'!AA1120/0.436)^2)*Calibrations!BK$97)+(('Bruker data input page'!AA1120/0.436)*Calibrations!BL$97)+Calibrations!BM$97</f>
        <v>0.11439174397546016</v>
      </c>
      <c r="AB1120" s="24">
        <f>'Bruker data input page'!AM1120*Calibrations!BS$97*10000+Calibrations!BT$97</f>
        <v>300.66617157890033</v>
      </c>
      <c r="AC1120" s="24">
        <f>Calibrations!CA$97*('Bruker data input page'!AO1120*10000)^2+('Bruker data input page'!AO1120*10000)*Calibrations!CB$97+Calibrations!CC$97</f>
        <v>273.67304624608778</v>
      </c>
      <c r="AD1120" s="24">
        <f>'Bruker data input page'!AW1120*10000*Calibrations!CI$97+Calibrations!CJ$97</f>
        <v>72.539508065791992</v>
      </c>
      <c r="AE1120" s="24">
        <f>'Bruker data input page'!AY1120*10000*Calibrations!CP$97+Calibrations!CQ$97</f>
        <v>53.570779845234405</v>
      </c>
      <c r="AF1120" s="24">
        <f>Calibrations!$CW$97*('Bruker data input page'!BA1120*10000)^2+('Bruker data input page'!BA1120*10000)*Calibrations!$CX$97+Calibrations!$CY$97</f>
        <v>75.467237794190723</v>
      </c>
      <c r="AG1120" s="24">
        <f>'Bruker data input page'!BI1120*10000*Calibrations!DD$97+Calibrations!DE$97</f>
        <v>4.1610912678326706</v>
      </c>
      <c r="AH1120" s="24">
        <f>('Bruker data input page'!BK1120*10000)*Calibrations!DK$97+Calibrations!DL$97</f>
        <v>92.533183778052205</v>
      </c>
      <c r="AI1120" s="24">
        <f>Calibrations!DR$97*('Bruker data input page'!BM1120*10000)^2+('Bruker data input page'!BM1120*10000)*Calibrations!DS$97+Calibrations!DT$97</f>
        <v>33.965005219574827</v>
      </c>
      <c r="AJ1120" s="24">
        <f>Calibrations!DY$97*('Bruker data input page'!BO1120*10000)^2+Calibrations!DZ$97*('Bruker data input page'!BO1120*10000)+Calibrations!EA$97</f>
        <v>95.634421621982227</v>
      </c>
      <c r="AK1120" s="21"/>
      <c r="AL1120" s="21"/>
    </row>
    <row r="1121" spans="2:38">
      <c r="B1121" s="27">
        <f>'Bruker data input page'!B1798</f>
        <v>0</v>
      </c>
      <c r="C1121" s="21">
        <f>'Bruker data input page'!G1798</f>
        <v>0</v>
      </c>
      <c r="D1121" s="21">
        <f>'Bruker data input page'!H1798</f>
        <v>0</v>
      </c>
      <c r="E1121" s="26">
        <f>'Bruker data input page'!L1798</f>
        <v>0</v>
      </c>
      <c r="F1121" s="26"/>
      <c r="G1121" s="26" t="str">
        <f>'Bruker data input page'!DK1121</f>
        <v>393-U1560B-39R-1A</v>
      </c>
      <c r="H1121" s="26" t="str">
        <f>'Bruker data input page'!DL1121</f>
        <v>SHLF</v>
      </c>
      <c r="I1121" s="26">
        <f>'Bruker data input page'!DM1121</f>
        <v>0</v>
      </c>
      <c r="J1121" s="26">
        <f>'Bruker data input page'!DN1121</f>
        <v>0</v>
      </c>
      <c r="K1121" s="26" t="str">
        <f>'Bruker data input page'!DO1121</f>
        <v/>
      </c>
      <c r="L1121" s="26">
        <f>'Bruker data input page'!DP1121</f>
        <v>0</v>
      </c>
      <c r="M1121" s="26">
        <f>'Bruker data input page'!DQ1121</f>
        <v>0</v>
      </c>
      <c r="N1121" s="26">
        <f>'Bruker data input page'!DR1121</f>
        <v>0</v>
      </c>
      <c r="O1121" s="26">
        <f>'Bruker data input page'!DS1121</f>
        <v>76</v>
      </c>
      <c r="P1121" s="21" t="str">
        <f>'Bruker data input page'!DT1121</f>
        <v>9A ALT</v>
      </c>
      <c r="Q1121" s="21">
        <f>'Bruker data input page'!A1121</f>
        <v>83</v>
      </c>
      <c r="R1121" s="27">
        <f>'Bruker data input page'!B1121</f>
        <v>44769.119444444441</v>
      </c>
      <c r="S1121" s="22">
        <f>'Bruker data input page'!Y1121*Calibrations!H$97+Calibrations!I$97</f>
        <v>50.715835734630822</v>
      </c>
      <c r="T1121" s="23">
        <f>Calibrations!O$97*('Bruker data input page'!AK1121/0.5993)^2+Calibrations!P$97*('Bruker data input page'!AK1121/0.5993)+Calibrations!Q$97</f>
        <v>1.6886386242118931</v>
      </c>
      <c r="U1121" s="22">
        <f>Calibrations!$V$97*'Bruker data input page'!W1121^2+Calibrations!$W$97*'Bruker data input page'!W1121+Calibrations!$X$97</f>
        <v>19.574656639114227</v>
      </c>
      <c r="V1121" s="23">
        <f>('Bruker data input page'!AS1121/0.69943)*Calibrations!AC$97+Calibrations!AD$97</f>
        <v>12.074148390226666</v>
      </c>
      <c r="W1121" s="23">
        <f>'Bruker data input page'!U1121*Calibrations!AQ$97+Calibrations!AR$97</f>
        <v>7.0980147482479534</v>
      </c>
      <c r="X1121" s="23">
        <f>Calibrations!AJ$97*('Bruker data input page'!AQ1121/0.77446)^2+('Bruker data input page'!AQ1121/0.77446)*Calibrations!AK$97+Calibrations!AL$97</f>
        <v>0.15051020894849043</v>
      </c>
      <c r="Y1121" s="23">
        <f>('Bruker data input page'!AI1121/0.7147)*Calibrations!AX$97+Calibrations!AY$97</f>
        <v>12.072790631747932</v>
      </c>
      <c r="Z1121" s="23">
        <f>('Bruker data input page'!AG1121/0.8302)*Calibrations!BE$97+Calibrations!BF$97</f>
        <v>0.20077552818442054</v>
      </c>
      <c r="AA1121" s="23">
        <f>((('Bruker data input page'!AA1121/0.436)^2)*Calibrations!BK$97)+(('Bruker data input page'!AA1121/0.436)*Calibrations!BL$97)+Calibrations!BM$97</f>
        <v>0.18619908917869549</v>
      </c>
      <c r="AB1121" s="24">
        <f>'Bruker data input page'!AM1121*Calibrations!BS$97*10000+Calibrations!BT$97</f>
        <v>352.11421857582377</v>
      </c>
      <c r="AC1121" s="24">
        <f>Calibrations!CA$97*('Bruker data input page'!AO1121*10000)^2+('Bruker data input page'!AO1121*10000)*Calibrations!CB$97+Calibrations!CC$97</f>
        <v>291.40793956595326</v>
      </c>
      <c r="AD1121" s="24">
        <f>'Bruker data input page'!AW1121*10000*Calibrations!CI$97+Calibrations!CJ$97</f>
        <v>76.493620608344116</v>
      </c>
      <c r="AE1121" s="24">
        <f>'Bruker data input page'!AY1121*10000*Calibrations!CP$97+Calibrations!CQ$97</f>
        <v>50.486896040025819</v>
      </c>
      <c r="AF1121" s="24">
        <f>Calibrations!$CW$97*('Bruker data input page'!BA1121*10000)^2+('Bruker data input page'!BA1121*10000)*Calibrations!$CX$97+Calibrations!$CY$97</f>
        <v>113.19505111597859</v>
      </c>
      <c r="AG1121" s="24">
        <f>'Bruker data input page'!BI1121*10000*Calibrations!DD$97+Calibrations!DE$97</f>
        <v>3.0310147047823475</v>
      </c>
      <c r="AH1121" s="24">
        <f>('Bruker data input page'!BK1121*10000)*Calibrations!DK$97+Calibrations!DL$97</f>
        <v>100.47860466669533</v>
      </c>
      <c r="AI1121" s="24">
        <f>Calibrations!DR$97*('Bruker data input page'!BM1121*10000)^2+('Bruker data input page'!BM1121*10000)*Calibrations!DS$97+Calibrations!DT$97</f>
        <v>33.965005219574827</v>
      </c>
      <c r="AJ1121" s="24">
        <f>Calibrations!DY$97*('Bruker data input page'!BO1121*10000)^2+Calibrations!DZ$97*('Bruker data input page'!BO1121*10000)+Calibrations!EA$97</f>
        <v>92.24810811951609</v>
      </c>
      <c r="AK1121" s="21"/>
      <c r="AL1121" s="21"/>
    </row>
    <row r="1122" spans="2:38">
      <c r="B1122" s="27">
        <f>'Bruker data input page'!B1799</f>
        <v>0</v>
      </c>
      <c r="C1122" s="21">
        <f>'Bruker data input page'!G1799</f>
        <v>0</v>
      </c>
      <c r="D1122" s="21">
        <f>'Bruker data input page'!H1799</f>
        <v>0</v>
      </c>
      <c r="E1122" s="26">
        <f>'Bruker data input page'!L1799</f>
        <v>0</v>
      </c>
      <c r="F1122" s="26"/>
      <c r="G1122" s="26" t="str">
        <f>'Bruker data input page'!DK1122</f>
        <v>393-U1560B-39R-1A</v>
      </c>
      <c r="H1122" s="26" t="str">
        <f>'Bruker data input page'!DL1122</f>
        <v>SHLF</v>
      </c>
      <c r="I1122" s="26">
        <f>'Bruker data input page'!DM1122</f>
        <v>0</v>
      </c>
      <c r="J1122" s="26">
        <f>'Bruker data input page'!DN1122</f>
        <v>0</v>
      </c>
      <c r="K1122" s="26" t="str">
        <f>'Bruker data input page'!DO1122</f>
        <v/>
      </c>
      <c r="L1122" s="26">
        <f>'Bruker data input page'!DP1122</f>
        <v>0</v>
      </c>
      <c r="M1122" s="26">
        <f>'Bruker data input page'!DQ1122</f>
        <v>0</v>
      </c>
      <c r="N1122" s="26">
        <f>'Bruker data input page'!DR1122</f>
        <v>0</v>
      </c>
      <c r="O1122" s="26">
        <f>'Bruker data input page'!DS1122</f>
        <v>95</v>
      </c>
      <c r="P1122" s="21" t="str">
        <f>'Bruker data input page'!DT1122</f>
        <v>11A BKGD</v>
      </c>
      <c r="Q1122" s="21">
        <f>'Bruker data input page'!A1122</f>
        <v>84</v>
      </c>
      <c r="R1122" s="27">
        <f>'Bruker data input page'!B1122</f>
        <v>44769.121527777781</v>
      </c>
      <c r="S1122" s="22">
        <f>'Bruker data input page'!Y1122*Calibrations!H$97+Calibrations!I$97</f>
        <v>55.018246814597681</v>
      </c>
      <c r="T1122" s="23">
        <f>Calibrations!O$97*('Bruker data input page'!AK1122/0.5993)^2+Calibrations!P$97*('Bruker data input page'!AK1122/0.5993)+Calibrations!Q$97</f>
        <v>1.6395139004055315</v>
      </c>
      <c r="U1122" s="22">
        <f>Calibrations!$V$97*'Bruker data input page'!W1122^2+Calibrations!$W$97*'Bruker data input page'!W1122+Calibrations!$X$97</f>
        <v>17.884665336417722</v>
      </c>
      <c r="V1122" s="23">
        <f>('Bruker data input page'!AS1122/0.69943)*Calibrations!AC$97+Calibrations!AD$97</f>
        <v>9.9385504479376738</v>
      </c>
      <c r="W1122" s="23">
        <f>'Bruker data input page'!U1122*Calibrations!AQ$97+Calibrations!AR$97</f>
        <v>10.326332264613942</v>
      </c>
      <c r="X1122" s="23">
        <f>Calibrations!AJ$97*('Bruker data input page'!AQ1122/0.77446)^2+('Bruker data input page'!AQ1122/0.77446)*Calibrations!AK$97+Calibrations!AL$97</f>
        <v>0.16080295342505535</v>
      </c>
      <c r="Y1122" s="23">
        <f>('Bruker data input page'!AI1122/0.7147)*Calibrations!AX$97+Calibrations!AY$97</f>
        <v>12.277870685318124</v>
      </c>
      <c r="Z1122" s="23">
        <f>('Bruker data input page'!AG1122/0.8302)*Calibrations!BE$97+Calibrations!BF$97</f>
        <v>0.24273154708631928</v>
      </c>
      <c r="AA1122" s="23">
        <f>((('Bruker data input page'!AA1122/0.436)^2)*Calibrations!BK$97)+(('Bruker data input page'!AA1122/0.436)*Calibrations!BL$97)+Calibrations!BM$97</f>
        <v>0.11851406094939294</v>
      </c>
      <c r="AB1122" s="24">
        <f>'Bruker data input page'!AM1122*Calibrations!BS$97*10000+Calibrations!BT$97</f>
        <v>382.98304677397778</v>
      </c>
      <c r="AC1122" s="24">
        <f>Calibrations!CA$97*('Bruker data input page'!AO1122*10000)^2+('Bruker data input page'!AO1122*10000)*Calibrations!CB$97+Calibrations!CC$97</f>
        <v>305.51723176854466</v>
      </c>
      <c r="AD1122" s="24">
        <f>'Bruker data input page'!AW1122*10000*Calibrations!CI$97+Calibrations!CJ$97</f>
        <v>140.74794942481617</v>
      </c>
      <c r="AE1122" s="24">
        <f>'Bruker data input page'!AY1122*10000*Calibrations!CP$97+Calibrations!CQ$97</f>
        <v>77.213889018500282</v>
      </c>
      <c r="AF1122" s="24">
        <f>Calibrations!$CW$97*('Bruker data input page'!BA1122*10000)^2+('Bruker data input page'!BA1122*10000)*Calibrations!$CX$97+Calibrations!$CY$97</f>
        <v>91.198988291332753</v>
      </c>
      <c r="AG1122" s="24">
        <f>'Bruker data input page'!BI1122*10000*Calibrations!DD$97+Calibrations!DE$97</f>
        <v>1.9009381417320252</v>
      </c>
      <c r="AH1122" s="24">
        <f>('Bruker data input page'!BK1122*10000)*Calibrations!DK$97+Calibrations!DL$97</f>
        <v>86.574118111569859</v>
      </c>
      <c r="AI1122" s="24">
        <f>Calibrations!DR$97*('Bruker data input page'!BM1122*10000)^2+('Bruker data input page'!BM1122*10000)*Calibrations!DS$97+Calibrations!DT$97</f>
        <v>36.083214844337292</v>
      </c>
      <c r="AJ1122" s="24">
        <f>Calibrations!DY$97*('Bruker data input page'!BO1122*10000)^2+Calibrations!DZ$97*('Bruker data input page'!BO1122*10000)+Calibrations!EA$97</f>
        <v>95.634421621982227</v>
      </c>
      <c r="AK1122" s="21"/>
      <c r="AL1122" s="21"/>
    </row>
    <row r="1123" spans="2:38">
      <c r="B1123" s="27">
        <f>'Bruker data input page'!B1800</f>
        <v>0</v>
      </c>
      <c r="C1123" s="21">
        <f>'Bruker data input page'!G1800</f>
        <v>0</v>
      </c>
      <c r="D1123" s="21">
        <f>'Bruker data input page'!H1800</f>
        <v>0</v>
      </c>
      <c r="E1123" s="26">
        <f>'Bruker data input page'!L1800</f>
        <v>0</v>
      </c>
      <c r="F1123" s="26"/>
      <c r="G1123" s="26" t="str">
        <f>'Bruker data input page'!DK1123</f>
        <v>393-U1560B-39R-1A</v>
      </c>
      <c r="H1123" s="26" t="str">
        <f>'Bruker data input page'!DL1123</f>
        <v>SHLF</v>
      </c>
      <c r="I1123" s="26">
        <f>'Bruker data input page'!DM1123</f>
        <v>0</v>
      </c>
      <c r="J1123" s="26">
        <f>'Bruker data input page'!DN1123</f>
        <v>0</v>
      </c>
      <c r="K1123" s="26" t="str">
        <f>'Bruker data input page'!DO1123</f>
        <v/>
      </c>
      <c r="L1123" s="26">
        <f>'Bruker data input page'!DP1123</f>
        <v>0</v>
      </c>
      <c r="M1123" s="26">
        <f>'Bruker data input page'!DQ1123</f>
        <v>0</v>
      </c>
      <c r="N1123" s="26">
        <f>'Bruker data input page'!DR1123</f>
        <v>0</v>
      </c>
      <c r="O1123" s="26">
        <f>'Bruker data input page'!DS1123</f>
        <v>130</v>
      </c>
      <c r="P1123" s="21" t="str">
        <f>'Bruker data input page'!DT1123</f>
        <v>15B ALT</v>
      </c>
      <c r="Q1123" s="21">
        <f>'Bruker data input page'!A1123</f>
        <v>85</v>
      </c>
      <c r="R1123" s="27">
        <f>'Bruker data input page'!B1123</f>
        <v>44769.123611111114</v>
      </c>
      <c r="S1123" s="22">
        <f>'Bruker data input page'!Y1123*Calibrations!H$97+Calibrations!I$97</f>
        <v>52.317699979752838</v>
      </c>
      <c r="T1123" s="23">
        <f>Calibrations!O$97*('Bruker data input page'!AK1123/0.5993)^2+Calibrations!P$97*('Bruker data input page'!AK1123/0.5993)+Calibrations!Q$97</f>
        <v>1.5622922532004091</v>
      </c>
      <c r="U1123" s="22">
        <f>Calibrations!$V$97*'Bruker data input page'!W1123^2+Calibrations!$W$97*'Bruker data input page'!W1123+Calibrations!$X$97</f>
        <v>18.725556559170421</v>
      </c>
      <c r="V1123" s="23">
        <f>('Bruker data input page'!AS1123/0.69943)*Calibrations!AC$97+Calibrations!AD$97</f>
        <v>10.009501980085966</v>
      </c>
      <c r="W1123" s="23">
        <f>'Bruker data input page'!U1123*Calibrations!AQ$97+Calibrations!AR$97</f>
        <v>9.1017447003150949</v>
      </c>
      <c r="X1123" s="23">
        <f>Calibrations!AJ$97*('Bruker data input page'!AQ1123/0.77446)^2+('Bruker data input page'!AQ1123/0.77446)*Calibrations!AK$97+Calibrations!AL$97</f>
        <v>0.16361038814062812</v>
      </c>
      <c r="Y1123" s="23">
        <f>('Bruker data input page'!AI1123/0.7147)*Calibrations!AX$97+Calibrations!AY$97</f>
        <v>12.354604424738593</v>
      </c>
      <c r="Z1123" s="23">
        <f>('Bruker data input page'!AG1123/0.8302)*Calibrations!BE$97+Calibrations!BF$97</f>
        <v>0.15127346271743211</v>
      </c>
      <c r="AA1123" s="23">
        <f>((('Bruker data input page'!AA1123/0.436)^2)*Calibrations!BK$97)+(('Bruker data input page'!AA1123/0.436)*Calibrations!BL$97)+Calibrations!BM$97</f>
        <v>0.16840843182804688</v>
      </c>
      <c r="AB1123" s="24">
        <f>'Bruker data input page'!AM1123*Calibrations!BS$97*10000+Calibrations!BT$97</f>
        <v>354.6866209256699</v>
      </c>
      <c r="AC1123" s="24">
        <f>Calibrations!CA$97*('Bruker data input page'!AO1123*10000)^2+('Bruker data input page'!AO1123*10000)*Calibrations!CB$97+Calibrations!CC$97</f>
        <v>256.11832899842079</v>
      </c>
      <c r="AD1123" s="24">
        <f>'Bruker data input page'!AW1123*10000*Calibrations!CI$97+Calibrations!CJ$97</f>
        <v>110.1035772200372</v>
      </c>
      <c r="AE1123" s="24">
        <f>'Bruker data input page'!AY1123*10000*Calibrations!CP$97+Calibrations!CQ$97</f>
        <v>58.710586187248722</v>
      </c>
      <c r="AF1123" s="24">
        <f>Calibrations!$CW$97*('Bruker data input page'!BA1123*10000)^2+('Bruker data input page'!BA1123*10000)*Calibrations!$CX$97+Calibrations!$CY$97</f>
        <v>86.049978891311611</v>
      </c>
      <c r="AG1123" s="24">
        <f>'Bruker data input page'!BI1123*10000*Calibrations!DD$97+Calibrations!DE$97</f>
        <v>1.9009381417320252</v>
      </c>
      <c r="AH1123" s="24">
        <f>('Bruker data input page'!BK1123*10000)*Calibrations!DK$97+Calibrations!DL$97</f>
        <v>91.540006166971807</v>
      </c>
      <c r="AI1123" s="24">
        <f>Calibrations!DR$97*('Bruker data input page'!BM1123*10000)^2+('Bruker data input page'!BM1123*10000)*Calibrations!DS$97+Calibrations!DT$97</f>
        <v>36.083214844337292</v>
      </c>
      <c r="AJ1123" s="24">
        <f>Calibrations!DY$97*('Bruker data input page'!BO1123*10000)^2+Calibrations!DZ$97*('Bruker data input page'!BO1123*10000)+Calibrations!EA$97</f>
        <v>99.860350410426648</v>
      </c>
      <c r="AK1123" s="21"/>
      <c r="AL1123" s="21"/>
    </row>
    <row r="1124" spans="2:38">
      <c r="B1124" s="27">
        <f>'Bruker data input page'!B1801</f>
        <v>0</v>
      </c>
      <c r="C1124" s="21">
        <f>'Bruker data input page'!G1801</f>
        <v>0</v>
      </c>
      <c r="D1124" s="21">
        <f>'Bruker data input page'!H1801</f>
        <v>0</v>
      </c>
      <c r="E1124" s="26">
        <f>'Bruker data input page'!L1801</f>
        <v>0</v>
      </c>
      <c r="F1124" s="26"/>
      <c r="G1124" s="26" t="str">
        <f>'Bruker data input page'!DK1124</f>
        <v>393-U1560B-39R-1A</v>
      </c>
      <c r="H1124" s="26" t="str">
        <f>'Bruker data input page'!DL1124</f>
        <v>SHLF</v>
      </c>
      <c r="I1124" s="26">
        <f>'Bruker data input page'!DM1124</f>
        <v>0</v>
      </c>
      <c r="J1124" s="26">
        <f>'Bruker data input page'!DN1124</f>
        <v>0</v>
      </c>
      <c r="K1124" s="26" t="str">
        <f>'Bruker data input page'!DO1124</f>
        <v/>
      </c>
      <c r="L1124" s="26">
        <f>'Bruker data input page'!DP1124</f>
        <v>0</v>
      </c>
      <c r="M1124" s="26">
        <f>'Bruker data input page'!DQ1124</f>
        <v>0</v>
      </c>
      <c r="N1124" s="26">
        <f>'Bruker data input page'!DR1124</f>
        <v>0</v>
      </c>
      <c r="O1124" s="26">
        <f>'Bruker data input page'!DS1124</f>
        <v>147</v>
      </c>
      <c r="P1124" s="21" t="str">
        <f>'Bruker data input page'!DT1124</f>
        <v>17A ALT</v>
      </c>
      <c r="Q1124" s="21">
        <f>'Bruker data input page'!A1124</f>
        <v>86</v>
      </c>
      <c r="R1124" s="27">
        <f>'Bruker data input page'!B1124</f>
        <v>44769.125</v>
      </c>
      <c r="S1124" s="22">
        <f>'Bruker data input page'!Y1124*Calibrations!H$97+Calibrations!I$97</f>
        <v>53.425887771938932</v>
      </c>
      <c r="T1124" s="23">
        <f>Calibrations!O$97*('Bruker data input page'!AK1124/0.5993)^2+Calibrations!P$97*('Bruker data input page'!AK1124/0.5993)+Calibrations!Q$97</f>
        <v>1.6169571283458408</v>
      </c>
      <c r="U1124" s="22">
        <f>Calibrations!$V$97*'Bruker data input page'!W1124^2+Calibrations!$W$97*'Bruker data input page'!W1124+Calibrations!$X$97</f>
        <v>17.833752784952281</v>
      </c>
      <c r="V1124" s="23">
        <f>('Bruker data input page'!AS1124/0.69943)*Calibrations!AC$97+Calibrations!AD$97</f>
        <v>10.357207662987118</v>
      </c>
      <c r="W1124" s="23">
        <f>'Bruker data input page'!U1124*Calibrations!AQ$97+Calibrations!AR$97</f>
        <v>8.7806143017832987</v>
      </c>
      <c r="X1124" s="23">
        <f>Calibrations!AJ$97*('Bruker data input page'!AQ1124/0.77446)^2+('Bruker data input page'!AQ1124/0.77446)*Calibrations!AK$97+Calibrations!AL$97</f>
        <v>0.20735244688041293</v>
      </c>
      <c r="Y1124" s="23">
        <f>('Bruker data input page'!AI1124/0.7147)*Calibrations!AX$97+Calibrations!AY$97</f>
        <v>11.704651381909244</v>
      </c>
      <c r="Z1124" s="23">
        <f>('Bruker data input page'!AG1124/0.8302)*Calibrations!BE$97+Calibrations!BF$97</f>
        <v>0.23095971444477933</v>
      </c>
      <c r="AA1124" s="23">
        <f>((('Bruker data input page'!AA1124/0.436)^2)*Calibrations!BK$97)+(('Bruker data input page'!AA1124/0.436)*Calibrations!BL$97)+Calibrations!BM$97</f>
        <v>9.8573191575373101E-2</v>
      </c>
      <c r="AB1124" s="24">
        <f>'Bruker data input page'!AM1124*Calibrations!BS$97*10000+Calibrations!BT$97</f>
        <v>336.67980447674677</v>
      </c>
      <c r="AC1124" s="24">
        <f>Calibrations!CA$97*('Bruker data input page'!AO1124*10000)^2+('Bruker data input page'!AO1124*10000)*Calibrations!CB$97+Calibrations!CC$97</f>
        <v>307.35246525580988</v>
      </c>
      <c r="AD1124" s="24">
        <f>'Bruker data input page'!AW1124*10000*Calibrations!CI$97+Calibrations!CJ$97</f>
        <v>148.65617450992045</v>
      </c>
      <c r="AE1124" s="24">
        <f>'Bruker data input page'!AY1124*10000*Calibrations!CP$97+Calibrations!CQ$97</f>
        <v>71.046121408083096</v>
      </c>
      <c r="AF1124" s="24">
        <f>Calibrations!$CW$97*('Bruker data input page'!BA1124*10000)^2+('Bruker data input page'!BA1124*10000)*Calibrations!$CX$97+Calibrations!$CY$97</f>
        <v>86.049978891311611</v>
      </c>
      <c r="AG1124" s="24">
        <f>'Bruker data input page'!BI1124*10000*Calibrations!DD$97+Calibrations!DE$97</f>
        <v>1.9009381417320252</v>
      </c>
      <c r="AH1124" s="24">
        <f>('Bruker data input page'!BK1124*10000)*Calibrations!DK$97+Calibrations!DL$97</f>
        <v>92.533183778052205</v>
      </c>
      <c r="AI1124" s="24">
        <f>Calibrations!DR$97*('Bruker data input page'!BM1124*10000)^2+('Bruker data input page'!BM1124*10000)*Calibrations!DS$97+Calibrations!DT$97</f>
        <v>39.258355446514962</v>
      </c>
      <c r="AJ1124" s="24">
        <f>Calibrations!DY$97*('Bruker data input page'!BO1124*10000)^2+Calibrations!DZ$97*('Bruker data input page'!BO1124*10000)+Calibrations!EA$97</f>
        <v>106.60574399810709</v>
      </c>
      <c r="AK1124" s="21"/>
      <c r="AL1124" s="21"/>
    </row>
    <row r="1125" spans="2:38">
      <c r="B1125" s="27">
        <f>'Bruker data input page'!B1802</f>
        <v>0</v>
      </c>
      <c r="C1125" s="21">
        <f>'Bruker data input page'!G1802</f>
        <v>0</v>
      </c>
      <c r="D1125" s="21">
        <f>'Bruker data input page'!H1802</f>
        <v>0</v>
      </c>
      <c r="E1125" s="26">
        <f>'Bruker data input page'!L1802</f>
        <v>0</v>
      </c>
      <c r="F1125" s="26"/>
      <c r="G1125" s="26" t="str">
        <f>'Bruker data input page'!DK1125</f>
        <v>393-U1560B-39R-2A</v>
      </c>
      <c r="H1125" s="26" t="str">
        <f>'Bruker data input page'!DL1125</f>
        <v>SHLF</v>
      </c>
      <c r="I1125" s="26">
        <f>'Bruker data input page'!DM1125</f>
        <v>0</v>
      </c>
      <c r="J1125" s="26">
        <f>'Bruker data input page'!DN1125</f>
        <v>0</v>
      </c>
      <c r="K1125" s="26" t="str">
        <f>'Bruker data input page'!DO1125</f>
        <v/>
      </c>
      <c r="L1125" s="26">
        <f>'Bruker data input page'!DP1125</f>
        <v>0</v>
      </c>
      <c r="M1125" s="26">
        <f>'Bruker data input page'!DQ1125</f>
        <v>0</v>
      </c>
      <c r="N1125" s="26">
        <f>'Bruker data input page'!DR1125</f>
        <v>0</v>
      </c>
      <c r="O1125" s="26">
        <f>'Bruker data input page'!DS1125</f>
        <v>3</v>
      </c>
      <c r="P1125" s="21" t="str">
        <f>'Bruker data input page'!DT1125</f>
        <v>1A ALT</v>
      </c>
      <c r="Q1125" s="21">
        <f>'Bruker data input page'!A1125</f>
        <v>87</v>
      </c>
      <c r="R1125" s="27">
        <f>'Bruker data input page'!B1125</f>
        <v>44769.133333333331</v>
      </c>
      <c r="S1125" s="22">
        <f>'Bruker data input page'!Y1125*Calibrations!H$97+Calibrations!I$97</f>
        <v>51.701049969948407</v>
      </c>
      <c r="T1125" s="23">
        <f>Calibrations!O$97*('Bruker data input page'!AK1125/0.5993)^2+Calibrations!P$97*('Bruker data input page'!AK1125/0.5993)+Calibrations!Q$97</f>
        <v>1.5462271404864532</v>
      </c>
      <c r="U1125" s="22">
        <f>Calibrations!$V$97*'Bruker data input page'!W1125^2+Calibrations!$W$97*'Bruker data input page'!W1125+Calibrations!$X$97</f>
        <v>19.779457220153176</v>
      </c>
      <c r="V1125" s="23">
        <f>('Bruker data input page'!AS1125/0.69943)*Calibrations!AC$97+Calibrations!AD$97</f>
        <v>10.057714481647176</v>
      </c>
      <c r="W1125" s="23">
        <f>'Bruker data input page'!U1125*Calibrations!AQ$97+Calibrations!AR$97</f>
        <v>8.4364769692206281</v>
      </c>
      <c r="X1125" s="23">
        <f>Calibrations!AJ$97*('Bruker data input page'!AQ1125/0.77446)^2+('Bruker data input page'!AQ1125/0.77446)*Calibrations!AK$97+Calibrations!AL$97</f>
        <v>0.17560333799039129</v>
      </c>
      <c r="Y1125" s="23">
        <f>('Bruker data input page'!AI1125/0.7147)*Calibrations!AX$97+Calibrations!AY$97</f>
        <v>12.175254533791541</v>
      </c>
      <c r="Z1125" s="23">
        <f>('Bruker data input page'!AG1125/0.8302)*Calibrations!BE$97+Calibrations!BF$97</f>
        <v>0.23231800282649545</v>
      </c>
      <c r="AA1125" s="23">
        <f>((('Bruker data input page'!AA1125/0.436)^2)*Calibrations!BK$97)+(('Bruker data input page'!AA1125/0.436)*Calibrations!BL$97)+Calibrations!BM$97</f>
        <v>0.16036549756158924</v>
      </c>
      <c r="AB1125" s="24">
        <f>'Bruker data input page'!AM1125*Calibrations!BS$97*10000+Calibrations!BT$97</f>
        <v>406.99213537254207</v>
      </c>
      <c r="AC1125" s="24">
        <f>Calibrations!CA$97*('Bruker data input page'!AO1125*10000)^2+('Bruker data input page'!AO1125*10000)*Calibrations!CB$97+Calibrations!CC$97</f>
        <v>285.59373181408967</v>
      </c>
      <c r="AD1125" s="24">
        <f>'Bruker data input page'!AW1125*10000*Calibrations!CI$97+Calibrations!CJ$97</f>
        <v>82.42478942217231</v>
      </c>
      <c r="AE1125" s="24">
        <f>'Bruker data input page'!AY1125*10000*Calibrations!CP$97+Calibrations!CQ$97</f>
        <v>65.906315066068771</v>
      </c>
      <c r="AF1125" s="24">
        <f>Calibrations!$CW$97*('Bruker data input page'!BA1125*10000)^2+('Bruker data input page'!BA1125*10000)*Calibrations!$CX$97+Calibrations!$CY$97</f>
        <v>86.049978891311611</v>
      </c>
      <c r="AG1125" s="24">
        <f>'Bruker data input page'!BI1125*10000*Calibrations!DD$97+Calibrations!DE$97</f>
        <v>4.1610912678326706</v>
      </c>
      <c r="AH1125" s="24">
        <f>('Bruker data input page'!BK1125*10000)*Calibrations!DK$97+Calibrations!DL$97</f>
        <v>101.47178227777572</v>
      </c>
      <c r="AI1125" s="24">
        <f>Calibrations!DR$97*('Bruker data input page'!BM1125*10000)^2+('Bruker data input page'!BM1125*10000)*Calibrations!DS$97+Calibrations!DT$97</f>
        <v>38.200265090451204</v>
      </c>
      <c r="AJ1125" s="24">
        <f>Calibrations!DY$97*('Bruker data input page'!BO1125*10000)^2+Calibrations!DZ$97*('Bruker data input page'!BO1125*10000)+Calibrations!EA$97</f>
        <v>96.480226320972292</v>
      </c>
      <c r="AK1125" s="21"/>
      <c r="AL1125" s="21"/>
    </row>
    <row r="1126" spans="2:38">
      <c r="B1126" s="27">
        <f>'Bruker data input page'!B1803</f>
        <v>0</v>
      </c>
      <c r="C1126" s="21">
        <f>'Bruker data input page'!G1803</f>
        <v>0</v>
      </c>
      <c r="D1126" s="21">
        <f>'Bruker data input page'!H1803</f>
        <v>0</v>
      </c>
      <c r="E1126" s="26">
        <f>'Bruker data input page'!L1803</f>
        <v>0</v>
      </c>
      <c r="F1126" s="26"/>
      <c r="G1126" s="26" t="str">
        <f>'Bruker data input page'!DK1126</f>
        <v>393-U1560B-39R-2A</v>
      </c>
      <c r="H1126" s="26" t="str">
        <f>'Bruker data input page'!DL1126</f>
        <v>SHLF</v>
      </c>
      <c r="I1126" s="26">
        <f>'Bruker data input page'!DM1126</f>
        <v>0</v>
      </c>
      <c r="J1126" s="26">
        <f>'Bruker data input page'!DN1126</f>
        <v>0</v>
      </c>
      <c r="K1126" s="26" t="str">
        <f>'Bruker data input page'!DO1126</f>
        <v/>
      </c>
      <c r="L1126" s="26">
        <f>'Bruker data input page'!DP1126</f>
        <v>0</v>
      </c>
      <c r="M1126" s="26">
        <f>'Bruker data input page'!DQ1126</f>
        <v>0</v>
      </c>
      <c r="N1126" s="26">
        <f>'Bruker data input page'!DR1126</f>
        <v>0</v>
      </c>
      <c r="O1126" s="26">
        <f>'Bruker data input page'!DS1126</f>
        <v>17</v>
      </c>
      <c r="P1126" s="21" t="str">
        <f>'Bruker data input page'!DT1126</f>
        <v>3A ALT</v>
      </c>
      <c r="Q1126" s="21">
        <f>'Bruker data input page'!A1126</f>
        <v>88</v>
      </c>
      <c r="R1126" s="27">
        <f>'Bruker data input page'!B1126</f>
        <v>44769.137499999997</v>
      </c>
      <c r="S1126" s="22">
        <f>'Bruker data input page'!Y1126*Calibrations!H$97+Calibrations!I$97</f>
        <v>51.468053694567594</v>
      </c>
      <c r="T1126" s="23">
        <f>Calibrations!O$97*('Bruker data input page'!AK1126/0.5993)^2+Calibrations!P$97*('Bruker data input page'!AK1126/0.5993)+Calibrations!Q$97</f>
        <v>1.6030541551727886</v>
      </c>
      <c r="U1126" s="22">
        <f>Calibrations!$V$97*'Bruker data input page'!W1126^2+Calibrations!$W$97*'Bruker data input page'!W1126+Calibrations!$X$97</f>
        <v>19.079585017705472</v>
      </c>
      <c r="V1126" s="23">
        <f>('Bruker data input page'!AS1126/0.69943)*Calibrations!AC$97+Calibrations!AD$97</f>
        <v>10.527462556559993</v>
      </c>
      <c r="W1126" s="23">
        <f>'Bruker data input page'!U1126*Calibrations!AQ$97+Calibrations!AR$97</f>
        <v>8.7365337895224613</v>
      </c>
      <c r="X1126" s="23">
        <f>Calibrations!AJ$97*('Bruker data input page'!AQ1126/0.77446)^2+('Bruker data input page'!AQ1126/0.77446)*Calibrations!AK$97+Calibrations!AL$97</f>
        <v>0.19436200512730273</v>
      </c>
      <c r="Y1126" s="23">
        <f>('Bruker data input page'!AI1126/0.7147)*Calibrations!AX$97+Calibrations!AY$97</f>
        <v>11.730686043498334</v>
      </c>
      <c r="Z1126" s="23">
        <f>('Bruker data input page'!AG1126/0.8302)*Calibrations!BE$97+Calibrations!BF$97</f>
        <v>0.22613024464312192</v>
      </c>
      <c r="AA1126" s="23">
        <f>((('Bruker data input page'!AA1126/0.436)^2)*Calibrations!BK$97)+(('Bruker data input page'!AA1126/0.436)*Calibrations!BL$97)+Calibrations!BM$97</f>
        <v>0.12710576949214025</v>
      </c>
      <c r="AB1126" s="24">
        <f>'Bruker data input page'!AM1126*Calibrations!BS$97*10000+Calibrations!BT$97</f>
        <v>398.41746087305478</v>
      </c>
      <c r="AC1126" s="24">
        <f>Calibrations!CA$97*('Bruker data input page'!AO1126*10000)^2+('Bruker data input page'!AO1126*10000)*Calibrations!CB$97+Calibrations!CC$97</f>
        <v>303.67117346408406</v>
      </c>
      <c r="AD1126" s="24">
        <f>'Bruker data input page'!AW1126*10000*Calibrations!CI$97+Calibrations!CJ$97</f>
        <v>80.447733150896241</v>
      </c>
      <c r="AE1126" s="24">
        <f>'Bruker data input page'!AY1126*10000*Calibrations!CP$97+Calibrations!CQ$97</f>
        <v>56.654663650442998</v>
      </c>
      <c r="AF1126" s="24">
        <f>Calibrations!$CW$97*('Bruker data input page'!BA1126*10000)^2+('Bruker data input page'!BA1126*10000)*Calibrations!$CX$97+Calibrations!$CY$97</f>
        <v>93.737902704208523</v>
      </c>
      <c r="AG1126" s="24">
        <f>'Bruker data input page'!BI1126*10000*Calibrations!DD$97+Calibrations!DE$97</f>
        <v>3.0310147047823475</v>
      </c>
      <c r="AH1126" s="24">
        <f>('Bruker data input page'!BK1126*10000)*Calibrations!DK$97+Calibrations!DL$97</f>
        <v>96.505894222373783</v>
      </c>
      <c r="AI1126" s="24">
        <f>Calibrations!DR$97*('Bruker data input page'!BM1126*10000)^2+('Bruker data input page'!BM1126*10000)*Calibrations!DS$97+Calibrations!DT$97</f>
        <v>35.02425495428713</v>
      </c>
      <c r="AJ1126" s="24">
        <f>Calibrations!DY$97*('Bruker data input page'!BO1126*10000)^2+Calibrations!DZ$97*('Bruker data input page'!BO1126*10000)+Calibrations!EA$97</f>
        <v>101.54855563125028</v>
      </c>
      <c r="AK1126" s="21"/>
      <c r="AL1126" s="21"/>
    </row>
    <row r="1127" spans="2:38">
      <c r="B1127" s="27">
        <f>'Bruker data input page'!B1804</f>
        <v>0</v>
      </c>
      <c r="C1127" s="21">
        <f>'Bruker data input page'!G1804</f>
        <v>0</v>
      </c>
      <c r="D1127" s="21">
        <f>'Bruker data input page'!H1804</f>
        <v>0</v>
      </c>
      <c r="E1127" s="26">
        <f>'Bruker data input page'!L1804</f>
        <v>0</v>
      </c>
      <c r="F1127" s="26"/>
      <c r="G1127" s="26" t="str">
        <f>'Bruker data input page'!DK1127</f>
        <v>393-U1560B-39R-2A</v>
      </c>
      <c r="H1127" s="26" t="str">
        <f>'Bruker data input page'!DL1127</f>
        <v>SHLF</v>
      </c>
      <c r="I1127" s="26">
        <f>'Bruker data input page'!DM1127</f>
        <v>0</v>
      </c>
      <c r="J1127" s="26">
        <f>'Bruker data input page'!DN1127</f>
        <v>0</v>
      </c>
      <c r="K1127" s="26" t="str">
        <f>'Bruker data input page'!DO1127</f>
        <v/>
      </c>
      <c r="L1127" s="26">
        <f>'Bruker data input page'!DP1127</f>
        <v>0</v>
      </c>
      <c r="M1127" s="26">
        <f>'Bruker data input page'!DQ1127</f>
        <v>0</v>
      </c>
      <c r="N1127" s="26">
        <f>'Bruker data input page'!DR1127</f>
        <v>0</v>
      </c>
      <c r="O1127" s="26">
        <f>'Bruker data input page'!DS1127</f>
        <v>33</v>
      </c>
      <c r="P1127" s="21" t="str">
        <f>'Bruker data input page'!DT1127</f>
        <v>6A BKGD</v>
      </c>
      <c r="Q1127" s="21">
        <f>'Bruker data input page'!A1127</f>
        <v>89</v>
      </c>
      <c r="R1127" s="27">
        <f>'Bruker data input page'!B1127</f>
        <v>44769.13958333333</v>
      </c>
      <c r="S1127" s="22">
        <f>'Bruker data input page'!Y1127*Calibrations!H$97+Calibrations!I$97</f>
        <v>55.865873244259483</v>
      </c>
      <c r="T1127" s="23">
        <f>Calibrations!O$97*('Bruker data input page'!AK1127/0.5993)^2+Calibrations!P$97*('Bruker data input page'!AK1127/0.5993)+Calibrations!Q$97</f>
        <v>1.6575276194358164</v>
      </c>
      <c r="U1127" s="22">
        <f>Calibrations!$V$97*'Bruker data input page'!W1127^2+Calibrations!$W$97*'Bruker data input page'!W1127+Calibrations!$X$97</f>
        <v>18.011376617829821</v>
      </c>
      <c r="V1127" s="23">
        <f>('Bruker data input page'!AS1127/0.69943)*Calibrations!AC$97+Calibrations!AD$97</f>
        <v>10.497815466047726</v>
      </c>
      <c r="W1127" s="23">
        <f>'Bruker data input page'!U1127*Calibrations!AQ$97+Calibrations!AR$97</f>
        <v>11.93933100931639</v>
      </c>
      <c r="X1127" s="23">
        <f>Calibrations!AJ$97*('Bruker data input page'!AQ1127/0.77446)^2+('Bruker data input page'!AQ1127/0.77446)*Calibrations!AK$97+Calibrations!AL$97</f>
        <v>0.16210794059032624</v>
      </c>
      <c r="Y1127" s="23">
        <f>('Bruker data input page'!AI1127/0.7147)*Calibrations!AX$97+Calibrations!AY$97</f>
        <v>11.601426232450752</v>
      </c>
      <c r="Z1127" s="23">
        <f>('Bruker data input page'!AG1127/0.8302)*Calibrations!BE$97+Calibrations!BF$97</f>
        <v>0.18764540716116448</v>
      </c>
      <c r="AA1127" s="23">
        <f>((('Bruker data input page'!AA1127/0.436)^2)*Calibrations!BK$97)+(('Bruker data input page'!AA1127/0.436)*Calibrations!BL$97)+Calibrations!BM$97</f>
        <v>0.14417683227984823</v>
      </c>
      <c r="AB1127" s="24">
        <f>'Bruker data input page'!AM1127*Calibrations!BS$97*10000+Calibrations!BT$97</f>
        <v>356.40155582556736</v>
      </c>
      <c r="AC1127" s="24">
        <f>Calibrations!CA$97*('Bruker data input page'!AO1127*10000)^2+('Bruker data input page'!AO1127*10000)*Calibrations!CB$97+Calibrations!CC$97</f>
        <v>310.08501895446648</v>
      </c>
      <c r="AD1127" s="24">
        <f>'Bruker data input page'!AW1127*10000*Calibrations!CI$97+Calibrations!CJ$97</f>
        <v>96.264183321104753</v>
      </c>
      <c r="AE1127" s="24">
        <f>'Bruker data input page'!AY1127*10000*Calibrations!CP$97+Calibrations!CQ$97</f>
        <v>57.682624918845853</v>
      </c>
      <c r="AF1127" s="24">
        <f>Calibrations!$CW$97*('Bruker data input page'!BA1127*10000)^2+('Bruker data input page'!BA1127*10000)*Calibrations!$CX$97+Calibrations!$CY$97</f>
        <v>80.80606205893092</v>
      </c>
      <c r="AG1127" s="24" t="e">
        <f>'Bruker data input page'!BI1127*10000*Calibrations!DD$97+Calibrations!DE$97</f>
        <v>#VALUE!</v>
      </c>
      <c r="AH1127" s="24">
        <f>('Bruker data input page'!BK1127*10000)*Calibrations!DK$97+Calibrations!DL$97</f>
        <v>85.580940500489461</v>
      </c>
      <c r="AI1127" s="24">
        <f>Calibrations!DR$97*('Bruker data input page'!BM1127*10000)^2+('Bruker data input page'!BM1127*10000)*Calibrations!DS$97+Calibrations!DT$97</f>
        <v>37.141884889725318</v>
      </c>
      <c r="AJ1127" s="24">
        <f>Calibrations!DY$97*('Bruker data input page'!BO1127*10000)^2+Calibrations!DZ$97*('Bruker data input page'!BO1127*10000)+Calibrations!EA$97</f>
        <v>93.941883812050335</v>
      </c>
      <c r="AK1127" s="21"/>
      <c r="AL1127" s="21"/>
    </row>
    <row r="1128" spans="2:38">
      <c r="B1128" s="27">
        <f>'Bruker data input page'!B1805</f>
        <v>0</v>
      </c>
      <c r="C1128" s="21">
        <f>'Bruker data input page'!G1805</f>
        <v>0</v>
      </c>
      <c r="D1128" s="21">
        <f>'Bruker data input page'!H1805</f>
        <v>0</v>
      </c>
      <c r="E1128" s="26">
        <f>'Bruker data input page'!L1805</f>
        <v>0</v>
      </c>
      <c r="F1128" s="26"/>
      <c r="G1128" s="26" t="str">
        <f>'Bruker data input page'!DK1128</f>
        <v>393-U1560B-39R-2A</v>
      </c>
      <c r="H1128" s="26" t="str">
        <f>'Bruker data input page'!DL1128</f>
        <v>SHLF</v>
      </c>
      <c r="I1128" s="26">
        <f>'Bruker data input page'!DM1128</f>
        <v>0</v>
      </c>
      <c r="J1128" s="26">
        <f>'Bruker data input page'!DN1128</f>
        <v>0</v>
      </c>
      <c r="K1128" s="26" t="str">
        <f>'Bruker data input page'!DO1128</f>
        <v/>
      </c>
      <c r="L1128" s="26">
        <f>'Bruker data input page'!DP1128</f>
        <v>0</v>
      </c>
      <c r="M1128" s="26">
        <f>'Bruker data input page'!DQ1128</f>
        <v>0</v>
      </c>
      <c r="N1128" s="26">
        <f>'Bruker data input page'!DR1128</f>
        <v>0</v>
      </c>
      <c r="O1128" s="26">
        <f>'Bruker data input page'!DS1128</f>
        <v>39</v>
      </c>
      <c r="P1128" s="21" t="str">
        <f>'Bruker data input page'!DT1128</f>
        <v>7A BKGD</v>
      </c>
      <c r="Q1128" s="21">
        <f>'Bruker data input page'!A1128</f>
        <v>90</v>
      </c>
      <c r="R1128" s="27">
        <f>'Bruker data input page'!B1128</f>
        <v>44769.142361111109</v>
      </c>
      <c r="S1128" s="22">
        <f>'Bruker data input page'!Y1128*Calibrations!H$97+Calibrations!I$97</f>
        <v>54.233829981316596</v>
      </c>
      <c r="T1128" s="23">
        <f>Calibrations!O$97*('Bruker data input page'!AK1128/0.5993)^2+Calibrations!P$97*('Bruker data input page'!AK1128/0.5993)+Calibrations!Q$97</f>
        <v>1.5758954031666033</v>
      </c>
      <c r="U1128" s="22">
        <f>Calibrations!$V$97*'Bruker data input page'!W1128^2+Calibrations!$W$97*'Bruker data input page'!W1128+Calibrations!$X$97</f>
        <v>17.051783923153</v>
      </c>
      <c r="V1128" s="23">
        <f>('Bruker data input page'!AS1128/0.69943)*Calibrations!AC$97+Calibrations!AD$97</f>
        <v>10.74420293671278</v>
      </c>
      <c r="W1128" s="23">
        <f>'Bruker data input page'!U1128*Calibrations!AQ$97+Calibrations!AR$97</f>
        <v>10.871925271631838</v>
      </c>
      <c r="X1128" s="23">
        <f>Calibrations!AJ$97*('Bruker data input page'!AQ1128/0.77446)^2+('Bruker data input page'!AQ1128/0.77446)*Calibrations!AK$97+Calibrations!AL$97</f>
        <v>0.16747726678476577</v>
      </c>
      <c r="Y1128" s="23">
        <f>('Bruker data input page'!AI1128/0.7147)*Calibrations!AX$97+Calibrations!AY$97</f>
        <v>11.377010494542468</v>
      </c>
      <c r="Z1128" s="23">
        <f>('Bruker data input page'!AG1128/0.8302)*Calibrations!BE$97+Calibrations!BF$97</f>
        <v>0.26642613330070086</v>
      </c>
      <c r="AA1128" s="23">
        <f>((('Bruker data input page'!AA1128/0.436)^2)*Calibrations!BK$97)+(('Bruker data input page'!AA1128/0.436)*Calibrations!BL$97)+Calibrations!BM$97</f>
        <v>9.8951275106884076E-2</v>
      </c>
      <c r="AB1128" s="24">
        <f>'Bruker data input page'!AM1128*Calibrations!BS$97*10000+Calibrations!BT$97</f>
        <v>328.96259742720821</v>
      </c>
      <c r="AC1128" s="24">
        <f>Calibrations!CA$97*('Bruker data input page'!AO1128*10000)^2+('Bruker data input page'!AO1128*10000)*Calibrations!CB$97+Calibrations!CC$97</f>
        <v>274.6813208337316</v>
      </c>
      <c r="AD1128" s="24">
        <f>'Bruker data input page'!AW1128*10000*Calibrations!CI$97+Calibrations!CJ$97</f>
        <v>101.20682399929491</v>
      </c>
      <c r="AE1128" s="24">
        <f>'Bruker data input page'!AY1128*10000*Calibrations!CP$97+Calibrations!CQ$97</f>
        <v>64.878353797665909</v>
      </c>
      <c r="AF1128" s="24">
        <f>Calibrations!$CW$97*('Bruker data input page'!BA1128*10000)^2+('Bruker data input page'!BA1128*10000)*Calibrations!$CX$97+Calibrations!$CY$97</f>
        <v>89.920633513111184</v>
      </c>
      <c r="AG1128" s="24">
        <f>'Bruker data input page'!BI1128*10000*Calibrations!DD$97+Calibrations!DE$97</f>
        <v>4.1610912678326706</v>
      </c>
      <c r="AH1128" s="24">
        <f>('Bruker data input page'!BK1128*10000)*Calibrations!DK$97+Calibrations!DL$97</f>
        <v>81.608230056167898</v>
      </c>
      <c r="AI1128" s="24">
        <f>Calibrations!DR$97*('Bruker data input page'!BM1128*10000)^2+('Bruker data input page'!BM1128*10000)*Calibrations!DS$97+Calibrations!DT$97</f>
        <v>35.02425495428713</v>
      </c>
      <c r="AJ1128" s="24">
        <f>Calibrations!DY$97*('Bruker data input page'!BO1128*10000)^2+Calibrations!DZ$97*('Bruker data input page'!BO1128*10000)+Calibrations!EA$97</f>
        <v>91.400756067273065</v>
      </c>
      <c r="AK1128" s="21"/>
      <c r="AL1128" s="21"/>
    </row>
    <row r="1129" spans="2:38">
      <c r="B1129" s="27">
        <f>'Bruker data input page'!B1806</f>
        <v>0</v>
      </c>
      <c r="C1129" s="21">
        <f>'Bruker data input page'!G1806</f>
        <v>0</v>
      </c>
      <c r="D1129" s="21">
        <f>'Bruker data input page'!H1806</f>
        <v>0</v>
      </c>
      <c r="E1129" s="26">
        <f>'Bruker data input page'!L1806</f>
        <v>0</v>
      </c>
      <c r="F1129" s="26"/>
      <c r="G1129" s="26" t="str">
        <f>'Bruker data input page'!DK1129</f>
        <v>393-U1560B-40R-1A</v>
      </c>
      <c r="H1129" s="26" t="str">
        <f>'Bruker data input page'!DL1129</f>
        <v>SHLF</v>
      </c>
      <c r="I1129" s="26">
        <f>'Bruker data input page'!DM1129</f>
        <v>0</v>
      </c>
      <c r="J1129" s="26">
        <f>'Bruker data input page'!DN1129</f>
        <v>0</v>
      </c>
      <c r="K1129" s="26" t="str">
        <f>'Bruker data input page'!DO1129</f>
        <v/>
      </c>
      <c r="L1129" s="26">
        <f>'Bruker data input page'!DP1129</f>
        <v>0</v>
      </c>
      <c r="M1129" s="26">
        <f>'Bruker data input page'!DQ1129</f>
        <v>0</v>
      </c>
      <c r="N1129" s="26">
        <f>'Bruker data input page'!DR1129</f>
        <v>0</v>
      </c>
      <c r="O1129" s="26">
        <f>'Bruker data input page'!DS1129</f>
        <v>6</v>
      </c>
      <c r="P1129" s="21" t="str">
        <f>'Bruker data input page'!DT1129</f>
        <v>3A ALT</v>
      </c>
      <c r="Q1129" s="21">
        <f>'Bruker data input page'!A1129</f>
        <v>91</v>
      </c>
      <c r="R1129" s="27">
        <f>'Bruker data input page'!B1129</f>
        <v>44769.147222222222</v>
      </c>
      <c r="S1129" s="22">
        <f>'Bruker data input page'!Y1129*Calibrations!H$97+Calibrations!I$97</f>
        <v>51.825330492155629</v>
      </c>
      <c r="T1129" s="23">
        <f>Calibrations!O$97*('Bruker data input page'!AK1129/0.5993)^2+Calibrations!P$97*('Bruker data input page'!AK1129/0.5993)+Calibrations!Q$97</f>
        <v>1.7409900039505839</v>
      </c>
      <c r="U1129" s="22">
        <f>Calibrations!$V$97*'Bruker data input page'!W1129^2+Calibrations!$W$97*'Bruker data input page'!W1129+Calibrations!$X$97</f>
        <v>18.712311194621272</v>
      </c>
      <c r="V1129" s="23">
        <f>('Bruker data input page'!AS1129/0.69943)*Calibrations!AC$97+Calibrations!AD$97</f>
        <v>11.245756870864483</v>
      </c>
      <c r="W1129" s="23">
        <f>'Bruker data input page'!U1129*Calibrations!AQ$97+Calibrations!AR$97</f>
        <v>8.0666260045058049</v>
      </c>
      <c r="X1129" s="23">
        <f>Calibrations!AJ$97*('Bruker data input page'!AQ1129/0.77446)^2+('Bruker data input page'!AQ1129/0.77446)*Calibrations!AK$97+Calibrations!AL$97</f>
        <v>0.19185407078166139</v>
      </c>
      <c r="Y1129" s="23">
        <f>('Bruker data input page'!AI1129/0.7147)*Calibrations!AX$97+Calibrations!AY$97</f>
        <v>11.340166119662005</v>
      </c>
      <c r="Z1129" s="23">
        <f>('Bruker data input page'!AG1129/0.8302)*Calibrations!BE$97+Calibrations!BF$97</f>
        <v>0.22748853302483807</v>
      </c>
      <c r="AA1129" s="23">
        <f>((('Bruker data input page'!AA1129/0.436)^2)*Calibrations!BK$97)+(('Bruker data input page'!AA1129/0.436)*Calibrations!BL$97)+Calibrations!BM$97</f>
        <v>0.15559674834603932</v>
      </c>
      <c r="AB1129" s="24">
        <f>'Bruker data input page'!AM1129*Calibrations!BS$97*10000+Calibrations!BT$97</f>
        <v>349.54181622597758</v>
      </c>
      <c r="AC1129" s="24">
        <f>Calibrations!CA$97*('Bruker data input page'!AO1129*10000)^2+('Bruker data input page'!AO1129*10000)*Calibrations!CB$97+Calibrations!CC$97</f>
        <v>281.66346922687052</v>
      </c>
      <c r="AD1129" s="24">
        <f>'Bruker data input page'!AW1129*10000*Calibrations!CI$97+Calibrations!CJ$97</f>
        <v>101.20682399929491</v>
      </c>
      <c r="AE1129" s="24">
        <f>'Bruker data input page'!AY1129*10000*Calibrations!CP$97+Calibrations!CQ$97</f>
        <v>64.878353797665909</v>
      </c>
      <c r="AF1129" s="24">
        <f>Calibrations!$CW$97*('Bruker data input page'!BA1129*10000)^2+('Bruker data input page'!BA1129*10000)*Calibrations!$CX$97+Calibrations!$CY$97</f>
        <v>107.2778143866684</v>
      </c>
      <c r="AG1129" s="24">
        <f>'Bruker data input page'!BI1129*10000*Calibrations!DD$97+Calibrations!DE$97</f>
        <v>4.1610912678326706</v>
      </c>
      <c r="AH1129" s="24">
        <f>('Bruker data input page'!BK1129*10000)*Calibrations!DK$97+Calibrations!DL$97</f>
        <v>98.492249444534551</v>
      </c>
      <c r="AI1129" s="24">
        <f>Calibrations!DR$97*('Bruker data input page'!BM1129*10000)^2+('Bruker data input page'!BM1129*10000)*Calibrations!DS$97+Calibrations!DT$97</f>
        <v>40.316155957916571</v>
      </c>
      <c r="AJ1129" s="24">
        <f>Calibrations!DY$97*('Bruker data input page'!BO1129*10000)^2+Calibrations!DZ$97*('Bruker data input page'!BO1129*10000)+Calibrations!EA$97</f>
        <v>95.634421621982227</v>
      </c>
      <c r="AK1129" s="21"/>
      <c r="AL1129" s="21"/>
    </row>
    <row r="1130" spans="2:38">
      <c r="B1130" s="27">
        <f>'Bruker data input page'!B1807</f>
        <v>0</v>
      </c>
      <c r="C1130" s="21">
        <f>'Bruker data input page'!G1807</f>
        <v>0</v>
      </c>
      <c r="D1130" s="21">
        <f>'Bruker data input page'!H1807</f>
        <v>0</v>
      </c>
      <c r="E1130" s="26">
        <f>'Bruker data input page'!L1807</f>
        <v>0</v>
      </c>
      <c r="F1130" s="26"/>
      <c r="G1130" s="26" t="str">
        <f>'Bruker data input page'!DK1130</f>
        <v>393-U1560B-40R-1A</v>
      </c>
      <c r="H1130" s="26" t="str">
        <f>'Bruker data input page'!DL1130</f>
        <v>SHLF</v>
      </c>
      <c r="I1130" s="26">
        <f>'Bruker data input page'!DM1130</f>
        <v>0</v>
      </c>
      <c r="J1130" s="26">
        <f>'Bruker data input page'!DN1130</f>
        <v>0</v>
      </c>
      <c r="K1130" s="26" t="str">
        <f>'Bruker data input page'!DO1130</f>
        <v/>
      </c>
      <c r="L1130" s="26">
        <f>'Bruker data input page'!DP1130</f>
        <v>0</v>
      </c>
      <c r="M1130" s="26">
        <f>'Bruker data input page'!DQ1130</f>
        <v>0</v>
      </c>
      <c r="N1130" s="26">
        <f>'Bruker data input page'!DR1130</f>
        <v>0</v>
      </c>
      <c r="O1130" s="26">
        <f>'Bruker data input page'!DS1130</f>
        <v>22</v>
      </c>
      <c r="P1130" s="21" t="str">
        <f>'Bruker data input page'!DT1130</f>
        <v>3A ALT</v>
      </c>
      <c r="Q1130" s="21">
        <f>'Bruker data input page'!A1130</f>
        <v>92</v>
      </c>
      <c r="R1130" s="27">
        <f>'Bruker data input page'!B1130</f>
        <v>44769.149305555555</v>
      </c>
      <c r="S1130" s="22">
        <f>'Bruker data input page'!Y1130*Calibrations!H$97+Calibrations!I$97</f>
        <v>52.092189051311834</v>
      </c>
      <c r="T1130" s="23">
        <f>Calibrations!O$97*('Bruker data input page'!AK1130/0.5993)^2+Calibrations!P$97*('Bruker data input page'!AK1130/0.5993)+Calibrations!Q$97</f>
        <v>1.556008530668096</v>
      </c>
      <c r="U1130" s="22">
        <f>Calibrations!$V$97*'Bruker data input page'!W1130^2+Calibrations!$W$97*'Bruker data input page'!W1130+Calibrations!$X$97</f>
        <v>18.539503473802167</v>
      </c>
      <c r="V1130" s="23">
        <f>('Bruker data input page'!AS1130/0.69943)*Calibrations!AC$97+Calibrations!AD$97</f>
        <v>10.312449191388501</v>
      </c>
      <c r="W1130" s="23">
        <f>'Bruker data input page'!U1130*Calibrations!AQ$97+Calibrations!AR$97</f>
        <v>8.7614740793542509</v>
      </c>
      <c r="X1130" s="23">
        <f>Calibrations!AJ$97*('Bruker data input page'!AQ1130/0.77446)^2+('Bruker data input page'!AQ1130/0.77446)*Calibrations!AK$97+Calibrations!AL$97</f>
        <v>0.15134273863525338</v>
      </c>
      <c r="Y1130" s="23">
        <f>('Bruker data input page'!AI1130/0.7147)*Calibrations!AX$97+Calibrations!AY$97</f>
        <v>12.042645234118464</v>
      </c>
      <c r="Z1130" s="23">
        <f>('Bruker data input page'!AG1130/0.8302)*Calibrations!BE$97+Calibrations!BF$97</f>
        <v>0.12954084860997381</v>
      </c>
      <c r="AA1130" s="23">
        <f>((('Bruker data input page'!AA1130/0.436)^2)*Calibrations!BK$97)+(('Bruker data input page'!AA1130/0.436)*Calibrations!BL$97)+Calibrations!BM$97</f>
        <v>7.6523213664237422E-2</v>
      </c>
      <c r="AB1130" s="24">
        <f>'Bruker data input page'!AM1130*Calibrations!BS$97*10000+Calibrations!BT$97</f>
        <v>310.09831352833629</v>
      </c>
      <c r="AC1130" s="24">
        <f>Calibrations!CA$97*('Bruker data input page'!AO1130*10000)^2+('Bruker data input page'!AO1130*10000)*Calibrations!CB$97+Calibrations!CC$97</f>
        <v>290.44567045138973</v>
      </c>
      <c r="AD1130" s="24">
        <f>'Bruker data input page'!AW1130*10000*Calibrations!CI$97+Calibrations!CJ$97</f>
        <v>119.00033044077948</v>
      </c>
      <c r="AE1130" s="24">
        <f>'Bruker data input page'!AY1130*10000*Calibrations!CP$97+Calibrations!CQ$97</f>
        <v>63.850392529263047</v>
      </c>
      <c r="AF1130" s="24">
        <f>Calibrations!$CW$97*('Bruker data input page'!BA1130*10000)^2+('Bruker data input page'!BA1130*10000)*Calibrations!$CX$97+Calibrations!$CY$97</f>
        <v>86.049978891311611</v>
      </c>
      <c r="AG1130" s="24">
        <f>'Bruker data input page'!BI1130*10000*Calibrations!DD$97+Calibrations!DE$97</f>
        <v>1.9009381417320252</v>
      </c>
      <c r="AH1130" s="24">
        <f>('Bruker data input page'!BK1130*10000)*Calibrations!DK$97+Calibrations!DL$97</f>
        <v>88.560473333730641</v>
      </c>
      <c r="AI1130" s="24">
        <f>Calibrations!DR$97*('Bruker data input page'!BM1130*10000)^2+('Bruker data input page'!BM1130*10000)*Calibrations!DS$97+Calibrations!DT$97</f>
        <v>33.965005219574827</v>
      </c>
      <c r="AJ1130" s="24">
        <f>Calibrations!DY$97*('Bruker data input page'!BO1130*10000)^2+Calibrations!DZ$97*('Bruker data input page'!BO1130*10000)+Calibrations!EA$97</f>
        <v>99.015783594038936</v>
      </c>
      <c r="AK1130" s="21"/>
      <c r="AL1130" s="21"/>
    </row>
    <row r="1131" spans="2:38">
      <c r="B1131" s="27">
        <f>'Bruker data input page'!B1808</f>
        <v>0</v>
      </c>
      <c r="C1131" s="21">
        <f>'Bruker data input page'!G1808</f>
        <v>0</v>
      </c>
      <c r="D1131" s="21">
        <f>'Bruker data input page'!H1808</f>
        <v>0</v>
      </c>
      <c r="E1131" s="26">
        <f>'Bruker data input page'!L1808</f>
        <v>0</v>
      </c>
      <c r="F1131" s="26"/>
      <c r="G1131" s="26" t="str">
        <f>'Bruker data input page'!DK1131</f>
        <v>393-U1560B-40R-1A</v>
      </c>
      <c r="H1131" s="26" t="str">
        <f>'Bruker data input page'!DL1131</f>
        <v>SHLF</v>
      </c>
      <c r="I1131" s="26">
        <f>'Bruker data input page'!DM1131</f>
        <v>0</v>
      </c>
      <c r="J1131" s="26">
        <f>'Bruker data input page'!DN1131</f>
        <v>0</v>
      </c>
      <c r="K1131" s="26" t="str">
        <f>'Bruker data input page'!DO1131</f>
        <v/>
      </c>
      <c r="L1131" s="26">
        <f>'Bruker data input page'!DP1131</f>
        <v>0</v>
      </c>
      <c r="M1131" s="26">
        <f>'Bruker data input page'!DQ1131</f>
        <v>0</v>
      </c>
      <c r="N1131" s="26">
        <f>'Bruker data input page'!DR1131</f>
        <v>0</v>
      </c>
      <c r="O1131" s="26">
        <f>'Bruker data input page'!DS1131</f>
        <v>40</v>
      </c>
      <c r="P1131" s="21" t="str">
        <f>'Bruker data input page'!DT1131</f>
        <v>6A BKGD</v>
      </c>
      <c r="Q1131" s="21">
        <f>'Bruker data input page'!A1131</f>
        <v>93</v>
      </c>
      <c r="R1131" s="27">
        <f>'Bruker data input page'!B1131</f>
        <v>44769.15625</v>
      </c>
      <c r="S1131" s="22">
        <f>'Bruker data input page'!Y1131*Calibrations!H$97+Calibrations!I$97</f>
        <v>52.994589210168215</v>
      </c>
      <c r="T1131" s="23">
        <f>Calibrations!O$97*('Bruker data input page'!AK1131/0.5993)^2+Calibrations!P$97*('Bruker data input page'!AK1131/0.5993)+Calibrations!Q$97</f>
        <v>1.504915806930216</v>
      </c>
      <c r="U1131" s="22">
        <f>Calibrations!$V$97*'Bruker data input page'!W1131^2+Calibrations!$W$97*'Bruker data input page'!W1131+Calibrations!$X$97</f>
        <v>19.456353756662082</v>
      </c>
      <c r="V1131" s="23">
        <f>('Bruker data input page'!AS1131/0.69943)*Calibrations!AC$97+Calibrations!AD$97</f>
        <v>9.728718127710076</v>
      </c>
      <c r="W1131" s="23">
        <f>'Bruker data input page'!U1131*Calibrations!AQ$97+Calibrations!AR$97</f>
        <v>9.0275038375600012</v>
      </c>
      <c r="X1131" s="23">
        <f>Calibrations!AJ$97*('Bruker data input page'!AQ1131/0.77446)^2+('Bruker data input page'!AQ1131/0.77446)*Calibrations!AK$97+Calibrations!AL$97</f>
        <v>0.15015175907098921</v>
      </c>
      <c r="Y1131" s="23">
        <f>('Bruker data input page'!AI1131/0.7147)*Calibrations!AX$97+Calibrations!AY$97</f>
        <v>11.883849023373322</v>
      </c>
      <c r="Z1131" s="23">
        <f>('Bruker data input page'!AG1131/0.8302)*Calibrations!BE$97+Calibrations!BF$97</f>
        <v>0.25208864482703047</v>
      </c>
      <c r="AA1131" s="23">
        <f>((('Bruker data input page'!AA1131/0.436)^2)*Calibrations!BK$97)+(('Bruker data input page'!AA1131/0.436)*Calibrations!BL$97)+Calibrations!BM$97</f>
        <v>5.1529021878211498E-2</v>
      </c>
      <c r="AB1131" s="24">
        <f>'Bruker data input page'!AM1131*Calibrations!BS$97*10000+Calibrations!BT$97</f>
        <v>353.82915347572117</v>
      </c>
      <c r="AC1131" s="24">
        <f>Calibrations!CA$97*('Bruker data input page'!AO1131*10000)^2+('Bruker data input page'!AO1131*10000)*Calibrations!CB$97+Calibrations!CC$97</f>
        <v>248.66259485298465</v>
      </c>
      <c r="AD1131" s="24">
        <f>'Bruker data input page'!AW1131*10000*Calibrations!CI$97+Calibrations!CJ$97</f>
        <v>141.7364775604542</v>
      </c>
      <c r="AE1131" s="24">
        <f>'Bruker data input page'!AY1131*10000*Calibrations!CP$97+Calibrations!CQ$97</f>
        <v>51.514857308428674</v>
      </c>
      <c r="AF1131" s="24">
        <f>Calibrations!$CW$97*('Bruker data input page'!BA1131*10000)^2+('Bruker data input page'!BA1131*10000)*Calibrations!$CX$97+Calibrations!$CY$97</f>
        <v>71.400836593149606</v>
      </c>
      <c r="AG1131" s="24">
        <f>'Bruker data input page'!BI1131*10000*Calibrations!DD$97+Calibrations!DE$97</f>
        <v>5.2911678308829933</v>
      </c>
      <c r="AH1131" s="24">
        <f>('Bruker data input page'!BK1131*10000)*Calibrations!DK$97+Calibrations!DL$97</f>
        <v>92.533183778052205</v>
      </c>
      <c r="AI1131" s="24">
        <f>Calibrations!DR$97*('Bruker data input page'!BM1131*10000)^2+('Bruker data input page'!BM1131*10000)*Calibrations!DS$97+Calibrations!DT$97</f>
        <v>36.083214844337292</v>
      </c>
      <c r="AJ1131" s="24">
        <f>Calibrations!DY$97*('Bruker data input page'!BO1131*10000)^2+Calibrations!DZ$97*('Bruker data input page'!BO1131*10000)+Calibrations!EA$97</f>
        <v>88.856843086640509</v>
      </c>
      <c r="AK1131" s="21"/>
      <c r="AL1131" s="21"/>
    </row>
    <row r="1132" spans="2:38">
      <c r="B1132" s="27">
        <f>'Bruker data input page'!B1809</f>
        <v>0</v>
      </c>
      <c r="C1132" s="21">
        <f>'Bruker data input page'!G1809</f>
        <v>0</v>
      </c>
      <c r="D1132" s="21">
        <f>'Bruker data input page'!H1809</f>
        <v>0</v>
      </c>
      <c r="E1132" s="26">
        <f>'Bruker data input page'!L1809</f>
        <v>0</v>
      </c>
      <c r="F1132" s="26"/>
      <c r="G1132" s="26" t="str">
        <f>'Bruker data input page'!DK1132</f>
        <v>393-U1560B-40R-1A</v>
      </c>
      <c r="H1132" s="26" t="str">
        <f>'Bruker data input page'!DL1132</f>
        <v>SHLF</v>
      </c>
      <c r="I1132" s="26">
        <f>'Bruker data input page'!DM1132</f>
        <v>0</v>
      </c>
      <c r="J1132" s="26">
        <f>'Bruker data input page'!DN1132</f>
        <v>0</v>
      </c>
      <c r="K1132" s="26" t="str">
        <f>'Bruker data input page'!DO1132</f>
        <v/>
      </c>
      <c r="L1132" s="26">
        <f>'Bruker data input page'!DP1132</f>
        <v>0</v>
      </c>
      <c r="M1132" s="26">
        <f>'Bruker data input page'!DQ1132</f>
        <v>0</v>
      </c>
      <c r="N1132" s="26">
        <f>'Bruker data input page'!DR1132</f>
        <v>0</v>
      </c>
      <c r="O1132" s="26">
        <f>'Bruker data input page'!DS1132</f>
        <v>75</v>
      </c>
      <c r="P1132" s="21" t="str">
        <f>'Bruker data input page'!DT1132</f>
        <v>9A BKGD</v>
      </c>
      <c r="Q1132" s="21">
        <f>'Bruker data input page'!A1132</f>
        <v>94</v>
      </c>
      <c r="R1132" s="27">
        <f>'Bruker data input page'!B1132</f>
        <v>44769.158333333333</v>
      </c>
      <c r="S1132" s="22">
        <f>'Bruker data input page'!Y1132*Calibrations!H$97+Calibrations!I$97</f>
        <v>54.581601576441372</v>
      </c>
      <c r="T1132" s="23">
        <f>Calibrations!O$97*('Bruker data input page'!AK1132/0.5993)^2+Calibrations!P$97*('Bruker data input page'!AK1132/0.5993)+Calibrations!Q$97</f>
        <v>1.6159149836856954</v>
      </c>
      <c r="U1132" s="22">
        <f>Calibrations!$V$97*'Bruker data input page'!W1132^2+Calibrations!$W$97*'Bruker data input page'!W1132+Calibrations!$X$97</f>
        <v>18.483766111310125</v>
      </c>
      <c r="V1132" s="23">
        <f>('Bruker data input page'!AS1132/0.69943)*Calibrations!AC$97+Calibrations!AD$97</f>
        <v>10.274454861799965</v>
      </c>
      <c r="W1132" s="23">
        <f>'Bruker data input page'!U1132*Calibrations!AQ$97+Calibrations!AR$97</f>
        <v>10.107863059110674</v>
      </c>
      <c r="X1132" s="23">
        <f>Calibrations!AJ$97*('Bruker data input page'!AQ1132/0.77446)^2+('Bruker data input page'!AQ1132/0.77446)*Calibrations!AK$97+Calibrations!AL$97</f>
        <v>0.16819188363288762</v>
      </c>
      <c r="Y1132" s="23">
        <f>('Bruker data input page'!AI1132/0.7147)*Calibrations!AX$97+Calibrations!AY$97</f>
        <v>11.38538421610621</v>
      </c>
      <c r="Z1132" s="23">
        <f>('Bruker data input page'!AG1132/0.8302)*Calibrations!BE$97+Calibrations!BF$97</f>
        <v>0.19670066303927208</v>
      </c>
      <c r="AA1132" s="23">
        <f>((('Bruker data input page'!AA1132/0.436)^2)*Calibrations!BK$97)+(('Bruker data input page'!AA1132/0.436)*Calibrations!BL$97)+Calibrations!BM$97</f>
        <v>0.1467614699238256</v>
      </c>
      <c r="AB1132" s="24">
        <f>'Bruker data input page'!AM1132*Calibrations!BS$97*10000+Calibrations!BT$97</f>
        <v>353.82915347572117</v>
      </c>
      <c r="AC1132" s="24">
        <f>Calibrations!CA$97*('Bruker data input page'!AO1132*10000)^2+('Bruker data input page'!AO1132*10000)*Calibrations!CB$97+Calibrations!CC$97</f>
        <v>296.17869207428805</v>
      </c>
      <c r="AD1132" s="24">
        <f>'Bruker data input page'!AW1132*10000*Calibrations!CI$97+Calibrations!CJ$97</f>
        <v>137.78236501790207</v>
      </c>
      <c r="AE1132" s="24">
        <f>'Bruker data input page'!AY1132*10000*Calibrations!CP$97+Calibrations!CQ$97</f>
        <v>65.906315066068771</v>
      </c>
      <c r="AF1132" s="24">
        <f>Calibrations!$CW$97*('Bruker data input page'!BA1132*10000)^2+('Bruker data input page'!BA1132*10000)*Calibrations!$CX$97+Calibrations!$CY$97</f>
        <v>82.125938838809802</v>
      </c>
      <c r="AG1132" s="24" t="e">
        <f>'Bruker data input page'!BI1132*10000*Calibrations!DD$97+Calibrations!DE$97</f>
        <v>#VALUE!</v>
      </c>
      <c r="AH1132" s="24">
        <f>('Bruker data input page'!BK1132*10000)*Calibrations!DK$97+Calibrations!DL$97</f>
        <v>86.574118111569859</v>
      </c>
      <c r="AI1132" s="24">
        <f>Calibrations!DR$97*('Bruker data input page'!BM1132*10000)^2+('Bruker data input page'!BM1132*10000)*Calibrations!DS$97+Calibrations!DT$97</f>
        <v>35.02425495428713</v>
      </c>
      <c r="AJ1132" s="24">
        <f>Calibrations!DY$97*('Bruker data input page'!BO1132*10000)^2+Calibrations!DZ$97*('Bruker data input page'!BO1132*10000)+Calibrations!EA$97</f>
        <v>94.78830745234157</v>
      </c>
      <c r="AK1132" s="21"/>
      <c r="AL1132" s="21"/>
    </row>
    <row r="1133" spans="2:38">
      <c r="B1133" s="27">
        <f>'Bruker data input page'!B1810</f>
        <v>0</v>
      </c>
      <c r="C1133" s="21">
        <f>'Bruker data input page'!G1810</f>
        <v>0</v>
      </c>
      <c r="D1133" s="21">
        <f>'Bruker data input page'!H1810</f>
        <v>0</v>
      </c>
      <c r="E1133" s="26">
        <f>'Bruker data input page'!L1810</f>
        <v>0</v>
      </c>
      <c r="F1133" s="26"/>
      <c r="G1133" s="26" t="str">
        <f>'Bruker data input page'!DK1133</f>
        <v>393-U1560B-40R-1A</v>
      </c>
      <c r="H1133" s="26" t="str">
        <f>'Bruker data input page'!DL1133</f>
        <v>SHLF</v>
      </c>
      <c r="I1133" s="26">
        <f>'Bruker data input page'!DM1133</f>
        <v>0</v>
      </c>
      <c r="J1133" s="26">
        <f>'Bruker data input page'!DN1133</f>
        <v>0</v>
      </c>
      <c r="K1133" s="26" t="str">
        <f>'Bruker data input page'!DO1133</f>
        <v/>
      </c>
      <c r="L1133" s="26">
        <f>'Bruker data input page'!DP1133</f>
        <v>0</v>
      </c>
      <c r="M1133" s="26">
        <f>'Bruker data input page'!DQ1133</f>
        <v>0</v>
      </c>
      <c r="N1133" s="26">
        <f>'Bruker data input page'!DR1133</f>
        <v>0</v>
      </c>
      <c r="O1133" s="26">
        <f>'Bruker data input page'!DS1133</f>
        <v>94</v>
      </c>
      <c r="P1133" s="21" t="str">
        <f>'Bruker data input page'!DT1133</f>
        <v>12A ALT</v>
      </c>
      <c r="Q1133" s="21">
        <f>'Bruker data input page'!A1133</f>
        <v>95</v>
      </c>
      <c r="R1133" s="27">
        <f>'Bruker data input page'!B1133</f>
        <v>44769.161111111112</v>
      </c>
      <c r="S1133" s="22">
        <f>'Bruker data input page'!Y1133*Calibrations!H$97+Calibrations!I$97</f>
        <v>49.995935463069166</v>
      </c>
      <c r="T1133" s="23">
        <f>Calibrations!O$97*('Bruker data input page'!AK1133/0.5993)^2+Calibrations!P$97*('Bruker data input page'!AK1133/0.5993)+Calibrations!Q$97</f>
        <v>1.3366191100886367</v>
      </c>
      <c r="U1133" s="22">
        <f>Calibrations!$V$97*'Bruker data input page'!W1133^2+Calibrations!$W$97*'Bruker data input page'!W1133+Calibrations!$X$97</f>
        <v>22.470091690161112</v>
      </c>
      <c r="V1133" s="23">
        <f>('Bruker data input page'!AS1133/0.69943)*Calibrations!AC$97+Calibrations!AD$97</f>
        <v>9.5298235690306914</v>
      </c>
      <c r="W1133" s="23">
        <f>'Bruker data input page'!U1133*Calibrations!AQ$97+Calibrations!AR$97</f>
        <v>6.1353968949729341</v>
      </c>
      <c r="X1133" s="23">
        <f>Calibrations!AJ$97*('Bruker data input page'!AQ1133/0.77446)^2+('Bruker data input page'!AQ1133/0.77446)*Calibrations!AK$97+Calibrations!AL$97</f>
        <v>0.1332647727532435</v>
      </c>
      <c r="Y1133" s="23">
        <f>('Bruker data input page'!AI1133/0.7147)*Calibrations!AX$97+Calibrations!AY$97</f>
        <v>12.634591223933526</v>
      </c>
      <c r="Z1133" s="23">
        <f>('Bruker data input page'!AG1133/0.8302)*Calibrations!BE$97+Calibrations!BF$97</f>
        <v>0.11022296940334417</v>
      </c>
      <c r="AA1133" s="23">
        <f>((('Bruker data input page'!AA1133/0.436)^2)*Calibrations!BK$97)+(('Bruker data input page'!AA1133/0.436)*Calibrations!BL$97)+Calibrations!BM$97</f>
        <v>0.13566002660229204</v>
      </c>
      <c r="AB1133" s="24">
        <f>'Bruker data input page'!AM1133*Calibrations!BS$97*10000+Calibrations!BT$97</f>
        <v>325.53272762741335</v>
      </c>
      <c r="AC1133" s="24">
        <f>Calibrations!CA$97*('Bruker data input page'!AO1133*10000)^2+('Bruker data input page'!AO1133*10000)*Calibrations!CB$97+Calibrations!CC$97</f>
        <v>278.68735714131827</v>
      </c>
      <c r="AD1133" s="24">
        <f>'Bruker data input page'!AW1133*10000*Calibrations!CI$97+Calibrations!CJ$97</f>
        <v>55.734529759945453</v>
      </c>
      <c r="AE1133" s="24">
        <f>'Bruker data input page'!AY1133*10000*Calibrations!CP$97+Calibrations!CQ$97</f>
        <v>52.542818576831536</v>
      </c>
      <c r="AF1133" s="24">
        <f>Calibrations!$CW$97*('Bruker data input page'!BA1133*10000)^2+('Bruker data input page'!BA1133*10000)*Calibrations!$CX$97+Calibrations!$CY$97</f>
        <v>76.810841432159478</v>
      </c>
      <c r="AG1133" s="24" t="e">
        <f>'Bruker data input page'!BI1133*10000*Calibrations!DD$97+Calibrations!DE$97</f>
        <v>#VALUE!</v>
      </c>
      <c r="AH1133" s="24">
        <f>('Bruker data input page'!BK1133*10000)*Calibrations!DK$97+Calibrations!DL$97</f>
        <v>103.4581374999365</v>
      </c>
      <c r="AI1133" s="24">
        <f>Calibrations!DR$97*('Bruker data input page'!BM1133*10000)^2+('Bruker data input page'!BM1133*10000)*Calibrations!DS$97+Calibrations!DT$97</f>
        <v>28.664408876081268</v>
      </c>
      <c r="AJ1133" s="24">
        <f>Calibrations!DY$97*('Bruker data input page'!BO1133*10000)^2+Calibrations!DZ$97*('Bruker data input page'!BO1133*10000)+Calibrations!EA$97</f>
        <v>82.910214659060614</v>
      </c>
      <c r="AK1133" s="21"/>
      <c r="AL1133" s="21"/>
    </row>
    <row r="1134" spans="2:38">
      <c r="B1134" s="27">
        <f>'Bruker data input page'!B1811</f>
        <v>0</v>
      </c>
      <c r="C1134" s="21">
        <f>'Bruker data input page'!G1811</f>
        <v>0</v>
      </c>
      <c r="D1134" s="21">
        <f>'Bruker data input page'!H1811</f>
        <v>0</v>
      </c>
      <c r="E1134" s="26">
        <f>'Bruker data input page'!L1811</f>
        <v>0</v>
      </c>
      <c r="F1134" s="26"/>
      <c r="G1134" s="26" t="str">
        <f>'Bruker data input page'!DK1134</f>
        <v>393-U1560B-40R-1A</v>
      </c>
      <c r="H1134" s="26" t="str">
        <f>'Bruker data input page'!DL1134</f>
        <v>SHLF</v>
      </c>
      <c r="I1134" s="26">
        <f>'Bruker data input page'!DM1134</f>
        <v>0</v>
      </c>
      <c r="J1134" s="26">
        <f>'Bruker data input page'!DN1134</f>
        <v>0</v>
      </c>
      <c r="K1134" s="26" t="str">
        <f>'Bruker data input page'!DO1134</f>
        <v/>
      </c>
      <c r="L1134" s="26">
        <f>'Bruker data input page'!DP1134</f>
        <v>0</v>
      </c>
      <c r="M1134" s="26">
        <f>'Bruker data input page'!DQ1134</f>
        <v>0</v>
      </c>
      <c r="N1134" s="26">
        <f>'Bruker data input page'!DR1134</f>
        <v>0</v>
      </c>
      <c r="O1134" s="26">
        <f>'Bruker data input page'!DS1134</f>
        <v>109</v>
      </c>
      <c r="P1134" s="21" t="str">
        <f>'Bruker data input page'!DT1134</f>
        <v>15A ALT</v>
      </c>
      <c r="Q1134" s="21">
        <f>'Bruker data input page'!A1134</f>
        <v>96</v>
      </c>
      <c r="R1134" s="27">
        <f>'Bruker data input page'!B1134</f>
        <v>44769.163888888892</v>
      </c>
      <c r="S1134" s="22">
        <f>'Bruker data input page'!Y1134*Calibrations!H$97+Calibrations!I$97</f>
        <v>50.370083995029503</v>
      </c>
      <c r="T1134" s="23">
        <f>Calibrations!O$97*('Bruker data input page'!AK1134/0.5993)^2+Calibrations!P$97*('Bruker data input page'!AK1134/0.5993)+Calibrations!Q$97</f>
        <v>1.7578151207045114</v>
      </c>
      <c r="U1134" s="22">
        <f>Calibrations!$V$97*'Bruker data input page'!W1134^2+Calibrations!$W$97*'Bruker data input page'!W1134+Calibrations!$X$97</f>
        <v>19.515920399476496</v>
      </c>
      <c r="V1134" s="23">
        <f>('Bruker data input page'!AS1134/0.69943)*Calibrations!AC$97+Calibrations!AD$97</f>
        <v>12.119338615570607</v>
      </c>
      <c r="W1134" s="23">
        <f>'Bruker data input page'!U1134*Calibrations!AQ$97+Calibrations!AR$97</f>
        <v>4.8081481376455582</v>
      </c>
      <c r="X1134" s="23">
        <f>Calibrations!AJ$97*('Bruker data input page'!AQ1134/0.77446)^2+('Bruker data input page'!AQ1134/0.77446)*Calibrations!AK$97+Calibrations!AL$97</f>
        <v>0.16940439014040076</v>
      </c>
      <c r="Y1134" s="23">
        <f>('Bruker data input page'!AI1134/0.7147)*Calibrations!AX$97+Calibrations!AY$97</f>
        <v>12.240265063022772</v>
      </c>
      <c r="Z1134" s="23">
        <f>('Bruker data input page'!AG1134/0.8302)*Calibrations!BE$97+Calibrations!BF$97</f>
        <v>0.233374449345608</v>
      </c>
      <c r="AA1134" s="23">
        <f>((('Bruker data input page'!AA1134/0.436)^2)*Calibrations!BK$97)+(('Bruker data input page'!AA1134/0.436)*Calibrations!BL$97)+Calibrations!BM$97</f>
        <v>0.2629430236427247</v>
      </c>
      <c r="AB1134" s="24">
        <f>'Bruker data input page'!AM1134*Calibrations!BS$97*10000+Calibrations!BT$97</f>
        <v>341.82460917643903</v>
      </c>
      <c r="AC1134" s="24">
        <f>Calibrations!CA$97*('Bruker data input page'!AO1134*10000)^2+('Bruker data input page'!AO1134*10000)*Calibrations!CB$97+Calibrations!CC$97</f>
        <v>347.36425795642731</v>
      </c>
      <c r="AD1134" s="24">
        <f>'Bruker data input page'!AW1134*10000*Calibrations!CI$97+Calibrations!CJ$97</f>
        <v>83.413317557810331</v>
      </c>
      <c r="AE1134" s="24">
        <f>'Bruker data input page'!AY1134*10000*Calibrations!CP$97+Calibrations!CQ$97</f>
        <v>62.822431260860185</v>
      </c>
      <c r="AF1134" s="24">
        <f>Calibrations!$CW$97*('Bruker data input page'!BA1134*10000)^2+('Bruker data input page'!BA1134*10000)*Calibrations!$CX$97+Calibrations!$CY$97</f>
        <v>104.86939769328701</v>
      </c>
      <c r="AG1134" s="24">
        <f>'Bruker data input page'!BI1134*10000*Calibrations!DD$97+Calibrations!DE$97</f>
        <v>3.0310147047823475</v>
      </c>
      <c r="AH1134" s="24">
        <f>('Bruker data input page'!BK1134*10000)*Calibrations!DK$97+Calibrations!DL$97</f>
        <v>98.492249444534551</v>
      </c>
      <c r="AI1134" s="24">
        <f>Calibrations!DR$97*('Bruker data input page'!BM1134*10000)^2+('Bruker data input page'!BM1134*10000)*Calibrations!DS$97+Calibrations!DT$97</f>
        <v>40.316155957916571</v>
      </c>
      <c r="AJ1134" s="24">
        <f>Calibrations!DY$97*('Bruker data input page'!BO1134*10000)^2+Calibrations!DZ$97*('Bruker data input page'!BO1134*10000)+Calibrations!EA$97</f>
        <v>98.170907307000647</v>
      </c>
      <c r="AK1134" s="21"/>
      <c r="AL1134" s="21"/>
    </row>
    <row r="1135" spans="2:38">
      <c r="B1135" s="27">
        <f>'Bruker data input page'!B1812</f>
        <v>0</v>
      </c>
      <c r="C1135" s="21">
        <f>'Bruker data input page'!G1812</f>
        <v>0</v>
      </c>
      <c r="D1135" s="21">
        <f>'Bruker data input page'!H1812</f>
        <v>0</v>
      </c>
      <c r="E1135" s="26">
        <f>'Bruker data input page'!L1812</f>
        <v>0</v>
      </c>
      <c r="F1135" s="26"/>
      <c r="G1135" s="26" t="str">
        <f>'Bruker data input page'!DK1135</f>
        <v>393-U1560B-40R-2A</v>
      </c>
      <c r="H1135" s="26" t="str">
        <f>'Bruker data input page'!DL1135</f>
        <v>SHLF</v>
      </c>
      <c r="I1135" s="26">
        <f>'Bruker data input page'!DM1135</f>
        <v>0</v>
      </c>
      <c r="J1135" s="26">
        <f>'Bruker data input page'!DN1135</f>
        <v>0</v>
      </c>
      <c r="K1135" s="26" t="str">
        <f>'Bruker data input page'!DO1135</f>
        <v/>
      </c>
      <c r="L1135" s="26">
        <f>'Bruker data input page'!DP1135</f>
        <v>0</v>
      </c>
      <c r="M1135" s="26">
        <f>'Bruker data input page'!DQ1135</f>
        <v>0</v>
      </c>
      <c r="N1135" s="26">
        <f>'Bruker data input page'!DR1135</f>
        <v>0</v>
      </c>
      <c r="O1135" s="26">
        <f>'Bruker data input page'!DS1135</f>
        <v>21</v>
      </c>
      <c r="P1135" s="21" t="str">
        <f>'Bruker data input page'!DT1135</f>
        <v>2A ALT</v>
      </c>
      <c r="Q1135" s="21">
        <f>'Bruker data input page'!A1135</f>
        <v>97</v>
      </c>
      <c r="R1135" s="27">
        <f>'Bruker data input page'!B1135</f>
        <v>44769.166666666664</v>
      </c>
      <c r="S1135" s="22">
        <f>'Bruker data input page'!Y1135*Calibrations!H$97+Calibrations!I$97</f>
        <v>51.351258519300202</v>
      </c>
      <c r="T1135" s="23">
        <f>Calibrations!O$97*('Bruker data input page'!AK1135/0.5993)^2+Calibrations!P$97*('Bruker data input page'!AK1135/0.5993)+Calibrations!Q$97</f>
        <v>1.7823211669343342</v>
      </c>
      <c r="U1135" s="22">
        <f>Calibrations!$V$97*'Bruker data input page'!W1135^2+Calibrations!$W$97*'Bruker data input page'!W1135+Calibrations!$X$97</f>
        <v>19.258406054159135</v>
      </c>
      <c r="V1135" s="23">
        <f>('Bruker data input page'!AS1135/0.69943)*Calibrations!AC$97+Calibrations!AD$97</f>
        <v>12.434518849657332</v>
      </c>
      <c r="W1135" s="23">
        <f>'Bruker data input page'!U1135*Calibrations!AQ$97+Calibrations!AR$97</f>
        <v>7.1214083534390102</v>
      </c>
      <c r="X1135" s="23">
        <f>Calibrations!AJ$97*('Bruker data input page'!AQ1135/0.77446)^2+('Bruker data input page'!AQ1135/0.77446)*Calibrations!AK$97+Calibrations!AL$97</f>
        <v>0.14465610720563959</v>
      </c>
      <c r="Y1135" s="23">
        <f>('Bruker data input page'!AI1135/0.7147)*Calibrations!AX$97+Calibrations!AY$97</f>
        <v>11.777731133738264</v>
      </c>
      <c r="Z1135" s="23">
        <f>('Bruker data input page'!AG1135/0.8302)*Calibrations!BE$97+Calibrations!BF$97</f>
        <v>0.14810412316009444</v>
      </c>
      <c r="AA1135" s="23">
        <f>((('Bruker data input page'!AA1135/0.436)^2)*Calibrations!BK$97)+(('Bruker data input page'!AA1135/0.436)*Calibrations!BL$97)+Calibrations!BM$97</f>
        <v>0.24660389813950967</v>
      </c>
      <c r="AB1135" s="24">
        <f>'Bruker data input page'!AM1135*Calibrations!BS$97*10000+Calibrations!BT$97</f>
        <v>375.26583972443927</v>
      </c>
      <c r="AC1135" s="24">
        <f>Calibrations!CA$97*('Bruker data input page'!AO1135*10000)^2+('Bruker data input page'!AO1135*10000)*Calibrations!CB$97+Calibrations!CC$97</f>
        <v>320.7716753621969</v>
      </c>
      <c r="AD1135" s="24">
        <f>'Bruker data input page'!AW1135*10000*Calibrations!CI$97+Calibrations!CJ$97</f>
        <v>77.482148743982151</v>
      </c>
      <c r="AE1135" s="24">
        <f>'Bruker data input page'!AY1135*10000*Calibrations!CP$97+Calibrations!CQ$97</f>
        <v>47.403012234817204</v>
      </c>
      <c r="AF1135" s="24">
        <f>Calibrations!$CW$97*('Bruker data input page'!BA1135*10000)^2+('Bruker data input page'!BA1135*10000)*Calibrations!$CX$97+Calibrations!$CY$97</f>
        <v>107.2778143866684</v>
      </c>
      <c r="AG1135" s="24">
        <f>'Bruker data input page'!BI1135*10000*Calibrations!DD$97+Calibrations!DE$97</f>
        <v>4.1610912678326706</v>
      </c>
      <c r="AH1135" s="24">
        <f>('Bruker data input page'!BK1135*10000)*Calibrations!DK$97+Calibrations!DL$97</f>
        <v>100.47860466669533</v>
      </c>
      <c r="AI1135" s="24">
        <f>Calibrations!DR$97*('Bruker data input page'!BM1135*10000)^2+('Bruker data input page'!BM1135*10000)*Calibrations!DS$97+Calibrations!DT$97</f>
        <v>43.487818424148585</v>
      </c>
      <c r="AJ1135" s="24">
        <f>Calibrations!DY$97*('Bruker data input page'!BO1135*10000)^2+Calibrations!DZ$97*('Bruker data input page'!BO1135*10000)+Calibrations!EA$97</f>
        <v>90.553094544379476</v>
      </c>
      <c r="AK1135" s="21"/>
      <c r="AL1135" s="21"/>
    </row>
    <row r="1136" spans="2:38">
      <c r="B1136" s="27">
        <f>'Bruker data input page'!B1813</f>
        <v>0</v>
      </c>
      <c r="C1136" s="21">
        <f>'Bruker data input page'!G1813</f>
        <v>0</v>
      </c>
      <c r="D1136" s="21">
        <f>'Bruker data input page'!H1813</f>
        <v>0</v>
      </c>
      <c r="E1136" s="26">
        <f>'Bruker data input page'!L1813</f>
        <v>0</v>
      </c>
      <c r="F1136" s="26"/>
      <c r="G1136" s="26" t="str">
        <f>'Bruker data input page'!DK1136</f>
        <v>393-U1560B-40R-2A</v>
      </c>
      <c r="H1136" s="26" t="str">
        <f>'Bruker data input page'!DL1136</f>
        <v>SHLF</v>
      </c>
      <c r="I1136" s="26">
        <f>'Bruker data input page'!DM1136</f>
        <v>0</v>
      </c>
      <c r="J1136" s="26">
        <f>'Bruker data input page'!DN1136</f>
        <v>0</v>
      </c>
      <c r="K1136" s="26" t="str">
        <f>'Bruker data input page'!DO1136</f>
        <v/>
      </c>
      <c r="L1136" s="26">
        <f>'Bruker data input page'!DP1136</f>
        <v>0</v>
      </c>
      <c r="M1136" s="26">
        <f>'Bruker data input page'!DQ1136</f>
        <v>0</v>
      </c>
      <c r="N1136" s="26">
        <f>'Bruker data input page'!DR1136</f>
        <v>0</v>
      </c>
      <c r="O1136" s="26">
        <f>'Bruker data input page'!DS1136</f>
        <v>26</v>
      </c>
      <c r="P1136" s="21" t="str">
        <f>'Bruker data input page'!DT1136</f>
        <v>3A ALT</v>
      </c>
      <c r="Q1136" s="21">
        <f>'Bruker data input page'!A1136</f>
        <v>98</v>
      </c>
      <c r="R1136" s="27">
        <f>'Bruker data input page'!B1136</f>
        <v>44769.168749999997</v>
      </c>
      <c r="S1136" s="22">
        <f>'Bruker data input page'!Y1136*Calibrations!H$97+Calibrations!I$97</f>
        <v>49.868684565092188</v>
      </c>
      <c r="T1136" s="23">
        <f>Calibrations!O$97*('Bruker data input page'!AK1136/0.5993)^2+Calibrations!P$97*('Bruker data input page'!AK1136/0.5993)+Calibrations!Q$97</f>
        <v>1.6628916422469426</v>
      </c>
      <c r="U1136" s="22">
        <f>Calibrations!$V$97*'Bruker data input page'!W1136^2+Calibrations!$W$97*'Bruker data input page'!W1136+Calibrations!$X$97</f>
        <v>17.079993129044109</v>
      </c>
      <c r="V1136" s="23">
        <f>('Bruker data input page'!AS1136/0.69943)*Calibrations!AC$97+Calibrations!AD$97</f>
        <v>11.465519527234541</v>
      </c>
      <c r="W1136" s="23">
        <f>'Bruker data input page'!U1136*Calibrations!AQ$97+Calibrations!AR$97</f>
        <v>6.6719031297265348</v>
      </c>
      <c r="X1136" s="23">
        <f>Calibrations!AJ$97*('Bruker data input page'!AQ1136/0.77446)^2+('Bruker data input page'!AQ1136/0.77446)*Calibrations!AK$97+Calibrations!AL$97</f>
        <v>0.14540174202215961</v>
      </c>
      <c r="Y1136" s="23">
        <f>('Bruker data input page'!AI1136/0.7147)*Calibrations!AX$97+Calibrations!AY$97</f>
        <v>11.241203955726871</v>
      </c>
      <c r="Z1136" s="23">
        <f>('Bruker data input page'!AG1136/0.8302)*Calibrations!BE$97+Calibrations!BF$97</f>
        <v>0.17436436520660661</v>
      </c>
      <c r="AA1136" s="23">
        <f>((('Bruker data input page'!AA1136/0.436)^2)*Calibrations!BK$97)+(('Bruker data input page'!AA1136/0.436)*Calibrations!BL$97)+Calibrations!BM$97</f>
        <v>0.19161122637952682</v>
      </c>
      <c r="AB1136" s="24">
        <f>'Bruker data input page'!AM1136*Calibrations!BS$97*10000+Calibrations!BT$97</f>
        <v>328.10512997725948</v>
      </c>
      <c r="AC1136" s="24">
        <f>Calibrations!CA$97*('Bruker data input page'!AO1136*10000)^2+('Bruker data input page'!AO1136*10000)*Calibrations!CB$97+Calibrations!CC$97</f>
        <v>303.67117346408406</v>
      </c>
      <c r="AD1136" s="24">
        <f>'Bruker data input page'!AW1136*10000*Calibrations!CI$97+Calibrations!CJ$97</f>
        <v>81.436261286534275</v>
      </c>
      <c r="AE1136" s="24">
        <f>'Bruker data input page'!AY1136*10000*Calibrations!CP$97+Calibrations!CQ$97</f>
        <v>64.878353797665909</v>
      </c>
      <c r="AF1136" s="24">
        <f>Calibrations!$CW$97*('Bruker data input page'!BA1136*10000)^2+('Bruker data input page'!BA1136*10000)*Calibrations!$CX$97+Calibrations!$CY$97</f>
        <v>93.737902704208523</v>
      </c>
      <c r="AG1136" s="24">
        <f>'Bruker data input page'!BI1136*10000*Calibrations!DD$97+Calibrations!DE$97</f>
        <v>3.0310147047823475</v>
      </c>
      <c r="AH1136" s="24">
        <f>('Bruker data input page'!BK1136*10000)*Calibrations!DK$97+Calibrations!DL$97</f>
        <v>103.4581374999365</v>
      </c>
      <c r="AI1136" s="24">
        <f>Calibrations!DR$97*('Bruker data input page'!BM1136*10000)^2+('Bruker data input page'!BM1136*10000)*Calibrations!DS$97+Calibrations!DT$97</f>
        <v>38.200265090451204</v>
      </c>
      <c r="AJ1136" s="24">
        <f>Calibrations!DY$97*('Bruker data input page'!BO1136*10000)^2+Calibrations!DZ$97*('Bruker data input page'!BO1136*10000)+Calibrations!EA$97</f>
        <v>101.54855563125028</v>
      </c>
      <c r="AK1136" s="21"/>
      <c r="AL1136" s="21"/>
    </row>
    <row r="1137" spans="2:38">
      <c r="B1137" s="27">
        <f>'Bruker data input page'!B1814</f>
        <v>0</v>
      </c>
      <c r="C1137" s="21">
        <f>'Bruker data input page'!G1814</f>
        <v>0</v>
      </c>
      <c r="D1137" s="21">
        <f>'Bruker data input page'!H1814</f>
        <v>0</v>
      </c>
      <c r="E1137" s="26">
        <f>'Bruker data input page'!L1814</f>
        <v>0</v>
      </c>
      <c r="F1137" s="26"/>
      <c r="G1137" s="26" t="str">
        <f>'Bruker data input page'!DK1137</f>
        <v>393-U1560B-40R-2A</v>
      </c>
      <c r="H1137" s="26" t="str">
        <f>'Bruker data input page'!DL1137</f>
        <v>SHLF</v>
      </c>
      <c r="I1137" s="26">
        <f>'Bruker data input page'!DM1137</f>
        <v>0</v>
      </c>
      <c r="J1137" s="26">
        <f>'Bruker data input page'!DN1137</f>
        <v>0</v>
      </c>
      <c r="K1137" s="26" t="str">
        <f>'Bruker data input page'!DO1137</f>
        <v/>
      </c>
      <c r="L1137" s="26">
        <f>'Bruker data input page'!DP1137</f>
        <v>0</v>
      </c>
      <c r="M1137" s="26">
        <f>'Bruker data input page'!DQ1137</f>
        <v>0</v>
      </c>
      <c r="N1137" s="26">
        <f>'Bruker data input page'!DR1137</f>
        <v>0</v>
      </c>
      <c r="O1137" s="26">
        <f>'Bruker data input page'!DS1137</f>
        <v>26</v>
      </c>
      <c r="P1137" s="21" t="str">
        <f>'Bruker data input page'!DT1137</f>
        <v>3A BKGD</v>
      </c>
      <c r="Q1137" s="21">
        <f>'Bruker data input page'!A1137</f>
        <v>99</v>
      </c>
      <c r="R1137" s="27">
        <f>'Bruker data input page'!B1137</f>
        <v>44769.171527777777</v>
      </c>
      <c r="S1137" s="22">
        <f>'Bruker data input page'!Y1137*Calibrations!H$97+Calibrations!I$97</f>
        <v>54.4516179327562</v>
      </c>
      <c r="T1137" s="23">
        <f>Calibrations!O$97*('Bruker data input page'!AK1137/0.5993)^2+Calibrations!P$97*('Bruker data input page'!AK1137/0.5993)+Calibrations!Q$97</f>
        <v>1.6450595842366222</v>
      </c>
      <c r="U1137" s="22">
        <f>Calibrations!$V$97*'Bruker data input page'!W1137^2+Calibrations!$W$97*'Bruker data input page'!W1137+Calibrations!$X$97</f>
        <v>18.306109601170185</v>
      </c>
      <c r="V1137" s="23">
        <f>('Bruker data input page'!AS1137/0.69943)*Calibrations!AC$97+Calibrations!AD$97</f>
        <v>9.1901772893755922</v>
      </c>
      <c r="W1137" s="23">
        <f>'Bruker data input page'!U1137*Calibrations!AQ$97+Calibrations!AR$97</f>
        <v>10.858971787765718</v>
      </c>
      <c r="X1137" s="23">
        <f>Calibrations!AJ$97*('Bruker data input page'!AQ1137/0.77446)^2+('Bruker data input page'!AQ1137/0.77446)*Calibrations!AK$97+Calibrations!AL$97</f>
        <v>0.15062947204894855</v>
      </c>
      <c r="Y1137" s="23">
        <f>('Bruker data input page'!AI1137/0.7147)*Calibrations!AX$97+Calibrations!AY$97</f>
        <v>11.52149525388776</v>
      </c>
      <c r="Z1137" s="23">
        <f>('Bruker data input page'!AG1137/0.8302)*Calibrations!BE$97+Calibrations!BF$97</f>
        <v>0.1814576489777909</v>
      </c>
      <c r="AA1137" s="23">
        <f>((('Bruker data input page'!AA1137/0.436)^2)*Calibrations!BK$97)+(('Bruker data input page'!AA1137/0.436)*Calibrations!BL$97)+Calibrations!BM$97</f>
        <v>0.11551686180098585</v>
      </c>
      <c r="AB1137" s="24">
        <f>'Bruker data input page'!AM1137*Calibrations!BS$97*10000+Calibrations!BT$97</f>
        <v>334.96486957684931</v>
      </c>
      <c r="AC1137" s="24">
        <f>Calibrations!CA$97*('Bruker data input page'!AO1137*10000)^2+('Bruker data input page'!AO1137*10000)*Calibrations!CB$97+Calibrations!CC$97</f>
        <v>304.59555571846374</v>
      </c>
      <c r="AD1137" s="24">
        <f>'Bruker data input page'!AW1137*10000*Calibrations!CI$97+Calibrations!CJ$97</f>
        <v>134.81678061098796</v>
      </c>
      <c r="AE1137" s="24">
        <f>'Bruker data input page'!AY1137*10000*Calibrations!CP$97+Calibrations!CQ$97</f>
        <v>77.213889018500282</v>
      </c>
      <c r="AF1137" s="24">
        <f>Calibrations!$CW$97*('Bruker data input page'!BA1137*10000)^2+('Bruker data input page'!BA1137*10000)*Calibrations!$CX$97+Calibrations!$CY$97</f>
        <v>88.636347020367126</v>
      </c>
      <c r="AG1137" s="24" t="e">
        <f>'Bruker data input page'!BI1137*10000*Calibrations!DD$97+Calibrations!DE$97</f>
        <v>#VALUE!</v>
      </c>
      <c r="AH1137" s="24">
        <f>('Bruker data input page'!BK1137*10000)*Calibrations!DK$97+Calibrations!DL$97</f>
        <v>90.546828555891409</v>
      </c>
      <c r="AI1137" s="24">
        <f>Calibrations!DR$97*('Bruker data input page'!BM1137*10000)^2+('Bruker data input page'!BM1137*10000)*Calibrations!DS$97+Calibrations!DT$97</f>
        <v>33.965005219574827</v>
      </c>
      <c r="AJ1137" s="24">
        <f>Calibrations!DY$97*('Bruker data input page'!BO1137*10000)^2+Calibrations!DZ$97*('Bruker data input page'!BO1137*10000)+Calibrations!EA$97</f>
        <v>97.325721549311766</v>
      </c>
      <c r="AK1137" s="21"/>
      <c r="AL1137" s="21"/>
    </row>
    <row r="1138" spans="2:38">
      <c r="B1138" s="27">
        <f>'Bruker data input page'!B1815</f>
        <v>0</v>
      </c>
      <c r="C1138" s="21">
        <f>'Bruker data input page'!G1815</f>
        <v>0</v>
      </c>
      <c r="D1138" s="21">
        <f>'Bruker data input page'!H1815</f>
        <v>0</v>
      </c>
      <c r="E1138" s="26">
        <f>'Bruker data input page'!L1815</f>
        <v>0</v>
      </c>
      <c r="F1138" s="26"/>
      <c r="G1138" s="26" t="str">
        <f>'Bruker data input page'!DK1138</f>
        <v>393-U1560B-40R-2A</v>
      </c>
      <c r="H1138" s="26" t="str">
        <f>'Bruker data input page'!DL1138</f>
        <v>SHLF</v>
      </c>
      <c r="I1138" s="26">
        <f>'Bruker data input page'!DM1138</f>
        <v>0</v>
      </c>
      <c r="J1138" s="26">
        <f>'Bruker data input page'!DN1138</f>
        <v>0</v>
      </c>
      <c r="K1138" s="26" t="str">
        <f>'Bruker data input page'!DO1138</f>
        <v/>
      </c>
      <c r="L1138" s="26">
        <f>'Bruker data input page'!DP1138</f>
        <v>0</v>
      </c>
      <c r="M1138" s="26">
        <f>'Bruker data input page'!DQ1138</f>
        <v>0</v>
      </c>
      <c r="N1138" s="26">
        <f>'Bruker data input page'!DR1138</f>
        <v>0</v>
      </c>
      <c r="O1138" s="26">
        <f>'Bruker data input page'!DS1138</f>
        <v>39</v>
      </c>
      <c r="P1138" s="21" t="str">
        <f>'Bruker data input page'!DT1138</f>
        <v>5B BKGD</v>
      </c>
      <c r="Q1138" s="21">
        <f>'Bruker data input page'!A1138</f>
        <v>100</v>
      </c>
      <c r="R1138" s="27">
        <f>'Bruker data input page'!B1138</f>
        <v>44769.173611111109</v>
      </c>
      <c r="S1138" s="22">
        <f>'Bruker data input page'!Y1138*Calibrations!H$97+Calibrations!I$97</f>
        <v>55.214053985340975</v>
      </c>
      <c r="T1138" s="23">
        <f>Calibrations!O$97*('Bruker data input page'!AK1138/0.5993)^2+Calibrations!P$97*('Bruker data input page'!AK1138/0.5993)+Calibrations!Q$97</f>
        <v>1.6140041415670847</v>
      </c>
      <c r="U1138" s="22">
        <f>Calibrations!$V$97*'Bruker data input page'!W1138^2+Calibrations!$W$97*'Bruker data input page'!W1138+Calibrations!$X$97</f>
        <v>18.176526526011401</v>
      </c>
      <c r="V1138" s="23">
        <f>('Bruker data input page'!AS1138/0.69943)*Calibrations!AC$97+Calibrations!AD$97</f>
        <v>10.122189707615602</v>
      </c>
      <c r="W1138" s="23">
        <f>'Bruker data input page'!U1138*Calibrations!AQ$97+Calibrations!AR$97</f>
        <v>11.247189632589222</v>
      </c>
      <c r="X1138" s="23">
        <f>Calibrations!AJ$97*('Bruker data input page'!AQ1138/0.77446)^2+('Bruker data input page'!AQ1138/0.77446)*Calibrations!AK$97+Calibrations!AL$97</f>
        <v>0.16253941323940668</v>
      </c>
      <c r="Y1138" s="23">
        <f>('Bruker data input page'!AI1138/0.7147)*Calibrations!AX$97+Calibrations!AY$97</f>
        <v>11.308802726168718</v>
      </c>
      <c r="Z1138" s="23">
        <f>('Bruker data input page'!AG1138/0.8302)*Calibrations!BE$97+Calibrations!BF$97</f>
        <v>0.23563826331513493</v>
      </c>
      <c r="AA1138" s="23">
        <f>((('Bruker data input page'!AA1138/0.436)^2)*Calibrations!BK$97)+(('Bruker data input page'!AA1138/0.436)*Calibrations!BL$97)+Calibrations!BM$97</f>
        <v>0.10913276932058942</v>
      </c>
      <c r="AB1138" s="24">
        <f>'Bruker data input page'!AM1138*Calibrations!BS$97*10000+Calibrations!BT$97</f>
        <v>337.53727192669544</v>
      </c>
      <c r="AC1138" s="24">
        <f>Calibrations!CA$97*('Bruker data input page'!AO1138*10000)^2+('Bruker data input page'!AO1138*10000)*Calibrations!CB$97+Calibrations!CC$97</f>
        <v>278.68735714131827</v>
      </c>
      <c r="AD1138" s="24">
        <f>'Bruker data input page'!AW1138*10000*Calibrations!CI$97+Calibrations!CJ$97</f>
        <v>120.97738671205553</v>
      </c>
      <c r="AE1138" s="24">
        <f>'Bruker data input page'!AY1138*10000*Calibrations!CP$97+Calibrations!CQ$97</f>
        <v>59.738547455651592</v>
      </c>
      <c r="AF1138" s="24">
        <f>Calibrations!$CW$97*('Bruker data input page'!BA1138*10000)^2+('Bruker data input page'!BA1138*10000)*Calibrations!$CX$97+Calibrations!$CY$97</f>
        <v>86.049978891311611</v>
      </c>
      <c r="AG1138" s="24">
        <f>'Bruker data input page'!BI1138*10000*Calibrations!DD$97+Calibrations!DE$97</f>
        <v>3.0310147047823475</v>
      </c>
      <c r="AH1138" s="24">
        <f>('Bruker data input page'!BK1138*10000)*Calibrations!DK$97+Calibrations!DL$97</f>
        <v>85.580940500489461</v>
      </c>
      <c r="AI1138" s="24">
        <f>Calibrations!DR$97*('Bruker data input page'!BM1138*10000)^2+('Bruker data input page'!BM1138*10000)*Calibrations!DS$97+Calibrations!DT$97</f>
        <v>38.200265090451204</v>
      </c>
      <c r="AJ1138" s="24">
        <f>Calibrations!DY$97*('Bruker data input page'!BO1138*10000)^2+Calibrations!DZ$97*('Bruker data input page'!BO1138*10000)+Calibrations!EA$97</f>
        <v>94.78830745234157</v>
      </c>
      <c r="AK1138" s="21"/>
      <c r="AL1138" s="21"/>
    </row>
    <row r="1139" spans="2:38">
      <c r="B1139" s="27">
        <f>'Bruker data input page'!B1816</f>
        <v>0</v>
      </c>
      <c r="C1139" s="21">
        <f>'Bruker data input page'!G1816</f>
        <v>0</v>
      </c>
      <c r="D1139" s="21">
        <f>'Bruker data input page'!H1816</f>
        <v>0</v>
      </c>
      <c r="E1139" s="26">
        <f>'Bruker data input page'!L1816</f>
        <v>0</v>
      </c>
      <c r="F1139" s="26"/>
      <c r="G1139" s="26" t="str">
        <f>'Bruker data input page'!DK1139</f>
        <v>393-U1560B-40R-2A</v>
      </c>
      <c r="H1139" s="26" t="str">
        <f>'Bruker data input page'!DL1139</f>
        <v>SHLF</v>
      </c>
      <c r="I1139" s="26">
        <f>'Bruker data input page'!DM1139</f>
        <v>0</v>
      </c>
      <c r="J1139" s="26">
        <f>'Bruker data input page'!DN1139</f>
        <v>0</v>
      </c>
      <c r="K1139" s="26" t="str">
        <f>'Bruker data input page'!DO1139</f>
        <v/>
      </c>
      <c r="L1139" s="26">
        <f>'Bruker data input page'!DP1139</f>
        <v>0</v>
      </c>
      <c r="M1139" s="26">
        <f>'Bruker data input page'!DQ1139</f>
        <v>0</v>
      </c>
      <c r="N1139" s="26">
        <f>'Bruker data input page'!DR1139</f>
        <v>0</v>
      </c>
      <c r="O1139" s="26">
        <f>'Bruker data input page'!DS1139</f>
        <v>52</v>
      </c>
      <c r="P1139" s="21" t="str">
        <f>'Bruker data input page'!DT1139</f>
        <v>8A BKGD</v>
      </c>
      <c r="Q1139" s="21">
        <f>'Bruker data input page'!A1139</f>
        <v>101</v>
      </c>
      <c r="R1139" s="27">
        <f>'Bruker data input page'!B1139</f>
        <v>44769.175694444442</v>
      </c>
      <c r="S1139" s="22">
        <f>'Bruker data input page'!Y1139*Calibrations!H$97+Calibrations!I$97</f>
        <v>53.539831386467341</v>
      </c>
      <c r="T1139" s="23">
        <f>Calibrations!O$97*('Bruker data input page'!AK1139/0.5993)^2+Calibrations!P$97*('Bruker data input page'!AK1139/0.5993)+Calibrations!Q$97</f>
        <v>1.2050247137617744</v>
      </c>
      <c r="U1139" s="22">
        <f>Calibrations!$V$97*'Bruker data input page'!W1139^2+Calibrations!$W$97*'Bruker data input page'!W1139+Calibrations!$X$97</f>
        <v>21.511401808629842</v>
      </c>
      <c r="V1139" s="23">
        <f>('Bruker data input page'!AS1139/0.69943)*Calibrations!AC$97+Calibrations!AD$97</f>
        <v>8.4330251379919154</v>
      </c>
      <c r="W1139" s="23">
        <f>'Bruker data input page'!U1139*Calibrations!AQ$97+Calibrations!AR$97</f>
        <v>10.237784568932089</v>
      </c>
      <c r="X1139" s="23">
        <f>Calibrations!AJ$97*('Bruker data input page'!AQ1139/0.77446)^2+('Bruker data input page'!AQ1139/0.77446)*Calibrations!AK$97+Calibrations!AL$97</f>
        <v>0.14882896545985697</v>
      </c>
      <c r="Y1139" s="23">
        <f>('Bruker data input page'!AI1139/0.7147)*Calibrations!AX$97+Calibrations!AY$97</f>
        <v>12.609013310793369</v>
      </c>
      <c r="Z1139" s="23">
        <f>('Bruker data input page'!AG1139/0.8302)*Calibrations!BE$97+Calibrations!BF$97</f>
        <v>0.14584030919056756</v>
      </c>
      <c r="AA1139" s="23">
        <f>((('Bruker data input page'!AA1139/0.436)^2)*Calibrations!BK$97)+(('Bruker data input page'!AA1139/0.436)*Calibrations!BL$97)+Calibrations!BM$97</f>
        <v>0.1207589868510215</v>
      </c>
      <c r="AB1139" s="24">
        <f>'Bruker data input page'!AM1139*Calibrations!BS$97*10000+Calibrations!BT$97</f>
        <v>366.69116522495204</v>
      </c>
      <c r="AC1139" s="24">
        <f>Calibrations!CA$97*('Bruker data input page'!AO1139*10000)^2+('Bruker data input page'!AO1139*10000)*Calibrations!CB$97+Calibrations!CC$97</f>
        <v>346.57518591698965</v>
      </c>
      <c r="AD1139" s="24">
        <f>'Bruker data input page'!AW1139*10000*Calibrations!CI$97+Calibrations!CJ$97</f>
        <v>90.333014507276559</v>
      </c>
      <c r="AE1139" s="24">
        <f>'Bruker data input page'!AY1139*10000*Calibrations!CP$97+Calibrations!CQ$97</f>
        <v>60.766508724054461</v>
      </c>
      <c r="AF1139" s="24">
        <f>Calibrations!$CW$97*('Bruker data input page'!BA1139*10000)^2+('Bruker data input page'!BA1139*10000)*Calibrations!$CX$97+Calibrations!$CY$97</f>
        <v>61.704957115767186</v>
      </c>
      <c r="AG1139" s="24">
        <f>'Bruker data input page'!BI1139*10000*Calibrations!DD$97+Calibrations!DE$97</f>
        <v>4.1610912678326706</v>
      </c>
      <c r="AH1139" s="24">
        <f>('Bruker data input page'!BK1139*10000)*Calibrations!DK$97+Calibrations!DL$97</f>
        <v>92.533183778052205</v>
      </c>
      <c r="AI1139" s="24">
        <f>Calibrations!DR$97*('Bruker data input page'!BM1139*10000)^2+('Bruker data input page'!BM1139*10000)*Calibrations!DS$97+Calibrations!DT$97</f>
        <v>27.603420073396141</v>
      </c>
      <c r="AJ1139" s="24">
        <f>Calibrations!DY$97*('Bruker data input page'!BO1139*10000)^2+Calibrations!DZ$97*('Bruker data input page'!BO1139*10000)+Calibrations!EA$97</f>
        <v>71.826244966121322</v>
      </c>
      <c r="AK1139" s="21"/>
      <c r="AL1139" s="21"/>
    </row>
    <row r="1140" spans="2:38">
      <c r="B1140" s="27">
        <f>'Bruker data input page'!B1817</f>
        <v>0</v>
      </c>
      <c r="C1140" s="21">
        <f>'Bruker data input page'!G1817</f>
        <v>0</v>
      </c>
      <c r="D1140" s="21">
        <f>'Bruker data input page'!H1817</f>
        <v>0</v>
      </c>
      <c r="E1140" s="26">
        <f>'Bruker data input page'!L1817</f>
        <v>0</v>
      </c>
      <c r="F1140" s="26"/>
      <c r="G1140" s="26" t="str">
        <f>'Bruker data input page'!DK1140</f>
        <v>393-U1560B-40R-2A</v>
      </c>
      <c r="H1140" s="26" t="str">
        <f>'Bruker data input page'!DL1140</f>
        <v>SHLF</v>
      </c>
      <c r="I1140" s="26">
        <f>'Bruker data input page'!DM1140</f>
        <v>0</v>
      </c>
      <c r="J1140" s="26">
        <f>'Bruker data input page'!DN1140</f>
        <v>0</v>
      </c>
      <c r="K1140" s="26" t="str">
        <f>'Bruker data input page'!DO1140</f>
        <v/>
      </c>
      <c r="L1140" s="26">
        <f>'Bruker data input page'!DP1140</f>
        <v>0</v>
      </c>
      <c r="M1140" s="26">
        <f>'Bruker data input page'!DQ1140</f>
        <v>0</v>
      </c>
      <c r="N1140" s="26">
        <f>'Bruker data input page'!DR1140</f>
        <v>0</v>
      </c>
      <c r="O1140" s="26">
        <f>'Bruker data input page'!DS1140</f>
        <v>57</v>
      </c>
      <c r="P1140" s="21" t="str">
        <f>'Bruker data input page'!DT1140</f>
        <v>9A BKGD</v>
      </c>
      <c r="Q1140" s="21">
        <f>'Bruker data input page'!A1140</f>
        <v>102</v>
      </c>
      <c r="R1140" s="27">
        <f>'Bruker data input page'!B1140</f>
        <v>44769.177083333336</v>
      </c>
      <c r="S1140" s="22">
        <f>'Bruker data input page'!Y1140*Calibrations!H$97+Calibrations!I$97</f>
        <v>53.453334044051616</v>
      </c>
      <c r="T1140" s="23">
        <f>Calibrations!O$97*('Bruker data input page'!AK1140/0.5993)^2+Calibrations!P$97*('Bruker data input page'!AK1140/0.5993)+Calibrations!Q$97</f>
        <v>1.1019596967500618</v>
      </c>
      <c r="U1140" s="22">
        <f>Calibrations!$V$97*'Bruker data input page'!W1140^2+Calibrations!$W$97*'Bruker data input page'!W1140+Calibrations!$X$97</f>
        <v>22.602937632337746</v>
      </c>
      <c r="V1140" s="23">
        <f>('Bruker data input page'!AS1140/0.69943)*Calibrations!AC$97+Calibrations!AD$97</f>
        <v>8.3855322260062444</v>
      </c>
      <c r="W1140" s="23">
        <f>'Bruker data input page'!U1140*Calibrations!AQ$97+Calibrations!AR$97</f>
        <v>10.235657877551084</v>
      </c>
      <c r="X1140" s="23">
        <f>Calibrations!AJ$97*('Bruker data input page'!AQ1140/0.77446)^2+('Bruker data input page'!AQ1140/0.77446)*Calibrations!AK$97+Calibrations!AL$97</f>
        <v>0.1312380188407089</v>
      </c>
      <c r="Y1140" s="23">
        <f>('Bruker data input page'!AI1140/0.7147)*Calibrations!AX$97+Calibrations!AY$97</f>
        <v>12.484168734752128</v>
      </c>
      <c r="Z1140" s="23">
        <f>('Bruker data input page'!AG1140/0.8302)*Calibrations!BE$97+Calibrations!BF$97</f>
        <v>0.19820987235229004</v>
      </c>
      <c r="AA1140" s="23">
        <f>((('Bruker data input page'!AA1140/0.436)^2)*Calibrations!BK$97)+(('Bruker data input page'!AA1140/0.436)*Calibrations!BL$97)+Calibrations!BM$97</f>
        <v>4.3778324168539828E-2</v>
      </c>
      <c r="AB1140" s="24">
        <f>'Bruker data input page'!AM1140*Calibrations!BS$97*10000+Calibrations!BT$97</f>
        <v>377.8382420742854</v>
      </c>
      <c r="AC1140" s="24">
        <f>Calibrations!CA$97*('Bruker data input page'!AO1140*10000)^2+('Bruker data input page'!AO1140*10000)*Calibrations!CB$97+Calibrations!CC$97</f>
        <v>279.68210070746784</v>
      </c>
      <c r="AD1140" s="24">
        <f>'Bruker data input page'!AW1140*10000*Calibrations!CI$97+Calibrations!CJ$97</f>
        <v>99.229767728018842</v>
      </c>
      <c r="AE1140" s="24">
        <f>'Bruker data input page'!AY1140*10000*Calibrations!CP$97+Calibrations!CQ$97</f>
        <v>67.962237602874509</v>
      </c>
      <c r="AF1140" s="24">
        <f>Calibrations!$CW$97*('Bruker data input page'!BA1140*10000)^2+('Bruker data input page'!BA1140*10000)*Calibrations!$CX$97+Calibrations!$CY$97</f>
        <v>63.107877898960666</v>
      </c>
      <c r="AG1140" s="24">
        <f>'Bruker data input page'!BI1140*10000*Calibrations!DD$97+Calibrations!DE$97</f>
        <v>4.1610912678326706</v>
      </c>
      <c r="AH1140" s="24">
        <f>('Bruker data input page'!BK1140*10000)*Calibrations!DK$97+Calibrations!DL$97</f>
        <v>97.499071833454153</v>
      </c>
      <c r="AI1140" s="24">
        <f>Calibrations!DR$97*('Bruker data input page'!BM1140*10000)^2+('Bruker data input page'!BM1140*10000)*Calibrations!DS$97+Calibrations!DT$97</f>
        <v>25.480572934039472</v>
      </c>
      <c r="AJ1140" s="24">
        <f>Calibrations!DY$97*('Bruker data input page'!BO1140*10000)^2+Calibrations!DZ$97*('Bruker data input page'!BO1140*10000)+Calibrations!EA$97</f>
        <v>70.971465618264176</v>
      </c>
      <c r="AK1140" s="21"/>
      <c r="AL1140" s="21"/>
    </row>
    <row r="1141" spans="2:38">
      <c r="B1141" s="27">
        <f>'Bruker data input page'!B1818</f>
        <v>0</v>
      </c>
      <c r="C1141" s="21">
        <f>'Bruker data input page'!G1818</f>
        <v>0</v>
      </c>
      <c r="D1141" s="21">
        <f>'Bruker data input page'!H1818</f>
        <v>0</v>
      </c>
      <c r="E1141" s="26">
        <f>'Bruker data input page'!L1818</f>
        <v>0</v>
      </c>
      <c r="F1141" s="26"/>
      <c r="G1141" s="26" t="str">
        <f>'Bruker data input page'!DK1141</f>
        <v>393-U1560B-40R-2A</v>
      </c>
      <c r="H1141" s="26" t="str">
        <f>'Bruker data input page'!DL1141</f>
        <v>SHLF</v>
      </c>
      <c r="I1141" s="26">
        <f>'Bruker data input page'!DM1141</f>
        <v>0</v>
      </c>
      <c r="J1141" s="26">
        <f>'Bruker data input page'!DN1141</f>
        <v>0</v>
      </c>
      <c r="K1141" s="26" t="str">
        <f>'Bruker data input page'!DO1141</f>
        <v/>
      </c>
      <c r="L1141" s="26">
        <f>'Bruker data input page'!DP1141</f>
        <v>0</v>
      </c>
      <c r="M1141" s="26">
        <f>'Bruker data input page'!DQ1141</f>
        <v>0</v>
      </c>
      <c r="N1141" s="26">
        <f>'Bruker data input page'!DR1141</f>
        <v>0</v>
      </c>
      <c r="O1141" s="26">
        <f>'Bruker data input page'!DS1141</f>
        <v>46</v>
      </c>
      <c r="P1141" s="21" t="str">
        <f>'Bruker data input page'!DT1141</f>
        <v>7A BKGD NEAR CM</v>
      </c>
      <c r="Q1141" s="21">
        <f>'Bruker data input page'!A1141</f>
        <v>103</v>
      </c>
      <c r="R1141" s="27">
        <f>'Bruker data input page'!B1141</f>
        <v>44769.197222222225</v>
      </c>
      <c r="S1141" s="22">
        <f>'Bruker data input page'!Y1141*Calibrations!H$97+Calibrations!I$97</f>
        <v>52.775850738482291</v>
      </c>
      <c r="T1141" s="23">
        <f>Calibrations!O$97*('Bruker data input page'!AK1141/0.5993)^2+Calibrations!P$97*('Bruker data input page'!AK1141/0.5993)+Calibrations!Q$97</f>
        <v>1.4034789317033316</v>
      </c>
      <c r="U1141" s="22">
        <f>Calibrations!$V$97*'Bruker data input page'!W1141^2+Calibrations!$W$97*'Bruker data input page'!W1141+Calibrations!$X$97</f>
        <v>17.910337330504799</v>
      </c>
      <c r="V1141" s="23">
        <f>('Bruker data input page'!AS1141/0.69943)*Calibrations!AC$97+Calibrations!AD$97</f>
        <v>10.679008121168813</v>
      </c>
      <c r="W1141" s="23">
        <f>'Bruker data input page'!U1141*Calibrations!AQ$97+Calibrations!AR$97</f>
        <v>8.4681840043556171</v>
      </c>
      <c r="X1141" s="23">
        <f>Calibrations!AJ$97*('Bruker data input page'!AQ1141/0.77446)^2+('Bruker data input page'!AQ1141/0.77446)*Calibrations!AK$97+Calibrations!AL$97</f>
        <v>0.16920340668269329</v>
      </c>
      <c r="Y1141" s="23">
        <f>('Bruker data input page'!AI1141/0.7147)*Calibrations!AX$97+Calibrations!AY$97</f>
        <v>12.045842473260983</v>
      </c>
      <c r="Z1141" s="23">
        <f>('Bruker data input page'!AG1141/0.8302)*Calibrations!BE$97+Calibrations!BF$97</f>
        <v>0.2069632863677941</v>
      </c>
      <c r="AA1141" s="23">
        <f>((('Bruker data input page'!AA1141/0.436)^2)*Calibrations!BK$97)+(('Bruker data input page'!AA1141/0.436)*Calibrations!BL$97)+Calibrations!BM$97</f>
        <v>0.13714390047142971</v>
      </c>
      <c r="AB1141" s="24">
        <f>'Bruker data input page'!AM1141*Calibrations!BS$97*10000+Calibrations!BT$97</f>
        <v>322.10285782761844</v>
      </c>
      <c r="AC1141" s="24">
        <f>Calibrations!CA$97*('Bruker data input page'!AO1141*10000)^2+('Bruker data input page'!AO1141*10000)*Calibrations!CB$97+Calibrations!CC$97</f>
        <v>327.67961662344317</v>
      </c>
      <c r="AD1141" s="24">
        <f>'Bruker data input page'!AW1141*10000*Calibrations!CI$97+Calibrations!CJ$97</f>
        <v>69.573923658877888</v>
      </c>
      <c r="AE1141" s="24">
        <f>'Bruker data input page'!AY1141*10000*Calibrations!CP$97+Calibrations!CQ$97</f>
        <v>57.682624918845853</v>
      </c>
      <c r="AF1141" s="24">
        <f>Calibrations!$CW$97*('Bruker data input page'!BA1141*10000)^2+('Bruker data input page'!BA1141*10000)*Calibrations!$CX$97+Calibrations!$CY$97</f>
        <v>64.504866967631671</v>
      </c>
      <c r="AG1141" s="24">
        <f>'Bruker data input page'!BI1141*10000*Calibrations!DD$97+Calibrations!DE$97</f>
        <v>5.2911678308829933</v>
      </c>
      <c r="AH1141" s="24">
        <f>('Bruker data input page'!BK1141*10000)*Calibrations!DK$97+Calibrations!DL$97</f>
        <v>95.512716611293371</v>
      </c>
      <c r="AI1141" s="24">
        <f>Calibrations!DR$97*('Bruker data input page'!BM1141*10000)^2+('Bruker data input page'!BM1141*10000)*Calibrations!DS$97+Calibrations!DT$97</f>
        <v>31.845636216163818</v>
      </c>
      <c r="AJ1141" s="24">
        <f>Calibrations!DY$97*('Bruker data input page'!BO1141*10000)^2+Calibrations!DZ$97*('Bruker data input page'!BO1141*10000)+Calibrations!EA$97</f>
        <v>82.05945842966112</v>
      </c>
      <c r="AK1141" s="21"/>
      <c r="AL1141" s="21"/>
    </row>
    <row r="1142" spans="2:38">
      <c r="B1142" s="27">
        <f>'Bruker data input page'!B1819</f>
        <v>0</v>
      </c>
      <c r="C1142" s="21">
        <f>'Bruker data input page'!G1819</f>
        <v>0</v>
      </c>
      <c r="D1142" s="21">
        <f>'Bruker data input page'!H1819</f>
        <v>0</v>
      </c>
      <c r="E1142" s="26">
        <f>'Bruker data input page'!L1819</f>
        <v>0</v>
      </c>
      <c r="F1142" s="26"/>
      <c r="G1142" s="26" t="str">
        <f>'Bruker data input page'!DK1142</f>
        <v>393-U1560B-41R-1A</v>
      </c>
      <c r="H1142" s="26" t="str">
        <f>'Bruker data input page'!DL1142</f>
        <v>SHLF</v>
      </c>
      <c r="I1142" s="26">
        <f>'Bruker data input page'!DM1142</f>
        <v>0</v>
      </c>
      <c r="J1142" s="26">
        <f>'Bruker data input page'!DN1142</f>
        <v>0</v>
      </c>
      <c r="K1142" s="26" t="str">
        <f>'Bruker data input page'!DO1142</f>
        <v/>
      </c>
      <c r="L1142" s="26">
        <f>'Bruker data input page'!DP1142</f>
        <v>0</v>
      </c>
      <c r="M1142" s="26">
        <f>'Bruker data input page'!DQ1142</f>
        <v>0</v>
      </c>
      <c r="N1142" s="26">
        <f>'Bruker data input page'!DR1142</f>
        <v>0</v>
      </c>
      <c r="O1142" s="26">
        <f>'Bruker data input page'!DS1142</f>
        <v>2</v>
      </c>
      <c r="P1142" s="21" t="str">
        <f>'Bruker data input page'!DT1142</f>
        <v>1A ALT NEAR CM</v>
      </c>
      <c r="Q1142" s="21">
        <f>'Bruker data input page'!A1142</f>
        <v>109</v>
      </c>
      <c r="R1142" s="27">
        <f>'Bruker data input page'!B1142</f>
        <v>44769.80972222222</v>
      </c>
      <c r="S1142" s="22">
        <f>'Bruker data input page'!Y1142*Calibrations!H$97+Calibrations!I$97</f>
        <v>51.825924567309578</v>
      </c>
      <c r="T1142" s="23">
        <f>Calibrations!O$97*('Bruker data input page'!AK1142/0.5993)^2+Calibrations!P$97*('Bruker data input page'!AK1142/0.5993)+Calibrations!Q$97</f>
        <v>1.4572988274388374</v>
      </c>
      <c r="U1142" s="22">
        <f>Calibrations!$V$97*'Bruker data input page'!W1142^2+Calibrations!$W$97*'Bruker data input page'!W1142+Calibrations!$X$97</f>
        <v>20.300677443034747</v>
      </c>
      <c r="V1142" s="23">
        <f>('Bruker data input page'!AS1142/0.69943)*Calibrations!AC$97+Calibrations!AD$97</f>
        <v>10.10348037865155</v>
      </c>
      <c r="W1142" s="23">
        <f>'Bruker data input page'!U1142*Calibrations!AQ$97+Calibrations!AR$97</f>
        <v>7.595467195823093</v>
      </c>
      <c r="X1142" s="23">
        <f>Calibrations!AJ$97*('Bruker data input page'!AQ1142/0.77446)^2+('Bruker data input page'!AQ1142/0.77446)*Calibrations!AK$97+Calibrations!AL$97</f>
        <v>0.14773677113611888</v>
      </c>
      <c r="Y1142" s="23">
        <f>('Bruker data input page'!AI1142/0.7147)*Calibrations!AX$97+Calibrations!AY$97</f>
        <v>11.989053416110515</v>
      </c>
      <c r="Z1142" s="23">
        <f>('Bruker data input page'!AG1142/0.8302)*Calibrations!BE$97+Calibrations!BF$97</f>
        <v>0.12606966719003254</v>
      </c>
      <c r="AA1142" s="23">
        <f>((('Bruker data input page'!AA1142/0.436)^2)*Calibrations!BK$97)+(('Bruker data input page'!AA1142/0.436)*Calibrations!BL$97)+Calibrations!BM$97</f>
        <v>6.7713309818541942E-2</v>
      </c>
      <c r="AB1142" s="24">
        <f>'Bruker data input page'!AM1142*Calibrations!BS$97*10000+Calibrations!BT$97</f>
        <v>327.24766252731075</v>
      </c>
      <c r="AC1142" s="24">
        <f>Calibrations!CA$97*('Bruker data input page'!AO1142*10000)^2+('Bruker data input page'!AO1142*10000)*Calibrations!CB$97+Calibrations!CC$97</f>
        <v>294.27850968385064</v>
      </c>
      <c r="AD1142" s="24">
        <f>'Bruker data input page'!AW1142*10000*Calibrations!CI$97+Calibrations!CJ$97</f>
        <v>73.528036201430027</v>
      </c>
      <c r="AE1142" s="24">
        <f>'Bruker data input page'!AY1142*10000*Calibrations!CP$97+Calibrations!CQ$97</f>
        <v>45.347089698011487</v>
      </c>
      <c r="AF1142" s="24">
        <f>Calibrations!$CW$97*('Bruker data input page'!BA1142*10000)^2+('Bruker data input page'!BA1142*10000)*Calibrations!$CX$97+Calibrations!$CY$97</f>
        <v>78.148513355605772</v>
      </c>
      <c r="AG1142" s="24" t="e">
        <f>'Bruker data input page'!BI1142*10000*Calibrations!DD$97+Calibrations!DE$97</f>
        <v>#VALUE!</v>
      </c>
      <c r="AH1142" s="24">
        <f>('Bruker data input page'!BK1142*10000)*Calibrations!DK$97+Calibrations!DL$97</f>
        <v>106.43767033317768</v>
      </c>
      <c r="AI1142" s="24">
        <f>Calibrations!DR$97*('Bruker data input page'!BM1142*10000)^2+('Bruker data input page'!BM1142*10000)*Calibrations!DS$97+Calibrations!DT$97</f>
        <v>30.785516947465101</v>
      </c>
      <c r="AJ1142" s="24">
        <f>Calibrations!DY$97*('Bruker data input page'!BO1142*10000)^2+Calibrations!DZ$97*('Bruker data input page'!BO1142*10000)+Calibrations!EA$97</f>
        <v>80.357017558910371</v>
      </c>
      <c r="AK1142" s="21"/>
      <c r="AL1142" s="21"/>
    </row>
    <row r="1143" spans="2:38">
      <c r="B1143" s="27">
        <f>'Bruker data input page'!B1820</f>
        <v>0</v>
      </c>
      <c r="C1143" s="21">
        <f>'Bruker data input page'!G1820</f>
        <v>0</v>
      </c>
      <c r="D1143" s="21">
        <f>'Bruker data input page'!H1820</f>
        <v>0</v>
      </c>
      <c r="E1143" s="26">
        <f>'Bruker data input page'!L1820</f>
        <v>0</v>
      </c>
      <c r="F1143" s="26"/>
      <c r="G1143" s="26" t="str">
        <f>'Bruker data input page'!DK1143</f>
        <v>393-U1560B-41R-1A</v>
      </c>
      <c r="H1143" s="26" t="str">
        <f>'Bruker data input page'!DL1143</f>
        <v>SHLF</v>
      </c>
      <c r="I1143" s="26">
        <f>'Bruker data input page'!DM1143</f>
        <v>0</v>
      </c>
      <c r="J1143" s="26">
        <f>'Bruker data input page'!DN1143</f>
        <v>0</v>
      </c>
      <c r="K1143" s="26" t="str">
        <f>'Bruker data input page'!DO1143</f>
        <v/>
      </c>
      <c r="L1143" s="26">
        <f>'Bruker data input page'!DP1143</f>
        <v>0</v>
      </c>
      <c r="M1143" s="26">
        <f>'Bruker data input page'!DQ1143</f>
        <v>0</v>
      </c>
      <c r="N1143" s="26">
        <f>'Bruker data input page'!DR1143</f>
        <v>0</v>
      </c>
      <c r="O1143" s="26">
        <f>'Bruker data input page'!DS1143</f>
        <v>8</v>
      </c>
      <c r="P1143" s="21" t="str">
        <f>'Bruker data input page'!DT1143</f>
        <v>2A VOL GLASS</v>
      </c>
      <c r="Q1143" s="21">
        <f>'Bruker data input page'!A1143</f>
        <v>110</v>
      </c>
      <c r="R1143" s="27">
        <f>'Bruker data input page'!B1143</f>
        <v>44769.811805555553</v>
      </c>
      <c r="S1143" s="22">
        <f>'Bruker data input page'!Y1143*Calibrations!H$97+Calibrations!I$97</f>
        <v>53.303151845132007</v>
      </c>
      <c r="T1143" s="23">
        <f>Calibrations!O$97*('Bruker data input page'!AK1143/0.5993)^2+Calibrations!P$97*('Bruker data input page'!AK1143/0.5993)+Calibrations!Q$97</f>
        <v>1.5138555455973899</v>
      </c>
      <c r="U1143" s="22">
        <f>Calibrations!$V$97*'Bruker data input page'!W1143^2+Calibrations!$W$97*'Bruker data input page'!W1143+Calibrations!$X$97</f>
        <v>17.486716914572739</v>
      </c>
      <c r="V1143" s="23">
        <f>('Bruker data input page'!AS1143/0.69943)*Calibrations!AC$97+Calibrations!AD$97</f>
        <v>10.803497117737313</v>
      </c>
      <c r="W1143" s="23">
        <f>'Bruker data input page'!U1143*Calibrations!AQ$97+Calibrations!AR$97</f>
        <v>12.209807485864243</v>
      </c>
      <c r="X1143" s="23">
        <f>Calibrations!AJ$97*('Bruker data input page'!AQ1143/0.77446)^2+('Bruker data input page'!AQ1143/0.77446)*Calibrations!AK$97+Calibrations!AL$97</f>
        <v>0.16634339794591002</v>
      </c>
      <c r="Y1143" s="23">
        <f>('Bruker data input page'!AI1143/0.7147)*Calibrations!AX$97+Calibrations!AY$97</f>
        <v>10.613479337412183</v>
      </c>
      <c r="Z1143" s="23">
        <f>('Bruker data input page'!AG1143/0.8302)*Calibrations!BE$97+Calibrations!BF$97</f>
        <v>0.33388778959260274</v>
      </c>
      <c r="AA1143" s="23">
        <f>((('Bruker data input page'!AA1143/0.436)^2)*Calibrations!BK$97)+(('Bruker data input page'!AA1143/0.436)*Calibrations!BL$97)+Calibrations!BM$97</f>
        <v>0.13306052165993082</v>
      </c>
      <c r="AB1143" s="24">
        <f>'Bruker data input page'!AM1143*Calibrations!BS$97*10000+Calibrations!BT$97</f>
        <v>285.23175747982333</v>
      </c>
      <c r="AC1143" s="24">
        <f>Calibrations!CA$97*('Bruker data input page'!AO1143*10000)^2+('Bruker data input page'!AO1143*10000)*Calibrations!CB$97+Calibrations!CC$97</f>
        <v>322.5148979033014</v>
      </c>
      <c r="AD1143" s="24">
        <f>'Bruker data input page'!AW1143*10000*Calibrations!CI$97+Calibrations!CJ$97</f>
        <v>120.97738671205553</v>
      </c>
      <c r="AE1143" s="24">
        <f>'Bruker data input page'!AY1143*10000*Calibrations!CP$97+Calibrations!CQ$97</f>
        <v>56.654663650442998</v>
      </c>
      <c r="AF1143" s="24">
        <f>Calibrations!$CW$97*('Bruker data input page'!BA1143*10000)^2+('Bruker data input page'!BA1143*10000)*Calibrations!$CX$97+Calibrations!$CY$97</f>
        <v>82.125938838809802</v>
      </c>
      <c r="AG1143" s="24" t="e">
        <f>'Bruker data input page'!BI1143*10000*Calibrations!DD$97+Calibrations!DE$97</f>
        <v>#VALUE!</v>
      </c>
      <c r="AH1143" s="24">
        <f>('Bruker data input page'!BK1143*10000)*Calibrations!DK$97+Calibrations!DL$97</f>
        <v>93.526361389132575</v>
      </c>
      <c r="AI1143" s="24">
        <f>Calibrations!DR$97*('Bruker data input page'!BM1143*10000)^2+('Bruker data input page'!BM1143*10000)*Calibrations!DS$97+Calibrations!DT$97</f>
        <v>32.905465640200383</v>
      </c>
      <c r="AJ1143" s="24">
        <f>Calibrations!DY$97*('Bruker data input page'!BO1143*10000)^2+Calibrations!DZ$97*('Bruker data input page'!BO1143*10000)+Calibrations!EA$97</f>
        <v>80.357017558910371</v>
      </c>
      <c r="AK1143" s="21"/>
      <c r="AL1143" s="21"/>
    </row>
    <row r="1144" spans="2:38">
      <c r="B1144" s="27">
        <f>'Bruker data input page'!B1821</f>
        <v>0</v>
      </c>
      <c r="C1144" s="21">
        <f>'Bruker data input page'!G1821</f>
        <v>0</v>
      </c>
      <c r="D1144" s="21">
        <f>'Bruker data input page'!H1821</f>
        <v>0</v>
      </c>
      <c r="E1144" s="26">
        <f>'Bruker data input page'!L1821</f>
        <v>0</v>
      </c>
      <c r="F1144" s="26"/>
      <c r="G1144" s="26" t="str">
        <f>'Bruker data input page'!DK1144</f>
        <v>393-U1560B-41R-1A</v>
      </c>
      <c r="H1144" s="26" t="str">
        <f>'Bruker data input page'!DL1144</f>
        <v>SHLF</v>
      </c>
      <c r="I1144" s="26">
        <f>'Bruker data input page'!DM1144</f>
        <v>0</v>
      </c>
      <c r="J1144" s="26">
        <f>'Bruker data input page'!DN1144</f>
        <v>0</v>
      </c>
      <c r="K1144" s="26" t="str">
        <f>'Bruker data input page'!DO1144</f>
        <v/>
      </c>
      <c r="L1144" s="26">
        <f>'Bruker data input page'!DP1144</f>
        <v>0</v>
      </c>
      <c r="M1144" s="26">
        <f>'Bruker data input page'!DQ1144</f>
        <v>0</v>
      </c>
      <c r="N1144" s="26">
        <f>'Bruker data input page'!DR1144</f>
        <v>0</v>
      </c>
      <c r="O1144" s="26">
        <f>'Bruker data input page'!DS1144</f>
        <v>14</v>
      </c>
      <c r="P1144" s="21" t="str">
        <f>'Bruker data input page'!DT1144</f>
        <v>3A ALT</v>
      </c>
      <c r="Q1144" s="21">
        <f>'Bruker data input page'!A1144</f>
        <v>111</v>
      </c>
      <c r="R1144" s="27">
        <f>'Bruker data input page'!B1144</f>
        <v>44769.81527777778</v>
      </c>
      <c r="S1144" s="22">
        <f>'Bruker data input page'!Y1144*Calibrations!H$97+Calibrations!I$97</f>
        <v>42.252047016245839</v>
      </c>
      <c r="T1144" s="23">
        <f>Calibrations!O$97*('Bruker data input page'!AK1144/0.5993)^2+Calibrations!P$97*('Bruker data input page'!AK1144/0.5993)+Calibrations!Q$97</f>
        <v>1.4345652312947548</v>
      </c>
      <c r="U1144" s="22">
        <f>Calibrations!$V$97*'Bruker data input page'!W1144^2+Calibrations!$W$97*'Bruker data input page'!W1144+Calibrations!$X$97</f>
        <v>14.60903096101754</v>
      </c>
      <c r="V1144" s="23">
        <f>('Bruker data input page'!AS1144/0.69943)*Calibrations!AC$97+Calibrations!AD$97</f>
        <v>11.028152983221046</v>
      </c>
      <c r="W1144" s="23">
        <f>'Bruker data input page'!U1144*Calibrations!AQ$97+Calibrations!AR$97</f>
        <v>4.6080458122509711</v>
      </c>
      <c r="X1144" s="23">
        <f>Calibrations!AJ$97*('Bruker data input page'!AQ1144/0.77446)^2+('Bruker data input page'!AQ1144/0.77446)*Calibrations!AK$97+Calibrations!AL$97</f>
        <v>0.14822329179576943</v>
      </c>
      <c r="Y1144" s="23">
        <f>('Bruker data input page'!AI1144/0.7147)*Calibrations!AX$97+Calibrations!AY$97</f>
        <v>10.075581914053995</v>
      </c>
      <c r="Z1144" s="23">
        <f>('Bruker data input page'!AG1144/0.8302)*Calibrations!BE$97+Calibrations!BF$97</f>
        <v>9.3168904166241476E-2</v>
      </c>
      <c r="AA1144" s="23">
        <f>((('Bruker data input page'!AA1144/0.436)^2)*Calibrations!BK$97)+(('Bruker data input page'!AA1144/0.436)*Calibrations!BL$97)+Calibrations!BM$97</f>
        <v>8.8338175087485774E-2</v>
      </c>
      <c r="AB1144" s="24">
        <f>'Bruker data input page'!AM1144*Calibrations!BS$97*10000+Calibrations!BT$97</f>
        <v>360.688893075311</v>
      </c>
      <c r="AC1144" s="24">
        <f>Calibrations!CA$97*('Bruker data input page'!AO1144*10000)^2+('Bruker data input page'!AO1144*10000)*Calibrations!CB$97+Calibrations!CC$97</f>
        <v>307.35246525580988</v>
      </c>
      <c r="AD1144" s="24">
        <f>'Bruker data input page'!AW1144*10000*Calibrations!CI$97+Calibrations!CJ$97</f>
        <v>75.505092472706082</v>
      </c>
      <c r="AE1144" s="24">
        <f>'Bruker data input page'!AY1144*10000*Calibrations!CP$97+Calibrations!CQ$97</f>
        <v>54.598741113637267</v>
      </c>
      <c r="AF1144" s="24">
        <f>Calibrations!$CW$97*('Bruker data input page'!BA1144*10000)^2+('Bruker data input page'!BA1144*10000)*Calibrations!$CX$97+Calibrations!$CY$97</f>
        <v>96.253090258994362</v>
      </c>
      <c r="AG1144" s="24">
        <f>'Bruker data input page'!BI1144*10000*Calibrations!DD$97+Calibrations!DE$97</f>
        <v>3.0310147047823475</v>
      </c>
      <c r="AH1144" s="24">
        <f>('Bruker data input page'!BK1144*10000)*Calibrations!DK$97+Calibrations!DL$97</f>
        <v>106.43767033317768</v>
      </c>
      <c r="AI1144" s="24">
        <f>Calibrations!DR$97*('Bruker data input page'!BM1144*10000)^2+('Bruker data input page'!BM1144*10000)*Calibrations!DS$97+Calibrations!DT$97</f>
        <v>40.316155957916571</v>
      </c>
      <c r="AJ1144" s="24">
        <f>Calibrations!DY$97*('Bruker data input page'!BO1144*10000)^2+Calibrations!DZ$97*('Bruker data input page'!BO1144*10000)+Calibrations!EA$97</f>
        <v>116.68669790155704</v>
      </c>
      <c r="AK1144" s="21"/>
      <c r="AL1144" s="21"/>
    </row>
    <row r="1145" spans="2:38">
      <c r="B1145" s="27">
        <f>'Bruker data input page'!B1822</f>
        <v>0</v>
      </c>
      <c r="C1145" s="21">
        <f>'Bruker data input page'!G1822</f>
        <v>0</v>
      </c>
      <c r="D1145" s="21">
        <f>'Bruker data input page'!H1822</f>
        <v>0</v>
      </c>
      <c r="E1145" s="26">
        <f>'Bruker data input page'!L1822</f>
        <v>0</v>
      </c>
      <c r="F1145" s="26"/>
      <c r="G1145" s="26" t="str">
        <f>'Bruker data input page'!DK1145</f>
        <v>393-U1560B-41R-1A</v>
      </c>
      <c r="H1145" s="26" t="str">
        <f>'Bruker data input page'!DL1145</f>
        <v>SHLF</v>
      </c>
      <c r="I1145" s="26">
        <f>'Bruker data input page'!DM1145</f>
        <v>0</v>
      </c>
      <c r="J1145" s="26">
        <f>'Bruker data input page'!DN1145</f>
        <v>0</v>
      </c>
      <c r="K1145" s="26" t="str">
        <f>'Bruker data input page'!DO1145</f>
        <v/>
      </c>
      <c r="L1145" s="26">
        <f>'Bruker data input page'!DP1145</f>
        <v>0</v>
      </c>
      <c r="M1145" s="26">
        <f>'Bruker data input page'!DQ1145</f>
        <v>0</v>
      </c>
      <c r="N1145" s="26">
        <f>'Bruker data input page'!DR1145</f>
        <v>0</v>
      </c>
      <c r="O1145" s="26">
        <f>'Bruker data input page'!DS1145</f>
        <v>23</v>
      </c>
      <c r="P1145" s="21" t="str">
        <f>'Bruker data input page'!DT1145</f>
        <v>4A ALT</v>
      </c>
      <c r="Q1145" s="21">
        <f>'Bruker data input page'!A1145</f>
        <v>112</v>
      </c>
      <c r="R1145" s="27">
        <f>'Bruker data input page'!B1145</f>
        <v>44769.817361111112</v>
      </c>
      <c r="S1145" s="22">
        <f>'Bruker data input page'!Y1145*Calibrations!H$97+Calibrations!I$97</f>
        <v>53.826888500857997</v>
      </c>
      <c r="T1145" s="23">
        <f>Calibrations!O$97*('Bruker data input page'!AK1145/0.5993)^2+Calibrations!P$97*('Bruker data input page'!AK1145/0.5993)+Calibrations!Q$97</f>
        <v>1.1571176138452011</v>
      </c>
      <c r="U1145" s="22">
        <f>Calibrations!$V$97*'Bruker data input page'!W1145^2+Calibrations!$W$97*'Bruker data input page'!W1145+Calibrations!$X$97</f>
        <v>21.282866782108787</v>
      </c>
      <c r="V1145" s="23">
        <f>('Bruker data input page'!AS1145/0.69943)*Calibrations!AC$97+Calibrations!AD$97</f>
        <v>8.2311083030952599</v>
      </c>
      <c r="W1145" s="23">
        <f>'Bruker data input page'!U1145*Calibrations!AQ$97+Calibrations!AR$97</f>
        <v>9.4530354493411473</v>
      </c>
      <c r="X1145" s="23">
        <f>Calibrations!AJ$97*('Bruker data input page'!AQ1145/0.77446)^2+('Bruker data input page'!AQ1145/0.77446)*Calibrations!AK$97+Calibrations!AL$97</f>
        <v>0.12711019620137004</v>
      </c>
      <c r="Y1145" s="23">
        <f>('Bruker data input page'!AI1145/0.7147)*Calibrations!AX$97+Calibrations!AY$97</f>
        <v>12.550549509330153</v>
      </c>
      <c r="Z1145" s="23">
        <f>('Bruker data input page'!AG1145/0.8302)*Calibrations!BE$97+Calibrations!BF$97</f>
        <v>0.18975830019938955</v>
      </c>
      <c r="AA1145" s="23">
        <f>((('Bruker data input page'!AA1145/0.436)^2)*Calibrations!BK$97)+(('Bruker data input page'!AA1145/0.436)*Calibrations!BL$97)+Calibrations!BM$97</f>
        <v>0.11326598898000374</v>
      </c>
      <c r="AB1145" s="24">
        <f>'Bruker data input page'!AM1145*Calibrations!BS$97*10000+Calibrations!BT$97</f>
        <v>342.68207662638781</v>
      </c>
      <c r="AC1145" s="24">
        <f>Calibrations!CA$97*('Bruker data input page'!AO1145*10000)^2+('Bruker data input page'!AO1145*10000)*Calibrations!CB$97+Calibrations!CC$97</f>
        <v>292.36750247621791</v>
      </c>
      <c r="AD1145" s="24">
        <f>'Bruker data input page'!AW1145*10000*Calibrations!CI$97+Calibrations!CJ$97</f>
        <v>118.01180230514144</v>
      </c>
      <c r="AE1145" s="24">
        <f>'Bruker data input page'!AY1145*10000*Calibrations!CP$97+Calibrations!CQ$97</f>
        <v>58.710586187248722</v>
      </c>
      <c r="AF1145" s="24">
        <f>Calibrations!$CW$97*('Bruker data input page'!BA1145*10000)^2+('Bruker data input page'!BA1145*10000)*Calibrations!$CX$97+Calibrations!$CY$97</f>
        <v>60.296104618051245</v>
      </c>
      <c r="AG1145" s="24">
        <f>'Bruker data input page'!BI1145*10000*Calibrations!DD$97+Calibrations!DE$97</f>
        <v>1.9009381417320252</v>
      </c>
      <c r="AH1145" s="24">
        <f>('Bruker data input page'!BK1145*10000)*Calibrations!DK$97+Calibrations!DL$97</f>
        <v>95.512716611293371</v>
      </c>
      <c r="AI1145" s="24">
        <f>Calibrations!DR$97*('Bruker data input page'!BM1145*10000)^2+('Bruker data input page'!BM1145*10000)*Calibrations!DS$97+Calibrations!DT$97</f>
        <v>28.664408876081268</v>
      </c>
      <c r="AJ1145" s="24">
        <f>Calibrations!DY$97*('Bruker data input page'!BO1145*10000)^2+Calibrations!DZ$97*('Bruker data input page'!BO1145*10000)+Calibrations!EA$97</f>
        <v>73.534875249883854</v>
      </c>
      <c r="AK1145" s="21"/>
      <c r="AL1145" s="21"/>
    </row>
    <row r="1146" spans="2:38">
      <c r="B1146" s="27">
        <f>'Bruker data input page'!B1823</f>
        <v>0</v>
      </c>
      <c r="C1146" s="21">
        <f>'Bruker data input page'!G1823</f>
        <v>0</v>
      </c>
      <c r="D1146" s="21">
        <f>'Bruker data input page'!H1823</f>
        <v>0</v>
      </c>
      <c r="E1146" s="26">
        <f>'Bruker data input page'!L1823</f>
        <v>0</v>
      </c>
      <c r="F1146" s="26"/>
      <c r="G1146" s="26" t="str">
        <f>'Bruker data input page'!DK1146</f>
        <v>393-U1560B-41R-1A</v>
      </c>
      <c r="H1146" s="26" t="str">
        <f>'Bruker data input page'!DL1146</f>
        <v>SHLF</v>
      </c>
      <c r="I1146" s="26">
        <f>'Bruker data input page'!DM1146</f>
        <v>0</v>
      </c>
      <c r="J1146" s="26">
        <f>'Bruker data input page'!DN1146</f>
        <v>0</v>
      </c>
      <c r="K1146" s="26" t="str">
        <f>'Bruker data input page'!DO1146</f>
        <v/>
      </c>
      <c r="L1146" s="26">
        <f>'Bruker data input page'!DP1146</f>
        <v>0</v>
      </c>
      <c r="M1146" s="26">
        <f>'Bruker data input page'!DQ1146</f>
        <v>0</v>
      </c>
      <c r="N1146" s="26">
        <f>'Bruker data input page'!DR1146</f>
        <v>0</v>
      </c>
      <c r="O1146" s="26">
        <f>'Bruker data input page'!DS1146</f>
        <v>35</v>
      </c>
      <c r="P1146" s="21" t="str">
        <f>'Bruker data input page'!DT1146</f>
        <v>5A BKGD</v>
      </c>
      <c r="Q1146" s="21">
        <f>'Bruker data input page'!A1146</f>
        <v>113</v>
      </c>
      <c r="R1146" s="27">
        <f>'Bruker data input page'!B1146</f>
        <v>44769.820138888892</v>
      </c>
      <c r="S1146" s="22">
        <f>'Bruker data input page'!Y1146*Calibrations!H$97+Calibrations!I$97</f>
        <v>54.15838243676442</v>
      </c>
      <c r="T1146" s="23">
        <f>Calibrations!O$97*('Bruker data input page'!AK1146/0.5993)^2+Calibrations!P$97*('Bruker data input page'!AK1146/0.5993)+Calibrations!Q$97</f>
        <v>1.4349180209949037</v>
      </c>
      <c r="U1146" s="22">
        <f>Calibrations!$V$97*'Bruker data input page'!W1146^2+Calibrations!$W$97*'Bruker data input page'!W1146+Calibrations!$X$97</f>
        <v>19.022979929349233</v>
      </c>
      <c r="V1146" s="23">
        <f>('Bruker data input page'!AS1146/0.69943)*Calibrations!AC$97+Calibrations!AD$97</f>
        <v>9.1033947865654117</v>
      </c>
      <c r="W1146" s="23">
        <f>'Bruker data input page'!U1146*Calibrations!AQ$97+Calibrations!AR$97</f>
        <v>10.275485007049909</v>
      </c>
      <c r="X1146" s="23">
        <f>Calibrations!AJ$97*('Bruker data input page'!AQ1146/0.77446)^2+('Bruker data input page'!AQ1146/0.77446)*Calibrations!AK$97+Calibrations!AL$97</f>
        <v>0.15205204176479709</v>
      </c>
      <c r="Y1146" s="23">
        <f>('Bruker data input page'!AI1146/0.7147)*Calibrations!AX$97+Calibrations!AY$97</f>
        <v>12.380639086327683</v>
      </c>
      <c r="Z1146" s="23">
        <f>('Bruker data input page'!AG1146/0.8302)*Calibrations!BE$97+Calibrations!BF$97</f>
        <v>0.22447011439880218</v>
      </c>
      <c r="AA1146" s="23">
        <f>((('Bruker data input page'!AA1146/0.436)^2)*Calibrations!BK$97)+(('Bruker data input page'!AA1146/0.436)*Calibrations!BL$97)+Calibrations!BM$97</f>
        <v>0.13788541262604465</v>
      </c>
      <c r="AB1146" s="24">
        <f>'Bruker data input page'!AM1146*Calibrations!BS$97*10000+Calibrations!BT$97</f>
        <v>360.688893075311</v>
      </c>
      <c r="AC1146" s="24">
        <f>Calibrations!CA$97*('Bruker data input page'!AO1146*10000)^2+('Bruker data input page'!AO1146*10000)*Calibrations!CB$97+Calibrations!CC$97</f>
        <v>235.57282902788344</v>
      </c>
      <c r="AD1146" s="24">
        <f>'Bruker data input page'!AW1146*10000*Calibrations!CI$97+Calibrations!CJ$97</f>
        <v>194.12846874926987</v>
      </c>
      <c r="AE1146" s="24">
        <f>'Bruker data input page'!AY1146*10000*Calibrations!CP$97+Calibrations!CQ$97</f>
        <v>66.934276334471647</v>
      </c>
      <c r="AF1146" s="24">
        <f>Calibrations!$CW$97*('Bruker data input page'!BA1146*10000)^2+('Bruker data input page'!BA1146*10000)*Calibrations!$CX$97+Calibrations!$CY$97</f>
        <v>78.148513355605772</v>
      </c>
      <c r="AG1146" s="24">
        <f>'Bruker data input page'!BI1146*10000*Calibrations!DD$97+Calibrations!DE$97</f>
        <v>3.0310147047823475</v>
      </c>
      <c r="AH1146" s="24">
        <f>('Bruker data input page'!BK1146*10000)*Calibrations!DK$97+Calibrations!DL$97</f>
        <v>95.512716611293371</v>
      </c>
      <c r="AI1146" s="24">
        <f>Calibrations!DR$97*('Bruker data input page'!BM1146*10000)^2+('Bruker data input page'!BM1146*10000)*Calibrations!DS$97+Calibrations!DT$97</f>
        <v>32.905465640200383</v>
      </c>
      <c r="AJ1146" s="24">
        <f>Calibrations!DY$97*('Bruker data input page'!BO1146*10000)^2+Calibrations!DZ$97*('Bruker data input page'!BO1146*10000)+Calibrations!EA$97</f>
        <v>86.310144870152669</v>
      </c>
      <c r="AK1146" s="21"/>
      <c r="AL1146" s="21"/>
    </row>
    <row r="1147" spans="2:38">
      <c r="B1147" s="27">
        <f>'Bruker data input page'!B1824</f>
        <v>0</v>
      </c>
      <c r="C1147" s="21">
        <f>'Bruker data input page'!G1824</f>
        <v>0</v>
      </c>
      <c r="D1147" s="21">
        <f>'Bruker data input page'!H1824</f>
        <v>0</v>
      </c>
      <c r="E1147" s="26">
        <f>'Bruker data input page'!L1824</f>
        <v>0</v>
      </c>
      <c r="F1147" s="26"/>
      <c r="G1147" s="26" t="str">
        <f>'Bruker data input page'!DK1147</f>
        <v>393-U1560B-41R-1A</v>
      </c>
      <c r="H1147" s="26" t="str">
        <f>'Bruker data input page'!DL1147</f>
        <v>SHLF</v>
      </c>
      <c r="I1147" s="26">
        <f>'Bruker data input page'!DM1147</f>
        <v>0</v>
      </c>
      <c r="J1147" s="26">
        <f>'Bruker data input page'!DN1147</f>
        <v>0</v>
      </c>
      <c r="K1147" s="26" t="str">
        <f>'Bruker data input page'!DO1147</f>
        <v/>
      </c>
      <c r="L1147" s="26">
        <f>'Bruker data input page'!DP1147</f>
        <v>0</v>
      </c>
      <c r="M1147" s="26">
        <f>'Bruker data input page'!DQ1147</f>
        <v>0</v>
      </c>
      <c r="N1147" s="26">
        <f>'Bruker data input page'!DR1147</f>
        <v>0</v>
      </c>
      <c r="O1147" s="26">
        <f>'Bruker data input page'!DS1147</f>
        <v>70</v>
      </c>
      <c r="P1147" s="21" t="str">
        <f>'Bruker data input page'!DT1147</f>
        <v>10A ALT</v>
      </c>
      <c r="Q1147" s="21">
        <f>'Bruker data input page'!A1147</f>
        <v>114</v>
      </c>
      <c r="R1147" s="27">
        <f>'Bruker data input page'!B1147</f>
        <v>44769.824305555558</v>
      </c>
      <c r="S1147" s="22">
        <f>'Bruker data input page'!Y1147*Calibrations!H$97+Calibrations!I$97</f>
        <v>52.304155066242686</v>
      </c>
      <c r="T1147" s="23">
        <f>Calibrations!O$97*('Bruker data input page'!AK1147/0.5993)^2+Calibrations!P$97*('Bruker data input page'!AK1147/0.5993)+Calibrations!Q$97</f>
        <v>1.3002859384032099</v>
      </c>
      <c r="U1147" s="22">
        <f>Calibrations!$V$97*'Bruker data input page'!W1147^2+Calibrations!$W$97*'Bruker data input page'!W1147+Calibrations!$X$97</f>
        <v>20.814646621229482</v>
      </c>
      <c r="V1147" s="23">
        <f>('Bruker data input page'!AS1147/0.69943)*Calibrations!AC$97+Calibrations!AD$97</f>
        <v>9.544503196371716</v>
      </c>
      <c r="W1147" s="23">
        <f>'Bruker data input page'!U1147*Calibrations!AQ$97+Calibrations!AR$97</f>
        <v>9.332974054104394</v>
      </c>
      <c r="X1147" s="23">
        <f>Calibrations!AJ$97*('Bruker data input page'!AQ1147/0.77446)^2+('Bruker data input page'!AQ1147/0.77446)*Calibrations!AK$97+Calibrations!AL$97</f>
        <v>0.14214203285174309</v>
      </c>
      <c r="Y1147" s="23">
        <f>('Bruker data input page'!AI1147/0.7147)*Calibrations!AX$97+Calibrations!AY$97</f>
        <v>12.401192766529594</v>
      </c>
      <c r="Z1147" s="23">
        <f>('Bruker data input page'!AG1147/0.8302)*Calibrations!BE$97+Calibrations!BF$97</f>
        <v>0.19428592813844336</v>
      </c>
      <c r="AA1147" s="23">
        <f>((('Bruker data input page'!AA1147/0.436)^2)*Calibrations!BK$97)+(('Bruker data input page'!AA1147/0.436)*Calibrations!BL$97)+Calibrations!BM$97</f>
        <v>0.13936758737536697</v>
      </c>
      <c r="AB1147" s="24">
        <f>'Bruker data input page'!AM1147*Calibrations!BS$97*10000+Calibrations!BT$97</f>
        <v>315.24311822802866</v>
      </c>
      <c r="AC1147" s="24">
        <f>Calibrations!CA$97*('Bruker data input page'!AO1147*10000)^2+('Bruker data input page'!AO1147*10000)*Calibrations!CB$97+Calibrations!CC$97</f>
        <v>327.67961662344317</v>
      </c>
      <c r="AD1147" s="24">
        <f>'Bruker data input page'!AW1147*10000*Calibrations!CI$97+Calibrations!CJ$97</f>
        <v>68.585395523239868</v>
      </c>
      <c r="AE1147" s="24">
        <f>'Bruker data input page'!AY1147*10000*Calibrations!CP$97+Calibrations!CQ$97</f>
        <v>58.710586187248722</v>
      </c>
      <c r="AF1147" s="24">
        <f>Calibrations!$CW$97*('Bruker data input page'!BA1147*10000)^2+('Bruker data input page'!BA1147*10000)*Calibrations!$CX$97+Calibrations!$CY$97</f>
        <v>80.80606205893092</v>
      </c>
      <c r="AG1147" s="24">
        <f>'Bruker data input page'!BI1147*10000*Calibrations!DD$97+Calibrations!DE$97</f>
        <v>4.1610912678326706</v>
      </c>
      <c r="AH1147" s="24">
        <f>('Bruker data input page'!BK1147*10000)*Calibrations!DK$97+Calibrations!DL$97</f>
        <v>95.512716611293371</v>
      </c>
      <c r="AI1147" s="24">
        <f>Calibrations!DR$97*('Bruker data input page'!BM1147*10000)^2+('Bruker data input page'!BM1147*10000)*Calibrations!DS$97+Calibrations!DT$97</f>
        <v>33.965005219574827</v>
      </c>
      <c r="AJ1147" s="24">
        <f>Calibrations!DY$97*('Bruker data input page'!BO1147*10000)^2+Calibrations!DZ$97*('Bruker data input page'!BO1147*10000)+Calibrations!EA$97</f>
        <v>85.460626523355529</v>
      </c>
      <c r="AK1147" s="21"/>
      <c r="AL1147" s="21"/>
    </row>
    <row r="1148" spans="2:38">
      <c r="B1148" s="27">
        <f>'Bruker data input page'!B1825</f>
        <v>0</v>
      </c>
      <c r="C1148" s="21">
        <f>'Bruker data input page'!G1825</f>
        <v>0</v>
      </c>
      <c r="D1148" s="21">
        <f>'Bruker data input page'!H1825</f>
        <v>0</v>
      </c>
      <c r="E1148" s="26">
        <f>'Bruker data input page'!L1825</f>
        <v>0</v>
      </c>
      <c r="F1148" s="26"/>
      <c r="G1148" s="26" t="str">
        <f>'Bruker data input page'!DK1148</f>
        <v>393-U1560B-41R-1A</v>
      </c>
      <c r="H1148" s="26" t="str">
        <f>'Bruker data input page'!DL1148</f>
        <v>SHLF</v>
      </c>
      <c r="I1148" s="26">
        <f>'Bruker data input page'!DM1148</f>
        <v>0</v>
      </c>
      <c r="J1148" s="26">
        <f>'Bruker data input page'!DN1148</f>
        <v>0</v>
      </c>
      <c r="K1148" s="26" t="str">
        <f>'Bruker data input page'!DO1148</f>
        <v/>
      </c>
      <c r="L1148" s="26">
        <f>'Bruker data input page'!DP1148</f>
        <v>0</v>
      </c>
      <c r="M1148" s="26">
        <f>'Bruker data input page'!DQ1148</f>
        <v>0</v>
      </c>
      <c r="N1148" s="26">
        <f>'Bruker data input page'!DR1148</f>
        <v>0</v>
      </c>
      <c r="O1148" s="26">
        <f>'Bruker data input page'!DS1148</f>
        <v>82</v>
      </c>
      <c r="P1148" s="21" t="str">
        <f>'Bruker data input page'!DT1148</f>
        <v>12A BRECCIA MATRIX</v>
      </c>
      <c r="Q1148" s="21">
        <f>'Bruker data input page'!A1148</f>
        <v>115</v>
      </c>
      <c r="R1148" s="27">
        <f>'Bruker data input page'!B1148</f>
        <v>44769.836111111108</v>
      </c>
      <c r="S1148" s="22">
        <f>'Bruker data input page'!Y1148*Calibrations!H$97+Calibrations!I$97</f>
        <v>18.548567188505459</v>
      </c>
      <c r="T1148" s="23">
        <f>Calibrations!O$97*('Bruker data input page'!AK1148/0.5993)^2+Calibrations!P$97*('Bruker data input page'!AK1148/0.5993)+Calibrations!Q$97</f>
        <v>0.12836590825500632</v>
      </c>
      <c r="U1148" s="22">
        <f>Calibrations!$V$97*'Bruker data input page'!W1148^2+Calibrations!$W$97*'Bruker data input page'!W1148+Calibrations!$X$97</f>
        <v>6.6702466418388155</v>
      </c>
      <c r="V1148" s="23">
        <f>('Bruker data input page'!AS1148/0.69943)*Calibrations!AC$97+Calibrations!AD$97</f>
        <v>2.3579621054490936</v>
      </c>
      <c r="W1148" s="23">
        <f>'Bruker data input page'!U1148*Calibrations!AQ$97+Calibrations!AR$97</f>
        <v>2.7821845938679068</v>
      </c>
      <c r="X1148" s="23">
        <f>Calibrations!AJ$97*('Bruker data input page'!AQ1148/0.77446)^2+('Bruker data input page'!AQ1148/0.77446)*Calibrations!AK$97+Calibrations!AL$97</f>
        <v>0.21030315309690945</v>
      </c>
      <c r="Y1148" s="23">
        <f>('Bruker data input page'!AI1148/0.7147)*Calibrations!AX$97+Calibrations!AY$97</f>
        <v>38.89534329524308</v>
      </c>
      <c r="Z1148" s="23">
        <f>('Bruker data input page'!AG1148/0.8302)*Calibrations!BE$97+Calibrations!BF$97</f>
        <v>1.4209712577594242</v>
      </c>
      <c r="AA1148" s="23">
        <f>((('Bruker data input page'!AA1148/0.436)^2)*Calibrations!BK$97)+(('Bruker data input page'!AA1148/0.436)*Calibrations!BL$97)+Calibrations!BM$97</f>
        <v>0.1252411926151098</v>
      </c>
      <c r="AB1148" s="24" t="e">
        <f>'Bruker data input page'!AM1148*Calibrations!BS$97*10000+Calibrations!BT$97</f>
        <v>#VALUE!</v>
      </c>
      <c r="AC1148" s="24" t="e">
        <f>Calibrations!CA$97*('Bruker data input page'!AO1148*10000)^2+('Bruker data input page'!AO1148*10000)*Calibrations!CB$97+Calibrations!CC$97</f>
        <v>#VALUE!</v>
      </c>
      <c r="AD1148" s="24">
        <f>'Bruker data input page'!AW1148*10000*Calibrations!CI$97+Calibrations!CJ$97</f>
        <v>76.493620608344116</v>
      </c>
      <c r="AE1148" s="24">
        <f>'Bruker data input page'!AY1148*10000*Calibrations!CP$97+Calibrations!CQ$97</f>
        <v>27.871748135162786</v>
      </c>
      <c r="AF1148" s="24">
        <f>Calibrations!$CW$97*('Bruker data input page'!BA1148*10000)^2+('Bruker data input page'!BA1148*10000)*Calibrations!$CX$97+Calibrations!$CY$97</f>
        <v>16.859086367013905</v>
      </c>
      <c r="AG1148" s="24">
        <f>'Bruker data input page'!BI1148*10000*Calibrations!DD$97+Calibrations!DE$97</f>
        <v>17.722010024436543</v>
      </c>
      <c r="AH1148" s="24">
        <f>('Bruker data input page'!BK1148*10000)*Calibrations!DK$97+Calibrations!DL$97</f>
        <v>713.26919070329643</v>
      </c>
      <c r="AI1148" s="24">
        <f>Calibrations!DR$97*('Bruker data input page'!BM1148*10000)^2+('Bruker data input page'!BM1148*10000)*Calibrations!DS$97+Calibrations!DT$97</f>
        <v>63.514436509231288</v>
      </c>
      <c r="AJ1148" s="24" t="e">
        <f>Calibrations!DY$97*('Bruker data input page'!BO1148*10000)^2+Calibrations!DZ$97*('Bruker data input page'!BO1148*10000)+Calibrations!EA$97</f>
        <v>#VALUE!</v>
      </c>
      <c r="AK1148" s="21"/>
      <c r="AL1148" s="21"/>
    </row>
    <row r="1149" spans="2:38">
      <c r="B1149" s="27">
        <f>'Bruker data input page'!B1826</f>
        <v>0</v>
      </c>
      <c r="C1149" s="21">
        <f>'Bruker data input page'!G1826</f>
        <v>0</v>
      </c>
      <c r="D1149" s="21">
        <f>'Bruker data input page'!H1826</f>
        <v>0</v>
      </c>
      <c r="E1149" s="26">
        <f>'Bruker data input page'!L1826</f>
        <v>0</v>
      </c>
      <c r="F1149" s="26"/>
      <c r="G1149" s="26" t="str">
        <f>'Bruker data input page'!DK1149</f>
        <v>393-U1560B-41R-1A</v>
      </c>
      <c r="H1149" s="26" t="str">
        <f>'Bruker data input page'!DL1149</f>
        <v>SHLF</v>
      </c>
      <c r="I1149" s="26">
        <f>'Bruker data input page'!DM1149</f>
        <v>0</v>
      </c>
      <c r="J1149" s="26">
        <f>'Bruker data input page'!DN1149</f>
        <v>0</v>
      </c>
      <c r="K1149" s="26" t="str">
        <f>'Bruker data input page'!DO1149</f>
        <v/>
      </c>
      <c r="L1149" s="26">
        <f>'Bruker data input page'!DP1149</f>
        <v>0</v>
      </c>
      <c r="M1149" s="26">
        <f>'Bruker data input page'!DQ1149</f>
        <v>0</v>
      </c>
      <c r="N1149" s="26">
        <f>'Bruker data input page'!DR1149</f>
        <v>0</v>
      </c>
      <c r="O1149" s="26">
        <f>'Bruker data input page'!DS1149</f>
        <v>83</v>
      </c>
      <c r="P1149" s="21" t="str">
        <f>'Bruker data input page'!DT1149</f>
        <v>12A BRECCIA CLAST</v>
      </c>
      <c r="Q1149" s="21">
        <f>'Bruker data input page'!A1149</f>
        <v>116</v>
      </c>
      <c r="R1149" s="27">
        <f>'Bruker data input page'!B1149</f>
        <v>44769.837500000001</v>
      </c>
      <c r="S1149" s="22">
        <f>'Bruker data input page'!Y1149*Calibrations!H$97+Calibrations!I$97</f>
        <v>43.362848739109339</v>
      </c>
      <c r="T1149" s="23">
        <f>Calibrations!O$97*('Bruker data input page'!AK1149/0.5993)^2+Calibrations!P$97*('Bruker data input page'!AK1149/0.5993)+Calibrations!Q$97</f>
        <v>1.0829148312648222</v>
      </c>
      <c r="U1149" s="22">
        <f>Calibrations!$V$97*'Bruker data input page'!W1149^2+Calibrations!$W$97*'Bruker data input page'!W1149+Calibrations!$X$97</f>
        <v>18.469975106943362</v>
      </c>
      <c r="V1149" s="23">
        <f>('Bruker data input page'!AS1149/0.69943)*Calibrations!AC$97+Calibrations!AD$97</f>
        <v>9.6868380144136204</v>
      </c>
      <c r="W1149" s="23">
        <f>'Bruker data input page'!U1149*Calibrations!AQ$97+Calibrations!AR$97</f>
        <v>4.1496471518542908</v>
      </c>
      <c r="X1149" s="23">
        <f>Calibrations!AJ$97*('Bruker data input page'!AQ1149/0.77446)^2+('Bruker data input page'!AQ1149/0.77446)*Calibrations!AK$97+Calibrations!AL$97</f>
        <v>0.17447538522711376</v>
      </c>
      <c r="Y1149" s="23">
        <f>('Bruker data input page'!AI1149/0.7147)*Calibrations!AX$97+Calibrations!AY$97</f>
        <v>11.287792297517871</v>
      </c>
      <c r="Z1149" s="23">
        <f>('Bruker data input page'!AG1149/0.8302)*Calibrations!BE$97+Calibrations!BF$97</f>
        <v>0.13844518355677965</v>
      </c>
      <c r="AA1149" s="23">
        <f>((('Bruker data input page'!AA1149/0.436)^2)*Calibrations!BK$97)+(('Bruker data input page'!AA1149/0.436)*Calibrations!BL$97)+Calibrations!BM$97</f>
        <v>0.10988490097405006</v>
      </c>
      <c r="AB1149" s="24">
        <f>'Bruker data input page'!AM1149*Calibrations!BS$97*10000+Calibrations!BT$97</f>
        <v>343.53954407633648</v>
      </c>
      <c r="AC1149" s="24">
        <f>Calibrations!CA$97*('Bruker data input page'!AO1149*10000)^2+('Bruker data input page'!AO1149*10000)*Calibrations!CB$97+Calibrations!CC$97</f>
        <v>259.27305056769649</v>
      </c>
      <c r="AD1149" s="24">
        <f>'Bruker data input page'!AW1149*10000*Calibrations!CI$97+Calibrations!CJ$97</f>
        <v>65.619811116325764</v>
      </c>
      <c r="AE1149" s="24">
        <f>'Bruker data input page'!AY1149*10000*Calibrations!CP$97+Calibrations!CQ$97</f>
        <v>37.123399550788569</v>
      </c>
      <c r="AF1149" s="24">
        <f>Calibrations!$CW$97*('Bruker data input page'!BA1149*10000)^2+('Bruker data input page'!BA1149*10000)*Calibrations!$CX$97+Calibrations!$CY$97</f>
        <v>56.033956837768585</v>
      </c>
      <c r="AG1149" s="24">
        <f>'Bruker data input page'!BI1149*10000*Calibrations!DD$97+Calibrations!DE$97</f>
        <v>3.0310147047823475</v>
      </c>
      <c r="AH1149" s="24">
        <f>('Bruker data input page'!BK1149*10000)*Calibrations!DK$97+Calibrations!DL$97</f>
        <v>123.32168972154432</v>
      </c>
      <c r="AI1149" s="24">
        <f>Calibrations!DR$97*('Bruker data input page'!BM1149*10000)^2+('Bruker data input page'!BM1149*10000)*Calibrations!DS$97+Calibrations!DT$97</f>
        <v>33.965005219574827</v>
      </c>
      <c r="AJ1149" s="24">
        <f>Calibrations!DY$97*('Bruker data input page'!BO1149*10000)^2+Calibrations!DZ$97*('Bruker data input page'!BO1149*10000)+Calibrations!EA$97</f>
        <v>83.760661417809501</v>
      </c>
      <c r="AK1149" s="21"/>
      <c r="AL1149" s="21"/>
    </row>
    <row r="1150" spans="2:38">
      <c r="B1150" s="27">
        <f>'Bruker data input page'!B1827</f>
        <v>0</v>
      </c>
      <c r="C1150" s="21">
        <f>'Bruker data input page'!G1827</f>
        <v>0</v>
      </c>
      <c r="D1150" s="21">
        <f>'Bruker data input page'!H1827</f>
        <v>0</v>
      </c>
      <c r="E1150" s="26">
        <f>'Bruker data input page'!L1827</f>
        <v>0</v>
      </c>
      <c r="F1150" s="26"/>
      <c r="G1150" s="26" t="str">
        <f>'Bruker data input page'!DK1150</f>
        <v>393-U1560B-41R-1A</v>
      </c>
      <c r="H1150" s="26" t="str">
        <f>'Bruker data input page'!DL1150</f>
        <v>SHLF</v>
      </c>
      <c r="I1150" s="26">
        <f>'Bruker data input page'!DM1150</f>
        <v>0</v>
      </c>
      <c r="J1150" s="26">
        <f>'Bruker data input page'!DN1150</f>
        <v>0</v>
      </c>
      <c r="K1150" s="26" t="str">
        <f>'Bruker data input page'!DO1150</f>
        <v/>
      </c>
      <c r="L1150" s="26">
        <f>'Bruker data input page'!DP1150</f>
        <v>0</v>
      </c>
      <c r="M1150" s="26">
        <f>'Bruker data input page'!DQ1150</f>
        <v>0</v>
      </c>
      <c r="N1150" s="26">
        <f>'Bruker data input page'!DR1150</f>
        <v>0</v>
      </c>
      <c r="O1150" s="26">
        <f>'Bruker data input page'!DS1150</f>
        <v>85</v>
      </c>
      <c r="P1150" s="21" t="str">
        <f>'Bruker data input page'!DT1150</f>
        <v>12B BRECCIA CLAST</v>
      </c>
      <c r="Q1150" s="21">
        <f>'Bruker data input page'!A1150</f>
        <v>117</v>
      </c>
      <c r="R1150" s="27">
        <f>'Bruker data input page'!B1150</f>
        <v>44769.84097222222</v>
      </c>
      <c r="S1150" s="22">
        <f>'Bruker data input page'!Y1150*Calibrations!H$97+Calibrations!I$97</f>
        <v>44.668507112469797</v>
      </c>
      <c r="T1150" s="23">
        <f>Calibrations!O$97*('Bruker data input page'!AK1150/0.5993)^2+Calibrations!P$97*('Bruker data input page'!AK1150/0.5993)+Calibrations!Q$97</f>
        <v>1.2758248693945744</v>
      </c>
      <c r="U1150" s="22">
        <f>Calibrations!$V$97*'Bruker data input page'!W1150^2+Calibrations!$W$97*'Bruker data input page'!W1150+Calibrations!$X$97</f>
        <v>15.702035552846816</v>
      </c>
      <c r="V1150" s="23">
        <f>('Bruker data input page'!AS1150/0.69943)*Calibrations!AC$97+Calibrations!AD$97</f>
        <v>10.300072250689203</v>
      </c>
      <c r="W1150" s="23">
        <f>'Bruker data input page'!U1150*Calibrations!AQ$97+Calibrations!AR$97</f>
        <v>6.5356015457621064</v>
      </c>
      <c r="X1150" s="23">
        <f>Calibrations!AJ$97*('Bruker data input page'!AQ1150/0.77446)^2+('Bruker data input page'!AQ1150/0.77446)*Calibrations!AK$97+Calibrations!AL$97</f>
        <v>0.19828584146776285</v>
      </c>
      <c r="Y1150" s="23">
        <f>('Bruker data input page'!AI1150/0.7147)*Calibrations!AX$97+Calibrations!AY$97</f>
        <v>10.461838852366967</v>
      </c>
      <c r="Z1150" s="23">
        <f>('Bruker data input page'!AG1150/0.8302)*Calibrations!BE$97+Calibrations!BF$97</f>
        <v>0.39878379005237413</v>
      </c>
      <c r="AA1150" s="23">
        <f>((('Bruker data input page'!AA1150/0.436)^2)*Calibrations!BK$97)+(('Bruker data input page'!AA1150/0.436)*Calibrations!BL$97)+Calibrations!BM$97</f>
        <v>0.10084063081455438</v>
      </c>
      <c r="AB1150" s="24">
        <f>'Bruker data input page'!AM1150*Calibrations!BS$97*10000+Calibrations!BT$97</f>
        <v>319.53045547777225</v>
      </c>
      <c r="AC1150" s="24">
        <f>Calibrations!CA$97*('Bruker data input page'!AO1150*10000)^2+('Bruker data input page'!AO1150*10000)*Calibrations!CB$97+Calibrations!CC$97</f>
        <v>243.25588433442218</v>
      </c>
      <c r="AD1150" s="24">
        <f>'Bruker data input page'!AW1150*10000*Calibrations!CI$97+Calibrations!CJ$97</f>
        <v>85.3903738290864</v>
      </c>
      <c r="AE1150" s="24">
        <f>'Bruker data input page'!AY1150*10000*Calibrations!CP$97+Calibrations!CQ$97</f>
        <v>50.486896040025819</v>
      </c>
      <c r="AF1150" s="24">
        <f>Calibrations!$CW$97*('Bruker data input page'!BA1150*10000)^2+('Bruker data input page'!BA1150*10000)*Calibrations!$CX$97+Calibrations!$CY$97</f>
        <v>70.033506097090964</v>
      </c>
      <c r="AG1150" s="24">
        <f>'Bruker data input page'!BI1150*10000*Calibrations!DD$97+Calibrations!DE$97</f>
        <v>6.421244393933315</v>
      </c>
      <c r="AH1150" s="24">
        <f>('Bruker data input page'!BK1150*10000)*Calibrations!DK$97+Calibrations!DL$97</f>
        <v>109.41720316641884</v>
      </c>
      <c r="AI1150" s="24">
        <f>Calibrations!DR$97*('Bruker data input page'!BM1150*10000)^2+('Bruker data input page'!BM1150*10000)*Calibrations!DS$97+Calibrations!DT$97</f>
        <v>31.845636216163818</v>
      </c>
      <c r="AJ1150" s="24">
        <f>Calibrations!DY$97*('Bruker data input page'!BO1150*10000)^2+Calibrations!DZ$97*('Bruker data input page'!BO1150*10000)+Calibrations!EA$97</f>
        <v>95.634421621982227</v>
      </c>
      <c r="AK1150" s="21"/>
      <c r="AL1150" s="21"/>
    </row>
    <row r="1151" spans="2:38">
      <c r="B1151" s="27">
        <f>'Bruker data input page'!B1828</f>
        <v>0</v>
      </c>
      <c r="C1151" s="21">
        <f>'Bruker data input page'!G1828</f>
        <v>0</v>
      </c>
      <c r="D1151" s="21">
        <f>'Bruker data input page'!H1828</f>
        <v>0</v>
      </c>
      <c r="E1151" s="26">
        <f>'Bruker data input page'!L1828</f>
        <v>0</v>
      </c>
      <c r="F1151" s="26"/>
      <c r="G1151" s="26" t="str">
        <f>'Bruker data input page'!DK1151</f>
        <v>393-U1560B-41R-1A</v>
      </c>
      <c r="H1151" s="26" t="str">
        <f>'Bruker data input page'!DL1151</f>
        <v>SHLF</v>
      </c>
      <c r="I1151" s="26">
        <f>'Bruker data input page'!DM1151</f>
        <v>0</v>
      </c>
      <c r="J1151" s="26">
        <f>'Bruker data input page'!DN1151</f>
        <v>0</v>
      </c>
      <c r="K1151" s="26" t="str">
        <f>'Bruker data input page'!DO1151</f>
        <v/>
      </c>
      <c r="L1151" s="26">
        <f>'Bruker data input page'!DP1151</f>
        <v>0</v>
      </c>
      <c r="M1151" s="26">
        <f>'Bruker data input page'!DQ1151</f>
        <v>0</v>
      </c>
      <c r="N1151" s="26">
        <f>'Bruker data input page'!DR1151</f>
        <v>0</v>
      </c>
      <c r="O1151" s="26">
        <f>'Bruker data input page'!DS1151</f>
        <v>95</v>
      </c>
      <c r="P1151" s="21" t="str">
        <f>'Bruker data input page'!DT1151</f>
        <v>13B BRECCIA MATRIX</v>
      </c>
      <c r="Q1151" s="21">
        <f>'Bruker data input page'!A1151</f>
        <v>118</v>
      </c>
      <c r="R1151" s="27">
        <f>'Bruker data input page'!B1151</f>
        <v>44769.844444444447</v>
      </c>
      <c r="S1151" s="22">
        <f>'Bruker data input page'!Y1151*Calibrations!H$97+Calibrations!I$97</f>
        <v>13.717429221519399</v>
      </c>
      <c r="T1151" s="23">
        <f>Calibrations!O$97*('Bruker data input page'!AK1151/0.5993)^2+Calibrations!P$97*('Bruker data input page'!AK1151/0.5993)+Calibrations!Q$97</f>
        <v>9.893128208031951E-2</v>
      </c>
      <c r="U1151" s="22">
        <f>Calibrations!$V$97*'Bruker data input page'!W1151^2+Calibrations!$W$97*'Bruker data input page'!W1151+Calibrations!$X$97</f>
        <v>5.1863735135996141</v>
      </c>
      <c r="V1151" s="23">
        <f>('Bruker data input page'!AS1151/0.69943)*Calibrations!AC$97+Calibrations!AD$97</f>
        <v>1.927071867615463</v>
      </c>
      <c r="W1151" s="23" t="e">
        <f>'Bruker data input page'!U1151*Calibrations!AQ$97+Calibrations!AR$97</f>
        <v>#VALUE!</v>
      </c>
      <c r="X1151" s="23">
        <f>Calibrations!AJ$97*('Bruker data input page'!AQ1151/0.77446)^2+('Bruker data input page'!AQ1151/0.77446)*Calibrations!AK$97+Calibrations!AL$97</f>
        <v>0.20731091157087977</v>
      </c>
      <c r="Y1151" s="23">
        <f>('Bruker data input page'!AI1151/0.7147)*Calibrations!AX$97+Calibrations!AY$97</f>
        <v>40.833479213541892</v>
      </c>
      <c r="Z1151" s="23">
        <f>('Bruker data input page'!AG1151/0.8302)*Calibrations!BE$97+Calibrations!BF$97</f>
        <v>0.96503912429670491</v>
      </c>
      <c r="AA1151" s="23">
        <f>((('Bruker data input page'!AA1151/0.436)^2)*Calibrations!BK$97)+(('Bruker data input page'!AA1151/0.436)*Calibrations!BL$97)+Calibrations!BM$97</f>
        <v>0.2910751395020158</v>
      </c>
      <c r="AB1151" s="24" t="e">
        <f>'Bruker data input page'!AM1151*Calibrations!BS$97*10000+Calibrations!BT$97</f>
        <v>#VALUE!</v>
      </c>
      <c r="AC1151" s="24" t="e">
        <f>Calibrations!CA$97*('Bruker data input page'!AO1151*10000)^2+('Bruker data input page'!AO1151*10000)*Calibrations!CB$97+Calibrations!CC$97</f>
        <v>#VALUE!</v>
      </c>
      <c r="AD1151" s="24">
        <f>'Bruker data input page'!AW1151*10000*Calibrations!CI$97+Calibrations!CJ$97</f>
        <v>65.619811116325764</v>
      </c>
      <c r="AE1151" s="24">
        <f>'Bruker data input page'!AY1151*10000*Calibrations!CP$97+Calibrations!CQ$97</f>
        <v>21.703980524745603</v>
      </c>
      <c r="AF1151" s="24">
        <f>Calibrations!$CW$97*('Bruker data input page'!BA1151*10000)^2+('Bruker data input page'!BA1151*10000)*Calibrations!$CX$97+Calibrations!$CY$97</f>
        <v>3.9985668932640692</v>
      </c>
      <c r="AG1151" s="24">
        <f>'Bruker data input page'!BI1151*10000*Calibrations!DD$97+Calibrations!DE$97</f>
        <v>14.331780335285575</v>
      </c>
      <c r="AH1151" s="24">
        <f>('Bruker data input page'!BK1151*10000)*Calibrations!DK$97+Calibrations!DL$97</f>
        <v>670.56255342683971</v>
      </c>
      <c r="AI1151" s="24">
        <f>Calibrations!DR$97*('Bruker data input page'!BM1151*10000)^2+('Bruker data input page'!BM1151*10000)*Calibrations!DS$97+Calibrations!DT$97</f>
        <v>35.02425495428713</v>
      </c>
      <c r="AJ1151" s="24" t="e">
        <f>Calibrations!DY$97*('Bruker data input page'!BO1151*10000)^2+Calibrations!DZ$97*('Bruker data input page'!BO1151*10000)+Calibrations!EA$97</f>
        <v>#VALUE!</v>
      </c>
      <c r="AK1151" s="21"/>
      <c r="AL1151" s="21"/>
    </row>
    <row r="1152" spans="2:38">
      <c r="B1152" s="27">
        <f>'Bruker data input page'!B1829</f>
        <v>0</v>
      </c>
      <c r="C1152" s="21">
        <f>'Bruker data input page'!G1829</f>
        <v>0</v>
      </c>
      <c r="D1152" s="21">
        <f>'Bruker data input page'!H1829</f>
        <v>0</v>
      </c>
      <c r="E1152" s="26">
        <f>'Bruker data input page'!L1829</f>
        <v>0</v>
      </c>
      <c r="F1152" s="26"/>
      <c r="G1152" s="26" t="str">
        <f>'Bruker data input page'!DK1152</f>
        <v>393-U1560B-41R-1A</v>
      </c>
      <c r="H1152" s="26" t="str">
        <f>'Bruker data input page'!DL1152</f>
        <v>SHLF</v>
      </c>
      <c r="I1152" s="26">
        <f>'Bruker data input page'!DM1152</f>
        <v>0</v>
      </c>
      <c r="J1152" s="26">
        <f>'Bruker data input page'!DN1152</f>
        <v>0</v>
      </c>
      <c r="K1152" s="26" t="str">
        <f>'Bruker data input page'!DO1152</f>
        <v/>
      </c>
      <c r="L1152" s="26">
        <f>'Bruker data input page'!DP1152</f>
        <v>0</v>
      </c>
      <c r="M1152" s="26">
        <f>'Bruker data input page'!DQ1152</f>
        <v>0</v>
      </c>
      <c r="N1152" s="26">
        <f>'Bruker data input page'!DR1152</f>
        <v>0</v>
      </c>
      <c r="O1152" s="26">
        <f>'Bruker data input page'!DS1152</f>
        <v>95</v>
      </c>
      <c r="P1152" s="21" t="str">
        <f>'Bruker data input page'!DT1152</f>
        <v>13B BRECCIA MATRIX</v>
      </c>
      <c r="Q1152" s="21">
        <f>'Bruker data input page'!A1152</f>
        <v>119</v>
      </c>
      <c r="R1152" s="27">
        <f>'Bruker data input page'!B1152</f>
        <v>44769.849305555559</v>
      </c>
      <c r="S1152" s="22">
        <f>'Bruker data input page'!Y1152*Calibrations!H$97+Calibrations!I$97</f>
        <v>12.292005297121776</v>
      </c>
      <c r="T1152" s="23">
        <f>Calibrations!O$97*('Bruker data input page'!AK1152/0.5993)^2+Calibrations!P$97*('Bruker data input page'!AK1152/0.5993)+Calibrations!Q$97</f>
        <v>7.7060608950151349E-2</v>
      </c>
      <c r="U1152" s="22">
        <f>Calibrations!$V$97*'Bruker data input page'!W1152^2+Calibrations!$W$97*'Bruker data input page'!W1152+Calibrations!$X$97</f>
        <v>4.9218012261540105</v>
      </c>
      <c r="V1152" s="23">
        <f>('Bruker data input page'!AS1152/0.69943)*Calibrations!AC$97+Calibrations!AD$97</f>
        <v>1.8647554103736586</v>
      </c>
      <c r="W1152" s="23">
        <f>'Bruker data input page'!U1152*Calibrations!AQ$97+Calibrations!AR$97</f>
        <v>3.9483848129791568</v>
      </c>
      <c r="X1152" s="23">
        <f>Calibrations!AJ$97*('Bruker data input page'!AQ1152/0.77446)^2+('Bruker data input page'!AQ1152/0.77446)*Calibrations!AK$97+Calibrations!AL$97</f>
        <v>0.21296985404676272</v>
      </c>
      <c r="Y1152" s="23">
        <f>('Bruker data input page'!AI1152/0.7147)*Calibrations!AX$97+Calibrations!AY$97</f>
        <v>41.101286054098658</v>
      </c>
      <c r="Z1152" s="23">
        <f>('Bruker data input page'!AG1152/0.8302)*Calibrations!BE$97+Calibrations!BF$97</f>
        <v>0.81608016510183434</v>
      </c>
      <c r="AA1152" s="23">
        <f>((('Bruker data input page'!AA1152/0.436)^2)*Calibrations!BK$97)+(('Bruker data input page'!AA1152/0.436)*Calibrations!BL$97)+Calibrations!BM$97</f>
        <v>0.26155854828278213</v>
      </c>
      <c r="AB1152" s="24" t="e">
        <f>'Bruker data input page'!AM1152*Calibrations!BS$97*10000+Calibrations!BT$97</f>
        <v>#VALUE!</v>
      </c>
      <c r="AC1152" s="24" t="e">
        <f>Calibrations!CA$97*('Bruker data input page'!AO1152*10000)^2+('Bruker data input page'!AO1152*10000)*Calibrations!CB$97+Calibrations!CC$97</f>
        <v>#VALUE!</v>
      </c>
      <c r="AD1152" s="24">
        <f>'Bruker data input page'!AW1152*10000*Calibrations!CI$97+Calibrations!CJ$97</f>
        <v>69.573923658877888</v>
      </c>
      <c r="AE1152" s="24">
        <f>'Bruker data input page'!AY1152*10000*Calibrations!CP$97+Calibrations!CQ$97</f>
        <v>20.676019256342737</v>
      </c>
      <c r="AF1152" s="24">
        <f>Calibrations!$CW$97*('Bruker data input page'!BA1152*10000)^2+('Bruker data input page'!BA1152*10000)*Calibrations!$CX$97+Calibrations!$CY$97</f>
        <v>7.2492870488363543</v>
      </c>
      <c r="AG1152" s="24">
        <f>'Bruker data input page'!BI1152*10000*Calibrations!DD$97+Calibrations!DE$97</f>
        <v>13.20170377223525</v>
      </c>
      <c r="AH1152" s="24">
        <f>('Bruker data input page'!BK1152*10000)*Calibrations!DK$97+Calibrations!DL$97</f>
        <v>692.41246087060824</v>
      </c>
      <c r="AI1152" s="24">
        <f>Calibrations!DR$97*('Bruker data input page'!BM1152*10000)^2+('Bruker data input page'!BM1152*10000)*Calibrations!DS$97+Calibrations!DT$97</f>
        <v>30.785516947465101</v>
      </c>
      <c r="AJ1152" s="24" t="e">
        <f>Calibrations!DY$97*('Bruker data input page'!BO1152*10000)^2+Calibrations!DZ$97*('Bruker data input page'!BO1152*10000)+Calibrations!EA$97</f>
        <v>#VALUE!</v>
      </c>
      <c r="AK1152" s="21"/>
      <c r="AL1152" s="21"/>
    </row>
    <row r="1153" spans="2:38">
      <c r="B1153" s="27">
        <f>'Bruker data input page'!B1830</f>
        <v>0</v>
      </c>
      <c r="C1153" s="21">
        <f>'Bruker data input page'!G1830</f>
        <v>0</v>
      </c>
      <c r="D1153" s="21">
        <f>'Bruker data input page'!H1830</f>
        <v>0</v>
      </c>
      <c r="E1153" s="26">
        <f>'Bruker data input page'!L1830</f>
        <v>0</v>
      </c>
      <c r="F1153" s="26"/>
      <c r="G1153" s="26" t="str">
        <f>'Bruker data input page'!DK1153</f>
        <v>393-U1560B-41R-1A</v>
      </c>
      <c r="H1153" s="26" t="str">
        <f>'Bruker data input page'!DL1153</f>
        <v>SHLF</v>
      </c>
      <c r="I1153" s="26">
        <f>'Bruker data input page'!DM1153</f>
        <v>0</v>
      </c>
      <c r="J1153" s="26">
        <f>'Bruker data input page'!DN1153</f>
        <v>0</v>
      </c>
      <c r="K1153" s="26" t="str">
        <f>'Bruker data input page'!DO1153</f>
        <v/>
      </c>
      <c r="L1153" s="26">
        <f>'Bruker data input page'!DP1153</f>
        <v>0</v>
      </c>
      <c r="M1153" s="26">
        <f>'Bruker data input page'!DQ1153</f>
        <v>0</v>
      </c>
      <c r="N1153" s="26">
        <f>'Bruker data input page'!DR1153</f>
        <v>0</v>
      </c>
      <c r="O1153" s="26">
        <f>'Bruker data input page'!DS1153</f>
        <v>95</v>
      </c>
      <c r="P1153" s="21" t="str">
        <f>'Bruker data input page'!DT1153</f>
        <v>13B BRECCIA MATRIX</v>
      </c>
      <c r="Q1153" s="21">
        <f>'Bruker data input page'!A1153</f>
        <v>120</v>
      </c>
      <c r="R1153" s="27">
        <f>'Bruker data input page'!B1153</f>
        <v>44769.852083333331</v>
      </c>
      <c r="S1153" s="22">
        <f>'Bruker data input page'!Y1153*Calibrations!H$97+Calibrations!I$97</f>
        <v>11.927837227747872</v>
      </c>
      <c r="T1153" s="23">
        <f>Calibrations!O$97*('Bruker data input page'!AK1153/0.5993)^2+Calibrations!P$97*('Bruker data input page'!AK1153/0.5993)+Calibrations!Q$97</f>
        <v>8.5656556308606954E-2</v>
      </c>
      <c r="U1153" s="22">
        <f>Calibrations!$V$97*'Bruker data input page'!W1153^2+Calibrations!$W$97*'Bruker data input page'!W1153+Calibrations!$X$97</f>
        <v>4.5493136314406595</v>
      </c>
      <c r="V1153" s="23">
        <f>('Bruker data input page'!AS1153/0.69943)*Calibrations!AC$97+Calibrations!AD$97</f>
        <v>2.1236637396531179</v>
      </c>
      <c r="W1153" s="23" t="e">
        <f>'Bruker data input page'!U1153*Calibrations!AQ$97+Calibrations!AR$97</f>
        <v>#VALUE!</v>
      </c>
      <c r="X1153" s="23">
        <f>Calibrations!AJ$97*('Bruker data input page'!AQ1153/0.77446)^2+('Bruker data input page'!AQ1153/0.77446)*Calibrations!AK$97+Calibrations!AL$97</f>
        <v>0.20914405732008612</v>
      </c>
      <c r="Y1153" s="23">
        <f>('Bruker data input page'!AI1153/0.7147)*Calibrations!AX$97+Calibrations!AY$97</f>
        <v>42.387489686289413</v>
      </c>
      <c r="Z1153" s="23">
        <f>('Bruker data input page'!AG1153/0.8302)*Calibrations!BE$97+Calibrations!BF$97</f>
        <v>0.80974148598715912</v>
      </c>
      <c r="AA1153" s="23">
        <f>((('Bruker data input page'!AA1153/0.436)^2)*Calibrations!BK$97)+(('Bruker data input page'!AA1153/0.436)*Calibrations!BL$97)+Calibrations!BM$97</f>
        <v>0.25183550385996528</v>
      </c>
      <c r="AB1153" s="24" t="e">
        <f>'Bruker data input page'!AM1153*Calibrations!BS$97*10000+Calibrations!BT$97</f>
        <v>#VALUE!</v>
      </c>
      <c r="AC1153" s="24" t="e">
        <f>Calibrations!CA$97*('Bruker data input page'!AO1153*10000)^2+('Bruker data input page'!AO1153*10000)*Calibrations!CB$97+Calibrations!CC$97</f>
        <v>#VALUE!</v>
      </c>
      <c r="AD1153" s="24">
        <f>'Bruker data input page'!AW1153*10000*Calibrations!CI$97+Calibrations!CJ$97</f>
        <v>68.585395523239868</v>
      </c>
      <c r="AE1153" s="24">
        <f>'Bruker data input page'!AY1153*10000*Calibrations!CP$97+Calibrations!CQ$97</f>
        <v>27.871748135162786</v>
      </c>
      <c r="AF1153" s="24">
        <f>Calibrations!$CW$97*('Bruker data input page'!BA1153*10000)^2+('Bruker data input page'!BA1153*10000)*Calibrations!$CX$97+Calibrations!$CY$97</f>
        <v>3.9985668932640692</v>
      </c>
      <c r="AG1153" s="24">
        <f>'Bruker data input page'!BI1153*10000*Calibrations!DD$97+Calibrations!DE$97</f>
        <v>13.20170377223525</v>
      </c>
      <c r="AH1153" s="24">
        <f>('Bruker data input page'!BK1153*10000)*Calibrations!DK$97+Calibrations!DL$97</f>
        <v>704.33059220357291</v>
      </c>
      <c r="AI1153" s="24">
        <f>Calibrations!DR$97*('Bruker data input page'!BM1153*10000)^2+('Bruker data input page'!BM1153*10000)*Calibrations!DS$97+Calibrations!DT$97</f>
        <v>22.294128390038448</v>
      </c>
      <c r="AJ1153" s="24">
        <f>Calibrations!DY$97*('Bruker data input page'!BO1153*10000)^2+Calibrations!DZ$97*('Bruker data input page'!BO1153*10000)+Calibrations!EA$97</f>
        <v>19.99172104314993</v>
      </c>
      <c r="AK1153" s="21"/>
      <c r="AL1153" s="21"/>
    </row>
    <row r="1154" spans="2:38">
      <c r="B1154" s="27">
        <f>'Bruker data input page'!B1831</f>
        <v>0</v>
      </c>
      <c r="C1154" s="21">
        <f>'Bruker data input page'!G1831</f>
        <v>0</v>
      </c>
      <c r="D1154" s="21">
        <f>'Bruker data input page'!H1831</f>
        <v>0</v>
      </c>
      <c r="E1154" s="26">
        <f>'Bruker data input page'!L1831</f>
        <v>0</v>
      </c>
      <c r="F1154" s="26"/>
      <c r="G1154" s="26" t="str">
        <f>'Bruker data input page'!DK1154</f>
        <v>393-U1560B-41R-1A</v>
      </c>
      <c r="H1154" s="26" t="str">
        <f>'Bruker data input page'!DL1154</f>
        <v>SHLF</v>
      </c>
      <c r="I1154" s="26">
        <f>'Bruker data input page'!DM1154</f>
        <v>0</v>
      </c>
      <c r="J1154" s="26">
        <f>'Bruker data input page'!DN1154</f>
        <v>0</v>
      </c>
      <c r="K1154" s="26" t="str">
        <f>'Bruker data input page'!DO1154</f>
        <v/>
      </c>
      <c r="L1154" s="26">
        <f>'Bruker data input page'!DP1154</f>
        <v>0</v>
      </c>
      <c r="M1154" s="26">
        <f>'Bruker data input page'!DQ1154</f>
        <v>0</v>
      </c>
      <c r="N1154" s="26">
        <f>'Bruker data input page'!DR1154</f>
        <v>0</v>
      </c>
      <c r="O1154" s="26">
        <f>'Bruker data input page'!DS1154</f>
        <v>95</v>
      </c>
      <c r="P1154" s="21" t="str">
        <f>'Bruker data input page'!DT1154</f>
        <v>13B BRECCIA MATRIX</v>
      </c>
      <c r="Q1154" s="21">
        <f>'Bruker data input page'!A1154</f>
        <v>121</v>
      </c>
      <c r="R1154" s="27">
        <f>'Bruker data input page'!B1154</f>
        <v>44769.853472222225</v>
      </c>
      <c r="S1154" s="22">
        <f>'Bruker data input page'!Y1154*Calibrations!H$97+Calibrations!I$97</f>
        <v>11.389367508203819</v>
      </c>
      <c r="T1154" s="23">
        <f>Calibrations!O$97*('Bruker data input page'!AK1154/0.5993)^2+Calibrations!P$97*('Bruker data input page'!AK1154/0.5993)+Calibrations!Q$97</f>
        <v>6.8264082478367932E-2</v>
      </c>
      <c r="U1154" s="22">
        <f>Calibrations!$V$97*'Bruker data input page'!W1154^2+Calibrations!$W$97*'Bruker data input page'!W1154+Calibrations!$X$97</f>
        <v>4.8596589518351916</v>
      </c>
      <c r="V1154" s="23">
        <f>('Bruker data input page'!AS1154/0.69943)*Calibrations!AC$97+Calibrations!AD$97</f>
        <v>1.8158233192369071</v>
      </c>
      <c r="W1154" s="23" t="e">
        <f>'Bruker data input page'!U1154*Calibrations!AQ$97+Calibrations!AR$97</f>
        <v>#VALUE!</v>
      </c>
      <c r="X1154" s="23">
        <f>Calibrations!AJ$97*('Bruker data input page'!AQ1154/0.77446)^2+('Bruker data input page'!AQ1154/0.77446)*Calibrations!AK$97+Calibrations!AL$97</f>
        <v>0.21316333454993375</v>
      </c>
      <c r="Y1154" s="23">
        <f>('Bruker data input page'!AI1154/0.7147)*Calibrations!AX$97+Calibrations!AY$97</f>
        <v>42.661691005131217</v>
      </c>
      <c r="Z1154" s="23">
        <f>('Bruker data input page'!AG1154/0.8302)*Calibrations!BE$97+Calibrations!BF$97</f>
        <v>0.8162310860331361</v>
      </c>
      <c r="AA1154" s="23">
        <f>((('Bruker data input page'!AA1154/0.436)^2)*Calibrations!BK$97)+(('Bruker data input page'!AA1154/0.436)*Calibrations!BL$97)+Calibrations!BM$97</f>
        <v>0.2893733949406182</v>
      </c>
      <c r="AB1154" s="24" t="e">
        <f>'Bruker data input page'!AM1154*Calibrations!BS$97*10000+Calibrations!BT$97</f>
        <v>#VALUE!</v>
      </c>
      <c r="AC1154" s="24" t="e">
        <f>Calibrations!CA$97*('Bruker data input page'!AO1154*10000)^2+('Bruker data input page'!AO1154*10000)*Calibrations!CB$97+Calibrations!CC$97</f>
        <v>#VALUE!</v>
      </c>
      <c r="AD1154" s="24">
        <f>'Bruker data input page'!AW1154*10000*Calibrations!CI$97+Calibrations!CJ$97</f>
        <v>68.585395523239868</v>
      </c>
      <c r="AE1154" s="24">
        <f>'Bruker data input page'!AY1154*10000*Calibrations!CP$97+Calibrations!CQ$97</f>
        <v>22.731941793148462</v>
      </c>
      <c r="AF1154" s="24">
        <f>Calibrations!$CW$97*('Bruker data input page'!BA1154*10000)^2+('Bruker data input page'!BA1154*10000)*Calibrations!$CX$97+Calibrations!$CY$97</f>
        <v>7.2492870488363543</v>
      </c>
      <c r="AG1154" s="24">
        <f>'Bruker data input page'!BI1154*10000*Calibrations!DD$97+Calibrations!DE$97</f>
        <v>12.071627209184928</v>
      </c>
      <c r="AH1154" s="24">
        <f>('Bruker data input page'!BK1154*10000)*Calibrations!DK$97+Calibrations!DL$97</f>
        <v>688.43975042628676</v>
      </c>
      <c r="AI1154" s="24">
        <f>Calibrations!DR$97*('Bruker data input page'!BM1154*10000)^2+('Bruker data input page'!BM1154*10000)*Calibrations!DS$97+Calibrations!DT$97</f>
        <v>27.603420073396141</v>
      </c>
      <c r="AJ1154" s="24">
        <f>Calibrations!DY$97*('Bruker data input page'!BO1154*10000)^2+Calibrations!DZ$97*('Bruker data input page'!BO1154*10000)+Calibrations!EA$97</f>
        <v>20.864759159391831</v>
      </c>
      <c r="AK1154" s="21"/>
      <c r="AL1154" s="21"/>
    </row>
    <row r="1155" spans="2:38">
      <c r="B1155" s="27">
        <f>'Bruker data input page'!B1832</f>
        <v>0</v>
      </c>
      <c r="C1155" s="21">
        <f>'Bruker data input page'!G1832</f>
        <v>0</v>
      </c>
      <c r="D1155" s="21">
        <f>'Bruker data input page'!H1832</f>
        <v>0</v>
      </c>
      <c r="E1155" s="26">
        <f>'Bruker data input page'!L1832</f>
        <v>0</v>
      </c>
      <c r="F1155" s="26"/>
      <c r="G1155" s="26" t="str">
        <f>'Bruker data input page'!DK1155</f>
        <v>393-U1560B-41R-1A</v>
      </c>
      <c r="H1155" s="26" t="str">
        <f>'Bruker data input page'!DL1155</f>
        <v>SHLF</v>
      </c>
      <c r="I1155" s="26">
        <f>'Bruker data input page'!DM1155</f>
        <v>0</v>
      </c>
      <c r="J1155" s="26">
        <f>'Bruker data input page'!DN1155</f>
        <v>0</v>
      </c>
      <c r="K1155" s="26" t="str">
        <f>'Bruker data input page'!DO1155</f>
        <v/>
      </c>
      <c r="L1155" s="26">
        <f>'Bruker data input page'!DP1155</f>
        <v>0</v>
      </c>
      <c r="M1155" s="26">
        <f>'Bruker data input page'!DQ1155</f>
        <v>0</v>
      </c>
      <c r="N1155" s="26">
        <f>'Bruker data input page'!DR1155</f>
        <v>0</v>
      </c>
      <c r="O1155" s="26">
        <f>'Bruker data input page'!DS1155</f>
        <v>95</v>
      </c>
      <c r="P1155" s="21" t="str">
        <f>'Bruker data input page'!DT1155</f>
        <v>13B BRECCIA CLAST</v>
      </c>
      <c r="Q1155" s="21">
        <f>'Bruker data input page'!A1155</f>
        <v>122</v>
      </c>
      <c r="R1155" s="27">
        <f>'Bruker data input page'!B1155</f>
        <v>44769.854861111111</v>
      </c>
      <c r="S1155" s="22">
        <f>'Bruker data input page'!Y1155*Calibrations!H$97+Calibrations!I$97</f>
        <v>52.339680760449141</v>
      </c>
      <c r="T1155" s="23">
        <f>Calibrations!O$97*('Bruker data input page'!AK1155/0.5993)^2+Calibrations!P$97*('Bruker data input page'!AK1155/0.5993)+Calibrations!Q$97</f>
        <v>1.4409138515882751</v>
      </c>
      <c r="U1155" s="22">
        <f>Calibrations!$V$97*'Bruker data input page'!W1155^2+Calibrations!$W$97*'Bruker data input page'!W1155+Calibrations!$X$97</f>
        <v>17.458025099825367</v>
      </c>
      <c r="V1155" s="23">
        <f>('Bruker data input page'!AS1155/0.69943)*Calibrations!AC$97+Calibrations!AD$97</f>
        <v>10.088368997565199</v>
      </c>
      <c r="W1155" s="23">
        <f>'Bruker data input page'!U1155*Calibrations!AQ$97+Calibrations!AR$97</f>
        <v>11.577793474545494</v>
      </c>
      <c r="X1155" s="23">
        <f>Calibrations!AJ$97*('Bruker data input page'!AQ1155/0.77446)^2+('Bruker data input page'!AQ1155/0.77446)*Calibrations!AK$97+Calibrations!AL$97</f>
        <v>0.15937132672590992</v>
      </c>
      <c r="Y1155" s="23">
        <f>('Bruker data input page'!AI1155/0.7147)*Calibrations!AX$97+Calibrations!AY$97</f>
        <v>11.765094426651164</v>
      </c>
      <c r="Z1155" s="23">
        <f>('Bruker data input page'!AG1155/0.8302)*Calibrations!BE$97+Calibrations!BF$97</f>
        <v>0.17119502564926892</v>
      </c>
      <c r="AA1155" s="23">
        <f>((('Bruker data input page'!AA1155/0.436)^2)*Calibrations!BK$97)+(('Bruker data input page'!AA1155/0.436)*Calibrations!BL$97)+Calibrations!BM$97</f>
        <v>0.10875659729887065</v>
      </c>
      <c r="AB1155" s="24">
        <f>'Bruker data input page'!AM1155*Calibrations!BS$97*10000+Calibrations!BT$97</f>
        <v>256.93533163151545</v>
      </c>
      <c r="AC1155" s="24">
        <f>Calibrations!CA$97*('Bruker data input page'!AO1155*10000)^2+('Bruker data input page'!AO1155*10000)*Calibrations!CB$97+Calibrations!CC$97</f>
        <v>279.68210070746784</v>
      </c>
      <c r="AD1155" s="24">
        <f>'Bruker data input page'!AW1155*10000*Calibrations!CI$97+Calibrations!CJ$97</f>
        <v>61.665698573773639</v>
      </c>
      <c r="AE1155" s="24">
        <f>'Bruker data input page'!AY1155*10000*Calibrations!CP$97+Calibrations!CQ$97</f>
        <v>22.731941793148462</v>
      </c>
      <c r="AF1155" s="24">
        <f>Calibrations!$CW$97*('Bruker data input page'!BA1155*10000)^2+('Bruker data input page'!BA1155*10000)*Calibrations!$CX$97+Calibrations!$CY$97</f>
        <v>71.400836593149606</v>
      </c>
      <c r="AG1155" s="24">
        <f>'Bruker data input page'!BI1155*10000*Calibrations!DD$97+Calibrations!DE$97</f>
        <v>3.0310147047823475</v>
      </c>
      <c r="AH1155" s="24">
        <f>('Bruker data input page'!BK1155*10000)*Calibrations!DK$97+Calibrations!DL$97</f>
        <v>89.553650944811025</v>
      </c>
      <c r="AI1155" s="24">
        <f>Calibrations!DR$97*('Bruker data input page'!BM1155*10000)^2+('Bruker data input page'!BM1155*10000)*Calibrations!DS$97+Calibrations!DT$97</f>
        <v>29.725107834104254</v>
      </c>
      <c r="AJ1155" s="24">
        <f>Calibrations!DY$97*('Bruker data input page'!BO1155*10000)^2+Calibrations!DZ$97*('Bruker data input page'!BO1155*10000)+Calibrations!EA$97</f>
        <v>78.653338805557269</v>
      </c>
      <c r="AK1155" s="21"/>
      <c r="AL1155" s="21"/>
    </row>
    <row r="1156" spans="2:38">
      <c r="B1156" s="27">
        <f>'Bruker data input page'!B1833</f>
        <v>0</v>
      </c>
      <c r="C1156" s="21">
        <f>'Bruker data input page'!G1833</f>
        <v>0</v>
      </c>
      <c r="D1156" s="21">
        <f>'Bruker data input page'!H1833</f>
        <v>0</v>
      </c>
      <c r="E1156" s="26">
        <f>'Bruker data input page'!L1833</f>
        <v>0</v>
      </c>
      <c r="F1156" s="26"/>
      <c r="G1156" s="26" t="str">
        <f>'Bruker data input page'!DK1156</f>
        <v>393-U1560B-41R-1A</v>
      </c>
      <c r="H1156" s="26" t="str">
        <f>'Bruker data input page'!DL1156</f>
        <v>SHLF</v>
      </c>
      <c r="I1156" s="26">
        <f>'Bruker data input page'!DM1156</f>
        <v>0</v>
      </c>
      <c r="J1156" s="26">
        <f>'Bruker data input page'!DN1156</f>
        <v>0</v>
      </c>
      <c r="K1156" s="26" t="str">
        <f>'Bruker data input page'!DO1156</f>
        <v/>
      </c>
      <c r="L1156" s="26">
        <f>'Bruker data input page'!DP1156</f>
        <v>0</v>
      </c>
      <c r="M1156" s="26">
        <f>'Bruker data input page'!DQ1156</f>
        <v>0</v>
      </c>
      <c r="N1156" s="26">
        <f>'Bruker data input page'!DR1156</f>
        <v>0</v>
      </c>
      <c r="O1156" s="26">
        <f>'Bruker data input page'!DS1156</f>
        <v>95</v>
      </c>
      <c r="P1156" s="21" t="str">
        <f>'Bruker data input page'!DT1156</f>
        <v>13B BRECCIA CLAST</v>
      </c>
      <c r="Q1156" s="21">
        <f>'Bruker data input page'!A1156</f>
        <v>123</v>
      </c>
      <c r="R1156" s="27">
        <f>'Bruker data input page'!B1156</f>
        <v>44769.856944444444</v>
      </c>
      <c r="S1156" s="22">
        <f>'Bruker data input page'!Y1156*Calibrations!H$97+Calibrations!I$97</f>
        <v>51.398309271493375</v>
      </c>
      <c r="T1156" s="23">
        <f>Calibrations!O$97*('Bruker data input page'!AK1156/0.5993)^2+Calibrations!P$97*('Bruker data input page'!AK1156/0.5993)+Calibrations!Q$97</f>
        <v>1.3515483167897753</v>
      </c>
      <c r="U1156" s="22">
        <f>Calibrations!$V$97*'Bruker data input page'!W1156^2+Calibrations!$W$97*'Bruker data input page'!W1156+Calibrations!$X$97</f>
        <v>16.978209135158433</v>
      </c>
      <c r="V1156" s="23">
        <f>('Bruker data input page'!AS1156/0.69943)*Calibrations!AC$97+Calibrations!AD$97</f>
        <v>9.8186668246526345</v>
      </c>
      <c r="W1156" s="23">
        <f>'Bruker data input page'!U1156*Calibrations!AQ$97+Calibrations!AR$97</f>
        <v>9.088211209708696</v>
      </c>
      <c r="X1156" s="23">
        <f>Calibrations!AJ$97*('Bruker data input page'!AQ1156/0.77446)^2+('Bruker data input page'!AQ1156/0.77446)*Calibrations!AK$97+Calibrations!AL$97</f>
        <v>0.14798025165798639</v>
      </c>
      <c r="Y1156" s="23">
        <f>('Bruker data input page'!AI1156/0.7147)*Calibrations!AX$97+Calibrations!AY$97</f>
        <v>11.346865096913</v>
      </c>
      <c r="Z1156" s="23">
        <f>('Bruker data input page'!AG1156/0.8302)*Calibrations!BE$97+Calibrations!BF$97</f>
        <v>0.41176299014432843</v>
      </c>
      <c r="AA1156" s="23">
        <f>((('Bruker data input page'!AA1156/0.436)^2)*Calibrations!BK$97)+(('Bruker data input page'!AA1156/0.436)*Calibrations!BL$97)+Calibrations!BM$97</f>
        <v>0.13380359134104319</v>
      </c>
      <c r="AB1156" s="24">
        <f>'Bruker data input page'!AM1156*Calibrations!BS$97*10000+Calibrations!BT$97</f>
        <v>280.08695278013096</v>
      </c>
      <c r="AC1156" s="24">
        <f>Calibrations!CA$97*('Bruker data input page'!AO1156*10000)^2+('Bruker data input page'!AO1156*10000)*Calibrations!CB$97+Calibrations!CC$97</f>
        <v>332.7469119888267</v>
      </c>
      <c r="AD1156" s="24">
        <f>'Bruker data input page'!AW1156*10000*Calibrations!CI$97+Calibrations!CJ$97</f>
        <v>58.700114166859542</v>
      </c>
      <c r="AE1156" s="24">
        <f>'Bruker data input page'!AY1156*10000*Calibrations!CP$97+Calibrations!CQ$97</f>
        <v>37.123399550788569</v>
      </c>
      <c r="AF1156" s="24">
        <f>Calibrations!$CW$97*('Bruker data input page'!BA1156*10000)^2+('Bruker data input page'!BA1156*10000)*Calibrations!$CX$97+Calibrations!$CY$97</f>
        <v>67.281049961406254</v>
      </c>
      <c r="AG1156" s="24">
        <f>'Bruker data input page'!BI1156*10000*Calibrations!DD$97+Calibrations!DE$97</f>
        <v>4.1610912678326706</v>
      </c>
      <c r="AH1156" s="24">
        <f>('Bruker data input page'!BK1156*10000)*Calibrations!DK$97+Calibrations!DL$97</f>
        <v>95.512716611293371</v>
      </c>
      <c r="AI1156" s="24">
        <f>Calibrations!DR$97*('Bruker data input page'!BM1156*10000)^2+('Bruker data input page'!BM1156*10000)*Calibrations!DS$97+Calibrations!DT$97</f>
        <v>32.905465640200383</v>
      </c>
      <c r="AJ1156" s="24">
        <f>Calibrations!DY$97*('Bruker data input page'!BO1156*10000)^2+Calibrations!DZ$97*('Bruker data input page'!BO1156*10000)+Calibrations!EA$97</f>
        <v>85.460626523355529</v>
      </c>
      <c r="AK1156" s="21"/>
      <c r="AL1156" s="21"/>
    </row>
    <row r="1157" spans="2:38">
      <c r="B1157" s="27">
        <f>'Bruker data input page'!B1834</f>
        <v>0</v>
      </c>
      <c r="C1157" s="21">
        <f>'Bruker data input page'!G1834</f>
        <v>0</v>
      </c>
      <c r="D1157" s="21">
        <f>'Bruker data input page'!H1834</f>
        <v>0</v>
      </c>
      <c r="E1157" s="26">
        <f>'Bruker data input page'!L1834</f>
        <v>0</v>
      </c>
      <c r="F1157" s="26"/>
      <c r="G1157" s="26" t="str">
        <f>'Bruker data input page'!DK1157</f>
        <v>393-U1560B-41R-1A</v>
      </c>
      <c r="H1157" s="26" t="str">
        <f>'Bruker data input page'!DL1157</f>
        <v>SHLF</v>
      </c>
      <c r="I1157" s="26">
        <f>'Bruker data input page'!DM1157</f>
        <v>0</v>
      </c>
      <c r="J1157" s="26">
        <f>'Bruker data input page'!DN1157</f>
        <v>0</v>
      </c>
      <c r="K1157" s="26" t="str">
        <f>'Bruker data input page'!DO1157</f>
        <v/>
      </c>
      <c r="L1157" s="26">
        <f>'Bruker data input page'!DP1157</f>
        <v>0</v>
      </c>
      <c r="M1157" s="26">
        <f>'Bruker data input page'!DQ1157</f>
        <v>0</v>
      </c>
      <c r="N1157" s="26">
        <f>'Bruker data input page'!DR1157</f>
        <v>0</v>
      </c>
      <c r="O1157" s="26">
        <f>'Bruker data input page'!DS1157</f>
        <v>95</v>
      </c>
      <c r="P1157" s="21" t="str">
        <f>'Bruker data input page'!DT1157</f>
        <v>13B BRECCIA CLAST</v>
      </c>
      <c r="Q1157" s="21">
        <f>'Bruker data input page'!A1157</f>
        <v>124</v>
      </c>
      <c r="R1157" s="27">
        <f>'Bruker data input page'!B1157</f>
        <v>44769.859027777777</v>
      </c>
      <c r="S1157" s="22">
        <f>'Bruker data input page'!Y1157*Calibrations!H$97+Calibrations!I$97</f>
        <v>49.510932507380986</v>
      </c>
      <c r="T1157" s="23">
        <f>Calibrations!O$97*('Bruker data input page'!AK1157/0.5993)^2+Calibrations!P$97*('Bruker data input page'!AK1157/0.5993)+Calibrations!Q$97</f>
        <v>1.384186157750674</v>
      </c>
      <c r="U1157" s="22">
        <f>Calibrations!$V$97*'Bruker data input page'!W1157^2+Calibrations!$W$97*'Bruker data input page'!W1157+Calibrations!$X$97</f>
        <v>16.246178029666336</v>
      </c>
      <c r="V1157" s="23">
        <f>('Bruker data input page'!AS1157/0.69943)*Calibrations!AC$97+Calibrations!AD$97</f>
        <v>10.150253701061679</v>
      </c>
      <c r="W1157" s="23">
        <f>'Bruker data input page'!U1157*Calibrations!AQ$97+Calibrations!AR$97</f>
        <v>8.1472469414039139</v>
      </c>
      <c r="X1157" s="23">
        <f>Calibrations!AJ$97*('Bruker data input page'!AQ1157/0.77446)^2+('Bruker data input page'!AQ1157/0.77446)*Calibrations!AK$97+Calibrations!AL$97</f>
        <v>0.14663565903466841</v>
      </c>
      <c r="Y1157" s="23">
        <f>('Bruker data input page'!AI1157/0.7147)*Calibrations!AX$97+Calibrations!AY$97</f>
        <v>11.171625942006326</v>
      </c>
      <c r="Z1157" s="23">
        <f>('Bruker data input page'!AG1157/0.8302)*Calibrations!BE$97+Calibrations!BF$97</f>
        <v>0.34143383615769241</v>
      </c>
      <c r="AA1157" s="23">
        <f>((('Bruker data input page'!AA1157/0.436)^2)*Calibrations!BK$97)+(('Bruker data input page'!AA1157/0.436)*Calibrations!BL$97)+Calibrations!BM$97</f>
        <v>0.10272821660575045</v>
      </c>
      <c r="AB1157" s="24">
        <f>'Bruker data input page'!AM1157*Calibrations!BS$97*10000+Calibrations!BT$97</f>
        <v>321.24539037766965</v>
      </c>
      <c r="AC1157" s="24">
        <f>Calibrations!CA$97*('Bruker data input page'!AO1157*10000)^2+('Bruker data input page'!AO1157*10000)*Calibrations!CB$97+Calibrations!CC$97</f>
        <v>392.84913229886172</v>
      </c>
      <c r="AD1157" s="24">
        <f>'Bruker data input page'!AW1157*10000*Calibrations!CI$97+Calibrations!CJ$97</f>
        <v>61.665698573773639</v>
      </c>
      <c r="AE1157" s="24">
        <f>'Bruker data input page'!AY1157*10000*Calibrations!CP$97+Calibrations!CQ$97</f>
        <v>41.235244624400025</v>
      </c>
      <c r="AF1157" s="24">
        <f>Calibrations!$CW$97*('Bruker data input page'!BA1157*10000)^2+('Bruker data input page'!BA1157*10000)*Calibrations!$CX$97+Calibrations!$CY$97</f>
        <v>74.117702441699478</v>
      </c>
      <c r="AG1157" s="24">
        <f>'Bruker data input page'!BI1157*10000*Calibrations!DD$97+Calibrations!DE$97</f>
        <v>3.0310147047823475</v>
      </c>
      <c r="AH1157" s="24">
        <f>('Bruker data input page'!BK1157*10000)*Calibrations!DK$97+Calibrations!DL$97</f>
        <v>93.526361389132575</v>
      </c>
      <c r="AI1157" s="24">
        <f>Calibrations!DR$97*('Bruker data input page'!BM1157*10000)^2+('Bruker data input page'!BM1157*10000)*Calibrations!DS$97+Calibrations!DT$97</f>
        <v>31.845636216163818</v>
      </c>
      <c r="AJ1157" s="24">
        <f>Calibrations!DY$97*('Bruker data input page'!BO1157*10000)^2+Calibrations!DZ$97*('Bruker data input page'!BO1157*10000)+Calibrations!EA$97</f>
        <v>87.159353746299203</v>
      </c>
      <c r="AK1157" s="21"/>
      <c r="AL1157" s="21"/>
    </row>
    <row r="1158" spans="2:38">
      <c r="B1158" s="27">
        <f>'Bruker data input page'!B1835</f>
        <v>0</v>
      </c>
      <c r="C1158" s="21">
        <f>'Bruker data input page'!G1835</f>
        <v>0</v>
      </c>
      <c r="D1158" s="21">
        <f>'Bruker data input page'!H1835</f>
        <v>0</v>
      </c>
      <c r="E1158" s="26">
        <f>'Bruker data input page'!L1835</f>
        <v>0</v>
      </c>
      <c r="F1158" s="26"/>
      <c r="G1158" s="26" t="str">
        <f>'Bruker data input page'!DK1158</f>
        <v>393-U1560B-41R-1A</v>
      </c>
      <c r="H1158" s="26" t="str">
        <f>'Bruker data input page'!DL1158</f>
        <v>SHLF</v>
      </c>
      <c r="I1158" s="26">
        <f>'Bruker data input page'!DM1158</f>
        <v>0</v>
      </c>
      <c r="J1158" s="26">
        <f>'Bruker data input page'!DN1158</f>
        <v>0</v>
      </c>
      <c r="K1158" s="26" t="str">
        <f>'Bruker data input page'!DO1158</f>
        <v/>
      </c>
      <c r="L1158" s="26">
        <f>'Bruker data input page'!DP1158</f>
        <v>0</v>
      </c>
      <c r="M1158" s="26">
        <f>'Bruker data input page'!DQ1158</f>
        <v>0</v>
      </c>
      <c r="N1158" s="26">
        <f>'Bruker data input page'!DR1158</f>
        <v>0</v>
      </c>
      <c r="O1158" s="26">
        <f>'Bruker data input page'!DS1158</f>
        <v>119</v>
      </c>
      <c r="P1158" s="21" t="str">
        <f>'Bruker data input page'!DT1158</f>
        <v>16A ALT</v>
      </c>
      <c r="Q1158" s="21">
        <f>'Bruker data input page'!A1158</f>
        <v>125</v>
      </c>
      <c r="R1158" s="27">
        <f>'Bruker data input page'!B1158</f>
        <v>44769.861111111109</v>
      </c>
      <c r="S1158" s="22">
        <f>'Bruker data input page'!Y1158*Calibrations!H$97+Calibrations!I$97</f>
        <v>53.165564039476223</v>
      </c>
      <c r="T1158" s="23">
        <f>Calibrations!O$97*('Bruker data input page'!AK1158/0.5993)^2+Calibrations!P$97*('Bruker data input page'!AK1158/0.5993)+Calibrations!Q$97</f>
        <v>1.3556328702161207</v>
      </c>
      <c r="U1158" s="22">
        <f>Calibrations!$V$97*'Bruker data input page'!W1158^2+Calibrations!$W$97*'Bruker data input page'!W1158+Calibrations!$X$97</f>
        <v>18.526412133831332</v>
      </c>
      <c r="V1158" s="23">
        <f>('Bruker data input page'!AS1158/0.69943)*Calibrations!AC$97+Calibrations!AD$97</f>
        <v>9.6638111479963253</v>
      </c>
      <c r="W1158" s="23">
        <f>'Bruker data input page'!U1158*Calibrations!AQ$97+Calibrations!AR$97</f>
        <v>10.660222811431769</v>
      </c>
      <c r="X1158" s="23">
        <f>Calibrations!AJ$97*('Bruker data input page'!AQ1158/0.77446)^2+('Bruker data input page'!AQ1158/0.77446)*Calibrations!AK$97+Calibrations!AL$97</f>
        <v>0.16003438952657484</v>
      </c>
      <c r="Y1158" s="23">
        <f>('Bruker data input page'!AI1158/0.7147)*Calibrations!AX$97+Calibrations!AY$97</f>
        <v>11.604318972627318</v>
      </c>
      <c r="Z1158" s="23">
        <f>('Bruker data input page'!AG1158/0.8302)*Calibrations!BE$97+Calibrations!BF$97</f>
        <v>0.19322948161933082</v>
      </c>
      <c r="AA1158" s="23">
        <f>((('Bruker data input page'!AA1158/0.436)^2)*Calibrations!BK$97)+(('Bruker data input page'!AA1158/0.436)*Calibrations!BL$97)+Calibrations!BM$97</f>
        <v>0.11439174397546016</v>
      </c>
      <c r="AB1158" s="24">
        <f>'Bruker data input page'!AM1158*Calibrations!BS$97*10000+Calibrations!BT$97</f>
        <v>291.23402962946443</v>
      </c>
      <c r="AC1158" s="24">
        <f>Calibrations!CA$97*('Bruker data input page'!AO1158*10000)^2+('Bruker data input page'!AO1158*10000)*Calibrations!CB$97+Calibrations!CC$97</f>
        <v>287.54262588190625</v>
      </c>
      <c r="AD1158" s="24">
        <f>'Bruker data input page'!AW1158*10000*Calibrations!CI$97+Calibrations!CJ$97</f>
        <v>135.805308746626</v>
      </c>
      <c r="AE1158" s="24">
        <f>'Bruker data input page'!AY1158*10000*Calibrations!CP$97+Calibrations!CQ$97</f>
        <v>75.157966481694558</v>
      </c>
      <c r="AF1158" s="24">
        <f>Calibrations!$CW$97*('Bruker data input page'!BA1158*10000)^2+('Bruker data input page'!BA1158*10000)*Calibrations!$CX$97+Calibrations!$CY$97</f>
        <v>72.762235374685773</v>
      </c>
      <c r="AG1158" s="24">
        <f>'Bruker data input page'!BI1158*10000*Calibrations!DD$97+Calibrations!DE$97</f>
        <v>3.0310147047823475</v>
      </c>
      <c r="AH1158" s="24">
        <f>('Bruker data input page'!BK1158*10000)*Calibrations!DK$97+Calibrations!DL$97</f>
        <v>89.553650944811025</v>
      </c>
      <c r="AI1158" s="24">
        <f>Calibrations!DR$97*('Bruker data input page'!BM1158*10000)^2+('Bruker data input page'!BM1158*10000)*Calibrations!DS$97+Calibrations!DT$97</f>
        <v>33.965005219574827</v>
      </c>
      <c r="AJ1158" s="24">
        <f>Calibrations!DY$97*('Bruker data input page'!BO1158*10000)^2+Calibrations!DZ$97*('Bruker data input page'!BO1158*10000)+Calibrations!EA$97</f>
        <v>88.856843086640509</v>
      </c>
      <c r="AK1158" s="21"/>
      <c r="AL1158" s="21"/>
    </row>
    <row r="1159" spans="2:38">
      <c r="B1159" s="27">
        <f>'Bruker data input page'!B1836</f>
        <v>0</v>
      </c>
      <c r="C1159" s="21">
        <f>'Bruker data input page'!G1836</f>
        <v>0</v>
      </c>
      <c r="D1159" s="21">
        <f>'Bruker data input page'!H1836</f>
        <v>0</v>
      </c>
      <c r="E1159" s="26">
        <f>'Bruker data input page'!L1836</f>
        <v>0</v>
      </c>
      <c r="F1159" s="26"/>
      <c r="G1159" s="26" t="str">
        <f>'Bruker data input page'!DK1159</f>
        <v>393-U1560B-41R-1A</v>
      </c>
      <c r="H1159" s="26" t="str">
        <f>'Bruker data input page'!DL1159</f>
        <v>SHLF</v>
      </c>
      <c r="I1159" s="26">
        <f>'Bruker data input page'!DM1159</f>
        <v>0</v>
      </c>
      <c r="J1159" s="26">
        <f>'Bruker data input page'!DN1159</f>
        <v>0</v>
      </c>
      <c r="K1159" s="26" t="str">
        <f>'Bruker data input page'!DO1159</f>
        <v/>
      </c>
      <c r="L1159" s="26">
        <f>'Bruker data input page'!DP1159</f>
        <v>0</v>
      </c>
      <c r="M1159" s="26">
        <f>'Bruker data input page'!DQ1159</f>
        <v>0</v>
      </c>
      <c r="N1159" s="26">
        <f>'Bruker data input page'!DR1159</f>
        <v>0</v>
      </c>
      <c r="O1159" s="26">
        <f>'Bruker data input page'!DS1159</f>
        <v>144</v>
      </c>
      <c r="P1159" s="21" t="str">
        <f>'Bruker data input page'!DT1159</f>
        <v>20A ALT</v>
      </c>
      <c r="Q1159" s="21">
        <f>'Bruker data input page'!A1159</f>
        <v>126</v>
      </c>
      <c r="R1159" s="27">
        <f>'Bruker data input page'!B1159</f>
        <v>44769.863888888889</v>
      </c>
      <c r="S1159" s="22">
        <f>'Bruker data input page'!Y1159*Calibrations!H$97+Calibrations!I$97</f>
        <v>53.169603750523109</v>
      </c>
      <c r="T1159" s="23">
        <f>Calibrations!O$97*('Bruker data input page'!AK1159/0.5993)^2+Calibrations!P$97*('Bruker data input page'!AK1159/0.5993)+Calibrations!Q$97</f>
        <v>1.2545379828837628</v>
      </c>
      <c r="U1159" s="22">
        <f>Calibrations!$V$97*'Bruker data input page'!W1159^2+Calibrations!$W$97*'Bruker data input page'!W1159+Calibrations!$X$97</f>
        <v>20.332368846621044</v>
      </c>
      <c r="V1159" s="23">
        <f>('Bruker data input page'!AS1159/0.69943)*Calibrations!AC$97+Calibrations!AD$97</f>
        <v>8.8358513823794667</v>
      </c>
      <c r="W1159" s="23">
        <f>'Bruker data input page'!U1159*Calibrations!AQ$97+Calibrations!AR$97</f>
        <v>9.7921460568214407</v>
      </c>
      <c r="X1159" s="23">
        <f>Calibrations!AJ$97*('Bruker data input page'!AQ1159/0.77446)^2+('Bruker data input page'!AQ1159/0.77446)*Calibrations!AK$97+Calibrations!AL$97</f>
        <v>0.14188820330388829</v>
      </c>
      <c r="Y1159" s="23">
        <f>('Bruker data input page'!AI1159/0.7147)*Calibrations!AX$97+Calibrations!AY$97</f>
        <v>11.854769372124689</v>
      </c>
      <c r="Z1159" s="23">
        <f>('Bruker data input page'!AG1159/0.8302)*Calibrations!BE$97+Calibrations!BF$97</f>
        <v>0.17557173265702095</v>
      </c>
      <c r="AA1159" s="23">
        <f>((('Bruker data input page'!AA1159/0.436)^2)*Calibrations!BK$97)+(('Bruker data input page'!AA1159/0.436)*Calibrations!BL$97)+Calibrations!BM$97</f>
        <v>6.809712787942955E-2</v>
      </c>
      <c r="AB1159" s="24">
        <f>'Bruker data input page'!AM1159*Calibrations!BS$97*10000+Calibrations!BT$97</f>
        <v>350.39928367592631</v>
      </c>
      <c r="AC1159" s="24">
        <f>Calibrations!CA$97*('Bruker data input page'!AO1159*10000)^2+('Bruker data input page'!AO1159*10000)*Calibrations!CB$97+Calibrations!CC$97</f>
        <v>267.56656842994937</v>
      </c>
      <c r="AD1159" s="24">
        <f>'Bruker data input page'!AW1159*10000*Calibrations!CI$97+Calibrations!CJ$97</f>
        <v>105.16093654184704</v>
      </c>
      <c r="AE1159" s="24">
        <f>'Bruker data input page'!AY1159*10000*Calibrations!CP$97+Calibrations!CQ$97</f>
        <v>56.654663650442998</v>
      </c>
      <c r="AF1159" s="24">
        <f>Calibrations!$CW$97*('Bruker data input page'!BA1159*10000)^2+('Bruker data input page'!BA1159*10000)*Calibrations!$CX$97+Calibrations!$CY$97</f>
        <v>60.296104618051245</v>
      </c>
      <c r="AG1159" s="24" t="e">
        <f>'Bruker data input page'!BI1159*10000*Calibrations!DD$97+Calibrations!DE$97</f>
        <v>#VALUE!</v>
      </c>
      <c r="AH1159" s="24">
        <f>('Bruker data input page'!BK1159*10000)*Calibrations!DK$97+Calibrations!DL$97</f>
        <v>96.505894222373783</v>
      </c>
      <c r="AI1159" s="24">
        <f>Calibrations!DR$97*('Bruker data input page'!BM1159*10000)^2+('Bruker data input page'!BM1159*10000)*Calibrations!DS$97+Calibrations!DT$97</f>
        <v>29.725107834104254</v>
      </c>
      <c r="AJ1159" s="24">
        <f>Calibrations!DY$97*('Bruker data input page'!BO1159*10000)^2+Calibrations!DZ$97*('Bruker data input page'!BO1159*10000)+Calibrations!EA$97</f>
        <v>80.357017558910371</v>
      </c>
      <c r="AK1159" s="21"/>
      <c r="AL1159" s="21"/>
    </row>
    <row r="1160" spans="2:38">
      <c r="B1160" s="27">
        <f>'Bruker data input page'!B1837</f>
        <v>0</v>
      </c>
      <c r="C1160" s="21">
        <f>'Bruker data input page'!G1837</f>
        <v>0</v>
      </c>
      <c r="D1160" s="21">
        <f>'Bruker data input page'!H1837</f>
        <v>0</v>
      </c>
      <c r="E1160" s="26">
        <f>'Bruker data input page'!L1837</f>
        <v>0</v>
      </c>
      <c r="F1160" s="26"/>
      <c r="G1160" s="26" t="str">
        <f>'Bruker data input page'!DK1160</f>
        <v>393-U1560B-41R-1A</v>
      </c>
      <c r="H1160" s="26" t="str">
        <f>'Bruker data input page'!DL1160</f>
        <v>SHLF</v>
      </c>
      <c r="I1160" s="26">
        <f>'Bruker data input page'!DM1160</f>
        <v>0</v>
      </c>
      <c r="J1160" s="26">
        <f>'Bruker data input page'!DN1160</f>
        <v>0</v>
      </c>
      <c r="K1160" s="26" t="str">
        <f>'Bruker data input page'!DO1160</f>
        <v/>
      </c>
      <c r="L1160" s="26">
        <f>'Bruker data input page'!DP1160</f>
        <v>0</v>
      </c>
      <c r="M1160" s="26">
        <f>'Bruker data input page'!DQ1160</f>
        <v>0</v>
      </c>
      <c r="N1160" s="26">
        <f>'Bruker data input page'!DR1160</f>
        <v>0</v>
      </c>
      <c r="O1160" s="26">
        <f>'Bruker data input page'!DS1160</f>
        <v>2</v>
      </c>
      <c r="P1160" s="21" t="str">
        <f>'Bruker data input page'!DT1160</f>
        <v>1A ALT</v>
      </c>
      <c r="Q1160" s="21">
        <f>'Bruker data input page'!A1160</f>
        <v>127</v>
      </c>
      <c r="R1160" s="27">
        <f>'Bruker data input page'!B1160</f>
        <v>44769.868750000001</v>
      </c>
      <c r="S1160" s="22">
        <f>'Bruker data input page'!Y1160*Calibrations!H$97+Calibrations!I$97</f>
        <v>49.797395546617686</v>
      </c>
      <c r="T1160" s="23">
        <f>Calibrations!O$97*('Bruker data input page'!AK1160/0.5993)^2+Calibrations!P$97*('Bruker data input page'!AK1160/0.5993)+Calibrations!Q$97</f>
        <v>1.2527474886144441</v>
      </c>
      <c r="U1160" s="22">
        <f>Calibrations!$V$97*'Bruker data input page'!W1160^2+Calibrations!$W$97*'Bruker data input page'!W1160+Calibrations!$X$97</f>
        <v>19.961642378888818</v>
      </c>
      <c r="V1160" s="23">
        <f>('Bruker data input page'!AS1160/0.69943)*Calibrations!AC$97+Calibrations!AD$97</f>
        <v>8.9555910877493989</v>
      </c>
      <c r="W1160" s="23">
        <f>'Bruker data input page'!U1160*Calibrations!AQ$97+Calibrations!AR$97</f>
        <v>6.5642152116156316</v>
      </c>
      <c r="X1160" s="23">
        <f>Calibrations!AJ$97*('Bruker data input page'!AQ1160/0.77446)^2+('Bruker data input page'!AQ1160/0.77446)*Calibrations!AK$97+Calibrations!AL$97</f>
        <v>0.12402015134176265</v>
      </c>
      <c r="Y1160" s="23">
        <f>('Bruker data input page'!AI1160/0.7147)*Calibrations!AX$97+Calibrations!AY$97</f>
        <v>11.912928674621952</v>
      </c>
      <c r="Z1160" s="23">
        <f>('Bruker data input page'!AG1160/0.8302)*Calibrations!BE$97+Calibrations!BF$97</f>
        <v>0.23760023542205821</v>
      </c>
      <c r="AA1160" s="23">
        <f>((('Bruker data input page'!AA1160/0.436)^2)*Calibrations!BK$97)+(('Bruker data input page'!AA1160/0.436)*Calibrations!BL$97)+Calibrations!BM$97</f>
        <v>0.16365993045696259</v>
      </c>
      <c r="AB1160" s="24">
        <f>'Bruker data input page'!AM1160*Calibrations!BS$97*10000+Calibrations!BT$97</f>
        <v>287.80415982966952</v>
      </c>
      <c r="AC1160" s="24">
        <f>Calibrations!CA$97*('Bruker data input page'!AO1160*10000)^2+('Bruker data input page'!AO1160*10000)*Calibrations!CB$97+Calibrations!CC$97</f>
        <v>313.69053702582471</v>
      </c>
      <c r="AD1160" s="24">
        <f>'Bruker data input page'!AW1160*10000*Calibrations!CI$97+Calibrations!CJ$97</f>
        <v>62.654226709411674</v>
      </c>
      <c r="AE1160" s="24">
        <f>'Bruker data input page'!AY1160*10000*Calibrations!CP$97+Calibrations!CQ$97</f>
        <v>54.598741113637267</v>
      </c>
      <c r="AF1160" s="24">
        <f>Calibrations!$CW$97*('Bruker data input page'!BA1160*10000)^2+('Bruker data input page'!BA1160*10000)*Calibrations!$CX$97+Calibrations!$CY$97</f>
        <v>58.881320405812829</v>
      </c>
      <c r="AG1160" s="24">
        <f>'Bruker data input page'!BI1160*10000*Calibrations!DD$97+Calibrations!DE$97</f>
        <v>1.9009381417320252</v>
      </c>
      <c r="AH1160" s="24">
        <f>('Bruker data input page'!BK1160*10000)*Calibrations!DK$97+Calibrations!DL$97</f>
        <v>96.505894222373783</v>
      </c>
      <c r="AI1160" s="24">
        <f>Calibrations!DR$97*('Bruker data input page'!BM1160*10000)^2+('Bruker data input page'!BM1160*10000)*Calibrations!DS$97+Calibrations!DT$97</f>
        <v>27.603420073396141</v>
      </c>
      <c r="AJ1160" s="24">
        <f>Calibrations!DY$97*('Bruker data input page'!BO1160*10000)^2+Calibrations!DZ$97*('Bruker data input page'!BO1160*10000)+Calibrations!EA$97</f>
        <v>79.50533291755913</v>
      </c>
      <c r="AK1160" s="21"/>
      <c r="AL1160" s="21"/>
    </row>
    <row r="1161" spans="2:38">
      <c r="B1161" s="27">
        <f>'Bruker data input page'!B1838</f>
        <v>0</v>
      </c>
      <c r="C1161" s="21">
        <f>'Bruker data input page'!G1838</f>
        <v>0</v>
      </c>
      <c r="D1161" s="21">
        <f>'Bruker data input page'!H1838</f>
        <v>0</v>
      </c>
      <c r="E1161" s="26">
        <f>'Bruker data input page'!L1838</f>
        <v>0</v>
      </c>
      <c r="F1161" s="26"/>
      <c r="G1161" s="26" t="str">
        <f>'Bruker data input page'!DK1161</f>
        <v>393-U1560B-41R-1A</v>
      </c>
      <c r="H1161" s="26" t="str">
        <f>'Bruker data input page'!DL1161</f>
        <v>SHLF</v>
      </c>
      <c r="I1161" s="26">
        <f>'Bruker data input page'!DM1161</f>
        <v>0</v>
      </c>
      <c r="J1161" s="26">
        <f>'Bruker data input page'!DN1161</f>
        <v>0</v>
      </c>
      <c r="K1161" s="26" t="str">
        <f>'Bruker data input page'!DO1161</f>
        <v/>
      </c>
      <c r="L1161" s="26">
        <f>'Bruker data input page'!DP1161</f>
        <v>0</v>
      </c>
      <c r="M1161" s="26">
        <f>'Bruker data input page'!DQ1161</f>
        <v>0</v>
      </c>
      <c r="N1161" s="26">
        <f>'Bruker data input page'!DR1161</f>
        <v>0</v>
      </c>
      <c r="O1161" s="26">
        <f>'Bruker data input page'!DS1161</f>
        <v>10</v>
      </c>
      <c r="P1161" s="21" t="str">
        <f>'Bruker data input page'!DT1161</f>
        <v>2A BKGD</v>
      </c>
      <c r="Q1161" s="21">
        <f>'Bruker data input page'!A1161</f>
        <v>128</v>
      </c>
      <c r="R1161" s="27">
        <f>'Bruker data input page'!B1161</f>
        <v>44769.870138888888</v>
      </c>
      <c r="S1161" s="22">
        <f>'Bruker data input page'!Y1161*Calibrations!H$97+Calibrations!I$97</f>
        <v>55.173656874872087</v>
      </c>
      <c r="T1161" s="23">
        <f>Calibrations!O$97*('Bruker data input page'!AK1161/0.5993)^2+Calibrations!P$97*('Bruker data input page'!AK1161/0.5993)+Calibrations!Q$97</f>
        <v>1.4320954116247142</v>
      </c>
      <c r="U1161" s="22">
        <f>Calibrations!$V$97*'Bruker data input page'!W1161^2+Calibrations!$W$97*'Bruker data input page'!W1161+Calibrations!$X$97</f>
        <v>18.938880408472205</v>
      </c>
      <c r="V1161" s="23">
        <f>('Bruker data input page'!AS1161/0.69943)*Calibrations!AC$97+Calibrations!AD$97</f>
        <v>9.9499199632312152</v>
      </c>
      <c r="W1161" s="23">
        <f>'Bruker data input page'!U1161*Calibrations!AQ$97+Calibrations!AR$97</f>
        <v>11.521532820738901</v>
      </c>
      <c r="X1161" s="23">
        <f>Calibrations!AJ$97*('Bruker data input page'!AQ1161/0.77446)^2+('Bruker data input page'!AQ1161/0.77446)*Calibrations!AK$97+Calibrations!AL$97</f>
        <v>0.16036443463062189</v>
      </c>
      <c r="Y1161" s="23">
        <f>('Bruker data input page'!AI1161/0.7147)*Calibrations!AX$97+Calibrations!AY$97</f>
        <v>11.806658535503917</v>
      </c>
      <c r="Z1161" s="23">
        <f>('Bruker data input page'!AG1161/0.8302)*Calibrations!BE$97+Calibrations!BF$97</f>
        <v>0.18689080250465548</v>
      </c>
      <c r="AA1161" s="23">
        <f>((('Bruker data input page'!AA1161/0.436)^2)*Calibrations!BK$97)+(('Bruker data input page'!AA1161/0.436)*Calibrations!BL$97)+Calibrations!BM$97</f>
        <v>0.10197339467924889</v>
      </c>
      <c r="AB1161" s="24">
        <f>'Bruker data input page'!AM1161*Calibrations!BS$97*10000+Calibrations!BT$97</f>
        <v>364.11876287510586</v>
      </c>
      <c r="AC1161" s="24">
        <f>Calibrations!CA$97*('Bruker data input page'!AO1161*10000)^2+('Bruker data input page'!AO1161*10000)*Calibrations!CB$97+Calibrations!CC$97</f>
        <v>350.49348407118953</v>
      </c>
      <c r="AD1161" s="24">
        <f>'Bruker data input page'!AW1161*10000*Calibrations!CI$97+Calibrations!CJ$97</f>
        <v>108.12652094876111</v>
      </c>
      <c r="AE1161" s="24">
        <f>'Bruker data input page'!AY1161*10000*Calibrations!CP$97+Calibrations!CQ$97</f>
        <v>55.626702382040129</v>
      </c>
      <c r="AF1161" s="24">
        <f>Calibrations!$CW$97*('Bruker data input page'!BA1161*10000)^2+('Bruker data input page'!BA1161*10000)*Calibrations!$CX$97+Calibrations!$CY$97</f>
        <v>70.033506097090964</v>
      </c>
      <c r="AG1161" s="24">
        <f>'Bruker data input page'!BI1161*10000*Calibrations!DD$97+Calibrations!DE$97</f>
        <v>4.1610912678326706</v>
      </c>
      <c r="AH1161" s="24">
        <f>('Bruker data input page'!BK1161*10000)*Calibrations!DK$97+Calibrations!DL$97</f>
        <v>92.533183778052205</v>
      </c>
      <c r="AI1161" s="24">
        <f>Calibrations!DR$97*('Bruker data input page'!BM1161*10000)^2+('Bruker data input page'!BM1161*10000)*Calibrations!DS$97+Calibrations!DT$97</f>
        <v>29.725107834104254</v>
      </c>
      <c r="AJ1161" s="24">
        <f>Calibrations!DY$97*('Bruker data input page'!BO1161*10000)^2+Calibrations!DZ$97*('Bruker data input page'!BO1161*10000)+Calibrations!EA$97</f>
        <v>81.208392729611035</v>
      </c>
      <c r="AK1161" s="21"/>
      <c r="AL1161" s="21"/>
    </row>
    <row r="1162" spans="2:38">
      <c r="B1162" s="27">
        <f>'Bruker data input page'!B1839</f>
        <v>0</v>
      </c>
      <c r="C1162" s="21">
        <f>'Bruker data input page'!G1839</f>
        <v>0</v>
      </c>
      <c r="D1162" s="21">
        <f>'Bruker data input page'!H1839</f>
        <v>0</v>
      </c>
      <c r="E1162" s="26">
        <f>'Bruker data input page'!L1839</f>
        <v>0</v>
      </c>
      <c r="F1162" s="26"/>
      <c r="G1162" s="26" t="str">
        <f>'Bruker data input page'!DK1162</f>
        <v>393-U1560B-41R-1A</v>
      </c>
      <c r="H1162" s="26" t="str">
        <f>'Bruker data input page'!DL1162</f>
        <v>SHLF</v>
      </c>
      <c r="I1162" s="26">
        <f>'Bruker data input page'!DM1162</f>
        <v>0</v>
      </c>
      <c r="J1162" s="26">
        <f>'Bruker data input page'!DN1162</f>
        <v>0</v>
      </c>
      <c r="K1162" s="26" t="str">
        <f>'Bruker data input page'!DO1162</f>
        <v/>
      </c>
      <c r="L1162" s="26">
        <f>'Bruker data input page'!DP1162</f>
        <v>0</v>
      </c>
      <c r="M1162" s="26">
        <f>'Bruker data input page'!DQ1162</f>
        <v>0</v>
      </c>
      <c r="N1162" s="26">
        <f>'Bruker data input page'!DR1162</f>
        <v>0</v>
      </c>
      <c r="O1162" s="26">
        <f>'Bruker data input page'!DS1162</f>
        <v>16</v>
      </c>
      <c r="P1162" s="21" t="str">
        <f>'Bruker data input page'!DT1162</f>
        <v>3A BRECCIA MATRIX</v>
      </c>
      <c r="Q1162" s="21">
        <f>'Bruker data input page'!A1162</f>
        <v>129</v>
      </c>
      <c r="R1162" s="27">
        <f>'Bruker data input page'!B1162</f>
        <v>44769.872916666667</v>
      </c>
      <c r="S1162" s="22">
        <f>'Bruker data input page'!Y1162*Calibrations!H$97+Calibrations!I$97</f>
        <v>22.579485923115257</v>
      </c>
      <c r="T1162" s="23">
        <f>Calibrations!O$97*('Bruker data input page'!AK1162/0.5993)^2+Calibrations!P$97*('Bruker data input page'!AK1162/0.5993)+Calibrations!Q$97</f>
        <v>0.40149845797772621</v>
      </c>
      <c r="U1162" s="22">
        <f>Calibrations!$V$97*'Bruker data input page'!W1162^2+Calibrations!$W$97*'Bruker data input page'!W1162+Calibrations!$X$97</f>
        <v>7.9940162326409432</v>
      </c>
      <c r="V1162" s="23">
        <f>('Bruker data input page'!AS1162/0.69943)*Calibrations!AC$97+Calibrations!AD$97</f>
        <v>4.3633143345652607</v>
      </c>
      <c r="W1162" s="23">
        <f>'Bruker data input page'!U1162*Calibrations!AQ$97+Calibrations!AR$97</f>
        <v>4.1225801706414966</v>
      </c>
      <c r="X1162" s="23">
        <f>Calibrations!AJ$97*('Bruker data input page'!AQ1162/0.77446)^2+('Bruker data input page'!AQ1162/0.77446)*Calibrations!AK$97+Calibrations!AL$97</f>
        <v>0.12815542809868297</v>
      </c>
      <c r="Y1162" s="23">
        <f>('Bruker data input page'!AI1162/0.7147)*Calibrations!AX$97+Calibrations!AY$97</f>
        <v>29.290989160597054</v>
      </c>
      <c r="Z1162" s="23">
        <f>('Bruker data input page'!AG1162/0.8302)*Calibrations!BE$97+Calibrations!BF$97</f>
        <v>1.4624745138674176</v>
      </c>
      <c r="AA1162" s="23">
        <f>((('Bruker data input page'!AA1162/0.436)^2)*Calibrations!BK$97)+(('Bruker data input page'!AA1162/0.436)*Calibrations!BL$97)+Calibrations!BM$97</f>
        <v>0.17532702703222752</v>
      </c>
      <c r="AB1162" s="24" t="e">
        <f>'Bruker data input page'!AM1162*Calibrations!BS$97*10000+Calibrations!BT$97</f>
        <v>#VALUE!</v>
      </c>
      <c r="AC1162" s="24">
        <f>Calibrations!CA$97*('Bruker data input page'!AO1162*10000)^2+('Bruker data input page'!AO1162*10000)*Calibrations!CB$97+Calibrations!CC$97</f>
        <v>84.672475188313683</v>
      </c>
      <c r="AD1162" s="24">
        <f>'Bruker data input page'!AW1162*10000*Calibrations!CI$97+Calibrations!CJ$97</f>
        <v>147.66764637428241</v>
      </c>
      <c r="AE1162" s="24">
        <f>'Bruker data input page'!AY1162*10000*Calibrations!CP$97+Calibrations!CQ$97</f>
        <v>53.570779845234405</v>
      </c>
      <c r="AF1162" s="24">
        <f>Calibrations!$CW$97*('Bruker data input page'!BA1162*10000)^2+('Bruker data input page'!BA1162*10000)*Calibrations!$CX$97+Calibrations!$CY$97</f>
        <v>53.162866411634454</v>
      </c>
      <c r="AG1162" s="24">
        <f>'Bruker data input page'!BI1162*10000*Calibrations!DD$97+Calibrations!DE$97</f>
        <v>22.242316276637833</v>
      </c>
      <c r="AH1162" s="24">
        <f>('Bruker data input page'!BK1162*10000)*Calibrations!DK$97+Calibrations!DL$97</f>
        <v>525.55862220910262</v>
      </c>
      <c r="AI1162" s="24">
        <f>Calibrations!DR$97*('Bruker data input page'!BM1162*10000)^2+('Bruker data input page'!BM1162*10000)*Calibrations!DS$97+Calibrations!DT$97</f>
        <v>36.083214844337292</v>
      </c>
      <c r="AJ1162" s="24">
        <f>Calibrations!DY$97*('Bruker data input page'!BO1162*10000)^2+Calibrations!DZ$97*('Bruker data input page'!BO1162*10000)+Calibrations!EA$97</f>
        <v>28.708176026292435</v>
      </c>
      <c r="AK1162" s="21"/>
      <c r="AL1162" s="21"/>
    </row>
    <row r="1163" spans="2:38">
      <c r="B1163" s="27">
        <f>'Bruker data input page'!B1840</f>
        <v>0</v>
      </c>
      <c r="C1163" s="21">
        <f>'Bruker data input page'!G1840</f>
        <v>0</v>
      </c>
      <c r="D1163" s="21">
        <f>'Bruker data input page'!H1840</f>
        <v>0</v>
      </c>
      <c r="E1163" s="26">
        <f>'Bruker data input page'!L1840</f>
        <v>0</v>
      </c>
      <c r="F1163" s="26"/>
      <c r="G1163" s="26" t="str">
        <f>'Bruker data input page'!DK1163</f>
        <v>393-U1560B-41R-1A</v>
      </c>
      <c r="H1163" s="26" t="str">
        <f>'Bruker data input page'!DL1163</f>
        <v>SHLF</v>
      </c>
      <c r="I1163" s="26">
        <f>'Bruker data input page'!DM1163</f>
        <v>0</v>
      </c>
      <c r="J1163" s="26">
        <f>'Bruker data input page'!DN1163</f>
        <v>0</v>
      </c>
      <c r="K1163" s="26" t="str">
        <f>'Bruker data input page'!DO1163</f>
        <v/>
      </c>
      <c r="L1163" s="26">
        <f>'Bruker data input page'!DP1163</f>
        <v>0</v>
      </c>
      <c r="M1163" s="26">
        <f>'Bruker data input page'!DQ1163</f>
        <v>0</v>
      </c>
      <c r="N1163" s="26">
        <f>'Bruker data input page'!DR1163</f>
        <v>0</v>
      </c>
      <c r="O1163" s="26">
        <f>'Bruker data input page'!DS1163</f>
        <v>20</v>
      </c>
      <c r="P1163" s="21" t="str">
        <f>'Bruker data input page'!DT1163</f>
        <v>4A BRECCIA CLAST</v>
      </c>
      <c r="Q1163" s="21">
        <f>'Bruker data input page'!A1163</f>
        <v>130</v>
      </c>
      <c r="R1163" s="27">
        <f>'Bruker data input page'!B1163</f>
        <v>44769.875694444447</v>
      </c>
      <c r="S1163" s="22">
        <f>'Bruker data input page'!Y1163*Calibrations!H$97+Calibrations!I$97</f>
        <v>48.878598913512178</v>
      </c>
      <c r="T1163" s="23">
        <f>Calibrations!O$97*('Bruker data input page'!AK1163/0.5993)^2+Calibrations!P$97*('Bruker data input page'!AK1163/0.5993)+Calibrations!Q$97</f>
        <v>1.272249820439092</v>
      </c>
      <c r="U1163" s="22">
        <f>Calibrations!$V$97*'Bruker data input page'!W1163^2+Calibrations!$W$97*'Bruker data input page'!W1163+Calibrations!$X$97</f>
        <v>17.674654199472204</v>
      </c>
      <c r="V1163" s="23">
        <f>('Bruker data input page'!AS1163/0.69943)*Calibrations!AC$97+Calibrations!AD$97</f>
        <v>9.5997676757732258</v>
      </c>
      <c r="W1163" s="23">
        <f>'Bruker data input page'!U1163*Calibrations!AQ$97+Calibrations!AR$97</f>
        <v>7.4475654770531809</v>
      </c>
      <c r="X1163" s="23">
        <f>Calibrations!AJ$97*('Bruker data input page'!AQ1163/0.77446)^2+('Bruker data input page'!AQ1163/0.77446)*Calibrations!AK$97+Calibrations!AL$97</f>
        <v>0.14378119055073768</v>
      </c>
      <c r="Y1163" s="23">
        <f>('Bruker data input page'!AI1163/0.7147)*Calibrations!AX$97+Calibrations!AY$97</f>
        <v>11.804679292225213</v>
      </c>
      <c r="Z1163" s="23">
        <f>('Bruker data input page'!AG1163/0.8302)*Calibrations!BE$97+Calibrations!BF$97</f>
        <v>0.11973098807535719</v>
      </c>
      <c r="AA1163" s="23">
        <f>((('Bruker data input page'!AA1163/0.436)^2)*Calibrations!BK$97)+(('Bruker data input page'!AA1163/0.436)*Calibrations!BL$97)+Calibrations!BM$97</f>
        <v>0.13194538616332002</v>
      </c>
      <c r="AB1163" s="24">
        <f>'Bruker data input page'!AM1163*Calibrations!BS$97*10000+Calibrations!BT$97</f>
        <v>316.10058567797739</v>
      </c>
      <c r="AC1163" s="24">
        <f>Calibrations!CA$97*('Bruker data input page'!AO1163*10000)^2+('Bruker data input page'!AO1163*10000)*Calibrations!CB$97+Calibrations!CC$97</f>
        <v>271.64837845790368</v>
      </c>
      <c r="AD1163" s="24">
        <f>'Bruker data input page'!AW1163*10000*Calibrations!CI$97+Calibrations!CJ$97</f>
        <v>45.849248403565134</v>
      </c>
      <c r="AE1163" s="24">
        <f>'Bruker data input page'!AY1163*10000*Calibrations!CP$97+Calibrations!CQ$97</f>
        <v>40.207283355997163</v>
      </c>
      <c r="AF1163" s="24">
        <f>Calibrations!$CW$97*('Bruker data input page'!BA1163*10000)^2+('Bruker data input page'!BA1163*10000)*Calibrations!$CX$97+Calibrations!$CY$97</f>
        <v>70.033506097090964</v>
      </c>
      <c r="AG1163" s="24">
        <f>'Bruker data input page'!BI1163*10000*Calibrations!DD$97+Calibrations!DE$97</f>
        <v>1.9009381417320252</v>
      </c>
      <c r="AH1163" s="24">
        <f>('Bruker data input page'!BK1163*10000)*Calibrations!DK$97+Calibrations!DL$97</f>
        <v>104.4513151110169</v>
      </c>
      <c r="AI1163" s="24">
        <f>Calibrations!DR$97*('Bruker data input page'!BM1163*10000)^2+('Bruker data input page'!BM1163*10000)*Calibrations!DS$97+Calibrations!DT$97</f>
        <v>32.905465640200383</v>
      </c>
      <c r="AJ1163" s="24">
        <f>Calibrations!DY$97*('Bruker data input page'!BO1163*10000)^2+Calibrations!DZ$97*('Bruker data input page'!BO1163*10000)+Calibrations!EA$97</f>
        <v>85.460626523355529</v>
      </c>
      <c r="AK1163" s="21"/>
      <c r="AL1163" s="21"/>
    </row>
    <row r="1164" spans="2:38">
      <c r="B1164" s="27">
        <f>'Bruker data input page'!B1841</f>
        <v>0</v>
      </c>
      <c r="C1164" s="21">
        <f>'Bruker data input page'!G1841</f>
        <v>0</v>
      </c>
      <c r="D1164" s="21">
        <f>'Bruker data input page'!H1841</f>
        <v>0</v>
      </c>
      <c r="E1164" s="26">
        <f>'Bruker data input page'!L1841</f>
        <v>0</v>
      </c>
      <c r="F1164" s="26"/>
      <c r="G1164" s="26" t="str">
        <f>'Bruker data input page'!DK1164</f>
        <v>393-U1560B-41R-1A</v>
      </c>
      <c r="H1164" s="26" t="str">
        <f>'Bruker data input page'!DL1164</f>
        <v>SHLF</v>
      </c>
      <c r="I1164" s="26">
        <f>'Bruker data input page'!DM1164</f>
        <v>0</v>
      </c>
      <c r="J1164" s="26">
        <f>'Bruker data input page'!DN1164</f>
        <v>0</v>
      </c>
      <c r="K1164" s="26" t="str">
        <f>'Bruker data input page'!DO1164</f>
        <v/>
      </c>
      <c r="L1164" s="26">
        <f>'Bruker data input page'!DP1164</f>
        <v>0</v>
      </c>
      <c r="M1164" s="26">
        <f>'Bruker data input page'!DQ1164</f>
        <v>0</v>
      </c>
      <c r="N1164" s="26">
        <f>'Bruker data input page'!DR1164</f>
        <v>0</v>
      </c>
      <c r="O1164" s="26">
        <f>'Bruker data input page'!DS1164</f>
        <v>26</v>
      </c>
      <c r="P1164" s="21" t="str">
        <f>'Bruker data input page'!DT1164</f>
        <v>4B BRECCIA MATRIX</v>
      </c>
      <c r="Q1164" s="21">
        <f>'Bruker data input page'!A1164</f>
        <v>131</v>
      </c>
      <c r="R1164" s="27">
        <f>'Bruker data input page'!B1164</f>
        <v>44769.879861111112</v>
      </c>
      <c r="S1164" s="22">
        <f>'Bruker data input page'!Y1164*Calibrations!H$97+Calibrations!I$97</f>
        <v>40.518654532038383</v>
      </c>
      <c r="T1164" s="23">
        <f>Calibrations!O$97*('Bruker data input page'!AK1164/0.5993)^2+Calibrations!P$97*('Bruker data input page'!AK1164/0.5993)+Calibrations!Q$97</f>
        <v>1.3508378189978119</v>
      </c>
      <c r="U1164" s="22">
        <f>Calibrations!$V$97*'Bruker data input page'!W1164^2+Calibrations!$W$97*'Bruker data input page'!W1164+Calibrations!$X$97</f>
        <v>14.047181971160313</v>
      </c>
      <c r="V1164" s="23">
        <f>('Bruker data input page'!AS1164/0.69943)*Calibrations!AC$97+Calibrations!AD$97</f>
        <v>10.401102627095087</v>
      </c>
      <c r="W1164" s="23">
        <f>'Bruker data input page'!U1164*Calibrations!AQ$97+Calibrations!AR$97</f>
        <v>5.2441198707516374</v>
      </c>
      <c r="X1164" s="23">
        <f>Calibrations!AJ$97*('Bruker data input page'!AQ1164/0.77446)^2+('Bruker data input page'!AQ1164/0.77446)*Calibrations!AK$97+Calibrations!AL$97</f>
        <v>0.17452542456647147</v>
      </c>
      <c r="Y1164" s="23">
        <f>('Bruker data input page'!AI1164/0.7147)*Calibrations!AX$97+Calibrations!AY$97</f>
        <v>8.407841077522562</v>
      </c>
      <c r="Z1164" s="23">
        <f>('Bruker data input page'!AG1164/0.8302)*Calibrations!BE$97+Calibrations!BF$97</f>
        <v>2.419464139252093</v>
      </c>
      <c r="AA1164" s="23" t="e">
        <f>((('Bruker data input page'!AA1164/0.436)^2)*Calibrations!BK$97)+(('Bruker data input page'!AA1164/0.436)*Calibrations!BL$97)+Calibrations!BM$97</f>
        <v>#VALUE!</v>
      </c>
      <c r="AB1164" s="24" t="e">
        <f>'Bruker data input page'!AM1164*Calibrations!BS$97*10000+Calibrations!BT$97</f>
        <v>#VALUE!</v>
      </c>
      <c r="AC1164" s="24">
        <f>Calibrations!CA$97*('Bruker data input page'!AO1164*10000)^2+('Bruker data input page'!AO1164*10000)*Calibrations!CB$97+Calibrations!CC$97</f>
        <v>222.09336978374913</v>
      </c>
      <c r="AD1164" s="24">
        <f>'Bruker data input page'!AW1164*10000*Calibrations!CI$97+Calibrations!CJ$97</f>
        <v>136.79383688226403</v>
      </c>
      <c r="AE1164" s="24">
        <f>'Bruker data input page'!AY1164*10000*Calibrations!CP$97+Calibrations!CQ$97</f>
        <v>83.381656628917469</v>
      </c>
      <c r="AF1164" s="24">
        <f>Calibrations!$CW$97*('Bruker data input page'!BA1164*10000)^2+('Bruker data input page'!BA1164*10000)*Calibrations!$CX$97+Calibrations!$CY$97</f>
        <v>80.80606205893092</v>
      </c>
      <c r="AG1164" s="24">
        <f>'Bruker data input page'!BI1164*10000*Calibrations!DD$97+Calibrations!DE$97</f>
        <v>32.413005344090735</v>
      </c>
      <c r="AH1164" s="24">
        <f>('Bruker data input page'!BK1164*10000)*Calibrations!DK$97+Calibrations!DL$97</f>
        <v>285.209640327648</v>
      </c>
      <c r="AI1164" s="24">
        <f>Calibrations!DR$97*('Bruker data input page'!BM1164*10000)^2+('Bruker data input page'!BM1164*10000)*Calibrations!DS$97+Calibrations!DT$97</f>
        <v>26.542141426048879</v>
      </c>
      <c r="AJ1164" s="24">
        <f>Calibrations!DY$97*('Bruker data input page'!BO1164*10000)^2+Calibrations!DZ$97*('Bruker data input page'!BO1164*10000)+Calibrations!EA$97</f>
        <v>92.24810811951609</v>
      </c>
      <c r="AK1164" s="21"/>
      <c r="AL1164" s="21"/>
    </row>
    <row r="1165" spans="2:38">
      <c r="B1165" s="27">
        <f>'Bruker data input page'!B1842</f>
        <v>0</v>
      </c>
      <c r="C1165" s="21">
        <f>'Bruker data input page'!G1842</f>
        <v>0</v>
      </c>
      <c r="D1165" s="21">
        <f>'Bruker data input page'!H1842</f>
        <v>0</v>
      </c>
      <c r="E1165" s="26">
        <f>'Bruker data input page'!L1842</f>
        <v>0</v>
      </c>
      <c r="F1165" s="26"/>
      <c r="G1165" s="26" t="str">
        <f>'Bruker data input page'!DK1165</f>
        <v>393-U1560B-41R-1A</v>
      </c>
      <c r="H1165" s="26" t="str">
        <f>'Bruker data input page'!DL1165</f>
        <v>SHLF</v>
      </c>
      <c r="I1165" s="26">
        <f>'Bruker data input page'!DM1165</f>
        <v>0</v>
      </c>
      <c r="J1165" s="26">
        <f>'Bruker data input page'!DN1165</f>
        <v>0</v>
      </c>
      <c r="K1165" s="26" t="str">
        <f>'Bruker data input page'!DO1165</f>
        <v/>
      </c>
      <c r="L1165" s="26">
        <f>'Bruker data input page'!DP1165</f>
        <v>0</v>
      </c>
      <c r="M1165" s="26">
        <f>'Bruker data input page'!DQ1165</f>
        <v>0</v>
      </c>
      <c r="N1165" s="26">
        <f>'Bruker data input page'!DR1165</f>
        <v>0</v>
      </c>
      <c r="O1165" s="26">
        <f>'Bruker data input page'!DS1165</f>
        <v>29</v>
      </c>
      <c r="P1165" s="21" t="str">
        <f>'Bruker data input page'!DT1165</f>
        <v>4B BRECCIA MATRIX</v>
      </c>
      <c r="Q1165" s="21">
        <f>'Bruker data input page'!A1165</f>
        <v>132</v>
      </c>
      <c r="R1165" s="27">
        <f>'Bruker data input page'!B1165</f>
        <v>44769.882638888892</v>
      </c>
      <c r="S1165" s="22">
        <f>'Bruker data input page'!Y1165*Calibrations!H$97+Calibrations!I$97</f>
        <v>41.621733277900475</v>
      </c>
      <c r="T1165" s="23">
        <f>Calibrations!O$97*('Bruker data input page'!AK1165/0.5993)^2+Calibrations!P$97*('Bruker data input page'!AK1165/0.5993)+Calibrations!Q$97</f>
        <v>1.9016815646725709</v>
      </c>
      <c r="U1165" s="22">
        <f>Calibrations!$V$97*'Bruker data input page'!W1165^2+Calibrations!$W$97*'Bruker data input page'!W1165+Calibrations!$X$97</f>
        <v>13.413760213079721</v>
      </c>
      <c r="V1165" s="23">
        <f>('Bruker data input page'!AS1165/0.69943)*Calibrations!AC$97+Calibrations!AD$97</f>
        <v>12.660469976377039</v>
      </c>
      <c r="W1165" s="23">
        <f>'Bruker data input page'!U1165*Calibrations!AQ$97+Calibrations!AR$97</f>
        <v>6.2459848467852073</v>
      </c>
      <c r="X1165" s="23">
        <f>Calibrations!AJ$97*('Bruker data input page'!AQ1165/0.77446)^2+('Bruker data input page'!AQ1165/0.77446)*Calibrations!AK$97+Calibrations!AL$97</f>
        <v>0.21426800029618426</v>
      </c>
      <c r="Y1165" s="23">
        <f>('Bruker data input page'!AI1165/0.7147)*Calibrations!AX$97+Calibrations!AY$97</f>
        <v>7.48140297360675</v>
      </c>
      <c r="Z1165" s="23">
        <f>('Bruker data input page'!AG1165/0.8302)*Calibrations!BE$97+Calibrations!BF$97</f>
        <v>2.6802555085415927</v>
      </c>
      <c r="AA1165" s="23">
        <f>((('Bruker data input page'!AA1165/0.436)^2)*Calibrations!BK$97)+(('Bruker data input page'!AA1165/0.436)*Calibrations!BL$97)+Calibrations!BM$97</f>
        <v>4.2224786386974911E-2</v>
      </c>
      <c r="AB1165" s="24" t="e">
        <f>'Bruker data input page'!AM1165*Calibrations!BS$97*10000+Calibrations!BT$97</f>
        <v>#VALUE!</v>
      </c>
      <c r="AC1165" s="24">
        <f>Calibrations!CA$97*('Bruker data input page'!AO1165*10000)^2+('Bruker data input page'!AO1165*10000)*Calibrations!CB$97+Calibrations!CC$97</f>
        <v>289.48069513252744</v>
      </c>
      <c r="AD1165" s="24">
        <f>'Bruker data input page'!AW1165*10000*Calibrations!CI$97+Calibrations!CJ$97</f>
        <v>109.11504908439916</v>
      </c>
      <c r="AE1165" s="24">
        <f>'Bruker data input page'!AY1165*10000*Calibrations!CP$97+Calibrations!CQ$97</f>
        <v>72.074082676485958</v>
      </c>
      <c r="AF1165" s="24">
        <f>Calibrations!$CW$97*('Bruker data input page'!BA1165*10000)^2+('Bruker data input page'!BA1165*10000)*Calibrations!$CX$97+Calibrations!$CY$97</f>
        <v>68.660243886509832</v>
      </c>
      <c r="AG1165" s="24">
        <f>'Bruker data input page'!BI1165*10000*Calibrations!DD$97+Calibrations!DE$97</f>
        <v>30.152852217990091</v>
      </c>
      <c r="AH1165" s="24">
        <f>('Bruker data input page'!BK1165*10000)*Calibrations!DK$97+Calibrations!DL$97</f>
        <v>224.62580605174418</v>
      </c>
      <c r="AI1165" s="24">
        <f>Calibrations!DR$97*('Bruker data input page'!BM1165*10000)^2+('Bruker data input page'!BM1165*10000)*Calibrations!DS$97+Calibrations!DT$97</f>
        <v>26.542141426048879</v>
      </c>
      <c r="AJ1165" s="24">
        <f>Calibrations!DY$97*('Bruker data input page'!BO1165*10000)^2+Calibrations!DZ$97*('Bruker data input page'!BO1165*10000)+Calibrations!EA$97</f>
        <v>102.39219403568623</v>
      </c>
      <c r="AK1165" s="21"/>
      <c r="AL1165" s="21"/>
    </row>
    <row r="1166" spans="2:38">
      <c r="B1166" s="27">
        <f>'Bruker data input page'!B1843</f>
        <v>0</v>
      </c>
      <c r="C1166" s="21">
        <f>'Bruker data input page'!G1843</f>
        <v>0</v>
      </c>
      <c r="D1166" s="21">
        <f>'Bruker data input page'!H1843</f>
        <v>0</v>
      </c>
      <c r="E1166" s="26">
        <f>'Bruker data input page'!L1843</f>
        <v>0</v>
      </c>
      <c r="F1166" s="26"/>
      <c r="G1166" s="26" t="str">
        <f>'Bruker data input page'!DK1166</f>
        <v>393-U1560B-41R-1A</v>
      </c>
      <c r="H1166" s="26" t="str">
        <f>'Bruker data input page'!DL1166</f>
        <v>SHLF</v>
      </c>
      <c r="I1166" s="26">
        <f>'Bruker data input page'!DM1166</f>
        <v>0</v>
      </c>
      <c r="J1166" s="26">
        <f>'Bruker data input page'!DN1166</f>
        <v>0</v>
      </c>
      <c r="K1166" s="26" t="str">
        <f>'Bruker data input page'!DO1166</f>
        <v/>
      </c>
      <c r="L1166" s="26">
        <f>'Bruker data input page'!DP1166</f>
        <v>0</v>
      </c>
      <c r="M1166" s="26">
        <f>'Bruker data input page'!DQ1166</f>
        <v>0</v>
      </c>
      <c r="N1166" s="26">
        <f>'Bruker data input page'!DR1166</f>
        <v>0</v>
      </c>
      <c r="O1166" s="26">
        <f>'Bruker data input page'!DS1166</f>
        <v>43</v>
      </c>
      <c r="P1166" s="21" t="str">
        <f>'Bruker data input page'!DT1166</f>
        <v>4D BRECCIA MATRIX</v>
      </c>
      <c r="Q1166" s="21">
        <f>'Bruker data input page'!A1166</f>
        <v>133</v>
      </c>
      <c r="R1166" s="27">
        <f>'Bruker data input page'!B1166</f>
        <v>44769.888194444444</v>
      </c>
      <c r="S1166" s="22">
        <f>'Bruker data input page'!Y1166*Calibrations!H$97+Calibrations!I$97</f>
        <v>40.448434848840996</v>
      </c>
      <c r="T1166" s="23">
        <f>Calibrations!O$97*('Bruker data input page'!AK1166/0.5993)^2+Calibrations!P$97*('Bruker data input page'!AK1166/0.5993)+Calibrations!Q$97</f>
        <v>1.427860247130871</v>
      </c>
      <c r="U1166" s="22">
        <f>Calibrations!$V$97*'Bruker data input page'!W1166^2+Calibrations!$W$97*'Bruker data input page'!W1166+Calibrations!$X$97</f>
        <v>13.610218120634174</v>
      </c>
      <c r="V1166" s="23">
        <f>('Bruker data input page'!AS1166/0.69943)*Calibrations!AC$97+Calibrations!AD$97</f>
        <v>9.4751347612896151</v>
      </c>
      <c r="W1166" s="23">
        <f>'Bruker data input page'!U1166*Calibrations!AQ$97+Calibrations!AR$97</f>
        <v>6.2757585261192812</v>
      </c>
      <c r="X1166" s="23">
        <f>Calibrations!AJ$97*('Bruker data input page'!AQ1166/0.77446)^2+('Bruker data input page'!AQ1166/0.77446)*Calibrations!AK$97+Calibrations!AL$97</f>
        <v>0.2071436693725357</v>
      </c>
      <c r="Y1166" s="23">
        <f>('Bruker data input page'!AI1166/0.7147)*Calibrations!AX$97+Calibrations!AY$97</f>
        <v>9.3880232489292972</v>
      </c>
      <c r="Z1166" s="23">
        <f>('Bruker data input page'!AG1166/0.8302)*Calibrations!BE$97+Calibrations!BF$97</f>
        <v>2.2371516542395256</v>
      </c>
      <c r="AA1166" s="23">
        <f>((('Bruker data input page'!AA1166/0.436)^2)*Calibrations!BK$97)+(('Bruker data input page'!AA1166/0.436)*Calibrations!BL$97)+Calibrations!BM$97</f>
        <v>5.8094849382186078E-2</v>
      </c>
      <c r="AB1166" s="24" t="e">
        <f>'Bruker data input page'!AM1166*Calibrations!BS$97*10000+Calibrations!BT$97</f>
        <v>#VALUE!</v>
      </c>
      <c r="AC1166" s="24">
        <f>Calibrations!CA$97*('Bruker data input page'!AO1166*10000)^2+('Bruker data input page'!AO1166*10000)*Calibrations!CB$97+Calibrations!CC$97</f>
        <v>215.20750512954456</v>
      </c>
      <c r="AD1166" s="24">
        <f>'Bruker data input page'!AW1166*10000*Calibrations!CI$97+Calibrations!CJ$97</f>
        <v>101.20682399929491</v>
      </c>
      <c r="AE1166" s="24">
        <f>'Bruker data input page'!AY1166*10000*Calibrations!CP$97+Calibrations!CQ$97</f>
        <v>59.738547455651592</v>
      </c>
      <c r="AF1166" s="24">
        <f>Calibrations!$CW$97*('Bruker data input page'!BA1166*10000)^2+('Bruker data input page'!BA1166*10000)*Calibrations!$CX$97+Calibrations!$CY$97</f>
        <v>63.107877898960666</v>
      </c>
      <c r="AG1166" s="24">
        <f>'Bruker data input page'!BI1166*10000*Calibrations!DD$97+Calibrations!DE$97</f>
        <v>26.76262252883912</v>
      </c>
      <c r="AH1166" s="24">
        <f>('Bruker data input page'!BK1166*10000)*Calibrations!DK$97+Calibrations!DL$97</f>
        <v>269.31879855036175</v>
      </c>
      <c r="AI1166" s="24">
        <f>Calibrations!DR$97*('Bruker data input page'!BM1166*10000)^2+('Bruker data input page'!BM1166*10000)*Calibrations!DS$97+Calibrations!DT$97</f>
        <v>41.373666624656046</v>
      </c>
      <c r="AJ1166" s="24">
        <f>Calibrations!DY$97*('Bruker data input page'!BO1166*10000)^2+Calibrations!DZ$97*('Bruker data input page'!BO1166*10000)+Calibrations!EA$97</f>
        <v>76.095499645648218</v>
      </c>
      <c r="AK1166" s="21"/>
      <c r="AL1166" s="21"/>
    </row>
    <row r="1167" spans="2:38">
      <c r="B1167" s="27">
        <f>'Bruker data input page'!B1844</f>
        <v>0</v>
      </c>
      <c r="C1167" s="21">
        <f>'Bruker data input page'!G1844</f>
        <v>0</v>
      </c>
      <c r="D1167" s="21">
        <f>'Bruker data input page'!H1844</f>
        <v>0</v>
      </c>
      <c r="E1167" s="26">
        <f>'Bruker data input page'!L1844</f>
        <v>0</v>
      </c>
      <c r="F1167" s="26"/>
      <c r="G1167" s="26" t="str">
        <f>'Bruker data input page'!DK1167</f>
        <v>393-U1560B-41R-1A</v>
      </c>
      <c r="H1167" s="26" t="str">
        <f>'Bruker data input page'!DL1167</f>
        <v>SHLF</v>
      </c>
      <c r="I1167" s="26">
        <f>'Bruker data input page'!DM1167</f>
        <v>0</v>
      </c>
      <c r="J1167" s="26">
        <f>'Bruker data input page'!DN1167</f>
        <v>0</v>
      </c>
      <c r="K1167" s="26" t="str">
        <f>'Bruker data input page'!DO1167</f>
        <v/>
      </c>
      <c r="L1167" s="26">
        <f>'Bruker data input page'!DP1167</f>
        <v>0</v>
      </c>
      <c r="M1167" s="26">
        <f>'Bruker data input page'!DQ1167</f>
        <v>0</v>
      </c>
      <c r="N1167" s="26">
        <f>'Bruker data input page'!DR1167</f>
        <v>0</v>
      </c>
      <c r="O1167" s="26">
        <f>'Bruker data input page'!DS1167</f>
        <v>48</v>
      </c>
      <c r="P1167" s="21" t="str">
        <f>'Bruker data input page'!DT1167</f>
        <v>4D GREY HALO</v>
      </c>
      <c r="Q1167" s="21">
        <f>'Bruker data input page'!A1167</f>
        <v>134</v>
      </c>
      <c r="R1167" s="27">
        <f>'Bruker data input page'!B1167</f>
        <v>44769.909722222219</v>
      </c>
      <c r="S1167" s="22">
        <f>'Bruker data input page'!Y1167*Calibrations!H$97+Calibrations!I$97</f>
        <v>51.679544449375271</v>
      </c>
      <c r="T1167" s="23">
        <f>Calibrations!O$97*('Bruker data input page'!AK1167/0.5993)^2+Calibrations!P$97*('Bruker data input page'!AK1167/0.5993)+Calibrations!Q$97</f>
        <v>1.3424863477534683</v>
      </c>
      <c r="U1167" s="22">
        <f>Calibrations!$V$97*'Bruker data input page'!W1167^2+Calibrations!$W$97*'Bruker data input page'!W1167+Calibrations!$X$97</f>
        <v>17.744584558941565</v>
      </c>
      <c r="V1167" s="23">
        <f>('Bruker data input page'!AS1167/0.69943)*Calibrations!AC$97+Calibrations!AD$97</f>
        <v>11.149763621487386</v>
      </c>
      <c r="W1167" s="23">
        <f>'Bruker data input page'!U1167*Calibrations!AQ$97+Calibrations!AR$97</f>
        <v>9.7287319865514661</v>
      </c>
      <c r="X1167" s="23">
        <f>Calibrations!AJ$97*('Bruker data input page'!AQ1167/0.77446)^2+('Bruker data input page'!AQ1167/0.77446)*Calibrations!AK$97+Calibrations!AL$97</f>
        <v>0.16634339794591002</v>
      </c>
      <c r="Y1167" s="23">
        <f>('Bruker data input page'!AI1167/0.7147)*Calibrations!AX$97+Calibrations!AY$97</f>
        <v>11.053937091665006</v>
      </c>
      <c r="Z1167" s="23">
        <f>('Bruker data input page'!AG1167/0.8302)*Calibrations!BE$97+Calibrations!BF$97</f>
        <v>0.41840351112160734</v>
      </c>
      <c r="AA1167" s="23">
        <f>((('Bruker data input page'!AA1167/0.436)^2)*Calibrations!BK$97)+(('Bruker data input page'!AA1167/0.436)*Calibrations!BL$97)+Calibrations!BM$97</f>
        <v>0.10121828956611152</v>
      </c>
      <c r="AB1167" s="24">
        <f>'Bruker data input page'!AM1167*Calibrations!BS$97*10000+Calibrations!BT$97</f>
        <v>310.09831352833629</v>
      </c>
      <c r="AC1167" s="24">
        <f>Calibrations!CA$97*('Bruker data input page'!AO1167*10000)^2+('Bruker data input page'!AO1167*10000)*Calibrations!CB$97+Calibrations!CC$97</f>
        <v>263.4414591332137</v>
      </c>
      <c r="AD1167" s="24">
        <f>'Bruker data input page'!AW1167*10000*Calibrations!CI$97+Calibrations!CJ$97</f>
        <v>79.459205015258206</v>
      </c>
      <c r="AE1167" s="24">
        <f>'Bruker data input page'!AY1167*10000*Calibrations!CP$97+Calibrations!CQ$97</f>
        <v>65.906315066068771</v>
      </c>
      <c r="AF1167" s="24">
        <f>Calibrations!$CW$97*('Bruker data input page'!BA1167*10000)^2+('Bruker data input page'!BA1167*10000)*Calibrations!$CX$97+Calibrations!$CY$97</f>
        <v>74.117702441699478</v>
      </c>
      <c r="AG1167" s="24">
        <f>'Bruker data input page'!BI1167*10000*Calibrations!DD$97+Calibrations!DE$97</f>
        <v>8.6813975200339613</v>
      </c>
      <c r="AH1167" s="24">
        <f>('Bruker data input page'!BK1167*10000)*Calibrations!DK$97+Calibrations!DL$97</f>
        <v>88.560473333730641</v>
      </c>
      <c r="AI1167" s="24">
        <f>Calibrations!DR$97*('Bruker data input page'!BM1167*10000)^2+('Bruker data input page'!BM1167*10000)*Calibrations!DS$97+Calibrations!DT$97</f>
        <v>30.785516947465101</v>
      </c>
      <c r="AJ1167" s="24">
        <f>Calibrations!DY$97*('Bruker data input page'!BO1167*10000)^2+Calibrations!DZ$97*('Bruker data input page'!BO1167*10000)+Calibrations!EA$97</f>
        <v>79.50533291755913</v>
      </c>
      <c r="AK1167" s="21"/>
      <c r="AL1167" s="21"/>
    </row>
    <row r="1168" spans="2:38">
      <c r="B1168" s="27">
        <f>'Bruker data input page'!B1845</f>
        <v>0</v>
      </c>
      <c r="C1168" s="21">
        <f>'Bruker data input page'!G1845</f>
        <v>0</v>
      </c>
      <c r="D1168" s="21">
        <f>'Bruker data input page'!H1845</f>
        <v>0</v>
      </c>
      <c r="E1168" s="26">
        <f>'Bruker data input page'!L1845</f>
        <v>0</v>
      </c>
      <c r="F1168" s="26"/>
      <c r="G1168" s="26" t="str">
        <f>'Bruker data input page'!DK1168</f>
        <v>393-U1560B-41R-1A</v>
      </c>
      <c r="H1168" s="26" t="str">
        <f>'Bruker data input page'!DL1168</f>
        <v>SHLF</v>
      </c>
      <c r="I1168" s="26">
        <f>'Bruker data input page'!DM1168</f>
        <v>0</v>
      </c>
      <c r="J1168" s="26">
        <f>'Bruker data input page'!DN1168</f>
        <v>0</v>
      </c>
      <c r="K1168" s="26" t="str">
        <f>'Bruker data input page'!DO1168</f>
        <v/>
      </c>
      <c r="L1168" s="26">
        <f>'Bruker data input page'!DP1168</f>
        <v>0</v>
      </c>
      <c r="M1168" s="26">
        <f>'Bruker data input page'!DQ1168</f>
        <v>0</v>
      </c>
      <c r="N1168" s="26">
        <f>'Bruker data input page'!DR1168</f>
        <v>0</v>
      </c>
      <c r="O1168" s="26">
        <f>'Bruker data input page'!DS1168</f>
        <v>53</v>
      </c>
      <c r="P1168" s="21" t="str">
        <f>'Bruker data input page'!DT1168</f>
        <v>4D BKGD</v>
      </c>
      <c r="Q1168" s="21">
        <f>'Bruker data input page'!A1168</f>
        <v>135</v>
      </c>
      <c r="R1168" s="27">
        <f>'Bruker data input page'!B1168</f>
        <v>44769.911111111112</v>
      </c>
      <c r="S1168" s="22">
        <f>'Bruker data input page'!Y1168*Calibrations!H$97+Calibrations!I$97</f>
        <v>53.394995863933318</v>
      </c>
      <c r="T1168" s="23">
        <f>Calibrations!O$97*('Bruker data input page'!AK1168/0.5993)^2+Calibrations!P$97*('Bruker data input page'!AK1168/0.5993)+Calibrations!Q$97</f>
        <v>1.3551001805303116</v>
      </c>
      <c r="U1168" s="22">
        <f>Calibrations!$V$97*'Bruker data input page'!W1168^2+Calibrations!$W$97*'Bruker data input page'!W1168+Calibrations!$X$97</f>
        <v>18.471100864768118</v>
      </c>
      <c r="V1168" s="23">
        <f>('Bruker data input page'!AS1168/0.69943)*Calibrations!AC$97+Calibrations!AD$97</f>
        <v>9.2254371785770743</v>
      </c>
      <c r="W1168" s="23">
        <f>'Bruker data input page'!U1168*Calibrations!AQ$97+Calibrations!AR$97</f>
        <v>10.293078544838224</v>
      </c>
      <c r="X1168" s="23">
        <f>Calibrations!AJ$97*('Bruker data input page'!AQ1168/0.77446)^2+('Bruker data input page'!AQ1168/0.77446)*Calibrations!AK$97+Calibrations!AL$97</f>
        <v>0.15553910556110029</v>
      </c>
      <c r="Y1168" s="23">
        <f>('Bruker data input page'!AI1168/0.7147)*Calibrations!AX$97+Calibrations!AY$97</f>
        <v>11.606145966423043</v>
      </c>
      <c r="Z1168" s="23">
        <f>('Bruker data input page'!AG1168/0.8302)*Calibrations!BE$97+Calibrations!BF$97</f>
        <v>0.27472678452229954</v>
      </c>
      <c r="AA1168" s="23">
        <f>((('Bruker data input page'!AA1168/0.436)^2)*Calibrations!BK$97)+(('Bruker data input page'!AA1168/0.436)*Calibrations!BL$97)+Calibrations!BM$97</f>
        <v>0.10046290126633826</v>
      </c>
      <c r="AB1168" s="24">
        <f>'Bruker data input page'!AM1168*Calibrations!BS$97*10000+Calibrations!BT$97</f>
        <v>301.52363902884906</v>
      </c>
      <c r="AC1168" s="24">
        <f>Calibrations!CA$97*('Bruker data input page'!AO1168*10000)^2+('Bruker data input page'!AO1168*10000)*Calibrations!CB$97+Calibrations!CC$97</f>
        <v>352.04185990277767</v>
      </c>
      <c r="AD1168" s="24">
        <f>'Bruker data input page'!AW1168*10000*Calibrations!CI$97+Calibrations!CJ$97</f>
        <v>192.15141247799386</v>
      </c>
      <c r="AE1168" s="24">
        <f>'Bruker data input page'!AY1168*10000*Calibrations!CP$97+Calibrations!CQ$97</f>
        <v>63.850392529263047</v>
      </c>
      <c r="AF1168" s="24">
        <f>Calibrations!$CW$97*('Bruker data input page'!BA1168*10000)^2+('Bruker data input page'!BA1168*10000)*Calibrations!$CX$97+Calibrations!$CY$97</f>
        <v>71.400836593149606</v>
      </c>
      <c r="AG1168" s="24">
        <f>'Bruker data input page'!BI1168*10000*Calibrations!DD$97+Calibrations!DE$97</f>
        <v>3.0310147047823475</v>
      </c>
      <c r="AH1168" s="24">
        <f>('Bruker data input page'!BK1168*10000)*Calibrations!DK$97+Calibrations!DL$97</f>
        <v>87.567295722650243</v>
      </c>
      <c r="AI1168" s="24">
        <f>Calibrations!DR$97*('Bruker data input page'!BM1168*10000)^2+('Bruker data input page'!BM1168*10000)*Calibrations!DS$97+Calibrations!DT$97</f>
        <v>28.664408876081268</v>
      </c>
      <c r="AJ1168" s="24">
        <f>Calibrations!DY$97*('Bruker data input page'!BO1168*10000)^2+Calibrations!DZ$97*('Bruker data input page'!BO1168*10000)+Calibrations!EA$97</f>
        <v>82.05945842966112</v>
      </c>
      <c r="AK1168" s="21"/>
      <c r="AL1168" s="21"/>
    </row>
    <row r="1169" spans="2:38">
      <c r="B1169" s="27">
        <f>'Bruker data input page'!B1846</f>
        <v>0</v>
      </c>
      <c r="C1169" s="21">
        <f>'Bruker data input page'!G1846</f>
        <v>0</v>
      </c>
      <c r="D1169" s="21">
        <f>'Bruker data input page'!H1846</f>
        <v>0</v>
      </c>
      <c r="E1169" s="26">
        <f>'Bruker data input page'!L1846</f>
        <v>0</v>
      </c>
      <c r="F1169" s="26"/>
      <c r="G1169" s="26" t="str">
        <f>'Bruker data input page'!DK1169</f>
        <v>393-U1560B-41R-1A</v>
      </c>
      <c r="H1169" s="26" t="str">
        <f>'Bruker data input page'!DL1169</f>
        <v>SHLF</v>
      </c>
      <c r="I1169" s="26">
        <f>'Bruker data input page'!DM1169</f>
        <v>0</v>
      </c>
      <c r="J1169" s="26">
        <f>'Bruker data input page'!DN1169</f>
        <v>0</v>
      </c>
      <c r="K1169" s="26" t="str">
        <f>'Bruker data input page'!DO1169</f>
        <v/>
      </c>
      <c r="L1169" s="26">
        <f>'Bruker data input page'!DP1169</f>
        <v>0</v>
      </c>
      <c r="M1169" s="26">
        <f>'Bruker data input page'!DQ1169</f>
        <v>0</v>
      </c>
      <c r="N1169" s="26">
        <f>'Bruker data input page'!DR1169</f>
        <v>0</v>
      </c>
      <c r="O1169" s="26">
        <f>'Bruker data input page'!DS1169</f>
        <v>61</v>
      </c>
      <c r="P1169" s="21" t="str">
        <f>'Bruker data input page'!DT1169</f>
        <v>5A BKGD</v>
      </c>
      <c r="Q1169" s="21">
        <f>'Bruker data input page'!A1169</f>
        <v>136</v>
      </c>
      <c r="R1169" s="27">
        <f>'Bruker data input page'!B1169</f>
        <v>44769.913194444445</v>
      </c>
      <c r="S1169" s="22">
        <f>'Bruker data input page'!Y1169*Calibrations!H$97+Calibrations!I$97</f>
        <v>53.24992271133771</v>
      </c>
      <c r="T1169" s="23">
        <f>Calibrations!O$97*('Bruker data input page'!AK1169/0.5993)^2+Calibrations!P$97*('Bruker data input page'!AK1169/0.5993)+Calibrations!Q$97</f>
        <v>1.3220276305131733</v>
      </c>
      <c r="U1169" s="22">
        <f>Calibrations!$V$97*'Bruker data input page'!W1169^2+Calibrations!$W$97*'Bruker data input page'!W1169+Calibrations!$X$97</f>
        <v>19.047821943150023</v>
      </c>
      <c r="V1169" s="23">
        <f>('Bruker data input page'!AS1169/0.69943)*Calibrations!AC$97+Calibrations!AD$97</f>
        <v>9.3122196813872549</v>
      </c>
      <c r="W1169" s="23">
        <f>'Bruker data input page'!U1169*Calibrations!AQ$97+Calibrations!AR$97</f>
        <v>9.9236142512835812</v>
      </c>
      <c r="X1169" s="23">
        <f>Calibrations!AJ$97*('Bruker data input page'!AQ1169/0.77446)^2+('Bruker data input page'!AQ1169/0.77446)*Calibrations!AK$97+Calibrations!AL$97</f>
        <v>0.1491910485060558</v>
      </c>
      <c r="Y1169" s="23">
        <f>('Bruker data input page'!AI1169/0.7147)*Calibrations!AX$97+Calibrations!AY$97</f>
        <v>11.494699344883788</v>
      </c>
      <c r="Z1169" s="23">
        <f>('Bruker data input page'!AG1169/0.8302)*Calibrations!BE$97+Calibrations!BF$97</f>
        <v>0.24544812384975154</v>
      </c>
      <c r="AA1169" s="23">
        <f>((('Bruker data input page'!AA1169/0.436)^2)*Calibrations!BK$97)+(('Bruker data input page'!AA1169/0.436)*Calibrations!BL$97)+Calibrations!BM$97</f>
        <v>0.1334320918988165</v>
      </c>
      <c r="AB1169" s="24">
        <f>'Bruker data input page'!AM1169*Calibrations!BS$97*10000+Calibrations!BT$97</f>
        <v>291.23402962946443</v>
      </c>
      <c r="AC1169" s="24">
        <f>Calibrations!CA$97*('Bruker data input page'!AO1169*10000)^2+('Bruker data input page'!AO1169*10000)*Calibrations!CB$97+Calibrations!CC$97</f>
        <v>284.61522547373318</v>
      </c>
      <c r="AD1169" s="24">
        <f>'Bruker data input page'!AW1169*10000*Calibrations!CI$97+Calibrations!CJ$97</f>
        <v>147.66764637428241</v>
      </c>
      <c r="AE1169" s="24">
        <f>'Bruker data input page'!AY1169*10000*Calibrations!CP$97+Calibrations!CQ$97</f>
        <v>66.934276334471647</v>
      </c>
      <c r="AF1169" s="24">
        <f>Calibrations!$CW$97*('Bruker data input page'!BA1169*10000)^2+('Bruker data input page'!BA1169*10000)*Calibrations!$CX$97+Calibrations!$CY$97</f>
        <v>67.281049961406254</v>
      </c>
      <c r="AG1169" s="24">
        <f>'Bruker data input page'!BI1169*10000*Calibrations!DD$97+Calibrations!DE$97</f>
        <v>3.0310147047823475</v>
      </c>
      <c r="AH1169" s="24">
        <f>('Bruker data input page'!BK1169*10000)*Calibrations!DK$97+Calibrations!DL$97</f>
        <v>90.546828555891409</v>
      </c>
      <c r="AI1169" s="24">
        <f>Calibrations!DR$97*('Bruker data input page'!BM1169*10000)^2+('Bruker data input page'!BM1169*10000)*Calibrations!DS$97+Calibrations!DT$97</f>
        <v>30.785516947465101</v>
      </c>
      <c r="AJ1169" s="24">
        <f>Calibrations!DY$97*('Bruker data input page'!BO1169*10000)^2+Calibrations!DZ$97*('Bruker data input page'!BO1169*10000)+Calibrations!EA$97</f>
        <v>89.705123550835296</v>
      </c>
      <c r="AK1169" s="21"/>
      <c r="AL1169" s="21"/>
    </row>
    <row r="1170" spans="2:38">
      <c r="B1170" s="27">
        <f>'Bruker data input page'!B1847</f>
        <v>0</v>
      </c>
      <c r="C1170" s="21">
        <f>'Bruker data input page'!G1847</f>
        <v>0</v>
      </c>
      <c r="D1170" s="21">
        <f>'Bruker data input page'!H1847</f>
        <v>0</v>
      </c>
      <c r="E1170" s="26">
        <f>'Bruker data input page'!L1847</f>
        <v>0</v>
      </c>
      <c r="F1170" s="26"/>
      <c r="G1170" s="26" t="str">
        <f>'Bruker data input page'!DK1170</f>
        <v>393-U1560B-41R-1A</v>
      </c>
      <c r="H1170" s="26" t="str">
        <f>'Bruker data input page'!DL1170</f>
        <v>SHLF</v>
      </c>
      <c r="I1170" s="26">
        <f>'Bruker data input page'!DM1170</f>
        <v>0</v>
      </c>
      <c r="J1170" s="26">
        <f>'Bruker data input page'!DN1170</f>
        <v>0</v>
      </c>
      <c r="K1170" s="26" t="str">
        <f>'Bruker data input page'!DO1170</f>
        <v/>
      </c>
      <c r="L1170" s="26">
        <f>'Bruker data input page'!DP1170</f>
        <v>0</v>
      </c>
      <c r="M1170" s="26">
        <f>'Bruker data input page'!DQ1170</f>
        <v>0</v>
      </c>
      <c r="N1170" s="26">
        <f>'Bruker data input page'!DR1170</f>
        <v>0</v>
      </c>
      <c r="O1170" s="26">
        <f>'Bruker data input page'!DS1170</f>
        <v>76</v>
      </c>
      <c r="P1170" s="21" t="str">
        <f>'Bruker data input page'!DT1170</f>
        <v>7B BKGD</v>
      </c>
      <c r="Q1170" s="21">
        <f>'Bruker data input page'!A1170</f>
        <v>137</v>
      </c>
      <c r="R1170" s="27">
        <f>'Bruker data input page'!B1170</f>
        <v>44769.915972222225</v>
      </c>
      <c r="S1170" s="22">
        <f>'Bruker data input page'!Y1170*Calibrations!H$97+Calibrations!I$97</f>
        <v>54.043369486958895</v>
      </c>
      <c r="T1170" s="23">
        <f>Calibrations!O$97*('Bruker data input page'!AK1170/0.5993)^2+Calibrations!P$97*('Bruker data input page'!AK1170/0.5993)+Calibrations!Q$97</f>
        <v>1.4548337125438748</v>
      </c>
      <c r="U1170" s="22">
        <f>Calibrations!$V$97*'Bruker data input page'!W1170^2+Calibrations!$W$97*'Bruker data input page'!W1170+Calibrations!$X$97</f>
        <v>17.314913033296548</v>
      </c>
      <c r="V1170" s="23">
        <f>('Bruker data input page'!AS1170/0.69943)*Calibrations!AC$97+Calibrations!AD$97</f>
        <v>11.215390190776676</v>
      </c>
      <c r="W1170" s="23">
        <f>'Bruker data input page'!U1170*Calibrations!AQ$97+Calibrations!AR$97</f>
        <v>10.828618101691369</v>
      </c>
      <c r="X1170" s="23">
        <f>Calibrations!AJ$97*('Bruker data input page'!AQ1170/0.77446)^2+('Bruker data input page'!AQ1170/0.77446)*Calibrations!AK$97+Calibrations!AL$97</f>
        <v>0.17708261349935922</v>
      </c>
      <c r="Y1170" s="23">
        <f>('Bruker data input page'!AI1170/0.7147)*Calibrations!AX$97+Calibrations!AY$97</f>
        <v>11.402588407682625</v>
      </c>
      <c r="Z1170" s="23">
        <f>('Bruker data input page'!AG1170/0.8302)*Calibrations!BE$97+Calibrations!BF$97</f>
        <v>0.29359190093502374</v>
      </c>
      <c r="AA1170" s="23">
        <f>((('Bruker data input page'!AA1170/0.436)^2)*Calibrations!BK$97)+(('Bruker data input page'!AA1170/0.436)*Calibrations!BL$97)+Calibrations!BM$97</f>
        <v>0.10046290126633826</v>
      </c>
      <c r="AB1170" s="24">
        <f>'Bruker data input page'!AM1170*Calibrations!BS$97*10000+Calibrations!BT$97</f>
        <v>334.10740212690052</v>
      </c>
      <c r="AC1170" s="24">
        <f>Calibrations!CA$97*('Bruker data input page'!AO1170*10000)^2+('Bruker data input page'!AO1170*10000)*Calibrations!CB$97+Calibrations!CC$97</f>
        <v>281.66346922687052</v>
      </c>
      <c r="AD1170" s="24">
        <f>'Bruker data input page'!AW1170*10000*Calibrations!CI$97+Calibrations!CJ$97</f>
        <v>90.333014507276559</v>
      </c>
      <c r="AE1170" s="24">
        <f>'Bruker data input page'!AY1170*10000*Calibrations!CP$97+Calibrations!CQ$97</f>
        <v>58.710586187248722</v>
      </c>
      <c r="AF1170" s="24">
        <f>Calibrations!$CW$97*('Bruker data input page'!BA1170*10000)^2+('Bruker data input page'!BA1170*10000)*Calibrations!$CX$97+Calibrations!$CY$97</f>
        <v>88.636347020367126</v>
      </c>
      <c r="AG1170" s="24">
        <f>'Bruker data input page'!BI1170*10000*Calibrations!DD$97+Calibrations!DE$97</f>
        <v>3.0310147047823475</v>
      </c>
      <c r="AH1170" s="24">
        <f>('Bruker data input page'!BK1170*10000)*Calibrations!DK$97+Calibrations!DL$97</f>
        <v>87.567295722650243</v>
      </c>
      <c r="AI1170" s="24">
        <f>Calibrations!DR$97*('Bruker data input page'!BM1170*10000)^2+('Bruker data input page'!BM1170*10000)*Calibrations!DS$97+Calibrations!DT$97</f>
        <v>32.905465640200383</v>
      </c>
      <c r="AJ1170" s="24">
        <f>Calibrations!DY$97*('Bruker data input page'!BO1170*10000)^2+Calibrations!DZ$97*('Bruker data input page'!BO1170*10000)+Calibrations!EA$97</f>
        <v>78.653338805557269</v>
      </c>
      <c r="AK1170" s="21"/>
      <c r="AL1170" s="21"/>
    </row>
    <row r="1171" spans="2:38">
      <c r="B1171" s="27">
        <f>'Bruker data input page'!B1848</f>
        <v>0</v>
      </c>
      <c r="C1171" s="21">
        <f>'Bruker data input page'!G1848</f>
        <v>0</v>
      </c>
      <c r="D1171" s="21">
        <f>'Bruker data input page'!H1848</f>
        <v>0</v>
      </c>
      <c r="E1171" s="26">
        <f>'Bruker data input page'!L1848</f>
        <v>0</v>
      </c>
      <c r="F1171" s="26"/>
      <c r="G1171" s="26" t="str">
        <f>'Bruker data input page'!DK1171</f>
        <v>393-U1560B-41R-1A</v>
      </c>
      <c r="H1171" s="26" t="str">
        <f>'Bruker data input page'!DL1171</f>
        <v>SHLF</v>
      </c>
      <c r="I1171" s="26">
        <f>'Bruker data input page'!DM1171</f>
        <v>0</v>
      </c>
      <c r="J1171" s="26">
        <f>'Bruker data input page'!DN1171</f>
        <v>0</v>
      </c>
      <c r="K1171" s="26" t="str">
        <f>'Bruker data input page'!DO1171</f>
        <v/>
      </c>
      <c r="L1171" s="26">
        <f>'Bruker data input page'!DP1171</f>
        <v>0</v>
      </c>
      <c r="M1171" s="26">
        <f>'Bruker data input page'!DQ1171</f>
        <v>0</v>
      </c>
      <c r="N1171" s="26">
        <f>'Bruker data input page'!DR1171</f>
        <v>0</v>
      </c>
      <c r="O1171" s="26">
        <f>'Bruker data input page'!DS1171</f>
        <v>91</v>
      </c>
      <c r="P1171" s="21" t="str">
        <f>'Bruker data input page'!DT1171</f>
        <v>10A ALT (HALO)</v>
      </c>
      <c r="Q1171" s="21">
        <f>'Bruker data input page'!A1171</f>
        <v>138</v>
      </c>
      <c r="R1171" s="27">
        <f>'Bruker data input page'!B1171</f>
        <v>44769.919444444444</v>
      </c>
      <c r="S1171" s="22">
        <f>'Bruker data input page'!Y1171*Calibrations!H$97+Calibrations!I$97</f>
        <v>47.004054172725205</v>
      </c>
      <c r="T1171" s="23">
        <f>Calibrations!O$97*('Bruker data input page'!AK1171/0.5993)^2+Calibrations!P$97*('Bruker data input page'!AK1171/0.5993)+Calibrations!Q$97</f>
        <v>1.3809972174727749</v>
      </c>
      <c r="U1171" s="22">
        <f>Calibrations!$V$97*'Bruker data input page'!W1171^2+Calibrations!$W$97*'Bruker data input page'!W1171+Calibrations!$X$97</f>
        <v>15.316856663553946</v>
      </c>
      <c r="V1171" s="23">
        <f>('Bruker data input page'!AS1171/0.69943)*Calibrations!AC$97+Calibrations!AD$97</f>
        <v>10.482991920791591</v>
      </c>
      <c r="W1171" s="23">
        <f>'Bruker data input page'!U1171*Calibrations!AQ$97+Calibrations!AR$97</f>
        <v>6.9856867762148571</v>
      </c>
      <c r="X1171" s="23">
        <f>Calibrations!AJ$97*('Bruker data input page'!AQ1171/0.77446)^2+('Bruker data input page'!AQ1171/0.77446)*Calibrations!AK$97+Calibrations!AL$97</f>
        <v>0.15275738143757983</v>
      </c>
      <c r="Y1171" s="23">
        <f>('Bruker data input page'!AI1171/0.7147)*Calibrations!AX$97+Calibrations!AY$97</f>
        <v>10.766642317287172</v>
      </c>
      <c r="Z1171" s="23">
        <f>('Bruker data input page'!AG1171/0.8302)*Calibrations!BE$97+Calibrations!BF$97</f>
        <v>0.12486229973961818</v>
      </c>
      <c r="AA1171" s="23">
        <f>((('Bruker data input page'!AA1171/0.436)^2)*Calibrations!BK$97)+(('Bruker data input page'!AA1171/0.436)*Calibrations!BL$97)+Calibrations!BM$97</f>
        <v>0.11401656310696696</v>
      </c>
      <c r="AB1171" s="24">
        <f>'Bruker data input page'!AM1171*Calibrations!BS$97*10000+Calibrations!BT$97</f>
        <v>304.95350882864398</v>
      </c>
      <c r="AC1171" s="24">
        <f>Calibrations!CA$97*('Bruker data input page'!AO1171*10000)^2+('Bruker data input page'!AO1171*10000)*Calibrations!CB$97+Calibrations!CC$97</f>
        <v>276.68975139612257</v>
      </c>
      <c r="AD1171" s="24">
        <f>'Bruker data input page'!AW1171*10000*Calibrations!CI$97+Calibrations!CJ$97</f>
        <v>60.677170438135605</v>
      </c>
      <c r="AE1171" s="24">
        <f>'Bruker data input page'!AY1171*10000*Calibrations!CP$97+Calibrations!CQ$97</f>
        <v>45.347089698011487</v>
      </c>
      <c r="AF1171" s="24">
        <f>Calibrations!$CW$97*('Bruker data input page'!BA1171*10000)^2+('Bruker data input page'!BA1171*10000)*Calibrations!$CX$97+Calibrations!$CY$97</f>
        <v>75.467237794190723</v>
      </c>
      <c r="AG1171" s="24">
        <f>'Bruker data input page'!BI1171*10000*Calibrations!DD$97+Calibrations!DE$97</f>
        <v>3.0310147047823475</v>
      </c>
      <c r="AH1171" s="24">
        <f>('Bruker data input page'!BK1171*10000)*Calibrations!DK$97+Calibrations!DL$97</f>
        <v>95.512716611293371</v>
      </c>
      <c r="AI1171" s="24">
        <f>Calibrations!DR$97*('Bruker data input page'!BM1171*10000)^2+('Bruker data input page'!BM1171*10000)*Calibrations!DS$97+Calibrations!DT$97</f>
        <v>38.200265090451204</v>
      </c>
      <c r="AJ1171" s="24">
        <f>Calibrations!DY$97*('Bruker data input page'!BO1171*10000)^2+Calibrations!DZ$97*('Bruker data input page'!BO1171*10000)+Calibrations!EA$97</f>
        <v>99.015783594038936</v>
      </c>
      <c r="AK1171" s="21"/>
      <c r="AL1171" s="21"/>
    </row>
    <row r="1172" spans="2:38">
      <c r="B1172" s="27">
        <f>'Bruker data input page'!B1849</f>
        <v>0</v>
      </c>
      <c r="C1172" s="21">
        <f>'Bruker data input page'!G1849</f>
        <v>0</v>
      </c>
      <c r="D1172" s="21">
        <f>'Bruker data input page'!H1849</f>
        <v>0</v>
      </c>
      <c r="E1172" s="26">
        <f>'Bruker data input page'!L1849</f>
        <v>0</v>
      </c>
      <c r="F1172" s="26"/>
      <c r="G1172" s="26" t="str">
        <f>'Bruker data input page'!DK1172</f>
        <v>393-U1560B-41R-1A</v>
      </c>
      <c r="H1172" s="26" t="str">
        <f>'Bruker data input page'!DL1172</f>
        <v>SHLF</v>
      </c>
      <c r="I1172" s="26">
        <f>'Bruker data input page'!DM1172</f>
        <v>0</v>
      </c>
      <c r="J1172" s="26">
        <f>'Bruker data input page'!DN1172</f>
        <v>0</v>
      </c>
      <c r="K1172" s="26" t="str">
        <f>'Bruker data input page'!DO1172</f>
        <v/>
      </c>
      <c r="L1172" s="26">
        <f>'Bruker data input page'!DP1172</f>
        <v>0</v>
      </c>
      <c r="M1172" s="26">
        <f>'Bruker data input page'!DQ1172</f>
        <v>0</v>
      </c>
      <c r="N1172" s="26">
        <f>'Bruker data input page'!DR1172</f>
        <v>0</v>
      </c>
      <c r="O1172" s="26">
        <f>'Bruker data input page'!DS1172</f>
        <v>95</v>
      </c>
      <c r="P1172" s="21" t="str">
        <f>'Bruker data input page'!DT1172</f>
        <v>10A ALT</v>
      </c>
      <c r="Q1172" s="21">
        <f>'Bruker data input page'!A1172</f>
        <v>139</v>
      </c>
      <c r="R1172" s="27">
        <f>'Bruker data input page'!B1172</f>
        <v>44769.921527777777</v>
      </c>
      <c r="S1172" s="22">
        <f>'Bruker data input page'!Y1172*Calibrations!H$97+Calibrations!I$97</f>
        <v>51.070855046633831</v>
      </c>
      <c r="T1172" s="23">
        <f>Calibrations!O$97*('Bruker data input page'!AK1172/0.5993)^2+Calibrations!P$97*('Bruker data input page'!AK1172/0.5993)+Calibrations!Q$97</f>
        <v>1.3620233176794365</v>
      </c>
      <c r="U1172" s="22">
        <f>Calibrations!$V$97*'Bruker data input page'!W1172^2+Calibrations!$W$97*'Bruker data input page'!W1172+Calibrations!$X$97</f>
        <v>18.687654785199701</v>
      </c>
      <c r="V1172" s="23">
        <f>('Bruker data input page'!AS1172/0.69943)*Calibrations!AC$97+Calibrations!AD$97</f>
        <v>9.364461884571492</v>
      </c>
      <c r="W1172" s="23">
        <f>'Bruker data input page'!U1172*Calibrations!AQ$97+Calibrations!AR$97</f>
        <v>9.4586421811637962</v>
      </c>
      <c r="X1172" s="23">
        <f>Calibrations!AJ$97*('Bruker data input page'!AQ1172/0.77446)^2+('Bruker data input page'!AQ1172/0.77446)*Calibrations!AK$97+Calibrations!AL$97</f>
        <v>0.14870805091908168</v>
      </c>
      <c r="Y1172" s="23">
        <f>('Bruker data input page'!AI1172/0.7147)*Calibrations!AX$97+Calibrations!AY$97</f>
        <v>11.871364565769195</v>
      </c>
      <c r="Z1172" s="23">
        <f>('Bruker data input page'!AG1172/0.8302)*Calibrations!BE$97+Calibrations!BF$97</f>
        <v>0.16500726746589536</v>
      </c>
      <c r="AA1172" s="23">
        <f>((('Bruker data input page'!AA1172/0.436)^2)*Calibrations!BK$97)+(('Bruker data input page'!AA1172/0.436)*Calibrations!BL$97)+Calibrations!BM$97</f>
        <v>0.13157353273779848</v>
      </c>
      <c r="AB1172" s="24">
        <f>'Bruker data input page'!AM1172*Calibrations!BS$97*10000+Calibrations!BT$97</f>
        <v>304.95350882864398</v>
      </c>
      <c r="AC1172" s="24">
        <f>Calibrations!CA$97*('Bruker data input page'!AO1172*10000)^2+('Bruker data input page'!AO1172*10000)*Calibrations!CB$97+Calibrations!CC$97</f>
        <v>360.36443336914488</v>
      </c>
      <c r="AD1172" s="24">
        <f>'Bruker data input page'!AW1172*10000*Calibrations!CI$97+Calibrations!CJ$97</f>
        <v>70.562451794515923</v>
      </c>
      <c r="AE1172" s="24">
        <f>'Bruker data input page'!AY1172*10000*Calibrations!CP$97+Calibrations!CQ$97</f>
        <v>55.626702382040129</v>
      </c>
      <c r="AF1172" s="24">
        <f>Calibrations!$CW$97*('Bruker data input page'!BA1172*10000)^2+('Bruker data input page'!BA1172*10000)*Calibrations!$CX$97+Calibrations!$CY$97</f>
        <v>67.281049961406254</v>
      </c>
      <c r="AG1172" s="24">
        <f>'Bruker data input page'!BI1172*10000*Calibrations!DD$97+Calibrations!DE$97</f>
        <v>3.0310147047823475</v>
      </c>
      <c r="AH1172" s="24">
        <f>('Bruker data input page'!BK1172*10000)*Calibrations!DK$97+Calibrations!DL$97</f>
        <v>98.492249444534551</v>
      </c>
      <c r="AI1172" s="24">
        <f>Calibrations!DR$97*('Bruker data input page'!BM1172*10000)^2+('Bruker data input page'!BM1172*10000)*Calibrations!DS$97+Calibrations!DT$97</f>
        <v>31.845636216163818</v>
      </c>
      <c r="AJ1172" s="24">
        <f>Calibrations!DY$97*('Bruker data input page'!BO1172*10000)^2+Calibrations!DZ$97*('Bruker data input page'!BO1172*10000)+Calibrations!EA$97</f>
        <v>90.553094544379476</v>
      </c>
      <c r="AK1172" s="21"/>
      <c r="AL1172" s="21"/>
    </row>
    <row r="1173" spans="2:38">
      <c r="B1173" s="27">
        <f>'Bruker data input page'!B1850</f>
        <v>0</v>
      </c>
      <c r="C1173" s="21">
        <f>'Bruker data input page'!G1850</f>
        <v>0</v>
      </c>
      <c r="D1173" s="21">
        <f>'Bruker data input page'!H1850</f>
        <v>0</v>
      </c>
      <c r="E1173" s="26">
        <f>'Bruker data input page'!L1850</f>
        <v>0</v>
      </c>
      <c r="F1173" s="26"/>
      <c r="G1173" s="26" t="str">
        <f>'Bruker data input page'!DK1173</f>
        <v>393-U1560B-41R-1A</v>
      </c>
      <c r="H1173" s="26" t="str">
        <f>'Bruker data input page'!DL1173</f>
        <v>SHLF</v>
      </c>
      <c r="I1173" s="26">
        <f>'Bruker data input page'!DM1173</f>
        <v>0</v>
      </c>
      <c r="J1173" s="26">
        <f>'Bruker data input page'!DN1173</f>
        <v>0</v>
      </c>
      <c r="K1173" s="26" t="str">
        <f>'Bruker data input page'!DO1173</f>
        <v/>
      </c>
      <c r="L1173" s="26">
        <f>'Bruker data input page'!DP1173</f>
        <v>0</v>
      </c>
      <c r="M1173" s="26">
        <f>'Bruker data input page'!DQ1173</f>
        <v>0</v>
      </c>
      <c r="N1173" s="26">
        <f>'Bruker data input page'!DR1173</f>
        <v>0</v>
      </c>
      <c r="O1173" s="26">
        <f>'Bruker data input page'!DS1173</f>
        <v>101</v>
      </c>
      <c r="P1173" s="21" t="str">
        <f>'Bruker data input page'!DT1173</f>
        <v>11A ALT</v>
      </c>
      <c r="Q1173" s="21">
        <f>'Bruker data input page'!A1173</f>
        <v>140</v>
      </c>
      <c r="R1173" s="27">
        <f>'Bruker data input page'!B1173</f>
        <v>44769.925694444442</v>
      </c>
      <c r="S1173" s="22">
        <f>'Bruker data input page'!Y1173*Calibrations!H$97+Calibrations!I$97</f>
        <v>50.213366969416391</v>
      </c>
      <c r="T1173" s="23">
        <f>Calibrations!O$97*('Bruker data input page'!AK1173/0.5993)^2+Calibrations!P$97*('Bruker data input page'!AK1173/0.5993)+Calibrations!Q$97</f>
        <v>1.3391085876948556</v>
      </c>
      <c r="U1173" s="22">
        <f>Calibrations!$V$97*'Bruker data input page'!W1173^2+Calibrations!$W$97*'Bruker data input page'!W1173+Calibrations!$X$97</f>
        <v>18.034679641135899</v>
      </c>
      <c r="V1173" s="23">
        <f>('Bruker data input page'!AS1173/0.69943)*Calibrations!AC$97+Calibrations!AD$97</f>
        <v>9.7225296573604272</v>
      </c>
      <c r="W1173" s="23">
        <f>'Bruker data input page'!U1173*Calibrations!AQ$97+Calibrations!AR$97</f>
        <v>7.3729379431379058</v>
      </c>
      <c r="X1173" s="23">
        <f>Calibrations!AJ$97*('Bruker data input page'!AQ1173/0.77446)^2+('Bruker data input page'!AQ1173/0.77446)*Calibrations!AK$97+Calibrations!AL$97</f>
        <v>0.14552562915550554</v>
      </c>
      <c r="Y1173" s="23">
        <f>('Bruker data input page'!AI1173/0.7147)*Calibrations!AX$97+Calibrations!AY$97</f>
        <v>11.610713450912357</v>
      </c>
      <c r="Z1173" s="23">
        <f>('Bruker data input page'!AG1173/0.8302)*Calibrations!BE$97+Calibrations!BF$97</f>
        <v>0.30596741730177091</v>
      </c>
      <c r="AA1173" s="23">
        <f>((('Bruker data input page'!AA1173/0.436)^2)*Calibrations!BK$97)+(('Bruker data input page'!AA1173/0.436)*Calibrations!BL$97)+Calibrations!BM$97</f>
        <v>6.9631692156390299E-2</v>
      </c>
      <c r="AB1173" s="24">
        <f>'Bruker data input page'!AM1173*Calibrations!BS$97*10000+Calibrations!BT$97</f>
        <v>334.10740212690052</v>
      </c>
      <c r="AC1173" s="24">
        <f>Calibrations!CA$97*('Bruker data input page'!AO1173*10000)^2+('Bruker data input page'!AO1173*10000)*Calibrations!CB$97+Calibrations!CC$97</f>
        <v>303.67117346408406</v>
      </c>
      <c r="AD1173" s="24">
        <f>'Bruker data input page'!AW1173*10000*Calibrations!CI$97+Calibrations!CJ$97</f>
        <v>66.608339251963798</v>
      </c>
      <c r="AE1173" s="24">
        <f>'Bruker data input page'!AY1173*10000*Calibrations!CP$97+Calibrations!CQ$97</f>
        <v>60.766508724054461</v>
      </c>
      <c r="AF1173" s="24">
        <f>Calibrations!$CW$97*('Bruker data input page'!BA1173*10000)^2+('Bruker data input page'!BA1173*10000)*Calibrations!$CX$97+Calibrations!$CY$97</f>
        <v>67.281049961406254</v>
      </c>
      <c r="AG1173" s="24">
        <f>'Bruker data input page'!BI1173*10000*Calibrations!DD$97+Calibrations!DE$97</f>
        <v>5.2911678308829933</v>
      </c>
      <c r="AH1173" s="24">
        <f>('Bruker data input page'!BK1173*10000)*Calibrations!DK$97+Calibrations!DL$97</f>
        <v>99.485427055614949</v>
      </c>
      <c r="AI1173" s="24">
        <f>Calibrations!DR$97*('Bruker data input page'!BM1173*10000)^2+('Bruker data input page'!BM1173*10000)*Calibrations!DS$97+Calibrations!DT$97</f>
        <v>30.785516947465101</v>
      </c>
      <c r="AJ1173" s="24">
        <f>Calibrations!DY$97*('Bruker data input page'!BO1173*10000)^2+Calibrations!DZ$97*('Bruker data input page'!BO1173*10000)+Calibrations!EA$97</f>
        <v>87.159353746299203</v>
      </c>
      <c r="AK1173" s="21"/>
      <c r="AL1173" s="21"/>
    </row>
    <row r="1174" spans="2:38">
      <c r="B1174" s="27">
        <f>'Bruker data input page'!B1851</f>
        <v>0</v>
      </c>
      <c r="C1174" s="21">
        <f>'Bruker data input page'!G1851</f>
        <v>0</v>
      </c>
      <c r="D1174" s="21">
        <f>'Bruker data input page'!H1851</f>
        <v>0</v>
      </c>
      <c r="E1174" s="26">
        <f>'Bruker data input page'!L1851</f>
        <v>0</v>
      </c>
      <c r="F1174" s="26"/>
      <c r="G1174" s="26" t="str">
        <f>'Bruker data input page'!DK1174</f>
        <v>393-U1560B-41R-3A</v>
      </c>
      <c r="H1174" s="26" t="str">
        <f>'Bruker data input page'!DL1174</f>
        <v>SHLF</v>
      </c>
      <c r="I1174" s="26">
        <f>'Bruker data input page'!DM1174</f>
        <v>0</v>
      </c>
      <c r="J1174" s="26">
        <f>'Bruker data input page'!DN1174</f>
        <v>0</v>
      </c>
      <c r="K1174" s="26" t="str">
        <f>'Bruker data input page'!DO1174</f>
        <v/>
      </c>
      <c r="L1174" s="26">
        <f>'Bruker data input page'!DP1174</f>
        <v>0</v>
      </c>
      <c r="M1174" s="26">
        <f>'Bruker data input page'!DQ1174</f>
        <v>0</v>
      </c>
      <c r="N1174" s="26">
        <f>'Bruker data input page'!DR1174</f>
        <v>0</v>
      </c>
      <c r="O1174" s="26">
        <f>'Bruker data input page'!DS1174</f>
        <v>4</v>
      </c>
      <c r="P1174" s="21" t="str">
        <f>'Bruker data input page'!DT1174</f>
        <v>1A ALT</v>
      </c>
      <c r="Q1174" s="21">
        <f>'Bruker data input page'!A1174</f>
        <v>141</v>
      </c>
      <c r="R1174" s="27">
        <f>'Bruker data input page'!B1174</f>
        <v>44769.931250000001</v>
      </c>
      <c r="S1174" s="22">
        <f>'Bruker data input page'!Y1174*Calibrations!H$97+Calibrations!I$97</f>
        <v>52.714542182594215</v>
      </c>
      <c r="T1174" s="23">
        <f>Calibrations!O$97*('Bruker data input page'!AK1174/0.5993)^2+Calibrations!P$97*('Bruker data input page'!AK1174/0.5993)+Calibrations!Q$97</f>
        <v>1.3511930731039545</v>
      </c>
      <c r="U1174" s="22">
        <f>Calibrations!$V$97*'Bruker data input page'!W1174^2+Calibrations!$W$97*'Bruker data input page'!W1174+Calibrations!$X$97</f>
        <v>20.974014721217834</v>
      </c>
      <c r="V1174" s="23">
        <f>('Bruker data input page'!AS1174/0.69943)*Calibrations!AC$97+Calibrations!AD$97</f>
        <v>9.0567653820703899</v>
      </c>
      <c r="W1174" s="23">
        <f>'Bruker data input page'!U1174*Calibrations!AQ$97+Calibrations!AR$97</f>
        <v>8.4293235527572463</v>
      </c>
      <c r="X1174" s="23">
        <f>Calibrations!AJ$97*('Bruker data input page'!AQ1174/0.77446)^2+('Bruker data input page'!AQ1174/0.77446)*Calibrations!AK$97+Calibrations!AL$97</f>
        <v>0.16603184897341455</v>
      </c>
      <c r="Y1174" s="23">
        <f>('Bruker data input page'!AI1174/0.7147)*Calibrations!AX$97+Calibrations!AY$97</f>
        <v>12.130036437347332</v>
      </c>
      <c r="Z1174" s="23">
        <f>('Bruker data input page'!AG1174/0.8302)*Calibrations!BE$97+Calibrations!BF$97</f>
        <v>0.15640477438169309</v>
      </c>
      <c r="AA1174" s="23">
        <f>((('Bruker data input page'!AA1174/0.436)^2)*Calibrations!BK$97)+(('Bruker data input page'!AA1174/0.436)*Calibrations!BL$97)+Calibrations!BM$97</f>
        <v>8.3391797054577999E-2</v>
      </c>
      <c r="AB1174" s="24">
        <f>'Bruker data input page'!AM1174*Calibrations!BS$97*10000+Calibrations!BT$97</f>
        <v>361.54636052525967</v>
      </c>
      <c r="AC1174" s="24">
        <f>Calibrations!CA$97*('Bruker data input page'!AO1174*10000)^2+('Bruker data input page'!AO1174*10000)*Calibrations!CB$97+Calibrations!CC$97</f>
        <v>252.93925159045548</v>
      </c>
      <c r="AD1174" s="24">
        <f>'Bruker data input page'!AW1174*10000*Calibrations!CI$97+Calibrations!CJ$97</f>
        <v>111.09210535567522</v>
      </c>
      <c r="AE1174" s="24">
        <f>'Bruker data input page'!AY1174*10000*Calibrations!CP$97+Calibrations!CQ$97</f>
        <v>57.682624918845853</v>
      </c>
      <c r="AF1174" s="24">
        <f>Calibrations!$CW$97*('Bruker data input page'!BA1174*10000)^2+('Bruker data input page'!BA1174*10000)*Calibrations!$CX$97+Calibrations!$CY$97</f>
        <v>64.504866967631671</v>
      </c>
      <c r="AG1174" s="24">
        <f>'Bruker data input page'!BI1174*10000*Calibrations!DD$97+Calibrations!DE$97</f>
        <v>3.0310147047823475</v>
      </c>
      <c r="AH1174" s="24">
        <f>('Bruker data input page'!BK1174*10000)*Calibrations!DK$97+Calibrations!DL$97</f>
        <v>95.512716611293371</v>
      </c>
      <c r="AI1174" s="24">
        <f>Calibrations!DR$97*('Bruker data input page'!BM1174*10000)^2+('Bruker data input page'!BM1174*10000)*Calibrations!DS$97+Calibrations!DT$97</f>
        <v>25.480572934039472</v>
      </c>
      <c r="AJ1174" s="24">
        <f>Calibrations!DY$97*('Bruker data input page'!BO1174*10000)^2+Calibrations!DZ$97*('Bruker data input page'!BO1174*10000)+Calibrations!EA$97</f>
        <v>77.801035222904844</v>
      </c>
      <c r="AK1174" s="21"/>
      <c r="AL1174" s="21"/>
    </row>
    <row r="1175" spans="2:38">
      <c r="B1175" s="27">
        <f>'Bruker data input page'!B1852</f>
        <v>0</v>
      </c>
      <c r="C1175" s="21">
        <f>'Bruker data input page'!G1852</f>
        <v>0</v>
      </c>
      <c r="D1175" s="21">
        <f>'Bruker data input page'!H1852</f>
        <v>0</v>
      </c>
      <c r="E1175" s="26">
        <f>'Bruker data input page'!L1852</f>
        <v>0</v>
      </c>
      <c r="F1175" s="26"/>
      <c r="G1175" s="26" t="str">
        <f>'Bruker data input page'!DK1175</f>
        <v>393-U1560B-41R-3A</v>
      </c>
      <c r="H1175" s="26" t="str">
        <f>'Bruker data input page'!DL1175</f>
        <v>SHLF</v>
      </c>
      <c r="I1175" s="26">
        <f>'Bruker data input page'!DM1175</f>
        <v>0</v>
      </c>
      <c r="J1175" s="26">
        <f>'Bruker data input page'!DN1175</f>
        <v>0</v>
      </c>
      <c r="K1175" s="26" t="str">
        <f>'Bruker data input page'!DO1175</f>
        <v/>
      </c>
      <c r="L1175" s="26">
        <f>'Bruker data input page'!DP1175</f>
        <v>0</v>
      </c>
      <c r="M1175" s="26">
        <f>'Bruker data input page'!DQ1175</f>
        <v>0</v>
      </c>
      <c r="N1175" s="26">
        <f>'Bruker data input page'!DR1175</f>
        <v>0</v>
      </c>
      <c r="O1175" s="26">
        <f>'Bruker data input page'!DS1175</f>
        <v>16</v>
      </c>
      <c r="P1175" s="21" t="str">
        <f>'Bruker data input page'!DT1175</f>
        <v>3A ALT</v>
      </c>
      <c r="Q1175" s="21">
        <f>'Bruker data input page'!A1175</f>
        <v>142</v>
      </c>
      <c r="R1175" s="27">
        <f>'Bruker data input page'!B1175</f>
        <v>44769.933333333334</v>
      </c>
      <c r="S1175" s="22">
        <f>'Bruker data input page'!Y1175*Calibrations!H$97+Calibrations!I$97</f>
        <v>52.529903624745259</v>
      </c>
      <c r="T1175" s="23">
        <f>Calibrations!O$97*('Bruker data input page'!AK1175/0.5993)^2+Calibrations!P$97*('Bruker data input page'!AK1175/0.5993)+Calibrations!Q$97</f>
        <v>1.4842057304443028</v>
      </c>
      <c r="U1175" s="22">
        <f>Calibrations!$V$97*'Bruker data input page'!W1175^2+Calibrations!$W$97*'Bruker data input page'!W1175+Calibrations!$X$97</f>
        <v>16.832961665915327</v>
      </c>
      <c r="V1175" s="23">
        <f>('Bruker data input page'!AS1175/0.69943)*Calibrations!AC$97+Calibrations!AD$97</f>
        <v>10.823501707937339</v>
      </c>
      <c r="W1175" s="23">
        <f>'Bruker data input page'!U1175*Calibrations!AQ$97+Calibrations!AR$97</f>
        <v>10.931279294719896</v>
      </c>
      <c r="X1175" s="23">
        <f>Calibrations!AJ$97*('Bruker data input page'!AQ1175/0.77446)^2+('Bruker data input page'!AQ1175/0.77446)*Calibrations!AK$97+Calibrations!AL$97</f>
        <v>0.16069348887047874</v>
      </c>
      <c r="Y1175" s="23">
        <f>('Bruker data input page'!AI1175/0.7147)*Calibrations!AX$97+Calibrations!AY$97</f>
        <v>11.530477973383412</v>
      </c>
      <c r="Z1175" s="23">
        <f>('Bruker data input page'!AG1175/0.8302)*Calibrations!BE$97+Calibrations!BF$97</f>
        <v>0.25133404017052147</v>
      </c>
      <c r="AA1175" s="23">
        <f>((('Bruker data input page'!AA1175/0.436)^2)*Calibrations!BK$97)+(('Bruker data input page'!AA1175/0.436)*Calibrations!BL$97)+Calibrations!BM$97</f>
        <v>9.251422672557745E-2</v>
      </c>
      <c r="AB1175" s="24">
        <f>'Bruker data input page'!AM1175*Calibrations!BS$97*10000+Calibrations!BT$97</f>
        <v>306.66844372854143</v>
      </c>
      <c r="AC1175" s="24">
        <f>Calibrations!CA$97*('Bruker data input page'!AO1175*10000)^2+('Bruker data input page'!AO1175*10000)*Calibrations!CB$97+Calibrations!CC$97</f>
        <v>300.88178947515189</v>
      </c>
      <c r="AD1175" s="24">
        <f>'Bruker data input page'!AW1175*10000*Calibrations!CI$97+Calibrations!CJ$97</f>
        <v>81.436261286534275</v>
      </c>
      <c r="AE1175" s="24">
        <f>'Bruker data input page'!AY1175*10000*Calibrations!CP$97+Calibrations!CQ$97</f>
        <v>42.263205892802894</v>
      </c>
      <c r="AF1175" s="24">
        <f>Calibrations!$CW$97*('Bruker data input page'!BA1175*10000)^2+('Bruker data input page'!BA1175*10000)*Calibrations!$CX$97+Calibrations!$CY$97</f>
        <v>82.125938838809802</v>
      </c>
      <c r="AG1175" s="24">
        <f>'Bruker data input page'!BI1175*10000*Calibrations!DD$97+Calibrations!DE$97</f>
        <v>4.1610912678326706</v>
      </c>
      <c r="AH1175" s="24">
        <f>('Bruker data input page'!BK1175*10000)*Calibrations!DK$97+Calibrations!DL$97</f>
        <v>86.574118111569859</v>
      </c>
      <c r="AI1175" s="24">
        <f>Calibrations!DR$97*('Bruker data input page'!BM1175*10000)^2+('Bruker data input page'!BM1175*10000)*Calibrations!DS$97+Calibrations!DT$97</f>
        <v>31.845636216163818</v>
      </c>
      <c r="AJ1175" s="24">
        <f>Calibrations!DY$97*('Bruker data input page'!BO1175*10000)^2+Calibrations!DZ$97*('Bruker data input page'!BO1175*10000)+Calibrations!EA$97</f>
        <v>83.760661417809501</v>
      </c>
      <c r="AK1175" s="21"/>
      <c r="AL1175" s="21"/>
    </row>
    <row r="1176" spans="2:38">
      <c r="B1176" s="27">
        <f>'Bruker data input page'!B1853</f>
        <v>0</v>
      </c>
      <c r="C1176" s="21">
        <f>'Bruker data input page'!G1853</f>
        <v>0</v>
      </c>
      <c r="D1176" s="21">
        <f>'Bruker data input page'!H1853</f>
        <v>0</v>
      </c>
      <c r="E1176" s="26">
        <f>'Bruker data input page'!L1853</f>
        <v>0</v>
      </c>
      <c r="F1176" s="26"/>
      <c r="G1176" s="26" t="str">
        <f>'Bruker data input page'!DK1176</f>
        <v>393-U1560B-41R-3A</v>
      </c>
      <c r="H1176" s="26" t="str">
        <f>'Bruker data input page'!DL1176</f>
        <v>SHLF</v>
      </c>
      <c r="I1176" s="26">
        <f>'Bruker data input page'!DM1176</f>
        <v>0</v>
      </c>
      <c r="J1176" s="26">
        <f>'Bruker data input page'!DN1176</f>
        <v>0</v>
      </c>
      <c r="K1176" s="26" t="str">
        <f>'Bruker data input page'!DO1176</f>
        <v/>
      </c>
      <c r="L1176" s="26">
        <f>'Bruker data input page'!DP1176</f>
        <v>0</v>
      </c>
      <c r="M1176" s="26">
        <f>'Bruker data input page'!DQ1176</f>
        <v>0</v>
      </c>
      <c r="N1176" s="26">
        <f>'Bruker data input page'!DR1176</f>
        <v>0</v>
      </c>
      <c r="O1176" s="26">
        <f>'Bruker data input page'!DS1176</f>
        <v>26</v>
      </c>
      <c r="P1176" s="21" t="str">
        <f>'Bruker data input page'!DT1176</f>
        <v>5A ALT (HALO)</v>
      </c>
      <c r="Q1176" s="21">
        <f>'Bruker data input page'!A1176</f>
        <v>143</v>
      </c>
      <c r="R1176" s="27">
        <f>'Bruker data input page'!B1176</f>
        <v>44769.936111111114</v>
      </c>
      <c r="S1176" s="22">
        <f>'Bruker data input page'!Y1176*Calibrations!H$97+Calibrations!I$97</f>
        <v>45.438903772117563</v>
      </c>
      <c r="T1176" s="23">
        <f>Calibrations!O$97*('Bruker data input page'!AK1176/0.5993)^2+Calibrations!P$97*('Bruker data input page'!AK1176/0.5993)+Calibrations!Q$97</f>
        <v>1.2129314298068838</v>
      </c>
      <c r="U1176" s="22">
        <f>Calibrations!$V$97*'Bruker data input page'!W1176^2+Calibrations!$W$97*'Bruker data input page'!W1176+Calibrations!$X$97</f>
        <v>17.671431597605707</v>
      </c>
      <c r="V1176" s="23">
        <f>('Bruker data input page'!AS1176/0.69943)*Calibrations!AC$97+Calibrations!AD$97</f>
        <v>8.904500227886027</v>
      </c>
      <c r="W1176" s="23">
        <f>'Bruker data input page'!U1176*Calibrations!AQ$97+Calibrations!AR$97</f>
        <v>6.5937955553696135</v>
      </c>
      <c r="X1176" s="23">
        <f>Calibrations!AJ$97*('Bruker data input page'!AQ1176/0.77446)^2+('Bruker data input page'!AQ1176/0.77446)*Calibrations!AK$97+Calibrations!AL$97</f>
        <v>0.21307844417540239</v>
      </c>
      <c r="Y1176" s="23">
        <f>('Bruker data input page'!AI1176/0.7147)*Calibrations!AX$97+Calibrations!AY$97</f>
        <v>10.892857138675208</v>
      </c>
      <c r="Z1176" s="23">
        <f>('Bruker data input page'!AG1176/0.8302)*Calibrations!BE$97+Calibrations!BF$97</f>
        <v>0.24031681218549053</v>
      </c>
      <c r="AA1176" s="23">
        <f>((('Bruker data input page'!AA1176/0.436)^2)*Calibrations!BK$97)+(('Bruker data input page'!AA1176/0.436)*Calibrations!BL$97)+Calibrations!BM$97</f>
        <v>0.14565419285636055</v>
      </c>
      <c r="AB1176" s="24">
        <f>'Bruker data input page'!AM1176*Calibrations!BS$97*10000+Calibrations!BT$97</f>
        <v>270.654810830695</v>
      </c>
      <c r="AC1176" s="24">
        <f>Calibrations!CA$97*('Bruker data input page'!AO1176*10000)^2+('Bruker data input page'!AO1176*10000)*Calibrations!CB$97+Calibrations!CC$97</f>
        <v>235.57282902788344</v>
      </c>
      <c r="AD1176" s="24">
        <f>'Bruker data input page'!AW1176*10000*Calibrations!CI$97+Calibrations!CJ$97</f>
        <v>103.18388027057097</v>
      </c>
      <c r="AE1176" s="24">
        <f>'Bruker data input page'!AY1176*10000*Calibrations!CP$97+Calibrations!CQ$97</f>
        <v>63.850392529263047</v>
      </c>
      <c r="AF1176" s="24">
        <f>Calibrations!$CW$97*('Bruker data input page'!BA1176*10000)^2+('Bruker data input page'!BA1176*10000)*Calibrations!$CX$97+Calibrations!$CY$97</f>
        <v>71.400836593149606</v>
      </c>
      <c r="AG1176" s="24">
        <f>'Bruker data input page'!BI1176*10000*Calibrations!DD$97+Calibrations!DE$97</f>
        <v>5.2911678308829933</v>
      </c>
      <c r="AH1176" s="24">
        <f>('Bruker data input page'!BK1176*10000)*Calibrations!DK$97+Calibrations!DL$97</f>
        <v>100.47860466669533</v>
      </c>
      <c r="AI1176" s="24">
        <f>Calibrations!DR$97*('Bruker data input page'!BM1176*10000)^2+('Bruker data input page'!BM1176*10000)*Calibrations!DS$97+Calibrations!DT$97</f>
        <v>30.785516947465101</v>
      </c>
      <c r="AJ1176" s="24">
        <f>Calibrations!DY$97*('Bruker data input page'!BO1176*10000)^2+Calibrations!DZ$97*('Bruker data input page'!BO1176*10000)+Calibrations!EA$97</f>
        <v>89.705123550835296</v>
      </c>
      <c r="AK1176" s="21"/>
      <c r="AL1176" s="21"/>
    </row>
    <row r="1177" spans="2:38">
      <c r="B1177" s="27">
        <f>'Bruker data input page'!B1854</f>
        <v>0</v>
      </c>
      <c r="C1177" s="21">
        <f>'Bruker data input page'!G1854</f>
        <v>0</v>
      </c>
      <c r="D1177" s="21">
        <f>'Bruker data input page'!H1854</f>
        <v>0</v>
      </c>
      <c r="E1177" s="26">
        <f>'Bruker data input page'!L1854</f>
        <v>0</v>
      </c>
      <c r="F1177" s="26"/>
      <c r="G1177" s="26" t="str">
        <f>'Bruker data input page'!DK1177</f>
        <v>393-U1560B-41R-3A</v>
      </c>
      <c r="H1177" s="26" t="str">
        <f>'Bruker data input page'!DL1177</f>
        <v>SHLF</v>
      </c>
      <c r="I1177" s="26">
        <f>'Bruker data input page'!DM1177</f>
        <v>0</v>
      </c>
      <c r="J1177" s="26">
        <f>'Bruker data input page'!DN1177</f>
        <v>0</v>
      </c>
      <c r="K1177" s="26" t="str">
        <f>'Bruker data input page'!DO1177</f>
        <v/>
      </c>
      <c r="L1177" s="26">
        <f>'Bruker data input page'!DP1177</f>
        <v>0</v>
      </c>
      <c r="M1177" s="26">
        <f>'Bruker data input page'!DQ1177</f>
        <v>0</v>
      </c>
      <c r="N1177" s="26">
        <f>'Bruker data input page'!DR1177</f>
        <v>0</v>
      </c>
      <c r="O1177" s="26">
        <f>'Bruker data input page'!DS1177</f>
        <v>44</v>
      </c>
      <c r="P1177" s="21" t="str">
        <f>'Bruker data input page'!DT1177</f>
        <v>7A BKGD</v>
      </c>
      <c r="Q1177" s="21">
        <f>'Bruker data input page'!A1177</f>
        <v>144</v>
      </c>
      <c r="R1177" s="27">
        <f>'Bruker data input page'!B1177</f>
        <v>44769.940972222219</v>
      </c>
      <c r="S1177" s="22">
        <f>'Bruker data input page'!Y1177*Calibrations!H$97+Calibrations!I$97</f>
        <v>53.160692623213798</v>
      </c>
      <c r="T1177" s="23">
        <f>Calibrations!O$97*('Bruker data input page'!AK1177/0.5993)^2+Calibrations!P$97*('Bruker data input page'!AK1177/0.5993)+Calibrations!Q$97</f>
        <v>1.2842221327409773</v>
      </c>
      <c r="U1177" s="22">
        <f>Calibrations!$V$97*'Bruker data input page'!W1177^2+Calibrations!$W$97*'Bruker data input page'!W1177+Calibrations!$X$97</f>
        <v>21.29600836025686</v>
      </c>
      <c r="V1177" s="23">
        <f>('Bruker data input page'!AS1177/0.69943)*Calibrations!AC$97+Calibrations!AD$97</f>
        <v>8.8528336963622216</v>
      </c>
      <c r="W1177" s="23">
        <f>'Bruker data input page'!U1177*Calibrations!AQ$97+Calibrations!AR$97</f>
        <v>9.8306198372596256</v>
      </c>
      <c r="X1177" s="23">
        <f>Calibrations!AJ$97*('Bruker data input page'!AQ1177/0.77446)^2+('Bruker data input page'!AQ1177/0.77446)*Calibrations!AK$97+Calibrations!AL$97</f>
        <v>0.15903830902929211</v>
      </c>
      <c r="Y1177" s="23">
        <f>('Bruker data input page'!AI1177/0.7147)*Calibrations!AX$97+Calibrations!AY$97</f>
        <v>11.975655461608529</v>
      </c>
      <c r="Z1177" s="23">
        <f>('Bruker data input page'!AG1177/0.8302)*Calibrations!BE$97+Calibrations!BF$97</f>
        <v>0.14085991845760834</v>
      </c>
      <c r="AA1177" s="23">
        <f>((('Bruker data input page'!AA1177/0.436)^2)*Calibrations!BK$97)+(('Bruker data input page'!AA1177/0.436)*Calibrations!BL$97)+Calibrations!BM$97</f>
        <v>4.2613277027354596E-2</v>
      </c>
      <c r="AB1177" s="24">
        <f>'Bruker data input page'!AM1177*Calibrations!BS$97*10000+Calibrations!BT$97</f>
        <v>394.98759107325992</v>
      </c>
      <c r="AC1177" s="24">
        <f>Calibrations!CA$97*('Bruker data input page'!AO1177*10000)^2+('Bruker data input page'!AO1177*10000)*Calibrations!CB$97+Calibrations!CC$97</f>
        <v>203.51456769529628</v>
      </c>
      <c r="AD1177" s="24">
        <f>'Bruker data input page'!AW1177*10000*Calibrations!CI$97+Calibrations!CJ$97</f>
        <v>127.89708366152176</v>
      </c>
      <c r="AE1177" s="24">
        <f>'Bruker data input page'!AY1177*10000*Calibrations!CP$97+Calibrations!CQ$97</f>
        <v>66.934276334471647</v>
      </c>
      <c r="AF1177" s="24">
        <f>Calibrations!$CW$97*('Bruker data input page'!BA1177*10000)^2+('Bruker data input page'!BA1177*10000)*Calibrations!$CX$97+Calibrations!$CY$97</f>
        <v>65.895924321780186</v>
      </c>
      <c r="AG1177" s="24">
        <f>'Bruker data input page'!BI1177*10000*Calibrations!DD$97+Calibrations!DE$97</f>
        <v>3.0310147047823475</v>
      </c>
      <c r="AH1177" s="24">
        <f>('Bruker data input page'!BK1177*10000)*Calibrations!DK$97+Calibrations!DL$97</f>
        <v>91.540006166971807</v>
      </c>
      <c r="AI1177" s="24">
        <f>Calibrations!DR$97*('Bruker data input page'!BM1177*10000)^2+('Bruker data input page'!BM1177*10000)*Calibrations!DS$97+Calibrations!DT$97</f>
        <v>29.725107834104254</v>
      </c>
      <c r="AJ1177" s="24">
        <f>Calibrations!DY$97*('Bruker data input page'!BO1177*10000)^2+Calibrations!DZ$97*('Bruker data input page'!BO1177*10000)+Calibrations!EA$97</f>
        <v>86.310144870152669</v>
      </c>
      <c r="AK1177" s="21"/>
      <c r="AL1177" s="21"/>
    </row>
    <row r="1178" spans="2:38">
      <c r="B1178" s="27">
        <f>'Bruker data input page'!B1855</f>
        <v>0</v>
      </c>
      <c r="C1178" s="21">
        <f>'Bruker data input page'!G1855</f>
        <v>0</v>
      </c>
      <c r="D1178" s="21">
        <f>'Bruker data input page'!H1855</f>
        <v>0</v>
      </c>
      <c r="E1178" s="26">
        <f>'Bruker data input page'!L1855</f>
        <v>0</v>
      </c>
      <c r="F1178" s="26"/>
      <c r="G1178" s="26" t="str">
        <f>'Bruker data input page'!DK1178</f>
        <v>393-U1560B-41R-3A</v>
      </c>
      <c r="H1178" s="26" t="str">
        <f>'Bruker data input page'!DL1178</f>
        <v>SHLF</v>
      </c>
      <c r="I1178" s="26">
        <f>'Bruker data input page'!DM1178</f>
        <v>0</v>
      </c>
      <c r="J1178" s="26">
        <f>'Bruker data input page'!DN1178</f>
        <v>0</v>
      </c>
      <c r="K1178" s="26" t="str">
        <f>'Bruker data input page'!DO1178</f>
        <v/>
      </c>
      <c r="L1178" s="26">
        <f>'Bruker data input page'!DP1178</f>
        <v>0</v>
      </c>
      <c r="M1178" s="26">
        <f>'Bruker data input page'!DQ1178</f>
        <v>0</v>
      </c>
      <c r="N1178" s="26">
        <f>'Bruker data input page'!DR1178</f>
        <v>0</v>
      </c>
      <c r="O1178" s="26">
        <f>'Bruker data input page'!DS1178</f>
        <v>41</v>
      </c>
      <c r="P1178" s="21" t="str">
        <f>'Bruker data input page'!DT1178</f>
        <v>7A ALT</v>
      </c>
      <c r="Q1178" s="21">
        <f>'Bruker data input page'!A1178</f>
        <v>145</v>
      </c>
      <c r="R1178" s="27">
        <f>'Bruker data input page'!B1178</f>
        <v>44769.943749999999</v>
      </c>
      <c r="S1178" s="22">
        <f>'Bruker data input page'!Y1178*Calibrations!H$97+Calibrations!I$97</f>
        <v>50.470482696047753</v>
      </c>
      <c r="T1178" s="23">
        <f>Calibrations!O$97*('Bruker data input page'!AK1178/0.5993)^2+Calibrations!P$97*('Bruker data input page'!AK1178/0.5993)+Calibrations!Q$97</f>
        <v>1.4091369882795821</v>
      </c>
      <c r="U1178" s="22">
        <f>Calibrations!$V$97*'Bruker data input page'!W1178^2+Calibrations!$W$97*'Bruker data input page'!W1178+Calibrations!$X$97</f>
        <v>19.683969134639991</v>
      </c>
      <c r="V1178" s="23">
        <f>('Bruker data input page'!AS1178/0.69943)*Calibrations!AC$97+Calibrations!AD$97</f>
        <v>9.6451018190322735</v>
      </c>
      <c r="W1178" s="23">
        <f>'Bruker data input page'!U1178*Calibrations!AQ$97+Calibrations!AR$97</f>
        <v>8.2305745764233009</v>
      </c>
      <c r="X1178" s="23">
        <f>Calibrations!AJ$97*('Bruker data input page'!AQ1178/0.77446)^2+('Bruker data input page'!AQ1178/0.77446)*Calibrations!AK$97+Calibrations!AL$97</f>
        <v>0.13880789877103578</v>
      </c>
      <c r="Y1178" s="23">
        <f>('Bruker data input page'!AI1178/0.7147)*Calibrations!AX$97+Calibrations!AY$97</f>
        <v>11.610713450912357</v>
      </c>
      <c r="Z1178" s="23">
        <f>('Bruker data input page'!AG1178/0.8302)*Calibrations!BE$97+Calibrations!BF$97</f>
        <v>0.20002092352791154</v>
      </c>
      <c r="AA1178" s="23">
        <f>((('Bruker data input page'!AA1178/0.436)^2)*Calibrations!BK$97)+(('Bruker data input page'!AA1178/0.436)*Calibrations!BL$97)+Calibrations!BM$97</f>
        <v>9.6681711967933667E-2</v>
      </c>
      <c r="AB1178" s="24">
        <f>'Bruker data input page'!AM1178*Calibrations!BS$97*10000+Calibrations!BT$97</f>
        <v>385.55544912382391</v>
      </c>
      <c r="AC1178" s="24">
        <f>Calibrations!CA$97*('Bruker data input page'!AO1178*10000)^2+('Bruker data input page'!AO1178*10000)*Calibrations!CB$97+Calibrations!CC$97</f>
        <v>299.94658240357683</v>
      </c>
      <c r="AD1178" s="24">
        <f>'Bruker data input page'!AW1178*10000*Calibrations!CI$97+Calibrations!CJ$97</f>
        <v>69.573923658877888</v>
      </c>
      <c r="AE1178" s="24">
        <f>'Bruker data input page'!AY1178*10000*Calibrations!CP$97+Calibrations!CQ$97</f>
        <v>63.850392529263047</v>
      </c>
      <c r="AF1178" s="24">
        <f>Calibrations!$CW$97*('Bruker data input page'!BA1178*10000)^2+('Bruker data input page'!BA1178*10000)*Calibrations!$CX$97+Calibrations!$CY$97</f>
        <v>74.117702441699478</v>
      </c>
      <c r="AG1178" s="24">
        <f>'Bruker data input page'!BI1178*10000*Calibrations!DD$97+Calibrations!DE$97</f>
        <v>1.9009381417320252</v>
      </c>
      <c r="AH1178" s="24">
        <f>('Bruker data input page'!BK1178*10000)*Calibrations!DK$97+Calibrations!DL$97</f>
        <v>94.519539000212987</v>
      </c>
      <c r="AI1178" s="24">
        <f>Calibrations!DR$97*('Bruker data input page'!BM1178*10000)^2+('Bruker data input page'!BM1178*10000)*Calibrations!DS$97+Calibrations!DT$97</f>
        <v>31.845636216163818</v>
      </c>
      <c r="AJ1178" s="24">
        <f>Calibrations!DY$97*('Bruker data input page'!BO1178*10000)^2+Calibrations!DZ$97*('Bruker data input page'!BO1178*10000)+Calibrations!EA$97</f>
        <v>89.705123550835296</v>
      </c>
      <c r="AK1178" s="21"/>
      <c r="AL1178" s="21"/>
    </row>
    <row r="1179" spans="2:38">
      <c r="B1179" s="27">
        <f>'Bruker data input page'!B1856</f>
        <v>0</v>
      </c>
      <c r="C1179" s="21">
        <f>'Bruker data input page'!G1856</f>
        <v>0</v>
      </c>
      <c r="D1179" s="21">
        <f>'Bruker data input page'!H1856</f>
        <v>0</v>
      </c>
      <c r="E1179" s="26">
        <f>'Bruker data input page'!L1856</f>
        <v>0</v>
      </c>
      <c r="F1179" s="26"/>
      <c r="G1179" s="26" t="str">
        <f>'Bruker data input page'!DK1179</f>
        <v>393-U1560B-41R-3A</v>
      </c>
      <c r="H1179" s="26" t="str">
        <f>'Bruker data input page'!DL1179</f>
        <v>SHLF</v>
      </c>
      <c r="I1179" s="26">
        <f>'Bruker data input page'!DM1179</f>
        <v>0</v>
      </c>
      <c r="J1179" s="26">
        <f>'Bruker data input page'!DN1179</f>
        <v>0</v>
      </c>
      <c r="K1179" s="26" t="str">
        <f>'Bruker data input page'!DO1179</f>
        <v/>
      </c>
      <c r="L1179" s="26">
        <f>'Bruker data input page'!DP1179</f>
        <v>0</v>
      </c>
      <c r="M1179" s="26">
        <f>'Bruker data input page'!DQ1179</f>
        <v>0</v>
      </c>
      <c r="N1179" s="26">
        <f>'Bruker data input page'!DR1179</f>
        <v>0</v>
      </c>
      <c r="O1179" s="26">
        <f>'Bruker data input page'!DS1179</f>
        <v>60</v>
      </c>
      <c r="P1179" s="21" t="str">
        <f>'Bruker data input page'!DT1179</f>
        <v>9A ALT HALO</v>
      </c>
      <c r="Q1179" s="21">
        <f>'Bruker data input page'!A1179</f>
        <v>146</v>
      </c>
      <c r="R1179" s="27">
        <f>'Bruker data input page'!B1179</f>
        <v>44769.945833333331</v>
      </c>
      <c r="S1179" s="22">
        <f>'Bruker data input page'!Y1179*Calibrations!H$97+Calibrations!I$97</f>
        <v>41.80268856979491</v>
      </c>
      <c r="T1179" s="23">
        <f>Calibrations!O$97*('Bruker data input page'!AK1179/0.5993)^2+Calibrations!P$97*('Bruker data input page'!AK1179/0.5993)+Calibrations!Q$97</f>
        <v>1.3314607107795977</v>
      </c>
      <c r="U1179" s="22">
        <f>Calibrations!$V$97*'Bruker data input page'!W1179^2+Calibrations!$W$97*'Bruker data input page'!W1179+Calibrations!$X$97</f>
        <v>15.239837133254346</v>
      </c>
      <c r="V1179" s="23">
        <f>('Bruker data input page'!AS1179/0.69943)*Calibrations!AC$97+Calibrations!AD$97</f>
        <v>10.302374937330935</v>
      </c>
      <c r="W1179" s="23">
        <f>'Bruker data input page'!U1179*Calibrations!AQ$97+Calibrations!AR$97</f>
        <v>3.8957975351942995</v>
      </c>
      <c r="X1179" s="23">
        <f>Calibrations!AJ$97*('Bruker data input page'!AQ1179/0.77446)^2+('Bruker data input page'!AQ1179/0.77446)*Calibrations!AK$97+Calibrations!AL$97</f>
        <v>0.15792109379919189</v>
      </c>
      <c r="Y1179" s="23">
        <f>('Bruker data input page'!AI1179/0.7147)*Calibrations!AX$97+Calibrations!AY$97</f>
        <v>10.537811344372553</v>
      </c>
      <c r="Z1179" s="23">
        <f>('Bruker data input page'!AG1179/0.8302)*Calibrations!BE$97+Calibrations!BF$97</f>
        <v>0.11701441131192492</v>
      </c>
      <c r="AA1179" s="23">
        <f>((('Bruker data input page'!AA1179/0.436)^2)*Calibrations!BK$97)+(('Bruker data input page'!AA1179/0.436)*Calibrations!BL$97)+Calibrations!BM$97</f>
        <v>0.10461403248047219</v>
      </c>
      <c r="AB1179" s="24">
        <f>'Bruker data input page'!AM1179*Calibrations!BS$97*10000+Calibrations!BT$97</f>
        <v>394.98759107325992</v>
      </c>
      <c r="AC1179" s="24">
        <f>Calibrations!CA$97*('Bruker data input page'!AO1179*10000)^2+('Bruker data input page'!AO1179*10000)*Calibrations!CB$97+Calibrations!CC$97</f>
        <v>232.23949797488419</v>
      </c>
      <c r="AD1179" s="24">
        <f>'Bruker data input page'!AW1179*10000*Calibrations!CI$97+Calibrations!CJ$97</f>
        <v>59.688642302497577</v>
      </c>
      <c r="AE1179" s="24">
        <f>'Bruker data input page'!AY1179*10000*Calibrations!CP$97+Calibrations!CQ$97</f>
        <v>40.207283355997163</v>
      </c>
      <c r="AF1179" s="24">
        <f>Calibrations!$CW$97*('Bruker data input page'!BA1179*10000)^2+('Bruker data input page'!BA1179*10000)*Calibrations!$CX$97+Calibrations!$CY$97</f>
        <v>76.810841432159478</v>
      </c>
      <c r="AG1179" s="24">
        <f>'Bruker data input page'!BI1179*10000*Calibrations!DD$97+Calibrations!DE$97</f>
        <v>1.9009381417320252</v>
      </c>
      <c r="AH1179" s="24">
        <f>('Bruker data input page'!BK1179*10000)*Calibrations!DK$97+Calibrations!DL$97</f>
        <v>118.35580166614237</v>
      </c>
      <c r="AI1179" s="24">
        <f>Calibrations!DR$97*('Bruker data input page'!BM1179*10000)^2+('Bruker data input page'!BM1179*10000)*Calibrations!DS$97+Calibrations!DT$97</f>
        <v>37.141884889725318</v>
      </c>
      <c r="AJ1179" s="24">
        <f>Calibrations!DY$97*('Bruker data input page'!BO1179*10000)^2+Calibrations!DZ$97*('Bruker data input page'!BO1179*10000)+Calibrations!EA$97</f>
        <v>98.170907307000647</v>
      </c>
      <c r="AK1179" s="21"/>
      <c r="AL1179" s="21"/>
    </row>
    <row r="1180" spans="2:38">
      <c r="B1180" s="27">
        <f>'Bruker data input page'!B1857</f>
        <v>0</v>
      </c>
      <c r="C1180" s="21">
        <f>'Bruker data input page'!G1857</f>
        <v>0</v>
      </c>
      <c r="D1180" s="21">
        <f>'Bruker data input page'!H1857</f>
        <v>0</v>
      </c>
      <c r="E1180" s="26">
        <f>'Bruker data input page'!L1857</f>
        <v>0</v>
      </c>
      <c r="F1180" s="26"/>
      <c r="G1180" s="26" t="str">
        <f>'Bruker data input page'!DK1180</f>
        <v>393-U1560B-41R-3A</v>
      </c>
      <c r="H1180" s="26" t="str">
        <f>'Bruker data input page'!DL1180</f>
        <v>SHLF</v>
      </c>
      <c r="I1180" s="26">
        <f>'Bruker data input page'!DM1180</f>
        <v>0</v>
      </c>
      <c r="J1180" s="26">
        <f>'Bruker data input page'!DN1180</f>
        <v>0</v>
      </c>
      <c r="K1180" s="26" t="str">
        <f>'Bruker data input page'!DO1180</f>
        <v/>
      </c>
      <c r="L1180" s="26">
        <f>'Bruker data input page'!DP1180</f>
        <v>0</v>
      </c>
      <c r="M1180" s="26">
        <f>'Bruker data input page'!DQ1180</f>
        <v>0</v>
      </c>
      <c r="N1180" s="26">
        <f>'Bruker data input page'!DR1180</f>
        <v>0</v>
      </c>
      <c r="O1180" s="26">
        <f>'Bruker data input page'!DS1180</f>
        <v>74</v>
      </c>
      <c r="P1180" s="21" t="str">
        <f>'Bruker data input page'!DT1180</f>
        <v>11A ALT</v>
      </c>
      <c r="Q1180" s="21">
        <f>'Bruker data input page'!A1180</f>
        <v>147</v>
      </c>
      <c r="R1180" s="27">
        <f>'Bruker data input page'!B1180</f>
        <v>44769.947916666664</v>
      </c>
      <c r="S1180" s="22">
        <f>'Bruker data input page'!Y1180*Calibrations!H$97+Calibrations!I$97</f>
        <v>52.878744555147144</v>
      </c>
      <c r="T1180" s="23">
        <f>Calibrations!O$97*('Bruker data input page'!AK1180/0.5993)^2+Calibrations!P$97*('Bruker data input page'!AK1180/0.5993)+Calibrations!Q$97</f>
        <v>1.3036744887045544</v>
      </c>
      <c r="U1180" s="22">
        <f>Calibrations!$V$97*'Bruker data input page'!W1180^2+Calibrations!$W$97*'Bruker data input page'!W1180+Calibrations!$X$97</f>
        <v>19.867763097273254</v>
      </c>
      <c r="V1180" s="23">
        <f>('Bruker data input page'!AS1180/0.69943)*Calibrations!AC$97+Calibrations!AD$97</f>
        <v>9.342874197305278</v>
      </c>
      <c r="W1180" s="23">
        <f>'Bruker data input page'!U1180*Calibrations!AQ$97+Calibrations!AR$97</f>
        <v>9.4296418441500869</v>
      </c>
      <c r="X1180" s="23">
        <f>Calibrations!AJ$97*('Bruker data input page'!AQ1180/0.77446)^2+('Bruker data input page'!AQ1180/0.77446)*Calibrations!AK$97+Calibrations!AL$97</f>
        <v>0.14327881606404291</v>
      </c>
      <c r="Y1180" s="23">
        <f>('Bruker data input page'!AI1180/0.7147)*Calibrations!AX$97+Calibrations!AY$97</f>
        <v>11.715004346751687</v>
      </c>
      <c r="Z1180" s="23">
        <f>('Bruker data input page'!AG1180/0.8302)*Calibrations!BE$97+Calibrations!BF$97</f>
        <v>0.18689080250465548</v>
      </c>
      <c r="AA1180" s="23">
        <f>((('Bruker data input page'!AA1180/0.436)^2)*Calibrations!BK$97)+(('Bruker data input page'!AA1180/0.436)*Calibrations!BL$97)+Calibrations!BM$97</f>
        <v>8.1104817937520765E-2</v>
      </c>
      <c r="AB1180" s="24">
        <f>'Bruker data input page'!AM1180*Calibrations!BS$97*10000+Calibrations!BT$97</f>
        <v>329.82006487715694</v>
      </c>
      <c r="AC1180" s="24">
        <f>Calibrations!CA$97*('Bruker data input page'!AO1180*10000)^2+('Bruker data input page'!AO1180*10000)*Calibrations!CB$97+Calibrations!CC$97</f>
        <v>281.66346922687052</v>
      </c>
      <c r="AD1180" s="24">
        <f>'Bruker data input page'!AW1180*10000*Calibrations!CI$97+Calibrations!CJ$97</f>
        <v>119.98885857641751</v>
      </c>
      <c r="AE1180" s="24">
        <f>'Bruker data input page'!AY1180*10000*Calibrations!CP$97+Calibrations!CQ$97</f>
        <v>59.738547455651592</v>
      </c>
      <c r="AF1180" s="24">
        <f>Calibrations!$CW$97*('Bruker data input page'!BA1180*10000)^2+('Bruker data input page'!BA1180*10000)*Calibrations!$CX$97+Calibrations!$CY$97</f>
        <v>63.107877898960666</v>
      </c>
      <c r="AG1180" s="24">
        <f>'Bruker data input page'!BI1180*10000*Calibrations!DD$97+Calibrations!DE$97</f>
        <v>4.1610912678326706</v>
      </c>
      <c r="AH1180" s="24">
        <f>('Bruker data input page'!BK1180*10000)*Calibrations!DK$97+Calibrations!DL$97</f>
        <v>94.519539000212987</v>
      </c>
      <c r="AI1180" s="24">
        <f>Calibrations!DR$97*('Bruker data input page'!BM1180*10000)^2+('Bruker data input page'!BM1180*10000)*Calibrations!DS$97+Calibrations!DT$97</f>
        <v>29.725107834104254</v>
      </c>
      <c r="AJ1180" s="24">
        <f>Calibrations!DY$97*('Bruker data input page'!BO1180*10000)^2+Calibrations!DZ$97*('Bruker data input page'!BO1180*10000)+Calibrations!EA$97</f>
        <v>84.610798705907811</v>
      </c>
      <c r="AK1180" s="21"/>
      <c r="AL1180" s="21"/>
    </row>
    <row r="1181" spans="2:38">
      <c r="B1181" s="27">
        <f>'Bruker data input page'!B1858</f>
        <v>0</v>
      </c>
      <c r="C1181" s="21">
        <f>'Bruker data input page'!G1858</f>
        <v>0</v>
      </c>
      <c r="D1181" s="21">
        <f>'Bruker data input page'!H1858</f>
        <v>0</v>
      </c>
      <c r="E1181" s="26">
        <f>'Bruker data input page'!L1858</f>
        <v>0</v>
      </c>
      <c r="F1181" s="26"/>
      <c r="G1181" s="26" t="str">
        <f>'Bruker data input page'!DK1181</f>
        <v>393-U1560B-41R-3A</v>
      </c>
      <c r="H1181" s="26" t="str">
        <f>'Bruker data input page'!DL1181</f>
        <v>SHLF</v>
      </c>
      <c r="I1181" s="26">
        <f>'Bruker data input page'!DM1181</f>
        <v>0</v>
      </c>
      <c r="J1181" s="26">
        <f>'Bruker data input page'!DN1181</f>
        <v>0</v>
      </c>
      <c r="K1181" s="26" t="str">
        <f>'Bruker data input page'!DO1181</f>
        <v/>
      </c>
      <c r="L1181" s="26">
        <f>'Bruker data input page'!DP1181</f>
        <v>0</v>
      </c>
      <c r="M1181" s="26">
        <f>'Bruker data input page'!DQ1181</f>
        <v>0</v>
      </c>
      <c r="N1181" s="26">
        <f>'Bruker data input page'!DR1181</f>
        <v>0</v>
      </c>
      <c r="O1181" s="26">
        <f>'Bruker data input page'!DS1181</f>
        <v>80</v>
      </c>
      <c r="P1181" s="21" t="str">
        <f>'Bruker data input page'!DT1181</f>
        <v>12A BKGD</v>
      </c>
      <c r="Q1181" s="21">
        <f>'Bruker data input page'!A1181</f>
        <v>148</v>
      </c>
      <c r="R1181" s="27">
        <f>'Bruker data input page'!B1181</f>
        <v>44769.949305555558</v>
      </c>
      <c r="S1181" s="22">
        <f>'Bruker data input page'!Y1181*Calibrations!H$97+Calibrations!I$97</f>
        <v>50.407273099667037</v>
      </c>
      <c r="T1181" s="23">
        <f>Calibrations!O$97*('Bruker data input page'!AK1181/0.5993)^2+Calibrations!P$97*('Bruker data input page'!AK1181/0.5993)+Calibrations!Q$97</f>
        <v>1.275467411390472</v>
      </c>
      <c r="U1181" s="22">
        <f>Calibrations!$V$97*'Bruker data input page'!W1181^2+Calibrations!$W$97*'Bruker data input page'!W1181+Calibrations!$X$97</f>
        <v>18.546823765475935</v>
      </c>
      <c r="V1181" s="23">
        <f>('Bruker data input page'!AS1181/0.69943)*Calibrations!AC$97+Calibrations!AD$97</f>
        <v>8.7198535428023423</v>
      </c>
      <c r="W1181" s="23">
        <f>'Bruker data input page'!U1181*Calibrations!AQ$97+Calibrations!AR$97</f>
        <v>8.2588015711166456</v>
      </c>
      <c r="X1181" s="23">
        <f>Calibrations!AJ$97*('Bruker data input page'!AQ1181/0.77446)^2+('Bruker data input page'!AQ1181/0.77446)*Calibrations!AK$97+Calibrations!AL$97</f>
        <v>0.15484961971536171</v>
      </c>
      <c r="Y1181" s="23">
        <f>('Bruker data input page'!AI1181/0.7147)*Calibrations!AX$97+Calibrations!AY$97</f>
        <v>13.175838135917211</v>
      </c>
      <c r="Z1181" s="23">
        <f>('Bruker data input page'!AG1181/0.8302)*Calibrations!BE$97+Calibrations!BF$97</f>
        <v>0.12501322067091999</v>
      </c>
      <c r="AA1181" s="23">
        <f>((('Bruker data input page'!AA1181/0.436)^2)*Calibrations!BK$97)+(('Bruker data input page'!AA1181/0.436)*Calibrations!BL$97)+Calibrations!BM$97</f>
        <v>0.10687467524039228</v>
      </c>
      <c r="AB1181" s="24">
        <f>'Bruker data input page'!AM1181*Calibrations!BS$97*10000+Calibrations!BT$97</f>
        <v>377.8382420742854</v>
      </c>
      <c r="AC1181" s="24">
        <f>Calibrations!CA$97*('Bruker data input page'!AO1181*10000)^2+('Bruker data input page'!AO1181*10000)*Calibrations!CB$97+Calibrations!CC$97</f>
        <v>338.5356242861767</v>
      </c>
      <c r="AD1181" s="24">
        <f>'Bruker data input page'!AW1181*10000*Calibrations!CI$97+Calibrations!CJ$97</f>
        <v>119.98885857641751</v>
      </c>
      <c r="AE1181" s="24">
        <f>'Bruker data input page'!AY1181*10000*Calibrations!CP$97+Calibrations!CQ$97</f>
        <v>73.102043944888834</v>
      </c>
      <c r="AF1181" s="24">
        <f>Calibrations!$CW$97*('Bruker data input page'!BA1181*10000)^2+('Bruker data input page'!BA1181*10000)*Calibrations!$CX$97+Calibrations!$CY$97</f>
        <v>71.400836593149606</v>
      </c>
      <c r="AG1181" s="24">
        <f>'Bruker data input page'!BI1181*10000*Calibrations!DD$97+Calibrations!DE$97</f>
        <v>3.0310147047823475</v>
      </c>
      <c r="AH1181" s="24">
        <f>('Bruker data input page'!BK1181*10000)*Calibrations!DK$97+Calibrations!DL$97</f>
        <v>97.499071833454153</v>
      </c>
      <c r="AI1181" s="24">
        <f>Calibrations!DR$97*('Bruker data input page'!BM1181*10000)^2+('Bruker data input page'!BM1181*10000)*Calibrations!DS$97+Calibrations!DT$97</f>
        <v>31.845636216163818</v>
      </c>
      <c r="AJ1181" s="24">
        <f>Calibrations!DY$97*('Bruker data input page'!BO1181*10000)^2+Calibrations!DZ$97*('Bruker data input page'!BO1181*10000)+Calibrations!EA$97</f>
        <v>90.553094544379476</v>
      </c>
      <c r="AK1181" s="21"/>
      <c r="AL1181" s="21"/>
    </row>
    <row r="1182" spans="2:38">
      <c r="B1182" s="27">
        <f>'Bruker data input page'!B1859</f>
        <v>0</v>
      </c>
      <c r="C1182" s="21">
        <f>'Bruker data input page'!G1859</f>
        <v>0</v>
      </c>
      <c r="D1182" s="21">
        <f>'Bruker data input page'!H1859</f>
        <v>0</v>
      </c>
      <c r="E1182" s="26">
        <f>'Bruker data input page'!L1859</f>
        <v>0</v>
      </c>
      <c r="F1182" s="26"/>
      <c r="G1182" s="26"/>
      <c r="H1182" s="26"/>
      <c r="I1182" s="26"/>
      <c r="J1182" s="26"/>
      <c r="K1182" s="26"/>
      <c r="L1182" s="26"/>
      <c r="M1182" s="26"/>
      <c r="N1182" s="26"/>
      <c r="O1182" s="26"/>
      <c r="P1182" s="21"/>
      <c r="Q1182" s="21"/>
      <c r="R1182" s="27"/>
      <c r="S1182" s="22"/>
      <c r="T1182" s="23"/>
      <c r="U1182" s="22"/>
      <c r="V1182" s="23"/>
      <c r="W1182" s="23"/>
      <c r="X1182" s="23"/>
      <c r="Y1182" s="23"/>
      <c r="Z1182" s="23"/>
      <c r="AA1182" s="23"/>
      <c r="AB1182" s="24"/>
      <c r="AC1182" s="24"/>
      <c r="AD1182" s="24"/>
      <c r="AE1182" s="24"/>
      <c r="AF1182" s="24"/>
      <c r="AG1182" s="24"/>
      <c r="AH1182" s="24"/>
      <c r="AI1182" s="24"/>
      <c r="AJ1182" s="24"/>
      <c r="AK1182" s="21"/>
      <c r="AL1182" s="21"/>
    </row>
    <row r="1183" spans="2:38">
      <c r="B1183" s="27">
        <f>'Bruker data input page'!B1860</f>
        <v>0</v>
      </c>
      <c r="C1183" s="21">
        <f>'Bruker data input page'!G1860</f>
        <v>0</v>
      </c>
      <c r="D1183" s="21">
        <f>'Bruker data input page'!H1860</f>
        <v>0</v>
      </c>
      <c r="E1183" s="26">
        <f>'Bruker data input page'!L1860</f>
        <v>0</v>
      </c>
      <c r="F1183" s="26"/>
      <c r="G1183" s="26" t="str">
        <f>'Bruker data input page'!DK1183</f>
        <v>393 U1558D 5R2W 6/8</v>
      </c>
      <c r="H1183" s="26" t="str">
        <f>'Bruker data input page'!DL1183</f>
        <v>SHLF</v>
      </c>
      <c r="I1183" s="26">
        <f>'Bruker data input page'!DM1183</f>
        <v>0</v>
      </c>
      <c r="J1183" s="26">
        <f>'Bruker data input page'!DN1183</f>
        <v>0</v>
      </c>
      <c r="K1183" s="26">
        <f>'Bruker data input page'!DO1183</f>
        <v>0</v>
      </c>
      <c r="L1183" s="26">
        <f>'Bruker data input page'!DP1183</f>
        <v>0</v>
      </c>
      <c r="M1183" s="26">
        <f>'Bruker data input page'!DQ1183</f>
        <v>0</v>
      </c>
      <c r="N1183" s="26">
        <f>'Bruker data input page'!DR1183</f>
        <v>0</v>
      </c>
      <c r="O1183" s="26" t="str">
        <f>'Bruker data input page'!DS1183</f>
        <v/>
      </c>
      <c r="P1183" s="21" t="str">
        <f>'Bruker data input page'!DT1183</f>
        <v>Spot analysis, Jryan</v>
      </c>
      <c r="Q1183" s="21">
        <f>'Bruker data input page'!A1183</f>
        <v>75</v>
      </c>
      <c r="R1183" s="27">
        <f>'Bruker data input page'!B1183</f>
        <v>44746.695833333331</v>
      </c>
      <c r="S1183" s="22">
        <f>'Bruker data input page'!Y1183*Calibrations!H$97+Calibrations!I$97</f>
        <v>44.692151303597171</v>
      </c>
      <c r="T1183" s="23">
        <f>Calibrations!O$97*('Bruker data input page'!AK1183/0.5993)^2+Calibrations!P$97*('Bruker data input page'!AK1183/0.5993)+Calibrations!Q$97</f>
        <v>1.0772865699455567</v>
      </c>
      <c r="U1183" s="22">
        <f>Calibrations!$V$97*'Bruker data input page'!W1183^2+Calibrations!$W$97*'Bruker data input page'!W1183+Calibrations!$X$97</f>
        <v>15.484838103841213</v>
      </c>
      <c r="V1183" s="23">
        <f>('Bruker data input page'!AS1183/0.69943)*Calibrations!AC$97+Calibrations!AD$97</f>
        <v>11.352256128044473</v>
      </c>
      <c r="W1183" s="23">
        <f>'Bruker data input page'!U1183*Calibrations!AQ$97+Calibrations!AR$97</f>
        <v>4.5568118835267537</v>
      </c>
      <c r="X1183" s="23">
        <f>Calibrations!AJ$97*('Bruker data input page'!AQ1183/0.77446)^2+('Bruker data input page'!AQ1183/0.77446)*Calibrations!AK$97+Calibrations!AL$97</f>
        <v>0.18520416068525108</v>
      </c>
      <c r="Y1183" s="23">
        <f>('Bruker data input page'!AI1183/0.7147)*Calibrations!AX$97+Calibrations!AY$97</f>
        <v>12.718480689053926</v>
      </c>
      <c r="Z1183" s="23">
        <f>('Bruker data input page'!AG1183/0.8302)*Calibrations!BE$97+Calibrations!BF$97</f>
        <v>0.74243075062655894</v>
      </c>
      <c r="AA1183" s="23">
        <f>((('Bruker data input page'!AA1183/0.436)^2)*Calibrations!BK$97)+(('Bruker data input page'!AA1183/0.436)*Calibrations!BL$97)+Calibrations!BM$97</f>
        <v>0.10084063081455438</v>
      </c>
      <c r="AB1183" s="24">
        <f>'Bruker data input page'!AM1183*Calibrations!BS$97*10000+Calibrations!BT$97</f>
        <v>298.95123667900288</v>
      </c>
      <c r="AC1183" s="24">
        <f>Calibrations!CA$97*('Bruker data input page'!AO1183*10000)^2+('Bruker data input page'!AO1183*10000)*Calibrations!CB$97+Calibrations!CC$97</f>
        <v>322.5148979033014</v>
      </c>
      <c r="AD1183" s="24">
        <f>'Bruker data input page'!AW1183*10000*Calibrations!CI$97+Calibrations!CJ$97</f>
        <v>92.310070778552628</v>
      </c>
      <c r="AE1183" s="24">
        <f>'Bruker data input page'!AY1183*10000*Calibrations!CP$97+Calibrations!CQ$97</f>
        <v>93.661269312946104</v>
      </c>
      <c r="AF1183" s="24">
        <f>Calibrations!$CW$97*('Bruker data input page'!BA1183*10000)^2+('Bruker data input page'!BA1183*10000)*Calibrations!$CX$97+Calibrations!$CY$97</f>
        <v>84.74789725500014</v>
      </c>
      <c r="AG1183" s="24">
        <f>'Bruker data input page'!BI1183*10000*Calibrations!DD$97+Calibrations!DE$97</f>
        <v>9.8114740830842848</v>
      </c>
      <c r="AH1183" s="24">
        <f>('Bruker data input page'!BK1183*10000)*Calibrations!DK$97+Calibrations!DL$97</f>
        <v>109.41720316641884</v>
      </c>
      <c r="AI1183" s="24">
        <f>Calibrations!DR$97*('Bruker data input page'!BM1183*10000)^2+('Bruker data input page'!BM1183*10000)*Calibrations!DS$97+Calibrations!DT$97</f>
        <v>30.785516947465101</v>
      </c>
      <c r="AJ1183" s="24">
        <f>Calibrations!DY$97*('Bruker data input page'!BO1183*10000)^2+Calibrations!DZ$97*('Bruker data input page'!BO1183*10000)+Calibrations!EA$97</f>
        <v>75.242267651044003</v>
      </c>
      <c r="AK1183" s="21"/>
      <c r="AL1183" s="21"/>
    </row>
    <row r="1184" spans="2:38">
      <c r="B1184" s="27">
        <f>'Bruker data input page'!B1861</f>
        <v>0</v>
      </c>
      <c r="C1184" s="21">
        <f>'Bruker data input page'!G1861</f>
        <v>0</v>
      </c>
      <c r="D1184" s="21">
        <f>'Bruker data input page'!H1861</f>
        <v>0</v>
      </c>
      <c r="E1184" s="26">
        <f>'Bruker data input page'!L1861</f>
        <v>0</v>
      </c>
      <c r="F1184" s="26"/>
      <c r="G1184" s="26" t="str">
        <f>'Bruker data input page'!DK1184</f>
        <v>393 U1558D 5R2W 6/8</v>
      </c>
      <c r="H1184" s="26" t="str">
        <f>'Bruker data input page'!DL1184</f>
        <v>SHLF</v>
      </c>
      <c r="I1184" s="26">
        <f>'Bruker data input page'!DM1184</f>
        <v>0</v>
      </c>
      <c r="J1184" s="26">
        <f>'Bruker data input page'!DN1184</f>
        <v>0</v>
      </c>
      <c r="K1184" s="26">
        <f>'Bruker data input page'!DO1184</f>
        <v>0</v>
      </c>
      <c r="L1184" s="26">
        <f>'Bruker data input page'!DP1184</f>
        <v>0</v>
      </c>
      <c r="M1184" s="26">
        <f>'Bruker data input page'!DQ1184</f>
        <v>0</v>
      </c>
      <c r="N1184" s="26">
        <f>'Bruker data input page'!DR1184</f>
        <v>0</v>
      </c>
      <c r="O1184" s="26" t="str">
        <f>'Bruker data input page'!DS1184</f>
        <v/>
      </c>
      <c r="P1184" s="21" t="str">
        <f>'Bruker data input page'!DT1184</f>
        <v>Spot analysis, Jryan</v>
      </c>
      <c r="Q1184" s="21">
        <f>'Bruker data input page'!A1184</f>
        <v>76</v>
      </c>
      <c r="R1184" s="27">
        <f>'Bruker data input page'!B1184</f>
        <v>44746.697222222225</v>
      </c>
      <c r="S1184" s="22">
        <f>'Bruker data input page'!Y1184*Calibrations!H$97+Calibrations!I$97</f>
        <v>44.88807728937126</v>
      </c>
      <c r="T1184" s="23">
        <f>Calibrations!O$97*('Bruker data input page'!AK1184/0.5993)^2+Calibrations!P$97*('Bruker data input page'!AK1184/0.5993)+Calibrations!Q$97</f>
        <v>1.1034095566240563</v>
      </c>
      <c r="U1184" s="22">
        <f>Calibrations!$V$97*'Bruker data input page'!W1184^2+Calibrations!$W$97*'Bruker data input page'!W1184+Calibrations!$X$97</f>
        <v>15.476116907929722</v>
      </c>
      <c r="V1184" s="23">
        <f>('Bruker data input page'!AS1184/0.69943)*Calibrations!AC$97+Calibrations!AD$97</f>
        <v>11.384781576858902</v>
      </c>
      <c r="W1184" s="23">
        <f>'Bruker data input page'!U1184*Calibrations!AQ$97+Calibrations!AR$97</f>
        <v>6.1653639098870991</v>
      </c>
      <c r="X1184" s="23">
        <f>Calibrations!AJ$97*('Bruker data input page'!AQ1184/0.77446)^2+('Bruker data input page'!AQ1184/0.77446)*Calibrations!AK$97+Calibrations!AL$97</f>
        <v>0.18397340100555981</v>
      </c>
      <c r="Y1184" s="23">
        <f>('Bruker data input page'!AI1184/0.7147)*Calibrations!AX$97+Calibrations!AY$97</f>
        <v>12.762937538083246</v>
      </c>
      <c r="Z1184" s="23">
        <f>('Bruker data input page'!AG1184/0.8302)*Calibrations!BE$97+Calibrations!BF$97</f>
        <v>0.754806266993306</v>
      </c>
      <c r="AA1184" s="23">
        <f>((('Bruker data input page'!AA1184/0.436)^2)*Calibrations!BK$97)+(('Bruker data input page'!AA1184/0.436)*Calibrations!BL$97)+Calibrations!BM$97</f>
        <v>0.1125151316664046</v>
      </c>
      <c r="AB1184" s="24">
        <f>'Bruker data input page'!AM1184*Calibrations!BS$97*10000+Calibrations!BT$97</f>
        <v>334.96486957684931</v>
      </c>
      <c r="AC1184" s="24">
        <f>Calibrations!CA$97*('Bruker data input page'!AO1184*10000)^2+('Bruker data input page'!AO1184*10000)*Calibrations!CB$97+Calibrations!CC$97</f>
        <v>367.64625779628238</v>
      </c>
      <c r="AD1184" s="24">
        <f>'Bruker data input page'!AW1184*10000*Calibrations!CI$97+Calibrations!CJ$97</f>
        <v>95.275655185466718</v>
      </c>
      <c r="AE1184" s="24">
        <f>'Bruker data input page'!AY1184*10000*Calibrations!CP$97+Calibrations!CQ$97</f>
        <v>92.633308044543256</v>
      </c>
      <c r="AF1184" s="24">
        <f>Calibrations!$CW$97*('Bruker data input page'!BA1184*10000)^2+('Bruker data input page'!BA1184*10000)*Calibrations!$CX$97+Calibrations!$CY$97</f>
        <v>88.636347020367126</v>
      </c>
      <c r="AG1184" s="24">
        <f>'Bruker data input page'!BI1184*10000*Calibrations!DD$97+Calibrations!DE$97</f>
        <v>7.5513209569836386</v>
      </c>
      <c r="AH1184" s="24">
        <f>('Bruker data input page'!BK1184*10000)*Calibrations!DK$97+Calibrations!DL$97</f>
        <v>106.43767033317768</v>
      </c>
      <c r="AI1184" s="24">
        <f>Calibrations!DR$97*('Bruker data input page'!BM1184*10000)^2+('Bruker data input page'!BM1184*10000)*Calibrations!DS$97+Calibrations!DT$97</f>
        <v>31.845636216163818</v>
      </c>
      <c r="AJ1184" s="24">
        <f>Calibrations!DY$97*('Bruker data input page'!BO1184*10000)^2+Calibrations!DZ$97*('Bruker data input page'!BO1184*10000)+Calibrations!EA$97</f>
        <v>82.910214659060614</v>
      </c>
      <c r="AK1184" s="21"/>
      <c r="AL1184" s="21"/>
    </row>
    <row r="1185" spans="2:38">
      <c r="B1185" s="27">
        <f>'Bruker data input page'!B1862</f>
        <v>0</v>
      </c>
      <c r="C1185" s="21">
        <f>'Bruker data input page'!G1862</f>
        <v>0</v>
      </c>
      <c r="D1185" s="21">
        <f>'Bruker data input page'!H1862</f>
        <v>0</v>
      </c>
      <c r="E1185" s="26">
        <f>'Bruker data input page'!L1862</f>
        <v>0</v>
      </c>
      <c r="F1185" s="26"/>
      <c r="G1185" s="26" t="str">
        <f>'Bruker data input page'!DK1185</f>
        <v>393 U1558D 5R2W 6/8</v>
      </c>
      <c r="H1185" s="26" t="str">
        <f>'Bruker data input page'!DL1185</f>
        <v>SHLF</v>
      </c>
      <c r="I1185" s="26">
        <f>'Bruker data input page'!DM1185</f>
        <v>0</v>
      </c>
      <c r="J1185" s="26">
        <f>'Bruker data input page'!DN1185</f>
        <v>0</v>
      </c>
      <c r="K1185" s="26">
        <f>'Bruker data input page'!DO1185</f>
        <v>0</v>
      </c>
      <c r="L1185" s="26">
        <f>'Bruker data input page'!DP1185</f>
        <v>0</v>
      </c>
      <c r="M1185" s="26">
        <f>'Bruker data input page'!DQ1185</f>
        <v>0</v>
      </c>
      <c r="N1185" s="26">
        <f>'Bruker data input page'!DR1185</f>
        <v>0</v>
      </c>
      <c r="O1185" s="26" t="str">
        <f>'Bruker data input page'!DS1185</f>
        <v/>
      </c>
      <c r="P1185" s="21" t="str">
        <f>'Bruker data input page'!DT1185</f>
        <v>Spot analysis, Jryan</v>
      </c>
      <c r="Q1185" s="21">
        <f>'Bruker data input page'!A1185</f>
        <v>77</v>
      </c>
      <c r="R1185" s="27">
        <f>'Bruker data input page'!B1185</f>
        <v>44746.698611111111</v>
      </c>
      <c r="S1185" s="22">
        <f>'Bruker data input page'!Y1185*Calibrations!H$97+Calibrations!I$97</f>
        <v>44.822729022436306</v>
      </c>
      <c r="T1185" s="23">
        <f>Calibrations!O$97*('Bruker data input page'!AK1185/0.5993)^2+Calibrations!P$97*('Bruker data input page'!AK1185/0.5993)+Calibrations!Q$97</f>
        <v>1.102503413740912</v>
      </c>
      <c r="U1185" s="22">
        <f>Calibrations!$V$97*'Bruker data input page'!W1185^2+Calibrations!$W$97*'Bruker data input page'!W1185+Calibrations!$X$97</f>
        <v>15.717975548553946</v>
      </c>
      <c r="V1185" s="23">
        <f>('Bruker data input page'!AS1185/0.69943)*Calibrations!AC$97+Calibrations!AD$97</f>
        <v>11.367511427045931</v>
      </c>
      <c r="W1185" s="23">
        <f>'Bruker data input page'!U1185*Calibrations!AQ$97+Calibrations!AR$97</f>
        <v>5.3647612727286624</v>
      </c>
      <c r="X1185" s="23">
        <f>Calibrations!AJ$97*('Bruker data input page'!AQ1185/0.77446)^2+('Bruker data input page'!AQ1185/0.77446)*Calibrations!AK$97+Calibrations!AL$97</f>
        <v>0.18422153466987867</v>
      </c>
      <c r="Y1185" s="23">
        <f>('Bruker data input page'!AI1185/0.7147)*Calibrations!AX$97+Calibrations!AY$97</f>
        <v>12.785013713114928</v>
      </c>
      <c r="Z1185" s="23">
        <f>('Bruker data input page'!AG1185/0.8302)*Calibrations!BE$97+Calibrations!BF$97</f>
        <v>0.75571179258111665</v>
      </c>
      <c r="AA1185" s="23">
        <f>((('Bruker data input page'!AA1185/0.436)^2)*Calibrations!BK$97)+(('Bruker data input page'!AA1185/0.436)*Calibrations!BL$97)+Calibrations!BM$97</f>
        <v>0.12971320366030625</v>
      </c>
      <c r="AB1185" s="24">
        <f>'Bruker data input page'!AM1185*Calibrations!BS$97*10000+Calibrations!BT$97</f>
        <v>280.08695278013096</v>
      </c>
      <c r="AC1185" s="24">
        <f>Calibrations!CA$97*('Bruker data input page'!AO1185*10000)^2+('Bruker data input page'!AO1185*10000)*Calibrations!CB$97+Calibrations!CC$97</f>
        <v>392.23596353884864</v>
      </c>
      <c r="AD1185" s="24">
        <f>'Bruker data input page'!AW1185*10000*Calibrations!CI$97+Calibrations!CJ$97</f>
        <v>93.298598914190649</v>
      </c>
      <c r="AE1185" s="24">
        <f>'Bruker data input page'!AY1185*10000*Calibrations!CP$97+Calibrations!CQ$97</f>
        <v>94.68923058134898</v>
      </c>
      <c r="AF1185" s="24">
        <f>Calibrations!$CW$97*('Bruker data input page'!BA1185*10000)^2+('Bruker data input page'!BA1185*10000)*Calibrations!$CX$97+Calibrations!$CY$97</f>
        <v>83.439883904166209</v>
      </c>
      <c r="AG1185" s="24">
        <f>'Bruker data input page'!BI1185*10000*Calibrations!DD$97+Calibrations!DE$97</f>
        <v>9.8114740830842848</v>
      </c>
      <c r="AH1185" s="24">
        <f>('Bruker data input page'!BK1185*10000)*Calibrations!DK$97+Calibrations!DL$97</f>
        <v>111.40355838857963</v>
      </c>
      <c r="AI1185" s="24">
        <f>Calibrations!DR$97*('Bruker data input page'!BM1185*10000)^2+('Bruker data input page'!BM1185*10000)*Calibrations!DS$97+Calibrations!DT$97</f>
        <v>28.664408876081268</v>
      </c>
      <c r="AJ1185" s="24">
        <f>Calibrations!DY$97*('Bruker data input page'!BO1185*10000)^2+Calibrations!DZ$97*('Bruker data input page'!BO1185*10000)+Calibrations!EA$97</f>
        <v>82.05945842966112</v>
      </c>
      <c r="AK1185" s="21"/>
      <c r="AL1185" s="21"/>
    </row>
    <row r="1186" spans="2:38">
      <c r="B1186" s="27">
        <f>'Bruker data input page'!B1863</f>
        <v>0</v>
      </c>
      <c r="C1186" s="21">
        <f>'Bruker data input page'!G1863</f>
        <v>0</v>
      </c>
      <c r="D1186" s="21">
        <f>'Bruker data input page'!H1863</f>
        <v>0</v>
      </c>
      <c r="E1186" s="26">
        <f>'Bruker data input page'!L1863</f>
        <v>0</v>
      </c>
      <c r="F1186" s="26"/>
      <c r="G1186" s="26" t="str">
        <f>'Bruker data input page'!DK1186</f>
        <v>393 U1558D 5R2W 63/66</v>
      </c>
      <c r="H1186" s="26" t="str">
        <f>'Bruker data input page'!DL1186</f>
        <v>SHLF</v>
      </c>
      <c r="I1186" s="26">
        <f>'Bruker data input page'!DM1186</f>
        <v>0</v>
      </c>
      <c r="J1186" s="26">
        <f>'Bruker data input page'!DN1186</f>
        <v>0</v>
      </c>
      <c r="K1186" s="26">
        <f>'Bruker data input page'!DO1186</f>
        <v>0</v>
      </c>
      <c r="L1186" s="26">
        <f>'Bruker data input page'!DP1186</f>
        <v>0</v>
      </c>
      <c r="M1186" s="26">
        <f>'Bruker data input page'!DQ1186</f>
        <v>0</v>
      </c>
      <c r="N1186" s="26">
        <f>'Bruker data input page'!DR1186</f>
        <v>0</v>
      </c>
      <c r="O1186" s="26" t="str">
        <f>'Bruker data input page'!DS1186</f>
        <v/>
      </c>
      <c r="P1186" s="21" t="str">
        <f>'Bruker data input page'!DT1186</f>
        <v>Spot analysis, Jryan</v>
      </c>
      <c r="Q1186" s="21">
        <f>'Bruker data input page'!A1186</f>
        <v>78</v>
      </c>
      <c r="R1186" s="27">
        <f>'Bruker data input page'!B1186</f>
        <v>44746.7</v>
      </c>
      <c r="S1186" s="22">
        <f>'Bruker data input page'!Y1186*Calibrations!H$97+Calibrations!I$97</f>
        <v>49.042207210911151</v>
      </c>
      <c r="T1186" s="23">
        <f>Calibrations!O$97*('Bruker data input page'!AK1186/0.5993)^2+Calibrations!P$97*('Bruker data input page'!AK1186/0.5993)+Calibrations!Q$97</f>
        <v>1.186136035867783</v>
      </c>
      <c r="U1186" s="22">
        <f>Calibrations!$V$97*'Bruker data input page'!W1186^2+Calibrations!$W$97*'Bruker data input page'!W1186+Calibrations!$X$97</f>
        <v>15.523050244422704</v>
      </c>
      <c r="V1186" s="23">
        <f>('Bruker data input page'!AS1186/0.69943)*Calibrations!AC$97+Calibrations!AD$97</f>
        <v>9.9730907475636172</v>
      </c>
      <c r="W1186" s="23">
        <f>'Bruker data input page'!U1186*Calibrations!AQ$97+Calibrations!AR$97</f>
        <v>8.8610419031013166</v>
      </c>
      <c r="X1186" s="23">
        <f>Calibrations!AJ$97*('Bruker data input page'!AQ1186/0.77446)^2+('Bruker data input page'!AQ1186/0.77446)*Calibrations!AK$97+Calibrations!AL$97</f>
        <v>0.15747112501855987</v>
      </c>
      <c r="Y1186" s="23">
        <f>('Bruker data input page'!AI1186/0.7147)*Calibrations!AX$97+Calibrations!AY$97</f>
        <v>12.174188787410699</v>
      </c>
      <c r="Z1186" s="23">
        <f>('Bruker data input page'!AG1186/0.8302)*Calibrations!BE$97+Calibrations!BF$97</f>
        <v>0.37403275731887997</v>
      </c>
      <c r="AA1186" s="23">
        <f>((('Bruker data input page'!AA1186/0.436)^2)*Calibrations!BK$97)+(('Bruker data input page'!AA1186/0.436)*Calibrations!BL$97)+Calibrations!BM$97</f>
        <v>8.034192519189659E-2</v>
      </c>
      <c r="AB1186" s="24">
        <f>'Bruker data input page'!AM1186*Calibrations!BS$97*10000+Calibrations!BT$97</f>
        <v>267.22494103090014</v>
      </c>
      <c r="AC1186" s="24">
        <f>Calibrations!CA$97*('Bruker data input page'!AO1186*10000)^2+('Bruker data input page'!AO1186*10000)*Calibrations!CB$97+Calibrations!CC$97</f>
        <v>387.86800849839017</v>
      </c>
      <c r="AD1186" s="24">
        <f>'Bruker data input page'!AW1186*10000*Calibrations!CI$97+Calibrations!CJ$97</f>
        <v>138.7708931535401</v>
      </c>
      <c r="AE1186" s="24">
        <f>'Bruker data input page'!AY1186*10000*Calibrations!CP$97+Calibrations!CQ$97</f>
        <v>90.577385507737517</v>
      </c>
      <c r="AF1186" s="24">
        <f>Calibrations!$CW$97*('Bruker data input page'!BA1186*10000)^2+('Bruker data input page'!BA1186*10000)*Calibrations!$CX$97+Calibrations!$CY$97</f>
        <v>96.253090258994362</v>
      </c>
      <c r="AG1186" s="24">
        <f>'Bruker data input page'!BI1186*10000*Calibrations!DD$97+Calibrations!DE$97</f>
        <v>3.0310147047823475</v>
      </c>
      <c r="AH1186" s="24">
        <f>('Bruker data input page'!BK1186*10000)*Calibrations!DK$97+Calibrations!DL$97</f>
        <v>95.512716611293371</v>
      </c>
      <c r="AI1186" s="24">
        <f>Calibrations!DR$97*('Bruker data input page'!BM1186*10000)^2+('Bruker data input page'!BM1186*10000)*Calibrations!DS$97+Calibrations!DT$97</f>
        <v>29.725107834104254</v>
      </c>
      <c r="AJ1186" s="24">
        <f>Calibrations!DY$97*('Bruker data input page'!BO1186*10000)^2+Calibrations!DZ$97*('Bruker data input page'!BO1186*10000)+Calibrations!EA$97</f>
        <v>73.534875249883854</v>
      </c>
      <c r="AK1186" s="21"/>
      <c r="AL1186" s="21"/>
    </row>
    <row r="1187" spans="2:38">
      <c r="B1187" s="27">
        <f>'Bruker data input page'!B1864</f>
        <v>0</v>
      </c>
      <c r="C1187" s="21">
        <f>'Bruker data input page'!G1864</f>
        <v>0</v>
      </c>
      <c r="D1187" s="21">
        <f>'Bruker data input page'!H1864</f>
        <v>0</v>
      </c>
      <c r="E1187" s="26">
        <f>'Bruker data input page'!L1864</f>
        <v>0</v>
      </c>
      <c r="F1187" s="26"/>
      <c r="G1187" s="26" t="str">
        <f>'Bruker data input page'!DK1187</f>
        <v>393 U1558D 5R2W 63/66</v>
      </c>
      <c r="H1187" s="26" t="str">
        <f>'Bruker data input page'!DL1187</f>
        <v>SHLF</v>
      </c>
      <c r="I1187" s="26">
        <f>'Bruker data input page'!DM1187</f>
        <v>0</v>
      </c>
      <c r="J1187" s="26">
        <f>'Bruker data input page'!DN1187</f>
        <v>0</v>
      </c>
      <c r="K1187" s="26">
        <f>'Bruker data input page'!DO1187</f>
        <v>0</v>
      </c>
      <c r="L1187" s="26">
        <f>'Bruker data input page'!DP1187</f>
        <v>0</v>
      </c>
      <c r="M1187" s="26">
        <f>'Bruker data input page'!DQ1187</f>
        <v>0</v>
      </c>
      <c r="N1187" s="26">
        <f>'Bruker data input page'!DR1187</f>
        <v>0</v>
      </c>
      <c r="O1187" s="26" t="str">
        <f>'Bruker data input page'!DS1187</f>
        <v/>
      </c>
      <c r="P1187" s="21" t="str">
        <f>'Bruker data input page'!DT1187</f>
        <v>Spot analysis, Jryan</v>
      </c>
      <c r="Q1187" s="21">
        <f>'Bruker data input page'!A1187</f>
        <v>79</v>
      </c>
      <c r="R1187" s="27">
        <f>'Bruker data input page'!B1187</f>
        <v>44746.701388888891</v>
      </c>
      <c r="S1187" s="22">
        <f>'Bruker data input page'!Y1187*Calibrations!H$97+Calibrations!I$97</f>
        <v>49.334611001687399</v>
      </c>
      <c r="T1187" s="23">
        <f>Calibrations!O$97*('Bruker data input page'!AK1187/0.5993)^2+Calibrations!P$97*('Bruker data input page'!AK1187/0.5993)+Calibrations!Q$97</f>
        <v>1.2098771601099365</v>
      </c>
      <c r="U1187" s="22">
        <f>Calibrations!$V$97*'Bruker data input page'!W1187^2+Calibrations!$W$97*'Bruker data input page'!W1187+Calibrations!$X$97</f>
        <v>16.099292290169124</v>
      </c>
      <c r="V1187" s="23">
        <f>('Bruker data input page'!AS1187/0.69943)*Calibrations!AC$97+Calibrations!AD$97</f>
        <v>9.9237269026815422</v>
      </c>
      <c r="W1187" s="23">
        <f>'Bruker data input page'!U1187*Calibrations!AQ$97+Calibrations!AR$97</f>
        <v>8.5261846783830322</v>
      </c>
      <c r="X1187" s="23">
        <f>Calibrations!AJ$97*('Bruker data input page'!AQ1187/0.77446)^2+('Bruker data input page'!AQ1187/0.77446)*Calibrations!AK$97+Calibrations!AL$97</f>
        <v>0.1556536345326493</v>
      </c>
      <c r="Y1187" s="23">
        <f>('Bruker data input page'!AI1187/0.7147)*Calibrations!AX$97+Calibrations!AY$97</f>
        <v>12.193067723299865</v>
      </c>
      <c r="Z1187" s="23">
        <f>('Bruker data input page'!AG1187/0.8302)*Calibrations!BE$97+Calibrations!BF$97</f>
        <v>0.37629657128840682</v>
      </c>
      <c r="AA1187" s="23">
        <f>((('Bruker data input page'!AA1187/0.436)^2)*Calibrations!BK$97)+(('Bruker data input page'!AA1187/0.436)*Calibrations!BL$97)+Calibrations!BM$97</f>
        <v>0.10084063081455438</v>
      </c>
      <c r="AB1187" s="24">
        <f>'Bruker data input page'!AM1187*Calibrations!BS$97*10000+Calibrations!BT$97</f>
        <v>276.6570829803361</v>
      </c>
      <c r="AC1187" s="24">
        <f>Calibrations!CA$97*('Bruker data input page'!AO1187*10000)^2+('Bruker data input page'!AO1187*10000)*Calibrations!CB$97+Calibrations!CC$97</f>
        <v>376.70805200888435</v>
      </c>
      <c r="AD1187" s="24">
        <f>'Bruker data input page'!AW1187*10000*Calibrations!CI$97+Calibrations!CJ$97</f>
        <v>140.74794942481617</v>
      </c>
      <c r="AE1187" s="24">
        <f>'Bruker data input page'!AY1187*10000*Calibrations!CP$97+Calibrations!CQ$97</f>
        <v>98.801075654960442</v>
      </c>
      <c r="AF1187" s="24">
        <f>Calibrations!$CW$97*('Bruker data input page'!BA1187*10000)^2+('Bruker data input page'!BA1187*10000)*Calibrations!$CX$97+Calibrations!$CY$97</f>
        <v>97.501786464603583</v>
      </c>
      <c r="AG1187" s="24">
        <f>'Bruker data input page'!BI1187*10000*Calibrations!DD$97+Calibrations!DE$97</f>
        <v>3.0310147047823475</v>
      </c>
      <c r="AH1187" s="24">
        <f>('Bruker data input page'!BK1187*10000)*Calibrations!DK$97+Calibrations!DL$97</f>
        <v>94.519539000212987</v>
      </c>
      <c r="AI1187" s="24">
        <f>Calibrations!DR$97*('Bruker data input page'!BM1187*10000)^2+('Bruker data input page'!BM1187*10000)*Calibrations!DS$97+Calibrations!DT$97</f>
        <v>26.542141426048879</v>
      </c>
      <c r="AJ1187" s="24">
        <f>Calibrations!DY$97*('Bruker data input page'!BO1187*10000)^2+Calibrations!DZ$97*('Bruker data input page'!BO1187*10000)+Calibrations!EA$97</f>
        <v>72.680714843327877</v>
      </c>
      <c r="AK1187" s="21"/>
      <c r="AL1187" s="21"/>
    </row>
    <row r="1188" spans="2:38">
      <c r="B1188" s="27">
        <f>'Bruker data input page'!B1865</f>
        <v>0</v>
      </c>
      <c r="C1188" s="21">
        <f>'Bruker data input page'!G1865</f>
        <v>0</v>
      </c>
      <c r="D1188" s="21">
        <f>'Bruker data input page'!H1865</f>
        <v>0</v>
      </c>
      <c r="E1188" s="26">
        <f>'Bruker data input page'!L1865</f>
        <v>0</v>
      </c>
      <c r="F1188" s="26"/>
      <c r="G1188" s="26" t="str">
        <f>'Bruker data input page'!DK1188</f>
        <v>393 U1558D 5R2W 63/66</v>
      </c>
      <c r="H1188" s="26" t="str">
        <f>'Bruker data input page'!DL1188</f>
        <v>SHLF</v>
      </c>
      <c r="I1188" s="26">
        <f>'Bruker data input page'!DM1188</f>
        <v>0</v>
      </c>
      <c r="J1188" s="26">
        <f>'Bruker data input page'!DN1188</f>
        <v>0</v>
      </c>
      <c r="K1188" s="26">
        <f>'Bruker data input page'!DO1188</f>
        <v>0</v>
      </c>
      <c r="L1188" s="26">
        <f>'Bruker data input page'!DP1188</f>
        <v>0</v>
      </c>
      <c r="M1188" s="26">
        <f>'Bruker data input page'!DQ1188</f>
        <v>0</v>
      </c>
      <c r="N1188" s="26">
        <f>'Bruker data input page'!DR1188</f>
        <v>0</v>
      </c>
      <c r="O1188" s="26" t="str">
        <f>'Bruker data input page'!DS1188</f>
        <v/>
      </c>
      <c r="P1188" s="21" t="str">
        <f>'Bruker data input page'!DT1188</f>
        <v>Spot analysis, Jryan</v>
      </c>
      <c r="Q1188" s="21">
        <f>'Bruker data input page'!A1188</f>
        <v>80</v>
      </c>
      <c r="R1188" s="27">
        <f>'Bruker data input page'!B1188</f>
        <v>44746.702777777777</v>
      </c>
      <c r="S1188" s="22">
        <f>'Bruker data input page'!Y1188*Calibrations!H$97+Calibrations!I$97</f>
        <v>49.165061952748871</v>
      </c>
      <c r="T1188" s="23">
        <f>Calibrations!O$97*('Bruker data input page'!AK1188/0.5993)^2+Calibrations!P$97*('Bruker data input page'!AK1188/0.5993)+Calibrations!Q$97</f>
        <v>1.1855959373335128</v>
      </c>
      <c r="U1188" s="22">
        <f>Calibrations!$V$97*'Bruker data input page'!W1188^2+Calibrations!$W$97*'Bruker data input page'!W1188+Calibrations!$X$97</f>
        <v>15.936148764739503</v>
      </c>
      <c r="V1188" s="23">
        <f>('Bruker data input page'!AS1188/0.69943)*Calibrations!AC$97+Calibrations!AD$97</f>
        <v>9.9261735072383797</v>
      </c>
      <c r="W1188" s="23">
        <f>'Bruker data input page'!U1188*Calibrations!AQ$97+Calibrations!AR$97</f>
        <v>8.4138567063499359</v>
      </c>
      <c r="X1188" s="23">
        <f>Calibrations!AJ$97*('Bruker data input page'!AQ1188/0.77446)^2+('Bruker data input page'!AQ1188/0.77446)*Calibrations!AK$97+Calibrations!AL$97</f>
        <v>0.15679286896697764</v>
      </c>
      <c r="Y1188" s="23">
        <f>('Bruker data input page'!AI1188/0.7147)*Calibrations!AX$97+Calibrations!AY$97</f>
        <v>12.233261586805824</v>
      </c>
      <c r="Z1188" s="23">
        <f>('Bruker data input page'!AG1188/0.8302)*Calibrations!BE$97+Calibrations!BF$97</f>
        <v>0.37614565035710507</v>
      </c>
      <c r="AA1188" s="23">
        <f>((('Bruker data input page'!AA1188/0.436)^2)*Calibrations!BK$97)+(('Bruker data input page'!AA1188/0.436)*Calibrations!BL$97)+Calibrations!BM$97</f>
        <v>0.11439174397546016</v>
      </c>
      <c r="AB1188" s="24">
        <f>'Bruker data input page'!AM1188*Calibrations!BS$97*10000+Calibrations!BT$97</f>
        <v>303.23857392874652</v>
      </c>
      <c r="AC1188" s="24">
        <f>Calibrations!CA$97*('Bruker data input page'!AO1188*10000)^2+('Bruker data input page'!AO1188*10000)*Calibrations!CB$97+Calibrations!CC$97</f>
        <v>353.57941091717032</v>
      </c>
      <c r="AD1188" s="24">
        <f>'Bruker data input page'!AW1188*10000*Calibrations!CI$97+Calibrations!CJ$97</f>
        <v>141.7364775604542</v>
      </c>
      <c r="AE1188" s="24">
        <f>'Bruker data input page'!AY1188*10000*Calibrations!CP$97+Calibrations!CQ$97</f>
        <v>92.633308044543256</v>
      </c>
      <c r="AF1188" s="24">
        <f>Calibrations!$CW$97*('Bruker data input page'!BA1188*10000)^2+('Bruker data input page'!BA1188*10000)*Calibrations!$CX$97+Calibrations!$CY$97</f>
        <v>88.636347020367126</v>
      </c>
      <c r="AG1188" s="24">
        <f>'Bruker data input page'!BI1188*10000*Calibrations!DD$97+Calibrations!DE$97</f>
        <v>4.1610912678326706</v>
      </c>
      <c r="AH1188" s="24">
        <f>('Bruker data input page'!BK1188*10000)*Calibrations!DK$97+Calibrations!DL$97</f>
        <v>87.567295722650243</v>
      </c>
      <c r="AI1188" s="24">
        <f>Calibrations!DR$97*('Bruker data input page'!BM1188*10000)^2+('Bruker data input page'!BM1188*10000)*Calibrations!DS$97+Calibrations!DT$97</f>
        <v>30.785516947465101</v>
      </c>
      <c r="AJ1188" s="24">
        <f>Calibrations!DY$97*('Bruker data input page'!BO1188*10000)^2+Calibrations!DZ$97*('Bruker data input page'!BO1188*10000)+Calibrations!EA$97</f>
        <v>75.242267651044003</v>
      </c>
      <c r="AK1188" s="21"/>
      <c r="AL1188" s="21"/>
    </row>
    <row r="1189" spans="2:38">
      <c r="B1189" s="27">
        <f>'Bruker data input page'!B1866</f>
        <v>0</v>
      </c>
      <c r="C1189" s="21">
        <f>'Bruker data input page'!G1866</f>
        <v>0</v>
      </c>
      <c r="D1189" s="21">
        <f>'Bruker data input page'!H1866</f>
        <v>0</v>
      </c>
      <c r="E1189" s="26">
        <f>'Bruker data input page'!L1866</f>
        <v>0</v>
      </c>
      <c r="F1189" s="26"/>
      <c r="G1189" s="26" t="str">
        <f>'Bruker data input page'!DK1189</f>
        <v>393 U1558D 5R2W 114/116</v>
      </c>
      <c r="H1189" s="26" t="str">
        <f>'Bruker data input page'!DL1189</f>
        <v>SHLF</v>
      </c>
      <c r="I1189" s="26">
        <f>'Bruker data input page'!DM1189</f>
        <v>0</v>
      </c>
      <c r="J1189" s="26">
        <f>'Bruker data input page'!DN1189</f>
        <v>0</v>
      </c>
      <c r="K1189" s="26">
        <f>'Bruker data input page'!DO1189</f>
        <v>0</v>
      </c>
      <c r="L1189" s="26">
        <f>'Bruker data input page'!DP1189</f>
        <v>0</v>
      </c>
      <c r="M1189" s="26">
        <f>'Bruker data input page'!DQ1189</f>
        <v>0</v>
      </c>
      <c r="N1189" s="26">
        <f>'Bruker data input page'!DR1189</f>
        <v>0</v>
      </c>
      <c r="O1189" s="26" t="str">
        <f>'Bruker data input page'!DS1189</f>
        <v/>
      </c>
      <c r="P1189" s="21" t="str">
        <f>'Bruker data input page'!DT1189</f>
        <v>Spot analysis, Jryan</v>
      </c>
      <c r="Q1189" s="21">
        <f>'Bruker data input page'!A1189</f>
        <v>81</v>
      </c>
      <c r="R1189" s="27">
        <f>'Bruker data input page'!B1189</f>
        <v>44746.704861111109</v>
      </c>
      <c r="S1189" s="22">
        <f>'Bruker data input page'!Y1189*Calibrations!H$97+Calibrations!I$97</f>
        <v>46.985756657983423</v>
      </c>
      <c r="T1189" s="23">
        <f>Calibrations!O$97*('Bruker data input page'!AK1189/0.5993)^2+Calibrations!P$97*('Bruker data input page'!AK1189/0.5993)+Calibrations!Q$97</f>
        <v>1.3077751597629077</v>
      </c>
      <c r="U1189" s="22">
        <f>Calibrations!$V$97*'Bruker data input page'!W1189^2+Calibrations!$W$97*'Bruker data input page'!W1189+Calibrations!$X$97</f>
        <v>15.435700392782286</v>
      </c>
      <c r="V1189" s="23">
        <f>('Bruker data input page'!AS1189/0.69943)*Calibrations!AC$97+Calibrations!AD$97</f>
        <v>9.7032446567359436</v>
      </c>
      <c r="W1189" s="23">
        <f>'Bruker data input page'!U1189*Calibrations!AQ$97+Calibrations!AR$97</f>
        <v>6.394659907875484</v>
      </c>
      <c r="X1189" s="23">
        <f>Calibrations!AJ$97*('Bruker data input page'!AQ1189/0.77446)^2+('Bruker data input page'!AQ1189/0.77446)*Calibrations!AK$97+Calibrations!AL$97</f>
        <v>0.15530971732993865</v>
      </c>
      <c r="Y1189" s="23">
        <f>('Bruker data input page'!AI1189/0.7147)*Calibrations!AX$97+Calibrations!AY$97</f>
        <v>14.929904429296677</v>
      </c>
      <c r="Z1189" s="23">
        <f>('Bruker data input page'!AG1189/0.8302)*Calibrations!BE$97+Calibrations!BF$97</f>
        <v>0.51650211646777344</v>
      </c>
      <c r="AA1189" s="23">
        <f>((('Bruker data input page'!AA1189/0.436)^2)*Calibrations!BK$97)+(('Bruker data input page'!AA1189/0.436)*Calibrations!BL$97)+Calibrations!BM$97</f>
        <v>0.11926265276990501</v>
      </c>
      <c r="AB1189" s="24">
        <f>'Bruker data input page'!AM1189*Calibrations!BS$97*10000+Calibrations!BT$97</f>
        <v>325.53272762741335</v>
      </c>
      <c r="AC1189" s="24">
        <f>Calibrations!CA$97*('Bruker data input page'!AO1189*10000)^2+('Bruker data input page'!AO1189*10000)*Calibrations!CB$97+Calibrations!CC$97</f>
        <v>331.90912827200975</v>
      </c>
      <c r="AD1189" s="24">
        <f>'Bruker data input page'!AW1189*10000*Calibrations!CI$97+Calibrations!CJ$97</f>
        <v>140.74794942481617</v>
      </c>
      <c r="AE1189" s="24">
        <f>'Bruker data input page'!AY1189*10000*Calibrations!CP$97+Calibrations!CQ$97</f>
        <v>128.61195243864353</v>
      </c>
      <c r="AF1189" s="24">
        <f>Calibrations!$CW$97*('Bruker data input page'!BA1189*10000)^2+('Bruker data input page'!BA1189*10000)*Calibrations!$CX$97+Calibrations!$CY$97</f>
        <v>88.636347020367126</v>
      </c>
      <c r="AG1189" s="24">
        <f>'Bruker data input page'!BI1189*10000*Calibrations!DD$97+Calibrations!DE$97</f>
        <v>5.2911678308829933</v>
      </c>
      <c r="AH1189" s="24">
        <f>('Bruker data input page'!BK1189*10000)*Calibrations!DK$97+Calibrations!DL$97</f>
        <v>103.4581374999365</v>
      </c>
      <c r="AI1189" s="24">
        <f>Calibrations!DR$97*('Bruker data input page'!BM1189*10000)^2+('Bruker data input page'!BM1189*10000)*Calibrations!DS$97+Calibrations!DT$97</f>
        <v>30.785516947465101</v>
      </c>
      <c r="AJ1189" s="24">
        <f>Calibrations!DY$97*('Bruker data input page'!BO1189*10000)^2+Calibrations!DZ$97*('Bruker data input page'!BO1189*10000)+Calibrations!EA$97</f>
        <v>78.653338805557269</v>
      </c>
      <c r="AK1189" s="21"/>
      <c r="AL1189" s="21"/>
    </row>
    <row r="1190" spans="2:38">
      <c r="B1190" s="27">
        <f>'Bruker data input page'!B1867</f>
        <v>0</v>
      </c>
      <c r="C1190" s="21">
        <f>'Bruker data input page'!G1867</f>
        <v>0</v>
      </c>
      <c r="D1190" s="21">
        <f>'Bruker data input page'!H1867</f>
        <v>0</v>
      </c>
      <c r="E1190" s="26">
        <f>'Bruker data input page'!L1867</f>
        <v>0</v>
      </c>
      <c r="F1190" s="26"/>
      <c r="G1190" s="26" t="str">
        <f>'Bruker data input page'!DK1190</f>
        <v>393 U1558D 5R2W 114/116</v>
      </c>
      <c r="H1190" s="26" t="str">
        <f>'Bruker data input page'!DL1190</f>
        <v>SHLF</v>
      </c>
      <c r="I1190" s="26">
        <f>'Bruker data input page'!DM1190</f>
        <v>0</v>
      </c>
      <c r="J1190" s="26">
        <f>'Bruker data input page'!DN1190</f>
        <v>0</v>
      </c>
      <c r="K1190" s="26">
        <f>'Bruker data input page'!DO1190</f>
        <v>0</v>
      </c>
      <c r="L1190" s="26">
        <f>'Bruker data input page'!DP1190</f>
        <v>0</v>
      </c>
      <c r="M1190" s="26">
        <f>'Bruker data input page'!DQ1190</f>
        <v>0</v>
      </c>
      <c r="N1190" s="26">
        <f>'Bruker data input page'!DR1190</f>
        <v>0</v>
      </c>
      <c r="O1190" s="26" t="str">
        <f>'Bruker data input page'!DS1190</f>
        <v/>
      </c>
      <c r="P1190" s="21" t="str">
        <f>'Bruker data input page'!DT1190</f>
        <v>Spot analysis, Jryan</v>
      </c>
      <c r="Q1190" s="21">
        <f>'Bruker data input page'!A1190</f>
        <v>82</v>
      </c>
      <c r="R1190" s="27">
        <f>'Bruker data input page'!B1190</f>
        <v>44746.706250000003</v>
      </c>
      <c r="S1190" s="22">
        <f>'Bruker data input page'!Y1190*Calibrations!H$97+Calibrations!I$97</f>
        <v>47.484304527181749</v>
      </c>
      <c r="T1190" s="23">
        <f>Calibrations!O$97*('Bruker data input page'!AK1190/0.5993)^2+Calibrations!P$97*('Bruker data input page'!AK1190/0.5993)+Calibrations!Q$97</f>
        <v>1.3314607107795977</v>
      </c>
      <c r="U1190" s="22">
        <f>Calibrations!$V$97*'Bruker data input page'!W1190^2+Calibrations!$W$97*'Bruker data input page'!W1190+Calibrations!$X$97</f>
        <v>15.193807172855504</v>
      </c>
      <c r="V1190" s="23">
        <f>('Bruker data input page'!AS1190/0.69943)*Calibrations!AC$97+Calibrations!AD$97</f>
        <v>9.7209465602942373</v>
      </c>
      <c r="W1190" s="23">
        <f>'Bruker data input page'!U1190*Calibrations!AQ$97+Calibrations!AR$97</f>
        <v>7.0378873828395312</v>
      </c>
      <c r="X1190" s="23">
        <f>Calibrations!AJ$97*('Bruker data input page'!AQ1190/0.77446)^2+('Bruker data input page'!AQ1190/0.77446)*Calibrations!AK$97+Calibrations!AL$97</f>
        <v>0.15690618688229419</v>
      </c>
      <c r="Y1190" s="23">
        <f>('Bruker data input page'!AI1190/0.7147)*Calibrations!AX$97+Calibrations!AY$97</f>
        <v>14.915897476862781</v>
      </c>
      <c r="Z1190" s="23">
        <f>('Bruker data input page'!AG1190/0.8302)*Calibrations!BE$97+Calibrations!BF$97</f>
        <v>0.52902855376582225</v>
      </c>
      <c r="AA1190" s="23">
        <f>((('Bruker data input page'!AA1190/0.436)^2)*Calibrations!BK$97)+(('Bruker data input page'!AA1190/0.436)*Calibrations!BL$97)+Calibrations!BM$97</f>
        <v>0.18222006464251972</v>
      </c>
      <c r="AB1190" s="24">
        <f>'Bruker data input page'!AM1190*Calibrations!BS$97*10000+Calibrations!BT$97</f>
        <v>272.36974573059246</v>
      </c>
      <c r="AC1190" s="24">
        <f>Calibrations!CA$97*('Bruker data input page'!AO1190*10000)^2+('Bruker data input page'!AO1190*10000)*Calibrations!CB$97+Calibrations!CC$97</f>
        <v>357.37592987792243</v>
      </c>
      <c r="AD1190" s="24">
        <f>'Bruker data input page'!AW1190*10000*Calibrations!CI$97+Calibrations!CJ$97</f>
        <v>149.64470264555848</v>
      </c>
      <c r="AE1190" s="24">
        <f>'Bruker data input page'!AY1190*10000*Calibrations!CP$97+Calibrations!CQ$97</f>
        <v>127.58399117024065</v>
      </c>
      <c r="AF1190" s="24">
        <f>Calibrations!$CW$97*('Bruker data input page'!BA1190*10000)^2+('Bruker data input page'!BA1190*10000)*Calibrations!$CX$97+Calibrations!$CY$97</f>
        <v>83.439883904166209</v>
      </c>
      <c r="AG1190" s="24">
        <f>'Bruker data input page'!BI1190*10000*Calibrations!DD$97+Calibrations!DE$97</f>
        <v>6.421244393933315</v>
      </c>
      <c r="AH1190" s="24">
        <f>('Bruker data input page'!BK1190*10000)*Calibrations!DK$97+Calibrations!DL$97</f>
        <v>97.499071833454153</v>
      </c>
      <c r="AI1190" s="24">
        <f>Calibrations!DR$97*('Bruker data input page'!BM1190*10000)^2+('Bruker data input page'!BM1190*10000)*Calibrations!DS$97+Calibrations!DT$97</f>
        <v>30.785516947465101</v>
      </c>
      <c r="AJ1190" s="24">
        <f>Calibrations!DY$97*('Bruker data input page'!BO1190*10000)^2+Calibrations!DZ$97*('Bruker data input page'!BO1190*10000)+Calibrations!EA$97</f>
        <v>79.50533291755913</v>
      </c>
      <c r="AK1190" s="21"/>
      <c r="AL1190" s="21"/>
    </row>
    <row r="1191" spans="2:38">
      <c r="B1191" s="27">
        <f>'Bruker data input page'!B1868</f>
        <v>0</v>
      </c>
      <c r="C1191" s="21">
        <f>'Bruker data input page'!G1868</f>
        <v>0</v>
      </c>
      <c r="D1191" s="21">
        <f>'Bruker data input page'!H1868</f>
        <v>0</v>
      </c>
      <c r="E1191" s="26">
        <f>'Bruker data input page'!L1868</f>
        <v>0</v>
      </c>
      <c r="F1191" s="26"/>
      <c r="G1191" s="26" t="str">
        <f>'Bruker data input page'!DK1191</f>
        <v>393 U1558D 5R2W 114/116</v>
      </c>
      <c r="H1191" s="26" t="str">
        <f>'Bruker data input page'!DL1191</f>
        <v>SHLF</v>
      </c>
      <c r="I1191" s="26">
        <f>'Bruker data input page'!DM1191</f>
        <v>0</v>
      </c>
      <c r="J1191" s="26">
        <f>'Bruker data input page'!DN1191</f>
        <v>0</v>
      </c>
      <c r="K1191" s="26">
        <f>'Bruker data input page'!DO1191</f>
        <v>0</v>
      </c>
      <c r="L1191" s="26">
        <f>'Bruker data input page'!DP1191</f>
        <v>0</v>
      </c>
      <c r="M1191" s="26">
        <f>'Bruker data input page'!DQ1191</f>
        <v>0</v>
      </c>
      <c r="N1191" s="26">
        <f>'Bruker data input page'!DR1191</f>
        <v>0</v>
      </c>
      <c r="O1191" s="26" t="str">
        <f>'Bruker data input page'!DS1191</f>
        <v/>
      </c>
      <c r="P1191" s="21" t="str">
        <f>'Bruker data input page'!DT1191</f>
        <v>Spot analysis, Jryan</v>
      </c>
      <c r="Q1191" s="21">
        <f>'Bruker data input page'!A1191</f>
        <v>83</v>
      </c>
      <c r="R1191" s="27">
        <f>'Bruker data input page'!B1191</f>
        <v>44746.707638888889</v>
      </c>
      <c r="S1191" s="22">
        <f>'Bruker data input page'!Y1191*Calibrations!H$97+Calibrations!I$97</f>
        <v>47.567593863766128</v>
      </c>
      <c r="T1191" s="23">
        <f>Calibrations!O$97*('Bruker data input page'!AK1191/0.5993)^2+Calibrations!P$97*('Bruker data input page'!AK1191/0.5993)+Calibrations!Q$97</f>
        <v>1.3273680086619766</v>
      </c>
      <c r="U1191" s="22">
        <f>Calibrations!$V$97*'Bruker data input page'!W1191^2+Calibrations!$W$97*'Bruker data input page'!W1191+Calibrations!$X$97</f>
        <v>15.252694463135615</v>
      </c>
      <c r="V1191" s="23">
        <f>('Bruker data input page'!AS1191/0.69943)*Calibrations!AC$97+Calibrations!AD$97</f>
        <v>9.713606746623725</v>
      </c>
      <c r="W1191" s="23">
        <f>'Bruker data input page'!U1191*Calibrations!AQ$97+Calibrations!AR$97</f>
        <v>6.5473950161476804</v>
      </c>
      <c r="X1191" s="23">
        <f>Calibrations!AJ$97*('Bruker data input page'!AQ1191/0.77446)^2+('Bruker data input page'!AQ1191/0.77446)*Calibrations!AK$97+Calibrations!AL$97</f>
        <v>0.16199979718800328</v>
      </c>
      <c r="Y1191" s="23">
        <f>('Bruker data input page'!AI1191/0.7147)*Calibrations!AX$97+Calibrations!AY$97</f>
        <v>14.920160462386139</v>
      </c>
      <c r="Z1191" s="23">
        <f>('Bruker data input page'!AG1191/0.8302)*Calibrations!BE$97+Calibrations!BF$97</f>
        <v>0.5418568329264748</v>
      </c>
      <c r="AA1191" s="23">
        <f>((('Bruker data input page'!AA1191/0.436)^2)*Calibrations!BK$97)+(('Bruker data input page'!AA1191/0.436)*Calibrations!BL$97)+Calibrations!BM$97</f>
        <v>0.18475316231876626</v>
      </c>
      <c r="AB1191" s="24">
        <f>'Bruker data input page'!AM1191*Calibrations!BS$97*10000+Calibrations!BT$97</f>
        <v>328.10512997725948</v>
      </c>
      <c r="AC1191" s="24">
        <f>Calibrations!CA$97*('Bruker data input page'!AO1191*10000)^2+('Bruker data input page'!AO1191*10000)*Calibrations!CB$97+Calibrations!CC$97</f>
        <v>329.37953989576636</v>
      </c>
      <c r="AD1191" s="24">
        <f>'Bruker data input page'!AW1191*10000*Calibrations!CI$97+Calibrations!CJ$97</f>
        <v>129.87413993279785</v>
      </c>
      <c r="AE1191" s="24">
        <f>'Bruker data input page'!AY1191*10000*Calibrations!CP$97+Calibrations!CQ$97</f>
        <v>120.3882622914206</v>
      </c>
      <c r="AF1191" s="24">
        <f>Calibrations!$CW$97*('Bruker data input page'!BA1191*10000)^2+('Bruker data input page'!BA1191*10000)*Calibrations!$CX$97+Calibrations!$CY$97</f>
        <v>82.125938838809802</v>
      </c>
      <c r="AG1191" s="24">
        <f>'Bruker data input page'!BI1191*10000*Calibrations!DD$97+Calibrations!DE$97</f>
        <v>5.2911678308829933</v>
      </c>
      <c r="AH1191" s="24">
        <f>('Bruker data input page'!BK1191*10000)*Calibrations!DK$97+Calibrations!DL$97</f>
        <v>99.485427055614949</v>
      </c>
      <c r="AI1191" s="24">
        <f>Calibrations!DR$97*('Bruker data input page'!BM1191*10000)^2+('Bruker data input page'!BM1191*10000)*Calibrations!DS$97+Calibrations!DT$97</f>
        <v>31.845636216163818</v>
      </c>
      <c r="AJ1191" s="24">
        <f>Calibrations!DY$97*('Bruker data input page'!BO1191*10000)^2+Calibrations!DZ$97*('Bruker data input page'!BO1191*10000)+Calibrations!EA$97</f>
        <v>77.801035222904844</v>
      </c>
      <c r="AK1191" s="21"/>
      <c r="AL1191" s="21"/>
    </row>
    <row r="1192" spans="2:38">
      <c r="B1192" s="27">
        <f>'Bruker data input page'!B1869</f>
        <v>0</v>
      </c>
      <c r="C1192" s="21">
        <f>'Bruker data input page'!G1869</f>
        <v>0</v>
      </c>
      <c r="D1192" s="21">
        <f>'Bruker data input page'!H1869</f>
        <v>0</v>
      </c>
      <c r="E1192" s="26">
        <f>'Bruker data input page'!L1869</f>
        <v>0</v>
      </c>
      <c r="F1192" s="26"/>
      <c r="G1192" s="26" t="str">
        <f>'Bruker data input page'!DK1192</f>
        <v>393 U1558D 6R3W 63/65</v>
      </c>
      <c r="H1192" s="26" t="str">
        <f>'Bruker data input page'!DL1192</f>
        <v>SHLF</v>
      </c>
      <c r="I1192" s="26">
        <f>'Bruker data input page'!DM1192</f>
        <v>0</v>
      </c>
      <c r="J1192" s="26">
        <f>'Bruker data input page'!DN1192</f>
        <v>0</v>
      </c>
      <c r="K1192" s="26">
        <f>'Bruker data input page'!DO1192</f>
        <v>0</v>
      </c>
      <c r="L1192" s="26">
        <f>'Bruker data input page'!DP1192</f>
        <v>0</v>
      </c>
      <c r="M1192" s="26">
        <f>'Bruker data input page'!DQ1192</f>
        <v>0</v>
      </c>
      <c r="N1192" s="26">
        <f>'Bruker data input page'!DR1192</f>
        <v>0</v>
      </c>
      <c r="O1192" s="26" t="str">
        <f>'Bruker data input page'!DS1192</f>
        <v/>
      </c>
      <c r="P1192" s="21" t="str">
        <f>'Bruker data input page'!DT1192</f>
        <v>Spot analysis, Jryan</v>
      </c>
      <c r="Q1192" s="21">
        <f>'Bruker data input page'!A1192</f>
        <v>84</v>
      </c>
      <c r="R1192" s="27">
        <f>'Bruker data input page'!B1192</f>
        <v>44746.709027777775</v>
      </c>
      <c r="S1192" s="22">
        <f>'Bruker data input page'!Y1192*Calibrations!H$97+Calibrations!I$97</f>
        <v>46.620043993209237</v>
      </c>
      <c r="T1192" s="23">
        <f>Calibrations!O$97*('Bruker data input page'!AK1192/0.5993)^2+Calibrations!P$97*('Bruker data input page'!AK1192/0.5993)+Calibrations!Q$97</f>
        <v>1.1607260599305278</v>
      </c>
      <c r="U1192" s="22">
        <f>Calibrations!$V$97*'Bruker data input page'!W1192^2+Calibrations!$W$97*'Bruker data input page'!W1192+Calibrations!$X$97</f>
        <v>15.422276373692211</v>
      </c>
      <c r="V1192" s="23">
        <f>('Bruker data input page'!AS1192/0.69943)*Calibrations!AC$97+Calibrations!AD$97</f>
        <v>9.9546692544297812</v>
      </c>
      <c r="W1192" s="23">
        <f>'Bruker data input page'!U1192*Calibrations!AQ$97+Calibrations!AR$97</f>
        <v>6.1624638761857282</v>
      </c>
      <c r="X1192" s="23">
        <f>Calibrations!AJ$97*('Bruker data input page'!AQ1192/0.77446)^2+('Bruker data input page'!AQ1192/0.77446)*Calibrations!AK$97+Calibrations!AL$97</f>
        <v>0.16778419172437342</v>
      </c>
      <c r="Y1192" s="23">
        <f>('Bruker data input page'!AI1192/0.7147)*Calibrations!AX$97+Calibrations!AY$97</f>
        <v>14.043355689920872</v>
      </c>
      <c r="Z1192" s="23">
        <f>('Bruker data input page'!AG1192/0.8302)*Calibrations!BE$97+Calibrations!BF$97</f>
        <v>0.49069463721516665</v>
      </c>
      <c r="AA1192" s="23">
        <f>((('Bruker data input page'!AA1192/0.436)^2)*Calibrations!BK$97)+(('Bruker data input page'!AA1192/0.436)*Calibrations!BL$97)+Calibrations!BM$97</f>
        <v>0.12374825677362387</v>
      </c>
      <c r="AB1192" s="24">
        <f>'Bruker data input page'!AM1192*Calibrations!BS$97*10000+Calibrations!BT$97</f>
        <v>277.51455043028483</v>
      </c>
      <c r="AC1192" s="24">
        <f>Calibrations!CA$97*('Bruker data input page'!AO1192*10000)^2+('Bruker data input page'!AO1192*10000)*Calibrations!CB$97+Calibrations!CC$97</f>
        <v>314.58515103291711</v>
      </c>
      <c r="AD1192" s="24">
        <f>'Bruker data input page'!AW1192*10000*Calibrations!CI$97+Calibrations!CJ$97</f>
        <v>125.92002739024569</v>
      </c>
      <c r="AE1192" s="24">
        <f>'Bruker data input page'!AY1192*10000*Calibrations!CP$97+Calibrations!CQ$97</f>
        <v>97.77311438655758</v>
      </c>
      <c r="AF1192" s="24">
        <f>Calibrations!$CW$97*('Bruker data input page'!BA1192*10000)^2+('Bruker data input page'!BA1192*10000)*Calibrations!$CX$97+Calibrations!$CY$97</f>
        <v>68.660243886509832</v>
      </c>
      <c r="AG1192" s="24">
        <f>'Bruker data input page'!BI1192*10000*Calibrations!DD$97+Calibrations!DE$97</f>
        <v>6.421244393933315</v>
      </c>
      <c r="AH1192" s="24">
        <f>('Bruker data input page'!BK1192*10000)*Calibrations!DK$97+Calibrations!DL$97</f>
        <v>98.492249444534551</v>
      </c>
      <c r="AI1192" s="24">
        <f>Calibrations!DR$97*('Bruker data input page'!BM1192*10000)^2+('Bruker data input page'!BM1192*10000)*Calibrations!DS$97+Calibrations!DT$97</f>
        <v>26.542141426048879</v>
      </c>
      <c r="AJ1192" s="24">
        <f>Calibrations!DY$97*('Bruker data input page'!BO1192*10000)^2+Calibrations!DZ$97*('Bruker data input page'!BO1192*10000)+Calibrations!EA$97</f>
        <v>81.208392729611035</v>
      </c>
      <c r="AK1192" s="21"/>
      <c r="AL1192" s="21"/>
    </row>
    <row r="1193" spans="2:38">
      <c r="B1193" s="27">
        <f>'Bruker data input page'!B1870</f>
        <v>0</v>
      </c>
      <c r="C1193" s="21">
        <f>'Bruker data input page'!G1870</f>
        <v>0</v>
      </c>
      <c r="D1193" s="21">
        <f>'Bruker data input page'!H1870</f>
        <v>0</v>
      </c>
      <c r="E1193" s="26">
        <f>'Bruker data input page'!L1870</f>
        <v>0</v>
      </c>
      <c r="F1193" s="26"/>
      <c r="G1193" s="26" t="str">
        <f>'Bruker data input page'!DK1193</f>
        <v>393 U1558D 6R3W 63/65</v>
      </c>
      <c r="H1193" s="26" t="str">
        <f>'Bruker data input page'!DL1193</f>
        <v>SHLF</v>
      </c>
      <c r="I1193" s="26">
        <f>'Bruker data input page'!DM1193</f>
        <v>0</v>
      </c>
      <c r="J1193" s="26">
        <f>'Bruker data input page'!DN1193</f>
        <v>0</v>
      </c>
      <c r="K1193" s="26">
        <f>'Bruker data input page'!DO1193</f>
        <v>0</v>
      </c>
      <c r="L1193" s="26">
        <f>'Bruker data input page'!DP1193</f>
        <v>0</v>
      </c>
      <c r="M1193" s="26">
        <f>'Bruker data input page'!DQ1193</f>
        <v>0</v>
      </c>
      <c r="N1193" s="26">
        <f>'Bruker data input page'!DR1193</f>
        <v>0</v>
      </c>
      <c r="O1193" s="26" t="str">
        <f>'Bruker data input page'!DS1193</f>
        <v/>
      </c>
      <c r="P1193" s="21" t="str">
        <f>'Bruker data input page'!DT1193</f>
        <v>Spot analysis, Jryan</v>
      </c>
      <c r="Q1193" s="21">
        <f>'Bruker data input page'!A1193</f>
        <v>85</v>
      </c>
      <c r="R1193" s="27">
        <f>'Bruker data input page'!B1193</f>
        <v>44746.710416666669</v>
      </c>
      <c r="S1193" s="22">
        <f>'Bruker data input page'!Y1193*Calibrations!H$97+Calibrations!I$97</f>
        <v>46.864208881484402</v>
      </c>
      <c r="T1193" s="23">
        <f>Calibrations!O$97*('Bruker data input page'!AK1193/0.5993)^2+Calibrations!P$97*('Bruker data input page'!AK1193/0.5993)+Calibrations!Q$97</f>
        <v>1.1477307773129719</v>
      </c>
      <c r="U1193" s="22">
        <f>Calibrations!$V$97*'Bruker data input page'!W1193^2+Calibrations!$W$97*'Bruker data input page'!W1193+Calibrations!$X$97</f>
        <v>15.766913227313481</v>
      </c>
      <c r="V1193" s="23">
        <f>('Bruker data input page'!AS1193/0.69943)*Calibrations!AC$97+Calibrations!AD$97</f>
        <v>9.9411409704096201</v>
      </c>
      <c r="W1193" s="23">
        <f>'Bruker data input page'!U1193*Calibrations!AQ$97+Calibrations!AR$97</f>
        <v>6.8952057247320866</v>
      </c>
      <c r="X1193" s="23">
        <f>Calibrations!AJ$97*('Bruker data input page'!AQ1193/0.77446)^2+('Bruker data input page'!AQ1193/0.77446)*Calibrations!AK$97+Calibrations!AL$97</f>
        <v>0.16113068651265844</v>
      </c>
      <c r="Y1193" s="23">
        <f>('Bruker data input page'!AI1193/0.7147)*Calibrations!AX$97+Calibrations!AY$97</f>
        <v>14.063452621673854</v>
      </c>
      <c r="Z1193" s="23">
        <f>('Bruker data input page'!AG1193/0.8302)*Calibrations!BE$97+Calibrations!BF$97</f>
        <v>0.48390319530658588</v>
      </c>
      <c r="AA1193" s="23">
        <f>((('Bruker data input page'!AA1193/0.436)^2)*Calibrations!BK$97)+(('Bruker data input page'!AA1193/0.436)*Calibrations!BL$97)+Calibrations!BM$97</f>
        <v>0.11926265276990501</v>
      </c>
      <c r="AB1193" s="24">
        <f>'Bruker data input page'!AM1193*Calibrations!BS$97*10000+Calibrations!BT$97</f>
        <v>286.94669237972073</v>
      </c>
      <c r="AC1193" s="24">
        <f>Calibrations!CA$97*('Bruker data input page'!AO1193*10000)^2+('Bruker data input page'!AO1193*10000)*Calibrations!CB$97+Calibrations!CC$97</f>
        <v>333.58198950134465</v>
      </c>
      <c r="AD1193" s="24">
        <f>'Bruker data input page'!AW1193*10000*Calibrations!CI$97+Calibrations!CJ$97</f>
        <v>137.78236501790207</v>
      </c>
      <c r="AE1193" s="24">
        <f>'Bruker data input page'!AY1193*10000*Calibrations!CP$97+Calibrations!CQ$97</f>
        <v>110.10864960739195</v>
      </c>
      <c r="AF1193" s="24">
        <f>Calibrations!$CW$97*('Bruker data input page'!BA1193*10000)^2+('Bruker data input page'!BA1193*10000)*Calibrations!$CX$97+Calibrations!$CY$97</f>
        <v>72.762235374685773</v>
      </c>
      <c r="AG1193" s="24">
        <f>'Bruker data input page'!BI1193*10000*Calibrations!DD$97+Calibrations!DE$97</f>
        <v>4.1610912678326706</v>
      </c>
      <c r="AH1193" s="24">
        <f>('Bruker data input page'!BK1193*10000)*Calibrations!DK$97+Calibrations!DL$97</f>
        <v>100.47860466669533</v>
      </c>
      <c r="AI1193" s="24">
        <f>Calibrations!DR$97*('Bruker data input page'!BM1193*10000)^2+('Bruker data input page'!BM1193*10000)*Calibrations!DS$97+Calibrations!DT$97</f>
        <v>31.845636216163818</v>
      </c>
      <c r="AJ1193" s="24">
        <f>Calibrations!DY$97*('Bruker data input page'!BO1193*10000)^2+Calibrations!DZ$97*('Bruker data input page'!BO1193*10000)+Calibrations!EA$97</f>
        <v>80.357017558910371</v>
      </c>
      <c r="AK1193" s="21"/>
      <c r="AL1193" s="21"/>
    </row>
    <row r="1194" spans="2:38">
      <c r="B1194" s="27">
        <f>'Bruker data input page'!B1871</f>
        <v>0</v>
      </c>
      <c r="C1194" s="21">
        <f>'Bruker data input page'!G1871</f>
        <v>0</v>
      </c>
      <c r="D1194" s="21">
        <f>'Bruker data input page'!H1871</f>
        <v>0</v>
      </c>
      <c r="E1194" s="26">
        <f>'Bruker data input page'!L1871</f>
        <v>0</v>
      </c>
      <c r="F1194" s="26"/>
      <c r="G1194" s="26" t="str">
        <f>'Bruker data input page'!DK1194</f>
        <v>393 U1558D 6R3W 63/65</v>
      </c>
      <c r="H1194" s="26" t="str">
        <f>'Bruker data input page'!DL1194</f>
        <v>SHLF</v>
      </c>
      <c r="I1194" s="26">
        <f>'Bruker data input page'!DM1194</f>
        <v>0</v>
      </c>
      <c r="J1194" s="26">
        <f>'Bruker data input page'!DN1194</f>
        <v>0</v>
      </c>
      <c r="K1194" s="26">
        <f>'Bruker data input page'!DO1194</f>
        <v>0</v>
      </c>
      <c r="L1194" s="26">
        <f>'Bruker data input page'!DP1194</f>
        <v>0</v>
      </c>
      <c r="M1194" s="26">
        <f>'Bruker data input page'!DQ1194</f>
        <v>0</v>
      </c>
      <c r="N1194" s="26">
        <f>'Bruker data input page'!DR1194</f>
        <v>0</v>
      </c>
      <c r="O1194" s="26" t="str">
        <f>'Bruker data input page'!DS1194</f>
        <v/>
      </c>
      <c r="P1194" s="21" t="str">
        <f>'Bruker data input page'!DT1194</f>
        <v>Spot analysis, Jryan</v>
      </c>
      <c r="Q1194" s="21">
        <f>'Bruker data input page'!A1194</f>
        <v>86</v>
      </c>
      <c r="R1194" s="27">
        <f>'Bruker data input page'!B1194</f>
        <v>44746.711805555555</v>
      </c>
      <c r="S1194" s="22">
        <f>'Bruker data input page'!Y1194*Calibrations!H$97+Calibrations!I$97</f>
        <v>46.508476679296635</v>
      </c>
      <c r="T1194" s="23">
        <f>Calibrations!O$97*('Bruker data input page'!AK1194/0.5993)^2+Calibrations!P$97*('Bruker data input page'!AK1194/0.5993)+Calibrations!Q$97</f>
        <v>1.1580198230570451</v>
      </c>
      <c r="U1194" s="22">
        <f>Calibrations!$V$97*'Bruker data input page'!W1194^2+Calibrations!$W$97*'Bruker data input page'!W1194+Calibrations!$X$97</f>
        <v>15.79187240794489</v>
      </c>
      <c r="V1194" s="23">
        <f>('Bruker data input page'!AS1194/0.69943)*Calibrations!AC$97+Calibrations!AD$97</f>
        <v>9.938262612107458</v>
      </c>
      <c r="W1194" s="23">
        <f>'Bruker data input page'!U1194*Calibrations!AQ$97+Calibrations!AR$97</f>
        <v>7.395558206008598</v>
      </c>
      <c r="X1194" s="23">
        <f>Calibrations!AJ$97*('Bruker data input page'!AQ1194/0.77446)^2+('Bruker data input page'!AQ1194/0.77446)*Calibrations!AK$97+Calibrations!AL$97</f>
        <v>0.15914942502418589</v>
      </c>
      <c r="Y1194" s="23">
        <f>('Bruker data input page'!AI1194/0.7147)*Calibrations!AX$97+Calibrations!AY$97</f>
        <v>14.029500986969953</v>
      </c>
      <c r="Z1194" s="23">
        <f>('Bruker data input page'!AG1194/0.8302)*Calibrations!BE$97+Calibrations!BF$97</f>
        <v>0.48782713952043255</v>
      </c>
      <c r="AA1194" s="23">
        <f>((('Bruker data input page'!AA1194/0.436)^2)*Calibrations!BK$97)+(('Bruker data input page'!AA1194/0.436)*Calibrations!BL$97)+Calibrations!BM$97</f>
        <v>0.1166413424565808</v>
      </c>
      <c r="AB1194" s="24">
        <f>'Bruker data input page'!AM1194*Calibrations!BS$97*10000+Calibrations!BT$97</f>
        <v>338.39473937664411</v>
      </c>
      <c r="AC1194" s="24">
        <f>Calibrations!CA$97*('Bruker data input page'!AO1194*10000)^2+('Bruker data input page'!AO1194*10000)*Calibrations!CB$97+Calibrations!CC$97</f>
        <v>348.15062379156609</v>
      </c>
      <c r="AD1194" s="24">
        <f>'Bruker data input page'!AW1194*10000*Calibrations!CI$97+Calibrations!CJ$97</f>
        <v>127.89708366152176</v>
      </c>
      <c r="AE1194" s="24">
        <f>'Bruker data input page'!AY1194*10000*Calibrations!CP$97+Calibrations!CQ$97</f>
        <v>97.77311438655758</v>
      </c>
      <c r="AF1194" s="24">
        <f>Calibrations!$CW$97*('Bruker data input page'!BA1194*10000)^2+('Bruker data input page'!BA1194*10000)*Calibrations!$CX$97+Calibrations!$CY$97</f>
        <v>70.033506097090964</v>
      </c>
      <c r="AG1194" s="24">
        <f>'Bruker data input page'!BI1194*10000*Calibrations!DD$97+Calibrations!DE$97</f>
        <v>5.2911678308829933</v>
      </c>
      <c r="AH1194" s="24">
        <f>('Bruker data input page'!BK1194*10000)*Calibrations!DK$97+Calibrations!DL$97</f>
        <v>97.499071833454153</v>
      </c>
      <c r="AI1194" s="24">
        <f>Calibrations!DR$97*('Bruker data input page'!BM1194*10000)^2+('Bruker data input page'!BM1194*10000)*Calibrations!DS$97+Calibrations!DT$97</f>
        <v>29.725107834104254</v>
      </c>
      <c r="AJ1194" s="24">
        <f>Calibrations!DY$97*('Bruker data input page'!BO1194*10000)^2+Calibrations!DZ$97*('Bruker data input page'!BO1194*10000)+Calibrations!EA$97</f>
        <v>77.801035222904844</v>
      </c>
      <c r="AK1194" s="21"/>
      <c r="AL1194" s="21"/>
    </row>
    <row r="1195" spans="2:38">
      <c r="B1195" s="27">
        <f>'Bruker data input page'!B1872</f>
        <v>0</v>
      </c>
      <c r="C1195" s="21">
        <f>'Bruker data input page'!G1872</f>
        <v>0</v>
      </c>
      <c r="D1195" s="21">
        <f>'Bruker data input page'!H1872</f>
        <v>0</v>
      </c>
      <c r="E1195" s="26">
        <f>'Bruker data input page'!L1872</f>
        <v>0</v>
      </c>
      <c r="F1195" s="26"/>
      <c r="G1195" s="26" t="str">
        <f>'Bruker data input page'!DK1195</f>
        <v>393 U1558D 8R1A 7/9   pc2A</v>
      </c>
      <c r="H1195" s="26" t="str">
        <f>'Bruker data input page'!DL1195</f>
        <v>SHLF</v>
      </c>
      <c r="I1195" s="26">
        <f>'Bruker data input page'!DM1195</f>
        <v>0</v>
      </c>
      <c r="J1195" s="26">
        <f>'Bruker data input page'!DN1195</f>
        <v>0</v>
      </c>
      <c r="K1195" s="26">
        <f>'Bruker data input page'!DO1195</f>
        <v>0</v>
      </c>
      <c r="L1195" s="26">
        <f>'Bruker data input page'!DP1195</f>
        <v>0</v>
      </c>
      <c r="M1195" s="26">
        <f>'Bruker data input page'!DQ1195</f>
        <v>0</v>
      </c>
      <c r="N1195" s="26">
        <f>'Bruker data input page'!DR1195</f>
        <v>0</v>
      </c>
      <c r="O1195" s="26">
        <f>'Bruker data input page'!DS1195</f>
        <v>0</v>
      </c>
      <c r="P1195" s="21" t="str">
        <f>'Bruker data input page'!DT1195</f>
        <v>Spot analysis, Jryan</v>
      </c>
      <c r="Q1195" s="21">
        <f>'Bruker data input page'!A1195</f>
        <v>475</v>
      </c>
      <c r="R1195" s="27">
        <f>'Bruker data input page'!B1195</f>
        <v>44742.6875</v>
      </c>
      <c r="S1195" s="22">
        <f>'Bruker data input page'!Y1195*Calibrations!H$97+Calibrations!I$97</f>
        <v>53.817502113425519</v>
      </c>
      <c r="T1195" s="23">
        <f>Calibrations!O$97*('Bruker data input page'!AK1195/0.5993)^2+Calibrations!P$97*('Bruker data input page'!AK1195/0.5993)+Calibrations!Q$97</f>
        <v>0.97152202204640514</v>
      </c>
      <c r="U1195" s="22">
        <f>Calibrations!$V$97*'Bruker data input page'!W1195^2+Calibrations!$W$97*'Bruker data input page'!W1195+Calibrations!$X$97</f>
        <v>21.223026898278828</v>
      </c>
      <c r="V1195" s="23">
        <f>('Bruker data input page'!AS1195/0.69943)*Calibrations!AC$97+Calibrations!AD$97</f>
        <v>10.388725686395789</v>
      </c>
      <c r="W1195" s="23">
        <f>'Bruker data input page'!U1195*Calibrations!AQ$97+Calibrations!AR$97</f>
        <v>10.317825499089921</v>
      </c>
      <c r="X1195" s="23">
        <f>Calibrations!AJ$97*('Bruker data input page'!AQ1195/0.77446)^2+('Bruker data input page'!AQ1195/0.77446)*Calibrations!AK$97+Calibrations!AL$97</f>
        <v>0.15157961339585252</v>
      </c>
      <c r="Y1195" s="23">
        <f>('Bruker data input page'!AI1195/0.7147)*Calibrations!AX$97+Calibrations!AY$97</f>
        <v>15.5294628932606</v>
      </c>
      <c r="Z1195" s="23">
        <f>('Bruker data input page'!AG1195/0.8302)*Calibrations!BE$97+Calibrations!BF$97</f>
        <v>0.66153713144879722</v>
      </c>
      <c r="AA1195" s="23">
        <f>((('Bruker data input page'!AA1195/0.436)^2)*Calibrations!BK$97)+(('Bruker data input page'!AA1195/0.436)*Calibrations!BL$97)+Calibrations!BM$97</f>
        <v>0.10310552137401273</v>
      </c>
      <c r="AB1195" s="24">
        <f>'Bruker data input page'!AM1195*Calibrations!BS$97*10000+Calibrations!BT$97</f>
        <v>362.4038279752084</v>
      </c>
      <c r="AC1195" s="24">
        <f>Calibrations!CA$97*('Bruker data input page'!AO1195*10000)^2+('Bruker data input page'!AO1195*10000)*Calibrations!CB$97+Calibrations!CC$97</f>
        <v>285.59373181408967</v>
      </c>
      <c r="AD1195" s="24">
        <f>'Bruker data input page'!AW1195*10000*Calibrations!CI$97+Calibrations!CJ$97</f>
        <v>103.18388027057097</v>
      </c>
      <c r="AE1195" s="24">
        <f>'Bruker data input page'!AY1195*10000*Calibrations!CP$97+Calibrations!CQ$97</f>
        <v>81.325734092111745</v>
      </c>
      <c r="AF1195" s="24">
        <f>Calibrations!$CW$97*('Bruker data input page'!BA1195*10000)^2+('Bruker data input page'!BA1195*10000)*Calibrations!$CX$97+Calibrations!$CY$97</f>
        <v>57.460604479051938</v>
      </c>
      <c r="AG1195" s="24">
        <f>'Bruker data input page'!BI1195*10000*Calibrations!DD$97+Calibrations!DE$97</f>
        <v>12.071627209184928</v>
      </c>
      <c r="AH1195" s="24">
        <f>('Bruker data input page'!BK1195*10000)*Calibrations!DK$97+Calibrations!DL$97</f>
        <v>83.59458527832868</v>
      </c>
      <c r="AI1195" s="24">
        <f>Calibrations!DR$97*('Bruker data input page'!BM1195*10000)^2+('Bruker data input page'!BM1195*10000)*Calibrations!DS$97+Calibrations!DT$97</f>
        <v>20.168382804060411</v>
      </c>
      <c r="AJ1195" s="24">
        <f>Calibrations!DY$97*('Bruker data input page'!BO1195*10000)^2+Calibrations!DZ$97*('Bruker data input page'!BO1195*10000)+Calibrations!EA$97</f>
        <v>49.501403960394086</v>
      </c>
      <c r="AK1195" s="21"/>
      <c r="AL1195" s="21"/>
    </row>
    <row r="1196" spans="2:38">
      <c r="B1196" s="27">
        <f>'Bruker data input page'!B1873</f>
        <v>0</v>
      </c>
      <c r="C1196" s="21">
        <f>'Bruker data input page'!G1873</f>
        <v>0</v>
      </c>
      <c r="D1196" s="21">
        <f>'Bruker data input page'!H1873</f>
        <v>0</v>
      </c>
      <c r="E1196" s="26">
        <f>'Bruker data input page'!L1873</f>
        <v>0</v>
      </c>
      <c r="F1196" s="26"/>
      <c r="G1196" s="26" t="str">
        <f>'Bruker data input page'!DK1196</f>
        <v>393 U1558D 8R1A 7/9   pc2A</v>
      </c>
      <c r="H1196" s="26" t="str">
        <f>'Bruker data input page'!DL1196</f>
        <v>SHLF</v>
      </c>
      <c r="I1196" s="26">
        <f>'Bruker data input page'!DM1196</f>
        <v>0</v>
      </c>
      <c r="J1196" s="26">
        <f>'Bruker data input page'!DN1196</f>
        <v>0</v>
      </c>
      <c r="K1196" s="26">
        <f>'Bruker data input page'!DO1196</f>
        <v>0</v>
      </c>
      <c r="L1196" s="26">
        <f>'Bruker data input page'!DP1196</f>
        <v>0</v>
      </c>
      <c r="M1196" s="26">
        <f>'Bruker data input page'!DQ1196</f>
        <v>0</v>
      </c>
      <c r="N1196" s="26">
        <f>'Bruker data input page'!DR1196</f>
        <v>0</v>
      </c>
      <c r="O1196" s="26">
        <f>'Bruker data input page'!DS1196</f>
        <v>0</v>
      </c>
      <c r="P1196" s="21" t="str">
        <f>'Bruker data input page'!DT1196</f>
        <v>Spot analysis, Jryan</v>
      </c>
      <c r="Q1196" s="21">
        <f>'Bruker data input page'!A1196</f>
        <v>476</v>
      </c>
      <c r="R1196" s="27">
        <f>'Bruker data input page'!B1196</f>
        <v>44742.688888888886</v>
      </c>
      <c r="S1196" s="22">
        <f>'Bruker data input page'!Y1196*Calibrations!H$97+Calibrations!I$97</f>
        <v>53.856235813463336</v>
      </c>
      <c r="T1196" s="23">
        <f>Calibrations!O$97*('Bruker data input page'!AK1196/0.5993)^2+Calibrations!P$97*('Bruker data input page'!AK1196/0.5993)+Calibrations!Q$97</f>
        <v>0.95668171657127998</v>
      </c>
      <c r="U1196" s="22">
        <f>Calibrations!$V$97*'Bruker data input page'!W1196^2+Calibrations!$W$97*'Bruker data input page'!W1196+Calibrations!$X$97</f>
        <v>21.998106748308079</v>
      </c>
      <c r="V1196" s="23">
        <f>('Bruker data input page'!AS1196/0.69943)*Calibrations!AC$97+Calibrations!AD$97</f>
        <v>10.411032963237545</v>
      </c>
      <c r="W1196" s="23">
        <f>'Bruker data input page'!U1196*Calibrations!AQ$97+Calibrations!AR$97</f>
        <v>9.5512499240275694</v>
      </c>
      <c r="X1196" s="23">
        <f>Calibrations!AJ$97*('Bruker data input page'!AQ1196/0.77446)^2+('Bruker data input page'!AQ1196/0.77446)*Calibrations!AK$97+Calibrations!AL$97</f>
        <v>0.14810182677488848</v>
      </c>
      <c r="Y1196" s="23">
        <f>('Bruker data input page'!AI1196/0.7147)*Calibrations!AX$97+Calibrations!AY$97</f>
        <v>15.625532317019164</v>
      </c>
      <c r="Z1196" s="23">
        <f>('Bruker data input page'!AG1196/0.8302)*Calibrations!BE$97+Calibrations!BF$97</f>
        <v>0.67134699198341385</v>
      </c>
      <c r="AA1196" s="23">
        <f>((('Bruker data input page'!AA1196/0.436)^2)*Calibrations!BK$97)+(('Bruker data input page'!AA1196/0.436)*Calibrations!BL$97)+Calibrations!BM$97</f>
        <v>0.11739064224368255</v>
      </c>
      <c r="AB1196" s="24">
        <f>'Bruker data input page'!AM1196*Calibrations!BS$97*10000+Calibrations!BT$97</f>
        <v>362.4038279752084</v>
      </c>
      <c r="AC1196" s="24">
        <f>Calibrations!CA$97*('Bruker data input page'!AO1196*10000)^2+('Bruker data input page'!AO1196*10000)*Calibrations!CB$97+Calibrations!CC$97</f>
        <v>266.53935041221371</v>
      </c>
      <c r="AD1196" s="24">
        <f>'Bruker data input page'!AW1196*10000*Calibrations!CI$97+Calibrations!CJ$97</f>
        <v>99.229767728018842</v>
      </c>
      <c r="AE1196" s="24">
        <f>'Bruker data input page'!AY1196*10000*Calibrations!CP$97+Calibrations!CQ$97</f>
        <v>81.325734092111745</v>
      </c>
      <c r="AF1196" s="24">
        <f>Calibrations!$CW$97*('Bruker data input page'!BA1196*10000)^2+('Bruker data input page'!BA1196*10000)*Calibrations!$CX$97+Calibrations!$CY$97</f>
        <v>56.033956837768585</v>
      </c>
      <c r="AG1196" s="24">
        <f>'Bruker data input page'!BI1196*10000*Calibrations!DD$97+Calibrations!DE$97</f>
        <v>12.071627209184928</v>
      </c>
      <c r="AH1196" s="24">
        <f>('Bruker data input page'!BK1196*10000)*Calibrations!DK$97+Calibrations!DL$97</f>
        <v>82.601407667248296</v>
      </c>
      <c r="AI1196" s="24">
        <f>Calibrations!DR$97*('Bruker data input page'!BM1196*10000)^2+('Bruker data input page'!BM1196*10000)*Calibrations!DS$97+Calibrations!DT$97</f>
        <v>19.105075244078186</v>
      </c>
      <c r="AJ1196" s="24">
        <f>Calibrations!DY$97*('Bruker data input page'!BO1196*10000)^2+Calibrations!DZ$97*('Bruker data input page'!BO1196*10000)+Calibrations!EA$97</f>
        <v>53.810889824497565</v>
      </c>
      <c r="AK1196" s="21"/>
      <c r="AL1196" s="21"/>
    </row>
    <row r="1197" spans="2:38">
      <c r="B1197" s="27">
        <f>'Bruker data input page'!B1874</f>
        <v>0</v>
      </c>
      <c r="C1197" s="21">
        <f>'Bruker data input page'!G1874</f>
        <v>0</v>
      </c>
      <c r="D1197" s="21">
        <f>'Bruker data input page'!H1874</f>
        <v>0</v>
      </c>
      <c r="E1197" s="26">
        <f>'Bruker data input page'!L1874</f>
        <v>0</v>
      </c>
      <c r="F1197" s="26"/>
      <c r="G1197" s="26" t="str">
        <f>'Bruker data input page'!DK1197</f>
        <v>393 U1558D 8R1A 7/9   pc2A</v>
      </c>
      <c r="H1197" s="26" t="str">
        <f>'Bruker data input page'!DL1197</f>
        <v>SHLF</v>
      </c>
      <c r="I1197" s="26">
        <f>'Bruker data input page'!DM1197</f>
        <v>0</v>
      </c>
      <c r="J1197" s="26">
        <f>'Bruker data input page'!DN1197</f>
        <v>0</v>
      </c>
      <c r="K1197" s="26">
        <f>'Bruker data input page'!DO1197</f>
        <v>0</v>
      </c>
      <c r="L1197" s="26">
        <f>'Bruker data input page'!DP1197</f>
        <v>0</v>
      </c>
      <c r="M1197" s="26">
        <f>'Bruker data input page'!DQ1197</f>
        <v>0</v>
      </c>
      <c r="N1197" s="26">
        <f>'Bruker data input page'!DR1197</f>
        <v>0</v>
      </c>
      <c r="O1197" s="26">
        <f>'Bruker data input page'!DS1197</f>
        <v>0</v>
      </c>
      <c r="P1197" s="21" t="str">
        <f>'Bruker data input page'!DT1197</f>
        <v>Spot analysis, Jryan</v>
      </c>
      <c r="Q1197" s="21">
        <f>'Bruker data input page'!A1197</f>
        <v>477</v>
      </c>
      <c r="R1197" s="27">
        <f>'Bruker data input page'!B1197</f>
        <v>44742.69027777778</v>
      </c>
      <c r="S1197" s="22">
        <f>'Bruker data input page'!Y1197*Calibrations!H$97+Calibrations!I$97</f>
        <v>54.362625474693864</v>
      </c>
      <c r="T1197" s="23">
        <f>Calibrations!O$97*('Bruker data input page'!AK1197/0.5993)^2+Calibrations!P$97*('Bruker data input page'!AK1197/0.5993)+Calibrations!Q$97</f>
        <v>0.93466466156156103</v>
      </c>
      <c r="U1197" s="22">
        <f>Calibrations!$V$97*'Bruker data input page'!W1197^2+Calibrations!$W$97*'Bruker data input page'!W1197+Calibrations!$X$97</f>
        <v>21.7453644616354</v>
      </c>
      <c r="V1197" s="23">
        <f>('Bruker data input page'!AS1197/0.69943)*Calibrations!AC$97+Calibrations!AD$97</f>
        <v>10.425280836833247</v>
      </c>
      <c r="W1197" s="23">
        <f>'Bruker data input page'!U1197*Calibrations!AQ$97+Calibrations!AR$97</f>
        <v>9.4882225249177772</v>
      </c>
      <c r="X1197" s="23">
        <f>Calibrations!AJ$97*('Bruker data input page'!AQ1197/0.77446)^2+('Bruker data input page'!AQ1197/0.77446)*Calibrations!AK$97+Calibrations!AL$97</f>
        <v>0.14943188672341601</v>
      </c>
      <c r="Y1197" s="23">
        <f>('Bruker data input page'!AI1197/0.7147)*Calibrations!AX$97+Calibrations!AY$97</f>
        <v>15.622791826325578</v>
      </c>
      <c r="Z1197" s="23">
        <f>('Bruker data input page'!AG1197/0.8302)*Calibrations!BE$97+Calibrations!BF$97</f>
        <v>0.66832857335737805</v>
      </c>
      <c r="AA1197" s="23">
        <f>((('Bruker data input page'!AA1197/0.436)^2)*Calibrations!BK$97)+(('Bruker data input page'!AA1197/0.436)*Calibrations!BL$97)+Calibrations!BM$97</f>
        <v>0.11326598898000374</v>
      </c>
      <c r="AB1197" s="24">
        <f>'Bruker data input page'!AM1197*Calibrations!BS$97*10000+Calibrations!BT$97</f>
        <v>385.55544912382391</v>
      </c>
      <c r="AC1197" s="24">
        <f>Calibrations!CA$97*('Bruker data input page'!AO1197*10000)^2+('Bruker data input page'!AO1197*10000)*Calibrations!CB$97+Calibrations!CC$97</f>
        <v>271.64837845790368</v>
      </c>
      <c r="AD1197" s="24">
        <f>'Bruker data input page'!AW1197*10000*Calibrations!CI$97+Calibrations!CJ$97</f>
        <v>102.19535213493293</v>
      </c>
      <c r="AE1197" s="24">
        <f>'Bruker data input page'!AY1197*10000*Calibrations!CP$97+Calibrations!CQ$97</f>
        <v>82.353695360514607</v>
      </c>
      <c r="AF1197" s="24">
        <f>Calibrations!$CW$97*('Bruker data input page'!BA1197*10000)^2+('Bruker data input page'!BA1197*10000)*Calibrations!$CX$97+Calibrations!$CY$97</f>
        <v>56.033956837768585</v>
      </c>
      <c r="AG1197" s="24">
        <f>'Bruker data input page'!BI1197*10000*Calibrations!DD$97+Calibrations!DE$97</f>
        <v>12.071627209184928</v>
      </c>
      <c r="AH1197" s="24">
        <f>('Bruker data input page'!BK1197*10000)*Calibrations!DK$97+Calibrations!DL$97</f>
        <v>79.621874834007116</v>
      </c>
      <c r="AI1197" s="24">
        <f>Calibrations!DR$97*('Bruker data input page'!BM1197*10000)^2+('Bruker data input page'!BM1197*10000)*Calibrations!DS$97+Calibrations!DT$97</f>
        <v>22.294128390038448</v>
      </c>
      <c r="AJ1197" s="24">
        <f>Calibrations!DY$97*('Bruker data input page'!BO1197*10000)^2+Calibrations!DZ$97*('Bruker data input page'!BO1197*10000)+Calibrations!EA$97</f>
        <v>52.949611592978044</v>
      </c>
      <c r="AK1197" s="21"/>
      <c r="AL1197" s="21"/>
    </row>
    <row r="1198" spans="2:38">
      <c r="B1198" s="27">
        <f>'Bruker data input page'!B1875</f>
        <v>0</v>
      </c>
      <c r="C1198" s="21">
        <f>'Bruker data input page'!G1875</f>
        <v>0</v>
      </c>
      <c r="D1198" s="21">
        <f>'Bruker data input page'!H1875</f>
        <v>0</v>
      </c>
      <c r="E1198" s="26">
        <f>'Bruker data input page'!L1875</f>
        <v>0</v>
      </c>
      <c r="F1198" s="26"/>
      <c r="G1198" s="26" t="str">
        <f>'Bruker data input page'!DK1198</f>
        <v>393 U1558D 8R1A 11/13   pc2A</v>
      </c>
      <c r="H1198" s="26" t="str">
        <f>'Bruker data input page'!DL1198</f>
        <v>SHLF</v>
      </c>
      <c r="I1198" s="26">
        <f>'Bruker data input page'!DM1198</f>
        <v>0</v>
      </c>
      <c r="J1198" s="26">
        <f>'Bruker data input page'!DN1198</f>
        <v>0</v>
      </c>
      <c r="K1198" s="26">
        <f>'Bruker data input page'!DO1198</f>
        <v>0</v>
      </c>
      <c r="L1198" s="26">
        <f>'Bruker data input page'!DP1198</f>
        <v>0</v>
      </c>
      <c r="M1198" s="26">
        <f>'Bruker data input page'!DQ1198</f>
        <v>0</v>
      </c>
      <c r="N1198" s="26">
        <f>'Bruker data input page'!DR1198</f>
        <v>0</v>
      </c>
      <c r="O1198" s="26">
        <f>'Bruker data input page'!DS1198</f>
        <v>0</v>
      </c>
      <c r="P1198" s="21" t="str">
        <f>'Bruker data input page'!DT1198</f>
        <v>Spot analysis, Jryan</v>
      </c>
      <c r="Q1198" s="21">
        <f>'Bruker data input page'!A1198</f>
        <v>478</v>
      </c>
      <c r="R1198" s="27">
        <f>'Bruker data input page'!B1198</f>
        <v>44742.692361111112</v>
      </c>
      <c r="S1198" s="22">
        <f>'Bruker data input page'!Y1198*Calibrations!H$97+Calibrations!I$97</f>
        <v>59.97128900317513</v>
      </c>
      <c r="T1198" s="23">
        <f>Calibrations!O$97*('Bruker data input page'!AK1198/0.5993)^2+Calibrations!P$97*('Bruker data input page'!AK1198/0.5993)+Calibrations!Q$97</f>
        <v>0.74768159527527289</v>
      </c>
      <c r="U1198" s="22">
        <f>Calibrations!$V$97*'Bruker data input page'!W1198^2+Calibrations!$W$97*'Bruker data input page'!W1198+Calibrations!$X$97</f>
        <v>28.070178172773378</v>
      </c>
      <c r="V1198" s="23">
        <f>('Bruker data input page'!AS1198/0.69943)*Calibrations!AC$97+Calibrations!AD$97</f>
        <v>7.6750094791175876</v>
      </c>
      <c r="W1198" s="23">
        <f>'Bruker data input page'!U1198*Calibrations!AQ$97+Calibrations!AR$97</f>
        <v>13.694818076546191</v>
      </c>
      <c r="X1198" s="23">
        <f>Calibrations!AJ$97*('Bruker data input page'!AQ1198/0.77446)^2+('Bruker data input page'!AQ1198/0.77446)*Calibrations!AK$97+Calibrations!AL$97</f>
        <v>8.6175908638985763E-2</v>
      </c>
      <c r="Y1198" s="23">
        <f>('Bruker data input page'!AI1198/0.7147)*Calibrations!AX$97+Calibrations!AY$97</f>
        <v>13.782400076098078</v>
      </c>
      <c r="Z1198" s="23">
        <f>('Bruker data input page'!AG1198/0.8302)*Calibrations!BE$97+Calibrations!BF$97</f>
        <v>0.35290382693662875</v>
      </c>
      <c r="AA1198" s="23" t="e">
        <f>((('Bruker data input page'!AA1198/0.436)^2)*Calibrations!BK$97)+(('Bruker data input page'!AA1198/0.436)*Calibrations!BL$97)+Calibrations!BM$97</f>
        <v>#VALUE!</v>
      </c>
      <c r="AB1198" s="24">
        <f>'Bruker data input page'!AM1198*Calibrations!BS$97*10000+Calibrations!BT$97</f>
        <v>368.40610012484944</v>
      </c>
      <c r="AC1198" s="24">
        <f>Calibrations!CA$97*('Bruker data input page'!AO1198*10000)^2+('Bruker data input page'!AO1198*10000)*Calibrations!CB$97+Calibrations!CC$97</f>
        <v>304.59555571846374</v>
      </c>
      <c r="AD1198" s="24">
        <f>'Bruker data input page'!AW1198*10000*Calibrations!CI$97+Calibrations!CJ$97</f>
        <v>127.89708366152176</v>
      </c>
      <c r="AE1198" s="24">
        <f>'Bruker data input page'!AY1198*10000*Calibrations!CP$97+Calibrations!CQ$97</f>
        <v>90.577385507737517</v>
      </c>
      <c r="AF1198" s="24">
        <f>Calibrations!$CW$97*('Bruker data input page'!BA1198*10000)^2+('Bruker data input page'!BA1198*10000)*Calibrations!$CX$97+Calibrations!$CY$97</f>
        <v>63.107877898960666</v>
      </c>
      <c r="AG1198" s="24">
        <f>'Bruker data input page'!BI1198*10000*Calibrations!DD$97+Calibrations!DE$97</f>
        <v>1.9009381417320252</v>
      </c>
      <c r="AH1198" s="24">
        <f>('Bruker data input page'!BK1198*10000)*Calibrations!DK$97+Calibrations!DL$97</f>
        <v>80.615052445087514</v>
      </c>
      <c r="AI1198" s="24">
        <f>Calibrations!DR$97*('Bruker data input page'!BM1198*10000)^2+('Bruker data input page'!BM1198*10000)*Calibrations!DS$97+Calibrations!DT$97</f>
        <v>16.977590590127324</v>
      </c>
      <c r="AJ1198" s="24">
        <f>Calibrations!DY$97*('Bruker data input page'!BO1198*10000)^2+Calibrations!DZ$97*('Bruker data input page'!BO1198*10000)+Calibrations!EA$97</f>
        <v>39.127071880185675</v>
      </c>
      <c r="AK1198" s="21"/>
      <c r="AL1198" s="21"/>
    </row>
    <row r="1199" spans="2:38">
      <c r="B1199" s="27">
        <f>'Bruker data input page'!B1876</f>
        <v>0</v>
      </c>
      <c r="C1199" s="21">
        <f>'Bruker data input page'!G1876</f>
        <v>0</v>
      </c>
      <c r="D1199" s="21">
        <f>'Bruker data input page'!H1876</f>
        <v>0</v>
      </c>
      <c r="E1199" s="26">
        <f>'Bruker data input page'!L1876</f>
        <v>0</v>
      </c>
      <c r="F1199" s="26"/>
      <c r="G1199" s="26" t="str">
        <f>'Bruker data input page'!DK1199</f>
        <v>393 U1558D 8R1A 11/13   pc2A</v>
      </c>
      <c r="H1199" s="26" t="str">
        <f>'Bruker data input page'!DL1199</f>
        <v>SHLF</v>
      </c>
      <c r="I1199" s="26">
        <f>'Bruker data input page'!DM1199</f>
        <v>0</v>
      </c>
      <c r="J1199" s="26">
        <f>'Bruker data input page'!DN1199</f>
        <v>0</v>
      </c>
      <c r="K1199" s="26">
        <f>'Bruker data input page'!DO1199</f>
        <v>0</v>
      </c>
      <c r="L1199" s="26">
        <f>'Bruker data input page'!DP1199</f>
        <v>0</v>
      </c>
      <c r="M1199" s="26">
        <f>'Bruker data input page'!DQ1199</f>
        <v>0</v>
      </c>
      <c r="N1199" s="26">
        <f>'Bruker data input page'!DR1199</f>
        <v>0</v>
      </c>
      <c r="O1199" s="26">
        <f>'Bruker data input page'!DS1199</f>
        <v>0</v>
      </c>
      <c r="P1199" s="21" t="str">
        <f>'Bruker data input page'!DT1199</f>
        <v>Spot analysis, Jryan</v>
      </c>
      <c r="Q1199" s="21">
        <f>'Bruker data input page'!A1199</f>
        <v>479</v>
      </c>
      <c r="R1199" s="27">
        <f>'Bruker data input page'!B1199</f>
        <v>44742.693749999999</v>
      </c>
      <c r="S1199" s="22">
        <f>'Bruker data input page'!Y1199*Calibrations!H$97+Calibrations!I$97</f>
        <v>59.978893165145749</v>
      </c>
      <c r="T1199" s="23">
        <f>Calibrations!O$97*('Bruker data input page'!AK1199/0.5993)^2+Calibrations!P$97*('Bruker data input page'!AK1199/0.5993)+Calibrations!Q$97</f>
        <v>0.75587475553326322</v>
      </c>
      <c r="U1199" s="22">
        <f>Calibrations!$V$97*'Bruker data input page'!W1199^2+Calibrations!$W$97*'Bruker data input page'!W1199+Calibrations!$X$97</f>
        <v>27.634260093118566</v>
      </c>
      <c r="V1199" s="23">
        <f>('Bruker data input page'!AS1199/0.69943)*Calibrations!AC$97+Calibrations!AD$97</f>
        <v>7.6668061579564277</v>
      </c>
      <c r="W1199" s="23">
        <f>'Bruker data input page'!U1199*Calibrations!AQ$97+Calibrations!AR$97</f>
        <v>13.978054701380074</v>
      </c>
      <c r="X1199" s="23">
        <f>Calibrations!AJ$97*('Bruker data input page'!AQ1199/0.77446)^2+('Bruker data input page'!AQ1199/0.77446)*Calibrations!AK$97+Calibrations!AL$97</f>
        <v>8.3975701616260875E-2</v>
      </c>
      <c r="Y1199" s="23">
        <f>('Bruker data input page'!AI1199/0.7147)*Calibrations!AX$97+Calibrations!AY$97</f>
        <v>13.766413880385482</v>
      </c>
      <c r="Z1199" s="23">
        <f>('Bruker data input page'!AG1199/0.8302)*Calibrations!BE$97+Calibrations!BF$97</f>
        <v>0.3643738177155651</v>
      </c>
      <c r="AA1199" s="23">
        <f>((('Bruker data input page'!AA1199/0.436)^2)*Calibrations!BK$97)+(('Bruker data input page'!AA1199/0.436)*Calibrations!BL$97)+Calibrations!BM$97</f>
        <v>8.148615811534439E-2</v>
      </c>
      <c r="AB1199" s="24">
        <f>'Bruker data input page'!AM1199*Calibrations!BS$97*10000+Calibrations!BT$97</f>
        <v>321.24539037766965</v>
      </c>
      <c r="AC1199" s="24">
        <f>Calibrations!CA$97*('Bruker data input page'!AO1199*10000)^2+('Bruker data input page'!AO1199*10000)*Calibrations!CB$97+Calibrations!CC$97</f>
        <v>239.97938357169861</v>
      </c>
      <c r="AD1199" s="24">
        <f>'Bruker data input page'!AW1199*10000*Calibrations!CI$97+Calibrations!CJ$97</f>
        <v>130.86266806843588</v>
      </c>
      <c r="AE1199" s="24">
        <f>'Bruker data input page'!AY1199*10000*Calibrations!CP$97+Calibrations!CQ$97</f>
        <v>84.409617897320331</v>
      </c>
      <c r="AF1199" s="24">
        <f>Calibrations!$CW$97*('Bruker data input page'!BA1199*10000)^2+('Bruker data input page'!BA1199*10000)*Calibrations!$CX$97+Calibrations!$CY$97</f>
        <v>67.281049961406254</v>
      </c>
      <c r="AG1199" s="24">
        <f>'Bruker data input page'!BI1199*10000*Calibrations!DD$97+Calibrations!DE$97</f>
        <v>3.0310147047823475</v>
      </c>
      <c r="AH1199" s="24">
        <f>('Bruker data input page'!BK1199*10000)*Calibrations!DK$97+Calibrations!DL$97</f>
        <v>82.601407667248296</v>
      </c>
      <c r="AI1199" s="24">
        <f>Calibrations!DR$97*('Bruker data input page'!BM1199*10000)^2+('Bruker data input page'!BM1199*10000)*Calibrations!DS$97+Calibrations!DT$97</f>
        <v>16.977590590127324</v>
      </c>
      <c r="AJ1199" s="24">
        <f>Calibrations!DY$97*('Bruker data input page'!BO1199*10000)^2+Calibrations!DZ$97*('Bruker data input page'!BO1199*10000)+Calibrations!EA$97</f>
        <v>39.993301642114616</v>
      </c>
      <c r="AK1199" s="21"/>
      <c r="AL1199" s="21"/>
    </row>
    <row r="1200" spans="2:38">
      <c r="B1200" s="27">
        <f>'Bruker data input page'!B1877</f>
        <v>0</v>
      </c>
      <c r="C1200" s="21">
        <f>'Bruker data input page'!G1877</f>
        <v>0</v>
      </c>
      <c r="D1200" s="21">
        <f>'Bruker data input page'!H1877</f>
        <v>0</v>
      </c>
      <c r="E1200" s="26">
        <f>'Bruker data input page'!L1877</f>
        <v>0</v>
      </c>
      <c r="F1200" s="26"/>
      <c r="G1200" s="26" t="str">
        <f>'Bruker data input page'!DK1200</f>
        <v>393 U1558D 8R1A 11/13   pc2A</v>
      </c>
      <c r="H1200" s="26" t="str">
        <f>'Bruker data input page'!DL1200</f>
        <v>SHLF</v>
      </c>
      <c r="I1200" s="26">
        <f>'Bruker data input page'!DM1200</f>
        <v>0</v>
      </c>
      <c r="J1200" s="26">
        <f>'Bruker data input page'!DN1200</f>
        <v>0</v>
      </c>
      <c r="K1200" s="26">
        <f>'Bruker data input page'!DO1200</f>
        <v>0</v>
      </c>
      <c r="L1200" s="26">
        <f>'Bruker data input page'!DP1200</f>
        <v>0</v>
      </c>
      <c r="M1200" s="26">
        <f>'Bruker data input page'!DQ1200</f>
        <v>0</v>
      </c>
      <c r="N1200" s="26">
        <f>'Bruker data input page'!DR1200</f>
        <v>0</v>
      </c>
      <c r="O1200" s="26">
        <f>'Bruker data input page'!DS1200</f>
        <v>0</v>
      </c>
      <c r="P1200" s="21" t="str">
        <f>'Bruker data input page'!DT1200</f>
        <v>Spot analysis, Jryan</v>
      </c>
      <c r="Q1200" s="21">
        <f>'Bruker data input page'!A1200</f>
        <v>480</v>
      </c>
      <c r="R1200" s="27">
        <f>'Bruker data input page'!B1200</f>
        <v>44742.695138888892</v>
      </c>
      <c r="S1200" s="22">
        <f>'Bruker data input page'!Y1200*Calibrations!H$97+Calibrations!I$97</f>
        <v>60.080836461564282</v>
      </c>
      <c r="T1200" s="23">
        <f>Calibrations!O$97*('Bruker data input page'!AK1200/0.5993)^2+Calibrations!P$97*('Bruker data input page'!AK1200/0.5993)+Calibrations!Q$97</f>
        <v>0.75196501271884952</v>
      </c>
      <c r="U1200" s="22">
        <f>Calibrations!$V$97*'Bruker data input page'!W1200^2+Calibrations!$W$97*'Bruker data input page'!W1200+Calibrations!$X$97</f>
        <v>28.148836916717727</v>
      </c>
      <c r="V1200" s="23">
        <f>('Bruker data input page'!AS1200/0.69943)*Calibrations!AC$97+Calibrations!AD$97</f>
        <v>7.6532778739362666</v>
      </c>
      <c r="W1200" s="23">
        <f>'Bruker data input page'!U1200*Calibrations!AQ$97+Calibrations!AR$97</f>
        <v>13.865726729346978</v>
      </c>
      <c r="X1200" s="23">
        <f>Calibrations!AJ$97*('Bruker data input page'!AQ1200/0.77446)^2+('Bruker data input page'!AQ1200/0.77446)*Calibrations!AK$97+Calibrations!AL$97</f>
        <v>8.1070433331922195E-2</v>
      </c>
      <c r="Y1200" s="23">
        <f>('Bruker data input page'!AI1200/0.7147)*Calibrations!AX$97+Calibrations!AY$97</f>
        <v>13.761085148481282</v>
      </c>
      <c r="Z1200" s="23">
        <f>('Bruker data input page'!AG1200/0.8302)*Calibrations!BE$97+Calibrations!BF$97</f>
        <v>0.35154553855491266</v>
      </c>
      <c r="AA1200" s="23">
        <f>((('Bruker data input page'!AA1200/0.436)^2)*Calibrations!BK$97)+(('Bruker data input page'!AA1200/0.436)*Calibrations!BL$97)+Calibrations!BM$97</f>
        <v>0.13120160851561796</v>
      </c>
      <c r="AB1200" s="24">
        <f>'Bruker data input page'!AM1200*Calibrations!BS$97*10000+Calibrations!BT$97</f>
        <v>353.82915347572117</v>
      </c>
      <c r="AC1200" s="24">
        <f>Calibrations!CA$97*('Bruker data input page'!AO1200*10000)^2+('Bruker data input page'!AO1200*10000)*Calibrations!CB$97+Calibrations!CC$97</f>
        <v>284.61522547373318</v>
      </c>
      <c r="AD1200" s="24">
        <f>'Bruker data input page'!AW1200*10000*Calibrations!CI$97+Calibrations!CJ$97</f>
        <v>127.89708366152176</v>
      </c>
      <c r="AE1200" s="24">
        <f>'Bruker data input page'!AY1200*10000*Calibrations!CP$97+Calibrations!CQ$97</f>
        <v>86.465540434126069</v>
      </c>
      <c r="AF1200" s="24">
        <f>Calibrations!$CW$97*('Bruker data input page'!BA1200*10000)^2+('Bruker data input page'!BA1200*10000)*Calibrations!$CX$97+Calibrations!$CY$97</f>
        <v>63.107877898960666</v>
      </c>
      <c r="AG1200" s="24">
        <f>'Bruker data input page'!BI1200*10000*Calibrations!DD$97+Calibrations!DE$97</f>
        <v>4.1610912678326706</v>
      </c>
      <c r="AH1200" s="24">
        <f>('Bruker data input page'!BK1200*10000)*Calibrations!DK$97+Calibrations!DL$97</f>
        <v>77.635519611846334</v>
      </c>
      <c r="AI1200" s="24">
        <f>Calibrations!DR$97*('Bruker data input page'!BM1200*10000)^2+('Bruker data input page'!BM1200*10000)*Calibrations!DS$97+Calibrations!DT$97</f>
        <v>15.913413496158686</v>
      </c>
      <c r="AJ1200" s="24">
        <f>Calibrations!DY$97*('Bruker data input page'!BO1200*10000)^2+Calibrations!DZ$97*('Bruker data input page'!BO1200*10000)+Calibrations!EA$97</f>
        <v>40.859221933392959</v>
      </c>
      <c r="AK1200" s="21"/>
      <c r="AL1200" s="21"/>
    </row>
    <row r="1201" spans="2:38">
      <c r="B1201" s="27">
        <f>'Bruker data input page'!B1878</f>
        <v>0</v>
      </c>
      <c r="C1201" s="21">
        <f>'Bruker data input page'!G1878</f>
        <v>0</v>
      </c>
      <c r="D1201" s="21">
        <f>'Bruker data input page'!H1878</f>
        <v>0</v>
      </c>
      <c r="E1201" s="26">
        <f>'Bruker data input page'!L1878</f>
        <v>0</v>
      </c>
      <c r="F1201" s="26"/>
      <c r="G1201" s="26" t="str">
        <f>'Bruker data input page'!DK1201</f>
        <v>393 U1558D 8R1A 14/18   pc3A</v>
      </c>
      <c r="H1201" s="26" t="str">
        <f>'Bruker data input page'!DL1201</f>
        <v>SHLF</v>
      </c>
      <c r="I1201" s="26">
        <f>'Bruker data input page'!DM1201</f>
        <v>0</v>
      </c>
      <c r="J1201" s="26">
        <f>'Bruker data input page'!DN1201</f>
        <v>0</v>
      </c>
      <c r="K1201" s="26">
        <f>'Bruker data input page'!DO1201</f>
        <v>0</v>
      </c>
      <c r="L1201" s="26">
        <f>'Bruker data input page'!DP1201</f>
        <v>0</v>
      </c>
      <c r="M1201" s="26">
        <f>'Bruker data input page'!DQ1201</f>
        <v>0</v>
      </c>
      <c r="N1201" s="26">
        <f>'Bruker data input page'!DR1201</f>
        <v>0</v>
      </c>
      <c r="O1201" s="26">
        <f>'Bruker data input page'!DS1201</f>
        <v>0</v>
      </c>
      <c r="P1201" s="21" t="str">
        <f>'Bruker data input page'!DT1201</f>
        <v>Spot analysis, Jryan</v>
      </c>
      <c r="Q1201" s="21">
        <f>'Bruker data input page'!A1201</f>
        <v>481</v>
      </c>
      <c r="R1201" s="27">
        <f>'Bruker data input page'!B1201</f>
        <v>44742.697222222225</v>
      </c>
      <c r="S1201" s="22">
        <f>'Bruker data input page'!Y1201*Calibrations!H$97+Calibrations!I$97</f>
        <v>62.854810985437858</v>
      </c>
      <c r="T1201" s="23">
        <f>Calibrations!O$97*('Bruker data input page'!AK1201/0.5993)^2+Calibrations!P$97*('Bruker data input page'!AK1201/0.5993)+Calibrations!Q$97</f>
        <v>1.0144805026563604</v>
      </c>
      <c r="U1201" s="22">
        <f>Calibrations!$V$97*'Bruker data input page'!W1201^2+Calibrations!$W$97*'Bruker data input page'!W1201+Calibrations!$X$97</f>
        <v>24.401799225927288</v>
      </c>
      <c r="V1201" s="23">
        <f>('Bruker data input page'!AS1201/0.69943)*Calibrations!AC$97+Calibrations!AD$97</f>
        <v>9.9067445886987855</v>
      </c>
      <c r="W1201" s="23">
        <f>'Bruker data input page'!U1201*Calibrations!AQ$97+Calibrations!AR$97</f>
        <v>15.591440117242701</v>
      </c>
      <c r="X1201" s="23">
        <f>Calibrations!AJ$97*('Bruker data input page'!AQ1201/0.77446)^2+('Bruker data input page'!AQ1201/0.77446)*Calibrations!AK$97+Calibrations!AL$97</f>
        <v>0.13553181440303269</v>
      </c>
      <c r="Y1201" s="23">
        <f>('Bruker data input page'!AI1201/0.7147)*Calibrations!AX$97+Calibrations!AY$97</f>
        <v>11.932721107408977</v>
      </c>
      <c r="Z1201" s="23">
        <f>('Bruker data input page'!AG1201/0.8302)*Calibrations!BE$97+Calibrations!BF$97</f>
        <v>0.34007554777597632</v>
      </c>
      <c r="AA1201" s="23">
        <f>((('Bruker data input page'!AA1201/0.436)^2)*Calibrations!BK$97)+(('Bruker data input page'!AA1201/0.436)*Calibrations!BL$97)+Calibrations!BM$97</f>
        <v>0.12225418818559448</v>
      </c>
      <c r="AB1201" s="24">
        <f>'Bruker data input page'!AM1201*Calibrations!BS$97*10000+Calibrations!BT$97</f>
        <v>412.99440752218311</v>
      </c>
      <c r="AC1201" s="24">
        <f>Calibrations!CA$97*('Bruker data input page'!AO1201*10000)^2+('Bruker data input page'!AO1201*10000)*Calibrations!CB$97+Calibrations!CC$97</f>
        <v>209.39486396615595</v>
      </c>
      <c r="AD1201" s="24">
        <f>'Bruker data input page'!AW1201*10000*Calibrations!CI$97+Calibrations!CJ$97</f>
        <v>107.13799281312309</v>
      </c>
      <c r="AE1201" s="24">
        <f>'Bruker data input page'!AY1201*10000*Calibrations!CP$97+Calibrations!CQ$97</f>
        <v>75.157966481694558</v>
      </c>
      <c r="AF1201" s="24">
        <f>Calibrations!$CW$97*('Bruker data input page'!BA1201*10000)^2+('Bruker data input page'!BA1201*10000)*Calibrations!$CX$97+Calibrations!$CY$97</f>
        <v>72.762235374685773</v>
      </c>
      <c r="AG1201" s="24">
        <f>'Bruker data input page'!BI1201*10000*Calibrations!DD$97+Calibrations!DE$97</f>
        <v>6.421244393933315</v>
      </c>
      <c r="AH1201" s="24">
        <f>('Bruker data input page'!BK1201*10000)*Calibrations!DK$97+Calibrations!DL$97</f>
        <v>73.66280916752477</v>
      </c>
      <c r="AI1201" s="24">
        <f>Calibrations!DR$97*('Bruker data input page'!BM1201*10000)^2+('Bruker data input page'!BM1201*10000)*Calibrations!DS$97+Calibrations!DT$97</f>
        <v>23.356566416034262</v>
      </c>
      <c r="AJ1201" s="24">
        <f>Calibrations!DY$97*('Bruker data input page'!BO1201*10000)^2+Calibrations!DZ$97*('Bruker data input page'!BO1201*10000)+Calibrations!EA$97</f>
        <v>44.319808392000482</v>
      </c>
      <c r="AK1201" s="21"/>
      <c r="AL1201" s="21"/>
    </row>
    <row r="1202" spans="2:38">
      <c r="B1202" s="27">
        <f>'Bruker data input page'!B1879</f>
        <v>0</v>
      </c>
      <c r="C1202" s="21">
        <f>'Bruker data input page'!G1879</f>
        <v>0</v>
      </c>
      <c r="D1202" s="21">
        <f>'Bruker data input page'!H1879</f>
        <v>0</v>
      </c>
      <c r="E1202" s="26">
        <f>'Bruker data input page'!L1879</f>
        <v>0</v>
      </c>
      <c r="F1202" s="26"/>
      <c r="G1202" s="26" t="str">
        <f>'Bruker data input page'!DK1202</f>
        <v>393 U1558D 8R1A 14/18   pc3A</v>
      </c>
      <c r="H1202" s="26" t="str">
        <f>'Bruker data input page'!DL1202</f>
        <v>SHLF</v>
      </c>
      <c r="I1202" s="26">
        <f>'Bruker data input page'!DM1202</f>
        <v>0</v>
      </c>
      <c r="J1202" s="26">
        <f>'Bruker data input page'!DN1202</f>
        <v>0</v>
      </c>
      <c r="K1202" s="26">
        <f>'Bruker data input page'!DO1202</f>
        <v>0</v>
      </c>
      <c r="L1202" s="26">
        <f>'Bruker data input page'!DP1202</f>
        <v>0</v>
      </c>
      <c r="M1202" s="26">
        <f>'Bruker data input page'!DQ1202</f>
        <v>0</v>
      </c>
      <c r="N1202" s="26">
        <f>'Bruker data input page'!DR1202</f>
        <v>0</v>
      </c>
      <c r="O1202" s="26">
        <f>'Bruker data input page'!DS1202</f>
        <v>0</v>
      </c>
      <c r="P1202" s="21" t="str">
        <f>'Bruker data input page'!DT1202</f>
        <v>Spot analysis, Jryan</v>
      </c>
      <c r="Q1202" s="21">
        <f>'Bruker data input page'!A1202</f>
        <v>482</v>
      </c>
      <c r="R1202" s="27">
        <f>'Bruker data input page'!B1202</f>
        <v>44742.698611111111</v>
      </c>
      <c r="S1202" s="22">
        <f>'Bruker data input page'!Y1202*Calibrations!H$97+Calibrations!I$97</f>
        <v>62.601616154822594</v>
      </c>
      <c r="T1202" s="23">
        <f>Calibrations!O$97*('Bruker data input page'!AK1202/0.5993)^2+Calibrations!P$97*('Bruker data input page'!AK1202/0.5993)+Calibrations!Q$97</f>
        <v>1.0341748722345334</v>
      </c>
      <c r="U1202" s="22">
        <f>Calibrations!$V$97*'Bruker data input page'!W1202^2+Calibrations!$W$97*'Bruker data input page'!W1202+Calibrations!$X$97</f>
        <v>24.500527103310262</v>
      </c>
      <c r="V1202" s="23">
        <f>('Bruker data input page'!AS1202/0.69943)*Calibrations!AC$97+Calibrations!AD$97</f>
        <v>9.8743630577994654</v>
      </c>
      <c r="W1202" s="23">
        <f>'Bruker data input page'!U1202*Calibrations!AQ$97+Calibrations!AR$97</f>
        <v>15.550066303103147</v>
      </c>
      <c r="X1202" s="23">
        <f>Calibrations!AJ$97*('Bruker data input page'!AQ1202/0.77446)^2+('Bruker data input page'!AQ1202/0.77446)*Calibrations!AK$97+Calibrations!AL$97</f>
        <v>0.13867817654856934</v>
      </c>
      <c r="Y1202" s="23">
        <f>('Bruker data input page'!AI1202/0.7147)*Calibrations!AX$97+Calibrations!AY$97</f>
        <v>11.970478979187305</v>
      </c>
      <c r="Z1202" s="23">
        <f>('Bruker data input page'!AG1202/0.8302)*Calibrations!BE$97+Calibrations!BF$97</f>
        <v>0.34882896179148032</v>
      </c>
      <c r="AA1202" s="23" t="e">
        <f>((('Bruker data input page'!AA1202/0.436)^2)*Calibrations!BK$97)+(('Bruker data input page'!AA1202/0.436)*Calibrations!BL$97)+Calibrations!BM$97</f>
        <v>#VALUE!</v>
      </c>
      <c r="AB1202" s="24">
        <f>'Bruker data input page'!AM1202*Calibrations!BS$97*10000+Calibrations!BT$97</f>
        <v>408.70707027243947</v>
      </c>
      <c r="AC1202" s="24">
        <f>Calibrations!CA$97*('Bruker data input page'!AO1202*10000)^2+('Bruker data input page'!AO1202*10000)*Calibrations!CB$97+Calibrations!CC$97</f>
        <v>267.56656842994937</v>
      </c>
      <c r="AD1202" s="24">
        <f>'Bruker data input page'!AW1202*10000*Calibrations!CI$97+Calibrations!CJ$97</f>
        <v>106.14946467748507</v>
      </c>
      <c r="AE1202" s="24">
        <f>'Bruker data input page'!AY1202*10000*Calibrations!CP$97+Calibrations!CQ$97</f>
        <v>88.521462970931793</v>
      </c>
      <c r="AF1202" s="24">
        <f>Calibrations!$CW$97*('Bruker data input page'!BA1202*10000)^2+('Bruker data input page'!BA1202*10000)*Calibrations!$CX$97+Calibrations!$CY$97</f>
        <v>72.762235374685773</v>
      </c>
      <c r="AG1202" s="24">
        <f>'Bruker data input page'!BI1202*10000*Calibrations!DD$97+Calibrations!DE$97</f>
        <v>5.2911678308829933</v>
      </c>
      <c r="AH1202" s="24">
        <f>('Bruker data input page'!BK1202*10000)*Calibrations!DK$97+Calibrations!DL$97</f>
        <v>71.676453945363988</v>
      </c>
      <c r="AI1202" s="24">
        <f>Calibrations!DR$97*('Bruker data input page'!BM1202*10000)^2+('Bruker data input page'!BM1202*10000)*Calibrations!DS$97+Calibrations!DT$97</f>
        <v>22.294128390038448</v>
      </c>
      <c r="AJ1202" s="24">
        <f>Calibrations!DY$97*('Bruker data input page'!BO1202*10000)^2+Calibrations!DZ$97*('Bruker data input page'!BO1202*10000)+Calibrations!EA$97</f>
        <v>48.638578375621634</v>
      </c>
      <c r="AK1202" s="21"/>
      <c r="AL1202" s="21"/>
    </row>
    <row r="1203" spans="2:38">
      <c r="B1203" s="27">
        <f>'Bruker data input page'!B1880</f>
        <v>0</v>
      </c>
      <c r="C1203" s="21">
        <f>'Bruker data input page'!G1880</f>
        <v>0</v>
      </c>
      <c r="D1203" s="21">
        <f>'Bruker data input page'!H1880</f>
        <v>0</v>
      </c>
      <c r="E1203" s="26">
        <f>'Bruker data input page'!L1880</f>
        <v>0</v>
      </c>
      <c r="F1203" s="26"/>
      <c r="G1203" s="26" t="str">
        <f>'Bruker data input page'!DK1203</f>
        <v>393 U1558D 8R1A 14/18   pc3A</v>
      </c>
      <c r="H1203" s="26" t="str">
        <f>'Bruker data input page'!DL1203</f>
        <v>SHLF</v>
      </c>
      <c r="I1203" s="26">
        <f>'Bruker data input page'!DM1203</f>
        <v>0</v>
      </c>
      <c r="J1203" s="26">
        <f>'Bruker data input page'!DN1203</f>
        <v>0</v>
      </c>
      <c r="K1203" s="26">
        <f>'Bruker data input page'!DO1203</f>
        <v>0</v>
      </c>
      <c r="L1203" s="26">
        <f>'Bruker data input page'!DP1203</f>
        <v>0</v>
      </c>
      <c r="M1203" s="26">
        <f>'Bruker data input page'!DQ1203</f>
        <v>0</v>
      </c>
      <c r="N1203" s="26">
        <f>'Bruker data input page'!DR1203</f>
        <v>0</v>
      </c>
      <c r="O1203" s="26">
        <f>'Bruker data input page'!DS1203</f>
        <v>0</v>
      </c>
      <c r="P1203" s="21" t="str">
        <f>'Bruker data input page'!DT1203</f>
        <v>Spot analysis, Jryan</v>
      </c>
      <c r="Q1203" s="21">
        <f>'Bruker data input page'!A1203</f>
        <v>483</v>
      </c>
      <c r="R1203" s="27">
        <f>'Bruker data input page'!B1203</f>
        <v>44742.7</v>
      </c>
      <c r="S1203" s="22">
        <f>'Bruker data input page'!Y1203*Calibrations!H$97+Calibrations!I$97</f>
        <v>62.538050113349499</v>
      </c>
      <c r="T1203" s="23">
        <f>Calibrations!O$97*('Bruker data input page'!AK1203/0.5993)^2+Calibrations!P$97*('Bruker data input page'!AK1203/0.5993)+Calibrations!Q$97</f>
        <v>1.035814698124587</v>
      </c>
      <c r="U1203" s="22">
        <f>Calibrations!$V$97*'Bruker data input page'!W1203^2+Calibrations!$W$97*'Bruker data input page'!W1203+Calibrations!$X$97</f>
        <v>24.367691515965291</v>
      </c>
      <c r="V1203" s="23">
        <f>('Bruker data input page'!AS1203/0.69943)*Calibrations!AC$97+Calibrations!AD$97</f>
        <v>9.876521826526087</v>
      </c>
      <c r="W1203" s="23">
        <f>'Bruker data input page'!U1203*Calibrations!AQ$97+Calibrations!AR$97</f>
        <v>15.746108581315813</v>
      </c>
      <c r="X1203" s="23">
        <f>Calibrations!AJ$97*('Bruker data input page'!AQ1203/0.77446)^2+('Bruker data input page'!AQ1203/0.77446)*Calibrations!AK$97+Calibrations!AL$97</f>
        <v>0.13919640486230828</v>
      </c>
      <c r="Y1203" s="23">
        <f>('Bruker data input page'!AI1203/0.7147)*Calibrations!AX$97+Calibrations!AY$97</f>
        <v>11.902880208745461</v>
      </c>
      <c r="Z1203" s="23">
        <f>('Bruker data input page'!AG1203/0.8302)*Calibrations!BE$97+Calibrations!BF$97</f>
        <v>0.34460317571503013</v>
      </c>
      <c r="AA1203" s="23">
        <f>((('Bruker data input page'!AA1203/0.436)^2)*Calibrations!BK$97)+(('Bruker data input page'!AA1203/0.436)*Calibrations!BL$97)+Calibrations!BM$97</f>
        <v>0.13306052165993082</v>
      </c>
      <c r="AB1203" s="24">
        <f>'Bruker data input page'!AM1203*Calibrations!BS$97*10000+Calibrations!BT$97</f>
        <v>406.13466792259328</v>
      </c>
      <c r="AC1203" s="24">
        <f>Calibrations!CA$97*('Bruker data input page'!AO1203*10000)^2+('Bruker data input page'!AO1203*10000)*Calibrations!CB$97+Calibrations!CC$97</f>
        <v>282.65009418012357</v>
      </c>
      <c r="AD1203" s="24">
        <f>'Bruker data input page'!AW1203*10000*Calibrations!CI$97+Calibrations!CJ$97</f>
        <v>109.11504908439916</v>
      </c>
      <c r="AE1203" s="24">
        <f>'Bruker data input page'!AY1203*10000*Calibrations!CP$97+Calibrations!CQ$97</f>
        <v>85.437579165723207</v>
      </c>
      <c r="AF1203" s="24">
        <f>Calibrations!$CW$97*('Bruker data input page'!BA1203*10000)^2+('Bruker data input page'!BA1203*10000)*Calibrations!$CX$97+Calibrations!$CY$97</f>
        <v>89.920633513111184</v>
      </c>
      <c r="AG1203" s="24">
        <f>'Bruker data input page'!BI1203*10000*Calibrations!DD$97+Calibrations!DE$97</f>
        <v>5.2911678308829933</v>
      </c>
      <c r="AH1203" s="24">
        <f>('Bruker data input page'!BK1203*10000)*Calibrations!DK$97+Calibrations!DL$97</f>
        <v>71.676453945363988</v>
      </c>
      <c r="AI1203" s="24">
        <f>Calibrations!DR$97*('Bruker data input page'!BM1203*10000)^2+('Bruker data input page'!BM1203*10000)*Calibrations!DS$97+Calibrations!DT$97</f>
        <v>21.2314005193805</v>
      </c>
      <c r="AJ1203" s="24">
        <f>Calibrations!DY$97*('Bruker data input page'!BO1203*10000)^2+Calibrations!DZ$97*('Bruker data input page'!BO1203*10000)+Calibrations!EA$97</f>
        <v>46.048244797400713</v>
      </c>
      <c r="AK1203" s="21"/>
      <c r="AL1203" s="21"/>
    </row>
    <row r="1204" spans="2:38">
      <c r="B1204" s="27">
        <f>'Bruker data input page'!B1881</f>
        <v>0</v>
      </c>
      <c r="C1204" s="21">
        <f>'Bruker data input page'!G1881</f>
        <v>0</v>
      </c>
      <c r="D1204" s="21">
        <f>'Bruker data input page'!H1881</f>
        <v>0</v>
      </c>
      <c r="E1204" s="26">
        <f>'Bruker data input page'!L1881</f>
        <v>0</v>
      </c>
      <c r="F1204" s="26"/>
      <c r="G1204" s="26" t="str">
        <f>'Bruker data input page'!DK1204</f>
        <v>393 U1558D 8R1A 19/22   pc4A</v>
      </c>
      <c r="H1204" s="26" t="str">
        <f>'Bruker data input page'!DL1204</f>
        <v>SHLF</v>
      </c>
      <c r="I1204" s="26">
        <f>'Bruker data input page'!DM1204</f>
        <v>0</v>
      </c>
      <c r="J1204" s="26">
        <f>'Bruker data input page'!DN1204</f>
        <v>0</v>
      </c>
      <c r="K1204" s="26">
        <f>'Bruker data input page'!DO1204</f>
        <v>0</v>
      </c>
      <c r="L1204" s="26">
        <f>'Bruker data input page'!DP1204</f>
        <v>0</v>
      </c>
      <c r="M1204" s="26">
        <f>'Bruker data input page'!DQ1204</f>
        <v>0</v>
      </c>
      <c r="N1204" s="26">
        <f>'Bruker data input page'!DR1204</f>
        <v>0</v>
      </c>
      <c r="O1204" s="26">
        <f>'Bruker data input page'!DS1204</f>
        <v>0</v>
      </c>
      <c r="P1204" s="21" t="str">
        <f>'Bruker data input page'!DT1204</f>
        <v>Spot analysis, Jryan</v>
      </c>
      <c r="Q1204" s="21">
        <f>'Bruker data input page'!A1204</f>
        <v>484</v>
      </c>
      <c r="R1204" s="27">
        <f>'Bruker data input page'!B1204</f>
        <v>44742.70208333333</v>
      </c>
      <c r="S1204" s="22">
        <f>'Bruker data input page'!Y1204*Calibrations!H$97+Calibrations!I$97</f>
        <v>62.382996498167458</v>
      </c>
      <c r="T1204" s="23">
        <f>Calibrations!O$97*('Bruker data input page'!AK1204/0.5993)^2+Calibrations!P$97*('Bruker data input page'!AK1204/0.5993)+Calibrations!Q$97</f>
        <v>0.98908839947665328</v>
      </c>
      <c r="U1204" s="22">
        <f>Calibrations!$V$97*'Bruker data input page'!W1204^2+Calibrations!$W$97*'Bruker data input page'!W1204+Calibrations!$X$97</f>
        <v>22.665366442984627</v>
      </c>
      <c r="V1204" s="23">
        <f>('Bruker data input page'!AS1204/0.69943)*Calibrations!AC$97+Calibrations!AD$97</f>
        <v>9.8569489900713858</v>
      </c>
      <c r="W1204" s="23">
        <f>'Bruker data input page'!U1204*Calibrations!AQ$97+Calibrations!AR$97</f>
        <v>18.06265550197082</v>
      </c>
      <c r="X1204" s="23">
        <f>Calibrations!AJ$97*('Bruker data input page'!AQ1204/0.77446)^2+('Bruker data input page'!AQ1204/0.77446)*Calibrations!AK$97+Calibrations!AL$97</f>
        <v>0.16189154368965913</v>
      </c>
      <c r="Y1204" s="23">
        <f>('Bruker data input page'!AI1204/0.7147)*Calibrations!AX$97+Calibrations!AY$97</f>
        <v>11.026988933178057</v>
      </c>
      <c r="Z1204" s="23">
        <f>('Bruker data input page'!AG1204/0.8302)*Calibrations!BE$97+Calibrations!BF$97</f>
        <v>0.40014207843409028</v>
      </c>
      <c r="AA1204" s="23">
        <f>((('Bruker data input page'!AA1204/0.436)^2)*Calibrations!BK$97)+(('Bruker data input page'!AA1204/0.436)*Calibrations!BL$97)+Calibrations!BM$97</f>
        <v>0.11813965884414847</v>
      </c>
      <c r="AB1204" s="24">
        <f>'Bruker data input page'!AM1204*Calibrations!BS$97*10000+Calibrations!BT$97</f>
        <v>376.123307174388</v>
      </c>
      <c r="AC1204" s="24">
        <f>Calibrations!CA$97*('Bruker data input page'!AO1204*10000)^2+('Bruker data input page'!AO1204*10000)*Calibrations!CB$97+Calibrations!CC$97</f>
        <v>417.14941548358115</v>
      </c>
      <c r="AD1204" s="24">
        <f>'Bruker data input page'!AW1204*10000*Calibrations!CI$97+Calibrations!CJ$97</f>
        <v>215.87608773330658</v>
      </c>
      <c r="AE1204" s="24">
        <f>'Bruker data input page'!AY1204*10000*Calibrations!CP$97+Calibrations!CQ$97</f>
        <v>100.85699819176617</v>
      </c>
      <c r="AF1204" s="24">
        <f>Calibrations!$CW$97*('Bruker data input page'!BA1204*10000)^2+('Bruker data input page'!BA1204*10000)*Calibrations!$CX$97+Calibrations!$CY$97</f>
        <v>71.400836593149606</v>
      </c>
      <c r="AG1204" s="24">
        <f>'Bruker data input page'!BI1204*10000*Calibrations!DD$97+Calibrations!DE$97</f>
        <v>6.421244393933315</v>
      </c>
      <c r="AH1204" s="24">
        <f>('Bruker data input page'!BK1204*10000)*Calibrations!DK$97+Calibrations!DL$97</f>
        <v>70.683276334283605</v>
      </c>
      <c r="AI1204" s="24">
        <f>Calibrations!DR$97*('Bruker data input page'!BM1204*10000)^2+('Bruker data input page'!BM1204*10000)*Calibrations!DS$97+Calibrations!DT$97</f>
        <v>20.168382804060411</v>
      </c>
      <c r="AJ1204" s="24">
        <f>Calibrations!DY$97*('Bruker data input page'!BO1204*10000)^2+Calibrations!DZ$97*('Bruker data input page'!BO1204*10000)+Calibrations!EA$97</f>
        <v>45.184181330025893</v>
      </c>
      <c r="AK1204" s="21"/>
      <c r="AL1204" s="21"/>
    </row>
    <row r="1205" spans="2:38">
      <c r="B1205" s="27">
        <f>'Bruker data input page'!B1882</f>
        <v>0</v>
      </c>
      <c r="C1205" s="21">
        <f>'Bruker data input page'!G1882</f>
        <v>0</v>
      </c>
      <c r="D1205" s="21">
        <f>'Bruker data input page'!H1882</f>
        <v>0</v>
      </c>
      <c r="E1205" s="26">
        <f>'Bruker data input page'!L1882</f>
        <v>0</v>
      </c>
      <c r="F1205" s="26"/>
      <c r="G1205" s="26" t="str">
        <f>'Bruker data input page'!DK1205</f>
        <v>393 U1558D 8R1A 19/22   pc4A</v>
      </c>
      <c r="H1205" s="26" t="str">
        <f>'Bruker data input page'!DL1205</f>
        <v>SHLF</v>
      </c>
      <c r="I1205" s="26">
        <f>'Bruker data input page'!DM1205</f>
        <v>0</v>
      </c>
      <c r="J1205" s="26">
        <f>'Bruker data input page'!DN1205</f>
        <v>0</v>
      </c>
      <c r="K1205" s="26">
        <f>'Bruker data input page'!DO1205</f>
        <v>0</v>
      </c>
      <c r="L1205" s="26">
        <f>'Bruker data input page'!DP1205</f>
        <v>0</v>
      </c>
      <c r="M1205" s="26">
        <f>'Bruker data input page'!DQ1205</f>
        <v>0</v>
      </c>
      <c r="N1205" s="26">
        <f>'Bruker data input page'!DR1205</f>
        <v>0</v>
      </c>
      <c r="O1205" s="26">
        <f>'Bruker data input page'!DS1205</f>
        <v>0</v>
      </c>
      <c r="P1205" s="21" t="str">
        <f>'Bruker data input page'!DT1205</f>
        <v>Spot analysis, Jryan</v>
      </c>
      <c r="Q1205" s="21">
        <f>'Bruker data input page'!A1205</f>
        <v>485</v>
      </c>
      <c r="R1205" s="27">
        <f>'Bruker data input page'!B1205</f>
        <v>44742.703472222223</v>
      </c>
      <c r="S1205" s="22">
        <f>'Bruker data input page'!Y1205*Calibrations!H$97+Calibrations!I$97</f>
        <v>62.472820661445326</v>
      </c>
      <c r="T1205" s="23">
        <f>Calibrations!O$97*('Bruker data input page'!AK1205/0.5993)^2+Calibrations!P$97*('Bruker data input page'!AK1205/0.5993)+Calibrations!Q$97</f>
        <v>0.98671102464047911</v>
      </c>
      <c r="U1205" s="22">
        <f>Calibrations!$V$97*'Bruker data input page'!W1205^2+Calibrations!$W$97*'Bruker data input page'!W1205+Calibrations!$X$97</f>
        <v>23.290472348956332</v>
      </c>
      <c r="V1205" s="23">
        <f>('Bruker data input page'!AS1205/0.69943)*Calibrations!AC$97+Calibrations!AD$97</f>
        <v>9.8025480181605271</v>
      </c>
      <c r="W1205" s="23">
        <f>'Bruker data input page'!U1205*Calibrations!AQ$97+Calibrations!AR$97</f>
        <v>19.556559529336973</v>
      </c>
      <c r="X1205" s="23">
        <f>Calibrations!AJ$97*('Bruker data input page'!AQ1205/0.77446)^2+('Bruker data input page'!AQ1205/0.77446)*Calibrations!AK$97+Calibrations!AL$97</f>
        <v>0.15892708293837721</v>
      </c>
      <c r="Y1205" s="23">
        <f>('Bruker data input page'!AI1205/0.7147)*Calibrations!AX$97+Calibrations!AY$97</f>
        <v>10.983902329495528</v>
      </c>
      <c r="Z1205" s="23">
        <f>('Bruker data input page'!AG1205/0.8302)*Calibrations!BE$97+Calibrations!BF$97</f>
        <v>0.38731379927343779</v>
      </c>
      <c r="AA1205" s="23">
        <f>((('Bruker data input page'!AA1205/0.436)^2)*Calibrations!BK$97)+(('Bruker data input page'!AA1205/0.436)*Calibrations!BL$97)+Calibrations!BM$97</f>
        <v>9.3651663169764074E-2</v>
      </c>
      <c r="AB1205" s="24">
        <f>'Bruker data input page'!AM1205*Calibrations!BS$97*10000+Calibrations!BT$97</f>
        <v>364.11876287510586</v>
      </c>
      <c r="AC1205" s="24">
        <f>Calibrations!CA$97*('Bruker data input page'!AO1205*10000)^2+('Bruker data input page'!AO1205*10000)*Calibrations!CB$97+Calibrations!CC$97</f>
        <v>451.02908441262741</v>
      </c>
      <c r="AD1205" s="24">
        <f>'Bruker data input page'!AW1205*10000*Calibrations!CI$97+Calibrations!CJ$97</f>
        <v>214.8875595976686</v>
      </c>
      <c r="AE1205" s="24">
        <f>'Bruker data input page'!AY1205*10000*Calibrations!CP$97+Calibrations!CQ$97</f>
        <v>112.16457214419768</v>
      </c>
      <c r="AF1205" s="24">
        <f>Calibrations!$CW$97*('Bruker data input page'!BA1205*10000)^2+('Bruker data input page'!BA1205*10000)*Calibrations!$CX$97+Calibrations!$CY$97</f>
        <v>80.80606205893092</v>
      </c>
      <c r="AG1205" s="24">
        <f>'Bruker data input page'!BI1205*10000*Calibrations!DD$97+Calibrations!DE$97</f>
        <v>6.421244393933315</v>
      </c>
      <c r="AH1205" s="24">
        <f>('Bruker data input page'!BK1205*10000)*Calibrations!DK$97+Calibrations!DL$97</f>
        <v>68.696921112122823</v>
      </c>
      <c r="AI1205" s="24">
        <f>Calibrations!DR$97*('Bruker data input page'!BM1205*10000)^2+('Bruker data input page'!BM1205*10000)*Calibrations!DS$97+Calibrations!DT$97</f>
        <v>24.418714597367938</v>
      </c>
      <c r="AJ1205" s="24">
        <f>Calibrations!DY$97*('Bruker data input page'!BO1205*10000)^2+Calibrations!DZ$97*('Bruker data input page'!BO1205*10000)+Calibrations!EA$97</f>
        <v>41.724832754020724</v>
      </c>
      <c r="AK1205" s="21"/>
      <c r="AL1205" s="21"/>
    </row>
    <row r="1206" spans="2:38">
      <c r="B1206" s="27">
        <f>'Bruker data input page'!B1883</f>
        <v>0</v>
      </c>
      <c r="C1206" s="21">
        <f>'Bruker data input page'!G1883</f>
        <v>0</v>
      </c>
      <c r="D1206" s="21">
        <f>'Bruker data input page'!H1883</f>
        <v>0</v>
      </c>
      <c r="E1206" s="26">
        <f>'Bruker data input page'!L1883</f>
        <v>0</v>
      </c>
      <c r="F1206" s="26"/>
      <c r="G1206" s="26" t="str">
        <f>'Bruker data input page'!DK1206</f>
        <v>393 U1558D 8R1A 19/22   pc4A</v>
      </c>
      <c r="H1206" s="26" t="str">
        <f>'Bruker data input page'!DL1206</f>
        <v>SHLF</v>
      </c>
      <c r="I1206" s="26">
        <f>'Bruker data input page'!DM1206</f>
        <v>0</v>
      </c>
      <c r="J1206" s="26">
        <f>'Bruker data input page'!DN1206</f>
        <v>0</v>
      </c>
      <c r="K1206" s="26">
        <f>'Bruker data input page'!DO1206</f>
        <v>0</v>
      </c>
      <c r="L1206" s="26">
        <f>'Bruker data input page'!DP1206</f>
        <v>0</v>
      </c>
      <c r="M1206" s="26">
        <f>'Bruker data input page'!DQ1206</f>
        <v>0</v>
      </c>
      <c r="N1206" s="26">
        <f>'Bruker data input page'!DR1206</f>
        <v>0</v>
      </c>
      <c r="O1206" s="26">
        <f>'Bruker data input page'!DS1206</f>
        <v>0</v>
      </c>
      <c r="P1206" s="21" t="str">
        <f>'Bruker data input page'!DT1206</f>
        <v>Spot analysis, Jryan</v>
      </c>
      <c r="Q1206" s="21">
        <f>'Bruker data input page'!A1206</f>
        <v>486</v>
      </c>
      <c r="R1206" s="27">
        <f>'Bruker data input page'!B1206</f>
        <v>44742.704861111109</v>
      </c>
      <c r="S1206" s="22">
        <f>'Bruker data input page'!Y1206*Calibrations!H$97+Calibrations!I$97</f>
        <v>62.871801534840948</v>
      </c>
      <c r="T1206" s="23">
        <f>Calibrations!O$97*('Bruker data input page'!AK1206/0.5993)^2+Calibrations!P$97*('Bruker data input page'!AK1206/0.5993)+Calibrations!Q$97</f>
        <v>0.99164815694004327</v>
      </c>
      <c r="U1206" s="22">
        <f>Calibrations!$V$97*'Bruker data input page'!W1206^2+Calibrations!$W$97*'Bruker data input page'!W1206+Calibrations!$X$97</f>
        <v>23.230872471442314</v>
      </c>
      <c r="V1206" s="23">
        <f>('Bruker data input page'!AS1206/0.69943)*Calibrations!AC$97+Calibrations!AD$97</f>
        <v>9.8189546604828504</v>
      </c>
      <c r="W1206" s="23">
        <f>'Bruker data input page'!U1206*Calibrations!AQ$97+Calibrations!AR$97</f>
        <v>19.686674374738473</v>
      </c>
      <c r="X1206" s="23">
        <f>Calibrations!AJ$97*('Bruker data input page'!AQ1206/0.77446)^2+('Bruker data input page'!AQ1206/0.77446)*Calibrations!AK$97+Calibrations!AL$97</f>
        <v>0.15519485807032612</v>
      </c>
      <c r="Y1206" s="23">
        <f>('Bruker data input page'!AI1206/0.7147)*Calibrations!AX$97+Calibrations!AY$97</f>
        <v>10.965936890504231</v>
      </c>
      <c r="Z1206" s="23">
        <f>('Bruker data input page'!AG1206/0.8302)*Calibrations!BE$97+Calibrations!BF$97</f>
        <v>0.3861064318230234</v>
      </c>
      <c r="AA1206" s="23">
        <f>((('Bruker data input page'!AA1206/0.436)^2)*Calibrations!BK$97)+(('Bruker data input page'!AA1206/0.436)*Calibrations!BL$97)+Calibrations!BM$97</f>
        <v>7.4228588508011339E-2</v>
      </c>
      <c r="AB1206" s="24">
        <f>'Bruker data input page'!AM1206*Calibrations!BS$97*10000+Calibrations!BT$97</f>
        <v>371.83596992464436</v>
      </c>
      <c r="AC1206" s="24">
        <f>Calibrations!CA$97*('Bruker data input page'!AO1206*10000)^2+('Bruker data input page'!AO1206*10000)*Calibrations!CB$97+Calibrations!CC$97</f>
        <v>429.46705607194735</v>
      </c>
      <c r="AD1206" s="24">
        <f>'Bruker data input page'!AW1206*10000*Calibrations!CI$97+Calibrations!CJ$97</f>
        <v>208.95639078384033</v>
      </c>
      <c r="AE1206" s="24">
        <f>'Bruker data input page'!AY1206*10000*Calibrations!CP$97+Calibrations!CQ$97</f>
        <v>113.19253341260054</v>
      </c>
      <c r="AF1206" s="24">
        <f>Calibrations!$CW$97*('Bruker data input page'!BA1206*10000)^2+('Bruker data input page'!BA1206*10000)*Calibrations!$CX$97+Calibrations!$CY$97</f>
        <v>70.033506097090964</v>
      </c>
      <c r="AG1206" s="24">
        <f>'Bruker data input page'!BI1206*10000*Calibrations!DD$97+Calibrations!DE$97</f>
        <v>5.2911678308829933</v>
      </c>
      <c r="AH1206" s="24">
        <f>('Bruker data input page'!BK1206*10000)*Calibrations!DK$97+Calibrations!DL$97</f>
        <v>68.696921112122823</v>
      </c>
      <c r="AI1206" s="24">
        <f>Calibrations!DR$97*('Bruker data input page'!BM1206*10000)^2+('Bruker data input page'!BM1206*10000)*Calibrations!DS$97+Calibrations!DT$97</f>
        <v>18.041477839433824</v>
      </c>
      <c r="AJ1206" s="24">
        <f>Calibrations!DY$97*('Bruker data input page'!BO1206*10000)^2+Calibrations!DZ$97*('Bruker data input page'!BO1206*10000)+Calibrations!EA$97</f>
        <v>42.590134103997912</v>
      </c>
      <c r="AK1206" s="21"/>
      <c r="AL1206" s="21"/>
    </row>
    <row r="1207" spans="2:38">
      <c r="B1207" s="27">
        <f>'Bruker data input page'!B1884</f>
        <v>0</v>
      </c>
      <c r="C1207" s="21">
        <f>'Bruker data input page'!G1884</f>
        <v>0</v>
      </c>
      <c r="D1207" s="21">
        <f>'Bruker data input page'!H1884</f>
        <v>0</v>
      </c>
      <c r="E1207" s="26">
        <f>'Bruker data input page'!L1884</f>
        <v>0</v>
      </c>
      <c r="F1207" s="26"/>
      <c r="G1207" s="26" t="str">
        <f>'Bruker data input page'!DK1207</f>
        <v>393 U1558D 8R1A 26/29   pc4A</v>
      </c>
      <c r="H1207" s="26" t="str">
        <f>'Bruker data input page'!DL1207</f>
        <v>SHLF</v>
      </c>
      <c r="I1207" s="26">
        <f>'Bruker data input page'!DM1207</f>
        <v>0</v>
      </c>
      <c r="J1207" s="26">
        <f>'Bruker data input page'!DN1207</f>
        <v>0</v>
      </c>
      <c r="K1207" s="26">
        <f>'Bruker data input page'!DO1207</f>
        <v>0</v>
      </c>
      <c r="L1207" s="26">
        <f>'Bruker data input page'!DP1207</f>
        <v>0</v>
      </c>
      <c r="M1207" s="26">
        <f>'Bruker data input page'!DQ1207</f>
        <v>0</v>
      </c>
      <c r="N1207" s="26">
        <f>'Bruker data input page'!DR1207</f>
        <v>0</v>
      </c>
      <c r="O1207" s="26">
        <f>'Bruker data input page'!DS1207</f>
        <v>0</v>
      </c>
      <c r="P1207" s="21" t="str">
        <f>'Bruker data input page'!DT1207</f>
        <v>Spot analysis, Jryan</v>
      </c>
      <c r="Q1207" s="21">
        <f>'Bruker data input page'!A1207</f>
        <v>487</v>
      </c>
      <c r="R1207" s="27">
        <f>'Bruker data input page'!B1207</f>
        <v>44742.706944444442</v>
      </c>
      <c r="S1207" s="22">
        <f>'Bruker data input page'!Y1207*Calibrations!H$97+Calibrations!I$97</f>
        <v>64.093338866401496</v>
      </c>
      <c r="T1207" s="23">
        <f>Calibrations!O$97*('Bruker data input page'!AK1207/0.5993)^2+Calibrations!P$97*('Bruker data input page'!AK1207/0.5993)+Calibrations!Q$97</f>
        <v>1.0163053318844424</v>
      </c>
      <c r="U1207" s="22">
        <f>Calibrations!$V$97*'Bruker data input page'!W1207^2+Calibrations!$W$97*'Bruker data input page'!W1207+Calibrations!$X$97</f>
        <v>27.482969940131436</v>
      </c>
      <c r="V1207" s="23">
        <f>('Bruker data input page'!AS1207/0.69943)*Calibrations!AC$97+Calibrations!AD$97</f>
        <v>8.9237852285105124</v>
      </c>
      <c r="W1207" s="23">
        <f>'Bruker data input page'!U1207*Calibrations!AQ$97+Calibrations!AR$97</f>
        <v>14.267864735937064</v>
      </c>
      <c r="X1207" s="23">
        <f>Calibrations!AJ$97*('Bruker data input page'!AQ1207/0.77446)^2+('Bruker data input page'!AQ1207/0.77446)*Calibrations!AK$97+Calibrations!AL$97</f>
        <v>0.13232203694931932</v>
      </c>
      <c r="Y1207" s="23">
        <f>('Bruker data input page'!AI1207/0.7147)*Calibrations!AX$97+Calibrations!AY$97</f>
        <v>12.251074776314148</v>
      </c>
      <c r="Z1207" s="23">
        <f>('Bruker data input page'!AG1207/0.8302)*Calibrations!BE$97+Calibrations!BF$97</f>
        <v>0.29887413353058656</v>
      </c>
      <c r="AA1207" s="23">
        <f>((('Bruker data input page'!AA1207/0.436)^2)*Calibrations!BK$97)+(('Bruker data input page'!AA1207/0.436)*Calibrations!BL$97)+Calibrations!BM$97</f>
        <v>7.039854951491685E-2</v>
      </c>
      <c r="AB1207" s="24">
        <f>'Bruker data input page'!AM1207*Calibrations!BS$97*10000+Calibrations!BT$97</f>
        <v>437.86096357069607</v>
      </c>
      <c r="AC1207" s="24">
        <f>Calibrations!CA$97*('Bruker data input page'!AO1207*10000)^2+('Bruker data input page'!AO1207*10000)*Calibrations!CB$97+Calibrations!CC$97</f>
        <v>212.89056727708561</v>
      </c>
      <c r="AD1207" s="24">
        <f>'Bruker data input page'!AW1207*10000*Calibrations!CI$97+Calibrations!CJ$97</f>
        <v>123.94297111896964</v>
      </c>
      <c r="AE1207" s="24">
        <f>'Bruker data input page'!AY1207*10000*Calibrations!CP$97+Calibrations!CQ$97</f>
        <v>95.717191849751842</v>
      </c>
      <c r="AF1207" s="24">
        <f>Calibrations!$CW$97*('Bruker data input page'!BA1207*10000)^2+('Bruker data input page'!BA1207*10000)*Calibrations!$CX$97+Calibrations!$CY$97</f>
        <v>65.895924321780186</v>
      </c>
      <c r="AG1207" s="24">
        <f>'Bruker data input page'!BI1207*10000*Calibrations!DD$97+Calibrations!DE$97</f>
        <v>5.2911678308829933</v>
      </c>
      <c r="AH1207" s="24">
        <f>('Bruker data input page'!BK1207*10000)*Calibrations!DK$97+Calibrations!DL$97</f>
        <v>75.649164389685552</v>
      </c>
      <c r="AI1207" s="24">
        <f>Calibrations!DR$97*('Bruker data input page'!BM1207*10000)^2+('Bruker data input page'!BM1207*10000)*Calibrations!DS$97+Calibrations!DT$97</f>
        <v>21.2314005193805</v>
      </c>
      <c r="AJ1207" s="24">
        <f>Calibrations!DY$97*('Bruker data input page'!BO1207*10000)^2+Calibrations!DZ$97*('Bruker data input page'!BO1207*10000)+Calibrations!EA$97</f>
        <v>43.455125983324493</v>
      </c>
      <c r="AK1207" s="21"/>
      <c r="AL1207" s="21"/>
    </row>
    <row r="1208" spans="2:38">
      <c r="B1208" s="27">
        <f>'Bruker data input page'!B1885</f>
        <v>0</v>
      </c>
      <c r="C1208" s="21">
        <f>'Bruker data input page'!G1885</f>
        <v>0</v>
      </c>
      <c r="D1208" s="21">
        <f>'Bruker data input page'!H1885</f>
        <v>0</v>
      </c>
      <c r="E1208" s="26">
        <f>'Bruker data input page'!L1885</f>
        <v>0</v>
      </c>
      <c r="F1208" s="26"/>
      <c r="G1208" s="26" t="str">
        <f>'Bruker data input page'!DK1208</f>
        <v>393 U1558D 8R1A 26/29   pc4A</v>
      </c>
      <c r="H1208" s="26" t="str">
        <f>'Bruker data input page'!DL1208</f>
        <v>SHLF</v>
      </c>
      <c r="I1208" s="26">
        <f>'Bruker data input page'!DM1208</f>
        <v>0</v>
      </c>
      <c r="J1208" s="26">
        <f>'Bruker data input page'!DN1208</f>
        <v>0</v>
      </c>
      <c r="K1208" s="26">
        <f>'Bruker data input page'!DO1208</f>
        <v>0</v>
      </c>
      <c r="L1208" s="26">
        <f>'Bruker data input page'!DP1208</f>
        <v>0</v>
      </c>
      <c r="M1208" s="26">
        <f>'Bruker data input page'!DQ1208</f>
        <v>0</v>
      </c>
      <c r="N1208" s="26">
        <f>'Bruker data input page'!DR1208</f>
        <v>0</v>
      </c>
      <c r="O1208" s="26">
        <f>'Bruker data input page'!DS1208</f>
        <v>0</v>
      </c>
      <c r="P1208" s="21" t="str">
        <f>'Bruker data input page'!DT1208</f>
        <v>Spot analysis, Jryan</v>
      </c>
      <c r="Q1208" s="21">
        <f>'Bruker data input page'!A1208</f>
        <v>488</v>
      </c>
      <c r="R1208" s="27">
        <f>'Bruker data input page'!B1208</f>
        <v>44742.708333333336</v>
      </c>
      <c r="S1208" s="22">
        <f>'Bruker data input page'!Y1208*Calibrations!H$97+Calibrations!I$97</f>
        <v>64.344038581370157</v>
      </c>
      <c r="T1208" s="23">
        <f>Calibrations!O$97*('Bruker data input page'!AK1208/0.5993)^2+Calibrations!P$97*('Bruker data input page'!AK1208/0.5993)+Calibrations!Q$97</f>
        <v>1.0172176488079709</v>
      </c>
      <c r="U1208" s="22">
        <f>Calibrations!$V$97*'Bruker data input page'!W1208^2+Calibrations!$W$97*'Bruker data input page'!W1208+Calibrations!$X$97</f>
        <v>27.184406521513534</v>
      </c>
      <c r="V1208" s="23">
        <f>('Bruker data input page'!AS1208/0.69943)*Calibrations!AC$97+Calibrations!AD$97</f>
        <v>8.9111204519810006</v>
      </c>
      <c r="W1208" s="23">
        <f>'Bruker data input page'!U1208*Calibrations!AQ$97+Calibrations!AR$97</f>
        <v>16.049452106479198</v>
      </c>
      <c r="X1208" s="23">
        <f>Calibrations!AJ$97*('Bruker data input page'!AQ1208/0.77446)^2+('Bruker data input page'!AQ1208/0.77446)*Calibrations!AK$97+Calibrations!AL$97</f>
        <v>0.12822063735505407</v>
      </c>
      <c r="Y1208" s="23">
        <f>('Bruker data input page'!AI1208/0.7147)*Calibrations!AX$97+Calibrations!AY$97</f>
        <v>12.220624879718724</v>
      </c>
      <c r="Z1208" s="23">
        <f>('Bruker data input page'!AG1208/0.8302)*Calibrations!BE$97+Calibrations!BF$97</f>
        <v>0.31773924994331076</v>
      </c>
      <c r="AA1208" s="23">
        <f>((('Bruker data input page'!AA1208/0.436)^2)*Calibrations!BK$97)+(('Bruker data input page'!AA1208/0.436)*Calibrations!BL$97)+Calibrations!BM$97</f>
        <v>0.11701602774846116</v>
      </c>
      <c r="AB1208" s="24">
        <f>'Bruker data input page'!AM1208*Calibrations!BS$97*10000+Calibrations!BT$97</f>
        <v>372.69343737459315</v>
      </c>
      <c r="AC1208" s="24">
        <f>Calibrations!CA$97*('Bruker data input page'!AO1208*10000)^2+('Bruker data input page'!AO1208*10000)*Calibrations!CB$97+Calibrations!CC$97</f>
        <v>301.81429034242808</v>
      </c>
      <c r="AD1208" s="24">
        <f>'Bruker data input page'!AW1208*10000*Calibrations!CI$97+Calibrations!CJ$97</f>
        <v>118.01180230514144</v>
      </c>
      <c r="AE1208" s="24">
        <f>'Bruker data input page'!AY1208*10000*Calibrations!CP$97+Calibrations!CQ$97</f>
        <v>82.353695360514607</v>
      </c>
      <c r="AF1208" s="24">
        <f>Calibrations!$CW$97*('Bruker data input page'!BA1208*10000)^2+('Bruker data input page'!BA1208*10000)*Calibrations!$CX$97+Calibrations!$CY$97</f>
        <v>61.704957115767186</v>
      </c>
      <c r="AG1208" s="24">
        <f>'Bruker data input page'!BI1208*10000*Calibrations!DD$97+Calibrations!DE$97</f>
        <v>3.0310147047823475</v>
      </c>
      <c r="AH1208" s="24">
        <f>('Bruker data input page'!BK1208*10000)*Calibrations!DK$97+Calibrations!DL$97</f>
        <v>81.608230056167898</v>
      </c>
      <c r="AI1208" s="24">
        <f>Calibrations!DR$97*('Bruker data input page'!BM1208*10000)^2+('Bruker data input page'!BM1208*10000)*Calibrations!DS$97+Calibrations!DT$97</f>
        <v>21.2314005193805</v>
      </c>
      <c r="AJ1208" s="24">
        <f>Calibrations!DY$97*('Bruker data input page'!BO1208*10000)^2+Calibrations!DZ$97*('Bruker data input page'!BO1208*10000)+Calibrations!EA$97</f>
        <v>41.724832754020724</v>
      </c>
      <c r="AK1208" s="21"/>
      <c r="AL1208" s="21"/>
    </row>
    <row r="1209" spans="2:38">
      <c r="B1209" s="27">
        <f>'Bruker data input page'!B1886</f>
        <v>0</v>
      </c>
      <c r="C1209" s="21">
        <f>'Bruker data input page'!G1886</f>
        <v>0</v>
      </c>
      <c r="D1209" s="21">
        <f>'Bruker data input page'!H1886</f>
        <v>0</v>
      </c>
      <c r="E1209" s="26">
        <f>'Bruker data input page'!L1886</f>
        <v>0</v>
      </c>
      <c r="F1209" s="26"/>
      <c r="G1209" s="26" t="str">
        <f>'Bruker data input page'!DK1209</f>
        <v>393 U1558D 8R1A 26/29   pc4A</v>
      </c>
      <c r="H1209" s="26" t="str">
        <f>'Bruker data input page'!DL1209</f>
        <v>SHLF</v>
      </c>
      <c r="I1209" s="26">
        <f>'Bruker data input page'!DM1209</f>
        <v>0</v>
      </c>
      <c r="J1209" s="26">
        <f>'Bruker data input page'!DN1209</f>
        <v>0</v>
      </c>
      <c r="K1209" s="26">
        <f>'Bruker data input page'!DO1209</f>
        <v>0</v>
      </c>
      <c r="L1209" s="26">
        <f>'Bruker data input page'!DP1209</f>
        <v>0</v>
      </c>
      <c r="M1209" s="26">
        <f>'Bruker data input page'!DQ1209</f>
        <v>0</v>
      </c>
      <c r="N1209" s="26">
        <f>'Bruker data input page'!DR1209</f>
        <v>0</v>
      </c>
      <c r="O1209" s="26">
        <f>'Bruker data input page'!DS1209</f>
        <v>0</v>
      </c>
      <c r="P1209" s="21" t="str">
        <f>'Bruker data input page'!DT1209</f>
        <v>Spot analysis, Jryan</v>
      </c>
      <c r="Q1209" s="21">
        <f>'Bruker data input page'!A1209</f>
        <v>489</v>
      </c>
      <c r="R1209" s="27">
        <f>'Bruker data input page'!B1209</f>
        <v>44742.709722222222</v>
      </c>
      <c r="S1209" s="22">
        <f>'Bruker data input page'!Y1209*Calibrations!H$97+Calibrations!I$97</f>
        <v>64.344632656524112</v>
      </c>
      <c r="T1209" s="23">
        <f>Calibrations!O$97*('Bruker data input page'!AK1209/0.5993)^2+Calibrations!P$97*('Bruker data input page'!AK1209/0.5993)+Calibrations!Q$97</f>
        <v>1.0177650077011242</v>
      </c>
      <c r="U1209" s="22">
        <f>Calibrations!$V$97*'Bruker data input page'!W1209^2+Calibrations!$W$97*'Bruker data input page'!W1209+Calibrations!$X$97</f>
        <v>27.685452868355398</v>
      </c>
      <c r="V1209" s="23">
        <f>('Bruker data input page'!AS1209/0.69943)*Calibrations!AC$97+Calibrations!AD$97</f>
        <v>8.8624761966744625</v>
      </c>
      <c r="W1209" s="23">
        <f>'Bruker data input page'!U1209*Calibrations!AQ$97+Calibrations!AR$97</f>
        <v>16.479237101022356</v>
      </c>
      <c r="X1209" s="23">
        <f>Calibrations!AJ$97*('Bruker data input page'!AQ1209/0.77446)^2+('Bruker data input page'!AQ1209/0.77446)*Calibrations!AK$97+Calibrations!AL$97</f>
        <v>0.12877321562738869</v>
      </c>
      <c r="Y1209" s="23">
        <f>('Bruker data input page'!AI1209/0.7147)*Calibrations!AX$97+Calibrations!AY$97</f>
        <v>12.250618027865215</v>
      </c>
      <c r="Z1209" s="23">
        <f>('Bruker data input page'!AG1209/0.8302)*Calibrations!BE$97+Calibrations!BF$97</f>
        <v>0.30868399406520314</v>
      </c>
      <c r="AA1209" s="23">
        <f>((('Bruker data input page'!AA1209/0.436)^2)*Calibrations!BK$97)+(('Bruker data input page'!AA1209/0.436)*Calibrations!BL$97)+Calibrations!BM$97</f>
        <v>9.7816812122374225E-2</v>
      </c>
      <c r="AB1209" s="24">
        <f>'Bruker data input page'!AM1209*Calibrations!BS$97*10000+Calibrations!BT$97</f>
        <v>364.11876287510586</v>
      </c>
      <c r="AC1209" s="24">
        <f>Calibrations!CA$97*('Bruker data input page'!AO1209*10000)^2+('Bruker data input page'!AO1209*10000)*Calibrations!CB$97+Calibrations!CC$97</f>
        <v>280.67413806931864</v>
      </c>
      <c r="AD1209" s="24">
        <f>'Bruker data input page'!AW1209*10000*Calibrations!CI$97+Calibrations!CJ$97</f>
        <v>135.805308746626</v>
      </c>
      <c r="AE1209" s="24">
        <f>'Bruker data input page'!AY1209*10000*Calibrations!CP$97+Calibrations!CQ$97</f>
        <v>83.381656628917469</v>
      </c>
      <c r="AF1209" s="24">
        <f>Calibrations!$CW$97*('Bruker data input page'!BA1209*10000)^2+('Bruker data input page'!BA1209*10000)*Calibrations!$CX$97+Calibrations!$CY$97</f>
        <v>63.107877898960666</v>
      </c>
      <c r="AG1209" s="24">
        <f>'Bruker data input page'!BI1209*10000*Calibrations!DD$97+Calibrations!DE$97</f>
        <v>4.1610912678326706</v>
      </c>
      <c r="AH1209" s="24">
        <f>('Bruker data input page'!BK1209*10000)*Calibrations!DK$97+Calibrations!DL$97</f>
        <v>79.621874834007116</v>
      </c>
      <c r="AI1209" s="24">
        <f>Calibrations!DR$97*('Bruker data input page'!BM1209*10000)^2+('Bruker data input page'!BM1209*10000)*Calibrations!DS$97+Calibrations!DT$97</f>
        <v>21.2314005193805</v>
      </c>
      <c r="AJ1209" s="24">
        <f>Calibrations!DY$97*('Bruker data input page'!BO1209*10000)^2+Calibrations!DZ$97*('Bruker data input page'!BO1209*10000)+Calibrations!EA$97</f>
        <v>41.724832754020724</v>
      </c>
      <c r="AK1209" s="21"/>
      <c r="AL1209" s="21"/>
    </row>
    <row r="1210" spans="2:38">
      <c r="B1210" s="27">
        <f>'Bruker data input page'!B1887</f>
        <v>0</v>
      </c>
      <c r="C1210" s="21">
        <f>'Bruker data input page'!G1887</f>
        <v>0</v>
      </c>
      <c r="D1210" s="21">
        <f>'Bruker data input page'!H1887</f>
        <v>0</v>
      </c>
      <c r="E1210" s="26">
        <f>'Bruker data input page'!L1887</f>
        <v>0</v>
      </c>
      <c r="F1210" s="26"/>
      <c r="G1210" s="26" t="str">
        <f>'Bruker data input page'!DK1210</f>
        <v>393 U1558D 8R1A 30/33   pc4A</v>
      </c>
      <c r="H1210" s="26" t="str">
        <f>'Bruker data input page'!DL1210</f>
        <v>SHLF</v>
      </c>
      <c r="I1210" s="26">
        <f>'Bruker data input page'!DM1210</f>
        <v>0</v>
      </c>
      <c r="J1210" s="26">
        <f>'Bruker data input page'!DN1210</f>
        <v>0</v>
      </c>
      <c r="K1210" s="26">
        <f>'Bruker data input page'!DO1210</f>
        <v>0</v>
      </c>
      <c r="L1210" s="26">
        <f>'Bruker data input page'!DP1210</f>
        <v>0</v>
      </c>
      <c r="M1210" s="26">
        <f>'Bruker data input page'!DQ1210</f>
        <v>0</v>
      </c>
      <c r="N1210" s="26">
        <f>'Bruker data input page'!DR1210</f>
        <v>0</v>
      </c>
      <c r="O1210" s="26">
        <f>'Bruker data input page'!DS1210</f>
        <v>0</v>
      </c>
      <c r="P1210" s="21" t="str">
        <f>'Bruker data input page'!DT1210</f>
        <v>Spot analysis, Jryan</v>
      </c>
      <c r="Q1210" s="21">
        <f>'Bruker data input page'!A1210</f>
        <v>490</v>
      </c>
      <c r="R1210" s="27">
        <f>'Bruker data input page'!B1210</f>
        <v>44742.711805555555</v>
      </c>
      <c r="S1210" s="22">
        <f>'Bruker data input page'!Y1210*Calibrations!H$97+Calibrations!I$97</f>
        <v>57.799469055349491</v>
      </c>
      <c r="T1210" s="23">
        <f>Calibrations!O$97*('Bruker data input page'!AK1210/0.5993)^2+Calibrations!P$97*('Bruker data input page'!AK1210/0.5993)+Calibrations!Q$97</f>
        <v>1.056749454719176</v>
      </c>
      <c r="U1210" s="22">
        <f>Calibrations!$V$97*'Bruker data input page'!W1210^2+Calibrations!$W$97*'Bruker data input page'!W1210+Calibrations!$X$97</f>
        <v>23.592503397212873</v>
      </c>
      <c r="V1210" s="23">
        <f>('Bruker data input page'!AS1210/0.69943)*Calibrations!AC$97+Calibrations!AD$97</f>
        <v>9.2552281870044482</v>
      </c>
      <c r="W1210" s="23">
        <f>'Bruker data input page'!U1210*Calibrations!AQ$97+Calibrations!AR$97</f>
        <v>13.889120334538035</v>
      </c>
      <c r="X1210" s="23">
        <f>Calibrations!AJ$97*('Bruker data input page'!AQ1210/0.77446)^2+('Bruker data input page'!AQ1210/0.77446)*Calibrations!AK$97+Calibrations!AL$97</f>
        <v>0.1364560540754054</v>
      </c>
      <c r="Y1210" s="23">
        <f>('Bruker data input page'!AI1210/0.7147)*Calibrations!AX$97+Calibrations!AY$97</f>
        <v>13.649638526942027</v>
      </c>
      <c r="Z1210" s="23">
        <f>('Bruker data input page'!AG1210/0.8302)*Calibrations!BE$97+Calibrations!BF$97</f>
        <v>0.2929882172098166</v>
      </c>
      <c r="AA1210" s="23">
        <f>((('Bruker data input page'!AA1210/0.436)^2)*Calibrations!BK$97)+(('Bruker data input page'!AA1210/0.436)*Calibrations!BL$97)+Calibrations!BM$97</f>
        <v>0.16402562457315367</v>
      </c>
      <c r="AB1210" s="24">
        <f>'Bruker data input page'!AM1210*Calibrations!BS$97*10000+Calibrations!BT$97</f>
        <v>372.69343737459315</v>
      </c>
      <c r="AC1210" s="24">
        <f>Calibrations!CA$97*('Bruker data input page'!AO1210*10000)^2+('Bruker data input page'!AO1210*10000)*Calibrations!CB$97+Calibrations!CC$97</f>
        <v>262.40341629828265</v>
      </c>
      <c r="AD1210" s="24">
        <f>'Bruker data input page'!AW1210*10000*Calibrations!CI$97+Calibrations!CJ$97</f>
        <v>97.252711456742787</v>
      </c>
      <c r="AE1210" s="24">
        <f>'Bruker data input page'!AY1210*10000*Calibrations!CP$97+Calibrations!CQ$97</f>
        <v>73.102043944888834</v>
      </c>
      <c r="AF1210" s="24">
        <f>Calibrations!$CW$97*('Bruker data input page'!BA1210*10000)^2+('Bruker data input page'!BA1210*10000)*Calibrations!$CX$97+Calibrations!$CY$97</f>
        <v>65.895924321780186</v>
      </c>
      <c r="AG1210" s="24">
        <f>'Bruker data input page'!BI1210*10000*Calibrations!DD$97+Calibrations!DE$97</f>
        <v>5.2911678308829933</v>
      </c>
      <c r="AH1210" s="24">
        <f>('Bruker data input page'!BK1210*10000)*Calibrations!DK$97+Calibrations!DL$97</f>
        <v>85.580940500489461</v>
      </c>
      <c r="AI1210" s="24">
        <f>Calibrations!DR$97*('Bruker data input page'!BM1210*10000)^2+('Bruker data input page'!BM1210*10000)*Calibrations!DS$97+Calibrations!DT$97</f>
        <v>20.168382804060411</v>
      </c>
      <c r="AJ1210" s="24">
        <f>Calibrations!DY$97*('Bruker data input page'!BO1210*10000)^2+Calibrations!DZ$97*('Bruker data input page'!BO1210*10000)+Calibrations!EA$97</f>
        <v>47.775443320198576</v>
      </c>
      <c r="AK1210" s="21"/>
      <c r="AL1210" s="21"/>
    </row>
    <row r="1211" spans="2:38">
      <c r="B1211" s="27">
        <f>'Bruker data input page'!B1888</f>
        <v>0</v>
      </c>
      <c r="C1211" s="21">
        <f>'Bruker data input page'!G1888</f>
        <v>0</v>
      </c>
      <c r="D1211" s="21">
        <f>'Bruker data input page'!H1888</f>
        <v>0</v>
      </c>
      <c r="E1211" s="26">
        <f>'Bruker data input page'!L1888</f>
        <v>0</v>
      </c>
      <c r="F1211" s="26"/>
      <c r="G1211" s="26" t="str">
        <f>'Bruker data input page'!DK1211</f>
        <v>393 U1558D 8R1A 30/33   pc4A</v>
      </c>
      <c r="H1211" s="26" t="str">
        <f>'Bruker data input page'!DL1211</f>
        <v>SHLF</v>
      </c>
      <c r="I1211" s="26">
        <f>'Bruker data input page'!DM1211</f>
        <v>0</v>
      </c>
      <c r="J1211" s="26">
        <f>'Bruker data input page'!DN1211</f>
        <v>0</v>
      </c>
      <c r="K1211" s="26">
        <f>'Bruker data input page'!DO1211</f>
        <v>0</v>
      </c>
      <c r="L1211" s="26">
        <f>'Bruker data input page'!DP1211</f>
        <v>0</v>
      </c>
      <c r="M1211" s="26">
        <f>'Bruker data input page'!DQ1211</f>
        <v>0</v>
      </c>
      <c r="N1211" s="26">
        <f>'Bruker data input page'!DR1211</f>
        <v>0</v>
      </c>
      <c r="O1211" s="26">
        <f>'Bruker data input page'!DS1211</f>
        <v>0</v>
      </c>
      <c r="P1211" s="21" t="str">
        <f>'Bruker data input page'!DT1211</f>
        <v>Spot analysis, Jryan</v>
      </c>
      <c r="Q1211" s="21">
        <f>'Bruker data input page'!A1211</f>
        <v>491</v>
      </c>
      <c r="R1211" s="27">
        <f>'Bruker data input page'!B1211</f>
        <v>44742.713194444441</v>
      </c>
      <c r="S1211" s="22">
        <f>'Bruker data input page'!Y1211*Calibrations!H$97+Calibrations!I$97</f>
        <v>57.534867981778312</v>
      </c>
      <c r="T1211" s="23">
        <f>Calibrations!O$97*('Bruker data input page'!AK1211/0.5993)^2+Calibrations!P$97*('Bruker data input page'!AK1211/0.5993)+Calibrations!Q$97</f>
        <v>1.0625686511443841</v>
      </c>
      <c r="U1211" s="22">
        <f>Calibrations!$V$97*'Bruker data input page'!W1211^2+Calibrations!$W$97*'Bruker data input page'!W1211+Calibrations!$X$97</f>
        <v>23.580505698687865</v>
      </c>
      <c r="V1211" s="23">
        <f>('Bruker data input page'!AS1211/0.69943)*Calibrations!AC$97+Calibrations!AD$97</f>
        <v>9.2988353152822025</v>
      </c>
      <c r="W1211" s="23">
        <f>'Bruker data input page'!U1211*Calibrations!AQ$97+Calibrations!AR$97</f>
        <v>13.309693601004145</v>
      </c>
      <c r="X1211" s="23">
        <f>Calibrations!AJ$97*('Bruker data input page'!AQ1211/0.77446)^2+('Bruker data input page'!AQ1211/0.77446)*Calibrations!AK$97+Calibrations!AL$97</f>
        <v>0.13420211385213193</v>
      </c>
      <c r="Y1211" s="23">
        <f>('Bruker data input page'!AI1211/0.7147)*Calibrations!AX$97+Calibrations!AY$97</f>
        <v>13.646289038316528</v>
      </c>
      <c r="Z1211" s="23">
        <f>('Bruker data input page'!AG1211/0.8302)*Calibrations!BE$97+Calibrations!BF$97</f>
        <v>0.30219439401922604</v>
      </c>
      <c r="AA1211" s="23">
        <f>((('Bruker data input page'!AA1211/0.436)^2)*Calibrations!BK$97)+(('Bruker data input page'!AA1211/0.436)*Calibrations!BL$97)+Calibrations!BM$97</f>
        <v>0.17605381348177657</v>
      </c>
      <c r="AB1211" s="24">
        <f>'Bruker data input page'!AM1211*Calibrations!BS$97*10000+Calibrations!BT$97</f>
        <v>381.26811187408032</v>
      </c>
      <c r="AC1211" s="24">
        <f>Calibrations!CA$97*('Bruker data input page'!AO1211*10000)^2+('Bruker data input page'!AO1211*10000)*Calibrations!CB$97+Calibrations!CC$97</f>
        <v>265.50942619017928</v>
      </c>
      <c r="AD1211" s="24">
        <f>'Bruker data input page'!AW1211*10000*Calibrations!CI$97+Calibrations!CJ$97</f>
        <v>94.287127049828698</v>
      </c>
      <c r="AE1211" s="24">
        <f>'Bruker data input page'!AY1211*10000*Calibrations!CP$97+Calibrations!CQ$97</f>
        <v>85.437579165723207</v>
      </c>
      <c r="AF1211" s="24">
        <f>Calibrations!$CW$97*('Bruker data input page'!BA1211*10000)^2+('Bruker data input page'!BA1211*10000)*Calibrations!$CX$97+Calibrations!$CY$97</f>
        <v>72.762235374685773</v>
      </c>
      <c r="AG1211" s="24">
        <f>'Bruker data input page'!BI1211*10000*Calibrations!DD$97+Calibrations!DE$97</f>
        <v>5.2911678308829933</v>
      </c>
      <c r="AH1211" s="24">
        <f>('Bruker data input page'!BK1211*10000)*Calibrations!DK$97+Calibrations!DL$97</f>
        <v>82.601407667248296</v>
      </c>
      <c r="AI1211" s="24">
        <f>Calibrations!DR$97*('Bruker data input page'!BM1211*10000)^2+('Bruker data input page'!BM1211*10000)*Calibrations!DS$97+Calibrations!DT$97</f>
        <v>22.294128390038448</v>
      </c>
      <c r="AJ1211" s="24">
        <f>Calibrations!DY$97*('Bruker data input page'!BO1211*10000)^2+Calibrations!DZ$97*('Bruker data input page'!BO1211*10000)+Calibrations!EA$97</f>
        <v>51.226126717987242</v>
      </c>
      <c r="AK1211" s="21"/>
      <c r="AL1211" s="21"/>
    </row>
    <row r="1212" spans="2:38">
      <c r="B1212" s="27">
        <f>'Bruker data input page'!B1889</f>
        <v>0</v>
      </c>
      <c r="C1212" s="21">
        <f>'Bruker data input page'!G1889</f>
        <v>0</v>
      </c>
      <c r="D1212" s="21">
        <f>'Bruker data input page'!H1889</f>
        <v>0</v>
      </c>
      <c r="E1212" s="26">
        <f>'Bruker data input page'!L1889</f>
        <v>0</v>
      </c>
      <c r="F1212" s="26"/>
      <c r="G1212" s="26" t="str">
        <f>'Bruker data input page'!DK1212</f>
        <v>393 U1558D 8R1A 30/33   pc4A</v>
      </c>
      <c r="H1212" s="26" t="str">
        <f>'Bruker data input page'!DL1212</f>
        <v>SHLF</v>
      </c>
      <c r="I1212" s="26">
        <f>'Bruker data input page'!DM1212</f>
        <v>0</v>
      </c>
      <c r="J1212" s="26">
        <f>'Bruker data input page'!DN1212</f>
        <v>0</v>
      </c>
      <c r="K1212" s="26">
        <f>'Bruker data input page'!DO1212</f>
        <v>0</v>
      </c>
      <c r="L1212" s="26">
        <f>'Bruker data input page'!DP1212</f>
        <v>0</v>
      </c>
      <c r="M1212" s="26">
        <f>'Bruker data input page'!DQ1212</f>
        <v>0</v>
      </c>
      <c r="N1212" s="26">
        <f>'Bruker data input page'!DR1212</f>
        <v>0</v>
      </c>
      <c r="O1212" s="26">
        <f>'Bruker data input page'!DS1212</f>
        <v>0</v>
      </c>
      <c r="P1212" s="21" t="str">
        <f>'Bruker data input page'!DT1212</f>
        <v>Spot analysis, Jryan</v>
      </c>
      <c r="Q1212" s="21">
        <f>'Bruker data input page'!A1212</f>
        <v>492</v>
      </c>
      <c r="R1212" s="27">
        <f>'Bruker data input page'!B1212</f>
        <v>44742.714583333334</v>
      </c>
      <c r="S1212" s="22">
        <f>'Bruker data input page'!Y1212*Calibrations!H$97+Calibrations!I$97</f>
        <v>58.285897791407166</v>
      </c>
      <c r="T1212" s="23">
        <f>Calibrations!O$97*('Bruker data input page'!AK1212/0.5993)^2+Calibrations!P$97*('Bruker data input page'!AK1212/0.5993)+Calibrations!Q$97</f>
        <v>1.0500176834674868</v>
      </c>
      <c r="U1212" s="22">
        <f>Calibrations!$V$97*'Bruker data input page'!W1212^2+Calibrations!$W$97*'Bruker data input page'!W1212+Calibrations!$X$97</f>
        <v>23.927868867168819</v>
      </c>
      <c r="V1212" s="23">
        <f>('Bruker data input page'!AS1212/0.69943)*Calibrations!AC$97+Calibrations!AD$97</f>
        <v>9.270627403921015</v>
      </c>
      <c r="W1212" s="23">
        <f>'Bruker data input page'!U1212*Calibrations!AQ$97+Calibrations!AR$97</f>
        <v>12.403916408275997</v>
      </c>
      <c r="X1212" s="23">
        <f>Calibrations!AJ$97*('Bruker data input page'!AQ1212/0.77446)^2+('Bruker data input page'!AQ1212/0.77446)*Calibrations!AK$97+Calibrations!AL$97</f>
        <v>0.1371129223893231</v>
      </c>
      <c r="Y1212" s="23">
        <f>('Bruker data input page'!AI1212/0.7147)*Calibrations!AX$97+Calibrations!AY$97</f>
        <v>13.663340980409966</v>
      </c>
      <c r="Z1212" s="23">
        <f>('Bruker data input page'!AG1212/0.8302)*Calibrations!BE$97+Calibrations!BF$97</f>
        <v>0.28906427299596993</v>
      </c>
      <c r="AA1212" s="23">
        <f>((('Bruker data input page'!AA1212/0.436)^2)*Calibrations!BK$97)+(('Bruker data input page'!AA1212/0.436)*Calibrations!BL$97)+Calibrations!BM$97</f>
        <v>0.15743229859289176</v>
      </c>
      <c r="AB1212" s="24">
        <f>'Bruker data input page'!AM1212*Calibrations!BS$97*10000+Calibrations!BT$97</f>
        <v>417.2817447719267</v>
      </c>
      <c r="AC1212" s="24">
        <f>Calibrations!CA$97*('Bruker data input page'!AO1212*10000)^2+('Bruker data input page'!AO1212*10000)*Calibrations!CB$97+Calibrations!CC$97</f>
        <v>237.78151870838872</v>
      </c>
      <c r="AD1212" s="24">
        <f>'Bruker data input page'!AW1212*10000*Calibrations!CI$97+Calibrations!CJ$97</f>
        <v>95.275655185466718</v>
      </c>
      <c r="AE1212" s="24">
        <f>'Bruker data input page'!AY1212*10000*Calibrations!CP$97+Calibrations!CQ$97</f>
        <v>81.325734092111745</v>
      </c>
      <c r="AF1212" s="24">
        <f>Calibrations!$CW$97*('Bruker data input page'!BA1212*10000)^2+('Bruker data input page'!BA1212*10000)*Calibrations!$CX$97+Calibrations!$CY$97</f>
        <v>72.762235374685773</v>
      </c>
      <c r="AG1212" s="24">
        <f>'Bruker data input page'!BI1212*10000*Calibrations!DD$97+Calibrations!DE$97</f>
        <v>4.1610912678326706</v>
      </c>
      <c r="AH1212" s="24">
        <f>('Bruker data input page'!BK1212*10000)*Calibrations!DK$97+Calibrations!DL$97</f>
        <v>81.608230056167898</v>
      </c>
      <c r="AI1212" s="24">
        <f>Calibrations!DR$97*('Bruker data input page'!BM1212*10000)^2+('Bruker data input page'!BM1212*10000)*Calibrations!DS$97+Calibrations!DT$97</f>
        <v>19.105075244078186</v>
      </c>
      <c r="AJ1212" s="24">
        <f>Calibrations!DY$97*('Bruker data input page'!BO1212*10000)^2+Calibrations!DZ$97*('Bruker data input page'!BO1212*10000)+Calibrations!EA$97</f>
        <v>48.638578375621634</v>
      </c>
      <c r="AK1212" s="21"/>
      <c r="AL1212" s="21"/>
    </row>
    <row r="1213" spans="2:38">
      <c r="B1213" s="27">
        <f>'Bruker data input page'!B1890</f>
        <v>0</v>
      </c>
      <c r="C1213" s="21">
        <f>'Bruker data input page'!G1890</f>
        <v>0</v>
      </c>
      <c r="D1213" s="21">
        <f>'Bruker data input page'!H1890</f>
        <v>0</v>
      </c>
      <c r="E1213" s="26">
        <f>'Bruker data input page'!L1890</f>
        <v>0</v>
      </c>
      <c r="F1213" s="26"/>
      <c r="G1213" s="26" t="str">
        <f>'Bruker data input page'!DK1213</f>
        <v>393 U1558D 8R1A 34/37   pc4A</v>
      </c>
      <c r="H1213" s="26" t="str">
        <f>'Bruker data input page'!DL1213</f>
        <v>SHLF</v>
      </c>
      <c r="I1213" s="26">
        <f>'Bruker data input page'!DM1213</f>
        <v>0</v>
      </c>
      <c r="J1213" s="26">
        <f>'Bruker data input page'!DN1213</f>
        <v>0</v>
      </c>
      <c r="K1213" s="26">
        <f>'Bruker data input page'!DO1213</f>
        <v>0</v>
      </c>
      <c r="L1213" s="26">
        <f>'Bruker data input page'!DP1213</f>
        <v>0</v>
      </c>
      <c r="M1213" s="26">
        <f>'Bruker data input page'!DQ1213</f>
        <v>0</v>
      </c>
      <c r="N1213" s="26">
        <f>'Bruker data input page'!DR1213</f>
        <v>0</v>
      </c>
      <c r="O1213" s="26">
        <f>'Bruker data input page'!DS1213</f>
        <v>0</v>
      </c>
      <c r="P1213" s="21" t="str">
        <f>'Bruker data input page'!DT1213</f>
        <v>Spot analysis, Jryan</v>
      </c>
      <c r="Q1213" s="21">
        <f>'Bruker data input page'!A1213</f>
        <v>493</v>
      </c>
      <c r="R1213" s="27">
        <f>'Bruker data input page'!B1213</f>
        <v>44742.716666666667</v>
      </c>
      <c r="S1213" s="22">
        <f>'Bruker data input page'!Y1213*Calibrations!H$97+Calibrations!I$97</f>
        <v>63.456133856270256</v>
      </c>
      <c r="T1213" s="23">
        <f>Calibrations!O$97*('Bruker data input page'!AK1213/0.5993)^2+Calibrations!P$97*('Bruker data input page'!AK1213/0.5993)+Calibrations!Q$97</f>
        <v>1.1412280717280305</v>
      </c>
      <c r="U1213" s="22">
        <f>Calibrations!$V$97*'Bruker data input page'!W1213^2+Calibrations!$W$97*'Bruker data input page'!W1213+Calibrations!$X$97</f>
        <v>25.33762453510348</v>
      </c>
      <c r="V1213" s="23">
        <f>('Bruker data input page'!AS1213/0.69943)*Calibrations!AC$97+Calibrations!AD$97</f>
        <v>9.418431102737026</v>
      </c>
      <c r="W1213" s="23">
        <f>'Bruker data input page'!U1213*Calibrations!AQ$97+Calibrations!AR$97</f>
        <v>14.883638558528133</v>
      </c>
      <c r="X1213" s="23">
        <f>Calibrations!AJ$97*('Bruker data input page'!AQ1213/0.77446)^2+('Bruker data input page'!AQ1213/0.77446)*Calibrations!AK$97+Calibrations!AL$97</f>
        <v>0.13393485258969812</v>
      </c>
      <c r="Y1213" s="23">
        <f>('Bruker data input page'!AI1213/0.7147)*Calibrations!AX$97+Calibrations!AY$97</f>
        <v>11.997274888191278</v>
      </c>
      <c r="Z1213" s="23">
        <f>('Bruker data input page'!AG1213/0.8302)*Calibrations!BE$97+Calibrations!BF$97</f>
        <v>0.38233340854047854</v>
      </c>
      <c r="AA1213" s="23">
        <f>((('Bruker data input page'!AA1213/0.436)^2)*Calibrations!BK$97)+(('Bruker data input page'!AA1213/0.436)*Calibrations!BL$97)+Calibrations!BM$97</f>
        <v>0.14343772721163828</v>
      </c>
      <c r="AB1213" s="24">
        <f>'Bruker data input page'!AM1213*Calibrations!BS$97*10000+Calibrations!BT$97</f>
        <v>443.00576827038839</v>
      </c>
      <c r="AC1213" s="24">
        <f>Calibrations!CA$97*('Bruker data input page'!AO1213*10000)^2+('Bruker data input page'!AO1213*10000)*Calibrations!CB$97+Calibrations!CC$97</f>
        <v>328.53093136175414</v>
      </c>
      <c r="AD1213" s="24">
        <f>'Bruker data input page'!AW1213*10000*Calibrations!CI$97+Calibrations!CJ$97</f>
        <v>131.85119620407391</v>
      </c>
      <c r="AE1213" s="24">
        <f>'Bruker data input page'!AY1213*10000*Calibrations!CP$97+Calibrations!CQ$97</f>
        <v>83.381656628917469</v>
      </c>
      <c r="AF1213" s="24">
        <f>Calibrations!$CW$97*('Bruker data input page'!BA1213*10000)^2+('Bruker data input page'!BA1213*10000)*Calibrations!$CX$97+Calibrations!$CY$97</f>
        <v>78.148513355605772</v>
      </c>
      <c r="AG1213" s="24">
        <f>'Bruker data input page'!BI1213*10000*Calibrations!DD$97+Calibrations!DE$97</f>
        <v>5.2911678308829933</v>
      </c>
      <c r="AH1213" s="24">
        <f>('Bruker data input page'!BK1213*10000)*Calibrations!DK$97+Calibrations!DL$97</f>
        <v>71.676453945363988</v>
      </c>
      <c r="AI1213" s="24">
        <f>Calibrations!DR$97*('Bruker data input page'!BM1213*10000)^2+('Bruker data input page'!BM1213*10000)*Calibrations!DS$97+Calibrations!DT$97</f>
        <v>27.603420073396141</v>
      </c>
      <c r="AJ1213" s="24">
        <f>Calibrations!DY$97*('Bruker data input page'!BO1213*10000)^2+Calibrations!DZ$97*('Bruker data input page'!BO1213*10000)+Calibrations!EA$97</f>
        <v>50.36392007451596</v>
      </c>
      <c r="AK1213" s="21"/>
      <c r="AL1213" s="21"/>
    </row>
    <row r="1214" spans="2:38">
      <c r="B1214" s="27">
        <f>'Bruker data input page'!B1891</f>
        <v>0</v>
      </c>
      <c r="C1214" s="21">
        <f>'Bruker data input page'!G1891</f>
        <v>0</v>
      </c>
      <c r="D1214" s="21">
        <f>'Bruker data input page'!H1891</f>
        <v>0</v>
      </c>
      <c r="E1214" s="26">
        <f>'Bruker data input page'!L1891</f>
        <v>0</v>
      </c>
      <c r="F1214" s="26"/>
      <c r="G1214" s="26" t="str">
        <f>'Bruker data input page'!DK1214</f>
        <v>393 U1558D 8R1A 34/37   pc4A</v>
      </c>
      <c r="H1214" s="26" t="str">
        <f>'Bruker data input page'!DL1214</f>
        <v>SHLF</v>
      </c>
      <c r="I1214" s="26">
        <f>'Bruker data input page'!DM1214</f>
        <v>0</v>
      </c>
      <c r="J1214" s="26">
        <f>'Bruker data input page'!DN1214</f>
        <v>0</v>
      </c>
      <c r="K1214" s="26">
        <f>'Bruker data input page'!DO1214</f>
        <v>0</v>
      </c>
      <c r="L1214" s="26">
        <f>'Bruker data input page'!DP1214</f>
        <v>0</v>
      </c>
      <c r="M1214" s="26">
        <f>'Bruker data input page'!DQ1214</f>
        <v>0</v>
      </c>
      <c r="N1214" s="26">
        <f>'Bruker data input page'!DR1214</f>
        <v>0</v>
      </c>
      <c r="O1214" s="26">
        <f>'Bruker data input page'!DS1214</f>
        <v>0</v>
      </c>
      <c r="P1214" s="21" t="str">
        <f>'Bruker data input page'!DT1214</f>
        <v>Spot analysis, Jryan</v>
      </c>
      <c r="Q1214" s="21">
        <f>'Bruker data input page'!A1214</f>
        <v>494</v>
      </c>
      <c r="R1214" s="27">
        <f>'Bruker data input page'!B1214</f>
        <v>44742.718055555553</v>
      </c>
      <c r="S1214" s="22">
        <f>'Bruker data input page'!Y1214*Calibrations!H$97+Calibrations!I$97</f>
        <v>63.232761598383497</v>
      </c>
      <c r="T1214" s="23">
        <f>Calibrations!O$97*('Bruker data input page'!AK1214/0.5993)^2+Calibrations!P$97*('Bruker data input page'!AK1214/0.5993)+Calibrations!Q$97</f>
        <v>1.1287551157867268</v>
      </c>
      <c r="U1214" s="22">
        <f>Calibrations!$V$97*'Bruker data input page'!W1214^2+Calibrations!$W$97*'Bruker data input page'!W1214+Calibrations!$X$97</f>
        <v>25.055917836735212</v>
      </c>
      <c r="V1214" s="23">
        <f>('Bruker data input page'!AS1214/0.69943)*Calibrations!AC$97+Calibrations!AD$97</f>
        <v>9.4574328577313196</v>
      </c>
      <c r="W1214" s="23">
        <f>'Bruker data input page'!U1214*Calibrations!AQ$97+Calibrations!AR$97</f>
        <v>16.118086237411642</v>
      </c>
      <c r="X1214" s="23">
        <f>Calibrations!AJ$97*('Bruker data input page'!AQ1214/0.77446)^2+('Bruker data input page'!AQ1214/0.77446)*Calibrations!AK$97+Calibrations!AL$97</f>
        <v>0.13619253607769033</v>
      </c>
      <c r="Y1214" s="23">
        <f>('Bruker data input page'!AI1214/0.7147)*Calibrations!AX$97+Calibrations!AY$97</f>
        <v>11.973219469880895</v>
      </c>
      <c r="Z1214" s="23">
        <f>('Bruker data input page'!AG1214/0.8302)*Calibrations!BE$97+Calibrations!BF$97</f>
        <v>0.38369169692219474</v>
      </c>
      <c r="AA1214" s="23">
        <f>((('Bruker data input page'!AA1214/0.436)^2)*Calibrations!BK$97)+(('Bruker data input page'!AA1214/0.436)*Calibrations!BL$97)+Calibrations!BM$97</f>
        <v>9.8951275106884076E-2</v>
      </c>
      <c r="AB1214" s="24">
        <f>'Bruker data input page'!AM1214*Calibrations!BS$97*10000+Calibrations!BT$97</f>
        <v>441.29083337049093</v>
      </c>
      <c r="AC1214" s="24">
        <f>Calibrations!CA$97*('Bruker data input page'!AO1214*10000)^2+('Bruker data input page'!AO1214*10000)*Calibrations!CB$97+Calibrations!CC$97</f>
        <v>286.56953195014739</v>
      </c>
      <c r="AD1214" s="24">
        <f>'Bruker data input page'!AW1214*10000*Calibrations!CI$97+Calibrations!CJ$97</f>
        <v>126.90855552588373</v>
      </c>
      <c r="AE1214" s="24">
        <f>'Bruker data input page'!AY1214*10000*Calibrations!CP$97+Calibrations!CQ$97</f>
        <v>84.409617897320331</v>
      </c>
      <c r="AF1214" s="24">
        <f>Calibrations!$CW$97*('Bruker data input page'!BA1214*10000)^2+('Bruker data input page'!BA1214*10000)*Calibrations!$CX$97+Calibrations!$CY$97</f>
        <v>80.80606205893092</v>
      </c>
      <c r="AG1214" s="24">
        <f>'Bruker data input page'!BI1214*10000*Calibrations!DD$97+Calibrations!DE$97</f>
        <v>5.2911678308829933</v>
      </c>
      <c r="AH1214" s="24">
        <f>('Bruker data input page'!BK1214*10000)*Calibrations!DK$97+Calibrations!DL$97</f>
        <v>72.669631556444386</v>
      </c>
      <c r="AI1214" s="24">
        <f>Calibrations!DR$97*('Bruker data input page'!BM1214*10000)^2+('Bruker data input page'!BM1214*10000)*Calibrations!DS$97+Calibrations!DT$97</f>
        <v>24.418714597367938</v>
      </c>
      <c r="AJ1214" s="24">
        <f>Calibrations!DY$97*('Bruker data input page'!BO1214*10000)^2+Calibrations!DZ$97*('Bruker data input page'!BO1214*10000)+Calibrations!EA$97</f>
        <v>50.36392007451596</v>
      </c>
      <c r="AK1214" s="21"/>
      <c r="AL1214" s="21"/>
    </row>
    <row r="1215" spans="2:38">
      <c r="B1215" s="27">
        <f>'Bruker data input page'!B1892</f>
        <v>0</v>
      </c>
      <c r="C1215" s="21">
        <f>'Bruker data input page'!G1892</f>
        <v>0</v>
      </c>
      <c r="D1215" s="21">
        <f>'Bruker data input page'!H1892</f>
        <v>0</v>
      </c>
      <c r="E1215" s="26">
        <f>'Bruker data input page'!L1892</f>
        <v>0</v>
      </c>
      <c r="F1215" s="26"/>
      <c r="G1215" s="26" t="str">
        <f>'Bruker data input page'!DK1215</f>
        <v>393 U1558D 8R1A 34/37   pc4A</v>
      </c>
      <c r="H1215" s="26" t="str">
        <f>'Bruker data input page'!DL1215</f>
        <v>SHLF</v>
      </c>
      <c r="I1215" s="26">
        <f>'Bruker data input page'!DM1215</f>
        <v>0</v>
      </c>
      <c r="J1215" s="26">
        <f>'Bruker data input page'!DN1215</f>
        <v>0</v>
      </c>
      <c r="K1215" s="26">
        <f>'Bruker data input page'!DO1215</f>
        <v>0</v>
      </c>
      <c r="L1215" s="26">
        <f>'Bruker data input page'!DP1215</f>
        <v>0</v>
      </c>
      <c r="M1215" s="26">
        <f>'Bruker data input page'!DQ1215</f>
        <v>0</v>
      </c>
      <c r="N1215" s="26">
        <f>'Bruker data input page'!DR1215</f>
        <v>0</v>
      </c>
      <c r="O1215" s="26">
        <f>'Bruker data input page'!DS1215</f>
        <v>0</v>
      </c>
      <c r="P1215" s="21" t="str">
        <f>'Bruker data input page'!DT1215</f>
        <v>Spot analysis, Jryan</v>
      </c>
      <c r="Q1215" s="21">
        <f>'Bruker data input page'!A1215</f>
        <v>495</v>
      </c>
      <c r="R1215" s="27">
        <f>'Bruker data input page'!B1215</f>
        <v>44742.719444444447</v>
      </c>
      <c r="S1215" s="22">
        <f>'Bruker data input page'!Y1215*Calibrations!H$97+Calibrations!I$97</f>
        <v>63.547146169856042</v>
      </c>
      <c r="T1215" s="23">
        <f>Calibrations!O$97*('Bruker data input page'!AK1215/0.5993)^2+Calibrations!P$97*('Bruker data input page'!AK1215/0.5993)+Calibrations!Q$97</f>
        <v>1.1426734091825701</v>
      </c>
      <c r="U1215" s="22">
        <f>Calibrations!$V$97*'Bruker data input page'!W1215^2+Calibrations!$W$97*'Bruker data input page'!W1215+Calibrations!$X$97</f>
        <v>25.269092135364453</v>
      </c>
      <c r="V1215" s="23">
        <f>('Bruker data input page'!AS1215/0.69943)*Calibrations!AC$97+Calibrations!AD$97</f>
        <v>9.3951164004895151</v>
      </c>
      <c r="W1215" s="23">
        <f>'Bruker data input page'!U1215*Calibrations!AQ$97+Calibrations!AR$97</f>
        <v>15.555866370505889</v>
      </c>
      <c r="X1215" s="23">
        <f>Calibrations!AJ$97*('Bruker data input page'!AQ1215/0.77446)^2+('Bruker data input page'!AQ1215/0.77446)*Calibrations!AK$97+Calibrations!AL$97</f>
        <v>0.13205169299829356</v>
      </c>
      <c r="Y1215" s="23">
        <f>('Bruker data input page'!AI1215/0.7147)*Calibrations!AX$97+Calibrations!AY$97</f>
        <v>11.950534296917304</v>
      </c>
      <c r="Z1215" s="23">
        <f>('Bruker data input page'!AG1215/0.8302)*Calibrations!BE$97+Calibrations!BF$97</f>
        <v>0.38852116672385212</v>
      </c>
      <c r="AA1215" s="23">
        <f>((('Bruker data input page'!AA1215/0.436)^2)*Calibrations!BK$97)+(('Bruker data input page'!AA1215/0.436)*Calibrations!BL$97)+Calibrations!BM$97</f>
        <v>0.13231716879218264</v>
      </c>
      <c r="AB1215" s="24">
        <f>'Bruker data input page'!AM1215*Calibrations!BS$97*10000+Calibrations!BT$97</f>
        <v>417.2817447719267</v>
      </c>
      <c r="AC1215" s="24">
        <f>Calibrations!CA$97*('Bruker data input page'!AO1215*10000)^2+('Bruker data input page'!AO1215*10000)*Calibrations!CB$97+Calibrations!CC$97</f>
        <v>322.5148979033014</v>
      </c>
      <c r="AD1215" s="24">
        <f>'Bruker data input page'!AW1215*10000*Calibrations!CI$97+Calibrations!CJ$97</f>
        <v>139.75942128917814</v>
      </c>
      <c r="AE1215" s="24">
        <f>'Bruker data input page'!AY1215*10000*Calibrations!CP$97+Calibrations!CQ$97</f>
        <v>82.353695360514607</v>
      </c>
      <c r="AF1215" s="24">
        <f>Calibrations!$CW$97*('Bruker data input page'!BA1215*10000)^2+('Bruker data input page'!BA1215*10000)*Calibrations!$CX$97+Calibrations!$CY$97</f>
        <v>84.74789725500014</v>
      </c>
      <c r="AG1215" s="24">
        <f>'Bruker data input page'!BI1215*10000*Calibrations!DD$97+Calibrations!DE$97</f>
        <v>6.421244393933315</v>
      </c>
      <c r="AH1215" s="24">
        <f>('Bruker data input page'!BK1215*10000)*Calibrations!DK$97+Calibrations!DL$97</f>
        <v>73.66280916752477</v>
      </c>
      <c r="AI1215" s="24">
        <f>Calibrations!DR$97*('Bruker data input page'!BM1215*10000)^2+('Bruker data input page'!BM1215*10000)*Calibrations!DS$97+Calibrations!DT$97</f>
        <v>24.418714597367938</v>
      </c>
      <c r="AJ1215" s="24">
        <f>Calibrations!DY$97*('Bruker data input page'!BO1215*10000)^2+Calibrations!DZ$97*('Bruker data input page'!BO1215*10000)+Calibrations!EA$97</f>
        <v>52.088023890807946</v>
      </c>
      <c r="AK1215" s="21"/>
      <c r="AL1215" s="21"/>
    </row>
    <row r="1216" spans="2:38">
      <c r="B1216" s="27">
        <f>'Bruker data input page'!B1893</f>
        <v>0</v>
      </c>
      <c r="C1216" s="21">
        <f>'Bruker data input page'!G1893</f>
        <v>0</v>
      </c>
      <c r="D1216" s="21">
        <f>'Bruker data input page'!H1893</f>
        <v>0</v>
      </c>
      <c r="E1216" s="26">
        <f>'Bruker data input page'!L1893</f>
        <v>0</v>
      </c>
      <c r="F1216" s="26"/>
      <c r="G1216" s="26" t="str">
        <f>'Bruker data input page'!DK1216</f>
        <v>393 U1558D 8R1A 38/41   pc4A</v>
      </c>
      <c r="H1216" s="26" t="str">
        <f>'Bruker data input page'!DL1216</f>
        <v>SHLF</v>
      </c>
      <c r="I1216" s="26">
        <f>'Bruker data input page'!DM1216</f>
        <v>0</v>
      </c>
      <c r="J1216" s="26">
        <f>'Bruker data input page'!DN1216</f>
        <v>0</v>
      </c>
      <c r="K1216" s="26">
        <f>'Bruker data input page'!DO1216</f>
        <v>0</v>
      </c>
      <c r="L1216" s="26">
        <f>'Bruker data input page'!DP1216</f>
        <v>0</v>
      </c>
      <c r="M1216" s="26">
        <f>'Bruker data input page'!DQ1216</f>
        <v>0</v>
      </c>
      <c r="N1216" s="26">
        <f>'Bruker data input page'!DR1216</f>
        <v>0</v>
      </c>
      <c r="O1216" s="26">
        <f>'Bruker data input page'!DS1216</f>
        <v>0</v>
      </c>
      <c r="P1216" s="21" t="str">
        <f>'Bruker data input page'!DT1216</f>
        <v>Spot analysis, Jryan</v>
      </c>
      <c r="Q1216" s="21">
        <f>'Bruker data input page'!A1216</f>
        <v>496</v>
      </c>
      <c r="R1216" s="27">
        <f>'Bruker data input page'!B1216</f>
        <v>44742.72152777778</v>
      </c>
      <c r="S1216" s="22">
        <f>'Bruker data input page'!Y1216*Calibrations!H$97+Calibrations!I$97</f>
        <v>61.744722152759103</v>
      </c>
      <c r="T1216" s="23">
        <f>Calibrations!O$97*('Bruker data input page'!AK1216/0.5993)^2+Calibrations!P$97*('Bruker data input page'!AK1216/0.5993)+Calibrations!Q$97</f>
        <v>1.1681201167524935</v>
      </c>
      <c r="U1216" s="22">
        <f>Calibrations!$V$97*'Bruker data input page'!W1216^2+Calibrations!$W$97*'Bruker data input page'!W1216+Calibrations!$X$97</f>
        <v>25.645728044646262</v>
      </c>
      <c r="V1216" s="23">
        <f>('Bruker data input page'!AS1216/0.69943)*Calibrations!AC$97+Calibrations!AD$97</f>
        <v>10.119023513483224</v>
      </c>
      <c r="W1216" s="23">
        <f>'Bruker data input page'!U1216*Calibrations!AQ$97+Calibrations!AR$97</f>
        <v>12.659892716316993</v>
      </c>
      <c r="X1216" s="23">
        <f>Calibrations!AJ$97*('Bruker data input page'!AQ1216/0.77446)^2+('Bruker data input page'!AQ1216/0.77446)*Calibrations!AK$97+Calibrations!AL$97</f>
        <v>0.20932476034257269</v>
      </c>
      <c r="Y1216" s="23">
        <f>('Bruker data input page'!AI1216/0.7147)*Calibrations!AX$97+Calibrations!AY$97</f>
        <v>12.92538773641984</v>
      </c>
      <c r="Z1216" s="23">
        <f>('Bruker data input page'!AG1216/0.8302)*Calibrations!BE$97+Calibrations!BF$97</f>
        <v>0.5910570565308596</v>
      </c>
      <c r="AA1216" s="23">
        <f>((('Bruker data input page'!AA1216/0.436)^2)*Calibrations!BK$97)+(('Bruker data input page'!AA1216/0.436)*Calibrations!BL$97)+Calibrations!BM$97</f>
        <v>5.9251400924294803E-2</v>
      </c>
      <c r="AB1216" s="24">
        <f>'Bruker data input page'!AM1216*Calibrations!BS$97*10000+Calibrations!BT$97</f>
        <v>485.87914076782465</v>
      </c>
      <c r="AC1216" s="24">
        <f>Calibrations!CA$97*('Bruker data input page'!AO1216*10000)^2+('Bruker data input page'!AO1216*10000)*Calibrations!CB$97+Calibrations!CC$97</f>
        <v>262.40341629828265</v>
      </c>
      <c r="AD1216" s="24">
        <f>'Bruker data input page'!AW1216*10000*Calibrations!CI$97+Calibrations!CJ$97</f>
        <v>128.88561179715981</v>
      </c>
      <c r="AE1216" s="24">
        <f>'Bruker data input page'!AY1216*10000*Calibrations!CP$97+Calibrations!CQ$97</f>
        <v>102.91292072857192</v>
      </c>
      <c r="AF1216" s="24">
        <f>Calibrations!$CW$97*('Bruker data input page'!BA1216*10000)^2+('Bruker data input page'!BA1216*10000)*Calibrations!$CX$97+Calibrations!$CY$97</f>
        <v>92.471411355031861</v>
      </c>
      <c r="AG1216" s="24">
        <f>'Bruker data input page'!BI1216*10000*Calibrations!DD$97+Calibrations!DE$97</f>
        <v>8.6813975200339613</v>
      </c>
      <c r="AH1216" s="24">
        <f>('Bruker data input page'!BK1216*10000)*Calibrations!DK$97+Calibrations!DL$97</f>
        <v>89.553650944811025</v>
      </c>
      <c r="AI1216" s="24">
        <f>Calibrations!DR$97*('Bruker data input page'!BM1216*10000)^2+('Bruker data input page'!BM1216*10000)*Calibrations!DS$97+Calibrations!DT$97</f>
        <v>23.356566416034262</v>
      </c>
      <c r="AJ1216" s="24">
        <f>Calibrations!DY$97*('Bruker data input page'!BO1216*10000)^2+Calibrations!DZ$97*('Bruker data input page'!BO1216*10000)+Calibrations!EA$97</f>
        <v>47.775443320198576</v>
      </c>
      <c r="AK1216" s="21"/>
      <c r="AL1216" s="21"/>
    </row>
    <row r="1217" spans="2:38">
      <c r="B1217" s="27">
        <f>'Bruker data input page'!B1894</f>
        <v>0</v>
      </c>
      <c r="C1217" s="21">
        <f>'Bruker data input page'!G1894</f>
        <v>0</v>
      </c>
      <c r="D1217" s="21">
        <f>'Bruker data input page'!H1894</f>
        <v>0</v>
      </c>
      <c r="E1217" s="26">
        <f>'Bruker data input page'!L1894</f>
        <v>0</v>
      </c>
      <c r="F1217" s="26"/>
      <c r="G1217" s="26" t="str">
        <f>'Bruker data input page'!DK1217</f>
        <v>393 U1558D 8R1A 38/41   pc4A</v>
      </c>
      <c r="H1217" s="26" t="str">
        <f>'Bruker data input page'!DL1217</f>
        <v>SHLF</v>
      </c>
      <c r="I1217" s="26">
        <f>'Bruker data input page'!DM1217</f>
        <v>0</v>
      </c>
      <c r="J1217" s="26">
        <f>'Bruker data input page'!DN1217</f>
        <v>0</v>
      </c>
      <c r="K1217" s="26">
        <f>'Bruker data input page'!DO1217</f>
        <v>0</v>
      </c>
      <c r="L1217" s="26">
        <f>'Bruker data input page'!DP1217</f>
        <v>0</v>
      </c>
      <c r="M1217" s="26">
        <f>'Bruker data input page'!DQ1217</f>
        <v>0</v>
      </c>
      <c r="N1217" s="26">
        <f>'Bruker data input page'!DR1217</f>
        <v>0</v>
      </c>
      <c r="O1217" s="26">
        <f>'Bruker data input page'!DS1217</f>
        <v>0</v>
      </c>
      <c r="P1217" s="21" t="str">
        <f>'Bruker data input page'!DT1217</f>
        <v>Spot analysis, Jryan</v>
      </c>
      <c r="Q1217" s="21">
        <f>'Bruker data input page'!A1217</f>
        <v>497</v>
      </c>
      <c r="R1217" s="27">
        <f>'Bruker data input page'!B1217</f>
        <v>44742.722916666666</v>
      </c>
      <c r="S1217" s="22">
        <f>'Bruker data input page'!Y1217*Calibrations!H$97+Calibrations!I$97</f>
        <v>62.189446813009191</v>
      </c>
      <c r="T1217" s="23">
        <f>Calibrations!O$97*('Bruker data input page'!AK1217/0.5993)^2+Calibrations!P$97*('Bruker data input page'!AK1217/0.5993)+Calibrations!Q$97</f>
        <v>1.1683004048951227</v>
      </c>
      <c r="U1217" s="22">
        <f>Calibrations!$V$97*'Bruker data input page'!W1217^2+Calibrations!$W$97*'Bruker data input page'!W1217+Calibrations!$X$97</f>
        <v>25.619000087595857</v>
      </c>
      <c r="V1217" s="23">
        <f>('Bruker data input page'!AS1217/0.69943)*Calibrations!AC$97+Calibrations!AD$97</f>
        <v>10.144640902372464</v>
      </c>
      <c r="W1217" s="23">
        <f>'Bruker data input page'!U1217*Calibrations!AQ$97+Calibrations!AR$97</f>
        <v>12.63591910438566</v>
      </c>
      <c r="X1217" s="23">
        <f>Calibrations!AJ$97*('Bruker data input page'!AQ1217/0.77446)^2+('Bruker data input page'!AQ1217/0.77446)*Calibrations!AK$97+Calibrations!AL$97</f>
        <v>0.20964308973371654</v>
      </c>
      <c r="Y1217" s="23">
        <f>('Bruker data input page'!AI1217/0.7147)*Calibrations!AX$97+Calibrations!AY$97</f>
        <v>12.94609366610473</v>
      </c>
      <c r="Z1217" s="23">
        <f>('Bruker data input page'!AG1217/0.8302)*Calibrations!BE$97+Calibrations!BF$97</f>
        <v>0.60297981010370127</v>
      </c>
      <c r="AA1217" s="23">
        <f>((('Bruker data input page'!AA1217/0.436)^2)*Calibrations!BK$97)+(('Bruker data input page'!AA1217/0.436)*Calibrations!BL$97)+Calibrations!BM$97</f>
        <v>0.11776518594224501</v>
      </c>
      <c r="AB1217" s="24">
        <f>'Bruker data input page'!AM1217*Calibrations!BS$97*10000+Calibrations!BT$97</f>
        <v>407.84960282249074</v>
      </c>
      <c r="AC1217" s="24">
        <f>Calibrations!CA$97*('Bruker data input page'!AO1217*10000)^2+('Bruker data input page'!AO1217*10000)*Calibrations!CB$97+Calibrations!CC$97</f>
        <v>277.68990737086989</v>
      </c>
      <c r="AD1217" s="24">
        <f>'Bruker data input page'!AW1217*10000*Calibrations!CI$97+Calibrations!CJ$97</f>
        <v>122.9544429833316</v>
      </c>
      <c r="AE1217" s="24">
        <f>'Bruker data input page'!AY1217*10000*Calibrations!CP$97+Calibrations!CQ$97</f>
        <v>104.96884326537763</v>
      </c>
      <c r="AF1217" s="24">
        <f>Calibrations!$CW$97*('Bruker data input page'!BA1217*10000)^2+('Bruker data input page'!BA1217*10000)*Calibrations!$CX$97+Calibrations!$CY$97</f>
        <v>87.346128813100606</v>
      </c>
      <c r="AG1217" s="24">
        <f>'Bruker data input page'!BI1217*10000*Calibrations!DD$97+Calibrations!DE$97</f>
        <v>6.421244393933315</v>
      </c>
      <c r="AH1217" s="24">
        <f>('Bruker data input page'!BK1217*10000)*Calibrations!DK$97+Calibrations!DL$97</f>
        <v>92.533183778052205</v>
      </c>
      <c r="AI1217" s="24">
        <f>Calibrations!DR$97*('Bruker data input page'!BM1217*10000)^2+('Bruker data input page'!BM1217*10000)*Calibrations!DS$97+Calibrations!DT$97</f>
        <v>22.294128390038448</v>
      </c>
      <c r="AJ1217" s="24">
        <f>Calibrations!DY$97*('Bruker data input page'!BO1217*10000)^2+Calibrations!DZ$97*('Bruker data input page'!BO1217*10000)+Calibrations!EA$97</f>
        <v>47.775443320198576</v>
      </c>
      <c r="AK1217" s="21"/>
      <c r="AL1217" s="21"/>
    </row>
    <row r="1218" spans="2:38">
      <c r="B1218" s="27">
        <f>'Bruker data input page'!B1895</f>
        <v>0</v>
      </c>
      <c r="C1218" s="21">
        <f>'Bruker data input page'!G1895</f>
        <v>0</v>
      </c>
      <c r="D1218" s="21">
        <f>'Bruker data input page'!H1895</f>
        <v>0</v>
      </c>
      <c r="E1218" s="26">
        <f>'Bruker data input page'!L1895</f>
        <v>0</v>
      </c>
      <c r="F1218" s="26"/>
      <c r="G1218" s="26" t="str">
        <f>'Bruker data input page'!DK1218</f>
        <v>393 U1558D 8R1A 38/41   pc4A</v>
      </c>
      <c r="H1218" s="26" t="str">
        <f>'Bruker data input page'!DL1218</f>
        <v>SHLF</v>
      </c>
      <c r="I1218" s="26">
        <f>'Bruker data input page'!DM1218</f>
        <v>0</v>
      </c>
      <c r="J1218" s="26">
        <f>'Bruker data input page'!DN1218</f>
        <v>0</v>
      </c>
      <c r="K1218" s="26">
        <f>'Bruker data input page'!DO1218</f>
        <v>0</v>
      </c>
      <c r="L1218" s="26">
        <f>'Bruker data input page'!DP1218</f>
        <v>0</v>
      </c>
      <c r="M1218" s="26">
        <f>'Bruker data input page'!DQ1218</f>
        <v>0</v>
      </c>
      <c r="N1218" s="26">
        <f>'Bruker data input page'!DR1218</f>
        <v>0</v>
      </c>
      <c r="O1218" s="26">
        <f>'Bruker data input page'!DS1218</f>
        <v>0</v>
      </c>
      <c r="P1218" s="21" t="str">
        <f>'Bruker data input page'!DT1218</f>
        <v>Spot analysis, Jryan</v>
      </c>
      <c r="Q1218" s="21">
        <f>'Bruker data input page'!A1218</f>
        <v>498</v>
      </c>
      <c r="R1218" s="27">
        <f>'Bruker data input page'!B1218</f>
        <v>44742.724305555559</v>
      </c>
      <c r="S1218" s="22">
        <f>'Bruker data input page'!Y1218*Calibrations!H$97+Calibrations!I$97</f>
        <v>61.601787670717734</v>
      </c>
      <c r="T1218" s="23">
        <f>Calibrations!O$97*('Bruker data input page'!AK1218/0.5993)^2+Calibrations!P$97*('Bruker data input page'!AK1218/0.5993)+Calibrations!Q$97</f>
        <v>1.1657761338360026</v>
      </c>
      <c r="U1218" s="22">
        <f>Calibrations!$V$97*'Bruker data input page'!W1218^2+Calibrations!$W$97*'Bruker data input page'!W1218+Calibrations!$X$97</f>
        <v>25.669391843772022</v>
      </c>
      <c r="V1218" s="23">
        <f>('Bruker data input page'!AS1218/0.69943)*Calibrations!AC$97+Calibrations!AD$97</f>
        <v>10.219190382398457</v>
      </c>
      <c r="W1218" s="23">
        <f>'Bruker data input page'!U1218*Calibrations!AQ$97+Calibrations!AR$97</f>
        <v>11.424671695113116</v>
      </c>
      <c r="X1218" s="23">
        <f>Calibrations!AJ$97*('Bruker data input page'!AQ1218/0.77446)^2+('Bruker data input page'!AQ1218/0.77446)*Calibrations!AK$97+Calibrations!AL$97</f>
        <v>0.21012054332720342</v>
      </c>
      <c r="Y1218" s="23">
        <f>('Bruker data input page'!AI1218/0.7147)*Calibrations!AX$97+Calibrations!AY$97</f>
        <v>13.023893151906041</v>
      </c>
      <c r="Z1218" s="23">
        <f>('Bruker data input page'!AG1218/0.8302)*Calibrations!BE$97+Calibrations!BF$97</f>
        <v>0.60116875892807975</v>
      </c>
      <c r="AA1218" s="23">
        <f>((('Bruker data input page'!AA1218/0.436)^2)*Calibrations!BK$97)+(('Bruker data input page'!AA1218/0.436)*Calibrations!BL$97)+Calibrations!BM$97</f>
        <v>0.11063674944087475</v>
      </c>
      <c r="AB1218" s="24">
        <f>'Bruker data input page'!AM1218*Calibrations!BS$97*10000+Calibrations!BT$97</f>
        <v>407.84960282249074</v>
      </c>
      <c r="AC1218" s="24">
        <f>Calibrations!CA$97*('Bruker data input page'!AO1218*10000)^2+('Bruker data input page'!AO1218*10000)*Calibrations!CB$97+Calibrations!CC$97</f>
        <v>274.6813208337316</v>
      </c>
      <c r="AD1218" s="24">
        <f>'Bruker data input page'!AW1218*10000*Calibrations!CI$97+Calibrations!CJ$97</f>
        <v>123.94297111896964</v>
      </c>
      <c r="AE1218" s="24">
        <f>'Bruker data input page'!AY1218*10000*Calibrations!CP$97+Calibrations!CQ$97</f>
        <v>102.91292072857192</v>
      </c>
      <c r="AF1218" s="24">
        <f>Calibrations!$CW$97*('Bruker data input page'!BA1218*10000)^2+('Bruker data input page'!BA1218*10000)*Calibrations!$CX$97+Calibrations!$CY$97</f>
        <v>93.737902704208523</v>
      </c>
      <c r="AG1218" s="24">
        <f>'Bruker data input page'!BI1218*10000*Calibrations!DD$97+Calibrations!DE$97</f>
        <v>7.5513209569836386</v>
      </c>
      <c r="AH1218" s="24">
        <f>('Bruker data input page'!BK1218*10000)*Calibrations!DK$97+Calibrations!DL$97</f>
        <v>92.533183778052205</v>
      </c>
      <c r="AI1218" s="24">
        <f>Calibrations!DR$97*('Bruker data input page'!BM1218*10000)^2+('Bruker data input page'!BM1218*10000)*Calibrations!DS$97+Calibrations!DT$97</f>
        <v>23.356566416034262</v>
      </c>
      <c r="AJ1218" s="24">
        <f>Calibrations!DY$97*('Bruker data input page'!BO1218*10000)^2+Calibrations!DZ$97*('Bruker data input page'!BO1218*10000)+Calibrations!EA$97</f>
        <v>49.501403960394086</v>
      </c>
      <c r="AK1218" s="21"/>
      <c r="AL1218" s="21"/>
    </row>
    <row r="1219" spans="2:38">
      <c r="B1219" s="27">
        <f>'Bruker data input page'!B1896</f>
        <v>0</v>
      </c>
      <c r="C1219" s="21">
        <f>'Bruker data input page'!G1896</f>
        <v>0</v>
      </c>
      <c r="D1219" s="21">
        <f>'Bruker data input page'!H1896</f>
        <v>0</v>
      </c>
      <c r="E1219" s="26">
        <f>'Bruker data input page'!L1896</f>
        <v>0</v>
      </c>
      <c r="F1219" s="26"/>
      <c r="G1219" s="26" t="str">
        <f>'Bruker data input page'!DK1219</f>
        <v>393 U1558D 8R1A 50/54   pc5A</v>
      </c>
      <c r="H1219" s="26" t="str">
        <f>'Bruker data input page'!DL1219</f>
        <v>SHLF</v>
      </c>
      <c r="I1219" s="26">
        <f>'Bruker data input page'!DM1219</f>
        <v>0</v>
      </c>
      <c r="J1219" s="26">
        <f>'Bruker data input page'!DN1219</f>
        <v>0</v>
      </c>
      <c r="K1219" s="26">
        <f>'Bruker data input page'!DO1219</f>
        <v>0</v>
      </c>
      <c r="L1219" s="26">
        <f>'Bruker data input page'!DP1219</f>
        <v>0</v>
      </c>
      <c r="M1219" s="26">
        <f>'Bruker data input page'!DQ1219</f>
        <v>0</v>
      </c>
      <c r="N1219" s="26">
        <f>'Bruker data input page'!DR1219</f>
        <v>0</v>
      </c>
      <c r="O1219" s="26">
        <f>'Bruker data input page'!DS1219</f>
        <v>0</v>
      </c>
      <c r="P1219" s="21" t="str">
        <f>'Bruker data input page'!DT1219</f>
        <v>Spot analysis, Jryan</v>
      </c>
      <c r="Q1219" s="21">
        <f>'Bruker data input page'!A1219</f>
        <v>499</v>
      </c>
      <c r="R1219" s="27">
        <f>'Bruker data input page'!B1219</f>
        <v>44742.728472222225</v>
      </c>
      <c r="S1219" s="22">
        <f>'Bruker data input page'!Y1219*Calibrations!H$97+Calibrations!I$97</f>
        <v>57.547937635165297</v>
      </c>
      <c r="T1219" s="23">
        <f>Calibrations!O$97*('Bruker data input page'!AK1219/0.5993)^2+Calibrations!P$97*('Bruker data input page'!AK1219/0.5993)+Calibrations!Q$97</f>
        <v>0.92566357776414843</v>
      </c>
      <c r="U1219" s="22">
        <f>Calibrations!$V$97*'Bruker data input page'!W1219^2+Calibrations!$W$97*'Bruker data input page'!W1219+Calibrations!$X$97</f>
        <v>23.097884723878124</v>
      </c>
      <c r="V1219" s="23">
        <f>('Bruker data input page'!AS1219/0.69943)*Calibrations!AC$97+Calibrations!AD$97</f>
        <v>8.1957044959786689</v>
      </c>
      <c r="W1219" s="23">
        <f>'Bruker data input page'!U1219*Calibrations!AQ$97+Calibrations!AR$97</f>
        <v>13.251306255816548</v>
      </c>
      <c r="X1219" s="23">
        <f>Calibrations!AJ$97*('Bruker data input page'!AQ1219/0.77446)^2+('Bruker data input page'!AQ1219/0.77446)*Calibrations!AK$97+Calibrations!AL$97</f>
        <v>0.12500912747456577</v>
      </c>
      <c r="Y1219" s="23">
        <f>('Bruker data input page'!AI1219/0.7147)*Calibrations!AX$97+Calibrations!AY$97</f>
        <v>11.872734811115993</v>
      </c>
      <c r="Z1219" s="23">
        <f>('Bruker data input page'!AG1219/0.8302)*Calibrations!BE$97+Calibrations!BF$97</f>
        <v>0.30732570568348699</v>
      </c>
      <c r="AA1219" s="23">
        <f>((('Bruker data input page'!AA1219/0.436)^2)*Calibrations!BK$97)+(('Bruker data input page'!AA1219/0.436)*Calibrations!BL$97)+Calibrations!BM$97</f>
        <v>9.7816812122374225E-2</v>
      </c>
      <c r="AB1219" s="24">
        <f>'Bruker data input page'!AM1219*Calibrations!BS$97*10000+Calibrations!BT$97</f>
        <v>359.83142562536227</v>
      </c>
      <c r="AC1219" s="24">
        <f>Calibrations!CA$97*('Bruker data input page'!AO1219*10000)^2+('Bruker data input page'!AO1219*10000)*Calibrations!CB$97+Calibrations!CC$97</f>
        <v>450.32529933016599</v>
      </c>
      <c r="AD1219" s="24">
        <f>'Bruker data input page'!AW1219*10000*Calibrations!CI$97+Calibrations!CJ$97</f>
        <v>88.355958236000475</v>
      </c>
      <c r="AE1219" s="24">
        <f>'Bruker data input page'!AY1219*10000*Calibrations!CP$97+Calibrations!CQ$97</f>
        <v>82.353695360514607</v>
      </c>
      <c r="AF1219" s="24">
        <f>Calibrations!$CW$97*('Bruker data input page'!BA1219*10000)^2+('Bruker data input page'!BA1219*10000)*Calibrations!$CX$97+Calibrations!$CY$97</f>
        <v>74.117702441699478</v>
      </c>
      <c r="AG1219" s="24">
        <f>'Bruker data input page'!BI1219*10000*Calibrations!DD$97+Calibrations!DE$97</f>
        <v>5.2911678308829933</v>
      </c>
      <c r="AH1219" s="24">
        <f>('Bruker data input page'!BK1219*10000)*Calibrations!DK$97+Calibrations!DL$97</f>
        <v>72.669631556444386</v>
      </c>
      <c r="AI1219" s="24">
        <f>Calibrations!DR$97*('Bruker data input page'!BM1219*10000)^2+('Bruker data input page'!BM1219*10000)*Calibrations!DS$97+Calibrations!DT$97</f>
        <v>22.294128390038448</v>
      </c>
      <c r="AJ1219" s="24">
        <f>Calibrations!DY$97*('Bruker data input page'!BO1219*10000)^2+Calibrations!DZ$97*('Bruker data input page'!BO1219*10000)+Calibrations!EA$97</f>
        <v>54.671858585366493</v>
      </c>
      <c r="AK1219" s="21"/>
      <c r="AL1219" s="21"/>
    </row>
    <row r="1220" spans="2:38">
      <c r="B1220" s="27">
        <f>'Bruker data input page'!B1897</f>
        <v>0</v>
      </c>
      <c r="C1220" s="21">
        <f>'Bruker data input page'!G1897</f>
        <v>0</v>
      </c>
      <c r="D1220" s="21">
        <f>'Bruker data input page'!H1897</f>
        <v>0</v>
      </c>
      <c r="E1220" s="26">
        <f>'Bruker data input page'!L1897</f>
        <v>0</v>
      </c>
      <c r="F1220" s="26"/>
      <c r="G1220" s="26" t="str">
        <f>'Bruker data input page'!DK1220</f>
        <v>393 U1558D 8R1A 50/54   pc5A</v>
      </c>
      <c r="H1220" s="26" t="str">
        <f>'Bruker data input page'!DL1220</f>
        <v>SHLF</v>
      </c>
      <c r="I1220" s="26">
        <f>'Bruker data input page'!DM1220</f>
        <v>0</v>
      </c>
      <c r="J1220" s="26">
        <f>'Bruker data input page'!DN1220</f>
        <v>0</v>
      </c>
      <c r="K1220" s="26">
        <f>'Bruker data input page'!DO1220</f>
        <v>0</v>
      </c>
      <c r="L1220" s="26">
        <f>'Bruker data input page'!DP1220</f>
        <v>0</v>
      </c>
      <c r="M1220" s="26">
        <f>'Bruker data input page'!DQ1220</f>
        <v>0</v>
      </c>
      <c r="N1220" s="26">
        <f>'Bruker data input page'!DR1220</f>
        <v>0</v>
      </c>
      <c r="O1220" s="26">
        <f>'Bruker data input page'!DS1220</f>
        <v>0</v>
      </c>
      <c r="P1220" s="21" t="str">
        <f>'Bruker data input page'!DT1220</f>
        <v>Spot analysis, Jryan</v>
      </c>
      <c r="Q1220" s="21">
        <f>'Bruker data input page'!A1220</f>
        <v>500</v>
      </c>
      <c r="R1220" s="27">
        <f>'Bruker data input page'!B1220</f>
        <v>44742.729861111111</v>
      </c>
      <c r="S1220" s="22">
        <f>'Bruker data input page'!Y1220*Calibrations!H$97+Calibrations!I$97</f>
        <v>57.161551155033514</v>
      </c>
      <c r="T1220" s="23">
        <f>Calibrations!O$97*('Bruker data input page'!AK1220/0.5993)^2+Calibrations!P$97*('Bruker data input page'!AK1220/0.5993)+Calibrations!Q$97</f>
        <v>0.92382585338842804</v>
      </c>
      <c r="U1220" s="22">
        <f>Calibrations!$V$97*'Bruker data input page'!W1220^2+Calibrations!$W$97*'Bruker data input page'!W1220+Calibrations!$X$97</f>
        <v>23.118072244638473</v>
      </c>
      <c r="V1220" s="23">
        <f>('Bruker data input page'!AS1220/0.69943)*Calibrations!AC$97+Calibrations!AD$97</f>
        <v>8.2075057650175332</v>
      </c>
      <c r="W1220" s="23">
        <f>'Bruker data input page'!U1220*Calibrations!AQ$97+Calibrations!AR$97</f>
        <v>13.326707132052189</v>
      </c>
      <c r="X1220" s="23">
        <f>Calibrations!AJ$97*('Bruker data input page'!AQ1220/0.77446)^2+('Bruker data input page'!AQ1220/0.77446)*Calibrations!AK$97+Calibrations!AL$97</f>
        <v>0.12683148495273761</v>
      </c>
      <c r="Y1220" s="23">
        <f>('Bruker data input page'!AI1220/0.7147)*Calibrations!AX$97+Calibrations!AY$97</f>
        <v>11.888264258379657</v>
      </c>
      <c r="Z1220" s="23">
        <f>('Bruker data input page'!AG1220/0.8302)*Calibrations!BE$97+Calibrations!BF$97</f>
        <v>0.29706308235496504</v>
      </c>
      <c r="AA1220" s="23">
        <f>((('Bruker data input page'!AA1220/0.436)^2)*Calibrations!BK$97)+(('Bruker data input page'!AA1220/0.436)*Calibrations!BL$97)+Calibrations!BM$97</f>
        <v>8.2629753868861483E-2</v>
      </c>
      <c r="AB1220" s="24">
        <f>'Bruker data input page'!AM1220*Calibrations!BS$97*10000+Calibrations!BT$97</f>
        <v>330.67753232710567</v>
      </c>
      <c r="AC1220" s="24">
        <f>Calibrations!CA$97*('Bruker data input page'!AO1220*10000)^2+('Bruker data input page'!AO1220*10000)*Calibrations!CB$97+Calibrations!CC$97</f>
        <v>452.25040890033665</v>
      </c>
      <c r="AD1220" s="24">
        <f>'Bruker data input page'!AW1220*10000*Calibrations!CI$97+Calibrations!CJ$97</f>
        <v>85.3903738290864</v>
      </c>
      <c r="AE1220" s="24">
        <f>'Bruker data input page'!AY1220*10000*Calibrations!CP$97+Calibrations!CQ$97</f>
        <v>86.465540434126069</v>
      </c>
      <c r="AF1220" s="24">
        <f>Calibrations!$CW$97*('Bruker data input page'!BA1220*10000)^2+('Bruker data input page'!BA1220*10000)*Calibrations!$CX$97+Calibrations!$CY$97</f>
        <v>70.033506097090964</v>
      </c>
      <c r="AG1220" s="24">
        <f>'Bruker data input page'!BI1220*10000*Calibrations!DD$97+Calibrations!DE$97</f>
        <v>3.0310147047823475</v>
      </c>
      <c r="AH1220" s="24">
        <f>('Bruker data input page'!BK1220*10000)*Calibrations!DK$97+Calibrations!DL$97</f>
        <v>72.669631556444386</v>
      </c>
      <c r="AI1220" s="24">
        <f>Calibrations!DR$97*('Bruker data input page'!BM1220*10000)^2+('Bruker data input page'!BM1220*10000)*Calibrations!DS$97+Calibrations!DT$97</f>
        <v>21.2314005193805</v>
      </c>
      <c r="AJ1220" s="24">
        <f>Calibrations!DY$97*('Bruker data input page'!BO1220*10000)^2+Calibrations!DZ$97*('Bruker data input page'!BO1220*10000)+Calibrations!EA$97</f>
        <v>54.671858585366493</v>
      </c>
      <c r="AK1220" s="21"/>
      <c r="AL1220" s="21"/>
    </row>
    <row r="1221" spans="2:38">
      <c r="B1221" s="27">
        <f>'Bruker data input page'!B1898</f>
        <v>0</v>
      </c>
      <c r="C1221" s="21">
        <f>'Bruker data input page'!G1898</f>
        <v>0</v>
      </c>
      <c r="D1221" s="21">
        <f>'Bruker data input page'!H1898</f>
        <v>0</v>
      </c>
      <c r="E1221" s="26">
        <f>'Bruker data input page'!L1898</f>
        <v>0</v>
      </c>
      <c r="F1221" s="26"/>
      <c r="G1221" s="26" t="str">
        <f>'Bruker data input page'!DK1221</f>
        <v>393 U1558D 8R1A 50/54   pc5A</v>
      </c>
      <c r="H1221" s="26" t="str">
        <f>'Bruker data input page'!DL1221</f>
        <v>SHLF</v>
      </c>
      <c r="I1221" s="26">
        <f>'Bruker data input page'!DM1221</f>
        <v>0</v>
      </c>
      <c r="J1221" s="26">
        <f>'Bruker data input page'!DN1221</f>
        <v>0</v>
      </c>
      <c r="K1221" s="26">
        <f>'Bruker data input page'!DO1221</f>
        <v>0</v>
      </c>
      <c r="L1221" s="26">
        <f>'Bruker data input page'!DP1221</f>
        <v>0</v>
      </c>
      <c r="M1221" s="26">
        <f>'Bruker data input page'!DQ1221</f>
        <v>0</v>
      </c>
      <c r="N1221" s="26">
        <f>'Bruker data input page'!DR1221</f>
        <v>0</v>
      </c>
      <c r="O1221" s="26">
        <f>'Bruker data input page'!DS1221</f>
        <v>0</v>
      </c>
      <c r="P1221" s="21" t="str">
        <f>'Bruker data input page'!DT1221</f>
        <v>Spot analysis, Jryan</v>
      </c>
      <c r="Q1221" s="21">
        <f>'Bruker data input page'!A1221</f>
        <v>501</v>
      </c>
      <c r="R1221" s="27">
        <f>'Bruker data input page'!B1221</f>
        <v>44742.731249999997</v>
      </c>
      <c r="S1221" s="22">
        <f>'Bruker data input page'!Y1221*Calibrations!H$97+Calibrations!I$97</f>
        <v>57.339773701219762</v>
      </c>
      <c r="T1221" s="23">
        <f>Calibrations!O$97*('Bruker data input page'!AK1221/0.5993)^2+Calibrations!P$97*('Bruker data input page'!AK1221/0.5993)+Calibrations!Q$97</f>
        <v>0.91316191479083542</v>
      </c>
      <c r="U1221" s="22">
        <f>Calibrations!$V$97*'Bruker data input page'!W1221^2+Calibrations!$W$97*'Bruker data input page'!W1221+Calibrations!$X$97</f>
        <v>23.053912016043618</v>
      </c>
      <c r="V1221" s="23">
        <f>('Bruker data input page'!AS1221/0.69943)*Calibrations!AC$97+Calibrations!AD$97</f>
        <v>8.2462196841816109</v>
      </c>
      <c r="W1221" s="23">
        <f>'Bruker data input page'!U1221*Calibrations!AQ$97+Calibrations!AR$97</f>
        <v>12.993009920814451</v>
      </c>
      <c r="X1221" s="23">
        <f>Calibrations!AJ$97*('Bruker data input page'!AQ1221/0.77446)^2+('Bruker data input page'!AQ1221/0.77446)*Calibrations!AK$97+Calibrations!AL$97</f>
        <v>0.12500912747456577</v>
      </c>
      <c r="Y1221" s="23">
        <f>('Bruker data input page'!AI1221/0.7147)*Calibrations!AX$97+Calibrations!AY$97</f>
        <v>11.873039310081943</v>
      </c>
      <c r="Z1221" s="23">
        <f>('Bruker data input page'!AG1221/0.8302)*Calibrations!BE$97+Calibrations!BF$97</f>
        <v>0.30174163122532066</v>
      </c>
      <c r="AA1221" s="23">
        <f>((('Bruker data input page'!AA1221/0.436)^2)*Calibrations!BK$97)+(('Bruker data input page'!AA1221/0.436)*Calibrations!BL$97)+Calibrations!BM$97</f>
        <v>9.3272588485027494E-2</v>
      </c>
      <c r="AB1221" s="24">
        <f>'Bruker data input page'!AM1221*Calibrations!BS$97*10000+Calibrations!BT$97</f>
        <v>352.11421857582377</v>
      </c>
      <c r="AC1221" s="24">
        <f>Calibrations!CA$97*('Bruker data input page'!AO1221*10000)^2+('Bruker data input page'!AO1221*10000)*Calibrations!CB$97+Calibrations!CC$97</f>
        <v>440.55347514504626</v>
      </c>
      <c r="AD1221" s="24">
        <f>'Bruker data input page'!AW1221*10000*Calibrations!CI$97+Calibrations!CJ$97</f>
        <v>73.528036201430027</v>
      </c>
      <c r="AE1221" s="24">
        <f>'Bruker data input page'!AY1221*10000*Calibrations!CP$97+Calibrations!CQ$97</f>
        <v>88.521462970931793</v>
      </c>
      <c r="AF1221" s="24">
        <f>Calibrations!$CW$97*('Bruker data input page'!BA1221*10000)^2+('Bruker data input page'!BA1221*10000)*Calibrations!$CX$97+Calibrations!$CY$97</f>
        <v>79.48025356452959</v>
      </c>
      <c r="AG1221" s="24">
        <f>'Bruker data input page'!BI1221*10000*Calibrations!DD$97+Calibrations!DE$97</f>
        <v>4.1610912678326706</v>
      </c>
      <c r="AH1221" s="24">
        <f>('Bruker data input page'!BK1221*10000)*Calibrations!DK$97+Calibrations!DL$97</f>
        <v>73.66280916752477</v>
      </c>
      <c r="AI1221" s="24">
        <f>Calibrations!DR$97*('Bruker data input page'!BM1221*10000)^2+('Bruker data input page'!BM1221*10000)*Calibrations!DS$97+Calibrations!DT$97</f>
        <v>21.2314005193805</v>
      </c>
      <c r="AJ1221" s="24">
        <f>Calibrations!DY$97*('Bruker data input page'!BO1221*10000)^2+Calibrations!DZ$97*('Bruker data input page'!BO1221*10000)+Calibrations!EA$97</f>
        <v>52.949611592978044</v>
      </c>
      <c r="AK1221" s="21"/>
      <c r="AL1221" s="21"/>
    </row>
    <row r="1222" spans="2:38">
      <c r="B1222" s="27">
        <f>'Bruker data input page'!B1899</f>
        <v>0</v>
      </c>
      <c r="C1222" s="21">
        <f>'Bruker data input page'!G1899</f>
        <v>0</v>
      </c>
      <c r="D1222" s="21">
        <f>'Bruker data input page'!H1899</f>
        <v>0</v>
      </c>
      <c r="E1222" s="26">
        <f>'Bruker data input page'!L1899</f>
        <v>0</v>
      </c>
      <c r="F1222" s="26"/>
      <c r="G1222" s="26" t="str">
        <f>'Bruker data input page'!DK1222</f>
        <v>393 U1558D 8R1A 68/72   pc5A</v>
      </c>
      <c r="H1222" s="26" t="str">
        <f>'Bruker data input page'!DL1222</f>
        <v>SHLF</v>
      </c>
      <c r="I1222" s="26">
        <f>'Bruker data input page'!DM1222</f>
        <v>0</v>
      </c>
      <c r="J1222" s="26">
        <f>'Bruker data input page'!DN1222</f>
        <v>0</v>
      </c>
      <c r="K1222" s="26">
        <f>'Bruker data input page'!DO1222</f>
        <v>0</v>
      </c>
      <c r="L1222" s="26">
        <f>'Bruker data input page'!DP1222</f>
        <v>0</v>
      </c>
      <c r="M1222" s="26">
        <f>'Bruker data input page'!DQ1222</f>
        <v>0</v>
      </c>
      <c r="N1222" s="26">
        <f>'Bruker data input page'!DR1222</f>
        <v>0</v>
      </c>
      <c r="O1222" s="26">
        <f>'Bruker data input page'!DS1222</f>
        <v>0</v>
      </c>
      <c r="P1222" s="21" t="str">
        <f>'Bruker data input page'!DT1222</f>
        <v>Spot analysis, Jryan</v>
      </c>
      <c r="Q1222" s="21">
        <f>'Bruker data input page'!A1222</f>
        <v>502</v>
      </c>
      <c r="R1222" s="27">
        <f>'Bruker data input page'!B1222</f>
        <v>44742.734027777777</v>
      </c>
      <c r="S1222" s="22">
        <f>'Bruker data input page'!Y1222*Calibrations!H$97+Calibrations!I$97</f>
        <v>58.783613955389967</v>
      </c>
      <c r="T1222" s="23">
        <f>Calibrations!O$97*('Bruker data input page'!AK1222/0.5993)^2+Calibrations!P$97*('Bruker data input page'!AK1222/0.5993)+Calibrations!Q$97</f>
        <v>0.90027997330971998</v>
      </c>
      <c r="U1222" s="22">
        <f>Calibrations!$V$97*'Bruker data input page'!W1222^2+Calibrations!$W$97*'Bruker data input page'!W1222+Calibrations!$X$97</f>
        <v>25.713074982172206</v>
      </c>
      <c r="V1222" s="23">
        <f>('Bruker data input page'!AS1222/0.69943)*Calibrations!AC$97+Calibrations!AD$97</f>
        <v>8.7030151467346979</v>
      </c>
      <c r="W1222" s="23">
        <f>'Bruker data input page'!U1222*Calibrations!AQ$97+Calibrations!AR$97</f>
        <v>14.099082774517282</v>
      </c>
      <c r="X1222" s="23">
        <f>Calibrations!AJ$97*('Bruker data input page'!AQ1222/0.77446)^2+('Bruker data input page'!AQ1222/0.77446)*Calibrations!AK$97+Calibrations!AL$97</f>
        <v>0.17915969397801923</v>
      </c>
      <c r="Y1222" s="23">
        <f>('Bruker data input page'!AI1222/0.7147)*Calibrations!AX$97+Calibrations!AY$97</f>
        <v>16.6896039535463</v>
      </c>
      <c r="Z1222" s="23">
        <f>('Bruker data input page'!AG1222/0.8302)*Calibrations!BE$97+Calibrations!BF$97</f>
        <v>0.31728648714940538</v>
      </c>
      <c r="AA1222" s="23">
        <f>((('Bruker data input page'!AA1222/0.436)^2)*Calibrations!BK$97)+(('Bruker data input page'!AA1222/0.436)*Calibrations!BL$97)+Calibrations!BM$97</f>
        <v>0.15889946445051223</v>
      </c>
      <c r="AB1222" s="24">
        <f>'Bruker data input page'!AM1222*Calibrations!BS$97*10000+Calibrations!BT$97</f>
        <v>426.71388672136266</v>
      </c>
      <c r="AC1222" s="24">
        <f>Calibrations!CA$97*('Bruker data input page'!AO1222*10000)^2+('Bruker data input page'!AO1222*10000)*Calibrations!CB$97+Calibrations!CC$97</f>
        <v>325.10943518271711</v>
      </c>
      <c r="AD1222" s="24">
        <f>'Bruker data input page'!AW1222*10000*Calibrations!CI$97+Calibrations!CJ$97</f>
        <v>105.16093654184704</v>
      </c>
      <c r="AE1222" s="24">
        <f>'Bruker data input page'!AY1222*10000*Calibrations!CP$97+Calibrations!CQ$97</f>
        <v>78.241850286903144</v>
      </c>
      <c r="AF1222" s="24">
        <f>Calibrations!$CW$97*('Bruker data input page'!BA1222*10000)^2+('Bruker data input page'!BA1222*10000)*Calibrations!$CX$97+Calibrations!$CY$97</f>
        <v>70.033506097090964</v>
      </c>
      <c r="AG1222" s="24">
        <f>'Bruker data input page'!BI1222*10000*Calibrations!DD$97+Calibrations!DE$97</f>
        <v>4.1610912678326706</v>
      </c>
      <c r="AH1222" s="24">
        <f>('Bruker data input page'!BK1222*10000)*Calibrations!DK$97+Calibrations!DL$97</f>
        <v>86.574118111569859</v>
      </c>
      <c r="AI1222" s="24">
        <f>Calibrations!DR$97*('Bruker data input page'!BM1222*10000)^2+('Bruker data input page'!BM1222*10000)*Calibrations!DS$97+Calibrations!DT$97</f>
        <v>20.168382804060411</v>
      </c>
      <c r="AJ1222" s="24">
        <f>Calibrations!DY$97*('Bruker data input page'!BO1222*10000)^2+Calibrations!DZ$97*('Bruker data input page'!BO1222*10000)+Calibrations!EA$97</f>
        <v>44.319808392000482</v>
      </c>
      <c r="AK1222" s="21"/>
      <c r="AL1222" s="21"/>
    </row>
    <row r="1223" spans="2:38">
      <c r="B1223" s="27">
        <f>'Bruker data input page'!B1900</f>
        <v>0</v>
      </c>
      <c r="C1223" s="21">
        <f>'Bruker data input page'!G1900</f>
        <v>0</v>
      </c>
      <c r="D1223" s="21">
        <f>'Bruker data input page'!H1900</f>
        <v>0</v>
      </c>
      <c r="E1223" s="26">
        <f>'Bruker data input page'!L1900</f>
        <v>0</v>
      </c>
      <c r="F1223" s="26"/>
      <c r="G1223" s="26" t="str">
        <f>'Bruker data input page'!DK1223</f>
        <v>393 U1558D 8R1A 68/72   pc5A</v>
      </c>
      <c r="H1223" s="26" t="str">
        <f>'Bruker data input page'!DL1223</f>
        <v>SHLF</v>
      </c>
      <c r="I1223" s="26">
        <f>'Bruker data input page'!DM1223</f>
        <v>0</v>
      </c>
      <c r="J1223" s="26">
        <f>'Bruker data input page'!DN1223</f>
        <v>0</v>
      </c>
      <c r="K1223" s="26">
        <f>'Bruker data input page'!DO1223</f>
        <v>0</v>
      </c>
      <c r="L1223" s="26">
        <f>'Bruker data input page'!DP1223</f>
        <v>0</v>
      </c>
      <c r="M1223" s="26">
        <f>'Bruker data input page'!DQ1223</f>
        <v>0</v>
      </c>
      <c r="N1223" s="26">
        <f>'Bruker data input page'!DR1223</f>
        <v>0</v>
      </c>
      <c r="O1223" s="26">
        <f>'Bruker data input page'!DS1223</f>
        <v>0</v>
      </c>
      <c r="P1223" s="21" t="str">
        <f>'Bruker data input page'!DT1223</f>
        <v>Spot analysis, Jryan</v>
      </c>
      <c r="Q1223" s="21">
        <f>'Bruker data input page'!A1223</f>
        <v>503</v>
      </c>
      <c r="R1223" s="27">
        <f>'Bruker data input page'!B1223</f>
        <v>44742.73541666667</v>
      </c>
      <c r="S1223" s="22">
        <f>'Bruker data input page'!Y1223*Calibrations!H$97+Calibrations!I$97</f>
        <v>58.540518402391918</v>
      </c>
      <c r="T1223" s="23">
        <f>Calibrations!O$97*('Bruker data input page'!AK1223/0.5993)^2+Calibrations!P$97*('Bruker data input page'!AK1223/0.5993)+Calibrations!Q$97</f>
        <v>0.9013846398978107</v>
      </c>
      <c r="U1223" s="22">
        <f>Calibrations!$V$97*'Bruker data input page'!W1223^2+Calibrations!$W$97*'Bruker data input page'!W1223+Calibrations!$X$97</f>
        <v>25.768021178095633</v>
      </c>
      <c r="V1223" s="23">
        <f>('Bruker data input page'!AS1223/0.69943)*Calibrations!AC$97+Calibrations!AD$97</f>
        <v>8.7027273109044803</v>
      </c>
      <c r="W1223" s="23">
        <f>'Bruker data input page'!U1223*Calibrations!AQ$97+Calibrations!AR$97</f>
        <v>14.627662250487134</v>
      </c>
      <c r="X1223" s="23">
        <f>Calibrations!AJ$97*('Bruker data input page'!AQ1223/0.77446)^2+('Bruker data input page'!AQ1223/0.77446)*Calibrations!AK$97+Calibrations!AL$97</f>
        <v>0.17606863922752514</v>
      </c>
      <c r="Y1223" s="23">
        <f>('Bruker data input page'!AI1223/0.7147)*Calibrations!AX$97+Calibrations!AY$97</f>
        <v>16.736801293269206</v>
      </c>
      <c r="Z1223" s="23">
        <f>('Bruker data input page'!AG1223/0.8302)*Calibrations!BE$97+Calibrations!BF$97</f>
        <v>0.3008361056375099</v>
      </c>
      <c r="AA1223" s="23">
        <f>((('Bruker data input page'!AA1223/0.436)^2)*Calibrations!BK$97)+(('Bruker data input page'!AA1223/0.436)*Calibrations!BL$97)+Calibrations!BM$97</f>
        <v>0.14380731514407274</v>
      </c>
      <c r="AB1223" s="24">
        <f>'Bruker data input page'!AM1223*Calibrations!BS$97*10000+Calibrations!BT$97</f>
        <v>370.1210350247469</v>
      </c>
      <c r="AC1223" s="24">
        <f>Calibrations!CA$97*('Bruker data input page'!AO1223*10000)^2+('Bruker data input page'!AO1223*10000)*Calibrations!CB$97+Calibrations!CC$97</f>
        <v>310.08501895446648</v>
      </c>
      <c r="AD1223" s="24">
        <f>'Bruker data input page'!AW1223*10000*Calibrations!CI$97+Calibrations!CJ$97</f>
        <v>112.08063349131325</v>
      </c>
      <c r="AE1223" s="24">
        <f>'Bruker data input page'!AY1223*10000*Calibrations!CP$97+Calibrations!CQ$97</f>
        <v>83.381656628917469</v>
      </c>
      <c r="AF1223" s="24">
        <f>Calibrations!$CW$97*('Bruker data input page'!BA1223*10000)^2+('Bruker data input page'!BA1223*10000)*Calibrations!$CX$97+Calibrations!$CY$97</f>
        <v>74.117702441699478</v>
      </c>
      <c r="AG1223" s="24">
        <f>'Bruker data input page'!BI1223*10000*Calibrations!DD$97+Calibrations!DE$97</f>
        <v>3.0310147047823475</v>
      </c>
      <c r="AH1223" s="24">
        <f>('Bruker data input page'!BK1223*10000)*Calibrations!DK$97+Calibrations!DL$97</f>
        <v>81.608230056167898</v>
      </c>
      <c r="AI1223" s="24">
        <f>Calibrations!DR$97*('Bruker data input page'!BM1223*10000)^2+('Bruker data input page'!BM1223*10000)*Calibrations!DS$97+Calibrations!DT$97</f>
        <v>15.913413496158686</v>
      </c>
      <c r="AJ1223" s="24">
        <f>Calibrations!DY$97*('Bruker data input page'!BO1223*10000)^2+Calibrations!DZ$97*('Bruker data input page'!BO1223*10000)+Calibrations!EA$97</f>
        <v>42.590134103997912</v>
      </c>
      <c r="AK1223" s="21"/>
      <c r="AL1223" s="21"/>
    </row>
    <row r="1224" spans="2:38">
      <c r="B1224" s="27">
        <f>'Bruker data input page'!B1901</f>
        <v>0</v>
      </c>
      <c r="C1224" s="21">
        <f>'Bruker data input page'!G1901</f>
        <v>0</v>
      </c>
      <c r="D1224" s="21">
        <f>'Bruker data input page'!H1901</f>
        <v>0</v>
      </c>
      <c r="E1224" s="26">
        <f>'Bruker data input page'!L1901</f>
        <v>0</v>
      </c>
      <c r="F1224" s="26"/>
      <c r="G1224" s="26" t="str">
        <f>'Bruker data input page'!DK1224</f>
        <v>393 U1558D 8R1A 68/72   pc5A</v>
      </c>
      <c r="H1224" s="26" t="str">
        <f>'Bruker data input page'!DL1224</f>
        <v>SHLF</v>
      </c>
      <c r="I1224" s="26">
        <f>'Bruker data input page'!DM1224</f>
        <v>0</v>
      </c>
      <c r="J1224" s="26">
        <f>'Bruker data input page'!DN1224</f>
        <v>0</v>
      </c>
      <c r="K1224" s="26">
        <f>'Bruker data input page'!DO1224</f>
        <v>0</v>
      </c>
      <c r="L1224" s="26">
        <f>'Bruker data input page'!DP1224</f>
        <v>0</v>
      </c>
      <c r="M1224" s="26">
        <f>'Bruker data input page'!DQ1224</f>
        <v>0</v>
      </c>
      <c r="N1224" s="26">
        <f>'Bruker data input page'!DR1224</f>
        <v>0</v>
      </c>
      <c r="O1224" s="26">
        <f>'Bruker data input page'!DS1224</f>
        <v>0</v>
      </c>
      <c r="P1224" s="21" t="str">
        <f>'Bruker data input page'!DT1224</f>
        <v>Spot analysis, Jryan</v>
      </c>
      <c r="Q1224" s="21">
        <f>'Bruker data input page'!A1224</f>
        <v>504</v>
      </c>
      <c r="R1224" s="27">
        <f>'Bruker data input page'!B1224</f>
        <v>44742.736805555556</v>
      </c>
      <c r="S1224" s="22">
        <f>'Bruker data input page'!Y1224*Calibrations!H$97+Calibrations!I$97</f>
        <v>58.733949272519396</v>
      </c>
      <c r="T1224" s="23">
        <f>Calibrations!O$97*('Bruker data input page'!AK1224/0.5993)^2+Calibrations!P$97*('Bruker data input page'!AK1224/0.5993)+Calibrations!Q$97</f>
        <v>0.88517346414264741</v>
      </c>
      <c r="U1224" s="22">
        <f>Calibrations!$V$97*'Bruker data input page'!W1224^2+Calibrations!$W$97*'Bruker data input page'!W1224+Calibrations!$X$97</f>
        <v>25.810117838379046</v>
      </c>
      <c r="V1224" s="23">
        <f>('Bruker data input page'!AS1224/0.69943)*Calibrations!AC$97+Calibrations!AD$97</f>
        <v>8.7119380574714</v>
      </c>
      <c r="W1224" s="23">
        <f>'Bruker data input page'!U1224*Calibrations!AQ$97+Calibrations!AR$97</f>
        <v>14.210057397489738</v>
      </c>
      <c r="X1224" s="23">
        <f>Calibrations!AJ$97*('Bruker data input page'!AQ1224/0.77446)^2+('Bruker data input page'!AQ1224/0.77446)*Calibrations!AK$97+Calibrations!AL$97</f>
        <v>0.17333157863679211</v>
      </c>
      <c r="Y1224" s="23">
        <f>('Bruker data input page'!AI1224/0.7147)*Calibrations!AX$97+Calibrations!AY$97</f>
        <v>16.737105792235162</v>
      </c>
      <c r="Z1224" s="23">
        <f>('Bruker data input page'!AG1224/0.8302)*Calibrations!BE$97+Calibrations!BF$97</f>
        <v>0.32302148253887364</v>
      </c>
      <c r="AA1224" s="23">
        <f>((('Bruker data input page'!AA1224/0.436)^2)*Calibrations!BK$97)+(('Bruker data input page'!AA1224/0.436)*Calibrations!BL$97)+Calibrations!BM$97</f>
        <v>0.15118420649437836</v>
      </c>
      <c r="AB1224" s="24">
        <f>'Bruker data input page'!AM1224*Calibrations!BS$97*10000+Calibrations!BT$97</f>
        <v>341.82460917643903</v>
      </c>
      <c r="AC1224" s="24">
        <f>Calibrations!CA$97*('Bruker data input page'!AO1224*10000)^2+('Bruker data input page'!AO1224*10000)*Calibrations!CB$97+Calibrations!CC$97</f>
        <v>324.24729562721075</v>
      </c>
      <c r="AD1224" s="24">
        <f>'Bruker data input page'!AW1224*10000*Calibrations!CI$97+Calibrations!CJ$97</f>
        <v>114.05768976258933</v>
      </c>
      <c r="AE1224" s="24">
        <f>'Bruker data input page'!AY1224*10000*Calibrations!CP$97+Calibrations!CQ$97</f>
        <v>70.018160139680234</v>
      </c>
      <c r="AF1224" s="24">
        <f>Calibrations!$CW$97*('Bruker data input page'!BA1224*10000)^2+('Bruker data input page'!BA1224*10000)*Calibrations!$CX$97+Calibrations!$CY$97</f>
        <v>70.033506097090964</v>
      </c>
      <c r="AG1224" s="24">
        <f>'Bruker data input page'!BI1224*10000*Calibrations!DD$97+Calibrations!DE$97</f>
        <v>3.0310147047823475</v>
      </c>
      <c r="AH1224" s="24">
        <f>('Bruker data input page'!BK1224*10000)*Calibrations!DK$97+Calibrations!DL$97</f>
        <v>85.580940500489461</v>
      </c>
      <c r="AI1224" s="24">
        <f>Calibrations!DR$97*('Bruker data input page'!BM1224*10000)^2+('Bruker data input page'!BM1224*10000)*Calibrations!DS$97+Calibrations!DT$97</f>
        <v>20.168382804060411</v>
      </c>
      <c r="AJ1224" s="24">
        <f>Calibrations!DY$97*('Bruker data input page'!BO1224*10000)^2+Calibrations!DZ$97*('Bruker data input page'!BO1224*10000)+Calibrations!EA$97</f>
        <v>42.590134103997912</v>
      </c>
      <c r="AK1224" s="21"/>
      <c r="AL1224" s="21"/>
    </row>
    <row r="1225" spans="2:38">
      <c r="B1225" s="27">
        <f>'Bruker data input page'!B1902</f>
        <v>0</v>
      </c>
      <c r="C1225" s="21">
        <f>'Bruker data input page'!G1902</f>
        <v>0</v>
      </c>
      <c r="D1225" s="21">
        <f>'Bruker data input page'!H1902</f>
        <v>0</v>
      </c>
      <c r="E1225" s="26">
        <f>'Bruker data input page'!L1902</f>
        <v>0</v>
      </c>
      <c r="F1225" s="26"/>
      <c r="G1225" s="26" t="str">
        <f>'Bruker data input page'!DK1225</f>
        <v>393 U1558D 8R1A 74/78   pc5A</v>
      </c>
      <c r="H1225" s="26" t="str">
        <f>'Bruker data input page'!DL1225</f>
        <v>SHLF</v>
      </c>
      <c r="I1225" s="26">
        <f>'Bruker data input page'!DM1225</f>
        <v>0</v>
      </c>
      <c r="J1225" s="26">
        <f>'Bruker data input page'!DN1225</f>
        <v>0</v>
      </c>
      <c r="K1225" s="26">
        <f>'Bruker data input page'!DO1225</f>
        <v>0</v>
      </c>
      <c r="L1225" s="26">
        <f>'Bruker data input page'!DP1225</f>
        <v>0</v>
      </c>
      <c r="M1225" s="26">
        <f>'Bruker data input page'!DQ1225</f>
        <v>0</v>
      </c>
      <c r="N1225" s="26">
        <f>'Bruker data input page'!DR1225</f>
        <v>0</v>
      </c>
      <c r="O1225" s="26">
        <f>'Bruker data input page'!DS1225</f>
        <v>0</v>
      </c>
      <c r="P1225" s="21" t="str">
        <f>'Bruker data input page'!DT1225</f>
        <v>Spot analysis, Jryan</v>
      </c>
      <c r="Q1225" s="21">
        <f>'Bruker data input page'!A1225</f>
        <v>505</v>
      </c>
      <c r="R1225" s="27">
        <f>'Bruker data input page'!B1225</f>
        <v>44742.738888888889</v>
      </c>
      <c r="S1225" s="22">
        <f>'Bruker data input page'!Y1225*Calibrations!H$97+Calibrations!I$97</f>
        <v>63.19830523945415</v>
      </c>
      <c r="T1225" s="23">
        <f>Calibrations!O$97*('Bruker data input page'!AK1225/0.5993)^2+Calibrations!P$97*('Bruker data input page'!AK1225/0.5993)+Calibrations!Q$97</f>
        <v>1.1150024335109279</v>
      </c>
      <c r="U1225" s="22">
        <f>Calibrations!$V$97*'Bruker data input page'!W1225^2+Calibrations!$W$97*'Bruker data input page'!W1225+Calibrations!$X$97</f>
        <v>22.136654071670744</v>
      </c>
      <c r="V1225" s="23">
        <f>('Bruker data input page'!AS1225/0.69943)*Calibrations!AC$97+Calibrations!AD$97</f>
        <v>9.8378079073620093</v>
      </c>
      <c r="W1225" s="23">
        <f>'Bruker data input page'!U1225*Calibrations!AQ$97+Calibrations!AR$97</f>
        <v>17.891166842429758</v>
      </c>
      <c r="X1225" s="23">
        <f>Calibrations!AJ$97*('Bruker data input page'!AQ1225/0.77446)^2+('Bruker data input page'!AQ1225/0.77446)*Calibrations!AK$97+Calibrations!AL$97</f>
        <v>0.14390650893235846</v>
      </c>
      <c r="Y1225" s="23">
        <f>('Bruker data input page'!AI1225/0.7147)*Calibrations!AX$97+Calibrations!AY$97</f>
        <v>11.618325925061214</v>
      </c>
      <c r="Z1225" s="23">
        <f>('Bruker data input page'!AG1225/0.8302)*Calibrations!BE$97+Calibrations!BF$97</f>
        <v>0.29344098000372199</v>
      </c>
      <c r="AA1225" s="23">
        <f>((('Bruker data input page'!AA1225/0.436)^2)*Calibrations!BK$97)+(('Bruker data input page'!AA1225/0.436)*Calibrations!BL$97)+Calibrations!BM$97</f>
        <v>0.12747847247756944</v>
      </c>
      <c r="AB1225" s="24">
        <f>'Bruker data input page'!AM1225*Calibrations!BS$97*10000+Calibrations!BT$97</f>
        <v>358.97395817541354</v>
      </c>
      <c r="AC1225" s="24">
        <f>Calibrations!CA$97*('Bruker data input page'!AO1225*10000)^2+('Bruker data input page'!AO1225*10000)*Calibrations!CB$97+Calibrations!CC$97</f>
        <v>300.88178947515189</v>
      </c>
      <c r="AD1225" s="24">
        <f>'Bruker data input page'!AW1225*10000*Calibrations!CI$97+Calibrations!CJ$97</f>
        <v>127.89708366152176</v>
      </c>
      <c r="AE1225" s="24">
        <f>'Bruker data input page'!AY1225*10000*Calibrations!CP$97+Calibrations!CQ$97</f>
        <v>91.605346776140394</v>
      </c>
      <c r="AF1225" s="24">
        <f>Calibrations!$CW$97*('Bruker data input page'!BA1225*10000)^2+('Bruker data input page'!BA1225*10000)*Calibrations!$CX$97+Calibrations!$CY$97</f>
        <v>82.125938838809802</v>
      </c>
      <c r="AG1225" s="24">
        <f>'Bruker data input page'!BI1225*10000*Calibrations!DD$97+Calibrations!DE$97</f>
        <v>4.1610912678326706</v>
      </c>
      <c r="AH1225" s="24">
        <f>('Bruker data input page'!BK1225*10000)*Calibrations!DK$97+Calibrations!DL$97</f>
        <v>71.676453945363988</v>
      </c>
      <c r="AI1225" s="24">
        <f>Calibrations!DR$97*('Bruker data input page'!BM1225*10000)^2+('Bruker data input page'!BM1225*10000)*Calibrations!DS$97+Calibrations!DT$97</f>
        <v>22.294128390038448</v>
      </c>
      <c r="AJ1225" s="24">
        <f>Calibrations!DY$97*('Bruker data input page'!BO1225*10000)^2+Calibrations!DZ$97*('Bruker data input page'!BO1225*10000)+Calibrations!EA$97</f>
        <v>46.911998794124941</v>
      </c>
      <c r="AK1225" s="21"/>
      <c r="AL1225" s="21"/>
    </row>
    <row r="1226" spans="2:38">
      <c r="B1226" s="27">
        <f>'Bruker data input page'!B1903</f>
        <v>0</v>
      </c>
      <c r="C1226" s="21">
        <f>'Bruker data input page'!G1903</f>
        <v>0</v>
      </c>
      <c r="D1226" s="21">
        <f>'Bruker data input page'!H1903</f>
        <v>0</v>
      </c>
      <c r="E1226" s="26">
        <f>'Bruker data input page'!L1903</f>
        <v>0</v>
      </c>
      <c r="F1226" s="26"/>
      <c r="G1226" s="26" t="str">
        <f>'Bruker data input page'!DK1226</f>
        <v>393 U1558D 8R1A 74/78   pc5A</v>
      </c>
      <c r="H1226" s="26" t="str">
        <f>'Bruker data input page'!DL1226</f>
        <v>SHLF</v>
      </c>
      <c r="I1226" s="26">
        <f>'Bruker data input page'!DM1226</f>
        <v>0</v>
      </c>
      <c r="J1226" s="26">
        <f>'Bruker data input page'!DN1226</f>
        <v>0</v>
      </c>
      <c r="K1226" s="26">
        <f>'Bruker data input page'!DO1226</f>
        <v>0</v>
      </c>
      <c r="L1226" s="26">
        <f>'Bruker data input page'!DP1226</f>
        <v>0</v>
      </c>
      <c r="M1226" s="26">
        <f>'Bruker data input page'!DQ1226</f>
        <v>0</v>
      </c>
      <c r="N1226" s="26">
        <f>'Bruker data input page'!DR1226</f>
        <v>0</v>
      </c>
      <c r="O1226" s="26">
        <f>'Bruker data input page'!DS1226</f>
        <v>0</v>
      </c>
      <c r="P1226" s="21" t="str">
        <f>'Bruker data input page'!DT1226</f>
        <v>Spot analysis, Jryan</v>
      </c>
      <c r="Q1226" s="21">
        <f>'Bruker data input page'!A1226</f>
        <v>506</v>
      </c>
      <c r="R1226" s="27">
        <f>'Bruker data input page'!B1226</f>
        <v>44742.740277777775</v>
      </c>
      <c r="S1226" s="22">
        <f>'Bruker data input page'!Y1226*Calibrations!H$97+Calibrations!I$97</f>
        <v>63.169908447095146</v>
      </c>
      <c r="T1226" s="23">
        <f>Calibrations!O$97*('Bruker data input page'!AK1226/0.5993)^2+Calibrations!P$97*('Bruker data input page'!AK1226/0.5993)+Calibrations!Q$97</f>
        <v>1.0832778589306726</v>
      </c>
      <c r="U1226" s="22">
        <f>Calibrations!$V$97*'Bruker data input page'!W1226^2+Calibrations!$W$97*'Bruker data input page'!W1226+Calibrations!$X$97</f>
        <v>22.567129263137833</v>
      </c>
      <c r="V1226" s="23">
        <f>('Bruker data input page'!AS1226/0.69943)*Calibrations!AC$97+Calibrations!AD$97</f>
        <v>9.8688941770253571</v>
      </c>
      <c r="W1226" s="23">
        <f>'Bruker data input page'!U1226*Calibrations!AQ$97+Calibrations!AR$97</f>
        <v>16.591758408635542</v>
      </c>
      <c r="X1226" s="23">
        <f>Calibrations!AJ$97*('Bruker data input page'!AQ1226/0.77446)^2+('Bruker data input page'!AQ1226/0.77446)*Calibrations!AK$97+Calibrations!AL$97</f>
        <v>0.13685050535181942</v>
      </c>
      <c r="Y1226" s="23">
        <f>('Bruker data input page'!AI1226/0.7147)*Calibrations!AX$97+Calibrations!AY$97</f>
        <v>11.676637477041453</v>
      </c>
      <c r="Z1226" s="23">
        <f>('Bruker data input page'!AG1226/0.8302)*Calibrations!BE$97+Calibrations!BF$97</f>
        <v>0.28966795672117718</v>
      </c>
      <c r="AA1226" s="23">
        <f>((('Bruker data input page'!AA1226/0.436)^2)*Calibrations!BK$97)+(('Bruker data input page'!AA1226/0.436)*Calibrations!BL$97)+Calibrations!BM$97</f>
        <v>0.12747847247756944</v>
      </c>
      <c r="AB1226" s="24">
        <f>'Bruker data input page'!AM1226*Calibrations!BS$97*10000+Calibrations!BT$97</f>
        <v>382.98304677397778</v>
      </c>
      <c r="AC1226" s="24">
        <f>Calibrations!CA$97*('Bruker data input page'!AO1226*10000)^2+('Bruker data input page'!AO1226*10000)*Calibrations!CB$97+Calibrations!CC$97</f>
        <v>264.47679576384587</v>
      </c>
      <c r="AD1226" s="24">
        <f>'Bruker data input page'!AW1226*10000*Calibrations!CI$97+Calibrations!CJ$97</f>
        <v>124.93149925460766</v>
      </c>
      <c r="AE1226" s="24">
        <f>'Bruker data input page'!AY1226*10000*Calibrations!CP$97+Calibrations!CQ$97</f>
        <v>93.661269312946104</v>
      </c>
      <c r="AF1226" s="24">
        <f>Calibrations!$CW$97*('Bruker data input page'!BA1226*10000)^2+('Bruker data input page'!BA1226*10000)*Calibrations!$CX$97+Calibrations!$CY$97</f>
        <v>84.74789725500014</v>
      </c>
      <c r="AG1226" s="24">
        <f>'Bruker data input page'!BI1226*10000*Calibrations!DD$97+Calibrations!DE$97</f>
        <v>3.0310147047823475</v>
      </c>
      <c r="AH1226" s="24">
        <f>('Bruker data input page'!BK1226*10000)*Calibrations!DK$97+Calibrations!DL$97</f>
        <v>68.696921112122823</v>
      </c>
      <c r="AI1226" s="24">
        <f>Calibrations!DR$97*('Bruker data input page'!BM1226*10000)^2+('Bruker data input page'!BM1226*10000)*Calibrations!DS$97+Calibrations!DT$97</f>
        <v>21.2314005193805</v>
      </c>
      <c r="AJ1226" s="24">
        <f>Calibrations!DY$97*('Bruker data input page'!BO1226*10000)^2+Calibrations!DZ$97*('Bruker data input page'!BO1226*10000)+Calibrations!EA$97</f>
        <v>46.048244797400713</v>
      </c>
      <c r="AK1226" s="21"/>
      <c r="AL1226" s="21"/>
    </row>
    <row r="1227" spans="2:38">
      <c r="B1227" s="27">
        <f>'Bruker data input page'!B1904</f>
        <v>0</v>
      </c>
      <c r="C1227" s="21">
        <f>'Bruker data input page'!G1904</f>
        <v>0</v>
      </c>
      <c r="D1227" s="21">
        <f>'Bruker data input page'!H1904</f>
        <v>0</v>
      </c>
      <c r="E1227" s="26">
        <f>'Bruker data input page'!L1904</f>
        <v>0</v>
      </c>
      <c r="F1227" s="26"/>
      <c r="G1227" s="26" t="str">
        <f>'Bruker data input page'!DK1227</f>
        <v>393 U1558D 8R1A 74/78   pc5A</v>
      </c>
      <c r="H1227" s="26" t="str">
        <f>'Bruker data input page'!DL1227</f>
        <v>SHLF</v>
      </c>
      <c r="I1227" s="26">
        <f>'Bruker data input page'!DM1227</f>
        <v>0</v>
      </c>
      <c r="J1227" s="26">
        <f>'Bruker data input page'!DN1227</f>
        <v>0</v>
      </c>
      <c r="K1227" s="26">
        <f>'Bruker data input page'!DO1227</f>
        <v>0</v>
      </c>
      <c r="L1227" s="26">
        <f>'Bruker data input page'!DP1227</f>
        <v>0</v>
      </c>
      <c r="M1227" s="26">
        <f>'Bruker data input page'!DQ1227</f>
        <v>0</v>
      </c>
      <c r="N1227" s="26">
        <f>'Bruker data input page'!DR1227</f>
        <v>0</v>
      </c>
      <c r="O1227" s="26">
        <f>'Bruker data input page'!DS1227</f>
        <v>0</v>
      </c>
      <c r="P1227" s="21" t="str">
        <f>'Bruker data input page'!DT1227</f>
        <v>Spot analysis, Jryan</v>
      </c>
      <c r="Q1227" s="21">
        <f>'Bruker data input page'!A1227</f>
        <v>507</v>
      </c>
      <c r="R1227" s="27">
        <f>'Bruker data input page'!B1227</f>
        <v>44742.741666666669</v>
      </c>
      <c r="S1227" s="22">
        <f>'Bruker data input page'!Y1227*Calibrations!H$97+Calibrations!I$97</f>
        <v>63.22206824561232</v>
      </c>
      <c r="T1227" s="23">
        <f>Calibrations!O$97*('Bruker data input page'!AK1227/0.5993)^2+Calibrations!P$97*('Bruker data input page'!AK1227/0.5993)+Calibrations!Q$97</f>
        <v>1.1072146455463305</v>
      </c>
      <c r="U1227" s="22">
        <f>Calibrations!$V$97*'Bruker data input page'!W1227^2+Calibrations!$W$97*'Bruker data input page'!W1227+Calibrations!$X$97</f>
        <v>22.306316507282325</v>
      </c>
      <c r="V1227" s="23">
        <f>('Bruker data input page'!AS1227/0.69943)*Calibrations!AC$97+Calibrations!AD$97</f>
        <v>9.8501848480613052</v>
      </c>
      <c r="W1227" s="23">
        <f>'Bruker data input page'!U1227*Calibrations!AQ$97+Calibrations!AR$97</f>
        <v>18.275131304491254</v>
      </c>
      <c r="X1227" s="23">
        <f>Calibrations!AJ$97*('Bruker data input page'!AQ1227/0.77446)^2+('Bruker data input page'!AQ1227/0.77446)*Calibrations!AK$97+Calibrations!AL$97</f>
        <v>0.13339900891257672</v>
      </c>
      <c r="Y1227" s="23">
        <f>('Bruker data input page'!AI1227/0.7147)*Calibrations!AX$97+Calibrations!AY$97</f>
        <v>11.621370914720757</v>
      </c>
      <c r="Z1227" s="23">
        <f>('Bruker data input page'!AG1227/0.8302)*Calibrations!BE$97+Calibrations!BF$97</f>
        <v>0.29585571490455065</v>
      </c>
      <c r="AA1227" s="23">
        <f>((('Bruker data input page'!AA1227/0.436)^2)*Calibrations!BK$97)+(('Bruker data input page'!AA1227/0.436)*Calibrations!BL$97)+Calibrations!BM$97</f>
        <v>8.0723406963038161E-2</v>
      </c>
      <c r="AB1227" s="24">
        <f>'Bruker data input page'!AM1227*Calibrations!BS$97*10000+Calibrations!BT$97</f>
        <v>327.24766252731075</v>
      </c>
      <c r="AC1227" s="24">
        <f>Calibrations!CA$97*('Bruker data input page'!AO1227*10000)^2+('Bruker data input page'!AO1227*10000)*Calibrations!CB$97+Calibrations!CC$97</f>
        <v>319.0176280038969</v>
      </c>
      <c r="AD1227" s="24">
        <f>'Bruker data input page'!AW1227*10000*Calibrations!CI$97+Calibrations!CJ$97</f>
        <v>131.85119620407391</v>
      </c>
      <c r="AE1227" s="24">
        <f>'Bruker data input page'!AY1227*10000*Calibrations!CP$97+Calibrations!CQ$97</f>
        <v>103.94088199697477</v>
      </c>
      <c r="AF1227" s="24">
        <f>Calibrations!$CW$97*('Bruker data input page'!BA1227*10000)^2+('Bruker data input page'!BA1227*10000)*Calibrations!$CX$97+Calibrations!$CY$97</f>
        <v>89.920633513111184</v>
      </c>
      <c r="AG1227" s="24">
        <f>'Bruker data input page'!BI1227*10000*Calibrations!DD$97+Calibrations!DE$97</f>
        <v>5.2911678308829933</v>
      </c>
      <c r="AH1227" s="24">
        <f>('Bruker data input page'!BK1227*10000)*Calibrations!DK$97+Calibrations!DL$97</f>
        <v>73.66280916752477</v>
      </c>
      <c r="AI1227" s="24">
        <f>Calibrations!DR$97*('Bruker data input page'!BM1227*10000)^2+('Bruker data input page'!BM1227*10000)*Calibrations!DS$97+Calibrations!DT$97</f>
        <v>22.294128390038448</v>
      </c>
      <c r="AJ1227" s="24">
        <f>Calibrations!DY$97*('Bruker data input page'!BO1227*10000)^2+Calibrations!DZ$97*('Bruker data input page'!BO1227*10000)+Calibrations!EA$97</f>
        <v>44.319808392000482</v>
      </c>
      <c r="AK1227" s="21"/>
      <c r="AL1227" s="21"/>
    </row>
    <row r="1228" spans="2:38">
      <c r="B1228" s="27">
        <f>'Bruker data input page'!B1905</f>
        <v>0</v>
      </c>
      <c r="C1228" s="21">
        <f>'Bruker data input page'!G1905</f>
        <v>0</v>
      </c>
      <c r="D1228" s="21">
        <f>'Bruker data input page'!H1905</f>
        <v>0</v>
      </c>
      <c r="E1228" s="26">
        <f>'Bruker data input page'!L1905</f>
        <v>0</v>
      </c>
      <c r="F1228" s="26"/>
      <c r="G1228" s="26" t="str">
        <f>'Bruker data input page'!DK1228</f>
        <v>393 U1558D 8R1A 81/84   pc5A</v>
      </c>
      <c r="H1228" s="26" t="str">
        <f>'Bruker data input page'!DL1228</f>
        <v>SHLF</v>
      </c>
      <c r="I1228" s="26">
        <f>'Bruker data input page'!DM1228</f>
        <v>0</v>
      </c>
      <c r="J1228" s="26">
        <f>'Bruker data input page'!DN1228</f>
        <v>0</v>
      </c>
      <c r="K1228" s="26">
        <f>'Bruker data input page'!DO1228</f>
        <v>0</v>
      </c>
      <c r="L1228" s="26">
        <f>'Bruker data input page'!DP1228</f>
        <v>0</v>
      </c>
      <c r="M1228" s="26">
        <f>'Bruker data input page'!DQ1228</f>
        <v>0</v>
      </c>
      <c r="N1228" s="26">
        <f>'Bruker data input page'!DR1228</f>
        <v>0</v>
      </c>
      <c r="O1228" s="26">
        <f>'Bruker data input page'!DS1228</f>
        <v>0</v>
      </c>
      <c r="P1228" s="21" t="str">
        <f>'Bruker data input page'!DT1228</f>
        <v>Spot analysis, Jryan</v>
      </c>
      <c r="Q1228" s="21">
        <f>'Bruker data input page'!A1228</f>
        <v>508</v>
      </c>
      <c r="R1228" s="27">
        <f>'Bruker data input page'!B1228</f>
        <v>44742.743750000001</v>
      </c>
      <c r="S1228" s="22">
        <f>'Bruker data input page'!Y1228*Calibrations!H$97+Calibrations!I$97</f>
        <v>65.456028454541567</v>
      </c>
      <c r="T1228" s="23">
        <f>Calibrations!O$97*('Bruker data input page'!AK1228/0.5993)^2+Calibrations!P$97*('Bruker data input page'!AK1228/0.5993)+Calibrations!Q$97</f>
        <v>1.1008721924311922</v>
      </c>
      <c r="U1228" s="22">
        <f>Calibrations!$V$97*'Bruker data input page'!W1228^2+Calibrations!$W$97*'Bruker data input page'!W1228+Calibrations!$X$97</f>
        <v>26.369028106616199</v>
      </c>
      <c r="V1228" s="23">
        <f>('Bruker data input page'!AS1228/0.69943)*Calibrations!AC$97+Calibrations!AD$97</f>
        <v>10.051382093382419</v>
      </c>
      <c r="W1228" s="23">
        <f>'Bruker data input page'!U1228*Calibrations!AQ$97+Calibrations!AR$97</f>
        <v>15.07156074237696</v>
      </c>
      <c r="X1228" s="23">
        <f>Calibrations!AJ$97*('Bruker data input page'!AQ1228/0.77446)^2+('Bruker data input page'!AQ1228/0.77446)*Calibrations!AK$97+Calibrations!AL$97</f>
        <v>0.2141369442369998</v>
      </c>
      <c r="Y1228" s="23">
        <f>('Bruker data input page'!AI1228/0.7147)*Calibrations!AX$97+Calibrations!AY$97</f>
        <v>12.353386428874774</v>
      </c>
      <c r="Z1228" s="23">
        <f>('Bruker data input page'!AG1228/0.8302)*Calibrations!BE$97+Calibrations!BF$97</f>
        <v>0.62184492651642553</v>
      </c>
      <c r="AA1228" s="23">
        <f>((('Bruker data input page'!AA1228/0.436)^2)*Calibrations!BK$97)+(('Bruker data input page'!AA1228/0.436)*Calibrations!BL$97)+Calibrations!BM$97</f>
        <v>0.11514189332246959</v>
      </c>
      <c r="AB1228" s="24">
        <f>'Bruker data input page'!AM1228*Calibrations!BS$97*10000+Calibrations!BT$97</f>
        <v>424.14148437151647</v>
      </c>
      <c r="AC1228" s="24">
        <f>Calibrations!CA$97*('Bruker data input page'!AO1228*10000)^2+('Bruker data input page'!AO1228*10000)*Calibrations!CB$97+Calibrations!CC$97</f>
        <v>323.38244986740551</v>
      </c>
      <c r="AD1228" s="24">
        <f>'Bruker data input page'!AW1228*10000*Calibrations!CI$97+Calibrations!CJ$97</f>
        <v>87.367430100362469</v>
      </c>
      <c r="AE1228" s="24">
        <f>'Bruker data input page'!AY1228*10000*Calibrations!CP$97+Calibrations!CQ$97</f>
        <v>78.241850286903144</v>
      </c>
      <c r="AF1228" s="24">
        <f>Calibrations!$CW$97*('Bruker data input page'!BA1228*10000)^2+('Bruker data input page'!BA1228*10000)*Calibrations!$CX$97+Calibrations!$CY$97</f>
        <v>86.049978891311611</v>
      </c>
      <c r="AG1228" s="24">
        <f>'Bruker data input page'!BI1228*10000*Calibrations!DD$97+Calibrations!DE$97</f>
        <v>8.6813975200339613</v>
      </c>
      <c r="AH1228" s="24">
        <f>('Bruker data input page'!BK1228*10000)*Calibrations!DK$97+Calibrations!DL$97</f>
        <v>78.628697222926732</v>
      </c>
      <c r="AI1228" s="24">
        <f>Calibrations!DR$97*('Bruker data input page'!BM1228*10000)^2+('Bruker data input page'!BM1228*10000)*Calibrations!DS$97+Calibrations!DT$97</f>
        <v>21.2314005193805</v>
      </c>
      <c r="AJ1228" s="24">
        <f>Calibrations!DY$97*('Bruker data input page'!BO1228*10000)^2+Calibrations!DZ$97*('Bruker data input page'!BO1228*10000)+Calibrations!EA$97</f>
        <v>44.319808392000482</v>
      </c>
      <c r="AK1228" s="21"/>
      <c r="AL1228" s="21"/>
    </row>
    <row r="1229" spans="2:38">
      <c r="B1229" s="27">
        <f>'Bruker data input page'!B1906</f>
        <v>0</v>
      </c>
      <c r="C1229" s="21">
        <f>'Bruker data input page'!G1906</f>
        <v>0</v>
      </c>
      <c r="D1229" s="21">
        <f>'Bruker data input page'!H1906</f>
        <v>0</v>
      </c>
      <c r="E1229" s="26">
        <f>'Bruker data input page'!L1906</f>
        <v>0</v>
      </c>
      <c r="F1229" s="26"/>
      <c r="G1229" s="26" t="str">
        <f>'Bruker data input page'!DK1229</f>
        <v>393 U1558D 8R1A 81/84   pc5A</v>
      </c>
      <c r="H1229" s="26" t="str">
        <f>'Bruker data input page'!DL1229</f>
        <v>SHLF</v>
      </c>
      <c r="I1229" s="26">
        <f>'Bruker data input page'!DM1229</f>
        <v>0</v>
      </c>
      <c r="J1229" s="26">
        <f>'Bruker data input page'!DN1229</f>
        <v>0</v>
      </c>
      <c r="K1229" s="26">
        <f>'Bruker data input page'!DO1229</f>
        <v>0</v>
      </c>
      <c r="L1229" s="26">
        <f>'Bruker data input page'!DP1229</f>
        <v>0</v>
      </c>
      <c r="M1229" s="26">
        <f>'Bruker data input page'!DQ1229</f>
        <v>0</v>
      </c>
      <c r="N1229" s="26">
        <f>'Bruker data input page'!DR1229</f>
        <v>0</v>
      </c>
      <c r="O1229" s="26">
        <f>'Bruker data input page'!DS1229</f>
        <v>0</v>
      </c>
      <c r="P1229" s="21" t="str">
        <f>'Bruker data input page'!DT1229</f>
        <v>Spot analysis, Jryan</v>
      </c>
      <c r="Q1229" s="21">
        <f>'Bruker data input page'!A1229</f>
        <v>509</v>
      </c>
      <c r="R1229" s="27">
        <f>'Bruker data input page'!B1229</f>
        <v>44742.745138888888</v>
      </c>
      <c r="S1229" s="22">
        <f>'Bruker data input page'!Y1229*Calibrations!H$97+Calibrations!I$97</f>
        <v>65.341490764859202</v>
      </c>
      <c r="T1229" s="23">
        <f>Calibrations!O$97*('Bruker data input page'!AK1229/0.5993)^2+Calibrations!P$97*('Bruker data input page'!AK1229/0.5993)+Calibrations!Q$97</f>
        <v>1.0878148255391868</v>
      </c>
      <c r="U1229" s="22">
        <f>Calibrations!$V$97*'Bruker data input page'!W1229^2+Calibrations!$W$97*'Bruker data input page'!W1229+Calibrations!$X$97</f>
        <v>26.440137848375716</v>
      </c>
      <c r="V1229" s="23">
        <f>('Bruker data input page'!AS1229/0.69943)*Calibrations!AC$97+Calibrations!AD$97</f>
        <v>10.052101682957961</v>
      </c>
      <c r="W1229" s="23">
        <f>'Bruker data input page'!U1229*Calibrations!AQ$97+Calibrations!AR$97</f>
        <v>14.697456394900126</v>
      </c>
      <c r="X1229" s="23">
        <f>Calibrations!AJ$97*('Bruker data input page'!AQ1229/0.77446)^2+('Bruker data input page'!AQ1229/0.77446)*Calibrations!AK$97+Calibrations!AL$97</f>
        <v>0.21442886960976654</v>
      </c>
      <c r="Y1229" s="23">
        <f>('Bruker data input page'!AI1229/0.7147)*Calibrations!AX$97+Calibrations!AY$97</f>
        <v>12.373940109076692</v>
      </c>
      <c r="Z1229" s="23">
        <f>('Bruker data input page'!AG1229/0.8302)*Calibrations!BE$97+Calibrations!BF$97</f>
        <v>0.62742900097459187</v>
      </c>
      <c r="AA1229" s="23">
        <f>((('Bruker data input page'!AA1229/0.436)^2)*Calibrations!BK$97)+(('Bruker data input page'!AA1229/0.436)*Calibrations!BL$97)+Calibrations!BM$97</f>
        <v>8.6437137931085276E-2</v>
      </c>
      <c r="AB1229" s="24">
        <f>'Bruker data input page'!AM1229*Calibrations!BS$97*10000+Calibrations!BT$97</f>
        <v>389.84278637356761</v>
      </c>
      <c r="AC1229" s="24">
        <f>Calibrations!CA$97*('Bruker data input page'!AO1229*10000)^2+('Bruker data input page'!AO1229*10000)*Calibrations!CB$97+Calibrations!CC$97</f>
        <v>302.74408500540551</v>
      </c>
      <c r="AD1229" s="24">
        <f>'Bruker data input page'!AW1229*10000*Calibrations!CI$97+Calibrations!CJ$97</f>
        <v>90.333014507276559</v>
      </c>
      <c r="AE1229" s="24">
        <f>'Bruker data input page'!AY1229*10000*Calibrations!CP$97+Calibrations!CQ$97</f>
        <v>87.493501702528931</v>
      </c>
      <c r="AF1229" s="24">
        <f>Calibrations!$CW$97*('Bruker data input page'!BA1229*10000)^2+('Bruker data input page'!BA1229*10000)*Calibrations!$CX$97+Calibrations!$CY$97</f>
        <v>88.636347020367126</v>
      </c>
      <c r="AG1229" s="24">
        <f>'Bruker data input page'!BI1229*10000*Calibrations!DD$97+Calibrations!DE$97</f>
        <v>8.6813975200339613</v>
      </c>
      <c r="AH1229" s="24">
        <f>('Bruker data input page'!BK1229*10000)*Calibrations!DK$97+Calibrations!DL$97</f>
        <v>82.601407667248296</v>
      </c>
      <c r="AI1229" s="24">
        <f>Calibrations!DR$97*('Bruker data input page'!BM1229*10000)^2+('Bruker data input page'!BM1229*10000)*Calibrations!DS$97+Calibrations!DT$97</f>
        <v>22.294128390038448</v>
      </c>
      <c r="AJ1229" s="24">
        <f>Calibrations!DY$97*('Bruker data input page'!BO1229*10000)^2+Calibrations!DZ$97*('Bruker data input page'!BO1229*10000)+Calibrations!EA$97</f>
        <v>42.590134103997912</v>
      </c>
      <c r="AK1229" s="21"/>
      <c r="AL1229" s="21"/>
    </row>
    <row r="1230" spans="2:38">
      <c r="B1230" s="27">
        <f>'Bruker data input page'!B1907</f>
        <v>0</v>
      </c>
      <c r="C1230" s="21">
        <f>'Bruker data input page'!G1907</f>
        <v>0</v>
      </c>
      <c r="D1230" s="21">
        <f>'Bruker data input page'!H1907</f>
        <v>0</v>
      </c>
      <c r="E1230" s="26">
        <f>'Bruker data input page'!L1907</f>
        <v>0</v>
      </c>
      <c r="F1230" s="26"/>
      <c r="G1230" s="26" t="str">
        <f>'Bruker data input page'!DK1230</f>
        <v>393 U1558D 8R1A 81/84   pc5A</v>
      </c>
      <c r="H1230" s="26" t="str">
        <f>'Bruker data input page'!DL1230</f>
        <v>SHLF</v>
      </c>
      <c r="I1230" s="26">
        <f>'Bruker data input page'!DM1230</f>
        <v>0</v>
      </c>
      <c r="J1230" s="26">
        <f>'Bruker data input page'!DN1230</f>
        <v>0</v>
      </c>
      <c r="K1230" s="26">
        <f>'Bruker data input page'!DO1230</f>
        <v>0</v>
      </c>
      <c r="L1230" s="26">
        <f>'Bruker data input page'!DP1230</f>
        <v>0</v>
      </c>
      <c r="M1230" s="26">
        <f>'Bruker data input page'!DQ1230</f>
        <v>0</v>
      </c>
      <c r="N1230" s="26">
        <f>'Bruker data input page'!DR1230</f>
        <v>0</v>
      </c>
      <c r="O1230" s="26">
        <f>'Bruker data input page'!DS1230</f>
        <v>0</v>
      </c>
      <c r="P1230" s="21" t="str">
        <f>'Bruker data input page'!DT1230</f>
        <v>Spot analysis, Jryan</v>
      </c>
      <c r="Q1230" s="21">
        <f>'Bruker data input page'!A1230</f>
        <v>510</v>
      </c>
      <c r="R1230" s="27">
        <f>'Bruker data input page'!B1230</f>
        <v>44742.746527777781</v>
      </c>
      <c r="S1230" s="22">
        <f>'Bruker data input page'!Y1230*Calibrations!H$97+Calibrations!I$97</f>
        <v>65.510802183736132</v>
      </c>
      <c r="T1230" s="23">
        <f>Calibrations!O$97*('Bruker data input page'!AK1230/0.5993)^2+Calibrations!P$97*('Bruker data input page'!AK1230/0.5993)+Calibrations!Q$97</f>
        <v>1.0838223808913452</v>
      </c>
      <c r="U1230" s="22">
        <f>Calibrations!$V$97*'Bruker data input page'!W1230^2+Calibrations!$W$97*'Bruker data input page'!W1230+Calibrations!$X$97</f>
        <v>26.352903619168455</v>
      </c>
      <c r="V1230" s="23">
        <f>('Bruker data input page'!AS1230/0.69943)*Calibrations!AC$97+Calibrations!AD$97</f>
        <v>10.023605935766557</v>
      </c>
      <c r="W1230" s="23">
        <f>'Bruker data input page'!U1230*Calibrations!AQ$97+Calibrations!AR$97</f>
        <v>16.20392723497222</v>
      </c>
      <c r="X1230" s="23">
        <f>Calibrations!AJ$97*('Bruker data input page'!AQ1230/0.77446)^2+('Bruker data input page'!AQ1230/0.77446)*Calibrations!AK$97+Calibrations!AL$97</f>
        <v>0.21418162045425154</v>
      </c>
      <c r="Y1230" s="23">
        <f>('Bruker data input page'!AI1230/0.7147)*Calibrations!AX$97+Calibrations!AY$97</f>
        <v>12.301317105696601</v>
      </c>
      <c r="Z1230" s="23">
        <f>('Bruker data input page'!AG1230/0.8302)*Calibrations!BE$97+Calibrations!BF$97</f>
        <v>0.6402572801352443</v>
      </c>
      <c r="AA1230" s="23">
        <f>((('Bruker data input page'!AA1230/0.436)^2)*Calibrations!BK$97)+(('Bruker data input page'!AA1230/0.436)*Calibrations!BL$97)+Calibrations!BM$97</f>
        <v>0.11739064224368255</v>
      </c>
      <c r="AB1230" s="24">
        <f>'Bruker data input page'!AM1230*Calibrations!BS$97*10000+Calibrations!BT$97</f>
        <v>423.2840169215678</v>
      </c>
      <c r="AC1230" s="24">
        <f>Calibrations!CA$97*('Bruker data input page'!AO1230*10000)^2+('Bruker data input page'!AO1230*10000)*Calibrations!CB$97+Calibrations!CC$97</f>
        <v>252.93925159045548</v>
      </c>
      <c r="AD1230" s="24">
        <f>'Bruker data input page'!AW1230*10000*Calibrations!CI$97+Calibrations!CJ$97</f>
        <v>98.241239592380808</v>
      </c>
      <c r="AE1230" s="24">
        <f>'Bruker data input page'!AY1230*10000*Calibrations!CP$97+Calibrations!CQ$97</f>
        <v>82.353695360514607</v>
      </c>
      <c r="AF1230" s="24">
        <f>Calibrations!$CW$97*('Bruker data input page'!BA1230*10000)^2+('Bruker data input page'!BA1230*10000)*Calibrations!$CX$97+Calibrations!$CY$97</f>
        <v>79.48025356452959</v>
      </c>
      <c r="AG1230" s="24">
        <f>'Bruker data input page'!BI1230*10000*Calibrations!DD$97+Calibrations!DE$97</f>
        <v>6.421244393933315</v>
      </c>
      <c r="AH1230" s="24">
        <f>('Bruker data input page'!BK1230*10000)*Calibrations!DK$97+Calibrations!DL$97</f>
        <v>73.66280916752477</v>
      </c>
      <c r="AI1230" s="24">
        <f>Calibrations!DR$97*('Bruker data input page'!BM1230*10000)^2+('Bruker data input page'!BM1230*10000)*Calibrations!DS$97+Calibrations!DT$97</f>
        <v>21.2314005193805</v>
      </c>
      <c r="AJ1230" s="24">
        <f>Calibrations!DY$97*('Bruker data input page'!BO1230*10000)^2+Calibrations!DZ$97*('Bruker data input page'!BO1230*10000)+Calibrations!EA$97</f>
        <v>40.859221933392959</v>
      </c>
      <c r="AK1230" s="21"/>
      <c r="AL1230" s="21"/>
    </row>
    <row r="1231" spans="2:38">
      <c r="B1231" s="27">
        <f>'Bruker data input page'!B1908</f>
        <v>0</v>
      </c>
      <c r="C1231" s="21">
        <f>'Bruker data input page'!G1908</f>
        <v>0</v>
      </c>
      <c r="D1231" s="21">
        <f>'Bruker data input page'!H1908</f>
        <v>0</v>
      </c>
      <c r="E1231" s="26">
        <f>'Bruker data input page'!L1908</f>
        <v>0</v>
      </c>
      <c r="F1231" s="26"/>
      <c r="G1231" s="26" t="str">
        <f>'Bruker data input page'!DK1231</f>
        <v>393 U1558D 8R1A 81/84   pc5A</v>
      </c>
      <c r="H1231" s="26" t="str">
        <f>'Bruker data input page'!DL1231</f>
        <v>SHLF</v>
      </c>
      <c r="I1231" s="26">
        <f>'Bruker data input page'!DM1231</f>
        <v>0</v>
      </c>
      <c r="J1231" s="26">
        <f>'Bruker data input page'!DN1231</f>
        <v>0</v>
      </c>
      <c r="K1231" s="26">
        <f>'Bruker data input page'!DO1231</f>
        <v>0</v>
      </c>
      <c r="L1231" s="26">
        <f>'Bruker data input page'!DP1231</f>
        <v>0</v>
      </c>
      <c r="M1231" s="26">
        <f>'Bruker data input page'!DQ1231</f>
        <v>0</v>
      </c>
      <c r="N1231" s="26">
        <f>'Bruker data input page'!DR1231</f>
        <v>0</v>
      </c>
      <c r="O1231" s="26">
        <f>'Bruker data input page'!DS1231</f>
        <v>0</v>
      </c>
      <c r="P1231" s="21" t="str">
        <f>'Bruker data input page'!DT1231</f>
        <v>Spot analysis, Jryan</v>
      </c>
      <c r="Q1231" s="21">
        <f>'Bruker data input page'!A1231</f>
        <v>511</v>
      </c>
      <c r="R1231" s="27">
        <f>'Bruker data input page'!B1231</f>
        <v>44742.761805555558</v>
      </c>
      <c r="S1231" s="22">
        <f>'Bruker data input page'!Y1231*Calibrations!H$97+Calibrations!I$97</f>
        <v>51.641048379399038</v>
      </c>
      <c r="T1231" s="23">
        <f>Calibrations!O$97*('Bruker data input page'!AK1231/0.5993)^2+Calibrations!P$97*('Bruker data input page'!AK1231/0.5993)+Calibrations!Q$97</f>
        <v>1.1235091571226807</v>
      </c>
      <c r="U1231" s="22">
        <f>Calibrations!$V$97*'Bruker data input page'!W1231^2+Calibrations!$W$97*'Bruker data input page'!W1231+Calibrations!$X$97</f>
        <v>15.980287097093795</v>
      </c>
      <c r="V1231" s="23">
        <f>('Bruker data input page'!AS1231/0.69943)*Calibrations!AC$97+Calibrations!AD$97</f>
        <v>10.18724060524446</v>
      </c>
      <c r="W1231" s="23">
        <f>'Bruker data input page'!U1231*Calibrations!AQ$97+Calibrations!AR$97</f>
        <v>9.228572840855044</v>
      </c>
      <c r="X1231" s="23">
        <f>Calibrations!AJ$97*('Bruker data input page'!AQ1231/0.77446)^2+('Bruker data input page'!AQ1231/0.77446)*Calibrations!AK$97+Calibrations!AL$97</f>
        <v>0.15345875765360151</v>
      </c>
      <c r="Y1231" s="23">
        <f>('Bruker data input page'!AI1231/0.7147)*Calibrations!AX$97+Calibrations!AY$97</f>
        <v>9.5504734472658903</v>
      </c>
      <c r="Z1231" s="23">
        <f>('Bruker data input page'!AG1231/0.8302)*Calibrations!BE$97+Calibrations!BF$97</f>
        <v>1.0315952550007959</v>
      </c>
      <c r="AA1231" s="23">
        <f>((('Bruker data input page'!AA1231/0.436)^2)*Calibrations!BK$97)+(('Bruker data input page'!AA1231/0.436)*Calibrations!BL$97)+Calibrations!BM$97</f>
        <v>4.9206786024986765E-2</v>
      </c>
      <c r="AB1231" s="24">
        <f>'Bruker data input page'!AM1231*Calibrations!BS$97*10000+Calibrations!BT$97</f>
        <v>231.21130813305376</v>
      </c>
      <c r="AC1231" s="24">
        <f>Calibrations!CA$97*('Bruker data input page'!AO1231*10000)^2+('Bruker data input page'!AO1231*10000)*Calibrations!CB$97+Calibrations!CC$97</f>
        <v>343.39183571625063</v>
      </c>
      <c r="AD1231" s="24">
        <f>'Bruker data input page'!AW1231*10000*Calibrations!CI$97+Calibrations!CJ$97</f>
        <v>140.74794942481617</v>
      </c>
      <c r="AE1231" s="24">
        <f>'Bruker data input page'!AY1231*10000*Calibrations!CP$97+Calibrations!CQ$97</f>
        <v>107.02476580218335</v>
      </c>
      <c r="AF1231" s="24">
        <f>Calibrations!$CW$97*('Bruker data input page'!BA1231*10000)^2+('Bruker data input page'!BA1231*10000)*Calibrations!$CX$97+Calibrations!$CY$97</f>
        <v>86.049978891311611</v>
      </c>
      <c r="AG1231" s="24">
        <f>'Bruker data input page'!BI1231*10000*Calibrations!DD$97+Calibrations!DE$97</f>
        <v>14.331780335285575</v>
      </c>
      <c r="AH1231" s="24">
        <f>('Bruker data input page'!BK1231*10000)*Calibrations!DK$97+Calibrations!DL$97</f>
        <v>85.580940500489461</v>
      </c>
      <c r="AI1231" s="24">
        <f>Calibrations!DR$97*('Bruker data input page'!BM1231*10000)^2+('Bruker data input page'!BM1231*10000)*Calibrations!DS$97+Calibrations!DT$97</f>
        <v>19.105075244078186</v>
      </c>
      <c r="AJ1231" s="24">
        <f>Calibrations!DY$97*('Bruker data input page'!BO1231*10000)^2+Calibrations!DZ$97*('Bruker data input page'!BO1231*10000)+Calibrations!EA$97</f>
        <v>68.405270750789199</v>
      </c>
      <c r="AK1231" s="21"/>
      <c r="AL1231" s="21"/>
    </row>
    <row r="1232" spans="2:38">
      <c r="B1232" s="27">
        <f>'Bruker data input page'!B1909</f>
        <v>0</v>
      </c>
      <c r="C1232" s="21">
        <f>'Bruker data input page'!G1909</f>
        <v>0</v>
      </c>
      <c r="D1232" s="21">
        <f>'Bruker data input page'!H1909</f>
        <v>0</v>
      </c>
      <c r="E1232" s="26">
        <f>'Bruker data input page'!L1909</f>
        <v>0</v>
      </c>
      <c r="F1232" s="26"/>
      <c r="G1232" s="26" t="str">
        <f>'Bruker data input page'!DK1232</f>
        <v>393 U1558D 8R1A 81/84   pc5A</v>
      </c>
      <c r="H1232" s="26" t="str">
        <f>'Bruker data input page'!DL1232</f>
        <v>SHLF</v>
      </c>
      <c r="I1232" s="26">
        <f>'Bruker data input page'!DM1232</f>
        <v>0</v>
      </c>
      <c r="J1232" s="26">
        <f>'Bruker data input page'!DN1232</f>
        <v>0</v>
      </c>
      <c r="K1232" s="26">
        <f>'Bruker data input page'!DO1232</f>
        <v>0</v>
      </c>
      <c r="L1232" s="26">
        <f>'Bruker data input page'!DP1232</f>
        <v>0</v>
      </c>
      <c r="M1232" s="26">
        <f>'Bruker data input page'!DQ1232</f>
        <v>0</v>
      </c>
      <c r="N1232" s="26">
        <f>'Bruker data input page'!DR1232</f>
        <v>0</v>
      </c>
      <c r="O1232" s="26">
        <f>'Bruker data input page'!DS1232</f>
        <v>0</v>
      </c>
      <c r="P1232" s="21" t="str">
        <f>'Bruker data input page'!DT1232</f>
        <v>Spot analysis, Jryan</v>
      </c>
      <c r="Q1232" s="21">
        <f>'Bruker data input page'!A1232</f>
        <v>512</v>
      </c>
      <c r="R1232" s="27">
        <f>'Bruker data input page'!B1232</f>
        <v>44742.763194444444</v>
      </c>
      <c r="S1232" s="22">
        <f>'Bruker data input page'!Y1232*Calibrations!H$97+Calibrations!I$97</f>
        <v>51.758199999758808</v>
      </c>
      <c r="T1232" s="23">
        <f>Calibrations!O$97*('Bruker data input page'!AK1232/0.5993)^2+Calibrations!P$97*('Bruker data input page'!AK1232/0.5993)+Calibrations!Q$97</f>
        <v>1.1320101261119824</v>
      </c>
      <c r="U1232" s="22">
        <f>Calibrations!$V$97*'Bruker data input page'!W1232^2+Calibrations!$W$97*'Bruker data input page'!W1232+Calibrations!$X$97</f>
        <v>16.694240617234097</v>
      </c>
      <c r="V1232" s="23">
        <f>('Bruker data input page'!AS1232/0.69943)*Calibrations!AC$97+Calibrations!AD$97</f>
        <v>10.159032693883272</v>
      </c>
      <c r="W1232" s="23">
        <f>'Bruker data input page'!U1232*Calibrations!AQ$97+Calibrations!AR$97</f>
        <v>10.925865898477337</v>
      </c>
      <c r="X1232" s="23">
        <f>Calibrations!AJ$97*('Bruker data input page'!AQ1232/0.77446)^2+('Bruker data input page'!AQ1232/0.77446)*Calibrations!AK$97+Calibrations!AL$97</f>
        <v>0.14822329179576943</v>
      </c>
      <c r="Y1232" s="23">
        <f>('Bruker data input page'!AI1232/0.7147)*Calibrations!AX$97+Calibrations!AY$97</f>
        <v>9.4999266189174847</v>
      </c>
      <c r="Z1232" s="23">
        <f>('Bruker data input page'!AG1232/0.8302)*Calibrations!BE$97+Calibrations!BF$97</f>
        <v>1.0414051155354125</v>
      </c>
      <c r="AA1232" s="23" t="e">
        <f>((('Bruker data input page'!AA1232/0.436)^2)*Calibrations!BK$97)+(('Bruker data input page'!AA1232/0.436)*Calibrations!BL$97)+Calibrations!BM$97</f>
        <v>#VALUE!</v>
      </c>
      <c r="AB1232" s="24" t="e">
        <f>'Bruker data input page'!AM1232*Calibrations!BS$97*10000+Calibrations!BT$97</f>
        <v>#VALUE!</v>
      </c>
      <c r="AC1232" s="24">
        <f>Calibrations!CA$97*('Bruker data input page'!AO1232*10000)^2+('Bruker data input page'!AO1232*10000)*Calibrations!CB$97+Calibrations!CC$97</f>
        <v>313.69053702582471</v>
      </c>
      <c r="AD1232" s="24">
        <f>'Bruker data input page'!AW1232*10000*Calibrations!CI$97+Calibrations!CJ$97</f>
        <v>147.66764637428241</v>
      </c>
      <c r="AE1232" s="24">
        <f>'Bruker data input page'!AY1232*10000*Calibrations!CP$97+Calibrations!CQ$97</f>
        <v>98.801075654960442</v>
      </c>
      <c r="AF1232" s="24">
        <f>Calibrations!$CW$97*('Bruker data input page'!BA1232*10000)^2+('Bruker data input page'!BA1232*10000)*Calibrations!$CX$97+Calibrations!$CY$97</f>
        <v>86.049978891311611</v>
      </c>
      <c r="AG1232" s="24">
        <f>'Bruker data input page'!BI1232*10000*Calibrations!DD$97+Calibrations!DE$97</f>
        <v>15.461856898335897</v>
      </c>
      <c r="AH1232" s="24">
        <f>('Bruker data input page'!BK1232*10000)*Calibrations!DK$97+Calibrations!DL$97</f>
        <v>84.587762889409078</v>
      </c>
      <c r="AI1232" s="24">
        <f>Calibrations!DR$97*('Bruker data input page'!BM1232*10000)^2+('Bruker data input page'!BM1232*10000)*Calibrations!DS$97+Calibrations!DT$97</f>
        <v>19.105075244078186</v>
      </c>
      <c r="AJ1232" s="24">
        <f>Calibrations!DY$97*('Bruker data input page'!BO1232*10000)^2+Calibrations!DZ$97*('Bruker data input page'!BO1232*10000)+Calibrations!EA$97</f>
        <v>70.116376799756438</v>
      </c>
      <c r="AK1232" s="21"/>
      <c r="AL1232" s="21"/>
    </row>
    <row r="1233" spans="2:38">
      <c r="B1233" s="27">
        <f>'Bruker data input page'!B1910</f>
        <v>0</v>
      </c>
      <c r="C1233" s="21">
        <f>'Bruker data input page'!G1910</f>
        <v>0</v>
      </c>
      <c r="D1233" s="21">
        <f>'Bruker data input page'!H1910</f>
        <v>0</v>
      </c>
      <c r="E1233" s="26">
        <f>'Bruker data input page'!L1910</f>
        <v>0</v>
      </c>
      <c r="F1233" s="26"/>
      <c r="G1233" s="26" t="str">
        <f>'Bruker data input page'!DK1233</f>
        <v>393 U1558D 8R1A 81/84   pc5A</v>
      </c>
      <c r="H1233" s="26" t="str">
        <f>'Bruker data input page'!DL1233</f>
        <v>SHLF</v>
      </c>
      <c r="I1233" s="26">
        <f>'Bruker data input page'!DM1233</f>
        <v>0</v>
      </c>
      <c r="J1233" s="26">
        <f>'Bruker data input page'!DN1233</f>
        <v>0</v>
      </c>
      <c r="K1233" s="26">
        <f>'Bruker data input page'!DO1233</f>
        <v>0</v>
      </c>
      <c r="L1233" s="26">
        <f>'Bruker data input page'!DP1233</f>
        <v>0</v>
      </c>
      <c r="M1233" s="26">
        <f>'Bruker data input page'!DQ1233</f>
        <v>0</v>
      </c>
      <c r="N1233" s="26">
        <f>'Bruker data input page'!DR1233</f>
        <v>0</v>
      </c>
      <c r="O1233" s="26">
        <f>'Bruker data input page'!DS1233</f>
        <v>0</v>
      </c>
      <c r="P1233" s="21" t="str">
        <f>'Bruker data input page'!DT1233</f>
        <v>Spot analysis, Jryan</v>
      </c>
      <c r="Q1233" s="21">
        <f>'Bruker data input page'!A1233</f>
        <v>513</v>
      </c>
      <c r="R1233" s="27">
        <f>'Bruker data input page'!B1233</f>
        <v>44742.76458333333</v>
      </c>
      <c r="S1233" s="22">
        <f>'Bruker data input page'!Y1233*Calibrations!H$97+Calibrations!I$97</f>
        <v>51.67110858218912</v>
      </c>
      <c r="T1233" s="23">
        <f>Calibrations!O$97*('Bruker data input page'!AK1233/0.5993)^2+Calibrations!P$97*('Bruker data input page'!AK1233/0.5993)+Calibrations!Q$97</f>
        <v>1.1386983300002154</v>
      </c>
      <c r="U1233" s="22">
        <f>Calibrations!$V$97*'Bruker data input page'!W1233^2+Calibrations!$W$97*'Bruker data input page'!W1233+Calibrations!$X$97</f>
        <v>16.694101252284</v>
      </c>
      <c r="V1233" s="23">
        <f>('Bruker data input page'!AS1233/0.69943)*Calibrations!AC$97+Calibrations!AD$97</f>
        <v>10.170258291261705</v>
      </c>
      <c r="W1233" s="23">
        <f>'Bruker data input page'!U1233*Calibrations!AQ$97+Calibrations!AR$97</f>
        <v>10.921225844555142</v>
      </c>
      <c r="X1233" s="23">
        <f>Calibrations!AJ$97*('Bruker data input page'!AQ1233/0.77446)^2+('Bruker data input page'!AQ1233/0.77446)*Calibrations!AK$97+Calibrations!AL$97</f>
        <v>0.14502942004599473</v>
      </c>
      <c r="Y1233" s="23">
        <f>('Bruker data input page'!AI1233/0.7147)*Calibrations!AX$97+Calibrations!AY$97</f>
        <v>9.5261135299895479</v>
      </c>
      <c r="Z1233" s="23">
        <f>('Bruker data input page'!AG1233/0.8302)*Calibrations!BE$97+Calibrations!BF$97</f>
        <v>1.0143902688323916</v>
      </c>
      <c r="AA1233" s="23">
        <f>((('Bruker data input page'!AA1233/0.436)^2)*Calibrations!BK$97)+(('Bruker data input page'!AA1233/0.436)*Calibrations!BL$97)+Calibrations!BM$97</f>
        <v>3.8725184773904006E-2</v>
      </c>
      <c r="AB1233" s="24" t="e">
        <f>'Bruker data input page'!AM1233*Calibrations!BS$97*10000+Calibrations!BT$97</f>
        <v>#VALUE!</v>
      </c>
      <c r="AC1233" s="24">
        <f>Calibrations!CA$97*('Bruker data input page'!AO1233*10000)^2+('Bruker data input page'!AO1233*10000)*Calibrations!CB$97+Calibrations!CC$97</f>
        <v>321.64463973489853</v>
      </c>
      <c r="AD1233" s="24">
        <f>'Bruker data input page'!AW1233*10000*Calibrations!CI$97+Calibrations!CJ$97</f>
        <v>132.83972433971189</v>
      </c>
      <c r="AE1233" s="24">
        <f>'Bruker data input page'!AY1233*10000*Calibrations!CP$97+Calibrations!CQ$97</f>
        <v>99.829036923363319</v>
      </c>
      <c r="AF1233" s="24">
        <f>Calibrations!$CW$97*('Bruker data input page'!BA1233*10000)^2+('Bruker data input page'!BA1233*10000)*Calibrations!$CX$97+Calibrations!$CY$97</f>
        <v>94.998462338862666</v>
      </c>
      <c r="AG1233" s="24">
        <f>'Bruker data input page'!BI1233*10000*Calibrations!DD$97+Calibrations!DE$97</f>
        <v>15.461856898335897</v>
      </c>
      <c r="AH1233" s="24">
        <f>('Bruker data input page'!BK1233*10000)*Calibrations!DK$97+Calibrations!DL$97</f>
        <v>84.587762889409078</v>
      </c>
      <c r="AI1233" s="24">
        <f>Calibrations!DR$97*('Bruker data input page'!BM1233*10000)^2+('Bruker data input page'!BM1233*10000)*Calibrations!DS$97+Calibrations!DT$97</f>
        <v>21.2314005193805</v>
      </c>
      <c r="AJ1233" s="24">
        <f>Calibrations!DY$97*('Bruker data input page'!BO1233*10000)^2+Calibrations!DZ$97*('Bruker data input page'!BO1233*10000)+Calibrations!EA$97</f>
        <v>65.836290647458924</v>
      </c>
      <c r="AK1233" s="21"/>
      <c r="AL1233" s="21"/>
    </row>
    <row r="1234" spans="2:38">
      <c r="B1234" s="27">
        <f>'Bruker data input page'!B1911</f>
        <v>0</v>
      </c>
      <c r="C1234" s="21">
        <f>'Bruker data input page'!G1911</f>
        <v>0</v>
      </c>
      <c r="D1234" s="21">
        <f>'Bruker data input page'!H1911</f>
        <v>0</v>
      </c>
      <c r="E1234" s="26">
        <f>'Bruker data input page'!L1911</f>
        <v>0</v>
      </c>
      <c r="F1234" s="26"/>
      <c r="G1234" s="26" t="str">
        <f>'Bruker data input page'!DK1234</f>
        <v>393 U1558D 8R1A 90/92  pc6A</v>
      </c>
      <c r="H1234" s="26" t="str">
        <f>'Bruker data input page'!DL1234</f>
        <v>SHLF</v>
      </c>
      <c r="I1234" s="26">
        <f>'Bruker data input page'!DM1234</f>
        <v>0</v>
      </c>
      <c r="J1234" s="26">
        <f>'Bruker data input page'!DN1234</f>
        <v>0</v>
      </c>
      <c r="K1234" s="26">
        <f>'Bruker data input page'!DO1234</f>
        <v>0</v>
      </c>
      <c r="L1234" s="26">
        <f>'Bruker data input page'!DP1234</f>
        <v>0</v>
      </c>
      <c r="M1234" s="26">
        <f>'Bruker data input page'!DQ1234</f>
        <v>0</v>
      </c>
      <c r="N1234" s="26">
        <f>'Bruker data input page'!DR1234</f>
        <v>0</v>
      </c>
      <c r="O1234" s="26">
        <f>'Bruker data input page'!DS1234</f>
        <v>0</v>
      </c>
      <c r="P1234" s="21" t="str">
        <f>'Bruker data input page'!DT1234</f>
        <v>Spot analysis, Jryan</v>
      </c>
      <c r="Q1234" s="21">
        <f>'Bruker data input page'!A1234</f>
        <v>514</v>
      </c>
      <c r="R1234" s="27">
        <f>'Bruker data input page'!B1234</f>
        <v>44742.767361111109</v>
      </c>
      <c r="S1234" s="22">
        <f>'Bruker data input page'!Y1234*Calibrations!H$97+Calibrations!I$97</f>
        <v>49.35124510599811</v>
      </c>
      <c r="T1234" s="23">
        <f>Calibrations!O$97*('Bruker data input page'!AK1234/0.5993)^2+Calibrations!P$97*('Bruker data input page'!AK1234/0.5993)+Calibrations!Q$97</f>
        <v>1.094345197077244</v>
      </c>
      <c r="U1234" s="22">
        <f>Calibrations!$V$97*'Bruker data input page'!W1234^2+Calibrations!$W$97*'Bruker data input page'!W1234+Calibrations!$X$97</f>
        <v>17.185187631053797</v>
      </c>
      <c r="V1234" s="23">
        <f>('Bruker data input page'!AS1234/0.69943)*Calibrations!AC$97+Calibrations!AD$97</f>
        <v>10.079877840573822</v>
      </c>
      <c r="W1234" s="23">
        <f>'Bruker data input page'!U1234*Calibrations!AQ$97+Calibrations!AR$97</f>
        <v>8.5300513899848607</v>
      </c>
      <c r="X1234" s="23">
        <f>Calibrations!AJ$97*('Bruker data input page'!AQ1234/0.77446)^2+('Bruker data input page'!AQ1234/0.77446)*Calibrations!AK$97+Calibrations!AL$97</f>
        <v>0.14112407235581675</v>
      </c>
      <c r="Y1234" s="23">
        <f>('Bruker data input page'!AI1234/0.7147)*Calibrations!AX$97+Calibrations!AY$97</f>
        <v>14.711578670707478</v>
      </c>
      <c r="Z1234" s="23">
        <f>('Bruker data input page'!AG1234/0.8302)*Calibrations!BE$97+Calibrations!BF$97</f>
        <v>0.66878133615128343</v>
      </c>
      <c r="AA1234" s="23">
        <f>((('Bruker data input page'!AA1234/0.436)^2)*Calibrations!BK$97)+(('Bruker data input page'!AA1234/0.436)*Calibrations!BL$97)+Calibrations!BM$97</f>
        <v>7.6140953129847172E-2</v>
      </c>
      <c r="AB1234" s="24">
        <f>'Bruker data input page'!AM1234*Calibrations!BS$97*10000+Calibrations!BT$97</f>
        <v>278.3720178802335</v>
      </c>
      <c r="AC1234" s="24">
        <f>Calibrations!CA$97*('Bruker data input page'!AO1234*10000)^2+('Bruker data input page'!AO1234*10000)*Calibrations!CB$97+Calibrations!CC$97</f>
        <v>284.61522547373318</v>
      </c>
      <c r="AD1234" s="24">
        <f>'Bruker data input page'!AW1234*10000*Calibrations!CI$97+Calibrations!CJ$97</f>
        <v>74.516564337068061</v>
      </c>
      <c r="AE1234" s="24">
        <f>'Bruker data input page'!AY1234*10000*Calibrations!CP$97+Calibrations!CQ$97</f>
        <v>65.906315066068771</v>
      </c>
      <c r="AF1234" s="24">
        <f>Calibrations!$CW$97*('Bruker data input page'!BA1234*10000)^2+('Bruker data input page'!BA1234*10000)*Calibrations!$CX$97+Calibrations!$CY$97</f>
        <v>87.346128813100606</v>
      </c>
      <c r="AG1234" s="24">
        <f>'Bruker data input page'!BI1234*10000*Calibrations!DD$97+Calibrations!DE$97</f>
        <v>5.2911678308829933</v>
      </c>
      <c r="AH1234" s="24">
        <f>('Bruker data input page'!BK1234*10000)*Calibrations!DK$97+Calibrations!DL$97</f>
        <v>93.526361389132575</v>
      </c>
      <c r="AI1234" s="24">
        <f>Calibrations!DR$97*('Bruker data input page'!BM1234*10000)^2+('Bruker data input page'!BM1234*10000)*Calibrations!DS$97+Calibrations!DT$97</f>
        <v>28.664408876081268</v>
      </c>
      <c r="AJ1234" s="24">
        <f>Calibrations!DY$97*('Bruker data input page'!BO1234*10000)^2+Calibrations!DZ$97*('Bruker data input page'!BO1234*10000)+Calibrations!EA$97</f>
        <v>65.836290647458924</v>
      </c>
      <c r="AK1234" s="21"/>
      <c r="AL1234" s="21"/>
    </row>
    <row r="1235" spans="2:38">
      <c r="B1235" s="27">
        <f>'Bruker data input page'!B1912</f>
        <v>0</v>
      </c>
      <c r="C1235" s="21">
        <f>'Bruker data input page'!G1912</f>
        <v>0</v>
      </c>
      <c r="D1235" s="21">
        <f>'Bruker data input page'!H1912</f>
        <v>0</v>
      </c>
      <c r="E1235" s="26">
        <f>'Bruker data input page'!L1912</f>
        <v>0</v>
      </c>
      <c r="F1235" s="26"/>
      <c r="G1235" s="26" t="str">
        <f>'Bruker data input page'!DK1235</f>
        <v>393 U1558D 8R1A 90/92  pc6A</v>
      </c>
      <c r="H1235" s="26" t="str">
        <f>'Bruker data input page'!DL1235</f>
        <v>SHLF</v>
      </c>
      <c r="I1235" s="26">
        <f>'Bruker data input page'!DM1235</f>
        <v>0</v>
      </c>
      <c r="J1235" s="26">
        <f>'Bruker data input page'!DN1235</f>
        <v>0</v>
      </c>
      <c r="K1235" s="26">
        <f>'Bruker data input page'!DO1235</f>
        <v>0</v>
      </c>
      <c r="L1235" s="26">
        <f>'Bruker data input page'!DP1235</f>
        <v>0</v>
      </c>
      <c r="M1235" s="26">
        <f>'Bruker data input page'!DQ1235</f>
        <v>0</v>
      </c>
      <c r="N1235" s="26">
        <f>'Bruker data input page'!DR1235</f>
        <v>0</v>
      </c>
      <c r="O1235" s="26">
        <f>'Bruker data input page'!DS1235</f>
        <v>0</v>
      </c>
      <c r="P1235" s="21" t="str">
        <f>'Bruker data input page'!DT1235</f>
        <v>Spot analysis, Jryan</v>
      </c>
      <c r="Q1235" s="21">
        <f>'Bruker data input page'!A1235</f>
        <v>515</v>
      </c>
      <c r="R1235" s="27">
        <f>'Bruker data input page'!B1235</f>
        <v>44742.768750000003</v>
      </c>
      <c r="S1235" s="22">
        <f>'Bruker data input page'!Y1235*Calibrations!H$97+Calibrations!I$97</f>
        <v>49.405068314946362</v>
      </c>
      <c r="T1235" s="23">
        <f>Calibrations!O$97*('Bruker data input page'!AK1235/0.5993)^2+Calibrations!P$97*('Bruker data input page'!AK1235/0.5993)+Calibrations!Q$97</f>
        <v>1.0956145994783875</v>
      </c>
      <c r="U1235" s="22">
        <f>Calibrations!$V$97*'Bruker data input page'!W1235^2+Calibrations!$W$97*'Bruker data input page'!W1235+Calibrations!$X$97</f>
        <v>17.407510425455158</v>
      </c>
      <c r="V1235" s="23">
        <f>('Bruker data input page'!AS1235/0.69943)*Calibrations!AC$97+Calibrations!AD$97</f>
        <v>10.061024593694663</v>
      </c>
      <c r="W1235" s="23">
        <f>'Bruker data input page'!U1235*Calibrations!AQ$97+Calibrations!AR$97</f>
        <v>8.563305109760579</v>
      </c>
      <c r="X1235" s="23">
        <f>Calibrations!AJ$97*('Bruker data input page'!AQ1235/0.77446)^2+('Bruker data input page'!AQ1235/0.77446)*Calibrations!AK$97+Calibrations!AL$97</f>
        <v>0.13971287163970891</v>
      </c>
      <c r="Y1235" s="23">
        <f>('Bruker data input page'!AI1235/0.7147)*Calibrations!AX$97+Calibrations!AY$97</f>
        <v>14.696810470858697</v>
      </c>
      <c r="Z1235" s="23">
        <f>('Bruker data input page'!AG1235/0.8302)*Calibrations!BE$97+Calibrations!BF$97</f>
        <v>0.67738382923548568</v>
      </c>
      <c r="AA1235" s="23">
        <f>((('Bruker data input page'!AA1235/0.436)^2)*Calibrations!BK$97)+(('Bruker data input page'!AA1235/0.436)*Calibrations!BL$97)+Calibrations!BM$97</f>
        <v>0.10913276932058942</v>
      </c>
      <c r="AB1235" s="24">
        <f>'Bruker data input page'!AM1235*Calibrations!BS$97*10000+Calibrations!BT$97</f>
        <v>287.80415982966952</v>
      </c>
      <c r="AC1235" s="24">
        <f>Calibrations!CA$97*('Bruker data input page'!AO1235*10000)^2+('Bruker data input page'!AO1235*10000)*Calibrations!CB$97+Calibrations!CC$97</f>
        <v>295.22995398121873</v>
      </c>
      <c r="AD1235" s="24">
        <f>'Bruker data input page'!AW1235*10000*Calibrations!CI$97+Calibrations!CJ$97</f>
        <v>69.573923658877888</v>
      </c>
      <c r="AE1235" s="24">
        <f>'Bruker data input page'!AY1235*10000*Calibrations!CP$97+Calibrations!CQ$97</f>
        <v>61.794469992457316</v>
      </c>
      <c r="AF1235" s="24">
        <f>Calibrations!$CW$97*('Bruker data input page'!BA1235*10000)^2+('Bruker data input page'!BA1235*10000)*Calibrations!$CX$97+Calibrations!$CY$97</f>
        <v>80.80606205893092</v>
      </c>
      <c r="AG1235" s="24">
        <f>'Bruker data input page'!BI1235*10000*Calibrations!DD$97+Calibrations!DE$97</f>
        <v>5.2911678308829933</v>
      </c>
      <c r="AH1235" s="24">
        <f>('Bruker data input page'!BK1235*10000)*Calibrations!DK$97+Calibrations!DL$97</f>
        <v>93.526361389132575</v>
      </c>
      <c r="AI1235" s="24">
        <f>Calibrations!DR$97*('Bruker data input page'!BM1235*10000)^2+('Bruker data input page'!BM1235*10000)*Calibrations!DS$97+Calibrations!DT$97</f>
        <v>25.480572934039472</v>
      </c>
      <c r="AJ1235" s="24">
        <f>Calibrations!DY$97*('Bruker data input page'!BO1235*10000)^2+Calibrations!DZ$97*('Bruker data input page'!BO1235*10000)+Calibrations!EA$97</f>
        <v>69.260978510598108</v>
      </c>
      <c r="AK1235" s="21"/>
      <c r="AL1235" s="21"/>
    </row>
    <row r="1236" spans="2:38">
      <c r="B1236" s="27">
        <f>'Bruker data input page'!B1913</f>
        <v>0</v>
      </c>
      <c r="C1236" s="21">
        <f>'Bruker data input page'!G1913</f>
        <v>0</v>
      </c>
      <c r="D1236" s="21">
        <f>'Bruker data input page'!H1913</f>
        <v>0</v>
      </c>
      <c r="E1236" s="26">
        <f>'Bruker data input page'!L1913</f>
        <v>0</v>
      </c>
      <c r="F1236" s="26"/>
      <c r="G1236" s="26" t="str">
        <f>'Bruker data input page'!DK1236</f>
        <v>393 U1558D 8R1A 90/92  pc6A</v>
      </c>
      <c r="H1236" s="26" t="str">
        <f>'Bruker data input page'!DL1236</f>
        <v>SHLF</v>
      </c>
      <c r="I1236" s="26">
        <f>'Bruker data input page'!DM1236</f>
        <v>0</v>
      </c>
      <c r="J1236" s="26">
        <f>'Bruker data input page'!DN1236</f>
        <v>0</v>
      </c>
      <c r="K1236" s="26">
        <f>'Bruker data input page'!DO1236</f>
        <v>0</v>
      </c>
      <c r="L1236" s="26">
        <f>'Bruker data input page'!DP1236</f>
        <v>0</v>
      </c>
      <c r="M1236" s="26">
        <f>'Bruker data input page'!DQ1236</f>
        <v>0</v>
      </c>
      <c r="N1236" s="26">
        <f>'Bruker data input page'!DR1236</f>
        <v>0</v>
      </c>
      <c r="O1236" s="26">
        <f>'Bruker data input page'!DS1236</f>
        <v>0</v>
      </c>
      <c r="P1236" s="21" t="str">
        <f>'Bruker data input page'!DT1236</f>
        <v>Spot analysis, Jryan</v>
      </c>
      <c r="Q1236" s="21">
        <f>'Bruker data input page'!A1236</f>
        <v>516</v>
      </c>
      <c r="R1236" s="27">
        <f>'Bruker data input page'!B1236</f>
        <v>44742.770138888889</v>
      </c>
      <c r="S1236" s="22">
        <f>'Bruker data input page'!Y1236*Calibrations!H$97+Calibrations!I$97</f>
        <v>49.827455749407768</v>
      </c>
      <c r="T1236" s="23">
        <f>Calibrations!O$97*('Bruker data input page'!AK1236/0.5993)^2+Calibrations!P$97*('Bruker data input page'!AK1236/0.5993)+Calibrations!Q$97</f>
        <v>1.1050404496936543</v>
      </c>
      <c r="U1236" s="22">
        <f>Calibrations!$V$97*'Bruker data input page'!W1236^2+Calibrations!$W$97*'Bruker data input page'!W1236+Calibrations!$X$97</f>
        <v>17.328338152212091</v>
      </c>
      <c r="V1236" s="23">
        <f>('Bruker data input page'!AS1236/0.69943)*Calibrations!AC$97+Calibrations!AD$97</f>
        <v>9.9965493677262369</v>
      </c>
      <c r="W1236" s="23">
        <f>'Bruker data input page'!U1236*Calibrations!AQ$97+Calibrations!AR$97</f>
        <v>9.0992313377739062</v>
      </c>
      <c r="X1236" s="23">
        <f>Calibrations!AJ$97*('Bruker data input page'!AQ1236/0.77446)^2+('Bruker data input page'!AQ1236/0.77446)*Calibrations!AK$97+Calibrations!AL$97</f>
        <v>0.14626663993913774</v>
      </c>
      <c r="Y1236" s="23">
        <f>('Bruker data input page'!AI1236/0.7147)*Calibrations!AX$97+Calibrations!AY$97</f>
        <v>14.686762004982207</v>
      </c>
      <c r="Z1236" s="23">
        <f>('Bruker data input page'!AG1236/0.8302)*Calibrations!BE$97+Calibrations!BF$97</f>
        <v>0.67179975477731935</v>
      </c>
      <c r="AA1236" s="23">
        <f>((('Bruker data input page'!AA1236/0.436)^2)*Calibrations!BK$97)+(('Bruker data input page'!AA1236/0.436)*Calibrations!BL$97)+Calibrations!BM$97</f>
        <v>7.8051547835208748E-2</v>
      </c>
      <c r="AB1236" s="24">
        <f>'Bruker data input page'!AM1236*Calibrations!BS$97*10000+Calibrations!BT$97</f>
        <v>298.95123667900288</v>
      </c>
      <c r="AC1236" s="24">
        <f>Calibrations!CA$97*('Bruker data input page'!AO1236*10000)^2+('Bruker data input page'!AO1236*10000)*Calibrations!CB$97+Calibrations!CC$97</f>
        <v>302.74408500540551</v>
      </c>
      <c r="AD1236" s="24">
        <f>'Bruker data input page'!AW1236*10000*Calibrations!CI$97+Calibrations!CJ$97</f>
        <v>82.42478942217231</v>
      </c>
      <c r="AE1236" s="24">
        <f>'Bruker data input page'!AY1236*10000*Calibrations!CP$97+Calibrations!CQ$97</f>
        <v>63.850392529263047</v>
      </c>
      <c r="AF1236" s="24">
        <f>Calibrations!$CW$97*('Bruker data input page'!BA1236*10000)^2+('Bruker data input page'!BA1236*10000)*Calibrations!$CX$97+Calibrations!$CY$97</f>
        <v>83.439883904166209</v>
      </c>
      <c r="AG1236" s="24">
        <f>'Bruker data input page'!BI1236*10000*Calibrations!DD$97+Calibrations!DE$97</f>
        <v>6.421244393933315</v>
      </c>
      <c r="AH1236" s="24">
        <f>('Bruker data input page'!BK1236*10000)*Calibrations!DK$97+Calibrations!DL$97</f>
        <v>92.533183778052205</v>
      </c>
      <c r="AI1236" s="24">
        <f>Calibrations!DR$97*('Bruker data input page'!BM1236*10000)^2+('Bruker data input page'!BM1236*10000)*Calibrations!DS$97+Calibrations!DT$97</f>
        <v>22.294128390038448</v>
      </c>
      <c r="AJ1236" s="24">
        <f>Calibrations!DY$97*('Bruker data input page'!BO1236*10000)^2+Calibrations!DZ$97*('Bruker data input page'!BO1236*10000)+Calibrations!EA$97</f>
        <v>67.5492535203297</v>
      </c>
      <c r="AK1236" s="21"/>
      <c r="AL1236" s="21"/>
    </row>
    <row r="1237" spans="2:38">
      <c r="B1237" s="27">
        <f>'Bruker data input page'!B1914</f>
        <v>0</v>
      </c>
      <c r="C1237" s="21">
        <f>'Bruker data input page'!G1914</f>
        <v>0</v>
      </c>
      <c r="D1237" s="21">
        <f>'Bruker data input page'!H1914</f>
        <v>0</v>
      </c>
      <c r="E1237" s="26">
        <f>'Bruker data input page'!L1914</f>
        <v>0</v>
      </c>
      <c r="F1237" s="26"/>
      <c r="G1237" s="26" t="str">
        <f>'Bruker data input page'!DK1237</f>
        <v>393 U1558D 8R1A 98/100  pc6A</v>
      </c>
      <c r="H1237" s="26" t="str">
        <f>'Bruker data input page'!DL1237</f>
        <v>SHLF</v>
      </c>
      <c r="I1237" s="26">
        <f>'Bruker data input page'!DM1237</f>
        <v>0</v>
      </c>
      <c r="J1237" s="26">
        <f>'Bruker data input page'!DN1237</f>
        <v>0</v>
      </c>
      <c r="K1237" s="26">
        <f>'Bruker data input page'!DO1237</f>
        <v>0</v>
      </c>
      <c r="L1237" s="26">
        <f>'Bruker data input page'!DP1237</f>
        <v>0</v>
      </c>
      <c r="M1237" s="26">
        <f>'Bruker data input page'!DQ1237</f>
        <v>0</v>
      </c>
      <c r="N1237" s="26">
        <f>'Bruker data input page'!DR1237</f>
        <v>0</v>
      </c>
      <c r="O1237" s="26">
        <f>'Bruker data input page'!DS1237</f>
        <v>0</v>
      </c>
      <c r="P1237" s="21" t="str">
        <f>'Bruker data input page'!DT1237</f>
        <v>Spot analysis, Jryan</v>
      </c>
      <c r="Q1237" s="21">
        <f>'Bruker data input page'!A1237</f>
        <v>517</v>
      </c>
      <c r="R1237" s="27">
        <f>'Bruker data input page'!B1237</f>
        <v>44742.772222222222</v>
      </c>
      <c r="S1237" s="22">
        <f>'Bruker data input page'!Y1237*Calibrations!H$97+Calibrations!I$97</f>
        <v>50.604506050779818</v>
      </c>
      <c r="T1237" s="23">
        <f>Calibrations!O$97*('Bruker data input page'!AK1237/0.5993)^2+Calibrations!P$97*('Bruker data input page'!AK1237/0.5993)+Calibrations!Q$97</f>
        <v>1.0130204517081112</v>
      </c>
      <c r="U1237" s="22">
        <f>Calibrations!$V$97*'Bruker data input page'!W1237^2+Calibrations!$W$97*'Bruker data input page'!W1237+Calibrations!$X$97</f>
        <v>18.483203193093217</v>
      </c>
      <c r="V1237" s="23">
        <f>('Bruker data input page'!AS1237/0.69943)*Calibrations!AC$97+Calibrations!AD$97</f>
        <v>9.2461613583526407</v>
      </c>
      <c r="W1237" s="23">
        <f>'Bruker data input page'!U1237*Calibrations!AQ$97+Calibrations!AR$97</f>
        <v>7.7783626545895457</v>
      </c>
      <c r="X1237" s="23">
        <f>Calibrations!AJ$97*('Bruker data input page'!AQ1237/0.77446)^2+('Bruker data input page'!AQ1237/0.77446)*Calibrations!AK$97+Calibrations!AL$97</f>
        <v>0.12877321562738869</v>
      </c>
      <c r="Y1237" s="23">
        <f>('Bruker data input page'!AI1237/0.7147)*Calibrations!AX$97+Calibrations!AY$97</f>
        <v>13.455520436146191</v>
      </c>
      <c r="Z1237" s="23">
        <f>('Bruker data input page'!AG1237/0.8302)*Calibrations!BE$97+Calibrations!BF$97</f>
        <v>0.31260793827904981</v>
      </c>
      <c r="AA1237" s="23">
        <f>((('Bruker data input page'!AA1237/0.436)^2)*Calibrations!BK$97)+(('Bruker data input page'!AA1237/0.436)*Calibrations!BL$97)+Calibrations!BM$97</f>
        <v>4.6882001492039097E-2</v>
      </c>
      <c r="AB1237" s="24">
        <f>'Bruker data input page'!AM1237*Calibrations!BS$97*10000+Calibrations!BT$97</f>
        <v>317.81552057787479</v>
      </c>
      <c r="AC1237" s="24">
        <f>Calibrations!CA$97*('Bruker data input page'!AO1237*10000)^2+('Bruker data input page'!AO1237*10000)*Calibrations!CB$97+Calibrations!CC$97</f>
        <v>292.36750247621791</v>
      </c>
      <c r="AD1237" s="24">
        <f>'Bruker data input page'!AW1237*10000*Calibrations!CI$97+Calibrations!CJ$97</f>
        <v>75.505092472706082</v>
      </c>
      <c r="AE1237" s="24">
        <f>'Bruker data input page'!AY1237*10000*Calibrations!CP$97+Calibrations!CQ$97</f>
        <v>79.269811555306035</v>
      </c>
      <c r="AF1237" s="24">
        <f>Calibrations!$CW$97*('Bruker data input page'!BA1237*10000)^2+('Bruker data input page'!BA1237*10000)*Calibrations!$CX$97+Calibrations!$CY$97</f>
        <v>87.346128813100606</v>
      </c>
      <c r="AG1237" s="24">
        <f>'Bruker data input page'!BI1237*10000*Calibrations!DD$97+Calibrations!DE$97</f>
        <v>4.1610912678326706</v>
      </c>
      <c r="AH1237" s="24">
        <f>('Bruker data input page'!BK1237*10000)*Calibrations!DK$97+Calibrations!DL$97</f>
        <v>85.580940500489461</v>
      </c>
      <c r="AI1237" s="24">
        <f>Calibrations!DR$97*('Bruker data input page'!BM1237*10000)^2+('Bruker data input page'!BM1237*10000)*Calibrations!DS$97+Calibrations!DT$97</f>
        <v>24.418714597367938</v>
      </c>
      <c r="AJ1237" s="24">
        <f>Calibrations!DY$97*('Bruker data input page'!BO1237*10000)^2+Calibrations!DZ$97*('Bruker data input page'!BO1237*10000)+Calibrations!EA$97</f>
        <v>62.406651253910326</v>
      </c>
      <c r="AK1237" s="21"/>
      <c r="AL1237" s="21"/>
    </row>
    <row r="1238" spans="2:38">
      <c r="B1238" s="27">
        <f>'Bruker data input page'!B1915</f>
        <v>0</v>
      </c>
      <c r="C1238" s="21">
        <f>'Bruker data input page'!G1915</f>
        <v>0</v>
      </c>
      <c r="D1238" s="21">
        <f>'Bruker data input page'!H1915</f>
        <v>0</v>
      </c>
      <c r="E1238" s="26">
        <f>'Bruker data input page'!L1915</f>
        <v>0</v>
      </c>
      <c r="F1238" s="26"/>
      <c r="G1238" s="26" t="str">
        <f>'Bruker data input page'!DK1238</f>
        <v>393 U1558D 8R1A 98/100  pc6A</v>
      </c>
      <c r="H1238" s="26" t="str">
        <f>'Bruker data input page'!DL1238</f>
        <v>SHLF</v>
      </c>
      <c r="I1238" s="26">
        <f>'Bruker data input page'!DM1238</f>
        <v>0</v>
      </c>
      <c r="J1238" s="26">
        <f>'Bruker data input page'!DN1238</f>
        <v>0</v>
      </c>
      <c r="K1238" s="26">
        <f>'Bruker data input page'!DO1238</f>
        <v>0</v>
      </c>
      <c r="L1238" s="26">
        <f>'Bruker data input page'!DP1238</f>
        <v>0</v>
      </c>
      <c r="M1238" s="26">
        <f>'Bruker data input page'!DQ1238</f>
        <v>0</v>
      </c>
      <c r="N1238" s="26">
        <f>'Bruker data input page'!DR1238</f>
        <v>0</v>
      </c>
      <c r="O1238" s="26">
        <f>'Bruker data input page'!DS1238</f>
        <v>0</v>
      </c>
      <c r="P1238" s="21" t="str">
        <f>'Bruker data input page'!DT1238</f>
        <v>Spot analysis, Jryan</v>
      </c>
      <c r="Q1238" s="21">
        <f>'Bruker data input page'!A1238</f>
        <v>518</v>
      </c>
      <c r="R1238" s="27">
        <f>'Bruker data input page'!B1238</f>
        <v>44742.773611111108</v>
      </c>
      <c r="S1238" s="22">
        <f>'Bruker data input page'!Y1238*Calibrations!H$97+Calibrations!I$97</f>
        <v>50.812551169694565</v>
      </c>
      <c r="T1238" s="23">
        <f>Calibrations!O$97*('Bruker data input page'!AK1238/0.5993)^2+Calibrations!P$97*('Bruker data input page'!AK1238/0.5993)+Calibrations!Q$97</f>
        <v>1.0106475133237407</v>
      </c>
      <c r="U1238" s="22">
        <f>Calibrations!$V$97*'Bruker data input page'!W1238^2+Calibrations!$W$97*'Bruker data input page'!W1238+Calibrations!$X$97</f>
        <v>19.077467311182662</v>
      </c>
      <c r="V1238" s="23">
        <f>('Bruker data input page'!AS1238/0.69943)*Calibrations!AC$97+Calibrations!AD$97</f>
        <v>9.2477444554188288</v>
      </c>
      <c r="W1238" s="23">
        <f>'Bruker data input page'!U1238*Calibrations!AQ$97+Calibrations!AR$97</f>
        <v>7.3694579026962606</v>
      </c>
      <c r="X1238" s="23">
        <f>Calibrations!AJ$97*('Bruker data input page'!AQ1238/0.77446)^2+('Bruker data input page'!AQ1238/0.77446)*Calibrations!AK$97+Calibrations!AL$97</f>
        <v>0.13055692940214036</v>
      </c>
      <c r="Y1238" s="23">
        <f>('Bruker data input page'!AI1238/0.7147)*Calibrations!AX$97+Calibrations!AY$97</f>
        <v>13.469831887546039</v>
      </c>
      <c r="Z1238" s="23">
        <f>('Bruker data input page'!AG1238/0.8302)*Calibrations!BE$97+Calibrations!BF$97</f>
        <v>0.31834293366851796</v>
      </c>
      <c r="AA1238" s="23">
        <f>((('Bruker data input page'!AA1238/0.436)^2)*Calibrations!BK$97)+(('Bruker data input page'!AA1238/0.436)*Calibrations!BL$97)+Calibrations!BM$97</f>
        <v>6.2332423316923416E-2</v>
      </c>
      <c r="AB1238" s="24">
        <f>'Bruker data input page'!AM1238*Calibrations!BS$97*10000+Calibrations!BT$97</f>
        <v>314.38565077807988</v>
      </c>
      <c r="AC1238" s="24">
        <f>Calibrations!CA$97*('Bruker data input page'!AO1238*10000)^2+('Bruker data input page'!AO1238*10000)*Calibrations!CB$97+Calibrations!CC$97</f>
        <v>270.6319852573634</v>
      </c>
      <c r="AD1238" s="24">
        <f>'Bruker data input page'!AW1238*10000*Calibrations!CI$97+Calibrations!CJ$97</f>
        <v>79.459205015258206</v>
      </c>
      <c r="AE1238" s="24">
        <f>'Bruker data input page'!AY1238*10000*Calibrations!CP$97+Calibrations!CQ$97</f>
        <v>77.213889018500282</v>
      </c>
      <c r="AF1238" s="24">
        <f>Calibrations!$CW$97*('Bruker data input page'!BA1238*10000)^2+('Bruker data input page'!BA1238*10000)*Calibrations!$CX$97+Calibrations!$CY$97</f>
        <v>75.467237794190723</v>
      </c>
      <c r="AG1238" s="24">
        <f>'Bruker data input page'!BI1238*10000*Calibrations!DD$97+Calibrations!DE$97</f>
        <v>5.2911678308829933</v>
      </c>
      <c r="AH1238" s="24">
        <f>('Bruker data input page'!BK1238*10000)*Calibrations!DK$97+Calibrations!DL$97</f>
        <v>82.601407667248296</v>
      </c>
      <c r="AI1238" s="24">
        <f>Calibrations!DR$97*('Bruker data input page'!BM1238*10000)^2+('Bruker data input page'!BM1238*10000)*Calibrations!DS$97+Calibrations!DT$97</f>
        <v>20.168382804060411</v>
      </c>
      <c r="AJ1238" s="24">
        <f>Calibrations!DY$97*('Bruker data input page'!BO1238*10000)^2+Calibrations!DZ$97*('Bruker data input page'!BO1238*10000)+Calibrations!EA$97</f>
        <v>64.122089891985809</v>
      </c>
      <c r="AK1238" s="21"/>
      <c r="AL1238" s="21"/>
    </row>
    <row r="1239" spans="2:38">
      <c r="B1239" s="27">
        <f>'Bruker data input page'!B1916</f>
        <v>0</v>
      </c>
      <c r="C1239" s="21">
        <f>'Bruker data input page'!G1916</f>
        <v>0</v>
      </c>
      <c r="D1239" s="21">
        <f>'Bruker data input page'!H1916</f>
        <v>0</v>
      </c>
      <c r="E1239" s="26">
        <f>'Bruker data input page'!L1916</f>
        <v>0</v>
      </c>
      <c r="F1239" s="26"/>
      <c r="G1239" s="26" t="str">
        <f>'Bruker data input page'!DK1239</f>
        <v>393 U1558D 8R1A 98/100  pc6A</v>
      </c>
      <c r="H1239" s="26" t="str">
        <f>'Bruker data input page'!DL1239</f>
        <v>SHLF</v>
      </c>
      <c r="I1239" s="26">
        <f>'Bruker data input page'!DM1239</f>
        <v>0</v>
      </c>
      <c r="J1239" s="26">
        <f>'Bruker data input page'!DN1239</f>
        <v>0</v>
      </c>
      <c r="K1239" s="26">
        <f>'Bruker data input page'!DO1239</f>
        <v>0</v>
      </c>
      <c r="L1239" s="26">
        <f>'Bruker data input page'!DP1239</f>
        <v>0</v>
      </c>
      <c r="M1239" s="26">
        <f>'Bruker data input page'!DQ1239</f>
        <v>0</v>
      </c>
      <c r="N1239" s="26">
        <f>'Bruker data input page'!DR1239</f>
        <v>0</v>
      </c>
      <c r="O1239" s="26">
        <f>'Bruker data input page'!DS1239</f>
        <v>0</v>
      </c>
      <c r="P1239" s="21" t="str">
        <f>'Bruker data input page'!DT1239</f>
        <v>Spot analysis, Jryan</v>
      </c>
      <c r="Q1239" s="21">
        <f>'Bruker data input page'!A1239</f>
        <v>519</v>
      </c>
      <c r="R1239" s="27">
        <f>'Bruker data input page'!B1239</f>
        <v>44742.775000000001</v>
      </c>
      <c r="S1239" s="22">
        <f>'Bruker data input page'!Y1239*Calibrations!H$97+Calibrations!I$97</f>
        <v>50.864948598273322</v>
      </c>
      <c r="T1239" s="23">
        <f>Calibrations!O$97*('Bruker data input page'!AK1239/0.5993)^2+Calibrations!P$97*('Bruker data input page'!AK1239/0.5993)+Calibrations!Q$97</f>
        <v>1.0230549349109979</v>
      </c>
      <c r="U1239" s="22">
        <f>Calibrations!$V$97*'Bruker data input page'!W1239^2+Calibrations!$W$97*'Bruker data input page'!W1239+Calibrations!$X$97</f>
        <v>18.887818346909675</v>
      </c>
      <c r="V1239" s="23">
        <f>('Bruker data input page'!AS1239/0.69943)*Calibrations!AC$97+Calibrations!AD$97</f>
        <v>9.2595457244576913</v>
      </c>
      <c r="W1239" s="23">
        <f>'Bruker data input page'!U1239*Calibrations!AQ$97+Calibrations!AR$97</f>
        <v>8.6551395103039894</v>
      </c>
      <c r="X1239" s="23">
        <f>Calibrations!AJ$97*('Bruker data input page'!AQ1239/0.77446)^2+('Bruker data input page'!AQ1239/0.77446)*Calibrations!AK$97+Calibrations!AL$97</f>
        <v>0.12216916889809439</v>
      </c>
      <c r="Y1239" s="23">
        <f>('Bruker data input page'!AI1239/0.7147)*Calibrations!AX$97+Calibrations!AY$97</f>
        <v>13.4381639950868</v>
      </c>
      <c r="Z1239" s="23">
        <f>('Bruker data input page'!AG1239/0.8302)*Calibrations!BE$97+Calibrations!BF$97</f>
        <v>0.32362516626408078</v>
      </c>
      <c r="AA1239" s="23" t="e">
        <f>((('Bruker data input page'!AA1239/0.436)^2)*Calibrations!BK$97)+(('Bruker data input page'!AA1239/0.436)*Calibrations!BL$97)+Calibrations!BM$97</f>
        <v>#VALUE!</v>
      </c>
      <c r="AB1239" s="24">
        <f>'Bruker data input page'!AM1239*Calibrations!BS$97*10000+Calibrations!BT$97</f>
        <v>312.67071587818248</v>
      </c>
      <c r="AC1239" s="24">
        <f>Calibrations!CA$97*('Bruker data input page'!AO1239*10000)^2+('Bruker data input page'!AO1239*10000)*Calibrations!CB$97+Calibrations!CC$97</f>
        <v>300.88178947515189</v>
      </c>
      <c r="AD1239" s="24">
        <f>'Bruker data input page'!AW1239*10000*Calibrations!CI$97+Calibrations!CJ$97</f>
        <v>82.42478942217231</v>
      </c>
      <c r="AE1239" s="24">
        <f>'Bruker data input page'!AY1239*10000*Calibrations!CP$97+Calibrations!CQ$97</f>
        <v>72.074082676485958</v>
      </c>
      <c r="AF1239" s="24">
        <f>Calibrations!$CW$97*('Bruker data input page'!BA1239*10000)^2+('Bruker data input page'!BA1239*10000)*Calibrations!$CX$97+Calibrations!$CY$97</f>
        <v>74.117702441699478</v>
      </c>
      <c r="AG1239" s="24">
        <f>'Bruker data input page'!BI1239*10000*Calibrations!DD$97+Calibrations!DE$97</f>
        <v>4.1610912678326706</v>
      </c>
      <c r="AH1239" s="24">
        <f>('Bruker data input page'!BK1239*10000)*Calibrations!DK$97+Calibrations!DL$97</f>
        <v>87.567295722650243</v>
      </c>
      <c r="AI1239" s="24">
        <f>Calibrations!DR$97*('Bruker data input page'!BM1239*10000)^2+('Bruker data input page'!BM1239*10000)*Calibrations!DS$97+Calibrations!DT$97</f>
        <v>23.356566416034262</v>
      </c>
      <c r="AJ1239" s="24">
        <f>Calibrations!DY$97*('Bruker data input page'!BO1239*10000)^2+Calibrations!DZ$97*('Bruker data input page'!BO1239*10000)+Calibrations!EA$97</f>
        <v>62.406651253910326</v>
      </c>
      <c r="AK1239" s="21"/>
      <c r="AL1239" s="21"/>
    </row>
    <row r="1240" spans="2:38">
      <c r="B1240" s="27">
        <f>'Bruker data input page'!B1917</f>
        <v>0</v>
      </c>
      <c r="C1240" s="21">
        <f>'Bruker data input page'!G1917</f>
        <v>0</v>
      </c>
      <c r="D1240" s="21">
        <f>'Bruker data input page'!H1917</f>
        <v>0</v>
      </c>
      <c r="E1240" s="26">
        <f>'Bruker data input page'!L1917</f>
        <v>0</v>
      </c>
      <c r="F1240" s="26"/>
      <c r="G1240" s="26" t="str">
        <f>'Bruker data input page'!DK1240</f>
        <v>393 U1558D 8R1A 109/111  pc6b</v>
      </c>
      <c r="H1240" s="26" t="str">
        <f>'Bruker data input page'!DL1240</f>
        <v>SHLF</v>
      </c>
      <c r="I1240" s="26">
        <f>'Bruker data input page'!DM1240</f>
        <v>0</v>
      </c>
      <c r="J1240" s="26">
        <f>'Bruker data input page'!DN1240</f>
        <v>0</v>
      </c>
      <c r="K1240" s="26">
        <f>'Bruker data input page'!DO1240</f>
        <v>0</v>
      </c>
      <c r="L1240" s="26">
        <f>'Bruker data input page'!DP1240</f>
        <v>0</v>
      </c>
      <c r="M1240" s="26">
        <f>'Bruker data input page'!DQ1240</f>
        <v>0</v>
      </c>
      <c r="N1240" s="26">
        <f>'Bruker data input page'!DR1240</f>
        <v>0</v>
      </c>
      <c r="O1240" s="26">
        <f>'Bruker data input page'!DS1240</f>
        <v>0</v>
      </c>
      <c r="P1240" s="21" t="str">
        <f>'Bruker data input page'!DT1240</f>
        <v>Spot analysis, Jryan</v>
      </c>
      <c r="Q1240" s="21">
        <f>'Bruker data input page'!A1240</f>
        <v>520</v>
      </c>
      <c r="R1240" s="27">
        <f>'Bruker data input page'!B1240</f>
        <v>44742.777083333334</v>
      </c>
      <c r="S1240" s="22">
        <f>'Bruker data input page'!Y1240*Calibrations!H$97+Calibrations!I$97</f>
        <v>51.678118669005784</v>
      </c>
      <c r="T1240" s="23">
        <f>Calibrations!O$97*('Bruker data input page'!AK1240/0.5993)^2+Calibrations!P$97*('Bruker data input page'!AK1240/0.5993)+Calibrations!Q$97</f>
        <v>1.0556580584102917</v>
      </c>
      <c r="U1240" s="22">
        <f>Calibrations!$V$97*'Bruker data input page'!W1240^2+Calibrations!$W$97*'Bruker data input page'!W1240+Calibrations!$X$97</f>
        <v>18.263233132974676</v>
      </c>
      <c r="V1240" s="23">
        <f>('Bruker data input page'!AS1240/0.69943)*Calibrations!AC$97+Calibrations!AD$97</f>
        <v>9.2287472906245593</v>
      </c>
      <c r="W1240" s="23">
        <f>'Bruker data input page'!U1240*Calibrations!AQ$97+Calibrations!AR$97</f>
        <v>8.2526148325537196</v>
      </c>
      <c r="X1240" s="23">
        <f>Calibrations!AJ$97*('Bruker data input page'!AQ1240/0.77446)^2+('Bruker data input page'!AQ1240/0.77446)*Calibrations!AK$97+Calibrations!AL$97</f>
        <v>0.13500125533492602</v>
      </c>
      <c r="Y1240" s="23">
        <f>('Bruker data input page'!AI1240/0.7147)*Calibrations!AX$97+Calibrations!AY$97</f>
        <v>13.674150693701343</v>
      </c>
      <c r="Z1240" s="23">
        <f>('Bruker data input page'!AG1240/0.8302)*Calibrations!BE$97+Calibrations!BF$97</f>
        <v>0.30279807774443324</v>
      </c>
      <c r="AA1240" s="23">
        <f>((('Bruker data input page'!AA1240/0.436)^2)*Calibrations!BK$97)+(('Bruker data input page'!AA1240/0.436)*Calibrations!BL$97)+Calibrations!BM$97</f>
        <v>6.8480875143658193E-2</v>
      </c>
      <c r="AB1240" s="24">
        <f>'Bruker data input page'!AM1240*Calibrations!BS$97*10000+Calibrations!BT$97</f>
        <v>281.80188768002841</v>
      </c>
      <c r="AC1240" s="24">
        <f>Calibrations!CA$97*('Bruker data input page'!AO1240*10000)^2+('Bruker data input page'!AO1240*10000)*Calibrations!CB$97+Calibrations!CC$97</f>
        <v>266.53935041221371</v>
      </c>
      <c r="AD1240" s="24">
        <f>'Bruker data input page'!AW1240*10000*Calibrations!CI$97+Calibrations!CJ$97</f>
        <v>100.21829586365688</v>
      </c>
      <c r="AE1240" s="24">
        <f>'Bruker data input page'!AY1240*10000*Calibrations!CP$97+Calibrations!CQ$97</f>
        <v>75.157966481694558</v>
      </c>
      <c r="AF1240" s="24">
        <f>Calibrations!$CW$97*('Bruker data input page'!BA1240*10000)^2+('Bruker data input page'!BA1240*10000)*Calibrations!$CX$97+Calibrations!$CY$97</f>
        <v>78.148513355605772</v>
      </c>
      <c r="AG1240" s="24">
        <f>'Bruker data input page'!BI1240*10000*Calibrations!DD$97+Calibrations!DE$97</f>
        <v>6.421244393933315</v>
      </c>
      <c r="AH1240" s="24">
        <f>('Bruker data input page'!BK1240*10000)*Calibrations!DK$97+Calibrations!DL$97</f>
        <v>92.533183778052205</v>
      </c>
      <c r="AI1240" s="24">
        <f>Calibrations!DR$97*('Bruker data input page'!BM1240*10000)^2+('Bruker data input page'!BM1240*10000)*Calibrations!DS$97+Calibrations!DT$97</f>
        <v>25.480572934039472</v>
      </c>
      <c r="AJ1240" s="24">
        <f>Calibrations!DY$97*('Bruker data input page'!BO1240*10000)^2+Calibrations!DZ$97*('Bruker data input page'!BO1240*10000)+Calibrations!EA$97</f>
        <v>67.5492535203297</v>
      </c>
      <c r="AK1240" s="21"/>
      <c r="AL1240" s="21"/>
    </row>
    <row r="1241" spans="2:38">
      <c r="B1241" s="27">
        <f>'Bruker data input page'!B1918</f>
        <v>0</v>
      </c>
      <c r="C1241" s="21">
        <f>'Bruker data input page'!G1918</f>
        <v>0</v>
      </c>
      <c r="D1241" s="21">
        <f>'Bruker data input page'!H1918</f>
        <v>0</v>
      </c>
      <c r="E1241" s="26">
        <f>'Bruker data input page'!L1918</f>
        <v>0</v>
      </c>
      <c r="F1241" s="26"/>
      <c r="G1241" s="26" t="str">
        <f>'Bruker data input page'!DK1241</f>
        <v>393 U1558D 8R1A 109/111  pc6b</v>
      </c>
      <c r="H1241" s="26" t="str">
        <f>'Bruker data input page'!DL1241</f>
        <v>SHLF</v>
      </c>
      <c r="I1241" s="26">
        <f>'Bruker data input page'!DM1241</f>
        <v>0</v>
      </c>
      <c r="J1241" s="26">
        <f>'Bruker data input page'!DN1241</f>
        <v>0</v>
      </c>
      <c r="K1241" s="26">
        <f>'Bruker data input page'!DO1241</f>
        <v>0</v>
      </c>
      <c r="L1241" s="26">
        <f>'Bruker data input page'!DP1241</f>
        <v>0</v>
      </c>
      <c r="M1241" s="26">
        <f>'Bruker data input page'!DQ1241</f>
        <v>0</v>
      </c>
      <c r="N1241" s="26">
        <f>'Bruker data input page'!DR1241</f>
        <v>0</v>
      </c>
      <c r="O1241" s="26">
        <f>'Bruker data input page'!DS1241</f>
        <v>0</v>
      </c>
      <c r="P1241" s="21" t="str">
        <f>'Bruker data input page'!DT1241</f>
        <v>Spot analysis, Jryan</v>
      </c>
      <c r="Q1241" s="21">
        <f>'Bruker data input page'!A1241</f>
        <v>521</v>
      </c>
      <c r="R1241" s="27">
        <f>'Bruker data input page'!B1241</f>
        <v>44742.77847222222</v>
      </c>
      <c r="S1241" s="22">
        <f>'Bruker data input page'!Y1241*Calibrations!H$97+Calibrations!I$97</f>
        <v>51.618829968641158</v>
      </c>
      <c r="T1241" s="23">
        <f>Calibrations!O$97*('Bruker data input page'!AK1241/0.5993)^2+Calibrations!P$97*('Bruker data input page'!AK1241/0.5993)+Calibrations!Q$97</f>
        <v>1.0401865355529183</v>
      </c>
      <c r="U1241" s="22">
        <f>Calibrations!$V$97*'Bruker data input page'!W1241^2+Calibrations!$W$97*'Bruker data input page'!W1241+Calibrations!$X$97</f>
        <v>18.181443965331766</v>
      </c>
      <c r="V1241" s="23">
        <f>('Bruker data input page'!AS1241/0.69943)*Calibrations!AC$97+Calibrations!AD$97</f>
        <v>9.2242858352562092</v>
      </c>
      <c r="W1241" s="23">
        <f>'Bruker data input page'!U1241*Calibrations!AQ$97+Calibrations!AR$97</f>
        <v>8.8834688303919176</v>
      </c>
      <c r="X1241" s="23">
        <f>Calibrations!AJ$97*('Bruker data input page'!AQ1241/0.77446)^2+('Bruker data input page'!AQ1241/0.77446)*Calibrations!AK$97+Calibrations!AL$97</f>
        <v>0.13828834930504319</v>
      </c>
      <c r="Y1241" s="23">
        <f>('Bruker data input page'!AI1241/0.7147)*Calibrations!AX$97+Calibrations!AY$97</f>
        <v>13.690745887345852</v>
      </c>
      <c r="Z1241" s="23">
        <f>('Bruker data input page'!AG1241/0.8302)*Calibrations!BE$97+Calibrations!BF$97</f>
        <v>0.30823123127129781</v>
      </c>
      <c r="AA1241" s="23">
        <f>((('Bruker data input page'!AA1241/0.436)^2)*Calibrations!BK$97)+(('Bruker data input page'!AA1241/0.436)*Calibrations!BL$97)+Calibrations!BM$97</f>
        <v>4.9206786024986765E-2</v>
      </c>
      <c r="AB1241" s="24">
        <f>'Bruker data input page'!AM1241*Calibrations!BS$97*10000+Calibrations!BT$97</f>
        <v>335.82233702679798</v>
      </c>
      <c r="AC1241" s="24">
        <f>Calibrations!CA$97*('Bruker data input page'!AO1241*10000)^2+('Bruker data input page'!AO1241*10000)*Calibrations!CB$97+Calibrations!CC$97</f>
        <v>302.74408500540551</v>
      </c>
      <c r="AD1241" s="24">
        <f>'Bruker data input page'!AW1241*10000*Calibrations!CI$97+Calibrations!CJ$97</f>
        <v>85.3903738290864</v>
      </c>
      <c r="AE1241" s="24">
        <f>'Bruker data input page'!AY1241*10000*Calibrations!CP$97+Calibrations!CQ$97</f>
        <v>77.213889018500282</v>
      </c>
      <c r="AF1241" s="24">
        <f>Calibrations!$CW$97*('Bruker data input page'!BA1241*10000)^2+('Bruker data input page'!BA1241*10000)*Calibrations!$CX$97+Calibrations!$CY$97</f>
        <v>79.48025356452959</v>
      </c>
      <c r="AG1241" s="24">
        <f>'Bruker data input page'!BI1241*10000*Calibrations!DD$97+Calibrations!DE$97</f>
        <v>4.1610912678326706</v>
      </c>
      <c r="AH1241" s="24">
        <f>('Bruker data input page'!BK1241*10000)*Calibrations!DK$97+Calibrations!DL$97</f>
        <v>83.59458527832868</v>
      </c>
      <c r="AI1241" s="24">
        <f>Calibrations!DR$97*('Bruker data input page'!BM1241*10000)^2+('Bruker data input page'!BM1241*10000)*Calibrations!DS$97+Calibrations!DT$97</f>
        <v>26.542141426048879</v>
      </c>
      <c r="AJ1241" s="24">
        <f>Calibrations!DY$97*('Bruker data input page'!BO1241*10000)^2+Calibrations!DZ$97*('Bruker data input page'!BO1241*10000)+Calibrations!EA$97</f>
        <v>70.116376799756438</v>
      </c>
      <c r="AK1241" s="21"/>
      <c r="AL1241" s="21"/>
    </row>
    <row r="1242" spans="2:38">
      <c r="B1242" s="27">
        <f>'Bruker data input page'!B1919</f>
        <v>0</v>
      </c>
      <c r="C1242" s="21">
        <f>'Bruker data input page'!G1919</f>
        <v>0</v>
      </c>
      <c r="D1242" s="21">
        <f>'Bruker data input page'!H1919</f>
        <v>0</v>
      </c>
      <c r="E1242" s="26">
        <f>'Bruker data input page'!L1919</f>
        <v>0</v>
      </c>
      <c r="F1242" s="26"/>
      <c r="G1242" s="26" t="str">
        <f>'Bruker data input page'!DK1242</f>
        <v>393 U1558D 8R1A 109/111  pc6b</v>
      </c>
      <c r="H1242" s="26" t="str">
        <f>'Bruker data input page'!DL1242</f>
        <v>SHLF</v>
      </c>
      <c r="I1242" s="26">
        <f>'Bruker data input page'!DM1242</f>
        <v>0</v>
      </c>
      <c r="J1242" s="26">
        <f>'Bruker data input page'!DN1242</f>
        <v>0</v>
      </c>
      <c r="K1242" s="26">
        <f>'Bruker data input page'!DO1242</f>
        <v>0</v>
      </c>
      <c r="L1242" s="26">
        <f>'Bruker data input page'!DP1242</f>
        <v>0</v>
      </c>
      <c r="M1242" s="26">
        <f>'Bruker data input page'!DQ1242</f>
        <v>0</v>
      </c>
      <c r="N1242" s="26">
        <f>'Bruker data input page'!DR1242</f>
        <v>0</v>
      </c>
      <c r="O1242" s="26">
        <f>'Bruker data input page'!DS1242</f>
        <v>0</v>
      </c>
      <c r="P1242" s="21" t="str">
        <f>'Bruker data input page'!DT1242</f>
        <v>Spot analysis, Jryan</v>
      </c>
      <c r="Q1242" s="21">
        <f>'Bruker data input page'!A1242</f>
        <v>522</v>
      </c>
      <c r="R1242" s="27">
        <f>'Bruker data input page'!B1242</f>
        <v>44742.779166666667</v>
      </c>
      <c r="S1242" s="22">
        <f>'Bruker data input page'!Y1242*Calibrations!H$97+Calibrations!I$97</f>
        <v>52.00509763374216</v>
      </c>
      <c r="T1242" s="23">
        <f>Calibrations!O$97*('Bruker data input page'!AK1242/0.5993)^2+Calibrations!P$97*('Bruker data input page'!AK1242/0.5993)+Calibrations!Q$97</f>
        <v>1.0649319377061282</v>
      </c>
      <c r="U1242" s="22">
        <f>Calibrations!$V$97*'Bruker data input page'!W1242^2+Calibrations!$W$97*'Bruker data input page'!W1242+Calibrations!$X$97</f>
        <v>18.288395495106137</v>
      </c>
      <c r="V1242" s="23">
        <f>('Bruker data input page'!AS1242/0.69943)*Calibrations!AC$97+Calibrations!AD$97</f>
        <v>9.2424194925598293</v>
      </c>
      <c r="W1242" s="23">
        <f>'Bruker data input page'!U1242*Calibrations!AQ$97+Calibrations!AR$97</f>
        <v>8.5953988160557486</v>
      </c>
      <c r="X1242" s="23">
        <f>Calibrations!AJ$97*('Bruker data input page'!AQ1242/0.77446)^2+('Bruker data input page'!AQ1242/0.77446)*Calibrations!AK$97+Calibrations!AL$97</f>
        <v>0.13698176891858183</v>
      </c>
      <c r="Y1242" s="23">
        <f>('Bruker data input page'!AI1242/0.7147)*Calibrations!AX$97+Calibrations!AY$97</f>
        <v>13.690441388379895</v>
      </c>
      <c r="Z1242" s="23">
        <f>('Bruker data input page'!AG1242/0.8302)*Calibrations!BE$97+Calibrations!BF$97</f>
        <v>0.31607911969899105</v>
      </c>
      <c r="AA1242" s="23">
        <f>((('Bruker data input page'!AA1242/0.436)^2)*Calibrations!BK$97)+(('Bruker data input page'!AA1242/0.436)*Calibrations!BL$97)+Calibrations!BM$97</f>
        <v>0.14121871288719301</v>
      </c>
      <c r="AB1242" s="24">
        <f>'Bruker data input page'!AM1242*Calibrations!BS$97*10000+Calibrations!BT$97</f>
        <v>290.37656217951564</v>
      </c>
      <c r="AC1242" s="24">
        <f>Calibrations!CA$97*('Bruker data input page'!AO1242*10000)^2+('Bruker data input page'!AO1242*10000)*Calibrations!CB$97+Calibrations!CC$97</f>
        <v>343.39183571625063</v>
      </c>
      <c r="AD1242" s="24">
        <f>'Bruker data input page'!AW1242*10000*Calibrations!CI$97+Calibrations!CJ$97</f>
        <v>93.298598914190649</v>
      </c>
      <c r="AE1242" s="24">
        <f>'Bruker data input page'!AY1242*10000*Calibrations!CP$97+Calibrations!CQ$97</f>
        <v>74.130005213291696</v>
      </c>
      <c r="AF1242" s="24">
        <f>Calibrations!$CW$97*('Bruker data input page'!BA1242*10000)^2+('Bruker data input page'!BA1242*10000)*Calibrations!$CX$97+Calibrations!$CY$97</f>
        <v>86.049978891311611</v>
      </c>
      <c r="AG1242" s="24">
        <f>'Bruker data input page'!BI1242*10000*Calibrations!DD$97+Calibrations!DE$97</f>
        <v>4.1610912678326706</v>
      </c>
      <c r="AH1242" s="24">
        <f>('Bruker data input page'!BK1242*10000)*Calibrations!DK$97+Calibrations!DL$97</f>
        <v>88.560473333730641</v>
      </c>
      <c r="AI1242" s="24">
        <f>Calibrations!DR$97*('Bruker data input page'!BM1242*10000)^2+('Bruker data input page'!BM1242*10000)*Calibrations!DS$97+Calibrations!DT$97</f>
        <v>26.542141426048879</v>
      </c>
      <c r="AJ1242" s="24">
        <f>Calibrations!DY$97*('Bruker data input page'!BO1242*10000)^2+Calibrations!DZ$97*('Bruker data input page'!BO1242*10000)+Calibrations!EA$97</f>
        <v>69.260978510598108</v>
      </c>
      <c r="AK1242" s="21"/>
      <c r="AL1242" s="21"/>
    </row>
    <row r="1243" spans="2:38">
      <c r="B1243" s="27">
        <f>'Bruker data input page'!B1920</f>
        <v>0</v>
      </c>
      <c r="C1243" s="21">
        <f>'Bruker data input page'!G1920</f>
        <v>0</v>
      </c>
      <c r="D1243" s="21">
        <f>'Bruker data input page'!H1920</f>
        <v>0</v>
      </c>
      <c r="E1243" s="26">
        <f>'Bruker data input page'!L1920</f>
        <v>0</v>
      </c>
      <c r="F1243" s="26"/>
      <c r="G1243" s="26" t="str">
        <f>'Bruker data input page'!DK1243</f>
        <v>393 U1558D 8R1A 116/118  pc6c</v>
      </c>
      <c r="H1243" s="26" t="str">
        <f>'Bruker data input page'!DL1243</f>
        <v>SHLF</v>
      </c>
      <c r="I1243" s="26">
        <f>'Bruker data input page'!DM1243</f>
        <v>0</v>
      </c>
      <c r="J1243" s="26">
        <f>'Bruker data input page'!DN1243</f>
        <v>0</v>
      </c>
      <c r="K1243" s="26">
        <f>'Bruker data input page'!DO1243</f>
        <v>0</v>
      </c>
      <c r="L1243" s="26">
        <f>'Bruker data input page'!DP1243</f>
        <v>0</v>
      </c>
      <c r="M1243" s="26">
        <f>'Bruker data input page'!DQ1243</f>
        <v>0</v>
      </c>
      <c r="N1243" s="26">
        <f>'Bruker data input page'!DR1243</f>
        <v>0</v>
      </c>
      <c r="O1243" s="26">
        <f>'Bruker data input page'!DS1243</f>
        <v>0</v>
      </c>
      <c r="P1243" s="21" t="str">
        <f>'Bruker data input page'!DT1243</f>
        <v>Spot analysis, Jryan</v>
      </c>
      <c r="Q1243" s="21">
        <f>'Bruker data input page'!A1243</f>
        <v>523</v>
      </c>
      <c r="R1243" s="27">
        <f>'Bruker data input page'!B1243</f>
        <v>44742.78125</v>
      </c>
      <c r="S1243" s="22">
        <f>'Bruker data input page'!Y1243*Calibrations!H$97+Calibrations!I$97</f>
        <v>51.475776671568994</v>
      </c>
      <c r="T1243" s="23">
        <f>Calibrations!O$97*('Bruker data input page'!AK1243/0.5993)^2+Calibrations!P$97*('Bruker data input page'!AK1243/0.5993)+Calibrations!Q$97</f>
        <v>1.2319587171632878</v>
      </c>
      <c r="U1243" s="22">
        <f>Calibrations!$V$97*'Bruker data input page'!W1243^2+Calibrations!$W$97*'Bruker data input page'!W1243+Calibrations!$X$97</f>
        <v>17.408489802044095</v>
      </c>
      <c r="V1243" s="23">
        <f>('Bruker data input page'!AS1243/0.69943)*Calibrations!AC$97+Calibrations!AD$97</f>
        <v>10.9810918249807</v>
      </c>
      <c r="W1243" s="23">
        <f>'Bruker data input page'!U1243*Calibrations!AQ$97+Calibrations!AR$97</f>
        <v>7.5320531255531185</v>
      </c>
      <c r="X1243" s="23">
        <f>Calibrations!AJ$97*('Bruker data input page'!AQ1243/0.77446)^2+('Bruker data input page'!AQ1243/0.77446)*Calibrations!AK$97+Calibrations!AL$97</f>
        <v>0.18950501133675751</v>
      </c>
      <c r="Y1243" s="23">
        <f>('Bruker data input page'!AI1243/0.7147)*Calibrations!AX$97+Calibrations!AY$97</f>
        <v>13.143865744492015</v>
      </c>
      <c r="Z1243" s="23">
        <f>('Bruker data input page'!AG1243/0.8302)*Calibrations!BE$97+Calibrations!BF$97</f>
        <v>0.81487279765141996</v>
      </c>
      <c r="AA1243" s="23">
        <f>((('Bruker data input page'!AA1243/0.436)^2)*Calibrations!BK$97)+(('Bruker data input page'!AA1243/0.436)*Calibrations!BL$97)+Calibrations!BM$97</f>
        <v>9.4409600149260309E-2</v>
      </c>
      <c r="AB1243" s="24">
        <f>'Bruker data input page'!AM1243*Calibrations!BS$97*10000+Calibrations!BT$97</f>
        <v>265.51000613100268</v>
      </c>
      <c r="AC1243" s="24">
        <f>Calibrations!CA$97*('Bruker data input page'!AO1243*10000)^2+('Bruker data input page'!AO1243*10000)*Calibrations!CB$97+Calibrations!CC$97</f>
        <v>282.65009418012357</v>
      </c>
      <c r="AD1243" s="24">
        <f>'Bruker data input page'!AW1243*10000*Calibrations!CI$97+Calibrations!CJ$97</f>
        <v>102.19535213493293</v>
      </c>
      <c r="AE1243" s="24">
        <f>'Bruker data input page'!AY1243*10000*Calibrations!CP$97+Calibrations!CQ$97</f>
        <v>71.046121408083096</v>
      </c>
      <c r="AF1243" s="24">
        <f>Calibrations!$CW$97*('Bruker data input page'!BA1243*10000)^2+('Bruker data input page'!BA1243*10000)*Calibrations!$CX$97+Calibrations!$CY$97</f>
        <v>102.43725414181574</v>
      </c>
      <c r="AG1243" s="24">
        <f>'Bruker data input page'!BI1243*10000*Calibrations!DD$97+Calibrations!DE$97</f>
        <v>6.421244393933315</v>
      </c>
      <c r="AH1243" s="24">
        <f>('Bruker data input page'!BK1243*10000)*Calibrations!DK$97+Calibrations!DL$97</f>
        <v>98.492249444534551</v>
      </c>
      <c r="AI1243" s="24">
        <f>Calibrations!DR$97*('Bruker data input page'!BM1243*10000)^2+('Bruker data input page'!BM1243*10000)*Calibrations!DS$97+Calibrations!DT$97</f>
        <v>31.845636216163818</v>
      </c>
      <c r="AJ1243" s="24">
        <f>Calibrations!DY$97*('Bruker data input page'!BO1243*10000)^2+Calibrations!DZ$97*('Bruker data input page'!BO1243*10000)+Calibrations!EA$97</f>
        <v>70.116376799756438</v>
      </c>
      <c r="AK1243" s="21"/>
      <c r="AL1243" s="21"/>
    </row>
    <row r="1244" spans="2:38">
      <c r="B1244" s="27">
        <f>'Bruker data input page'!B1921</f>
        <v>0</v>
      </c>
      <c r="C1244" s="21">
        <f>'Bruker data input page'!G1921</f>
        <v>0</v>
      </c>
      <c r="D1244" s="21">
        <f>'Bruker data input page'!H1921</f>
        <v>0</v>
      </c>
      <c r="E1244" s="26">
        <f>'Bruker data input page'!L1921</f>
        <v>0</v>
      </c>
      <c r="F1244" s="26"/>
      <c r="G1244" s="26" t="str">
        <f>'Bruker data input page'!DK1244</f>
        <v>393 U1558D 8R1A 116/118  pc6c</v>
      </c>
      <c r="H1244" s="26" t="str">
        <f>'Bruker data input page'!DL1244</f>
        <v>SHLF</v>
      </c>
      <c r="I1244" s="26">
        <f>'Bruker data input page'!DM1244</f>
        <v>0</v>
      </c>
      <c r="J1244" s="26">
        <f>'Bruker data input page'!DN1244</f>
        <v>0</v>
      </c>
      <c r="K1244" s="26">
        <f>'Bruker data input page'!DO1244</f>
        <v>0</v>
      </c>
      <c r="L1244" s="26">
        <f>'Bruker data input page'!DP1244</f>
        <v>0</v>
      </c>
      <c r="M1244" s="26">
        <f>'Bruker data input page'!DQ1244</f>
        <v>0</v>
      </c>
      <c r="N1244" s="26">
        <f>'Bruker data input page'!DR1244</f>
        <v>0</v>
      </c>
      <c r="O1244" s="26">
        <f>'Bruker data input page'!DS1244</f>
        <v>0</v>
      </c>
      <c r="P1244" s="21" t="str">
        <f>'Bruker data input page'!DT1244</f>
        <v>Spot analysis, Jryan</v>
      </c>
      <c r="Q1244" s="21">
        <f>'Bruker data input page'!A1244</f>
        <v>524</v>
      </c>
      <c r="R1244" s="27">
        <f>'Bruker data input page'!B1244</f>
        <v>44742.782638888886</v>
      </c>
      <c r="S1244" s="22">
        <f>'Bruker data input page'!Y1244*Calibrations!H$97+Calibrations!I$97</f>
        <v>51.541481383596327</v>
      </c>
      <c r="T1244" s="23">
        <f>Calibrations!O$97*('Bruker data input page'!AK1244/0.5993)^2+Calibrations!P$97*('Bruker data input page'!AK1244/0.5993)+Calibrations!Q$97</f>
        <v>1.2080801791905935</v>
      </c>
      <c r="U1244" s="22">
        <f>Calibrations!$V$97*'Bruker data input page'!W1244^2+Calibrations!$W$97*'Bruker data input page'!W1244+Calibrations!$X$97</f>
        <v>17.651816978811478</v>
      </c>
      <c r="V1244" s="23">
        <f>('Bruker data input page'!AS1244/0.69943)*Calibrations!AC$97+Calibrations!AD$97</f>
        <v>10.99922548228432</v>
      </c>
      <c r="W1244" s="23">
        <f>'Bruker data input page'!U1244*Calibrations!AQ$97+Calibrations!AR$97</f>
        <v>7.4040649715326188</v>
      </c>
      <c r="X1244" s="23">
        <f>Calibrations!AJ$97*('Bruker data input page'!AQ1244/0.77446)^2+('Bruker data input page'!AQ1244/0.77446)*Calibrations!AK$97+Calibrations!AL$97</f>
        <v>0.19025120297561537</v>
      </c>
      <c r="Y1244" s="23">
        <f>('Bruker data input page'!AI1244/0.7147)*Calibrations!AX$97+Calibrations!AY$97</f>
        <v>13.167921162802401</v>
      </c>
      <c r="Z1244" s="23">
        <f>('Bruker data input page'!AG1244/0.8302)*Calibrations!BE$97+Calibrations!BF$97</f>
        <v>0.80385556966638905</v>
      </c>
      <c r="AA1244" s="23">
        <f>((('Bruker data input page'!AA1244/0.436)^2)*Calibrations!BK$97)+(('Bruker data input page'!AA1244/0.436)*Calibrations!BL$97)+Calibrations!BM$97</f>
        <v>0.17350882196682293</v>
      </c>
      <c r="AB1244" s="24">
        <f>'Bruker data input page'!AM1244*Calibrations!BS$97*10000+Calibrations!BT$97</f>
        <v>338.39473937664411</v>
      </c>
      <c r="AC1244" s="24">
        <f>Calibrations!CA$97*('Bruker data input page'!AO1244*10000)^2+('Bruker data input page'!AO1244*10000)*Calibrations!CB$97+Calibrations!CC$97</f>
        <v>278.68735714131827</v>
      </c>
      <c r="AD1244" s="24">
        <f>'Bruker data input page'!AW1244*10000*Calibrations!CI$97+Calibrations!CJ$97</f>
        <v>118.01180230514144</v>
      </c>
      <c r="AE1244" s="24">
        <f>'Bruker data input page'!AY1244*10000*Calibrations!CP$97+Calibrations!CQ$97</f>
        <v>83.381656628917469</v>
      </c>
      <c r="AF1244" s="24">
        <f>Calibrations!$CW$97*('Bruker data input page'!BA1244*10000)^2+('Bruker data input page'!BA1244*10000)*Calibrations!$CX$97+Calibrations!$CY$97</f>
        <v>116.67421257929506</v>
      </c>
      <c r="AG1244" s="24">
        <f>'Bruker data input page'!BI1244*10000*Calibrations!DD$97+Calibrations!DE$97</f>
        <v>7.5513209569836386</v>
      </c>
      <c r="AH1244" s="24">
        <f>('Bruker data input page'!BK1244*10000)*Calibrations!DK$97+Calibrations!DL$97</f>
        <v>98.492249444534551</v>
      </c>
      <c r="AI1244" s="24">
        <f>Calibrations!DR$97*('Bruker data input page'!BM1244*10000)^2+('Bruker data input page'!BM1244*10000)*Calibrations!DS$97+Calibrations!DT$97</f>
        <v>31.845636216163818</v>
      </c>
      <c r="AJ1244" s="24">
        <f>Calibrations!DY$97*('Bruker data input page'!BO1244*10000)^2+Calibrations!DZ$97*('Bruker data input page'!BO1244*10000)+Calibrations!EA$97</f>
        <v>72.680714843327877</v>
      </c>
      <c r="AK1244" s="21"/>
      <c r="AL1244" s="21"/>
    </row>
    <row r="1245" spans="2:38">
      <c r="B1245" s="27">
        <f>'Bruker data input page'!B1922</f>
        <v>0</v>
      </c>
      <c r="C1245" s="21">
        <f>'Bruker data input page'!G1922</f>
        <v>0</v>
      </c>
      <c r="D1245" s="21">
        <f>'Bruker data input page'!H1922</f>
        <v>0</v>
      </c>
      <c r="E1245" s="26">
        <f>'Bruker data input page'!L1922</f>
        <v>0</v>
      </c>
      <c r="F1245" s="26"/>
      <c r="G1245" s="26" t="str">
        <f>'Bruker data input page'!DK1245</f>
        <v>393 U1558D 8R1A 116/118  pc6c</v>
      </c>
      <c r="H1245" s="26" t="str">
        <f>'Bruker data input page'!DL1245</f>
        <v>SHLF</v>
      </c>
      <c r="I1245" s="26">
        <f>'Bruker data input page'!DM1245</f>
        <v>0</v>
      </c>
      <c r="J1245" s="26">
        <f>'Bruker data input page'!DN1245</f>
        <v>0</v>
      </c>
      <c r="K1245" s="26">
        <f>'Bruker data input page'!DO1245</f>
        <v>0</v>
      </c>
      <c r="L1245" s="26">
        <f>'Bruker data input page'!DP1245</f>
        <v>0</v>
      </c>
      <c r="M1245" s="26">
        <f>'Bruker data input page'!DQ1245</f>
        <v>0</v>
      </c>
      <c r="N1245" s="26">
        <f>'Bruker data input page'!DR1245</f>
        <v>0</v>
      </c>
      <c r="O1245" s="26">
        <f>'Bruker data input page'!DS1245</f>
        <v>0</v>
      </c>
      <c r="P1245" s="21" t="str">
        <f>'Bruker data input page'!DT1245</f>
        <v>Spot analysis, Jryan</v>
      </c>
      <c r="Q1245" s="21">
        <f>'Bruker data input page'!A1245</f>
        <v>525</v>
      </c>
      <c r="R1245" s="27">
        <f>'Bruker data input page'!B1245</f>
        <v>44742.78402777778</v>
      </c>
      <c r="S1245" s="22">
        <f>'Bruker data input page'!Y1245*Calibrations!H$97+Calibrations!I$97</f>
        <v>52.127358300425925</v>
      </c>
      <c r="T1245" s="23">
        <f>Calibrations!O$97*('Bruker data input page'!AK1245/0.5993)^2+Calibrations!P$97*('Bruker data input page'!AK1245/0.5993)+Calibrations!Q$97</f>
        <v>1.2305237166675016</v>
      </c>
      <c r="U1245" s="22">
        <f>Calibrations!$V$97*'Bruker data input page'!W1245^2+Calibrations!$W$97*'Bruker data input page'!W1245+Calibrations!$X$97</f>
        <v>18.168237424472373</v>
      </c>
      <c r="V1245" s="23">
        <f>('Bruker data input page'!AS1245/0.69943)*Calibrations!AC$97+Calibrations!AD$97</f>
        <v>10.999081564369211</v>
      </c>
      <c r="W1245" s="23">
        <f>'Bruker data input page'!U1245*Calibrations!AQ$97+Calibrations!AR$97</f>
        <v>9.4008348427164705</v>
      </c>
      <c r="X1245" s="23">
        <f>Calibrations!AJ$97*('Bruker data input page'!AQ1245/0.77446)^2+('Bruker data input page'!AQ1245/0.77446)*Calibrations!AK$97+Calibrations!AL$97</f>
        <v>0.18280234247888993</v>
      </c>
      <c r="Y1245" s="23">
        <f>('Bruker data input page'!AI1245/0.7147)*Calibrations!AX$97+Calibrations!AY$97</f>
        <v>13.115699590141247</v>
      </c>
      <c r="Z1245" s="23">
        <f>('Bruker data input page'!AG1245/0.8302)*Calibrations!BE$97+Calibrations!BF$97</f>
        <v>0.81291082554449667</v>
      </c>
      <c r="AA1245" s="23">
        <f>((('Bruker data input page'!AA1245/0.436)^2)*Calibrations!BK$97)+(('Bruker data input page'!AA1245/0.436)*Calibrations!BL$97)+Calibrations!BM$97</f>
        <v>0.15743229859289176</v>
      </c>
      <c r="AB1245" s="24">
        <f>'Bruker data input page'!AM1245*Calibrations!BS$97*10000+Calibrations!BT$97</f>
        <v>292.0914970794131</v>
      </c>
      <c r="AC1245" s="24">
        <f>Calibrations!CA$97*('Bruker data input page'!AO1245*10000)^2+('Bruker data input page'!AO1245*10000)*Calibrations!CB$97+Calibrations!CC$97</f>
        <v>337.71678399945176</v>
      </c>
      <c r="AD1245" s="24">
        <f>'Bruker data input page'!AW1245*10000*Calibrations!CI$97+Calibrations!CJ$97</f>
        <v>112.08063349131325</v>
      </c>
      <c r="AE1245" s="24">
        <f>'Bruker data input page'!AY1245*10000*Calibrations!CP$97+Calibrations!CQ$97</f>
        <v>67.962237602874509</v>
      </c>
      <c r="AF1245" s="24">
        <f>Calibrations!$CW$97*('Bruker data input page'!BA1245*10000)^2+('Bruker data input page'!BA1245*10000)*Calibrations!$CX$97+Calibrations!$CY$97</f>
        <v>104.86939769328701</v>
      </c>
      <c r="AG1245" s="24">
        <f>'Bruker data input page'!BI1245*10000*Calibrations!DD$97+Calibrations!DE$97</f>
        <v>8.6813975200339613</v>
      </c>
      <c r="AH1245" s="24">
        <f>('Bruker data input page'!BK1245*10000)*Calibrations!DK$97+Calibrations!DL$97</f>
        <v>91.540006166971807</v>
      </c>
      <c r="AI1245" s="24">
        <f>Calibrations!DR$97*('Bruker data input page'!BM1245*10000)^2+('Bruker data input page'!BM1245*10000)*Calibrations!DS$97+Calibrations!DT$97</f>
        <v>30.785516947465101</v>
      </c>
      <c r="AJ1245" s="24">
        <f>Calibrations!DY$97*('Bruker data input page'!BO1245*10000)^2+Calibrations!DZ$97*('Bruker data input page'!BO1245*10000)+Calibrations!EA$97</f>
        <v>63.264525308273349</v>
      </c>
      <c r="AK1245" s="21"/>
      <c r="AL1245" s="21"/>
    </row>
    <row r="1246" spans="2:38">
      <c r="B1246" s="27">
        <f>'Bruker data input page'!B1923</f>
        <v>0</v>
      </c>
      <c r="C1246" s="21">
        <f>'Bruker data input page'!G1923</f>
        <v>0</v>
      </c>
      <c r="D1246" s="21">
        <f>'Bruker data input page'!H1923</f>
        <v>0</v>
      </c>
      <c r="E1246" s="26">
        <f>'Bruker data input page'!L1923</f>
        <v>0</v>
      </c>
      <c r="F1246" s="26"/>
      <c r="G1246" s="26" t="str">
        <f>'Bruker data input page'!DK1246</f>
        <v>U1558D 20R1W 105/121</v>
      </c>
      <c r="H1246" s="26" t="str">
        <f>'Bruker data input page'!DL1246</f>
        <v>SHLF</v>
      </c>
      <c r="I1246" s="26">
        <f>'Bruker data input page'!DM1246</f>
        <v>0</v>
      </c>
      <c r="J1246" s="26">
        <f>'Bruker data input page'!DN1246</f>
        <v>0</v>
      </c>
      <c r="K1246" s="26">
        <f>'Bruker data input page'!DO1246</f>
        <v>0</v>
      </c>
      <c r="L1246" s="26">
        <f>'Bruker data input page'!DP1246</f>
        <v>0</v>
      </c>
      <c r="M1246" s="26">
        <f>'Bruker data input page'!DQ1246</f>
        <v>0</v>
      </c>
      <c r="N1246" s="26">
        <f>'Bruker data input page'!DR1246</f>
        <v>0</v>
      </c>
      <c r="O1246" s="26">
        <f>'Bruker data input page'!DS1246</f>
        <v>0</v>
      </c>
      <c r="P1246" s="21" t="str">
        <f>'Bruker data input page'!DT1246</f>
        <v>Spot analysis, Jryan</v>
      </c>
      <c r="Q1246" s="21">
        <f>'Bruker data input page'!A1246</f>
        <v>159</v>
      </c>
      <c r="R1246" s="27">
        <f>'Bruker data input page'!B1246</f>
        <v>44754.672222222223</v>
      </c>
      <c r="S1246" s="22">
        <f>'Bruker data input page'!Y1246*Calibrations!H$97+Calibrations!I$97</f>
        <v>45.155292293619844</v>
      </c>
      <c r="T1246" s="23">
        <f>Calibrations!O$97*('Bruker data input page'!AK1246/0.5993)^2+Calibrations!P$97*('Bruker data input page'!AK1246/0.5993)+Calibrations!Q$97</f>
        <v>1.0307123246263861</v>
      </c>
      <c r="U1246" s="22">
        <f>Calibrations!$V$97*'Bruker data input page'!W1246^2+Calibrations!$W$97*'Bruker data input page'!W1246+Calibrations!$X$97</f>
        <v>13.273841228576174</v>
      </c>
      <c r="V1246" s="23">
        <f>('Bruker data input page'!AS1246/0.69943)*Calibrations!AC$97+Calibrations!AD$97</f>
        <v>10.23559702472078</v>
      </c>
      <c r="W1246" s="23">
        <f>'Bruker data input page'!U1246*Calibrations!AQ$97+Calibrations!AR$97</f>
        <v>8.5981055141770284</v>
      </c>
      <c r="X1246" s="23">
        <f>Calibrations!AJ$97*('Bruker data input page'!AQ1246/0.77446)^2+('Bruker data input page'!AQ1246/0.77446)*Calibrations!AK$97+Calibrations!AL$97</f>
        <v>0.16788627984553367</v>
      </c>
      <c r="Y1246" s="23">
        <f>('Bruker data input page'!AI1246/0.7147)*Calibrations!AX$97+Calibrations!AY$97</f>
        <v>11.685011198605196</v>
      </c>
      <c r="Z1246" s="23">
        <f>('Bruker data input page'!AG1246/0.8302)*Calibrations!BE$97+Calibrations!BF$97</f>
        <v>0.2863476962325377</v>
      </c>
      <c r="AA1246" s="23" t="e">
        <f>((('Bruker data input page'!AA1246/0.436)^2)*Calibrations!BK$97)+(('Bruker data input page'!AA1246/0.436)*Calibrations!BL$97)+Calibrations!BM$97</f>
        <v>#VALUE!</v>
      </c>
      <c r="AB1246" s="24">
        <f>'Bruker data input page'!AM1246*Calibrations!BS$97*10000+Calibrations!BT$97</f>
        <v>225.20903598341269</v>
      </c>
      <c r="AC1246" s="24">
        <f>Calibrations!CA$97*('Bruker data input page'!AO1246*10000)^2+('Bruker data input page'!AO1246*10000)*Calibrations!CB$97+Calibrations!CC$97</f>
        <v>384.01850506748508</v>
      </c>
      <c r="AD1246" s="24">
        <f>'Bruker data input page'!AW1246*10000*Calibrations!CI$97+Calibrations!CJ$97</f>
        <v>158.54145586630074</v>
      </c>
      <c r="AE1246" s="24">
        <f>'Bruker data input page'!AY1246*10000*Calibrations!CP$97+Calibrations!CQ$97</f>
        <v>96.74515311815469</v>
      </c>
      <c r="AF1246" s="24">
        <f>Calibrations!$CW$97*('Bruker data input page'!BA1246*10000)^2+('Bruker data input page'!BA1246*10000)*Calibrations!$CX$97+Calibrations!$CY$97</f>
        <v>78.148513355605772</v>
      </c>
      <c r="AG1246" s="24">
        <f>'Bruker data input page'!BI1246*10000*Calibrations!DD$97+Calibrations!DE$97</f>
        <v>3.0310147047823475</v>
      </c>
      <c r="AH1246" s="24">
        <f>('Bruker data input page'!BK1246*10000)*Calibrations!DK$97+Calibrations!DL$97</f>
        <v>92.533183778052205</v>
      </c>
      <c r="AI1246" s="24">
        <f>Calibrations!DR$97*('Bruker data input page'!BM1246*10000)^2+('Bruker data input page'!BM1246*10000)*Calibrations!DS$97+Calibrations!DT$97</f>
        <v>27.603420073396141</v>
      </c>
      <c r="AJ1246" s="24">
        <f>Calibrations!DY$97*('Bruker data input page'!BO1246*10000)^2+Calibrations!DZ$97*('Bruker data input page'!BO1246*10000)+Calibrations!EA$97</f>
        <v>70.971465618264176</v>
      </c>
      <c r="AK1246" s="21"/>
      <c r="AL1246" s="21"/>
    </row>
    <row r="1247" spans="2:38">
      <c r="B1247" s="27">
        <f>'Bruker data input page'!B1924</f>
        <v>0</v>
      </c>
      <c r="C1247" s="21">
        <f>'Bruker data input page'!G1924</f>
        <v>0</v>
      </c>
      <c r="D1247" s="21">
        <f>'Bruker data input page'!H1924</f>
        <v>0</v>
      </c>
      <c r="E1247" s="26">
        <f>'Bruker data input page'!L1924</f>
        <v>0</v>
      </c>
      <c r="F1247" s="26"/>
      <c r="G1247" s="26" t="str">
        <f>'Bruker data input page'!DK1247</f>
        <v>U1558D 20R1W 105/121</v>
      </c>
      <c r="H1247" s="26" t="str">
        <f>'Bruker data input page'!DL1247</f>
        <v>SHLF</v>
      </c>
      <c r="I1247" s="26">
        <f>'Bruker data input page'!DM1247</f>
        <v>0</v>
      </c>
      <c r="J1247" s="26">
        <f>'Bruker data input page'!DN1247</f>
        <v>0</v>
      </c>
      <c r="K1247" s="26">
        <f>'Bruker data input page'!DO1247</f>
        <v>0</v>
      </c>
      <c r="L1247" s="26">
        <f>'Bruker data input page'!DP1247</f>
        <v>0</v>
      </c>
      <c r="M1247" s="26">
        <f>'Bruker data input page'!DQ1247</f>
        <v>0</v>
      </c>
      <c r="N1247" s="26">
        <f>'Bruker data input page'!DR1247</f>
        <v>0</v>
      </c>
      <c r="O1247" s="26">
        <f>'Bruker data input page'!DS1247</f>
        <v>0</v>
      </c>
      <c r="P1247" s="21" t="str">
        <f>'Bruker data input page'!DT1247</f>
        <v>Spot analysis, Jryan</v>
      </c>
      <c r="Q1247" s="21">
        <f>'Bruker data input page'!A1247</f>
        <v>160</v>
      </c>
      <c r="R1247" s="27">
        <f>'Bruker data input page'!B1247</f>
        <v>44754.673611111109</v>
      </c>
      <c r="S1247" s="22">
        <f>'Bruker data input page'!Y1247*Calibrations!H$97+Calibrations!I$97</f>
        <v>45.314742064941136</v>
      </c>
      <c r="T1247" s="23">
        <f>Calibrations!O$97*('Bruker data input page'!AK1247/0.5993)^2+Calibrations!P$97*('Bruker data input page'!AK1247/0.5993)+Calibrations!Q$97</f>
        <v>1.0410971461488299</v>
      </c>
      <c r="U1247" s="22">
        <f>Calibrations!$V$97*'Bruker data input page'!W1247^2+Calibrations!$W$97*'Bruker data input page'!W1247+Calibrations!$X$97</f>
        <v>13.483419415264576</v>
      </c>
      <c r="V1247" s="23">
        <f>('Bruker data input page'!AS1247/0.69943)*Calibrations!AC$97+Calibrations!AD$97</f>
        <v>10.239914562174022</v>
      </c>
      <c r="W1247" s="23">
        <f>'Bruker data input page'!U1247*Calibrations!AQ$97+Calibrations!AR$97</f>
        <v>8.3197022788454316</v>
      </c>
      <c r="X1247" s="23">
        <f>Calibrations!AJ$97*('Bruker data input page'!AQ1247/0.77446)^2+('Bruker data input page'!AQ1247/0.77446)*Calibrations!AK$97+Calibrations!AL$97</f>
        <v>0.17109496902350002</v>
      </c>
      <c r="Y1247" s="23">
        <f>('Bruker data input page'!AI1247/0.7147)*Calibrations!AX$97+Calibrations!AY$97</f>
        <v>11.703737885011382</v>
      </c>
      <c r="Z1247" s="23">
        <f>('Bruker data input page'!AG1247/0.8302)*Calibrations!BE$97+Calibrations!BF$97</f>
        <v>0.28876243113336642</v>
      </c>
      <c r="AA1247" s="23">
        <f>((('Bruker data input page'!AA1247/0.436)^2)*Calibrations!BK$97)+(('Bruker data input page'!AA1247/0.436)*Calibrations!BL$97)+Calibrations!BM$97</f>
        <v>5.6551789506148836E-2</v>
      </c>
      <c r="AB1247" s="24">
        <f>'Bruker data input page'!AM1247*Calibrations!BS$97*10000+Calibrations!BT$97</f>
        <v>235.49864538279735</v>
      </c>
      <c r="AC1247" s="24">
        <f>Calibrations!CA$97*('Bruker data input page'!AO1247*10000)^2+('Bruker data input page'!AO1247*10000)*Calibrations!CB$97+Calibrations!CC$97</f>
        <v>387.23319010398632</v>
      </c>
      <c r="AD1247" s="24">
        <f>'Bruker data input page'!AW1247*10000*Calibrations!CI$97+Calibrations!CJ$97</f>
        <v>169.41526535831912</v>
      </c>
      <c r="AE1247" s="24">
        <f>'Bruker data input page'!AY1247*10000*Calibrations!CP$97+Calibrations!CQ$97</f>
        <v>101.88495946016903</v>
      </c>
      <c r="AF1247" s="24">
        <f>Calibrations!$CW$97*('Bruker data input page'!BA1247*10000)^2+('Bruker data input page'!BA1247*10000)*Calibrations!$CX$97+Calibrations!$CY$97</f>
        <v>87.346128813100606</v>
      </c>
      <c r="AG1247" s="24">
        <f>'Bruker data input page'!BI1247*10000*Calibrations!DD$97+Calibrations!DE$97</f>
        <v>5.2911678308829933</v>
      </c>
      <c r="AH1247" s="24">
        <f>('Bruker data input page'!BK1247*10000)*Calibrations!DK$97+Calibrations!DL$97</f>
        <v>85.580940500489461</v>
      </c>
      <c r="AI1247" s="24">
        <f>Calibrations!DR$97*('Bruker data input page'!BM1247*10000)^2+('Bruker data input page'!BM1247*10000)*Calibrations!DS$97+Calibrations!DT$97</f>
        <v>27.603420073396141</v>
      </c>
      <c r="AJ1247" s="24">
        <f>Calibrations!DY$97*('Bruker data input page'!BO1247*10000)^2+Calibrations!DZ$97*('Bruker data input page'!BO1247*10000)+Calibrations!EA$97</f>
        <v>70.116376799756438</v>
      </c>
      <c r="AK1247" s="21"/>
      <c r="AL1247" s="21"/>
    </row>
    <row r="1248" spans="2:38">
      <c r="B1248" s="27">
        <f>'Bruker data input page'!B1925</f>
        <v>0</v>
      </c>
      <c r="C1248" s="21">
        <f>'Bruker data input page'!G1925</f>
        <v>0</v>
      </c>
      <c r="D1248" s="21">
        <f>'Bruker data input page'!H1925</f>
        <v>0</v>
      </c>
      <c r="E1248" s="26">
        <f>'Bruker data input page'!L1925</f>
        <v>0</v>
      </c>
      <c r="F1248" s="26"/>
      <c r="G1248" s="26" t="str">
        <f>'Bruker data input page'!DK1248</f>
        <v>U1558D 20R1W 105/121</v>
      </c>
      <c r="H1248" s="26" t="str">
        <f>'Bruker data input page'!DL1248</f>
        <v>SHLF</v>
      </c>
      <c r="I1248" s="26">
        <f>'Bruker data input page'!DM1248</f>
        <v>0</v>
      </c>
      <c r="J1248" s="26">
        <f>'Bruker data input page'!DN1248</f>
        <v>0</v>
      </c>
      <c r="K1248" s="26">
        <f>'Bruker data input page'!DO1248</f>
        <v>0</v>
      </c>
      <c r="L1248" s="26">
        <f>'Bruker data input page'!DP1248</f>
        <v>0</v>
      </c>
      <c r="M1248" s="26">
        <f>'Bruker data input page'!DQ1248</f>
        <v>0</v>
      </c>
      <c r="N1248" s="26">
        <f>'Bruker data input page'!DR1248</f>
        <v>0</v>
      </c>
      <c r="O1248" s="26">
        <f>'Bruker data input page'!DS1248</f>
        <v>0</v>
      </c>
      <c r="P1248" s="21" t="str">
        <f>'Bruker data input page'!DT1248</f>
        <v>Spot analysis, Jryan</v>
      </c>
      <c r="Q1248" s="21">
        <f>'Bruker data input page'!A1248</f>
        <v>161</v>
      </c>
      <c r="R1248" s="27">
        <f>'Bruker data input page'!B1248</f>
        <v>44754.675000000003</v>
      </c>
      <c r="S1248" s="22">
        <f>'Bruker data input page'!Y1248*Calibrations!H$97+Calibrations!I$97</f>
        <v>45.572333051695665</v>
      </c>
      <c r="T1248" s="23">
        <f>Calibrations!O$97*('Bruker data input page'!AK1248/0.5993)^2+Calibrations!P$97*('Bruker data input page'!AK1248/0.5993)+Calibrations!Q$97</f>
        <v>1.0509275906917093</v>
      </c>
      <c r="U1248" s="22">
        <f>Calibrations!$V$97*'Bruker data input page'!W1248^2+Calibrations!$W$97*'Bruker data input page'!W1248+Calibrations!$X$97</f>
        <v>13.391321884948887</v>
      </c>
      <c r="V1248" s="23">
        <f>('Bruker data input page'!AS1248/0.69943)*Calibrations!AC$97+Calibrations!AD$97</f>
        <v>10.266251540638804</v>
      </c>
      <c r="W1248" s="23">
        <f>'Bruker data input page'!U1248*Calibrations!AQ$97+Calibrations!AR$97</f>
        <v>8.900675697020052</v>
      </c>
      <c r="X1248" s="23">
        <f>Calibrations!AJ$97*('Bruker data input page'!AQ1248/0.77446)^2+('Bruker data input page'!AQ1248/0.77446)*Calibrations!AK$97+Calibrations!AL$97</f>
        <v>0.17040270166766963</v>
      </c>
      <c r="Y1248" s="23">
        <f>('Bruker data input page'!AI1248/0.7147)*Calibrations!AX$97+Calibrations!AY$97</f>
        <v>11.685163448088172</v>
      </c>
      <c r="Z1248" s="23">
        <f>('Bruker data input page'!AG1248/0.8302)*Calibrations!BE$97+Calibrations!BF$97</f>
        <v>0.28589493343863231</v>
      </c>
      <c r="AA1248" s="23" t="e">
        <f>((('Bruker data input page'!AA1248/0.436)^2)*Calibrations!BK$97)+(('Bruker data input page'!AA1248/0.436)*Calibrations!BL$97)+Calibrations!BM$97</f>
        <v>#VALUE!</v>
      </c>
      <c r="AB1248" s="24">
        <f>'Bruker data input page'!AM1248*Calibrations!BS$97*10000+Calibrations!BT$97</f>
        <v>220.92169873366907</v>
      </c>
      <c r="AC1248" s="24">
        <f>Calibrations!CA$97*('Bruker data input page'!AO1248*10000)^2+('Bruker data input page'!AO1248*10000)*Calibrations!CB$97+Calibrations!CC$97</f>
        <v>394.6724013531076</v>
      </c>
      <c r="AD1248" s="24">
        <f>'Bruker data input page'!AW1248*10000*Calibrations!CI$97+Calibrations!CJ$97</f>
        <v>167.43820908704305</v>
      </c>
      <c r="AE1248" s="24">
        <f>'Bruker data input page'!AY1248*10000*Calibrations!CP$97+Calibrations!CQ$97</f>
        <v>109.08068833898909</v>
      </c>
      <c r="AF1248" s="24">
        <f>Calibrations!$CW$97*('Bruker data input page'!BA1248*10000)^2+('Bruker data input page'!BA1248*10000)*Calibrations!$CX$97+Calibrations!$CY$97</f>
        <v>76.810841432159478</v>
      </c>
      <c r="AG1248" s="24">
        <f>'Bruker data input page'!BI1248*10000*Calibrations!DD$97+Calibrations!DE$97</f>
        <v>5.2911678308829933</v>
      </c>
      <c r="AH1248" s="24">
        <f>('Bruker data input page'!BK1248*10000)*Calibrations!DK$97+Calibrations!DL$97</f>
        <v>90.546828555891409</v>
      </c>
      <c r="AI1248" s="24">
        <f>Calibrations!DR$97*('Bruker data input page'!BM1248*10000)^2+('Bruker data input page'!BM1248*10000)*Calibrations!DS$97+Calibrations!DT$97</f>
        <v>26.542141426048879</v>
      </c>
      <c r="AJ1248" s="24">
        <f>Calibrations!DY$97*('Bruker data input page'!BO1248*10000)^2+Calibrations!DZ$97*('Bruker data input page'!BO1248*10000)+Calibrations!EA$97</f>
        <v>65.836290647458924</v>
      </c>
      <c r="AK1248" s="21"/>
      <c r="AL1248" s="21"/>
    </row>
    <row r="1249" spans="2:38">
      <c r="B1249" s="27">
        <f>'Bruker data input page'!B1926</f>
        <v>0</v>
      </c>
      <c r="C1249" s="21">
        <f>'Bruker data input page'!G1926</f>
        <v>0</v>
      </c>
      <c r="D1249" s="21">
        <f>'Bruker data input page'!H1926</f>
        <v>0</v>
      </c>
      <c r="E1249" s="26">
        <f>'Bruker data input page'!L1926</f>
        <v>0</v>
      </c>
      <c r="F1249" s="26"/>
      <c r="G1249" s="26" t="str">
        <f>'Bruker data input page'!DK1249</f>
        <v>U1558D 26R1W 66/84</v>
      </c>
      <c r="H1249" s="26" t="str">
        <f>'Bruker data input page'!DL1249</f>
        <v>SHLF</v>
      </c>
      <c r="I1249" s="26">
        <f>'Bruker data input page'!DM1249</f>
        <v>0</v>
      </c>
      <c r="J1249" s="26">
        <f>'Bruker data input page'!DN1249</f>
        <v>0</v>
      </c>
      <c r="K1249" s="26">
        <f>'Bruker data input page'!DO1249</f>
        <v>0</v>
      </c>
      <c r="L1249" s="26">
        <f>'Bruker data input page'!DP1249</f>
        <v>0</v>
      </c>
      <c r="M1249" s="26">
        <f>'Bruker data input page'!DQ1249</f>
        <v>0</v>
      </c>
      <c r="N1249" s="26">
        <f>'Bruker data input page'!DR1249</f>
        <v>0</v>
      </c>
      <c r="O1249" s="26">
        <f>'Bruker data input page'!DS1249</f>
        <v>0</v>
      </c>
      <c r="P1249" s="21" t="str">
        <f>'Bruker data input page'!DT1249</f>
        <v>Spot analysis, Jryan</v>
      </c>
      <c r="Q1249" s="21">
        <f>'Bruker data input page'!A1249</f>
        <v>162</v>
      </c>
      <c r="R1249" s="27">
        <f>'Bruker data input page'!B1249</f>
        <v>44754.677083333336</v>
      </c>
      <c r="S1249" s="22">
        <f>'Bruker data input page'!Y1249*Calibrations!H$97+Calibrations!I$97</f>
        <v>46.986350733137371</v>
      </c>
      <c r="T1249" s="23">
        <f>Calibrations!O$97*('Bruker data input page'!AK1249/0.5993)^2+Calibrations!P$97*('Bruker data input page'!AK1249/0.5993)+Calibrations!Q$97</f>
        <v>1.4230938934774893</v>
      </c>
      <c r="U1249" s="22">
        <f>Calibrations!$V$97*'Bruker data input page'!W1249^2+Calibrations!$W$97*'Bruker data input page'!W1249+Calibrations!$X$97</f>
        <v>13.485335776478179</v>
      </c>
      <c r="V1249" s="23">
        <f>('Bruker data input page'!AS1249/0.69943)*Calibrations!AC$97+Calibrations!AD$97</f>
        <v>11.016927385842616</v>
      </c>
      <c r="W1249" s="23">
        <f>'Bruker data input page'!U1249*Calibrations!AQ$97+Calibrations!AR$97</f>
        <v>6.7022568158008822</v>
      </c>
      <c r="X1249" s="23">
        <f>Calibrations!AJ$97*('Bruker data input page'!AQ1249/0.77446)^2+('Bruker data input page'!AQ1249/0.77446)*Calibrations!AK$97+Calibrations!AL$97</f>
        <v>0.188134122189486</v>
      </c>
      <c r="Y1249" s="23">
        <f>('Bruker data input page'!AI1249/0.7147)*Calibrations!AX$97+Calibrations!AY$97</f>
        <v>12.141455148570618</v>
      </c>
      <c r="Z1249" s="23">
        <f>('Bruker data input page'!AG1249/0.8302)*Calibrations!BE$97+Calibrations!BF$97</f>
        <v>0.47077307428332982</v>
      </c>
      <c r="AA1249" s="23">
        <f>((('Bruker data input page'!AA1249/0.436)^2)*Calibrations!BK$97)+(('Bruker data input page'!AA1249/0.436)*Calibrations!BL$97)+Calibrations!BM$97</f>
        <v>0.11739064224368255</v>
      </c>
      <c r="AB1249" s="24">
        <f>'Bruker data input page'!AM1249*Calibrations!BS$97*10000+Calibrations!BT$97</f>
        <v>229.49637323315631</v>
      </c>
      <c r="AC1249" s="24">
        <f>Calibrations!CA$97*('Bruker data input page'!AO1249*10000)^2+('Bruker data input page'!AO1249*10000)*Calibrations!CB$97+Calibrations!CC$97</f>
        <v>332.7469119888267</v>
      </c>
      <c r="AD1249" s="24">
        <f>'Bruker data input page'!AW1249*10000*Calibrations!CI$97+Calibrations!CJ$97</f>
        <v>92.310070778552628</v>
      </c>
      <c r="AE1249" s="24">
        <f>'Bruker data input page'!AY1249*10000*Calibrations!CP$97+Calibrations!CQ$97</f>
        <v>85.437579165723207</v>
      </c>
      <c r="AF1249" s="24">
        <f>Calibrations!$CW$97*('Bruker data input page'!BA1249*10000)^2+('Bruker data input page'!BA1249*10000)*Calibrations!$CX$97+Calibrations!$CY$97</f>
        <v>84.74789725500014</v>
      </c>
      <c r="AG1249" s="24">
        <f>'Bruker data input page'!BI1249*10000*Calibrations!DD$97+Calibrations!DE$97</f>
        <v>8.6813975200339613</v>
      </c>
      <c r="AH1249" s="24">
        <f>('Bruker data input page'!BK1249*10000)*Calibrations!DK$97+Calibrations!DL$97</f>
        <v>87.567295722650243</v>
      </c>
      <c r="AI1249" s="24">
        <f>Calibrations!DR$97*('Bruker data input page'!BM1249*10000)^2+('Bruker data input page'!BM1249*10000)*Calibrations!DS$97+Calibrations!DT$97</f>
        <v>33.965005219574827</v>
      </c>
      <c r="AJ1249" s="24">
        <f>Calibrations!DY$97*('Bruker data input page'!BO1249*10000)^2+Calibrations!DZ$97*('Bruker data input page'!BO1249*10000)+Calibrations!EA$97</f>
        <v>91.400756067273065</v>
      </c>
      <c r="AK1249" s="21"/>
      <c r="AL1249" s="21"/>
    </row>
    <row r="1250" spans="2:38">
      <c r="B1250" s="27">
        <f>'Bruker data input page'!B1927</f>
        <v>0</v>
      </c>
      <c r="C1250" s="21">
        <f>'Bruker data input page'!G1927</f>
        <v>0</v>
      </c>
      <c r="D1250" s="21">
        <f>'Bruker data input page'!H1927</f>
        <v>0</v>
      </c>
      <c r="E1250" s="26">
        <f>'Bruker data input page'!L1927</f>
        <v>0</v>
      </c>
      <c r="F1250" s="26"/>
      <c r="G1250" s="26" t="str">
        <f>'Bruker data input page'!DK1250</f>
        <v>U1558D 26R1W 66/84</v>
      </c>
      <c r="H1250" s="26" t="str">
        <f>'Bruker data input page'!DL1250</f>
        <v>SHLF</v>
      </c>
      <c r="I1250" s="26">
        <f>'Bruker data input page'!DM1250</f>
        <v>0</v>
      </c>
      <c r="J1250" s="26">
        <f>'Bruker data input page'!DN1250</f>
        <v>0</v>
      </c>
      <c r="K1250" s="26">
        <f>'Bruker data input page'!DO1250</f>
        <v>0</v>
      </c>
      <c r="L1250" s="26">
        <f>'Bruker data input page'!DP1250</f>
        <v>0</v>
      </c>
      <c r="M1250" s="26">
        <f>'Bruker data input page'!DQ1250</f>
        <v>0</v>
      </c>
      <c r="N1250" s="26">
        <f>'Bruker data input page'!DR1250</f>
        <v>0</v>
      </c>
      <c r="O1250" s="26">
        <f>'Bruker data input page'!DS1250</f>
        <v>0</v>
      </c>
      <c r="P1250" s="21" t="str">
        <f>'Bruker data input page'!DT1250</f>
        <v>Spot analysis, Jryan</v>
      </c>
      <c r="Q1250" s="21">
        <f>'Bruker data input page'!A1250</f>
        <v>163</v>
      </c>
      <c r="R1250" s="27">
        <f>'Bruker data input page'!B1250</f>
        <v>44754.678472222222</v>
      </c>
      <c r="S1250" s="22">
        <f>'Bruker data input page'!Y1250*Calibrations!H$97+Calibrations!I$97</f>
        <v>47.470521983610013</v>
      </c>
      <c r="T1250" s="23">
        <f>Calibrations!O$97*('Bruker data input page'!AK1250/0.5993)^2+Calibrations!P$97*('Bruker data input page'!AK1250/0.5993)+Calibrations!Q$97</f>
        <v>1.4352708002747316</v>
      </c>
      <c r="U1250" s="22">
        <f>Calibrations!$V$97*'Bruker data input page'!W1250^2+Calibrations!$W$97*'Bruker data input page'!W1250+Calibrations!$X$97</f>
        <v>14.093327984344908</v>
      </c>
      <c r="V1250" s="23">
        <f>('Bruker data input page'!AS1250/0.69943)*Calibrations!AC$97+Calibrations!AD$97</f>
        <v>10.987999884905889</v>
      </c>
      <c r="W1250" s="23">
        <f>'Bruker data input page'!U1250*Calibrations!AQ$97+Calibrations!AR$97</f>
        <v>7.1214083534390102</v>
      </c>
      <c r="X1250" s="23">
        <f>Calibrations!AJ$97*('Bruker data input page'!AQ1250/0.77446)^2+('Bruker data input page'!AQ1250/0.77446)*Calibrations!AK$97+Calibrations!AL$97</f>
        <v>0.18704321356620612</v>
      </c>
      <c r="Y1250" s="23">
        <f>('Bruker data input page'!AI1250/0.7147)*Calibrations!AX$97+Calibrations!AY$97</f>
        <v>12.122119464232522</v>
      </c>
      <c r="Z1250" s="23">
        <f>('Bruker data input page'!AG1250/0.8302)*Calibrations!BE$97+Calibrations!BF$97</f>
        <v>0.47937556736753206</v>
      </c>
      <c r="AA1250" s="23">
        <f>((('Bruker data input page'!AA1250/0.436)^2)*Calibrations!BK$97)+(('Bruker data input page'!AA1250/0.436)*Calibrations!BL$97)+Calibrations!BM$97</f>
        <v>7.5758621798797957E-2</v>
      </c>
      <c r="AB1250" s="24">
        <f>'Bruker data input page'!AM1250*Calibrations!BS$97*10000+Calibrations!BT$97</f>
        <v>258.65026653141285</v>
      </c>
      <c r="AC1250" s="24">
        <f>Calibrations!CA$97*('Bruker data input page'!AO1250*10000)^2+('Bruker data input page'!AO1250*10000)*Calibrations!CB$97+Calibrations!CC$97</f>
        <v>346.57518591698965</v>
      </c>
      <c r="AD1250" s="24">
        <f>'Bruker data input page'!AW1250*10000*Calibrations!CI$97+Calibrations!CJ$97</f>
        <v>96.264183321104753</v>
      </c>
      <c r="AE1250" s="24">
        <f>'Bruker data input page'!AY1250*10000*Calibrations!CP$97+Calibrations!CQ$97</f>
        <v>85.437579165723207</v>
      </c>
      <c r="AF1250" s="24">
        <f>Calibrations!$CW$97*('Bruker data input page'!BA1250*10000)^2+('Bruker data input page'!BA1250*10000)*Calibrations!$CX$97+Calibrations!$CY$97</f>
        <v>93.737902704208523</v>
      </c>
      <c r="AG1250" s="24">
        <f>'Bruker data input page'!BI1250*10000*Calibrations!DD$97+Calibrations!DE$97</f>
        <v>8.6813975200339613</v>
      </c>
      <c r="AH1250" s="24">
        <f>('Bruker data input page'!BK1250*10000)*Calibrations!DK$97+Calibrations!DL$97</f>
        <v>90.546828555891409</v>
      </c>
      <c r="AI1250" s="24">
        <f>Calibrations!DR$97*('Bruker data input page'!BM1250*10000)^2+('Bruker data input page'!BM1250*10000)*Calibrations!DS$97+Calibrations!DT$97</f>
        <v>31.845636216163818</v>
      </c>
      <c r="AJ1250" s="24">
        <f>Calibrations!DY$97*('Bruker data input page'!BO1250*10000)^2+Calibrations!DZ$97*('Bruker data input page'!BO1250*10000)+Calibrations!EA$97</f>
        <v>85.460626523355529</v>
      </c>
      <c r="AK1250" s="21"/>
      <c r="AL1250" s="21"/>
    </row>
    <row r="1251" spans="2:38">
      <c r="B1251" s="27">
        <f>'Bruker data input page'!B1928</f>
        <v>0</v>
      </c>
      <c r="C1251" s="21">
        <f>'Bruker data input page'!G1928</f>
        <v>0</v>
      </c>
      <c r="D1251" s="21">
        <f>'Bruker data input page'!H1928</f>
        <v>0</v>
      </c>
      <c r="E1251" s="26">
        <f>'Bruker data input page'!L1928</f>
        <v>0</v>
      </c>
      <c r="F1251" s="26"/>
      <c r="G1251" s="26" t="str">
        <f>'Bruker data input page'!DK1251</f>
        <v>U1558D 26R1W 66/84</v>
      </c>
      <c r="H1251" s="26" t="str">
        <f>'Bruker data input page'!DL1251</f>
        <v>SHLF</v>
      </c>
      <c r="I1251" s="26">
        <f>'Bruker data input page'!DM1251</f>
        <v>0</v>
      </c>
      <c r="J1251" s="26">
        <f>'Bruker data input page'!DN1251</f>
        <v>0</v>
      </c>
      <c r="K1251" s="26">
        <f>'Bruker data input page'!DO1251</f>
        <v>0</v>
      </c>
      <c r="L1251" s="26">
        <f>'Bruker data input page'!DP1251</f>
        <v>0</v>
      </c>
      <c r="M1251" s="26">
        <f>'Bruker data input page'!DQ1251</f>
        <v>0</v>
      </c>
      <c r="N1251" s="26">
        <f>'Bruker data input page'!DR1251</f>
        <v>0</v>
      </c>
      <c r="O1251" s="26">
        <f>'Bruker data input page'!DS1251</f>
        <v>0</v>
      </c>
      <c r="P1251" s="21" t="str">
        <f>'Bruker data input page'!DT1251</f>
        <v>Spot analysis, Jryan</v>
      </c>
      <c r="Q1251" s="21">
        <f>'Bruker data input page'!A1251</f>
        <v>164</v>
      </c>
      <c r="R1251" s="27">
        <f>'Bruker data input page'!B1251</f>
        <v>44754.679861111108</v>
      </c>
      <c r="S1251" s="22">
        <f>'Bruker data input page'!Y1251*Calibrations!H$97+Calibrations!I$97</f>
        <v>47.711360051023028</v>
      </c>
      <c r="T1251" s="23">
        <f>Calibrations!O$97*('Bruker data input page'!AK1251/0.5993)^2+Calibrations!P$97*('Bruker data input page'!AK1251/0.5993)+Calibrations!Q$97</f>
        <v>1.4345652312947548</v>
      </c>
      <c r="U1251" s="22">
        <f>Calibrations!$V$97*'Bruker data input page'!W1251^2+Calibrations!$W$97*'Bruker data input page'!W1251+Calibrations!$X$97</f>
        <v>13.850235757162871</v>
      </c>
      <c r="V1251" s="23">
        <f>('Bruker data input page'!AS1251/0.69943)*Calibrations!AC$97+Calibrations!AD$97</f>
        <v>11.012034176728941</v>
      </c>
      <c r="W1251" s="23">
        <f>'Bruker data input page'!U1251*Calibrations!AQ$97+Calibrations!AR$97</f>
        <v>6.6268559395652415</v>
      </c>
      <c r="X1251" s="23">
        <f>Calibrations!AJ$97*('Bruker data input page'!AQ1251/0.77446)^2+('Bruker data input page'!AQ1251/0.77446)*Calibrations!AK$97+Calibrations!AL$97</f>
        <v>0.18905201174442804</v>
      </c>
      <c r="Y1251" s="23">
        <f>('Bruker data input page'!AI1251/0.7147)*Calibrations!AX$97+Calibrations!AY$97</f>
        <v>12.077358116237246</v>
      </c>
      <c r="Z1251" s="23">
        <f>('Bruker data input page'!AG1251/0.8302)*Calibrations!BE$97+Calibrations!BF$97</f>
        <v>0.4727350463902531</v>
      </c>
      <c r="AA1251" s="23">
        <f>((('Bruker data input page'!AA1251/0.436)^2)*Calibrations!BK$97)+(('Bruker data input page'!AA1251/0.436)*Calibrations!BL$97)+Calibrations!BM$97</f>
        <v>0.10423701089884578</v>
      </c>
      <c r="AB1251" s="24">
        <f>'Bruker data input page'!AM1251*Calibrations!BS$97*10000+Calibrations!BT$97</f>
        <v>304.95350882864398</v>
      </c>
      <c r="AC1251" s="24">
        <f>Calibrations!CA$97*('Bruker data input page'!AO1251*10000)^2+('Bruker data input page'!AO1251*10000)*Calibrations!CB$97+Calibrations!CC$97</f>
        <v>360.36443336914488</v>
      </c>
      <c r="AD1251" s="24">
        <f>'Bruker data input page'!AW1251*10000*Calibrations!CI$97+Calibrations!CJ$97</f>
        <v>93.298598914190649</v>
      </c>
      <c r="AE1251" s="24">
        <f>'Bruker data input page'!AY1251*10000*Calibrations!CP$97+Calibrations!CQ$97</f>
        <v>89.549424239334655</v>
      </c>
      <c r="AF1251" s="24">
        <f>Calibrations!$CW$97*('Bruker data input page'!BA1251*10000)^2+('Bruker data input page'!BA1251*10000)*Calibrations!$CX$97+Calibrations!$CY$97</f>
        <v>98.744550955690315</v>
      </c>
      <c r="AG1251" s="24">
        <f>'Bruker data input page'!BI1251*10000*Calibrations!DD$97+Calibrations!DE$97</f>
        <v>7.5513209569836386</v>
      </c>
      <c r="AH1251" s="24">
        <f>('Bruker data input page'!BK1251*10000)*Calibrations!DK$97+Calibrations!DL$97</f>
        <v>87.567295722650243</v>
      </c>
      <c r="AI1251" s="24">
        <f>Calibrations!DR$97*('Bruker data input page'!BM1251*10000)^2+('Bruker data input page'!BM1251*10000)*Calibrations!DS$97+Calibrations!DT$97</f>
        <v>31.845636216163818</v>
      </c>
      <c r="AJ1251" s="24">
        <f>Calibrations!DY$97*('Bruker data input page'!BO1251*10000)^2+Calibrations!DZ$97*('Bruker data input page'!BO1251*10000)+Calibrations!EA$97</f>
        <v>86.310144870152669</v>
      </c>
      <c r="AK1251" s="21"/>
      <c r="AL1251" s="21"/>
    </row>
    <row r="1252" spans="2:38">
      <c r="B1252" s="27">
        <f>'Bruker data input page'!B1929</f>
        <v>0</v>
      </c>
      <c r="C1252" s="21">
        <f>'Bruker data input page'!G1929</f>
        <v>0</v>
      </c>
      <c r="D1252" s="21">
        <f>'Bruker data input page'!H1929</f>
        <v>0</v>
      </c>
      <c r="E1252" s="26">
        <f>'Bruker data input page'!L1929</f>
        <v>0</v>
      </c>
      <c r="F1252" s="26"/>
      <c r="G1252" s="26" t="str">
        <f>'Bruker data input page'!DK1252</f>
        <v>U1558D 25R1W 102/104</v>
      </c>
      <c r="H1252" s="26" t="str">
        <f>'Bruker data input page'!DL1252</f>
        <v>SHLF</v>
      </c>
      <c r="I1252" s="26">
        <f>'Bruker data input page'!DM1252</f>
        <v>0</v>
      </c>
      <c r="J1252" s="26">
        <f>'Bruker data input page'!DN1252</f>
        <v>0</v>
      </c>
      <c r="K1252" s="26">
        <f>'Bruker data input page'!DO1252</f>
        <v>0</v>
      </c>
      <c r="L1252" s="26">
        <f>'Bruker data input page'!DP1252</f>
        <v>0</v>
      </c>
      <c r="M1252" s="26">
        <f>'Bruker data input page'!DQ1252</f>
        <v>0</v>
      </c>
      <c r="N1252" s="26">
        <f>'Bruker data input page'!DR1252</f>
        <v>0</v>
      </c>
      <c r="O1252" s="26">
        <f>'Bruker data input page'!DS1252</f>
        <v>0</v>
      </c>
      <c r="P1252" s="21" t="str">
        <f>'Bruker data input page'!DT1252</f>
        <v>Spot analysis, Jryan</v>
      </c>
      <c r="Q1252" s="21">
        <f>'Bruker data input page'!A1252</f>
        <v>165</v>
      </c>
      <c r="R1252" s="27">
        <f>'Bruker data input page'!B1252</f>
        <v>44754.681250000001</v>
      </c>
      <c r="S1252" s="22">
        <f>'Bruker data input page'!Y1252*Calibrations!H$97+Calibrations!I$97</f>
        <v>45.713010048152015</v>
      </c>
      <c r="T1252" s="23">
        <f>Calibrations!O$97*('Bruker data input page'!AK1252/0.5993)^2+Calibrations!P$97*('Bruker data input page'!AK1252/0.5993)+Calibrations!Q$97</f>
        <v>1.3086664276373614</v>
      </c>
      <c r="U1252" s="22">
        <f>Calibrations!$V$97*'Bruker data input page'!W1252^2+Calibrations!$W$97*'Bruker data input page'!W1252+Calibrations!$X$97</f>
        <v>13.820335645951253</v>
      </c>
      <c r="V1252" s="23">
        <f>('Bruker data input page'!AS1252/0.69943)*Calibrations!AC$97+Calibrations!AD$97</f>
        <v>11.154081158940627</v>
      </c>
      <c r="W1252" s="23">
        <f>'Bruker data input page'!U1252*Calibrations!AQ$97+Calibrations!AR$97</f>
        <v>6.6204758654222253</v>
      </c>
      <c r="X1252" s="23">
        <f>Calibrations!AJ$97*('Bruker data input page'!AQ1252/0.77446)^2+('Bruker data input page'!AQ1252/0.77446)*Calibrations!AK$97+Calibrations!AL$97</f>
        <v>0.17342750138076851</v>
      </c>
      <c r="Y1252" s="23">
        <f>('Bruker data input page'!AI1252/0.7147)*Calibrations!AX$97+Calibrations!AY$97</f>
        <v>11.977025706955324</v>
      </c>
      <c r="Z1252" s="23">
        <f>('Bruker data input page'!AG1252/0.8302)*Calibrations!BE$97+Calibrations!BF$97</f>
        <v>0.36195908281473638</v>
      </c>
      <c r="AA1252" s="23">
        <f>((('Bruker data input page'!AA1252/0.436)^2)*Calibrations!BK$97)+(('Bruker data input page'!AA1252/0.436)*Calibrations!BL$97)+Calibrations!BM$97</f>
        <v>9.0237442327412015E-2</v>
      </c>
      <c r="AB1252" s="24">
        <f>'Bruker data input page'!AM1252*Calibrations!BS$97*10000+Calibrations!BT$97</f>
        <v>299.8087041289516</v>
      </c>
      <c r="AC1252" s="24">
        <f>Calibrations!CA$97*('Bruker data input page'!AO1252*10000)^2+('Bruker data input page'!AO1252*10000)*Calibrations!CB$97+Calibrations!CC$97</f>
        <v>314.58515103291711</v>
      </c>
      <c r="AD1252" s="24">
        <f>'Bruker data input page'!AW1252*10000*Calibrations!CI$97+Calibrations!CJ$97</f>
        <v>94.287127049828698</v>
      </c>
      <c r="AE1252" s="24">
        <f>'Bruker data input page'!AY1252*10000*Calibrations!CP$97+Calibrations!CQ$97</f>
        <v>89.549424239334655</v>
      </c>
      <c r="AF1252" s="24">
        <f>Calibrations!$CW$97*('Bruker data input page'!BA1252*10000)^2+('Bruker data input page'!BA1252*10000)*Calibrations!$CX$97+Calibrations!$CY$97</f>
        <v>88.636347020367126</v>
      </c>
      <c r="AG1252" s="24">
        <f>'Bruker data input page'!BI1252*10000*Calibrations!DD$97+Calibrations!DE$97</f>
        <v>5.2911678308829933</v>
      </c>
      <c r="AH1252" s="24">
        <f>('Bruker data input page'!BK1252*10000)*Calibrations!DK$97+Calibrations!DL$97</f>
        <v>93.526361389132575</v>
      </c>
      <c r="AI1252" s="24">
        <f>Calibrations!DR$97*('Bruker data input page'!BM1252*10000)^2+('Bruker data input page'!BM1252*10000)*Calibrations!DS$97+Calibrations!DT$97</f>
        <v>32.905465640200383</v>
      </c>
      <c r="AJ1252" s="24">
        <f>Calibrations!DY$97*('Bruker data input page'!BO1252*10000)^2+Calibrations!DZ$97*('Bruker data input page'!BO1252*10000)+Calibrations!EA$97</f>
        <v>82.910214659060614</v>
      </c>
      <c r="AK1252" s="21"/>
      <c r="AL1252" s="21"/>
    </row>
    <row r="1253" spans="2:38">
      <c r="B1253" s="27">
        <f>'Bruker data input page'!B1930</f>
        <v>0</v>
      </c>
      <c r="C1253" s="21">
        <f>'Bruker data input page'!G1930</f>
        <v>0</v>
      </c>
      <c r="D1253" s="21">
        <f>'Bruker data input page'!H1930</f>
        <v>0</v>
      </c>
      <c r="E1253" s="26">
        <f>'Bruker data input page'!L1930</f>
        <v>0</v>
      </c>
      <c r="F1253" s="26"/>
      <c r="G1253" s="26" t="str">
        <f>'Bruker data input page'!DK1253</f>
        <v>U1558D 25R1W 102/104</v>
      </c>
      <c r="H1253" s="26" t="str">
        <f>'Bruker data input page'!DL1253</f>
        <v>SHLF</v>
      </c>
      <c r="I1253" s="26">
        <f>'Bruker data input page'!DM1253</f>
        <v>0</v>
      </c>
      <c r="J1253" s="26">
        <f>'Bruker data input page'!DN1253</f>
        <v>0</v>
      </c>
      <c r="K1253" s="26">
        <f>'Bruker data input page'!DO1253</f>
        <v>0</v>
      </c>
      <c r="L1253" s="26">
        <f>'Bruker data input page'!DP1253</f>
        <v>0</v>
      </c>
      <c r="M1253" s="26">
        <f>'Bruker data input page'!DQ1253</f>
        <v>0</v>
      </c>
      <c r="N1253" s="26">
        <f>'Bruker data input page'!DR1253</f>
        <v>0</v>
      </c>
      <c r="O1253" s="26">
        <f>'Bruker data input page'!DS1253</f>
        <v>0</v>
      </c>
      <c r="P1253" s="21" t="str">
        <f>'Bruker data input page'!DT1253</f>
        <v>Spot analysis, Jryan</v>
      </c>
      <c r="Q1253" s="21">
        <f>'Bruker data input page'!A1253</f>
        <v>166</v>
      </c>
      <c r="R1253" s="27">
        <f>'Bruker data input page'!B1253</f>
        <v>44754.682638888888</v>
      </c>
      <c r="S1253" s="22">
        <f>'Bruker data input page'!Y1253*Calibrations!H$97+Calibrations!I$97</f>
        <v>46.186131500761114</v>
      </c>
      <c r="T1253" s="23">
        <f>Calibrations!O$97*('Bruker data input page'!AK1253/0.5993)^2+Calibrations!P$97*('Bruker data input page'!AK1253/0.5993)+Calibrations!Q$97</f>
        <v>1.2931490743003267</v>
      </c>
      <c r="U1253" s="22">
        <f>Calibrations!$V$97*'Bruker data input page'!W1253^2+Calibrations!$W$97*'Bruker data input page'!W1253+Calibrations!$X$97</f>
        <v>13.749857311330848</v>
      </c>
      <c r="V1253" s="23">
        <f>('Bruker data input page'!AS1253/0.69943)*Calibrations!AC$97+Calibrations!AD$97</f>
        <v>11.084856641773635</v>
      </c>
      <c r="W1253" s="23">
        <f>'Bruker data input page'!U1253*Calibrations!AQ$97+Calibrations!AR$97</f>
        <v>7.6782148241022075</v>
      </c>
      <c r="X1253" s="23">
        <f>Calibrations!AJ$97*('Bruker data input page'!AQ1253/0.77446)^2+('Bruker data input page'!AQ1253/0.77446)*Calibrations!AK$97+Calibrations!AL$97</f>
        <v>0.16950471672522277</v>
      </c>
      <c r="Y1253" s="23">
        <f>('Bruker data input page'!AI1253/0.7147)*Calibrations!AX$97+Calibrations!AY$97</f>
        <v>11.937745340347224</v>
      </c>
      <c r="Z1253" s="23">
        <f>('Bruker data input page'!AG1253/0.8302)*Calibrations!BE$97+Calibrations!BF$97</f>
        <v>0.3521492222801198</v>
      </c>
      <c r="AA1253" s="23">
        <f>((('Bruker data input page'!AA1253/0.436)^2)*Calibrations!BK$97)+(('Bruker data input page'!AA1253/0.436)*Calibrations!BL$97)+Calibrations!BM$97</f>
        <v>0.14860551576975456</v>
      </c>
      <c r="AB1253" s="24">
        <f>'Bruker data input page'!AM1253*Calibrations!BS$97*10000+Calibrations!BT$97</f>
        <v>319.53045547777225</v>
      </c>
      <c r="AC1253" s="24">
        <f>Calibrations!CA$97*('Bruker data input page'!AO1253*10000)^2+('Bruker data input page'!AO1253*10000)*Calibrations!CB$97+Calibrations!CC$97</f>
        <v>315.47705883571075</v>
      </c>
      <c r="AD1253" s="24">
        <f>'Bruker data input page'!AW1253*10000*Calibrations!CI$97+Calibrations!CJ$97</f>
        <v>83.413317557810331</v>
      </c>
      <c r="AE1253" s="24">
        <f>'Bruker data input page'!AY1253*10000*Calibrations!CP$97+Calibrations!CQ$97</f>
        <v>96.74515311815469</v>
      </c>
      <c r="AF1253" s="24">
        <f>Calibrations!$CW$97*('Bruker data input page'!BA1253*10000)^2+('Bruker data input page'!BA1253*10000)*Calibrations!$CX$97+Calibrations!$CY$97</f>
        <v>89.920633513111184</v>
      </c>
      <c r="AG1253" s="24">
        <f>'Bruker data input page'!BI1253*10000*Calibrations!DD$97+Calibrations!DE$97</f>
        <v>6.421244393933315</v>
      </c>
      <c r="AH1253" s="24">
        <f>('Bruker data input page'!BK1253*10000)*Calibrations!DK$97+Calibrations!DL$97</f>
        <v>93.526361389132575</v>
      </c>
      <c r="AI1253" s="24">
        <f>Calibrations!DR$97*('Bruker data input page'!BM1253*10000)^2+('Bruker data input page'!BM1253*10000)*Calibrations!DS$97+Calibrations!DT$97</f>
        <v>31.845636216163818</v>
      </c>
      <c r="AJ1253" s="24">
        <f>Calibrations!DY$97*('Bruker data input page'!BO1253*10000)^2+Calibrations!DZ$97*('Bruker data input page'!BO1253*10000)+Calibrations!EA$97</f>
        <v>84.610798705907811</v>
      </c>
      <c r="AK1253" s="21"/>
      <c r="AL1253" s="21"/>
    </row>
    <row r="1254" spans="2:38">
      <c r="B1254" s="27">
        <f>'Bruker data input page'!B1931</f>
        <v>0</v>
      </c>
      <c r="C1254" s="21">
        <f>'Bruker data input page'!G1931</f>
        <v>0</v>
      </c>
      <c r="D1254" s="21">
        <f>'Bruker data input page'!H1931</f>
        <v>0</v>
      </c>
      <c r="E1254" s="26">
        <f>'Bruker data input page'!L1931</f>
        <v>0</v>
      </c>
      <c r="F1254" s="26"/>
      <c r="G1254" s="26" t="str">
        <f>'Bruker data input page'!DK1254</f>
        <v>U1558D 25R1W 102/104</v>
      </c>
      <c r="H1254" s="26" t="str">
        <f>'Bruker data input page'!DL1254</f>
        <v>SHLF</v>
      </c>
      <c r="I1254" s="26">
        <f>'Bruker data input page'!DM1254</f>
        <v>0</v>
      </c>
      <c r="J1254" s="26">
        <f>'Bruker data input page'!DN1254</f>
        <v>0</v>
      </c>
      <c r="K1254" s="26">
        <f>'Bruker data input page'!DO1254</f>
        <v>0</v>
      </c>
      <c r="L1254" s="26">
        <f>'Bruker data input page'!DP1254</f>
        <v>0</v>
      </c>
      <c r="M1254" s="26">
        <f>'Bruker data input page'!DQ1254</f>
        <v>0</v>
      </c>
      <c r="N1254" s="26">
        <f>'Bruker data input page'!DR1254</f>
        <v>0</v>
      </c>
      <c r="O1254" s="26">
        <f>'Bruker data input page'!DS1254</f>
        <v>0</v>
      </c>
      <c r="P1254" s="21" t="str">
        <f>'Bruker data input page'!DT1254</f>
        <v>Spot analysis, Jryan</v>
      </c>
      <c r="Q1254" s="21">
        <f>'Bruker data input page'!A1254</f>
        <v>167</v>
      </c>
      <c r="R1254" s="27">
        <f>'Bruker data input page'!B1254</f>
        <v>44754.684027777781</v>
      </c>
      <c r="S1254" s="22">
        <f>'Bruker data input page'!Y1254*Calibrations!H$97+Calibrations!I$97</f>
        <v>46.230330692215297</v>
      </c>
      <c r="T1254" s="23">
        <f>Calibrations!O$97*('Bruker data input page'!AK1254/0.5993)^2+Calibrations!P$97*('Bruker data input page'!AK1254/0.5993)+Calibrations!Q$97</f>
        <v>1.2936844836900012</v>
      </c>
      <c r="U1254" s="22">
        <f>Calibrations!$V$97*'Bruker data input page'!W1254^2+Calibrations!$W$97*'Bruker data input page'!W1254+Calibrations!$X$97</f>
        <v>13.680229406506111</v>
      </c>
      <c r="V1254" s="23">
        <f>('Bruker data input page'!AS1254/0.69943)*Calibrations!AC$97+Calibrations!AD$97</f>
        <v>11.121987463871523</v>
      </c>
      <c r="W1254" s="23">
        <f>'Bruker data input page'!U1254*Calibrations!AQ$97+Calibrations!AR$97</f>
        <v>6.1446770028173203</v>
      </c>
      <c r="X1254" s="23">
        <f>Calibrations!AJ$97*('Bruker data input page'!AQ1254/0.77446)^2+('Bruker data input page'!AQ1254/0.77446)*Calibrations!AK$97+Calibrations!AL$97</f>
        <v>0.17030336594703782</v>
      </c>
      <c r="Y1254" s="23">
        <f>('Bruker data input page'!AI1254/0.7147)*Calibrations!AX$97+Calibrations!AY$97</f>
        <v>11.988748917144559</v>
      </c>
      <c r="Z1254" s="23">
        <f>('Bruker data input page'!AG1254/0.8302)*Calibrations!BE$97+Calibrations!BF$97</f>
        <v>0.35350751066183594</v>
      </c>
      <c r="AA1254" s="23">
        <f>((('Bruker data input page'!AA1254/0.436)^2)*Calibrations!BK$97)+(('Bruker data input page'!AA1254/0.436)*Calibrations!BL$97)+Calibrations!BM$97</f>
        <v>8.4915033866103426E-2</v>
      </c>
      <c r="AB1254" s="24">
        <f>'Bruker data input page'!AM1254*Calibrations!BS$97*10000+Calibrations!BT$97</f>
        <v>286.08922492977206</v>
      </c>
      <c r="AC1254" s="24">
        <f>Calibrations!CA$97*('Bruker data input page'!AO1254*10000)^2+('Bruker data input page'!AO1254*10000)*Calibrations!CB$97+Calibrations!CC$97</f>
        <v>348.93428342240611</v>
      </c>
      <c r="AD1254" s="24">
        <f>'Bruker data input page'!AW1254*10000*Calibrations!CI$97+Calibrations!CJ$97</f>
        <v>78.470676879620171</v>
      </c>
      <c r="AE1254" s="24">
        <f>'Bruker data input page'!AY1254*10000*Calibrations!CP$97+Calibrations!CQ$97</f>
        <v>80.297772823708883</v>
      </c>
      <c r="AF1254" s="24">
        <f>Calibrations!$CW$97*('Bruker data input page'!BA1254*10000)^2+('Bruker data input page'!BA1254*10000)*Calibrations!$CX$97+Calibrations!$CY$97</f>
        <v>87.346128813100606</v>
      </c>
      <c r="AG1254" s="24">
        <f>'Bruker data input page'!BI1254*10000*Calibrations!DD$97+Calibrations!DE$97</f>
        <v>6.421244393933315</v>
      </c>
      <c r="AH1254" s="24">
        <f>('Bruker data input page'!BK1254*10000)*Calibrations!DK$97+Calibrations!DL$97</f>
        <v>93.526361389132575</v>
      </c>
      <c r="AI1254" s="24">
        <f>Calibrations!DR$97*('Bruker data input page'!BM1254*10000)^2+('Bruker data input page'!BM1254*10000)*Calibrations!DS$97+Calibrations!DT$97</f>
        <v>31.845636216163818</v>
      </c>
      <c r="AJ1254" s="24">
        <f>Calibrations!DY$97*('Bruker data input page'!BO1254*10000)^2+Calibrations!DZ$97*('Bruker data input page'!BO1254*10000)+Calibrations!EA$97</f>
        <v>85.460626523355529</v>
      </c>
      <c r="AK1254" s="21"/>
      <c r="AL1254" s="21"/>
    </row>
    <row r="1255" spans="2:38">
      <c r="B1255" s="27">
        <f>'Bruker data input page'!B1932</f>
        <v>0</v>
      </c>
      <c r="C1255" s="21">
        <f>'Bruker data input page'!G1932</f>
        <v>0</v>
      </c>
      <c r="D1255" s="21">
        <f>'Bruker data input page'!H1932</f>
        <v>0</v>
      </c>
      <c r="E1255" s="26">
        <f>'Bruker data input page'!L1932</f>
        <v>0</v>
      </c>
      <c r="F1255" s="26"/>
      <c r="G1255" s="26" t="str">
        <f>'Bruker data input page'!DK1255</f>
        <v>U1558D 27R1W 29/33</v>
      </c>
      <c r="H1255" s="26" t="str">
        <f>'Bruker data input page'!DL1255</f>
        <v>SHLF</v>
      </c>
      <c r="I1255" s="26">
        <f>'Bruker data input page'!DM1255</f>
        <v>0</v>
      </c>
      <c r="J1255" s="26">
        <f>'Bruker data input page'!DN1255</f>
        <v>0</v>
      </c>
      <c r="K1255" s="26">
        <f>'Bruker data input page'!DO1255</f>
        <v>0</v>
      </c>
      <c r="L1255" s="26">
        <f>'Bruker data input page'!DP1255</f>
        <v>0</v>
      </c>
      <c r="M1255" s="26">
        <f>'Bruker data input page'!DQ1255</f>
        <v>0</v>
      </c>
      <c r="N1255" s="26">
        <f>'Bruker data input page'!DR1255</f>
        <v>0</v>
      </c>
      <c r="O1255" s="26">
        <f>'Bruker data input page'!DS1255</f>
        <v>0</v>
      </c>
      <c r="P1255" s="21" t="str">
        <f>'Bruker data input page'!DT1255</f>
        <v>Spot analysis, Jryan</v>
      </c>
      <c r="Q1255" s="21">
        <f>'Bruker data input page'!A1255</f>
        <v>168</v>
      </c>
      <c r="R1255" s="27">
        <f>'Bruker data input page'!B1255</f>
        <v>44754.686111111114</v>
      </c>
      <c r="S1255" s="22">
        <f>'Bruker data input page'!Y1255*Calibrations!H$97+Calibrations!I$97</f>
        <v>46.176982743390219</v>
      </c>
      <c r="T1255" s="23">
        <f>Calibrations!O$97*('Bruker data input page'!AK1255/0.5993)^2+Calibrations!P$97*('Bruker data input page'!AK1255/0.5993)+Calibrations!Q$97</f>
        <v>1.3834775772978347</v>
      </c>
      <c r="U1255" s="22">
        <f>Calibrations!$V$97*'Bruker data input page'!W1255^2+Calibrations!$W$97*'Bruker data input page'!W1255+Calibrations!$X$97</f>
        <v>14.226064938778293</v>
      </c>
      <c r="V1255" s="23">
        <f>('Bruker data input page'!AS1255/0.69943)*Calibrations!AC$97+Calibrations!AD$97</f>
        <v>11.240431908005483</v>
      </c>
      <c r="W1255" s="23">
        <f>'Bruker data input page'!U1255*Calibrations!AQ$97+Calibrations!AR$97</f>
        <v>5.9062942325646395</v>
      </c>
      <c r="X1255" s="23">
        <f>Calibrations!AJ$97*('Bruker data input page'!AQ1255/0.77446)^2+('Bruker data input page'!AQ1255/0.77446)*Calibrations!AK$97+Calibrations!AL$97</f>
        <v>0.19779458033697112</v>
      </c>
      <c r="Y1255" s="23">
        <f>('Bruker data input page'!AI1255/0.7147)*Calibrations!AX$97+Calibrations!AY$97</f>
        <v>12.464680800931056</v>
      </c>
      <c r="Z1255" s="23">
        <f>('Bruker data input page'!AG1255/0.8302)*Calibrations!BE$97+Calibrations!BF$97</f>
        <v>0.58290732624056274</v>
      </c>
      <c r="AA1255" s="23">
        <f>((('Bruker data input page'!AA1255/0.436)^2)*Calibrations!BK$97)+(('Bruker data input page'!AA1255/0.436)*Calibrations!BL$97)+Calibrations!BM$97</f>
        <v>0.14823684819388672</v>
      </c>
      <c r="AB1255" s="24">
        <f>'Bruker data input page'!AM1255*Calibrations!BS$97*10000+Calibrations!BT$97</f>
        <v>310.09831352833629</v>
      </c>
      <c r="AC1255" s="24">
        <f>Calibrations!CA$97*('Bruker data input page'!AO1255*10000)^2+('Bruker data input page'!AO1255*10000)*Calibrations!CB$97+Calibrations!CC$97</f>
        <v>304.59555571846374</v>
      </c>
      <c r="AD1255" s="24">
        <f>'Bruker data input page'!AW1255*10000*Calibrations!CI$97+Calibrations!CJ$97</f>
        <v>106.14946467748507</v>
      </c>
      <c r="AE1255" s="24">
        <f>'Bruker data input page'!AY1255*10000*Calibrations!CP$97+Calibrations!CQ$97</f>
        <v>98.801075654960442</v>
      </c>
      <c r="AF1255" s="24">
        <f>Calibrations!$CW$97*('Bruker data input page'!BA1255*10000)^2+('Bruker data input page'!BA1255*10000)*Calibrations!$CX$97+Calibrations!$CY$97</f>
        <v>98.744550955690315</v>
      </c>
      <c r="AG1255" s="24">
        <f>'Bruker data input page'!BI1255*10000*Calibrations!DD$97+Calibrations!DE$97</f>
        <v>9.8114740830842848</v>
      </c>
      <c r="AH1255" s="24">
        <f>('Bruker data input page'!BK1255*10000)*Calibrations!DK$97+Calibrations!DL$97</f>
        <v>105.44449272209728</v>
      </c>
      <c r="AI1255" s="24">
        <f>Calibrations!DR$97*('Bruker data input page'!BM1255*10000)^2+('Bruker data input page'!BM1255*10000)*Calibrations!DS$97+Calibrations!DT$97</f>
        <v>30.785516947465101</v>
      </c>
      <c r="AJ1255" s="24">
        <f>Calibrations!DY$97*('Bruker data input page'!BO1255*10000)^2+Calibrations!DZ$97*('Bruker data input page'!BO1255*10000)+Calibrations!EA$97</f>
        <v>85.460626523355529</v>
      </c>
      <c r="AK1255" s="21"/>
      <c r="AL1255" s="21"/>
    </row>
    <row r="1256" spans="2:38">
      <c r="B1256" s="27">
        <f>'Bruker data input page'!B1933</f>
        <v>0</v>
      </c>
      <c r="C1256" s="21">
        <f>'Bruker data input page'!G1933</f>
        <v>0</v>
      </c>
      <c r="D1256" s="21">
        <f>'Bruker data input page'!H1933</f>
        <v>0</v>
      </c>
      <c r="E1256" s="26">
        <f>'Bruker data input page'!L1933</f>
        <v>0</v>
      </c>
      <c r="F1256" s="26"/>
      <c r="G1256" s="26" t="str">
        <f>'Bruker data input page'!DK1256</f>
        <v>U1558D 27R1W 29/33</v>
      </c>
      <c r="H1256" s="26" t="str">
        <f>'Bruker data input page'!DL1256</f>
        <v>SHLF</v>
      </c>
      <c r="I1256" s="26">
        <f>'Bruker data input page'!DM1256</f>
        <v>0</v>
      </c>
      <c r="J1256" s="26">
        <f>'Bruker data input page'!DN1256</f>
        <v>0</v>
      </c>
      <c r="K1256" s="26">
        <f>'Bruker data input page'!DO1256</f>
        <v>0</v>
      </c>
      <c r="L1256" s="26">
        <f>'Bruker data input page'!DP1256</f>
        <v>0</v>
      </c>
      <c r="M1256" s="26">
        <f>'Bruker data input page'!DQ1256</f>
        <v>0</v>
      </c>
      <c r="N1256" s="26">
        <f>'Bruker data input page'!DR1256</f>
        <v>0</v>
      </c>
      <c r="O1256" s="26">
        <f>'Bruker data input page'!DS1256</f>
        <v>0</v>
      </c>
      <c r="P1256" s="21" t="str">
        <f>'Bruker data input page'!DT1256</f>
        <v>Spot analysis, Jryan</v>
      </c>
      <c r="Q1256" s="21">
        <f>'Bruker data input page'!A1256</f>
        <v>169</v>
      </c>
      <c r="R1256" s="27">
        <f>'Bruker data input page'!B1256</f>
        <v>44754.686805555553</v>
      </c>
      <c r="S1256" s="22">
        <f>'Bruker data input page'!Y1256*Calibrations!H$97+Calibrations!I$97</f>
        <v>46.469861794289621</v>
      </c>
      <c r="T1256" s="23">
        <f>Calibrations!O$97*('Bruker data input page'!AK1256/0.5993)^2+Calibrations!P$97*('Bruker data input page'!AK1256/0.5993)+Calibrations!Q$97</f>
        <v>1.4117882840088829</v>
      </c>
      <c r="U1256" s="22">
        <f>Calibrations!$V$97*'Bruker data input page'!W1256^2+Calibrations!$W$97*'Bruker data input page'!W1256+Calibrations!$X$97</f>
        <v>14.124098691993559</v>
      </c>
      <c r="V1256" s="23">
        <f>('Bruker data input page'!AS1256/0.69943)*Calibrations!AC$97+Calibrations!AD$97</f>
        <v>11.267056722300481</v>
      </c>
      <c r="W1256" s="23">
        <f>'Bruker data input page'!U1256*Calibrations!AQ$97+Calibrations!AR$97</f>
        <v>5.8771005599708399</v>
      </c>
      <c r="X1256" s="23">
        <f>Calibrations!AJ$97*('Bruker data input page'!AQ1256/0.77446)^2+('Bruker data input page'!AQ1256/0.77446)*Calibrations!AK$97+Calibrations!AL$97</f>
        <v>0.19685447415308988</v>
      </c>
      <c r="Y1256" s="23">
        <f>('Bruker data input page'!AI1256/0.7147)*Calibrations!AX$97+Calibrations!AY$97</f>
        <v>12.496805441839228</v>
      </c>
      <c r="Z1256" s="23">
        <f>('Bruker data input page'!AG1256/0.8302)*Calibrations!BE$97+Calibrations!BF$97</f>
        <v>0.58019074947713034</v>
      </c>
      <c r="AA1256" s="23">
        <f>((('Bruker data input page'!AA1256/0.436)^2)*Calibrations!BK$97)+(('Bruker data input page'!AA1256/0.436)*Calibrations!BL$97)+Calibrations!BM$97</f>
        <v>0.1988026304833288</v>
      </c>
      <c r="AB1256" s="24">
        <f>'Bruker data input page'!AM1256*Calibrations!BS$97*10000+Calibrations!BT$97</f>
        <v>290.37656217951564</v>
      </c>
      <c r="AC1256" s="24">
        <f>Calibrations!CA$97*('Bruker data input page'!AO1256*10000)^2+('Bruker data input page'!AO1256*10000)*Calibrations!CB$97+Calibrations!CC$97</f>
        <v>340.97590792055837</v>
      </c>
      <c r="AD1256" s="24">
        <f>'Bruker data input page'!AW1256*10000*Calibrations!CI$97+Calibrations!CJ$97</f>
        <v>112.08063349131325</v>
      </c>
      <c r="AE1256" s="24">
        <f>'Bruker data input page'!AY1256*10000*Calibrations!CP$97+Calibrations!CQ$97</f>
        <v>96.74515311815469</v>
      </c>
      <c r="AF1256" s="24">
        <f>Calibrations!$CW$97*('Bruker data input page'!BA1256*10000)^2+('Bruker data input page'!BA1256*10000)*Calibrations!$CX$97+Calibrations!$CY$97</f>
        <v>94.998462338862666</v>
      </c>
      <c r="AG1256" s="24">
        <f>'Bruker data input page'!BI1256*10000*Calibrations!DD$97+Calibrations!DE$97</f>
        <v>8.6813975200339613</v>
      </c>
      <c r="AH1256" s="24">
        <f>('Bruker data input page'!BK1256*10000)*Calibrations!DK$97+Calibrations!DL$97</f>
        <v>101.47178227777572</v>
      </c>
      <c r="AI1256" s="24">
        <f>Calibrations!DR$97*('Bruker data input page'!BM1256*10000)^2+('Bruker data input page'!BM1256*10000)*Calibrations!DS$97+Calibrations!DT$97</f>
        <v>33.965005219574827</v>
      </c>
      <c r="AJ1256" s="24">
        <f>Calibrations!DY$97*('Bruker data input page'!BO1256*10000)^2+Calibrations!DZ$97*('Bruker data input page'!BO1256*10000)+Calibrations!EA$97</f>
        <v>87.159353746299203</v>
      </c>
      <c r="AK1256" s="21"/>
      <c r="AL1256" s="21"/>
    </row>
    <row r="1257" spans="2:38">
      <c r="B1257" s="27">
        <f>'Bruker data input page'!B1934</f>
        <v>0</v>
      </c>
      <c r="C1257" s="21">
        <f>'Bruker data input page'!G1934</f>
        <v>0</v>
      </c>
      <c r="D1257" s="21">
        <f>'Bruker data input page'!H1934</f>
        <v>0</v>
      </c>
      <c r="E1257" s="26">
        <f>'Bruker data input page'!L1934</f>
        <v>0</v>
      </c>
      <c r="F1257" s="26"/>
      <c r="G1257" s="26" t="str">
        <f>'Bruker data input page'!DK1257</f>
        <v>U1558D 27R1W 29/33</v>
      </c>
      <c r="H1257" s="26" t="str">
        <f>'Bruker data input page'!DL1257</f>
        <v>SHLF</v>
      </c>
      <c r="I1257" s="26">
        <f>'Bruker data input page'!DM1257</f>
        <v>0</v>
      </c>
      <c r="J1257" s="26">
        <f>'Bruker data input page'!DN1257</f>
        <v>0</v>
      </c>
      <c r="K1257" s="26">
        <f>'Bruker data input page'!DO1257</f>
        <v>0</v>
      </c>
      <c r="L1257" s="26">
        <f>'Bruker data input page'!DP1257</f>
        <v>0</v>
      </c>
      <c r="M1257" s="26">
        <f>'Bruker data input page'!DQ1257</f>
        <v>0</v>
      </c>
      <c r="N1257" s="26">
        <f>'Bruker data input page'!DR1257</f>
        <v>0</v>
      </c>
      <c r="O1257" s="26">
        <f>'Bruker data input page'!DS1257</f>
        <v>0</v>
      </c>
      <c r="P1257" s="21" t="str">
        <f>'Bruker data input page'!DT1257</f>
        <v>Spot analysis, Jryan</v>
      </c>
      <c r="Q1257" s="21">
        <f>'Bruker data input page'!A1257</f>
        <v>170</v>
      </c>
      <c r="R1257" s="27">
        <f>'Bruker data input page'!B1257</f>
        <v>44754.688194444447</v>
      </c>
      <c r="S1257" s="22">
        <f>'Bruker data input page'!Y1257*Calibrations!H$97+Calibrations!I$97</f>
        <v>46.66246095920156</v>
      </c>
      <c r="T1257" s="23">
        <f>Calibrations!O$97*('Bruker data input page'!AK1257/0.5993)^2+Calibrations!P$97*('Bruker data input page'!AK1257/0.5993)+Calibrations!Q$97</f>
        <v>1.4114348117776871</v>
      </c>
      <c r="U1257" s="22">
        <f>Calibrations!$V$97*'Bruker data input page'!W1257^2+Calibrations!$W$97*'Bruker data input page'!W1257+Calibrations!$X$97</f>
        <v>15.152625238055601</v>
      </c>
      <c r="V1257" s="23">
        <f>('Bruker data input page'!AS1257/0.69943)*Calibrations!AC$97+Calibrations!AD$97</f>
        <v>11.193082913934923</v>
      </c>
      <c r="W1257" s="23">
        <f>'Bruker data input page'!U1257*Calibrations!AQ$97+Calibrations!AR$97</f>
        <v>6.91376594042086</v>
      </c>
      <c r="X1257" s="23">
        <f>Calibrations!AJ$97*('Bruker data input page'!AQ1257/0.77446)^2+('Bruker data input page'!AQ1257/0.77446)*Calibrations!AK$97+Calibrations!AL$97</f>
        <v>0.2010297015038407</v>
      </c>
      <c r="Y1257" s="23">
        <f>('Bruker data input page'!AI1257/0.7147)*Calibrations!AX$97+Calibrations!AY$97</f>
        <v>12.46711679265869</v>
      </c>
      <c r="Z1257" s="23">
        <f>('Bruker data input page'!AG1257/0.8302)*Calibrations!BE$97+Calibrations!BF$97</f>
        <v>0.60041415427157074</v>
      </c>
      <c r="AA1257" s="23">
        <f>((('Bruker data input page'!AA1257/0.436)^2)*Calibrations!BK$97)+(('Bruker data input page'!AA1257/0.436)*Calibrations!BL$97)+Calibrations!BM$97</f>
        <v>0.12449486628768479</v>
      </c>
      <c r="AB1257" s="24">
        <f>'Bruker data input page'!AM1257*Calibrations!BS$97*10000+Calibrations!BT$97</f>
        <v>319.53045547777225</v>
      </c>
      <c r="AC1257" s="24">
        <f>Calibrations!CA$97*('Bruker data input page'!AO1257*10000)^2+('Bruker data input page'!AO1257*10000)*Calibrations!CB$97+Calibrations!CC$97</f>
        <v>308.26602269299428</v>
      </c>
      <c r="AD1257" s="24">
        <f>'Bruker data input page'!AW1257*10000*Calibrations!CI$97+Calibrations!CJ$97</f>
        <v>103.18388027057097</v>
      </c>
      <c r="AE1257" s="24">
        <f>'Bruker data input page'!AY1257*10000*Calibrations!CP$97+Calibrations!CQ$97</f>
        <v>91.605346776140394</v>
      </c>
      <c r="AF1257" s="24">
        <f>Calibrations!$CW$97*('Bruker data input page'!BA1257*10000)^2+('Bruker data input page'!BA1257*10000)*Calibrations!$CX$97+Calibrations!$CY$97</f>
        <v>98.744550955690315</v>
      </c>
      <c r="AG1257" s="24">
        <f>'Bruker data input page'!BI1257*10000*Calibrations!DD$97+Calibrations!DE$97</f>
        <v>8.6813975200339613</v>
      </c>
      <c r="AH1257" s="24">
        <f>('Bruker data input page'!BK1257*10000)*Calibrations!DK$97+Calibrations!DL$97</f>
        <v>101.47178227777572</v>
      </c>
      <c r="AI1257" s="24">
        <f>Calibrations!DR$97*('Bruker data input page'!BM1257*10000)^2+('Bruker data input page'!BM1257*10000)*Calibrations!DS$97+Calibrations!DT$97</f>
        <v>31.845636216163818</v>
      </c>
      <c r="AJ1257" s="24">
        <f>Calibrations!DY$97*('Bruker data input page'!BO1257*10000)^2+Calibrations!DZ$97*('Bruker data input page'!BO1257*10000)+Calibrations!EA$97</f>
        <v>86.310144870152669</v>
      </c>
      <c r="AK1257" s="21"/>
      <c r="AL1257" s="21"/>
    </row>
    <row r="1258" spans="2:38">
      <c r="B1258" s="27">
        <f>'Bruker data input page'!B1935</f>
        <v>0</v>
      </c>
      <c r="C1258" s="21">
        <f>'Bruker data input page'!G1935</f>
        <v>0</v>
      </c>
      <c r="D1258" s="21">
        <f>'Bruker data input page'!H1935</f>
        <v>0</v>
      </c>
      <c r="E1258" s="26">
        <f>'Bruker data input page'!L1935</f>
        <v>0</v>
      </c>
      <c r="F1258" s="26"/>
      <c r="G1258" s="26" t="str">
        <f>'Bruker data input page'!DK1258</f>
        <v>U1558D 35R2W 21/24</v>
      </c>
      <c r="H1258" s="26" t="str">
        <f>'Bruker data input page'!DL1258</f>
        <v>SHLF</v>
      </c>
      <c r="I1258" s="26">
        <f>'Bruker data input page'!DM1258</f>
        <v>0</v>
      </c>
      <c r="J1258" s="26">
        <f>'Bruker data input page'!DN1258</f>
        <v>0</v>
      </c>
      <c r="K1258" s="26">
        <f>'Bruker data input page'!DO1258</f>
        <v>0</v>
      </c>
      <c r="L1258" s="26">
        <f>'Bruker data input page'!DP1258</f>
        <v>0</v>
      </c>
      <c r="M1258" s="26">
        <f>'Bruker data input page'!DQ1258</f>
        <v>0</v>
      </c>
      <c r="N1258" s="26">
        <f>'Bruker data input page'!DR1258</f>
        <v>0</v>
      </c>
      <c r="O1258" s="26">
        <f>'Bruker data input page'!DS1258</f>
        <v>0</v>
      </c>
      <c r="P1258" s="21" t="str">
        <f>'Bruker data input page'!DT1258</f>
        <v>Spot analysis, Jryan</v>
      </c>
      <c r="Q1258" s="21">
        <f>'Bruker data input page'!A1258</f>
        <v>171</v>
      </c>
      <c r="R1258" s="27">
        <f>'Bruker data input page'!B1258</f>
        <v>44754.690972222219</v>
      </c>
      <c r="S1258" s="22">
        <f>'Bruker data input page'!Y1258*Calibrations!H$97+Calibrations!I$97</f>
        <v>45.089468766561723</v>
      </c>
      <c r="T1258" s="23">
        <f>Calibrations!O$97*('Bruker data input page'!AK1258/0.5993)^2+Calibrations!P$97*('Bruker data input page'!AK1258/0.5993)+Calibrations!Q$97</f>
        <v>1.2977885100918212</v>
      </c>
      <c r="U1258" s="22">
        <f>Calibrations!$V$97*'Bruker data input page'!W1258^2+Calibrations!$W$97*'Bruker data input page'!W1258+Calibrations!$X$97</f>
        <v>13.812792841756066</v>
      </c>
      <c r="V1258" s="23">
        <f>('Bruker data input page'!AS1258/0.69943)*Calibrations!AC$97+Calibrations!AD$97</f>
        <v>11.04974067048726</v>
      </c>
      <c r="W1258" s="23">
        <f>'Bruker data input page'!U1258*Calibrations!AQ$97+Calibrations!AR$97</f>
        <v>6.5369548948227463</v>
      </c>
      <c r="X1258" s="23">
        <f>Calibrations!AJ$97*('Bruker data input page'!AQ1258/0.77446)^2+('Bruker data input page'!AQ1258/0.77446)*Calibrations!AK$97+Calibrations!AL$97</f>
        <v>0.16675725523160806</v>
      </c>
      <c r="Y1258" s="23">
        <f>('Bruker data input page'!AI1258/0.7147)*Calibrations!AX$97+Calibrations!AY$97</f>
        <v>12.157289094800237</v>
      </c>
      <c r="Z1258" s="23">
        <f>('Bruker data input page'!AG1258/0.8302)*Calibrations!BE$97+Calibrations!BF$97</f>
        <v>0.4206673250911343</v>
      </c>
      <c r="AA1258" s="23">
        <f>((('Bruker data input page'!AA1258/0.436)^2)*Calibrations!BK$97)+(('Bruker data input page'!AA1258/0.436)*Calibrations!BL$97)+Calibrations!BM$97</f>
        <v>0.14306806848254483</v>
      </c>
      <c r="AB1258" s="24">
        <f>'Bruker data input page'!AM1258*Calibrations!BS$97*10000+Calibrations!BT$97</f>
        <v>246.64572223213077</v>
      </c>
      <c r="AC1258" s="24">
        <f>Calibrations!CA$97*('Bruker data input page'!AO1258*10000)^2+('Bruker data input page'!AO1258*10000)*Calibrations!CB$97+Calibrations!CC$97</f>
        <v>319.0176280038969</v>
      </c>
      <c r="AD1258" s="24">
        <f>'Bruker data input page'!AW1258*10000*Calibrations!CI$97+Calibrations!CJ$97</f>
        <v>95.275655185466718</v>
      </c>
      <c r="AE1258" s="24">
        <f>'Bruker data input page'!AY1258*10000*Calibrations!CP$97+Calibrations!CQ$97</f>
        <v>89.549424239334655</v>
      </c>
      <c r="AF1258" s="24">
        <f>Calibrations!$CW$97*('Bruker data input page'!BA1258*10000)^2+('Bruker data input page'!BA1258*10000)*Calibrations!$CX$97+Calibrations!$CY$97</f>
        <v>83.439883904166209</v>
      </c>
      <c r="AG1258" s="24">
        <f>'Bruker data input page'!BI1258*10000*Calibrations!DD$97+Calibrations!DE$97</f>
        <v>6.421244393933315</v>
      </c>
      <c r="AH1258" s="24">
        <f>('Bruker data input page'!BK1258*10000)*Calibrations!DK$97+Calibrations!DL$97</f>
        <v>91.540006166971807</v>
      </c>
      <c r="AI1258" s="24">
        <f>Calibrations!DR$97*('Bruker data input page'!BM1258*10000)^2+('Bruker data input page'!BM1258*10000)*Calibrations!DS$97+Calibrations!DT$97</f>
        <v>33.965005219574827</v>
      </c>
      <c r="AJ1258" s="24">
        <f>Calibrations!DY$97*('Bruker data input page'!BO1258*10000)^2+Calibrations!DZ$97*('Bruker data input page'!BO1258*10000)+Calibrations!EA$97</f>
        <v>82.05945842966112</v>
      </c>
      <c r="AK1258" s="21"/>
      <c r="AL1258" s="21"/>
    </row>
    <row r="1259" spans="2:38">
      <c r="B1259" s="27">
        <f>'Bruker data input page'!B1936</f>
        <v>0</v>
      </c>
      <c r="C1259" s="21">
        <f>'Bruker data input page'!G1936</f>
        <v>0</v>
      </c>
      <c r="D1259" s="21">
        <f>'Bruker data input page'!H1936</f>
        <v>0</v>
      </c>
      <c r="E1259" s="26">
        <f>'Bruker data input page'!L1936</f>
        <v>0</v>
      </c>
      <c r="F1259" s="26"/>
      <c r="G1259" s="26" t="str">
        <f>'Bruker data input page'!DK1259</f>
        <v>U1558D 35R2W 21/24</v>
      </c>
      <c r="H1259" s="26" t="str">
        <f>'Bruker data input page'!DL1259</f>
        <v>SHLF</v>
      </c>
      <c r="I1259" s="26">
        <f>'Bruker data input page'!DM1259</f>
        <v>0</v>
      </c>
      <c r="J1259" s="26">
        <f>'Bruker data input page'!DN1259</f>
        <v>0</v>
      </c>
      <c r="K1259" s="26">
        <f>'Bruker data input page'!DO1259</f>
        <v>0</v>
      </c>
      <c r="L1259" s="26">
        <f>'Bruker data input page'!DP1259</f>
        <v>0</v>
      </c>
      <c r="M1259" s="26">
        <f>'Bruker data input page'!DQ1259</f>
        <v>0</v>
      </c>
      <c r="N1259" s="26">
        <f>'Bruker data input page'!DR1259</f>
        <v>0</v>
      </c>
      <c r="O1259" s="26">
        <f>'Bruker data input page'!DS1259</f>
        <v>0</v>
      </c>
      <c r="P1259" s="21" t="str">
        <f>'Bruker data input page'!DT1259</f>
        <v>Spot analysis, Jryan</v>
      </c>
      <c r="Q1259" s="21">
        <f>'Bruker data input page'!A1259</f>
        <v>172</v>
      </c>
      <c r="R1259" s="27">
        <f>'Bruker data input page'!B1259</f>
        <v>44754.691666666666</v>
      </c>
      <c r="S1259" s="22">
        <f>'Bruker data input page'!Y1259*Calibrations!H$97+Calibrations!I$97</f>
        <v>45.118816079167061</v>
      </c>
      <c r="T1259" s="23">
        <f>Calibrations!O$97*('Bruker data input page'!AK1259/0.5993)^2+Calibrations!P$97*('Bruker data input page'!AK1259/0.5993)+Calibrations!Q$97</f>
        <v>1.2797562196984926</v>
      </c>
      <c r="U1259" s="22">
        <f>Calibrations!$V$97*'Bruker data input page'!W1259^2+Calibrations!$W$97*'Bruker data input page'!W1259+Calibrations!$X$97</f>
        <v>14.03605928962855</v>
      </c>
      <c r="V1259" s="23">
        <f>('Bruker data input page'!AS1259/0.69943)*Calibrations!AC$97+Calibrations!AD$97</f>
        <v>10.999801153944754</v>
      </c>
      <c r="W1259" s="23">
        <f>'Bruker data input page'!U1259*Calibrations!AQ$97+Calibrations!AR$97</f>
        <v>5.9782150683586357</v>
      </c>
      <c r="X1259" s="23">
        <f>Calibrations!AJ$97*('Bruker data input page'!AQ1259/0.77446)^2+('Bruker data input page'!AQ1259/0.77446)*Calibrations!AK$97+Calibrations!AL$97</f>
        <v>0.16747726678476577</v>
      </c>
      <c r="Y1259" s="23">
        <f>('Bruker data input page'!AI1259/0.7147)*Calibrations!AX$97+Calibrations!AY$97</f>
        <v>12.103849526275269</v>
      </c>
      <c r="Z1259" s="23">
        <f>('Bruker data input page'!AG1259/0.8302)*Calibrations!BE$97+Calibrations!BF$97</f>
        <v>0.41583785528947687</v>
      </c>
      <c r="AA1259" s="23">
        <f>((('Bruker data input page'!AA1259/0.436)^2)*Calibrations!BK$97)+(('Bruker data input page'!AA1259/0.436)*Calibrations!BL$97)+Calibrations!BM$97</f>
        <v>7.9578749259636497E-2</v>
      </c>
      <c r="AB1259" s="24">
        <f>'Bruker data input page'!AM1259*Calibrations!BS$97*10000+Calibrations!BT$97</f>
        <v>265.51000613100268</v>
      </c>
      <c r="AC1259" s="24">
        <f>Calibrations!CA$97*('Bruker data input page'!AO1259*10000)^2+('Bruker data input page'!AO1259*10000)*Calibrations!CB$97+Calibrations!CC$97</f>
        <v>340.16518624673006</v>
      </c>
      <c r="AD1259" s="24">
        <f>'Bruker data input page'!AW1259*10000*Calibrations!CI$97+Calibrations!CJ$97</f>
        <v>94.287127049828698</v>
      </c>
      <c r="AE1259" s="24">
        <f>'Bruker data input page'!AY1259*10000*Calibrations!CP$97+Calibrations!CQ$97</f>
        <v>94.68923058134898</v>
      </c>
      <c r="AF1259" s="24">
        <f>Calibrations!$CW$97*('Bruker data input page'!BA1259*10000)^2+('Bruker data input page'!BA1259*10000)*Calibrations!$CX$97+Calibrations!$CY$97</f>
        <v>87.346128813100606</v>
      </c>
      <c r="AG1259" s="24">
        <f>'Bruker data input page'!BI1259*10000*Calibrations!DD$97+Calibrations!DE$97</f>
        <v>6.421244393933315</v>
      </c>
      <c r="AH1259" s="24">
        <f>('Bruker data input page'!BK1259*10000)*Calibrations!DK$97+Calibrations!DL$97</f>
        <v>92.533183778052205</v>
      </c>
      <c r="AI1259" s="24">
        <f>Calibrations!DR$97*('Bruker data input page'!BM1259*10000)^2+('Bruker data input page'!BM1259*10000)*Calibrations!DS$97+Calibrations!DT$97</f>
        <v>29.725107834104254</v>
      </c>
      <c r="AJ1259" s="24">
        <f>Calibrations!DY$97*('Bruker data input page'!BO1259*10000)^2+Calibrations!DZ$97*('Bruker data input page'!BO1259*10000)+Calibrations!EA$97</f>
        <v>83.760661417809501</v>
      </c>
      <c r="AK1259" s="21"/>
      <c r="AL1259" s="21"/>
    </row>
    <row r="1260" spans="2:38">
      <c r="B1260" s="27">
        <f>'Bruker data input page'!B1937</f>
        <v>0</v>
      </c>
      <c r="C1260" s="21">
        <f>'Bruker data input page'!G1937</f>
        <v>0</v>
      </c>
      <c r="D1260" s="21">
        <f>'Bruker data input page'!H1937</f>
        <v>0</v>
      </c>
      <c r="E1260" s="26">
        <f>'Bruker data input page'!L1937</f>
        <v>0</v>
      </c>
      <c r="F1260" s="26"/>
      <c r="G1260" s="26" t="str">
        <f>'Bruker data input page'!DK1260</f>
        <v>U1558D 35R2W 21/24</v>
      </c>
      <c r="H1260" s="26" t="str">
        <f>'Bruker data input page'!DL1260</f>
        <v>SHLF</v>
      </c>
      <c r="I1260" s="26">
        <f>'Bruker data input page'!DM1260</f>
        <v>0</v>
      </c>
      <c r="J1260" s="26">
        <f>'Bruker data input page'!DN1260</f>
        <v>0</v>
      </c>
      <c r="K1260" s="26">
        <f>'Bruker data input page'!DO1260</f>
        <v>0</v>
      </c>
      <c r="L1260" s="26">
        <f>'Bruker data input page'!DP1260</f>
        <v>0</v>
      </c>
      <c r="M1260" s="26">
        <f>'Bruker data input page'!DQ1260</f>
        <v>0</v>
      </c>
      <c r="N1260" s="26">
        <f>'Bruker data input page'!DR1260</f>
        <v>0</v>
      </c>
      <c r="O1260" s="26">
        <f>'Bruker data input page'!DS1260</f>
        <v>0</v>
      </c>
      <c r="P1260" s="21" t="str">
        <f>'Bruker data input page'!DT1260</f>
        <v>Spot analysis, Jryan</v>
      </c>
      <c r="Q1260" s="21">
        <f>'Bruker data input page'!A1260</f>
        <v>173</v>
      </c>
      <c r="R1260" s="27">
        <f>'Bruker data input page'!B1260</f>
        <v>44754.693055555559</v>
      </c>
      <c r="S1260" s="22">
        <f>'Bruker data input page'!Y1260*Calibrations!H$97+Calibrations!I$97</f>
        <v>44.945464949243231</v>
      </c>
      <c r="T1260" s="23">
        <f>Calibrations!O$97*('Bruker data input page'!AK1260/0.5993)^2+Calibrations!P$97*('Bruker data input page'!AK1260/0.5993)+Calibrations!Q$97</f>
        <v>1.2992156745059715</v>
      </c>
      <c r="U1260" s="22">
        <f>Calibrations!$V$97*'Bruker data input page'!W1260^2+Calibrations!$W$97*'Bruker data input page'!W1260+Calibrations!$X$97</f>
        <v>13.982103634638865</v>
      </c>
      <c r="V1260" s="23">
        <f>('Bruker data input page'!AS1260/0.69943)*Calibrations!AC$97+Calibrations!AD$97</f>
        <v>11.046718394269991</v>
      </c>
      <c r="W1260" s="23">
        <f>'Bruker data input page'!U1260*Calibrations!AQ$97+Calibrations!AR$97</f>
        <v>6.8696854281600244</v>
      </c>
      <c r="X1260" s="23">
        <f>Calibrations!AJ$97*('Bruker data input page'!AQ1260/0.77446)^2+('Bruker data input page'!AQ1260/0.77446)*Calibrations!AK$97+Calibrations!AL$97</f>
        <v>0.1700046982090157</v>
      </c>
      <c r="Y1260" s="23">
        <f>('Bruker data input page'!AI1260/0.7147)*Calibrations!AX$97+Calibrations!AY$97</f>
        <v>12.139171406325961</v>
      </c>
      <c r="Z1260" s="23">
        <f>('Bruker data input page'!AG1260/0.8302)*Calibrations!BE$97+Calibrations!BF$97</f>
        <v>0.42459126930498087</v>
      </c>
      <c r="AA1260" s="23">
        <f>((('Bruker data input page'!AA1260/0.436)^2)*Calibrations!BK$97)+(('Bruker data input page'!AA1260/0.436)*Calibrations!BL$97)+Calibrations!BM$97</f>
        <v>0.1113883147210636</v>
      </c>
      <c r="AB1260" s="24">
        <f>'Bruker data input page'!AM1260*Calibrations!BS$97*10000+Calibrations!BT$97</f>
        <v>250.07559203192565</v>
      </c>
      <c r="AC1260" s="24">
        <f>Calibrations!CA$97*('Bruker data input page'!AO1260*10000)^2+('Bruker data input page'!AO1260*10000)*Calibrations!CB$97+Calibrations!CC$97</f>
        <v>336.07098481310538</v>
      </c>
      <c r="AD1260" s="24">
        <f>'Bruker data input page'!AW1260*10000*Calibrations!CI$97+Calibrations!CJ$97</f>
        <v>87.367430100362469</v>
      </c>
      <c r="AE1260" s="24">
        <f>'Bruker data input page'!AY1260*10000*Calibrations!CP$97+Calibrations!CQ$97</f>
        <v>83.381656628917469</v>
      </c>
      <c r="AF1260" s="24">
        <f>Calibrations!$CW$97*('Bruker data input page'!BA1260*10000)^2+('Bruker data input page'!BA1260*10000)*Calibrations!$CX$97+Calibrations!$CY$97</f>
        <v>79.48025356452959</v>
      </c>
      <c r="AG1260" s="24">
        <f>'Bruker data input page'!BI1260*10000*Calibrations!DD$97+Calibrations!DE$97</f>
        <v>7.5513209569836386</v>
      </c>
      <c r="AH1260" s="24">
        <f>('Bruker data input page'!BK1260*10000)*Calibrations!DK$97+Calibrations!DL$97</f>
        <v>91.540006166971807</v>
      </c>
      <c r="AI1260" s="24">
        <f>Calibrations!DR$97*('Bruker data input page'!BM1260*10000)^2+('Bruker data input page'!BM1260*10000)*Calibrations!DS$97+Calibrations!DT$97</f>
        <v>29.725107834104254</v>
      </c>
      <c r="AJ1260" s="24">
        <f>Calibrations!DY$97*('Bruker data input page'!BO1260*10000)^2+Calibrations!DZ$97*('Bruker data input page'!BO1260*10000)+Calibrations!EA$97</f>
        <v>79.50533291755913</v>
      </c>
      <c r="AK1260" s="21"/>
      <c r="AL1260" s="21"/>
    </row>
    <row r="1261" spans="2:38">
      <c r="B1261" s="27">
        <f>'Bruker data input page'!B1938</f>
        <v>0</v>
      </c>
      <c r="C1261" s="21">
        <f>'Bruker data input page'!G1938</f>
        <v>0</v>
      </c>
      <c r="D1261" s="21">
        <f>'Bruker data input page'!H1938</f>
        <v>0</v>
      </c>
      <c r="E1261" s="26">
        <f>'Bruker data input page'!L1938</f>
        <v>0</v>
      </c>
      <c r="F1261" s="26"/>
      <c r="G1261" s="26" t="str">
        <f>'Bruker data input page'!DK1261</f>
        <v>U1558D 37R1W 122/124</v>
      </c>
      <c r="H1261" s="26" t="str">
        <f>'Bruker data input page'!DL1261</f>
        <v>SHLF</v>
      </c>
      <c r="I1261" s="26">
        <f>'Bruker data input page'!DM1261</f>
        <v>0</v>
      </c>
      <c r="J1261" s="26">
        <f>'Bruker data input page'!DN1261</f>
        <v>0</v>
      </c>
      <c r="K1261" s="26">
        <f>'Bruker data input page'!DO1261</f>
        <v>0</v>
      </c>
      <c r="L1261" s="26">
        <f>'Bruker data input page'!DP1261</f>
        <v>0</v>
      </c>
      <c r="M1261" s="26">
        <f>'Bruker data input page'!DQ1261</f>
        <v>0</v>
      </c>
      <c r="N1261" s="26">
        <f>'Bruker data input page'!DR1261</f>
        <v>0</v>
      </c>
      <c r="O1261" s="26">
        <f>'Bruker data input page'!DS1261</f>
        <v>0</v>
      </c>
      <c r="P1261" s="21" t="str">
        <f>'Bruker data input page'!DT1261</f>
        <v>Spot analysis, Jryan</v>
      </c>
      <c r="Q1261" s="21">
        <f>'Bruker data input page'!A1261</f>
        <v>174</v>
      </c>
      <c r="R1261" s="27">
        <f>'Bruker data input page'!B1261</f>
        <v>44754.695138888892</v>
      </c>
      <c r="S1261" s="22">
        <f>'Bruker data input page'!Y1261*Calibrations!H$97+Calibrations!I$97</f>
        <v>45.72287169570766</v>
      </c>
      <c r="T1261" s="23">
        <f>Calibrations!O$97*('Bruker data input page'!AK1261/0.5993)^2+Calibrations!P$97*('Bruker data input page'!AK1261/0.5993)+Calibrations!Q$97</f>
        <v>1.6271998889290693</v>
      </c>
      <c r="U1261" s="22">
        <f>Calibrations!$V$97*'Bruker data input page'!W1261^2+Calibrations!$W$97*'Bruker data input page'!W1261+Calibrations!$X$97</f>
        <v>16.090263476169167</v>
      </c>
      <c r="V1261" s="23">
        <f>('Bruker data input page'!AS1261/0.69943)*Calibrations!AC$97+Calibrations!AD$97</f>
        <v>13.984226959541278</v>
      </c>
      <c r="W1261" s="23">
        <f>'Bruker data input page'!U1261*Calibrations!AQ$97+Calibrations!AR$97</f>
        <v>4.0645794966140807</v>
      </c>
      <c r="X1261" s="23">
        <f>Calibrations!AJ$97*('Bruker data input page'!AQ1261/0.77446)^2+('Bruker data input page'!AQ1261/0.77446)*Calibrations!AK$97+Calibrations!AL$97</f>
        <v>0.197732677263527</v>
      </c>
      <c r="Y1261" s="23">
        <f>('Bruker data input page'!AI1261/0.7147)*Calibrations!AX$97+Calibrations!AY$97</f>
        <v>10.225547654786467</v>
      </c>
      <c r="Z1261" s="23">
        <f>('Bruker data input page'!AG1261/0.8302)*Calibrations!BE$97+Calibrations!BF$97</f>
        <v>1.2336783820138979</v>
      </c>
      <c r="AA1261" s="23">
        <f>((('Bruker data input page'!AA1261/0.436)^2)*Calibrations!BK$97)+(('Bruker data input page'!AA1261/0.436)*Calibrations!BL$97)+Calibrations!BM$97</f>
        <v>0.4376008273205293</v>
      </c>
      <c r="AB1261" s="24">
        <f>'Bruker data input page'!AM1261*Calibrations!BS$97*10000+Calibrations!BT$97</f>
        <v>303.23857392874652</v>
      </c>
      <c r="AC1261" s="24">
        <f>Calibrations!CA$97*('Bruker data input page'!AO1261*10000)^2+('Bruker data input page'!AO1261*10000)*Calibrations!CB$97+Calibrations!CC$97</f>
        <v>336.89523750842795</v>
      </c>
      <c r="AD1261" s="24">
        <f>'Bruker data input page'!AW1261*10000*Calibrations!CI$97+Calibrations!CJ$97</f>
        <v>116.03474603386537</v>
      </c>
      <c r="AE1261" s="24">
        <f>'Bruker data input page'!AY1261*10000*Calibrations!CP$97+Calibrations!CQ$97</f>
        <v>104.96884326537763</v>
      </c>
      <c r="AF1261" s="24">
        <f>Calibrations!$CW$97*('Bruker data input page'!BA1261*10000)^2+('Bruker data input page'!BA1261*10000)*Calibrations!$CX$97+Calibrations!$CY$97</f>
        <v>150.46350805542014</v>
      </c>
      <c r="AG1261" s="24">
        <f>'Bruker data input page'!BI1261*10000*Calibrations!DD$97+Calibrations!DE$97</f>
        <v>14.331780335285575</v>
      </c>
      <c r="AH1261" s="24">
        <f>('Bruker data input page'!BK1261*10000)*Calibrations!DK$97+Calibrations!DL$97</f>
        <v>142.19206433207174</v>
      </c>
      <c r="AI1261" s="24">
        <f>Calibrations!DR$97*('Bruker data input page'!BM1261*10000)^2+('Bruker data input page'!BM1261*10000)*Calibrations!DS$97+Calibrations!DT$97</f>
        <v>47.712643887188015</v>
      </c>
      <c r="AJ1261" s="24">
        <f>Calibrations!DY$97*('Bruker data input page'!BO1261*10000)^2+Calibrations!DZ$97*('Bruker data input page'!BO1261*10000)+Calibrations!EA$97</f>
        <v>80.357017558910371</v>
      </c>
      <c r="AK1261" s="21"/>
      <c r="AL1261" s="21"/>
    </row>
    <row r="1262" spans="2:38">
      <c r="B1262" s="27">
        <f>'Bruker data input page'!B1939</f>
        <v>0</v>
      </c>
      <c r="C1262" s="21">
        <f>'Bruker data input page'!G1939</f>
        <v>0</v>
      </c>
      <c r="D1262" s="21">
        <f>'Bruker data input page'!H1939</f>
        <v>0</v>
      </c>
      <c r="E1262" s="26">
        <f>'Bruker data input page'!L1939</f>
        <v>0</v>
      </c>
      <c r="F1262" s="26"/>
      <c r="G1262" s="26" t="str">
        <f>'Bruker data input page'!DK1262</f>
        <v>U1558D 37R1W 122/124</v>
      </c>
      <c r="H1262" s="26" t="str">
        <f>'Bruker data input page'!DL1262</f>
        <v>SHLF</v>
      </c>
      <c r="I1262" s="26">
        <f>'Bruker data input page'!DM1262</f>
        <v>0</v>
      </c>
      <c r="J1262" s="26">
        <f>'Bruker data input page'!DN1262</f>
        <v>0</v>
      </c>
      <c r="K1262" s="26">
        <f>'Bruker data input page'!DO1262</f>
        <v>0</v>
      </c>
      <c r="L1262" s="26">
        <f>'Bruker data input page'!DP1262</f>
        <v>0</v>
      </c>
      <c r="M1262" s="26">
        <f>'Bruker data input page'!DQ1262</f>
        <v>0</v>
      </c>
      <c r="N1262" s="26">
        <f>'Bruker data input page'!DR1262</f>
        <v>0</v>
      </c>
      <c r="O1262" s="26">
        <f>'Bruker data input page'!DS1262</f>
        <v>0</v>
      </c>
      <c r="P1262" s="21" t="str">
        <f>'Bruker data input page'!DT1262</f>
        <v>Spot analysis, Jryan</v>
      </c>
      <c r="Q1262" s="21">
        <f>'Bruker data input page'!A1262</f>
        <v>175</v>
      </c>
      <c r="R1262" s="27">
        <f>'Bruker data input page'!B1262</f>
        <v>44754.696527777778</v>
      </c>
      <c r="S1262" s="22">
        <f>'Bruker data input page'!Y1262*Calibrations!H$97+Calibrations!I$97</f>
        <v>45.456726026736185</v>
      </c>
      <c r="T1262" s="23">
        <f>Calibrations!O$97*('Bruker data input page'!AK1262/0.5993)^2+Calibrations!P$97*('Bruker data input page'!AK1262/0.5993)+Calibrations!Q$97</f>
        <v>1.6421137718490975</v>
      </c>
      <c r="U1262" s="22">
        <f>Calibrations!$V$97*'Bruker data input page'!W1262^2+Calibrations!$W$97*'Bruker data input page'!W1262+Calibrations!$X$97</f>
        <v>16.292060839813459</v>
      </c>
      <c r="V1262" s="23">
        <f>('Bruker data input page'!AS1262/0.69943)*Calibrations!AC$97+Calibrations!AD$97</f>
        <v>14.008117333449221</v>
      </c>
      <c r="W1262" s="23">
        <f>'Bruker data input page'!U1262*Calibrations!AQ$97+Calibrations!AR$97</f>
        <v>4.4895311016549506</v>
      </c>
      <c r="X1262" s="23">
        <f>Calibrations!AJ$97*('Bruker data input page'!AQ1262/0.77446)^2+('Bruker data input page'!AQ1262/0.77446)*Calibrations!AK$97+Calibrations!AL$97</f>
        <v>0.19816368676119178</v>
      </c>
      <c r="Y1262" s="23">
        <f>('Bruker data input page'!AI1262/0.7147)*Calibrations!AX$97+Calibrations!AY$97</f>
        <v>10.290253685051745</v>
      </c>
      <c r="Z1262" s="23">
        <f>('Bruker data input page'!AG1262/0.8302)*Calibrations!BE$97+Calibrations!BF$97</f>
        <v>1.224170363341885</v>
      </c>
      <c r="AA1262" s="23">
        <f>((('Bruker data input page'!AA1262/0.436)^2)*Calibrations!BK$97)+(('Bruker data input page'!AA1262/0.436)*Calibrations!BL$97)+Calibrations!BM$97</f>
        <v>0.46625619977425903</v>
      </c>
      <c r="AB1262" s="24">
        <f>'Bruker data input page'!AM1262*Calibrations!BS$97*10000+Calibrations!BT$97</f>
        <v>252.64799438177181</v>
      </c>
      <c r="AC1262" s="24">
        <f>Calibrations!CA$97*('Bruker data input page'!AO1262*10000)^2+('Bruker data input page'!AO1262*10000)*Calibrations!CB$97+Calibrations!CC$97</f>
        <v>338.5356242861767</v>
      </c>
      <c r="AD1262" s="24">
        <f>'Bruker data input page'!AW1262*10000*Calibrations!CI$97+Calibrations!CJ$97</f>
        <v>134.81678061098796</v>
      </c>
      <c r="AE1262" s="24">
        <f>'Bruker data input page'!AY1262*10000*Calibrations!CP$97+Calibrations!CQ$97</f>
        <v>114.22049468100339</v>
      </c>
      <c r="AF1262" s="24">
        <f>Calibrations!$CW$97*('Bruker data input page'!BA1262*10000)^2+('Bruker data input page'!BA1262*10000)*Calibrations!$CX$97+Calibrations!$CY$97</f>
        <v>150.46350805542014</v>
      </c>
      <c r="AG1262" s="24">
        <f>'Bruker data input page'!BI1262*10000*Calibrations!DD$97+Calibrations!DE$97</f>
        <v>14.331780335285575</v>
      </c>
      <c r="AH1262" s="24">
        <f>('Bruker data input page'!BK1262*10000)*Calibrations!DK$97+Calibrations!DL$97</f>
        <v>140.20570910991097</v>
      </c>
      <c r="AI1262" s="24">
        <f>Calibrations!DR$97*('Bruker data input page'!BM1262*10000)^2+('Bruker data input page'!BM1262*10000)*Calibrations!DS$97+Calibrations!DT$97</f>
        <v>44.54445955690165</v>
      </c>
      <c r="AJ1262" s="24">
        <f>Calibrations!DY$97*('Bruker data input page'!BO1262*10000)^2+Calibrations!DZ$97*('Bruker data input page'!BO1262*10000)+Calibrations!EA$97</f>
        <v>82.05945842966112</v>
      </c>
      <c r="AK1262" s="21"/>
      <c r="AL1262" s="21"/>
    </row>
    <row r="1263" spans="2:38">
      <c r="B1263" s="27">
        <f>'Bruker data input page'!B1940</f>
        <v>0</v>
      </c>
      <c r="C1263" s="21">
        <f>'Bruker data input page'!G1940</f>
        <v>0</v>
      </c>
      <c r="D1263" s="21">
        <f>'Bruker data input page'!H1940</f>
        <v>0</v>
      </c>
      <c r="E1263" s="26">
        <f>'Bruker data input page'!L1940</f>
        <v>0</v>
      </c>
      <c r="F1263" s="26"/>
      <c r="G1263" s="26" t="str">
        <f>'Bruker data input page'!DK1263</f>
        <v>U1558D 37R1W 122/124</v>
      </c>
      <c r="H1263" s="26" t="str">
        <f>'Bruker data input page'!DL1263</f>
        <v>SHLF</v>
      </c>
      <c r="I1263" s="26">
        <f>'Bruker data input page'!DM1263</f>
        <v>0</v>
      </c>
      <c r="J1263" s="26">
        <f>'Bruker data input page'!DN1263</f>
        <v>0</v>
      </c>
      <c r="K1263" s="26">
        <f>'Bruker data input page'!DO1263</f>
        <v>0</v>
      </c>
      <c r="L1263" s="26">
        <f>'Bruker data input page'!DP1263</f>
        <v>0</v>
      </c>
      <c r="M1263" s="26">
        <f>'Bruker data input page'!DQ1263</f>
        <v>0</v>
      </c>
      <c r="N1263" s="26">
        <f>'Bruker data input page'!DR1263</f>
        <v>0</v>
      </c>
      <c r="O1263" s="26">
        <f>'Bruker data input page'!DS1263</f>
        <v>0</v>
      </c>
      <c r="P1263" s="21" t="str">
        <f>'Bruker data input page'!DT1263</f>
        <v>Spot analysis, Jryan</v>
      </c>
      <c r="Q1263" s="21">
        <f>'Bruker data input page'!A1263</f>
        <v>176</v>
      </c>
      <c r="R1263" s="27">
        <f>'Bruker data input page'!B1263</f>
        <v>44754.697916666664</v>
      </c>
      <c r="S1263" s="22">
        <f>'Bruker data input page'!Y1263*Calibrations!H$97+Calibrations!I$97</f>
        <v>45.56900623083353</v>
      </c>
      <c r="T1263" s="23">
        <f>Calibrations!O$97*('Bruker data input page'!AK1263/0.5993)^2+Calibrations!P$97*('Bruker data input page'!AK1263/0.5993)+Calibrations!Q$97</f>
        <v>1.6221664449031892</v>
      </c>
      <c r="U1263" s="22">
        <f>Calibrations!$V$97*'Bruker data input page'!W1263^2+Calibrations!$W$97*'Bruker data input page'!W1263+Calibrations!$X$97</f>
        <v>16.11818480697514</v>
      </c>
      <c r="V1263" s="23">
        <f>('Bruker data input page'!AS1263/0.69943)*Calibrations!AC$97+Calibrations!AD$97</f>
        <v>13.971418265096657</v>
      </c>
      <c r="W1263" s="23">
        <f>'Bruker data input page'!U1263*Calibrations!AQ$97+Calibrations!AR$97</f>
        <v>4.5376716610977059</v>
      </c>
      <c r="X1263" s="23">
        <f>Calibrations!AJ$97*('Bruker data input page'!AQ1263/0.77446)^2+('Bruker data input page'!AQ1263/0.77446)*Calibrations!AK$97+Calibrations!AL$97</f>
        <v>0.1944296331938461</v>
      </c>
      <c r="Y1263" s="23">
        <f>('Bruker data input page'!AI1263/0.7147)*Calibrations!AX$97+Calibrations!AY$97</f>
        <v>10.26817751002006</v>
      </c>
      <c r="Z1263" s="23">
        <f>('Bruker data input page'!AG1263/0.8302)*Calibrations!BE$97+Calibrations!BF$97</f>
        <v>1.2247740470670923</v>
      </c>
      <c r="AA1263" s="23">
        <f>((('Bruker data input page'!AA1263/0.436)^2)*Calibrations!BK$97)+(('Bruker data input page'!AA1263/0.436)*Calibrations!BL$97)+Calibrations!BM$97</f>
        <v>0.4323516760800945</v>
      </c>
      <c r="AB1263" s="24">
        <f>'Bruker data input page'!AM1263*Calibrations!BS$97*10000+Calibrations!BT$97</f>
        <v>262.9376037811565</v>
      </c>
      <c r="AC1263" s="24">
        <f>Calibrations!CA$97*('Bruker data input page'!AO1263*10000)^2+('Bruker data input page'!AO1263*10000)*Calibrations!CB$97+Calibrations!CC$97</f>
        <v>394.6724013531076</v>
      </c>
      <c r="AD1263" s="24">
        <f>'Bruker data input page'!AW1263*10000*Calibrations!CI$97+Calibrations!CJ$97</f>
        <v>131.85119620407391</v>
      </c>
      <c r="AE1263" s="24">
        <f>'Bruker data input page'!AY1263*10000*Calibrations!CP$97+Calibrations!CQ$97</f>
        <v>100.85699819176617</v>
      </c>
      <c r="AF1263" s="24">
        <f>Calibrations!$CW$97*('Bruker data input page'!BA1263*10000)^2+('Bruker data input page'!BA1263*10000)*Calibrations!$CX$97+Calibrations!$CY$97</f>
        <v>144.59068888639942</v>
      </c>
      <c r="AG1263" s="24">
        <f>'Bruker data input page'!BI1263*10000*Calibrations!DD$97+Calibrations!DE$97</f>
        <v>14.331780335285575</v>
      </c>
      <c r="AH1263" s="24">
        <f>('Bruker data input page'!BK1263*10000)*Calibrations!DK$97+Calibrations!DL$97</f>
        <v>138.21935388775017</v>
      </c>
      <c r="AI1263" s="24">
        <f>Calibrations!DR$97*('Bruker data input page'!BM1263*10000)^2+('Bruker data input page'!BM1263*10000)*Calibrations!DS$97+Calibrations!DT$97</f>
        <v>45.600810844992573</v>
      </c>
      <c r="AJ1263" s="24">
        <f>Calibrations!DY$97*('Bruker data input page'!BO1263*10000)^2+Calibrations!DZ$97*('Bruker data input page'!BO1263*10000)+Calibrations!EA$97</f>
        <v>85.460626523355529</v>
      </c>
      <c r="AK1263" s="21"/>
      <c r="AL1263" s="21"/>
    </row>
    <row r="1264" spans="2:38">
      <c r="B1264" s="27">
        <f>'Bruker data input page'!B1941</f>
        <v>0</v>
      </c>
      <c r="C1264" s="21">
        <f>'Bruker data input page'!G1941</f>
        <v>0</v>
      </c>
      <c r="D1264" s="21">
        <f>'Bruker data input page'!H1941</f>
        <v>0</v>
      </c>
      <c r="E1264" s="26">
        <f>'Bruker data input page'!L1941</f>
        <v>0</v>
      </c>
      <c r="F1264" s="26"/>
      <c r="G1264" s="26" t="str">
        <f>'Bruker data input page'!DK1264</f>
        <v>U1558D 37R3W 34/38</v>
      </c>
      <c r="H1264" s="26" t="str">
        <f>'Bruker data input page'!DL1264</f>
        <v>SHLF</v>
      </c>
      <c r="I1264" s="26">
        <f>'Bruker data input page'!DM1264</f>
        <v>0</v>
      </c>
      <c r="J1264" s="26">
        <f>'Bruker data input page'!DN1264</f>
        <v>0</v>
      </c>
      <c r="K1264" s="26">
        <f>'Bruker data input page'!DO1264</f>
        <v>0</v>
      </c>
      <c r="L1264" s="26">
        <f>'Bruker data input page'!DP1264</f>
        <v>0</v>
      </c>
      <c r="M1264" s="26">
        <f>'Bruker data input page'!DQ1264</f>
        <v>0</v>
      </c>
      <c r="N1264" s="26">
        <f>'Bruker data input page'!DR1264</f>
        <v>0</v>
      </c>
      <c r="O1264" s="26">
        <f>'Bruker data input page'!DS1264</f>
        <v>0</v>
      </c>
      <c r="P1264" s="21" t="str">
        <f>'Bruker data input page'!DT1264</f>
        <v>Spot analysis, Jryan</v>
      </c>
      <c r="Q1264" s="21">
        <f>'Bruker data input page'!A1264</f>
        <v>177</v>
      </c>
      <c r="R1264" s="27">
        <f>'Bruker data input page'!B1264</f>
        <v>44754.699305555558</v>
      </c>
      <c r="S1264" s="22">
        <f>'Bruker data input page'!Y1264*Calibrations!H$97+Calibrations!I$97</f>
        <v>45.478825622463283</v>
      </c>
      <c r="T1264" s="23">
        <f>Calibrations!O$97*('Bruker data input page'!AK1264/0.5993)^2+Calibrations!P$97*('Bruker data input page'!AK1264/0.5993)+Calibrations!Q$97</f>
        <v>1.1198899781063902</v>
      </c>
      <c r="U1264" s="22">
        <f>Calibrations!$V$97*'Bruker data input page'!W1264^2+Calibrations!$W$97*'Bruker data input page'!W1264+Calibrations!$X$97</f>
        <v>14.138661698467644</v>
      </c>
      <c r="V1264" s="23">
        <f>('Bruker data input page'!AS1264/0.69943)*Calibrations!AC$97+Calibrations!AD$97</f>
        <v>10.697285696387542</v>
      </c>
      <c r="W1264" s="23">
        <f>'Bruker data input page'!U1264*Calibrations!AQ$97+Calibrations!AR$97</f>
        <v>6.393306558814845</v>
      </c>
      <c r="X1264" s="23">
        <f>Calibrations!AJ$97*('Bruker data input page'!AQ1264/0.77446)^2+('Bruker data input page'!AQ1264/0.77446)*Calibrations!AK$97+Calibrations!AL$97</f>
        <v>0.17616136918688846</v>
      </c>
      <c r="Y1264" s="23">
        <f>('Bruker data input page'!AI1264/0.7147)*Calibrations!AX$97+Calibrations!AY$97</f>
        <v>12.095323555228546</v>
      </c>
      <c r="Z1264" s="23">
        <f>('Bruker data input page'!AG1264/0.8302)*Calibrations!BE$97+Calibrations!BF$97</f>
        <v>0.32090858950064849</v>
      </c>
      <c r="AA1264" s="23">
        <f>((('Bruker data input page'!AA1264/0.436)^2)*Calibrations!BK$97)+(('Bruker data input page'!AA1264/0.436)*Calibrations!BL$97)+Calibrations!BM$97</f>
        <v>0.13677303819913372</v>
      </c>
      <c r="AB1264" s="24">
        <f>'Bruker data input page'!AM1264*Calibrations!BS$97*10000+Calibrations!BT$97</f>
        <v>322.10285782761844</v>
      </c>
      <c r="AC1264" s="24">
        <f>Calibrations!CA$97*('Bruker data input page'!AO1264*10000)^2+('Bruker data input page'!AO1264*10000)*Calibrations!CB$97+Calibrations!CC$97</f>
        <v>261.36266725905273</v>
      </c>
      <c r="AD1264" s="24">
        <f>'Bruker data input page'!AW1264*10000*Calibrations!CI$97+Calibrations!CJ$97</f>
        <v>89.344486371638524</v>
      </c>
      <c r="AE1264" s="24">
        <f>'Bruker data input page'!AY1264*10000*Calibrations!CP$97+Calibrations!CQ$97</f>
        <v>98.801075654960442</v>
      </c>
      <c r="AF1264" s="24">
        <f>Calibrations!$CW$97*('Bruker data input page'!BA1264*10000)^2+('Bruker data input page'!BA1264*10000)*Calibrations!$CX$97+Calibrations!$CY$97</f>
        <v>70.033506097090964</v>
      </c>
      <c r="AG1264" s="24">
        <f>'Bruker data input page'!BI1264*10000*Calibrations!DD$97+Calibrations!DE$97</f>
        <v>4.1610912678326706</v>
      </c>
      <c r="AH1264" s="24">
        <f>('Bruker data input page'!BK1264*10000)*Calibrations!DK$97+Calibrations!DL$97</f>
        <v>122.32851211046393</v>
      </c>
      <c r="AI1264" s="24">
        <f>Calibrations!DR$97*('Bruker data input page'!BM1264*10000)^2+('Bruker data input page'!BM1264*10000)*Calibrations!DS$97+Calibrations!DT$97</f>
        <v>32.905465640200383</v>
      </c>
      <c r="AJ1264" s="24">
        <f>Calibrations!DY$97*('Bruker data input page'!BO1264*10000)^2+Calibrations!DZ$97*('Bruker data input page'!BO1264*10000)+Calibrations!EA$97</f>
        <v>83.760661417809501</v>
      </c>
      <c r="AK1264" s="21"/>
      <c r="AL1264" s="21"/>
    </row>
    <row r="1265" spans="2:38">
      <c r="B1265" s="27">
        <f>'Bruker data input page'!B1942</f>
        <v>0</v>
      </c>
      <c r="C1265" s="21">
        <f>'Bruker data input page'!G1942</f>
        <v>0</v>
      </c>
      <c r="D1265" s="21">
        <f>'Bruker data input page'!H1942</f>
        <v>0</v>
      </c>
      <c r="E1265" s="26">
        <f>'Bruker data input page'!L1942</f>
        <v>0</v>
      </c>
      <c r="F1265" s="26"/>
      <c r="G1265" s="26" t="str">
        <f>'Bruker data input page'!DK1265</f>
        <v>U1558D 37R3W 34/38</v>
      </c>
      <c r="H1265" s="26" t="str">
        <f>'Bruker data input page'!DL1265</f>
        <v>SHLF</v>
      </c>
      <c r="I1265" s="26">
        <f>'Bruker data input page'!DM1265</f>
        <v>0</v>
      </c>
      <c r="J1265" s="26">
        <f>'Bruker data input page'!DN1265</f>
        <v>0</v>
      </c>
      <c r="K1265" s="26">
        <f>'Bruker data input page'!DO1265</f>
        <v>0</v>
      </c>
      <c r="L1265" s="26">
        <f>'Bruker data input page'!DP1265</f>
        <v>0</v>
      </c>
      <c r="M1265" s="26">
        <f>'Bruker data input page'!DQ1265</f>
        <v>0</v>
      </c>
      <c r="N1265" s="26">
        <f>'Bruker data input page'!DR1265</f>
        <v>0</v>
      </c>
      <c r="O1265" s="26">
        <f>'Bruker data input page'!DS1265</f>
        <v>0</v>
      </c>
      <c r="P1265" s="21" t="str">
        <f>'Bruker data input page'!DT1265</f>
        <v>Spot analysis, Jryan</v>
      </c>
      <c r="Q1265" s="21">
        <f>'Bruker data input page'!A1265</f>
        <v>178</v>
      </c>
      <c r="R1265" s="27">
        <f>'Bruker data input page'!B1265</f>
        <v>44754.700694444444</v>
      </c>
      <c r="S1265" s="22">
        <f>'Bruker data input page'!Y1265*Calibrations!H$97+Calibrations!I$97</f>
        <v>46.063157943892598</v>
      </c>
      <c r="T1265" s="23">
        <f>Calibrations!O$97*('Bruker data input page'!AK1265/0.5993)^2+Calibrations!P$97*('Bruker data input page'!AK1265/0.5993)+Calibrations!Q$97</f>
        <v>1.1184420147308769</v>
      </c>
      <c r="U1265" s="22">
        <f>Calibrations!$V$97*'Bruker data input page'!W1265^2+Calibrations!$W$97*'Bruker data input page'!W1265+Calibrations!$X$97</f>
        <v>14.247922499248672</v>
      </c>
      <c r="V1265" s="23">
        <f>('Bruker data input page'!AS1265/0.69943)*Calibrations!AC$97+Calibrations!AD$97</f>
        <v>10.681886479470975</v>
      </c>
      <c r="W1265" s="23">
        <f>'Bruker data input page'!U1265*Calibrations!AQ$97+Calibrations!AR$97</f>
        <v>7.5656935164890191</v>
      </c>
      <c r="X1265" s="23">
        <f>Calibrations!AJ$97*('Bruker data input page'!AQ1265/0.77446)^2+('Bruker data input page'!AQ1265/0.77446)*Calibrations!AK$97+Calibrations!AL$97</f>
        <v>0.1715861428256017</v>
      </c>
      <c r="Y1265" s="23">
        <f>('Bruker data input page'!AI1265/0.7147)*Calibrations!AX$97+Calibrations!AY$97</f>
        <v>12.062133167939535</v>
      </c>
      <c r="Z1265" s="23">
        <f>('Bruker data input page'!AG1265/0.8302)*Calibrations!BE$97+Calibrations!BF$97</f>
        <v>0.31713556621810363</v>
      </c>
      <c r="AA1265" s="23">
        <f>((('Bruker data input page'!AA1265/0.436)^2)*Calibrations!BK$97)+(('Bruker data input page'!AA1265/0.436)*Calibrations!BL$97)+Calibrations!BM$97</f>
        <v>9.6303203656468855E-2</v>
      </c>
      <c r="AB1265" s="24">
        <f>'Bruker data input page'!AM1265*Calibrations!BS$97*10000+Calibrations!BT$97</f>
        <v>278.3720178802335</v>
      </c>
      <c r="AC1265" s="24">
        <f>Calibrations!CA$97*('Bruker data input page'!AO1265*10000)^2+('Bruker data input page'!AO1265*10000)*Calibrations!CB$97+Calibrations!CC$97</f>
        <v>341.78392339008792</v>
      </c>
      <c r="AD1265" s="24">
        <f>'Bruker data input page'!AW1265*10000*Calibrations!CI$97+Calibrations!CJ$97</f>
        <v>98.241239592380808</v>
      </c>
      <c r="AE1265" s="24">
        <f>'Bruker data input page'!AY1265*10000*Calibrations!CP$97+Calibrations!CQ$97</f>
        <v>112.16457214419768</v>
      </c>
      <c r="AF1265" s="24">
        <f>Calibrations!$CW$97*('Bruker data input page'!BA1265*10000)^2+('Bruker data input page'!BA1265*10000)*Calibrations!$CX$97+Calibrations!$CY$97</f>
        <v>68.660243886509832</v>
      </c>
      <c r="AG1265" s="24">
        <f>'Bruker data input page'!BI1265*10000*Calibrations!DD$97+Calibrations!DE$97</f>
        <v>4.1610912678326706</v>
      </c>
      <c r="AH1265" s="24">
        <f>('Bruker data input page'!BK1265*10000)*Calibrations!DK$97+Calibrations!DL$97</f>
        <v>120.34215688830315</v>
      </c>
      <c r="AI1265" s="24">
        <f>Calibrations!DR$97*('Bruker data input page'!BM1265*10000)^2+('Bruker data input page'!BM1265*10000)*Calibrations!DS$97+Calibrations!DT$97</f>
        <v>31.845636216163818</v>
      </c>
      <c r="AJ1265" s="24">
        <f>Calibrations!DY$97*('Bruker data input page'!BO1265*10000)^2+Calibrations!DZ$97*('Bruker data input page'!BO1265*10000)+Calibrations!EA$97</f>
        <v>79.50533291755913</v>
      </c>
      <c r="AK1265" s="21"/>
      <c r="AL1265" s="21"/>
    </row>
    <row r="1266" spans="2:38">
      <c r="B1266" s="27">
        <f>'Bruker data input page'!B1943</f>
        <v>0</v>
      </c>
      <c r="C1266" s="21">
        <f>'Bruker data input page'!G1943</f>
        <v>0</v>
      </c>
      <c r="D1266" s="21">
        <f>'Bruker data input page'!H1943</f>
        <v>0</v>
      </c>
      <c r="E1266" s="26">
        <f>'Bruker data input page'!L1943</f>
        <v>0</v>
      </c>
      <c r="F1266" s="26"/>
      <c r="G1266" s="26" t="str">
        <f>'Bruker data input page'!DK1266</f>
        <v>U1558D 37R3W 34/38</v>
      </c>
      <c r="H1266" s="26" t="str">
        <f>'Bruker data input page'!DL1266</f>
        <v>SHLF</v>
      </c>
      <c r="I1266" s="26">
        <f>'Bruker data input page'!DM1266</f>
        <v>0</v>
      </c>
      <c r="J1266" s="26">
        <f>'Bruker data input page'!DN1266</f>
        <v>0</v>
      </c>
      <c r="K1266" s="26">
        <f>'Bruker data input page'!DO1266</f>
        <v>0</v>
      </c>
      <c r="L1266" s="26">
        <f>'Bruker data input page'!DP1266</f>
        <v>0</v>
      </c>
      <c r="M1266" s="26">
        <f>'Bruker data input page'!DQ1266</f>
        <v>0</v>
      </c>
      <c r="N1266" s="26">
        <f>'Bruker data input page'!DR1266</f>
        <v>0</v>
      </c>
      <c r="O1266" s="26">
        <f>'Bruker data input page'!DS1266</f>
        <v>0</v>
      </c>
      <c r="P1266" s="21" t="str">
        <f>'Bruker data input page'!DT1266</f>
        <v>Spot analysis, Jryan</v>
      </c>
      <c r="Q1266" s="21">
        <f>'Bruker data input page'!A1266</f>
        <v>179</v>
      </c>
      <c r="R1266" s="27">
        <f>'Bruker data input page'!B1266</f>
        <v>44754.70208333333</v>
      </c>
      <c r="S1266" s="22">
        <f>'Bruker data input page'!Y1266*Calibrations!H$97+Calibrations!I$97</f>
        <v>45.764813401576824</v>
      </c>
      <c r="T1266" s="23">
        <f>Calibrations!O$97*('Bruker data input page'!AK1266/0.5993)^2+Calibrations!P$97*('Bruker data input page'!AK1266/0.5993)+Calibrations!Q$97</f>
        <v>1.1318293143482065</v>
      </c>
      <c r="U1266" s="22">
        <f>Calibrations!$V$97*'Bruker data input page'!W1266^2+Calibrations!$W$97*'Bruker data input page'!W1266+Calibrations!$X$97</f>
        <v>14.533968885657238</v>
      </c>
      <c r="V1266" s="23">
        <f>('Bruker data input page'!AS1266/0.69943)*Calibrations!AC$97+Calibrations!AD$97</f>
        <v>10.680303382404787</v>
      </c>
      <c r="W1266" s="23">
        <f>'Bruker data input page'!U1266*Calibrations!AQ$97+Calibrations!AR$97</f>
        <v>6.8712321128007545</v>
      </c>
      <c r="X1266" s="23">
        <f>Calibrations!AJ$97*('Bruker data input page'!AQ1266/0.77446)^2+('Bruker data input page'!AQ1266/0.77446)*Calibrations!AK$97+Calibrations!AL$97</f>
        <v>0.17662336754338809</v>
      </c>
      <c r="Y1266" s="23">
        <f>('Bruker data input page'!AI1266/0.7147)*Calibrations!AX$97+Calibrations!AY$97</f>
        <v>12.075226623475569</v>
      </c>
      <c r="Z1266" s="23">
        <f>('Bruker data input page'!AG1266/0.8302)*Calibrations!BE$97+Calibrations!BF$97</f>
        <v>0.32981292444745436</v>
      </c>
      <c r="AA1266" s="23">
        <f>((('Bruker data input page'!AA1266/0.436)^2)*Calibrations!BK$97)+(('Bruker data input page'!AA1266/0.436)*Calibrations!BL$97)+Calibrations!BM$97</f>
        <v>0.11026086060579186</v>
      </c>
      <c r="AB1266" s="24">
        <f>'Bruker data input page'!AM1266*Calibrations!BS$97*10000+Calibrations!BT$97</f>
        <v>328.96259742720821</v>
      </c>
      <c r="AC1266" s="24">
        <f>Calibrations!CA$97*('Bruker data input page'!AO1266*10000)^2+('Bruker data input page'!AO1266*10000)*Calibrations!CB$97+Calibrations!CC$97</f>
        <v>298.06804964753007</v>
      </c>
      <c r="AD1266" s="24">
        <f>'Bruker data input page'!AW1266*10000*Calibrations!CI$97+Calibrations!CJ$97</f>
        <v>93.298598914190649</v>
      </c>
      <c r="AE1266" s="24">
        <f>'Bruker data input page'!AY1266*10000*Calibrations!CP$97+Calibrations!CQ$97</f>
        <v>94.68923058134898</v>
      </c>
      <c r="AF1266" s="24">
        <f>Calibrations!$CW$97*('Bruker data input page'!BA1266*10000)^2+('Bruker data input page'!BA1266*10000)*Calibrations!$CX$97+Calibrations!$CY$97</f>
        <v>65.895924321780186</v>
      </c>
      <c r="AG1266" s="24">
        <f>'Bruker data input page'!BI1266*10000*Calibrations!DD$97+Calibrations!DE$97</f>
        <v>4.1610912678326706</v>
      </c>
      <c r="AH1266" s="24">
        <f>('Bruker data input page'!BK1266*10000)*Calibrations!DK$97+Calibrations!DL$97</f>
        <v>119.34897927722277</v>
      </c>
      <c r="AI1266" s="24">
        <f>Calibrations!DR$97*('Bruker data input page'!BM1266*10000)^2+('Bruker data input page'!BM1266*10000)*Calibrations!DS$97+Calibrations!DT$97</f>
        <v>29.725107834104254</v>
      </c>
      <c r="AJ1266" s="24">
        <f>Calibrations!DY$97*('Bruker data input page'!BO1266*10000)^2+Calibrations!DZ$97*('Bruker data input page'!BO1266*10000)+Calibrations!EA$97</f>
        <v>83.760661417809501</v>
      </c>
      <c r="AK1266" s="21"/>
      <c r="AL1266" s="21"/>
    </row>
    <row r="1267" spans="2:38">
      <c r="B1267" s="27">
        <f>'Bruker data input page'!B1944</f>
        <v>0</v>
      </c>
      <c r="C1267" s="21">
        <f>'Bruker data input page'!G1944</f>
        <v>0</v>
      </c>
      <c r="D1267" s="21">
        <f>'Bruker data input page'!H1944</f>
        <v>0</v>
      </c>
      <c r="E1267" s="26">
        <f>'Bruker data input page'!L1944</f>
        <v>0</v>
      </c>
      <c r="F1267" s="26"/>
      <c r="G1267" s="26" t="str">
        <f>'Bruker data input page'!DK1267</f>
        <v>U1558D 39R1W 136/138</v>
      </c>
      <c r="H1267" s="26" t="str">
        <f>'Bruker data input page'!DL1267</f>
        <v>SHLF</v>
      </c>
      <c r="I1267" s="26">
        <f>'Bruker data input page'!DM1267</f>
        <v>0</v>
      </c>
      <c r="J1267" s="26">
        <f>'Bruker data input page'!DN1267</f>
        <v>0</v>
      </c>
      <c r="K1267" s="26">
        <f>'Bruker data input page'!DO1267</f>
        <v>0</v>
      </c>
      <c r="L1267" s="26">
        <f>'Bruker data input page'!DP1267</f>
        <v>0</v>
      </c>
      <c r="M1267" s="26">
        <f>'Bruker data input page'!DQ1267</f>
        <v>0</v>
      </c>
      <c r="N1267" s="26">
        <f>'Bruker data input page'!DR1267</f>
        <v>0</v>
      </c>
      <c r="O1267" s="26">
        <f>'Bruker data input page'!DS1267</f>
        <v>0</v>
      </c>
      <c r="P1267" s="21" t="str">
        <f>'Bruker data input page'!DT1267</f>
        <v>Spot analysis, Jryan</v>
      </c>
      <c r="Q1267" s="21">
        <f>'Bruker data input page'!A1267</f>
        <v>180</v>
      </c>
      <c r="R1267" s="27">
        <f>'Bruker data input page'!B1267</f>
        <v>44754.70416666667</v>
      </c>
      <c r="S1267" s="22">
        <f>'Bruker data input page'!Y1267*Calibrations!H$97+Calibrations!I$97</f>
        <v>46.553864021058743</v>
      </c>
      <c r="T1267" s="23">
        <f>Calibrations!O$97*('Bruker data input page'!AK1267/0.5993)^2+Calibrations!P$97*('Bruker data input page'!AK1267/0.5993)+Calibrations!Q$97</f>
        <v>1.3109834193165422</v>
      </c>
      <c r="U1267" s="22">
        <f>Calibrations!$V$97*'Bruker data input page'!W1267^2+Calibrations!$W$97*'Bruker data input page'!W1267+Calibrations!$X$97</f>
        <v>14.767247161240155</v>
      </c>
      <c r="V1267" s="23">
        <f>('Bruker data input page'!AS1267/0.69943)*Calibrations!AC$97+Calibrations!AD$97</f>
        <v>10.354185386769849</v>
      </c>
      <c r="W1267" s="23">
        <f>'Bruker data input page'!U1267*Calibrations!AQ$97+Calibrations!AR$97</f>
        <v>6.069662797741862</v>
      </c>
      <c r="X1267" s="23">
        <f>Calibrations!AJ$97*('Bruker data input page'!AQ1267/0.77446)^2+('Bruker data input page'!AQ1267/0.77446)*Calibrations!AK$97+Calibrations!AL$97</f>
        <v>0.16623965838443272</v>
      </c>
      <c r="Y1267" s="23">
        <f>('Bruker data input page'!AI1267/0.7147)*Calibrations!AX$97+Calibrations!AY$97</f>
        <v>13.222274228225235</v>
      </c>
      <c r="Z1267" s="23">
        <f>('Bruker data input page'!AG1267/0.8302)*Calibrations!BE$97+Calibrations!BF$97</f>
        <v>0.39848194818977056</v>
      </c>
      <c r="AA1267" s="23">
        <f>((('Bruker data input page'!AA1267/0.436)^2)*Calibrations!BK$97)+(('Bruker data input page'!AA1267/0.436)*Calibrations!BL$97)+Calibrations!BM$97</f>
        <v>8.4915033866103426E-2</v>
      </c>
      <c r="AB1267" s="24">
        <f>'Bruker data input page'!AM1267*Calibrations!BS$97*10000+Calibrations!BT$97</f>
        <v>277.51455043028483</v>
      </c>
      <c r="AC1267" s="24">
        <f>Calibrations!CA$97*('Bruker data input page'!AO1267*10000)^2+('Bruker data input page'!AO1267*10000)*Calibrations!CB$97+Calibrations!CC$97</f>
        <v>346.57518591698965</v>
      </c>
      <c r="AD1267" s="24">
        <f>'Bruker data input page'!AW1267*10000*Calibrations!CI$97+Calibrations!CJ$97</f>
        <v>117.02327416950342</v>
      </c>
      <c r="AE1267" s="24">
        <f>'Bruker data input page'!AY1267*10000*Calibrations!CP$97+Calibrations!CQ$97</f>
        <v>95.717191849751842</v>
      </c>
      <c r="AF1267" s="24">
        <f>Calibrations!$CW$97*('Bruker data input page'!BA1267*10000)^2+('Bruker data input page'!BA1267*10000)*Calibrations!$CX$97+Calibrations!$CY$97</f>
        <v>88.636347020367126</v>
      </c>
      <c r="AG1267" s="24">
        <f>'Bruker data input page'!BI1267*10000*Calibrations!DD$97+Calibrations!DE$97</f>
        <v>5.2911678308829933</v>
      </c>
      <c r="AH1267" s="24">
        <f>('Bruker data input page'!BK1267*10000)*Calibrations!DK$97+Calibrations!DL$97</f>
        <v>90.546828555891409</v>
      </c>
      <c r="AI1267" s="24">
        <f>Calibrations!DR$97*('Bruker data input page'!BM1267*10000)^2+('Bruker data input page'!BM1267*10000)*Calibrations!DS$97+Calibrations!DT$97</f>
        <v>30.785516947465101</v>
      </c>
      <c r="AJ1267" s="24">
        <f>Calibrations!DY$97*('Bruker data input page'!BO1267*10000)^2+Calibrations!DZ$97*('Bruker data input page'!BO1267*10000)+Calibrations!EA$97</f>
        <v>84.610798705907811</v>
      </c>
      <c r="AK1267" s="21"/>
      <c r="AL1267" s="21"/>
    </row>
    <row r="1268" spans="2:38">
      <c r="B1268" s="27">
        <f>'Bruker data input page'!B1945</f>
        <v>0</v>
      </c>
      <c r="C1268" s="21">
        <f>'Bruker data input page'!G1945</f>
        <v>0</v>
      </c>
      <c r="D1268" s="21">
        <f>'Bruker data input page'!H1945</f>
        <v>0</v>
      </c>
      <c r="E1268" s="26">
        <f>'Bruker data input page'!L1945</f>
        <v>0</v>
      </c>
      <c r="F1268" s="26"/>
      <c r="G1268" s="26" t="str">
        <f>'Bruker data input page'!DK1268</f>
        <v>U1558D 39R1W 136/138</v>
      </c>
      <c r="H1268" s="26" t="str">
        <f>'Bruker data input page'!DL1268</f>
        <v>SHLF</v>
      </c>
      <c r="I1268" s="26">
        <f>'Bruker data input page'!DM1268</f>
        <v>0</v>
      </c>
      <c r="J1268" s="26">
        <f>'Bruker data input page'!DN1268</f>
        <v>0</v>
      </c>
      <c r="K1268" s="26">
        <f>'Bruker data input page'!DO1268</f>
        <v>0</v>
      </c>
      <c r="L1268" s="26">
        <f>'Bruker data input page'!DP1268</f>
        <v>0</v>
      </c>
      <c r="M1268" s="26">
        <f>'Bruker data input page'!DQ1268</f>
        <v>0</v>
      </c>
      <c r="N1268" s="26">
        <f>'Bruker data input page'!DR1268</f>
        <v>0</v>
      </c>
      <c r="O1268" s="26">
        <f>'Bruker data input page'!DS1268</f>
        <v>0</v>
      </c>
      <c r="P1268" s="21" t="str">
        <f>'Bruker data input page'!DT1268</f>
        <v>Spot analysis, Jryan</v>
      </c>
      <c r="Q1268" s="21">
        <f>'Bruker data input page'!A1268</f>
        <v>181</v>
      </c>
      <c r="R1268" s="27">
        <f>'Bruker data input page'!B1268</f>
        <v>44754.705555555556</v>
      </c>
      <c r="S1268" s="22">
        <f>'Bruker data input page'!Y1268*Calibrations!H$97+Calibrations!I$97</f>
        <v>46.969360183734281</v>
      </c>
      <c r="T1268" s="23">
        <f>Calibrations!O$97*('Bruker data input page'!AK1268/0.5993)^2+Calibrations!P$97*('Bruker data input page'!AK1268/0.5993)+Calibrations!Q$97</f>
        <v>1.2861866186737652</v>
      </c>
      <c r="U1268" s="22">
        <f>Calibrations!$V$97*'Bruker data input page'!W1268^2+Calibrations!$W$97*'Bruker data input page'!W1268+Calibrations!$X$97</f>
        <v>14.472978498910411</v>
      </c>
      <c r="V1268" s="23">
        <f>('Bruker data input page'!AS1268/0.69943)*Calibrations!AC$97+Calibrations!AD$97</f>
        <v>10.371023782837495</v>
      </c>
      <c r="W1268" s="23">
        <f>'Bruker data input page'!U1268*Calibrations!AQ$97+Calibrations!AR$97</f>
        <v>7.0083070390855484</v>
      </c>
      <c r="X1268" s="23">
        <f>Calibrations!AJ$97*('Bruker data input page'!AQ1268/0.77446)^2+('Bruker data input page'!AQ1268/0.77446)*Calibrations!AK$97+Calibrations!AL$97</f>
        <v>0.16798825787067273</v>
      </c>
      <c r="Y1268" s="23">
        <f>('Bruker data input page'!AI1268/0.7147)*Calibrations!AX$97+Calibrations!AY$97</f>
        <v>13.21024651907004</v>
      </c>
      <c r="Z1268" s="23">
        <f>('Bruker data input page'!AG1268/0.8302)*Calibrations!BE$97+Calibrations!BF$97</f>
        <v>0.38776656206734311</v>
      </c>
      <c r="AA1268" s="23">
        <f>((('Bruker data input page'!AA1268/0.436)^2)*Calibrations!BK$97)+(('Bruker data input page'!AA1268/0.436)*Calibrations!BL$97)+Calibrations!BM$97</f>
        <v>9.0237442327412015E-2</v>
      </c>
      <c r="AB1268" s="24">
        <f>'Bruker data input page'!AM1268*Calibrations!BS$97*10000+Calibrations!BT$97</f>
        <v>304.09604137869519</v>
      </c>
      <c r="AC1268" s="24">
        <f>Calibrations!CA$97*('Bruker data input page'!AO1268*10000)^2+('Bruker data input page'!AO1268*10000)*Calibrations!CB$97+Calibrations!CC$97</f>
        <v>366.93025327291343</v>
      </c>
      <c r="AD1268" s="24">
        <f>'Bruker data input page'!AW1268*10000*Calibrations!CI$97+Calibrations!CJ$97</f>
        <v>114.05768976258933</v>
      </c>
      <c r="AE1268" s="24">
        <f>'Bruker data input page'!AY1268*10000*Calibrations!CP$97+Calibrations!CQ$97</f>
        <v>87.493501702528931</v>
      </c>
      <c r="AF1268" s="24">
        <f>Calibrations!$CW$97*('Bruker data input page'!BA1268*10000)^2+('Bruker data input page'!BA1268*10000)*Calibrations!$CX$97+Calibrations!$CY$97</f>
        <v>84.74789725500014</v>
      </c>
      <c r="AG1268" s="24">
        <f>'Bruker data input page'!BI1268*10000*Calibrations!DD$97+Calibrations!DE$97</f>
        <v>5.2911678308829933</v>
      </c>
      <c r="AH1268" s="24">
        <f>('Bruker data input page'!BK1268*10000)*Calibrations!DK$97+Calibrations!DL$97</f>
        <v>91.540006166971807</v>
      </c>
      <c r="AI1268" s="24">
        <f>Calibrations!DR$97*('Bruker data input page'!BM1268*10000)^2+('Bruker data input page'!BM1268*10000)*Calibrations!DS$97+Calibrations!DT$97</f>
        <v>29.725107834104254</v>
      </c>
      <c r="AJ1268" s="24">
        <f>Calibrations!DY$97*('Bruker data input page'!BO1268*10000)^2+Calibrations!DZ$97*('Bruker data input page'!BO1268*10000)+Calibrations!EA$97</f>
        <v>82.910214659060614</v>
      </c>
      <c r="AK1268" s="21"/>
      <c r="AL1268" s="21"/>
    </row>
    <row r="1269" spans="2:38">
      <c r="B1269" s="27">
        <f>'Bruker data input page'!B1946</f>
        <v>0</v>
      </c>
      <c r="C1269" s="21">
        <f>'Bruker data input page'!G1946</f>
        <v>0</v>
      </c>
      <c r="D1269" s="21">
        <f>'Bruker data input page'!H1946</f>
        <v>0</v>
      </c>
      <c r="E1269" s="26">
        <f>'Bruker data input page'!L1946</f>
        <v>0</v>
      </c>
      <c r="F1269" s="26"/>
      <c r="G1269" s="26" t="str">
        <f>'Bruker data input page'!DK1269</f>
        <v>U1558D 39R1W 136/138</v>
      </c>
      <c r="H1269" s="26" t="str">
        <f>'Bruker data input page'!DL1269</f>
        <v>SHLF</v>
      </c>
      <c r="I1269" s="26">
        <f>'Bruker data input page'!DM1269</f>
        <v>0</v>
      </c>
      <c r="J1269" s="26">
        <f>'Bruker data input page'!DN1269</f>
        <v>0</v>
      </c>
      <c r="K1269" s="26">
        <f>'Bruker data input page'!DO1269</f>
        <v>0</v>
      </c>
      <c r="L1269" s="26">
        <f>'Bruker data input page'!DP1269</f>
        <v>0</v>
      </c>
      <c r="M1269" s="26">
        <f>'Bruker data input page'!DQ1269</f>
        <v>0</v>
      </c>
      <c r="N1269" s="26">
        <f>'Bruker data input page'!DR1269</f>
        <v>0</v>
      </c>
      <c r="O1269" s="26">
        <f>'Bruker data input page'!DS1269</f>
        <v>0</v>
      </c>
      <c r="P1269" s="21" t="str">
        <f>'Bruker data input page'!DT1269</f>
        <v>Spot analysis, Jryan</v>
      </c>
      <c r="Q1269" s="21">
        <f>'Bruker data input page'!A1269</f>
        <v>182</v>
      </c>
      <c r="R1269" s="27">
        <f>'Bruker data input page'!B1269</f>
        <v>44754.706944444442</v>
      </c>
      <c r="S1269" s="22">
        <f>'Bruker data input page'!Y1269*Calibrations!H$97+Calibrations!I$97</f>
        <v>47.093046630787541</v>
      </c>
      <c r="T1269" s="23">
        <f>Calibrations!O$97*('Bruker data input page'!AK1269/0.5993)^2+Calibrations!P$97*('Bruker data input page'!AK1269/0.5993)+Calibrations!Q$97</f>
        <v>1.3165067766559568</v>
      </c>
      <c r="U1269" s="22">
        <f>Calibrations!$V$97*'Bruker data input page'!W1269^2+Calibrations!$W$97*'Bruker data input page'!W1269+Calibrations!$X$97</f>
        <v>14.60737787650892</v>
      </c>
      <c r="V1269" s="23">
        <f>('Bruker data input page'!AS1269/0.69943)*Calibrations!AC$97+Calibrations!AD$97</f>
        <v>10.417365351502301</v>
      </c>
      <c r="W1269" s="23">
        <f>'Bruker data input page'!U1269*Calibrations!AQ$97+Calibrations!AR$97</f>
        <v>5.7962862874926397</v>
      </c>
      <c r="X1269" s="23">
        <f>Calibrations!AJ$97*('Bruker data input page'!AQ1269/0.77446)^2+('Bruker data input page'!AQ1269/0.77446)*Calibrations!AK$97+Calibrations!AL$97</f>
        <v>0.17560333799039129</v>
      </c>
      <c r="Y1269" s="23">
        <f>('Bruker data input page'!AI1269/0.7147)*Calibrations!AX$97+Calibrations!AY$97</f>
        <v>13.241762162046307</v>
      </c>
      <c r="Z1269" s="23">
        <f>('Bruker data input page'!AG1269/0.8302)*Calibrations!BE$97+Calibrations!BF$97</f>
        <v>0.38821932486124855</v>
      </c>
      <c r="AA1269" s="23">
        <f>((('Bruker data input page'!AA1269/0.436)^2)*Calibrations!BK$97)+(('Bruker data input page'!AA1269/0.436)*Calibrations!BL$97)+Calibrations!BM$97</f>
        <v>8.6056718109828276E-2</v>
      </c>
      <c r="AB1269" s="24">
        <f>'Bruker data input page'!AM1269*Calibrations!BS$97*10000+Calibrations!BT$97</f>
        <v>304.09604137869519</v>
      </c>
      <c r="AC1269" s="24">
        <f>Calibrations!CA$97*('Bruker data input page'!AO1269*10000)^2+('Bruker data input page'!AO1269*10000)*Calibrations!CB$97+Calibrations!CC$97</f>
        <v>380.07157828182187</v>
      </c>
      <c r="AD1269" s="24">
        <f>'Bruker data input page'!AW1269*10000*Calibrations!CI$97+Calibrations!CJ$97</f>
        <v>107.13799281312309</v>
      </c>
      <c r="AE1269" s="24">
        <f>'Bruker data input page'!AY1269*10000*Calibrations!CP$97+Calibrations!CQ$97</f>
        <v>94.68923058134898</v>
      </c>
      <c r="AF1269" s="24">
        <f>Calibrations!$CW$97*('Bruker data input page'!BA1269*10000)^2+('Bruker data input page'!BA1269*10000)*Calibrations!$CX$97+Calibrations!$CY$97</f>
        <v>89.920633513111184</v>
      </c>
      <c r="AG1269" s="24">
        <f>'Bruker data input page'!BI1269*10000*Calibrations!DD$97+Calibrations!DE$97</f>
        <v>5.2911678308829933</v>
      </c>
      <c r="AH1269" s="24">
        <f>('Bruker data input page'!BK1269*10000)*Calibrations!DK$97+Calibrations!DL$97</f>
        <v>92.533183778052205</v>
      </c>
      <c r="AI1269" s="24">
        <f>Calibrations!DR$97*('Bruker data input page'!BM1269*10000)^2+('Bruker data input page'!BM1269*10000)*Calibrations!DS$97+Calibrations!DT$97</f>
        <v>28.664408876081268</v>
      </c>
      <c r="AJ1269" s="24">
        <f>Calibrations!DY$97*('Bruker data input page'!BO1269*10000)^2+Calibrations!DZ$97*('Bruker data input page'!BO1269*10000)+Calibrations!EA$97</f>
        <v>77.801035222904844</v>
      </c>
      <c r="AK1269" s="21"/>
      <c r="AL1269" s="21"/>
    </row>
    <row r="1270" spans="2:38">
      <c r="B1270" s="27">
        <f>'Bruker data input page'!B1947</f>
        <v>0</v>
      </c>
      <c r="C1270" s="21">
        <f>'Bruker data input page'!G1947</f>
        <v>0</v>
      </c>
      <c r="D1270" s="21">
        <f>'Bruker data input page'!H1947</f>
        <v>0</v>
      </c>
      <c r="E1270" s="26">
        <f>'Bruker data input page'!L1947</f>
        <v>0</v>
      </c>
      <c r="F1270" s="26"/>
      <c r="G1270" s="26" t="str">
        <f>'Bruker data input page'!DK1270</f>
        <v>U1583C 13X2W 53/57</v>
      </c>
      <c r="H1270" s="26" t="str">
        <f>'Bruker data input page'!DL1270</f>
        <v>SHLF</v>
      </c>
      <c r="I1270" s="26">
        <f>'Bruker data input page'!DM1270</f>
        <v>0</v>
      </c>
      <c r="J1270" s="26">
        <f>'Bruker data input page'!DN1270</f>
        <v>0</v>
      </c>
      <c r="K1270" s="26">
        <f>'Bruker data input page'!DO1270</f>
        <v>0</v>
      </c>
      <c r="L1270" s="26">
        <f>'Bruker data input page'!DP1270</f>
        <v>0</v>
      </c>
      <c r="M1270" s="26">
        <f>'Bruker data input page'!DQ1270</f>
        <v>0</v>
      </c>
      <c r="N1270" s="26">
        <f>'Bruker data input page'!DR1270</f>
        <v>0</v>
      </c>
      <c r="O1270" s="26">
        <f>'Bruker data input page'!DS1270</f>
        <v>0</v>
      </c>
      <c r="P1270" s="21" t="str">
        <f>'Bruker data input page'!DT1270</f>
        <v>Spot analysis, Jryan</v>
      </c>
      <c r="Q1270" s="21">
        <f>'Bruker data input page'!A1270</f>
        <v>183</v>
      </c>
      <c r="R1270" s="27">
        <f>'Bruker data input page'!B1270</f>
        <v>44754.708333333336</v>
      </c>
      <c r="S1270" s="22">
        <f>'Bruker data input page'!Y1270*Calibrations!H$97+Calibrations!I$97</f>
        <v>46.878229055117707</v>
      </c>
      <c r="T1270" s="23">
        <f>Calibrations!O$97*('Bruker data input page'!AK1270/0.5993)^2+Calibrations!P$97*('Bruker data input page'!AK1270/0.5993)+Calibrations!Q$97</f>
        <v>1.4868403797102883</v>
      </c>
      <c r="U1270" s="22">
        <f>Calibrations!$V$97*'Bruker data input page'!W1270^2+Calibrations!$W$97*'Bruker data input page'!W1270+Calibrations!$X$97</f>
        <v>13.286693245998148</v>
      </c>
      <c r="V1270" s="23">
        <f>('Bruker data input page'!AS1270/0.69943)*Calibrations!AC$97+Calibrations!AD$97</f>
        <v>10.3533218792792</v>
      </c>
      <c r="W1270" s="23">
        <f>'Bruker data input page'!U1270*Calibrations!AQ$97+Calibrations!AR$97</f>
        <v>9.2554464864877453</v>
      </c>
      <c r="X1270" s="23">
        <f>Calibrations!AJ$97*('Bruker data input page'!AQ1270/0.77446)^2+('Bruker data input page'!AQ1270/0.77446)*Calibrations!AK$97+Calibrations!AL$97</f>
        <v>0.15959278804354954</v>
      </c>
      <c r="Y1270" s="23">
        <f>('Bruker data input page'!AI1270/0.7147)*Calibrations!AX$97+Calibrations!AY$97</f>
        <v>10.985120325359347</v>
      </c>
      <c r="Z1270" s="23">
        <f>('Bruker data input page'!AG1270/0.8302)*Calibrations!BE$97+Calibrations!BF$97</f>
        <v>0.13044637419778457</v>
      </c>
      <c r="AA1270" s="23">
        <f>((('Bruker data input page'!AA1270/0.436)^2)*Calibrations!BK$97)+(('Bruker data input page'!AA1270/0.436)*Calibrations!BL$97)+Calibrations!BM$97</f>
        <v>0.10272821660575045</v>
      </c>
      <c r="AB1270" s="24">
        <f>'Bruker data input page'!AM1270*Calibrations!BS$97*10000+Calibrations!BT$97</f>
        <v>283.51682257992587</v>
      </c>
      <c r="AC1270" s="24">
        <f>Calibrations!CA$97*('Bruker data input page'!AO1270*10000)^2+('Bruker data input page'!AO1270*10000)*Calibrations!CB$97+Calibrations!CC$97</f>
        <v>287.54262588190625</v>
      </c>
      <c r="AD1270" s="24">
        <f>'Bruker data input page'!AW1270*10000*Calibrations!CI$97+Calibrations!CJ$97</f>
        <v>99.229767728018842</v>
      </c>
      <c r="AE1270" s="24">
        <f>'Bruker data input page'!AY1270*10000*Calibrations!CP$97+Calibrations!CQ$97</f>
        <v>66.934276334471647</v>
      </c>
      <c r="AF1270" s="24">
        <f>Calibrations!$CW$97*('Bruker data input page'!BA1270*10000)^2+('Bruker data input page'!BA1270*10000)*Calibrations!$CX$97+Calibrations!$CY$97</f>
        <v>78.148513355605772</v>
      </c>
      <c r="AG1270" s="24" t="e">
        <f>'Bruker data input page'!BI1270*10000*Calibrations!DD$97+Calibrations!DE$97</f>
        <v>#VALUE!</v>
      </c>
      <c r="AH1270" s="24">
        <f>('Bruker data input page'!BK1270*10000)*Calibrations!DK$97+Calibrations!DL$97</f>
        <v>107.43084794425806</v>
      </c>
      <c r="AI1270" s="24">
        <f>Calibrations!DR$97*('Bruker data input page'!BM1270*10000)^2+('Bruker data input page'!BM1270*10000)*Calibrations!DS$97+Calibrations!DT$97</f>
        <v>36.083214844337292</v>
      </c>
      <c r="AJ1270" s="24">
        <f>Calibrations!DY$97*('Bruker data input page'!BO1270*10000)^2+Calibrations!DZ$97*('Bruker data input page'!BO1270*10000)+Calibrations!EA$97</f>
        <v>115.00963362415462</v>
      </c>
      <c r="AK1270" s="21"/>
      <c r="AL1270" s="21"/>
    </row>
    <row r="1271" spans="2:38">
      <c r="B1271" s="27">
        <f>'Bruker data input page'!B1948</f>
        <v>0</v>
      </c>
      <c r="C1271" s="21">
        <f>'Bruker data input page'!G1948</f>
        <v>0</v>
      </c>
      <c r="D1271" s="21">
        <f>'Bruker data input page'!H1948</f>
        <v>0</v>
      </c>
      <c r="E1271" s="26">
        <f>'Bruker data input page'!L1948</f>
        <v>0</v>
      </c>
      <c r="F1271" s="26"/>
      <c r="G1271" s="26" t="str">
        <f>'Bruker data input page'!DK1271</f>
        <v>U1583C 13X2W 53/57</v>
      </c>
      <c r="H1271" s="26" t="str">
        <f>'Bruker data input page'!DL1271</f>
        <v>SHLF</v>
      </c>
      <c r="I1271" s="26">
        <f>'Bruker data input page'!DM1271</f>
        <v>0</v>
      </c>
      <c r="J1271" s="26">
        <f>'Bruker data input page'!DN1271</f>
        <v>0</v>
      </c>
      <c r="K1271" s="26">
        <f>'Bruker data input page'!DO1271</f>
        <v>0</v>
      </c>
      <c r="L1271" s="26">
        <f>'Bruker data input page'!DP1271</f>
        <v>0</v>
      </c>
      <c r="M1271" s="26">
        <f>'Bruker data input page'!DQ1271</f>
        <v>0</v>
      </c>
      <c r="N1271" s="26">
        <f>'Bruker data input page'!DR1271</f>
        <v>0</v>
      </c>
      <c r="O1271" s="26">
        <f>'Bruker data input page'!DS1271</f>
        <v>0</v>
      </c>
      <c r="P1271" s="21" t="str">
        <f>'Bruker data input page'!DT1271</f>
        <v>Spot analysis, Jryan</v>
      </c>
      <c r="Q1271" s="21">
        <f>'Bruker data input page'!A1271</f>
        <v>184</v>
      </c>
      <c r="R1271" s="27">
        <f>'Bruker data input page'!B1271</f>
        <v>44754.709722222222</v>
      </c>
      <c r="S1271" s="22">
        <f>'Bruker data input page'!Y1271*Calibrations!H$97+Calibrations!I$97</f>
        <v>47.147463914889741</v>
      </c>
      <c r="T1271" s="23">
        <f>Calibrations!O$97*('Bruker data input page'!AK1271/0.5993)^2+Calibrations!P$97*('Bruker data input page'!AK1271/0.5993)+Calibrations!Q$97</f>
        <v>1.4945653028295753</v>
      </c>
      <c r="U1271" s="22">
        <f>Calibrations!$V$97*'Bruker data input page'!W1271^2+Calibrations!$W$97*'Bruker data input page'!W1271+Calibrations!$X$97</f>
        <v>13.15316036915875</v>
      </c>
      <c r="V1271" s="23">
        <f>('Bruker data input page'!AS1271/0.69943)*Calibrations!AC$97+Calibrations!AD$97</f>
        <v>10.411032963237545</v>
      </c>
      <c r="W1271" s="23">
        <f>'Bruker data input page'!U1271*Calibrations!AQ$97+Calibrations!AR$97</f>
        <v>8.3792496375135777</v>
      </c>
      <c r="X1271" s="23">
        <f>Calibrations!AJ$97*('Bruker data input page'!AQ1271/0.77446)^2+('Bruker data input page'!AQ1271/0.77446)*Calibrations!AK$97+Calibrations!AL$97</f>
        <v>0.15611064945863434</v>
      </c>
      <c r="Y1271" s="23">
        <f>('Bruker data input page'!AI1271/0.7147)*Calibrations!AX$97+Calibrations!AY$97</f>
        <v>11.040234638197067</v>
      </c>
      <c r="Z1271" s="23">
        <f>('Bruker data input page'!AG1271/0.8302)*Calibrations!BE$97+Calibrations!BF$97</f>
        <v>0.12999361140387916</v>
      </c>
      <c r="AA1271" s="23">
        <f>((('Bruker data input page'!AA1271/0.436)^2)*Calibrations!BK$97)+(('Bruker data input page'!AA1271/0.436)*Calibrations!BL$97)+Calibrations!BM$97</f>
        <v>0.10272821660575045</v>
      </c>
      <c r="AB1271" s="24">
        <f>'Bruker data input page'!AM1271*Calibrations!BS$97*10000+Calibrations!BT$97</f>
        <v>272.36974573059246</v>
      </c>
      <c r="AC1271" s="24">
        <f>Calibrations!CA$97*('Bruker data input page'!AO1271*10000)^2+('Bruker data input page'!AO1271*10000)*Calibrations!CB$97+Calibrations!CC$97</f>
        <v>292.36750247621791</v>
      </c>
      <c r="AD1271" s="24">
        <f>'Bruker data input page'!AW1271*10000*Calibrations!CI$97+Calibrations!CJ$97</f>
        <v>83.413317557810331</v>
      </c>
      <c r="AE1271" s="24">
        <f>'Bruker data input page'!AY1271*10000*Calibrations!CP$97+Calibrations!CQ$97</f>
        <v>68.990198871277371</v>
      </c>
      <c r="AF1271" s="24">
        <f>Calibrations!$CW$97*('Bruker data input page'!BA1271*10000)^2+('Bruker data input page'!BA1271*10000)*Calibrations!$CX$97+Calibrations!$CY$97</f>
        <v>87.346128813100606</v>
      </c>
      <c r="AG1271" s="24">
        <f>'Bruker data input page'!BI1271*10000*Calibrations!DD$97+Calibrations!DE$97</f>
        <v>3.0310147047823475</v>
      </c>
      <c r="AH1271" s="24">
        <f>('Bruker data input page'!BK1271*10000)*Calibrations!DK$97+Calibrations!DL$97</f>
        <v>105.44449272209728</v>
      </c>
      <c r="AI1271" s="24">
        <f>Calibrations!DR$97*('Bruker data input page'!BM1271*10000)^2+('Bruker data input page'!BM1271*10000)*Calibrations!DS$97+Calibrations!DT$97</f>
        <v>33.965005219574827</v>
      </c>
      <c r="AJ1271" s="24">
        <f>Calibrations!DY$97*('Bruker data input page'!BO1271*10000)^2+Calibrations!DZ$97*('Bruker data input page'!BO1271*10000)+Calibrations!EA$97</f>
        <v>114.17063727947752</v>
      </c>
      <c r="AK1271" s="21"/>
      <c r="AL1271" s="21"/>
    </row>
    <row r="1272" spans="2:38">
      <c r="B1272" s="27">
        <f>'Bruker data input page'!B1949</f>
        <v>0</v>
      </c>
      <c r="C1272" s="21">
        <f>'Bruker data input page'!G1949</f>
        <v>0</v>
      </c>
      <c r="D1272" s="21">
        <f>'Bruker data input page'!H1949</f>
        <v>0</v>
      </c>
      <c r="E1272" s="26">
        <f>'Bruker data input page'!L1949</f>
        <v>0</v>
      </c>
      <c r="F1272" s="26"/>
      <c r="G1272" s="26" t="str">
        <f>'Bruker data input page'!DK1272</f>
        <v>U1583C 13X2W 53/57</v>
      </c>
      <c r="H1272" s="26" t="str">
        <f>'Bruker data input page'!DL1272</f>
        <v>SHLF</v>
      </c>
      <c r="I1272" s="26">
        <f>'Bruker data input page'!DM1272</f>
        <v>0</v>
      </c>
      <c r="J1272" s="26">
        <f>'Bruker data input page'!DN1272</f>
        <v>0</v>
      </c>
      <c r="K1272" s="26">
        <f>'Bruker data input page'!DO1272</f>
        <v>0</v>
      </c>
      <c r="L1272" s="26">
        <f>'Bruker data input page'!DP1272</f>
        <v>0</v>
      </c>
      <c r="M1272" s="26">
        <f>'Bruker data input page'!DQ1272</f>
        <v>0</v>
      </c>
      <c r="N1272" s="26">
        <f>'Bruker data input page'!DR1272</f>
        <v>0</v>
      </c>
      <c r="O1272" s="26">
        <f>'Bruker data input page'!DS1272</f>
        <v>0</v>
      </c>
      <c r="P1272" s="21" t="str">
        <f>'Bruker data input page'!DT1272</f>
        <v>Spot analysis, Jryan</v>
      </c>
      <c r="Q1272" s="21">
        <f>'Bruker data input page'!A1272</f>
        <v>185</v>
      </c>
      <c r="R1272" s="27">
        <f>'Bruker data input page'!B1272</f>
        <v>44754.711111111108</v>
      </c>
      <c r="S1272" s="22">
        <f>'Bruker data input page'!Y1272*Calibrations!H$97+Calibrations!I$97</f>
        <v>47.452343283899019</v>
      </c>
      <c r="T1272" s="23">
        <f>Calibrations!O$97*('Bruker data input page'!AK1272/0.5993)^2+Calibrations!P$97*('Bruker data input page'!AK1272/0.5993)+Calibrations!Q$97</f>
        <v>1.5159580287987127</v>
      </c>
      <c r="U1272" s="22">
        <f>Calibrations!$V$97*'Bruker data input page'!W1272^2+Calibrations!$W$97*'Bruker data input page'!W1272+Calibrations!$X$97</f>
        <v>13.504774337482756</v>
      </c>
      <c r="V1272" s="23">
        <f>('Bruker data input page'!AS1272/0.69943)*Calibrations!AC$97+Calibrations!AD$97</f>
        <v>10.345982065608688</v>
      </c>
      <c r="W1272" s="23">
        <f>'Bruker data input page'!U1272*Calibrations!AQ$97+Calibrations!AR$97</f>
        <v>9.950487896916286</v>
      </c>
      <c r="X1272" s="23">
        <f>Calibrations!AJ$97*('Bruker data input page'!AQ1272/0.77446)^2+('Bruker data input page'!AQ1272/0.77446)*Calibrations!AK$97+Calibrations!AL$97</f>
        <v>0.16551039876549928</v>
      </c>
      <c r="Y1272" s="23">
        <f>('Bruker data input page'!AI1272/0.7147)*Calibrations!AX$97+Calibrations!AY$97</f>
        <v>11.043584126822562</v>
      </c>
      <c r="Z1272" s="23">
        <f>('Bruker data input page'!AG1272/0.8302)*Calibrations!BE$97+Calibrations!BF$97</f>
        <v>0.14387833708364423</v>
      </c>
      <c r="AA1272" s="23">
        <f>((('Bruker data input page'!AA1272/0.436)^2)*Calibrations!BK$97)+(('Bruker data input page'!AA1272/0.436)*Calibrations!BL$97)+Calibrations!BM$97</f>
        <v>0.11213959681461656</v>
      </c>
      <c r="AB1272" s="24">
        <f>'Bruker data input page'!AM1272*Calibrations!BS$97*10000+Calibrations!BT$97</f>
        <v>248.36065713202822</v>
      </c>
      <c r="AC1272" s="24">
        <f>Calibrations!CA$97*('Bruker data input page'!AO1272*10000)^2+('Bruker data input page'!AO1272*10000)*Calibrations!CB$97+Calibrations!CC$97</f>
        <v>356.62203849436969</v>
      </c>
      <c r="AD1272" s="24">
        <f>'Bruker data input page'!AW1272*10000*Calibrations!CI$97+Calibrations!CJ$97</f>
        <v>98.241239592380808</v>
      </c>
      <c r="AE1272" s="24">
        <f>'Bruker data input page'!AY1272*10000*Calibrations!CP$97+Calibrations!CQ$97</f>
        <v>63.850392529263047</v>
      </c>
      <c r="AF1272" s="24">
        <f>Calibrations!$CW$97*('Bruker data input page'!BA1272*10000)^2+('Bruker data input page'!BA1272*10000)*Calibrations!$CX$97+Calibrations!$CY$97</f>
        <v>72.762235374685773</v>
      </c>
      <c r="AG1272" s="24">
        <f>'Bruker data input page'!BI1272*10000*Calibrations!DD$97+Calibrations!DE$97</f>
        <v>1.9009381417320252</v>
      </c>
      <c r="AH1272" s="24">
        <f>('Bruker data input page'!BK1272*10000)*Calibrations!DK$97+Calibrations!DL$97</f>
        <v>109.41720316641884</v>
      </c>
      <c r="AI1272" s="24">
        <f>Calibrations!DR$97*('Bruker data input page'!BM1272*10000)^2+('Bruker data input page'!BM1272*10000)*Calibrations!DS$97+Calibrations!DT$97</f>
        <v>33.965005219574827</v>
      </c>
      <c r="AJ1272" s="24">
        <f>Calibrations!DY$97*('Bruker data input page'!BO1272*10000)^2+Calibrations!DZ$97*('Bruker data input page'!BO1272*10000)+Calibrations!EA$97</f>
        <v>106.60574399810709</v>
      </c>
      <c r="AK1272" s="21"/>
      <c r="AL1272" s="21"/>
    </row>
    <row r="1273" spans="2:38">
      <c r="B1273" s="27">
        <f>'Bruker data input page'!B1950</f>
        <v>0</v>
      </c>
      <c r="C1273" s="21">
        <f>'Bruker data input page'!G1950</f>
        <v>0</v>
      </c>
      <c r="D1273" s="21">
        <f>'Bruker data input page'!H1950</f>
        <v>0</v>
      </c>
      <c r="E1273" s="26">
        <f>'Bruker data input page'!L1950</f>
        <v>0</v>
      </c>
      <c r="F1273" s="26"/>
      <c r="G1273" s="26" t="str">
        <f>'Bruker data input page'!DK1273</f>
        <v>393-U1583-12R-3W-123</v>
      </c>
      <c r="H1273" s="26" t="str">
        <f>'Bruker data input page'!DL1273</f>
        <v>SHLF</v>
      </c>
      <c r="I1273" s="26">
        <f>'Bruker data input page'!DM1273</f>
        <v>0</v>
      </c>
      <c r="J1273" s="26">
        <f>'Bruker data input page'!DN1273</f>
        <v>0</v>
      </c>
      <c r="K1273" s="26" t="str">
        <f>'Bruker data input page'!DO1273</f>
        <v/>
      </c>
      <c r="L1273" s="26">
        <f>'Bruker data input page'!DP1273</f>
        <v>0</v>
      </c>
      <c r="M1273" s="26">
        <f>'Bruker data input page'!DQ1273</f>
        <v>0</v>
      </c>
      <c r="N1273" s="26">
        <f>'Bruker data input page'!DR1273</f>
        <v>0</v>
      </c>
      <c r="O1273" s="26">
        <f>'Bruker data input page'!DS1273</f>
        <v>0</v>
      </c>
      <c r="P1273" s="21" t="str">
        <f>'Bruker data input page'!DT1273</f>
        <v>PMAG CUBE</v>
      </c>
      <c r="Q1273" s="21">
        <f>'Bruker data input page'!A1273</f>
        <v>550</v>
      </c>
      <c r="R1273" s="27">
        <f>'Bruker data input page'!B1273</f>
        <v>44762.863888888889</v>
      </c>
      <c r="S1273" s="22">
        <f>'Bruker data input page'!Y1273*Calibrations!H$97+Calibrations!I$97</f>
        <v>53.261447769324427</v>
      </c>
      <c r="T1273" s="23">
        <f>Calibrations!O$97*('Bruker data input page'!AK1273/0.5993)^2+Calibrations!P$97*('Bruker data input page'!AK1273/0.5993)+Calibrations!Q$97</f>
        <v>1.2330348581217534</v>
      </c>
      <c r="U1273" s="22">
        <f>Calibrations!$V$97*'Bruker data input page'!W1273^2+Calibrations!$W$97*'Bruker data input page'!W1273+Calibrations!$X$97</f>
        <v>16.50132252615229</v>
      </c>
      <c r="V1273" s="23">
        <f>('Bruker data input page'!AS1273/0.69943)*Calibrations!AC$97+Calibrations!AD$97</f>
        <v>9.1824057219597552</v>
      </c>
      <c r="W1273" s="23">
        <f>'Bruker data input page'!U1273*Calibrations!AQ$97+Calibrations!AR$97</f>
        <v>11.30287027965554</v>
      </c>
      <c r="X1273" s="23">
        <f>Calibrations!AJ$97*('Bruker data input page'!AQ1273/0.77446)^2+('Bruker data input page'!AQ1273/0.77446)*Calibrations!AK$97+Calibrations!AL$97</f>
        <v>0.14264837079519882</v>
      </c>
      <c r="Y1273" s="23">
        <f>('Bruker data input page'!AI1273/0.7147)*Calibrations!AX$97+Calibrations!AY$97</f>
        <v>11.576761816208457</v>
      </c>
      <c r="Z1273" s="23">
        <f>('Bruker data input page'!AG1273/0.8302)*Calibrations!BE$97+Calibrations!BF$97</f>
        <v>0.12305124856399666</v>
      </c>
      <c r="AA1273" s="23">
        <f>((('Bruker data input page'!AA1273/0.436)^2)*Calibrations!BK$97)+(('Bruker data input page'!AA1273/0.436)*Calibrations!BL$97)+Calibrations!BM$97</f>
        <v>0.11063674944087475</v>
      </c>
      <c r="AB1273" s="24">
        <f>'Bruker data input page'!AM1273*Calibrations!BS$97*10000+Calibrations!BT$97</f>
        <v>298.95123667900288</v>
      </c>
      <c r="AC1273" s="24">
        <f>Calibrations!CA$97*('Bruker data input page'!AO1273*10000)^2+('Bruker data input page'!AO1273*10000)*Calibrations!CB$97+Calibrations!CC$97</f>
        <v>339.35175836860276</v>
      </c>
      <c r="AD1273" s="24">
        <f>'Bruker data input page'!AW1273*10000*Calibrations!CI$97+Calibrations!CJ$97</f>
        <v>77.482148743982151</v>
      </c>
      <c r="AE1273" s="24">
        <f>'Bruker data input page'!AY1273*10000*Calibrations!CP$97+Calibrations!CQ$97</f>
        <v>76.18592775009742</v>
      </c>
      <c r="AF1273" s="24">
        <f>Calibrations!$CW$97*('Bruker data input page'!BA1273*10000)^2+('Bruker data input page'!BA1273*10000)*Calibrations!$CX$97+Calibrations!$CY$97</f>
        <v>93.737902704208523</v>
      </c>
      <c r="AG1273" s="24">
        <f>'Bruker data input page'!BI1273*10000*Calibrations!DD$97+Calibrations!DE$97</f>
        <v>3.0310147047823475</v>
      </c>
      <c r="AH1273" s="24">
        <f>('Bruker data input page'!BK1273*10000)*Calibrations!DK$97+Calibrations!DL$97</f>
        <v>100.47860466669533</v>
      </c>
      <c r="AI1273" s="24">
        <f>Calibrations!DR$97*('Bruker data input page'!BM1273*10000)^2+('Bruker data input page'!BM1273*10000)*Calibrations!DS$97+Calibrations!DT$97</f>
        <v>28.664408876081268</v>
      </c>
      <c r="AJ1273" s="24">
        <f>Calibrations!DY$97*('Bruker data input page'!BO1273*10000)^2+Calibrations!DZ$97*('Bruker data input page'!BO1273*10000)+Calibrations!EA$97</f>
        <v>83.760661417809501</v>
      </c>
      <c r="AK1273" s="21"/>
      <c r="AL1273" s="21"/>
    </row>
    <row r="1274" spans="2:38">
      <c r="B1274" s="27">
        <f>'Bruker data input page'!B1951</f>
        <v>0</v>
      </c>
      <c r="C1274" s="21">
        <f>'Bruker data input page'!G1951</f>
        <v>0</v>
      </c>
      <c r="D1274" s="21">
        <f>'Bruker data input page'!H1951</f>
        <v>0</v>
      </c>
      <c r="E1274" s="26">
        <f>'Bruker data input page'!L1951</f>
        <v>0</v>
      </c>
      <c r="F1274" s="26"/>
      <c r="G1274" s="26" t="str">
        <f>'Bruker data input page'!DK1274</f>
        <v>U1560B 3R1W 102/105</v>
      </c>
      <c r="H1274" s="26" t="str">
        <f>'Bruker data input page'!DL1274</f>
        <v>SHLF</v>
      </c>
      <c r="I1274" s="26">
        <f>'Bruker data input page'!DM1274</f>
        <v>0</v>
      </c>
      <c r="J1274" s="26">
        <f>'Bruker data input page'!DN1274</f>
        <v>0</v>
      </c>
      <c r="K1274" s="26" t="str">
        <f>'Bruker data input page'!DO1274</f>
        <v/>
      </c>
      <c r="L1274" s="26">
        <f>'Bruker data input page'!DP1274</f>
        <v>0</v>
      </c>
      <c r="M1274" s="26">
        <f>'Bruker data input page'!DQ1274</f>
        <v>0</v>
      </c>
      <c r="N1274" s="26">
        <f>'Bruker data input page'!DR1274</f>
        <v>0</v>
      </c>
      <c r="O1274" s="26">
        <f>'Bruker data input page'!DS1274</f>
        <v>0</v>
      </c>
      <c r="P1274" s="21" t="str">
        <f>'Bruker data input page'!DT1274</f>
        <v>Spot analysis, Jryan</v>
      </c>
      <c r="Q1274" s="21">
        <f>'Bruker data input page'!A1274</f>
        <v>761</v>
      </c>
      <c r="R1274" s="27">
        <f>'Bruker data input page'!B1274</f>
        <v>44766.673611111109</v>
      </c>
      <c r="S1274" s="22">
        <f>'Bruker data input page'!Y1274*Calibrations!H$97+Calibrations!I$97</f>
        <v>48.282147458942198</v>
      </c>
      <c r="T1274" s="23">
        <f>Calibrations!O$97*('Bruker data input page'!AK1274/0.5993)^2+Calibrations!P$97*('Bruker data input page'!AK1274/0.5993)+Calibrations!Q$97</f>
        <v>1.4467304543067121</v>
      </c>
      <c r="U1274" s="22">
        <f>Calibrations!$V$97*'Bruker data input page'!W1274^2+Calibrations!$W$97*'Bruker data input page'!W1274+Calibrations!$X$97</f>
        <v>15.119603627455948</v>
      </c>
      <c r="V1274" s="23">
        <f>('Bruker data input page'!AS1274/0.69943)*Calibrations!AC$97+Calibrations!AD$97</f>
        <v>10.027779555304692</v>
      </c>
      <c r="W1274" s="23">
        <f>'Bruker data input page'!U1274*Calibrations!AQ$97+Calibrations!AR$97</f>
        <v>6.2361247322005466</v>
      </c>
      <c r="X1274" s="23">
        <f>Calibrations!AJ$97*('Bruker data input page'!AQ1274/0.77446)^2+('Bruker data input page'!AQ1274/0.77446)*Calibrations!AK$97+Calibrations!AL$97</f>
        <v>0.1632902516784836</v>
      </c>
      <c r="Y1274" s="23">
        <f>('Bruker data input page'!AI1274/0.7147)*Calibrations!AX$97+Calibrations!AY$97</f>
        <v>11.976721207989367</v>
      </c>
      <c r="Z1274" s="23">
        <f>('Bruker data input page'!AG1274/0.8302)*Calibrations!BE$97+Calibrations!BF$97</f>
        <v>0.32966200351615249</v>
      </c>
      <c r="AA1274" s="23">
        <f>((('Bruker data input page'!AA1274/0.436)^2)*Calibrations!BK$97)+(('Bruker data input page'!AA1274/0.436)*Calibrations!BL$97)+Calibrations!BM$97</f>
        <v>0.11326598898000374</v>
      </c>
      <c r="AB1274" s="24">
        <f>'Bruker data input page'!AM1274*Calibrations!BS$97*10000+Calibrations!BT$97</f>
        <v>256.07786418156672</v>
      </c>
      <c r="AC1274" s="24">
        <f>Calibrations!CA$97*('Bruker data input page'!AO1274*10000)^2+('Bruker data input page'!AO1274*10000)*Calibrations!CB$97+Calibrations!CC$97</f>
        <v>297.1247239630585</v>
      </c>
      <c r="AD1274" s="24">
        <f>'Bruker data input page'!AW1274*10000*Calibrations!CI$97+Calibrations!CJ$97</f>
        <v>58.700114166859542</v>
      </c>
      <c r="AE1274" s="24">
        <f>'Bruker data input page'!AY1274*10000*Calibrations!CP$97+Calibrations!CQ$97</f>
        <v>58.710586187248722</v>
      </c>
      <c r="AF1274" s="24">
        <f>Calibrations!$CW$97*('Bruker data input page'!BA1274*10000)^2+('Bruker data input page'!BA1274*10000)*Calibrations!$CX$97+Calibrations!$CY$97</f>
        <v>76.810841432159478</v>
      </c>
      <c r="AG1274" s="24">
        <f>'Bruker data input page'!BI1274*10000*Calibrations!DD$97+Calibrations!DE$97</f>
        <v>4.1610912678326706</v>
      </c>
      <c r="AH1274" s="24">
        <f>('Bruker data input page'!BK1274*10000)*Calibrations!DK$97+Calibrations!DL$97</f>
        <v>106.43767033317768</v>
      </c>
      <c r="AI1274" s="24">
        <f>Calibrations!DR$97*('Bruker data input page'!BM1274*10000)^2+('Bruker data input page'!BM1274*10000)*Calibrations!DS$97+Calibrations!DT$97</f>
        <v>30.785516947465101</v>
      </c>
      <c r="AJ1274" s="24">
        <f>Calibrations!DY$97*('Bruker data input page'!BO1274*10000)^2+Calibrations!DZ$97*('Bruker data input page'!BO1274*10000)+Calibrations!EA$97</f>
        <v>99.015783594038936</v>
      </c>
      <c r="AK1274" s="21"/>
      <c r="AL1274" s="21"/>
    </row>
    <row r="1275" spans="2:38">
      <c r="B1275" s="27">
        <f>'Bruker data input page'!B1952</f>
        <v>0</v>
      </c>
      <c r="C1275" s="21">
        <f>'Bruker data input page'!G1952</f>
        <v>0</v>
      </c>
      <c r="D1275" s="21">
        <f>'Bruker data input page'!H1952</f>
        <v>0</v>
      </c>
      <c r="E1275" s="26">
        <f>'Bruker data input page'!L1952</f>
        <v>0</v>
      </c>
      <c r="F1275" s="26"/>
      <c r="G1275" s="26" t="str">
        <f>'Bruker data input page'!DK1275</f>
        <v>U1560B 3R1W 102/105</v>
      </c>
      <c r="H1275" s="26" t="str">
        <f>'Bruker data input page'!DL1275</f>
        <v>SHLF</v>
      </c>
      <c r="I1275" s="26">
        <f>'Bruker data input page'!DM1275</f>
        <v>0</v>
      </c>
      <c r="J1275" s="26">
        <f>'Bruker data input page'!DN1275</f>
        <v>0</v>
      </c>
      <c r="K1275" s="26" t="str">
        <f>'Bruker data input page'!DO1275</f>
        <v/>
      </c>
      <c r="L1275" s="26">
        <f>'Bruker data input page'!DP1275</f>
        <v>0</v>
      </c>
      <c r="M1275" s="26">
        <f>'Bruker data input page'!DQ1275</f>
        <v>0</v>
      </c>
      <c r="N1275" s="26">
        <f>'Bruker data input page'!DR1275</f>
        <v>0</v>
      </c>
      <c r="O1275" s="26">
        <f>'Bruker data input page'!DS1275</f>
        <v>0</v>
      </c>
      <c r="P1275" s="21" t="str">
        <f>'Bruker data input page'!DT1275</f>
        <v>Spot analysis, Jryan</v>
      </c>
      <c r="Q1275" s="21">
        <f>'Bruker data input page'!A1275</f>
        <v>762</v>
      </c>
      <c r="R1275" s="27">
        <f>'Bruker data input page'!B1275</f>
        <v>44766.675000000003</v>
      </c>
      <c r="S1275" s="22">
        <f>'Bruker data input page'!Y1275*Calibrations!H$97+Calibrations!I$97</f>
        <v>48.325871390273221</v>
      </c>
      <c r="T1275" s="23">
        <f>Calibrations!O$97*('Bruker data input page'!AK1275/0.5993)^2+Calibrations!P$97*('Bruker data input page'!AK1275/0.5993)+Calibrations!Q$97</f>
        <v>1.4395033388476011</v>
      </c>
      <c r="U1275" s="22">
        <f>Calibrations!$V$97*'Bruker data input page'!W1275^2+Calibrations!$W$97*'Bruker data input page'!W1275+Calibrations!$X$97</f>
        <v>15.282836770993525</v>
      </c>
      <c r="V1275" s="23">
        <f>('Bruker data input page'!AS1275/0.69943)*Calibrations!AC$97+Calibrations!AD$97</f>
        <v>10.091535191697577</v>
      </c>
      <c r="W1275" s="23">
        <f>'Bruker data input page'!U1275*Calibrations!AQ$97+Calibrations!AR$97</f>
        <v>6.1578238222635351</v>
      </c>
      <c r="X1275" s="23">
        <f>Calibrations!AJ$97*('Bruker data input page'!AQ1275/0.77446)^2+('Bruker data input page'!AQ1275/0.77446)*Calibrations!AK$97+Calibrations!AL$97</f>
        <v>0.16467035343973546</v>
      </c>
      <c r="Y1275" s="23">
        <f>('Bruker data input page'!AI1275/0.7147)*Calibrations!AX$97+Calibrations!AY$97</f>
        <v>12.004887362340135</v>
      </c>
      <c r="Z1275" s="23">
        <f>('Bruker data input page'!AG1275/0.8302)*Calibrations!BE$97+Calibrations!BF$97</f>
        <v>0.33841541753165655</v>
      </c>
      <c r="AA1275" s="23">
        <f>((('Bruker data input page'!AA1275/0.436)^2)*Calibrations!BK$97)+(('Bruker data input page'!AA1275/0.436)*Calibrations!BL$97)+Calibrations!BM$97</f>
        <v>0.11176399116616957</v>
      </c>
      <c r="AB1275" s="24">
        <f>'Bruker data input page'!AM1275*Calibrations!BS$97*10000+Calibrations!BT$97</f>
        <v>255.220396731618</v>
      </c>
      <c r="AC1275" s="24">
        <f>Calibrations!CA$97*('Bruker data input page'!AO1275*10000)^2+('Bruker data input page'!AO1275*10000)*Calibrations!CB$97+Calibrations!CC$97</f>
        <v>281.66346922687052</v>
      </c>
      <c r="AD1275" s="24">
        <f>'Bruker data input page'!AW1275*10000*Calibrations!CI$97+Calibrations!CJ$97</f>
        <v>66.608339251963798</v>
      </c>
      <c r="AE1275" s="24">
        <f>'Bruker data input page'!AY1275*10000*Calibrations!CP$97+Calibrations!CQ$97</f>
        <v>56.654663650442998</v>
      </c>
      <c r="AF1275" s="24">
        <f>Calibrations!$CW$97*('Bruker data input page'!BA1275*10000)^2+('Bruker data input page'!BA1275*10000)*Calibrations!$CX$97+Calibrations!$CY$97</f>
        <v>79.48025356452959</v>
      </c>
      <c r="AG1275" s="24">
        <f>'Bruker data input page'!BI1275*10000*Calibrations!DD$97+Calibrations!DE$97</f>
        <v>4.1610912678326706</v>
      </c>
      <c r="AH1275" s="24">
        <f>('Bruker data input page'!BK1275*10000)*Calibrations!DK$97+Calibrations!DL$97</f>
        <v>102.46495988885611</v>
      </c>
      <c r="AI1275" s="24">
        <f>Calibrations!DR$97*('Bruker data input page'!BM1275*10000)^2+('Bruker data input page'!BM1275*10000)*Calibrations!DS$97+Calibrations!DT$97</f>
        <v>32.905465640200383</v>
      </c>
      <c r="AJ1275" s="24">
        <f>Calibrations!DY$97*('Bruker data input page'!BO1275*10000)^2+Calibrations!DZ$97*('Bruker data input page'!BO1275*10000)+Calibrations!EA$97</f>
        <v>95.634421621982227</v>
      </c>
      <c r="AK1275" s="21"/>
      <c r="AL1275" s="21"/>
    </row>
    <row r="1276" spans="2:38">
      <c r="B1276" s="27">
        <f>'Bruker data input page'!B1953</f>
        <v>0</v>
      </c>
      <c r="C1276" s="21">
        <f>'Bruker data input page'!G1953</f>
        <v>0</v>
      </c>
      <c r="D1276" s="21">
        <f>'Bruker data input page'!H1953</f>
        <v>0</v>
      </c>
      <c r="E1276" s="26">
        <f>'Bruker data input page'!L1953</f>
        <v>0</v>
      </c>
      <c r="F1276" s="26"/>
      <c r="G1276" s="26" t="str">
        <f>'Bruker data input page'!DK1276</f>
        <v>U1560B 3R1W 102/105</v>
      </c>
      <c r="H1276" s="26" t="str">
        <f>'Bruker data input page'!DL1276</f>
        <v>SHLF</v>
      </c>
      <c r="I1276" s="26">
        <f>'Bruker data input page'!DM1276</f>
        <v>0</v>
      </c>
      <c r="J1276" s="26">
        <f>'Bruker data input page'!DN1276</f>
        <v>0</v>
      </c>
      <c r="K1276" s="26" t="str">
        <f>'Bruker data input page'!DO1276</f>
        <v/>
      </c>
      <c r="L1276" s="26">
        <f>'Bruker data input page'!DP1276</f>
        <v>0</v>
      </c>
      <c r="M1276" s="26">
        <f>'Bruker data input page'!DQ1276</f>
        <v>0</v>
      </c>
      <c r="N1276" s="26">
        <f>'Bruker data input page'!DR1276</f>
        <v>0</v>
      </c>
      <c r="O1276" s="26">
        <f>'Bruker data input page'!DS1276</f>
        <v>0</v>
      </c>
      <c r="P1276" s="21" t="str">
        <f>'Bruker data input page'!DT1276</f>
        <v>Spot analysis, Jryan</v>
      </c>
      <c r="Q1276" s="21">
        <f>'Bruker data input page'!A1276</f>
        <v>763</v>
      </c>
      <c r="R1276" s="27">
        <f>'Bruker data input page'!B1276</f>
        <v>44766.676388888889</v>
      </c>
      <c r="S1276" s="22">
        <f>'Bruker data input page'!Y1276*Calibrations!H$97+Calibrations!I$97</f>
        <v>48.186026099032411</v>
      </c>
      <c r="T1276" s="23">
        <f>Calibrations!O$97*('Bruker data input page'!AK1276/0.5993)^2+Calibrations!P$97*('Bruker data input page'!AK1276/0.5993)+Calibrations!Q$97</f>
        <v>1.4216812758319075</v>
      </c>
      <c r="U1276" s="22">
        <f>Calibrations!$V$97*'Bruker data input page'!W1276^2+Calibrations!$W$97*'Bruker data input page'!W1276+Calibrations!$X$97</f>
        <v>15.665171061902557</v>
      </c>
      <c r="V1276" s="23">
        <f>('Bruker data input page'!AS1276/0.69943)*Calibrations!AC$97+Calibrations!AD$97</f>
        <v>10.059441496628473</v>
      </c>
      <c r="W1276" s="23">
        <f>'Bruker data input page'!U1276*Calibrations!AQ$97+Calibrations!AR$97</f>
        <v>5.5685369741449851</v>
      </c>
      <c r="X1276" s="23">
        <f>Calibrations!AJ$97*('Bruker data input page'!AQ1276/0.77446)^2+('Bruker data input page'!AQ1276/0.77446)*Calibrations!AK$97+Calibrations!AL$97</f>
        <v>0.16178318009529385</v>
      </c>
      <c r="Y1276" s="23">
        <f>('Bruker data input page'!AI1276/0.7147)*Calibrations!AX$97+Calibrations!AY$97</f>
        <v>12.009150347863496</v>
      </c>
      <c r="Z1276" s="23">
        <f>('Bruker data input page'!AG1276/0.8302)*Calibrations!BE$97+Calibrations!BF$97</f>
        <v>0.33932094311946737</v>
      </c>
      <c r="AA1276" s="23">
        <f>((('Bruker data input page'!AA1276/0.436)^2)*Calibrations!BK$97)+(('Bruker data input page'!AA1276/0.436)*Calibrations!BL$97)+Calibrations!BM$97</f>
        <v>6.3486638569286116E-2</v>
      </c>
      <c r="AB1276" s="24" t="e">
        <f>'Bruker data input page'!AM1276*Calibrations!BS$97*10000+Calibrations!BT$97</f>
        <v>#VALUE!</v>
      </c>
      <c r="AC1276" s="24">
        <f>Calibrations!CA$97*('Bruker data input page'!AO1276*10000)^2+('Bruker data input page'!AO1276*10000)*Calibrations!CB$97+Calibrations!CC$97</f>
        <v>297.1247239630585</v>
      </c>
      <c r="AD1276" s="24">
        <f>'Bruker data input page'!AW1276*10000*Calibrations!CI$97+Calibrations!CJ$97</f>
        <v>75.505092472706082</v>
      </c>
      <c r="AE1276" s="24">
        <f>'Bruker data input page'!AY1276*10000*Calibrations!CP$97+Calibrations!CQ$97</f>
        <v>59.738547455651592</v>
      </c>
      <c r="AF1276" s="24">
        <f>Calibrations!$CW$97*('Bruker data input page'!BA1276*10000)^2+('Bruker data input page'!BA1276*10000)*Calibrations!$CX$97+Calibrations!$CY$97</f>
        <v>72.762235374685773</v>
      </c>
      <c r="AG1276" s="24">
        <f>'Bruker data input page'!BI1276*10000*Calibrations!DD$97+Calibrations!DE$97</f>
        <v>5.2911678308829933</v>
      </c>
      <c r="AH1276" s="24">
        <f>('Bruker data input page'!BK1276*10000)*Calibrations!DK$97+Calibrations!DL$97</f>
        <v>105.44449272209728</v>
      </c>
      <c r="AI1276" s="24">
        <f>Calibrations!DR$97*('Bruker data input page'!BM1276*10000)^2+('Bruker data input page'!BM1276*10000)*Calibrations!DS$97+Calibrations!DT$97</f>
        <v>31.845636216163818</v>
      </c>
      <c r="AJ1276" s="24">
        <f>Calibrations!DY$97*('Bruker data input page'!BO1276*10000)^2+Calibrations!DZ$97*('Bruker data input page'!BO1276*10000)+Calibrations!EA$97</f>
        <v>93.095150701108494</v>
      </c>
      <c r="AK1276" s="21"/>
      <c r="AL1276" s="21"/>
    </row>
    <row r="1277" spans="2:38">
      <c r="B1277" s="27">
        <f>'Bruker data input page'!B1954</f>
        <v>0</v>
      </c>
      <c r="C1277" s="21">
        <f>'Bruker data input page'!G1954</f>
        <v>0</v>
      </c>
      <c r="D1277" s="21">
        <f>'Bruker data input page'!H1954</f>
        <v>0</v>
      </c>
      <c r="E1277" s="26">
        <f>'Bruker data input page'!L1954</f>
        <v>0</v>
      </c>
      <c r="F1277" s="26"/>
      <c r="G1277" s="26" t="str">
        <f>'Bruker data input page'!DK1277</f>
        <v>U1560B 3R3W 118/121</v>
      </c>
      <c r="H1277" s="26" t="str">
        <f>'Bruker data input page'!DL1277</f>
        <v>SHLF</v>
      </c>
      <c r="I1277" s="26">
        <f>'Bruker data input page'!DM1277</f>
        <v>0</v>
      </c>
      <c r="J1277" s="26">
        <f>'Bruker data input page'!DN1277</f>
        <v>0</v>
      </c>
      <c r="K1277" s="26" t="str">
        <f>'Bruker data input page'!DO1277</f>
        <v/>
      </c>
      <c r="L1277" s="26">
        <f>'Bruker data input page'!DP1277</f>
        <v>0</v>
      </c>
      <c r="M1277" s="26">
        <f>'Bruker data input page'!DQ1277</f>
        <v>0</v>
      </c>
      <c r="N1277" s="26">
        <f>'Bruker data input page'!DR1277</f>
        <v>0</v>
      </c>
      <c r="O1277" s="26">
        <f>'Bruker data input page'!DS1277</f>
        <v>0</v>
      </c>
      <c r="P1277" s="21" t="str">
        <f>'Bruker data input page'!DT1277</f>
        <v>Spot analysis, Jryan</v>
      </c>
      <c r="Q1277" s="21">
        <f>'Bruker data input page'!A1277</f>
        <v>764</v>
      </c>
      <c r="R1277" s="27">
        <f>'Bruker data input page'!B1277</f>
        <v>44766.677777777775</v>
      </c>
      <c r="S1277" s="22">
        <f>'Bruker data input page'!Y1277*Calibrations!H$97+Calibrations!I$97</f>
        <v>49.660995891269813</v>
      </c>
      <c r="T1277" s="23">
        <f>Calibrations!O$97*('Bruker data input page'!AK1277/0.5993)^2+Calibrations!P$97*('Bruker data input page'!AK1277/0.5993)+Calibrations!Q$97</f>
        <v>1.6268528251954877</v>
      </c>
      <c r="U1277" s="22">
        <f>Calibrations!$V$97*'Bruker data input page'!W1277^2+Calibrations!$W$97*'Bruker data input page'!W1277+Calibrations!$X$97</f>
        <v>15.606840828184705</v>
      </c>
      <c r="V1277" s="23">
        <f>('Bruker data input page'!AS1277/0.69943)*Calibrations!AC$97+Calibrations!AD$97</f>
        <v>9.7612435765245049</v>
      </c>
      <c r="W1277" s="23">
        <f>'Bruker data input page'!U1277*Calibrations!AQ$97+Calibrations!AR$97</f>
        <v>5.5072495952560159</v>
      </c>
      <c r="X1277" s="23">
        <f>Calibrations!AJ$97*('Bruker data input page'!AQ1277/0.77446)^2+('Bruker data input page'!AQ1277/0.77446)*Calibrations!AK$97+Calibrations!AL$97</f>
        <v>0.16747726678476577</v>
      </c>
      <c r="Y1277" s="23">
        <f>('Bruker data input page'!AI1277/0.7147)*Calibrations!AX$97+Calibrations!AY$97</f>
        <v>12.669304106052312</v>
      </c>
      <c r="Z1277" s="23">
        <f>('Bruker data input page'!AG1277/0.8302)*Calibrations!BE$97+Calibrations!BF$97</f>
        <v>0.26446416119377758</v>
      </c>
      <c r="AA1277" s="23">
        <f>((('Bruker data input page'!AA1277/0.436)^2)*Calibrations!BK$97)+(('Bruker data input page'!AA1277/0.436)*Calibrations!BL$97)+Calibrations!BM$97</f>
        <v>0.11101256747929865</v>
      </c>
      <c r="AB1277" s="24" t="e">
        <f>'Bruker data input page'!AM1277*Calibrations!BS$97*10000+Calibrations!BT$97</f>
        <v>#VALUE!</v>
      </c>
      <c r="AC1277" s="24">
        <f>Calibrations!CA$97*('Bruker data input page'!AO1277*10000)^2+('Bruker data input page'!AO1277*10000)*Calibrations!CB$97+Calibrations!CC$97</f>
        <v>284.61522547373318</v>
      </c>
      <c r="AD1277" s="24">
        <f>'Bruker data input page'!AW1277*10000*Calibrations!CI$97+Calibrations!CJ$97</f>
        <v>112.08063349131325</v>
      </c>
      <c r="AE1277" s="24">
        <f>'Bruker data input page'!AY1277*10000*Calibrations!CP$97+Calibrations!CQ$97</f>
        <v>86.465540434126069</v>
      </c>
      <c r="AF1277" s="24">
        <f>Calibrations!$CW$97*('Bruker data input page'!BA1277*10000)^2+('Bruker data input page'!BA1277*10000)*Calibrations!$CX$97+Calibrations!$CY$97</f>
        <v>87.346128813100606</v>
      </c>
      <c r="AG1277" s="24">
        <f>'Bruker data input page'!BI1277*10000*Calibrations!DD$97+Calibrations!DE$97</f>
        <v>3.0310147047823475</v>
      </c>
      <c r="AH1277" s="24">
        <f>('Bruker data input page'!BK1277*10000)*Calibrations!DK$97+Calibrations!DL$97</f>
        <v>120.34215688830315</v>
      </c>
      <c r="AI1277" s="24">
        <f>Calibrations!DR$97*('Bruker data input page'!BM1277*10000)^2+('Bruker data input page'!BM1277*10000)*Calibrations!DS$97+Calibrations!DT$97</f>
        <v>35.02425495428713</v>
      </c>
      <c r="AJ1277" s="24">
        <f>Calibrations!DY$97*('Bruker data input page'!BO1277*10000)^2+Calibrations!DZ$97*('Bruker data input page'!BO1277*10000)+Calibrations!EA$97</f>
        <v>109.13016032775253</v>
      </c>
      <c r="AK1277" s="21"/>
      <c r="AL1277" s="21"/>
    </row>
    <row r="1278" spans="2:38">
      <c r="B1278" s="27">
        <f>'Bruker data input page'!B1955</f>
        <v>0</v>
      </c>
      <c r="C1278" s="21">
        <f>'Bruker data input page'!G1955</f>
        <v>0</v>
      </c>
      <c r="D1278" s="21">
        <f>'Bruker data input page'!H1955</f>
        <v>0</v>
      </c>
      <c r="E1278" s="26">
        <f>'Bruker data input page'!L1955</f>
        <v>0</v>
      </c>
      <c r="F1278" s="26"/>
      <c r="G1278" s="26" t="str">
        <f>'Bruker data input page'!DK1278</f>
        <v>U1560B 3R3W 118/121</v>
      </c>
      <c r="H1278" s="26" t="str">
        <f>'Bruker data input page'!DL1278</f>
        <v>SHLF</v>
      </c>
      <c r="I1278" s="26">
        <f>'Bruker data input page'!DM1278</f>
        <v>0</v>
      </c>
      <c r="J1278" s="26">
        <f>'Bruker data input page'!DN1278</f>
        <v>0</v>
      </c>
      <c r="K1278" s="26" t="str">
        <f>'Bruker data input page'!DO1278</f>
        <v/>
      </c>
      <c r="L1278" s="26">
        <f>'Bruker data input page'!DP1278</f>
        <v>0</v>
      </c>
      <c r="M1278" s="26">
        <f>'Bruker data input page'!DQ1278</f>
        <v>0</v>
      </c>
      <c r="N1278" s="26">
        <f>'Bruker data input page'!DR1278</f>
        <v>0</v>
      </c>
      <c r="O1278" s="26">
        <f>'Bruker data input page'!DS1278</f>
        <v>0</v>
      </c>
      <c r="P1278" s="21" t="str">
        <f>'Bruker data input page'!DT1278</f>
        <v>Spot analysis, Jryan</v>
      </c>
      <c r="Q1278" s="21">
        <f>'Bruker data input page'!A1278</f>
        <v>765</v>
      </c>
      <c r="R1278" s="27">
        <f>'Bruker data input page'!B1278</f>
        <v>44766.679166666669</v>
      </c>
      <c r="S1278" s="22">
        <f>'Bruker data input page'!Y1278*Calibrations!H$97+Calibrations!I$97</f>
        <v>49.809752309819935</v>
      </c>
      <c r="T1278" s="23">
        <f>Calibrations!O$97*('Bruker data input page'!AK1278/0.5993)^2+Calibrations!P$97*('Bruker data input page'!AK1278/0.5993)+Calibrations!Q$97</f>
        <v>1.6100077258235796</v>
      </c>
      <c r="U1278" s="22">
        <f>Calibrations!$V$97*'Bruker data input page'!W1278^2+Calibrations!$W$97*'Bruker data input page'!W1278+Calibrations!$X$97</f>
        <v>16.044848441904303</v>
      </c>
      <c r="V1278" s="23">
        <f>('Bruker data input page'!AS1278/0.69943)*Calibrations!AC$97+Calibrations!AD$97</f>
        <v>9.7475713745892349</v>
      </c>
      <c r="W1278" s="23">
        <f>'Bruker data input page'!U1278*Calibrations!AQ$97+Calibrations!AR$97</f>
        <v>6.3074655612542685</v>
      </c>
      <c r="X1278" s="23">
        <f>Calibrations!AJ$97*('Bruker data input page'!AQ1278/0.77446)^2+('Bruker data input page'!AQ1278/0.77446)*Calibrations!AK$97+Calibrations!AL$97</f>
        <v>0.17030336594703782</v>
      </c>
      <c r="Y1278" s="23">
        <f>('Bruker data input page'!AI1278/0.7147)*Calibrations!AX$97+Calibrations!AY$97</f>
        <v>12.661082633971549</v>
      </c>
      <c r="Z1278" s="23">
        <f>('Bruker data input page'!AG1278/0.8302)*Calibrations!BE$97+Calibrations!BF$97</f>
        <v>0.27382125893448878</v>
      </c>
      <c r="AA1278" s="23">
        <f>((('Bruker data input page'!AA1278/0.436)^2)*Calibrations!BK$97)+(('Bruker data input page'!AA1278/0.436)*Calibrations!BL$97)+Calibrations!BM$97</f>
        <v>9.6303203656468855E-2</v>
      </c>
      <c r="AB1278" s="24">
        <f>'Bruker data input page'!AM1278*Calibrations!BS$97*10000+Calibrations!BT$97</f>
        <v>285.23175747982333</v>
      </c>
      <c r="AC1278" s="24">
        <f>Calibrations!CA$97*('Bruker data input page'!AO1278*10000)^2+('Bruker data input page'!AO1278*10000)*Calibrations!CB$97+Calibrations!CC$97</f>
        <v>299.94658240357683</v>
      </c>
      <c r="AD1278" s="24">
        <f>'Bruker data input page'!AW1278*10000*Calibrations!CI$97+Calibrations!CJ$97</f>
        <v>112.08063349131325</v>
      </c>
      <c r="AE1278" s="24">
        <f>'Bruker data input page'!AY1278*10000*Calibrations!CP$97+Calibrations!CQ$97</f>
        <v>76.18592775009742</v>
      </c>
      <c r="AF1278" s="24">
        <f>Calibrations!$CW$97*('Bruker data input page'!BA1278*10000)^2+('Bruker data input page'!BA1278*10000)*Calibrations!$CX$97+Calibrations!$CY$97</f>
        <v>82.125938838809802</v>
      </c>
      <c r="AG1278" s="24" t="e">
        <f>'Bruker data input page'!BI1278*10000*Calibrations!DD$97+Calibrations!DE$97</f>
        <v>#VALUE!</v>
      </c>
      <c r="AH1278" s="24">
        <f>('Bruker data input page'!BK1278*10000)*Calibrations!DK$97+Calibrations!DL$97</f>
        <v>119.34897927722277</v>
      </c>
      <c r="AI1278" s="24">
        <f>Calibrations!DR$97*('Bruker data input page'!BM1278*10000)^2+('Bruker data input page'!BM1278*10000)*Calibrations!DS$97+Calibrations!DT$97</f>
        <v>38.200265090451204</v>
      </c>
      <c r="AJ1278" s="24">
        <f>Calibrations!DY$97*('Bruker data input page'!BO1278*10000)^2+Calibrations!DZ$97*('Bruker data input page'!BO1278*10000)+Calibrations!EA$97</f>
        <v>108.28899768852129</v>
      </c>
      <c r="AK1278" s="21"/>
      <c r="AL1278" s="21"/>
    </row>
    <row r="1279" spans="2:38">
      <c r="B1279" s="27">
        <f>'Bruker data input page'!B1956</f>
        <v>0</v>
      </c>
      <c r="C1279" s="21">
        <f>'Bruker data input page'!G1956</f>
        <v>0</v>
      </c>
      <c r="D1279" s="21">
        <f>'Bruker data input page'!H1956</f>
        <v>0</v>
      </c>
      <c r="E1279" s="26">
        <f>'Bruker data input page'!L1956</f>
        <v>0</v>
      </c>
      <c r="F1279" s="26"/>
      <c r="G1279" s="26" t="str">
        <f>'Bruker data input page'!DK1279</f>
        <v>U1560B 3R3W 118/121</v>
      </c>
      <c r="H1279" s="26" t="str">
        <f>'Bruker data input page'!DL1279</f>
        <v>SHLF</v>
      </c>
      <c r="I1279" s="26">
        <f>'Bruker data input page'!DM1279</f>
        <v>0</v>
      </c>
      <c r="J1279" s="26">
        <f>'Bruker data input page'!DN1279</f>
        <v>0</v>
      </c>
      <c r="K1279" s="26" t="str">
        <f>'Bruker data input page'!DO1279</f>
        <v/>
      </c>
      <c r="L1279" s="26">
        <f>'Bruker data input page'!DP1279</f>
        <v>0</v>
      </c>
      <c r="M1279" s="26">
        <f>'Bruker data input page'!DQ1279</f>
        <v>0</v>
      </c>
      <c r="N1279" s="26">
        <f>'Bruker data input page'!DR1279</f>
        <v>0</v>
      </c>
      <c r="O1279" s="26">
        <f>'Bruker data input page'!DS1279</f>
        <v>0</v>
      </c>
      <c r="P1279" s="21" t="str">
        <f>'Bruker data input page'!DT1279</f>
        <v>Spot analysis, Jryan</v>
      </c>
      <c r="Q1279" s="21">
        <f>'Bruker data input page'!A1279</f>
        <v>766</v>
      </c>
      <c r="R1279" s="27">
        <f>'Bruker data input page'!B1279</f>
        <v>44766.680555555555</v>
      </c>
      <c r="S1279" s="22">
        <f>'Bruker data input page'!Y1279*Calibrations!H$97+Calibrations!I$97</f>
        <v>49.868090489938233</v>
      </c>
      <c r="T1279" s="23">
        <f>Calibrations!O$97*('Bruker data input page'!AK1279/0.5993)^2+Calibrations!P$97*('Bruker data input page'!AK1279/0.5993)+Calibrations!Q$97</f>
        <v>1.6141778675123599</v>
      </c>
      <c r="U1279" s="22">
        <f>Calibrations!$V$97*'Bruker data input page'!W1279^2+Calibrations!$W$97*'Bruker data input page'!W1279+Calibrations!$X$97</f>
        <v>15.91977313731279</v>
      </c>
      <c r="V1279" s="23">
        <f>('Bruker data input page'!AS1279/0.69943)*Calibrations!AC$97+Calibrations!AD$97</f>
        <v>9.7423903296453442</v>
      </c>
      <c r="W1279" s="23">
        <f>'Bruker data input page'!U1279*Calibrations!AQ$97+Calibrations!AR$97</f>
        <v>7.3377508675612733</v>
      </c>
      <c r="X1279" s="23">
        <f>Calibrations!AJ$97*('Bruker data input page'!AQ1279/0.77446)^2+('Bruker data input page'!AQ1279/0.77446)*Calibrations!AK$97+Calibrations!AL$97</f>
        <v>0.17010436421771097</v>
      </c>
      <c r="Y1279" s="23">
        <f>('Bruker data input page'!AI1279/0.7147)*Calibrations!AX$97+Calibrations!AY$97</f>
        <v>12.620432022016654</v>
      </c>
      <c r="Z1279" s="23">
        <f>('Bruker data input page'!AG1279/0.8302)*Calibrations!BE$97+Calibrations!BF$97</f>
        <v>0.26582244957549367</v>
      </c>
      <c r="AA1279" s="23">
        <f>((('Bruker data input page'!AA1279/0.436)^2)*Calibrations!BK$97)+(('Bruker data input page'!AA1279/0.436)*Calibrations!BL$97)+Calibrations!BM$97</f>
        <v>0.10950887054564924</v>
      </c>
      <c r="AB1279" s="24">
        <f>'Bruker data input page'!AM1279*Calibrations!BS$97*10000+Calibrations!BT$97</f>
        <v>321.24539037766965</v>
      </c>
      <c r="AC1279" s="24">
        <f>Calibrations!CA$97*('Bruker data input page'!AO1279*10000)^2+('Bruker data input page'!AO1279*10000)*Calibrations!CB$97+Calibrations!CC$97</f>
        <v>315.47705883571075</v>
      </c>
      <c r="AD1279" s="24">
        <f>'Bruker data input page'!AW1279*10000*Calibrations!CI$97+Calibrations!CJ$97</f>
        <v>109.11504908439916</v>
      </c>
      <c r="AE1279" s="24">
        <f>'Bruker data input page'!AY1279*10000*Calibrations!CP$97+Calibrations!CQ$97</f>
        <v>71.046121408083096</v>
      </c>
      <c r="AF1279" s="24">
        <f>Calibrations!$CW$97*('Bruker data input page'!BA1279*10000)^2+('Bruker data input page'!BA1279*10000)*Calibrations!$CX$97+Calibrations!$CY$97</f>
        <v>74.117702441699478</v>
      </c>
      <c r="AG1279" s="24">
        <f>'Bruker data input page'!BI1279*10000*Calibrations!DD$97+Calibrations!DE$97</f>
        <v>1.9009381417320252</v>
      </c>
      <c r="AH1279" s="24">
        <f>('Bruker data input page'!BK1279*10000)*Calibrations!DK$97+Calibrations!DL$97</f>
        <v>116.3694464439816</v>
      </c>
      <c r="AI1279" s="24">
        <f>Calibrations!DR$97*('Bruker data input page'!BM1279*10000)^2+('Bruker data input page'!BM1279*10000)*Calibrations!DS$97+Calibrations!DT$97</f>
        <v>36.083214844337292</v>
      </c>
      <c r="AJ1279" s="24">
        <f>Calibrations!DY$97*('Bruker data input page'!BO1279*10000)^2+Calibrations!DZ$97*('Bruker data input page'!BO1279*10000)+Calibrations!EA$97</f>
        <v>102.39219403568623</v>
      </c>
      <c r="AK1279" s="21"/>
      <c r="AL1279" s="21"/>
    </row>
    <row r="1280" spans="2:38">
      <c r="B1280" s="27">
        <f>'Bruker data input page'!B1957</f>
        <v>0</v>
      </c>
      <c r="C1280" s="21">
        <f>'Bruker data input page'!G1957</f>
        <v>0</v>
      </c>
      <c r="D1280" s="21">
        <f>'Bruker data input page'!H1957</f>
        <v>0</v>
      </c>
      <c r="E1280" s="26">
        <f>'Bruker data input page'!L1957</f>
        <v>0</v>
      </c>
      <c r="F1280" s="26"/>
      <c r="G1280" s="26" t="str">
        <f>'Bruker data input page'!DK1280</f>
        <v>U1560B 4R3W 105/107</v>
      </c>
      <c r="H1280" s="26" t="str">
        <f>'Bruker data input page'!DL1280</f>
        <v>SHLF</v>
      </c>
      <c r="I1280" s="26">
        <f>'Bruker data input page'!DM1280</f>
        <v>0</v>
      </c>
      <c r="J1280" s="26">
        <f>'Bruker data input page'!DN1280</f>
        <v>0</v>
      </c>
      <c r="K1280" s="26" t="str">
        <f>'Bruker data input page'!DO1280</f>
        <v/>
      </c>
      <c r="L1280" s="26">
        <f>'Bruker data input page'!DP1280</f>
        <v>0</v>
      </c>
      <c r="M1280" s="26">
        <f>'Bruker data input page'!DQ1280</f>
        <v>0</v>
      </c>
      <c r="N1280" s="26">
        <f>'Bruker data input page'!DR1280</f>
        <v>0</v>
      </c>
      <c r="O1280" s="26">
        <f>'Bruker data input page'!DS1280</f>
        <v>0</v>
      </c>
      <c r="P1280" s="21" t="str">
        <f>'Bruker data input page'!DT1280</f>
        <v>Spot analysis, Jryan</v>
      </c>
      <c r="Q1280" s="21">
        <f>'Bruker data input page'!A1280</f>
        <v>767</v>
      </c>
      <c r="R1280" s="27">
        <f>'Bruker data input page'!B1280</f>
        <v>44766.681944444441</v>
      </c>
      <c r="S1280" s="22">
        <f>'Bruker data input page'!Y1280*Calibrations!H$97+Calibrations!I$97</f>
        <v>47.126790099532137</v>
      </c>
      <c r="T1280" s="23">
        <f>Calibrations!O$97*('Bruker data input page'!AK1280/0.5993)^2+Calibrations!P$97*('Bruker data input page'!AK1280/0.5993)+Calibrations!Q$97</f>
        <v>1.4653948956542866</v>
      </c>
      <c r="U1280" s="22">
        <f>Calibrations!$V$97*'Bruker data input page'!W1280^2+Calibrations!$W$97*'Bruker data input page'!W1280+Calibrations!$X$97</f>
        <v>14.683297866934815</v>
      </c>
      <c r="V1280" s="23">
        <f>('Bruker data input page'!AS1280/0.69943)*Calibrations!AC$97+Calibrations!AD$97</f>
        <v>9.6853988352625393</v>
      </c>
      <c r="W1280" s="23">
        <f>'Bruker data input page'!U1280*Calibrations!AQ$97+Calibrations!AR$97</f>
        <v>6.5017678192461128</v>
      </c>
      <c r="X1280" s="23">
        <f>Calibrations!AJ$97*('Bruker data input page'!AQ1280/0.77446)^2+('Bruker data input page'!AQ1280/0.77446)*Calibrations!AK$97+Calibrations!AL$97</f>
        <v>0.15205204176479709</v>
      </c>
      <c r="Y1280" s="23">
        <f>('Bruker data input page'!AI1280/0.7147)*Calibrations!AX$97+Calibrations!AY$97</f>
        <v>11.446588508263016</v>
      </c>
      <c r="Z1280" s="23">
        <f>('Bruker data input page'!AG1280/0.8302)*Calibrations!BE$97+Calibrations!BF$97</f>
        <v>0.26567152864419191</v>
      </c>
      <c r="AA1280" s="23">
        <f>((('Bruker data input page'!AA1280/0.436)^2)*Calibrations!BK$97)+(('Bruker data input page'!AA1280/0.436)*Calibrations!BL$97)+Calibrations!BM$97</f>
        <v>0.12598723575589893</v>
      </c>
      <c r="AB1280" s="24">
        <f>'Bruker data input page'!AM1280*Calibrations!BS$97*10000+Calibrations!BT$97</f>
        <v>263.79507123110523</v>
      </c>
      <c r="AC1280" s="24">
        <f>Calibrations!CA$97*('Bruker data input page'!AO1280*10000)^2+('Bruker data input page'!AO1280*10000)*Calibrations!CB$97+Calibrations!CC$97</f>
        <v>306.43620161432671</v>
      </c>
      <c r="AD1280" s="24">
        <f>'Bruker data input page'!AW1280*10000*Calibrations!CI$97+Calibrations!CJ$97</f>
        <v>242.5663473955334</v>
      </c>
      <c r="AE1280" s="24">
        <f>'Bruker data input page'!AY1280*10000*Calibrations!CP$97+Calibrations!CQ$97</f>
        <v>76.18592775009742</v>
      </c>
      <c r="AF1280" s="24">
        <f>Calibrations!$CW$97*('Bruker data input page'!BA1280*10000)^2+('Bruker data input page'!BA1280*10000)*Calibrations!$CX$97+Calibrations!$CY$97</f>
        <v>83.439883904166209</v>
      </c>
      <c r="AG1280" s="24">
        <f>'Bruker data input page'!BI1280*10000*Calibrations!DD$97+Calibrations!DE$97</f>
        <v>1.9009381417320252</v>
      </c>
      <c r="AH1280" s="24">
        <f>('Bruker data input page'!BK1280*10000)*Calibrations!DK$97+Calibrations!DL$97</f>
        <v>117.36262405506197</v>
      </c>
      <c r="AI1280" s="24">
        <f>Calibrations!DR$97*('Bruker data input page'!BM1280*10000)^2+('Bruker data input page'!BM1280*10000)*Calibrations!DS$97+Calibrations!DT$97</f>
        <v>32.905465640200383</v>
      </c>
      <c r="AJ1280" s="24">
        <f>Calibrations!DY$97*('Bruker data input page'!BO1280*10000)^2+Calibrations!DZ$97*('Bruker data input page'!BO1280*10000)+Calibrations!EA$97</f>
        <v>101.54855563125028</v>
      </c>
      <c r="AK1280" s="21"/>
      <c r="AL1280" s="21"/>
    </row>
    <row r="1281" spans="2:38">
      <c r="B1281" s="27">
        <f>'Bruker data input page'!B1958</f>
        <v>0</v>
      </c>
      <c r="C1281" s="21">
        <f>'Bruker data input page'!G1958</f>
        <v>0</v>
      </c>
      <c r="D1281" s="21">
        <f>'Bruker data input page'!H1958</f>
        <v>0</v>
      </c>
      <c r="E1281" s="26">
        <f>'Bruker data input page'!L1958</f>
        <v>0</v>
      </c>
      <c r="F1281" s="26"/>
      <c r="G1281" s="26" t="str">
        <f>'Bruker data input page'!DK1281</f>
        <v>U1560B 4R3W 105/107</v>
      </c>
      <c r="H1281" s="26" t="str">
        <f>'Bruker data input page'!DL1281</f>
        <v>SHLF</v>
      </c>
      <c r="I1281" s="26">
        <f>'Bruker data input page'!DM1281</f>
        <v>0</v>
      </c>
      <c r="J1281" s="26">
        <f>'Bruker data input page'!DN1281</f>
        <v>0</v>
      </c>
      <c r="K1281" s="26" t="str">
        <f>'Bruker data input page'!DO1281</f>
        <v/>
      </c>
      <c r="L1281" s="26">
        <f>'Bruker data input page'!DP1281</f>
        <v>0</v>
      </c>
      <c r="M1281" s="26">
        <f>'Bruker data input page'!DQ1281</f>
        <v>0</v>
      </c>
      <c r="N1281" s="26">
        <f>'Bruker data input page'!DR1281</f>
        <v>0</v>
      </c>
      <c r="O1281" s="26">
        <f>'Bruker data input page'!DS1281</f>
        <v>0</v>
      </c>
      <c r="P1281" s="21" t="str">
        <f>'Bruker data input page'!DT1281</f>
        <v>Spot analysis, Jryan</v>
      </c>
      <c r="Q1281" s="21">
        <f>'Bruker data input page'!A1281</f>
        <v>768</v>
      </c>
      <c r="R1281" s="27">
        <f>'Bruker data input page'!B1281</f>
        <v>44766.683333333334</v>
      </c>
      <c r="S1281" s="22">
        <f>'Bruker data input page'!Y1281*Calibrations!H$97+Calibrations!I$97</f>
        <v>47.642090888071976</v>
      </c>
      <c r="T1281" s="23">
        <f>Calibrations!O$97*('Bruker data input page'!AK1281/0.5993)^2+Calibrations!P$97*('Bruker data input page'!AK1281/0.5993)+Calibrations!Q$97</f>
        <v>1.4813947918339965</v>
      </c>
      <c r="U1281" s="22">
        <f>Calibrations!$V$97*'Bruker data input page'!W1281^2+Calibrations!$W$97*'Bruker data input page'!W1281+Calibrations!$X$97</f>
        <v>14.403890572783622</v>
      </c>
      <c r="V1281" s="23">
        <f>('Bruker data input page'!AS1281/0.69943)*Calibrations!AC$97+Calibrations!AD$97</f>
        <v>9.6871258502438362</v>
      </c>
      <c r="W1281" s="23">
        <f>'Bruker data input page'!U1281*Calibrations!AQ$97+Calibrations!AR$97</f>
        <v>7.5682068790302077</v>
      </c>
      <c r="X1281" s="23">
        <f>Calibrations!AJ$97*('Bruker data input page'!AQ1281/0.77446)^2+('Bruker data input page'!AQ1281/0.77446)*Calibrations!AK$97+Calibrations!AL$97</f>
        <v>0.14943188672341601</v>
      </c>
      <c r="Y1281" s="23">
        <f>('Bruker data input page'!AI1281/0.7147)*Calibrations!AX$97+Calibrations!AY$97</f>
        <v>11.354477571061853</v>
      </c>
      <c r="Z1281" s="23">
        <f>('Bruker data input page'!AG1281/0.8302)*Calibrations!BE$97+Calibrations!BF$97</f>
        <v>0.25540890531566995</v>
      </c>
      <c r="AA1281" s="23">
        <f>((('Bruker data input page'!AA1281/0.436)^2)*Calibrations!BK$97)+(('Bruker data input page'!AA1281/0.436)*Calibrations!BL$97)+Calibrations!BM$97</f>
        <v>6.8480875143658193E-2</v>
      </c>
      <c r="AB1281" s="24">
        <f>'Bruker data input page'!AM1281*Calibrations!BS$97*10000+Calibrations!BT$97</f>
        <v>277.51455043028483</v>
      </c>
      <c r="AC1281" s="24">
        <f>Calibrations!CA$97*('Bruker data input page'!AO1281*10000)^2+('Bruker data input page'!AO1281*10000)*Calibrations!CB$97+Calibrations!CC$97</f>
        <v>262.40341629828265</v>
      </c>
      <c r="AD1281" s="24">
        <f>'Bruker data input page'!AW1281*10000*Calibrations!CI$97+Calibrations!CJ$97</f>
        <v>249.48604434499964</v>
      </c>
      <c r="AE1281" s="24">
        <f>'Bruker data input page'!AY1281*10000*Calibrations!CP$97+Calibrations!CQ$97</f>
        <v>76.18592775009742</v>
      </c>
      <c r="AF1281" s="24">
        <f>Calibrations!$CW$97*('Bruker data input page'!BA1281*10000)^2+('Bruker data input page'!BA1281*10000)*Calibrations!$CX$97+Calibrations!$CY$97</f>
        <v>74.117702441699478</v>
      </c>
      <c r="AG1281" s="24">
        <f>'Bruker data input page'!BI1281*10000*Calibrations!DD$97+Calibrations!DE$97</f>
        <v>5.2911678308829933</v>
      </c>
      <c r="AH1281" s="24">
        <f>('Bruker data input page'!BK1281*10000)*Calibrations!DK$97+Calibrations!DL$97</f>
        <v>116.3694464439816</v>
      </c>
      <c r="AI1281" s="24">
        <f>Calibrations!DR$97*('Bruker data input page'!BM1281*10000)^2+('Bruker data input page'!BM1281*10000)*Calibrations!DS$97+Calibrations!DT$97</f>
        <v>32.905465640200383</v>
      </c>
      <c r="AJ1281" s="24">
        <f>Calibrations!DY$97*('Bruker data input page'!BO1281*10000)^2+Calibrations!DZ$97*('Bruker data input page'!BO1281*10000)+Calibrations!EA$97</f>
        <v>105.76365294692408</v>
      </c>
      <c r="AK1281" s="21"/>
      <c r="AL1281" s="21"/>
    </row>
    <row r="1282" spans="2:38">
      <c r="B1282" s="27">
        <f>'Bruker data input page'!B1959</f>
        <v>0</v>
      </c>
      <c r="C1282" s="21">
        <f>'Bruker data input page'!G1959</f>
        <v>0</v>
      </c>
      <c r="D1282" s="21">
        <f>'Bruker data input page'!H1959</f>
        <v>0</v>
      </c>
      <c r="E1282" s="26">
        <f>'Bruker data input page'!L1959</f>
        <v>0</v>
      </c>
      <c r="F1282" s="26"/>
      <c r="G1282" s="26" t="str">
        <f>'Bruker data input page'!DK1282</f>
        <v>U1560B 4R3W 105/107</v>
      </c>
      <c r="H1282" s="26" t="str">
        <f>'Bruker data input page'!DL1282</f>
        <v>SHLF</v>
      </c>
      <c r="I1282" s="26">
        <f>'Bruker data input page'!DM1282</f>
        <v>0</v>
      </c>
      <c r="J1282" s="26">
        <f>'Bruker data input page'!DN1282</f>
        <v>0</v>
      </c>
      <c r="K1282" s="26" t="str">
        <f>'Bruker data input page'!DO1282</f>
        <v/>
      </c>
      <c r="L1282" s="26">
        <f>'Bruker data input page'!DP1282</f>
        <v>0</v>
      </c>
      <c r="M1282" s="26">
        <f>'Bruker data input page'!DQ1282</f>
        <v>0</v>
      </c>
      <c r="N1282" s="26">
        <f>'Bruker data input page'!DR1282</f>
        <v>0</v>
      </c>
      <c r="O1282" s="26">
        <f>'Bruker data input page'!DS1282</f>
        <v>0</v>
      </c>
      <c r="P1282" s="21" t="str">
        <f>'Bruker data input page'!DT1282</f>
        <v>Spot analysis, Jryan</v>
      </c>
      <c r="Q1282" s="21">
        <f>'Bruker data input page'!A1282</f>
        <v>769</v>
      </c>
      <c r="R1282" s="27">
        <f>'Bruker data input page'!B1282</f>
        <v>44766.68472222222</v>
      </c>
      <c r="S1282" s="22">
        <f>'Bruker data input page'!Y1282*Calibrations!H$97+Calibrations!I$97</f>
        <v>47.379153224931869</v>
      </c>
      <c r="T1282" s="23">
        <f>Calibrations!O$97*('Bruker data input page'!AK1282/0.5993)^2+Calibrations!P$97*('Bruker data input page'!AK1282/0.5993)+Calibrations!Q$97</f>
        <v>1.4766498206799721</v>
      </c>
      <c r="U1282" s="22">
        <f>Calibrations!$V$97*'Bruker data input page'!W1282^2+Calibrations!$W$97*'Bruker data input page'!W1282+Calibrations!$X$97</f>
        <v>14.365092030582726</v>
      </c>
      <c r="V1282" s="23">
        <f>('Bruker data input page'!AS1282/0.69943)*Calibrations!AC$97+Calibrations!AD$97</f>
        <v>9.7166290228409977</v>
      </c>
      <c r="W1282" s="23">
        <f>'Bruker data input page'!U1282*Calibrations!AQ$97+Calibrations!AR$97</f>
        <v>6.2444381621444762</v>
      </c>
      <c r="X1282" s="23">
        <f>Calibrations!AJ$97*('Bruker data input page'!AQ1282/0.77446)^2+('Bruker data input page'!AQ1282/0.77446)*Calibrations!AK$97+Calibrations!AL$97</f>
        <v>0.15870430046848399</v>
      </c>
      <c r="Y1282" s="23">
        <f>('Bruker data input page'!AI1282/0.7147)*Calibrations!AX$97+Calibrations!AY$97</f>
        <v>11.397107426295449</v>
      </c>
      <c r="Z1282" s="23">
        <f>('Bruker data input page'!AG1282/0.8302)*Calibrations!BE$97+Calibrations!BF$97</f>
        <v>0.27004823565194391</v>
      </c>
      <c r="AA1282" s="23">
        <f>((('Bruker data input page'!AA1282/0.436)^2)*Calibrations!BK$97)+(('Bruker data input page'!AA1282/0.436)*Calibrations!BL$97)+Calibrations!BM$97</f>
        <v>0.12859615665390323</v>
      </c>
      <c r="AB1282" s="24">
        <f>'Bruker data input page'!AM1282*Calibrations!BS$97*10000+Calibrations!BT$97</f>
        <v>292.94896452936183</v>
      </c>
      <c r="AC1282" s="24">
        <f>Calibrations!CA$97*('Bruker data input page'!AO1282*10000)^2+('Bruker data input page'!AO1282*10000)*Calibrations!CB$97+Calibrations!CC$97</f>
        <v>292.36750247621791</v>
      </c>
      <c r="AD1282" s="24">
        <f>'Bruker data input page'!AW1282*10000*Calibrations!CI$97+Calibrations!CJ$97</f>
        <v>245.5319318024475</v>
      </c>
      <c r="AE1282" s="24">
        <f>'Bruker data input page'!AY1282*10000*Calibrations!CP$97+Calibrations!CQ$97</f>
        <v>66.934276334471647</v>
      </c>
      <c r="AF1282" s="24">
        <f>Calibrations!$CW$97*('Bruker data input page'!BA1282*10000)^2+('Bruker data input page'!BA1282*10000)*Calibrations!$CX$97+Calibrations!$CY$97</f>
        <v>80.80606205893092</v>
      </c>
      <c r="AG1282" s="24">
        <f>'Bruker data input page'!BI1282*10000*Calibrations!DD$97+Calibrations!DE$97</f>
        <v>1.9009381417320252</v>
      </c>
      <c r="AH1282" s="24">
        <f>('Bruker data input page'!BK1282*10000)*Calibrations!DK$97+Calibrations!DL$97</f>
        <v>118.35580166614237</v>
      </c>
      <c r="AI1282" s="24">
        <f>Calibrations!DR$97*('Bruker data input page'!BM1282*10000)^2+('Bruker data input page'!BM1282*10000)*Calibrations!DS$97+Calibrations!DT$97</f>
        <v>31.845636216163818</v>
      </c>
      <c r="AJ1282" s="24">
        <f>Calibrations!DY$97*('Bruker data input page'!BO1282*10000)^2+Calibrations!DZ$97*('Bruker data input page'!BO1282*10000)+Calibrations!EA$97</f>
        <v>99.860350410426648</v>
      </c>
      <c r="AK1282" s="21"/>
      <c r="AL1282" s="21"/>
    </row>
    <row r="1283" spans="2:38">
      <c r="B1283" s="27">
        <f>'Bruker data input page'!B1960</f>
        <v>0</v>
      </c>
      <c r="C1283" s="21">
        <f>'Bruker data input page'!G1960</f>
        <v>0</v>
      </c>
      <c r="D1283" s="21">
        <f>'Bruker data input page'!H1960</f>
        <v>0</v>
      </c>
      <c r="E1283" s="26">
        <f>'Bruker data input page'!L1960</f>
        <v>0</v>
      </c>
      <c r="F1283" s="26"/>
      <c r="G1283" s="26" t="str">
        <f>'Bruker data input page'!DK1283</f>
        <v>U1560B 6R2W 30/34</v>
      </c>
      <c r="H1283" s="26" t="str">
        <f>'Bruker data input page'!DL1283</f>
        <v>SHLF</v>
      </c>
      <c r="I1283" s="26">
        <f>'Bruker data input page'!DM1283</f>
        <v>0</v>
      </c>
      <c r="J1283" s="26">
        <f>'Bruker data input page'!DN1283</f>
        <v>0</v>
      </c>
      <c r="K1283" s="26" t="str">
        <f>'Bruker data input page'!DO1283</f>
        <v/>
      </c>
      <c r="L1283" s="26">
        <f>'Bruker data input page'!DP1283</f>
        <v>0</v>
      </c>
      <c r="M1283" s="26">
        <f>'Bruker data input page'!DQ1283</f>
        <v>0</v>
      </c>
      <c r="N1283" s="26">
        <f>'Bruker data input page'!DR1283</f>
        <v>0</v>
      </c>
      <c r="O1283" s="26">
        <f>'Bruker data input page'!DS1283</f>
        <v>0</v>
      </c>
      <c r="P1283" s="21" t="str">
        <f>'Bruker data input page'!DT1283</f>
        <v>Spot analysis, Jryan</v>
      </c>
      <c r="Q1283" s="21">
        <f>'Bruker data input page'!A1283</f>
        <v>770</v>
      </c>
      <c r="R1283" s="27">
        <f>'Bruker data input page'!B1283</f>
        <v>44766.686805555553</v>
      </c>
      <c r="S1283" s="22">
        <f>'Bruker data input page'!Y1283*Calibrations!H$97+Calibrations!I$97</f>
        <v>48.632057724621198</v>
      </c>
      <c r="T1283" s="23">
        <f>Calibrations!O$97*('Bruker data input page'!AK1283/0.5993)^2+Calibrations!P$97*('Bruker data input page'!AK1283/0.5993)+Calibrations!Q$97</f>
        <v>1.5250644544841074</v>
      </c>
      <c r="U1283" s="22">
        <f>Calibrations!$V$97*'Bruker data input page'!W1283^2+Calibrations!$W$97*'Bruker data input page'!W1283+Calibrations!$X$97</f>
        <v>15.903121482065478</v>
      </c>
      <c r="V1283" s="23">
        <f>('Bruker data input page'!AS1283/0.69943)*Calibrations!AC$97+Calibrations!AD$97</f>
        <v>9.7959277940655554</v>
      </c>
      <c r="W1283" s="23">
        <f>'Bruker data input page'!U1283*Calibrations!AQ$97+Calibrations!AR$97</f>
        <v>7.3528310428084014</v>
      </c>
      <c r="X1283" s="23">
        <f>Calibrations!AJ$97*('Bruker data input page'!AQ1283/0.77446)^2+('Bruker data input page'!AQ1283/0.77446)*Calibrations!AK$97+Calibrations!AL$97</f>
        <v>0.15690618688229419</v>
      </c>
      <c r="Y1283" s="23">
        <f>('Bruker data input page'!AI1283/0.7147)*Calibrations!AX$97+Calibrations!AY$97</f>
        <v>11.455114479309735</v>
      </c>
      <c r="Z1283" s="23">
        <f>('Bruker data input page'!AG1283/0.8302)*Calibrations!BE$97+Calibrations!BF$97</f>
        <v>0.32453069185189154</v>
      </c>
      <c r="AA1283" s="23">
        <f>((('Bruker data input page'!AA1283/0.436)^2)*Calibrations!BK$97)+(('Bruker data input page'!AA1283/0.436)*Calibrations!BL$97)+Calibrations!BM$97</f>
        <v>0.14639244836466286</v>
      </c>
      <c r="AB1283" s="24">
        <f>'Bruker data input page'!AM1283*Calibrations!BS$97*10000+Calibrations!BT$97</f>
        <v>271.51227828064373</v>
      </c>
      <c r="AC1283" s="24">
        <f>Calibrations!CA$97*('Bruker data input page'!AO1283*10000)^2+('Bruker data input page'!AO1283*10000)*Calibrations!CB$97+Calibrations!CC$97</f>
        <v>241.07425669690534</v>
      </c>
      <c r="AD1283" s="24">
        <f>'Bruker data input page'!AW1283*10000*Calibrations!CI$97+Calibrations!CJ$97</f>
        <v>71.550979930153957</v>
      </c>
      <c r="AE1283" s="24">
        <f>'Bruker data input page'!AY1283*10000*Calibrations!CP$97+Calibrations!CQ$97</f>
        <v>62.822431260860185</v>
      </c>
      <c r="AF1283" s="24">
        <f>Calibrations!$CW$97*('Bruker data input page'!BA1283*10000)^2+('Bruker data input page'!BA1283*10000)*Calibrations!$CX$97+Calibrations!$CY$97</f>
        <v>83.439883904166209</v>
      </c>
      <c r="AG1283" s="24">
        <f>'Bruker data input page'!BI1283*10000*Calibrations!DD$97+Calibrations!DE$97</f>
        <v>3.0310147047823475</v>
      </c>
      <c r="AH1283" s="24">
        <f>('Bruker data input page'!BK1283*10000)*Calibrations!DK$97+Calibrations!DL$97</f>
        <v>125.3080449437051</v>
      </c>
      <c r="AI1283" s="24">
        <f>Calibrations!DR$97*('Bruker data input page'!BM1283*10000)^2+('Bruker data input page'!BM1283*10000)*Calibrations!DS$97+Calibrations!DT$97</f>
        <v>31.845636216163818</v>
      </c>
      <c r="AJ1283" s="24">
        <f>Calibrations!DY$97*('Bruker data input page'!BO1283*10000)^2+Calibrations!DZ$97*('Bruker data input page'!BO1283*10000)+Calibrations!EA$97</f>
        <v>99.860350410426648</v>
      </c>
      <c r="AK1283" s="21"/>
      <c r="AL1283" s="21"/>
    </row>
    <row r="1284" spans="2:38">
      <c r="B1284" s="27">
        <f>'Bruker data input page'!B1961</f>
        <v>0</v>
      </c>
      <c r="C1284" s="21">
        <f>'Bruker data input page'!G1961</f>
        <v>0</v>
      </c>
      <c r="D1284" s="21">
        <f>'Bruker data input page'!H1961</f>
        <v>0</v>
      </c>
      <c r="E1284" s="26">
        <f>'Bruker data input page'!L1961</f>
        <v>0</v>
      </c>
      <c r="F1284" s="26"/>
      <c r="G1284" s="26" t="str">
        <f>'Bruker data input page'!DK1284</f>
        <v>U1560B 6R2W 30/34</v>
      </c>
      <c r="H1284" s="26" t="str">
        <f>'Bruker data input page'!DL1284</f>
        <v>SHLF</v>
      </c>
      <c r="I1284" s="26">
        <f>'Bruker data input page'!DM1284</f>
        <v>0</v>
      </c>
      <c r="J1284" s="26">
        <f>'Bruker data input page'!DN1284</f>
        <v>0</v>
      </c>
      <c r="K1284" s="26" t="str">
        <f>'Bruker data input page'!DO1284</f>
        <v/>
      </c>
      <c r="L1284" s="26">
        <f>'Bruker data input page'!DP1284</f>
        <v>0</v>
      </c>
      <c r="M1284" s="26">
        <f>'Bruker data input page'!DQ1284</f>
        <v>0</v>
      </c>
      <c r="N1284" s="26">
        <f>'Bruker data input page'!DR1284</f>
        <v>0</v>
      </c>
      <c r="O1284" s="26">
        <f>'Bruker data input page'!DS1284</f>
        <v>0</v>
      </c>
      <c r="P1284" s="21" t="str">
        <f>'Bruker data input page'!DT1284</f>
        <v>Spot analysis, Jryan</v>
      </c>
      <c r="Q1284" s="21">
        <f>'Bruker data input page'!A1284</f>
        <v>771</v>
      </c>
      <c r="R1284" s="27">
        <f>'Bruker data input page'!B1284</f>
        <v>44766.688194444447</v>
      </c>
      <c r="S1284" s="22">
        <f>'Bruker data input page'!Y1284*Calibrations!H$97+Calibrations!I$97</f>
        <v>48.733288130854987</v>
      </c>
      <c r="T1284" s="23">
        <f>Calibrations!O$97*('Bruker data input page'!AK1284/0.5993)^2+Calibrations!P$97*('Bruker data input page'!AK1284/0.5993)+Calibrations!Q$97</f>
        <v>1.5366124659789153</v>
      </c>
      <c r="U1284" s="22">
        <f>Calibrations!$V$97*'Bruker data input page'!W1284^2+Calibrations!$W$97*'Bruker data input page'!W1284+Calibrations!$X$97</f>
        <v>15.922964880210639</v>
      </c>
      <c r="V1284" s="23">
        <f>('Bruker data input page'!AS1284/0.69943)*Calibrations!AC$97+Calibrations!AD$97</f>
        <v>9.8106074214065817</v>
      </c>
      <c r="W1284" s="23">
        <f>'Bruker data input page'!U1284*Calibrations!AQ$97+Calibrations!AR$97</f>
        <v>6.5748486685206577</v>
      </c>
      <c r="X1284" s="23">
        <f>Calibrations!AJ$97*('Bruker data input page'!AQ1284/0.77446)^2+('Bruker data input page'!AQ1284/0.77446)*Calibrations!AK$97+Calibrations!AL$97</f>
        <v>0.15345875765360151</v>
      </c>
      <c r="Y1284" s="23">
        <f>('Bruker data input page'!AI1284/0.7147)*Calibrations!AX$97+Calibrations!AY$97</f>
        <v>11.445675011365154</v>
      </c>
      <c r="Z1284" s="23">
        <f>('Bruker data input page'!AG1284/0.8302)*Calibrations!BE$97+Calibrations!BF$97</f>
        <v>0.33041660817266144</v>
      </c>
      <c r="AA1284" s="23">
        <f>((('Bruker data input page'!AA1284/0.436)^2)*Calibrations!BK$97)+(('Bruker data input page'!AA1284/0.436)*Calibrations!BL$97)+Calibrations!BM$97</f>
        <v>0.16292832983460354</v>
      </c>
      <c r="AB1284" s="24">
        <f>'Bruker data input page'!AM1284*Calibrations!BS$97*10000+Calibrations!BT$97</f>
        <v>302.38110647879779</v>
      </c>
      <c r="AC1284" s="24">
        <f>Calibrations!CA$97*('Bruker data input page'!AO1284*10000)^2+('Bruker data input page'!AO1284*10000)*Calibrations!CB$97+Calibrations!CC$97</f>
        <v>255.06134273339785</v>
      </c>
      <c r="AD1284" s="24">
        <f>'Bruker data input page'!AW1284*10000*Calibrations!CI$97+Calibrations!CJ$97</f>
        <v>70.562451794515923</v>
      </c>
      <c r="AE1284" s="24">
        <f>'Bruker data input page'!AY1284*10000*Calibrations!CP$97+Calibrations!CQ$97</f>
        <v>73.102043944888834</v>
      </c>
      <c r="AF1284" s="24">
        <f>Calibrations!$CW$97*('Bruker data input page'!BA1284*10000)^2+('Bruker data input page'!BA1284*10000)*Calibrations!$CX$97+Calibrations!$CY$97</f>
        <v>88.636347020367126</v>
      </c>
      <c r="AG1284" s="24">
        <f>'Bruker data input page'!BI1284*10000*Calibrations!DD$97+Calibrations!DE$97</f>
        <v>3.0310147047823475</v>
      </c>
      <c r="AH1284" s="24">
        <f>('Bruker data input page'!BK1284*10000)*Calibrations!DK$97+Calibrations!DL$97</f>
        <v>126.30122255478548</v>
      </c>
      <c r="AI1284" s="24">
        <f>Calibrations!DR$97*('Bruker data input page'!BM1284*10000)^2+('Bruker data input page'!BM1284*10000)*Calibrations!DS$97+Calibrations!DT$97</f>
        <v>35.02425495428713</v>
      </c>
      <c r="AJ1284" s="24">
        <f>Calibrations!DY$97*('Bruker data input page'!BO1284*10000)^2+Calibrations!DZ$97*('Bruker data input page'!BO1284*10000)+Calibrations!EA$97</f>
        <v>100.70460775616377</v>
      </c>
      <c r="AK1284" s="21"/>
      <c r="AL1284" s="21"/>
    </row>
    <row r="1285" spans="2:38">
      <c r="B1285" s="27">
        <f>'Bruker data input page'!B1962</f>
        <v>0</v>
      </c>
      <c r="C1285" s="21">
        <f>'Bruker data input page'!G1962</f>
        <v>0</v>
      </c>
      <c r="D1285" s="21">
        <f>'Bruker data input page'!H1962</f>
        <v>0</v>
      </c>
      <c r="E1285" s="26">
        <f>'Bruker data input page'!L1962</f>
        <v>0</v>
      </c>
      <c r="F1285" s="26"/>
      <c r="G1285" s="26" t="str">
        <f>'Bruker data input page'!DK1285</f>
        <v>U1560B 6R2W 30/34</v>
      </c>
      <c r="H1285" s="26" t="str">
        <f>'Bruker data input page'!DL1285</f>
        <v>SHLF</v>
      </c>
      <c r="I1285" s="26">
        <f>'Bruker data input page'!DM1285</f>
        <v>0</v>
      </c>
      <c r="J1285" s="26">
        <f>'Bruker data input page'!DN1285</f>
        <v>0</v>
      </c>
      <c r="K1285" s="26" t="str">
        <f>'Bruker data input page'!DO1285</f>
        <v/>
      </c>
      <c r="L1285" s="26">
        <f>'Bruker data input page'!DP1285</f>
        <v>0</v>
      </c>
      <c r="M1285" s="26">
        <f>'Bruker data input page'!DQ1285</f>
        <v>0</v>
      </c>
      <c r="N1285" s="26">
        <f>'Bruker data input page'!DR1285</f>
        <v>0</v>
      </c>
      <c r="O1285" s="26">
        <f>'Bruker data input page'!DS1285</f>
        <v>0</v>
      </c>
      <c r="P1285" s="21" t="str">
        <f>'Bruker data input page'!DT1285</f>
        <v>Spot analysis, Jryan</v>
      </c>
      <c r="Q1285" s="21">
        <f>'Bruker data input page'!A1285</f>
        <v>772</v>
      </c>
      <c r="R1285" s="27">
        <f>'Bruker data input page'!B1285</f>
        <v>44766.688888888886</v>
      </c>
      <c r="S1285" s="22">
        <f>'Bruker data input page'!Y1285*Calibrations!H$97+Calibrations!I$97</f>
        <v>48.839627583412785</v>
      </c>
      <c r="T1285" s="23">
        <f>Calibrations!O$97*('Bruker data input page'!AK1285/0.5993)^2+Calibrations!P$97*('Bruker data input page'!AK1285/0.5993)+Calibrations!Q$97</f>
        <v>1.5341638360322873</v>
      </c>
      <c r="U1285" s="22">
        <f>Calibrations!$V$97*'Bruker data input page'!W1285^2+Calibrations!$W$97*'Bruker data input page'!W1285+Calibrations!$X$97</f>
        <v>15.95766138254344</v>
      </c>
      <c r="V1285" s="23">
        <f>('Bruker data input page'!AS1285/0.69943)*Calibrations!AC$97+Calibrations!AD$97</f>
        <v>9.8228404441907671</v>
      </c>
      <c r="W1285" s="23">
        <f>'Bruker data input page'!U1285*Calibrations!AQ$97+Calibrations!AR$97</f>
        <v>6.0563226427155561</v>
      </c>
      <c r="X1285" s="23">
        <f>Calibrations!AJ$97*('Bruker data input page'!AQ1285/0.77446)^2+('Bruker data input page'!AQ1285/0.77446)*Calibrations!AK$97+Calibrations!AL$97</f>
        <v>0.16113068651265844</v>
      </c>
      <c r="Y1285" s="23">
        <f>('Bruker data input page'!AI1285/0.7147)*Calibrations!AX$97+Calibrations!AY$97</f>
        <v>11.48556437590516</v>
      </c>
      <c r="Z1285" s="23">
        <f>('Bruker data input page'!AG1285/0.8302)*Calibrations!BE$97+Calibrations!BF$97</f>
        <v>0.33464239424911169</v>
      </c>
      <c r="AA1285" s="23">
        <f>((('Bruker data input page'!AA1285/0.436)^2)*Calibrations!BK$97)+(('Bruker data input page'!AA1285/0.436)*Calibrations!BL$97)+Calibrations!BM$97</f>
        <v>0.1771434621811579</v>
      </c>
      <c r="AB1285" s="24">
        <f>'Bruker data input page'!AM1285*Calibrations!BS$97*10000+Calibrations!BT$97</f>
        <v>256.93533163151545</v>
      </c>
      <c r="AC1285" s="24">
        <f>Calibrations!CA$97*('Bruker data input page'!AO1285*10000)^2+('Bruker data input page'!AO1285*10000)*Calibrations!CB$97+Calibrations!CC$97</f>
        <v>278.68735714131827</v>
      </c>
      <c r="AD1285" s="24">
        <f>'Bruker data input page'!AW1285*10000*Calibrations!CI$97+Calibrations!CJ$97</f>
        <v>64.631282980687729</v>
      </c>
      <c r="AE1285" s="24">
        <f>'Bruker data input page'!AY1285*10000*Calibrations!CP$97+Calibrations!CQ$97</f>
        <v>61.794469992457316</v>
      </c>
      <c r="AF1285" s="24">
        <f>Calibrations!$CW$97*('Bruker data input page'!BA1285*10000)^2+('Bruker data input page'!BA1285*10000)*Calibrations!$CX$97+Calibrations!$CY$97</f>
        <v>86.049978891311611</v>
      </c>
      <c r="AG1285" s="24">
        <f>'Bruker data input page'!BI1285*10000*Calibrations!DD$97+Calibrations!DE$97</f>
        <v>4.1610912678326706</v>
      </c>
      <c r="AH1285" s="24">
        <f>('Bruker data input page'!BK1285*10000)*Calibrations!DK$97+Calibrations!DL$97</f>
        <v>122.32851211046393</v>
      </c>
      <c r="AI1285" s="24">
        <f>Calibrations!DR$97*('Bruker data input page'!BM1285*10000)^2+('Bruker data input page'!BM1285*10000)*Calibrations!DS$97+Calibrations!DT$97</f>
        <v>33.965005219574827</v>
      </c>
      <c r="AJ1285" s="24">
        <f>Calibrations!DY$97*('Bruker data input page'!BO1285*10000)^2+Calibrations!DZ$97*('Bruker data input page'!BO1285*10000)+Calibrations!EA$97</f>
        <v>100.70460775616377</v>
      </c>
      <c r="AK1285" s="21"/>
      <c r="AL1285" s="21"/>
    </row>
    <row r="1286" spans="2:38">
      <c r="B1286" s="27">
        <f>'Bruker data input page'!B1963</f>
        <v>0</v>
      </c>
      <c r="C1286" s="21">
        <f>'Bruker data input page'!G1963</f>
        <v>0</v>
      </c>
      <c r="D1286" s="21">
        <f>'Bruker data input page'!H1963</f>
        <v>0</v>
      </c>
      <c r="E1286" s="26">
        <f>'Bruker data input page'!L1963</f>
        <v>0</v>
      </c>
      <c r="F1286" s="26"/>
      <c r="G1286" s="26" t="str">
        <f>'Bruker data input page'!DK1286</f>
        <v>U1560B 6R2W 86/89</v>
      </c>
      <c r="H1286" s="26" t="str">
        <f>'Bruker data input page'!DL1286</f>
        <v>SHLF</v>
      </c>
      <c r="I1286" s="26">
        <f>'Bruker data input page'!DM1286</f>
        <v>0</v>
      </c>
      <c r="J1286" s="26">
        <f>'Bruker data input page'!DN1286</f>
        <v>0</v>
      </c>
      <c r="K1286" s="26" t="str">
        <f>'Bruker data input page'!DO1286</f>
        <v/>
      </c>
      <c r="L1286" s="26">
        <f>'Bruker data input page'!DP1286</f>
        <v>0</v>
      </c>
      <c r="M1286" s="26">
        <f>'Bruker data input page'!DQ1286</f>
        <v>0</v>
      </c>
      <c r="N1286" s="26">
        <f>'Bruker data input page'!DR1286</f>
        <v>0</v>
      </c>
      <c r="O1286" s="26">
        <f>'Bruker data input page'!DS1286</f>
        <v>0</v>
      </c>
      <c r="P1286" s="21" t="str">
        <f>'Bruker data input page'!DT1286</f>
        <v>Spot analysis, Jryan</v>
      </c>
      <c r="Q1286" s="21">
        <f>'Bruker data input page'!A1286</f>
        <v>773</v>
      </c>
      <c r="R1286" s="27">
        <f>'Bruker data input page'!B1286</f>
        <v>44766.690972222219</v>
      </c>
      <c r="S1286" s="22">
        <f>'Bruker data input page'!Y1286*Calibrations!H$97+Calibrations!I$97</f>
        <v>49.816049506451847</v>
      </c>
      <c r="T1286" s="23">
        <f>Calibrations!O$97*('Bruker data input page'!AK1286/0.5993)^2+Calibrations!P$97*('Bruker data input page'!AK1286/0.5993)+Calibrations!Q$97</f>
        <v>1.6124404908309913</v>
      </c>
      <c r="U1286" s="22">
        <f>Calibrations!$V$97*'Bruker data input page'!W1286^2+Calibrations!$W$97*'Bruker data input page'!W1286+Calibrations!$X$97</f>
        <v>15.827375869904669</v>
      </c>
      <c r="V1286" s="23">
        <f>('Bruker data input page'!AS1286/0.69943)*Calibrations!AC$97+Calibrations!AD$97</f>
        <v>9.8959507450656794</v>
      </c>
      <c r="W1286" s="23">
        <f>'Bruker data input page'!U1286*Calibrations!AQ$97+Calibrations!AR$97</f>
        <v>7.6615879642143474</v>
      </c>
      <c r="X1286" s="23">
        <f>Calibrations!AJ$97*('Bruker data input page'!AQ1286/0.77446)^2+('Bruker data input page'!AQ1286/0.77446)*Calibrations!AK$97+Calibrations!AL$97</f>
        <v>0.15015175907098921</v>
      </c>
      <c r="Y1286" s="23">
        <f>('Bruker data input page'!AI1286/0.7147)*Calibrations!AX$97+Calibrations!AY$97</f>
        <v>11.236027473305651</v>
      </c>
      <c r="Z1286" s="23">
        <f>('Bruker data input page'!AG1286/0.8302)*Calibrations!BE$97+Calibrations!BF$97</f>
        <v>0.10660086705210113</v>
      </c>
      <c r="AA1286" s="23">
        <f>((('Bruker data input page'!AA1286/0.436)^2)*Calibrations!BK$97)+(('Bruker data input page'!AA1286/0.436)*Calibrations!BL$97)+Calibrations!BM$97</f>
        <v>0.13603110126456491</v>
      </c>
      <c r="AB1286" s="24">
        <f>'Bruker data input page'!AM1286*Calibrations!BS$97*10000+Calibrations!BT$97</f>
        <v>247.50318968207949</v>
      </c>
      <c r="AC1286" s="24">
        <f>Calibrations!CA$97*('Bruker data input page'!AO1286*10000)^2+('Bruker data input page'!AO1286*10000)*Calibrations!CB$97+Calibrations!CC$97</f>
        <v>322.5148979033014</v>
      </c>
      <c r="AD1286" s="24">
        <f>'Bruker data input page'!AW1286*10000*Calibrations!CI$97+Calibrations!CJ$97</f>
        <v>66.608339251963798</v>
      </c>
      <c r="AE1286" s="24">
        <f>'Bruker data input page'!AY1286*10000*Calibrations!CP$97+Calibrations!CQ$97</f>
        <v>65.906315066068771</v>
      </c>
      <c r="AF1286" s="24">
        <f>Calibrations!$CW$97*('Bruker data input page'!BA1286*10000)^2+('Bruker data input page'!BA1286*10000)*Calibrations!$CX$97+Calibrations!$CY$97</f>
        <v>68.660243886509832</v>
      </c>
      <c r="AG1286" s="24" t="e">
        <f>'Bruker data input page'!BI1286*10000*Calibrations!DD$97+Calibrations!DE$97</f>
        <v>#VALUE!</v>
      </c>
      <c r="AH1286" s="24">
        <f>('Bruker data input page'!BK1286*10000)*Calibrations!DK$97+Calibrations!DL$97</f>
        <v>112.39673599966002</v>
      </c>
      <c r="AI1286" s="24">
        <f>Calibrations!DR$97*('Bruker data input page'!BM1286*10000)^2+('Bruker data input page'!BM1286*10000)*Calibrations!DS$97+Calibrations!DT$97</f>
        <v>33.965005219574827</v>
      </c>
      <c r="AJ1286" s="24">
        <f>Calibrations!DY$97*('Bruker data input page'!BO1286*10000)^2+Calibrations!DZ$97*('Bruker data input page'!BO1286*10000)+Calibrations!EA$97</f>
        <v>99.860350410426648</v>
      </c>
      <c r="AK1286" s="21"/>
      <c r="AL1286" s="21"/>
    </row>
    <row r="1287" spans="2:38">
      <c r="B1287" s="27">
        <f>'Bruker data input page'!B1964</f>
        <v>0</v>
      </c>
      <c r="C1287" s="21">
        <f>'Bruker data input page'!G1964</f>
        <v>0</v>
      </c>
      <c r="D1287" s="21">
        <f>'Bruker data input page'!H1964</f>
        <v>0</v>
      </c>
      <c r="E1287" s="26">
        <f>'Bruker data input page'!L1964</f>
        <v>0</v>
      </c>
      <c r="F1287" s="26"/>
      <c r="G1287" s="26" t="str">
        <f>'Bruker data input page'!DK1287</f>
        <v>U1560B 6R2W 86/89</v>
      </c>
      <c r="H1287" s="26" t="str">
        <f>'Bruker data input page'!DL1287</f>
        <v>SHLF</v>
      </c>
      <c r="I1287" s="26">
        <f>'Bruker data input page'!DM1287</f>
        <v>0</v>
      </c>
      <c r="J1287" s="26">
        <f>'Bruker data input page'!DN1287</f>
        <v>0</v>
      </c>
      <c r="K1287" s="26" t="str">
        <f>'Bruker data input page'!DO1287</f>
        <v/>
      </c>
      <c r="L1287" s="26">
        <f>'Bruker data input page'!DP1287</f>
        <v>0</v>
      </c>
      <c r="M1287" s="26">
        <f>'Bruker data input page'!DQ1287</f>
        <v>0</v>
      </c>
      <c r="N1287" s="26">
        <f>'Bruker data input page'!DR1287</f>
        <v>0</v>
      </c>
      <c r="O1287" s="26">
        <f>'Bruker data input page'!DS1287</f>
        <v>0</v>
      </c>
      <c r="P1287" s="21" t="str">
        <f>'Bruker data input page'!DT1287</f>
        <v>Spot analysis, Jryan</v>
      </c>
      <c r="Q1287" s="21">
        <f>'Bruker data input page'!A1287</f>
        <v>774</v>
      </c>
      <c r="R1287" s="27">
        <f>'Bruker data input page'!B1287</f>
        <v>44766.692361111112</v>
      </c>
      <c r="S1287" s="22">
        <f>'Bruker data input page'!Y1287*Calibrations!H$97+Calibrations!I$97</f>
        <v>49.901833958682829</v>
      </c>
      <c r="T1287" s="23">
        <f>Calibrations!O$97*('Bruker data input page'!AK1287/0.5993)^2+Calibrations!P$97*('Bruker data input page'!AK1287/0.5993)+Calibrations!Q$97</f>
        <v>1.6185201694931366</v>
      </c>
      <c r="U1287" s="22">
        <f>Calibrations!$V$97*'Bruker data input page'!W1287^2+Calibrations!$W$97*'Bruker data input page'!W1287+Calibrations!$X$97</f>
        <v>16.004026326214799</v>
      </c>
      <c r="V1287" s="23">
        <f>('Bruker data input page'!AS1287/0.69943)*Calibrations!AC$97+Calibrations!AD$97</f>
        <v>9.8424132806454701</v>
      </c>
      <c r="W1287" s="23">
        <f>'Bruker data input page'!U1287*Calibrations!AQ$97+Calibrations!AR$97</f>
        <v>8.0086253304783881</v>
      </c>
      <c r="X1287" s="23">
        <f>Calibrations!AJ$97*('Bruker data input page'!AQ1287/0.77446)^2+('Bruker data input page'!AQ1287/0.77446)*Calibrations!AK$97+Calibrations!AL$97</f>
        <v>0.13932568670069012</v>
      </c>
      <c r="Y1287" s="23">
        <f>('Bruker data input page'!AI1287/0.7147)*Calibrations!AX$97+Calibrations!AY$97</f>
        <v>11.217757535348394</v>
      </c>
      <c r="Z1287" s="23">
        <f>('Bruker data input page'!AG1287/0.8302)*Calibrations!BE$97+Calibrations!BF$97</f>
        <v>0.11505243920500159</v>
      </c>
      <c r="AA1287" s="23">
        <f>((('Bruker data input page'!AA1287/0.436)^2)*Calibrations!BK$97)+(('Bruker data input page'!AA1287/0.436)*Calibrations!BL$97)+Calibrations!BM$97</f>
        <v>0.21878790668368442</v>
      </c>
      <c r="AB1287" s="24">
        <f>'Bruker data input page'!AM1287*Calibrations!BS$97*10000+Calibrations!BT$97</f>
        <v>320.38792292772098</v>
      </c>
      <c r="AC1287" s="24">
        <f>Calibrations!CA$97*('Bruker data input page'!AO1287*10000)^2+('Bruker data input page'!AO1287*10000)*Calibrations!CB$97+Calibrations!CC$97</f>
        <v>280.67413806931864</v>
      </c>
      <c r="AD1287" s="24">
        <f>'Bruker data input page'!AW1287*10000*Calibrations!CI$97+Calibrations!CJ$97</f>
        <v>64.631282980687729</v>
      </c>
      <c r="AE1287" s="24">
        <f>'Bruker data input page'!AY1287*10000*Calibrations!CP$97+Calibrations!CQ$97</f>
        <v>56.654663650442998</v>
      </c>
      <c r="AF1287" s="24">
        <f>Calibrations!$CW$97*('Bruker data input page'!BA1287*10000)^2+('Bruker data input page'!BA1287*10000)*Calibrations!$CX$97+Calibrations!$CY$97</f>
        <v>67.281049961406254</v>
      </c>
      <c r="AG1287" s="24">
        <f>'Bruker data input page'!BI1287*10000*Calibrations!DD$97+Calibrations!DE$97</f>
        <v>1.9009381417320252</v>
      </c>
      <c r="AH1287" s="24">
        <f>('Bruker data input page'!BK1287*10000)*Calibrations!DK$97+Calibrations!DL$97</f>
        <v>113.38991361074039</v>
      </c>
      <c r="AI1287" s="24">
        <f>Calibrations!DR$97*('Bruker data input page'!BM1287*10000)^2+('Bruker data input page'!BM1287*10000)*Calibrations!DS$97+Calibrations!DT$97</f>
        <v>35.02425495428713</v>
      </c>
      <c r="AJ1287" s="24">
        <f>Calibrations!DY$97*('Bruker data input page'!BO1287*10000)^2+Calibrations!DZ$97*('Bruker data input page'!BO1287*10000)+Calibrations!EA$97</f>
        <v>100.70460775616377</v>
      </c>
      <c r="AK1287" s="21"/>
      <c r="AL1287" s="21"/>
    </row>
    <row r="1288" spans="2:38">
      <c r="B1288" s="27">
        <f>'Bruker data input page'!B1965</f>
        <v>0</v>
      </c>
      <c r="C1288" s="21">
        <f>'Bruker data input page'!G1965</f>
        <v>0</v>
      </c>
      <c r="D1288" s="21">
        <f>'Bruker data input page'!H1965</f>
        <v>0</v>
      </c>
      <c r="E1288" s="26">
        <f>'Bruker data input page'!L1965</f>
        <v>0</v>
      </c>
      <c r="F1288" s="26"/>
      <c r="G1288" s="26" t="str">
        <f>'Bruker data input page'!DK1288</f>
        <v>U1560B 6R2W 86/89</v>
      </c>
      <c r="H1288" s="26" t="str">
        <f>'Bruker data input page'!DL1288</f>
        <v>SHLF</v>
      </c>
      <c r="I1288" s="26">
        <f>'Bruker data input page'!DM1288</f>
        <v>0</v>
      </c>
      <c r="J1288" s="26">
        <f>'Bruker data input page'!DN1288</f>
        <v>0</v>
      </c>
      <c r="K1288" s="26" t="str">
        <f>'Bruker data input page'!DO1288</f>
        <v/>
      </c>
      <c r="L1288" s="26">
        <f>'Bruker data input page'!DP1288</f>
        <v>0</v>
      </c>
      <c r="M1288" s="26">
        <f>'Bruker data input page'!DQ1288</f>
        <v>0</v>
      </c>
      <c r="N1288" s="26">
        <f>'Bruker data input page'!DR1288</f>
        <v>0</v>
      </c>
      <c r="O1288" s="26">
        <f>'Bruker data input page'!DS1288</f>
        <v>0</v>
      </c>
      <c r="P1288" s="21" t="str">
        <f>'Bruker data input page'!DT1288</f>
        <v>Spot analysis, Jryan</v>
      </c>
      <c r="Q1288" s="21">
        <f>'Bruker data input page'!A1288</f>
        <v>775</v>
      </c>
      <c r="R1288" s="27">
        <f>'Bruker data input page'!B1288</f>
        <v>44766.693749999999</v>
      </c>
      <c r="S1288" s="22">
        <f>'Bruker data input page'!Y1288*Calibrations!H$97+Calibrations!I$97</f>
        <v>50.229525813603949</v>
      </c>
      <c r="T1288" s="23">
        <f>Calibrations!O$97*('Bruker data input page'!AK1288/0.5993)^2+Calibrations!P$97*('Bruker data input page'!AK1288/0.5993)+Calibrations!Q$97</f>
        <v>1.6108766290833911</v>
      </c>
      <c r="U1288" s="22">
        <f>Calibrations!$V$97*'Bruker data input page'!W1288^2+Calibrations!$W$97*'Bruker data input page'!W1288+Calibrations!$X$97</f>
        <v>16.404870738141117</v>
      </c>
      <c r="V1288" s="23">
        <f>('Bruker data input page'!AS1288/0.69943)*Calibrations!AC$97+Calibrations!AD$97</f>
        <v>9.8470186539289291</v>
      </c>
      <c r="W1288" s="23">
        <f>'Bruker data input page'!U1288*Calibrations!AQ$97+Calibrations!AR$97</f>
        <v>8.6282658646712846</v>
      </c>
      <c r="X1288" s="23">
        <f>Calibrations!AJ$97*('Bruker data input page'!AQ1288/0.77446)^2+('Bruker data input page'!AQ1288/0.77446)*Calibrations!AK$97+Calibrations!AL$97</f>
        <v>0.1371129223893231</v>
      </c>
      <c r="Y1288" s="23">
        <f>('Bruker data input page'!AI1288/0.7147)*Calibrations!AX$97+Calibrations!AY$97</f>
        <v>11.160968478197926</v>
      </c>
      <c r="Z1288" s="23">
        <f>('Bruker data input page'!AG1288/0.8302)*Calibrations!BE$97+Calibrations!BF$97</f>
        <v>9.6036401860975562E-2</v>
      </c>
      <c r="AA1288" s="23">
        <f>((('Bruker data input page'!AA1288/0.436)^2)*Calibrations!BK$97)+(('Bruker data input page'!AA1288/0.436)*Calibrations!BL$97)+Calibrations!BM$97</f>
        <v>0.21878790668368442</v>
      </c>
      <c r="AB1288" s="24">
        <f>'Bruker data input page'!AM1288*Calibrations!BS$97*10000+Calibrations!BT$97</f>
        <v>340.96714172649035</v>
      </c>
      <c r="AC1288" s="24">
        <f>Calibrations!CA$97*('Bruker data input page'!AO1288*10000)^2+('Bruker data input page'!AO1288*10000)*Calibrations!CB$97+Calibrations!CC$97</f>
        <v>270.6319852573634</v>
      </c>
      <c r="AD1288" s="24">
        <f>'Bruker data input page'!AW1288*10000*Calibrations!CI$97+Calibrations!CJ$97</f>
        <v>71.550979930153957</v>
      </c>
      <c r="AE1288" s="24">
        <f>'Bruker data input page'!AY1288*10000*Calibrations!CP$97+Calibrations!CQ$97</f>
        <v>68.990198871277371</v>
      </c>
      <c r="AF1288" s="24">
        <f>Calibrations!$CW$97*('Bruker data input page'!BA1288*10000)^2+('Bruker data input page'!BA1288*10000)*Calibrations!$CX$97+Calibrations!$CY$97</f>
        <v>80.80606205893092</v>
      </c>
      <c r="AG1288" s="24" t="e">
        <f>'Bruker data input page'!BI1288*10000*Calibrations!DD$97+Calibrations!DE$97</f>
        <v>#VALUE!</v>
      </c>
      <c r="AH1288" s="24">
        <f>('Bruker data input page'!BK1288*10000)*Calibrations!DK$97+Calibrations!DL$97</f>
        <v>106.43767033317768</v>
      </c>
      <c r="AI1288" s="24">
        <f>Calibrations!DR$97*('Bruker data input page'!BM1288*10000)^2+('Bruker data input page'!BM1288*10000)*Calibrations!DS$97+Calibrations!DT$97</f>
        <v>33.965005219574827</v>
      </c>
      <c r="AJ1288" s="24">
        <f>Calibrations!DY$97*('Bruker data input page'!BO1288*10000)^2+Calibrations!DZ$97*('Bruker data input page'!BO1288*10000)+Calibrations!EA$97</f>
        <v>103.23552296947157</v>
      </c>
      <c r="AK1288" s="21"/>
      <c r="AL1288" s="21"/>
    </row>
    <row r="1289" spans="2:38">
      <c r="B1289" s="27">
        <f>'Bruker data input page'!B1966</f>
        <v>0</v>
      </c>
      <c r="C1289" s="21">
        <f>'Bruker data input page'!G1966</f>
        <v>0</v>
      </c>
      <c r="D1289" s="21">
        <f>'Bruker data input page'!H1966</f>
        <v>0</v>
      </c>
      <c r="E1289" s="26">
        <f>'Bruker data input page'!L1966</f>
        <v>0</v>
      </c>
      <c r="F1289" s="26"/>
      <c r="G1289" s="26" t="str">
        <f>'Bruker data input page'!DK1289</f>
        <v>U1560B R81W 8/10</v>
      </c>
      <c r="H1289" s="26" t="str">
        <f>'Bruker data input page'!DL1289</f>
        <v>SHLF</v>
      </c>
      <c r="I1289" s="26">
        <f>'Bruker data input page'!DM1289</f>
        <v>0</v>
      </c>
      <c r="J1289" s="26">
        <f>'Bruker data input page'!DN1289</f>
        <v>0</v>
      </c>
      <c r="K1289" s="26" t="str">
        <f>'Bruker data input page'!DO1289</f>
        <v/>
      </c>
      <c r="L1289" s="26">
        <f>'Bruker data input page'!DP1289</f>
        <v>0</v>
      </c>
      <c r="M1289" s="26">
        <f>'Bruker data input page'!DQ1289</f>
        <v>0</v>
      </c>
      <c r="N1289" s="26">
        <f>'Bruker data input page'!DR1289</f>
        <v>0</v>
      </c>
      <c r="O1289" s="26">
        <f>'Bruker data input page'!DS1289</f>
        <v>0</v>
      </c>
      <c r="P1289" s="21" t="str">
        <f>'Bruker data input page'!DT1289</f>
        <v>Spot analysis, Jryan</v>
      </c>
      <c r="Q1289" s="21">
        <f>'Bruker data input page'!A1289</f>
        <v>776</v>
      </c>
      <c r="R1289" s="27">
        <f>'Bruker data input page'!B1289</f>
        <v>44766.695138888892</v>
      </c>
      <c r="S1289" s="22">
        <f>'Bruker data input page'!Y1289*Calibrations!H$97+Calibrations!I$97</f>
        <v>50.09086867267105</v>
      </c>
      <c r="T1289" s="23">
        <f>Calibrations!O$97*('Bruker data input page'!AK1289/0.5993)^2+Calibrations!P$97*('Bruker data input page'!AK1289/0.5993)+Calibrations!Q$97</f>
        <v>1.5381863156045044</v>
      </c>
      <c r="U1289" s="22">
        <f>Calibrations!$V$97*'Bruker data input page'!W1289^2+Calibrations!$W$97*'Bruker data input page'!W1289+Calibrations!$X$97</f>
        <v>16.230469316456841</v>
      </c>
      <c r="V1289" s="23">
        <f>('Bruker data input page'!AS1289/0.69943)*Calibrations!AC$97+Calibrations!AD$97</f>
        <v>9.59847241453725</v>
      </c>
      <c r="W1289" s="23">
        <f>'Bruker data input page'!U1289*Calibrations!AQ$97+Calibrations!AR$97</f>
        <v>8.7195202584744216</v>
      </c>
      <c r="X1289" s="23">
        <f>Calibrations!AJ$97*('Bruker data input page'!AQ1289/0.77446)^2+('Bruker data input page'!AQ1289/0.77446)*Calibrations!AK$97+Calibrations!AL$97</f>
        <v>0.15496480926303763</v>
      </c>
      <c r="Y1289" s="23">
        <f>('Bruker data input page'!AI1289/0.7147)*Calibrations!AX$97+Calibrations!AY$97</f>
        <v>11.736319274368487</v>
      </c>
      <c r="Z1289" s="23">
        <f>('Bruker data input page'!AG1289/0.8302)*Calibrations!BE$97+Calibrations!BF$97</f>
        <v>0.1026769228382545</v>
      </c>
      <c r="AA1289" s="23">
        <f>((('Bruker data input page'!AA1289/0.436)^2)*Calibrations!BK$97)+(('Bruker data input page'!AA1289/0.436)*Calibrations!BL$97)+Calibrations!BM$97</f>
        <v>0.14454627861896474</v>
      </c>
      <c r="AB1289" s="24">
        <f>'Bruker data input page'!AM1289*Calibrations!BS$97*10000+Calibrations!BT$97</f>
        <v>326.39019507736202</v>
      </c>
      <c r="AC1289" s="24">
        <f>Calibrations!CA$97*('Bruker data input page'!AO1289*10000)^2+('Bruker data input page'!AO1289*10000)*Calibrations!CB$97+Calibrations!CC$97</f>
        <v>268.59108024338627</v>
      </c>
      <c r="AD1289" s="24">
        <f>'Bruker data input page'!AW1289*10000*Calibrations!CI$97+Calibrations!CJ$97</f>
        <v>77.482148743982151</v>
      </c>
      <c r="AE1289" s="24">
        <f>'Bruker data input page'!AY1289*10000*Calibrations!CP$97+Calibrations!CQ$97</f>
        <v>68.990198871277371</v>
      </c>
      <c r="AF1289" s="24">
        <f>Calibrations!$CW$97*('Bruker data input page'!BA1289*10000)^2+('Bruker data input page'!BA1289*10000)*Calibrations!$CX$97+Calibrations!$CY$97</f>
        <v>76.810841432159478</v>
      </c>
      <c r="AG1289" s="24" t="e">
        <f>'Bruker data input page'!BI1289*10000*Calibrations!DD$97+Calibrations!DE$97</f>
        <v>#VALUE!</v>
      </c>
      <c r="AH1289" s="24">
        <f>('Bruker data input page'!BK1289*10000)*Calibrations!DK$97+Calibrations!DL$97</f>
        <v>111.40355838857963</v>
      </c>
      <c r="AI1289" s="24">
        <f>Calibrations!DR$97*('Bruker data input page'!BM1289*10000)^2+('Bruker data input page'!BM1289*10000)*Calibrations!DS$97+Calibrations!DT$97</f>
        <v>32.905465640200383</v>
      </c>
      <c r="AJ1289" s="24">
        <f>Calibrations!DY$97*('Bruker data input page'!BO1289*10000)^2+Calibrations!DZ$97*('Bruker data input page'!BO1289*10000)+Calibrations!EA$97</f>
        <v>99.015783594038936</v>
      </c>
      <c r="AK1289" s="21"/>
      <c r="AL1289" s="21"/>
    </row>
    <row r="1290" spans="2:38">
      <c r="B1290" s="27">
        <f>'Bruker data input page'!B1967</f>
        <v>0</v>
      </c>
      <c r="C1290" s="21">
        <f>'Bruker data input page'!G1967</f>
        <v>0</v>
      </c>
      <c r="D1290" s="21">
        <f>'Bruker data input page'!H1967</f>
        <v>0</v>
      </c>
      <c r="E1290" s="26">
        <f>'Bruker data input page'!L1967</f>
        <v>0</v>
      </c>
      <c r="F1290" s="26"/>
      <c r="G1290" s="26" t="str">
        <f>'Bruker data input page'!DK1290</f>
        <v>U1560B R81W 8/10</v>
      </c>
      <c r="H1290" s="26" t="str">
        <f>'Bruker data input page'!DL1290</f>
        <v>SHLF</v>
      </c>
      <c r="I1290" s="26">
        <f>'Bruker data input page'!DM1290</f>
        <v>0</v>
      </c>
      <c r="J1290" s="26">
        <f>'Bruker data input page'!DN1290</f>
        <v>0</v>
      </c>
      <c r="K1290" s="26" t="str">
        <f>'Bruker data input page'!DO1290</f>
        <v/>
      </c>
      <c r="L1290" s="26">
        <f>'Bruker data input page'!DP1290</f>
        <v>0</v>
      </c>
      <c r="M1290" s="26">
        <f>'Bruker data input page'!DQ1290</f>
        <v>0</v>
      </c>
      <c r="N1290" s="26">
        <f>'Bruker data input page'!DR1290</f>
        <v>0</v>
      </c>
      <c r="O1290" s="26">
        <f>'Bruker data input page'!DS1290</f>
        <v>0</v>
      </c>
      <c r="P1290" s="21" t="str">
        <f>'Bruker data input page'!DT1290</f>
        <v>Spot analysis, Jryan</v>
      </c>
      <c r="Q1290" s="21">
        <f>'Bruker data input page'!A1290</f>
        <v>777</v>
      </c>
      <c r="R1290" s="27">
        <f>'Bruker data input page'!B1290</f>
        <v>44766.696527777778</v>
      </c>
      <c r="S1290" s="22">
        <f>'Bruker data input page'!Y1290*Calibrations!H$97+Calibrations!I$97</f>
        <v>50.173207489009094</v>
      </c>
      <c r="T1290" s="23">
        <f>Calibrations!O$97*('Bruker data input page'!AK1290/0.5993)^2+Calibrations!P$97*('Bruker data input page'!AK1290/0.5993)+Calibrations!Q$97</f>
        <v>1.5622922532004091</v>
      </c>
      <c r="U1290" s="22">
        <f>Calibrations!$V$97*'Bruker data input page'!W1290^2+Calibrations!$W$97*'Bruker data input page'!W1290+Calibrations!$X$97</f>
        <v>15.979037750494847</v>
      </c>
      <c r="V1290" s="23">
        <f>('Bruker data input page'!AS1290/0.69943)*Calibrations!AC$97+Calibrations!AD$97</f>
        <v>9.6515781252121382</v>
      </c>
      <c r="W1290" s="23">
        <f>'Bruker data input page'!U1290*Calibrations!AQ$97+Calibrations!AR$97</f>
        <v>7.7781693190094545</v>
      </c>
      <c r="X1290" s="23">
        <f>Calibrations!AJ$97*('Bruker data input page'!AQ1290/0.77446)^2+('Bruker data input page'!AQ1290/0.77446)*Calibrations!AK$97+Calibrations!AL$97</f>
        <v>0.15542446649353003</v>
      </c>
      <c r="Y1290" s="23">
        <f>('Bruker data input page'!AI1290/0.7147)*Calibrations!AX$97+Calibrations!AY$97</f>
        <v>11.750326226802382</v>
      </c>
      <c r="Z1290" s="23">
        <f>('Bruker data input page'!AG1290/0.8302)*Calibrations!BE$97+Calibrations!BF$97</f>
        <v>0.10252600190695269</v>
      </c>
      <c r="AA1290" s="23">
        <f>((('Bruker data input page'!AA1290/0.436)^2)*Calibrations!BK$97)+(('Bruker data input page'!AA1290/0.436)*Calibrations!BL$97)+Calibrations!BM$97</f>
        <v>0.13491766488776946</v>
      </c>
      <c r="AB1290" s="24">
        <f>'Bruker data input page'!AM1290*Calibrations!BS$97*10000+Calibrations!BT$97</f>
        <v>304.09604137869519</v>
      </c>
      <c r="AC1290" s="24">
        <f>Calibrations!CA$97*('Bruker data input page'!AO1290*10000)^2+('Bruker data input page'!AO1290*10000)*Calibrations!CB$97+Calibrations!CC$97</f>
        <v>283.63401292907781</v>
      </c>
      <c r="AD1290" s="24">
        <f>'Bruker data input page'!AW1290*10000*Calibrations!CI$97+Calibrations!CJ$97</f>
        <v>81.436261286534275</v>
      </c>
      <c r="AE1290" s="24">
        <f>'Bruker data input page'!AY1290*10000*Calibrations!CP$97+Calibrations!CQ$97</f>
        <v>60.766508724054461</v>
      </c>
      <c r="AF1290" s="24">
        <f>Calibrations!$CW$97*('Bruker data input page'!BA1290*10000)^2+('Bruker data input page'!BA1290*10000)*Calibrations!$CX$97+Calibrations!$CY$97</f>
        <v>78.148513355605772</v>
      </c>
      <c r="AG1290" s="24" t="e">
        <f>'Bruker data input page'!BI1290*10000*Calibrations!DD$97+Calibrations!DE$97</f>
        <v>#VALUE!</v>
      </c>
      <c r="AH1290" s="24">
        <f>('Bruker data input page'!BK1290*10000)*Calibrations!DK$97+Calibrations!DL$97</f>
        <v>115.37626883290119</v>
      </c>
      <c r="AI1290" s="24">
        <f>Calibrations!DR$97*('Bruker data input page'!BM1290*10000)^2+('Bruker data input page'!BM1290*10000)*Calibrations!DS$97+Calibrations!DT$97</f>
        <v>33.965005219574827</v>
      </c>
      <c r="AJ1290" s="24">
        <f>Calibrations!DY$97*('Bruker data input page'!BO1290*10000)^2+Calibrations!DZ$97*('Bruker data input page'!BO1290*10000)+Calibrations!EA$97</f>
        <v>101.54855563125028</v>
      </c>
      <c r="AK1290" s="21"/>
      <c r="AL1290" s="21"/>
    </row>
    <row r="1291" spans="2:38">
      <c r="B1291" s="27">
        <f>'Bruker data input page'!B1968</f>
        <v>0</v>
      </c>
      <c r="C1291" s="21">
        <f>'Bruker data input page'!G1968</f>
        <v>0</v>
      </c>
      <c r="D1291" s="21">
        <f>'Bruker data input page'!H1968</f>
        <v>0</v>
      </c>
      <c r="E1291" s="26">
        <f>'Bruker data input page'!L1968</f>
        <v>0</v>
      </c>
      <c r="F1291" s="26"/>
      <c r="G1291" s="26" t="str">
        <f>'Bruker data input page'!DK1291</f>
        <v>U1560B R81W 8/10</v>
      </c>
      <c r="H1291" s="26" t="str">
        <f>'Bruker data input page'!DL1291</f>
        <v>SHLF</v>
      </c>
      <c r="I1291" s="26">
        <f>'Bruker data input page'!DM1291</f>
        <v>0</v>
      </c>
      <c r="J1291" s="26">
        <f>'Bruker data input page'!DN1291</f>
        <v>0</v>
      </c>
      <c r="K1291" s="26" t="str">
        <f>'Bruker data input page'!DO1291</f>
        <v/>
      </c>
      <c r="L1291" s="26">
        <f>'Bruker data input page'!DP1291</f>
        <v>0</v>
      </c>
      <c r="M1291" s="26">
        <f>'Bruker data input page'!DQ1291</f>
        <v>0</v>
      </c>
      <c r="N1291" s="26">
        <f>'Bruker data input page'!DR1291</f>
        <v>0</v>
      </c>
      <c r="O1291" s="26">
        <f>'Bruker data input page'!DS1291</f>
        <v>0</v>
      </c>
      <c r="P1291" s="21" t="str">
        <f>'Bruker data input page'!DT1291</f>
        <v>Spot analysis, Jryan</v>
      </c>
      <c r="Q1291" s="21">
        <f>'Bruker data input page'!A1291</f>
        <v>778</v>
      </c>
      <c r="R1291" s="27">
        <f>'Bruker data input page'!B1291</f>
        <v>44766.697916666664</v>
      </c>
      <c r="S1291" s="22">
        <f>'Bruker data input page'!Y1291*Calibrations!H$97+Calibrations!I$97</f>
        <v>50.170118298208529</v>
      </c>
      <c r="T1291" s="23">
        <f>Calibrations!O$97*('Bruker data input page'!AK1291/0.5993)^2+Calibrations!P$97*('Bruker data input page'!AK1291/0.5993)+Calibrations!Q$97</f>
        <v>1.5664795258974467</v>
      </c>
      <c r="U1291" s="22">
        <f>Calibrations!$V$97*'Bruker data input page'!W1291^2+Calibrations!$W$97*'Bruker data input page'!W1291+Calibrations!$X$97</f>
        <v>16.225465057108707</v>
      </c>
      <c r="V1291" s="23">
        <f>('Bruker data input page'!AS1291/0.69943)*Calibrations!AC$97+Calibrations!AD$97</f>
        <v>9.5934352875084681</v>
      </c>
      <c r="W1291" s="23">
        <f>'Bruker data input page'!U1291*Calibrations!AQ$97+Calibrations!AR$97</f>
        <v>7.5098195338426077</v>
      </c>
      <c r="X1291" s="23">
        <f>Calibrations!AJ$97*('Bruker data input page'!AQ1291/0.77446)^2+('Bruker data input page'!AQ1291/0.77446)*Calibrations!AK$97+Calibrations!AL$97</f>
        <v>0.16530104801018508</v>
      </c>
      <c r="Y1291" s="23">
        <f>('Bruker data input page'!AI1291/0.7147)*Calibrations!AX$97+Calibrations!AY$97</f>
        <v>11.798741562389107</v>
      </c>
      <c r="Z1291" s="23">
        <f>('Bruker data input page'!AG1291/0.8302)*Calibrations!BE$97+Calibrations!BF$97</f>
        <v>0.11761809503713208</v>
      </c>
      <c r="AA1291" s="23">
        <f>((('Bruker data input page'!AA1291/0.436)^2)*Calibrations!BK$97)+(('Bruker data input page'!AA1291/0.436)*Calibrations!BL$97)+Calibrations!BM$97</f>
        <v>0.14306806848254483</v>
      </c>
      <c r="AB1291" s="24">
        <f>'Bruker data input page'!AM1291*Calibrations!BS$97*10000+Calibrations!BT$97</f>
        <v>350.39928367592631</v>
      </c>
      <c r="AC1291" s="24">
        <f>Calibrations!CA$97*('Bruker data input page'!AO1291*10000)^2+('Bruker data input page'!AO1291*10000)*Calibrations!CB$97+Calibrations!CC$97</f>
        <v>310.99045777875426</v>
      </c>
      <c r="AD1291" s="24">
        <f>'Bruker data input page'!AW1291*10000*Calibrations!CI$97+Calibrations!CJ$97</f>
        <v>84.401845693448365</v>
      </c>
      <c r="AE1291" s="24">
        <f>'Bruker data input page'!AY1291*10000*Calibrations!CP$97+Calibrations!CQ$97</f>
        <v>72.074082676485958</v>
      </c>
      <c r="AF1291" s="24">
        <f>Calibrations!$CW$97*('Bruker data input page'!BA1291*10000)^2+('Bruker data input page'!BA1291*10000)*Calibrations!$CX$97+Calibrations!$CY$97</f>
        <v>78.148513355605772</v>
      </c>
      <c r="AG1291" s="24" t="e">
        <f>'Bruker data input page'!BI1291*10000*Calibrations!DD$97+Calibrations!DE$97</f>
        <v>#VALUE!</v>
      </c>
      <c r="AH1291" s="24">
        <f>('Bruker data input page'!BK1291*10000)*Calibrations!DK$97+Calibrations!DL$97</f>
        <v>112.39673599966002</v>
      </c>
      <c r="AI1291" s="24">
        <f>Calibrations!DR$97*('Bruker data input page'!BM1291*10000)^2+('Bruker data input page'!BM1291*10000)*Calibrations!DS$97+Calibrations!DT$97</f>
        <v>35.02425495428713</v>
      </c>
      <c r="AJ1291" s="24">
        <f>Calibrations!DY$97*('Bruker data input page'!BO1291*10000)^2+Calibrations!DZ$97*('Bruker data input page'!BO1291*10000)+Calibrations!EA$97</f>
        <v>98.170907307000647</v>
      </c>
      <c r="AK1291" s="21"/>
      <c r="AL1291" s="21"/>
    </row>
    <row r="1292" spans="2:38">
      <c r="B1292" s="27">
        <f>'Bruker data input page'!B1969</f>
        <v>0</v>
      </c>
      <c r="C1292" s="21">
        <f>'Bruker data input page'!G1969</f>
        <v>0</v>
      </c>
      <c r="D1292" s="21">
        <f>'Bruker data input page'!H1969</f>
        <v>0</v>
      </c>
      <c r="E1292" s="26">
        <f>'Bruker data input page'!L1969</f>
        <v>0</v>
      </c>
      <c r="F1292" s="26"/>
      <c r="G1292" s="26" t="str">
        <f>'Bruker data input page'!DK1292</f>
        <v>U1560B R81W 16/17</v>
      </c>
      <c r="H1292" s="26" t="str">
        <f>'Bruker data input page'!DL1292</f>
        <v>SHLF</v>
      </c>
      <c r="I1292" s="26">
        <f>'Bruker data input page'!DM1292</f>
        <v>0</v>
      </c>
      <c r="J1292" s="26">
        <f>'Bruker data input page'!DN1292</f>
        <v>0</v>
      </c>
      <c r="K1292" s="26" t="str">
        <f>'Bruker data input page'!DO1292</f>
        <v/>
      </c>
      <c r="L1292" s="26">
        <f>'Bruker data input page'!DP1292</f>
        <v>0</v>
      </c>
      <c r="M1292" s="26">
        <f>'Bruker data input page'!DQ1292</f>
        <v>0</v>
      </c>
      <c r="N1292" s="26">
        <f>'Bruker data input page'!DR1292</f>
        <v>0</v>
      </c>
      <c r="O1292" s="26">
        <f>'Bruker data input page'!DS1292</f>
        <v>0</v>
      </c>
      <c r="P1292" s="21" t="str">
        <f>'Bruker data input page'!DT1292</f>
        <v>Spot analysis, Jryan</v>
      </c>
      <c r="Q1292" s="21">
        <f>'Bruker data input page'!A1292</f>
        <v>779</v>
      </c>
      <c r="R1292" s="27">
        <f>'Bruker data input page'!B1292</f>
        <v>44766.699305555558</v>
      </c>
      <c r="S1292" s="22">
        <f>'Bruker data input page'!Y1292*Calibrations!H$97+Calibrations!I$97</f>
        <v>48.308880840870131</v>
      </c>
      <c r="T1292" s="23">
        <f>Calibrations!O$97*('Bruker data input page'!AK1292/0.5993)^2+Calibrations!P$97*('Bruker data input page'!AK1292/0.5993)+Calibrations!Q$97</f>
        <v>1.3625557025708468</v>
      </c>
      <c r="U1292" s="22">
        <f>Calibrations!$V$97*'Bruker data input page'!W1292^2+Calibrations!$W$97*'Bruker data input page'!W1292+Calibrations!$X$97</f>
        <v>15.923242425741469</v>
      </c>
      <c r="V1292" s="23">
        <f>('Bruker data input page'!AS1292/0.69943)*Calibrations!AC$97+Calibrations!AD$97</f>
        <v>10.117008662671712</v>
      </c>
      <c r="W1292" s="23">
        <f>'Bruker data input page'!U1292*Calibrations!AQ$97+Calibrations!AR$97</f>
        <v>8.2640216317791122</v>
      </c>
      <c r="X1292" s="23">
        <f>Calibrations!AJ$97*('Bruker data input page'!AQ1292/0.77446)^2+('Bruker data input page'!AQ1292/0.77446)*Calibrations!AK$97+Calibrations!AL$97</f>
        <v>0.17050192729228025</v>
      </c>
      <c r="Y1292" s="23">
        <f>('Bruker data input page'!AI1292/0.7147)*Calibrations!AX$97+Calibrations!AY$97</f>
        <v>12.861442953569448</v>
      </c>
      <c r="Z1292" s="23">
        <f>('Bruker data input page'!AG1292/0.8302)*Calibrations!BE$97+Calibrations!BF$97</f>
        <v>0.3275491104779274</v>
      </c>
      <c r="AA1292" s="23">
        <f>((('Bruker data input page'!AA1292/0.436)^2)*Calibrations!BK$97)+(('Bruker data input page'!AA1292/0.436)*Calibrations!BL$97)+Calibrations!BM$97</f>
        <v>7.7669570487454376E-2</v>
      </c>
      <c r="AB1292" s="24">
        <f>'Bruker data input page'!AM1292*Calibrations!BS$97*10000+Calibrations!BT$97</f>
        <v>258.65026653141285</v>
      </c>
      <c r="AC1292" s="24">
        <f>Calibrations!CA$97*('Bruker data input page'!AO1292*10000)^2+('Bruker data input page'!AO1292*10000)*Calibrations!CB$97+Calibrations!CC$97</f>
        <v>366.21154254524561</v>
      </c>
      <c r="AD1292" s="24">
        <f>'Bruker data input page'!AW1292*10000*Calibrations!CI$97+Calibrations!CJ$97</f>
        <v>102.19535213493293</v>
      </c>
      <c r="AE1292" s="24">
        <f>'Bruker data input page'!AY1292*10000*Calibrations!CP$97+Calibrations!CQ$97</f>
        <v>65.906315066068771</v>
      </c>
      <c r="AF1292" s="24">
        <f>Calibrations!$CW$97*('Bruker data input page'!BA1292*10000)^2+('Bruker data input page'!BA1292*10000)*Calibrations!$CX$97+Calibrations!$CY$97</f>
        <v>75.467237794190723</v>
      </c>
      <c r="AG1292" s="24">
        <f>'Bruker data input page'!BI1292*10000*Calibrations!DD$97+Calibrations!DE$97</f>
        <v>4.1610912678326706</v>
      </c>
      <c r="AH1292" s="24">
        <f>('Bruker data input page'!BK1292*10000)*Calibrations!DK$97+Calibrations!DL$97</f>
        <v>128.28757777694628</v>
      </c>
      <c r="AI1292" s="24">
        <f>Calibrations!DR$97*('Bruker data input page'!BM1292*10000)^2+('Bruker data input page'!BM1292*10000)*Calibrations!DS$97+Calibrations!DT$97</f>
        <v>31.845636216163818</v>
      </c>
      <c r="AJ1292" s="24">
        <f>Calibrations!DY$97*('Bruker data input page'!BO1292*10000)^2+Calibrations!DZ$97*('Bruker data input page'!BO1292*10000)+Calibrations!EA$97</f>
        <v>107.44752557863949</v>
      </c>
      <c r="AK1292" s="21"/>
      <c r="AL1292" s="21"/>
    </row>
    <row r="1293" spans="2:38">
      <c r="B1293" s="27">
        <f>'Bruker data input page'!B1970</f>
        <v>0</v>
      </c>
      <c r="C1293" s="21">
        <f>'Bruker data input page'!G1970</f>
        <v>0</v>
      </c>
      <c r="D1293" s="21">
        <f>'Bruker data input page'!H1970</f>
        <v>0</v>
      </c>
      <c r="E1293" s="26">
        <f>'Bruker data input page'!L1970</f>
        <v>0</v>
      </c>
      <c r="F1293" s="26"/>
      <c r="G1293" s="26" t="str">
        <f>'Bruker data input page'!DK1293</f>
        <v>U1560B R81W 16/17</v>
      </c>
      <c r="H1293" s="26" t="str">
        <f>'Bruker data input page'!DL1293</f>
        <v>SHLF</v>
      </c>
      <c r="I1293" s="26">
        <f>'Bruker data input page'!DM1293</f>
        <v>0</v>
      </c>
      <c r="J1293" s="26">
        <f>'Bruker data input page'!DN1293</f>
        <v>0</v>
      </c>
      <c r="K1293" s="26" t="str">
        <f>'Bruker data input page'!DO1293</f>
        <v/>
      </c>
      <c r="L1293" s="26">
        <f>'Bruker data input page'!DP1293</f>
        <v>0</v>
      </c>
      <c r="M1293" s="26">
        <f>'Bruker data input page'!DQ1293</f>
        <v>0</v>
      </c>
      <c r="N1293" s="26">
        <f>'Bruker data input page'!DR1293</f>
        <v>0</v>
      </c>
      <c r="O1293" s="26">
        <f>'Bruker data input page'!DS1293</f>
        <v>0</v>
      </c>
      <c r="P1293" s="21" t="str">
        <f>'Bruker data input page'!DT1293</f>
        <v>Spot analysis, Jryan</v>
      </c>
      <c r="Q1293" s="21">
        <f>'Bruker data input page'!A1293</f>
        <v>780</v>
      </c>
      <c r="R1293" s="27">
        <f>'Bruker data input page'!B1293</f>
        <v>44766.700694444444</v>
      </c>
      <c r="S1293" s="22">
        <f>'Bruker data input page'!Y1293*Calibrations!H$97+Calibrations!I$97</f>
        <v>48.425081940983567</v>
      </c>
      <c r="T1293" s="23">
        <f>Calibrations!O$97*('Bruker data input page'!AK1293/0.5993)^2+Calibrations!P$97*('Bruker data input page'!AK1293/0.5993)+Calibrations!Q$97</f>
        <v>1.3556328702161207</v>
      </c>
      <c r="U1293" s="22">
        <f>Calibrations!$V$97*'Bruker data input page'!W1293^2+Calibrations!$W$97*'Bruker data input page'!W1293+Calibrations!$X$97</f>
        <v>15.795755258172671</v>
      </c>
      <c r="V1293" s="23">
        <f>('Bruker data input page'!AS1293/0.69943)*Calibrations!AC$97+Calibrations!AD$97</f>
        <v>10.109093177340766</v>
      </c>
      <c r="W1293" s="23">
        <f>'Bruker data input page'!U1293*Calibrations!AQ$97+Calibrations!AR$97</f>
        <v>8.2872219013900779</v>
      </c>
      <c r="X1293" s="23">
        <f>Calibrations!AJ$97*('Bruker data input page'!AQ1293/0.77446)^2+('Bruker data input page'!AQ1293/0.77446)*Calibrations!AK$97+Calibrations!AL$97</f>
        <v>0.16930395345955757</v>
      </c>
      <c r="Y1293" s="23">
        <f>('Bruker data input page'!AI1293/0.7147)*Calibrations!AX$97+Calibrations!AY$97</f>
        <v>12.899200825347773</v>
      </c>
      <c r="Z1293" s="23">
        <f>('Bruker data input page'!AG1293/0.8302)*Calibrations!BE$97+Calibrations!BF$97</f>
        <v>0.33071845003526512</v>
      </c>
      <c r="AA1293" s="23">
        <f>((('Bruker data input page'!AA1293/0.436)^2)*Calibrations!BK$97)+(('Bruker data input page'!AA1293/0.436)*Calibrations!BL$97)+Calibrations!BM$97</f>
        <v>8.7577972614902508E-2</v>
      </c>
      <c r="AB1293" s="24">
        <f>'Bruker data input page'!AM1293*Calibrations!BS$97*10000+Calibrations!BT$97</f>
        <v>259.50773398136164</v>
      </c>
      <c r="AC1293" s="24">
        <f>Calibrations!CA$97*('Bruker data input page'!AO1293*10000)^2+('Bruker data input page'!AO1293*10000)*Calibrations!CB$97+Calibrations!CC$97</f>
        <v>394.06735120599114</v>
      </c>
      <c r="AD1293" s="24">
        <f>'Bruker data input page'!AW1293*10000*Calibrations!CI$97+Calibrations!CJ$97</f>
        <v>104.172408406209</v>
      </c>
      <c r="AE1293" s="24">
        <f>'Bruker data input page'!AY1293*10000*Calibrations!CP$97+Calibrations!CQ$97</f>
        <v>72.074082676485958</v>
      </c>
      <c r="AF1293" s="24">
        <f>Calibrations!$CW$97*('Bruker data input page'!BA1293*10000)^2+('Bruker data input page'!BA1293*10000)*Calibrations!$CX$97+Calibrations!$CY$97</f>
        <v>78.148513355605772</v>
      </c>
      <c r="AG1293" s="24">
        <f>'Bruker data input page'!BI1293*10000*Calibrations!DD$97+Calibrations!DE$97</f>
        <v>4.1610912678326706</v>
      </c>
      <c r="AH1293" s="24">
        <f>('Bruker data input page'!BK1293*10000)*Calibrations!DK$97+Calibrations!DL$97</f>
        <v>132.26028822126784</v>
      </c>
      <c r="AI1293" s="24">
        <f>Calibrations!DR$97*('Bruker data input page'!BM1293*10000)^2+('Bruker data input page'!BM1293*10000)*Calibrations!DS$97+Calibrations!DT$97</f>
        <v>35.02425495428713</v>
      </c>
      <c r="AJ1293" s="24">
        <f>Calibrations!DY$97*('Bruker data input page'!BO1293*10000)^2+Calibrations!DZ$97*('Bruker data input page'!BO1293*10000)+Calibrations!EA$97</f>
        <v>107.44752557863949</v>
      </c>
      <c r="AK1293" s="21"/>
      <c r="AL1293" s="21"/>
    </row>
    <row r="1294" spans="2:38">
      <c r="B1294" s="27">
        <f>'Bruker data input page'!B1971</f>
        <v>0</v>
      </c>
      <c r="C1294" s="21">
        <f>'Bruker data input page'!G1971</f>
        <v>0</v>
      </c>
      <c r="D1294" s="21">
        <f>'Bruker data input page'!H1971</f>
        <v>0</v>
      </c>
      <c r="E1294" s="26">
        <f>'Bruker data input page'!L1971</f>
        <v>0</v>
      </c>
      <c r="F1294" s="26"/>
      <c r="G1294" s="26" t="str">
        <f>'Bruker data input page'!DK1294</f>
        <v>U1560B R81W 16/17</v>
      </c>
      <c r="H1294" s="26" t="str">
        <f>'Bruker data input page'!DL1294</f>
        <v>SHLF</v>
      </c>
      <c r="I1294" s="26">
        <f>'Bruker data input page'!DM1294</f>
        <v>0</v>
      </c>
      <c r="J1294" s="26">
        <f>'Bruker data input page'!DN1294</f>
        <v>0</v>
      </c>
      <c r="K1294" s="26" t="str">
        <f>'Bruker data input page'!DO1294</f>
        <v/>
      </c>
      <c r="L1294" s="26">
        <f>'Bruker data input page'!DP1294</f>
        <v>0</v>
      </c>
      <c r="M1294" s="26">
        <f>'Bruker data input page'!DQ1294</f>
        <v>0</v>
      </c>
      <c r="N1294" s="26">
        <f>'Bruker data input page'!DR1294</f>
        <v>0</v>
      </c>
      <c r="O1294" s="26">
        <f>'Bruker data input page'!DS1294</f>
        <v>0</v>
      </c>
      <c r="P1294" s="21" t="str">
        <f>'Bruker data input page'!DT1294</f>
        <v>Spot analysis, Jryan</v>
      </c>
      <c r="Q1294" s="21">
        <f>'Bruker data input page'!A1294</f>
        <v>781</v>
      </c>
      <c r="R1294" s="27">
        <f>'Bruker data input page'!B1294</f>
        <v>44766.70208333333</v>
      </c>
      <c r="S1294" s="22">
        <f>'Bruker data input page'!Y1294*Calibrations!H$97+Calibrations!I$97</f>
        <v>48.318148413271814</v>
      </c>
      <c r="T1294" s="23">
        <f>Calibrations!O$97*('Bruker data input page'!AK1294/0.5993)^2+Calibrations!P$97*('Bruker data input page'!AK1294/0.5993)+Calibrations!Q$97</f>
        <v>1.3607809950883341</v>
      </c>
      <c r="U1294" s="22">
        <f>Calibrations!$V$97*'Bruker data input page'!W1294^2+Calibrations!$W$97*'Bruker data input page'!W1294+Calibrations!$X$97</f>
        <v>15.898542546503672</v>
      </c>
      <c r="V1294" s="23">
        <f>('Bruker data input page'!AS1294/0.69943)*Calibrations!AC$97+Calibrations!AD$97</f>
        <v>10.088225079650092</v>
      </c>
      <c r="W1294" s="23">
        <f>'Bruker data input page'!U1294*Calibrations!AQ$97+Calibrations!AR$97</f>
        <v>9.1038713916960994</v>
      </c>
      <c r="X1294" s="23">
        <f>Calibrations!AJ$97*('Bruker data input page'!AQ1294/0.77446)^2+('Bruker data input page'!AQ1294/0.77446)*Calibrations!AK$97+Calibrations!AL$97</f>
        <v>0.1742858517556049</v>
      </c>
      <c r="Y1294" s="23">
        <f>('Bruker data input page'!AI1294/0.7147)*Calibrations!AX$97+Calibrations!AY$97</f>
        <v>12.859463710290743</v>
      </c>
      <c r="Z1294" s="23">
        <f>('Bruker data input page'!AG1294/0.8302)*Calibrations!BE$97+Calibrations!BF$97</f>
        <v>0.32498345464579692</v>
      </c>
      <c r="AA1294" s="23">
        <f>((('Bruker data input page'!AA1294/0.436)^2)*Calibrations!BK$97)+(('Bruker data input page'!AA1294/0.436)*Calibrations!BL$97)+Calibrations!BM$97</f>
        <v>0.12747847247756944</v>
      </c>
      <c r="AB1294" s="24">
        <f>'Bruker data input page'!AM1294*Calibrations!BS$97*10000+Calibrations!BT$97</f>
        <v>318.67298802782352</v>
      </c>
      <c r="AC1294" s="24">
        <f>Calibrations!CA$97*('Bruker data input page'!AO1294*10000)^2+('Bruker data input page'!AO1294*10000)*Calibrations!CB$97+Calibrations!CC$97</f>
        <v>394.06735120599114</v>
      </c>
      <c r="AD1294" s="24">
        <f>'Bruker data input page'!AW1294*10000*Calibrations!CI$97+Calibrations!CJ$97</f>
        <v>109.11504908439916</v>
      </c>
      <c r="AE1294" s="24">
        <f>'Bruker data input page'!AY1294*10000*Calibrations!CP$97+Calibrations!CQ$97</f>
        <v>73.102043944888834</v>
      </c>
      <c r="AF1294" s="24">
        <f>Calibrations!$CW$97*('Bruker data input page'!BA1294*10000)^2+('Bruker data input page'!BA1294*10000)*Calibrations!$CX$97+Calibrations!$CY$97</f>
        <v>74.117702441699478</v>
      </c>
      <c r="AG1294" s="24">
        <f>'Bruker data input page'!BI1294*10000*Calibrations!DD$97+Calibrations!DE$97</f>
        <v>4.1610912678326706</v>
      </c>
      <c r="AH1294" s="24">
        <f>('Bruker data input page'!BK1294*10000)*Calibrations!DK$97+Calibrations!DL$97</f>
        <v>134.24664344342861</v>
      </c>
      <c r="AI1294" s="24">
        <f>Calibrations!DR$97*('Bruker data input page'!BM1294*10000)^2+('Bruker data input page'!BM1294*10000)*Calibrations!DS$97+Calibrations!DT$97</f>
        <v>32.905465640200383</v>
      </c>
      <c r="AJ1294" s="24">
        <f>Calibrations!DY$97*('Bruker data input page'!BO1294*10000)^2+Calibrations!DZ$97*('Bruker data input page'!BO1294*10000)+Calibrations!EA$97</f>
        <v>103.23552296947157</v>
      </c>
      <c r="AK1294" s="21"/>
      <c r="AL1294" s="21"/>
    </row>
    <row r="1295" spans="2:38">
      <c r="B1295" s="27">
        <f>'Bruker data input page'!B1972</f>
        <v>0</v>
      </c>
      <c r="C1295" s="21">
        <f>'Bruker data input page'!G1972</f>
        <v>0</v>
      </c>
      <c r="D1295" s="21">
        <f>'Bruker data input page'!H1972</f>
        <v>0</v>
      </c>
      <c r="E1295" s="26">
        <f>'Bruker data input page'!L1972</f>
        <v>0</v>
      </c>
      <c r="F1295" s="26"/>
      <c r="G1295" s="26">
        <f>'Bruker data input page'!DK1295</f>
        <v>0</v>
      </c>
      <c r="H1295" s="26">
        <f>'Bruker data input page'!DL1295</f>
        <v>0</v>
      </c>
      <c r="I1295" s="26">
        <f>'Bruker data input page'!DM1295</f>
        <v>0</v>
      </c>
      <c r="J1295" s="26">
        <f>'Bruker data input page'!DN1295</f>
        <v>0</v>
      </c>
      <c r="K1295" s="26">
        <f>'Bruker data input page'!DO1295</f>
        <v>0</v>
      </c>
      <c r="L1295" s="26">
        <f>'Bruker data input page'!DP1295</f>
        <v>0</v>
      </c>
      <c r="M1295" s="26">
        <f>'Bruker data input page'!DQ1295</f>
        <v>0</v>
      </c>
      <c r="N1295" s="26">
        <f>'Bruker data input page'!DR1295</f>
        <v>0</v>
      </c>
      <c r="O1295" s="26">
        <f>'Bruker data input page'!DS1295</f>
        <v>0</v>
      </c>
      <c r="P1295" s="21">
        <f>'Bruker data input page'!DT1295</f>
        <v>0</v>
      </c>
      <c r="Q1295" s="21">
        <f>'Bruker data input page'!A1295</f>
        <v>0</v>
      </c>
      <c r="R1295" s="27">
        <f>'Bruker data input page'!B1295</f>
        <v>0</v>
      </c>
      <c r="S1295" s="22">
        <f>'Bruker data input page'!Y1295*Calibrations!H$97+Calibrations!I$97</f>
        <v>5.4995876168714375</v>
      </c>
      <c r="T1295" s="23">
        <f>Calibrations!O$97*('Bruker data input page'!AK1295/0.5993)^2+Calibrations!P$97*('Bruker data input page'!AK1295/0.5993)+Calibrations!Q$97</f>
        <v>-1.7086269470956705E-3</v>
      </c>
      <c r="U1295" s="22">
        <f>Calibrations!$V$97*'Bruker data input page'!W1295^2+Calibrations!$W$97*'Bruker data input page'!W1295+Calibrations!$X$97</f>
        <v>2.0374499491449911</v>
      </c>
      <c r="V1295" s="23">
        <f>('Bruker data input page'!AS1295/0.69943)*Calibrations!AC$97+Calibrations!AD$97</f>
        <v>0.69729328301680837</v>
      </c>
      <c r="W1295" s="23">
        <f>'Bruker data input page'!U1295*Calibrations!AQ$97+Calibrations!AR$97</f>
        <v>1.3787616179845239</v>
      </c>
      <c r="X1295" s="23">
        <f>Calibrations!AJ$97*('Bruker data input page'!AQ1295/0.77446)^2+('Bruker data input page'!AQ1295/0.77446)*Calibrations!AK$97+Calibrations!AL$97</f>
        <v>-6.0244936919878964E-2</v>
      </c>
      <c r="Y1295" s="23">
        <f>('Bruker data input page'!AI1295/0.7147)*Calibrations!AX$97+Calibrations!AY$97</f>
        <v>-5.9336833814516154E-4</v>
      </c>
      <c r="Z1295" s="23">
        <f>('Bruker data input page'!AG1295/0.8302)*Calibrations!BE$97+Calibrations!BF$97</f>
        <v>-2.0622034851904836E-3</v>
      </c>
      <c r="AA1295" s="23">
        <f>((('Bruker data input page'!AA1295/0.436)^2)*Calibrations!BK$97)+(('Bruker data input page'!AA1295/0.436)*Calibrations!BL$97)+Calibrations!BM$97</f>
        <v>-2.0046011626348822E-2</v>
      </c>
      <c r="AB1295" s="24">
        <f>'Bruker data input page'!AM1295*Calibrations!BS$97*10000+Calibrations!BT$97</f>
        <v>154.89670508761736</v>
      </c>
      <c r="AC1295" s="24">
        <f>Calibrations!CA$97*('Bruker data input page'!AO1295*10000)^2+('Bruker data input page'!AO1295*10000)*Calibrations!CB$97+Calibrations!CC$97</f>
        <v>48.099552442086946</v>
      </c>
      <c r="AD1295" s="24">
        <f>'Bruker data input page'!AW1295*10000*Calibrations!CI$97+Calibrations!CJ$97</f>
        <v>-3.5771583783364491</v>
      </c>
      <c r="AE1295" s="24">
        <f>'Bruker data input page'!AY1295*10000*Calibrations!CP$97+Calibrations!CQ$97</f>
        <v>-1.9391286485202812</v>
      </c>
      <c r="AF1295" s="24">
        <f>Calibrations!$CW$97*('Bruker data input page'!BA1295*10000)^2+('Bruker data input page'!BA1295*10000)*Calibrations!$CX$97+Calibrations!$CY$97</f>
        <v>-24.590526324479452</v>
      </c>
      <c r="AG1295" s="24">
        <f>'Bruker data input page'!BI1295*10000*Calibrations!DD$97+Calibrations!DE$97</f>
        <v>-0.35921498436862009</v>
      </c>
      <c r="AH1295" s="24">
        <f>('Bruker data input page'!BK1295*10000)*Calibrations!DK$97+Calibrations!DL$97</f>
        <v>-1.8186892745849264</v>
      </c>
      <c r="AI1295" s="24">
        <f>Calibrations!DR$97*('Bruker data input page'!BM1295*10000)^2+('Bruker data input page'!BM1295*10000)*Calibrations!DS$97+Calibrations!DT$97</f>
        <v>-8.4024272827375054E-2</v>
      </c>
      <c r="AJ1295" s="24">
        <f>Calibrations!DY$97*('Bruker data input page'!BO1295*10000)^2+Calibrations!DZ$97*('Bruker data input page'!BO1295*10000)+Calibrations!EA$97</f>
        <v>8.6140637028016123</v>
      </c>
      <c r="AK1295" s="21"/>
      <c r="AL1295" s="21"/>
    </row>
    <row r="1296" spans="2:38">
      <c r="B1296" s="27">
        <f>'Bruker data input page'!B1973</f>
        <v>0</v>
      </c>
      <c r="C1296" s="21">
        <f>'Bruker data input page'!G1973</f>
        <v>0</v>
      </c>
      <c r="D1296" s="21">
        <f>'Bruker data input page'!H1973</f>
        <v>0</v>
      </c>
      <c r="E1296" s="26">
        <f>'Bruker data input page'!L1973</f>
        <v>0</v>
      </c>
      <c r="F1296" s="26"/>
      <c r="G1296" s="26" t="str">
        <f>'Bruker data input page'!DK1296</f>
        <v>393-U1583F-4R-3A</v>
      </c>
      <c r="H1296" s="26" t="str">
        <f>'Bruker data input page'!DL1296</f>
        <v>SHLF</v>
      </c>
      <c r="I1296" s="26">
        <f>'Bruker data input page'!DM1296</f>
        <v>0</v>
      </c>
      <c r="J1296" s="26">
        <f>'Bruker data input page'!DN1296</f>
        <v>0</v>
      </c>
      <c r="K1296" s="26">
        <f>'Bruker data input page'!DO1296</f>
        <v>0</v>
      </c>
      <c r="L1296" s="26">
        <f>'Bruker data input page'!DP1296</f>
        <v>0</v>
      </c>
      <c r="M1296" s="26">
        <f>'Bruker data input page'!DQ1296</f>
        <v>0</v>
      </c>
      <c r="N1296" s="26">
        <f>'Bruker data input page'!DR1296</f>
        <v>0</v>
      </c>
      <c r="O1296" s="26">
        <f>'Bruker data input page'!DS1296</f>
        <v>37</v>
      </c>
      <c r="P1296" s="21" t="str">
        <f>'Bruker data input page'!DT1296</f>
        <v>3A GREEN PATCH</v>
      </c>
      <c r="Q1296" s="21">
        <f>'Bruker data input page'!A1296</f>
        <v>115</v>
      </c>
      <c r="R1296" s="27">
        <f>'Bruker data input page'!B1296</f>
        <v>44754.021527777775</v>
      </c>
      <c r="S1296" s="22">
        <f>'Bruker data input page'!Y1296*Calibrations!H$97+Calibrations!I$97</f>
        <v>41.972118803702635</v>
      </c>
      <c r="T1296" s="23">
        <f>Calibrations!O$97*('Bruker data input page'!AK1296/0.5993)^2+Calibrations!P$97*('Bruker data input page'!AK1296/0.5993)+Calibrations!Q$97</f>
        <v>3.0672965411066622E-2</v>
      </c>
      <c r="U1296" s="22" t="e">
        <f>Calibrations!$V$97*'Bruker data input page'!W1296^2+Calibrations!$W$97*'Bruker data input page'!W1296+Calibrations!$X$97</f>
        <v>#VALUE!</v>
      </c>
      <c r="V1296" s="23">
        <f>('Bruker data input page'!AS1296/0.69943)*Calibrations!AC$97+Calibrations!AD$97</f>
        <v>20.949422297027652</v>
      </c>
      <c r="W1296" s="23">
        <f>'Bruker data input page'!U1296*Calibrations!AQ$97+Calibrations!AR$97</f>
        <v>10.176497190043118</v>
      </c>
      <c r="X1296" s="23">
        <f>Calibrations!AJ$97*('Bruker data input page'!AQ1296/0.77446)^2+('Bruker data input page'!AQ1296/0.77446)*Calibrations!AK$97+Calibrations!AL$97</f>
        <v>-2.6616847039116535E-2</v>
      </c>
      <c r="Y1296" s="23">
        <f>('Bruker data input page'!AI1296/0.7147)*Calibrations!AX$97+Calibrations!AY$97</f>
        <v>5.1827402796181037</v>
      </c>
      <c r="Z1296" s="23">
        <f>('Bruker data input page'!AG1296/0.8302)*Calibrations!BE$97+Calibrations!BF$97</f>
        <v>5.8498969077418685</v>
      </c>
      <c r="AA1296" s="23" t="e">
        <f>((('Bruker data input page'!AA1296/0.436)^2)*Calibrations!BK$97)+(('Bruker data input page'!AA1296/0.436)*Calibrations!BL$97)+Calibrations!BM$97</f>
        <v>#VALUE!</v>
      </c>
      <c r="AB1296" s="24" t="e">
        <f>'Bruker data input page'!AM1296*Calibrations!BS$97*10000+Calibrations!BT$97</f>
        <v>#VALUE!</v>
      </c>
      <c r="AC1296" s="24">
        <f>Calibrations!CA$97*('Bruker data input page'!AO1296*10000)^2+('Bruker data input page'!AO1296*10000)*Calibrations!CB$97+Calibrations!CC$97</f>
        <v>456.65141279968827</v>
      </c>
      <c r="AD1296" s="24">
        <f>'Bruker data input page'!AW1296*10000*Calibrations!CI$97+Calibrations!CJ$97</f>
        <v>53.757473488669383</v>
      </c>
      <c r="AE1296" s="24">
        <f>'Bruker data input page'!AY1296*10000*Calibrations!CP$97+Calibrations!CQ$97</f>
        <v>5.2566002302997701</v>
      </c>
      <c r="AF1296" s="24">
        <f>Calibrations!$CW$97*('Bruker data input page'!BA1296*10000)^2+('Bruker data input page'!BA1296*10000)*Calibrations!$CX$97+Calibrations!$CY$97</f>
        <v>16.859086367013905</v>
      </c>
      <c r="AG1296" s="24">
        <f>'Bruker data input page'!BI1296*10000*Calibrations!DD$97+Calibrations!DE$97</f>
        <v>177.06280541453202</v>
      </c>
      <c r="AH1296" s="24">
        <f>('Bruker data input page'!BK1296*10000)*Calibrations!DK$97+Calibrations!DL$97</f>
        <v>42.874303224032658</v>
      </c>
      <c r="AI1296" s="24">
        <f>Calibrations!DR$97*('Bruker data input page'!BM1296*10000)^2+('Bruker data input page'!BM1296*10000)*Calibrations!DS$97+Calibrations!DT$97</f>
        <v>4.1883357148025988</v>
      </c>
      <c r="AJ1296" s="24" t="e">
        <f>Calibrations!DY$97*('Bruker data input page'!BO1296*10000)^2+Calibrations!DZ$97*('Bruker data input page'!BO1296*10000)+Calibrations!EA$97</f>
        <v>#VALUE!</v>
      </c>
      <c r="AK1296" s="21"/>
      <c r="AL1296" s="21"/>
    </row>
    <row r="1297" spans="2:38">
      <c r="B1297" s="27">
        <f>'Bruker data input page'!B1974</f>
        <v>0</v>
      </c>
      <c r="C1297" s="21">
        <f>'Bruker data input page'!G1974</f>
        <v>0</v>
      </c>
      <c r="D1297" s="21">
        <f>'Bruker data input page'!H1974</f>
        <v>0</v>
      </c>
      <c r="E1297" s="26">
        <f>'Bruker data input page'!L1974</f>
        <v>0</v>
      </c>
      <c r="F1297" s="26"/>
      <c r="G1297" s="26" t="str">
        <f>'Bruker data input page'!DK1297</f>
        <v>393-U1583F-4R-3A</v>
      </c>
      <c r="H1297" s="26" t="str">
        <f>'Bruker data input page'!DL1297</f>
        <v>SHLF</v>
      </c>
      <c r="I1297" s="26">
        <f>'Bruker data input page'!DM1297</f>
        <v>0</v>
      </c>
      <c r="J1297" s="26">
        <f>'Bruker data input page'!DN1297</f>
        <v>0</v>
      </c>
      <c r="K1297" s="26">
        <f>'Bruker data input page'!DO1297</f>
        <v>0</v>
      </c>
      <c r="L1297" s="26">
        <f>'Bruker data input page'!DP1297</f>
        <v>0</v>
      </c>
      <c r="M1297" s="26">
        <f>'Bruker data input page'!DQ1297</f>
        <v>0</v>
      </c>
      <c r="N1297" s="26">
        <f>'Bruker data input page'!DR1297</f>
        <v>0</v>
      </c>
      <c r="O1297" s="26">
        <f>'Bruker data input page'!DS1297</f>
        <v>37</v>
      </c>
      <c r="P1297" s="21" t="str">
        <f>'Bruker data input page'!DT1297</f>
        <v>3A GREEN PATCH</v>
      </c>
      <c r="Q1297" s="21">
        <f>'Bruker data input page'!A1297</f>
        <v>116</v>
      </c>
      <c r="R1297" s="27">
        <f>'Bruker data input page'!B1297</f>
        <v>44754.023611111108</v>
      </c>
      <c r="S1297" s="22">
        <f>'Bruker data input page'!Y1297*Calibrations!H$97+Calibrations!I$97</f>
        <v>41.67555648684872</v>
      </c>
      <c r="T1297" s="23">
        <f>Calibrations!O$97*('Bruker data input page'!AK1297/0.5993)^2+Calibrations!P$97*('Bruker data input page'!AK1297/0.5993)+Calibrations!Q$97</f>
        <v>4.6347601615658596E-2</v>
      </c>
      <c r="U1297" s="22">
        <f>Calibrations!$V$97*'Bruker data input page'!W1297^2+Calibrations!$W$97*'Bruker data input page'!W1297+Calibrations!$X$97</f>
        <v>2.2611097756806808</v>
      </c>
      <c r="V1297" s="23">
        <f>('Bruker data input page'!AS1297/0.69943)*Calibrations!AC$97+Calibrations!AD$97</f>
        <v>20.841483860696581</v>
      </c>
      <c r="W1297" s="23">
        <f>'Bruker data input page'!U1297*Calibrations!AQ$97+Calibrations!AR$97</f>
        <v>9.9771682069688978</v>
      </c>
      <c r="X1297" s="23">
        <f>Calibrations!AJ$97*('Bruker data input page'!AQ1297/0.77446)^2+('Bruker data input page'!AQ1297/0.77446)*Calibrations!AK$97+Calibrations!AL$97</f>
        <v>-2.3395122732512985E-3</v>
      </c>
      <c r="Y1297" s="23">
        <f>('Bruker data input page'!AI1297/0.7147)*Calibrations!AX$97+Calibrations!AY$97</f>
        <v>5.2220206462262029</v>
      </c>
      <c r="Z1297" s="23">
        <f>('Bruker data input page'!AG1297/0.8302)*Calibrations!BE$97+Calibrations!BF$97</f>
        <v>5.8607632147955968</v>
      </c>
      <c r="AA1297" s="23" t="e">
        <f>((('Bruker data input page'!AA1297/0.436)^2)*Calibrations!BK$97)+(('Bruker data input page'!AA1297/0.436)*Calibrations!BL$97)+Calibrations!BM$97</f>
        <v>#VALUE!</v>
      </c>
      <c r="AB1297" s="24" t="e">
        <f>'Bruker data input page'!AM1297*Calibrations!BS$97*10000+Calibrations!BT$97</f>
        <v>#VALUE!</v>
      </c>
      <c r="AC1297" s="24">
        <f>Calibrations!CA$97*('Bruker data input page'!AO1297*10000)^2+('Bruker data input page'!AO1297*10000)*Calibrations!CB$97+Calibrations!CC$97</f>
        <v>448.22699268486963</v>
      </c>
      <c r="AD1297" s="24">
        <f>'Bruker data input page'!AW1297*10000*Calibrations!CI$97+Calibrations!CJ$97</f>
        <v>64.631282980687729</v>
      </c>
      <c r="AE1297" s="24">
        <f>'Bruker data input page'!AY1297*10000*Calibrations!CP$97+Calibrations!CQ$97</f>
        <v>13.480290377522687</v>
      </c>
      <c r="AF1297" s="24">
        <f>Calibrations!$CW$97*('Bruker data input page'!BA1297*10000)^2+('Bruker data input page'!BA1297*10000)*Calibrations!$CX$97+Calibrations!$CY$97</f>
        <v>18.439958585881502</v>
      </c>
      <c r="AG1297" s="24">
        <f>'Bruker data input page'!BI1297*10000*Calibrations!DD$97+Calibrations!DE$97</f>
        <v>170.28234603623008</v>
      </c>
      <c r="AH1297" s="24">
        <f>('Bruker data input page'!BK1297*10000)*Calibrations!DK$97+Calibrations!DL$97</f>
        <v>38.901592779711095</v>
      </c>
      <c r="AI1297" s="24">
        <f>Calibrations!DR$97*('Bruker data input page'!BM1297*10000)^2+('Bruker data input page'!BM1297*10000)*Calibrations!DS$97+Calibrations!DT$97</f>
        <v>5.2557011000547478</v>
      </c>
      <c r="AJ1297" s="24" t="e">
        <f>Calibrations!DY$97*('Bruker data input page'!BO1297*10000)^2+Calibrations!DZ$97*('Bruker data input page'!BO1297*10000)+Calibrations!EA$97</f>
        <v>#VALUE!</v>
      </c>
      <c r="AK1297" s="21"/>
      <c r="AL1297" s="21"/>
    </row>
    <row r="1298" spans="2:38">
      <c r="B1298" s="27">
        <f>'Bruker data input page'!B1975</f>
        <v>0</v>
      </c>
      <c r="C1298" s="21">
        <f>'Bruker data input page'!G1975</f>
        <v>0</v>
      </c>
      <c r="D1298" s="21">
        <f>'Bruker data input page'!H1975</f>
        <v>0</v>
      </c>
      <c r="E1298" s="26">
        <f>'Bruker data input page'!L1975</f>
        <v>0</v>
      </c>
      <c r="F1298" s="26"/>
      <c r="G1298" s="26" t="str">
        <f>'Bruker data input page'!DK1298</f>
        <v>393-U1560B-20R-3A</v>
      </c>
      <c r="H1298" s="26" t="str">
        <f>'Bruker data input page'!DL1298</f>
        <v>SHLF</v>
      </c>
      <c r="I1298" s="26">
        <f>'Bruker data input page'!DM1298</f>
        <v>0</v>
      </c>
      <c r="J1298" s="26">
        <f>'Bruker data input page'!DN1298</f>
        <v>0</v>
      </c>
      <c r="K1298" s="26" t="str">
        <f>'Bruker data input page'!DO1298</f>
        <v/>
      </c>
      <c r="L1298" s="26">
        <f>'Bruker data input page'!DP1298</f>
        <v>0</v>
      </c>
      <c r="M1298" s="26">
        <f>'Bruker data input page'!DQ1298</f>
        <v>0</v>
      </c>
      <c r="N1298" s="26">
        <f>'Bruker data input page'!DR1298</f>
        <v>0</v>
      </c>
      <c r="O1298" s="26">
        <f>'Bruker data input page'!DS1298</f>
        <v>0</v>
      </c>
      <c r="P1298" s="21" t="str">
        <f>'Bruker data input page'!DT1298</f>
        <v>3B CELADONITE?</v>
      </c>
      <c r="Q1298" s="21">
        <f>'Bruker data input page'!A1298</f>
        <v>723</v>
      </c>
      <c r="R1298" s="27">
        <f>'Bruker data input page'!B1298</f>
        <v>44765.161805555559</v>
      </c>
      <c r="S1298" s="22">
        <f>'Bruker data input page'!Y1298*Calibrations!H$97+Calibrations!I$97</f>
        <v>50.116532719321867</v>
      </c>
      <c r="T1298" s="23">
        <f>Calibrations!O$97*('Bruker data input page'!AK1298/0.5993)^2+Calibrations!P$97*('Bruker data input page'!AK1298/0.5993)+Calibrations!Q$97</f>
        <v>0.78562555065131523</v>
      </c>
      <c r="U1298" s="22">
        <f>Calibrations!$V$97*'Bruker data input page'!W1298^2+Calibrations!$W$97*'Bruker data input page'!W1298+Calibrations!$X$97</f>
        <v>13.809775810542494</v>
      </c>
      <c r="V1298" s="23">
        <f>('Bruker data input page'!AS1298/0.69943)*Calibrations!AC$97+Calibrations!AD$97</f>
        <v>10.496664122726861</v>
      </c>
      <c r="W1298" s="23">
        <f>'Bruker data input page'!U1298*Calibrations!AQ$97+Calibrations!AR$97</f>
        <v>16.643765679680126</v>
      </c>
      <c r="X1298" s="23">
        <f>Calibrations!AJ$97*('Bruker data input page'!AQ1298/0.77446)^2+('Bruker data input page'!AQ1298/0.77446)*Calibrations!AK$97+Calibrations!AL$97</f>
        <v>7.865396861411468E-2</v>
      </c>
      <c r="Y1298" s="23">
        <f>('Bruker data input page'!AI1298/0.7147)*Calibrations!AX$97+Calibrations!AY$97</f>
        <v>7.8419297492965825</v>
      </c>
      <c r="Z1298" s="23">
        <f>('Bruker data input page'!AG1298/0.8302)*Calibrations!BE$97+Calibrations!BF$97</f>
        <v>0.79600768123869581</v>
      </c>
      <c r="AA1298" s="23">
        <f>((('Bruker data input page'!AA1298/0.436)^2)*Calibrations!BK$97)+(('Bruker data input page'!AA1298/0.436)*Calibrations!BL$97)+Calibrations!BM$97</f>
        <v>5.3462271514443729E-2</v>
      </c>
      <c r="AB1298" s="24" t="e">
        <f>'Bruker data input page'!AM1298*Calibrations!BS$97*10000+Calibrations!BT$97</f>
        <v>#VALUE!</v>
      </c>
      <c r="AC1298" s="24">
        <f>Calibrations!CA$97*('Bruker data input page'!AO1298*10000)^2+('Bruker data input page'!AO1298*10000)*Calibrations!CB$97+Calibrations!CC$97</f>
        <v>262.40341629828265</v>
      </c>
      <c r="AD1298" s="24">
        <f>'Bruker data input page'!AW1298*10000*Calibrations!CI$97+Calibrations!CJ$97</f>
        <v>158.54145586630074</v>
      </c>
      <c r="AE1298" s="24">
        <f>'Bruker data input page'!AY1298*10000*Calibrations!CP$97+Calibrations!CQ$97</f>
        <v>63.850392529263047</v>
      </c>
      <c r="AF1298" s="24">
        <f>Calibrations!$CW$97*('Bruker data input page'!BA1298*10000)^2+('Bruker data input page'!BA1298*10000)*Calibrations!$CX$97+Calibrations!$CY$97</f>
        <v>44.407233984692752</v>
      </c>
      <c r="AG1298" s="24">
        <f>'Bruker data input page'!BI1298*10000*Calibrations!DD$97+Calibrations!DE$97</f>
        <v>15.461856898335897</v>
      </c>
      <c r="AH1298" s="24">
        <f>('Bruker data input page'!BK1298*10000)*Calibrations!DK$97+Calibrations!DL$97</f>
        <v>85.580940500489461</v>
      </c>
      <c r="AI1298" s="24">
        <f>Calibrations!DR$97*('Bruker data input page'!BM1298*10000)^2+('Bruker data input page'!BM1298*10000)*Calibrations!DS$97+Calibrations!DT$97</f>
        <v>22.294128390038448</v>
      </c>
      <c r="AJ1298" s="24">
        <f>Calibrations!DY$97*('Bruker data input page'!BO1298*10000)^2+Calibrations!DZ$97*('Bruker data input page'!BO1298*10000)+Calibrations!EA$97</f>
        <v>69.260978510598108</v>
      </c>
      <c r="AK1298" s="21"/>
      <c r="AL1298" s="21"/>
    </row>
    <row r="1299" spans="2:38">
      <c r="B1299" s="27">
        <f>'Bruker data input page'!B1976</f>
        <v>0</v>
      </c>
      <c r="C1299" s="21">
        <f>'Bruker data input page'!G1976</f>
        <v>0</v>
      </c>
      <c r="D1299" s="21">
        <f>'Bruker data input page'!H1976</f>
        <v>0</v>
      </c>
      <c r="E1299" s="26">
        <f>'Bruker data input page'!L1976</f>
        <v>0</v>
      </c>
      <c r="F1299" s="26"/>
      <c r="G1299" s="26" t="str">
        <f>'Bruker data input page'!DK1299</f>
        <v>393-U1560B-20R-3A</v>
      </c>
      <c r="H1299" s="26" t="str">
        <f>'Bruker data input page'!DL1299</f>
        <v>SHLF</v>
      </c>
      <c r="I1299" s="26">
        <f>'Bruker data input page'!DM1299</f>
        <v>0</v>
      </c>
      <c r="J1299" s="26">
        <f>'Bruker data input page'!DN1299</f>
        <v>0</v>
      </c>
      <c r="K1299" s="26" t="str">
        <f>'Bruker data input page'!DO1299</f>
        <v/>
      </c>
      <c r="L1299" s="26">
        <f>'Bruker data input page'!DP1299</f>
        <v>0</v>
      </c>
      <c r="M1299" s="26">
        <f>'Bruker data input page'!DQ1299</f>
        <v>0</v>
      </c>
      <c r="N1299" s="26">
        <f>'Bruker data input page'!DR1299</f>
        <v>0</v>
      </c>
      <c r="O1299" s="26">
        <f>'Bruker data input page'!DS1299</f>
        <v>0</v>
      </c>
      <c r="P1299" s="21" t="str">
        <f>'Bruker data input page'!DT1299</f>
        <v>3B CELADONITE?</v>
      </c>
      <c r="Q1299" s="21">
        <f>'Bruker data input page'!A1299</f>
        <v>724</v>
      </c>
      <c r="R1299" s="27">
        <f>'Bruker data input page'!B1299</f>
        <v>44765.164583333331</v>
      </c>
      <c r="S1299" s="22">
        <f>'Bruker data input page'!Y1299*Calibrations!H$97+Calibrations!I$97</f>
        <v>47.895166903656452</v>
      </c>
      <c r="T1299" s="23">
        <f>Calibrations!O$97*('Bruker data input page'!AK1299/0.5993)^2+Calibrations!P$97*('Bruker data input page'!AK1299/0.5993)+Calibrations!Q$97</f>
        <v>0.69018825727475686</v>
      </c>
      <c r="U1299" s="22">
        <f>Calibrations!$V$97*'Bruker data input page'!W1299^2+Calibrations!$W$97*'Bruker data input page'!W1299+Calibrations!$X$97</f>
        <v>13.272474048219232</v>
      </c>
      <c r="V1299" s="23">
        <f>('Bruker data input page'!AS1299/0.69943)*Calibrations!AC$97+Calibrations!AD$97</f>
        <v>9.5055014413774241</v>
      </c>
      <c r="W1299" s="23">
        <f>'Bruker data input page'!U1299*Calibrations!AQ$97+Calibrations!AR$97</f>
        <v>16.247621076072871</v>
      </c>
      <c r="X1299" s="23">
        <f>Calibrations!AJ$97*('Bruker data input page'!AQ1299/0.77446)^2+('Bruker data input page'!AQ1299/0.77446)*Calibrations!AK$97+Calibrations!AL$97</f>
        <v>6.8592725821407005E-2</v>
      </c>
      <c r="Y1299" s="23">
        <f>('Bruker data input page'!AI1299/0.7147)*Calibrations!AX$97+Calibrations!AY$97</f>
        <v>9.407511182750369</v>
      </c>
      <c r="Z1299" s="23">
        <f>('Bruker data input page'!AG1299/0.8302)*Calibrations!BE$97+Calibrations!BF$97</f>
        <v>0.60735651711145333</v>
      </c>
      <c r="AA1299" s="23">
        <f>((('Bruker data input page'!AA1299/0.436)^2)*Calibrations!BK$97)+(('Bruker data input page'!AA1299/0.436)*Calibrations!BL$97)+Calibrations!BM$97</f>
        <v>8.8338175087485774E-2</v>
      </c>
      <c r="AB1299" s="24" t="e">
        <f>'Bruker data input page'!AM1299*Calibrations!BS$97*10000+Calibrations!BT$97</f>
        <v>#VALUE!</v>
      </c>
      <c r="AC1299" s="24">
        <f>Calibrations!CA$97*('Bruker data input page'!AO1299*10000)^2+('Bruker data input page'!AO1299*10000)*Calibrations!CB$97+Calibrations!CC$97</f>
        <v>277.68990737086989</v>
      </c>
      <c r="AD1299" s="24">
        <f>'Bruker data input page'!AW1299*10000*Calibrations!CI$97+Calibrations!CJ$97</f>
        <v>160.51851213757681</v>
      </c>
      <c r="AE1299" s="24">
        <f>'Bruker data input page'!AY1299*10000*Calibrations!CP$97+Calibrations!CQ$97</f>
        <v>63.850392529263047</v>
      </c>
      <c r="AF1299" s="24">
        <f>Calibrations!$CW$97*('Bruker data input page'!BA1299*10000)^2+('Bruker data input page'!BA1299*10000)*Calibrations!$CX$97+Calibrations!$CY$97</f>
        <v>44.407233984692752</v>
      </c>
      <c r="AG1299" s="24">
        <f>'Bruker data input page'!BI1299*10000*Calibrations!DD$97+Calibrations!DE$97</f>
        <v>10.941550646134607</v>
      </c>
      <c r="AH1299" s="24">
        <f>('Bruker data input page'!BK1299*10000)*Calibrations!DK$97+Calibrations!DL$97</f>
        <v>98.492249444534551</v>
      </c>
      <c r="AI1299" s="24">
        <f>Calibrations!DR$97*('Bruker data input page'!BM1299*10000)^2+('Bruker data input page'!BM1299*10000)*Calibrations!DS$97+Calibrations!DT$97</f>
        <v>20.168382804060411</v>
      </c>
      <c r="AJ1299" s="24">
        <f>Calibrations!DY$97*('Bruker data input page'!BO1299*10000)^2+Calibrations!DZ$97*('Bruker data input page'!BO1299*10000)+Calibrations!EA$97</f>
        <v>64.979345005047662</v>
      </c>
      <c r="AK1299" s="21"/>
      <c r="AL1299" s="21"/>
    </row>
    <row r="1300" spans="2:38">
      <c r="B1300" s="27">
        <f>'Bruker data input page'!B1977</f>
        <v>0</v>
      </c>
      <c r="C1300" s="21">
        <f>'Bruker data input page'!G1977</f>
        <v>0</v>
      </c>
      <c r="D1300" s="21">
        <f>'Bruker data input page'!H1977</f>
        <v>0</v>
      </c>
      <c r="E1300" s="26">
        <f>'Bruker data input page'!L1977</f>
        <v>0</v>
      </c>
      <c r="F1300" s="26"/>
      <c r="G1300" s="26" t="str">
        <f>'Bruker data input page'!DK1300</f>
        <v>393-U1558D-8R-2A</v>
      </c>
      <c r="H1300" s="26" t="str">
        <f>'Bruker data input page'!DL1300</f>
        <v>SHLF</v>
      </c>
      <c r="I1300" s="26">
        <f>'Bruker data input page'!DM1300</f>
        <v>0</v>
      </c>
      <c r="J1300" s="26">
        <f>'Bruker data input page'!DN1300</f>
        <v>0</v>
      </c>
      <c r="K1300" s="26">
        <f>'Bruker data input page'!DO1300</f>
        <v>0</v>
      </c>
      <c r="L1300" s="26">
        <f>'Bruker data input page'!DP1300</f>
        <v>0</v>
      </c>
      <c r="M1300" s="26">
        <f>'Bruker data input page'!DQ1300</f>
        <v>0</v>
      </c>
      <c r="N1300" s="26">
        <f>'Bruker data input page'!DR1300</f>
        <v>0</v>
      </c>
      <c r="O1300" s="26">
        <f>'Bruker data input page'!DS1300</f>
        <v>39</v>
      </c>
      <c r="P1300" s="21" t="str">
        <f>'Bruker data input page'!DT1300</f>
        <v>1C BKGD PHENO</v>
      </c>
      <c r="Q1300" s="21">
        <f>'Bruker data input page'!A1300</f>
        <v>552</v>
      </c>
      <c r="R1300" s="27">
        <f>'Bruker data input page'!B1300</f>
        <v>44742.881249999999</v>
      </c>
      <c r="S1300" s="22">
        <f>'Bruker data input page'!Y1300*Calibrations!H$97+Calibrations!I$97</f>
        <v>45.188441687210485</v>
      </c>
      <c r="T1300" s="23">
        <f>Calibrations!O$97*('Bruker data input page'!AK1300/0.5993)^2+Calibrations!P$97*('Bruker data input page'!AK1300/0.5993)+Calibrations!Q$97</f>
        <v>0.89880693864110084</v>
      </c>
      <c r="U1300" s="22">
        <f>Calibrations!$V$97*'Bruker data input page'!W1300^2+Calibrations!$W$97*'Bruker data input page'!W1300+Calibrations!$X$97</f>
        <v>14.166417165394929</v>
      </c>
      <c r="V1300" s="23">
        <f>('Bruker data input page'!AS1300/0.69943)*Calibrations!AC$97+Calibrations!AD$97</f>
        <v>7.9195260168862385</v>
      </c>
      <c r="W1300" s="23">
        <f>'Bruker data input page'!U1300*Calibrations!AQ$97+Calibrations!AR$97</f>
        <v>9.8118662859907602</v>
      </c>
      <c r="X1300" s="23">
        <f>Calibrations!AJ$97*('Bruker data input page'!AQ1300/0.77446)^2+('Bruker data input page'!AQ1300/0.77446)*Calibrations!AK$97+Calibrations!AL$97</f>
        <v>0.15848107761450625</v>
      </c>
      <c r="Y1300" s="23">
        <f>('Bruker data input page'!AI1300/0.7147)*Calibrations!AX$97+Calibrations!AY$97</f>
        <v>10.907929837489945</v>
      </c>
      <c r="Z1300" s="23">
        <f>('Bruker data input page'!AG1300/0.8302)*Calibrations!BE$97+Calibrations!BF$97</f>
        <v>0.22673392836832912</v>
      </c>
      <c r="AA1300" s="23">
        <f>((('Bruker data input page'!AA1300/0.436)^2)*Calibrations!BK$97)+(('Bruker data input page'!AA1300/0.436)*Calibrations!BL$97)+Calibrations!BM$97</f>
        <v>6.0792478493880878E-2</v>
      </c>
      <c r="AB1300" s="24">
        <f>'Bruker data input page'!AM1300*Calibrations!BS$97*10000+Calibrations!BT$97</f>
        <v>265.51000613100268</v>
      </c>
      <c r="AC1300" s="24">
        <f>Calibrations!CA$97*('Bruker data input page'!AO1300*10000)^2+('Bruker data input page'!AO1300*10000)*Calibrations!CB$97+Calibrations!CC$97</f>
        <v>260.31921201552404</v>
      </c>
      <c r="AD1300" s="24">
        <f>'Bruker data input page'!AW1300*10000*Calibrations!CI$97+Calibrations!CJ$97</f>
        <v>143.71353383173027</v>
      </c>
      <c r="AE1300" s="24">
        <f>'Bruker data input page'!AY1300*10000*Calibrations!CP$97+Calibrations!CQ$97</f>
        <v>84.409617897320331</v>
      </c>
      <c r="AF1300" s="24">
        <f>Calibrations!$CW$97*('Bruker data input page'!BA1300*10000)^2+('Bruker data input page'!BA1300*10000)*Calibrations!$CX$97+Calibrations!$CY$97</f>
        <v>64.504866967631671</v>
      </c>
      <c r="AG1300" s="24">
        <f>'Bruker data input page'!BI1300*10000*Calibrations!DD$97+Calibrations!DE$97</f>
        <v>3.0310147047823475</v>
      </c>
      <c r="AH1300" s="24">
        <f>('Bruker data input page'!BK1300*10000)*Calibrations!DK$97+Calibrations!DL$97</f>
        <v>72.669631556444386</v>
      </c>
      <c r="AI1300" s="24">
        <f>Calibrations!DR$97*('Bruker data input page'!BM1300*10000)^2+('Bruker data input page'!BM1300*10000)*Calibrations!DS$97+Calibrations!DT$97</f>
        <v>21.2314005193805</v>
      </c>
      <c r="AJ1300" s="24">
        <f>Calibrations!DY$97*('Bruker data input page'!BO1300*10000)^2+Calibrations!DZ$97*('Bruker data input page'!BO1300*10000)+Calibrations!EA$97</f>
        <v>69.260978510598108</v>
      </c>
      <c r="AK1300" s="21"/>
      <c r="AL1300" s="21"/>
    </row>
    <row r="1301" spans="2:38">
      <c r="B1301" s="27">
        <f>'Bruker data input page'!B1978</f>
        <v>0</v>
      </c>
      <c r="C1301" s="21">
        <f>'Bruker data input page'!G1978</f>
        <v>0</v>
      </c>
      <c r="D1301" s="21">
        <f>'Bruker data input page'!H1978</f>
        <v>0</v>
      </c>
      <c r="E1301" s="26">
        <f>'Bruker data input page'!L1978</f>
        <v>0</v>
      </c>
      <c r="F1301" s="26"/>
      <c r="G1301" s="26" t="str">
        <f>'Bruker data input page'!DK1301</f>
        <v>393-U1558D-15R-2A</v>
      </c>
      <c r="H1301" s="26" t="str">
        <f>'Bruker data input page'!DL1301</f>
        <v>SHLF</v>
      </c>
      <c r="I1301" s="26">
        <f>'Bruker data input page'!DM1301</f>
        <v>0</v>
      </c>
      <c r="J1301" s="26">
        <f>'Bruker data input page'!DN1301</f>
        <v>0</v>
      </c>
      <c r="K1301" s="26">
        <f>'Bruker data input page'!DO1301</f>
        <v>0</v>
      </c>
      <c r="L1301" s="26">
        <f>'Bruker data input page'!DP1301</f>
        <v>0</v>
      </c>
      <c r="M1301" s="26">
        <f>'Bruker data input page'!DQ1301</f>
        <v>0</v>
      </c>
      <c r="N1301" s="26">
        <f>'Bruker data input page'!DR1301</f>
        <v>0</v>
      </c>
      <c r="O1301" s="26">
        <f>'Bruker data input page'!DS1301</f>
        <v>19</v>
      </c>
      <c r="P1301" s="21" t="str">
        <f>'Bruker data input page'!DT1301</f>
        <v>2A WHITE PATCH</v>
      </c>
      <c r="Q1301" s="21">
        <f>'Bruker data input page'!A1301</f>
        <v>713</v>
      </c>
      <c r="R1301" s="27">
        <f>'Bruker data input page'!B1301</f>
        <v>44743.900694444441</v>
      </c>
      <c r="S1301" s="22">
        <f>'Bruker data input page'!Y1301*Calibrations!H$97+Calibrations!I$97</f>
        <v>18.31640261834017</v>
      </c>
      <c r="T1301" s="23">
        <f>Calibrations!O$97*('Bruker data input page'!AK1301/0.5993)^2+Calibrations!P$97*('Bruker data input page'!AK1301/0.5993)+Calibrations!Q$97</f>
        <v>0.31314951696343063</v>
      </c>
      <c r="U1301" s="22">
        <f>Calibrations!$V$97*'Bruker data input page'!W1301^2+Calibrations!$W$97*'Bruker data input page'!W1301+Calibrations!$X$97</f>
        <v>5.5460021125142269</v>
      </c>
      <c r="V1301" s="23">
        <f>('Bruker data input page'!AS1301/0.69943)*Calibrations!AC$97+Calibrations!AD$97</f>
        <v>3.6651685283759012</v>
      </c>
      <c r="W1301" s="23">
        <f>'Bruker data input page'!U1301*Calibrations!AQ$97+Calibrations!AR$97</f>
        <v>4.5500451382235552</v>
      </c>
      <c r="X1301" s="23">
        <f>Calibrations!AJ$97*('Bruker data input page'!AQ1301/0.77446)^2+('Bruker data input page'!AQ1301/0.77446)*Calibrations!AK$97+Calibrations!AL$97</f>
        <v>4.1776989221607969E-2</v>
      </c>
      <c r="Y1301" s="23">
        <f>('Bruker data input page'!AI1301/0.7147)*Calibrations!AX$97+Calibrations!AY$97</f>
        <v>41.006739125169858</v>
      </c>
      <c r="Z1301" s="23">
        <f>('Bruker data input page'!AG1301/0.8302)*Calibrations!BE$97+Calibrations!BF$97</f>
        <v>0.97666003600694296</v>
      </c>
      <c r="AA1301" s="23">
        <f>((('Bruker data input page'!AA1301/0.436)^2)*Calibrations!BK$97)+(('Bruker data input page'!AA1301/0.436)*Calibrations!BL$97)+Calibrations!BM$97</f>
        <v>0.27260263425910364</v>
      </c>
      <c r="AB1301" s="24" t="e">
        <f>'Bruker data input page'!AM1301*Calibrations!BS$97*10000+Calibrations!BT$97</f>
        <v>#VALUE!</v>
      </c>
      <c r="AC1301" s="24" t="e">
        <f>Calibrations!CA$97*('Bruker data input page'!AO1301*10000)^2+('Bruker data input page'!AO1301*10000)*Calibrations!CB$97+Calibrations!CC$97</f>
        <v>#VALUE!</v>
      </c>
      <c r="AD1301" s="24">
        <f>'Bruker data input page'!AW1301*10000*Calibrations!CI$97+Calibrations!CJ$97</f>
        <v>90.333014507276559</v>
      </c>
      <c r="AE1301" s="24">
        <f>'Bruker data input page'!AY1301*10000*Calibrations!CP$97+Calibrations!CQ$97</f>
        <v>33.011554477177114</v>
      </c>
      <c r="AF1301" s="24">
        <f>Calibrations!$CW$97*('Bruker data input page'!BA1301*10000)^2+('Bruker data input page'!BA1301*10000)*Calibrations!$CX$97+Calibrations!$CY$97</f>
        <v>41.441236126199101</v>
      </c>
      <c r="AG1301" s="24">
        <f>'Bruker data input page'!BI1301*10000*Calibrations!DD$97+Calibrations!DE$97</f>
        <v>12.071627209184928</v>
      </c>
      <c r="AH1301" s="24">
        <f>('Bruker data input page'!BK1301*10000)*Calibrations!DK$97+Calibrations!DL$97</f>
        <v>224.62580605174418</v>
      </c>
      <c r="AI1301" s="24">
        <f>Calibrations!DR$97*('Bruker data input page'!BM1301*10000)^2+('Bruker data input page'!BM1301*10000)*Calibrations!DS$97+Calibrations!DT$97</f>
        <v>62.463012580396693</v>
      </c>
      <c r="AJ1301" s="24">
        <f>Calibrations!DY$97*('Bruker data input page'!BO1301*10000)^2+Calibrations!DZ$97*('Bruker data input page'!BO1301*10000)+Calibrations!EA$97</f>
        <v>21.737487804983147</v>
      </c>
      <c r="AK1301" s="21"/>
      <c r="AL1301" s="21"/>
    </row>
    <row r="1302" spans="2:38">
      <c r="B1302" s="27">
        <f>'Bruker data input page'!B1979</f>
        <v>0</v>
      </c>
      <c r="C1302" s="21">
        <f>'Bruker data input page'!G1979</f>
        <v>0</v>
      </c>
      <c r="D1302" s="21">
        <f>'Bruker data input page'!H1979</f>
        <v>0</v>
      </c>
      <c r="E1302" s="26">
        <f>'Bruker data input page'!L1979</f>
        <v>0</v>
      </c>
      <c r="F1302" s="26"/>
      <c r="G1302" s="26" t="str">
        <f>'Bruker data input page'!DK1302</f>
        <v>393-U1558D-14R-1A</v>
      </c>
      <c r="H1302" s="26" t="str">
        <f>'Bruker data input page'!DL1302</f>
        <v>SHLF</v>
      </c>
      <c r="I1302" s="26">
        <f>'Bruker data input page'!DM1302</f>
        <v>0</v>
      </c>
      <c r="J1302" s="26">
        <f>'Bruker data input page'!DN1302</f>
        <v>0</v>
      </c>
      <c r="K1302" s="26">
        <f>'Bruker data input page'!DO1302</f>
        <v>0</v>
      </c>
      <c r="L1302" s="26">
        <f>'Bruker data input page'!DP1302</f>
        <v>0</v>
      </c>
      <c r="M1302" s="26">
        <f>'Bruker data input page'!DQ1302</f>
        <v>0</v>
      </c>
      <c r="N1302" s="26">
        <f>'Bruker data input page'!DR1302</f>
        <v>0</v>
      </c>
      <c r="O1302" s="26">
        <f>'Bruker data input page'!DS1302</f>
        <v>45</v>
      </c>
      <c r="P1302" s="21" t="str">
        <f>'Bruker data input page'!DT1302</f>
        <v>4B WHITE CARB</v>
      </c>
      <c r="Q1302" s="21">
        <f>'Bruker data input page'!A1302</f>
        <v>684</v>
      </c>
      <c r="R1302" s="27">
        <f>'Bruker data input page'!B1302</f>
        <v>44743.821527777778</v>
      </c>
      <c r="S1302" s="22">
        <f>'Bruker data input page'!Y1302*Calibrations!H$97+Calibrations!I$97</f>
        <v>8.8798752428706358</v>
      </c>
      <c r="T1302" s="23">
        <f>Calibrations!O$97*('Bruker data input page'!AK1302/0.5993)^2+Calibrations!P$97*('Bruker data input page'!AK1302/0.5993)+Calibrations!Q$97</f>
        <v>2.1260180881534446E-2</v>
      </c>
      <c r="U1302" s="22">
        <f>Calibrations!$V$97*'Bruker data input page'!W1302^2+Calibrations!$W$97*'Bruker data input page'!W1302+Calibrations!$X$97</f>
        <v>3.8878186290316821</v>
      </c>
      <c r="V1302" s="23">
        <f>('Bruker data input page'!AS1302/0.69943)*Calibrations!AC$97+Calibrations!AD$97</f>
        <v>1.41184573152849</v>
      </c>
      <c r="W1302" s="23">
        <f>'Bruker data input page'!U1302*Calibrations!AQ$97+Calibrations!AR$97</f>
        <v>3.5164731270549967</v>
      </c>
      <c r="X1302" s="23">
        <f>Calibrations!AJ$97*('Bruker data input page'!AQ1302/0.77446)^2+('Bruker data input page'!AQ1302/0.77446)*Calibrations!AK$97+Calibrations!AL$97</f>
        <v>0.12794368764275993</v>
      </c>
      <c r="Y1302" s="23">
        <f>('Bruker data input page'!AI1302/0.7147)*Calibrations!AX$97+Calibrations!AY$97</f>
        <v>53.488303989117611</v>
      </c>
      <c r="Z1302" s="23">
        <f>('Bruker data input page'!AG1302/0.8302)*Calibrations!BE$97+Calibrations!BF$97</f>
        <v>0.31487175224857666</v>
      </c>
      <c r="AA1302" s="23">
        <f>((('Bruker data input page'!AA1302/0.436)^2)*Calibrations!BK$97)+(('Bruker data input page'!AA1302/0.436)*Calibrations!BL$97)+Calibrations!BM$97</f>
        <v>0.40485251850633969</v>
      </c>
      <c r="AB1302" s="24" t="e">
        <f>'Bruker data input page'!AM1302*Calibrations!BS$97*10000+Calibrations!BT$97</f>
        <v>#VALUE!</v>
      </c>
      <c r="AC1302" s="24" t="e">
        <f>Calibrations!CA$97*('Bruker data input page'!AO1302*10000)^2+('Bruker data input page'!AO1302*10000)*Calibrations!CB$97+Calibrations!CC$97</f>
        <v>#VALUE!</v>
      </c>
      <c r="AD1302" s="24">
        <f>'Bruker data input page'!AW1302*10000*Calibrations!CI$97+Calibrations!CJ$97</f>
        <v>69.573923658877888</v>
      </c>
      <c r="AE1302" s="24">
        <f>'Bruker data input page'!AY1302*10000*Calibrations!CP$97+Calibrations!CQ$97</f>
        <v>19.648057987939872</v>
      </c>
      <c r="AF1302" s="24">
        <f>Calibrations!$CW$97*('Bruker data input page'!BA1302*10000)^2+('Bruker data input page'!BA1302*10000)*Calibrations!$CX$97+Calibrations!$CY$97</f>
        <v>2.364309243694219</v>
      </c>
      <c r="AG1302" s="24">
        <f>'Bruker data input page'!BI1302*10000*Calibrations!DD$97+Calibrations!DE$97</f>
        <v>3.0310147047823475</v>
      </c>
      <c r="AH1302" s="24">
        <f>('Bruker data input page'!BK1302*10000)*Calibrations!DK$97+Calibrations!DL$97</f>
        <v>247.46889110659316</v>
      </c>
      <c r="AI1302" s="24">
        <f>Calibrations!DR$97*('Bruker data input page'!BM1302*10000)^2+('Bruker data input page'!BM1302*10000)*Calibrations!DS$97+Calibrations!DT$97</f>
        <v>12.719143146279945</v>
      </c>
      <c r="AJ1302" s="24" t="e">
        <f>Calibrations!DY$97*('Bruker data input page'!BO1302*10000)^2+Calibrations!DZ$97*('Bruker data input page'!BO1302*10000)+Calibrations!EA$97</f>
        <v>#VALUE!</v>
      </c>
      <c r="AK1302" s="21"/>
      <c r="AL1302" s="21"/>
    </row>
    <row r="1303" spans="2:38">
      <c r="B1303" s="27">
        <f>'Bruker data input page'!B1980</f>
        <v>0</v>
      </c>
      <c r="C1303" s="21">
        <f>'Bruker data input page'!G1980</f>
        <v>0</v>
      </c>
      <c r="D1303" s="21">
        <f>'Bruker data input page'!H1980</f>
        <v>0</v>
      </c>
      <c r="E1303" s="26">
        <f>'Bruker data input page'!L1980</f>
        <v>0</v>
      </c>
      <c r="F1303" s="26"/>
      <c r="G1303" s="26" t="str">
        <f>'Bruker data input page'!DK1303</f>
        <v>393-U1558D-6R-5A</v>
      </c>
      <c r="H1303" s="26" t="str">
        <f>'Bruker data input page'!DL1303</f>
        <v>SHLF</v>
      </c>
      <c r="I1303" s="26">
        <f>'Bruker data input page'!DM1303</f>
        <v>0</v>
      </c>
      <c r="J1303" s="26">
        <f>'Bruker data input page'!DN1303</f>
        <v>0</v>
      </c>
      <c r="K1303" s="26">
        <f>'Bruker data input page'!DO1303</f>
        <v>0</v>
      </c>
      <c r="L1303" s="26">
        <f>'Bruker data input page'!DP1303</f>
        <v>0</v>
      </c>
      <c r="M1303" s="26">
        <f>'Bruker data input page'!DQ1303</f>
        <v>0</v>
      </c>
      <c r="N1303" s="26">
        <f>'Bruker data input page'!DR1303</f>
        <v>0</v>
      </c>
      <c r="O1303" s="26">
        <f>'Bruker data input page'!DS1303</f>
        <v>64</v>
      </c>
      <c r="P1303" s="21" t="str">
        <f>'Bruker data input page'!DT1303</f>
        <v>3B VEIN MATRL</v>
      </c>
      <c r="Q1303" s="21">
        <f>'Bruker data input page'!A1303</f>
        <v>465</v>
      </c>
      <c r="R1303" s="27">
        <f>'Bruker data input page'!B1303</f>
        <v>44742.306250000001</v>
      </c>
      <c r="S1303" s="22">
        <f>'Bruker data input page'!Y1303*Calibrations!H$97+Calibrations!I$97</f>
        <v>14.018268879481788</v>
      </c>
      <c r="T1303" s="23">
        <f>Calibrations!O$97*('Bruker data input page'!AK1303/0.5993)^2+Calibrations!P$97*('Bruker data input page'!AK1303/0.5993)+Calibrations!Q$97</f>
        <v>4.7914148247841258E-2</v>
      </c>
      <c r="U1303" s="22">
        <f>Calibrations!$V$97*'Bruker data input page'!W1303^2+Calibrations!$W$97*'Bruker data input page'!W1303+Calibrations!$X$97</f>
        <v>5.4994054278387008</v>
      </c>
      <c r="V1303" s="23">
        <f>('Bruker data input page'!AS1303/0.69943)*Calibrations!AC$97+Calibrations!AD$97</f>
        <v>1.9502426519478659</v>
      </c>
      <c r="W1303" s="23">
        <f>'Bruker data input page'!U1303*Calibrations!AQ$97+Calibrations!AR$97</f>
        <v>4.2329747868736796</v>
      </c>
      <c r="X1303" s="23">
        <f>Calibrations!AJ$97*('Bruker data input page'!AQ1303/0.77446)^2+('Bruker data input page'!AQ1303/0.77446)*Calibrations!AK$97+Calibrations!AL$97</f>
        <v>0.20676093380902483</v>
      </c>
      <c r="Y1303" s="23">
        <f>('Bruker data input page'!AI1303/0.7147)*Calibrations!AX$97+Calibrations!AY$97</f>
        <v>50.147036835701613</v>
      </c>
      <c r="Z1303" s="23">
        <f>('Bruker data input page'!AG1303/0.8302)*Calibrations!BE$97+Calibrations!BF$97</f>
        <v>0.69458881540389028</v>
      </c>
      <c r="AA1303" s="23">
        <f>((('Bruker data input page'!AA1303/0.436)^2)*Calibrations!BK$97)+(('Bruker data input page'!AA1303/0.436)*Calibrations!BL$97)+Calibrations!BM$97</f>
        <v>0.85881599081463533</v>
      </c>
      <c r="AB1303" s="24" t="e">
        <f>'Bruker data input page'!AM1303*Calibrations!BS$97*10000+Calibrations!BT$97</f>
        <v>#VALUE!</v>
      </c>
      <c r="AC1303" s="24" t="e">
        <f>Calibrations!CA$97*('Bruker data input page'!AO1303*10000)^2+('Bruker data input page'!AO1303*10000)*Calibrations!CB$97+Calibrations!CC$97</f>
        <v>#VALUE!</v>
      </c>
      <c r="AD1303" s="24">
        <f>'Bruker data input page'!AW1303*10000*Calibrations!CI$97+Calibrations!CJ$97</f>
        <v>144.70206196736831</v>
      </c>
      <c r="AE1303" s="24">
        <f>'Bruker data input page'!AY1303*10000*Calibrations!CP$97+Calibrations!CQ$97</f>
        <v>25.815825598357062</v>
      </c>
      <c r="AF1303" s="24">
        <f>Calibrations!$CW$97*('Bruker data input page'!BA1303*10000)^2+('Bruker data input page'!BA1303*10000)*Calibrations!$CX$97+Calibrations!$CY$97</f>
        <v>13.67954678571127</v>
      </c>
      <c r="AG1303" s="24">
        <f>'Bruker data input page'!BI1303*10000*Calibrations!DD$97+Calibrations!DE$97</f>
        <v>8.6813975200339613</v>
      </c>
      <c r="AH1303" s="24">
        <f>('Bruker data input page'!BK1303*10000)*Calibrations!DK$97+Calibrations!DL$97</f>
        <v>218.66674038526185</v>
      </c>
      <c r="AI1303" s="24">
        <f>Calibrations!DR$97*('Bruker data input page'!BM1303*10000)^2+('Bruker data input page'!BM1303*10000)*Calibrations!DS$97+Calibrations!DT$97</f>
        <v>33.965005219574827</v>
      </c>
      <c r="AJ1303" s="24">
        <f>Calibrations!DY$97*('Bruker data input page'!BO1303*10000)^2+Calibrations!DZ$97*('Bruker data input page'!BO1303*10000)+Calibrations!EA$97</f>
        <v>40.859221933392959</v>
      </c>
      <c r="AK1303" s="21"/>
      <c r="AL1303" s="21"/>
    </row>
    <row r="1304" spans="2:38">
      <c r="B1304" s="27">
        <f>'Bruker data input page'!B1981</f>
        <v>0</v>
      </c>
      <c r="C1304" s="21">
        <f>'Bruker data input page'!G1981</f>
        <v>0</v>
      </c>
      <c r="D1304" s="21">
        <f>'Bruker data input page'!H1981</f>
        <v>0</v>
      </c>
      <c r="E1304" s="26">
        <f>'Bruker data input page'!L1981</f>
        <v>0</v>
      </c>
      <c r="F1304" s="26"/>
      <c r="G1304" s="26" t="str">
        <f>'Bruker data input page'!DK1304</f>
        <v>393-U1558D-15R-1A</v>
      </c>
      <c r="H1304" s="26" t="str">
        <f>'Bruker data input page'!DL1304</f>
        <v>SHLF</v>
      </c>
      <c r="I1304" s="26">
        <f>'Bruker data input page'!DM1304</f>
        <v>0</v>
      </c>
      <c r="J1304" s="26">
        <f>'Bruker data input page'!DN1304</f>
        <v>0</v>
      </c>
      <c r="K1304" s="26">
        <f>'Bruker data input page'!DO1304</f>
        <v>0</v>
      </c>
      <c r="L1304" s="26">
        <f>'Bruker data input page'!DP1304</f>
        <v>0</v>
      </c>
      <c r="M1304" s="26">
        <f>'Bruker data input page'!DQ1304</f>
        <v>0</v>
      </c>
      <c r="N1304" s="26">
        <f>'Bruker data input page'!DR1304</f>
        <v>0</v>
      </c>
      <c r="O1304" s="26">
        <f>'Bruker data input page'!DS1304</f>
        <v>33</v>
      </c>
      <c r="P1304" s="21" t="str">
        <f>'Bruker data input page'!DT1304</f>
        <v>4C HYLO BRECCIA</v>
      </c>
      <c r="Q1304" s="21">
        <f>'Bruker data input page'!A1304</f>
        <v>694</v>
      </c>
      <c r="R1304" s="27">
        <f>'Bruker data input page'!B1304</f>
        <v>44743.84652777778</v>
      </c>
      <c r="S1304" s="22">
        <f>'Bruker data input page'!Y1304*Calibrations!H$97+Calibrations!I$97</f>
        <v>29.204374409950521</v>
      </c>
      <c r="T1304" s="23">
        <f>Calibrations!O$97*('Bruker data input page'!AK1304/0.5993)^2+Calibrations!P$97*('Bruker data input page'!AK1304/0.5993)+Calibrations!Q$97</f>
        <v>1.0769233703444048</v>
      </c>
      <c r="U1304" s="22">
        <f>Calibrations!$V$97*'Bruker data input page'!W1304^2+Calibrations!$W$97*'Bruker data input page'!W1304+Calibrations!$X$97</f>
        <v>8.183510301412646</v>
      </c>
      <c r="V1304" s="23">
        <f>('Bruker data input page'!AS1304/0.69943)*Calibrations!AC$97+Calibrations!AD$97</f>
        <v>9.8068655556137703</v>
      </c>
      <c r="W1304" s="23">
        <f>'Bruker data input page'!U1304*Calibrations!AQ$97+Calibrations!AR$97</f>
        <v>3.593807359091552</v>
      </c>
      <c r="X1304" s="23">
        <f>Calibrations!AJ$97*('Bruker data input page'!AQ1304/0.77446)^2+('Bruker data input page'!AQ1304/0.77446)*Calibrations!AK$97+Calibrations!AL$97</f>
        <v>0.15981380897710445</v>
      </c>
      <c r="Y1304" s="23">
        <f>('Bruker data input page'!AI1304/0.7147)*Calibrations!AX$97+Calibrations!AY$97</f>
        <v>24.876972150124221</v>
      </c>
      <c r="Z1304" s="23">
        <f>('Bruker data input page'!AG1304/0.8302)*Calibrations!BE$97+Calibrations!BF$97</f>
        <v>2.1140001742972618</v>
      </c>
      <c r="AA1304" s="23">
        <f>((('Bruker data input page'!AA1304/0.436)^2)*Calibrations!BK$97)+(('Bruker data input page'!AA1304/0.436)*Calibrations!BL$97)+Calibrations!BM$97</f>
        <v>0.14565419285636055</v>
      </c>
      <c r="AB1304" s="24" t="e">
        <f>'Bruker data input page'!AM1304*Calibrations!BS$97*10000+Calibrations!BT$97</f>
        <v>#VALUE!</v>
      </c>
      <c r="AC1304" s="24">
        <f>Calibrations!CA$97*('Bruker data input page'!AO1304*10000)^2+('Bruker data input page'!AO1304*10000)*Calibrations!CB$97+Calibrations!CC$97</f>
        <v>266.53935041221371</v>
      </c>
      <c r="AD1304" s="24">
        <f>'Bruker data input page'!AW1304*10000*Calibrations!CI$97+Calibrations!CJ$97</f>
        <v>115.04621789822735</v>
      </c>
      <c r="AE1304" s="24">
        <f>'Bruker data input page'!AY1304*10000*Calibrations!CP$97+Calibrations!CQ$97</f>
        <v>81.325734092111745</v>
      </c>
      <c r="AF1304" s="24">
        <f>Calibrations!$CW$97*('Bruker data input page'!BA1304*10000)^2+('Bruker data input page'!BA1304*10000)*Calibrations!$CX$97+Calibrations!$CY$97</f>
        <v>143.59112469073401</v>
      </c>
      <c r="AG1304" s="24">
        <f>'Bruker data input page'!BI1304*10000*Calibrations!DD$97+Calibrations!DE$97</f>
        <v>33.543081907141058</v>
      </c>
      <c r="AH1304" s="24">
        <f>('Bruker data input page'!BK1304*10000)*Calibrations!DK$97+Calibrations!DL$97</f>
        <v>109.41720316641884</v>
      </c>
      <c r="AI1304" s="24">
        <f>Calibrations!DR$97*('Bruker data input page'!BM1304*10000)^2+('Bruker data input page'!BM1304*10000)*Calibrations!DS$97+Calibrations!DT$97</f>
        <v>5.2557011000547478</v>
      </c>
      <c r="AJ1304" s="24">
        <f>Calibrations!DY$97*('Bruker data input page'!BO1304*10000)^2+Calibrations!DZ$97*('Bruker data input page'!BO1304*10000)+Calibrations!EA$97</f>
        <v>63.264525308273349</v>
      </c>
      <c r="AK1304" s="21"/>
      <c r="AL1304" s="21"/>
    </row>
    <row r="1305" spans="2:38">
      <c r="B1305" s="27">
        <f>'Bruker data input page'!B1982</f>
        <v>0</v>
      </c>
      <c r="C1305" s="21">
        <f>'Bruker data input page'!G1982</f>
        <v>0</v>
      </c>
      <c r="D1305" s="21">
        <f>'Bruker data input page'!H1982</f>
        <v>0</v>
      </c>
      <c r="E1305" s="26">
        <f>'Bruker data input page'!L1982</f>
        <v>0</v>
      </c>
      <c r="F1305" s="26"/>
      <c r="G1305" s="26" t="str">
        <f>'Bruker data input page'!DK1305</f>
        <v>393-U1559B-9R-2A</v>
      </c>
      <c r="H1305" s="26" t="str">
        <f>'Bruker data input page'!DL1305</f>
        <v>SHLF</v>
      </c>
      <c r="I1305" s="26">
        <f>'Bruker data input page'!DM1305</f>
        <v>0</v>
      </c>
      <c r="J1305" s="26" t="str">
        <f>'Bruker data input page'!DN1305</f>
        <v>U1559</v>
      </c>
      <c r="K1305" s="26">
        <f>'Bruker data input page'!DO1305</f>
        <v>0</v>
      </c>
      <c r="L1305" s="26">
        <f>'Bruker data input page'!DP1305</f>
        <v>0</v>
      </c>
      <c r="M1305" s="26">
        <f>'Bruker data input page'!DQ1305</f>
        <v>0</v>
      </c>
      <c r="N1305" s="26" t="str">
        <f>'Bruker data input page'!DR1305</f>
        <v>2A</v>
      </c>
      <c r="O1305" s="26">
        <f>'Bruker data input page'!DS1305</f>
        <v>9</v>
      </c>
      <c r="P1305" s="21" t="str">
        <f>'Bruker data input page'!DT1305</f>
        <v>2A BT FE OX?</v>
      </c>
      <c r="Q1305" s="21">
        <f>'Bruker data input page'!A1305</f>
        <v>245</v>
      </c>
      <c r="R1305" s="27">
        <f>'Bruker data input page'!B1305</f>
        <v>44734.931944444441</v>
      </c>
      <c r="S1305" s="22">
        <f>'Bruker data input page'!Y1305*Calibrations!H$97+Calibrations!I$97</f>
        <v>51.147847186586297</v>
      </c>
      <c r="T1305" s="23">
        <f>Calibrations!O$97*('Bruker data input page'!AK1305/0.5993)^2+Calibrations!P$97*('Bruker data input page'!AK1305/0.5993)+Calibrations!Q$97</f>
        <v>0.63827051628953368</v>
      </c>
      <c r="U1305" s="22">
        <f>Calibrations!$V$97*'Bruker data input page'!W1305^2+Calibrations!$W$97*'Bruker data input page'!W1305+Calibrations!$X$97</f>
        <v>14.132066980824595</v>
      </c>
      <c r="V1305" s="23">
        <f>('Bruker data input page'!AS1305/0.69943)*Calibrations!AC$97+Calibrations!AD$97</f>
        <v>16.398306067564427</v>
      </c>
      <c r="W1305" s="23">
        <f>'Bruker data input page'!U1305*Calibrations!AQ$97+Calibrations!AR$97</f>
        <v>8.7657274621162635</v>
      </c>
      <c r="X1305" s="23">
        <f>Calibrations!AJ$97*('Bruker data input page'!AQ1305/0.77446)^2+('Bruker data input page'!AQ1305/0.77446)*Calibrations!AK$97+Calibrations!AL$97</f>
        <v>0.20818078802528844</v>
      </c>
      <c r="Y1305" s="23">
        <f>('Bruker data input page'!AI1305/0.7147)*Calibrations!AX$97+Calibrations!AY$97</f>
        <v>8.8644372769709605</v>
      </c>
      <c r="Z1305" s="23">
        <f>('Bruker data input page'!AG1305/0.8302)*Calibrations!BE$97+Calibrations!BF$97</f>
        <v>1.9624755592702607</v>
      </c>
      <c r="AA1305" s="23" t="e">
        <f>((('Bruker data input page'!AA1305/0.436)^2)*Calibrations!BK$97)+(('Bruker data input page'!AA1305/0.436)*Calibrations!BL$97)+Calibrations!BM$97</f>
        <v>#VALUE!</v>
      </c>
      <c r="AB1305" s="24" t="e">
        <f>'Bruker data input page'!AM1305*Calibrations!BS$97*10000+Calibrations!BT$97</f>
        <v>#VALUE!</v>
      </c>
      <c r="AC1305" s="24">
        <f>Calibrations!CA$97*('Bruker data input page'!AO1305*10000)^2+('Bruker data input page'!AO1305*10000)*Calibrations!CB$97+Calibrations!CC$97</f>
        <v>325.10943518271711</v>
      </c>
      <c r="AD1305" s="24">
        <f>'Bruker data input page'!AW1305*10000*Calibrations!CI$97+Calibrations!CJ$97</f>
        <v>84.401845693448365</v>
      </c>
      <c r="AE1305" s="24">
        <f>'Bruker data input page'!AY1305*10000*Calibrations!CP$97+Calibrations!CQ$97</f>
        <v>70.018160139680234</v>
      </c>
      <c r="AF1305" s="24">
        <f>Calibrations!$CW$97*('Bruker data input page'!BA1305*10000)^2+('Bruker data input page'!BA1305*10000)*Calibrations!$CX$97+Calibrations!$CY$97</f>
        <v>44.407233984692752</v>
      </c>
      <c r="AG1305" s="24">
        <f>'Bruker data input page'!BI1305*10000*Calibrations!DD$97+Calibrations!DE$97</f>
        <v>38.063388159342352</v>
      </c>
      <c r="AH1305" s="24">
        <f>('Bruker data input page'!BK1305*10000)*Calibrations!DK$97+Calibrations!DL$97</f>
        <v>78.628697222926732</v>
      </c>
      <c r="AI1305" s="24">
        <f>Calibrations!DR$97*('Bruker data input page'!BM1305*10000)^2+('Bruker data input page'!BM1305*10000)*Calibrations!DS$97+Calibrations!DT$97</f>
        <v>16.977590590127324</v>
      </c>
      <c r="AJ1305" s="24">
        <f>Calibrations!DY$97*('Bruker data input page'!BO1305*10000)^2+Calibrations!DZ$97*('Bruker data input page'!BO1305*10000)+Calibrations!EA$97</f>
        <v>41.724832754020724</v>
      </c>
      <c r="AK1305" s="21"/>
      <c r="AL1305" s="21"/>
    </row>
    <row r="1306" spans="2:38">
      <c r="B1306" s="27">
        <f>'Bruker data input page'!B1983</f>
        <v>0</v>
      </c>
      <c r="C1306" s="21">
        <f>'Bruker data input page'!G1983</f>
        <v>0</v>
      </c>
      <c r="D1306" s="21">
        <f>'Bruker data input page'!H1983</f>
        <v>0</v>
      </c>
      <c r="E1306" s="26">
        <f>'Bruker data input page'!L1983</f>
        <v>0</v>
      </c>
      <c r="F1306" s="26"/>
      <c r="G1306" s="26" t="str">
        <f>'Bruker data input page'!DK1306</f>
        <v>393-U1558D-13R-2A</v>
      </c>
      <c r="H1306" s="26" t="str">
        <f>'Bruker data input page'!DL1306</f>
        <v>SHLF</v>
      </c>
      <c r="I1306" s="26">
        <f>'Bruker data input page'!DM1306</f>
        <v>0</v>
      </c>
      <c r="J1306" s="26">
        <f>'Bruker data input page'!DN1306</f>
        <v>0</v>
      </c>
      <c r="K1306" s="26">
        <f>'Bruker data input page'!DO1306</f>
        <v>0</v>
      </c>
      <c r="L1306" s="26">
        <f>'Bruker data input page'!DP1306</f>
        <v>0</v>
      </c>
      <c r="M1306" s="26">
        <f>'Bruker data input page'!DQ1306</f>
        <v>0</v>
      </c>
      <c r="N1306" s="26">
        <f>'Bruker data input page'!DR1306</f>
        <v>0</v>
      </c>
      <c r="O1306" s="26">
        <f>'Bruker data input page'!DS1306</f>
        <v>26</v>
      </c>
      <c r="P1306" s="21" t="str">
        <f>'Bruker data input page'!DT1306</f>
        <v>4A WHITE-PINK PATCH</v>
      </c>
      <c r="Q1306" s="21">
        <f>'Bruker data input page'!A1306</f>
        <v>677</v>
      </c>
      <c r="R1306" s="27">
        <f>'Bruker data input page'!B1306</f>
        <v>44743.8</v>
      </c>
      <c r="S1306" s="22">
        <f>'Bruker data input page'!Y1306*Calibrations!H$97+Calibrations!I$97</f>
        <v>18.559735801399796</v>
      </c>
      <c r="T1306" s="23">
        <f>Calibrations!O$97*('Bruker data input page'!AK1306/0.5993)^2+Calibrations!P$97*('Bruker data input page'!AK1306/0.5993)+Calibrations!Q$97</f>
        <v>5.9657933625335932E-2</v>
      </c>
      <c r="U1306" s="22">
        <f>Calibrations!$V$97*'Bruker data input page'!W1306^2+Calibrations!$W$97*'Bruker data input page'!W1306+Calibrations!$X$97</f>
        <v>6.5711572190792111</v>
      </c>
      <c r="V1306" s="23">
        <f>('Bruker data input page'!AS1306/0.69943)*Calibrations!AC$97+Calibrations!AD$97</f>
        <v>1.7158003682367824</v>
      </c>
      <c r="W1306" s="23">
        <f>'Bruker data input page'!U1306*Calibrations!AQ$97+Calibrations!AR$97</f>
        <v>4.3226824960360837</v>
      </c>
      <c r="X1306" s="23">
        <f>Calibrations!AJ$97*('Bruker data input page'!AQ1306/0.77446)^2+('Bruker data input page'!AQ1306/0.77446)*Calibrations!AK$97+Calibrations!AL$97</f>
        <v>-8.9544040301465372E-3</v>
      </c>
      <c r="Y1306" s="23">
        <f>('Bruker data input page'!AI1306/0.7147)*Calibrations!AX$97+Calibrations!AY$97</f>
        <v>44.205653012002252</v>
      </c>
      <c r="Z1306" s="23">
        <f>('Bruker data input page'!AG1306/0.8302)*Calibrations!BE$97+Calibrations!BF$97</f>
        <v>1.2937449126720122</v>
      </c>
      <c r="AA1306" s="23">
        <f>((('Bruker data input page'!AA1306/0.436)^2)*Calibrations!BK$97)+(('Bruker data input page'!AA1306/0.436)*Calibrations!BL$97)+Calibrations!BM$97</f>
        <v>0.34853748567123805</v>
      </c>
      <c r="AB1306" s="24" t="e">
        <f>'Bruker data input page'!AM1306*Calibrations!BS$97*10000+Calibrations!BT$97</f>
        <v>#VALUE!</v>
      </c>
      <c r="AC1306" s="24" t="e">
        <f>Calibrations!CA$97*('Bruker data input page'!AO1306*10000)^2+('Bruker data input page'!AO1306*10000)*Calibrations!CB$97+Calibrations!CC$97</f>
        <v>#VALUE!</v>
      </c>
      <c r="AD1306" s="24">
        <f>'Bruker data input page'!AW1306*10000*Calibrations!CI$97+Calibrations!CJ$97</f>
        <v>46.837776539203169</v>
      </c>
      <c r="AE1306" s="24">
        <f>'Bruker data input page'!AY1306*10000*Calibrations!CP$97+Calibrations!CQ$97</f>
        <v>26.843786866759924</v>
      </c>
      <c r="AF1306" s="24">
        <f>Calibrations!$CW$97*('Bruker data input page'!BA1306*10000)^2+('Bruker data input page'!BA1306*10000)*Calibrations!$CX$97+Calibrations!$CY$97</f>
        <v>18.439958585881502</v>
      </c>
      <c r="AG1306" s="24">
        <f>'Bruker data input page'!BI1306*10000*Calibrations!DD$97+Calibrations!DE$97</f>
        <v>13.20170377223525</v>
      </c>
      <c r="AH1306" s="24">
        <f>('Bruker data input page'!BK1306*10000)*Calibrations!DK$97+Calibrations!DL$97</f>
        <v>148.1511299985541</v>
      </c>
      <c r="AI1306" s="24">
        <f>Calibrations!DR$97*('Bruker data input page'!BM1306*10000)^2+('Bruker data input page'!BM1306*10000)*Calibrations!DS$97+Calibrations!DT$97</f>
        <v>24.418714597367938</v>
      </c>
      <c r="AJ1306" s="24">
        <f>Calibrations!DY$97*('Bruker data input page'!BO1306*10000)^2+Calibrations!DZ$97*('Bruker data input page'!BO1306*10000)+Calibrations!EA$97</f>
        <v>19.99172104314993</v>
      </c>
      <c r="AK1306" s="21"/>
      <c r="AL1306" s="21"/>
    </row>
    <row r="1307" spans="2:38">
      <c r="B1307" s="27">
        <f>'Bruker data input page'!B1984</f>
        <v>0</v>
      </c>
      <c r="C1307" s="21">
        <f>'Bruker data input page'!G1984</f>
        <v>0</v>
      </c>
      <c r="D1307" s="21">
        <f>'Bruker data input page'!H1984</f>
        <v>0</v>
      </c>
      <c r="E1307" s="26">
        <f>'Bruker data input page'!L1984</f>
        <v>0</v>
      </c>
      <c r="F1307" s="26"/>
      <c r="G1307" s="26"/>
      <c r="H1307" s="26"/>
      <c r="I1307" s="26"/>
      <c r="J1307" s="26"/>
      <c r="K1307" s="26"/>
      <c r="L1307" s="26"/>
      <c r="M1307" s="26"/>
      <c r="N1307" s="26"/>
      <c r="O1307" s="26"/>
      <c r="P1307" s="21"/>
      <c r="Q1307" s="21"/>
      <c r="R1307" s="27"/>
      <c r="S1307" s="22"/>
      <c r="T1307" s="23"/>
      <c r="U1307" s="22"/>
      <c r="V1307" s="23"/>
      <c r="W1307" s="23"/>
      <c r="X1307" s="23"/>
      <c r="Y1307" s="23"/>
      <c r="Z1307" s="23"/>
      <c r="AA1307" s="23"/>
      <c r="AB1307" s="24"/>
      <c r="AC1307" s="24"/>
      <c r="AD1307" s="24"/>
      <c r="AE1307" s="24"/>
      <c r="AF1307" s="24"/>
      <c r="AG1307" s="24"/>
      <c r="AH1307" s="24"/>
      <c r="AI1307" s="24"/>
      <c r="AJ1307" s="24"/>
      <c r="AK1307" s="21"/>
      <c r="AL1307" s="21"/>
    </row>
    <row r="1308" spans="2:38">
      <c r="B1308" s="27">
        <f>'Bruker data input page'!B1985</f>
        <v>0</v>
      </c>
      <c r="C1308" s="21">
        <f>'Bruker data input page'!G1985</f>
        <v>0</v>
      </c>
      <c r="D1308" s="21">
        <f>'Bruker data input page'!H1985</f>
        <v>0</v>
      </c>
      <c r="E1308" s="26">
        <f>'Bruker data input page'!L1985</f>
        <v>0</v>
      </c>
      <c r="F1308" s="26"/>
      <c r="G1308" s="26" t="str">
        <f>'Bruker data input page'!DK1308</f>
        <v>BHVO-2</v>
      </c>
      <c r="H1308" s="26" t="str">
        <f>'Bruker data input page'!DL1308</f>
        <v>Standard</v>
      </c>
      <c r="I1308" s="26">
        <f>'Bruker data input page'!DM1308</f>
        <v>0</v>
      </c>
      <c r="J1308" s="26">
        <f>'Bruker data input page'!DN1308</f>
        <v>0</v>
      </c>
      <c r="K1308" s="26">
        <f>'Bruker data input page'!DO1308</f>
        <v>0</v>
      </c>
      <c r="L1308" s="26">
        <f>'Bruker data input page'!DP1308</f>
        <v>0</v>
      </c>
      <c r="M1308" s="26">
        <f>'Bruker data input page'!DQ1308</f>
        <v>0</v>
      </c>
      <c r="N1308" s="26">
        <f>'Bruker data input page'!DR1308</f>
        <v>0</v>
      </c>
      <c r="O1308" s="26">
        <f>'Bruker data input page'!DS1308</f>
        <v>0</v>
      </c>
      <c r="P1308" s="21" t="str">
        <f>'Bruker data input page'!DT1308</f>
        <v>first U1559 sample!</v>
      </c>
      <c r="Q1308" s="21">
        <f>'Bruker data input page'!A1308</f>
        <v>416</v>
      </c>
      <c r="R1308" s="27">
        <f>'Bruker data input page'!B1308</f>
        <v>44740.478472222225</v>
      </c>
      <c r="S1308" s="22">
        <f>'Bruker data input page'!Y1308*Calibrations!H$97+Calibrations!I$97</f>
        <v>48.651068129547731</v>
      </c>
      <c r="T1308" s="23">
        <f>Calibrations!O$97*('Bruker data input page'!AK1308/0.5993)^2+Calibrations!P$97*('Bruker data input page'!AK1308/0.5993)+Calibrations!Q$97</f>
        <v>2.7898750504728826</v>
      </c>
      <c r="U1308" s="22">
        <f>Calibrations!$V$97*'Bruker data input page'!W1308^2+Calibrations!$W$97*'Bruker data input page'!W1308+Calibrations!$X$97</f>
        <v>14.764903211637131</v>
      </c>
      <c r="V1308" s="23">
        <f>('Bruker data input page'!AS1308/0.69943)*Calibrations!AC$97+Calibrations!AD$97</f>
        <v>12.496691388984029</v>
      </c>
      <c r="W1308" s="23">
        <f>'Bruker data input page'!U1308*Calibrations!AQ$97+Calibrations!AR$97</f>
        <v>5.6872450203210967</v>
      </c>
      <c r="X1308" s="23">
        <f>Calibrations!AJ$97*('Bruker data input page'!AQ1308/0.77446)^2+('Bruker data input page'!AQ1308/0.77446)*Calibrations!AK$97+Calibrations!AL$97</f>
        <v>0.17485313101787786</v>
      </c>
      <c r="Y1308" s="23">
        <f>('Bruker data input page'!AI1308/0.7147)*Calibrations!AX$97+Calibrations!AY$97</f>
        <v>11.269826858526571</v>
      </c>
      <c r="Z1308" s="23">
        <f>('Bruker data input page'!AG1308/0.8302)*Calibrations!BE$97+Calibrations!BF$97</f>
        <v>0.59226442398127388</v>
      </c>
      <c r="AA1308" s="23">
        <f>((('Bruker data input page'!AA1308/0.436)^2)*Calibrations!BK$97)+(('Bruker data input page'!AA1308/0.436)*Calibrations!BL$97)+Calibrations!BM$97</f>
        <v>0.18944828300898653</v>
      </c>
      <c r="AB1308" s="24" t="e">
        <f>'Bruker data input page'!AM1308*Calibrations!BS$97*10000+Calibrations!BT$97</f>
        <v>#VALUE!</v>
      </c>
      <c r="AC1308" s="24">
        <f>Calibrations!CA$97*('Bruker data input page'!AO1308*10000)^2+('Bruker data input page'!AO1308*10000)*Calibrations!CB$97+Calibrations!CC$97</f>
        <v>378.73428638554333</v>
      </c>
      <c r="AD1308" s="24">
        <f>'Bruker data input page'!AW1308*10000*Calibrations!CI$97+Calibrations!CJ$97</f>
        <v>123.94297111896964</v>
      </c>
      <c r="AE1308" s="24">
        <f>'Bruker data input page'!AY1308*10000*Calibrations!CP$97+Calibrations!CQ$97</f>
        <v>131.69583624385211</v>
      </c>
      <c r="AF1308" s="24">
        <f>Calibrations!$CW$97*('Bruker data input page'!BA1308*10000)^2+('Bruker data input page'!BA1308*10000)*Calibrations!$CX$97+Calibrations!$CY$97</f>
        <v>99.981383732254599</v>
      </c>
      <c r="AG1308" s="24">
        <f>'Bruker data input page'!BI1308*10000*Calibrations!DD$97+Calibrations!DE$97</f>
        <v>7.5513209569836386</v>
      </c>
      <c r="AH1308" s="24">
        <f>('Bruker data input page'!BK1308*10000)*Calibrations!DK$97+Calibrations!DL$97</f>
        <v>375.5888029359636</v>
      </c>
      <c r="AI1308" s="24">
        <f>Calibrations!DR$97*('Bruker data input page'!BM1308*10000)^2+('Bruker data input page'!BM1308*10000)*Calibrations!DS$97+Calibrations!DT$97</f>
        <v>27.603420073396141</v>
      </c>
      <c r="AJ1308" s="24">
        <f>Calibrations!DY$97*('Bruker data input page'!BO1308*10000)^2+Calibrations!DZ$97*('Bruker data input page'!BO1308*10000)+Calibrations!EA$97</f>
        <v>171.33536691591556</v>
      </c>
      <c r="AK1308" s="21"/>
      <c r="AL1308" s="21"/>
    </row>
    <row r="1309" spans="2:38">
      <c r="B1309" s="27">
        <f>'Bruker data input page'!B1986</f>
        <v>0</v>
      </c>
      <c r="C1309" s="21">
        <f>'Bruker data input page'!G1986</f>
        <v>0</v>
      </c>
      <c r="D1309" s="21">
        <f>'Bruker data input page'!H1986</f>
        <v>0</v>
      </c>
      <c r="E1309" s="26">
        <f>'Bruker data input page'!L1986</f>
        <v>0</v>
      </c>
      <c r="F1309" s="26"/>
      <c r="G1309" s="26" t="str">
        <f>'Bruker data input page'!DK1309</f>
        <v>BHVO-2</v>
      </c>
      <c r="H1309" s="26" t="str">
        <f>'Bruker data input page'!DL1309</f>
        <v>Standard</v>
      </c>
      <c r="I1309" s="26">
        <f>'Bruker data input page'!DM1309</f>
        <v>0</v>
      </c>
      <c r="J1309" s="26">
        <f>'Bruker data input page'!DN1309</f>
        <v>0</v>
      </c>
      <c r="K1309" s="26">
        <f>'Bruker data input page'!DO1309</f>
        <v>0</v>
      </c>
      <c r="L1309" s="26">
        <f>'Bruker data input page'!DP1309</f>
        <v>0</v>
      </c>
      <c r="M1309" s="26">
        <f>'Bruker data input page'!DQ1309</f>
        <v>0</v>
      </c>
      <c r="N1309" s="26">
        <f>'Bruker data input page'!DR1309</f>
        <v>0</v>
      </c>
      <c r="O1309" s="26">
        <f>'Bruker data input page'!DS1309</f>
        <v>0</v>
      </c>
      <c r="P1309" s="21" t="str">
        <f>'Bruker data input page'!DT1309</f>
        <v>Std</v>
      </c>
      <c r="Q1309" s="21">
        <f>'Bruker data input page'!A1309</f>
        <v>418</v>
      </c>
      <c r="R1309" s="27">
        <f>'Bruker data input page'!B1309</f>
        <v>44741.896527777775</v>
      </c>
      <c r="S1309" s="22">
        <f>'Bruker data input page'!Y1309*Calibrations!H$97+Calibrations!I$97</f>
        <v>45.639344729061698</v>
      </c>
      <c r="T1309" s="23">
        <f>Calibrations!O$97*('Bruker data input page'!AK1309/0.5993)^2+Calibrations!P$97*('Bruker data input page'!AK1309/0.5993)+Calibrations!Q$97</f>
        <v>2.7513312021471492</v>
      </c>
      <c r="U1309" s="22">
        <f>Calibrations!$V$97*'Bruker data input page'!W1309^2+Calibrations!$W$97*'Bruker data input page'!W1309+Calibrations!$X$97</f>
        <v>13.481092433362813</v>
      </c>
      <c r="V1309" s="23">
        <f>('Bruker data input page'!AS1309/0.69943)*Calibrations!AC$97+Calibrations!AD$97</f>
        <v>12.420414893976737</v>
      </c>
      <c r="W1309" s="23">
        <f>'Bruker data input page'!U1309*Calibrations!AQ$97+Calibrations!AR$97</f>
        <v>5.9787950750989101</v>
      </c>
      <c r="X1309" s="23">
        <f>Calibrations!AJ$97*('Bruker data input page'!AQ1309/0.77446)^2+('Bruker data input page'!AQ1309/0.77446)*Calibrations!AK$97+Calibrations!AL$97</f>
        <v>0.17438067353936992</v>
      </c>
      <c r="Y1309" s="23">
        <f>('Bruker data input page'!AI1309/0.7147)*Calibrations!AX$97+Calibrations!AY$97</f>
        <v>11.077383512043486</v>
      </c>
      <c r="Z1309" s="23">
        <f>('Bruker data input page'!AG1309/0.8302)*Calibrations!BE$97+Calibrations!BF$97</f>
        <v>0.56524957727825287</v>
      </c>
      <c r="AA1309" s="23">
        <f>((('Bruker data input page'!AA1309/0.436)^2)*Calibrations!BK$97)+(('Bruker data input page'!AA1309/0.436)*Calibrations!BL$97)+Calibrations!BM$97</f>
        <v>0.21487974960313838</v>
      </c>
      <c r="AB1309" s="24" t="e">
        <f>'Bruker data input page'!AM1309*Calibrations!BS$97*10000+Calibrations!BT$97</f>
        <v>#VALUE!</v>
      </c>
      <c r="AC1309" s="24">
        <f>Calibrations!CA$97*('Bruker data input page'!AO1309*10000)^2+('Bruker data input page'!AO1309*10000)*Calibrations!CB$97+Calibrations!CC$97</f>
        <v>384.66685448338308</v>
      </c>
      <c r="AD1309" s="24">
        <f>'Bruker data input page'!AW1309*10000*Calibrations!CI$97+Calibrations!CJ$97</f>
        <v>131.85119620407391</v>
      </c>
      <c r="AE1309" s="24">
        <f>'Bruker data input page'!AY1309*10000*Calibrations!CP$97+Calibrations!CQ$97</f>
        <v>128.61195243864353</v>
      </c>
      <c r="AF1309" s="24">
        <f>Calibrations!$CW$97*('Bruker data input page'!BA1309*10000)^2+('Bruker data input page'!BA1309*10000)*Calibrations!$CX$97+Calibrations!$CY$97</f>
        <v>106.07657189723894</v>
      </c>
      <c r="AG1309" s="24">
        <f>'Bruker data input page'!BI1309*10000*Calibrations!DD$97+Calibrations!DE$97</f>
        <v>7.5513209569836386</v>
      </c>
      <c r="AH1309" s="24">
        <f>('Bruker data input page'!BK1309*10000)*Calibrations!DK$97+Calibrations!DL$97</f>
        <v>387.50693426892826</v>
      </c>
      <c r="AI1309" s="24">
        <f>Calibrations!DR$97*('Bruker data input page'!BM1309*10000)^2+('Bruker data input page'!BM1309*10000)*Calibrations!DS$97+Calibrations!DT$97</f>
        <v>25.480572934039472</v>
      </c>
      <c r="AJ1309" s="24">
        <f>Calibrations!DY$97*('Bruker data input page'!BO1309*10000)^2+Calibrations!DZ$97*('Bruker data input page'!BO1309*10000)+Calibrations!EA$97</f>
        <v>181.12665629041419</v>
      </c>
      <c r="AK1309" s="21"/>
      <c r="AL1309" s="21"/>
    </row>
    <row r="1310" spans="2:38">
      <c r="B1310" s="27">
        <f>'Bruker data input page'!B1987</f>
        <v>0</v>
      </c>
      <c r="C1310" s="21">
        <f>'Bruker data input page'!G1987</f>
        <v>0</v>
      </c>
      <c r="D1310" s="21">
        <f>'Bruker data input page'!H1987</f>
        <v>0</v>
      </c>
      <c r="E1310" s="26">
        <f>'Bruker data input page'!L1987</f>
        <v>0</v>
      </c>
      <c r="F1310" s="26"/>
      <c r="G1310" s="26" t="str">
        <f>'Bruker data input page'!DK1310</f>
        <v>BHVO-2</v>
      </c>
      <c r="H1310" s="26" t="str">
        <f>'Bruker data input page'!DL1310</f>
        <v>Standard</v>
      </c>
      <c r="I1310" s="26">
        <f>'Bruker data input page'!DM1310</f>
        <v>0</v>
      </c>
      <c r="J1310" s="26">
        <f>'Bruker data input page'!DN1310</f>
        <v>0</v>
      </c>
      <c r="K1310" s="26">
        <f>'Bruker data input page'!DO1310</f>
        <v>0</v>
      </c>
      <c r="L1310" s="26">
        <f>'Bruker data input page'!DP1310</f>
        <v>0</v>
      </c>
      <c r="M1310" s="26">
        <f>'Bruker data input page'!DQ1310</f>
        <v>0</v>
      </c>
      <c r="N1310" s="26">
        <f>'Bruker data input page'!DR1310</f>
        <v>0</v>
      </c>
      <c r="O1310" s="26">
        <f>'Bruker data input page'!DS1310</f>
        <v>0</v>
      </c>
      <c r="P1310" s="21" t="str">
        <f>'Bruker data input page'!DT1310</f>
        <v>7B BKGD</v>
      </c>
      <c r="Q1310" s="21">
        <f>'Bruker data input page'!A1310</f>
        <v>472</v>
      </c>
      <c r="R1310" s="27">
        <f>'Bruker data input page'!B1310</f>
        <v>44742.681250000001</v>
      </c>
      <c r="S1310" s="22">
        <f>'Bruker data input page'!Y1310*Calibrations!H$97+Calibrations!I$97</f>
        <v>56.350995014978452</v>
      </c>
      <c r="T1310" s="23">
        <f>Calibrations!O$97*('Bruker data input page'!AK1310/0.5993)^2+Calibrations!P$97*('Bruker data input page'!AK1310/0.5993)+Calibrations!Q$97</f>
        <v>2.7892546467790886</v>
      </c>
      <c r="U1310" s="22">
        <f>Calibrations!$V$97*'Bruker data input page'!W1310^2+Calibrations!$W$97*'Bruker data input page'!W1310+Calibrations!$X$97</f>
        <v>18.915463471454622</v>
      </c>
      <c r="V1310" s="23">
        <f>('Bruker data input page'!AS1310/0.69943)*Calibrations!AC$97+Calibrations!AD$97</f>
        <v>12.465605119320678</v>
      </c>
      <c r="W1310" s="23">
        <f>'Bruker data input page'!U1310*Calibrations!AQ$97+Calibrations!AR$97</f>
        <v>8.8790221120498156</v>
      </c>
      <c r="X1310" s="23">
        <f>Calibrations!AJ$97*('Bruker data input page'!AQ1310/0.77446)^2+('Bruker data input page'!AQ1310/0.77446)*Calibrations!AK$97+Calibrations!AL$97</f>
        <v>0.16047422947326201</v>
      </c>
      <c r="Y1310" s="23">
        <f>('Bruker data input page'!AI1310/0.7147)*Calibrations!AX$97+Calibrations!AY$97</f>
        <v>11.510076542664475</v>
      </c>
      <c r="Z1310" s="23">
        <f>('Bruker data input page'!AG1310/0.8302)*Calibrations!BE$97+Calibrations!BF$97</f>
        <v>0.62727808004329011</v>
      </c>
      <c r="AA1310" s="23">
        <f>((('Bruker data input page'!AA1310/0.436)^2)*Calibrations!BK$97)+(('Bruker data input page'!AA1310/0.436)*Calibrations!BL$97)+Calibrations!BM$97</f>
        <v>0.25566189079940005</v>
      </c>
      <c r="AB1310" s="24">
        <f>'Bruker data input page'!AM1310*Calibrations!BS$97*10000+Calibrations!BT$97</f>
        <v>416.42427732197802</v>
      </c>
      <c r="AC1310" s="24">
        <f>Calibrations!CA$97*('Bruker data input page'!AO1310*10000)^2+('Bruker data input page'!AO1310*10000)*Calibrations!CB$97+Calibrations!CC$97</f>
        <v>296.17869207428805</v>
      </c>
      <c r="AD1310" s="24">
        <f>'Bruker data input page'!AW1310*10000*Calibrations!CI$97+Calibrations!CJ$97</f>
        <v>111.09210535567522</v>
      </c>
      <c r="AE1310" s="24">
        <f>'Bruker data input page'!AY1310*10000*Calibrations!CP$97+Calibrations!CQ$97</f>
        <v>119.36030102301773</v>
      </c>
      <c r="AF1310" s="24">
        <f>Calibrations!$CW$97*('Bruker data input page'!BA1310*10000)^2+('Bruker data input page'!BA1310*10000)*Calibrations!$CX$97+Calibrations!$CY$97</f>
        <v>104.86939769328701</v>
      </c>
      <c r="AG1310" s="24">
        <f>'Bruker data input page'!BI1310*10000*Calibrations!DD$97+Calibrations!DE$97</f>
        <v>7.5513209569836386</v>
      </c>
      <c r="AH1310" s="24">
        <f>('Bruker data input page'!BK1310*10000)*Calibrations!DK$97+Calibrations!DL$97</f>
        <v>353.73889549219501</v>
      </c>
      <c r="AI1310" s="24">
        <f>Calibrations!DR$97*('Bruker data input page'!BM1310*10000)^2+('Bruker data input page'!BM1310*10000)*Calibrations!DS$97+Calibrations!DT$97</f>
        <v>24.418714597367938</v>
      </c>
      <c r="AJ1310" s="24">
        <f>Calibrations!DY$97*('Bruker data input page'!BO1310*10000)^2+Calibrations!DZ$97*('Bruker data input page'!BO1310*10000)+Calibrations!EA$97</f>
        <v>141.69411615031086</v>
      </c>
      <c r="AK1310" s="21"/>
      <c r="AL1310" s="21"/>
    </row>
    <row r="1311" spans="2:38">
      <c r="B1311" s="27">
        <f>'Bruker data input page'!B1988</f>
        <v>0</v>
      </c>
      <c r="C1311" s="21">
        <f>'Bruker data input page'!G1988</f>
        <v>0</v>
      </c>
      <c r="D1311" s="21">
        <f>'Bruker data input page'!H1988</f>
        <v>0</v>
      </c>
      <c r="E1311" s="26">
        <f>'Bruker data input page'!L1988</f>
        <v>0</v>
      </c>
      <c r="F1311" s="26"/>
      <c r="G1311" s="26" t="str">
        <f>'Bruker data input page'!DK1311</f>
        <v>BHVO-2</v>
      </c>
      <c r="H1311" s="26" t="str">
        <f>'Bruker data input page'!DL1311</f>
        <v>Standard</v>
      </c>
      <c r="I1311" s="26">
        <f>'Bruker data input page'!DM1311</f>
        <v>0</v>
      </c>
      <c r="J1311" s="26">
        <f>'Bruker data input page'!DN1311</f>
        <v>0</v>
      </c>
      <c r="K1311" s="26">
        <f>'Bruker data input page'!DO1311</f>
        <v>0</v>
      </c>
      <c r="L1311" s="26">
        <f>'Bruker data input page'!DP1311</f>
        <v>0</v>
      </c>
      <c r="M1311" s="26">
        <f>'Bruker data input page'!DQ1311</f>
        <v>0</v>
      </c>
      <c r="N1311" s="26">
        <f>'Bruker data input page'!DR1311</f>
        <v>0</v>
      </c>
      <c r="O1311" s="26">
        <f>'Bruker data input page'!DS1311</f>
        <v>0</v>
      </c>
      <c r="P1311" s="21" t="str">
        <f>'Bruker data input page'!DT1311</f>
        <v>7B BKGD</v>
      </c>
      <c r="Q1311" s="21">
        <f>'Bruker data input page'!A1311</f>
        <v>473</v>
      </c>
      <c r="R1311" s="27">
        <f>'Bruker data input page'!B1311</f>
        <v>44742.682638888888</v>
      </c>
      <c r="S1311" s="22">
        <f>'Bruker data input page'!Y1311*Calibrations!H$97+Calibrations!I$97</f>
        <v>56.32889541925136</v>
      </c>
      <c r="T1311" s="23">
        <f>Calibrations!O$97*('Bruker data input page'!AK1311/0.5993)^2+Calibrations!P$97*('Bruker data input page'!AK1311/0.5993)+Calibrations!Q$97</f>
        <v>2.8106344876422451</v>
      </c>
      <c r="U1311" s="22">
        <f>Calibrations!$V$97*'Bruker data input page'!W1311^2+Calibrations!$W$97*'Bruker data input page'!W1311+Calibrations!$X$97</f>
        <v>18.736125346064711</v>
      </c>
      <c r="V1311" s="23">
        <f>('Bruker data input page'!AS1311/0.69943)*Calibrations!AC$97+Calibrations!AD$97</f>
        <v>12.456970044414193</v>
      </c>
      <c r="W1311" s="23">
        <f>'Bruker data input page'!U1311*Calibrations!AQ$97+Calibrations!AR$97</f>
        <v>8.4469170905455648</v>
      </c>
      <c r="X1311" s="23">
        <f>Calibrations!AJ$97*('Bruker data input page'!AQ1311/0.77446)^2+('Bruker data input page'!AQ1311/0.77446)*Calibrations!AK$97+Calibrations!AL$97</f>
        <v>0.16655054678080139</v>
      </c>
      <c r="Y1311" s="23">
        <f>('Bruker data input page'!AI1311/0.7147)*Calibrations!AX$97+Calibrations!AY$97</f>
        <v>11.488913864530655</v>
      </c>
      <c r="Z1311" s="23">
        <f>('Bruker data input page'!AG1311/0.8302)*Calibrations!BE$97+Calibrations!BF$97</f>
        <v>0.6250142660737632</v>
      </c>
      <c r="AA1311" s="23">
        <f>((('Bruker data input page'!AA1311/0.436)^2)*Calibrations!BK$97)+(('Bruker data input page'!AA1311/0.436)*Calibrations!BL$97)+Calibrations!BM$97</f>
        <v>0.2743217240019491</v>
      </c>
      <c r="AB1311" s="24">
        <f>'Bruker data input page'!AM1311*Calibrations!BS$97*10000+Calibrations!BT$97</f>
        <v>401.84733067284969</v>
      </c>
      <c r="AC1311" s="24">
        <f>Calibrations!CA$97*('Bruker data input page'!AO1311*10000)^2+('Bruker data input page'!AO1311*10000)*Calibrations!CB$97+Calibrations!CC$97</f>
        <v>307.35246525580988</v>
      </c>
      <c r="AD1311" s="24">
        <f>'Bruker data input page'!AW1311*10000*Calibrations!CI$97+Calibrations!CJ$97</f>
        <v>133.82825247534993</v>
      </c>
      <c r="AE1311" s="24">
        <f>'Bruker data input page'!AY1311*10000*Calibrations!CP$97+Calibrations!CQ$97</f>
        <v>128.61195243864353</v>
      </c>
      <c r="AF1311" s="24">
        <f>Calibrations!$CW$97*('Bruker data input page'!BA1311*10000)^2+('Bruker data input page'!BA1311*10000)*Calibrations!$CX$97+Calibrations!$CY$97</f>
        <v>99.981383732254599</v>
      </c>
      <c r="AG1311" s="24">
        <f>'Bruker data input page'!BI1311*10000*Calibrations!DD$97+Calibrations!DE$97</f>
        <v>7.5513209569836386</v>
      </c>
      <c r="AH1311" s="24">
        <f>('Bruker data input page'!BK1311*10000)*Calibrations!DK$97+Calibrations!DL$97</f>
        <v>352.74571788111462</v>
      </c>
      <c r="AI1311" s="24">
        <f>Calibrations!DR$97*('Bruker data input page'!BM1311*10000)^2+('Bruker data input page'!BM1311*10000)*Calibrations!DS$97+Calibrations!DT$97</f>
        <v>23.356566416034262</v>
      </c>
      <c r="AJ1311" s="24">
        <f>Calibrations!DY$97*('Bruker data input page'!BO1311*10000)^2+Calibrations!DZ$97*('Bruker data input page'!BO1311*10000)+Calibrations!EA$97</f>
        <v>142.52289996351851</v>
      </c>
      <c r="AK1311" s="21"/>
      <c r="AL1311" s="21"/>
    </row>
    <row r="1312" spans="2:38">
      <c r="B1312" s="27">
        <f>'Bruker data input page'!B1989</f>
        <v>0</v>
      </c>
      <c r="C1312" s="21">
        <f>'Bruker data input page'!G1989</f>
        <v>0</v>
      </c>
      <c r="D1312" s="21">
        <f>'Bruker data input page'!H1989</f>
        <v>0</v>
      </c>
      <c r="E1312" s="26">
        <f>'Bruker data input page'!L1989</f>
        <v>0</v>
      </c>
      <c r="F1312" s="26"/>
      <c r="G1312" s="26" t="str">
        <f>'Bruker data input page'!DK1312</f>
        <v>BHVO-2</v>
      </c>
      <c r="H1312" s="26" t="str">
        <f>'Bruker data input page'!DL1312</f>
        <v>Standard</v>
      </c>
      <c r="I1312" s="26">
        <f>'Bruker data input page'!DM1312</f>
        <v>0</v>
      </c>
      <c r="J1312" s="26">
        <f>'Bruker data input page'!DN1312</f>
        <v>0</v>
      </c>
      <c r="K1312" s="26">
        <f>'Bruker data input page'!DO1312</f>
        <v>0</v>
      </c>
      <c r="L1312" s="26">
        <f>'Bruker data input page'!DP1312</f>
        <v>0</v>
      </c>
      <c r="M1312" s="26">
        <f>'Bruker data input page'!DQ1312</f>
        <v>0</v>
      </c>
      <c r="N1312" s="26">
        <f>'Bruker data input page'!DR1312</f>
        <v>0</v>
      </c>
      <c r="O1312" s="26">
        <f>'Bruker data input page'!DS1312</f>
        <v>0</v>
      </c>
      <c r="P1312" s="21" t="str">
        <f>'Bruker data input page'!DT1312</f>
        <v>7B BKGD</v>
      </c>
      <c r="Q1312" s="21">
        <f>'Bruker data input page'!A1312</f>
        <v>474</v>
      </c>
      <c r="R1312" s="27">
        <f>'Bruker data input page'!B1312</f>
        <v>44742.684027777781</v>
      </c>
      <c r="S1312" s="22">
        <f>'Bruker data input page'!Y1312*Calibrations!H$97+Calibrations!I$97</f>
        <v>56.495117647327731</v>
      </c>
      <c r="T1312" s="23">
        <f>Calibrations!O$97*('Bruker data input page'!AK1312/0.5993)^2+Calibrations!P$97*('Bruker data input page'!AK1312/0.5993)+Calibrations!Q$97</f>
        <v>2.7842899167024644</v>
      </c>
      <c r="U1312" s="22">
        <f>Calibrations!$V$97*'Bruker data input page'!W1312^2+Calibrations!$W$97*'Bruker data input page'!W1312+Calibrations!$X$97</f>
        <v>18.840859251787478</v>
      </c>
      <c r="V1312" s="23">
        <f>('Bruker data input page'!AS1312/0.69943)*Calibrations!AC$97+Calibrations!AD$97</f>
        <v>12.42415675976955</v>
      </c>
      <c r="W1312" s="23">
        <f>'Bruker data input page'!U1312*Calibrations!AQ$97+Calibrations!AR$97</f>
        <v>9.8480200394678512</v>
      </c>
      <c r="X1312" s="23">
        <f>Calibrations!AJ$97*('Bruker data input page'!AQ1312/0.77446)^2+('Bruker data input page'!AQ1312/0.77446)*Calibrations!AK$97+Calibrations!AL$97</f>
        <v>0.16488102534730326</v>
      </c>
      <c r="Y1312" s="23">
        <f>('Bruker data input page'!AI1312/0.7147)*Calibrations!AX$97+Calibrations!AY$97</f>
        <v>11.488913864530655</v>
      </c>
      <c r="Z1312" s="23">
        <f>('Bruker data input page'!AG1312/0.8302)*Calibrations!BE$97+Calibrations!BF$97</f>
        <v>0.6155062474017502</v>
      </c>
      <c r="AA1312" s="23">
        <f>((('Bruker data input page'!AA1312/0.436)^2)*Calibrations!BK$97)+(('Bruker data input page'!AA1312/0.436)*Calibrations!BL$97)+Calibrations!BM$97</f>
        <v>0.21452403781586221</v>
      </c>
      <c r="AB1312" s="24">
        <f>'Bruker data input page'!AM1312*Calibrations!BS$97*10000+Calibrations!BT$97</f>
        <v>379.55317697418286</v>
      </c>
      <c r="AC1312" s="24">
        <f>Calibrations!CA$97*('Bruker data input page'!AO1312*10000)^2+('Bruker data input page'!AO1312*10000)*Calibrations!CB$97+Calibrations!CC$97</f>
        <v>317.25275582840152</v>
      </c>
      <c r="AD1312" s="24">
        <f>'Bruker data input page'!AW1312*10000*Calibrations!CI$97+Calibrations!CJ$97</f>
        <v>126.90855552588373</v>
      </c>
      <c r="AE1312" s="24">
        <f>'Bruker data input page'!AY1312*10000*Calibrations!CP$97+Calibrations!CQ$97</f>
        <v>118.33233975461486</v>
      </c>
      <c r="AF1312" s="24">
        <f>Calibrations!$CW$97*('Bruker data input page'!BA1312*10000)^2+('Bruker data input page'!BA1312*10000)*Calibrations!$CX$97+Calibrations!$CY$97</f>
        <v>106.07657189723894</v>
      </c>
      <c r="AG1312" s="24">
        <f>'Bruker data input page'!BI1312*10000*Calibrations!DD$97+Calibrations!DE$97</f>
        <v>9.8114740830842848</v>
      </c>
      <c r="AH1312" s="24">
        <f>('Bruker data input page'!BK1312*10000)*Calibrations!DK$97+Calibrations!DL$97</f>
        <v>349.76618504787342</v>
      </c>
      <c r="AI1312" s="24">
        <f>Calibrations!DR$97*('Bruker data input page'!BM1312*10000)^2+('Bruker data input page'!BM1312*10000)*Calibrations!DS$97+Calibrations!DT$97</f>
        <v>25.480572934039472</v>
      </c>
      <c r="AJ1312" s="24">
        <f>Calibrations!DY$97*('Bruker data input page'!BO1312*10000)^2+Calibrations!DZ$97*('Bruker data input page'!BO1312*10000)+Calibrations!EA$97</f>
        <v>143.35137430607563</v>
      </c>
      <c r="AK1312" s="21"/>
      <c r="AL1312" s="21"/>
    </row>
    <row r="1313" spans="2:38">
      <c r="B1313" s="27">
        <f>'Bruker data input page'!B1990</f>
        <v>0</v>
      </c>
      <c r="C1313" s="21">
        <f>'Bruker data input page'!G1990</f>
        <v>0</v>
      </c>
      <c r="D1313" s="21">
        <f>'Bruker data input page'!H1990</f>
        <v>0</v>
      </c>
      <c r="E1313" s="26">
        <f>'Bruker data input page'!L1990</f>
        <v>0</v>
      </c>
      <c r="F1313" s="26"/>
      <c r="G1313" s="26" t="str">
        <f>'Bruker data input page'!DK1313</f>
        <v>BHVO-2</v>
      </c>
      <c r="H1313" s="26" t="str">
        <f>'Bruker data input page'!DL1313</f>
        <v>Standard</v>
      </c>
      <c r="I1313" s="26">
        <f>'Bruker data input page'!DM1313</f>
        <v>0</v>
      </c>
      <c r="J1313" s="26">
        <f>'Bruker data input page'!DN1313</f>
        <v>0</v>
      </c>
      <c r="K1313" s="26">
        <f>'Bruker data input page'!DO1313</f>
        <v>0</v>
      </c>
      <c r="L1313" s="26">
        <f>'Bruker data input page'!DP1313</f>
        <v>0</v>
      </c>
      <c r="M1313" s="26">
        <f>'Bruker data input page'!DQ1313</f>
        <v>0</v>
      </c>
      <c r="N1313" s="26">
        <f>'Bruker data input page'!DR1313</f>
        <v>0</v>
      </c>
      <c r="O1313" s="26">
        <f>'Bruker data input page'!DS1313</f>
        <v>0</v>
      </c>
      <c r="P1313" s="21" t="str">
        <f>'Bruker data input page'!DT1313</f>
        <v>STD</v>
      </c>
      <c r="Q1313" s="21">
        <f>'Bruker data input page'!A1313</f>
        <v>526</v>
      </c>
      <c r="R1313" s="27">
        <f>'Bruker data input page'!B1313</f>
        <v>44742.794444444444</v>
      </c>
      <c r="S1313" s="22">
        <f>'Bruker data input page'!Y1313*Calibrations!H$97+Calibrations!I$97</f>
        <v>47.116096746760959</v>
      </c>
      <c r="T1313" s="23">
        <f>Calibrations!O$97*('Bruker data input page'!AK1313/0.5993)^2+Calibrations!P$97*('Bruker data input page'!AK1313/0.5993)+Calibrations!Q$97</f>
        <v>2.7270037869089254</v>
      </c>
      <c r="U1313" s="22">
        <f>Calibrations!$V$97*'Bruker data input page'!W1313^2+Calibrations!$W$97*'Bruker data input page'!W1313+Calibrations!$X$97</f>
        <v>13.872458393343521</v>
      </c>
      <c r="V1313" s="23">
        <f>('Bruker data input page'!AS1313/0.69943)*Calibrations!AC$97+Calibrations!AD$97</f>
        <v>12.270596344349215</v>
      </c>
      <c r="W1313" s="23">
        <f>'Bruker data input page'!U1313*Calibrations!AQ$97+Calibrations!AR$97</f>
        <v>6.70051679558006</v>
      </c>
      <c r="X1313" s="23">
        <f>Calibrations!AJ$97*('Bruker data input page'!AQ1313/0.77446)^2+('Bruker data input page'!AQ1313/0.77446)*Calibrations!AK$97+Calibrations!AL$97</f>
        <v>0.17381009139646275</v>
      </c>
      <c r="Y1313" s="23">
        <f>('Bruker data input page'!AI1313/0.7147)*Calibrations!AX$97+Calibrations!AY$97</f>
        <v>11.115141383821811</v>
      </c>
      <c r="Z1313" s="23">
        <f>('Bruker data input page'!AG1313/0.8302)*Calibrations!BE$97+Calibrations!BF$97</f>
        <v>0.57022996801121195</v>
      </c>
      <c r="AA1313" s="23">
        <f>((('Bruker data input page'!AA1313/0.436)^2)*Calibrations!BK$97)+(('Bruker data input page'!AA1313/0.436)*Calibrations!BL$97)+Calibrations!BM$97</f>
        <v>0.23187065852144573</v>
      </c>
      <c r="AB1313" s="24" t="e">
        <f>'Bruker data input page'!AM1313*Calibrations!BS$97*10000+Calibrations!BT$97</f>
        <v>#VALUE!</v>
      </c>
      <c r="AC1313" s="24">
        <f>Calibrations!CA$97*('Bruker data input page'!AO1313*10000)^2+('Bruker data input page'!AO1313*10000)*Calibrations!CB$97+Calibrations!CC$97</f>
        <v>334.41436080956373</v>
      </c>
      <c r="AD1313" s="24">
        <f>'Bruker data input page'!AW1313*10000*Calibrations!CI$97+Calibrations!CJ$97</f>
        <v>121.96591484769357</v>
      </c>
      <c r="AE1313" s="24">
        <f>'Bruker data input page'!AY1313*10000*Calibrations!CP$97+Calibrations!CQ$97</f>
        <v>126.55602990183779</v>
      </c>
      <c r="AF1313" s="24">
        <f>Calibrations!$CW$97*('Bruker data input page'!BA1313*10000)^2+('Bruker data input page'!BA1313*10000)*Calibrations!$CX$97+Calibrations!$CY$97</f>
        <v>98.744550955690315</v>
      </c>
      <c r="AG1313" s="24">
        <f>'Bruker data input page'!BI1313*10000*Calibrations!DD$97+Calibrations!DE$97</f>
        <v>8.6813975200339613</v>
      </c>
      <c r="AH1313" s="24">
        <f>('Bruker data input page'!BK1313*10000)*Calibrations!DK$97+Calibrations!DL$97</f>
        <v>373.6024477138028</v>
      </c>
      <c r="AI1313" s="24">
        <f>Calibrations!DR$97*('Bruker data input page'!BM1313*10000)^2+('Bruker data input page'!BM1313*10000)*Calibrations!DS$97+Calibrations!DT$97</f>
        <v>25.480572934039472</v>
      </c>
      <c r="AJ1313" s="24">
        <f>Calibrations!DY$97*('Bruker data input page'!BO1313*10000)^2+Calibrations!DZ$97*('Bruker data input page'!BO1313*10000)+Calibrations!EA$97</f>
        <v>177.05236812075842</v>
      </c>
      <c r="AK1313" s="21"/>
      <c r="AL1313" s="21"/>
    </row>
    <row r="1314" spans="2:38">
      <c r="B1314" s="27">
        <f>'Bruker data input page'!B1991</f>
        <v>0</v>
      </c>
      <c r="C1314" s="21">
        <f>'Bruker data input page'!G1991</f>
        <v>0</v>
      </c>
      <c r="D1314" s="21">
        <f>'Bruker data input page'!H1991</f>
        <v>0</v>
      </c>
      <c r="E1314" s="26">
        <f>'Bruker data input page'!L1991</f>
        <v>0</v>
      </c>
      <c r="F1314" s="26"/>
      <c r="G1314" s="26" t="str">
        <f>'Bruker data input page'!DK1314</f>
        <v>BHVO-2</v>
      </c>
      <c r="H1314" s="26" t="str">
        <f>'Bruker data input page'!DL1314</f>
        <v>Standard</v>
      </c>
      <c r="I1314" s="26">
        <f>'Bruker data input page'!DM1314</f>
        <v>0</v>
      </c>
      <c r="J1314" s="26">
        <f>'Bruker data input page'!DN1314</f>
        <v>0</v>
      </c>
      <c r="K1314" s="26">
        <f>'Bruker data input page'!DO1314</f>
        <v>0</v>
      </c>
      <c r="L1314" s="26">
        <f>'Bruker data input page'!DP1314</f>
        <v>0</v>
      </c>
      <c r="M1314" s="26">
        <f>'Bruker data input page'!DQ1314</f>
        <v>0</v>
      </c>
      <c r="N1314" s="26">
        <f>'Bruker data input page'!DR1314</f>
        <v>0</v>
      </c>
      <c r="O1314" s="26">
        <f>'Bruker data input page'!DS1314</f>
        <v>0</v>
      </c>
      <c r="P1314" s="21" t="str">
        <f>'Bruker data input page'!DT1314</f>
        <v/>
      </c>
      <c r="Q1314" s="21">
        <f>'Bruker data input page'!A1314</f>
        <v>611</v>
      </c>
      <c r="R1314" s="27">
        <f>'Bruker data input page'!B1314</f>
        <v>44743.475694444445</v>
      </c>
      <c r="S1314" s="22">
        <f>'Bruker data input page'!Y1314*Calibrations!H$97+Calibrations!I$97</f>
        <v>45.910837074418751</v>
      </c>
      <c r="T1314" s="23">
        <f>Calibrations!O$97*('Bruker data input page'!AK1314/0.5993)^2+Calibrations!P$97*('Bruker data input page'!AK1314/0.5993)+Calibrations!Q$97</f>
        <v>2.7550682544410536</v>
      </c>
      <c r="U1314" s="22">
        <f>Calibrations!$V$97*'Bruker data input page'!W1314^2+Calibrations!$W$97*'Bruker data input page'!W1314+Calibrations!$X$97</f>
        <v>13.602410371534424</v>
      </c>
      <c r="V1314" s="23">
        <f>('Bruker data input page'!AS1314/0.69943)*Calibrations!AC$97+Calibrations!AD$97</f>
        <v>12.415233849032846</v>
      </c>
      <c r="W1314" s="23">
        <f>'Bruker data input page'!U1314*Calibrations!AQ$97+Calibrations!AR$97</f>
        <v>5.7868128440681614</v>
      </c>
      <c r="X1314" s="23">
        <f>Calibrations!AJ$97*('Bruker data input page'!AQ1314/0.77446)^2+('Bruker data input page'!AQ1314/0.77446)*Calibrations!AK$97+Calibrations!AL$97</f>
        <v>0.17381009139646275</v>
      </c>
      <c r="Y1314" s="23">
        <f>('Bruker data input page'!AI1314/0.7147)*Calibrations!AX$97+Calibrations!AY$97</f>
        <v>11.141632793859831</v>
      </c>
      <c r="Z1314" s="23">
        <f>('Bruker data input page'!AG1314/0.8302)*Calibrations!BE$97+Calibrations!BF$97</f>
        <v>0.56811707497298691</v>
      </c>
      <c r="AA1314" s="23">
        <f>((('Bruker data input page'!AA1314/0.436)^2)*Calibrations!BK$97)+(('Bruker data input page'!AA1314/0.436)*Calibrations!BL$97)+Calibrations!BM$97</f>
        <v>0.18077102272959572</v>
      </c>
      <c r="AB1314" s="24">
        <f>'Bruker data input page'!AM1314*Calibrations!BS$97*10000+Calibrations!BT$97</f>
        <v>272.36974573059246</v>
      </c>
      <c r="AC1314" s="24">
        <f>Calibrations!CA$97*('Bruker data input page'!AO1314*10000)^2+('Bruker data input page'!AO1314*10000)*Calibrations!CB$97+Calibrations!CC$97</f>
        <v>338.5356242861767</v>
      </c>
      <c r="AD1314" s="24">
        <f>'Bruker data input page'!AW1314*10000*Calibrations!CI$97+Calibrations!CJ$97</f>
        <v>111.09210535567522</v>
      </c>
      <c r="AE1314" s="24">
        <f>'Bruker data input page'!AY1314*10000*Calibrations!CP$97+Calibrations!CQ$97</f>
        <v>121.41622355982346</v>
      </c>
      <c r="AF1314" s="24">
        <f>Calibrations!$CW$97*('Bruker data input page'!BA1314*10000)^2+('Bruker data input page'!BA1314*10000)*Calibrations!$CX$97+Calibrations!$CY$97</f>
        <v>107.2778143866684</v>
      </c>
      <c r="AG1314" s="24">
        <f>'Bruker data input page'!BI1314*10000*Calibrations!DD$97+Calibrations!DE$97</f>
        <v>8.6813975200339613</v>
      </c>
      <c r="AH1314" s="24">
        <f>('Bruker data input page'!BK1314*10000)*Calibrations!DK$97+Calibrations!DL$97</f>
        <v>389.49328949108906</v>
      </c>
      <c r="AI1314" s="24">
        <f>Calibrations!DR$97*('Bruker data input page'!BM1314*10000)^2+('Bruker data input page'!BM1314*10000)*Calibrations!DS$97+Calibrations!DT$97</f>
        <v>25.480572934039472</v>
      </c>
      <c r="AJ1314" s="24">
        <f>Calibrations!DY$97*('Bruker data input page'!BO1314*10000)^2+Calibrations!DZ$97*('Bruker data input page'!BO1314*10000)+Calibrations!EA$97</f>
        <v>178.68301180057247</v>
      </c>
      <c r="AK1314" s="21"/>
      <c r="AL1314" s="21"/>
    </row>
    <row r="1315" spans="2:38">
      <c r="B1315" s="27">
        <f>'Bruker data input page'!B1992</f>
        <v>0</v>
      </c>
      <c r="C1315" s="21">
        <f>'Bruker data input page'!G1992</f>
        <v>0</v>
      </c>
      <c r="D1315" s="21">
        <f>'Bruker data input page'!H1992</f>
        <v>0</v>
      </c>
      <c r="E1315" s="26">
        <f>'Bruker data input page'!L1992</f>
        <v>0</v>
      </c>
      <c r="F1315" s="26"/>
      <c r="G1315" s="26" t="str">
        <f>'Bruker data input page'!DK1315</f>
        <v>BHVO-2</v>
      </c>
      <c r="H1315" s="26" t="str">
        <f>'Bruker data input page'!DL1315</f>
        <v>Standard</v>
      </c>
      <c r="I1315" s="26">
        <f>'Bruker data input page'!DM1315</f>
        <v>0</v>
      </c>
      <c r="J1315" s="26">
        <f>'Bruker data input page'!DN1315</f>
        <v>0</v>
      </c>
      <c r="K1315" s="26">
        <f>'Bruker data input page'!DO1315</f>
        <v>0</v>
      </c>
      <c r="L1315" s="26">
        <f>'Bruker data input page'!DP1315</f>
        <v>0</v>
      </c>
      <c r="M1315" s="26">
        <f>'Bruker data input page'!DQ1315</f>
        <v>0</v>
      </c>
      <c r="N1315" s="26">
        <f>'Bruker data input page'!DR1315</f>
        <v>0</v>
      </c>
      <c r="O1315" s="26">
        <f>'Bruker data input page'!DS1315</f>
        <v>0</v>
      </c>
      <c r="P1315" s="21" t="str">
        <f>'Bruker data input page'!DT1315</f>
        <v/>
      </c>
      <c r="Q1315" s="21">
        <f>'Bruker data input page'!A1315</f>
        <v>612</v>
      </c>
      <c r="R1315" s="27">
        <f>'Bruker data input page'!B1315</f>
        <v>44743.477083333331</v>
      </c>
      <c r="S1315" s="22">
        <f>'Bruker data input page'!Y1315*Calibrations!H$97+Calibrations!I$97</f>
        <v>45.979630977246643</v>
      </c>
      <c r="T1315" s="23">
        <f>Calibrations!O$97*('Bruker data input page'!AK1315/0.5993)^2+Calibrations!P$97*('Bruker data input page'!AK1315/0.5993)+Calibrations!Q$97</f>
        <v>2.7653374111607061</v>
      </c>
      <c r="U1315" s="22">
        <f>Calibrations!$V$97*'Bruker data input page'!W1315^2+Calibrations!$W$97*'Bruker data input page'!W1315+Calibrations!$X$97</f>
        <v>13.446465115364658</v>
      </c>
      <c r="V1315" s="23">
        <f>('Bruker data input page'!AS1315/0.69943)*Calibrations!AC$97+Calibrations!AD$97</f>
        <v>12.496259635238703</v>
      </c>
      <c r="W1315" s="23">
        <f>'Bruker data input page'!U1315*Calibrations!AQ$97+Calibrations!AR$97</f>
        <v>5.9490213957648361</v>
      </c>
      <c r="X1315" s="23">
        <f>Calibrations!AJ$97*('Bruker data input page'!AQ1315/0.77446)^2+('Bruker data input page'!AQ1315/0.77446)*Calibrations!AK$97+Calibrations!AL$97</f>
        <v>0.17871310906447924</v>
      </c>
      <c r="Y1315" s="23">
        <f>('Bruker data input page'!AI1315/0.7147)*Calibrations!AX$97+Calibrations!AY$97</f>
        <v>11.193549867555031</v>
      </c>
      <c r="Z1315" s="23">
        <f>('Bruker data input page'!AG1315/0.8302)*Calibrations!BE$97+Calibrations!BF$97</f>
        <v>0.58622758672920205</v>
      </c>
      <c r="AA1315" s="23">
        <f>((('Bruker data input page'!AA1315/0.436)^2)*Calibrations!BK$97)+(('Bruker data input page'!AA1315/0.436)*Calibrations!BL$97)+Calibrations!BM$97</f>
        <v>0.19413143906384073</v>
      </c>
      <c r="AB1315" s="24" t="e">
        <f>'Bruker data input page'!AM1315*Calibrations!BS$97*10000+Calibrations!BT$97</f>
        <v>#VALUE!</v>
      </c>
      <c r="AC1315" s="24">
        <f>Calibrations!CA$97*('Bruker data input page'!AO1315*10000)^2+('Bruker data input page'!AO1315*10000)*Calibrations!CB$97+Calibrations!CC$97</f>
        <v>394.6724013531076</v>
      </c>
      <c r="AD1315" s="24">
        <f>'Bruker data input page'!AW1315*10000*Calibrations!CI$97+Calibrations!CJ$97</f>
        <v>129.87413993279785</v>
      </c>
      <c r="AE1315" s="24">
        <f>'Bruker data input page'!AY1315*10000*Calibrations!CP$97+Calibrations!CQ$97</f>
        <v>119.36030102301773</v>
      </c>
      <c r="AF1315" s="24">
        <f>Calibrations!$CW$97*('Bruker data input page'!BA1315*10000)^2+('Bruker data input page'!BA1315*10000)*Calibrations!$CX$97+Calibrations!$CY$97</f>
        <v>98.744550955690315</v>
      </c>
      <c r="AG1315" s="24">
        <f>'Bruker data input page'!BI1315*10000*Calibrations!DD$97+Calibrations!DE$97</f>
        <v>8.6813975200339613</v>
      </c>
      <c r="AH1315" s="24">
        <f>('Bruker data input page'!BK1315*10000)*Calibrations!DK$97+Calibrations!DL$97</f>
        <v>386.51375665784786</v>
      </c>
      <c r="AI1315" s="24">
        <f>Calibrations!DR$97*('Bruker data input page'!BM1315*10000)^2+('Bruker data input page'!BM1315*10000)*Calibrations!DS$97+Calibrations!DT$97</f>
        <v>25.480572934039472</v>
      </c>
      <c r="AJ1315" s="24">
        <f>Calibrations!DY$97*('Bruker data input page'!BO1315*10000)^2+Calibrations!DZ$97*('Bruker data input page'!BO1315*10000)+Calibrations!EA$97</f>
        <v>182.75420526372238</v>
      </c>
      <c r="AK1315" s="21"/>
      <c r="AL1315" s="21"/>
    </row>
    <row r="1316" spans="2:38">
      <c r="B1316" s="27">
        <f>'Bruker data input page'!B1993</f>
        <v>0</v>
      </c>
      <c r="C1316" s="21">
        <f>'Bruker data input page'!G1993</f>
        <v>0</v>
      </c>
      <c r="D1316" s="21">
        <f>'Bruker data input page'!H1993</f>
        <v>0</v>
      </c>
      <c r="E1316" s="26">
        <f>'Bruker data input page'!L1993</f>
        <v>0</v>
      </c>
      <c r="F1316" s="26"/>
      <c r="G1316" s="26" t="str">
        <f>'Bruker data input page'!DK1316</f>
        <v>BHVO-2</v>
      </c>
      <c r="H1316" s="26" t="str">
        <f>'Bruker data input page'!DL1316</f>
        <v>Standard</v>
      </c>
      <c r="I1316" s="26">
        <f>'Bruker data input page'!DM1316</f>
        <v>0</v>
      </c>
      <c r="J1316" s="26">
        <f>'Bruker data input page'!DN1316</f>
        <v>0</v>
      </c>
      <c r="K1316" s="26">
        <f>'Bruker data input page'!DO1316</f>
        <v>0</v>
      </c>
      <c r="L1316" s="26">
        <f>'Bruker data input page'!DP1316</f>
        <v>0</v>
      </c>
      <c r="M1316" s="26">
        <f>'Bruker data input page'!DQ1316</f>
        <v>0</v>
      </c>
      <c r="N1316" s="26">
        <f>'Bruker data input page'!DR1316</f>
        <v>0</v>
      </c>
      <c r="O1316" s="26">
        <f>'Bruker data input page'!DS1316</f>
        <v>0</v>
      </c>
      <c r="P1316" s="21" t="str">
        <f>'Bruker data input page'!DT1316</f>
        <v/>
      </c>
      <c r="Q1316" s="21">
        <f>'Bruker data input page'!A1316</f>
        <v>613</v>
      </c>
      <c r="R1316" s="27">
        <f>'Bruker data input page'!B1316</f>
        <v>44743.478472222225</v>
      </c>
      <c r="S1316" s="22">
        <f>'Bruker data input page'!Y1316*Calibrations!H$97+Calibrations!I$97</f>
        <v>46.400949076430933</v>
      </c>
      <c r="T1316" s="23">
        <f>Calibrations!O$97*('Bruker data input page'!AK1316/0.5993)^2+Calibrations!P$97*('Bruker data input page'!AK1316/0.5993)+Calibrations!Q$97</f>
        <v>2.7762165408325079</v>
      </c>
      <c r="U1316" s="22">
        <f>Calibrations!$V$97*'Bruker data input page'!W1316^2+Calibrations!$W$97*'Bruker data input page'!W1316+Calibrations!$X$97</f>
        <v>13.282728161235427</v>
      </c>
      <c r="V1316" s="23">
        <f>('Bruker data input page'!AS1316/0.69943)*Calibrations!AC$97+Calibrations!AD$97</f>
        <v>12.44214649915806</v>
      </c>
      <c r="W1316" s="23">
        <f>'Bruker data input page'!U1316*Calibrations!AQ$97+Calibrations!AR$97</f>
        <v>5.2733135433454361</v>
      </c>
      <c r="X1316" s="23">
        <f>Calibrations!AJ$97*('Bruker data input page'!AQ1316/0.77446)^2+('Bruker data input page'!AQ1316/0.77446)*Calibrations!AK$97+Calibrations!AL$97</f>
        <v>0.17826377175041075</v>
      </c>
      <c r="Y1316" s="23">
        <f>('Bruker data input page'!AI1316/0.7147)*Calibrations!AX$97+Calibrations!AY$97</f>
        <v>11.215626042586717</v>
      </c>
      <c r="Z1316" s="23">
        <f>('Bruker data input page'!AG1316/0.8302)*Calibrations!BE$97+Calibrations!BF$97</f>
        <v>0.57068273080511744</v>
      </c>
      <c r="AA1316" s="23">
        <f>((('Bruker data input page'!AA1316/0.436)^2)*Calibrations!BK$97)+(('Bruker data input page'!AA1316/0.436)*Calibrations!BL$97)+Calibrations!BM$97</f>
        <v>0.12262781152759029</v>
      </c>
      <c r="AB1316" s="24" t="e">
        <f>'Bruker data input page'!AM1316*Calibrations!BS$97*10000+Calibrations!BT$97</f>
        <v>#VALUE!</v>
      </c>
      <c r="AC1316" s="24">
        <f>Calibrations!CA$97*('Bruker data input page'!AO1316*10000)^2+('Bruker data input page'!AO1316*10000)*Calibrations!CB$97+Calibrations!CC$97</f>
        <v>331.06863835089416</v>
      </c>
      <c r="AD1316" s="24">
        <f>'Bruker data input page'!AW1316*10000*Calibrations!CI$97+Calibrations!CJ$97</f>
        <v>126.90855552588373</v>
      </c>
      <c r="AE1316" s="24">
        <f>'Bruker data input page'!AY1316*10000*Calibrations!CP$97+Calibrations!CQ$97</f>
        <v>115.24845594940628</v>
      </c>
      <c r="AF1316" s="24">
        <f>Calibrations!$CW$97*('Bruker data input page'!BA1316*10000)^2+('Bruker data input page'!BA1316*10000)*Calibrations!$CX$97+Calibrations!$CY$97</f>
        <v>99.981383732254599</v>
      </c>
      <c r="AG1316" s="24">
        <f>'Bruker data input page'!BI1316*10000*Calibrations!DD$97+Calibrations!DE$97</f>
        <v>7.5513209569836386</v>
      </c>
      <c r="AH1316" s="24">
        <f>('Bruker data input page'!BK1316*10000)*Calibrations!DK$97+Calibrations!DL$97</f>
        <v>380.55469099136553</v>
      </c>
      <c r="AI1316" s="24">
        <f>Calibrations!DR$97*('Bruker data input page'!BM1316*10000)^2+('Bruker data input page'!BM1316*10000)*Calibrations!DS$97+Calibrations!DT$97</f>
        <v>24.418714597367938</v>
      </c>
      <c r="AJ1316" s="24">
        <f>Calibrations!DY$97*('Bruker data input page'!BO1316*10000)^2+Calibrations!DZ$97*('Bruker data input page'!BO1316*10000)+Calibrations!EA$97</f>
        <v>186.00558956253167</v>
      </c>
      <c r="AK1316" s="21"/>
      <c r="AL1316" s="21"/>
    </row>
    <row r="1317" spans="2:38">
      <c r="B1317" s="27">
        <f>'Bruker data input page'!B1994</f>
        <v>0</v>
      </c>
      <c r="C1317" s="21">
        <f>'Bruker data input page'!G1994</f>
        <v>0</v>
      </c>
      <c r="D1317" s="21">
        <f>'Bruker data input page'!H1994</f>
        <v>0</v>
      </c>
      <c r="E1317" s="26">
        <f>'Bruker data input page'!L1994</f>
        <v>0</v>
      </c>
      <c r="F1317" s="26"/>
      <c r="G1317" s="26" t="str">
        <f>'Bruker data input page'!DK1317</f>
        <v>BHVO-2</v>
      </c>
      <c r="H1317" s="26" t="str">
        <f>'Bruker data input page'!DL1317</f>
        <v>Standard</v>
      </c>
      <c r="I1317" s="26">
        <f>'Bruker data input page'!DM1317</f>
        <v>0</v>
      </c>
      <c r="J1317" s="26">
        <f>'Bruker data input page'!DN1317</f>
        <v>0</v>
      </c>
      <c r="K1317" s="26">
        <f>'Bruker data input page'!DO1317</f>
        <v>0</v>
      </c>
      <c r="L1317" s="26">
        <f>'Bruker data input page'!DP1317</f>
        <v>0</v>
      </c>
      <c r="M1317" s="26">
        <f>'Bruker data input page'!DQ1317</f>
        <v>0</v>
      </c>
      <c r="N1317" s="26">
        <f>'Bruker data input page'!DR1317</f>
        <v>0</v>
      </c>
      <c r="O1317" s="26">
        <f>'Bruker data input page'!DS1317</f>
        <v>0</v>
      </c>
      <c r="P1317" s="21" t="str">
        <f>'Bruker data input page'!DT1317</f>
        <v>STD</v>
      </c>
      <c r="Q1317" s="21">
        <f>'Bruker data input page'!A1317</f>
        <v>671</v>
      </c>
      <c r="R1317" s="27">
        <f>'Bruker data input page'!B1317</f>
        <v>44743.782638888886</v>
      </c>
      <c r="S1317" s="22">
        <f>'Bruker data input page'!Y1317*Calibrations!H$97+Calibrations!I$97</f>
        <v>46.75810705898818</v>
      </c>
      <c r="T1317" s="23">
        <f>Calibrations!O$97*('Bruker data input page'!AK1317/0.5993)^2+Calibrations!P$97*('Bruker data input page'!AK1317/0.5993)+Calibrations!Q$97</f>
        <v>2.7623823019400833</v>
      </c>
      <c r="U1317" s="22">
        <f>Calibrations!$V$97*'Bruker data input page'!W1317^2+Calibrations!$W$97*'Bruker data input page'!W1317+Calibrations!$X$97</f>
        <v>13.777140322893951</v>
      </c>
      <c r="V1317" s="23">
        <f>('Bruker data input page'!AS1317/0.69943)*Calibrations!AC$97+Calibrations!AD$97</f>
        <v>12.340540451091746</v>
      </c>
      <c r="W1317" s="23">
        <f>'Bruker data input page'!U1317*Calibrations!AQ$97+Calibrations!AR$97</f>
        <v>6.1632372185060937</v>
      </c>
      <c r="X1317" s="23">
        <f>Calibrations!AJ$97*('Bruker data input page'!AQ1317/0.77446)^2+('Bruker data input page'!AQ1317/0.77446)*Calibrations!AK$97+Calibrations!AL$97</f>
        <v>0.17217191821942629</v>
      </c>
      <c r="Y1317" s="23">
        <f>('Bruker data input page'!AI1317/0.7147)*Calibrations!AX$97+Calibrations!AY$97</f>
        <v>11.114836884855858</v>
      </c>
      <c r="Z1317" s="23">
        <f>('Bruker data input page'!AG1317/0.8302)*Calibrations!BE$97+Calibrations!BF$97</f>
        <v>0.58818955883612545</v>
      </c>
      <c r="AA1317" s="23">
        <f>((('Bruker data input page'!AA1317/0.436)^2)*Calibrations!BK$97)+(('Bruker data input page'!AA1317/0.436)*Calibrations!BL$97)+Calibrations!BM$97</f>
        <v>0.16840843182804688</v>
      </c>
      <c r="AB1317" s="24" t="e">
        <f>'Bruker data input page'!AM1317*Calibrations!BS$97*10000+Calibrations!BT$97</f>
        <v>#VALUE!</v>
      </c>
      <c r="AC1317" s="24">
        <f>Calibrations!CA$97*('Bruker data input page'!AO1317*10000)^2+('Bruker data input page'!AO1317*10000)*Calibrations!CB$97+Calibrations!CC$97</f>
        <v>364.76600247701344</v>
      </c>
      <c r="AD1317" s="24">
        <f>'Bruker data input page'!AW1317*10000*Calibrations!CI$97+Calibrations!CJ$97</f>
        <v>124.93149925460766</v>
      </c>
      <c r="AE1317" s="24">
        <f>'Bruker data input page'!AY1317*10000*Calibrations!CP$97+Calibrations!CQ$97</f>
        <v>118.33233975461486</v>
      </c>
      <c r="AF1317" s="24">
        <f>Calibrations!$CW$97*('Bruker data input page'!BA1317*10000)^2+('Bruker data input page'!BA1317*10000)*Calibrations!$CX$97+Calibrations!$CY$97</f>
        <v>99.981383732254599</v>
      </c>
      <c r="AG1317" s="24">
        <f>'Bruker data input page'!BI1317*10000*Calibrations!DD$97+Calibrations!DE$97</f>
        <v>9.8114740830842848</v>
      </c>
      <c r="AH1317" s="24">
        <f>('Bruker data input page'!BK1317*10000)*Calibrations!DK$97+Calibrations!DL$97</f>
        <v>372.60927010272241</v>
      </c>
      <c r="AI1317" s="24">
        <f>Calibrations!DR$97*('Bruker data input page'!BM1317*10000)^2+('Bruker data input page'!BM1317*10000)*Calibrations!DS$97+Calibrations!DT$97</f>
        <v>29.725107834104254</v>
      </c>
      <c r="AJ1317" s="24">
        <f>Calibrations!DY$97*('Bruker data input page'!BO1317*10000)^2+Calibrations!DZ$97*('Bruker data input page'!BO1317*10000)+Calibrations!EA$97</f>
        <v>183.56751554440058</v>
      </c>
      <c r="AK1317" s="21"/>
      <c r="AL1317" s="21"/>
    </row>
    <row r="1318" spans="2:38">
      <c r="B1318" s="27">
        <f>'Bruker data input page'!B1995</f>
        <v>0</v>
      </c>
      <c r="C1318" s="21">
        <f>'Bruker data input page'!G1995</f>
        <v>0</v>
      </c>
      <c r="D1318" s="21">
        <f>'Bruker data input page'!H1995</f>
        <v>0</v>
      </c>
      <c r="E1318" s="26">
        <f>'Bruker data input page'!L1995</f>
        <v>0</v>
      </c>
      <c r="F1318" s="26"/>
      <c r="G1318" s="26" t="str">
        <f>'Bruker data input page'!DK1318</f>
        <v>BHVO-2</v>
      </c>
      <c r="H1318" s="26" t="str">
        <f>'Bruker data input page'!DL1318</f>
        <v>Standard</v>
      </c>
      <c r="I1318" s="26">
        <f>'Bruker data input page'!DM1318</f>
        <v>0</v>
      </c>
      <c r="J1318" s="26">
        <f>'Bruker data input page'!DN1318</f>
        <v>0</v>
      </c>
      <c r="K1318" s="26">
        <f>'Bruker data input page'!DO1318</f>
        <v>0</v>
      </c>
      <c r="L1318" s="26">
        <f>'Bruker data input page'!DP1318</f>
        <v>0</v>
      </c>
      <c r="M1318" s="26">
        <f>'Bruker data input page'!DQ1318</f>
        <v>0</v>
      </c>
      <c r="N1318" s="26">
        <f>'Bruker data input page'!DR1318</f>
        <v>0</v>
      </c>
      <c r="O1318" s="26">
        <f>'Bruker data input page'!DS1318</f>
        <v>0</v>
      </c>
      <c r="P1318" s="21" t="str">
        <f>'Bruker data input page'!DT1318</f>
        <v>STANDARD</v>
      </c>
      <c r="Q1318" s="21">
        <f>'Bruker data input page'!A1318</f>
        <v>750</v>
      </c>
      <c r="R1318" s="27">
        <f>'Bruker data input page'!B1318</f>
        <v>44744.87222222222</v>
      </c>
      <c r="S1318" s="22">
        <f>'Bruker data input page'!Y1318*Calibrations!H$97+Calibrations!I$97</f>
        <v>46.652480496615127</v>
      </c>
      <c r="T1318" s="23">
        <f>Calibrations!O$97*('Bruker data input page'!AK1318/0.5993)^2+Calibrations!P$97*('Bruker data input page'!AK1318/0.5993)+Calibrations!Q$97</f>
        <v>2.74790425270709</v>
      </c>
      <c r="U1318" s="22">
        <f>Calibrations!$V$97*'Bruker data input page'!W1318^2+Calibrations!$W$97*'Bruker data input page'!W1318+Calibrations!$X$97</f>
        <v>13.840771411459828</v>
      </c>
      <c r="V1318" s="23">
        <f>('Bruker data input page'!AS1318/0.69943)*Calibrations!AC$97+Calibrations!AD$97</f>
        <v>12.389040788483175</v>
      </c>
      <c r="W1318" s="23">
        <f>'Bruker data input page'!U1318*Calibrations!AQ$97+Calibrations!AR$97</f>
        <v>7.0251272345534996</v>
      </c>
      <c r="X1318" s="23">
        <f>Calibrations!AJ$97*('Bruker data input page'!AQ1318/0.77446)^2+('Bruker data input page'!AQ1318/0.77446)*Calibrations!AK$97+Calibrations!AL$97</f>
        <v>0.17578978877330825</v>
      </c>
      <c r="Y1318" s="23">
        <f>('Bruker data input page'!AI1318/0.7147)*Calibrations!AX$97+Calibrations!AY$97</f>
        <v>11.064899054439362</v>
      </c>
      <c r="Z1318" s="23">
        <f>('Bruker data input page'!AG1318/0.8302)*Calibrations!BE$97+Calibrations!BF$97</f>
        <v>0.56826799590428878</v>
      </c>
      <c r="AA1318" s="23">
        <f>((('Bruker data input page'!AA1318/0.436)^2)*Calibrations!BK$97)+(('Bruker data input page'!AA1318/0.436)*Calibrations!BL$97)+Calibrations!BM$97</f>
        <v>0.19377162107034424</v>
      </c>
      <c r="AB1318" s="24" t="e">
        <f>'Bruker data input page'!AM1318*Calibrations!BS$97*10000+Calibrations!BT$97</f>
        <v>#VALUE!</v>
      </c>
      <c r="AC1318" s="24">
        <f>Calibrations!CA$97*('Bruker data input page'!AO1318*10000)^2+('Bruker data input page'!AO1318*10000)*Calibrations!CB$97+Calibrations!CC$97</f>
        <v>360.36443336914488</v>
      </c>
      <c r="AD1318" s="24">
        <f>'Bruker data input page'!AW1318*10000*Calibrations!CI$97+Calibrations!CJ$97</f>
        <v>115.04621789822735</v>
      </c>
      <c r="AE1318" s="24">
        <f>'Bruker data input page'!AY1318*10000*Calibrations!CP$97+Calibrations!CQ$97</f>
        <v>137.86360385426929</v>
      </c>
      <c r="AF1318" s="24">
        <f>Calibrations!$CW$97*('Bruker data input page'!BA1318*10000)^2+('Bruker data input page'!BA1318*10000)*Calibrations!$CX$97+Calibrations!$CY$97</f>
        <v>98.744550955690315</v>
      </c>
      <c r="AG1318" s="24">
        <f>'Bruker data input page'!BI1318*10000*Calibrations!DD$97+Calibrations!DE$97</f>
        <v>8.6813975200339613</v>
      </c>
      <c r="AH1318" s="24">
        <f>('Bruker data input page'!BK1318*10000)*Calibrations!DK$97+Calibrations!DL$97</f>
        <v>389.49328949108906</v>
      </c>
      <c r="AI1318" s="24">
        <f>Calibrations!DR$97*('Bruker data input page'!BM1318*10000)^2+('Bruker data input page'!BM1318*10000)*Calibrations!DS$97+Calibrations!DT$97</f>
        <v>26.542141426048879</v>
      </c>
      <c r="AJ1318" s="24">
        <f>Calibrations!DY$97*('Bruker data input page'!BO1318*10000)^2+Calibrations!DZ$97*('Bruker data input page'!BO1318*10000)+Calibrations!EA$97</f>
        <v>176.23658207487549</v>
      </c>
      <c r="AK1318" s="21"/>
      <c r="AL1318" s="21"/>
    </row>
    <row r="1319" spans="2:38">
      <c r="B1319" s="27">
        <f>'Bruker data input page'!B1996</f>
        <v>0</v>
      </c>
      <c r="C1319" s="21">
        <f>'Bruker data input page'!G1996</f>
        <v>0</v>
      </c>
      <c r="D1319" s="21">
        <f>'Bruker data input page'!H1996</f>
        <v>0</v>
      </c>
      <c r="E1319" s="26">
        <f>'Bruker data input page'!L1996</f>
        <v>0</v>
      </c>
      <c r="F1319" s="26"/>
      <c r="G1319" s="26" t="str">
        <f>'Bruker data input page'!DK1319</f>
        <v>BHVO-2</v>
      </c>
      <c r="H1319" s="26" t="str">
        <f>'Bruker data input page'!DL1319</f>
        <v>Standard</v>
      </c>
      <c r="I1319" s="26">
        <f>'Bruker data input page'!DM1319</f>
        <v>0</v>
      </c>
      <c r="J1319" s="26">
        <f>'Bruker data input page'!DN1319</f>
        <v>0</v>
      </c>
      <c r="K1319" s="26">
        <f>'Bruker data input page'!DO1319</f>
        <v>0</v>
      </c>
      <c r="L1319" s="26">
        <f>'Bruker data input page'!DP1319</f>
        <v>0</v>
      </c>
      <c r="M1319" s="26">
        <f>'Bruker data input page'!DQ1319</f>
        <v>0</v>
      </c>
      <c r="N1319" s="26">
        <f>'Bruker data input page'!DR1319</f>
        <v>0</v>
      </c>
      <c r="O1319" s="26" t="str">
        <f>'Bruker data input page'!DS1319</f>
        <v/>
      </c>
      <c r="P1319" s="21" t="str">
        <f>'Bruker data input page'!DT1319</f>
        <v>STANDARD</v>
      </c>
      <c r="Q1319" s="21">
        <f>'Bruker data input page'!A1319</f>
        <v>1</v>
      </c>
      <c r="R1319" s="27">
        <f>'Bruker data input page'!B1319</f>
        <v>44745.85</v>
      </c>
      <c r="S1319" s="22">
        <f>'Bruker data input page'!Y1319*Calibrations!H$97+Calibrations!I$97</f>
        <v>55.528795001905884</v>
      </c>
      <c r="T1319" s="23">
        <f>Calibrations!O$97*('Bruker data input page'!AK1319/0.5993)^2+Calibrations!P$97*('Bruker data input page'!AK1319/0.5993)+Calibrations!Q$97</f>
        <v>2.7519541483993466</v>
      </c>
      <c r="U1319" s="22">
        <f>Calibrations!$V$97*'Bruker data input page'!W1319^2+Calibrations!$W$97*'Bruker data input page'!W1319+Calibrations!$X$97</f>
        <v>18.374310675848783</v>
      </c>
      <c r="V1319" s="23">
        <f>('Bruker data input page'!AS1319/0.69943)*Calibrations!AC$97+Calibrations!AD$97</f>
        <v>12.299236009455726</v>
      </c>
      <c r="W1319" s="23">
        <f>'Bruker data input page'!U1319*Calibrations!AQ$97+Calibrations!AR$97</f>
        <v>8.7819676508439386</v>
      </c>
      <c r="X1319" s="23">
        <f>Calibrations!AJ$97*('Bruker data input page'!AQ1319/0.77446)^2+('Bruker data input page'!AQ1319/0.77446)*Calibrations!AK$97+Calibrations!AL$97</f>
        <v>0.1715861428256017</v>
      </c>
      <c r="Y1319" s="23">
        <f>('Bruker data input page'!AI1319/0.7147)*Calibrations!AX$97+Calibrations!AY$97</f>
        <v>11.340013870179028</v>
      </c>
      <c r="Z1319" s="23">
        <f>('Bruker data input page'!AG1319/0.8302)*Calibrations!BE$97+Calibrations!BF$97</f>
        <v>0.62486334514246145</v>
      </c>
      <c r="AA1319" s="23">
        <f>((('Bruker data input page'!AA1319/0.436)^2)*Calibrations!BK$97)+(('Bruker data input page'!AA1319/0.436)*Calibrations!BL$97)+Calibrations!BM$97</f>
        <v>0.20846610554334449</v>
      </c>
      <c r="AB1319" s="24">
        <f>'Bruker data input page'!AM1319*Calibrations!BS$97*10000+Calibrations!BT$97</f>
        <v>351.25675112587498</v>
      </c>
      <c r="AC1319" s="24">
        <f>Calibrations!CA$97*('Bruker data input page'!AO1319*10000)^2+('Bruker data input page'!AO1319*10000)*Calibrations!CB$97+Calibrations!CC$97</f>
        <v>319.89600478519628</v>
      </c>
      <c r="AD1319" s="24">
        <f>'Bruker data input page'!AW1319*10000*Calibrations!CI$97+Calibrations!CJ$97</f>
        <v>128.88561179715981</v>
      </c>
      <c r="AE1319" s="24">
        <f>'Bruker data input page'!AY1319*10000*Calibrations!CP$97+Calibrations!CQ$97</f>
        <v>133.75175878065784</v>
      </c>
      <c r="AF1319" s="24">
        <f>Calibrations!$CW$97*('Bruker data input page'!BA1319*10000)^2+('Bruker data input page'!BA1319*10000)*Calibrations!$CX$97+Calibrations!$CY$97</f>
        <v>116.67421257929506</v>
      </c>
      <c r="AG1319" s="24">
        <f>'Bruker data input page'!BI1319*10000*Calibrations!DD$97+Calibrations!DE$97</f>
        <v>12.071627209184928</v>
      </c>
      <c r="AH1319" s="24">
        <f>('Bruker data input page'!BK1319*10000)*Calibrations!DK$97+Calibrations!DL$97</f>
        <v>350.75936265895376</v>
      </c>
      <c r="AI1319" s="24">
        <f>Calibrations!DR$97*('Bruker data input page'!BM1319*10000)^2+('Bruker data input page'!BM1319*10000)*Calibrations!DS$97+Calibrations!DT$97</f>
        <v>25.480572934039472</v>
      </c>
      <c r="AJ1319" s="24">
        <f>Calibrations!DY$97*('Bruker data input page'!BO1319*10000)^2+Calibrations!DZ$97*('Bruker data input page'!BO1319*10000)+Calibrations!EA$97</f>
        <v>148.31572147775566</v>
      </c>
      <c r="AK1319" s="21"/>
      <c r="AL1319" s="21"/>
    </row>
    <row r="1320" spans="2:38">
      <c r="B1320" s="27">
        <f>'Bruker data input page'!B1997</f>
        <v>0</v>
      </c>
      <c r="C1320" s="21">
        <f>'Bruker data input page'!G1997</f>
        <v>0</v>
      </c>
      <c r="D1320" s="21">
        <f>'Bruker data input page'!H1997</f>
        <v>0</v>
      </c>
      <c r="E1320" s="26">
        <f>'Bruker data input page'!L1997</f>
        <v>0</v>
      </c>
      <c r="F1320" s="26"/>
      <c r="G1320" s="26" t="str">
        <f>'Bruker data input page'!DK1320</f>
        <v>BHVO-2</v>
      </c>
      <c r="H1320" s="26" t="str">
        <f>'Bruker data input page'!DL1320</f>
        <v>Standard</v>
      </c>
      <c r="I1320" s="26">
        <f>'Bruker data input page'!DM1320</f>
        <v>0</v>
      </c>
      <c r="J1320" s="26">
        <f>'Bruker data input page'!DN1320</f>
        <v>0</v>
      </c>
      <c r="K1320" s="26">
        <f>'Bruker data input page'!DO1320</f>
        <v>0</v>
      </c>
      <c r="L1320" s="26">
        <f>'Bruker data input page'!DP1320</f>
        <v>0</v>
      </c>
      <c r="M1320" s="26">
        <f>'Bruker data input page'!DQ1320</f>
        <v>0</v>
      </c>
      <c r="N1320" s="26">
        <f>'Bruker data input page'!DR1320</f>
        <v>0</v>
      </c>
      <c r="O1320" s="26" t="str">
        <f>'Bruker data input page'!DS1320</f>
        <v/>
      </c>
      <c r="P1320" s="21" t="str">
        <f>'Bruker data input page'!DT1320</f>
        <v>std</v>
      </c>
      <c r="Q1320" s="21">
        <f>'Bruker data input page'!A1320</f>
        <v>66</v>
      </c>
      <c r="R1320" s="27">
        <f>'Bruker data input page'!B1320</f>
        <v>44746.681250000001</v>
      </c>
      <c r="S1320" s="22">
        <f>'Bruker data input page'!Y1320*Calibrations!H$97+Calibrations!I$97</f>
        <v>47.04860980927176</v>
      </c>
      <c r="T1320" s="23">
        <f>Calibrations!O$97*('Bruker data input page'!AK1320/0.5993)^2+Calibrations!P$97*('Bruker data input page'!AK1320/0.5993)+Calibrations!Q$97</f>
        <v>2.7726433777005486</v>
      </c>
      <c r="U1320" s="22">
        <f>Calibrations!$V$97*'Bruker data input page'!W1320^2+Calibrations!$W$97*'Bruker data input page'!W1320+Calibrations!$X$97</f>
        <v>14.525156338055268</v>
      </c>
      <c r="V1320" s="23">
        <f>('Bruker data input page'!AS1320/0.69943)*Calibrations!AC$97+Calibrations!AD$97</f>
        <v>12.511802770070375</v>
      </c>
      <c r="W1320" s="23">
        <f>'Bruker data input page'!U1320*Calibrations!AQ$97+Calibrations!AR$97</f>
        <v>5.698265148386306</v>
      </c>
      <c r="X1320" s="23">
        <f>Calibrations!AJ$97*('Bruker data input page'!AQ1320/0.77446)^2+('Bruker data input page'!AQ1320/0.77446)*Calibrations!AK$97+Calibrations!AL$97</f>
        <v>0.17735683992068824</v>
      </c>
      <c r="Y1320" s="23">
        <f>('Bruker data input page'!AI1320/0.7147)*Calibrations!AX$97+Calibrations!AY$97</f>
        <v>11.312761212726123</v>
      </c>
      <c r="Z1320" s="23">
        <f>('Bruker data input page'!AG1320/0.8302)*Calibrations!BE$97+Calibrations!BF$97</f>
        <v>0.58441653555358064</v>
      </c>
      <c r="AA1320" s="23">
        <f>((('Bruker data input page'!AA1320/0.436)^2)*Calibrations!BK$97)+(('Bruker data input page'!AA1320/0.436)*Calibrations!BL$97)+Calibrations!BM$97</f>
        <v>0.18330610271229347</v>
      </c>
      <c r="AB1320" s="24">
        <f>'Bruker data input page'!AM1320*Calibrations!BS$97*10000+Calibrations!BT$97</f>
        <v>261.22266888125904</v>
      </c>
      <c r="AC1320" s="24">
        <f>Calibrations!CA$97*('Bruker data input page'!AO1320*10000)^2+('Bruker data input page'!AO1320*10000)*Calibrations!CB$97+Calibrations!CC$97</f>
        <v>398.83197866255546</v>
      </c>
      <c r="AD1320" s="24">
        <f>'Bruker data input page'!AW1320*10000*Calibrations!CI$97+Calibrations!CJ$97</f>
        <v>122.9544429833316</v>
      </c>
      <c r="AE1320" s="24">
        <f>'Bruker data input page'!AY1320*10000*Calibrations!CP$97+Calibrations!CQ$97</f>
        <v>132.72379751225498</v>
      </c>
      <c r="AF1320" s="24">
        <f>Calibrations!$CW$97*('Bruker data input page'!BA1320*10000)^2+('Bruker data input page'!BA1320*10000)*Calibrations!$CX$97+Calibrations!$CY$97</f>
        <v>107.2778143866684</v>
      </c>
      <c r="AG1320" s="24">
        <f>'Bruker data input page'!BI1320*10000*Calibrations!DD$97+Calibrations!DE$97</f>
        <v>9.8114740830842848</v>
      </c>
      <c r="AH1320" s="24">
        <f>('Bruker data input page'!BK1320*10000)*Calibrations!DK$97+Calibrations!DL$97</f>
        <v>382.54104621352633</v>
      </c>
      <c r="AI1320" s="24">
        <f>Calibrations!DR$97*('Bruker data input page'!BM1320*10000)^2+('Bruker data input page'!BM1320*10000)*Calibrations!DS$97+Calibrations!DT$97</f>
        <v>25.480572934039472</v>
      </c>
      <c r="AJ1320" s="24">
        <f>Calibrations!DY$97*('Bruker data input page'!BO1320*10000)^2+Calibrations!DZ$97*('Bruker data input page'!BO1320*10000)+Calibrations!EA$97</f>
        <v>177.86784469599075</v>
      </c>
      <c r="AK1320" s="21"/>
      <c r="AL1320" s="21"/>
    </row>
    <row r="1321" spans="2:38">
      <c r="B1321" s="27">
        <f>'Bruker data input page'!B1998</f>
        <v>0</v>
      </c>
      <c r="C1321" s="21">
        <f>'Bruker data input page'!G1998</f>
        <v>0</v>
      </c>
      <c r="D1321" s="21">
        <f>'Bruker data input page'!H1998</f>
        <v>0</v>
      </c>
      <c r="E1321" s="26">
        <f>'Bruker data input page'!L1998</f>
        <v>0</v>
      </c>
      <c r="F1321" s="26"/>
      <c r="G1321" s="26" t="str">
        <f>'Bruker data input page'!DK1321</f>
        <v>BHVO-2</v>
      </c>
      <c r="H1321" s="26" t="str">
        <f>'Bruker data input page'!DL1321</f>
        <v>Standard</v>
      </c>
      <c r="I1321" s="26">
        <f>'Bruker data input page'!DM1321</f>
        <v>0</v>
      </c>
      <c r="J1321" s="26">
        <f>'Bruker data input page'!DN1321</f>
        <v>0</v>
      </c>
      <c r="K1321" s="26">
        <f>'Bruker data input page'!DO1321</f>
        <v>0</v>
      </c>
      <c r="L1321" s="26">
        <f>'Bruker data input page'!DP1321</f>
        <v>0</v>
      </c>
      <c r="M1321" s="26">
        <f>'Bruker data input page'!DQ1321</f>
        <v>0</v>
      </c>
      <c r="N1321" s="26">
        <f>'Bruker data input page'!DR1321</f>
        <v>0</v>
      </c>
      <c r="O1321" s="26" t="str">
        <f>'Bruker data input page'!DS1321</f>
        <v/>
      </c>
      <c r="P1321" s="21" t="str">
        <f>'Bruker data input page'!DT1321</f>
        <v>std</v>
      </c>
      <c r="Q1321" s="21">
        <f>'Bruker data input page'!A1321</f>
        <v>67</v>
      </c>
      <c r="R1321" s="27">
        <f>'Bruker data input page'!B1321</f>
        <v>44746.682638888888</v>
      </c>
      <c r="S1321" s="22">
        <f>'Bruker data input page'!Y1321*Calibrations!H$97+Calibrations!I$97</f>
        <v>46.988727033753186</v>
      </c>
      <c r="T1321" s="23">
        <f>Calibrations!O$97*('Bruker data input page'!AK1321/0.5993)^2+Calibrations!P$97*('Bruker data input page'!AK1321/0.5993)+Calibrations!Q$97</f>
        <v>2.7735756400723308</v>
      </c>
      <c r="U1321" s="22">
        <f>Calibrations!$V$97*'Bruker data input page'!W1321^2+Calibrations!$W$97*'Bruker data input page'!W1321+Calibrations!$X$97</f>
        <v>14.045808762684782</v>
      </c>
      <c r="V1321" s="23">
        <f>('Bruker data input page'!AS1321/0.69943)*Calibrations!AC$97+Calibrations!AD$97</f>
        <v>12.527201986986945</v>
      </c>
      <c r="W1321" s="23">
        <f>'Bruker data input page'!U1321*Calibrations!AQ$97+Calibrations!AR$97</f>
        <v>5.9180877029502144</v>
      </c>
      <c r="X1321" s="23">
        <f>Calibrations!AJ$97*('Bruker data input page'!AQ1321/0.77446)^2+('Bruker data input page'!AQ1321/0.77446)*Calibrations!AK$97+Calibrations!AL$97</f>
        <v>0.17333157863679211</v>
      </c>
      <c r="Y1321" s="23">
        <f>('Bruker data input page'!AI1321/0.7147)*Calibrations!AX$97+Calibrations!AY$97</f>
        <v>11.28368156147749</v>
      </c>
      <c r="Z1321" s="23">
        <f>('Bruker data input page'!AG1321/0.8302)*Calibrations!BE$97+Calibrations!BF$97</f>
        <v>0.57204101918683359</v>
      </c>
      <c r="AA1321" s="23">
        <f>((('Bruker data input page'!AA1321/0.436)^2)*Calibrations!BK$97)+(('Bruker data input page'!AA1321/0.436)*Calibrations!BL$97)+Calibrations!BM$97</f>
        <v>0.22233334310771607</v>
      </c>
      <c r="AB1321" s="24">
        <f>'Bruker data input page'!AM1321*Calibrations!BS$97*10000+Calibrations!BT$97</f>
        <v>270.654810830695</v>
      </c>
      <c r="AC1321" s="24">
        <f>Calibrations!CA$97*('Bruker data input page'!AO1321*10000)^2+('Bruker data input page'!AO1321*10000)*Calibrations!CB$97+Calibrations!CC$97</f>
        <v>380.73616492351277</v>
      </c>
      <c r="AD1321" s="24">
        <f>'Bruker data input page'!AW1321*10000*Calibrations!CI$97+Calibrations!CJ$97</f>
        <v>121.96591484769357</v>
      </c>
      <c r="AE1321" s="24">
        <f>'Bruker data input page'!AY1321*10000*Calibrations!CP$97+Calibrations!CQ$97</f>
        <v>114.22049468100339</v>
      </c>
      <c r="AF1321" s="24">
        <f>Calibrations!$CW$97*('Bruker data input page'!BA1321*10000)^2+('Bruker data input page'!BA1321*10000)*Calibrations!$CX$97+Calibrations!$CY$97</f>
        <v>104.86939769328701</v>
      </c>
      <c r="AG1321" s="24">
        <f>'Bruker data input page'!BI1321*10000*Calibrations!DD$97+Calibrations!DE$97</f>
        <v>6.421244393933315</v>
      </c>
      <c r="AH1321" s="24">
        <f>('Bruker data input page'!BK1321*10000)*Calibrations!DK$97+Calibrations!DL$97</f>
        <v>381.54786860244593</v>
      </c>
      <c r="AI1321" s="24">
        <f>Calibrations!DR$97*('Bruker data input page'!BM1321*10000)^2+('Bruker data input page'!BM1321*10000)*Calibrations!DS$97+Calibrations!DT$97</f>
        <v>25.480572934039472</v>
      </c>
      <c r="AJ1321" s="24">
        <f>Calibrations!DY$97*('Bruker data input page'!BO1321*10000)^2+Calibrations!DZ$97*('Bruker data input page'!BO1321*10000)+Calibrations!EA$97</f>
        <v>177.05236812075842</v>
      </c>
      <c r="AK1321" s="21"/>
      <c r="AL1321" s="21"/>
    </row>
    <row r="1322" spans="2:38">
      <c r="B1322" s="27">
        <f>'Bruker data input page'!B1999</f>
        <v>0</v>
      </c>
      <c r="C1322" s="21">
        <f>'Bruker data input page'!G1999</f>
        <v>0</v>
      </c>
      <c r="D1322" s="21">
        <f>'Bruker data input page'!H1999</f>
        <v>0</v>
      </c>
      <c r="E1322" s="26">
        <f>'Bruker data input page'!L1999</f>
        <v>0</v>
      </c>
      <c r="F1322" s="26"/>
      <c r="G1322" s="26" t="str">
        <f>'Bruker data input page'!DK1322</f>
        <v>BHVO-2</v>
      </c>
      <c r="H1322" s="26" t="str">
        <f>'Bruker data input page'!DL1322</f>
        <v>Standard</v>
      </c>
      <c r="I1322" s="26">
        <f>'Bruker data input page'!DM1322</f>
        <v>0</v>
      </c>
      <c r="J1322" s="26">
        <f>'Bruker data input page'!DN1322</f>
        <v>0</v>
      </c>
      <c r="K1322" s="26">
        <f>'Bruker data input page'!DO1322</f>
        <v>0</v>
      </c>
      <c r="L1322" s="26">
        <f>'Bruker data input page'!DP1322</f>
        <v>0</v>
      </c>
      <c r="M1322" s="26">
        <f>'Bruker data input page'!DQ1322</f>
        <v>0</v>
      </c>
      <c r="N1322" s="26">
        <f>'Bruker data input page'!DR1322</f>
        <v>0</v>
      </c>
      <c r="O1322" s="26" t="str">
        <f>'Bruker data input page'!DS1322</f>
        <v/>
      </c>
      <c r="P1322" s="21" t="str">
        <f>'Bruker data input page'!DT1322</f>
        <v>std</v>
      </c>
      <c r="Q1322" s="21">
        <f>'Bruker data input page'!A1322</f>
        <v>68</v>
      </c>
      <c r="R1322" s="27">
        <f>'Bruker data input page'!B1322</f>
        <v>44746.684027777781</v>
      </c>
      <c r="S1322" s="22">
        <f>'Bruker data input page'!Y1322*Calibrations!H$97+Calibrations!I$97</f>
        <v>47.252258772047256</v>
      </c>
      <c r="T1322" s="23">
        <f>Calibrations!O$97*('Bruker data input page'!AK1322/0.5993)^2+Calibrations!P$97*('Bruker data input page'!AK1322/0.5993)+Calibrations!Q$97</f>
        <v>2.775595220150437</v>
      </c>
      <c r="U1322" s="22">
        <f>Calibrations!$V$97*'Bruker data input page'!W1322^2+Calibrations!$W$97*'Bruker data input page'!W1322+Calibrations!$X$97</f>
        <v>14.022053946740293</v>
      </c>
      <c r="V1322" s="23">
        <f>('Bruker data input page'!AS1322/0.69943)*Calibrations!AC$97+Calibrations!AD$97</f>
        <v>12.531375606525078</v>
      </c>
      <c r="W1322" s="23">
        <f>'Bruker data input page'!U1322*Calibrations!AQ$97+Calibrations!AR$97</f>
        <v>5.5886438744744895</v>
      </c>
      <c r="X1322" s="23">
        <f>Calibrations!AJ$97*('Bruker data input page'!AQ1322/0.77446)^2+('Bruker data input page'!AQ1322/0.77446)*Calibrations!AK$97+Calibrations!AL$97</f>
        <v>0.17119342397596266</v>
      </c>
      <c r="Y1322" s="23">
        <f>('Bruker data input page'!AI1322/0.7147)*Calibrations!AX$97+Calibrations!AY$97</f>
        <v>11.331031150683376</v>
      </c>
      <c r="Z1322" s="23">
        <f>('Bruker data input page'!AG1322/0.8302)*Calibrations!BE$97+Calibrations!BF$97</f>
        <v>0.58019074947713034</v>
      </c>
      <c r="AA1322" s="23">
        <f>((('Bruker data input page'!AA1322/0.436)^2)*Calibrations!BK$97)+(('Bruker data input page'!AA1322/0.436)*Calibrations!BL$97)+Calibrations!BM$97</f>
        <v>0.21807796983897038</v>
      </c>
      <c r="AB1322" s="24" t="e">
        <f>'Bruker data input page'!AM1322*Calibrations!BS$97*10000+Calibrations!BT$97</f>
        <v>#VALUE!</v>
      </c>
      <c r="AC1322" s="24">
        <f>Calibrations!CA$97*('Bruker data input page'!AO1322*10000)^2+('Bruker data input page'!AO1322*10000)*Calibrations!CB$97+Calibrations!CC$97</f>
        <v>346.57518591698965</v>
      </c>
      <c r="AD1322" s="24">
        <f>'Bruker data input page'!AW1322*10000*Calibrations!CI$97+Calibrations!CJ$97</f>
        <v>116.03474603386537</v>
      </c>
      <c r="AE1322" s="24">
        <f>'Bruker data input page'!AY1322*10000*Calibrations!CP$97+Calibrations!CQ$97</f>
        <v>111.13661087579482</v>
      </c>
      <c r="AF1322" s="24">
        <f>Calibrations!$CW$97*('Bruker data input page'!BA1322*10000)^2+('Bruker data input page'!BA1322*10000)*Calibrations!$CX$97+Calibrations!$CY$97</f>
        <v>94.998462338862666</v>
      </c>
      <c r="AG1322" s="24">
        <f>'Bruker data input page'!BI1322*10000*Calibrations!DD$97+Calibrations!DE$97</f>
        <v>10.941550646134607</v>
      </c>
      <c r="AH1322" s="24">
        <f>('Bruker data input page'!BK1322*10000)*Calibrations!DK$97+Calibrations!DL$97</f>
        <v>390.48646710216946</v>
      </c>
      <c r="AI1322" s="24">
        <f>Calibrations!DR$97*('Bruker data input page'!BM1322*10000)^2+('Bruker data input page'!BM1322*10000)*Calibrations!DS$97+Calibrations!DT$97</f>
        <v>23.356566416034262</v>
      </c>
      <c r="AJ1322" s="24">
        <f>Calibrations!DY$97*('Bruker data input page'!BO1322*10000)^2+Calibrations!DZ$97*('Bruker data input page'!BO1322*10000)+Calibrations!EA$97</f>
        <v>169.6991527643909</v>
      </c>
      <c r="AK1322" s="21"/>
      <c r="AL1322" s="21"/>
    </row>
    <row r="1323" spans="2:38">
      <c r="B1323" s="27">
        <f>'Bruker data input page'!B2000</f>
        <v>0</v>
      </c>
      <c r="C1323" s="21">
        <f>'Bruker data input page'!G2000</f>
        <v>0</v>
      </c>
      <c r="D1323" s="21">
        <f>'Bruker data input page'!H2000</f>
        <v>0</v>
      </c>
      <c r="E1323" s="26">
        <f>'Bruker data input page'!L2000</f>
        <v>0</v>
      </c>
      <c r="F1323" s="26"/>
      <c r="G1323" s="26" t="str">
        <f>'Bruker data input page'!DK1323</f>
        <v>BHVO-2</v>
      </c>
      <c r="H1323" s="26" t="str">
        <f>'Bruker data input page'!DL1323</f>
        <v>Standard</v>
      </c>
      <c r="I1323" s="26">
        <f>'Bruker data input page'!DM1323</f>
        <v>0</v>
      </c>
      <c r="J1323" s="26">
        <f>'Bruker data input page'!DN1323</f>
        <v>0</v>
      </c>
      <c r="K1323" s="26">
        <f>'Bruker data input page'!DO1323</f>
        <v>0</v>
      </c>
      <c r="L1323" s="26">
        <f>'Bruker data input page'!DP1323</f>
        <v>0</v>
      </c>
      <c r="M1323" s="26">
        <f>'Bruker data input page'!DQ1323</f>
        <v>0</v>
      </c>
      <c r="N1323" s="26">
        <f>'Bruker data input page'!DR1323</f>
        <v>0</v>
      </c>
      <c r="O1323" s="26" t="str">
        <f>'Bruker data input page'!DS1323</f>
        <v/>
      </c>
      <c r="P1323" s="21" t="str">
        <f>'Bruker data input page'!DT1323</f>
        <v>STD</v>
      </c>
      <c r="Q1323" s="21">
        <f>'Bruker data input page'!A1323</f>
        <v>87</v>
      </c>
      <c r="R1323" s="27">
        <f>'Bruker data input page'!B1323</f>
        <v>44746.780555555553</v>
      </c>
      <c r="S1323" s="22">
        <f>'Bruker data input page'!Y1323*Calibrations!H$97+Calibrations!I$97</f>
        <v>46.108070025531532</v>
      </c>
      <c r="T1323" s="23">
        <f>Calibrations!O$97*('Bruker data input page'!AK1323/0.5993)^2+Calibrations!P$97*('Bruker data input page'!AK1323/0.5993)+Calibrations!Q$97</f>
        <v>2.76129334042807</v>
      </c>
      <c r="U1323" s="22">
        <f>Calibrations!$V$97*'Bruker data input page'!W1323^2+Calibrations!$W$97*'Bruker data input page'!W1323+Calibrations!$X$97</f>
        <v>13.11463657459006</v>
      </c>
      <c r="V1323" s="23">
        <f>('Bruker data input page'!AS1323/0.69943)*Calibrations!AC$97+Calibrations!AD$97</f>
        <v>12.479709075001272</v>
      </c>
      <c r="W1323" s="23">
        <f>'Bruker data input page'!U1323*Calibrations!AQ$97+Calibrations!AR$97</f>
        <v>5.575883726188458</v>
      </c>
      <c r="X1323" s="23">
        <f>Calibrations!AJ$97*('Bruker data input page'!AQ1323/0.77446)^2+('Bruker data input page'!AQ1323/0.77446)*Calibrations!AK$97+Calibrations!AL$97</f>
        <v>0.17844383696410149</v>
      </c>
      <c r="Y1323" s="23">
        <f>('Bruker data input page'!AI1323/0.7147)*Calibrations!AX$97+Calibrations!AY$97</f>
        <v>11.162643222510678</v>
      </c>
      <c r="Z1323" s="23">
        <f>('Bruker data input page'!AG1323/0.8302)*Calibrations!BE$97+Calibrations!BF$97</f>
        <v>0.55906181909487929</v>
      </c>
      <c r="AA1323" s="23">
        <f>((('Bruker data input page'!AA1323/0.436)^2)*Calibrations!BK$97)+(('Bruker data input page'!AA1323/0.436)*Calibrations!BL$97)+Calibrations!BM$97</f>
        <v>0.18149568527937565</v>
      </c>
      <c r="AB1323" s="24" t="e">
        <f>'Bruker data input page'!AM1323*Calibrations!BS$97*10000+Calibrations!BT$97</f>
        <v>#VALUE!</v>
      </c>
      <c r="AC1323" s="24">
        <f>Calibrations!CA$97*('Bruker data input page'!AO1323*10000)^2+('Bruker data input page'!AO1323*10000)*Calibrations!CB$97+Calibrations!CC$97</f>
        <v>399.41537917528126</v>
      </c>
      <c r="AD1323" s="24">
        <f>'Bruker data input page'!AW1323*10000*Calibrations!CI$97+Calibrations!CJ$97</f>
        <v>124.93149925460766</v>
      </c>
      <c r="AE1323" s="24">
        <f>'Bruker data input page'!AY1323*10000*Calibrations!CP$97+Calibrations!CQ$97</f>
        <v>121.41622355982346</v>
      </c>
      <c r="AF1323" s="24">
        <f>Calibrations!$CW$97*('Bruker data input page'!BA1323*10000)^2+('Bruker data input page'!BA1323*10000)*Calibrations!$CX$97+Calibrations!$CY$97</f>
        <v>99.981383732254599</v>
      </c>
      <c r="AG1323" s="24">
        <f>'Bruker data input page'!BI1323*10000*Calibrations!DD$97+Calibrations!DE$97</f>
        <v>9.8114740830842848</v>
      </c>
      <c r="AH1323" s="24">
        <f>('Bruker data input page'!BK1323*10000)*Calibrations!DK$97+Calibrations!DL$97</f>
        <v>389.49328949108906</v>
      </c>
      <c r="AI1323" s="24">
        <f>Calibrations!DR$97*('Bruker data input page'!BM1323*10000)^2+('Bruker data input page'!BM1323*10000)*Calibrations!DS$97+Calibrations!DT$97</f>
        <v>23.356566416034262</v>
      </c>
      <c r="AJ1323" s="24">
        <f>Calibrations!DY$97*('Bruker data input page'!BO1323*10000)^2+Calibrations!DZ$97*('Bruker data input page'!BO1323*10000)+Calibrations!EA$97</f>
        <v>187.62942488803279</v>
      </c>
      <c r="AK1323" s="21"/>
      <c r="AL1323" s="21"/>
    </row>
    <row r="1324" spans="2:38">
      <c r="B1324" s="27">
        <f>'Bruker data input page'!B2001</f>
        <v>0</v>
      </c>
      <c r="C1324" s="21">
        <f>'Bruker data input page'!G2001</f>
        <v>0</v>
      </c>
      <c r="D1324" s="21">
        <f>'Bruker data input page'!H2001</f>
        <v>0</v>
      </c>
      <c r="E1324" s="26">
        <f>'Bruker data input page'!L2001</f>
        <v>0</v>
      </c>
      <c r="F1324" s="26"/>
      <c r="G1324" s="26" t="str">
        <f>'Bruker data input page'!DK1324</f>
        <v>BHVO-2</v>
      </c>
      <c r="H1324" s="26" t="str">
        <f>'Bruker data input page'!DL1324</f>
        <v>Standard</v>
      </c>
      <c r="I1324" s="26">
        <f>'Bruker data input page'!DM1324</f>
        <v>0</v>
      </c>
      <c r="J1324" s="26">
        <f>'Bruker data input page'!DN1324</f>
        <v>0</v>
      </c>
      <c r="K1324" s="26">
        <f>'Bruker data input page'!DO1324</f>
        <v>0</v>
      </c>
      <c r="L1324" s="26">
        <f>'Bruker data input page'!DP1324</f>
        <v>0</v>
      </c>
      <c r="M1324" s="26">
        <f>'Bruker data input page'!DQ1324</f>
        <v>0</v>
      </c>
      <c r="N1324" s="26">
        <f>'Bruker data input page'!DR1324</f>
        <v>0</v>
      </c>
      <c r="O1324" s="26">
        <f>'Bruker data input page'!DS1324</f>
        <v>0</v>
      </c>
      <c r="P1324" s="21" t="str">
        <f>'Bruker data input page'!DT1324</f>
        <v>STD</v>
      </c>
      <c r="Q1324" s="21">
        <f>'Bruker data input page'!A1324</f>
        <v>88</v>
      </c>
      <c r="R1324" s="27">
        <f>'Bruker data input page'!B1324</f>
        <v>44753.890972222223</v>
      </c>
      <c r="S1324" s="22">
        <f>'Bruker data input page'!Y1324*Calibrations!H$97+Calibrations!I$97</f>
        <v>44.79195592946148</v>
      </c>
      <c r="T1324" s="23">
        <f>Calibrations!O$97*('Bruker data input page'!AK1324/0.5993)^2+Calibrations!P$97*('Bruker data input page'!AK1324/0.5993)+Calibrations!Q$97</f>
        <v>2.782427455182523</v>
      </c>
      <c r="U1324" s="22">
        <f>Calibrations!$V$97*'Bruker data input page'!W1324^2+Calibrations!$W$97*'Bruker data input page'!W1324+Calibrations!$X$97</f>
        <v>13.008535167922128</v>
      </c>
      <c r="V1324" s="23">
        <f>('Bruker data input page'!AS1324/0.69943)*Calibrations!AC$97+Calibrations!AD$97</f>
        <v>12.618589863080583</v>
      </c>
      <c r="W1324" s="23">
        <f>'Bruker data input page'!U1324*Calibrations!AQ$97+Calibrations!AR$97</f>
        <v>6.2479182025861215</v>
      </c>
      <c r="X1324" s="23">
        <f>Calibrations!AJ$97*('Bruker data input page'!AQ1324/0.77446)^2+('Bruker data input page'!AQ1324/0.77446)*Calibrations!AK$97+Calibrations!AL$97</f>
        <v>0.18446867747000717</v>
      </c>
      <c r="Y1324" s="23">
        <f>('Bruker data input page'!AI1324/0.7147)*Calibrations!AX$97+Calibrations!AY$97</f>
        <v>11.211210807580379</v>
      </c>
      <c r="Z1324" s="23">
        <f>('Bruker data input page'!AG1324/0.8302)*Calibrations!BE$97+Calibrations!BF$97</f>
        <v>0.57792693550760343</v>
      </c>
      <c r="AA1324" s="23">
        <f>((('Bruker data input page'!AA1324/0.436)^2)*Calibrations!BK$97)+(('Bruker data input page'!AA1324/0.436)*Calibrations!BL$97)+Calibrations!BM$97</f>
        <v>0.20596571592354246</v>
      </c>
      <c r="AB1324" s="24" t="e">
        <f>'Bruker data input page'!AM1324*Calibrations!BS$97*10000+Calibrations!BT$97</f>
        <v>#VALUE!</v>
      </c>
      <c r="AC1324" s="24">
        <f>Calibrations!CA$97*('Bruker data input page'!AO1324*10000)^2+('Bruker data input page'!AO1324*10000)*Calibrations!CB$97+Calibrations!CC$97</f>
        <v>375.3436980696174</v>
      </c>
      <c r="AD1324" s="24">
        <f>'Bruker data input page'!AW1324*10000*Calibrations!CI$97+Calibrations!CJ$97</f>
        <v>115.04621789822735</v>
      </c>
      <c r="AE1324" s="24">
        <f>'Bruker data input page'!AY1324*10000*Calibrations!CP$97+Calibrations!CQ$97</f>
        <v>133.75175878065784</v>
      </c>
      <c r="AF1324" s="24">
        <f>Calibrations!$CW$97*('Bruker data input page'!BA1324*10000)^2+('Bruker data input page'!BA1324*10000)*Calibrations!$CX$97+Calibrations!$CY$97</f>
        <v>104.86939769328701</v>
      </c>
      <c r="AG1324" s="24">
        <f>'Bruker data input page'!BI1324*10000*Calibrations!DD$97+Calibrations!DE$97</f>
        <v>8.6813975200339613</v>
      </c>
      <c r="AH1324" s="24">
        <f>('Bruker data input page'!BK1324*10000)*Calibrations!DK$97+Calibrations!DL$97</f>
        <v>395.45235515757139</v>
      </c>
      <c r="AI1324" s="24">
        <f>Calibrations!DR$97*('Bruker data input page'!BM1324*10000)^2+('Bruker data input page'!BM1324*10000)*Calibrations!DS$97+Calibrations!DT$97</f>
        <v>27.603420073396141</v>
      </c>
      <c r="AJ1324" s="24">
        <f>Calibrations!DY$97*('Bruker data input page'!BO1324*10000)^2+Calibrations!DZ$97*('Bruker data input page'!BO1324*10000)+Calibrations!EA$97</f>
        <v>190.87338189122795</v>
      </c>
      <c r="AK1324" s="21"/>
      <c r="AL1324" s="21"/>
    </row>
    <row r="1325" spans="2:38">
      <c r="B1325" s="27">
        <f>'Bruker data input page'!B2002</f>
        <v>0</v>
      </c>
      <c r="C1325" s="21">
        <f>'Bruker data input page'!G2002</f>
        <v>0</v>
      </c>
      <c r="D1325" s="21">
        <f>'Bruker data input page'!H2002</f>
        <v>0</v>
      </c>
      <c r="E1325" s="26">
        <f>'Bruker data input page'!L2002</f>
        <v>0</v>
      </c>
      <c r="F1325" s="26"/>
      <c r="G1325" s="26" t="str">
        <f>'Bruker data input page'!DK1325</f>
        <v>BHVO-2</v>
      </c>
      <c r="H1325" s="26" t="str">
        <f>'Bruker data input page'!DL1325</f>
        <v>Standard</v>
      </c>
      <c r="I1325" s="26">
        <f>'Bruker data input page'!DM1325</f>
        <v>0</v>
      </c>
      <c r="J1325" s="26">
        <f>'Bruker data input page'!DN1325</f>
        <v>0</v>
      </c>
      <c r="K1325" s="26">
        <f>'Bruker data input page'!DO1325</f>
        <v>0</v>
      </c>
      <c r="L1325" s="26">
        <f>'Bruker data input page'!DP1325</f>
        <v>0</v>
      </c>
      <c r="M1325" s="26">
        <f>'Bruker data input page'!DQ1325</f>
        <v>0</v>
      </c>
      <c r="N1325" s="26">
        <f>'Bruker data input page'!DR1325</f>
        <v>0</v>
      </c>
      <c r="O1325" s="26">
        <f>'Bruker data input page'!DS1325</f>
        <v>0</v>
      </c>
      <c r="P1325" s="21" t="str">
        <f>'Bruker data input page'!DT1325</f>
        <v/>
      </c>
      <c r="Q1325" s="21">
        <f>'Bruker data input page'!A1325</f>
        <v>150</v>
      </c>
      <c r="R1325" s="27">
        <f>'Bruker data input page'!B1325</f>
        <v>44754.65902777778</v>
      </c>
      <c r="S1325" s="22">
        <f>'Bruker data input page'!Y1325*Calibrations!H$97+Calibrations!I$97</f>
        <v>44.903879688466439</v>
      </c>
      <c r="T1325" s="23">
        <f>Calibrations!O$97*('Bruker data input page'!AK1325/0.5993)^2+Calibrations!P$97*('Bruker data input page'!AK1325/0.5993)+Calibrations!Q$97</f>
        <v>2.8002606161603669</v>
      </c>
      <c r="U1325" s="22">
        <f>Calibrations!$V$97*'Bruker data input page'!W1325^2+Calibrations!$W$97*'Bruker data input page'!W1325+Calibrations!$X$97</f>
        <v>13.119554032875572</v>
      </c>
      <c r="V1325" s="23">
        <f>('Bruker data input page'!AS1325/0.69943)*Calibrations!AC$97+Calibrations!AD$97</f>
        <v>12.648668707338173</v>
      </c>
      <c r="W1325" s="23">
        <f>'Bruker data input page'!U1325*Calibrations!AQ$97+Calibrations!AR$97</f>
        <v>5.7044518869492311</v>
      </c>
      <c r="X1325" s="23">
        <f>Calibrations!AJ$97*('Bruker data input page'!AQ1325/0.77446)^2+('Bruker data input page'!AQ1325/0.77446)*Calibrations!AK$97+Calibrations!AL$97</f>
        <v>0.18048293431546819</v>
      </c>
      <c r="Y1325" s="23">
        <f>('Bruker data input page'!AI1325/0.7147)*Calibrations!AX$97+Calibrations!AY$97</f>
        <v>11.266477369901075</v>
      </c>
      <c r="Z1325" s="23">
        <f>('Bruker data input page'!AG1325/0.8302)*Calibrations!BE$97+Calibrations!BF$97</f>
        <v>0.58200180065275198</v>
      </c>
      <c r="AA1325" s="23">
        <f>((('Bruker data input page'!AA1325/0.436)^2)*Calibrations!BK$97)+(('Bruker data input page'!AA1325/0.436)*Calibrations!BL$97)+Calibrations!BM$97</f>
        <v>0.12262781152759029</v>
      </c>
      <c r="AB1325" s="24" t="e">
        <f>'Bruker data input page'!AM1325*Calibrations!BS$97*10000+Calibrations!BT$97</f>
        <v>#VALUE!</v>
      </c>
      <c r="AC1325" s="24">
        <f>Calibrations!CA$97*('Bruker data input page'!AO1325*10000)^2+('Bruker data input page'!AO1325*10000)*Calibrations!CB$97+Calibrations!CC$97</f>
        <v>350.49348407118953</v>
      </c>
      <c r="AD1325" s="24">
        <f>'Bruker data input page'!AW1325*10000*Calibrations!CI$97+Calibrations!CJ$97</f>
        <v>132.83972433971189</v>
      </c>
      <c r="AE1325" s="24">
        <f>'Bruker data input page'!AY1325*10000*Calibrations!CP$97+Calibrations!CQ$97</f>
        <v>134.7797200490607</v>
      </c>
      <c r="AF1325" s="24">
        <f>Calibrations!$CW$97*('Bruker data input page'!BA1325*10000)^2+('Bruker data input page'!BA1325*10000)*Calibrations!$CX$97+Calibrations!$CY$97</f>
        <v>108.47312516157537</v>
      </c>
      <c r="AG1325" s="24">
        <f>'Bruker data input page'!BI1325*10000*Calibrations!DD$97+Calibrations!DE$97</f>
        <v>7.5513209569836386</v>
      </c>
      <c r="AH1325" s="24">
        <f>('Bruker data input page'!BK1325*10000)*Calibrations!DK$97+Calibrations!DL$97</f>
        <v>398.43188799081258</v>
      </c>
      <c r="AI1325" s="24">
        <f>Calibrations!DR$97*('Bruker data input page'!BM1325*10000)^2+('Bruker data input page'!BM1325*10000)*Calibrations!DS$97+Calibrations!DT$97</f>
        <v>27.603420073396141</v>
      </c>
      <c r="AJ1325" s="24">
        <f>Calibrations!DY$97*('Bruker data input page'!BO1325*10000)^2+Calibrations!DZ$97*('Bruker data input page'!BO1325*10000)+Calibrations!EA$97</f>
        <v>187.62942488803279</v>
      </c>
      <c r="AK1325" s="21"/>
      <c r="AL1325" s="21"/>
    </row>
    <row r="1326" spans="2:38">
      <c r="B1326" s="27">
        <f>'Bruker data input page'!B2003</f>
        <v>0</v>
      </c>
      <c r="C1326" s="21">
        <f>'Bruker data input page'!G2003</f>
        <v>0</v>
      </c>
      <c r="D1326" s="21">
        <f>'Bruker data input page'!H2003</f>
        <v>0</v>
      </c>
      <c r="E1326" s="26">
        <f>'Bruker data input page'!L2003</f>
        <v>0</v>
      </c>
      <c r="F1326" s="26"/>
      <c r="G1326" s="26" t="str">
        <f>'Bruker data input page'!DK1326</f>
        <v>BHVO-2</v>
      </c>
      <c r="H1326" s="26" t="str">
        <f>'Bruker data input page'!DL1326</f>
        <v>Standard</v>
      </c>
      <c r="I1326" s="26">
        <f>'Bruker data input page'!DM1326</f>
        <v>0</v>
      </c>
      <c r="J1326" s="26">
        <f>'Bruker data input page'!DN1326</f>
        <v>0</v>
      </c>
      <c r="K1326" s="26">
        <f>'Bruker data input page'!DO1326</f>
        <v>0</v>
      </c>
      <c r="L1326" s="26">
        <f>'Bruker data input page'!DP1326</f>
        <v>0</v>
      </c>
      <c r="M1326" s="26">
        <f>'Bruker data input page'!DQ1326</f>
        <v>0</v>
      </c>
      <c r="N1326" s="26">
        <f>'Bruker data input page'!DR1326</f>
        <v>0</v>
      </c>
      <c r="O1326" s="26">
        <f>'Bruker data input page'!DS1326</f>
        <v>0</v>
      </c>
      <c r="P1326" s="21" t="str">
        <f>'Bruker data input page'!DT1326</f>
        <v/>
      </c>
      <c r="Q1326" s="21">
        <f>'Bruker data input page'!A1326</f>
        <v>151</v>
      </c>
      <c r="R1326" s="27">
        <f>'Bruker data input page'!B1326</f>
        <v>44754.660416666666</v>
      </c>
      <c r="S1326" s="22">
        <f>'Bruker data input page'!Y1326*Calibrations!H$97+Calibrations!I$97</f>
        <v>44.795876825477578</v>
      </c>
      <c r="T1326" s="23">
        <f>Calibrations!O$97*('Bruker data input page'!AK1326/0.5993)^2+Calibrations!P$97*('Bruker data input page'!AK1326/0.5993)+Calibrations!Q$97</f>
        <v>2.7943717307219518</v>
      </c>
      <c r="U1326" s="22">
        <f>Calibrations!$V$97*'Bruker data input page'!W1326^2+Calibrations!$W$97*'Bruker data input page'!W1326+Calibrations!$X$97</f>
        <v>12.809206363152333</v>
      </c>
      <c r="V1326" s="23">
        <f>('Bruker data input page'!AS1326/0.69943)*Calibrations!AC$97+Calibrations!AD$97</f>
        <v>12.724225612769922</v>
      </c>
      <c r="W1326" s="23">
        <f>'Bruker data input page'!U1326*Calibrations!AQ$97+Calibrations!AR$97</f>
        <v>5.3127540016840795</v>
      </c>
      <c r="X1326" s="23">
        <f>Calibrations!AJ$97*('Bruker data input page'!AQ1326/0.77446)^2+('Bruker data input page'!AQ1326/0.77446)*Calibrations!AK$97+Calibrations!AL$97</f>
        <v>0.17924868067266381</v>
      </c>
      <c r="Y1326" s="23">
        <f>('Bruker data input page'!AI1326/0.7147)*Calibrations!AX$97+Calibrations!AY$97</f>
        <v>11.217605285865417</v>
      </c>
      <c r="Z1326" s="23">
        <f>('Bruker data input page'!AG1326/0.8302)*Calibrations!BE$97+Calibrations!BF$97</f>
        <v>0.56283484237742409</v>
      </c>
      <c r="AA1326" s="23">
        <f>((('Bruker data input page'!AA1326/0.436)^2)*Calibrations!BK$97)+(('Bruker data input page'!AA1326/0.436)*Calibrations!BL$97)+Calibrations!BM$97</f>
        <v>0.18656039390203039</v>
      </c>
      <c r="AB1326" s="24" t="e">
        <f>'Bruker data input page'!AM1326*Calibrations!BS$97*10000+Calibrations!BT$97</f>
        <v>#VALUE!</v>
      </c>
      <c r="AC1326" s="24">
        <f>Calibrations!CA$97*('Bruker data input page'!AO1326*10000)^2+('Bruker data input page'!AO1326*10000)*Calibrations!CB$97+Calibrations!CC$97</f>
        <v>364.76600247701344</v>
      </c>
      <c r="AD1326" s="24">
        <f>'Bruker data input page'!AW1326*10000*Calibrations!CI$97+Calibrations!CJ$97</f>
        <v>132.83972433971189</v>
      </c>
      <c r="AE1326" s="24">
        <f>'Bruker data input page'!AY1326*10000*Calibrations!CP$97+Calibrations!CQ$97</f>
        <v>123.4721460966292</v>
      </c>
      <c r="AF1326" s="24">
        <f>Calibrations!$CW$97*('Bruker data input page'!BA1326*10000)^2+('Bruker data input page'!BA1326*10000)*Calibrations!$CX$97+Calibrations!$CY$97</f>
        <v>106.07657189723894</v>
      </c>
      <c r="AG1326" s="24">
        <f>'Bruker data input page'!BI1326*10000*Calibrations!DD$97+Calibrations!DE$97</f>
        <v>8.6813975200339613</v>
      </c>
      <c r="AH1326" s="24">
        <f>('Bruker data input page'!BK1326*10000)*Calibrations!DK$97+Calibrations!DL$97</f>
        <v>404.39095365729492</v>
      </c>
      <c r="AI1326" s="24">
        <f>Calibrations!DR$97*('Bruker data input page'!BM1326*10000)^2+('Bruker data input page'!BM1326*10000)*Calibrations!DS$97+Calibrations!DT$97</f>
        <v>29.725107834104254</v>
      </c>
      <c r="AJ1326" s="24">
        <f>Calibrations!DY$97*('Bruker data input page'!BO1326*10000)^2+Calibrations!DZ$97*('Bruker data input page'!BO1326*10000)+Calibrations!EA$97</f>
        <v>190.062856846405</v>
      </c>
      <c r="AK1326" s="21"/>
      <c r="AL1326" s="21"/>
    </row>
    <row r="1327" spans="2:38">
      <c r="B1327" s="27">
        <f>'Bruker data input page'!B2004</f>
        <v>0</v>
      </c>
      <c r="C1327" s="21">
        <f>'Bruker data input page'!G2004</f>
        <v>0</v>
      </c>
      <c r="D1327" s="21">
        <f>'Bruker data input page'!H2004</f>
        <v>0</v>
      </c>
      <c r="E1327" s="26">
        <f>'Bruker data input page'!L2004</f>
        <v>0</v>
      </c>
      <c r="F1327" s="26"/>
      <c r="G1327" s="26" t="str">
        <f>'Bruker data input page'!DK1327</f>
        <v>BHVO-2</v>
      </c>
      <c r="H1327" s="26" t="str">
        <f>'Bruker data input page'!DL1327</f>
        <v>Standard</v>
      </c>
      <c r="I1327" s="26">
        <f>'Bruker data input page'!DM1327</f>
        <v>0</v>
      </c>
      <c r="J1327" s="26">
        <f>'Bruker data input page'!DN1327</f>
        <v>0</v>
      </c>
      <c r="K1327" s="26">
        <f>'Bruker data input page'!DO1327</f>
        <v>0</v>
      </c>
      <c r="L1327" s="26">
        <f>'Bruker data input page'!DP1327</f>
        <v>0</v>
      </c>
      <c r="M1327" s="26">
        <f>'Bruker data input page'!DQ1327</f>
        <v>0</v>
      </c>
      <c r="N1327" s="26">
        <f>'Bruker data input page'!DR1327</f>
        <v>0</v>
      </c>
      <c r="O1327" s="26">
        <f>'Bruker data input page'!DS1327</f>
        <v>0</v>
      </c>
      <c r="P1327" s="21" t="str">
        <f>'Bruker data input page'!DT1327</f>
        <v/>
      </c>
      <c r="Q1327" s="21">
        <f>'Bruker data input page'!A1327</f>
        <v>152</v>
      </c>
      <c r="R1327" s="27">
        <f>'Bruker data input page'!B1327</f>
        <v>44754.661111111112</v>
      </c>
      <c r="S1327" s="22">
        <f>'Bruker data input page'!Y1327*Calibrations!H$97+Calibrations!I$97</f>
        <v>45.35870362633375</v>
      </c>
      <c r="T1327" s="23">
        <f>Calibrations!O$97*('Bruker data input page'!AK1327/0.5993)^2+Calibrations!P$97*('Bruker data input page'!AK1327/0.5993)+Calibrations!Q$97</f>
        <v>2.8138835925050261</v>
      </c>
      <c r="U1327" s="22">
        <f>Calibrations!$V$97*'Bruker data input page'!W1327^2+Calibrations!$W$97*'Bruker data input page'!W1327+Calibrations!$X$97</f>
        <v>13.28286488680093</v>
      </c>
      <c r="V1327" s="23">
        <f>('Bruker data input page'!AS1327/0.69943)*Calibrations!AC$97+Calibrations!AD$97</f>
        <v>12.667809790047551</v>
      </c>
      <c r="W1327" s="23">
        <f>'Bruker data input page'!U1327*Calibrations!AQ$97+Calibrations!AR$97</f>
        <v>5.9637148998517819</v>
      </c>
      <c r="X1327" s="23">
        <f>Calibrations!AJ$97*('Bruker data input page'!AQ1327/0.77446)^2+('Bruker data input page'!AQ1327/0.77446)*Calibrations!AK$97+Calibrations!AL$97</f>
        <v>0.17616136918688846</v>
      </c>
      <c r="Y1327" s="23">
        <f>('Bruker data input page'!AI1327/0.7147)*Calibrations!AX$97+Calibrations!AY$97</f>
        <v>11.299363258224133</v>
      </c>
      <c r="Z1327" s="23">
        <f>('Bruker data input page'!AG1327/0.8302)*Calibrations!BE$97+Calibrations!BF$97</f>
        <v>0.5838128518283735</v>
      </c>
      <c r="AA1327" s="23">
        <f>((('Bruker data input page'!AA1327/0.436)^2)*Calibrations!BK$97)+(('Bruker data input page'!AA1327/0.436)*Calibrations!BL$97)+Calibrations!BM$97</f>
        <v>0.1585327791810956</v>
      </c>
      <c r="AB1327" s="24" t="e">
        <f>'Bruker data input page'!AM1327*Calibrations!BS$97*10000+Calibrations!BT$97</f>
        <v>#VALUE!</v>
      </c>
      <c r="AC1327" s="24">
        <f>Calibrations!CA$97*('Bruker data input page'!AO1327*10000)^2+('Bruker data input page'!AO1327*10000)*Calibrations!CB$97+Calibrations!CC$97</f>
        <v>311.89319039874329</v>
      </c>
      <c r="AD1327" s="24">
        <f>'Bruker data input page'!AW1327*10000*Calibrations!CI$97+Calibrations!CJ$97</f>
        <v>123.94297111896964</v>
      </c>
      <c r="AE1327" s="24">
        <f>'Bruker data input page'!AY1327*10000*Calibrations!CP$97+Calibrations!CQ$97</f>
        <v>130.66787497544925</v>
      </c>
      <c r="AF1327" s="24">
        <f>Calibrations!$CW$97*('Bruker data input page'!BA1327*10000)^2+('Bruker data input page'!BA1327*10000)*Calibrations!$CX$97+Calibrations!$CY$97</f>
        <v>102.43725414181574</v>
      </c>
      <c r="AG1327" s="24">
        <f>'Bruker data input page'!BI1327*10000*Calibrations!DD$97+Calibrations!DE$97</f>
        <v>8.6813975200339613</v>
      </c>
      <c r="AH1327" s="24">
        <f>('Bruker data input page'!BK1327*10000)*Calibrations!DK$97+Calibrations!DL$97</f>
        <v>399.42506560189298</v>
      </c>
      <c r="AI1327" s="24">
        <f>Calibrations!DR$97*('Bruker data input page'!BM1327*10000)^2+('Bruker data input page'!BM1327*10000)*Calibrations!DS$97+Calibrations!DT$97</f>
        <v>29.725107834104254</v>
      </c>
      <c r="AJ1327" s="24">
        <f>Calibrations!DY$97*('Bruker data input page'!BO1327*10000)^2+Calibrations!DZ$97*('Bruker data input page'!BO1327*10000)+Calibrations!EA$97</f>
        <v>181.94058551239357</v>
      </c>
      <c r="AK1327" s="21"/>
      <c r="AL1327" s="21"/>
    </row>
    <row r="1328" spans="2:38">
      <c r="B1328" s="27">
        <f>'Bruker data input page'!B2005</f>
        <v>0</v>
      </c>
      <c r="C1328" s="21">
        <f>'Bruker data input page'!G2005</f>
        <v>0</v>
      </c>
      <c r="D1328" s="21">
        <f>'Bruker data input page'!H2005</f>
        <v>0</v>
      </c>
      <c r="E1328" s="26">
        <f>'Bruker data input page'!L2005</f>
        <v>0</v>
      </c>
      <c r="F1328" s="26"/>
      <c r="G1328" s="26" t="str">
        <f>'Bruker data input page'!DK1328</f>
        <v>BHVO-2</v>
      </c>
      <c r="H1328" s="26" t="str">
        <f>'Bruker data input page'!DL1328</f>
        <v>Standard</v>
      </c>
      <c r="I1328" s="26">
        <f>'Bruker data input page'!DM1328</f>
        <v>0</v>
      </c>
      <c r="J1328" s="26">
        <f>'Bruker data input page'!DN1328</f>
        <v>0</v>
      </c>
      <c r="K1328" s="26">
        <f>'Bruker data input page'!DO1328</f>
        <v>0</v>
      </c>
      <c r="L1328" s="26">
        <f>'Bruker data input page'!DP1328</f>
        <v>0</v>
      </c>
      <c r="M1328" s="26">
        <f>'Bruker data input page'!DQ1328</f>
        <v>0</v>
      </c>
      <c r="N1328" s="26">
        <f>'Bruker data input page'!DR1328</f>
        <v>0</v>
      </c>
      <c r="O1328" s="26">
        <f>'Bruker data input page'!DS1328</f>
        <v>0</v>
      </c>
      <c r="P1328" s="21" t="str">
        <f>'Bruker data input page'!DT1328</f>
        <v>Std</v>
      </c>
      <c r="Q1328" s="21">
        <f>'Bruker data input page'!A1328</f>
        <v>192</v>
      </c>
      <c r="R1328" s="27">
        <f>'Bruker data input page'!B1328</f>
        <v>44754.831250000003</v>
      </c>
      <c r="S1328" s="22">
        <f>'Bruker data input page'!Y1328*Calibrations!H$97+Calibrations!I$97</f>
        <v>44.540186879215703</v>
      </c>
      <c r="T1328" s="23">
        <f>Calibrations!O$97*('Bruker data input page'!AK1328/0.5993)^2+Calibrations!P$97*('Bruker data input page'!AK1328/0.5993)+Calibrations!Q$97</f>
        <v>2.6911775504452744</v>
      </c>
      <c r="U1328" s="22">
        <f>Calibrations!$V$97*'Bruker data input page'!W1328^2+Calibrations!$W$97*'Bruker data input page'!W1328+Calibrations!$X$97</f>
        <v>12.756444933822548</v>
      </c>
      <c r="V1328" s="23">
        <f>('Bruker data input page'!AS1328/0.69943)*Calibrations!AC$97+Calibrations!AD$97</f>
        <v>12.098038764134612</v>
      </c>
      <c r="W1328" s="23">
        <f>'Bruker data input page'!U1328*Calibrations!AQ$97+Calibrations!AR$97</f>
        <v>5.5826504714916565</v>
      </c>
      <c r="X1328" s="23">
        <f>Calibrations!AJ$97*('Bruker data input page'!AQ1328/0.77446)^2+('Bruker data input page'!AQ1328/0.77446)*Calibrations!AK$97+Calibrations!AL$97</f>
        <v>0.17020392013038499</v>
      </c>
      <c r="Y1328" s="23">
        <f>('Bruker data input page'!AI1328/0.7147)*Calibrations!AX$97+Calibrations!AY$97</f>
        <v>10.886919408839098</v>
      </c>
      <c r="Z1328" s="23">
        <f>('Bruker data input page'!AG1328/0.8302)*Calibrations!BE$97+Calibrations!BF$97</f>
        <v>0.55438327022452372</v>
      </c>
      <c r="AA1328" s="23">
        <f>((('Bruker data input page'!AA1328/0.436)^2)*Calibrations!BK$97)+(('Bruker data input page'!AA1328/0.436)*Calibrations!BL$97)+Calibrations!BM$97</f>
        <v>0.18004607699317993</v>
      </c>
      <c r="AB1328" s="24" t="e">
        <f>'Bruker data input page'!AM1328*Calibrations!BS$97*10000+Calibrations!BT$97</f>
        <v>#VALUE!</v>
      </c>
      <c r="AC1328" s="24">
        <f>Calibrations!CA$97*('Bruker data input page'!AO1328*10000)^2+('Bruker data input page'!AO1328*10000)*Calibrations!CB$97+Calibrations!CC$97</f>
        <v>361.10479373120347</v>
      </c>
      <c r="AD1328" s="24">
        <f>'Bruker data input page'!AW1328*10000*Calibrations!CI$97+Calibrations!CJ$97</f>
        <v>119.00033044077948</v>
      </c>
      <c r="AE1328" s="24">
        <f>'Bruker data input page'!AY1328*10000*Calibrations!CP$97+Calibrations!CQ$97</f>
        <v>130.66787497544925</v>
      </c>
      <c r="AF1328" s="24">
        <f>Calibrations!$CW$97*('Bruker data input page'!BA1328*10000)^2+('Bruker data input page'!BA1328*10000)*Calibrations!$CX$97+Calibrations!$CY$97</f>
        <v>103.6562917748126</v>
      </c>
      <c r="AG1328" s="24">
        <f>'Bruker data input page'!BI1328*10000*Calibrations!DD$97+Calibrations!DE$97</f>
        <v>8.6813975200339613</v>
      </c>
      <c r="AH1328" s="24">
        <f>('Bruker data input page'!BK1328*10000)*Calibrations!DK$97+Calibrations!DL$97</f>
        <v>372.60927010272241</v>
      </c>
      <c r="AI1328" s="24">
        <f>Calibrations!DR$97*('Bruker data input page'!BM1328*10000)^2+('Bruker data input page'!BM1328*10000)*Calibrations!DS$97+Calibrations!DT$97</f>
        <v>25.480572934039472</v>
      </c>
      <c r="AJ1328" s="24">
        <f>Calibrations!DY$97*('Bruker data input page'!BO1328*10000)^2+Calibrations!DZ$97*('Bruker data input page'!BO1328*10000)+Calibrations!EA$97</f>
        <v>186.8176619606075</v>
      </c>
      <c r="AK1328" s="21"/>
      <c r="AL1328" s="21"/>
    </row>
    <row r="1329" spans="2:38">
      <c r="B1329" s="27">
        <f>'Bruker data input page'!B2006</f>
        <v>0</v>
      </c>
      <c r="C1329" s="21">
        <f>'Bruker data input page'!G2006</f>
        <v>0</v>
      </c>
      <c r="D1329" s="21">
        <f>'Bruker data input page'!H2006</f>
        <v>0</v>
      </c>
      <c r="E1329" s="26">
        <f>'Bruker data input page'!L2006</f>
        <v>0</v>
      </c>
      <c r="F1329" s="26"/>
      <c r="G1329" s="26" t="str">
        <f>'Bruker data input page'!DK1329</f>
        <v>BHVO-2</v>
      </c>
      <c r="H1329" s="26" t="str">
        <f>'Bruker data input page'!DL1329</f>
        <v>Standard</v>
      </c>
      <c r="I1329" s="26">
        <f>'Bruker data input page'!DM1329</f>
        <v>0</v>
      </c>
      <c r="J1329" s="26">
        <f>'Bruker data input page'!DN1329</f>
        <v>0</v>
      </c>
      <c r="K1329" s="26">
        <f>'Bruker data input page'!DO1329</f>
        <v>0</v>
      </c>
      <c r="L1329" s="26">
        <f>'Bruker data input page'!DP1329</f>
        <v>0</v>
      </c>
      <c r="M1329" s="26">
        <f>'Bruker data input page'!DQ1329</f>
        <v>0</v>
      </c>
      <c r="N1329" s="26">
        <f>'Bruker data input page'!DR1329</f>
        <v>0</v>
      </c>
      <c r="O1329" s="26">
        <f>'Bruker data input page'!DS1329</f>
        <v>0</v>
      </c>
      <c r="P1329" s="21" t="str">
        <f>'Bruker data input page'!DT1329</f>
        <v>STD</v>
      </c>
      <c r="Q1329" s="21">
        <f>'Bruker data input page'!A1329</f>
        <v>215</v>
      </c>
      <c r="R1329" s="27">
        <f>'Bruker data input page'!B1329</f>
        <v>44755.795138888891</v>
      </c>
      <c r="S1329" s="22">
        <f>'Bruker data input page'!Y1329*Calibrations!H$97+Calibrations!I$97</f>
        <v>45.434151170885933</v>
      </c>
      <c r="T1329" s="23">
        <f>Calibrations!O$97*('Bruker data input page'!AK1329/0.5993)^2+Calibrations!P$97*('Bruker data input page'!AK1329/0.5993)+Calibrations!Q$97</f>
        <v>2.7768378198332933</v>
      </c>
      <c r="U1329" s="22">
        <f>Calibrations!$V$97*'Bruker data input page'!W1329^2+Calibrations!$W$97*'Bruker data input page'!W1329+Calibrations!$X$97</f>
        <v>13.371075127933546</v>
      </c>
      <c r="V1329" s="23">
        <f>('Bruker data input page'!AS1329/0.69943)*Calibrations!AC$97+Calibrations!AD$97</f>
        <v>12.609954788174099</v>
      </c>
      <c r="W1329" s="23">
        <f>'Bruker data input page'!U1329*Calibrations!AQ$97+Calibrations!AR$97</f>
        <v>5.8521602701390512</v>
      </c>
      <c r="X1329" s="23">
        <f>Calibrations!AJ$97*('Bruker data input page'!AQ1329/0.77446)^2+('Bruker data input page'!AQ1329/0.77446)*Calibrations!AK$97+Calibrations!AL$97</f>
        <v>0.18004460660351368</v>
      </c>
      <c r="Y1329" s="23">
        <f>('Bruker data input page'!AI1329/0.7147)*Calibrations!AX$97+Calibrations!AY$97</f>
        <v>11.271349353356342</v>
      </c>
      <c r="Z1329" s="23">
        <f>('Bruker data input page'!AG1329/0.8302)*Calibrations!BE$97+Calibrations!BF$97</f>
        <v>0.56977720521730668</v>
      </c>
      <c r="AA1329" s="23">
        <f>((('Bruker data input page'!AA1329/0.436)^2)*Calibrations!BK$97)+(('Bruker data input page'!AA1329/0.436)*Calibrations!BL$97)+Calibrations!BM$97</f>
        <v>0.16950254071694332</v>
      </c>
      <c r="AB1329" s="24" t="e">
        <f>'Bruker data input page'!AM1329*Calibrations!BS$97*10000+Calibrations!BT$97</f>
        <v>#VALUE!</v>
      </c>
      <c r="AC1329" s="24">
        <f>Calibrations!CA$97*('Bruker data input page'!AO1329*10000)^2+('Bruker data input page'!AO1329*10000)*Calibrations!CB$97+Calibrations!CC$97</f>
        <v>361.84244788896319</v>
      </c>
      <c r="AD1329" s="24">
        <f>'Bruker data input page'!AW1329*10000*Calibrations!CI$97+Calibrations!CJ$97</f>
        <v>114.05768976258933</v>
      </c>
      <c r="AE1329" s="24">
        <f>'Bruker data input page'!AY1329*10000*Calibrations!CP$97+Calibrations!CQ$97</f>
        <v>129.63991370704639</v>
      </c>
      <c r="AF1329" s="24">
        <f>Calibrations!$CW$97*('Bruker data input page'!BA1329*10000)^2+('Bruker data input page'!BA1329*10000)*Calibrations!$CX$97+Calibrations!$CY$97</f>
        <v>104.86939769328701</v>
      </c>
      <c r="AG1329" s="24">
        <f>'Bruker data input page'!BI1329*10000*Calibrations!DD$97+Calibrations!DE$97</f>
        <v>9.8114740830842848</v>
      </c>
      <c r="AH1329" s="24">
        <f>('Bruker data input page'!BK1329*10000)*Calibrations!DK$97+Calibrations!DL$97</f>
        <v>398.43188799081258</v>
      </c>
      <c r="AI1329" s="24">
        <f>Calibrations!DR$97*('Bruker data input page'!BM1329*10000)^2+('Bruker data input page'!BM1329*10000)*Calibrations!DS$97+Calibrations!DT$97</f>
        <v>27.603420073396141</v>
      </c>
      <c r="AJ1329" s="24">
        <f>Calibrations!DY$97*('Bruker data input page'!BO1329*10000)^2+Calibrations!DZ$97*('Bruker data input page'!BO1329*10000)+Calibrations!EA$97</f>
        <v>182.75420526372238</v>
      </c>
      <c r="AK1329" s="21"/>
      <c r="AL1329" s="21"/>
    </row>
    <row r="1330" spans="2:38">
      <c r="B1330" s="27">
        <f>'Bruker data input page'!B2007</f>
        <v>0</v>
      </c>
      <c r="C1330" s="21">
        <f>'Bruker data input page'!G2007</f>
        <v>0</v>
      </c>
      <c r="D1330" s="21">
        <f>'Bruker data input page'!H2007</f>
        <v>0</v>
      </c>
      <c r="E1330" s="26">
        <f>'Bruker data input page'!L2007</f>
        <v>0</v>
      </c>
      <c r="F1330" s="26"/>
      <c r="G1330" s="26" t="str">
        <f>'Bruker data input page'!DK1330</f>
        <v>BHVO-2</v>
      </c>
      <c r="H1330" s="26" t="str">
        <f>'Bruker data input page'!DL1330</f>
        <v>Standard</v>
      </c>
      <c r="I1330" s="26">
        <f>'Bruker data input page'!DM1330</f>
        <v>0</v>
      </c>
      <c r="J1330" s="26">
        <f>'Bruker data input page'!DN1330</f>
        <v>0</v>
      </c>
      <c r="K1330" s="26">
        <f>'Bruker data input page'!DO1330</f>
        <v>0</v>
      </c>
      <c r="L1330" s="26">
        <f>'Bruker data input page'!DP1330</f>
        <v>0</v>
      </c>
      <c r="M1330" s="26">
        <f>'Bruker data input page'!DQ1330</f>
        <v>0</v>
      </c>
      <c r="N1330" s="26">
        <f>'Bruker data input page'!DR1330</f>
        <v>0</v>
      </c>
      <c r="O1330" s="26">
        <f>'Bruker data input page'!DS1330</f>
        <v>0</v>
      </c>
      <c r="P1330" s="21" t="str">
        <f>'Bruker data input page'!DT1330</f>
        <v>STD</v>
      </c>
      <c r="Q1330" s="21">
        <f>'Bruker data input page'!A1330</f>
        <v>472</v>
      </c>
      <c r="R1330" s="27">
        <f>'Bruker data input page'!B1330</f>
        <v>44761.790277777778</v>
      </c>
      <c r="S1330" s="22">
        <f>'Bruker data input page'!Y1330*Calibrations!H$97+Calibrations!I$97</f>
        <v>46.44015803659191</v>
      </c>
      <c r="T1330" s="23">
        <f>Calibrations!O$97*('Bruker data input page'!AK1330/0.5993)^2+Calibrations!P$97*('Bruker data input page'!AK1330/0.5993)+Calibrations!Q$97</f>
        <v>2.7664258985480994</v>
      </c>
      <c r="U1330" s="22">
        <f>Calibrations!$V$97*'Bruker data input page'!W1330^2+Calibrations!$W$97*'Bruker data input page'!W1330+Calibrations!$X$97</f>
        <v>13.44249641287634</v>
      </c>
      <c r="V1330" s="23">
        <f>('Bruker data input page'!AS1330/0.69943)*Calibrations!AC$97+Calibrations!AD$97</f>
        <v>12.505038628060296</v>
      </c>
      <c r="W1330" s="23">
        <f>'Bruker data input page'!U1330*Calibrations!AQ$97+Calibrations!AR$97</f>
        <v>4.7416406980941206</v>
      </c>
      <c r="X1330" s="23">
        <f>Calibrations!AJ$97*('Bruker data input page'!AQ1330/0.77446)^2+('Bruker data input page'!AQ1330/0.77446)*Calibrations!AK$97+Calibrations!AL$97</f>
        <v>0.17560333799039129</v>
      </c>
      <c r="Y1330" s="23">
        <f>('Bruker data input page'!AI1330/0.7147)*Calibrations!AX$97+Calibrations!AY$97</f>
        <v>11.211819805512288</v>
      </c>
      <c r="Z1330" s="23">
        <f>('Bruker data input page'!AG1330/0.8302)*Calibrations!BE$97+Calibrations!BF$97</f>
        <v>0.57883246109541431</v>
      </c>
      <c r="AA1330" s="23">
        <f>((('Bruker data input page'!AA1330/0.436)^2)*Calibrations!BK$97)+(('Bruker data input page'!AA1330/0.436)*Calibrations!BL$97)+Calibrations!BM$97</f>
        <v>0.14158872559958136</v>
      </c>
      <c r="AB1330" s="24">
        <f>'Bruker data input page'!AM1330*Calibrations!BS$97*10000+Calibrations!BT$97</f>
        <v>252.64799438177181</v>
      </c>
      <c r="AC1330" s="24">
        <f>Calibrations!CA$97*('Bruker data input page'!AO1330*10000)^2+('Bruker data input page'!AO1330*10000)*Calibrations!CB$97+Calibrations!CC$97</f>
        <v>347.36425795642731</v>
      </c>
      <c r="AD1330" s="24">
        <f>'Bruker data input page'!AW1330*10000*Calibrations!CI$97+Calibrations!CJ$97</f>
        <v>108.12652094876111</v>
      </c>
      <c r="AE1330" s="24">
        <f>'Bruker data input page'!AY1330*10000*Calibrations!CP$97+Calibrations!CQ$97</f>
        <v>127.58399117024065</v>
      </c>
      <c r="AF1330" s="24">
        <f>Calibrations!$CW$97*('Bruker data input page'!BA1330*10000)^2+('Bruker data input page'!BA1330*10000)*Calibrations!$CX$97+Calibrations!$CY$97</f>
        <v>108.47312516157537</v>
      </c>
      <c r="AG1330" s="24">
        <f>'Bruker data input page'!BI1330*10000*Calibrations!DD$97+Calibrations!DE$97</f>
        <v>12.071627209184928</v>
      </c>
      <c r="AH1330" s="24">
        <f>('Bruker data input page'!BK1330*10000)*Calibrations!DK$97+Calibrations!DL$97</f>
        <v>384.52740143568707</v>
      </c>
      <c r="AI1330" s="24">
        <f>Calibrations!DR$97*('Bruker data input page'!BM1330*10000)^2+('Bruker data input page'!BM1330*10000)*Calibrations!DS$97+Calibrations!DT$97</f>
        <v>26.542141426048879</v>
      </c>
      <c r="AJ1330" s="24">
        <f>Calibrations!DY$97*('Bruker data input page'!BO1330*10000)^2+Calibrations!DZ$97*('Bruker data input page'!BO1330*10000)+Calibrations!EA$97</f>
        <v>177.05236812075842</v>
      </c>
      <c r="AK1330" s="21"/>
      <c r="AL1330" s="21"/>
    </row>
    <row r="1331" spans="2:38">
      <c r="B1331" s="27">
        <f>'Bruker data input page'!B2008</f>
        <v>0</v>
      </c>
      <c r="C1331" s="21">
        <f>'Bruker data input page'!G2008</f>
        <v>0</v>
      </c>
      <c r="D1331" s="21">
        <f>'Bruker data input page'!H2008</f>
        <v>0</v>
      </c>
      <c r="E1331" s="26">
        <f>'Bruker data input page'!L2008</f>
        <v>0</v>
      </c>
      <c r="F1331" s="26"/>
      <c r="G1331" s="26" t="str">
        <f>'Bruker data input page'!DK1331</f>
        <v>BHVO-2</v>
      </c>
      <c r="H1331" s="26" t="str">
        <f>'Bruker data input page'!DL1331</f>
        <v>Standard</v>
      </c>
      <c r="I1331" s="26">
        <f>'Bruker data input page'!DM1331</f>
        <v>0</v>
      </c>
      <c r="J1331" s="26">
        <f>'Bruker data input page'!DN1331</f>
        <v>0</v>
      </c>
      <c r="K1331" s="26">
        <f>'Bruker data input page'!DO1331</f>
        <v>0</v>
      </c>
      <c r="L1331" s="26">
        <f>'Bruker data input page'!DP1331</f>
        <v>0</v>
      </c>
      <c r="M1331" s="26">
        <f>'Bruker data input page'!DQ1331</f>
        <v>0</v>
      </c>
      <c r="N1331" s="26">
        <f>'Bruker data input page'!DR1331</f>
        <v>0</v>
      </c>
      <c r="O1331" s="26">
        <f>'Bruker data input page'!DS1331</f>
        <v>0</v>
      </c>
      <c r="P1331" s="21" t="str">
        <f>'Bruker data input page'!DT1331</f>
        <v/>
      </c>
      <c r="Q1331" s="21">
        <f>'Bruker data input page'!A1331</f>
        <v>522</v>
      </c>
      <c r="R1331" s="27">
        <f>'Bruker data input page'!B1331</f>
        <v>44762.709027777775</v>
      </c>
      <c r="S1331" s="22">
        <f>'Bruker data input page'!Y1331*Calibrations!H$97+Calibrations!I$97</f>
        <v>46.756562463587898</v>
      </c>
      <c r="T1331" s="23">
        <f>Calibrations!O$97*('Bruker data input page'!AK1331/0.5993)^2+Calibrations!P$97*('Bruker data input page'!AK1331/0.5993)+Calibrations!Q$97</f>
        <v>2.7522656058949635</v>
      </c>
      <c r="U1331" s="22">
        <f>Calibrations!$V$97*'Bruker data input page'!W1331^2+Calibrations!$W$97*'Bruker data input page'!W1331+Calibrations!$X$97</f>
        <v>13.896055865079052</v>
      </c>
      <c r="V1331" s="23">
        <f>('Bruker data input page'!AS1331/0.69943)*Calibrations!AC$97+Calibrations!AD$97</f>
        <v>12.430201312204089</v>
      </c>
      <c r="W1331" s="23">
        <f>'Bruker data input page'!U1331*Calibrations!AQ$97+Calibrations!AR$97</f>
        <v>6.6987767753592369</v>
      </c>
      <c r="X1331" s="23">
        <f>Calibrations!AJ$97*('Bruker data input page'!AQ1331/0.77446)^2+('Bruker data input page'!AQ1331/0.77446)*Calibrations!AK$97+Calibrations!AL$97</f>
        <v>0.17889207331795864</v>
      </c>
      <c r="Y1331" s="23">
        <f>('Bruker data input page'!AI1331/0.7147)*Calibrations!AX$97+Calibrations!AY$97</f>
        <v>11.177715921325412</v>
      </c>
      <c r="Z1331" s="23">
        <f>('Bruker data input page'!AG1331/0.8302)*Calibrations!BE$97+Calibrations!BF$97</f>
        <v>0.57173917732422996</v>
      </c>
      <c r="AA1331" s="23">
        <f>((('Bruker data input page'!AA1331/0.436)^2)*Calibrations!BK$97)+(('Bruker data input page'!AA1331/0.436)*Calibrations!BL$97)+Calibrations!BM$97</f>
        <v>0.15522942590669186</v>
      </c>
      <c r="AB1331" s="24" t="e">
        <f>'Bruker data input page'!AM1331*Calibrations!BS$97*10000+Calibrations!BT$97</f>
        <v>#VALUE!</v>
      </c>
      <c r="AC1331" s="24">
        <f>Calibrations!CA$97*('Bruker data input page'!AO1331*10000)^2+('Bruker data input page'!AO1331*10000)*Calibrations!CB$97+Calibrations!CC$97</f>
        <v>358.87559403213129</v>
      </c>
      <c r="AD1331" s="24">
        <f>'Bruker data input page'!AW1331*10000*Calibrations!CI$97+Calibrations!CJ$97</f>
        <v>121.96591484769357</v>
      </c>
      <c r="AE1331" s="24">
        <f>'Bruker data input page'!AY1331*10000*Calibrations!CP$97+Calibrations!CQ$97</f>
        <v>130.66787497544925</v>
      </c>
      <c r="AF1331" s="24">
        <f>Calibrations!$CW$97*('Bruker data input page'!BA1331*10000)^2+('Bruker data input page'!BA1331*10000)*Calibrations!$CX$97+Calibrations!$CY$97</f>
        <v>101.21228479429639</v>
      </c>
      <c r="AG1331" s="24">
        <f>'Bruker data input page'!BI1331*10000*Calibrations!DD$97+Calibrations!DE$97</f>
        <v>6.421244393933315</v>
      </c>
      <c r="AH1331" s="24">
        <f>('Bruker data input page'!BK1331*10000)*Calibrations!DK$97+Calibrations!DL$97</f>
        <v>378.56833576920474</v>
      </c>
      <c r="AI1331" s="24">
        <f>Calibrations!DR$97*('Bruker data input page'!BM1331*10000)^2+('Bruker data input page'!BM1331*10000)*Calibrations!DS$97+Calibrations!DT$97</f>
        <v>25.480572934039472</v>
      </c>
      <c r="AJ1331" s="24">
        <f>Calibrations!DY$97*('Bruker data input page'!BO1331*10000)^2+Calibrations!DZ$97*('Bruker data input page'!BO1331*10000)+Calibrations!EA$97</f>
        <v>179.49786943450363</v>
      </c>
      <c r="AK1331" s="21"/>
      <c r="AL1331" s="21"/>
    </row>
    <row r="1332" spans="2:38">
      <c r="B1332" s="27">
        <f>'Bruker data input page'!B2009</f>
        <v>0</v>
      </c>
      <c r="C1332" s="21">
        <f>'Bruker data input page'!G2009</f>
        <v>0</v>
      </c>
      <c r="D1332" s="21">
        <f>'Bruker data input page'!H2009</f>
        <v>0</v>
      </c>
      <c r="E1332" s="26">
        <f>'Bruker data input page'!L2009</f>
        <v>0</v>
      </c>
      <c r="F1332" s="26"/>
      <c r="G1332" s="26" t="str">
        <f>'Bruker data input page'!DK1332</f>
        <v>BHVO-2</v>
      </c>
      <c r="H1332" s="26" t="str">
        <f>'Bruker data input page'!DL1332</f>
        <v>Standard</v>
      </c>
      <c r="I1332" s="26">
        <f>'Bruker data input page'!DM1332</f>
        <v>0</v>
      </c>
      <c r="J1332" s="26">
        <f>'Bruker data input page'!DN1332</f>
        <v>0</v>
      </c>
      <c r="K1332" s="26">
        <f>'Bruker data input page'!DO1332</f>
        <v>0</v>
      </c>
      <c r="L1332" s="26">
        <f>'Bruker data input page'!DP1332</f>
        <v>0</v>
      </c>
      <c r="M1332" s="26">
        <f>'Bruker data input page'!DQ1332</f>
        <v>0</v>
      </c>
      <c r="N1332" s="26">
        <f>'Bruker data input page'!DR1332</f>
        <v>0</v>
      </c>
      <c r="O1332" s="26">
        <f>'Bruker data input page'!DS1332</f>
        <v>0</v>
      </c>
      <c r="P1332" s="21" t="str">
        <f>'Bruker data input page'!DT1332</f>
        <v/>
      </c>
      <c r="Q1332" s="21">
        <f>'Bruker data input page'!A1332</f>
        <v>523</v>
      </c>
      <c r="R1332" s="27">
        <f>'Bruker data input page'!B1332</f>
        <v>44762.710416666669</v>
      </c>
      <c r="S1332" s="22">
        <f>'Bruker data input page'!Y1332*Calibrations!H$97+Calibrations!I$97</f>
        <v>46.583092518633286</v>
      </c>
      <c r="T1332" s="23">
        <f>Calibrations!O$97*('Bruker data input page'!AK1332/0.5993)^2+Calibrations!P$97*('Bruker data input page'!AK1332/0.5993)+Calibrations!Q$97</f>
        <v>2.7830483173704557</v>
      </c>
      <c r="U1332" s="22">
        <f>Calibrations!$V$97*'Bruker data input page'!W1332^2+Calibrations!$W$97*'Bruker data input page'!W1332+Calibrations!$X$97</f>
        <v>13.588850368904929</v>
      </c>
      <c r="V1332" s="23">
        <f>('Bruker data input page'!AS1332/0.69943)*Calibrations!AC$97+Calibrations!AD$97</f>
        <v>12.490646836549487</v>
      </c>
      <c r="W1332" s="23">
        <f>'Bruker data input page'!U1332*Calibrations!AQ$97+Calibrations!AR$97</f>
        <v>5.9325878714570681</v>
      </c>
      <c r="X1332" s="23">
        <f>Calibrations!AJ$97*('Bruker data input page'!AQ1332/0.77446)^2+('Bruker data input page'!AQ1332/0.77446)*Calibrations!AK$97+Calibrations!AL$97</f>
        <v>0.1715861428256017</v>
      </c>
      <c r="Y1332" s="23">
        <f>('Bruker data input page'!AI1332/0.7147)*Calibrations!AX$97+Calibrations!AY$97</f>
        <v>11.198117352044346</v>
      </c>
      <c r="Z1332" s="23">
        <f>('Bruker data input page'!AG1332/0.8302)*Calibrations!BE$97+Calibrations!BF$97</f>
        <v>0.59286810770648102</v>
      </c>
      <c r="AA1332" s="23">
        <f>((('Bruker data input page'!AA1332/0.436)^2)*Calibrations!BK$97)+(('Bruker data input page'!AA1332/0.436)*Calibrations!BL$97)+Calibrations!BM$97</f>
        <v>0.21060653557633208</v>
      </c>
      <c r="AB1332" s="24" t="e">
        <f>'Bruker data input page'!AM1332*Calibrations!BS$97*10000+Calibrations!BT$97</f>
        <v>#VALUE!</v>
      </c>
      <c r="AC1332" s="24">
        <f>Calibrations!CA$97*('Bruker data input page'!AO1332*10000)^2+('Bruker data input page'!AO1332*10000)*Calibrations!CB$97+Calibrations!CC$97</f>
        <v>384.01850506748508</v>
      </c>
      <c r="AD1332" s="24">
        <f>'Bruker data input page'!AW1332*10000*Calibrations!CI$97+Calibrations!CJ$97</f>
        <v>118.01180230514144</v>
      </c>
      <c r="AE1332" s="24">
        <f>'Bruker data input page'!AY1332*10000*Calibrations!CP$97+Calibrations!CQ$97</f>
        <v>119.36030102301773</v>
      </c>
      <c r="AF1332" s="24">
        <f>Calibrations!$CW$97*('Bruker data input page'!BA1332*10000)^2+('Bruker data input page'!BA1332*10000)*Calibrations!$CX$97+Calibrations!$CY$97</f>
        <v>99.981383732254599</v>
      </c>
      <c r="AG1332" s="24">
        <f>'Bruker data input page'!BI1332*10000*Calibrations!DD$97+Calibrations!DE$97</f>
        <v>7.5513209569836386</v>
      </c>
      <c r="AH1332" s="24">
        <f>('Bruker data input page'!BK1332*10000)*Calibrations!DK$97+Calibrations!DL$97</f>
        <v>382.54104621352633</v>
      </c>
      <c r="AI1332" s="24">
        <f>Calibrations!DR$97*('Bruker data input page'!BM1332*10000)^2+('Bruker data input page'!BM1332*10000)*Calibrations!DS$97+Calibrations!DT$97</f>
        <v>23.356566416034262</v>
      </c>
      <c r="AJ1332" s="24">
        <f>Calibrations!DY$97*('Bruker data input page'!BO1332*10000)^2+Calibrations!DZ$97*('Bruker data input page'!BO1332*10000)+Calibrations!EA$97</f>
        <v>181.12665629041419</v>
      </c>
      <c r="AK1332" s="21"/>
      <c r="AL1332" s="21"/>
    </row>
    <row r="1333" spans="2:38">
      <c r="B1333" s="27">
        <f>'Bruker data input page'!B2010</f>
        <v>0</v>
      </c>
      <c r="C1333" s="21">
        <f>'Bruker data input page'!G2010</f>
        <v>0</v>
      </c>
      <c r="D1333" s="21">
        <f>'Bruker data input page'!H2010</f>
        <v>0</v>
      </c>
      <c r="E1333" s="26">
        <f>'Bruker data input page'!L2010</f>
        <v>0</v>
      </c>
      <c r="F1333" s="26"/>
      <c r="G1333" s="26" t="str">
        <f>'Bruker data input page'!DK1333</f>
        <v>BHVO-2</v>
      </c>
      <c r="H1333" s="26" t="str">
        <f>'Bruker data input page'!DL1333</f>
        <v>Standard</v>
      </c>
      <c r="I1333" s="26">
        <f>'Bruker data input page'!DM1333</f>
        <v>0</v>
      </c>
      <c r="J1333" s="26">
        <f>'Bruker data input page'!DN1333</f>
        <v>0</v>
      </c>
      <c r="K1333" s="26">
        <f>'Bruker data input page'!DO1333</f>
        <v>0</v>
      </c>
      <c r="L1333" s="26">
        <f>'Bruker data input page'!DP1333</f>
        <v>0</v>
      </c>
      <c r="M1333" s="26">
        <f>'Bruker data input page'!DQ1333</f>
        <v>0</v>
      </c>
      <c r="N1333" s="26">
        <f>'Bruker data input page'!DR1333</f>
        <v>0</v>
      </c>
      <c r="O1333" s="26">
        <f>'Bruker data input page'!DS1333</f>
        <v>0</v>
      </c>
      <c r="P1333" s="21" t="str">
        <f>'Bruker data input page'!DT1333</f>
        <v/>
      </c>
      <c r="Q1333" s="21">
        <f>'Bruker data input page'!A1333</f>
        <v>524</v>
      </c>
      <c r="R1333" s="27">
        <f>'Bruker data input page'!B1333</f>
        <v>44762.711805555555</v>
      </c>
      <c r="S1333" s="22">
        <f>'Bruker data input page'!Y1333*Calibrations!H$97+Calibrations!I$97</f>
        <v>46.623608444132962</v>
      </c>
      <c r="T1333" s="23">
        <f>Calibrations!O$97*('Bruker data input page'!AK1333/0.5993)^2+Calibrations!P$97*('Bruker data input page'!AK1333/0.5993)+Calibrations!Q$97</f>
        <v>2.7642487961243769</v>
      </c>
      <c r="U1333" s="22">
        <f>Calibrations!$V$97*'Bruker data input page'!W1333^2+Calibrations!$W$97*'Bruker data input page'!W1333+Calibrations!$X$97</f>
        <v>13.935574985591046</v>
      </c>
      <c r="V1333" s="23">
        <f>('Bruker data input page'!AS1333/0.69943)*Calibrations!AC$97+Calibrations!AD$97</f>
        <v>12.469346985113491</v>
      </c>
      <c r="W1333" s="23">
        <f>'Bruker data input page'!U1333*Calibrations!AQ$97+Calibrations!AR$97</f>
        <v>5.4422888403453085</v>
      </c>
      <c r="X1333" s="23">
        <f>Calibrations!AJ$97*('Bruker data input page'!AQ1333/0.77446)^2+('Bruker data input page'!AQ1333/0.77446)*Calibrations!AK$97+Calibrations!AL$97</f>
        <v>0.17844383696410149</v>
      </c>
      <c r="Y1333" s="23">
        <f>('Bruker data input page'!AI1333/0.7147)*Calibrations!AX$97+Calibrations!AY$97</f>
        <v>11.268152114213823</v>
      </c>
      <c r="Z1333" s="23">
        <f>('Bruker data input page'!AG1333/0.8302)*Calibrations!BE$97+Calibrations!BF$97</f>
        <v>0.58547298207269316</v>
      </c>
      <c r="AA1333" s="23">
        <f>((('Bruker data input page'!AA1333/0.436)^2)*Calibrations!BK$97)+(('Bruker data input page'!AA1333/0.436)*Calibrations!BL$97)+Calibrations!BM$97</f>
        <v>0.18728279095872324</v>
      </c>
      <c r="AB1333" s="24" t="e">
        <f>'Bruker data input page'!AM1333*Calibrations!BS$97*10000+Calibrations!BT$97</f>
        <v>#VALUE!</v>
      </c>
      <c r="AC1333" s="24">
        <f>Calibrations!CA$97*('Bruker data input page'!AO1333*10000)^2+('Bruker data input page'!AO1333*10000)*Calibrations!CB$97+Calibrations!CC$97</f>
        <v>364.76600247701344</v>
      </c>
      <c r="AD1333" s="24">
        <f>'Bruker data input page'!AW1333*10000*Calibrations!CI$97+Calibrations!CJ$97</f>
        <v>114.05768976258933</v>
      </c>
      <c r="AE1333" s="24">
        <f>'Bruker data input page'!AY1333*10000*Calibrations!CP$97+Calibrations!CQ$97</f>
        <v>124.50010736503205</v>
      </c>
      <c r="AF1333" s="24">
        <f>Calibrations!$CW$97*('Bruker data input page'!BA1333*10000)^2+('Bruker data input page'!BA1333*10000)*Calibrations!$CX$97+Calibrations!$CY$97</f>
        <v>103.6562917748126</v>
      </c>
      <c r="AG1333" s="24">
        <f>'Bruker data input page'!BI1333*10000*Calibrations!DD$97+Calibrations!DE$97</f>
        <v>7.5513209569836386</v>
      </c>
      <c r="AH1333" s="24">
        <f>('Bruker data input page'!BK1333*10000)*Calibrations!DK$97+Calibrations!DL$97</f>
        <v>385.52057904676747</v>
      </c>
      <c r="AI1333" s="24">
        <f>Calibrations!DR$97*('Bruker data input page'!BM1333*10000)^2+('Bruker data input page'!BM1333*10000)*Calibrations!DS$97+Calibrations!DT$97</f>
        <v>25.480572934039472</v>
      </c>
      <c r="AJ1333" s="24">
        <f>Calibrations!DY$97*('Bruker data input page'!BO1333*10000)^2+Calibrations!DZ$97*('Bruker data input page'!BO1333*10000)+Calibrations!EA$97</f>
        <v>185.19320769380519</v>
      </c>
      <c r="AK1333" s="21"/>
      <c r="AL1333" s="21"/>
    </row>
    <row r="1334" spans="2:38">
      <c r="B1334" s="27">
        <f>'Bruker data input page'!B2011</f>
        <v>0</v>
      </c>
      <c r="C1334" s="21">
        <f>'Bruker data input page'!G2011</f>
        <v>0</v>
      </c>
      <c r="D1334" s="21">
        <f>'Bruker data input page'!H2011</f>
        <v>0</v>
      </c>
      <c r="E1334" s="26">
        <f>'Bruker data input page'!L2011</f>
        <v>0</v>
      </c>
      <c r="F1334" s="26"/>
      <c r="G1334" s="26" t="str">
        <f>'Bruker data input page'!DK1334</f>
        <v>BHVO-2</v>
      </c>
      <c r="H1334" s="26" t="str">
        <f>'Bruker data input page'!DL1334</f>
        <v>Standard</v>
      </c>
      <c r="I1334" s="26">
        <f>'Bruker data input page'!DM1334</f>
        <v>0</v>
      </c>
      <c r="J1334" s="26">
        <f>'Bruker data input page'!DN1334</f>
        <v>0</v>
      </c>
      <c r="K1334" s="26" t="str">
        <f>'Bruker data input page'!DO1334</f>
        <v/>
      </c>
      <c r="L1334" s="26">
        <f>'Bruker data input page'!DP1334</f>
        <v>0</v>
      </c>
      <c r="M1334" s="26">
        <f>'Bruker data input page'!DQ1334</f>
        <v>0</v>
      </c>
      <c r="N1334" s="26">
        <f>'Bruker data input page'!DR1334</f>
        <v>0</v>
      </c>
      <c r="O1334" s="26">
        <f>'Bruker data input page'!DS1334</f>
        <v>0</v>
      </c>
      <c r="P1334" s="21" t="str">
        <f>'Bruker data input page'!DT1334</f>
        <v>STD</v>
      </c>
      <c r="Q1334" s="21">
        <f>'Bruker data input page'!A1334</f>
        <v>695</v>
      </c>
      <c r="R1334" s="27">
        <f>'Bruker data input page'!B1334</f>
        <v>44765.044444444444</v>
      </c>
      <c r="S1334" s="22">
        <f>'Bruker data input page'!Y1334*Calibrations!H$97+Calibrations!I$97</f>
        <v>47.075105561138123</v>
      </c>
      <c r="T1334" s="23">
        <f>Calibrations!O$97*('Bruker data input page'!AK1334/0.5993)^2+Calibrations!P$97*('Bruker data input page'!AK1334/0.5993)+Calibrations!Q$97</f>
        <v>2.8005704532960176</v>
      </c>
      <c r="U1334" s="22">
        <f>Calibrations!$V$97*'Bruker data input page'!W1334^2+Calibrations!$W$97*'Bruker data input page'!W1334+Calibrations!$X$97</f>
        <v>14.025211917221256</v>
      </c>
      <c r="V1334" s="23">
        <f>('Bruker data input page'!AS1334/0.69943)*Calibrations!AC$97+Calibrations!AD$97</f>
        <v>12.57498273480283</v>
      </c>
      <c r="W1334" s="23">
        <f>'Bruker data input page'!U1334*Calibrations!AQ$97+Calibrations!AR$97</f>
        <v>6.6993567820995112</v>
      </c>
      <c r="X1334" s="23">
        <f>Calibrations!AJ$97*('Bruker data input page'!AQ1334/0.77446)^2+('Bruker data input page'!AQ1334/0.77446)*Calibrations!AK$97+Calibrations!AL$97</f>
        <v>0.17671543692662461</v>
      </c>
      <c r="Y1334" s="23">
        <f>('Bruker data input page'!AI1334/0.7147)*Calibrations!AX$97+Calibrations!AY$97</f>
        <v>11.273328596635046</v>
      </c>
      <c r="Z1334" s="23">
        <f>('Bruker data input page'!AG1334/0.8302)*Calibrations!BE$97+Calibrations!BF$97</f>
        <v>0.58486929834748602</v>
      </c>
      <c r="AA1334" s="23">
        <f>((('Bruker data input page'!AA1334/0.436)^2)*Calibrations!BK$97)+(('Bruker data input page'!AA1334/0.436)*Calibrations!BL$97)+Calibrations!BM$97</f>
        <v>0.24030494466724855</v>
      </c>
      <c r="AB1334" s="24">
        <f>'Bruker data input page'!AM1334*Calibrations!BS$97*10000+Calibrations!BT$97</f>
        <v>299.8087041289516</v>
      </c>
      <c r="AC1334" s="24">
        <f>Calibrations!CA$97*('Bruker data input page'!AO1334*10000)^2+('Bruker data input page'!AO1334*10000)*Calibrations!CB$97+Calibrations!CC$97</f>
        <v>319.0176280038969</v>
      </c>
      <c r="AD1334" s="24">
        <f>'Bruker data input page'!AW1334*10000*Calibrations!CI$97+Calibrations!CJ$97</f>
        <v>119.98885857641751</v>
      </c>
      <c r="AE1334" s="24">
        <f>'Bruker data input page'!AY1334*10000*Calibrations!CP$97+Calibrations!CQ$97</f>
        <v>123.4721460966292</v>
      </c>
      <c r="AF1334" s="24">
        <f>Calibrations!$CW$97*('Bruker data input page'!BA1334*10000)^2+('Bruker data input page'!BA1334*10000)*Calibrations!$CX$97+Calibrations!$CY$97</f>
        <v>97.501786464603583</v>
      </c>
      <c r="AG1334" s="24">
        <f>'Bruker data input page'!BI1334*10000*Calibrations!DD$97+Calibrations!DE$97</f>
        <v>8.6813975200339613</v>
      </c>
      <c r="AH1334" s="24">
        <f>('Bruker data input page'!BK1334*10000)*Calibrations!DK$97+Calibrations!DL$97</f>
        <v>381.54786860244593</v>
      </c>
      <c r="AI1334" s="24">
        <f>Calibrations!DR$97*('Bruker data input page'!BM1334*10000)^2+('Bruker data input page'!BM1334*10000)*Calibrations!DS$97+Calibrations!DT$97</f>
        <v>25.480572934039472</v>
      </c>
      <c r="AJ1334" s="24">
        <f>Calibrations!DY$97*('Bruker data input page'!BO1334*10000)^2+Calibrations!DZ$97*('Bruker data input page'!BO1334*10000)+Calibrations!EA$97</f>
        <v>178.68301180057247</v>
      </c>
      <c r="AK1334" s="21"/>
      <c r="AL1334" s="21"/>
    </row>
    <row r="1335" spans="2:38">
      <c r="B1335" s="27">
        <f>'Bruker data input page'!B2012</f>
        <v>0</v>
      </c>
      <c r="C1335" s="21">
        <f>'Bruker data input page'!G2012</f>
        <v>0</v>
      </c>
      <c r="D1335" s="21">
        <f>'Bruker data input page'!H2012</f>
        <v>0</v>
      </c>
      <c r="E1335" s="26">
        <f>'Bruker data input page'!L2012</f>
        <v>0</v>
      </c>
      <c r="F1335" s="26"/>
      <c r="G1335" s="26" t="str">
        <f>'Bruker data input page'!DK1335</f>
        <v>BHVO-2</v>
      </c>
      <c r="H1335" s="26" t="str">
        <f>'Bruker data input page'!DL1335</f>
        <v>Standard</v>
      </c>
      <c r="I1335" s="26">
        <f>'Bruker data input page'!DM1335</f>
        <v>0</v>
      </c>
      <c r="J1335" s="26">
        <f>'Bruker data input page'!DN1335</f>
        <v>0</v>
      </c>
      <c r="K1335" s="26" t="str">
        <f>'Bruker data input page'!DO1335</f>
        <v/>
      </c>
      <c r="L1335" s="26">
        <f>'Bruker data input page'!DP1335</f>
        <v>0</v>
      </c>
      <c r="M1335" s="26">
        <f>'Bruker data input page'!DQ1335</f>
        <v>0</v>
      </c>
      <c r="N1335" s="26">
        <f>'Bruker data input page'!DR1335</f>
        <v>0</v>
      </c>
      <c r="O1335" s="26">
        <f>'Bruker data input page'!DS1335</f>
        <v>0</v>
      </c>
      <c r="P1335" s="21" t="str">
        <f>'Bruker data input page'!DT1335</f>
        <v>STD</v>
      </c>
      <c r="Q1335" s="21">
        <f>'Bruker data input page'!A1335</f>
        <v>747</v>
      </c>
      <c r="R1335" s="27">
        <f>'Bruker data input page'!B1335</f>
        <v>44766.269444444442</v>
      </c>
      <c r="S1335" s="22">
        <f>'Bruker data input page'!Y1335*Calibrations!H$97+Calibrations!I$97</f>
        <v>46.995855935600638</v>
      </c>
      <c r="T1335" s="23">
        <f>Calibrations!O$97*('Bruker data input page'!AK1335/0.5993)^2+Calibrations!P$97*('Bruker data input page'!AK1335/0.5993)+Calibrations!Q$97</f>
        <v>2.7785461221663259</v>
      </c>
      <c r="U1335" s="22">
        <f>Calibrations!$V$97*'Bruker data input page'!W1335^2+Calibrations!$W$97*'Bruker data input page'!W1335+Calibrations!$X$97</f>
        <v>13.688999908514976</v>
      </c>
      <c r="V1335" s="23">
        <f>('Bruker data input page'!AS1335/0.69943)*Calibrations!AC$97+Calibrations!AD$97</f>
        <v>12.381700974812661</v>
      </c>
      <c r="W1335" s="23">
        <f>'Bruker data input page'!U1335*Calibrations!AQ$97+Calibrations!AR$97</f>
        <v>6.0267422989615742</v>
      </c>
      <c r="X1335" s="23">
        <f>Calibrations!AJ$97*('Bruker data input page'!AQ1335/0.77446)^2+('Bruker data input page'!AQ1335/0.77446)*Calibrations!AK$97+Calibrations!AL$97</f>
        <v>0.16920340668269329</v>
      </c>
      <c r="Y1335" s="23">
        <f>('Bruker data input page'!AI1335/0.7147)*Calibrations!AX$97+Calibrations!AY$97</f>
        <v>11.182131156331746</v>
      </c>
      <c r="Z1335" s="23">
        <f>('Bruker data input page'!AG1335/0.8302)*Calibrations!BE$97+Calibrations!BF$97</f>
        <v>0.59015153094304884</v>
      </c>
      <c r="AA1335" s="23">
        <f>((('Bruker data input page'!AA1335/0.436)^2)*Calibrations!BK$97)+(('Bruker data input page'!AA1335/0.436)*Calibrations!BL$97)+Calibrations!BM$97</f>
        <v>0.19089052844264931</v>
      </c>
      <c r="AB1335" s="24" t="e">
        <f>'Bruker data input page'!AM1335*Calibrations!BS$97*10000+Calibrations!BT$97</f>
        <v>#VALUE!</v>
      </c>
      <c r="AC1335" s="24">
        <f>Calibrations!CA$97*('Bruker data input page'!AO1335*10000)^2+('Bruker data input page'!AO1335*10000)*Calibrations!CB$97+Calibrations!CC$97</f>
        <v>357.37592987792243</v>
      </c>
      <c r="AD1335" s="24">
        <f>'Bruker data input page'!AW1335*10000*Calibrations!CI$97+Calibrations!CJ$97</f>
        <v>125.92002739024569</v>
      </c>
      <c r="AE1335" s="24">
        <f>'Bruker data input page'!AY1335*10000*Calibrations!CP$97+Calibrations!CQ$97</f>
        <v>123.4721460966292</v>
      </c>
      <c r="AF1335" s="24">
        <f>Calibrations!$CW$97*('Bruker data input page'!BA1335*10000)^2+('Bruker data input page'!BA1335*10000)*Calibrations!$CX$97+Calibrations!$CY$97</f>
        <v>103.6562917748126</v>
      </c>
      <c r="AG1335" s="24">
        <f>'Bruker data input page'!BI1335*10000*Calibrations!DD$97+Calibrations!DE$97</f>
        <v>10.941550646134607</v>
      </c>
      <c r="AH1335" s="24">
        <f>('Bruker data input page'!BK1335*10000)*Calibrations!DK$97+Calibrations!DL$97</f>
        <v>372.60927010272241</v>
      </c>
      <c r="AI1335" s="24">
        <f>Calibrations!DR$97*('Bruker data input page'!BM1335*10000)^2+('Bruker data input page'!BM1335*10000)*Calibrations!DS$97+Calibrations!DT$97</f>
        <v>25.480572934039472</v>
      </c>
      <c r="AJ1335" s="24">
        <f>Calibrations!DY$97*('Bruker data input page'!BO1335*10000)^2+Calibrations!DZ$97*('Bruker data input page'!BO1335*10000)+Calibrations!EA$97</f>
        <v>180.31241759778419</v>
      </c>
      <c r="AK1335" s="21"/>
      <c r="AL1335" s="21"/>
    </row>
    <row r="1336" spans="2:38">
      <c r="B1336" s="27">
        <f>'Bruker data input page'!B2013</f>
        <v>0</v>
      </c>
      <c r="C1336" s="21">
        <f>'Bruker data input page'!G2013</f>
        <v>0</v>
      </c>
      <c r="D1336" s="21">
        <f>'Bruker data input page'!H2013</f>
        <v>0</v>
      </c>
      <c r="E1336" s="26">
        <f>'Bruker data input page'!L2013</f>
        <v>0</v>
      </c>
      <c r="F1336" s="26"/>
      <c r="G1336" s="26" t="str">
        <f>'Bruker data input page'!DK1336</f>
        <v>BHVO-2</v>
      </c>
      <c r="H1336" s="26" t="str">
        <f>'Bruker data input page'!DL1336</f>
        <v>Standard</v>
      </c>
      <c r="I1336" s="26">
        <f>'Bruker data input page'!DM1336</f>
        <v>0</v>
      </c>
      <c r="J1336" s="26">
        <f>'Bruker data input page'!DN1336</f>
        <v>0</v>
      </c>
      <c r="K1336" s="26" t="str">
        <f>'Bruker data input page'!DO1336</f>
        <v/>
      </c>
      <c r="L1336" s="26">
        <f>'Bruker data input page'!DP1336</f>
        <v>0</v>
      </c>
      <c r="M1336" s="26">
        <f>'Bruker data input page'!DQ1336</f>
        <v>0</v>
      </c>
      <c r="N1336" s="26">
        <f>'Bruker data input page'!DR1336</f>
        <v>0</v>
      </c>
      <c r="O1336" s="26">
        <f>'Bruker data input page'!DS1336</f>
        <v>0</v>
      </c>
      <c r="P1336" s="21" t="str">
        <f>'Bruker data input page'!DT1336</f>
        <v>STD</v>
      </c>
      <c r="Q1336" s="21">
        <f>'Bruker data input page'!A1336</f>
        <v>752</v>
      </c>
      <c r="R1336" s="27">
        <f>'Bruker data input page'!B1336</f>
        <v>44766.660416666666</v>
      </c>
      <c r="S1336" s="22">
        <f>'Bruker data input page'!Y1336*Calibrations!H$97+Calibrations!I$97</f>
        <v>48.199095752419403</v>
      </c>
      <c r="T1336" s="23">
        <f>Calibrations!O$97*('Bruker data input page'!AK1336/0.5993)^2+Calibrations!P$97*('Bruker data input page'!AK1336/0.5993)+Calibrations!Q$97</f>
        <v>2.8194508137430878</v>
      </c>
      <c r="U1336" s="22">
        <f>Calibrations!$V$97*'Bruker data input page'!W1336^2+Calibrations!$W$97*'Bruker data input page'!W1336+Calibrations!$X$97</f>
        <v>14.549391896638518</v>
      </c>
      <c r="V1336" s="23">
        <f>('Bruker data input page'!AS1336/0.69943)*Calibrations!AC$97+Calibrations!AD$97</f>
        <v>12.641472811582771</v>
      </c>
      <c r="W1336" s="23">
        <f>'Bruker data input page'!U1336*Calibrations!AQ$97+Calibrations!AR$97</f>
        <v>6.5618951846545341</v>
      </c>
      <c r="X1336" s="23">
        <f>Calibrations!AJ$97*('Bruker data input page'!AQ1336/0.77446)^2+('Bruker data input page'!AQ1336/0.77446)*Calibrations!AK$97+Calibrations!AL$97</f>
        <v>0.18330686700911297</v>
      </c>
      <c r="Y1336" s="23">
        <f>('Bruker data input page'!AI1336/0.7147)*Calibrations!AX$97+Calibrations!AY$97</f>
        <v>11.351584830885287</v>
      </c>
      <c r="Z1336" s="23">
        <f>('Bruker data input page'!AG1336/0.8302)*Calibrations!BE$97+Calibrations!BF$97</f>
        <v>0.5883404797674272</v>
      </c>
      <c r="AA1336" s="23">
        <f>((('Bruker data input page'!AA1336/0.436)^2)*Calibrations!BK$97)+(('Bruker data input page'!AA1336/0.436)*Calibrations!BL$97)+Calibrations!BM$97</f>
        <v>0.17823247371060841</v>
      </c>
      <c r="AB1336" s="24">
        <f>'Bruker data input page'!AM1336*Calibrations!BS$97*10000+Calibrations!BT$97</f>
        <v>274.94214808043864</v>
      </c>
      <c r="AC1336" s="24">
        <f>Calibrations!CA$97*('Bruker data input page'!AO1336*10000)^2+('Bruker data input page'!AO1336*10000)*Calibrations!CB$97+Calibrations!CC$97</f>
        <v>359.62136680278752</v>
      </c>
      <c r="AD1336" s="24">
        <f>'Bruker data input page'!AW1336*10000*Calibrations!CI$97+Calibrations!CJ$97</f>
        <v>123.94297111896964</v>
      </c>
      <c r="AE1336" s="24">
        <f>'Bruker data input page'!AY1336*10000*Calibrations!CP$97+Calibrations!CQ$97</f>
        <v>134.7797200490607</v>
      </c>
      <c r="AF1336" s="24">
        <f>Calibrations!$CW$97*('Bruker data input page'!BA1336*10000)^2+('Bruker data input page'!BA1336*10000)*Calibrations!$CX$97+Calibrations!$CY$97</f>
        <v>99.981383732254599</v>
      </c>
      <c r="AG1336" s="24">
        <f>'Bruker data input page'!BI1336*10000*Calibrations!DD$97+Calibrations!DE$97</f>
        <v>8.6813975200339613</v>
      </c>
      <c r="AH1336" s="24">
        <f>('Bruker data input page'!BK1336*10000)*Calibrations!DK$97+Calibrations!DL$97</f>
        <v>382.54104621352633</v>
      </c>
      <c r="AI1336" s="24">
        <f>Calibrations!DR$97*('Bruker data input page'!BM1336*10000)^2+('Bruker data input page'!BM1336*10000)*Calibrations!DS$97+Calibrations!DT$97</f>
        <v>23.356566416034262</v>
      </c>
      <c r="AJ1336" s="24">
        <f>Calibrations!DY$97*('Bruker data input page'!BO1336*10000)^2+Calibrations!DZ$97*('Bruker data input page'!BO1336*10000)+Calibrations!EA$97</f>
        <v>179.49786943450363</v>
      </c>
      <c r="AK1336" s="21"/>
      <c r="AL1336" s="21"/>
    </row>
    <row r="1337" spans="2:38">
      <c r="B1337" s="27">
        <f>'Bruker data input page'!B2014</f>
        <v>0</v>
      </c>
      <c r="C1337" s="21">
        <f>'Bruker data input page'!G2014</f>
        <v>0</v>
      </c>
      <c r="D1337" s="21">
        <f>'Bruker data input page'!H2014</f>
        <v>0</v>
      </c>
      <c r="E1337" s="26">
        <f>'Bruker data input page'!L2014</f>
        <v>0</v>
      </c>
      <c r="F1337" s="26"/>
      <c r="G1337" s="26" t="str">
        <f>'Bruker data input page'!DK1337</f>
        <v>BHVO-2</v>
      </c>
      <c r="H1337" s="26" t="str">
        <f>'Bruker data input page'!DL1337</f>
        <v>Standard</v>
      </c>
      <c r="I1337" s="26">
        <f>'Bruker data input page'!DM1337</f>
        <v>0</v>
      </c>
      <c r="J1337" s="26">
        <f>'Bruker data input page'!DN1337</f>
        <v>0</v>
      </c>
      <c r="K1337" s="26" t="str">
        <f>'Bruker data input page'!DO1337</f>
        <v/>
      </c>
      <c r="L1337" s="26">
        <f>'Bruker data input page'!DP1337</f>
        <v>0</v>
      </c>
      <c r="M1337" s="26">
        <f>'Bruker data input page'!DQ1337</f>
        <v>0</v>
      </c>
      <c r="N1337" s="26">
        <f>'Bruker data input page'!DR1337</f>
        <v>0</v>
      </c>
      <c r="O1337" s="26">
        <f>'Bruker data input page'!DS1337</f>
        <v>0</v>
      </c>
      <c r="P1337" s="21" t="str">
        <f>'Bruker data input page'!DT1337</f>
        <v>STD</v>
      </c>
      <c r="Q1337" s="21">
        <f>'Bruker data input page'!A1337</f>
        <v>753</v>
      </c>
      <c r="R1337" s="27">
        <f>'Bruker data input page'!B1337</f>
        <v>44766.661805555559</v>
      </c>
      <c r="S1337" s="22">
        <f>'Bruker data input page'!Y1337*Calibrations!H$97+Calibrations!I$97</f>
        <v>47.989862483196745</v>
      </c>
      <c r="T1337" s="23">
        <f>Calibrations!O$97*('Bruker data input page'!AK1337/0.5993)^2+Calibrations!P$97*('Bruker data input page'!AK1337/0.5993)+Calibrations!Q$97</f>
        <v>2.7984013745197149</v>
      </c>
      <c r="U1337" s="22">
        <f>Calibrations!$V$97*'Bruker data input page'!W1337^2+Calibrations!$W$97*'Bruker data input page'!W1337+Calibrations!$X$97</f>
        <v>14.328227528730036</v>
      </c>
      <c r="V1337" s="23">
        <f>('Bruker data input page'!AS1337/0.69943)*Calibrations!AC$97+Calibrations!AD$97</f>
        <v>12.723218187364164</v>
      </c>
      <c r="W1337" s="23">
        <f>'Bruker data input page'!U1337*Calibrations!AQ$97+Calibrations!AR$97</f>
        <v>6.1526037616010667</v>
      </c>
      <c r="X1337" s="23">
        <f>Calibrations!AJ$97*('Bruker data input page'!AQ1337/0.77446)^2+('Bruker data input page'!AQ1337/0.77446)*Calibrations!AK$97+Calibrations!AL$97</f>
        <v>0.1779023201707754</v>
      </c>
      <c r="Y1337" s="23">
        <f>('Bruker data input page'!AI1337/0.7147)*Calibrations!AX$97+Calibrations!AY$97</f>
        <v>11.344733604151319</v>
      </c>
      <c r="Z1337" s="23">
        <f>('Bruker data input page'!AG1337/0.8302)*Calibrations!BE$97+Calibrations!BF$97</f>
        <v>0.5883404797674272</v>
      </c>
      <c r="AA1337" s="23">
        <f>((('Bruker data input page'!AA1337/0.436)^2)*Calibrations!BK$97)+(('Bruker data input page'!AA1337/0.436)*Calibrations!BL$97)+Calibrations!BM$97</f>
        <v>0.21843297365965691</v>
      </c>
      <c r="AB1337" s="24">
        <f>'Bruker data input page'!AM1337*Calibrations!BS$97*10000+Calibrations!BT$97</f>
        <v>309.24084607838756</v>
      </c>
      <c r="AC1337" s="24">
        <f>Calibrations!CA$97*('Bruker data input page'!AO1337*10000)^2+('Bruker data input page'!AO1337*10000)*Calibrations!CB$97+Calibrations!CC$97</f>
        <v>355.86544090651807</v>
      </c>
      <c r="AD1337" s="24">
        <f>'Bruker data input page'!AW1337*10000*Calibrations!CI$97+Calibrations!CJ$97</f>
        <v>116.03474603386537</v>
      </c>
      <c r="AE1337" s="24">
        <f>'Bruker data input page'!AY1337*10000*Calibrations!CP$97+Calibrations!CQ$97</f>
        <v>122.44418482822633</v>
      </c>
      <c r="AF1337" s="24">
        <f>Calibrations!$CW$97*('Bruker data input page'!BA1337*10000)^2+('Bruker data input page'!BA1337*10000)*Calibrations!$CX$97+Calibrations!$CY$97</f>
        <v>94.998462338862666</v>
      </c>
      <c r="AG1337" s="24">
        <f>'Bruker data input page'!BI1337*10000*Calibrations!DD$97+Calibrations!DE$97</f>
        <v>6.421244393933315</v>
      </c>
      <c r="AH1337" s="24">
        <f>('Bruker data input page'!BK1337*10000)*Calibrations!DK$97+Calibrations!DL$97</f>
        <v>387.50693426892826</v>
      </c>
      <c r="AI1337" s="24">
        <f>Calibrations!DR$97*('Bruker data input page'!BM1337*10000)^2+('Bruker data input page'!BM1337*10000)*Calibrations!DS$97+Calibrations!DT$97</f>
        <v>25.480572934039472</v>
      </c>
      <c r="AJ1337" s="24">
        <f>Calibrations!DY$97*('Bruker data input page'!BO1337*10000)^2+Calibrations!DZ$97*('Bruker data input page'!BO1337*10000)+Calibrations!EA$97</f>
        <v>174.60408157115788</v>
      </c>
      <c r="AK1337" s="21"/>
      <c r="AL1337" s="21"/>
    </row>
    <row r="1338" spans="2:38">
      <c r="B1338" s="27">
        <f>'Bruker data input page'!B2015</f>
        <v>0</v>
      </c>
      <c r="C1338" s="21">
        <f>'Bruker data input page'!G2015</f>
        <v>0</v>
      </c>
      <c r="D1338" s="21">
        <f>'Bruker data input page'!H2015</f>
        <v>0</v>
      </c>
      <c r="E1338" s="26">
        <f>'Bruker data input page'!L2015</f>
        <v>0</v>
      </c>
      <c r="F1338" s="26"/>
      <c r="G1338" s="26" t="str">
        <f>'Bruker data input page'!DK1338</f>
        <v>BHVO-2</v>
      </c>
      <c r="H1338" s="26" t="str">
        <f>'Bruker data input page'!DL1338</f>
        <v>Standard</v>
      </c>
      <c r="I1338" s="26">
        <f>'Bruker data input page'!DM1338</f>
        <v>0</v>
      </c>
      <c r="J1338" s="26">
        <f>'Bruker data input page'!DN1338</f>
        <v>0</v>
      </c>
      <c r="K1338" s="26" t="str">
        <f>'Bruker data input page'!DO1338</f>
        <v/>
      </c>
      <c r="L1338" s="26">
        <f>'Bruker data input page'!DP1338</f>
        <v>0</v>
      </c>
      <c r="M1338" s="26">
        <f>'Bruker data input page'!DQ1338</f>
        <v>0</v>
      </c>
      <c r="N1338" s="26">
        <f>'Bruker data input page'!DR1338</f>
        <v>0</v>
      </c>
      <c r="O1338" s="26">
        <f>'Bruker data input page'!DS1338</f>
        <v>0</v>
      </c>
      <c r="P1338" s="21" t="str">
        <f>'Bruker data input page'!DT1338</f>
        <v>STD</v>
      </c>
      <c r="Q1338" s="21">
        <f>'Bruker data input page'!A1338</f>
        <v>754</v>
      </c>
      <c r="R1338" s="27">
        <f>'Bruker data input page'!B1338</f>
        <v>44766.663194444445</v>
      </c>
      <c r="S1338" s="22">
        <f>'Bruker data input page'!Y1338*Calibrations!H$97+Calibrations!I$97</f>
        <v>48.149193439487256</v>
      </c>
      <c r="T1338" s="23">
        <f>Calibrations!O$97*('Bruker data input page'!AK1338/0.5993)^2+Calibrations!P$97*('Bruker data input page'!AK1338/0.5993)+Calibrations!Q$97</f>
        <v>2.8316559378825419</v>
      </c>
      <c r="U1338" s="22">
        <f>Calibrations!$V$97*'Bruker data input page'!W1338^2+Calibrations!$W$97*'Bruker data input page'!W1338+Calibrations!$X$97</f>
        <v>14.419302279440467</v>
      </c>
      <c r="V1338" s="23">
        <f>('Bruker data input page'!AS1338/0.69943)*Calibrations!AC$97+Calibrations!AD$97</f>
        <v>12.759053748226082</v>
      </c>
      <c r="W1338" s="23">
        <f>'Bruker data input page'!U1338*Calibrations!AQ$97+Calibrations!AR$97</f>
        <v>5.2160862116383857</v>
      </c>
      <c r="X1338" s="23">
        <f>Calibrations!AJ$97*('Bruker data input page'!AQ1338/0.77446)^2+('Bruker data input page'!AQ1338/0.77446)*Calibrations!AK$97+Calibrations!AL$97</f>
        <v>0.17578978877330825</v>
      </c>
      <c r="Y1338" s="23">
        <f>('Bruker data input page'!AI1338/0.7147)*Calibrations!AX$97+Calibrations!AY$97</f>
        <v>11.422989838401559</v>
      </c>
      <c r="Z1338" s="23">
        <f>('Bruker data input page'!AG1338/0.8302)*Calibrations!BE$97+Calibrations!BF$97</f>
        <v>0.59241534491257564</v>
      </c>
      <c r="AA1338" s="23">
        <f>((('Bruker data input page'!AA1338/0.436)^2)*Calibrations!BK$97)+(('Bruker data input page'!AA1338/0.436)*Calibrations!BL$97)+Calibrations!BM$97</f>
        <v>0.18113338940281515</v>
      </c>
      <c r="AB1338" s="24">
        <f>'Bruker data input page'!AM1338*Calibrations!BS$97*10000+Calibrations!BT$97</f>
        <v>286.08922492977206</v>
      </c>
      <c r="AC1338" s="24">
        <f>Calibrations!CA$97*('Bruker data input page'!AO1338*10000)^2+('Bruker data input page'!AO1338*10000)*Calibrations!CB$97+Calibrations!CC$97</f>
        <v>400.57406158783613</v>
      </c>
      <c r="AD1338" s="24">
        <f>'Bruker data input page'!AW1338*10000*Calibrations!CI$97+Calibrations!CJ$97</f>
        <v>128.88561179715981</v>
      </c>
      <c r="AE1338" s="24">
        <f>'Bruker data input page'!AY1338*10000*Calibrations!CP$97+Calibrations!CQ$97</f>
        <v>128.61195243864353</v>
      </c>
      <c r="AF1338" s="24">
        <f>Calibrations!$CW$97*('Bruker data input page'!BA1338*10000)^2+('Bruker data input page'!BA1338*10000)*Calibrations!$CX$97+Calibrations!$CY$97</f>
        <v>106.07657189723894</v>
      </c>
      <c r="AG1338" s="24">
        <f>'Bruker data input page'!BI1338*10000*Calibrations!DD$97+Calibrations!DE$97</f>
        <v>7.5513209569836386</v>
      </c>
      <c r="AH1338" s="24">
        <f>('Bruker data input page'!BK1338*10000)*Calibrations!DK$97+Calibrations!DL$97</f>
        <v>391.47964471324991</v>
      </c>
      <c r="AI1338" s="24">
        <f>Calibrations!DR$97*('Bruker data input page'!BM1338*10000)^2+('Bruker data input page'!BM1338*10000)*Calibrations!DS$97+Calibrations!DT$97</f>
        <v>24.418714597367938</v>
      </c>
      <c r="AJ1338" s="24">
        <f>Calibrations!DY$97*('Bruker data input page'!BO1338*10000)^2+Calibrations!DZ$97*('Bruker data input page'!BO1338*10000)+Calibrations!EA$97</f>
        <v>177.86784469599075</v>
      </c>
      <c r="AK1338" s="21"/>
      <c r="AL1338" s="21"/>
    </row>
    <row r="1339" spans="2:38">
      <c r="B1339" s="27">
        <f>'Bruker data input page'!B2016</f>
        <v>0</v>
      </c>
      <c r="C1339" s="21">
        <f>'Bruker data input page'!G2016</f>
        <v>0</v>
      </c>
      <c r="D1339" s="21">
        <f>'Bruker data input page'!H2016</f>
        <v>0</v>
      </c>
      <c r="E1339" s="26">
        <f>'Bruker data input page'!L2016</f>
        <v>0</v>
      </c>
      <c r="F1339" s="26"/>
      <c r="G1339" s="26" t="str">
        <f>'Bruker data input page'!DK1339</f>
        <v>BHVO-2</v>
      </c>
      <c r="H1339" s="26" t="str">
        <f>'Bruker data input page'!DL1339</f>
        <v>Standard</v>
      </c>
      <c r="I1339" s="26">
        <f>'Bruker data input page'!DM1339</f>
        <v>0</v>
      </c>
      <c r="J1339" s="26">
        <f>'Bruker data input page'!DN1339</f>
        <v>0</v>
      </c>
      <c r="K1339" s="26">
        <f>'Bruker data input page'!DO1339</f>
        <v>0</v>
      </c>
      <c r="L1339" s="26">
        <f>'Bruker data input page'!DP1339</f>
        <v>0</v>
      </c>
      <c r="M1339" s="26">
        <f>'Bruker data input page'!DQ1339</f>
        <v>0</v>
      </c>
      <c r="N1339" s="26">
        <f>'Bruker data input page'!DR1339</f>
        <v>0</v>
      </c>
      <c r="O1339" s="26">
        <f>'Bruker data input page'!DS1339</f>
        <v>0</v>
      </c>
      <c r="P1339" s="21" t="str">
        <f>'Bruker data input page'!DT1339</f>
        <v>STD</v>
      </c>
      <c r="Q1339" s="21">
        <f>'Bruker data input page'!A1339</f>
        <v>840</v>
      </c>
      <c r="R1339" s="27">
        <f>'Bruker data input page'!B1339</f>
        <v>44767.289583333331</v>
      </c>
      <c r="S1339" s="22">
        <f>'Bruker data input page'!Y1339*Calibrations!H$97+Calibrations!I$97</f>
        <v>47.508186348370707</v>
      </c>
      <c r="T1339" s="23">
        <f>Calibrations!O$97*('Bruker data input page'!AK1339/0.5993)^2+Calibrations!P$97*('Bruker data input page'!AK1339/0.5993)+Calibrations!Q$97</f>
        <v>2.7527327726002859</v>
      </c>
      <c r="U1339" s="22">
        <f>Calibrations!$V$97*'Bruker data input page'!W1339^2+Calibrations!$W$97*'Bruker data input page'!W1339+Calibrations!$X$97</f>
        <v>14.37733604326662</v>
      </c>
      <c r="V1339" s="23">
        <f>('Bruker data input page'!AS1339/0.69943)*Calibrations!AC$97+Calibrations!AD$97</f>
        <v>12.398539370880309</v>
      </c>
      <c r="W1339" s="23">
        <f>'Bruker data input page'!U1339*Calibrations!AQ$97+Calibrations!AR$97</f>
        <v>6.3310525020254182</v>
      </c>
      <c r="X1339" s="23">
        <f>Calibrations!AJ$97*('Bruker data input page'!AQ1339/0.77446)^2+('Bruker data input page'!AQ1339/0.77446)*Calibrations!AK$97+Calibrations!AL$97</f>
        <v>0.17139000359282447</v>
      </c>
      <c r="Y1339" s="23">
        <f>('Bruker data input page'!AI1339/0.7147)*Calibrations!AX$97+Calibrations!AY$97</f>
        <v>11.250034425739546</v>
      </c>
      <c r="Z1339" s="23">
        <f>('Bruker data input page'!AG1339/0.8302)*Calibrations!BE$97+Calibrations!BF$97</f>
        <v>0.59422639608819727</v>
      </c>
      <c r="AA1339" s="23">
        <f>((('Bruker data input page'!AA1339/0.436)^2)*Calibrations!BK$97)+(('Bruker data input page'!AA1339/0.436)*Calibrations!BL$97)+Calibrations!BM$97</f>
        <v>0.18728279095872324</v>
      </c>
      <c r="AB1339" s="24">
        <f>'Bruker data input page'!AM1339*Calibrations!BS$97*10000+Calibrations!BT$97</f>
        <v>256.93533163151545</v>
      </c>
      <c r="AC1339" s="24">
        <f>Calibrations!CA$97*('Bruker data input page'!AO1339*10000)^2+('Bruker data input page'!AO1339*10000)*Calibrations!CB$97+Calibrations!CC$97</f>
        <v>369.07014823012378</v>
      </c>
      <c r="AD1339" s="24">
        <f>'Bruker data input page'!AW1339*10000*Calibrations!CI$97+Calibrations!CJ$97</f>
        <v>119.00033044077948</v>
      </c>
      <c r="AE1339" s="24">
        <f>'Bruker data input page'!AY1339*10000*Calibrations!CP$97+Calibrations!CQ$97</f>
        <v>127.58399117024065</v>
      </c>
      <c r="AF1339" s="24">
        <f>Calibrations!$CW$97*('Bruker data input page'!BA1339*10000)^2+('Bruker data input page'!BA1339*10000)*Calibrations!$CX$97+Calibrations!$CY$97</f>
        <v>98.744550955690315</v>
      </c>
      <c r="AG1339" s="24">
        <f>'Bruker data input page'!BI1339*10000*Calibrations!DD$97+Calibrations!DE$97</f>
        <v>8.6813975200339613</v>
      </c>
      <c r="AH1339" s="24">
        <f>('Bruker data input page'!BK1339*10000)*Calibrations!DK$97+Calibrations!DL$97</f>
        <v>382.54104621352633</v>
      </c>
      <c r="AI1339" s="24">
        <f>Calibrations!DR$97*('Bruker data input page'!BM1339*10000)^2+('Bruker data input page'!BM1339*10000)*Calibrations!DS$97+Calibrations!DT$97</f>
        <v>26.542141426048879</v>
      </c>
      <c r="AJ1339" s="24">
        <f>Calibrations!DY$97*('Bruker data input page'!BO1339*10000)^2+Calibrations!DZ$97*('Bruker data input page'!BO1339*10000)+Calibrations!EA$97</f>
        <v>179.49786943450363</v>
      </c>
      <c r="AK1339" s="21"/>
      <c r="AL1339" s="21"/>
    </row>
    <row r="1340" spans="2:38">
      <c r="B1340" s="27">
        <f>'Bruker data input page'!B2017</f>
        <v>0</v>
      </c>
      <c r="C1340" s="21">
        <f>'Bruker data input page'!G2017</f>
        <v>0</v>
      </c>
      <c r="D1340" s="21">
        <f>'Bruker data input page'!H2017</f>
        <v>0</v>
      </c>
      <c r="E1340" s="26">
        <f>'Bruker data input page'!L2017</f>
        <v>0</v>
      </c>
      <c r="F1340" s="26"/>
      <c r="G1340" s="26" t="str">
        <f>'Bruker data input page'!DK1340</f>
        <v>BHVO-2</v>
      </c>
      <c r="H1340" s="26" t="str">
        <f>'Bruker data input page'!DL1340</f>
        <v>Standard</v>
      </c>
      <c r="I1340" s="26">
        <f>'Bruker data input page'!DM1340</f>
        <v>0</v>
      </c>
      <c r="J1340" s="26">
        <f>'Bruker data input page'!DN1340</f>
        <v>0</v>
      </c>
      <c r="K1340" s="26" t="str">
        <f>'Bruker data input page'!DO1340</f>
        <v/>
      </c>
      <c r="L1340" s="26">
        <f>'Bruker data input page'!DP1340</f>
        <v>0</v>
      </c>
      <c r="M1340" s="26">
        <f>'Bruker data input page'!DQ1340</f>
        <v>0</v>
      </c>
      <c r="N1340" s="26">
        <f>'Bruker data input page'!DR1340</f>
        <v>0</v>
      </c>
      <c r="O1340" s="26">
        <f>'Bruker data input page'!DS1340</f>
        <v>0</v>
      </c>
      <c r="P1340" s="21" t="str">
        <f>'Bruker data input page'!DT1340</f>
        <v>STD</v>
      </c>
      <c r="Q1340" s="21">
        <f>'Bruker data input page'!A1340</f>
        <v>1</v>
      </c>
      <c r="R1340" s="27">
        <f>'Bruker data input page'!B1340</f>
        <v>44768.773611111108</v>
      </c>
      <c r="S1340" s="22">
        <f>'Bruker data input page'!Y1340*Calibrations!H$97+Calibrations!I$97</f>
        <v>56.448660970288515</v>
      </c>
      <c r="T1340" s="23">
        <f>Calibrations!O$97*('Bruker data input page'!AK1340/0.5993)^2+Calibrations!P$97*('Bruker data input page'!AK1340/0.5993)+Calibrations!Q$97</f>
        <v>2.7726433777005486</v>
      </c>
      <c r="U1340" s="22">
        <f>Calibrations!$V$97*'Bruker data input page'!W1340^2+Calibrations!$W$97*'Bruker data input page'!W1340+Calibrations!$X$97</f>
        <v>18.714283848679056</v>
      </c>
      <c r="V1340" s="23">
        <f>('Bruker data input page'!AS1340/0.69943)*Calibrations!AC$97+Calibrations!AD$97</f>
        <v>12.347016757271611</v>
      </c>
      <c r="W1340" s="23">
        <f>'Bruker data input page'!U1340*Calibrations!AQ$97+Calibrations!AR$97</f>
        <v>9.7556056321841673</v>
      </c>
      <c r="X1340" s="23">
        <f>Calibrations!AJ$97*('Bruker data input page'!AQ1340/0.77446)^2+('Bruker data input page'!AQ1340/0.77446)*Calibrations!AK$97+Calibrations!AL$97</f>
        <v>0.16665395605421529</v>
      </c>
      <c r="Y1340" s="23">
        <f>('Bruker data input page'!AI1340/0.7147)*Calibrations!AX$97+Calibrations!AY$97</f>
        <v>11.397259675778425</v>
      </c>
      <c r="Z1340" s="23">
        <f>('Bruker data input page'!AG1340/0.8302)*Calibrations!BE$97+Calibrations!BF$97</f>
        <v>0.62516518700506507</v>
      </c>
      <c r="AA1340" s="23">
        <f>((('Bruker data input page'!AA1340/0.436)^2)*Calibrations!BK$97)+(('Bruker data input page'!AA1340/0.436)*Calibrations!BL$97)+Calibrations!BM$97</f>
        <v>0.2910751395020158</v>
      </c>
      <c r="AB1340" s="24">
        <f>'Bruker data input page'!AM1340*Calibrations!BS$97*10000+Calibrations!BT$97</f>
        <v>355.54408837561868</v>
      </c>
      <c r="AC1340" s="24">
        <f>Calibrations!CA$97*('Bruker data input page'!AO1340*10000)^2+('Bruker data input page'!AO1340*10000)*Calibrations!CB$97+Calibrations!CC$97</f>
        <v>337.71678399945176</v>
      </c>
      <c r="AD1340" s="24">
        <f>'Bruker data input page'!AW1340*10000*Calibrations!CI$97+Calibrations!CJ$97</f>
        <v>124.93149925460766</v>
      </c>
      <c r="AE1340" s="24">
        <f>'Bruker data input page'!AY1340*10000*Calibrations!CP$97+Calibrations!CQ$97</f>
        <v>129.63991370704639</v>
      </c>
      <c r="AF1340" s="24">
        <f>Calibrations!$CW$97*('Bruker data input page'!BA1340*10000)^2+('Bruker data input page'!BA1340*10000)*Calibrations!$CX$97+Calibrations!$CY$97</f>
        <v>108.47312516157537</v>
      </c>
      <c r="AG1340" s="24">
        <f>'Bruker data input page'!BI1340*10000*Calibrations!DD$97+Calibrations!DE$97</f>
        <v>9.8114740830842848</v>
      </c>
      <c r="AH1340" s="24">
        <f>('Bruker data input page'!BK1340*10000)*Calibrations!DK$97+Calibrations!DL$97</f>
        <v>358.70478354759695</v>
      </c>
      <c r="AI1340" s="24">
        <f>Calibrations!DR$97*('Bruker data input page'!BM1340*10000)^2+('Bruker data input page'!BM1340*10000)*Calibrations!DS$97+Calibrations!DT$97</f>
        <v>23.356566416034262</v>
      </c>
      <c r="AJ1340" s="24">
        <f>Calibrations!DY$97*('Bruker data input page'!BO1340*10000)^2+Calibrations!DZ$97*('Bruker data input page'!BO1340*10000)+Calibrations!EA$97</f>
        <v>142.52289996351851</v>
      </c>
      <c r="AK1340" s="21"/>
      <c r="AL1340" s="21"/>
    </row>
    <row r="1341" spans="2:38">
      <c r="B1341" s="27">
        <f>'Bruker data input page'!B2018</f>
        <v>0</v>
      </c>
      <c r="C1341" s="21">
        <f>'Bruker data input page'!G2018</f>
        <v>0</v>
      </c>
      <c r="D1341" s="21">
        <f>'Bruker data input page'!H2018</f>
        <v>0</v>
      </c>
      <c r="E1341" s="26">
        <f>'Bruker data input page'!L2018</f>
        <v>0</v>
      </c>
      <c r="F1341" s="26"/>
      <c r="G1341" s="26" t="str">
        <f>'Bruker data input page'!DK1341</f>
        <v>BHVO-2</v>
      </c>
      <c r="H1341" s="26" t="str">
        <f>'Bruker data input page'!DL1341</f>
        <v>Standard</v>
      </c>
      <c r="I1341" s="26">
        <f>'Bruker data input page'!DM1341</f>
        <v>0</v>
      </c>
      <c r="J1341" s="26">
        <f>'Bruker data input page'!DN1341</f>
        <v>0</v>
      </c>
      <c r="K1341" s="26" t="str">
        <f>'Bruker data input page'!DO1341</f>
        <v/>
      </c>
      <c r="L1341" s="26">
        <f>'Bruker data input page'!DP1341</f>
        <v>0</v>
      </c>
      <c r="M1341" s="26">
        <f>'Bruker data input page'!DQ1341</f>
        <v>0</v>
      </c>
      <c r="N1341" s="26">
        <f>'Bruker data input page'!DR1341</f>
        <v>0</v>
      </c>
      <c r="O1341" s="26">
        <f>'Bruker data input page'!DS1341</f>
        <v>0</v>
      </c>
      <c r="P1341" s="21" t="str">
        <f>'Bruker data input page'!DT1341</f>
        <v>STD</v>
      </c>
      <c r="Q1341" s="21">
        <f>'Bruker data input page'!A1341</f>
        <v>104</v>
      </c>
      <c r="R1341" s="27">
        <f>'Bruker data input page'!B1341</f>
        <v>44769.788194444445</v>
      </c>
      <c r="S1341" s="22">
        <f>'Bruker data input page'!Y1341*Calibrations!H$97+Calibrations!I$97</f>
        <v>47.792154271960804</v>
      </c>
      <c r="T1341" s="23">
        <f>Calibrations!O$97*('Bruker data input page'!AK1341/0.5993)^2+Calibrations!P$97*('Bruker data input page'!AK1341/0.5993)+Calibrations!Q$97</f>
        <v>2.8138835925050261</v>
      </c>
      <c r="U1341" s="22">
        <f>Calibrations!$V$97*'Bruker data input page'!W1341^2+Calibrations!$W$97*'Bruker data input page'!W1341+Calibrations!$X$97</f>
        <v>14.193214943395846</v>
      </c>
      <c r="V1341" s="23">
        <f>('Bruker data input page'!AS1341/0.69943)*Calibrations!AC$97+Calibrations!AD$97</f>
        <v>12.599160944540991</v>
      </c>
      <c r="W1341" s="23">
        <f>'Bruker data input page'!U1341*Calibrations!AQ$97+Calibrations!AR$97</f>
        <v>6.3426526368309011</v>
      </c>
      <c r="X1341" s="23">
        <f>Calibrations!AJ$97*('Bruker data input page'!AQ1341/0.77446)^2+('Bruker data input page'!AQ1341/0.77446)*Calibrations!AK$97+Calibrations!AL$97</f>
        <v>0.17862346179370775</v>
      </c>
      <c r="Y1341" s="23">
        <f>('Bruker data input page'!AI1341/0.7147)*Calibrations!AX$97+Calibrations!AY$97</f>
        <v>11.300429004604975</v>
      </c>
      <c r="Z1341" s="23">
        <f>('Bruker data input page'!AG1341/0.8302)*Calibrations!BE$97+Calibrations!BF$97</f>
        <v>0.59120797746216136</v>
      </c>
      <c r="AA1341" s="23">
        <f>((('Bruker data input page'!AA1341/0.436)^2)*Calibrations!BK$97)+(('Bruker data input page'!AA1341/0.436)*Calibrations!BL$97)+Calibrations!BM$97</f>
        <v>0.19844373284639893</v>
      </c>
      <c r="AB1341" s="24" t="e">
        <f>'Bruker data input page'!AM1341*Calibrations!BS$97*10000+Calibrations!BT$97</f>
        <v>#VALUE!</v>
      </c>
      <c r="AC1341" s="24">
        <f>Calibrations!CA$97*('Bruker data input page'!AO1341*10000)^2+('Bruker data input page'!AO1341*10000)*Calibrations!CB$97+Calibrations!CC$97</f>
        <v>358.1271150571763</v>
      </c>
      <c r="AD1341" s="24">
        <f>'Bruker data input page'!AW1341*10000*Calibrations!CI$97+Calibrations!CJ$97</f>
        <v>123.94297111896964</v>
      </c>
      <c r="AE1341" s="24">
        <f>'Bruker data input page'!AY1341*10000*Calibrations!CP$97+Calibrations!CQ$97</f>
        <v>118.33233975461486</v>
      </c>
      <c r="AF1341" s="24">
        <f>Calibrations!$CW$97*('Bruker data input page'!BA1341*10000)^2+('Bruker data input page'!BA1341*10000)*Calibrations!$CX$97+Calibrations!$CY$97</f>
        <v>102.43725414181574</v>
      </c>
      <c r="AG1341" s="24">
        <f>'Bruker data input page'!BI1341*10000*Calibrations!DD$97+Calibrations!DE$97</f>
        <v>10.941550646134607</v>
      </c>
      <c r="AH1341" s="24">
        <f>('Bruker data input page'!BK1341*10000)*Calibrations!DK$97+Calibrations!DL$97</f>
        <v>383.53422382460673</v>
      </c>
      <c r="AI1341" s="24">
        <f>Calibrations!DR$97*('Bruker data input page'!BM1341*10000)^2+('Bruker data input page'!BM1341*10000)*Calibrations!DS$97+Calibrations!DT$97</f>
        <v>26.542141426048879</v>
      </c>
      <c r="AJ1341" s="24">
        <f>Calibrations!DY$97*('Bruker data input page'!BO1341*10000)^2+Calibrations!DZ$97*('Bruker data input page'!BO1341*10000)+Calibrations!EA$97</f>
        <v>181.94058551239357</v>
      </c>
      <c r="AK1341" s="21"/>
      <c r="AL1341" s="21"/>
    </row>
    <row r="1342" spans="2:38">
      <c r="G1342" s="26"/>
      <c r="H1342" s="26"/>
      <c r="I1342" s="26"/>
      <c r="J1342" s="26"/>
      <c r="K1342" s="26"/>
      <c r="L1342" s="26"/>
      <c r="M1342" s="26"/>
      <c r="N1342" s="26"/>
      <c r="O1342" s="26"/>
      <c r="P1342" s="21"/>
      <c r="Q1342" s="21"/>
      <c r="R1342" s="27"/>
      <c r="S1342" s="22"/>
      <c r="T1342" s="23"/>
      <c r="U1342" s="22"/>
      <c r="V1342" s="23"/>
      <c r="W1342" s="23"/>
      <c r="X1342" s="23"/>
      <c r="Y1342" s="23"/>
      <c r="Z1342" s="23"/>
      <c r="AA1342" s="23"/>
      <c r="AB1342" s="24"/>
      <c r="AC1342" s="24"/>
      <c r="AD1342" s="24"/>
      <c r="AE1342" s="24"/>
      <c r="AF1342" s="24"/>
      <c r="AG1342" s="24"/>
      <c r="AH1342" s="24"/>
      <c r="AI1342" s="24"/>
      <c r="AJ1342" s="24"/>
      <c r="AK1342" s="21"/>
      <c r="AL1342" s="21"/>
    </row>
    <row r="1343" spans="2:38">
      <c r="G1343" s="26" t="str">
        <f>'Bruker data input page'!DK1343</f>
        <v>RS-5R</v>
      </c>
      <c r="H1343" s="26" t="str">
        <f>'Bruker data input page'!DL1343</f>
        <v>Standard</v>
      </c>
      <c r="I1343" s="26">
        <f>'Bruker data input page'!DM1343</f>
        <v>0</v>
      </c>
      <c r="J1343" s="26">
        <f>'Bruker data input page'!DN1343</f>
        <v>0</v>
      </c>
      <c r="K1343" s="26">
        <f>'Bruker data input page'!DO1343</f>
        <v>0</v>
      </c>
      <c r="L1343" s="26">
        <f>'Bruker data input page'!DP1343</f>
        <v>0</v>
      </c>
      <c r="M1343" s="26">
        <f>'Bruker data input page'!DQ1343</f>
        <v>0</v>
      </c>
      <c r="N1343" s="26">
        <f>'Bruker data input page'!DR1343</f>
        <v>0</v>
      </c>
      <c r="O1343" s="26">
        <f>'Bruker data input page'!DS1343</f>
        <v>0</v>
      </c>
      <c r="P1343" s="21" t="str">
        <f>'Bruker data input page'!DT1343</f>
        <v>Unknown 1</v>
      </c>
      <c r="Q1343" s="21">
        <f>'Bruker data input page'!A1343</f>
        <v>419</v>
      </c>
      <c r="R1343" s="27">
        <f>'Bruker data input page'!B1343</f>
        <v>44741.9</v>
      </c>
      <c r="S1343" s="22">
        <f>'Bruker data input page'!Y1343*Calibrations!H$97+Calibrations!I$97</f>
        <v>54.85047999112102</v>
      </c>
      <c r="T1343" s="23">
        <f>Calibrations!O$97*('Bruker data input page'!AK1343/0.5993)^2+Calibrations!P$97*('Bruker data input page'!AK1343/0.5993)+Calibrations!Q$97</f>
        <v>1.0645683838140509</v>
      </c>
      <c r="U1343" s="22">
        <f>Calibrations!$V$97*'Bruker data input page'!W1343^2+Calibrations!$W$97*'Bruker data input page'!W1343+Calibrations!$X$97</f>
        <v>17.262200995412634</v>
      </c>
      <c r="V1343" s="23">
        <f>('Bruker data input page'!AS1343/0.69943)*Calibrations!AC$97+Calibrations!AD$97</f>
        <v>8.9935854173379361</v>
      </c>
      <c r="W1343" s="23">
        <f>'Bruker data input page'!U1343*Calibrations!AQ$97+Calibrations!AR$97</f>
        <v>12.215994224427167</v>
      </c>
      <c r="X1343" s="23">
        <f>Calibrations!AJ$97*('Bruker data input page'!AQ1343/0.77446)^2+('Bruker data input page'!AQ1343/0.77446)*Calibrations!AK$97+Calibrations!AL$97</f>
        <v>0.15679286896697764</v>
      </c>
      <c r="Y1343" s="23">
        <f>('Bruker data input page'!AI1343/0.7147)*Calibrations!AX$97+Calibrations!AY$97</f>
        <v>12.414286222065627</v>
      </c>
      <c r="Z1343" s="23">
        <f>('Bruker data input page'!AG1343/0.8302)*Calibrations!BE$97+Calibrations!BF$97</f>
        <v>0.10811007636511906</v>
      </c>
      <c r="AA1343" s="23">
        <f>((('Bruker data input page'!AA1343/0.436)^2)*Calibrations!BK$97)+(('Bruker data input page'!AA1343/0.436)*Calibrations!BL$97)+Calibrations!BM$97</f>
        <v>4.2613277027354596E-2</v>
      </c>
      <c r="AB1343" s="24">
        <f>'Bruker data input page'!AM1343*Calibrations!BS$97*10000+Calibrations!BT$97</f>
        <v>304.09604137869519</v>
      </c>
      <c r="AC1343" s="24">
        <f>Calibrations!CA$97*('Bruker data input page'!AO1343*10000)^2+('Bruker data input page'!AO1343*10000)*Calibrations!CB$97+Calibrations!CC$97</f>
        <v>375.3436980696174</v>
      </c>
      <c r="AD1343" s="24">
        <f>'Bruker data input page'!AW1343*10000*Calibrations!CI$97+Calibrations!CJ$97</f>
        <v>94.287127049828698</v>
      </c>
      <c r="AE1343" s="24">
        <f>'Bruker data input page'!AY1343*10000*Calibrations!CP$97+Calibrations!CQ$97</f>
        <v>96.74515311815469</v>
      </c>
      <c r="AF1343" s="24">
        <f>Calibrations!$CW$97*('Bruker data input page'!BA1343*10000)^2+('Bruker data input page'!BA1343*10000)*Calibrations!$CX$97+Calibrations!$CY$97</f>
        <v>68.660243886509832</v>
      </c>
      <c r="AG1343" s="24">
        <f>'Bruker data input page'!BI1343*10000*Calibrations!DD$97+Calibrations!DE$97</f>
        <v>1.9009381417320252</v>
      </c>
      <c r="AH1343" s="24">
        <f>('Bruker data input page'!BK1343*10000)*Calibrations!DK$97+Calibrations!DL$97</f>
        <v>93.526361389132575</v>
      </c>
      <c r="AI1343" s="24">
        <f>Calibrations!DR$97*('Bruker data input page'!BM1343*10000)^2+('Bruker data input page'!BM1343*10000)*Calibrations!DS$97+Calibrations!DT$97</f>
        <v>24.418714597367938</v>
      </c>
      <c r="AJ1343" s="24">
        <f>Calibrations!DY$97*('Bruker data input page'!BO1343*10000)^2+Calibrations!DZ$97*('Bruker data input page'!BO1343*10000)+Calibrations!EA$97</f>
        <v>65.836290647458924</v>
      </c>
      <c r="AK1343" s="21"/>
      <c r="AL1343" s="21"/>
    </row>
    <row r="1344" spans="2:38">
      <c r="G1344" s="26" t="str">
        <f>'Bruker data input page'!DK1344</f>
        <v>RS-5R</v>
      </c>
      <c r="H1344" s="26" t="str">
        <f>'Bruker data input page'!DL1344</f>
        <v>Standard</v>
      </c>
      <c r="I1344" s="26">
        <f>'Bruker data input page'!DM1344</f>
        <v>0</v>
      </c>
      <c r="J1344" s="26">
        <f>'Bruker data input page'!DN1344</f>
        <v>0</v>
      </c>
      <c r="K1344" s="26">
        <f>'Bruker data input page'!DO1344</f>
        <v>0</v>
      </c>
      <c r="L1344" s="26">
        <f>'Bruker data input page'!DP1344</f>
        <v>0</v>
      </c>
      <c r="M1344" s="26">
        <f>'Bruker data input page'!DQ1344</f>
        <v>0</v>
      </c>
      <c r="N1344" s="26">
        <f>'Bruker data input page'!DR1344</f>
        <v>0</v>
      </c>
      <c r="O1344" s="26">
        <f>'Bruker data input page'!DS1344</f>
        <v>0</v>
      </c>
      <c r="P1344" s="21" t="str">
        <f>'Bruker data input page'!DT1344</f>
        <v>STD</v>
      </c>
      <c r="Q1344" s="21">
        <f>'Bruker data input page'!A1344</f>
        <v>527</v>
      </c>
      <c r="R1344" s="27">
        <f>'Bruker data input page'!B1344</f>
        <v>44742.8</v>
      </c>
      <c r="S1344" s="22">
        <f>'Bruker data input page'!Y1344*Calibrations!H$97+Calibrations!I$97</f>
        <v>57.118540113887235</v>
      </c>
      <c r="T1344" s="23">
        <f>Calibrations!O$97*('Bruker data input page'!AK1344/0.5993)^2+Calibrations!P$97*('Bruker data input page'!AK1344/0.5993)+Calibrations!Q$97</f>
        <v>1.0921687816961259</v>
      </c>
      <c r="U1344" s="22">
        <f>Calibrations!$V$97*'Bruker data input page'!W1344^2+Calibrations!$W$97*'Bruker data input page'!W1344+Calibrations!$X$97</f>
        <v>18.195072980933141</v>
      </c>
      <c r="V1344" s="23">
        <f>('Bruker data input page'!AS1344/0.69943)*Calibrations!AC$97+Calibrations!AD$97</f>
        <v>8.9968955293854229</v>
      </c>
      <c r="W1344" s="23">
        <f>'Bruker data input page'!U1344*Calibrations!AQ$97+Calibrations!AR$97</f>
        <v>12.880875284361448</v>
      </c>
      <c r="X1344" s="23">
        <f>Calibrations!AJ$97*('Bruker data input page'!AQ1344/0.77446)^2+('Bruker data input page'!AQ1344/0.77446)*Calibrations!AK$97+Calibrations!AL$97</f>
        <v>0.14943188672341601</v>
      </c>
      <c r="Y1344" s="23">
        <f>('Bruker data input page'!AI1344/0.7147)*Calibrations!AX$97+Calibrations!AY$97</f>
        <v>12.425552683805932</v>
      </c>
      <c r="Z1344" s="23">
        <f>('Bruker data input page'!AG1344/0.8302)*Calibrations!BE$97+Calibrations!BF$97</f>
        <v>0.11807085783103748</v>
      </c>
      <c r="AA1344" s="23">
        <f>((('Bruker data input page'!AA1344/0.436)^2)*Calibrations!BK$97)+(('Bruker data input page'!AA1344/0.436)*Calibrations!BL$97)+Calibrations!BM$97</f>
        <v>8.7577972614902508E-2</v>
      </c>
      <c r="AB1344" s="24">
        <f>'Bruker data input page'!AM1344*Calibrations!BS$97*10000+Calibrations!BT$97</f>
        <v>323.81779272751589</v>
      </c>
      <c r="AC1344" s="24">
        <f>Calibrations!CA$97*('Bruker data input page'!AO1344*10000)^2+('Bruker data input page'!AO1344*10000)*Calibrations!CB$97+Calibrations!CC$97</f>
        <v>385.3124976949822</v>
      </c>
      <c r="AD1344" s="24">
        <f>'Bruker data input page'!AW1344*10000*Calibrations!CI$97+Calibrations!CJ$97</f>
        <v>91.321542642914579</v>
      </c>
      <c r="AE1344" s="24">
        <f>'Bruker data input page'!AY1344*10000*Calibrations!CP$97+Calibrations!CQ$97</f>
        <v>93.661269312946104</v>
      </c>
      <c r="AF1344" s="24">
        <f>Calibrations!$CW$97*('Bruker data input page'!BA1344*10000)^2+('Bruker data input page'!BA1344*10000)*Calibrations!$CX$97+Calibrations!$CY$97</f>
        <v>72.762235374685773</v>
      </c>
      <c r="AG1344" s="24">
        <f>'Bruker data input page'!BI1344*10000*Calibrations!DD$97+Calibrations!DE$97</f>
        <v>1.9009381417320252</v>
      </c>
      <c r="AH1344" s="24">
        <f>('Bruker data input page'!BK1344*10000)*Calibrations!DK$97+Calibrations!DL$97</f>
        <v>90.546828555891409</v>
      </c>
      <c r="AI1344" s="24">
        <f>Calibrations!DR$97*('Bruker data input page'!BM1344*10000)^2+('Bruker data input page'!BM1344*10000)*Calibrations!DS$97+Calibrations!DT$97</f>
        <v>24.418714597367938</v>
      </c>
      <c r="AJ1344" s="24">
        <f>Calibrations!DY$97*('Bruker data input page'!BO1344*10000)^2+Calibrations!DZ$97*('Bruker data input page'!BO1344*10000)+Calibrations!EA$97</f>
        <v>60.689974733232489</v>
      </c>
      <c r="AK1344" s="21"/>
      <c r="AL1344" s="21"/>
    </row>
    <row r="1345" spans="7:38">
      <c r="G1345" s="26" t="str">
        <f>'Bruker data input page'!DK1345</f>
        <v>RS-5R</v>
      </c>
      <c r="H1345" s="26" t="str">
        <f>'Bruker data input page'!DL1345</f>
        <v>Standard</v>
      </c>
      <c r="I1345" s="26">
        <f>'Bruker data input page'!DM1345</f>
        <v>0</v>
      </c>
      <c r="J1345" s="26">
        <f>'Bruker data input page'!DN1345</f>
        <v>0</v>
      </c>
      <c r="K1345" s="26">
        <f>'Bruker data input page'!DO1345</f>
        <v>0</v>
      </c>
      <c r="L1345" s="26">
        <f>'Bruker data input page'!DP1345</f>
        <v>0</v>
      </c>
      <c r="M1345" s="26">
        <f>'Bruker data input page'!DQ1345</f>
        <v>0</v>
      </c>
      <c r="N1345" s="26">
        <f>'Bruker data input page'!DR1345</f>
        <v>0</v>
      </c>
      <c r="O1345" s="26">
        <f>'Bruker data input page'!DS1345</f>
        <v>0</v>
      </c>
      <c r="P1345" s="21" t="str">
        <f>'Bruker data input page'!DT1345</f>
        <v>STD</v>
      </c>
      <c r="Q1345" s="21">
        <f>'Bruker data input page'!A1345</f>
        <v>672</v>
      </c>
      <c r="R1345" s="27">
        <f>'Bruker data input page'!B1345</f>
        <v>44743.784722222219</v>
      </c>
      <c r="S1345" s="22">
        <f>'Bruker data input page'!Y1345*Calibrations!H$97+Calibrations!I$97</f>
        <v>55.569548557467144</v>
      </c>
      <c r="T1345" s="23">
        <f>Calibrations!O$97*('Bruker data input page'!AK1345/0.5993)^2+Calibrations!P$97*('Bruker data input page'!AK1345/0.5993)+Calibrations!Q$97</f>
        <v>1.0732908012152127</v>
      </c>
      <c r="U1345" s="22">
        <f>Calibrations!$V$97*'Bruker data input page'!W1345^2+Calibrations!$W$97*'Bruker data input page'!W1345+Calibrations!$X$97</f>
        <v>17.293378961047591</v>
      </c>
      <c r="V1345" s="23">
        <f>('Bruker data input page'!AS1345/0.69943)*Calibrations!AC$97+Calibrations!AD$97</f>
        <v>8.8878057497334861</v>
      </c>
      <c r="W1345" s="23">
        <f>'Bruker data input page'!U1345*Calibrations!AQ$97+Calibrations!AR$97</f>
        <v>12.262201428069009</v>
      </c>
      <c r="X1345" s="23">
        <f>Calibrations!AJ$97*('Bruker data input page'!AQ1345/0.77446)^2+('Bruker data input page'!AQ1345/0.77446)*Calibrations!AK$97+Calibrations!AL$97</f>
        <v>0.14967228455669163</v>
      </c>
      <c r="Y1345" s="23">
        <f>('Bruker data input page'!AI1345/0.7147)*Calibrations!AX$97+Calibrations!AY$97</f>
        <v>12.334507492985615</v>
      </c>
      <c r="Z1345" s="23">
        <f>('Bruker data input page'!AG1345/0.8302)*Calibrations!BE$97+Calibrations!BF$97</f>
        <v>0.10871376009032625</v>
      </c>
      <c r="AA1345" s="23">
        <f>((('Bruker data input page'!AA1345/0.436)^2)*Calibrations!BK$97)+(('Bruker data input page'!AA1345/0.436)*Calibrations!BL$97)+Calibrations!BM$97</f>
        <v>7.001515623398305E-2</v>
      </c>
      <c r="AB1345" s="24">
        <f>'Bruker data input page'!AM1345*Calibrations!BS$97*10000+Calibrations!BT$97</f>
        <v>253.50546183172054</v>
      </c>
      <c r="AC1345" s="24">
        <f>Calibrations!CA$97*('Bruker data input page'!AO1345*10000)^2+('Bruker data input page'!AO1345*10000)*Calibrations!CB$97+Calibrations!CC$97</f>
        <v>347.36425795642731</v>
      </c>
      <c r="AD1345" s="24">
        <f>'Bruker data input page'!AW1345*10000*Calibrations!CI$97+Calibrations!CJ$97</f>
        <v>99.229767728018842</v>
      </c>
      <c r="AE1345" s="24">
        <f>'Bruker data input page'!AY1345*10000*Calibrations!CP$97+Calibrations!CQ$97</f>
        <v>91.605346776140394</v>
      </c>
      <c r="AF1345" s="24">
        <f>Calibrations!$CW$97*('Bruker data input page'!BA1345*10000)^2+('Bruker data input page'!BA1345*10000)*Calibrations!$CX$97+Calibrations!$CY$97</f>
        <v>61.704957115767186</v>
      </c>
      <c r="AG1345" s="24">
        <f>'Bruker data input page'!BI1345*10000*Calibrations!DD$97+Calibrations!DE$97</f>
        <v>3.0310147047823475</v>
      </c>
      <c r="AH1345" s="24">
        <f>('Bruker data input page'!BK1345*10000)*Calibrations!DK$97+Calibrations!DL$97</f>
        <v>91.540006166971807</v>
      </c>
      <c r="AI1345" s="24">
        <f>Calibrations!DR$97*('Bruker data input page'!BM1345*10000)^2+('Bruker data input page'!BM1345*10000)*Calibrations!DS$97+Calibrations!DT$97</f>
        <v>22.294128390038448</v>
      </c>
      <c r="AJ1345" s="24">
        <f>Calibrations!DY$97*('Bruker data input page'!BO1345*10000)^2+Calibrations!DZ$97*('Bruker data input page'!BO1345*10000)+Calibrations!EA$97</f>
        <v>62.406651253910326</v>
      </c>
      <c r="AK1345" s="21"/>
      <c r="AL1345" s="21"/>
    </row>
    <row r="1346" spans="7:38">
      <c r="G1346" s="26" t="str">
        <f>'Bruker data input page'!DK1346</f>
        <v>RS-5R</v>
      </c>
      <c r="H1346" s="26" t="str">
        <f>'Bruker data input page'!DL1346</f>
        <v>Standard</v>
      </c>
      <c r="I1346" s="26">
        <f>'Bruker data input page'!DM1346</f>
        <v>0</v>
      </c>
      <c r="J1346" s="26">
        <f>'Bruker data input page'!DN1346</f>
        <v>0</v>
      </c>
      <c r="K1346" s="26">
        <f>'Bruker data input page'!DO1346</f>
        <v>0</v>
      </c>
      <c r="L1346" s="26">
        <f>'Bruker data input page'!DP1346</f>
        <v>0</v>
      </c>
      <c r="M1346" s="26">
        <f>'Bruker data input page'!DQ1346</f>
        <v>0</v>
      </c>
      <c r="N1346" s="26">
        <f>'Bruker data input page'!DR1346</f>
        <v>0</v>
      </c>
      <c r="O1346" s="26">
        <f>'Bruker data input page'!DS1346</f>
        <v>0</v>
      </c>
      <c r="P1346" s="21" t="str">
        <f>'Bruker data input page'!DT1346</f>
        <v>STANDARD</v>
      </c>
      <c r="Q1346" s="21">
        <f>'Bruker data input page'!A1346</f>
        <v>752</v>
      </c>
      <c r="R1346" s="27">
        <f>'Bruker data input page'!B1346</f>
        <v>44744.875694444447</v>
      </c>
      <c r="S1346" s="22">
        <f>'Bruker data input page'!Y1346*Calibrations!H$97+Calibrations!I$97</f>
        <v>55.219757106818932</v>
      </c>
      <c r="T1346" s="23">
        <f>Calibrations!O$97*('Bruker data input page'!AK1346/0.5993)^2+Calibrations!P$97*('Bruker data input page'!AK1346/0.5993)+Calibrations!Q$97</f>
        <v>1.0667495508616929</v>
      </c>
      <c r="U1346" s="22">
        <f>Calibrations!$V$97*'Bruker data input page'!W1346^2+Calibrations!$W$97*'Bruker data input page'!W1346+Calibrations!$X$97</f>
        <v>17.483777546713256</v>
      </c>
      <c r="V1346" s="23">
        <f>('Bruker data input page'!AS1346/0.69943)*Calibrations!AC$97+Calibrations!AD$97</f>
        <v>8.8744213836284356</v>
      </c>
      <c r="W1346" s="23">
        <f>'Bruker data input page'!U1346*Calibrations!AQ$97+Calibrations!AR$97</f>
        <v>12.716733376863861</v>
      </c>
      <c r="X1346" s="23">
        <f>Calibrations!AJ$97*('Bruker data input page'!AQ1346/0.77446)^2+('Bruker data input page'!AQ1346/0.77446)*Calibrations!AK$97+Calibrations!AL$97</f>
        <v>0.15205204176479709</v>
      </c>
      <c r="Y1346" s="23">
        <f>('Bruker data input page'!AI1346/0.7147)*Calibrations!AX$97+Calibrations!AY$97</f>
        <v>12.275739192556443</v>
      </c>
      <c r="Z1346" s="23">
        <f>('Bruker data input page'!AG1346/0.8302)*Calibrations!BE$97+Calibrations!BF$97</f>
        <v>0.12229664390748769</v>
      </c>
      <c r="AA1346" s="23">
        <f>((('Bruker data input page'!AA1346/0.436)^2)*Calibrations!BK$97)+(('Bruker data input page'!AA1346/0.436)*Calibrations!BL$97)+Calibrations!BM$97</f>
        <v>6.540891472337787E-2</v>
      </c>
      <c r="AB1346" s="24">
        <f>'Bruker data input page'!AM1346*Calibrations!BS$97*10000+Calibrations!BT$97</f>
        <v>267.22494103090014</v>
      </c>
      <c r="AC1346" s="24">
        <f>Calibrations!CA$97*('Bruker data input page'!AO1346*10000)^2+('Bruker data input page'!AO1346*10000)*Calibrations!CB$97+Calibrations!CC$97</f>
        <v>375.3436980696174</v>
      </c>
      <c r="AD1346" s="24">
        <f>'Bruker data input page'!AW1346*10000*Calibrations!CI$97+Calibrations!CJ$97</f>
        <v>91.321542642914579</v>
      </c>
      <c r="AE1346" s="24">
        <f>'Bruker data input page'!AY1346*10000*Calibrations!CP$97+Calibrations!CQ$97</f>
        <v>95.717191849751842</v>
      </c>
      <c r="AF1346" s="24">
        <f>Calibrations!$CW$97*('Bruker data input page'!BA1346*10000)^2+('Bruker data input page'!BA1346*10000)*Calibrations!$CX$97+Calibrations!$CY$97</f>
        <v>61.704957115767186</v>
      </c>
      <c r="AG1346" s="24">
        <f>'Bruker data input page'!BI1346*10000*Calibrations!DD$97+Calibrations!DE$97</f>
        <v>1.9009381417320252</v>
      </c>
      <c r="AH1346" s="24">
        <f>('Bruker data input page'!BK1346*10000)*Calibrations!DK$97+Calibrations!DL$97</f>
        <v>86.574118111569859</v>
      </c>
      <c r="AI1346" s="24">
        <f>Calibrations!DR$97*('Bruker data input page'!BM1346*10000)^2+('Bruker data input page'!BM1346*10000)*Calibrations!DS$97+Calibrations!DT$97</f>
        <v>26.542141426048879</v>
      </c>
      <c r="AJ1346" s="24">
        <f>Calibrations!DY$97*('Bruker data input page'!BO1346*10000)^2+Calibrations!DZ$97*('Bruker data input page'!BO1346*10000)+Calibrations!EA$97</f>
        <v>65.836290647458924</v>
      </c>
      <c r="AK1346" s="21"/>
      <c r="AL1346" s="21"/>
    </row>
    <row r="1347" spans="7:38">
      <c r="G1347" s="26" t="str">
        <f>'Bruker data input page'!DK1347</f>
        <v>RS-5R</v>
      </c>
      <c r="H1347" s="26" t="str">
        <f>'Bruker data input page'!DL1347</f>
        <v>Standard</v>
      </c>
      <c r="I1347" s="26">
        <f>'Bruker data input page'!DM1347</f>
        <v>0</v>
      </c>
      <c r="J1347" s="26">
        <f>'Bruker data input page'!DN1347</f>
        <v>0</v>
      </c>
      <c r="K1347" s="26">
        <f>'Bruker data input page'!DO1347</f>
        <v>0</v>
      </c>
      <c r="L1347" s="26">
        <f>'Bruker data input page'!DP1347</f>
        <v>0</v>
      </c>
      <c r="M1347" s="26">
        <f>'Bruker data input page'!DQ1347</f>
        <v>0</v>
      </c>
      <c r="N1347" s="26">
        <f>'Bruker data input page'!DR1347</f>
        <v>0</v>
      </c>
      <c r="O1347" s="26" t="str">
        <f>'Bruker data input page'!DS1347</f>
        <v/>
      </c>
      <c r="P1347" s="21" t="str">
        <f>'Bruker data input page'!DT1347</f>
        <v>STANDARD</v>
      </c>
      <c r="Q1347" s="21">
        <f>'Bruker data input page'!A1347</f>
        <v>3</v>
      </c>
      <c r="R1347" s="27">
        <f>'Bruker data input page'!B1347</f>
        <v>44745.855555555558</v>
      </c>
      <c r="S1347" s="22">
        <f>'Bruker data input page'!Y1347*Calibrations!H$97+Calibrations!I$97</f>
        <v>65.221487583760464</v>
      </c>
      <c r="T1347" s="23">
        <f>Calibrations!O$97*('Bruker data input page'!AK1347/0.5993)^2+Calibrations!P$97*('Bruker data input page'!AK1347/0.5993)+Calibrations!Q$97</f>
        <v>1.035814698124587</v>
      </c>
      <c r="U1347" s="22">
        <f>Calibrations!$V$97*'Bruker data input page'!W1347^2+Calibrations!$W$97*'Bruker data input page'!W1347+Calibrations!$X$97</f>
        <v>23.959148718798829</v>
      </c>
      <c r="V1347" s="23">
        <f>('Bruker data input page'!AS1347/0.69943)*Calibrations!AC$97+Calibrations!AD$97</f>
        <v>8.5770869710151167</v>
      </c>
      <c r="W1347" s="23">
        <f>'Bruker data input page'!U1347*Calibrations!AQ$97+Calibrations!AR$97</f>
        <v>17.747518506421855</v>
      </c>
      <c r="X1347" s="23">
        <f>Calibrations!AJ$97*('Bruker data input page'!AQ1347/0.77446)^2+('Bruker data input page'!AQ1347/0.77446)*Calibrations!AK$97+Calibrations!AL$97</f>
        <v>0.13433557933931711</v>
      </c>
      <c r="Y1347" s="23">
        <f>('Bruker data input page'!AI1347/0.7147)*Calibrations!AX$97+Calibrations!AY$97</f>
        <v>12.376528350287302</v>
      </c>
      <c r="Z1347" s="23">
        <f>('Bruker data input page'!AG1347/0.8302)*Calibrations!BE$97+Calibrations!BF$97</f>
        <v>0.1244095369457128</v>
      </c>
      <c r="AA1347" s="23">
        <f>((('Bruker data input page'!AA1347/0.436)^2)*Calibrations!BK$97)+(('Bruker data input page'!AA1347/0.436)*Calibrations!BL$97)+Calibrations!BM$97</f>
        <v>8.9477947821418435E-2</v>
      </c>
      <c r="AB1347" s="24">
        <f>'Bruker data input page'!AM1347*Calibrations!BS$97*10000+Calibrations!BT$97</f>
        <v>334.10740212690052</v>
      </c>
      <c r="AC1347" s="24">
        <f>Calibrations!CA$97*('Bruker data input page'!AO1347*10000)^2+('Bruker data input page'!AO1347*10000)*Calibrations!CB$97+Calibrations!CC$97</f>
        <v>392.23596353884864</v>
      </c>
      <c r="AD1347" s="24">
        <f>'Bruker data input page'!AW1347*10000*Calibrations!CI$97+Calibrations!CJ$97</f>
        <v>103.18388027057097</v>
      </c>
      <c r="AE1347" s="24">
        <f>'Bruker data input page'!AY1347*10000*Calibrations!CP$97+Calibrations!CQ$97</f>
        <v>87.493501702528931</v>
      </c>
      <c r="AF1347" s="24">
        <f>Calibrations!$CW$97*('Bruker data input page'!BA1347*10000)^2+('Bruker data input page'!BA1347*10000)*Calibrations!$CX$97+Calibrations!$CY$97</f>
        <v>68.660243886509832</v>
      </c>
      <c r="AG1347" s="24">
        <f>'Bruker data input page'!BI1347*10000*Calibrations!DD$97+Calibrations!DE$97</f>
        <v>1.9009381417320252</v>
      </c>
      <c r="AH1347" s="24">
        <f>('Bruker data input page'!BK1347*10000)*Calibrations!DK$97+Calibrations!DL$97</f>
        <v>77.635519611846334</v>
      </c>
      <c r="AI1347" s="24">
        <f>Calibrations!DR$97*('Bruker data input page'!BM1347*10000)^2+('Bruker data input page'!BM1347*10000)*Calibrations!DS$97+Calibrations!DT$97</f>
        <v>20.168382804060411</v>
      </c>
      <c r="AJ1347" s="24">
        <f>Calibrations!DY$97*('Bruker data input page'!BO1347*10000)^2+Calibrations!DZ$97*('Bruker data input page'!BO1347*10000)+Calibrations!EA$97</f>
        <v>46.911998794124941</v>
      </c>
      <c r="AK1347" s="21"/>
      <c r="AL1347" s="21"/>
    </row>
    <row r="1348" spans="7:38">
      <c r="G1348" s="26" t="str">
        <f>'Bruker data input page'!DK1348</f>
        <v>RS-5R</v>
      </c>
      <c r="H1348" s="26" t="str">
        <f>'Bruker data input page'!DL1348</f>
        <v>Standard</v>
      </c>
      <c r="I1348" s="26">
        <f>'Bruker data input page'!DM1348</f>
        <v>0</v>
      </c>
      <c r="J1348" s="26">
        <f>'Bruker data input page'!DN1348</f>
        <v>0</v>
      </c>
      <c r="K1348" s="26">
        <f>'Bruker data input page'!DO1348</f>
        <v>0</v>
      </c>
      <c r="L1348" s="26">
        <f>'Bruker data input page'!DP1348</f>
        <v>0</v>
      </c>
      <c r="M1348" s="26">
        <f>'Bruker data input page'!DQ1348</f>
        <v>0</v>
      </c>
      <c r="N1348" s="26">
        <f>'Bruker data input page'!DR1348</f>
        <v>0</v>
      </c>
      <c r="O1348" s="26" t="str">
        <f>'Bruker data input page'!DS1348</f>
        <v/>
      </c>
      <c r="P1348" s="21" t="str">
        <f>'Bruker data input page'!DT1348</f>
        <v>STD</v>
      </c>
      <c r="Q1348" s="21">
        <f>'Bruker data input page'!A1348</f>
        <v>88</v>
      </c>
      <c r="R1348" s="27">
        <f>'Bruker data input page'!B1348</f>
        <v>44746.781944444447</v>
      </c>
      <c r="S1348" s="22">
        <f>'Bruker data input page'!Y1348*Calibrations!H$97+Calibrations!I$97</f>
        <v>53.099146437264146</v>
      </c>
      <c r="T1348" s="23">
        <f>Calibrations!O$97*('Bruker data input page'!AK1348/0.5993)^2+Calibrations!P$97*('Bruker data input page'!AK1348/0.5993)+Calibrations!Q$97</f>
        <v>1.0622050295202186</v>
      </c>
      <c r="U1348" s="22">
        <f>Calibrations!$V$97*'Bruker data input page'!W1348^2+Calibrations!$W$97*'Bruker data input page'!W1348+Calibrations!$X$97</f>
        <v>16.007497235421283</v>
      </c>
      <c r="V1348" s="23">
        <f>('Bruker data input page'!AS1348/0.69943)*Calibrations!AC$97+Calibrations!AD$97</f>
        <v>8.7948347765736603</v>
      </c>
      <c r="W1348" s="23">
        <f>'Bruker data input page'!U1348*Calibrations!AQ$97+Calibrations!AR$97</f>
        <v>11.571800071562663</v>
      </c>
      <c r="X1348" s="23">
        <f>Calibrations!AJ$97*('Bruker data input page'!AQ1348/0.77446)^2+('Bruker data input page'!AQ1348/0.77446)*Calibrations!AK$97+Calibrations!AL$97</f>
        <v>0.15588236218768414</v>
      </c>
      <c r="Y1348" s="23">
        <f>('Bruker data input page'!AI1348/0.7147)*Calibrations!AX$97+Calibrations!AY$97</f>
        <v>12.114963738532598</v>
      </c>
      <c r="Z1348" s="23">
        <f>('Bruker data input page'!AG1348/0.8302)*Calibrations!BE$97+Calibrations!BF$97</f>
        <v>0.10946836474683522</v>
      </c>
      <c r="AA1348" s="23">
        <f>((('Bruker data input page'!AA1348/0.436)^2)*Calibrations!BK$97)+(('Bruker data input page'!AA1348/0.436)*Calibrations!BL$97)+Calibrations!BM$97</f>
        <v>6.7713309818541942E-2</v>
      </c>
      <c r="AB1348" s="24">
        <f>'Bruker data input page'!AM1348*Calibrations!BS$97*10000+Calibrations!BT$97</f>
        <v>310.95578097828502</v>
      </c>
      <c r="AC1348" s="24">
        <f>Calibrations!CA$97*('Bruker data input page'!AO1348*10000)^2+('Bruker data input page'!AO1348*10000)*Calibrations!CB$97+Calibrations!CC$97</f>
        <v>382.71368762279269</v>
      </c>
      <c r="AD1348" s="24">
        <f>'Bruker data input page'!AW1348*10000*Calibrations!CI$97+Calibrations!CJ$97</f>
        <v>100.21829586365688</v>
      </c>
      <c r="AE1348" s="24">
        <f>'Bruker data input page'!AY1348*10000*Calibrations!CP$97+Calibrations!CQ$97</f>
        <v>96.74515311815469</v>
      </c>
      <c r="AF1348" s="24">
        <f>Calibrations!$CW$97*('Bruker data input page'!BA1348*10000)^2+('Bruker data input page'!BA1348*10000)*Calibrations!$CX$97+Calibrations!$CY$97</f>
        <v>72.762235374685773</v>
      </c>
      <c r="AG1348" s="24" t="e">
        <f>'Bruker data input page'!BI1348*10000*Calibrations!DD$97+Calibrations!DE$97</f>
        <v>#VALUE!</v>
      </c>
      <c r="AH1348" s="24">
        <f>('Bruker data input page'!BK1348*10000)*Calibrations!DK$97+Calibrations!DL$97</f>
        <v>91.540006166971807</v>
      </c>
      <c r="AI1348" s="24">
        <f>Calibrations!DR$97*('Bruker data input page'!BM1348*10000)^2+('Bruker data input page'!BM1348*10000)*Calibrations!DS$97+Calibrations!DT$97</f>
        <v>22.294128390038448</v>
      </c>
      <c r="AJ1348" s="24">
        <f>Calibrations!DY$97*('Bruker data input page'!BO1348*10000)^2+Calibrations!DZ$97*('Bruker data input page'!BO1348*10000)+Calibrations!EA$97</f>
        <v>66.692926819219608</v>
      </c>
      <c r="AK1348" s="21"/>
      <c r="AL1348" s="21"/>
    </row>
    <row r="1349" spans="7:38">
      <c r="G1349" s="26" t="str">
        <f>'Bruker data input page'!DK1349</f>
        <v>RS-5R</v>
      </c>
      <c r="H1349" s="26" t="str">
        <f>'Bruker data input page'!DL1349</f>
        <v>Standard</v>
      </c>
      <c r="I1349" s="26">
        <f>'Bruker data input page'!DM1349</f>
        <v>0</v>
      </c>
      <c r="J1349" s="26">
        <f>'Bruker data input page'!DN1349</f>
        <v>0</v>
      </c>
      <c r="K1349" s="26">
        <f>'Bruker data input page'!DO1349</f>
        <v>0</v>
      </c>
      <c r="L1349" s="26">
        <f>'Bruker data input page'!DP1349</f>
        <v>0</v>
      </c>
      <c r="M1349" s="26">
        <f>'Bruker data input page'!DQ1349</f>
        <v>0</v>
      </c>
      <c r="N1349" s="26">
        <f>'Bruker data input page'!DR1349</f>
        <v>0</v>
      </c>
      <c r="O1349" s="26">
        <f>'Bruker data input page'!DS1349</f>
        <v>0</v>
      </c>
      <c r="P1349" s="21" t="str">
        <f>'Bruker data input page'!DT1349</f>
        <v>STD</v>
      </c>
      <c r="Q1349" s="21">
        <f>'Bruker data input page'!A1349</f>
        <v>93</v>
      </c>
      <c r="R1349" s="27">
        <f>'Bruker data input page'!B1349</f>
        <v>44753.908333333333</v>
      </c>
      <c r="S1349" s="22">
        <f>'Bruker data input page'!Y1349*Calibrations!H$97+Calibrations!I$97</f>
        <v>54.021388706262584</v>
      </c>
      <c r="T1349" s="23">
        <f>Calibrations!O$97*('Bruker data input page'!AK1349/0.5993)^2+Calibrations!P$97*('Bruker data input page'!AK1349/0.5993)+Calibrations!Q$97</f>
        <v>1.0602049243240645</v>
      </c>
      <c r="U1349" s="22">
        <f>Calibrations!$V$97*'Bruker data input page'!W1349^2+Calibrations!$W$97*'Bruker data input page'!W1349+Calibrations!$X$97</f>
        <v>16.678214348084932</v>
      </c>
      <c r="V1349" s="23">
        <f>('Bruker data input page'!AS1349/0.69943)*Calibrations!AC$97+Calibrations!AD$97</f>
        <v>8.9308372063508088</v>
      </c>
      <c r="W1349" s="23">
        <f>'Bruker data input page'!U1349*Calibrations!AQ$97+Calibrations!AR$97</f>
        <v>11.82487634590229</v>
      </c>
      <c r="X1349" s="23">
        <f>Calibrations!AJ$97*('Bruker data input page'!AQ1349/0.77446)^2+('Bruker data input page'!AQ1349/0.77446)*Calibrations!AK$97+Calibrations!AL$97</f>
        <v>0.15264010006550222</v>
      </c>
      <c r="Y1349" s="23">
        <f>('Bruker data input page'!AI1349/0.7147)*Calibrations!AX$97+Calibrations!AY$97</f>
        <v>12.250618027865215</v>
      </c>
      <c r="Z1349" s="23">
        <f>('Bruker data input page'!AG1349/0.8302)*Calibrations!BE$97+Calibrations!BF$97</f>
        <v>0.11293954616677648</v>
      </c>
      <c r="AA1349" s="23">
        <f>((('Bruker data input page'!AA1349/0.436)^2)*Calibrations!BK$97)+(('Bruker data input page'!AA1349/0.436)*Calibrations!BL$97)+Calibrations!BM$97</f>
        <v>7.001515623398305E-2</v>
      </c>
      <c r="AB1349" s="24">
        <f>'Bruker data input page'!AM1349*Calibrations!BS$97*10000+Calibrations!BT$97</f>
        <v>272.36974573059246</v>
      </c>
      <c r="AC1349" s="24">
        <f>Calibrations!CA$97*('Bruker data input page'!AO1349*10000)^2+('Bruker data input page'!AO1349*10000)*Calibrations!CB$97+Calibrations!CC$97</f>
        <v>387.86800849839017</v>
      </c>
      <c r="AD1349" s="24">
        <f>'Bruker data input page'!AW1349*10000*Calibrations!CI$97+Calibrations!CJ$97</f>
        <v>106.14946467748507</v>
      </c>
      <c r="AE1349" s="24">
        <f>'Bruker data input page'!AY1349*10000*Calibrations!CP$97+Calibrations!CQ$97</f>
        <v>86.465540434126069</v>
      </c>
      <c r="AF1349" s="24">
        <f>Calibrations!$CW$97*('Bruker data input page'!BA1349*10000)^2+('Bruker data input page'!BA1349*10000)*Calibrations!$CX$97+Calibrations!$CY$97</f>
        <v>74.117702441699478</v>
      </c>
      <c r="AG1349" s="24" t="e">
        <f>'Bruker data input page'!BI1349*10000*Calibrations!DD$97+Calibrations!DE$97</f>
        <v>#VALUE!</v>
      </c>
      <c r="AH1349" s="24">
        <f>('Bruker data input page'!BK1349*10000)*Calibrations!DK$97+Calibrations!DL$97</f>
        <v>91.540006166971807</v>
      </c>
      <c r="AI1349" s="24">
        <f>Calibrations!DR$97*('Bruker data input page'!BM1349*10000)^2+('Bruker data input page'!BM1349*10000)*Calibrations!DS$97+Calibrations!DT$97</f>
        <v>25.480572934039472</v>
      </c>
      <c r="AJ1349" s="24">
        <f>Calibrations!DY$97*('Bruker data input page'!BO1349*10000)^2+Calibrations!DZ$97*('Bruker data input page'!BO1349*10000)+Calibrations!EA$97</f>
        <v>69.260978510598108</v>
      </c>
      <c r="AK1349" s="21"/>
      <c r="AL1349" s="21"/>
    </row>
    <row r="1350" spans="7:38">
      <c r="G1350" s="26" t="str">
        <f>'Bruker data input page'!DK1350</f>
        <v>RS-5R</v>
      </c>
      <c r="H1350" s="26" t="str">
        <f>'Bruker data input page'!DL1350</f>
        <v>Standard</v>
      </c>
      <c r="I1350" s="26">
        <f>'Bruker data input page'!DM1350</f>
        <v>0</v>
      </c>
      <c r="J1350" s="26">
        <f>'Bruker data input page'!DN1350</f>
        <v>0</v>
      </c>
      <c r="K1350" s="26">
        <f>'Bruker data input page'!DO1350</f>
        <v>0</v>
      </c>
      <c r="L1350" s="26">
        <f>'Bruker data input page'!DP1350</f>
        <v>0</v>
      </c>
      <c r="M1350" s="26">
        <f>'Bruker data input page'!DQ1350</f>
        <v>0</v>
      </c>
      <c r="N1350" s="26">
        <f>'Bruker data input page'!DR1350</f>
        <v>0</v>
      </c>
      <c r="O1350" s="26">
        <f>'Bruker data input page'!DS1350</f>
        <v>0</v>
      </c>
      <c r="P1350" s="21" t="str">
        <f>'Bruker data input page'!DT1350</f>
        <v>Rock std</v>
      </c>
      <c r="Q1350" s="21">
        <f>'Bruker data input page'!A1350</f>
        <v>186</v>
      </c>
      <c r="R1350" s="27">
        <f>'Bruker data input page'!B1350</f>
        <v>44754.713888888888</v>
      </c>
      <c r="S1350" s="22">
        <f>'Bruker data input page'!Y1350*Calibrations!H$97+Calibrations!I$97</f>
        <v>54.877569818141332</v>
      </c>
      <c r="T1350" s="23">
        <f>Calibrations!O$97*('Bruker data input page'!AK1350/0.5993)^2+Calibrations!P$97*('Bruker data input page'!AK1350/0.5993)+Calibrations!Q$97</f>
        <v>1.0414613721516326</v>
      </c>
      <c r="U1350" s="22">
        <f>Calibrations!$V$97*'Bruker data input page'!W1350^2+Calibrations!$W$97*'Bruker data input page'!W1350+Calibrations!$X$97</f>
        <v>17.336449638551539</v>
      </c>
      <c r="V1350" s="23">
        <f>('Bruker data input page'!AS1350/0.69943)*Calibrations!AC$97+Calibrations!AD$97</f>
        <v>8.7292082072843691</v>
      </c>
      <c r="W1350" s="23">
        <f>'Bruker data input page'!U1350*Calibrations!AQ$97+Calibrations!AR$97</f>
        <v>11.938557666996026</v>
      </c>
      <c r="X1350" s="23">
        <f>Calibrations!AJ$97*('Bruker data input page'!AQ1350/0.77446)^2+('Bruker data input page'!AQ1350/0.77446)*Calibrations!AK$97+Calibrations!AL$97</f>
        <v>0.15205204176479709</v>
      </c>
      <c r="Y1350" s="23">
        <f>('Bruker data input page'!AI1350/0.7147)*Calibrations!AX$97+Calibrations!AY$97</f>
        <v>12.169773552404362</v>
      </c>
      <c r="Z1350" s="23">
        <f>('Bruker data input page'!AG1350/0.8302)*Calibrations!BE$97+Calibrations!BF$97</f>
        <v>0.12335309042660025</v>
      </c>
      <c r="AA1350" s="23">
        <f>((('Bruker data input page'!AA1350/0.436)^2)*Calibrations!BK$97)+(('Bruker data input page'!AA1350/0.436)*Calibrations!BL$97)+Calibrations!BM$97</f>
        <v>6.7329420960995354E-2</v>
      </c>
      <c r="AB1350" s="24">
        <f>'Bruker data input page'!AM1350*Calibrations!BS$97*10000+Calibrations!BT$97</f>
        <v>285.23175747982333</v>
      </c>
      <c r="AC1350" s="24">
        <f>Calibrations!CA$97*('Bruker data input page'!AO1350*10000)^2+('Bruker data input page'!AO1350*10000)*Calibrations!CB$97+Calibrations!CC$97</f>
        <v>344.98892322521783</v>
      </c>
      <c r="AD1350" s="24">
        <f>'Bruker data input page'!AW1350*10000*Calibrations!CI$97+Calibrations!CJ$97</f>
        <v>114.05768976258933</v>
      </c>
      <c r="AE1350" s="24">
        <f>'Bruker data input page'!AY1350*10000*Calibrations!CP$97+Calibrations!CQ$97</f>
        <v>88.521462970931793</v>
      </c>
      <c r="AF1350" s="24">
        <f>Calibrations!$CW$97*('Bruker data input page'!BA1350*10000)^2+('Bruker data input page'!BA1350*10000)*Calibrations!$CX$97+Calibrations!$CY$97</f>
        <v>67.281049961406254</v>
      </c>
      <c r="AG1350" s="24" t="e">
        <f>'Bruker data input page'!BI1350*10000*Calibrations!DD$97+Calibrations!DE$97</f>
        <v>#VALUE!</v>
      </c>
      <c r="AH1350" s="24">
        <f>('Bruker data input page'!BK1350*10000)*Calibrations!DK$97+Calibrations!DL$97</f>
        <v>90.546828555891409</v>
      </c>
      <c r="AI1350" s="24">
        <f>Calibrations!DR$97*('Bruker data input page'!BM1350*10000)^2+('Bruker data input page'!BM1350*10000)*Calibrations!DS$97+Calibrations!DT$97</f>
        <v>19.105075244078186</v>
      </c>
      <c r="AJ1350" s="24">
        <f>Calibrations!DY$97*('Bruker data input page'!BO1350*10000)^2+Calibrations!DZ$97*('Bruker data input page'!BO1350*10000)+Calibrations!EA$97</f>
        <v>61.548467728896696</v>
      </c>
      <c r="AK1350" s="21"/>
      <c r="AL1350" s="21"/>
    </row>
    <row r="1351" spans="7:38">
      <c r="G1351" s="26" t="str">
        <f>'Bruker data input page'!DK1351</f>
        <v>RS-5R</v>
      </c>
      <c r="H1351" s="26" t="str">
        <f>'Bruker data input page'!DL1351</f>
        <v>Standard</v>
      </c>
      <c r="I1351" s="26">
        <f>'Bruker data input page'!DM1351</f>
        <v>0</v>
      </c>
      <c r="J1351" s="26">
        <f>'Bruker data input page'!DN1351</f>
        <v>0</v>
      </c>
      <c r="K1351" s="26">
        <f>'Bruker data input page'!DO1351</f>
        <v>0</v>
      </c>
      <c r="L1351" s="26">
        <f>'Bruker data input page'!DP1351</f>
        <v>0</v>
      </c>
      <c r="M1351" s="26">
        <f>'Bruker data input page'!DQ1351</f>
        <v>0</v>
      </c>
      <c r="N1351" s="26">
        <f>'Bruker data input page'!DR1351</f>
        <v>0</v>
      </c>
      <c r="O1351" s="26">
        <f>'Bruker data input page'!DS1351</f>
        <v>0</v>
      </c>
      <c r="P1351" s="21" t="str">
        <f>'Bruker data input page'!DT1351</f>
        <v>Rock std</v>
      </c>
      <c r="Q1351" s="21">
        <f>'Bruker data input page'!A1351</f>
        <v>187</v>
      </c>
      <c r="R1351" s="27">
        <f>'Bruker data input page'!B1351</f>
        <v>44754.715277777781</v>
      </c>
      <c r="S1351" s="22">
        <f>'Bruker data input page'!Y1351*Calibrations!H$97+Calibrations!I$97</f>
        <v>55.015038808766327</v>
      </c>
      <c r="T1351" s="23">
        <f>Calibrations!O$97*('Bruker data input page'!AK1351/0.5993)^2+Calibrations!P$97*('Bruker data input page'!AK1351/0.5993)+Calibrations!Q$97</f>
        <v>1.0350859126686998</v>
      </c>
      <c r="U1351" s="22">
        <f>Calibrations!$V$97*'Bruker data input page'!W1351^2+Calibrations!$W$97*'Bruker data input page'!W1351+Calibrations!$X$97</f>
        <v>17.192594040614093</v>
      </c>
      <c r="V1351" s="23">
        <f>('Bruker data input page'!AS1351/0.69943)*Calibrations!AC$97+Calibrations!AD$97</f>
        <v>8.7374115284455307</v>
      </c>
      <c r="W1351" s="23">
        <f>'Bruker data input page'!U1351*Calibrations!AQ$97+Calibrations!AR$97</f>
        <v>13.650157557545079</v>
      </c>
      <c r="X1351" s="23">
        <f>Calibrations!AJ$97*('Bruker data input page'!AQ1351/0.77446)^2+('Bruker data input page'!AQ1351/0.77446)*Calibrations!AK$97+Calibrations!AL$97</f>
        <v>0.14700368726600882</v>
      </c>
      <c r="Y1351" s="23">
        <f>('Bruker data input page'!AI1351/0.7147)*Calibrations!AX$97+Calibrations!AY$97</f>
        <v>12.14982887013436</v>
      </c>
      <c r="Z1351" s="23">
        <f>('Bruker data input page'!AG1351/0.8302)*Calibrations!BE$97+Calibrations!BF$97</f>
        <v>0.10116771352523656</v>
      </c>
      <c r="AA1351" s="23">
        <f>((('Bruker data input page'!AA1351/0.436)^2)*Calibrations!BK$97)+(('Bruker data input page'!AA1351/0.436)*Calibrations!BL$97)+Calibrations!BM$97</f>
        <v>7.9960372624096041E-2</v>
      </c>
      <c r="AB1351" s="24">
        <f>'Bruker data input page'!AM1351*Calibrations!BS$97*10000+Calibrations!BT$97</f>
        <v>314.38565077807988</v>
      </c>
      <c r="AC1351" s="24">
        <f>Calibrations!CA$97*('Bruker data input page'!AO1351*10000)^2+('Bruker data input page'!AO1351*10000)*Calibrations!CB$97+Calibrations!CC$97</f>
        <v>344.19173257288355</v>
      </c>
      <c r="AD1351" s="24">
        <f>'Bruker data input page'!AW1351*10000*Calibrations!CI$97+Calibrations!CJ$97</f>
        <v>110.1035772200372</v>
      </c>
      <c r="AE1351" s="24">
        <f>'Bruker data input page'!AY1351*10000*Calibrations!CP$97+Calibrations!CQ$97</f>
        <v>85.437579165723207</v>
      </c>
      <c r="AF1351" s="24">
        <f>Calibrations!$CW$97*('Bruker data input page'!BA1351*10000)^2+('Bruker data input page'!BA1351*10000)*Calibrations!$CX$97+Calibrations!$CY$97</f>
        <v>72.762235374685773</v>
      </c>
      <c r="AG1351" s="24">
        <f>'Bruker data input page'!BI1351*10000*Calibrations!DD$97+Calibrations!DE$97</f>
        <v>1.9009381417320252</v>
      </c>
      <c r="AH1351" s="24">
        <f>('Bruker data input page'!BK1351*10000)*Calibrations!DK$97+Calibrations!DL$97</f>
        <v>87.567295722650243</v>
      </c>
      <c r="AI1351" s="24">
        <f>Calibrations!DR$97*('Bruker data input page'!BM1351*10000)^2+('Bruker data input page'!BM1351*10000)*Calibrations!DS$97+Calibrations!DT$97</f>
        <v>23.356566416034262</v>
      </c>
      <c r="AJ1351" s="24">
        <f>Calibrations!DY$97*('Bruker data input page'!BO1351*10000)^2+Calibrations!DZ$97*('Bruker data input page'!BO1351*10000)+Calibrations!EA$97</f>
        <v>64.979345005047662</v>
      </c>
      <c r="AK1351" s="21"/>
      <c r="AL1351" s="21"/>
    </row>
    <row r="1352" spans="7:38">
      <c r="G1352" s="26" t="str">
        <f>'Bruker data input page'!DK1352</f>
        <v>RS-5R</v>
      </c>
      <c r="H1352" s="26" t="str">
        <f>'Bruker data input page'!DL1352</f>
        <v>Standard</v>
      </c>
      <c r="I1352" s="26">
        <f>'Bruker data input page'!DM1352</f>
        <v>0</v>
      </c>
      <c r="J1352" s="26">
        <f>'Bruker data input page'!DN1352</f>
        <v>0</v>
      </c>
      <c r="K1352" s="26">
        <f>'Bruker data input page'!DO1352</f>
        <v>0</v>
      </c>
      <c r="L1352" s="26">
        <f>'Bruker data input page'!DP1352</f>
        <v>0</v>
      </c>
      <c r="M1352" s="26">
        <f>'Bruker data input page'!DQ1352</f>
        <v>0</v>
      </c>
      <c r="N1352" s="26">
        <f>'Bruker data input page'!DR1352</f>
        <v>0</v>
      </c>
      <c r="O1352" s="26">
        <f>'Bruker data input page'!DS1352</f>
        <v>0</v>
      </c>
      <c r="P1352" s="21" t="str">
        <f>'Bruker data input page'!DT1352</f>
        <v>Rock std</v>
      </c>
      <c r="Q1352" s="21">
        <f>'Bruker data input page'!A1352</f>
        <v>188</v>
      </c>
      <c r="R1352" s="27">
        <f>'Bruker data input page'!B1352</f>
        <v>44754.71597222222</v>
      </c>
      <c r="S1352" s="22">
        <f>'Bruker data input page'!Y1352*Calibrations!H$97+Calibrations!I$97</f>
        <v>55.1722310945026</v>
      </c>
      <c r="T1352" s="23">
        <f>Calibrations!O$97*('Bruker data input page'!AK1352/0.5993)^2+Calibrations!P$97*('Bruker data input page'!AK1352/0.5993)+Calibrations!Q$97</f>
        <v>1.0438285871745157</v>
      </c>
      <c r="U1352" s="22">
        <f>Calibrations!$V$97*'Bruker data input page'!W1352^2+Calibrations!$W$97*'Bruker data input page'!W1352+Calibrations!$X$97</f>
        <v>17.392680505339687</v>
      </c>
      <c r="V1352" s="23">
        <f>('Bruker data input page'!AS1352/0.69943)*Calibrations!AC$97+Calibrations!AD$97</f>
        <v>8.7513715662110165</v>
      </c>
      <c r="W1352" s="23">
        <f>'Bruker data input page'!U1352*Calibrations!AQ$97+Calibrations!AR$97</f>
        <v>13.410614773811851</v>
      </c>
      <c r="X1352" s="23">
        <f>Calibrations!AJ$97*('Bruker data input page'!AQ1352/0.77446)^2+('Bruker data input page'!AQ1352/0.77446)*Calibrations!AK$97+Calibrations!AL$97</f>
        <v>0.14502942004599473</v>
      </c>
      <c r="Y1352" s="23">
        <f>('Bruker data input page'!AI1352/0.7147)*Calibrations!AX$97+Calibrations!AY$97</f>
        <v>12.12912294044947</v>
      </c>
      <c r="Z1352" s="23">
        <f>('Bruker data input page'!AG1352/0.8302)*Calibrations!BE$97+Calibrations!BF$97</f>
        <v>0.10946836474683522</v>
      </c>
      <c r="AA1352" s="23">
        <f>((('Bruker data input page'!AA1352/0.436)^2)*Calibrations!BK$97)+(('Bruker data input page'!AA1352/0.436)*Calibrations!BL$97)+Calibrations!BM$97</f>
        <v>9.175558177949153E-2</v>
      </c>
      <c r="AB1352" s="24">
        <f>'Bruker data input page'!AM1352*Calibrations!BS$97*10000+Calibrations!BT$97</f>
        <v>257.79279908146418</v>
      </c>
      <c r="AC1352" s="24">
        <f>Calibrations!CA$97*('Bruker data input page'!AO1352*10000)^2+('Bruker data input page'!AO1352*10000)*Calibrations!CB$97+Calibrations!CC$97</f>
        <v>397.65705902420746</v>
      </c>
      <c r="AD1352" s="24">
        <f>'Bruker data input page'!AW1352*10000*Calibrations!CI$97+Calibrations!CJ$97</f>
        <v>103.18388027057097</v>
      </c>
      <c r="AE1352" s="24">
        <f>'Bruker data input page'!AY1352*10000*Calibrations!CP$97+Calibrations!CQ$97</f>
        <v>91.605346776140394</v>
      </c>
      <c r="AF1352" s="24">
        <f>Calibrations!$CW$97*('Bruker data input page'!BA1352*10000)^2+('Bruker data input page'!BA1352*10000)*Calibrations!$CX$97+Calibrations!$CY$97</f>
        <v>72.762235374685773</v>
      </c>
      <c r="AG1352" s="24">
        <f>'Bruker data input page'!BI1352*10000*Calibrations!DD$97+Calibrations!DE$97</f>
        <v>1.9009381417320252</v>
      </c>
      <c r="AH1352" s="24">
        <f>('Bruker data input page'!BK1352*10000)*Calibrations!DK$97+Calibrations!DL$97</f>
        <v>88.560473333730641</v>
      </c>
      <c r="AI1352" s="24">
        <f>Calibrations!DR$97*('Bruker data input page'!BM1352*10000)^2+('Bruker data input page'!BM1352*10000)*Calibrations!DS$97+Calibrations!DT$97</f>
        <v>24.418714597367938</v>
      </c>
      <c r="AJ1352" s="24">
        <f>Calibrations!DY$97*('Bruker data input page'!BO1352*10000)^2+Calibrations!DZ$97*('Bruker data input page'!BO1352*10000)+Calibrations!EA$97</f>
        <v>67.5492535203297</v>
      </c>
      <c r="AK1352" s="21"/>
      <c r="AL1352" s="21"/>
    </row>
    <row r="1353" spans="7:38">
      <c r="G1353" s="26" t="str">
        <f>'Bruker data input page'!DK1353</f>
        <v>RS-5R</v>
      </c>
      <c r="H1353" s="26" t="str">
        <f>'Bruker data input page'!DL1353</f>
        <v>Standard</v>
      </c>
      <c r="I1353" s="26">
        <f>'Bruker data input page'!DM1353</f>
        <v>0</v>
      </c>
      <c r="J1353" s="26">
        <f>'Bruker data input page'!DN1353</f>
        <v>0</v>
      </c>
      <c r="K1353" s="26">
        <f>'Bruker data input page'!DO1353</f>
        <v>0</v>
      </c>
      <c r="L1353" s="26">
        <f>'Bruker data input page'!DP1353</f>
        <v>0</v>
      </c>
      <c r="M1353" s="26">
        <f>'Bruker data input page'!DQ1353</f>
        <v>0</v>
      </c>
      <c r="N1353" s="26">
        <f>'Bruker data input page'!DR1353</f>
        <v>0</v>
      </c>
      <c r="O1353" s="26">
        <f>'Bruker data input page'!DS1353</f>
        <v>0</v>
      </c>
      <c r="P1353" s="21" t="str">
        <f>'Bruker data input page'!DT1353</f>
        <v>Std</v>
      </c>
      <c r="Q1353" s="21">
        <f>'Bruker data input page'!A1353</f>
        <v>193</v>
      </c>
      <c r="R1353" s="27">
        <f>'Bruker data input page'!B1353</f>
        <v>44754.835416666669</v>
      </c>
      <c r="S1353" s="22">
        <f>'Bruker data input page'!Y1353*Calibrations!H$97+Calibrations!I$97</f>
        <v>54.217552322098257</v>
      </c>
      <c r="T1353" s="23">
        <f>Calibrations!O$97*('Bruker data input page'!AK1353/0.5993)^2+Calibrations!P$97*('Bruker data input page'!AK1353/0.5993)+Calibrations!Q$97</f>
        <v>1.0629322623482285</v>
      </c>
      <c r="U1353" s="22">
        <f>Calibrations!$V$97*'Bruker data input page'!W1353^2+Calibrations!$W$97*'Bruker data input page'!W1353+Calibrations!$X$97</f>
        <v>17.092842330624087</v>
      </c>
      <c r="V1353" s="23">
        <f>('Bruker data input page'!AS1353/0.69943)*Calibrations!AC$97+Calibrations!AD$97</f>
        <v>8.8804659360629739</v>
      </c>
      <c r="W1353" s="23">
        <f>'Bruker data input page'!U1353*Calibrations!AQ$97+Calibrations!AR$97</f>
        <v>12.262201428069009</v>
      </c>
      <c r="X1353" s="23">
        <f>Calibrations!AJ$97*('Bruker data input page'!AQ1353/0.77446)^2+('Bruker data input page'!AQ1353/0.77446)*Calibrations!AK$97+Calibrations!AL$97</f>
        <v>0.15157961339585252</v>
      </c>
      <c r="Y1353" s="23">
        <f>('Bruker data input page'!AI1353/0.7147)*Calibrations!AX$97+Calibrations!AY$97</f>
        <v>12.251683774246057</v>
      </c>
      <c r="Z1353" s="23">
        <f>('Bruker data input page'!AG1353/0.8302)*Calibrations!BE$97+Calibrations!BF$97</f>
        <v>0.1097702066094388</v>
      </c>
      <c r="AA1353" s="23">
        <f>((('Bruker data input page'!AA1353/0.436)^2)*Calibrations!BK$97)+(('Bruker data input page'!AA1353/0.436)*Calibrations!BL$97)+Calibrations!BM$97</f>
        <v>0.10008510092146317</v>
      </c>
      <c r="AB1353" s="24">
        <f>'Bruker data input page'!AM1353*Calibrations!BS$97*10000+Calibrations!BT$97</f>
        <v>304.95350882864398</v>
      </c>
      <c r="AC1353" s="24">
        <f>Calibrations!CA$97*('Bruker data input page'!AO1353*10000)^2+('Bruker data input page'!AO1353*10000)*Calibrations!CB$97+Calibrations!CC$97</f>
        <v>348.93428342240611</v>
      </c>
      <c r="AD1353" s="24">
        <f>'Bruker data input page'!AW1353*10000*Calibrations!CI$97+Calibrations!CJ$97</f>
        <v>99.229767728018842</v>
      </c>
      <c r="AE1353" s="24">
        <f>'Bruker data input page'!AY1353*10000*Calibrations!CP$97+Calibrations!CQ$97</f>
        <v>90.577385507737517</v>
      </c>
      <c r="AF1353" s="24">
        <f>Calibrations!$CW$97*('Bruker data input page'!BA1353*10000)^2+('Bruker data input page'!BA1353*10000)*Calibrations!$CX$97+Calibrations!$CY$97</f>
        <v>75.467237794190723</v>
      </c>
      <c r="AG1353" s="24">
        <f>'Bruker data input page'!BI1353*10000*Calibrations!DD$97+Calibrations!DE$97</f>
        <v>3.0310147047823475</v>
      </c>
      <c r="AH1353" s="24">
        <f>('Bruker data input page'!BK1353*10000)*Calibrations!DK$97+Calibrations!DL$97</f>
        <v>89.553650944811025</v>
      </c>
      <c r="AI1353" s="24">
        <f>Calibrations!DR$97*('Bruker data input page'!BM1353*10000)^2+('Bruker data input page'!BM1353*10000)*Calibrations!DS$97+Calibrations!DT$97</f>
        <v>27.603420073396141</v>
      </c>
      <c r="AJ1353" s="24">
        <f>Calibrations!DY$97*('Bruker data input page'!BO1353*10000)^2+Calibrations!DZ$97*('Bruker data input page'!BO1353*10000)+Calibrations!EA$97</f>
        <v>67.5492535203297</v>
      </c>
      <c r="AK1353" s="21"/>
      <c r="AL1353" s="21"/>
    </row>
    <row r="1354" spans="7:38">
      <c r="G1354" s="26" t="str">
        <f>'Bruker data input page'!DK1354</f>
        <v>RS-5R</v>
      </c>
      <c r="H1354" s="26" t="str">
        <f>'Bruker data input page'!DL1354</f>
        <v>Standard</v>
      </c>
      <c r="I1354" s="26">
        <f>'Bruker data input page'!DM1354</f>
        <v>0</v>
      </c>
      <c r="J1354" s="26">
        <f>'Bruker data input page'!DN1354</f>
        <v>0</v>
      </c>
      <c r="K1354" s="26">
        <f>'Bruker data input page'!DO1354</f>
        <v>0</v>
      </c>
      <c r="L1354" s="26">
        <f>'Bruker data input page'!DP1354</f>
        <v>0</v>
      </c>
      <c r="M1354" s="26">
        <f>'Bruker data input page'!DQ1354</f>
        <v>0</v>
      </c>
      <c r="N1354" s="26">
        <f>'Bruker data input page'!DR1354</f>
        <v>0</v>
      </c>
      <c r="O1354" s="26">
        <f>'Bruker data input page'!DS1354</f>
        <v>0</v>
      </c>
      <c r="P1354" s="21" t="str">
        <f>'Bruker data input page'!DT1354</f>
        <v>STD</v>
      </c>
      <c r="Q1354" s="21">
        <f>'Bruker data input page'!A1354</f>
        <v>216</v>
      </c>
      <c r="R1354" s="27">
        <f>'Bruker data input page'!B1354</f>
        <v>44755.79791666667</v>
      </c>
      <c r="S1354" s="22">
        <f>'Bruker data input page'!Y1354*Calibrations!H$97+Calibrations!I$97</f>
        <v>53.304458810470699</v>
      </c>
      <c r="T1354" s="23">
        <f>Calibrations!O$97*('Bruker data input page'!AK1354/0.5993)^2+Calibrations!P$97*('Bruker data input page'!AK1354/0.5993)+Calibrations!Q$97</f>
        <v>1.0572951177050338</v>
      </c>
      <c r="U1354" s="22">
        <f>Calibrations!$V$97*'Bruker data input page'!W1354^2+Calibrations!$W$97*'Bruker data input page'!W1354+Calibrations!$X$97</f>
        <v>16.607715544406126</v>
      </c>
      <c r="V1354" s="23">
        <f>('Bruker data input page'!AS1354/0.69943)*Calibrations!AC$97+Calibrations!AD$97</f>
        <v>8.8575829875607877</v>
      </c>
      <c r="W1354" s="23">
        <f>'Bruker data input page'!U1354*Calibrations!AQ$97+Calibrations!AR$97</f>
        <v>10.304485344063615</v>
      </c>
      <c r="X1354" s="23">
        <f>Calibrations!AJ$97*('Bruker data input page'!AQ1354/0.77446)^2+('Bruker data input page'!AQ1354/0.77446)*Calibrations!AK$97+Calibrations!AL$97</f>
        <v>0.15530971732993865</v>
      </c>
      <c r="Y1354" s="23">
        <f>('Bruker data input page'!AI1354/0.7147)*Calibrations!AX$97+Calibrations!AY$97</f>
        <v>12.248029786654605</v>
      </c>
      <c r="Z1354" s="23">
        <f>('Bruker data input page'!AG1354/0.8302)*Calibrations!BE$97+Calibrations!BF$97</f>
        <v>0.1026769228382545</v>
      </c>
      <c r="AA1354" s="23">
        <f>((('Bruker data input page'!AA1354/0.436)^2)*Calibrations!BK$97)+(('Bruker data input page'!AA1354/0.436)*Calibrations!BL$97)+Calibrations!BM$97</f>
        <v>5.6937660670146578E-2</v>
      </c>
      <c r="AB1354" s="24">
        <f>'Bruker data input page'!AM1354*Calibrations!BS$97*10000+Calibrations!BT$97</f>
        <v>244.07331988228458</v>
      </c>
      <c r="AC1354" s="24">
        <f>Calibrations!CA$97*('Bruker data input page'!AO1354*10000)^2+('Bruker data input page'!AO1354*10000)*Calibrations!CB$97+Calibrations!CC$97</f>
        <v>384.66685448338308</v>
      </c>
      <c r="AD1354" s="24">
        <f>'Bruker data input page'!AW1354*10000*Calibrations!CI$97+Calibrations!CJ$97</f>
        <v>93.298598914190649</v>
      </c>
      <c r="AE1354" s="24">
        <f>'Bruker data input page'!AY1354*10000*Calibrations!CP$97+Calibrations!CQ$97</f>
        <v>87.493501702528931</v>
      </c>
      <c r="AF1354" s="24">
        <f>Calibrations!$CW$97*('Bruker data input page'!BA1354*10000)^2+('Bruker data input page'!BA1354*10000)*Calibrations!$CX$97+Calibrations!$CY$97</f>
        <v>71.400836593149606</v>
      </c>
      <c r="AG1354" s="24">
        <f>'Bruker data input page'!BI1354*10000*Calibrations!DD$97+Calibrations!DE$97</f>
        <v>1.9009381417320252</v>
      </c>
      <c r="AH1354" s="24">
        <f>('Bruker data input page'!BK1354*10000)*Calibrations!DK$97+Calibrations!DL$97</f>
        <v>92.533183778052205</v>
      </c>
      <c r="AI1354" s="24">
        <f>Calibrations!DR$97*('Bruker data input page'!BM1354*10000)^2+('Bruker data input page'!BM1354*10000)*Calibrations!DS$97+Calibrations!DT$97</f>
        <v>25.480572934039472</v>
      </c>
      <c r="AJ1354" s="24">
        <f>Calibrations!DY$97*('Bruker data input page'!BO1354*10000)^2+Calibrations!DZ$97*('Bruker data input page'!BO1354*10000)+Calibrations!EA$97</f>
        <v>69.260978510598108</v>
      </c>
    </row>
    <row r="1355" spans="7:38">
      <c r="G1355" s="26" t="str">
        <f>'Bruker data input page'!DK1355</f>
        <v>RS-5R</v>
      </c>
      <c r="H1355" s="26" t="str">
        <f>'Bruker data input page'!DL1355</f>
        <v>Standard</v>
      </c>
      <c r="I1355" s="26">
        <f>'Bruker data input page'!DM1355</f>
        <v>0</v>
      </c>
      <c r="J1355" s="26">
        <f>'Bruker data input page'!DN1355</f>
        <v>0</v>
      </c>
      <c r="K1355" s="26" t="str">
        <f>'Bruker data input page'!DO1355</f>
        <v/>
      </c>
      <c r="L1355" s="26">
        <f>'Bruker data input page'!DP1355</f>
        <v>0</v>
      </c>
      <c r="M1355" s="26">
        <f>'Bruker data input page'!DQ1355</f>
        <v>0</v>
      </c>
      <c r="N1355" s="26">
        <f>'Bruker data input page'!DR1355</f>
        <v>0</v>
      </c>
      <c r="O1355" s="26">
        <f>'Bruker data input page'!DS1355</f>
        <v>0</v>
      </c>
      <c r="P1355" s="21" t="str">
        <f>'Bruker data input page'!DT1355</f>
        <v>393-U1559B-5R-1W-106-112</v>
      </c>
      <c r="Q1355" s="21">
        <f>'Bruker data input page'!A1355</f>
        <v>699</v>
      </c>
      <c r="R1355" s="27">
        <f>'Bruker data input page'!B1355</f>
        <v>44765.063888888886</v>
      </c>
      <c r="S1355" s="22">
        <f>'Bruker data input page'!Y1355*Calibrations!H$97+Calibrations!I$97</f>
        <v>55.006484126549388</v>
      </c>
      <c r="T1355" s="23">
        <f>Calibrations!O$97*('Bruker data input page'!AK1355/0.5993)^2+Calibrations!P$97*('Bruker data input page'!AK1355/0.5993)+Calibrations!Q$97</f>
        <v>1.0516554695796412</v>
      </c>
      <c r="U1355" s="22">
        <f>Calibrations!$V$97*'Bruker data input page'!W1355^2+Calibrations!$W$97*'Bruker data input page'!W1355+Calibrations!$X$97</f>
        <v>17.47356011060474</v>
      </c>
      <c r="V1355" s="23">
        <f>('Bruker data input page'!AS1355/0.69943)*Calibrations!AC$97+Calibrations!AD$97</f>
        <v>8.8007354110930933</v>
      </c>
      <c r="W1355" s="23">
        <f>'Bruker data input page'!U1355*Calibrations!AQ$97+Calibrations!AR$97</f>
        <v>12.128413206645767</v>
      </c>
      <c r="X1355" s="23">
        <f>Calibrations!AJ$97*('Bruker data input page'!AQ1355/0.77446)^2+('Bruker data input page'!AQ1355/0.77446)*Calibrations!AK$97+Calibrations!AL$97</f>
        <v>0.1491910485060558</v>
      </c>
      <c r="Y1355" s="23">
        <f>('Bruker data input page'!AI1355/0.7147)*Calibrations!AX$97+Calibrations!AY$97</f>
        <v>12.236763324914296</v>
      </c>
      <c r="Z1355" s="23">
        <f>('Bruker data input page'!AG1355/0.8302)*Calibrations!BE$97+Calibrations!BF$97</f>
        <v>0.11565612293020876</v>
      </c>
      <c r="AA1355" s="23" t="e">
        <f>((('Bruker data input page'!AA1355/0.436)^2)*Calibrations!BK$97)+(('Bruker data input page'!AA1355/0.436)*Calibrations!BL$97)+Calibrations!BM$97</f>
        <v>#VALUE!</v>
      </c>
      <c r="AB1355" s="24">
        <f>'Bruker data input page'!AM1355*Calibrations!BS$97*10000+Calibrations!BT$97</f>
        <v>310.09831352833629</v>
      </c>
      <c r="AC1355" s="24">
        <f>Calibrations!CA$97*('Bruker data input page'!AO1355*10000)^2+('Bruker data input page'!AO1355*10000)*Calibrations!CB$97+Calibrations!CC$97</f>
        <v>321.64463973489853</v>
      </c>
      <c r="AD1355" s="24">
        <f>'Bruker data input page'!AW1355*10000*Calibrations!CI$97+Calibrations!CJ$97</f>
        <v>91.321542642914579</v>
      </c>
      <c r="AE1355" s="24">
        <f>'Bruker data input page'!AY1355*10000*Calibrations!CP$97+Calibrations!CQ$97</f>
        <v>85.437579165723207</v>
      </c>
      <c r="AF1355" s="24">
        <f>Calibrations!$CW$97*('Bruker data input page'!BA1355*10000)^2+('Bruker data input page'!BA1355*10000)*Calibrations!$CX$97+Calibrations!$CY$97</f>
        <v>63.107877898960666</v>
      </c>
      <c r="AG1355" s="24" t="e">
        <f>'Bruker data input page'!BI1355*10000*Calibrations!DD$97+Calibrations!DE$97</f>
        <v>#VALUE!</v>
      </c>
      <c r="AH1355" s="24">
        <f>('Bruker data input page'!BK1355*10000)*Calibrations!DK$97+Calibrations!DL$97</f>
        <v>89.553650944811025</v>
      </c>
      <c r="AI1355" s="24">
        <f>Calibrations!DR$97*('Bruker data input page'!BM1355*10000)^2+('Bruker data input page'!BM1355*10000)*Calibrations!DS$97+Calibrations!DT$97</f>
        <v>23.356566416034262</v>
      </c>
      <c r="AJ1355" s="24">
        <f>Calibrations!DY$97*('Bruker data input page'!BO1355*10000)^2+Calibrations!DZ$97*('Bruker data input page'!BO1355*10000)+Calibrations!EA$97</f>
        <v>64.122089891985809</v>
      </c>
    </row>
    <row r="1356" spans="7:38">
      <c r="G1356" s="26" t="str">
        <f>'Bruker data input page'!DK1356</f>
        <v>RS-5R</v>
      </c>
      <c r="H1356" s="26" t="str">
        <f>'Bruker data input page'!DL1356</f>
        <v>Standard</v>
      </c>
      <c r="I1356" s="26">
        <f>'Bruker data input page'!DM1356</f>
        <v>0</v>
      </c>
      <c r="J1356" s="26">
        <f>'Bruker data input page'!DN1356</f>
        <v>0</v>
      </c>
      <c r="K1356" s="26" t="str">
        <f>'Bruker data input page'!DO1356</f>
        <v/>
      </c>
      <c r="L1356" s="26">
        <f>'Bruker data input page'!DP1356</f>
        <v>0</v>
      </c>
      <c r="M1356" s="26">
        <f>'Bruker data input page'!DQ1356</f>
        <v>0</v>
      </c>
      <c r="N1356" s="26">
        <f>'Bruker data input page'!DR1356</f>
        <v>0</v>
      </c>
      <c r="O1356" s="26">
        <f>'Bruker data input page'!DS1356</f>
        <v>0</v>
      </c>
      <c r="P1356" s="21" t="str">
        <f>'Bruker data input page'!DT1356</f>
        <v>STD</v>
      </c>
      <c r="Q1356" s="21">
        <f>'Bruker data input page'!A1356</f>
        <v>750</v>
      </c>
      <c r="R1356" s="27">
        <f>'Bruker data input page'!B1356</f>
        <v>44766.275000000001</v>
      </c>
      <c r="S1356" s="22">
        <f>'Bruker data input page'!Y1356*Calibrations!H$97+Calibrations!I$97</f>
        <v>55.075634474469652</v>
      </c>
      <c r="T1356" s="23">
        <f>Calibrations!O$97*('Bruker data input page'!AK1356/0.5993)^2+Calibrations!P$97*('Bruker data input page'!AK1356/0.5993)+Calibrations!Q$97</f>
        <v>1.0536569216023266</v>
      </c>
      <c r="U1356" s="22">
        <f>Calibrations!$V$97*'Bruker data input page'!W1356^2+Calibrations!$W$97*'Bruker data input page'!W1356+Calibrations!$X$97</f>
        <v>16.880388072877114</v>
      </c>
      <c r="V1356" s="23">
        <f>('Bruker data input page'!AS1356/0.69943)*Calibrations!AC$97+Calibrations!AD$97</f>
        <v>8.8311020911808988</v>
      </c>
      <c r="W1356" s="23">
        <f>'Bruker data input page'!U1356*Calibrations!AQ$97+Calibrations!AR$97</f>
        <v>11.123454861330735</v>
      </c>
      <c r="X1356" s="23">
        <f>Calibrations!AJ$97*('Bruker data input page'!AQ1356/0.77446)^2+('Bruker data input page'!AQ1356/0.77446)*Calibrations!AK$97+Calibrations!AL$97</f>
        <v>0.14979231832929774</v>
      </c>
      <c r="Y1356" s="23">
        <f>('Bruker data input page'!AI1356/0.7147)*Calibrations!AX$97+Calibrations!AY$97</f>
        <v>12.192154226402</v>
      </c>
      <c r="Z1356" s="23">
        <f>('Bruker data input page'!AG1356/0.8302)*Calibrations!BE$97+Calibrations!BF$97</f>
        <v>0.11414691361719083</v>
      </c>
      <c r="AA1356" s="23" t="e">
        <f>((('Bruker data input page'!AA1356/0.436)^2)*Calibrations!BK$97)+(('Bruker data input page'!AA1356/0.436)*Calibrations!BL$97)+Calibrations!BM$97</f>
        <v>#VALUE!</v>
      </c>
      <c r="AB1356" s="24">
        <f>'Bruker data input page'!AM1356*Calibrations!BS$97*10000+Calibrations!BT$97</f>
        <v>305.81097627859265</v>
      </c>
      <c r="AC1356" s="24">
        <f>Calibrations!CA$97*('Bruker data input page'!AO1356*10000)^2+('Bruker data input page'!AO1356*10000)*Calibrations!CB$97+Calibrations!CC$97</f>
        <v>366.93025327291343</v>
      </c>
      <c r="AD1356" s="24">
        <f>'Bruker data input page'!AW1356*10000*Calibrations!CI$97+Calibrations!CJ$97</f>
        <v>97.252711456742787</v>
      </c>
      <c r="AE1356" s="24">
        <f>'Bruker data input page'!AY1356*10000*Calibrations!CP$97+Calibrations!CQ$97</f>
        <v>97.77311438655758</v>
      </c>
      <c r="AF1356" s="24">
        <f>Calibrations!$CW$97*('Bruker data input page'!BA1356*10000)^2+('Bruker data input page'!BA1356*10000)*Calibrations!$CX$97+Calibrations!$CY$97</f>
        <v>64.504866967631671</v>
      </c>
      <c r="AG1356" s="24" t="e">
        <f>'Bruker data input page'!BI1356*10000*Calibrations!DD$97+Calibrations!DE$97</f>
        <v>#VALUE!</v>
      </c>
      <c r="AH1356" s="24">
        <f>('Bruker data input page'!BK1356*10000)*Calibrations!DK$97+Calibrations!DL$97</f>
        <v>88.560473333730641</v>
      </c>
      <c r="AI1356" s="24">
        <f>Calibrations!DR$97*('Bruker data input page'!BM1356*10000)^2+('Bruker data input page'!BM1356*10000)*Calibrations!DS$97+Calibrations!DT$97</f>
        <v>25.480572934039472</v>
      </c>
      <c r="AJ1356" s="24">
        <f>Calibrations!DY$97*('Bruker data input page'!BO1356*10000)^2+Calibrations!DZ$97*('Bruker data input page'!BO1356*10000)+Calibrations!EA$97</f>
        <v>66.692926819219608</v>
      </c>
    </row>
    <row r="1357" spans="7:38">
      <c r="G1357" s="26" t="str">
        <f>'Bruker data input page'!DK1357</f>
        <v>RS-5R</v>
      </c>
      <c r="H1357" s="26" t="str">
        <f>'Bruker data input page'!DL1357</f>
        <v>Standard</v>
      </c>
      <c r="I1357" s="26">
        <f>'Bruker data input page'!DM1357</f>
        <v>0</v>
      </c>
      <c r="J1357" s="26">
        <f>'Bruker data input page'!DN1357</f>
        <v>0</v>
      </c>
      <c r="K1357" s="26">
        <f>'Bruker data input page'!DO1357</f>
        <v>0</v>
      </c>
      <c r="L1357" s="26">
        <f>'Bruker data input page'!DP1357</f>
        <v>0</v>
      </c>
      <c r="M1357" s="26">
        <f>'Bruker data input page'!DQ1357</f>
        <v>0</v>
      </c>
      <c r="N1357" s="26">
        <f>'Bruker data input page'!DR1357</f>
        <v>0</v>
      </c>
      <c r="O1357" s="26">
        <f>'Bruker data input page'!DS1357</f>
        <v>0</v>
      </c>
      <c r="P1357" s="21" t="str">
        <f>'Bruker data input page'!DT1357</f>
        <v>STD</v>
      </c>
      <c r="Q1357" s="21">
        <f>'Bruker data input page'!A1357</f>
        <v>842</v>
      </c>
      <c r="R1357" s="27">
        <f>'Bruker data input page'!B1357</f>
        <v>44767.293055555558</v>
      </c>
      <c r="S1357" s="22">
        <f>'Bruker data input page'!Y1357*Calibrations!H$97+Calibrations!I$97</f>
        <v>55.399167803313091</v>
      </c>
      <c r="T1357" s="23">
        <f>Calibrations!O$97*('Bruker data input page'!AK1357/0.5993)^2+Calibrations!P$97*('Bruker data input page'!AK1357/0.5993)+Calibrations!Q$97</f>
        <v>1.0458312714001976</v>
      </c>
      <c r="U1357" s="22">
        <f>Calibrations!$V$97*'Bruker data input page'!W1357^2+Calibrations!$W$97*'Bruker data input page'!W1357+Calibrations!$X$97</f>
        <v>17.183510749788741</v>
      </c>
      <c r="V1357" s="23">
        <f>('Bruker data input page'!AS1357/0.69943)*Calibrations!AC$97+Calibrations!AD$97</f>
        <v>8.8787389210816787</v>
      </c>
      <c r="W1357" s="23">
        <f>'Bruker data input page'!U1357*Calibrations!AQ$97+Calibrations!AR$97</f>
        <v>13.382581114698599</v>
      </c>
      <c r="X1357" s="23">
        <f>Calibrations!AJ$97*('Bruker data input page'!AQ1357/0.77446)^2+('Bruker data input page'!AQ1357/0.77446)*Calibrations!AK$97+Calibrations!AL$97</f>
        <v>0.14663565903466841</v>
      </c>
      <c r="Y1357" s="23">
        <f>('Bruker data input page'!AI1357/0.7147)*Calibrations!AX$97+Calibrations!AY$97</f>
        <v>12.19230647588498</v>
      </c>
      <c r="Z1357" s="23">
        <f>('Bruker data input page'!AG1357/0.8302)*Calibrations!BE$97+Calibrations!BF$97</f>
        <v>0.11852362062494284</v>
      </c>
      <c r="AA1357" s="23">
        <f>((('Bruker data input page'!AA1357/0.436)^2)*Calibrations!BK$97)+(('Bruker data input page'!AA1357/0.436)*Calibrations!BL$97)+Calibrations!BM$97</f>
        <v>4.0670115858866443E-2</v>
      </c>
      <c r="AB1357" s="24">
        <f>'Bruker data input page'!AM1357*Calibrations!BS$97*10000+Calibrations!BT$97</f>
        <v>280.08695278013096</v>
      </c>
      <c r="AC1357" s="24">
        <f>Calibrations!CA$97*('Bruker data input page'!AO1357*10000)^2+('Bruker data input page'!AO1357*10000)*Calibrations!CB$97+Calibrations!CC$97</f>
        <v>388.50012068849503</v>
      </c>
      <c r="AD1357" s="24">
        <f>'Bruker data input page'!AW1357*10000*Calibrations!CI$97+Calibrations!CJ$97</f>
        <v>92.310070778552628</v>
      </c>
      <c r="AE1357" s="24">
        <f>'Bruker data input page'!AY1357*10000*Calibrations!CP$97+Calibrations!CQ$97</f>
        <v>102.91292072857192</v>
      </c>
      <c r="AF1357" s="24">
        <f>Calibrations!$CW$97*('Bruker data input page'!BA1357*10000)^2+('Bruker data input page'!BA1357*10000)*Calibrations!$CX$97+Calibrations!$CY$97</f>
        <v>74.117702441699478</v>
      </c>
      <c r="AG1357" s="24">
        <f>'Bruker data input page'!BI1357*10000*Calibrations!DD$97+Calibrations!DE$97</f>
        <v>3.0310147047823475</v>
      </c>
      <c r="AH1357" s="24">
        <f>('Bruker data input page'!BK1357*10000)*Calibrations!DK$97+Calibrations!DL$97</f>
        <v>90.546828555891409</v>
      </c>
      <c r="AI1357" s="24">
        <f>Calibrations!DR$97*('Bruker data input page'!BM1357*10000)^2+('Bruker data input page'!BM1357*10000)*Calibrations!DS$97+Calibrations!DT$97</f>
        <v>23.356566416034262</v>
      </c>
      <c r="AJ1357" s="24">
        <f>Calibrations!DY$97*('Bruker data input page'!BO1357*10000)^2+Calibrations!DZ$97*('Bruker data input page'!BO1357*10000)+Calibrations!EA$97</f>
        <v>60.689974733232489</v>
      </c>
    </row>
    <row r="1358" spans="7:38">
      <c r="G1358" s="26" t="str">
        <f>'Bruker data input page'!DK1358</f>
        <v>RS-5R</v>
      </c>
      <c r="H1358" s="26" t="str">
        <f>'Bruker data input page'!DL1358</f>
        <v>Standard</v>
      </c>
      <c r="I1358" s="26">
        <f>'Bruker data input page'!DM1358</f>
        <v>0</v>
      </c>
      <c r="J1358" s="26">
        <f>'Bruker data input page'!DN1358</f>
        <v>0</v>
      </c>
      <c r="K1358" s="26" t="str">
        <f>'Bruker data input page'!DO1358</f>
        <v/>
      </c>
      <c r="L1358" s="26">
        <f>'Bruker data input page'!DP1358</f>
        <v>0</v>
      </c>
      <c r="M1358" s="26">
        <f>'Bruker data input page'!DQ1358</f>
        <v>0</v>
      </c>
      <c r="N1358" s="26">
        <f>'Bruker data input page'!DR1358</f>
        <v>0</v>
      </c>
      <c r="O1358" s="26">
        <f>'Bruker data input page'!DS1358</f>
        <v>0</v>
      </c>
      <c r="P1358" s="21" t="str">
        <f>'Bruker data input page'!DT1358</f>
        <v>STD</v>
      </c>
      <c r="Q1358" s="21">
        <f>'Bruker data input page'!A1358</f>
        <v>4</v>
      </c>
      <c r="R1358" s="27">
        <f>'Bruker data input page'!B1358</f>
        <v>44768.779166666667</v>
      </c>
      <c r="S1358" s="22">
        <f>'Bruker data input page'!Y1358*Calibrations!H$97+Calibrations!I$97</f>
        <v>66.147650748774993</v>
      </c>
      <c r="T1358" s="23">
        <f>Calibrations!O$97*('Bruker data input page'!AK1358/0.5993)^2+Calibrations!P$97*('Bruker data input page'!AK1358/0.5993)+Calibrations!Q$97</f>
        <v>1.0707473828156593</v>
      </c>
      <c r="U1358" s="22">
        <f>Calibrations!$V$97*'Bruker data input page'!W1358^2+Calibrations!$W$97*'Bruker data input page'!W1358+Calibrations!$X$97</f>
        <v>23.753748633067705</v>
      </c>
      <c r="V1358" s="23">
        <f>('Bruker data input page'!AS1358/0.69943)*Calibrations!AC$97+Calibrations!AD$97</f>
        <v>8.6933726464224552</v>
      </c>
      <c r="W1358" s="23">
        <f>'Bruker data input page'!U1358*Calibrations!AQ$97+Calibrations!AR$97</f>
        <v>19.524852494201983</v>
      </c>
      <c r="X1358" s="23">
        <f>Calibrations!AJ$97*('Bruker data input page'!AQ1358/0.77446)^2+('Bruker data input page'!AQ1358/0.77446)*Calibrations!AK$97+Calibrations!AL$97</f>
        <v>0.13619253607769033</v>
      </c>
      <c r="Y1358" s="23">
        <f>('Bruker data input page'!AI1358/0.7147)*Calibrations!AX$97+Calibrations!AY$97</f>
        <v>12.423268941561279</v>
      </c>
      <c r="Z1358" s="23">
        <f>('Bruker data input page'!AG1358/0.8302)*Calibrations!BE$97+Calibrations!BF$97</f>
        <v>0.12772979743435225</v>
      </c>
      <c r="AA1358" s="23">
        <f>((('Bruker data input page'!AA1358/0.436)^2)*Calibrations!BK$97)+(('Bruker data input page'!AA1358/0.436)*Calibrations!BL$97)+Calibrations!BM$97</f>
        <v>5.770919060816522E-2</v>
      </c>
      <c r="AB1358" s="24">
        <f>'Bruker data input page'!AM1358*Calibrations!BS$97*10000+Calibrations!BT$97</f>
        <v>349.54181622597758</v>
      </c>
      <c r="AC1358" s="24">
        <f>Calibrations!CA$97*('Bruker data input page'!AO1358*10000)^2+('Bruker data input page'!AO1358*10000)*Calibrations!CB$97+Calibrations!CC$97</f>
        <v>398.24587194553089</v>
      </c>
      <c r="AD1358" s="24">
        <f>'Bruker data input page'!AW1358*10000*Calibrations!CI$97+Calibrations!CJ$97</f>
        <v>96.264183321104753</v>
      </c>
      <c r="AE1358" s="24">
        <f>'Bruker data input page'!AY1358*10000*Calibrations!CP$97+Calibrations!CQ$97</f>
        <v>92.633308044543256</v>
      </c>
      <c r="AF1358" s="24">
        <f>Calibrations!$CW$97*('Bruker data input page'!BA1358*10000)^2+('Bruker data input page'!BA1358*10000)*Calibrations!$CX$97+Calibrations!$CY$97</f>
        <v>71.400836593149606</v>
      </c>
      <c r="AG1358" s="24" t="e">
        <f>'Bruker data input page'!BI1358*10000*Calibrations!DD$97+Calibrations!DE$97</f>
        <v>#VALUE!</v>
      </c>
      <c r="AH1358" s="24">
        <f>('Bruker data input page'!BK1358*10000)*Calibrations!DK$97+Calibrations!DL$97</f>
        <v>77.635519611846334</v>
      </c>
      <c r="AI1358" s="24">
        <f>Calibrations!DR$97*('Bruker data input page'!BM1358*10000)^2+('Bruker data input page'!BM1358*10000)*Calibrations!DS$97+Calibrations!DT$97</f>
        <v>19.105075244078186</v>
      </c>
      <c r="AJ1358" s="24">
        <f>Calibrations!DY$97*('Bruker data input page'!BO1358*10000)^2+Calibrations!DZ$97*('Bruker data input page'!BO1358*10000)+Calibrations!EA$97</f>
        <v>46.048244797400713</v>
      </c>
    </row>
    <row r="1359" spans="7:38">
      <c r="G1359" s="26" t="str">
        <f>'Bruker data input page'!DK1359</f>
        <v>RS-5R</v>
      </c>
      <c r="H1359" s="26" t="str">
        <f>'Bruker data input page'!DL1359</f>
        <v>Standard</v>
      </c>
      <c r="I1359" s="26">
        <f>'Bruker data input page'!DM1359</f>
        <v>0</v>
      </c>
      <c r="J1359" s="26">
        <f>'Bruker data input page'!DN1359</f>
        <v>0</v>
      </c>
      <c r="K1359" s="26" t="str">
        <f>'Bruker data input page'!DO1359</f>
        <v/>
      </c>
      <c r="L1359" s="26">
        <f>'Bruker data input page'!DP1359</f>
        <v>0</v>
      </c>
      <c r="M1359" s="26">
        <f>'Bruker data input page'!DQ1359</f>
        <v>0</v>
      </c>
      <c r="N1359" s="26">
        <f>'Bruker data input page'!DR1359</f>
        <v>0</v>
      </c>
      <c r="O1359" s="26">
        <f>'Bruker data input page'!DS1359</f>
        <v>0</v>
      </c>
      <c r="P1359" s="21" t="str">
        <f>'Bruker data input page'!DT1359</f>
        <v>STD</v>
      </c>
      <c r="Q1359" s="21">
        <f>'Bruker data input page'!A1359</f>
        <v>107</v>
      </c>
      <c r="R1359" s="27">
        <f>'Bruker data input page'!B1359</f>
        <v>44769.804166666669</v>
      </c>
      <c r="S1359" s="22">
        <f>'Bruker data input page'!Y1359*Calibrations!H$97+Calibrations!I$97</f>
        <v>54.860460453707454</v>
      </c>
      <c r="T1359" s="23">
        <f>Calibrations!O$97*('Bruker data input page'!AK1359/0.5993)^2+Calibrations!P$97*('Bruker data input page'!AK1359/0.5993)+Calibrations!Q$97</f>
        <v>1.0563856663698694</v>
      </c>
      <c r="U1359" s="22">
        <f>Calibrations!$V$97*'Bruker data input page'!W1359^2+Calibrations!$W$97*'Bruker data input page'!W1359+Calibrations!$X$97</f>
        <v>17.051085730754423</v>
      </c>
      <c r="V1359" s="23">
        <f>('Bruker data input page'!AS1359/0.69943)*Calibrations!AC$97+Calibrations!AD$97</f>
        <v>8.7987205602815788</v>
      </c>
      <c r="W1359" s="23">
        <f>'Bruker data input page'!U1359*Calibrations!AQ$97+Calibrations!AR$97</f>
        <v>11.96427129914818</v>
      </c>
      <c r="X1359" s="23">
        <f>Calibrations!AJ$97*('Bruker data input page'!AQ1359/0.77446)^2+('Bruker data input page'!AQ1359/0.77446)*Calibrations!AK$97+Calibrations!AL$97</f>
        <v>0.14967228455669163</v>
      </c>
      <c r="Y1359" s="23">
        <f>('Bruker data input page'!AI1359/0.7147)*Calibrations!AX$97+Calibrations!AY$97</f>
        <v>12.238742568193</v>
      </c>
      <c r="Z1359" s="23">
        <f>('Bruker data input page'!AG1359/0.8302)*Calibrations!BE$97+Calibrations!BF$97</f>
        <v>0.11671256944932133</v>
      </c>
      <c r="AA1359" s="23">
        <f>((('Bruker data input page'!AA1359/0.436)^2)*Calibrations!BK$97)+(('Bruker data input page'!AA1359/0.436)*Calibrations!BL$97)+Calibrations!BM$97</f>
        <v>6.6177329608401766E-2</v>
      </c>
      <c r="AB1359" s="24">
        <f>'Bruker data input page'!AM1359*Calibrations!BS$97*10000+Calibrations!BT$97</f>
        <v>322.96032527756711</v>
      </c>
      <c r="AC1359" s="24">
        <f>Calibrations!CA$97*('Bruker data input page'!AO1359*10000)^2+('Bruker data input page'!AO1359*10000)*Calibrations!CB$97+Calibrations!CC$97</f>
        <v>347.36425795642731</v>
      </c>
      <c r="AD1359" s="24">
        <f>'Bruker data input page'!AW1359*10000*Calibrations!CI$97+Calibrations!CJ$97</f>
        <v>107.13799281312309</v>
      </c>
      <c r="AE1359" s="24">
        <f>'Bruker data input page'!AY1359*10000*Calibrations!CP$97+Calibrations!CQ$97</f>
        <v>82.353695360514607</v>
      </c>
      <c r="AF1359" s="24">
        <f>Calibrations!$CW$97*('Bruker data input page'!BA1359*10000)^2+('Bruker data input page'!BA1359*10000)*Calibrations!$CX$97+Calibrations!$CY$97</f>
        <v>65.895924321780186</v>
      </c>
      <c r="AG1359" s="24" t="e">
        <f>'Bruker data input page'!BI1359*10000*Calibrations!DD$97+Calibrations!DE$97</f>
        <v>#VALUE!</v>
      </c>
      <c r="AH1359" s="24">
        <f>('Bruker data input page'!BK1359*10000)*Calibrations!DK$97+Calibrations!DL$97</f>
        <v>93.526361389132575</v>
      </c>
      <c r="AI1359" s="24">
        <f>Calibrations!DR$97*('Bruker data input page'!BM1359*10000)^2+('Bruker data input page'!BM1359*10000)*Calibrations!DS$97+Calibrations!DT$97</f>
        <v>26.542141426048879</v>
      </c>
      <c r="AJ1359" s="24">
        <f>Calibrations!DY$97*('Bruker data input page'!BO1359*10000)^2+Calibrations!DZ$97*('Bruker data input page'!BO1359*10000)+Calibrations!EA$97</f>
        <v>65.836290647458924</v>
      </c>
    </row>
    <row r="1360" spans="7:38">
      <c r="G1360" s="26"/>
      <c r="H1360" s="26"/>
      <c r="I1360" s="26"/>
      <c r="J1360" s="26"/>
      <c r="K1360" s="26"/>
      <c r="L1360" s="26"/>
      <c r="M1360" s="26"/>
      <c r="N1360" s="26"/>
      <c r="O1360" s="26"/>
      <c r="P1360" s="21"/>
      <c r="Q1360" s="21"/>
      <c r="R1360" s="27"/>
      <c r="S1360" s="22"/>
      <c r="T1360" s="23"/>
      <c r="U1360" s="22"/>
      <c r="V1360" s="23"/>
      <c r="W1360" s="23"/>
      <c r="X1360" s="23"/>
      <c r="Y1360" s="23"/>
      <c r="Z1360" s="23"/>
      <c r="AA1360" s="23"/>
      <c r="AB1360" s="24"/>
      <c r="AC1360" s="24"/>
      <c r="AD1360" s="24"/>
      <c r="AE1360" s="24"/>
      <c r="AF1360" s="24"/>
      <c r="AG1360" s="24"/>
      <c r="AH1360" s="24"/>
      <c r="AI1360" s="24"/>
      <c r="AJ1360" s="24"/>
    </row>
    <row r="1361" spans="7:36">
      <c r="G1361" s="26" t="str">
        <f>'Bruker data input page'!DK1361</f>
        <v>RS-11R</v>
      </c>
      <c r="H1361" s="26" t="str">
        <f>'Bruker data input page'!DL1361</f>
        <v>Standard</v>
      </c>
      <c r="I1361" s="26">
        <f>'Bruker data input page'!DM1361</f>
        <v>0</v>
      </c>
      <c r="J1361" s="26">
        <f>'Bruker data input page'!DN1361</f>
        <v>0</v>
      </c>
      <c r="K1361" s="26">
        <f>'Bruker data input page'!DO1361</f>
        <v>0</v>
      </c>
      <c r="L1361" s="26">
        <f>'Bruker data input page'!DP1361</f>
        <v>0</v>
      </c>
      <c r="M1361" s="26">
        <f>'Bruker data input page'!DQ1361</f>
        <v>0</v>
      </c>
      <c r="N1361" s="26">
        <f>'Bruker data input page'!DR1361</f>
        <v>0</v>
      </c>
      <c r="O1361" s="26">
        <f>'Bruker data input page'!DS1361</f>
        <v>0</v>
      </c>
      <c r="P1361" s="21" t="str">
        <f>'Bruker data input page'!DT1361</f>
        <v>Unknown 2</v>
      </c>
      <c r="Q1361" s="21">
        <f>'Bruker data input page'!A1361</f>
        <v>420</v>
      </c>
      <c r="R1361" s="27">
        <f>'Bruker data input page'!B1361</f>
        <v>44741.90347222222</v>
      </c>
      <c r="S1361" s="22">
        <f>'Bruker data input page'!Y1361*Calibrations!H$97+Calibrations!I$97</f>
        <v>51.793131618811309</v>
      </c>
      <c r="T1361" s="23">
        <f>Calibrations!O$97*('Bruker data input page'!AK1361/0.5993)^2+Calibrations!P$97*('Bruker data input page'!AK1361/0.5993)+Calibrations!Q$97</f>
        <v>0.95539841867165043</v>
      </c>
      <c r="U1361" s="22">
        <f>Calibrations!$V$97*'Bruker data input page'!W1361^2+Calibrations!$W$97*'Bruker data input page'!W1361+Calibrations!$X$97</f>
        <v>16.709153284018253</v>
      </c>
      <c r="V1361" s="23">
        <f>('Bruker data input page'!AS1361/0.69943)*Calibrations!AC$97+Calibrations!AD$97</f>
        <v>8.4782153633358561</v>
      </c>
      <c r="W1361" s="23">
        <f>'Bruker data input page'!U1361*Calibrations!AQ$97+Calibrations!AR$97</f>
        <v>11.093874517576754</v>
      </c>
      <c r="X1361" s="23">
        <f>Calibrations!AJ$97*('Bruker data input page'!AQ1361/0.77446)^2+('Bruker data input page'!AQ1361/0.77446)*Calibrations!AK$97+Calibrations!AL$97</f>
        <v>0.12904884418742918</v>
      </c>
      <c r="Y1361" s="23">
        <f>('Bruker data input page'!AI1361/0.7147)*Calibrations!AX$97+Calibrations!AY$97</f>
        <v>11.286878800620009</v>
      </c>
      <c r="Z1361" s="23">
        <f>('Bruker data input page'!AG1361/0.8302)*Calibrations!BE$97+Calibrations!BF$97</f>
        <v>6.6606820257125748E-2</v>
      </c>
      <c r="AA1361" s="23" t="e">
        <f>((('Bruker data input page'!AA1361/0.436)^2)*Calibrations!BK$97)+(('Bruker data input page'!AA1361/0.436)*Calibrations!BL$97)+Calibrations!BM$97</f>
        <v>#VALUE!</v>
      </c>
      <c r="AB1361" s="24">
        <f>'Bruker data input page'!AM1361*Calibrations!BS$97*10000+Calibrations!BT$97</f>
        <v>344.39701152628527</v>
      </c>
      <c r="AC1361" s="24">
        <f>Calibrations!CA$97*('Bruker data input page'!AO1361*10000)^2+('Bruker data input page'!AO1361*10000)*Calibrations!CB$97+Calibrations!CC$97</f>
        <v>293.32435918218368</v>
      </c>
      <c r="AD1361" s="24">
        <f>'Bruker data input page'!AW1361*10000*Calibrations!CI$97+Calibrations!CJ$97</f>
        <v>78.470676879620171</v>
      </c>
      <c r="AE1361" s="24">
        <f>'Bruker data input page'!AY1361*10000*Calibrations!CP$97+Calibrations!CQ$97</f>
        <v>64.878353797665909</v>
      </c>
      <c r="AF1361" s="24">
        <f>Calibrations!$CW$97*('Bruker data input page'!BA1361*10000)^2+('Bruker data input page'!BA1361*10000)*Calibrations!$CX$97+Calibrations!$CY$97</f>
        <v>48.81174291351472</v>
      </c>
      <c r="AG1361" s="24" t="e">
        <f>'Bruker data input page'!BI1361*10000*Calibrations!DD$97+Calibrations!DE$97</f>
        <v>#VALUE!</v>
      </c>
      <c r="AH1361" s="24">
        <f>('Bruker data input page'!BK1361*10000)*Calibrations!DK$97+Calibrations!DL$97</f>
        <v>85.580940500489461</v>
      </c>
      <c r="AI1361" s="24">
        <f>Calibrations!DR$97*('Bruker data input page'!BM1361*10000)^2+('Bruker data input page'!BM1361*10000)*Calibrations!DS$97+Calibrations!DT$97</f>
        <v>24.418714597367938</v>
      </c>
      <c r="AJ1361" s="24">
        <f>Calibrations!DY$97*('Bruker data input page'!BO1361*10000)^2+Calibrations!DZ$97*('Bruker data input page'!BO1361*10000)+Calibrations!EA$97</f>
        <v>66.692926819219608</v>
      </c>
    </row>
    <row r="1362" spans="7:36">
      <c r="G1362" s="26" t="str">
        <f>'Bruker data input page'!DK1362</f>
        <v>RS-11R</v>
      </c>
      <c r="H1362" s="26" t="str">
        <f>'Bruker data input page'!DL1362</f>
        <v>Standard</v>
      </c>
      <c r="I1362" s="26">
        <f>'Bruker data input page'!DM1362</f>
        <v>0</v>
      </c>
      <c r="J1362" s="26">
        <f>'Bruker data input page'!DN1362</f>
        <v>0</v>
      </c>
      <c r="K1362" s="26">
        <f>'Bruker data input page'!DO1362</f>
        <v>0</v>
      </c>
      <c r="L1362" s="26">
        <f>'Bruker data input page'!DP1362</f>
        <v>0</v>
      </c>
      <c r="M1362" s="26">
        <f>'Bruker data input page'!DQ1362</f>
        <v>0</v>
      </c>
      <c r="N1362" s="26">
        <f>'Bruker data input page'!DR1362</f>
        <v>0</v>
      </c>
      <c r="O1362" s="26">
        <f>'Bruker data input page'!DS1362</f>
        <v>0</v>
      </c>
      <c r="P1362" s="21" t="str">
        <f>'Bruker data input page'!DT1362</f>
        <v>STD</v>
      </c>
      <c r="Q1362" s="21">
        <f>'Bruker data input page'!A1362</f>
        <v>528</v>
      </c>
      <c r="R1362" s="27">
        <f>'Bruker data input page'!B1362</f>
        <v>44742.801388888889</v>
      </c>
      <c r="S1362" s="22">
        <f>'Bruker data input page'!Y1362*Calibrations!H$97+Calibrations!I$97</f>
        <v>53.150355715534992</v>
      </c>
      <c r="T1362" s="23">
        <f>Calibrations!O$97*('Bruker data input page'!AK1362/0.5993)^2+Calibrations!P$97*('Bruker data input page'!AK1362/0.5993)+Calibrations!Q$97</f>
        <v>0.94714559851576019</v>
      </c>
      <c r="U1362" s="22">
        <f>Calibrations!$V$97*'Bruker data input page'!W1362^2+Calibrations!$W$97*'Bruker data input page'!W1362+Calibrations!$X$97</f>
        <v>17.973059371243956</v>
      </c>
      <c r="V1362" s="23">
        <f>('Bruker data input page'!AS1362/0.69943)*Calibrations!AC$97+Calibrations!AD$97</f>
        <v>8.3969017412997822</v>
      </c>
      <c r="W1362" s="23">
        <f>'Bruker data input page'!U1362*Calibrations!AQ$97+Calibrations!AR$97</f>
        <v>13.680317908039335</v>
      </c>
      <c r="X1362" s="23">
        <f>Calibrations!AJ$97*('Bruker data input page'!AQ1362/0.77446)^2+('Bruker data input page'!AQ1362/0.77446)*Calibrations!AK$97+Calibrations!AL$97</f>
        <v>0.12373659586820006</v>
      </c>
      <c r="Y1362" s="23">
        <f>('Bruker data input page'!AI1362/0.7147)*Calibrations!AX$97+Calibrations!AY$97</f>
        <v>11.208470316886793</v>
      </c>
      <c r="Z1362" s="23">
        <f>('Bruker data input page'!AG1362/0.8302)*Calibrations!BE$97+Calibrations!BF$97</f>
        <v>7.6416680791742353E-2</v>
      </c>
      <c r="AA1362" s="23">
        <f>((('Bruker data input page'!AA1362/0.436)^2)*Calibrations!BK$97)+(('Bruker data input page'!AA1362/0.436)*Calibrations!BL$97)+Calibrations!BM$97</f>
        <v>7.4993746746722573E-2</v>
      </c>
      <c r="AB1362" s="24">
        <f>'Bruker data input page'!AM1362*Calibrations!BS$97*10000+Calibrations!BT$97</f>
        <v>290.37656217951564</v>
      </c>
      <c r="AC1362" s="24">
        <f>Calibrations!CA$97*('Bruker data input page'!AO1362*10000)^2+('Bruker data input page'!AO1362*10000)*Calibrations!CB$97+Calibrations!CC$97</f>
        <v>298.06804964753007</v>
      </c>
      <c r="AD1362" s="24">
        <f>'Bruker data input page'!AW1362*10000*Calibrations!CI$97+Calibrations!CJ$97</f>
        <v>72.539508065791992</v>
      </c>
      <c r="AE1362" s="24">
        <f>'Bruker data input page'!AY1362*10000*Calibrations!CP$97+Calibrations!CQ$97</f>
        <v>59.738547455651592</v>
      </c>
      <c r="AF1362" s="24">
        <f>Calibrations!$CW$97*('Bruker data input page'!BA1362*10000)^2+('Bruker data input page'!BA1362*10000)*Calibrations!$CX$97+Calibrations!$CY$97</f>
        <v>39.949339625168548</v>
      </c>
      <c r="AG1362" s="24">
        <f>'Bruker data input page'!BI1362*10000*Calibrations!DD$97+Calibrations!DE$97</f>
        <v>1.9009381417320252</v>
      </c>
      <c r="AH1362" s="24">
        <f>('Bruker data input page'!BK1362*10000)*Calibrations!DK$97+Calibrations!DL$97</f>
        <v>85.580940500489461</v>
      </c>
      <c r="AI1362" s="24">
        <f>Calibrations!DR$97*('Bruker data input page'!BM1362*10000)^2+('Bruker data input page'!BM1362*10000)*Calibrations!DS$97+Calibrations!DT$97</f>
        <v>22.294128390038448</v>
      </c>
      <c r="AJ1362" s="24">
        <f>Calibrations!DY$97*('Bruker data input page'!BO1362*10000)^2+Calibrations!DZ$97*('Bruker data input page'!BO1362*10000)+Calibrations!EA$97</f>
        <v>61.548467728896696</v>
      </c>
    </row>
    <row r="1363" spans="7:36">
      <c r="G1363" s="26" t="str">
        <f>'Bruker data input page'!DK1363</f>
        <v>RS-11R</v>
      </c>
      <c r="H1363" s="26" t="str">
        <f>'Bruker data input page'!DL1363</f>
        <v>Standard</v>
      </c>
      <c r="I1363" s="26">
        <f>'Bruker data input page'!DM1363</f>
        <v>0</v>
      </c>
      <c r="J1363" s="26">
        <f>'Bruker data input page'!DN1363</f>
        <v>0</v>
      </c>
      <c r="K1363" s="26">
        <f>'Bruker data input page'!DO1363</f>
        <v>0</v>
      </c>
      <c r="L1363" s="26">
        <f>'Bruker data input page'!DP1363</f>
        <v>0</v>
      </c>
      <c r="M1363" s="26">
        <f>'Bruker data input page'!DQ1363</f>
        <v>0</v>
      </c>
      <c r="N1363" s="26">
        <f>'Bruker data input page'!DR1363</f>
        <v>0</v>
      </c>
      <c r="O1363" s="26">
        <f>'Bruker data input page'!DS1363</f>
        <v>0</v>
      </c>
      <c r="P1363" s="21" t="str">
        <f>'Bruker data input page'!DT1363</f>
        <v>STD</v>
      </c>
      <c r="Q1363" s="21">
        <f>'Bruker data input page'!A1363</f>
        <v>673</v>
      </c>
      <c r="R1363" s="27">
        <f>'Bruker data input page'!B1363</f>
        <v>44743.787499999999</v>
      </c>
      <c r="S1363" s="22">
        <f>'Bruker data input page'!Y1363*Calibrations!H$97+Calibrations!I$97</f>
        <v>51.590076731189775</v>
      </c>
      <c r="T1363" s="23">
        <f>Calibrations!O$97*('Bruker data input page'!AK1363/0.5993)^2+Calibrations!P$97*('Bruker data input page'!AK1363/0.5993)+Calibrations!Q$97</f>
        <v>0.93668445334977712</v>
      </c>
      <c r="U1363" s="22">
        <f>Calibrations!$V$97*'Bruker data input page'!W1363^2+Calibrations!$W$97*'Bruker data input page'!W1363+Calibrations!$X$97</f>
        <v>16.622899734690456</v>
      </c>
      <c r="V1363" s="23">
        <f>('Bruker data input page'!AS1363/0.69943)*Calibrations!AC$97+Calibrations!AD$97</f>
        <v>8.384524800600488</v>
      </c>
      <c r="W1363" s="23">
        <f>'Bruker data input page'!U1363*Calibrations!AQ$97+Calibrations!AR$97</f>
        <v>11.484412389361356</v>
      </c>
      <c r="X1363" s="23">
        <f>Calibrations!AJ$97*('Bruker data input page'!AQ1363/0.77446)^2+('Bruker data input page'!AQ1363/0.77446)*Calibrations!AK$97+Calibrations!AL$97</f>
        <v>0.12613278015078661</v>
      </c>
      <c r="Y1363" s="23">
        <f>('Bruker data input page'!AI1363/0.7147)*Calibrations!AX$97+Calibrations!AY$97</f>
        <v>11.018310712648361</v>
      </c>
      <c r="Z1363" s="23">
        <f>('Bruker data input page'!AG1363/0.8302)*Calibrations!BE$97+Calibrations!BF$97</f>
        <v>7.3398262165706468E-2</v>
      </c>
      <c r="AA1363" s="23">
        <f>((('Bruker data input page'!AA1363/0.436)^2)*Calibrations!BK$97)+(('Bruker data input page'!AA1363/0.436)*Calibrations!BL$97)+Calibrations!BM$97</f>
        <v>9.3272588485027494E-2</v>
      </c>
      <c r="AB1363" s="24">
        <f>'Bruker data input page'!AM1363*Calibrations!BS$97*10000+Calibrations!BT$97</f>
        <v>322.10285782761844</v>
      </c>
      <c r="AC1363" s="24">
        <f>Calibrations!CA$97*('Bruker data input page'!AO1363*10000)^2+('Bruker data input page'!AO1363*10000)*Calibrations!CB$97+Calibrations!CC$97</f>
        <v>287.54262588190625</v>
      </c>
      <c r="AD1363" s="24">
        <f>'Bruker data input page'!AW1363*10000*Calibrations!CI$97+Calibrations!CJ$97</f>
        <v>85.3903738290864</v>
      </c>
      <c r="AE1363" s="24">
        <f>'Bruker data input page'!AY1363*10000*Calibrations!CP$97+Calibrations!CQ$97</f>
        <v>75.157966481694558</v>
      </c>
      <c r="AF1363" s="24">
        <f>Calibrations!$CW$97*('Bruker data input page'!BA1363*10000)^2+('Bruker data input page'!BA1363*10000)*Calibrations!$CX$97+Calibrations!$CY$97</f>
        <v>54.601377481962757</v>
      </c>
      <c r="AG1363" s="24" t="e">
        <f>'Bruker data input page'!BI1363*10000*Calibrations!DD$97+Calibrations!DE$97</f>
        <v>#VALUE!</v>
      </c>
      <c r="AH1363" s="24">
        <f>('Bruker data input page'!BK1363*10000)*Calibrations!DK$97+Calibrations!DL$97</f>
        <v>86.574118111569859</v>
      </c>
      <c r="AI1363" s="24">
        <f>Calibrations!DR$97*('Bruker data input page'!BM1363*10000)^2+('Bruker data input page'!BM1363*10000)*Calibrations!DS$97+Calibrations!DT$97</f>
        <v>24.418714597367938</v>
      </c>
      <c r="AJ1363" s="24">
        <f>Calibrations!DY$97*('Bruker data input page'!BO1363*10000)^2+Calibrations!DZ$97*('Bruker data input page'!BO1363*10000)+Calibrations!EA$97</f>
        <v>65.836290647458924</v>
      </c>
    </row>
    <row r="1364" spans="7:36">
      <c r="G1364" s="26" t="str">
        <f>'Bruker data input page'!DK1364</f>
        <v>RS-11R</v>
      </c>
      <c r="H1364" s="26" t="str">
        <f>'Bruker data input page'!DL1364</f>
        <v>Standard</v>
      </c>
      <c r="I1364" s="26">
        <f>'Bruker data input page'!DM1364</f>
        <v>0</v>
      </c>
      <c r="J1364" s="26">
        <f>'Bruker data input page'!DN1364</f>
        <v>0</v>
      </c>
      <c r="K1364" s="26">
        <f>'Bruker data input page'!DO1364</f>
        <v>0</v>
      </c>
      <c r="L1364" s="26">
        <f>'Bruker data input page'!DP1364</f>
        <v>0</v>
      </c>
      <c r="M1364" s="26">
        <f>'Bruker data input page'!DQ1364</f>
        <v>0</v>
      </c>
      <c r="N1364" s="26">
        <f>'Bruker data input page'!DR1364</f>
        <v>0</v>
      </c>
      <c r="O1364" s="26">
        <f>'Bruker data input page'!DS1364</f>
        <v>0</v>
      </c>
      <c r="P1364" s="21" t="str">
        <f>'Bruker data input page'!DT1364</f>
        <v>STANDARD</v>
      </c>
      <c r="Q1364" s="21">
        <f>'Bruker data input page'!A1364</f>
        <v>754</v>
      </c>
      <c r="R1364" s="27">
        <f>'Bruker data input page'!B1364</f>
        <v>44744.879166666666</v>
      </c>
      <c r="S1364" s="22">
        <f>'Bruker data input page'!Y1364*Calibrations!H$97+Calibrations!I$97</f>
        <v>50.668428537345285</v>
      </c>
      <c r="T1364" s="23">
        <f>Calibrations!O$97*('Bruker data input page'!AK1364/0.5993)^2+Calibrations!P$97*('Bruker data input page'!AK1364/0.5993)+Calibrations!Q$97</f>
        <v>0.92143642224048161</v>
      </c>
      <c r="U1364" s="22">
        <f>Calibrations!$V$97*'Bruker data input page'!W1364^2+Calibrations!$W$97*'Bruker data input page'!W1364+Calibrations!$X$97</f>
        <v>16.255353661203749</v>
      </c>
      <c r="V1364" s="23">
        <f>('Bruker data input page'!AS1364/0.69943)*Calibrations!AC$97+Calibrations!AD$97</f>
        <v>8.1519534497858075</v>
      </c>
      <c r="W1364" s="23">
        <f>'Bruker data input page'!U1364*Calibrations!AQ$97+Calibrations!AR$97</f>
        <v>12.909102279054789</v>
      </c>
      <c r="X1364" s="23">
        <f>Calibrations!AJ$97*('Bruker data input page'!AQ1364/0.77446)^2+('Bruker data input page'!AQ1364/0.77446)*Calibrations!AK$97+Calibrations!AL$97</f>
        <v>0.12486817545794303</v>
      </c>
      <c r="Y1364" s="23">
        <f>('Bruker data input page'!AI1364/0.7147)*Calibrations!AX$97+Calibrations!AY$97</f>
        <v>10.726448453781209</v>
      </c>
      <c r="Z1364" s="23">
        <f>('Bruker data input page'!AG1364/0.8302)*Calibrations!BE$97+Calibrations!BF$97</f>
        <v>8.8792197158489447E-2</v>
      </c>
      <c r="AA1364" s="23">
        <f>((('Bruker data input page'!AA1364/0.436)^2)*Calibrations!BK$97)+(('Bruker data input page'!AA1364/0.436)*Calibrations!BL$97)+Calibrations!BM$97</f>
        <v>6.9248157282138567E-2</v>
      </c>
      <c r="AB1364" s="24">
        <f>'Bruker data input page'!AM1364*Calibrations!BS$97*10000+Calibrations!BT$97</f>
        <v>283.51682257992587</v>
      </c>
      <c r="AC1364" s="24">
        <f>Calibrations!CA$97*('Bruker data input page'!AO1364*10000)^2+('Bruker data input page'!AO1364*10000)*Calibrations!CB$97+Calibrations!CC$97</f>
        <v>298.06804964753007</v>
      </c>
      <c r="AD1364" s="24">
        <f>'Bruker data input page'!AW1364*10000*Calibrations!CI$97+Calibrations!CJ$97</f>
        <v>82.42478942217231</v>
      </c>
      <c r="AE1364" s="24">
        <f>'Bruker data input page'!AY1364*10000*Calibrations!CP$97+Calibrations!CQ$97</f>
        <v>65.906315066068771</v>
      </c>
      <c r="AF1364" s="24">
        <f>Calibrations!$CW$97*('Bruker data input page'!BA1364*10000)^2+('Bruker data input page'!BA1364*10000)*Calibrations!$CX$97+Calibrations!$CY$97</f>
        <v>56.033956837768585</v>
      </c>
      <c r="AG1364" s="24" t="e">
        <f>'Bruker data input page'!BI1364*10000*Calibrations!DD$97+Calibrations!DE$97</f>
        <v>#VALUE!</v>
      </c>
      <c r="AH1364" s="24">
        <f>('Bruker data input page'!BK1364*10000)*Calibrations!DK$97+Calibrations!DL$97</f>
        <v>86.574118111569859</v>
      </c>
      <c r="AI1364" s="24">
        <f>Calibrations!DR$97*('Bruker data input page'!BM1364*10000)^2+('Bruker data input page'!BM1364*10000)*Calibrations!DS$97+Calibrations!DT$97</f>
        <v>20.168382804060411</v>
      </c>
      <c r="AJ1364" s="24">
        <f>Calibrations!DY$97*('Bruker data input page'!BO1364*10000)^2+Calibrations!DZ$97*('Bruker data input page'!BO1364*10000)+Calibrations!EA$97</f>
        <v>62.406651253910326</v>
      </c>
    </row>
    <row r="1365" spans="7:36">
      <c r="G1365" s="26" t="str">
        <f>'Bruker data input page'!DK1365</f>
        <v>RS-11R</v>
      </c>
      <c r="H1365" s="26" t="str">
        <f>'Bruker data input page'!DL1365</f>
        <v>Standard</v>
      </c>
      <c r="I1365" s="26">
        <f>'Bruker data input page'!DM1365</f>
        <v>0</v>
      </c>
      <c r="J1365" s="26">
        <f>'Bruker data input page'!DN1365</f>
        <v>0</v>
      </c>
      <c r="K1365" s="26">
        <f>'Bruker data input page'!DO1365</f>
        <v>0</v>
      </c>
      <c r="L1365" s="26">
        <f>'Bruker data input page'!DP1365</f>
        <v>0</v>
      </c>
      <c r="M1365" s="26">
        <f>'Bruker data input page'!DQ1365</f>
        <v>0</v>
      </c>
      <c r="N1365" s="26">
        <f>'Bruker data input page'!DR1365</f>
        <v>0</v>
      </c>
      <c r="O1365" s="26" t="str">
        <f>'Bruker data input page'!DS1365</f>
        <v/>
      </c>
      <c r="P1365" s="21" t="str">
        <f>'Bruker data input page'!DT1365</f>
        <v>STANDARD</v>
      </c>
      <c r="Q1365" s="21">
        <f>'Bruker data input page'!A1365</f>
        <v>2</v>
      </c>
      <c r="R1365" s="27">
        <f>'Bruker data input page'!B1365</f>
        <v>44745.853472222225</v>
      </c>
      <c r="S1365" s="22">
        <f>'Bruker data input page'!Y1365*Calibrations!H$97+Calibrations!I$97</f>
        <v>59.135425261561622</v>
      </c>
      <c r="T1365" s="23">
        <f>Calibrations!O$97*('Bruker data input page'!AK1365/0.5993)^2+Calibrations!P$97*('Bruker data input page'!AK1365/0.5993)+Calibrations!Q$97</f>
        <v>0.87207928841880311</v>
      </c>
      <c r="U1365" s="22">
        <f>Calibrations!$V$97*'Bruker data input page'!W1365^2+Calibrations!$W$97*'Bruker data input page'!W1365+Calibrations!$X$97</f>
        <v>21.365873877221262</v>
      </c>
      <c r="V1365" s="23">
        <f>('Bruker data input page'!AS1365/0.69943)*Calibrations!AC$97+Calibrations!AD$97</f>
        <v>7.8077017968472502</v>
      </c>
      <c r="W1365" s="23">
        <f>'Bruker data input page'!U1365*Calibrations!AQ$97+Calibrations!AR$97</f>
        <v>18.149076506271669</v>
      </c>
      <c r="X1365" s="23">
        <f>Calibrations!AJ$97*('Bruker data input page'!AQ1365/0.77446)^2+('Bruker data input page'!AQ1365/0.77446)*Calibrations!AK$97+Calibrations!AL$97</f>
        <v>0.11006491717415347</v>
      </c>
      <c r="Y1365" s="23">
        <f>('Bruker data input page'!AI1365/0.7147)*Calibrations!AX$97+Calibrations!AY$97</f>
        <v>10.888746402634826</v>
      </c>
      <c r="Z1365" s="23">
        <f>('Bruker data input page'!AG1365/0.8302)*Calibrations!BE$97+Calibrations!BF$97</f>
        <v>7.551115520393159E-2</v>
      </c>
      <c r="AA1365" s="23">
        <f>((('Bruker data input page'!AA1365/0.436)^2)*Calibrations!BK$97)+(('Bruker data input page'!AA1365/0.436)*Calibrations!BL$97)+Calibrations!BM$97</f>
        <v>9.3651663169764074E-2</v>
      </c>
      <c r="AB1365" s="24">
        <f>'Bruker data input page'!AM1365*Calibrations!BS$97*10000+Calibrations!BT$97</f>
        <v>315.24311822802866</v>
      </c>
      <c r="AC1365" s="24">
        <f>Calibrations!CA$97*('Bruker data input page'!AO1365*10000)^2+('Bruker data input page'!AO1365*10000)*Calibrations!CB$97+Calibrations!CC$97</f>
        <v>275.68688921707655</v>
      </c>
      <c r="AD1365" s="24">
        <f>'Bruker data input page'!AW1365*10000*Calibrations!CI$97+Calibrations!CJ$97</f>
        <v>77.482148743982151</v>
      </c>
      <c r="AE1365" s="24">
        <f>'Bruker data input page'!AY1365*10000*Calibrations!CP$97+Calibrations!CQ$97</f>
        <v>68.990198871277371</v>
      </c>
      <c r="AF1365" s="24">
        <f>Calibrations!$CW$97*('Bruker data input page'!BA1365*10000)^2+('Bruker data input page'!BA1365*10000)*Calibrations!$CX$97+Calibrations!$CY$97</f>
        <v>56.033956837768585</v>
      </c>
      <c r="AG1365" s="24" t="e">
        <f>'Bruker data input page'!BI1365*10000*Calibrations!DD$97+Calibrations!DE$97</f>
        <v>#VALUE!</v>
      </c>
      <c r="AH1365" s="24">
        <f>('Bruker data input page'!BK1365*10000)*Calibrations!DK$97+Calibrations!DL$97</f>
        <v>74.655986778605168</v>
      </c>
      <c r="AI1365" s="24">
        <f>Calibrations!DR$97*('Bruker data input page'!BM1365*10000)^2+('Bruker data input page'!BM1365*10000)*Calibrations!DS$97+Calibrations!DT$97</f>
        <v>20.168382804060411</v>
      </c>
      <c r="AJ1365" s="24">
        <f>Calibrations!DY$97*('Bruker data input page'!BO1365*10000)^2+Calibrations!DZ$97*('Bruker data input page'!BO1365*10000)+Calibrations!EA$97</f>
        <v>50.36392007451596</v>
      </c>
    </row>
    <row r="1366" spans="7:36">
      <c r="G1366" s="26" t="str">
        <f>'Bruker data input page'!DK1366</f>
        <v>RS-11R</v>
      </c>
      <c r="H1366" s="26" t="str">
        <f>'Bruker data input page'!DL1366</f>
        <v>Standard</v>
      </c>
      <c r="I1366" s="26">
        <f>'Bruker data input page'!DM1366</f>
        <v>0</v>
      </c>
      <c r="J1366" s="26">
        <f>'Bruker data input page'!DN1366</f>
        <v>0</v>
      </c>
      <c r="K1366" s="26">
        <f>'Bruker data input page'!DO1366</f>
        <v>0</v>
      </c>
      <c r="L1366" s="26">
        <f>'Bruker data input page'!DP1366</f>
        <v>0</v>
      </c>
      <c r="M1366" s="26">
        <f>'Bruker data input page'!DQ1366</f>
        <v>0</v>
      </c>
      <c r="N1366" s="26">
        <f>'Bruker data input page'!DR1366</f>
        <v>0</v>
      </c>
      <c r="O1366" s="26" t="str">
        <f>'Bruker data input page'!DS1366</f>
        <v/>
      </c>
      <c r="P1366" s="21" t="str">
        <f>'Bruker data input page'!DT1366</f>
        <v>STD</v>
      </c>
      <c r="Q1366" s="21">
        <f>'Bruker data input page'!A1366</f>
        <v>89</v>
      </c>
      <c r="R1366" s="27">
        <f>'Bruker data input page'!B1366</f>
        <v>44746.78402777778</v>
      </c>
      <c r="S1366" s="22">
        <f>'Bruker data input page'!Y1366*Calibrations!H$97+Calibrations!I$97</f>
        <v>49.336868487272419</v>
      </c>
      <c r="T1366" s="23">
        <f>Calibrations!O$97*('Bruker data input page'!AK1366/0.5993)^2+Calibrations!P$97*('Bruker data input page'!AK1366/0.5993)+Calibrations!Q$97</f>
        <v>0.93246089283696687</v>
      </c>
      <c r="U1366" s="22">
        <f>Calibrations!$V$97*'Bruker data input page'!W1366^2+Calibrations!$W$97*'Bruker data input page'!W1366+Calibrations!$X$97</f>
        <v>15.950166372823334</v>
      </c>
      <c r="V1366" s="23">
        <f>('Bruker data input page'!AS1366/0.69943)*Calibrations!AC$97+Calibrations!AD$97</f>
        <v>8.1866376673268597</v>
      </c>
      <c r="W1366" s="23">
        <f>'Bruker data input page'!U1366*Calibrations!AQ$97+Calibrations!AR$97</f>
        <v>11.655514377742232</v>
      </c>
      <c r="X1366" s="23">
        <f>Calibrations!AJ$97*('Bruker data input page'!AQ1366/0.77446)^2+('Bruker data input page'!AQ1366/0.77446)*Calibrations!AK$97+Calibrations!AL$97</f>
        <v>0.12891108495541953</v>
      </c>
      <c r="Y1366" s="23">
        <f>('Bruker data input page'!AI1366/0.7147)*Calibrations!AX$97+Calibrations!AY$97</f>
        <v>10.980705090353009</v>
      </c>
      <c r="Z1366" s="23">
        <f>('Bruker data input page'!AG1366/0.8302)*Calibrations!BE$97+Calibrations!BF$97</f>
        <v>8.5019173875944612E-2</v>
      </c>
      <c r="AA1366" s="23">
        <f>((('Bruker data input page'!AA1366/0.436)^2)*Calibrations!BK$97)+(('Bruker data input page'!AA1366/0.436)*Calibrations!BL$97)+Calibrations!BM$97</f>
        <v>8.9477947821418435E-2</v>
      </c>
      <c r="AB1366" s="24">
        <f>'Bruker data input page'!AM1366*Calibrations!BS$97*10000+Calibrations!BT$97</f>
        <v>262.08013633120777</v>
      </c>
      <c r="AC1366" s="24">
        <f>Calibrations!CA$97*('Bruker data input page'!AO1366*10000)^2+('Bruker data input page'!AO1366*10000)*Calibrations!CB$97+Calibrations!CC$97</f>
        <v>297.1247239630585</v>
      </c>
      <c r="AD1366" s="24">
        <f>'Bruker data input page'!AW1366*10000*Calibrations!CI$97+Calibrations!CJ$97</f>
        <v>78.470676879620171</v>
      </c>
      <c r="AE1366" s="24">
        <f>'Bruker data input page'!AY1366*10000*Calibrations!CP$97+Calibrations!CQ$97</f>
        <v>75.157966481694558</v>
      </c>
      <c r="AF1366" s="24">
        <f>Calibrations!$CW$97*('Bruker data input page'!BA1366*10000)^2+('Bruker data input page'!BA1366*10000)*Calibrations!$CX$97+Calibrations!$CY$97</f>
        <v>54.601377481962757</v>
      </c>
      <c r="AG1366" s="24" t="e">
        <f>'Bruker data input page'!BI1366*10000*Calibrations!DD$97+Calibrations!DE$97</f>
        <v>#VALUE!</v>
      </c>
      <c r="AH1366" s="24">
        <f>('Bruker data input page'!BK1366*10000)*Calibrations!DK$97+Calibrations!DL$97</f>
        <v>84.587762889409078</v>
      </c>
      <c r="AI1366" s="24">
        <f>Calibrations!DR$97*('Bruker data input page'!BM1366*10000)^2+('Bruker data input page'!BM1366*10000)*Calibrations!DS$97+Calibrations!DT$97</f>
        <v>19.105075244078186</v>
      </c>
      <c r="AJ1366" s="24">
        <f>Calibrations!DY$97*('Bruker data input page'!BO1366*10000)^2+Calibrations!DZ$97*('Bruker data input page'!BO1366*10000)+Calibrations!EA$97</f>
        <v>65.836290647458924</v>
      </c>
    </row>
    <row r="1367" spans="7:36">
      <c r="G1367" s="26" t="str">
        <f>'Bruker data input page'!DK1367</f>
        <v>RS-11R</v>
      </c>
      <c r="H1367" s="26" t="str">
        <f>'Bruker data input page'!DL1367</f>
        <v>Standard</v>
      </c>
      <c r="I1367" s="26">
        <f>'Bruker data input page'!DM1367</f>
        <v>0</v>
      </c>
      <c r="J1367" s="26">
        <f>'Bruker data input page'!DN1367</f>
        <v>0</v>
      </c>
      <c r="K1367" s="26">
        <f>'Bruker data input page'!DO1367</f>
        <v>0</v>
      </c>
      <c r="L1367" s="26">
        <f>'Bruker data input page'!DP1367</f>
        <v>0</v>
      </c>
      <c r="M1367" s="26">
        <f>'Bruker data input page'!DQ1367</f>
        <v>0</v>
      </c>
      <c r="N1367" s="26">
        <f>'Bruker data input page'!DR1367</f>
        <v>0</v>
      </c>
      <c r="O1367" s="26">
        <f>'Bruker data input page'!DS1367</f>
        <v>0</v>
      </c>
      <c r="P1367" s="21" t="str">
        <f>'Bruker data input page'!DT1367</f>
        <v>STD</v>
      </c>
      <c r="Q1367" s="21">
        <f>'Bruker data input page'!A1367</f>
        <v>94</v>
      </c>
      <c r="R1367" s="27">
        <f>'Bruker data input page'!B1367</f>
        <v>44753.909722222219</v>
      </c>
      <c r="S1367" s="22">
        <f>'Bruker data input page'!Y1367*Calibrations!H$97+Calibrations!I$97</f>
        <v>48.9793540596228</v>
      </c>
      <c r="T1367" s="23">
        <f>Calibrations!O$97*('Bruker data input page'!AK1367/0.5993)^2+Calibrations!P$97*('Bruker data input page'!AK1367/0.5993)+Calibrations!Q$97</f>
        <v>0.86691177749200476</v>
      </c>
      <c r="U1367" s="22">
        <f>Calibrations!$V$97*'Bruker data input page'!W1367^2+Calibrations!$W$97*'Bruker data input page'!W1367+Calibrations!$X$97</f>
        <v>15.647434451204239</v>
      </c>
      <c r="V1367" s="23">
        <f>('Bruker data input page'!AS1367/0.69943)*Calibrations!AC$97+Calibrations!AD$97</f>
        <v>7.9691776975985311</v>
      </c>
      <c r="W1367" s="23">
        <f>'Bruker data input page'!U1367*Calibrations!AQ$97+Calibrations!AR$97</f>
        <v>11.008033520016177</v>
      </c>
      <c r="X1367" s="23">
        <f>Calibrations!AJ$97*('Bruker data input page'!AQ1367/0.77446)^2+('Bruker data input page'!AQ1367/0.77446)*Calibrations!AK$97+Calibrations!AL$97</f>
        <v>0.11679914927732997</v>
      </c>
      <c r="Y1367" s="23">
        <f>('Bruker data input page'!AI1367/0.7147)*Calibrations!AX$97+Calibrations!AY$97</f>
        <v>10.66082892661807</v>
      </c>
      <c r="Z1367" s="23">
        <f>('Bruker data input page'!AG1367/0.8302)*Calibrations!BE$97+Calibrations!BF$97</f>
        <v>7.9284178486476439E-2</v>
      </c>
      <c r="AA1367" s="23">
        <f>((('Bruker data input page'!AA1367/0.436)^2)*Calibrations!BK$97)+(('Bruker data input page'!AA1367/0.436)*Calibrations!BL$97)+Calibrations!BM$97</f>
        <v>0.10235084104082914</v>
      </c>
      <c r="AB1367" s="24">
        <f>'Bruker data input page'!AM1367*Calibrations!BS$97*10000+Calibrations!BT$97</f>
        <v>303.23857392874652</v>
      </c>
      <c r="AC1367" s="24">
        <f>Calibrations!CA$97*('Bruker data input page'!AO1367*10000)^2+('Bruker data input page'!AO1367*10000)*Calibrations!CB$97+Calibrations!CC$97</f>
        <v>306.43620161432671</v>
      </c>
      <c r="AD1367" s="24">
        <f>'Bruker data input page'!AW1367*10000*Calibrations!CI$97+Calibrations!CJ$97</f>
        <v>66.608339251963798</v>
      </c>
      <c r="AE1367" s="24">
        <f>'Bruker data input page'!AY1367*10000*Calibrations!CP$97+Calibrations!CQ$97</f>
        <v>68.990198871277371</v>
      </c>
      <c r="AF1367" s="24">
        <f>Calibrations!$CW$97*('Bruker data input page'!BA1367*10000)^2+('Bruker data input page'!BA1367*10000)*Calibrations!$CX$97+Calibrations!$CY$97</f>
        <v>45.881335342155879</v>
      </c>
      <c r="AG1367" s="24" t="e">
        <f>'Bruker data input page'!BI1367*10000*Calibrations!DD$97+Calibrations!DE$97</f>
        <v>#VALUE!</v>
      </c>
      <c r="AH1367" s="24">
        <f>('Bruker data input page'!BK1367*10000)*Calibrations!DK$97+Calibrations!DL$97</f>
        <v>83.59458527832868</v>
      </c>
      <c r="AI1367" s="24">
        <f>Calibrations!DR$97*('Bruker data input page'!BM1367*10000)^2+('Bruker data input page'!BM1367*10000)*Calibrations!DS$97+Calibrations!DT$97</f>
        <v>21.2314005193805</v>
      </c>
      <c r="AJ1367" s="24">
        <f>Calibrations!DY$97*('Bruker data input page'!BO1367*10000)^2+Calibrations!DZ$97*('Bruker data input page'!BO1367*10000)+Calibrations!EA$97</f>
        <v>59.831172266917676</v>
      </c>
    </row>
    <row r="1368" spans="7:36">
      <c r="G1368" s="26" t="str">
        <f>'Bruker data input page'!DK1368</f>
        <v>RS-11R</v>
      </c>
      <c r="H1368" s="26" t="str">
        <f>'Bruker data input page'!DL1368</f>
        <v>Standard</v>
      </c>
      <c r="I1368" s="26">
        <f>'Bruker data input page'!DM1368</f>
        <v>0</v>
      </c>
      <c r="J1368" s="26">
        <f>'Bruker data input page'!DN1368</f>
        <v>0</v>
      </c>
      <c r="K1368" s="26">
        <f>'Bruker data input page'!DO1368</f>
        <v>0</v>
      </c>
      <c r="L1368" s="26">
        <f>'Bruker data input page'!DP1368</f>
        <v>0</v>
      </c>
      <c r="M1368" s="26">
        <f>'Bruker data input page'!DQ1368</f>
        <v>0</v>
      </c>
      <c r="N1368" s="26">
        <f>'Bruker data input page'!DR1368</f>
        <v>0</v>
      </c>
      <c r="O1368" s="26">
        <f>'Bruker data input page'!DS1368</f>
        <v>0</v>
      </c>
      <c r="P1368" s="21" t="str">
        <f>'Bruker data input page'!DT1368</f>
        <v>Rock std</v>
      </c>
      <c r="Q1368" s="21">
        <f>'Bruker data input page'!A1368</f>
        <v>189</v>
      </c>
      <c r="R1368" s="27">
        <f>'Bruker data input page'!B1368</f>
        <v>44754.718055555553</v>
      </c>
      <c r="S1368" s="22">
        <f>'Bruker data input page'!Y1368*Calibrations!H$97+Calibrations!I$97</f>
        <v>52.268985817128595</v>
      </c>
      <c r="T1368" s="23">
        <f>Calibrations!O$97*('Bruker data input page'!AK1368/0.5993)^2+Calibrations!P$97*('Bruker data input page'!AK1368/0.5993)+Calibrations!Q$97</f>
        <v>0.96401239865079336</v>
      </c>
      <c r="U1368" s="22">
        <f>Calibrations!$V$97*'Bruker data input page'!W1368^2+Calibrations!$W$97*'Bruker data input page'!W1368+Calibrations!$X$97</f>
        <v>17.444590476049282</v>
      </c>
      <c r="V1368" s="23">
        <f>('Bruker data input page'!AS1368/0.69943)*Calibrations!AC$97+Calibrations!AD$97</f>
        <v>8.636812905784975</v>
      </c>
      <c r="W1368" s="23">
        <f>'Bruker data input page'!U1368*Calibrations!AQ$97+Calibrations!AR$97</f>
        <v>11.354104208379759</v>
      </c>
      <c r="X1368" s="23">
        <f>Calibrations!AJ$97*('Bruker data input page'!AQ1368/0.77446)^2+('Bruker data input page'!AQ1368/0.77446)*Calibrations!AK$97+Calibrations!AL$97</f>
        <v>0.13028372295456497</v>
      </c>
      <c r="Y1368" s="23">
        <f>('Bruker data input page'!AI1368/0.7147)*Calibrations!AX$97+Calibrations!AY$97</f>
        <v>11.423294337367516</v>
      </c>
      <c r="Z1368" s="23">
        <f>('Bruker data input page'!AG1368/0.8302)*Calibrations!BE$97+Calibrations!BF$97</f>
        <v>7.7171285448251303E-2</v>
      </c>
      <c r="AA1368" s="23">
        <f>((('Bruker data input page'!AA1368/0.436)^2)*Calibrations!BK$97)+(('Bruker data input page'!AA1368/0.436)*Calibrations!BL$97)+Calibrations!BM$97</f>
        <v>5.5779834788176386E-2</v>
      </c>
      <c r="AB1368" s="24">
        <f>'Bruker data input page'!AM1368*Calibrations!BS$97*10000+Calibrations!BT$97</f>
        <v>309.24084607838756</v>
      </c>
      <c r="AC1368" s="24">
        <f>Calibrations!CA$97*('Bruker data input page'!AO1368*10000)^2+('Bruker data input page'!AO1368*10000)*Calibrations!CB$97+Calibrations!CC$97</f>
        <v>319.89600478519628</v>
      </c>
      <c r="AD1368" s="24">
        <f>'Bruker data input page'!AW1368*10000*Calibrations!CI$97+Calibrations!CJ$97</f>
        <v>84.401845693448365</v>
      </c>
      <c r="AE1368" s="24">
        <f>'Bruker data input page'!AY1368*10000*Calibrations!CP$97+Calibrations!CQ$97</f>
        <v>66.934276334471647</v>
      </c>
      <c r="AF1368" s="24">
        <f>Calibrations!$CW$97*('Bruker data input page'!BA1368*10000)^2+('Bruker data input page'!BA1368*10000)*Calibrations!$CX$97+Calibrations!$CY$97</f>
        <v>58.881320405812829</v>
      </c>
      <c r="AG1368" s="24" t="e">
        <f>'Bruker data input page'!BI1368*10000*Calibrations!DD$97+Calibrations!DE$97</f>
        <v>#VALUE!</v>
      </c>
      <c r="AH1368" s="24">
        <f>('Bruker data input page'!BK1368*10000)*Calibrations!DK$97+Calibrations!DL$97</f>
        <v>81.608230056167898</v>
      </c>
      <c r="AI1368" s="24">
        <f>Calibrations!DR$97*('Bruker data input page'!BM1368*10000)^2+('Bruker data input page'!BM1368*10000)*Calibrations!DS$97+Calibrations!DT$97</f>
        <v>22.294128390038448</v>
      </c>
      <c r="AJ1368" s="24">
        <f>Calibrations!DY$97*('Bruker data input page'!BO1368*10000)^2+Calibrations!DZ$97*('Bruker data input page'!BO1368*10000)+Calibrations!EA$97</f>
        <v>65.836290647458924</v>
      </c>
    </row>
    <row r="1369" spans="7:36">
      <c r="G1369" s="26" t="str">
        <f>'Bruker data input page'!DK1369</f>
        <v>RS-11R</v>
      </c>
      <c r="H1369" s="26" t="str">
        <f>'Bruker data input page'!DL1369</f>
        <v>Standard</v>
      </c>
      <c r="I1369" s="26">
        <f>'Bruker data input page'!DM1369</f>
        <v>0</v>
      </c>
      <c r="J1369" s="26">
        <f>'Bruker data input page'!DN1369</f>
        <v>0</v>
      </c>
      <c r="K1369" s="26">
        <f>'Bruker data input page'!DO1369</f>
        <v>0</v>
      </c>
      <c r="L1369" s="26">
        <f>'Bruker data input page'!DP1369</f>
        <v>0</v>
      </c>
      <c r="M1369" s="26">
        <f>'Bruker data input page'!DQ1369</f>
        <v>0</v>
      </c>
      <c r="N1369" s="26">
        <f>'Bruker data input page'!DR1369</f>
        <v>0</v>
      </c>
      <c r="O1369" s="26">
        <f>'Bruker data input page'!DS1369</f>
        <v>0</v>
      </c>
      <c r="P1369" s="21" t="str">
        <f>'Bruker data input page'!DT1369</f>
        <v>Rock std</v>
      </c>
      <c r="Q1369" s="21">
        <f>'Bruker data input page'!A1369</f>
        <v>190</v>
      </c>
      <c r="R1369" s="27">
        <f>'Bruker data input page'!B1369</f>
        <v>44754.719444444447</v>
      </c>
      <c r="S1369" s="22">
        <f>'Bruker data input page'!Y1369*Calibrations!H$97+Calibrations!I$97</f>
        <v>52.00687985920402</v>
      </c>
      <c r="T1369" s="23">
        <f>Calibrations!O$97*('Bruker data input page'!AK1369/0.5993)^2+Calibrations!P$97*('Bruker data input page'!AK1369/0.5993)+Calibrations!Q$97</f>
        <v>0.98122309474172531</v>
      </c>
      <c r="U1369" s="22">
        <f>Calibrations!$V$97*'Bruker data input page'!W1369^2+Calibrations!$W$97*'Bruker data input page'!W1369+Calibrations!$X$97</f>
        <v>17.544254024470316</v>
      </c>
      <c r="V1369" s="23">
        <f>('Bruker data input page'!AS1369/0.69943)*Calibrations!AC$97+Calibrations!AD$97</f>
        <v>8.6382520849360542</v>
      </c>
      <c r="W1369" s="23">
        <f>'Bruker data input page'!U1369*Calibrations!AQ$97+Calibrations!AR$97</f>
        <v>11.157675259006911</v>
      </c>
      <c r="X1369" s="23">
        <f>Calibrations!AJ$97*('Bruker data input page'!AQ1369/0.77446)^2+('Bruker data input page'!AQ1369/0.77446)*Calibrations!AK$97+Calibrations!AL$97</f>
        <v>0.13579643336095915</v>
      </c>
      <c r="Y1369" s="23">
        <f>('Bruker data input page'!AI1369/0.7147)*Calibrations!AX$97+Calibrations!AY$97</f>
        <v>11.366353030734071</v>
      </c>
      <c r="Z1369" s="23">
        <f>('Bruker data input page'!AG1369/0.8302)*Calibrations!BE$97+Calibrations!BF$97</f>
        <v>7.5812997066535173E-2</v>
      </c>
      <c r="AA1369" s="23">
        <f>((('Bruker data input page'!AA1369/0.436)^2)*Calibrations!BK$97)+(('Bruker data input page'!AA1369/0.436)*Calibrations!BL$97)+Calibrations!BM$97</f>
        <v>7.8815290140740568E-2</v>
      </c>
      <c r="AB1369" s="24">
        <f>'Bruker data input page'!AM1369*Calibrations!BS$97*10000+Calibrations!BT$97</f>
        <v>310.95578097828502</v>
      </c>
      <c r="AC1369" s="24">
        <f>Calibrations!CA$97*('Bruker data input page'!AO1369*10000)^2+('Bruker data input page'!AO1369*10000)*Calibrations!CB$97+Calibrations!CC$97</f>
        <v>295.22995398121873</v>
      </c>
      <c r="AD1369" s="24">
        <f>'Bruker data input page'!AW1369*10000*Calibrations!CI$97+Calibrations!CJ$97</f>
        <v>77.482148743982151</v>
      </c>
      <c r="AE1369" s="24">
        <f>'Bruker data input page'!AY1369*10000*Calibrations!CP$97+Calibrations!CQ$97</f>
        <v>68.990198871277371</v>
      </c>
      <c r="AF1369" s="24">
        <f>Calibrations!$CW$97*('Bruker data input page'!BA1369*10000)^2+('Bruker data input page'!BA1369*10000)*Calibrations!$CX$97+Calibrations!$CY$97</f>
        <v>61.704957115767186</v>
      </c>
      <c r="AG1369" s="24" t="e">
        <f>'Bruker data input page'!BI1369*10000*Calibrations!DD$97+Calibrations!DE$97</f>
        <v>#VALUE!</v>
      </c>
      <c r="AH1369" s="24">
        <f>('Bruker data input page'!BK1369*10000)*Calibrations!DK$97+Calibrations!DL$97</f>
        <v>87.567295722650243</v>
      </c>
      <c r="AI1369" s="24">
        <f>Calibrations!DR$97*('Bruker data input page'!BM1369*10000)^2+('Bruker data input page'!BM1369*10000)*Calibrations!DS$97+Calibrations!DT$97</f>
        <v>22.294128390038448</v>
      </c>
      <c r="AJ1369" s="24">
        <f>Calibrations!DY$97*('Bruker data input page'!BO1369*10000)^2+Calibrations!DZ$97*('Bruker data input page'!BO1369*10000)+Calibrations!EA$97</f>
        <v>66.692926819219608</v>
      </c>
    </row>
    <row r="1370" spans="7:36">
      <c r="G1370" s="26" t="str">
        <f>'Bruker data input page'!DK1370</f>
        <v>RS-11R</v>
      </c>
      <c r="H1370" s="26" t="str">
        <f>'Bruker data input page'!DL1370</f>
        <v>Standard</v>
      </c>
      <c r="I1370" s="26">
        <f>'Bruker data input page'!DM1370</f>
        <v>0</v>
      </c>
      <c r="J1370" s="26">
        <f>'Bruker data input page'!DN1370</f>
        <v>0</v>
      </c>
      <c r="K1370" s="26">
        <f>'Bruker data input page'!DO1370</f>
        <v>0</v>
      </c>
      <c r="L1370" s="26">
        <f>'Bruker data input page'!DP1370</f>
        <v>0</v>
      </c>
      <c r="M1370" s="26">
        <f>'Bruker data input page'!DQ1370</f>
        <v>0</v>
      </c>
      <c r="N1370" s="26">
        <f>'Bruker data input page'!DR1370</f>
        <v>0</v>
      </c>
      <c r="O1370" s="26">
        <f>'Bruker data input page'!DS1370</f>
        <v>0</v>
      </c>
      <c r="P1370" s="21" t="str">
        <f>'Bruker data input page'!DT1370</f>
        <v>Rock std</v>
      </c>
      <c r="Q1370" s="21">
        <f>'Bruker data input page'!A1370</f>
        <v>191</v>
      </c>
      <c r="R1370" s="27">
        <f>'Bruker data input page'!B1370</f>
        <v>44754.720833333333</v>
      </c>
      <c r="S1370" s="22">
        <f>'Bruker data input page'!Y1370*Calibrations!H$97+Calibrations!I$97</f>
        <v>52.664402239600484</v>
      </c>
      <c r="T1370" s="23">
        <f>Calibrations!O$97*('Bruker data input page'!AK1370/0.5993)^2+Calibrations!P$97*('Bruker data input page'!AK1370/0.5993)+Calibrations!Q$97</f>
        <v>0.97664802883336921</v>
      </c>
      <c r="U1370" s="22">
        <f>Calibrations!$V$97*'Bruker data input page'!W1370^2+Calibrations!$W$97*'Bruker data input page'!W1370+Calibrations!$X$97</f>
        <v>17.488116630108344</v>
      </c>
      <c r="V1370" s="23">
        <f>('Bruker data input page'!AS1370/0.69943)*Calibrations!AC$97+Calibrations!AD$97</f>
        <v>8.6137860393676799</v>
      </c>
      <c r="W1370" s="23">
        <f>'Bruker data input page'!U1370*Calibrations!AQ$97+Calibrations!AR$97</f>
        <v>12.403336401535721</v>
      </c>
      <c r="X1370" s="23">
        <f>Calibrations!AJ$97*('Bruker data input page'!AQ1370/0.77446)^2+('Bruker data input page'!AQ1370/0.77446)*Calibrations!AK$97+Calibrations!AL$97</f>
        <v>0.12683148495273761</v>
      </c>
      <c r="Y1370" s="23">
        <f>('Bruker data input page'!AI1370/0.7147)*Calibrations!AX$97+Calibrations!AY$97</f>
        <v>11.377467242991401</v>
      </c>
      <c r="Z1370" s="23">
        <f>('Bruker data input page'!AG1370/0.8302)*Calibrations!BE$97+Calibrations!BF$97</f>
        <v>7.068168540227418E-2</v>
      </c>
      <c r="AA1370" s="23">
        <f>((('Bruker data input page'!AA1370/0.436)^2)*Calibrations!BK$97)+(('Bruker data input page'!AA1370/0.436)*Calibrations!BL$97)+Calibrations!BM$97</f>
        <v>8.5676227491912296E-2</v>
      </c>
      <c r="AB1370" s="24">
        <f>'Bruker data input page'!AM1370*Calibrations!BS$97*10000+Calibrations!BT$97</f>
        <v>313.52818332813115</v>
      </c>
      <c r="AC1370" s="24">
        <f>Calibrations!CA$97*('Bruker data input page'!AO1370*10000)^2+('Bruker data input page'!AO1370*10000)*Calibrations!CB$97+Calibrations!CC$97</f>
        <v>320.7716753621969</v>
      </c>
      <c r="AD1370" s="24">
        <f>'Bruker data input page'!AW1370*10000*Calibrations!CI$97+Calibrations!CJ$97</f>
        <v>81.436261286534275</v>
      </c>
      <c r="AE1370" s="24">
        <f>'Bruker data input page'!AY1370*10000*Calibrations!CP$97+Calibrations!CQ$97</f>
        <v>72.074082676485958</v>
      </c>
      <c r="AF1370" s="24">
        <f>Calibrations!$CW$97*('Bruker data input page'!BA1370*10000)^2+('Bruker data input page'!BA1370*10000)*Calibrations!$CX$97+Calibrations!$CY$97</f>
        <v>63.107877898960666</v>
      </c>
      <c r="AG1370" s="24" t="e">
        <f>'Bruker data input page'!BI1370*10000*Calibrations!DD$97+Calibrations!DE$97</f>
        <v>#VALUE!</v>
      </c>
      <c r="AH1370" s="24">
        <f>('Bruker data input page'!BK1370*10000)*Calibrations!DK$97+Calibrations!DL$97</f>
        <v>87.567295722650243</v>
      </c>
      <c r="AI1370" s="24">
        <f>Calibrations!DR$97*('Bruker data input page'!BM1370*10000)^2+('Bruker data input page'!BM1370*10000)*Calibrations!DS$97+Calibrations!DT$97</f>
        <v>20.168382804060411</v>
      </c>
      <c r="AJ1370" s="24">
        <f>Calibrations!DY$97*('Bruker data input page'!BO1370*10000)^2+Calibrations!DZ$97*('Bruker data input page'!BO1370*10000)+Calibrations!EA$97</f>
        <v>63.264525308273349</v>
      </c>
    </row>
    <row r="1371" spans="7:36">
      <c r="G1371" s="26" t="str">
        <f>'Bruker data input page'!DK1371</f>
        <v>RS-11R</v>
      </c>
      <c r="H1371" s="26" t="str">
        <f>'Bruker data input page'!DL1371</f>
        <v>Standard</v>
      </c>
      <c r="I1371" s="26">
        <f>'Bruker data input page'!DM1371</f>
        <v>0</v>
      </c>
      <c r="J1371" s="26">
        <f>'Bruker data input page'!DN1371</f>
        <v>0</v>
      </c>
      <c r="K1371" s="26">
        <f>'Bruker data input page'!DO1371</f>
        <v>0</v>
      </c>
      <c r="L1371" s="26">
        <f>'Bruker data input page'!DP1371</f>
        <v>0</v>
      </c>
      <c r="M1371" s="26">
        <f>'Bruker data input page'!DQ1371</f>
        <v>0</v>
      </c>
      <c r="N1371" s="26">
        <f>'Bruker data input page'!DR1371</f>
        <v>0</v>
      </c>
      <c r="O1371" s="26">
        <f>'Bruker data input page'!DS1371</f>
        <v>0</v>
      </c>
      <c r="P1371" s="21" t="str">
        <f>'Bruker data input page'!DT1371</f>
        <v>Std</v>
      </c>
      <c r="Q1371" s="21">
        <f>'Bruker data input page'!A1371</f>
        <v>194</v>
      </c>
      <c r="R1371" s="27">
        <f>'Bruker data input page'!B1371</f>
        <v>44754.836805555555</v>
      </c>
      <c r="S1371" s="22">
        <f>'Bruker data input page'!Y1371*Calibrations!H$97+Calibrations!I$97</f>
        <v>48.946917556216903</v>
      </c>
      <c r="T1371" s="23">
        <f>Calibrations!O$97*('Bruker data input page'!AK1371/0.5993)^2+Calibrations!P$97*('Bruker data input page'!AK1371/0.5993)+Calibrations!Q$97</f>
        <v>0.8634040890518806</v>
      </c>
      <c r="U1371" s="22">
        <f>Calibrations!$V$97*'Bruker data input page'!W1371^2+Calibrations!$W$97*'Bruker data input page'!W1371+Calibrations!$X$97</f>
        <v>16.013745040212076</v>
      </c>
      <c r="V1371" s="23">
        <f>('Bruker data input page'!AS1371/0.69943)*Calibrations!AC$97+Calibrations!AD$97</f>
        <v>7.8128828417911418</v>
      </c>
      <c r="W1371" s="23">
        <f>'Bruker data input page'!U1371*Calibrations!AQ$97+Calibrations!AR$97</f>
        <v>12.126479850844852</v>
      </c>
      <c r="X1371" s="23">
        <f>Calibrations!AJ$97*('Bruker data input page'!AQ1371/0.77446)^2+('Bruker data input page'!AQ1371/0.77446)*Calibrations!AK$97+Calibrations!AL$97</f>
        <v>0.12216916889809439</v>
      </c>
      <c r="Y1371" s="23">
        <f>('Bruker data input page'!AI1371/0.7147)*Calibrations!AX$97+Calibrations!AY$97</f>
        <v>10.752026366921367</v>
      </c>
      <c r="Z1371" s="23">
        <f>('Bruker data input page'!AG1371/0.8302)*Calibrations!BE$97+Calibrations!BF$97</f>
        <v>8.0944308730796152E-2</v>
      </c>
      <c r="AA1371" s="23" t="e">
        <f>((('Bruker data input page'!AA1371/0.436)^2)*Calibrations!BK$97)+(('Bruker data input page'!AA1371/0.436)*Calibrations!BL$97)+Calibrations!BM$97</f>
        <v>#VALUE!</v>
      </c>
      <c r="AB1371" s="24">
        <f>'Bruker data input page'!AM1371*Calibrations!BS$97*10000+Calibrations!BT$97</f>
        <v>305.81097627859265</v>
      </c>
      <c r="AC1371" s="24">
        <f>Calibrations!CA$97*('Bruker data input page'!AO1371*10000)^2+('Bruker data input page'!AO1371*10000)*Calibrations!CB$97+Calibrations!CC$97</f>
        <v>236.6785269702855</v>
      </c>
      <c r="AD1371" s="24">
        <f>'Bruker data input page'!AW1371*10000*Calibrations!CI$97+Calibrations!CJ$97</f>
        <v>71.550979930153957</v>
      </c>
      <c r="AE1371" s="24">
        <f>'Bruker data input page'!AY1371*10000*Calibrations!CP$97+Calibrations!CQ$97</f>
        <v>72.074082676485958</v>
      </c>
      <c r="AF1371" s="24">
        <f>Calibrations!$CW$97*('Bruker data input page'!BA1371*10000)^2+('Bruker data input page'!BA1371*10000)*Calibrations!$CX$97+Calibrations!$CY$97</f>
        <v>42.92720091270715</v>
      </c>
      <c r="AG1371" s="24" t="e">
        <f>'Bruker data input page'!BI1371*10000*Calibrations!DD$97+Calibrations!DE$97</f>
        <v>#VALUE!</v>
      </c>
      <c r="AH1371" s="24">
        <f>('Bruker data input page'!BK1371*10000)*Calibrations!DK$97+Calibrations!DL$97</f>
        <v>82.601407667248296</v>
      </c>
      <c r="AI1371" s="24">
        <f>Calibrations!DR$97*('Bruker data input page'!BM1371*10000)^2+('Bruker data input page'!BM1371*10000)*Calibrations!DS$97+Calibrations!DT$97</f>
        <v>22.294128390038448</v>
      </c>
      <c r="AJ1371" s="24">
        <f>Calibrations!DY$97*('Bruker data input page'!BO1371*10000)^2+Calibrations!DZ$97*('Bruker data input page'!BO1371*10000)+Calibrations!EA$97</f>
        <v>59.831172266917676</v>
      </c>
    </row>
    <row r="1372" spans="7:36">
      <c r="G1372" s="26" t="str">
        <f>'Bruker data input page'!DK1372</f>
        <v>RS-11R</v>
      </c>
      <c r="H1372" s="26" t="str">
        <f>'Bruker data input page'!DL1372</f>
        <v>Standard</v>
      </c>
      <c r="I1372" s="26">
        <f>'Bruker data input page'!DM1372</f>
        <v>0</v>
      </c>
      <c r="J1372" s="26">
        <f>'Bruker data input page'!DN1372</f>
        <v>0</v>
      </c>
      <c r="K1372" s="26">
        <f>'Bruker data input page'!DO1372</f>
        <v>0</v>
      </c>
      <c r="L1372" s="26">
        <f>'Bruker data input page'!DP1372</f>
        <v>0</v>
      </c>
      <c r="M1372" s="26">
        <f>'Bruker data input page'!DQ1372</f>
        <v>0</v>
      </c>
      <c r="N1372" s="26">
        <f>'Bruker data input page'!DR1372</f>
        <v>0</v>
      </c>
      <c r="O1372" s="26">
        <f>'Bruker data input page'!DS1372</f>
        <v>0</v>
      </c>
      <c r="P1372" s="21" t="str">
        <f>'Bruker data input page'!DT1372</f>
        <v>STD</v>
      </c>
      <c r="Q1372" s="21">
        <f>'Bruker data input page'!A1372</f>
        <v>217</v>
      </c>
      <c r="R1372" s="27">
        <f>'Bruker data input page'!B1372</f>
        <v>44755.8</v>
      </c>
      <c r="S1372" s="22">
        <f>'Bruker data input page'!Y1372*Calibrations!H$97+Calibrations!I$97</f>
        <v>49.992371012145441</v>
      </c>
      <c r="T1372" s="23">
        <f>Calibrations!O$97*('Bruker data input page'!AK1372/0.5993)^2+Calibrations!P$97*('Bruker data input page'!AK1372/0.5993)+Calibrations!Q$97</f>
        <v>0.93558278781422777</v>
      </c>
      <c r="U1372" s="22">
        <f>Calibrations!$V$97*'Bruker data input page'!W1372^2+Calibrations!$W$97*'Bruker data input page'!W1372+Calibrations!$X$97</f>
        <v>16.196137320239053</v>
      </c>
      <c r="V1372" s="23">
        <f>('Bruker data input page'!AS1372/0.69943)*Calibrations!AC$97+Calibrations!AD$97</f>
        <v>8.5064232746970418</v>
      </c>
      <c r="W1372" s="23">
        <f>'Bruker data input page'!U1372*Calibrations!AQ$97+Calibrations!AR$97</f>
        <v>10.973426451179819</v>
      </c>
      <c r="X1372" s="23">
        <f>Calibrations!AJ$97*('Bruker data input page'!AQ1372/0.77446)^2+('Bruker data input page'!AQ1372/0.77446)*Calibrations!AK$97+Calibrations!AL$97</f>
        <v>0.13473531522474591</v>
      </c>
      <c r="Y1372" s="23">
        <f>('Bruker data input page'!AI1372/0.7147)*Calibrations!AX$97+Calibrations!AY$97</f>
        <v>10.985272574842323</v>
      </c>
      <c r="Z1372" s="23">
        <f>('Bruker data input page'!AG1372/0.8302)*Calibrations!BE$97+Calibrations!BF$97</f>
        <v>7.7020364516949533E-2</v>
      </c>
      <c r="AA1372" s="23">
        <f>((('Bruker data input page'!AA1372/0.436)^2)*Calibrations!BK$97)+(('Bruker data input page'!AA1372/0.436)*Calibrations!BL$97)+Calibrations!BM$97</f>
        <v>5.6165847545492087E-2</v>
      </c>
      <c r="AB1372" s="24">
        <f>'Bruker data input page'!AM1372*Calibrations!BS$97*10000+Calibrations!BT$97</f>
        <v>299.8087041289516</v>
      </c>
      <c r="AC1372" s="24">
        <f>Calibrations!CA$97*('Bruker data input page'!AO1372*10000)^2+('Bruker data input page'!AO1372*10000)*Calibrations!CB$97+Calibrations!CC$97</f>
        <v>238.88180424219308</v>
      </c>
      <c r="AD1372" s="24">
        <f>'Bruker data input page'!AW1372*10000*Calibrations!CI$97+Calibrations!CJ$97</f>
        <v>59.688642302497577</v>
      </c>
      <c r="AE1372" s="24">
        <f>'Bruker data input page'!AY1372*10000*Calibrations!CP$97+Calibrations!CQ$97</f>
        <v>77.213889018500282</v>
      </c>
      <c r="AF1372" s="24">
        <f>Calibrations!$CW$97*('Bruker data input page'!BA1372*10000)^2+('Bruker data input page'!BA1372*10000)*Calibrations!$CX$97+Calibrations!$CY$97</f>
        <v>54.601377481962757</v>
      </c>
      <c r="AG1372" s="24">
        <f>'Bruker data input page'!BI1372*10000*Calibrations!DD$97+Calibrations!DE$97</f>
        <v>1.9009381417320252</v>
      </c>
      <c r="AH1372" s="24">
        <f>('Bruker data input page'!BK1372*10000)*Calibrations!DK$97+Calibrations!DL$97</f>
        <v>81.608230056167898</v>
      </c>
      <c r="AI1372" s="24">
        <f>Calibrations!DR$97*('Bruker data input page'!BM1372*10000)^2+('Bruker data input page'!BM1372*10000)*Calibrations!DS$97+Calibrations!DT$97</f>
        <v>25.480572934039472</v>
      </c>
      <c r="AJ1372" s="24">
        <f>Calibrations!DY$97*('Bruker data input page'!BO1372*10000)^2+Calibrations!DZ$97*('Bruker data input page'!BO1372*10000)+Calibrations!EA$97</f>
        <v>65.836290647458924</v>
      </c>
    </row>
    <row r="1373" spans="7:36">
      <c r="G1373" s="26" t="str">
        <f>'Bruker data input page'!DK1373</f>
        <v>RS-11R</v>
      </c>
      <c r="H1373" s="26" t="str">
        <f>'Bruker data input page'!DL1373</f>
        <v>Standard</v>
      </c>
      <c r="I1373" s="26">
        <f>'Bruker data input page'!DM1373</f>
        <v>0</v>
      </c>
      <c r="J1373" s="26">
        <f>'Bruker data input page'!DN1373</f>
        <v>0</v>
      </c>
      <c r="K1373" s="26" t="str">
        <f>'Bruker data input page'!DO1373</f>
        <v/>
      </c>
      <c r="L1373" s="26">
        <f>'Bruker data input page'!DP1373</f>
        <v>0</v>
      </c>
      <c r="M1373" s="26">
        <f>'Bruker data input page'!DQ1373</f>
        <v>0</v>
      </c>
      <c r="N1373" s="26">
        <f>'Bruker data input page'!DR1373</f>
        <v>0</v>
      </c>
      <c r="O1373" s="26">
        <f>'Bruker data input page'!DS1373</f>
        <v>0</v>
      </c>
      <c r="P1373" s="21" t="str">
        <f>'Bruker data input page'!DT1373</f>
        <v>393-U1559B-11R-1W-6-13</v>
      </c>
      <c r="Q1373" s="21">
        <f>'Bruker data input page'!A1373</f>
        <v>698</v>
      </c>
      <c r="R1373" s="27">
        <f>'Bruker data input page'!B1373</f>
        <v>44765.05972222222</v>
      </c>
      <c r="S1373" s="22">
        <f>'Bruker data input page'!Y1373*Calibrations!H$97+Calibrations!I$97</f>
        <v>49.986192630544316</v>
      </c>
      <c r="T1373" s="23">
        <f>Calibrations!O$97*('Bruker data input page'!AK1373/0.5993)^2+Calibrations!P$97*('Bruker data input page'!AK1373/0.5993)+Calibrations!Q$97</f>
        <v>0.89383421573405397</v>
      </c>
      <c r="U1373" s="22">
        <f>Calibrations!$V$97*'Bruker data input page'!W1373^2+Calibrations!$W$97*'Bruker data input page'!W1373+Calibrations!$X$97</f>
        <v>15.974595699318751</v>
      </c>
      <c r="V1373" s="23">
        <f>('Bruker data input page'!AS1373/0.69943)*Calibrations!AC$97+Calibrations!AD$97</f>
        <v>8.0264570278115528</v>
      </c>
      <c r="W1373" s="23">
        <f>'Bruker data input page'!U1373*Calibrations!AQ$97+Calibrations!AR$97</f>
        <v>12.558198201188922</v>
      </c>
      <c r="X1373" s="23">
        <f>Calibrations!AJ$97*('Bruker data input page'!AQ1373/0.77446)^2+('Bruker data input page'!AQ1373/0.77446)*Calibrations!AK$97+Calibrations!AL$97</f>
        <v>0.12001029976019152</v>
      </c>
      <c r="Y1373" s="23">
        <f>('Bruker data input page'!AI1373/0.7147)*Calibrations!AX$97+Calibrations!AY$97</f>
        <v>10.727057451713119</v>
      </c>
      <c r="Z1373" s="23">
        <f>('Bruker data input page'!AG1373/0.8302)*Calibrations!BE$97+Calibrations!BF$97</f>
        <v>7.8227731967363864E-2</v>
      </c>
      <c r="AA1373" s="23">
        <f>((('Bruker data input page'!AA1373/0.436)^2)*Calibrations!BK$97)+(('Bruker data input page'!AA1373/0.436)*Calibrations!BL$97)+Calibrations!BM$97</f>
        <v>9.2134939650863987E-2</v>
      </c>
      <c r="AB1373" s="24">
        <f>'Bruker data input page'!AM1373*Calibrations!BS$97*10000+Calibrations!BT$97</f>
        <v>278.3720178802335</v>
      </c>
      <c r="AC1373" s="24">
        <f>Calibrations!CA$97*('Bruker data input page'!AO1373*10000)^2+('Bruker data input page'!AO1373*10000)*Calibrations!CB$97+Calibrations!CC$97</f>
        <v>311.89319039874329</v>
      </c>
      <c r="AD1373" s="24">
        <f>'Bruker data input page'!AW1373*10000*Calibrations!CI$97+Calibrations!CJ$97</f>
        <v>80.447733150896241</v>
      </c>
      <c r="AE1373" s="24">
        <f>'Bruker data input page'!AY1373*10000*Calibrations!CP$97+Calibrations!CQ$97</f>
        <v>66.934276334471647</v>
      </c>
      <c r="AF1373" s="24">
        <f>Calibrations!$CW$97*('Bruker data input page'!BA1373*10000)^2+('Bruker data input page'!BA1373*10000)*Calibrations!$CX$97+Calibrations!$CY$97</f>
        <v>57.460604479051938</v>
      </c>
      <c r="AG1373" s="24" t="e">
        <f>'Bruker data input page'!BI1373*10000*Calibrations!DD$97+Calibrations!DE$97</f>
        <v>#VALUE!</v>
      </c>
      <c r="AH1373" s="24">
        <f>('Bruker data input page'!BK1373*10000)*Calibrations!DK$97+Calibrations!DL$97</f>
        <v>86.574118111569859</v>
      </c>
      <c r="AI1373" s="24">
        <f>Calibrations!DR$97*('Bruker data input page'!BM1373*10000)^2+('Bruker data input page'!BM1373*10000)*Calibrations!DS$97+Calibrations!DT$97</f>
        <v>24.418714597367938</v>
      </c>
      <c r="AJ1373" s="24">
        <f>Calibrations!DY$97*('Bruker data input page'!BO1373*10000)^2+Calibrations!DZ$97*('Bruker data input page'!BO1373*10000)+Calibrations!EA$97</f>
        <v>64.979345005047662</v>
      </c>
    </row>
    <row r="1374" spans="7:36">
      <c r="G1374" s="26" t="str">
        <f>'Bruker data input page'!DK1374</f>
        <v>RS-11R</v>
      </c>
      <c r="H1374" s="26" t="str">
        <f>'Bruker data input page'!DL1374</f>
        <v>Standard</v>
      </c>
      <c r="I1374" s="26">
        <f>'Bruker data input page'!DM1374</f>
        <v>0</v>
      </c>
      <c r="J1374" s="26">
        <f>'Bruker data input page'!DN1374</f>
        <v>0</v>
      </c>
      <c r="K1374" s="26" t="str">
        <f>'Bruker data input page'!DO1374</f>
        <v/>
      </c>
      <c r="L1374" s="26">
        <f>'Bruker data input page'!DP1374</f>
        <v>0</v>
      </c>
      <c r="M1374" s="26">
        <f>'Bruker data input page'!DQ1374</f>
        <v>0</v>
      </c>
      <c r="N1374" s="26">
        <f>'Bruker data input page'!DR1374</f>
        <v>0</v>
      </c>
      <c r="O1374" s="26">
        <f>'Bruker data input page'!DS1374</f>
        <v>0</v>
      </c>
      <c r="P1374" s="21" t="str">
        <f>'Bruker data input page'!DT1374</f>
        <v>STD</v>
      </c>
      <c r="Q1374" s="21">
        <f>'Bruker data input page'!A1374</f>
        <v>751</v>
      </c>
      <c r="R1374" s="27">
        <f>'Bruker data input page'!B1374</f>
        <v>44766.277083333334</v>
      </c>
      <c r="S1374" s="22">
        <f>'Bruker data input page'!Y1374*Calibrations!H$97+Calibrations!I$97</f>
        <v>51.648296096277285</v>
      </c>
      <c r="T1374" s="23">
        <f>Calibrations!O$97*('Bruker data input page'!AK1374/0.5993)^2+Calibrations!P$97*('Bruker data input page'!AK1374/0.5993)+Calibrations!Q$97</f>
        <v>0.93668445334977712</v>
      </c>
      <c r="U1374" s="22">
        <f>Calibrations!$V$97*'Bruker data input page'!W1374^2+Calibrations!$W$97*'Bruker data input page'!W1374+Calibrations!$X$97</f>
        <v>17.079713808614724</v>
      </c>
      <c r="V1374" s="23">
        <f>('Bruker data input page'!AS1374/0.69943)*Calibrations!AC$97+Calibrations!AD$97</f>
        <v>8.2303887135197193</v>
      </c>
      <c r="W1374" s="23">
        <f>'Bruker data input page'!U1374*Calibrations!AQ$97+Calibrations!AR$97</f>
        <v>13.400561323647096</v>
      </c>
      <c r="X1374" s="23">
        <f>Calibrations!AJ$97*('Bruker data input page'!AQ1374/0.77446)^2+('Bruker data input page'!AQ1374/0.77446)*Calibrations!AK$97+Calibrations!AL$97</f>
        <v>0.12472711334529914</v>
      </c>
      <c r="Y1374" s="23">
        <f>('Bruker data input page'!AI1374/0.7147)*Calibrations!AX$97+Calibrations!AY$97</f>
        <v>11.084843736709367</v>
      </c>
      <c r="Z1374" s="23">
        <f>('Bruker data input page'!AG1374/0.8302)*Calibrations!BE$97+Calibrations!BF$97</f>
        <v>8.4415490150737432E-2</v>
      </c>
      <c r="AA1374" s="23">
        <f>((('Bruker data input page'!AA1374/0.436)^2)*Calibrations!BK$97)+(('Bruker data input page'!AA1374/0.436)*Calibrations!BL$97)+Calibrations!BM$97</f>
        <v>0.10121828956611152</v>
      </c>
      <c r="AB1374" s="24">
        <f>'Bruker data input page'!AM1374*Calibrations!BS$97*10000+Calibrations!BT$97</f>
        <v>274.08468063048991</v>
      </c>
      <c r="AC1374" s="24">
        <f>Calibrations!CA$97*('Bruker data input page'!AO1374*10000)^2+('Bruker data input page'!AO1374*10000)*Calibrations!CB$97+Calibrations!CC$97</f>
        <v>326.82559568083332</v>
      </c>
      <c r="AD1374" s="24">
        <f>'Bruker data input page'!AW1374*10000*Calibrations!CI$97+Calibrations!CJ$97</f>
        <v>71.550979930153957</v>
      </c>
      <c r="AE1374" s="24">
        <f>'Bruker data input page'!AY1374*10000*Calibrations!CP$97+Calibrations!CQ$97</f>
        <v>68.990198871277371</v>
      </c>
      <c r="AF1374" s="24">
        <f>Calibrations!$CW$97*('Bruker data input page'!BA1374*10000)^2+('Bruker data input page'!BA1374*10000)*Calibrations!$CX$97+Calibrations!$CY$97</f>
        <v>53.162866411634454</v>
      </c>
      <c r="AG1374" s="24" t="e">
        <f>'Bruker data input page'!BI1374*10000*Calibrations!DD$97+Calibrations!DE$97</f>
        <v>#VALUE!</v>
      </c>
      <c r="AH1374" s="24">
        <f>('Bruker data input page'!BK1374*10000)*Calibrations!DK$97+Calibrations!DL$97</f>
        <v>86.574118111569859</v>
      </c>
      <c r="AI1374" s="24">
        <f>Calibrations!DR$97*('Bruker data input page'!BM1374*10000)^2+('Bruker data input page'!BM1374*10000)*Calibrations!DS$97+Calibrations!DT$97</f>
        <v>22.294128390038448</v>
      </c>
      <c r="AJ1374" s="24">
        <f>Calibrations!DY$97*('Bruker data input page'!BO1374*10000)^2+Calibrations!DZ$97*('Bruker data input page'!BO1374*10000)+Calibrations!EA$97</f>
        <v>61.548467728896696</v>
      </c>
    </row>
    <row r="1375" spans="7:36">
      <c r="G1375" s="26" t="str">
        <f>'Bruker data input page'!DK1375</f>
        <v>RS-11R</v>
      </c>
      <c r="H1375" s="26" t="str">
        <f>'Bruker data input page'!DL1375</f>
        <v>Standard</v>
      </c>
      <c r="I1375" s="26">
        <f>'Bruker data input page'!DM1375</f>
        <v>0</v>
      </c>
      <c r="J1375" s="26">
        <f>'Bruker data input page'!DN1375</f>
        <v>0</v>
      </c>
      <c r="K1375" s="26">
        <f>'Bruker data input page'!DO1375</f>
        <v>0</v>
      </c>
      <c r="L1375" s="26">
        <f>'Bruker data input page'!DP1375</f>
        <v>0</v>
      </c>
      <c r="M1375" s="26">
        <f>'Bruker data input page'!DQ1375</f>
        <v>0</v>
      </c>
      <c r="N1375" s="26">
        <f>'Bruker data input page'!DR1375</f>
        <v>0</v>
      </c>
      <c r="O1375" s="26">
        <f>'Bruker data input page'!DS1375</f>
        <v>0</v>
      </c>
      <c r="P1375" s="21" t="str">
        <f>'Bruker data input page'!DT1375</f>
        <v>STD</v>
      </c>
      <c r="Q1375" s="21">
        <f>'Bruker data input page'!A1375</f>
        <v>841</v>
      </c>
      <c r="R1375" s="27">
        <f>'Bruker data input page'!B1375</f>
        <v>44767.291666666664</v>
      </c>
      <c r="S1375" s="22">
        <f>'Bruker data input page'!Y1375*Calibrations!H$97+Calibrations!I$97</f>
        <v>51.442389647916769</v>
      </c>
      <c r="T1375" s="23">
        <f>Calibrations!O$97*('Bruker data input page'!AK1375/0.5993)^2+Calibrations!P$97*('Bruker data input page'!AK1375/0.5993)+Calibrations!Q$97</f>
        <v>0.91996578424576692</v>
      </c>
      <c r="U1375" s="22">
        <f>Calibrations!$V$97*'Bruker data input page'!W1375^2+Calibrations!$W$97*'Bruker data input page'!W1375+Calibrations!$X$97</f>
        <v>16.881225120334964</v>
      </c>
      <c r="V1375" s="23">
        <f>('Bruker data input page'!AS1375/0.69943)*Calibrations!AC$97+Calibrations!AD$97</f>
        <v>8.2765863642694164</v>
      </c>
      <c r="W1375" s="23">
        <f>'Bruker data input page'!U1375*Calibrations!AQ$97+Calibrations!AR$97</f>
        <v>11.676201284812013</v>
      </c>
      <c r="X1375" s="23">
        <f>Calibrations!AJ$97*('Bruker data input page'!AQ1375/0.77446)^2+('Bruker data input page'!AQ1375/0.77446)*Calibrations!AK$97+Calibrations!AL$97</f>
        <v>0.12245514648412205</v>
      </c>
      <c r="Y1375" s="23">
        <f>('Bruker data input page'!AI1375/0.7147)*Calibrations!AX$97+Calibrations!AY$97</f>
        <v>11.099764186041121</v>
      </c>
      <c r="Z1375" s="23">
        <f>('Bruker data input page'!AG1375/0.8302)*Calibrations!BE$97+Calibrations!BF$97</f>
        <v>7.7925890104760281E-2</v>
      </c>
      <c r="AA1375" s="23">
        <f>((('Bruker data input page'!AA1375/0.436)^2)*Calibrations!BK$97)+(('Bruker data input page'!AA1375/0.436)*Calibrations!BL$97)+Calibrations!BM$97</f>
        <v>8.9857730472744729E-2</v>
      </c>
      <c r="AB1375" s="24">
        <f>'Bruker data input page'!AM1375*Calibrations!BS$97*10000+Calibrations!BT$97</f>
        <v>322.96032527756711</v>
      </c>
      <c r="AC1375" s="24">
        <f>Calibrations!CA$97*('Bruker data input page'!AO1375*10000)^2+('Bruker data input page'!AO1375*10000)*Calibrations!CB$97+Calibrations!CC$97</f>
        <v>327.67961662344317</v>
      </c>
      <c r="AD1375" s="24">
        <f>'Bruker data input page'!AW1375*10000*Calibrations!CI$97+Calibrations!CJ$97</f>
        <v>83.413317557810331</v>
      </c>
      <c r="AE1375" s="24">
        <f>'Bruker data input page'!AY1375*10000*Calibrations!CP$97+Calibrations!CQ$97</f>
        <v>75.157966481694558</v>
      </c>
      <c r="AF1375" s="24">
        <f>Calibrations!$CW$97*('Bruker data input page'!BA1375*10000)^2+('Bruker data input page'!BA1375*10000)*Calibrations!$CX$97+Calibrations!$CY$97</f>
        <v>57.460604479051938</v>
      </c>
      <c r="AG1375" s="24">
        <f>'Bruker data input page'!BI1375*10000*Calibrations!DD$97+Calibrations!DE$97</f>
        <v>1.9009381417320252</v>
      </c>
      <c r="AH1375" s="24">
        <f>('Bruker data input page'!BK1375*10000)*Calibrations!DK$97+Calibrations!DL$97</f>
        <v>91.540006166971807</v>
      </c>
      <c r="AI1375" s="24">
        <f>Calibrations!DR$97*('Bruker data input page'!BM1375*10000)^2+('Bruker data input page'!BM1375*10000)*Calibrations!DS$97+Calibrations!DT$97</f>
        <v>20.168382804060411</v>
      </c>
      <c r="AJ1375" s="24">
        <f>Calibrations!DY$97*('Bruker data input page'!BO1375*10000)^2+Calibrations!DZ$97*('Bruker data input page'!BO1375*10000)+Calibrations!EA$97</f>
        <v>62.406651253910326</v>
      </c>
    </row>
    <row r="1376" spans="7:36">
      <c r="G1376" s="26" t="str">
        <f>'Bruker data input page'!DK1376</f>
        <v>RS-11R</v>
      </c>
      <c r="H1376" s="26" t="str">
        <f>'Bruker data input page'!DL1376</f>
        <v>Standard</v>
      </c>
      <c r="I1376" s="26">
        <f>'Bruker data input page'!DM1376</f>
        <v>0</v>
      </c>
      <c r="J1376" s="26">
        <f>'Bruker data input page'!DN1376</f>
        <v>0</v>
      </c>
      <c r="K1376" s="26" t="str">
        <f>'Bruker data input page'!DO1376</f>
        <v/>
      </c>
      <c r="L1376" s="26">
        <f>'Bruker data input page'!DP1376</f>
        <v>0</v>
      </c>
      <c r="M1376" s="26">
        <f>'Bruker data input page'!DQ1376</f>
        <v>0</v>
      </c>
      <c r="N1376" s="26">
        <f>'Bruker data input page'!DR1376</f>
        <v>0</v>
      </c>
      <c r="O1376" s="26">
        <f>'Bruker data input page'!DS1376</f>
        <v>0</v>
      </c>
      <c r="P1376" s="21" t="str">
        <f>'Bruker data input page'!DT1376</f>
        <v>STD</v>
      </c>
      <c r="Q1376" s="21">
        <f>'Bruker data input page'!A1376</f>
        <v>5</v>
      </c>
      <c r="R1376" s="27">
        <f>'Bruker data input page'!B1376</f>
        <v>44768.78125</v>
      </c>
      <c r="S1376" s="22">
        <f>'Bruker data input page'!Y1376*Calibrations!H$97+Calibrations!I$97</f>
        <v>58.934152599401955</v>
      </c>
      <c r="T1376" s="23">
        <f>Calibrations!O$97*('Bruker data input page'!AK1376/0.5993)^2+Calibrations!P$97*('Bruker data input page'!AK1376/0.5993)+Calibrations!Q$97</f>
        <v>0.87207928841880311</v>
      </c>
      <c r="U1376" s="22">
        <f>Calibrations!$V$97*'Bruker data input page'!W1376^2+Calibrations!$W$97*'Bruker data input page'!W1376+Calibrations!$X$97</f>
        <v>21.21488783795002</v>
      </c>
      <c r="V1376" s="23">
        <f>('Bruker data input page'!AS1376/0.69943)*Calibrations!AC$97+Calibrations!AD$97</f>
        <v>7.7822283258731186</v>
      </c>
      <c r="W1376" s="23">
        <f>'Bruker data input page'!U1376*Calibrations!AQ$97+Calibrations!AR$97</f>
        <v>17.378827555187581</v>
      </c>
      <c r="X1376" s="23">
        <f>Calibrations!AJ$97*('Bruker data input page'!AQ1376/0.77446)^2+('Bruker data input page'!AQ1376/0.77446)*Calibrations!AK$97+Calibrations!AL$97</f>
        <v>0.10991273536337444</v>
      </c>
      <c r="Y1376" s="23">
        <f>('Bruker data input page'!AI1376/0.7147)*Calibrations!AX$97+Calibrations!AY$97</f>
        <v>10.884635666594445</v>
      </c>
      <c r="Z1376" s="23">
        <f>('Bruker data input page'!AG1376/0.8302)*Calibrations!BE$97+Calibrations!BF$97</f>
        <v>8.8490355295885864E-2</v>
      </c>
      <c r="AA1376" s="23">
        <f>((('Bruker data input page'!AA1376/0.436)^2)*Calibrations!BK$97)+(('Bruker data input page'!AA1376/0.436)*Calibrations!BL$97)+Calibrations!BM$97</f>
        <v>0.13566002660229204</v>
      </c>
      <c r="AB1376" s="24">
        <f>'Bruker data input page'!AM1376*Calibrations!BS$97*10000+Calibrations!BT$97</f>
        <v>304.09604137869519</v>
      </c>
      <c r="AC1376" s="24">
        <f>Calibrations!CA$97*('Bruker data input page'!AO1376*10000)^2+('Bruker data input page'!AO1376*10000)*Calibrations!CB$97+Calibrations!CC$97</f>
        <v>318.13654501829865</v>
      </c>
      <c r="AD1376" s="24">
        <f>'Bruker data input page'!AW1376*10000*Calibrations!CI$97+Calibrations!CJ$97</f>
        <v>71.550979930153957</v>
      </c>
      <c r="AE1376" s="24">
        <f>'Bruker data input page'!AY1376*10000*Calibrations!CP$97+Calibrations!CQ$97</f>
        <v>65.906315066068771</v>
      </c>
      <c r="AF1376" s="24">
        <f>Calibrations!$CW$97*('Bruker data input page'!BA1376*10000)^2+('Bruker data input page'!BA1376*10000)*Calibrations!$CX$97+Calibrations!$CY$97</f>
        <v>51.718423626783675</v>
      </c>
      <c r="AG1376" s="24" t="e">
        <f>'Bruker data input page'!BI1376*10000*Calibrations!DD$97+Calibrations!DE$97</f>
        <v>#VALUE!</v>
      </c>
      <c r="AH1376" s="24">
        <f>('Bruker data input page'!BK1376*10000)*Calibrations!DK$97+Calibrations!DL$97</f>
        <v>73.66280916752477</v>
      </c>
      <c r="AI1376" s="24">
        <f>Calibrations!DR$97*('Bruker data input page'!BM1376*10000)^2+('Bruker data input page'!BM1376*10000)*Calibrations!DS$97+Calibrations!DT$97</f>
        <v>19.105075244078186</v>
      </c>
      <c r="AJ1376" s="24">
        <f>Calibrations!DY$97*('Bruker data input page'!BO1376*10000)^2+Calibrations!DZ$97*('Bruker data input page'!BO1376*10000)+Calibrations!EA$97</f>
        <v>49.501403960394086</v>
      </c>
    </row>
    <row r="1377" spans="7:36">
      <c r="G1377" s="26" t="str">
        <f>'Bruker data input page'!DK1377</f>
        <v>RS-11R</v>
      </c>
      <c r="H1377" s="26" t="str">
        <f>'Bruker data input page'!DL1377</f>
        <v>Standard</v>
      </c>
      <c r="I1377" s="26">
        <f>'Bruker data input page'!DM1377</f>
        <v>0</v>
      </c>
      <c r="J1377" s="26">
        <f>'Bruker data input page'!DN1377</f>
        <v>0</v>
      </c>
      <c r="K1377" s="26" t="str">
        <f>'Bruker data input page'!DO1377</f>
        <v/>
      </c>
      <c r="L1377" s="26">
        <f>'Bruker data input page'!DP1377</f>
        <v>0</v>
      </c>
      <c r="M1377" s="26">
        <f>'Bruker data input page'!DQ1377</f>
        <v>0</v>
      </c>
      <c r="N1377" s="26">
        <f>'Bruker data input page'!DR1377</f>
        <v>0</v>
      </c>
      <c r="O1377" s="26">
        <f>'Bruker data input page'!DS1377</f>
        <v>0</v>
      </c>
      <c r="P1377" s="21" t="str">
        <f>'Bruker data input page'!DT1377</f>
        <v>STD</v>
      </c>
      <c r="Q1377" s="21">
        <f>'Bruker data input page'!A1377</f>
        <v>108</v>
      </c>
      <c r="R1377" s="27">
        <f>'Bruker data input page'!B1377</f>
        <v>44769.805555555555</v>
      </c>
      <c r="S1377" s="22">
        <f>'Bruker data input page'!Y1377*Calibrations!H$97+Calibrations!I$97</f>
        <v>50.895721691248148</v>
      </c>
      <c r="T1377" s="23">
        <f>Calibrations!O$97*('Bruker data input page'!AK1377/0.5993)^2+Calibrations!P$97*('Bruker data input page'!AK1377/0.5993)+Calibrations!Q$97</f>
        <v>0.96840880719680711</v>
      </c>
      <c r="U1377" s="22">
        <f>Calibrations!$V$97*'Bruker data input page'!W1377^2+Calibrations!$W$97*'Bruker data input page'!W1377+Calibrations!$X$97</f>
        <v>16.845932956395838</v>
      </c>
      <c r="V1377" s="23">
        <f>('Bruker data input page'!AS1377/0.69943)*Calibrations!AC$97+Calibrations!AD$97</f>
        <v>8.4802302141473689</v>
      </c>
      <c r="W1377" s="23">
        <f>'Bruker data input page'!U1377*Calibrations!AQ$97+Calibrations!AR$97</f>
        <v>10.668536241375698</v>
      </c>
      <c r="X1377" s="23">
        <f>Calibrations!AJ$97*('Bruker data input page'!AQ1377/0.77446)^2+('Bruker data input page'!AQ1377/0.77446)*Calibrations!AK$97+Calibrations!AL$97</f>
        <v>0.12724938668165453</v>
      </c>
      <c r="Y1377" s="23">
        <f>('Bruker data input page'!AI1377/0.7147)*Calibrations!AX$97+Calibrations!AY$97</f>
        <v>11.201314591186865</v>
      </c>
      <c r="Z1377" s="23">
        <f>('Bruker data input page'!AG1377/0.8302)*Calibrations!BE$97+Calibrations!BF$97</f>
        <v>8.5471936669849979E-2</v>
      </c>
      <c r="AA1377" s="23" t="e">
        <f>((('Bruker data input page'!AA1377/0.436)^2)*Calibrations!BK$97)+(('Bruker data input page'!AA1377/0.436)*Calibrations!BL$97)+Calibrations!BM$97</f>
        <v>#VALUE!</v>
      </c>
      <c r="AB1377" s="24">
        <f>'Bruker data input page'!AM1377*Calibrations!BS$97*10000+Calibrations!BT$97</f>
        <v>328.10512997725948</v>
      </c>
      <c r="AC1377" s="24">
        <f>Calibrations!CA$97*('Bruker data input page'!AO1377*10000)^2+('Bruker data input page'!AO1377*10000)*Calibrations!CB$97+Calibrations!CC$97</f>
        <v>315.47705883571075</v>
      </c>
      <c r="AD1377" s="24">
        <f>'Bruker data input page'!AW1377*10000*Calibrations!CI$97+Calibrations!CJ$97</f>
        <v>78.470676879620171</v>
      </c>
      <c r="AE1377" s="24">
        <f>'Bruker data input page'!AY1377*10000*Calibrations!CP$97+Calibrations!CQ$97</f>
        <v>71.046121408083096</v>
      </c>
      <c r="AF1377" s="24">
        <f>Calibrations!$CW$97*('Bruker data input page'!BA1377*10000)^2+('Bruker data input page'!BA1377*10000)*Calibrations!$CX$97+Calibrations!$CY$97</f>
        <v>61.704957115767186</v>
      </c>
      <c r="AG1377" s="24" t="e">
        <f>'Bruker data input page'!BI1377*10000*Calibrations!DD$97+Calibrations!DE$97</f>
        <v>#VALUE!</v>
      </c>
      <c r="AH1377" s="24">
        <f>('Bruker data input page'!BK1377*10000)*Calibrations!DK$97+Calibrations!DL$97</f>
        <v>89.553650944811025</v>
      </c>
      <c r="AI1377" s="24">
        <f>Calibrations!DR$97*('Bruker data input page'!BM1377*10000)^2+('Bruker data input page'!BM1377*10000)*Calibrations!DS$97+Calibrations!DT$97</f>
        <v>24.418714597367938</v>
      </c>
      <c r="AJ1377" s="24">
        <f>Calibrations!DY$97*('Bruker data input page'!BO1377*10000)^2+Calibrations!DZ$97*('Bruker data input page'!BO1377*10000)+Calibrations!EA$97</f>
        <v>68.405270750789199</v>
      </c>
    </row>
    <row r="1378" spans="7:36">
      <c r="G1378" s="26"/>
      <c r="H1378" s="26"/>
      <c r="I1378" s="26"/>
      <c r="J1378" s="26"/>
      <c r="K1378" s="26"/>
      <c r="L1378" s="26"/>
      <c r="M1378" s="26"/>
      <c r="N1378" s="26"/>
      <c r="O1378" s="26"/>
      <c r="P1378" s="21"/>
      <c r="Q1378" s="21"/>
      <c r="R1378" s="27"/>
      <c r="S1378" s="22"/>
      <c r="T1378" s="23"/>
      <c r="U1378" s="22"/>
      <c r="V1378" s="23"/>
      <c r="W1378" s="23"/>
      <c r="X1378" s="23"/>
      <c r="Y1378" s="23"/>
      <c r="Z1378" s="23"/>
      <c r="AA1378" s="23"/>
      <c r="AB1378" s="24"/>
      <c r="AC1378" s="24"/>
      <c r="AD1378" s="24"/>
      <c r="AE1378" s="24"/>
      <c r="AF1378" s="24"/>
      <c r="AG1378" s="24"/>
      <c r="AH1378" s="24"/>
      <c r="AI1378" s="24"/>
      <c r="AJ1378" s="24"/>
    </row>
    <row r="1379" spans="7:36">
      <c r="G1379" s="26" t="str">
        <f>'Bruker data input page'!DK1379</f>
        <v>393-U1559B-11R-1W 6/13</v>
      </c>
      <c r="H1379" s="26" t="str">
        <f>'Bruker data input page'!DL1379</f>
        <v>Standard</v>
      </c>
      <c r="I1379" s="26">
        <f>'Bruker data input page'!DM1379</f>
        <v>0</v>
      </c>
      <c r="J1379" s="26">
        <f>'Bruker data input page'!DN1379</f>
        <v>0</v>
      </c>
      <c r="K1379" s="26" t="str">
        <f>'Bruker data input page'!DO1379</f>
        <v/>
      </c>
      <c r="L1379" s="26">
        <f>'Bruker data input page'!DP1379</f>
        <v>0</v>
      </c>
      <c r="M1379" s="26">
        <f>'Bruker data input page'!DQ1379</f>
        <v>0</v>
      </c>
      <c r="N1379" s="26">
        <f>'Bruker data input page'!DR1379</f>
        <v>0</v>
      </c>
      <c r="O1379" s="26">
        <f>'Bruker data input page'!DS1379</f>
        <v>0</v>
      </c>
      <c r="P1379" s="21" t="str">
        <f>'Bruker data input page'!DT1379</f>
        <v>STD ROCK POWDER</v>
      </c>
      <c r="Q1379" s="21">
        <f>'Bruker data input page'!A1379</f>
        <v>696</v>
      </c>
      <c r="R1379" s="27">
        <f>'Bruker data input page'!B1379</f>
        <v>44765.046527777777</v>
      </c>
      <c r="S1379" s="22">
        <f>'Bruker data input page'!Y1379*Calibrations!H$97+Calibrations!I$97</f>
        <v>49.890902975850075</v>
      </c>
      <c r="T1379" s="23">
        <f>Calibrations!O$97*('Bruker data input page'!AK1379/0.5993)^2+Calibrations!P$97*('Bruker data input page'!AK1379/0.5993)+Calibrations!Q$97</f>
        <v>1.1090261888647241</v>
      </c>
      <c r="U1379" s="22">
        <f>Calibrations!$V$97*'Bruker data input page'!W1379^2+Calibrations!$W$97*'Bruker data input page'!W1379+Calibrations!$X$97</f>
        <v>15.140880451559967</v>
      </c>
      <c r="V1379" s="23">
        <f>('Bruker data input page'!AS1379/0.69943)*Calibrations!AC$97+Calibrations!AD$97</f>
        <v>9.5711280106667136</v>
      </c>
      <c r="W1379" s="23">
        <f>'Bruker data input page'!U1379*Calibrations!AQ$97+Calibrations!AR$97</f>
        <v>9.5613033741923239</v>
      </c>
      <c r="X1379" s="23">
        <f>Calibrations!AJ$97*('Bruker data input page'!AQ1379/0.77446)^2+('Bruker data input page'!AQ1379/0.77446)*Calibrations!AK$97+Calibrations!AL$97</f>
        <v>0.14834464672062919</v>
      </c>
      <c r="Y1379" s="23">
        <f>('Bruker data input page'!AI1379/0.7147)*Calibrations!AX$97+Calibrations!AY$97</f>
        <v>12.004887362340135</v>
      </c>
      <c r="Z1379" s="23">
        <f>('Bruker data input page'!AG1379/0.8302)*Calibrations!BE$97+Calibrations!BF$97</f>
        <v>6.6908662119729331E-2</v>
      </c>
      <c r="AA1379" s="23">
        <f>((('Bruker data input page'!AA1379/0.436)^2)*Calibrations!BK$97)+(('Bruker data input page'!AA1379/0.436)*Calibrations!BL$97)+Calibrations!BM$97</f>
        <v>0.10913276932058942</v>
      </c>
      <c r="AB1379" s="24" t="e">
        <f>'Bruker data input page'!AM1379*Calibrations!BS$97*10000+Calibrations!BT$97</f>
        <v>#VALUE!</v>
      </c>
      <c r="AC1379" s="24">
        <f>Calibrations!CA$97*('Bruker data input page'!AO1379*10000)^2+('Bruker data input page'!AO1379*10000)*Calibrations!CB$97+Calibrations!CC$97</f>
        <v>396.47131456866407</v>
      </c>
      <c r="AD1379" s="24">
        <f>'Bruker data input page'!AW1379*10000*Calibrations!CI$97+Calibrations!CJ$97</f>
        <v>86.378901964724434</v>
      </c>
      <c r="AE1379" s="24">
        <f>'Bruker data input page'!AY1379*10000*Calibrations!CP$97+Calibrations!CQ$97</f>
        <v>87.493501702528931</v>
      </c>
      <c r="AF1379" s="24">
        <f>Calibrations!$CW$97*('Bruker data input page'!BA1379*10000)^2+('Bruker data input page'!BA1379*10000)*Calibrations!$CX$97+Calibrations!$CY$97</f>
        <v>65.895924321780186</v>
      </c>
      <c r="AG1379" s="24" t="e">
        <f>'Bruker data input page'!BI1379*10000*Calibrations!DD$97+Calibrations!DE$97</f>
        <v>#VALUE!</v>
      </c>
      <c r="AH1379" s="24">
        <f>('Bruker data input page'!BK1379*10000)*Calibrations!DK$97+Calibrations!DL$97</f>
        <v>99.485427055614949</v>
      </c>
      <c r="AI1379" s="24">
        <f>Calibrations!DR$97*('Bruker data input page'!BM1379*10000)^2+('Bruker data input page'!BM1379*10000)*Calibrations!DS$97+Calibrations!DT$97</f>
        <v>25.480572934039472</v>
      </c>
      <c r="AJ1379" s="24">
        <f>Calibrations!DY$97*('Bruker data input page'!BO1379*10000)^2+Calibrations!DZ$97*('Bruker data input page'!BO1379*10000)+Calibrations!EA$97</f>
        <v>72.680714843327877</v>
      </c>
    </row>
    <row r="1380" spans="7:36">
      <c r="G1380" s="26" t="str">
        <f>'Bruker data input page'!DK1380</f>
        <v>393-U1559B-11R-1W-6/13</v>
      </c>
      <c r="H1380" s="26" t="str">
        <f>'Bruker data input page'!DL1380</f>
        <v>Standard</v>
      </c>
      <c r="I1380" s="26">
        <f>'Bruker data input page'!DM1380</f>
        <v>0</v>
      </c>
      <c r="J1380" s="26">
        <f>'Bruker data input page'!DN1380</f>
        <v>0</v>
      </c>
      <c r="K1380" s="26" t="str">
        <f>'Bruker data input page'!DO1380</f>
        <v/>
      </c>
      <c r="L1380" s="26">
        <f>'Bruker data input page'!DP1380</f>
        <v>0</v>
      </c>
      <c r="M1380" s="26">
        <f>'Bruker data input page'!DQ1380</f>
        <v>0</v>
      </c>
      <c r="N1380" s="26">
        <f>'Bruker data input page'!DR1380</f>
        <v>0</v>
      </c>
      <c r="O1380" s="26">
        <f>'Bruker data input page'!DS1380</f>
        <v>0</v>
      </c>
      <c r="P1380" s="21" t="str">
        <f>'Bruker data input page'!DT1380</f>
        <v>STD</v>
      </c>
      <c r="Q1380" s="21">
        <f>'Bruker data input page'!A1380</f>
        <v>748</v>
      </c>
      <c r="R1380" s="27">
        <f>'Bruker data input page'!B1380</f>
        <v>44766.271527777775</v>
      </c>
      <c r="S1380" s="22">
        <f>'Bruker data input page'!Y1380*Calibrations!H$97+Calibrations!I$97</f>
        <v>50.563514865156975</v>
      </c>
      <c r="T1380" s="23">
        <f>Calibrations!O$97*('Bruker data input page'!AK1380/0.5993)^2+Calibrations!P$97*('Bruker data input page'!AK1380/0.5993)+Calibrations!Q$97</f>
        <v>1.1267655272998691</v>
      </c>
      <c r="U1380" s="22">
        <f>Calibrations!$V$97*'Bruker data input page'!W1380^2+Calibrations!$W$97*'Bruker data input page'!W1380+Calibrations!$X$97</f>
        <v>15.574843446149657</v>
      </c>
      <c r="V1380" s="23">
        <f>('Bruker data input page'!AS1380/0.69943)*Calibrations!AC$97+Calibrations!AD$97</f>
        <v>9.6268242438135463</v>
      </c>
      <c r="W1380" s="23">
        <f>'Bruker data input page'!U1380*Calibrations!AQ$97+Calibrations!AR$97</f>
        <v>11.399924740861419</v>
      </c>
      <c r="X1380" s="23">
        <f>Calibrations!AJ$97*('Bruker data input page'!AQ1380/0.77446)^2+('Bruker data input page'!AQ1380/0.77446)*Calibrations!AK$97+Calibrations!AL$97</f>
        <v>0.14540174202215961</v>
      </c>
      <c r="Y1380" s="23">
        <f>('Bruker data input page'!AI1380/0.7147)*Calibrations!AX$97+Calibrations!AY$97</f>
        <v>12.118160977675117</v>
      </c>
      <c r="Z1380" s="23">
        <f>('Bruker data input page'!AG1380/0.8302)*Calibrations!BE$97+Calibrations!BF$97</f>
        <v>8.0189704074287202E-2</v>
      </c>
      <c r="AA1380" s="23">
        <f>((('Bruker data input page'!AA1380/0.436)^2)*Calibrations!BK$97)+(('Bruker data input page'!AA1380/0.436)*Calibrations!BL$97)+Calibrations!BM$97</f>
        <v>8.7197765183622392E-2</v>
      </c>
      <c r="AB1380" s="24">
        <f>'Bruker data input page'!AM1380*Calibrations!BS$97*10000+Calibrations!BT$97</f>
        <v>273.22721318054118</v>
      </c>
      <c r="AC1380" s="24">
        <f>Calibrations!CA$97*('Bruker data input page'!AO1380*10000)^2+('Bruker data input page'!AO1380*10000)*Calibrations!CB$97+Calibrations!CC$97</f>
        <v>351.26902508913292</v>
      </c>
      <c r="AD1380" s="24">
        <f>'Bruker data input page'!AW1380*10000*Calibrations!CI$97+Calibrations!CJ$97</f>
        <v>75.505092472706082</v>
      </c>
      <c r="AE1380" s="24">
        <f>'Bruker data input page'!AY1380*10000*Calibrations!CP$97+Calibrations!CQ$97</f>
        <v>82.353695360514607</v>
      </c>
      <c r="AF1380" s="24">
        <f>Calibrations!$CW$97*('Bruker data input page'!BA1380*10000)^2+('Bruker data input page'!BA1380*10000)*Calibrations!$CX$97+Calibrations!$CY$97</f>
        <v>56.033956837768585</v>
      </c>
      <c r="AG1380" s="24" t="e">
        <f>'Bruker data input page'!BI1380*10000*Calibrations!DD$97+Calibrations!DE$97</f>
        <v>#VALUE!</v>
      </c>
      <c r="AH1380" s="24">
        <f>('Bruker data input page'!BK1380*10000)*Calibrations!DK$97+Calibrations!DL$97</f>
        <v>98.492249444534551</v>
      </c>
      <c r="AI1380" s="24">
        <f>Calibrations!DR$97*('Bruker data input page'!BM1380*10000)^2+('Bruker data input page'!BM1380*10000)*Calibrations!DS$97+Calibrations!DT$97</f>
        <v>25.480572934039472</v>
      </c>
      <c r="AJ1380" s="24">
        <f>Calibrations!DY$97*('Bruker data input page'!BO1380*10000)^2+Calibrations!DZ$97*('Bruker data input page'!BO1380*10000)+Calibrations!EA$97</f>
        <v>68.405270750789199</v>
      </c>
    </row>
    <row r="1381" spans="7:36">
      <c r="G1381" s="26" t="str">
        <f>'Bruker data input page'!DK1381</f>
        <v>393-U1559B-11R-1W-6/13</v>
      </c>
      <c r="H1381" s="26" t="str">
        <f>'Bruker data input page'!DL1381</f>
        <v>Standard</v>
      </c>
      <c r="I1381" s="26">
        <f>'Bruker data input page'!DM1381</f>
        <v>0</v>
      </c>
      <c r="J1381" s="26">
        <f>'Bruker data input page'!DN1381</f>
        <v>0</v>
      </c>
      <c r="K1381" s="26">
        <f>'Bruker data input page'!DO1381</f>
        <v>0</v>
      </c>
      <c r="L1381" s="26">
        <f>'Bruker data input page'!DP1381</f>
        <v>0</v>
      </c>
      <c r="M1381" s="26">
        <f>'Bruker data input page'!DQ1381</f>
        <v>0</v>
      </c>
      <c r="N1381" s="26">
        <f>'Bruker data input page'!DR1381</f>
        <v>0</v>
      </c>
      <c r="O1381" s="26">
        <f>'Bruker data input page'!DS1381</f>
        <v>0</v>
      </c>
      <c r="P1381" s="21" t="str">
        <f>'Bruker data input page'!DT1381</f>
        <v>STD</v>
      </c>
      <c r="Q1381" s="21">
        <f>'Bruker data input page'!A1381</f>
        <v>843</v>
      </c>
      <c r="R1381" s="27">
        <f>'Bruker data input page'!B1381</f>
        <v>44767.295138888891</v>
      </c>
      <c r="S1381" s="22">
        <f>'Bruker data input page'!Y1381*Calibrations!H$97+Calibrations!I$97</f>
        <v>50.044411995631833</v>
      </c>
      <c r="T1381" s="23">
        <f>Calibrations!O$97*('Bruker data input page'!AK1381/0.5993)^2+Calibrations!P$97*('Bruker data input page'!AK1381/0.5993)+Calibrations!Q$97</f>
        <v>1.1160887186522024</v>
      </c>
      <c r="U1381" s="22">
        <f>Calibrations!$V$97*'Bruker data input page'!W1381^2+Calibrations!$W$97*'Bruker data input page'!W1381+Calibrations!$X$97</f>
        <v>15.079681878974252</v>
      </c>
      <c r="V1381" s="23">
        <f>('Bruker data input page'!AS1381/0.69943)*Calibrations!AC$97+Calibrations!AD$97</f>
        <v>9.5040622622263431</v>
      </c>
      <c r="W1381" s="23">
        <f>'Bruker data input page'!U1381*Calibrations!AQ$97+Calibrations!AR$97</f>
        <v>10.562781679065711</v>
      </c>
      <c r="X1381" s="23">
        <f>Calibrations!AJ$97*('Bruker data input page'!AQ1381/0.77446)^2+('Bruker data input page'!AQ1381/0.77446)*Calibrations!AK$97+Calibrations!AL$97</f>
        <v>0.15357526835353114</v>
      </c>
      <c r="Y1381" s="23">
        <f>('Bruker data input page'!AI1381/0.7147)*Calibrations!AX$97+Calibrations!AY$97</f>
        <v>11.999101881987002</v>
      </c>
      <c r="Z1381" s="23">
        <f>('Bruker data input page'!AG1381/0.8302)*Calibrations!BE$97+Calibrations!BF$97</f>
        <v>6.5550373738013187E-2</v>
      </c>
      <c r="AA1381" s="23">
        <f>((('Bruker data input page'!AA1381/0.436)^2)*Calibrations!BK$97)+(('Bruker data input page'!AA1381/0.436)*Calibrations!BL$97)+Calibrations!BM$97</f>
        <v>0.13751469194706667</v>
      </c>
      <c r="AB1381" s="24">
        <f>'Bruker data input page'!AM1381*Calibrations!BS$97*10000+Calibrations!BT$97</f>
        <v>313.52818332813115</v>
      </c>
      <c r="AC1381" s="24">
        <f>Calibrations!CA$97*('Bruker data input page'!AO1381*10000)^2+('Bruker data input page'!AO1381*10000)*Calibrations!CB$97+Calibrations!CC$97</f>
        <v>333.58198950134465</v>
      </c>
      <c r="AD1381" s="24">
        <f>'Bruker data input page'!AW1381*10000*Calibrations!CI$97+Calibrations!CJ$97</f>
        <v>88.355958236000475</v>
      </c>
      <c r="AE1381" s="24">
        <f>'Bruker data input page'!AY1381*10000*Calibrations!CP$97+Calibrations!CQ$97</f>
        <v>79.269811555306035</v>
      </c>
      <c r="AF1381" s="24">
        <f>Calibrations!$CW$97*('Bruker data input page'!BA1381*10000)^2+('Bruker data input page'!BA1381*10000)*Calibrations!$CX$97+Calibrations!$CY$97</f>
        <v>65.895924321780186</v>
      </c>
      <c r="AG1381" s="24" t="e">
        <f>'Bruker data input page'!BI1381*10000*Calibrations!DD$97+Calibrations!DE$97</f>
        <v>#VALUE!</v>
      </c>
      <c r="AH1381" s="24">
        <f>('Bruker data input page'!BK1381*10000)*Calibrations!DK$97+Calibrations!DL$97</f>
        <v>90.546828555891409</v>
      </c>
      <c r="AI1381" s="24">
        <f>Calibrations!DR$97*('Bruker data input page'!BM1381*10000)^2+('Bruker data input page'!BM1381*10000)*Calibrations!DS$97+Calibrations!DT$97</f>
        <v>25.480572934039472</v>
      </c>
      <c r="AJ1381" s="24">
        <f>Calibrations!DY$97*('Bruker data input page'!BO1381*10000)^2+Calibrations!DZ$97*('Bruker data input page'!BO1381*10000)+Calibrations!EA$97</f>
        <v>70.971465618264176</v>
      </c>
    </row>
    <row r="1382" spans="7:36">
      <c r="G1382" s="26" t="str">
        <f>'Bruker data input page'!DK1382</f>
        <v>393-U1559B-11R-1W-6/13</v>
      </c>
      <c r="H1382" s="26" t="str">
        <f>'Bruker data input page'!DL1382</f>
        <v>Standard</v>
      </c>
      <c r="I1382" s="26">
        <f>'Bruker data input page'!DM1382</f>
        <v>0</v>
      </c>
      <c r="J1382" s="26">
        <f>'Bruker data input page'!DN1382</f>
        <v>0</v>
      </c>
      <c r="K1382" s="26" t="str">
        <f>'Bruker data input page'!DO1382</f>
        <v/>
      </c>
      <c r="L1382" s="26">
        <f>'Bruker data input page'!DP1382</f>
        <v>0</v>
      </c>
      <c r="M1382" s="26">
        <f>'Bruker data input page'!DQ1382</f>
        <v>0</v>
      </c>
      <c r="N1382" s="26">
        <f>'Bruker data input page'!DR1382</f>
        <v>0</v>
      </c>
      <c r="O1382" s="26">
        <f>'Bruker data input page'!DS1382</f>
        <v>0</v>
      </c>
      <c r="P1382" s="21" t="str">
        <f>'Bruker data input page'!DT1382</f>
        <v>STD</v>
      </c>
      <c r="Q1382" s="21">
        <f>'Bruker data input page'!A1382</f>
        <v>2</v>
      </c>
      <c r="R1382" s="27">
        <f>'Bruker data input page'!B1382</f>
        <v>44768.775694444441</v>
      </c>
      <c r="S1382" s="22">
        <f>'Bruker data input page'!Y1382*Calibrations!H$97+Calibrations!I$97</f>
        <v>60.195492966277435</v>
      </c>
      <c r="T1382" s="23">
        <f>Calibrations!O$97*('Bruker data input page'!AK1382/0.5993)^2+Calibrations!P$97*('Bruker data input page'!AK1382/0.5993)+Calibrations!Q$97</f>
        <v>1.108845046255746</v>
      </c>
      <c r="U1382" s="22">
        <f>Calibrations!$V$97*'Bruker data input page'!W1382^2+Calibrations!$W$97*'Bruker data input page'!W1382+Calibrations!$X$97</f>
        <v>20.874500913754577</v>
      </c>
      <c r="V1382" s="23">
        <f>('Bruker data input page'!AS1382/0.69943)*Calibrations!AC$97+Calibrations!AD$97</f>
        <v>9.3975630050463526</v>
      </c>
      <c r="W1382" s="23">
        <f>'Bruker data input page'!U1382*Calibrations!AQ$97+Calibrations!AR$97</f>
        <v>14.415379783546793</v>
      </c>
      <c r="X1382" s="23">
        <f>Calibrations!AJ$97*('Bruker data input page'!AQ1382/0.77446)^2+('Bruker data input page'!AQ1382/0.77446)*Calibrations!AK$97+Calibrations!AL$97</f>
        <v>0.13698176891858183</v>
      </c>
      <c r="Y1382" s="23">
        <f>('Bruker data input page'!AI1382/0.7147)*Calibrations!AX$97+Calibrations!AY$97</f>
        <v>12.197635207789176</v>
      </c>
      <c r="Z1382" s="23">
        <f>('Bruker data input page'!AG1382/0.8302)*Calibrations!BE$97+Calibrations!BF$97</f>
        <v>7.6114838929138756E-2</v>
      </c>
      <c r="AA1382" s="23">
        <f>((('Bruker data input page'!AA1382/0.436)^2)*Calibrations!BK$97)+(('Bruker data input page'!AA1382/0.436)*Calibrations!BL$97)+Calibrations!BM$97</f>
        <v>9.0617083385420363E-2</v>
      </c>
      <c r="AB1382" s="24">
        <f>'Bruker data input page'!AM1382*Calibrations!BS$97*10000+Calibrations!BT$97</f>
        <v>332.39246722700312</v>
      </c>
      <c r="AC1382" s="24">
        <f>Calibrations!CA$97*('Bruker data input page'!AO1382*10000)^2+('Bruker data input page'!AO1382*10000)*Calibrations!CB$97+Calibrations!CC$97</f>
        <v>372.58251573949747</v>
      </c>
      <c r="AD1382" s="24">
        <f>'Bruker data input page'!AW1382*10000*Calibrations!CI$97+Calibrations!CJ$97</f>
        <v>85.3903738290864</v>
      </c>
      <c r="AE1382" s="24">
        <f>'Bruker data input page'!AY1382*10000*Calibrations!CP$97+Calibrations!CQ$97</f>
        <v>88.521462970931793</v>
      </c>
      <c r="AF1382" s="24">
        <f>Calibrations!$CW$97*('Bruker data input page'!BA1382*10000)^2+('Bruker data input page'!BA1382*10000)*Calibrations!$CX$97+Calibrations!$CY$97</f>
        <v>70.033506097090964</v>
      </c>
      <c r="AG1382" s="24" t="e">
        <f>'Bruker data input page'!BI1382*10000*Calibrations!DD$97+Calibrations!DE$97</f>
        <v>#VALUE!</v>
      </c>
      <c r="AH1382" s="24">
        <f>('Bruker data input page'!BK1382*10000)*Calibrations!DK$97+Calibrations!DL$97</f>
        <v>89.553650944811025</v>
      </c>
      <c r="AI1382" s="24">
        <f>Calibrations!DR$97*('Bruker data input page'!BM1382*10000)^2+('Bruker data input page'!BM1382*10000)*Calibrations!DS$97+Calibrations!DT$97</f>
        <v>23.356566416034262</v>
      </c>
      <c r="AJ1382" s="24">
        <f>Calibrations!DY$97*('Bruker data input page'!BO1382*10000)^2+Calibrations!DZ$97*('Bruker data input page'!BO1382*10000)+Calibrations!EA$97</f>
        <v>55.53251787558483</v>
      </c>
    </row>
    <row r="1383" spans="7:36">
      <c r="G1383" s="26" t="str">
        <f>'Bruker data input page'!DK1383</f>
        <v>393-U1559B-11R-1W(6/13)</v>
      </c>
      <c r="H1383" s="26" t="str">
        <f>'Bruker data input page'!DL1383</f>
        <v>Standard</v>
      </c>
      <c r="I1383" s="26">
        <f>'Bruker data input page'!DM1383</f>
        <v>0</v>
      </c>
      <c r="J1383" s="26">
        <f>'Bruker data input page'!DN1383</f>
        <v>0</v>
      </c>
      <c r="K1383" s="26" t="str">
        <f>'Bruker data input page'!DO1383</f>
        <v/>
      </c>
      <c r="L1383" s="26">
        <f>'Bruker data input page'!DP1383</f>
        <v>0</v>
      </c>
      <c r="M1383" s="26">
        <f>'Bruker data input page'!DQ1383</f>
        <v>0</v>
      </c>
      <c r="N1383" s="26">
        <f>'Bruker data input page'!DR1383</f>
        <v>0</v>
      </c>
      <c r="O1383" s="26">
        <f>'Bruker data input page'!DS1383</f>
        <v>0</v>
      </c>
      <c r="P1383" s="21" t="str">
        <f>'Bruker data input page'!DT1383</f>
        <v>STD</v>
      </c>
      <c r="Q1383" s="21">
        <f>'Bruker data input page'!A1383</f>
        <v>105</v>
      </c>
      <c r="R1383" s="27">
        <f>'Bruker data input page'!B1383</f>
        <v>44769.790972222225</v>
      </c>
      <c r="S1383" s="22">
        <f>'Bruker data input page'!Y1383*Calibrations!H$97+Calibrations!I$97</f>
        <v>50.227030697957339</v>
      </c>
      <c r="T1383" s="23">
        <f>Calibrations!O$97*('Bruker data input page'!AK1383/0.5993)^2+Calibrations!P$97*('Bruker data input page'!AK1383/0.5993)+Calibrations!Q$97</f>
        <v>1.1282125320058205</v>
      </c>
      <c r="U1383" s="22">
        <f>Calibrations!$V$97*'Bruker data input page'!W1383^2+Calibrations!$W$97*'Bruker data input page'!W1383+Calibrations!$X$97</f>
        <v>15.477778055420769</v>
      </c>
      <c r="V1383" s="23">
        <f>('Bruker data input page'!AS1383/0.69943)*Calibrations!AC$97+Calibrations!AD$97</f>
        <v>9.6061000640379799</v>
      </c>
      <c r="W1383" s="23">
        <f>'Bruker data input page'!U1383*Calibrations!AQ$97+Calibrations!AR$97</f>
        <v>10.874825305333211</v>
      </c>
      <c r="X1383" s="23">
        <f>Calibrations!AJ$97*('Bruker data input page'!AQ1383/0.77446)^2+('Bruker data input page'!AQ1383/0.77446)*Calibrations!AK$97+Calibrations!AL$97</f>
        <v>0.1425219514533666</v>
      </c>
      <c r="Y1383" s="23">
        <f>('Bruker data input page'!AI1383/0.7147)*Calibrations!AX$97+Calibrations!AY$97</f>
        <v>12.099586540751908</v>
      </c>
      <c r="Z1383" s="23">
        <f>('Bruker data input page'!AG1383/0.8302)*Calibrations!BE$97+Calibrations!BF$97</f>
        <v>7.8982336623872842E-2</v>
      </c>
      <c r="AA1383" s="23">
        <f>((('Bruker data input page'!AA1383/0.436)^2)*Calibrations!BK$97)+(('Bruker data input page'!AA1383/0.436)*Calibrations!BL$97)+Calibrations!BM$97</f>
        <v>8.4534330858210507E-2</v>
      </c>
      <c r="AB1383" s="24">
        <f>'Bruker data input page'!AM1383*Calibrations!BS$97*10000+Calibrations!BT$97</f>
        <v>230.35384068310503</v>
      </c>
      <c r="AC1383" s="24">
        <f>Calibrations!CA$97*('Bruker data input page'!AO1383*10000)^2+('Bruker data input page'!AO1383*10000)*Calibrations!CB$97+Calibrations!CC$97</f>
        <v>333.58198950134465</v>
      </c>
      <c r="AD1383" s="24">
        <f>'Bruker data input page'!AW1383*10000*Calibrations!CI$97+Calibrations!CJ$97</f>
        <v>92.310070778552628</v>
      </c>
      <c r="AE1383" s="24">
        <f>'Bruker data input page'!AY1383*10000*Calibrations!CP$97+Calibrations!CQ$97</f>
        <v>79.269811555306035</v>
      </c>
      <c r="AF1383" s="24">
        <f>Calibrations!$CW$97*('Bruker data input page'!BA1383*10000)^2+('Bruker data input page'!BA1383*10000)*Calibrations!$CX$97+Calibrations!$CY$97</f>
        <v>63.107877898960666</v>
      </c>
      <c r="AG1383" s="24" t="e">
        <f>'Bruker data input page'!BI1383*10000*Calibrations!DD$97+Calibrations!DE$97</f>
        <v>#VALUE!</v>
      </c>
      <c r="AH1383" s="24">
        <f>('Bruker data input page'!BK1383*10000)*Calibrations!DK$97+Calibrations!DL$97</f>
        <v>99.485427055614949</v>
      </c>
      <c r="AI1383" s="24">
        <f>Calibrations!DR$97*('Bruker data input page'!BM1383*10000)^2+('Bruker data input page'!BM1383*10000)*Calibrations!DS$97+Calibrations!DT$97</f>
        <v>27.603420073396141</v>
      </c>
      <c r="AJ1383" s="24">
        <f>Calibrations!DY$97*('Bruker data input page'!BO1383*10000)^2+Calibrations!DZ$97*('Bruker data input page'!BO1383*10000)+Calibrations!EA$97</f>
        <v>72.680714843327877</v>
      </c>
    </row>
    <row r="1384" spans="7:36">
      <c r="G1384" s="26" t="str">
        <f>'Bruker data input page'!DK1384</f>
        <v>393-U1559B-15R-1W 106/112</v>
      </c>
      <c r="H1384" s="26" t="str">
        <f>'Bruker data input page'!DL1384</f>
        <v>Standard</v>
      </c>
      <c r="I1384" s="26">
        <f>'Bruker data input page'!DM1384</f>
        <v>0</v>
      </c>
      <c r="J1384" s="26">
        <f>'Bruker data input page'!DN1384</f>
        <v>0</v>
      </c>
      <c r="K1384" s="26" t="str">
        <f>'Bruker data input page'!DO1384</f>
        <v/>
      </c>
      <c r="L1384" s="26">
        <f>'Bruker data input page'!DP1384</f>
        <v>0</v>
      </c>
      <c r="M1384" s="26">
        <f>'Bruker data input page'!DQ1384</f>
        <v>0</v>
      </c>
      <c r="N1384" s="26">
        <f>'Bruker data input page'!DR1384</f>
        <v>0</v>
      </c>
      <c r="O1384" s="26">
        <f>'Bruker data input page'!DS1384</f>
        <v>0</v>
      </c>
      <c r="P1384" s="21" t="str">
        <f>'Bruker data input page'!DT1384</f>
        <v>STD ROCK POWDER</v>
      </c>
      <c r="Q1384" s="21">
        <f>'Bruker data input page'!A1384</f>
        <v>697</v>
      </c>
      <c r="R1384" s="27">
        <f>'Bruker data input page'!B1384</f>
        <v>44765.05</v>
      </c>
      <c r="S1384" s="22">
        <f>'Bruker data input page'!Y1384*Calibrations!H$97+Calibrations!I$97</f>
        <v>49.368235655401193</v>
      </c>
      <c r="T1384" s="23">
        <f>Calibrations!O$97*('Bruker data input page'!AK1384/0.5993)^2+Calibrations!P$97*('Bruker data input page'!AK1384/0.5993)+Calibrations!Q$97</f>
        <v>1.1359873258297268</v>
      </c>
      <c r="U1384" s="22">
        <f>Calibrations!$V$97*'Bruker data input page'!W1384^2+Calibrations!$W$97*'Bruker data input page'!W1384+Calibrations!$X$97</f>
        <v>15.29514403470497</v>
      </c>
      <c r="V1384" s="23">
        <f>('Bruker data input page'!AS1384/0.69943)*Calibrations!AC$97+Calibrations!AD$97</f>
        <v>9.7436855908813182</v>
      </c>
      <c r="W1384" s="23">
        <f>'Bruker data input page'!U1384*Calibrations!AQ$97+Calibrations!AR$97</f>
        <v>9.4594155234841608</v>
      </c>
      <c r="X1384" s="23">
        <f>Calibrations!AJ$97*('Bruker data input page'!AQ1384/0.77446)^2+('Bruker data input page'!AQ1384/0.77446)*Calibrations!AK$97+Calibrations!AL$97</f>
        <v>0.17129176883240405</v>
      </c>
      <c r="Y1384" s="23">
        <f>('Bruker data input page'!AI1384/0.7147)*Calibrations!AX$97+Calibrations!AY$97</f>
        <v>12.749996332030189</v>
      </c>
      <c r="Z1384" s="23">
        <f>('Bruker data input page'!AG1384/0.8302)*Calibrations!BE$97+Calibrations!BF$97</f>
        <v>0.15127346271743211</v>
      </c>
      <c r="AA1384" s="23" t="e">
        <f>((('Bruker data input page'!AA1384/0.436)^2)*Calibrations!BK$97)+(('Bruker data input page'!AA1384/0.436)*Calibrations!BL$97)+Calibrations!BM$97</f>
        <v>#VALUE!</v>
      </c>
      <c r="AB1384" s="24">
        <f>'Bruker data input page'!AM1384*Calibrations!BS$97*10000+Calibrations!BT$97</f>
        <v>256.93533163151545</v>
      </c>
      <c r="AC1384" s="24">
        <f>Calibrations!CA$97*('Bruker data input page'!AO1384*10000)^2+('Bruker data input page'!AO1384*10000)*Calibrations!CB$97+Calibrations!CC$97</f>
        <v>411.56552076764092</v>
      </c>
      <c r="AD1384" s="24">
        <f>'Bruker data input page'!AW1384*10000*Calibrations!CI$97+Calibrations!CJ$97</f>
        <v>112.08063349131325</v>
      </c>
      <c r="AE1384" s="24">
        <f>'Bruker data input page'!AY1384*10000*Calibrations!CP$97+Calibrations!CQ$97</f>
        <v>134.7797200490607</v>
      </c>
      <c r="AF1384" s="24">
        <f>Calibrations!$CW$97*('Bruker data input page'!BA1384*10000)^2+('Bruker data input page'!BA1384*10000)*Calibrations!$CX$97+Calibrations!$CY$97</f>
        <v>68.660243886509832</v>
      </c>
      <c r="AG1384" s="24" t="e">
        <f>'Bruker data input page'!BI1384*10000*Calibrations!DD$97+Calibrations!DE$97</f>
        <v>#VALUE!</v>
      </c>
      <c r="AH1384" s="24">
        <f>('Bruker data input page'!BK1384*10000)*Calibrations!DK$97+Calibrations!DL$97</f>
        <v>105.44449272209728</v>
      </c>
      <c r="AI1384" s="24">
        <f>Calibrations!DR$97*('Bruker data input page'!BM1384*10000)^2+('Bruker data input page'!BM1384*10000)*Calibrations!DS$97+Calibrations!DT$97</f>
        <v>27.603420073396141</v>
      </c>
      <c r="AJ1384" s="24">
        <f>Calibrations!DY$97*('Bruker data input page'!BO1384*10000)^2+Calibrations!DZ$97*('Bruker data input page'!BO1384*10000)+Calibrations!EA$97</f>
        <v>76.095499645648218</v>
      </c>
    </row>
    <row r="1385" spans="7:36">
      <c r="G1385" s="26" t="str">
        <f>'Bruker data input page'!DK1385</f>
        <v>393-U1559B-5R-1W-106/112</v>
      </c>
      <c r="H1385" s="26" t="str">
        <f>'Bruker data input page'!DL1385</f>
        <v>Standard</v>
      </c>
      <c r="I1385" s="26">
        <f>'Bruker data input page'!DM1385</f>
        <v>0</v>
      </c>
      <c r="J1385" s="26">
        <f>'Bruker data input page'!DN1385</f>
        <v>0</v>
      </c>
      <c r="K1385" s="26" t="str">
        <f>'Bruker data input page'!DO1385</f>
        <v/>
      </c>
      <c r="L1385" s="26">
        <f>'Bruker data input page'!DP1385</f>
        <v>0</v>
      </c>
      <c r="M1385" s="26">
        <f>'Bruker data input page'!DQ1385</f>
        <v>0</v>
      </c>
      <c r="N1385" s="26">
        <f>'Bruker data input page'!DR1385</f>
        <v>0</v>
      </c>
      <c r="O1385" s="26">
        <f>'Bruker data input page'!DS1385</f>
        <v>0</v>
      </c>
      <c r="P1385" s="21" t="str">
        <f>'Bruker data input page'!DT1385</f>
        <v>STD</v>
      </c>
      <c r="Q1385" s="21">
        <f>'Bruker data input page'!A1385</f>
        <v>749</v>
      </c>
      <c r="R1385" s="27">
        <f>'Bruker data input page'!B1385</f>
        <v>44766.273611111108</v>
      </c>
      <c r="S1385" s="22">
        <f>'Bruker data input page'!Y1385*Calibrations!H$97+Calibrations!I$97</f>
        <v>49.370136695893855</v>
      </c>
      <c r="T1385" s="23">
        <f>Calibrations!O$97*('Bruker data input page'!AK1385/0.5993)^2+Calibrations!P$97*('Bruker data input page'!AK1385/0.5993)+Calibrations!Q$97</f>
        <v>1.1244137890592327</v>
      </c>
      <c r="U1385" s="22">
        <f>Calibrations!$V$97*'Bruker data input page'!W1385^2+Calibrations!$W$97*'Bruker data input page'!W1385+Calibrations!$X$97</f>
        <v>15.695659950065792</v>
      </c>
      <c r="V1385" s="23">
        <f>('Bruker data input page'!AS1385/0.69943)*Calibrations!AC$97+Calibrations!AD$97</f>
        <v>9.5434957709659596</v>
      </c>
      <c r="W1385" s="23">
        <f>'Bruker data input page'!U1385*Calibrations!AQ$97+Calibrations!AR$97</f>
        <v>8.3479292735387745</v>
      </c>
      <c r="X1385" s="23">
        <f>Calibrations!AJ$97*('Bruker data input page'!AQ1385/0.77446)^2+('Bruker data input page'!AQ1385/0.77446)*Calibrations!AK$97+Calibrations!AL$97</f>
        <v>0.16156612261850001</v>
      </c>
      <c r="Y1385" s="23">
        <f>('Bruker data input page'!AI1385/0.7147)*Calibrations!AX$97+Calibrations!AY$97</f>
        <v>12.664736621562998</v>
      </c>
      <c r="Z1385" s="23">
        <f>('Bruker data input page'!AG1385/0.8302)*Calibrations!BE$97+Calibrations!BF$97</f>
        <v>0.14568938825926575</v>
      </c>
      <c r="AA1385" s="23">
        <f>((('Bruker data input page'!AA1385/0.436)^2)*Calibrations!BK$97)+(('Bruker data input page'!AA1385/0.436)*Calibrations!BL$97)+Calibrations!BM$97</f>
        <v>5.1915813398775892E-2</v>
      </c>
      <c r="AB1385" s="24">
        <f>'Bruker data input page'!AM1385*Calibrations!BS$97*10000+Calibrations!BT$97</f>
        <v>276.6570829803361</v>
      </c>
      <c r="AC1385" s="24">
        <f>Calibrations!CA$97*('Bruker data input page'!AO1385*10000)^2+('Bruker data input page'!AO1385*10000)*Calibrations!CB$97+Calibrations!CC$97</f>
        <v>355.86544090651807</v>
      </c>
      <c r="AD1385" s="24">
        <f>'Bruker data input page'!AW1385*10000*Calibrations!CI$97+Calibrations!CJ$97</f>
        <v>113.06916162695128</v>
      </c>
      <c r="AE1385" s="24">
        <f>'Bruker data input page'!AY1385*10000*Calibrations!CP$97+Calibrations!CQ$97</f>
        <v>145.05933273308932</v>
      </c>
      <c r="AF1385" s="24">
        <f>Calibrations!$CW$97*('Bruker data input page'!BA1385*10000)^2+('Bruker data input page'!BA1385*10000)*Calibrations!$CX$97+Calibrations!$CY$97</f>
        <v>74.117702441699478</v>
      </c>
      <c r="AG1385" s="24">
        <f>'Bruker data input page'!BI1385*10000*Calibrations!DD$97+Calibrations!DE$97</f>
        <v>1.9009381417320252</v>
      </c>
      <c r="AH1385" s="24">
        <f>('Bruker data input page'!BK1385*10000)*Calibrations!DK$97+Calibrations!DL$97</f>
        <v>107.43084794425806</v>
      </c>
      <c r="AI1385" s="24">
        <f>Calibrations!DR$97*('Bruker data input page'!BM1385*10000)^2+('Bruker data input page'!BM1385*10000)*Calibrations!DS$97+Calibrations!DT$97</f>
        <v>26.542141426048879</v>
      </c>
      <c r="AJ1385" s="24">
        <f>Calibrations!DY$97*('Bruker data input page'!BO1385*10000)^2+Calibrations!DZ$97*('Bruker data input page'!BO1385*10000)+Calibrations!EA$97</f>
        <v>81.208392729611035</v>
      </c>
    </row>
    <row r="1386" spans="7:36">
      <c r="G1386" s="26" t="str">
        <f>'Bruker data input page'!DK1386</f>
        <v>393-U1559B-5R-1W-106/112</v>
      </c>
      <c r="H1386" s="26" t="str">
        <f>'Bruker data input page'!DL1386</f>
        <v>Standard</v>
      </c>
      <c r="I1386" s="26">
        <f>'Bruker data input page'!DM1386</f>
        <v>0</v>
      </c>
      <c r="J1386" s="26">
        <f>'Bruker data input page'!DN1386</f>
        <v>0</v>
      </c>
      <c r="K1386" s="26">
        <f>'Bruker data input page'!DO1386</f>
        <v>0</v>
      </c>
      <c r="L1386" s="26">
        <f>'Bruker data input page'!DP1386</f>
        <v>0</v>
      </c>
      <c r="M1386" s="26">
        <f>'Bruker data input page'!DQ1386</f>
        <v>0</v>
      </c>
      <c r="N1386" s="26">
        <f>'Bruker data input page'!DR1386</f>
        <v>0</v>
      </c>
      <c r="O1386" s="26">
        <f>'Bruker data input page'!DS1386</f>
        <v>0</v>
      </c>
      <c r="P1386" s="21" t="str">
        <f>'Bruker data input page'!DT1386</f>
        <v>STD</v>
      </c>
      <c r="Q1386" s="21">
        <f>'Bruker data input page'!A1386</f>
        <v>844</v>
      </c>
      <c r="R1386" s="27">
        <f>'Bruker data input page'!B1386</f>
        <v>44767.296527777777</v>
      </c>
      <c r="S1386" s="22">
        <f>'Bruker data input page'!Y1386*Calibrations!H$97+Calibrations!I$97</f>
        <v>49.351363921028906</v>
      </c>
      <c r="T1386" s="23">
        <f>Calibrations!O$97*('Bruker data input page'!AK1386/0.5993)^2+Calibrations!P$97*('Bruker data input page'!AK1386/0.5993)+Calibrations!Q$97</f>
        <v>1.1256801643570318</v>
      </c>
      <c r="U1386" s="22">
        <f>Calibrations!$V$97*'Bruker data input page'!W1386^2+Calibrations!$W$97*'Bruker data input page'!W1386+Calibrations!$X$97</f>
        <v>15.21205186639831</v>
      </c>
      <c r="V1386" s="23">
        <f>('Bruker data input page'!AS1386/0.69943)*Calibrations!AC$97+Calibrations!AD$97</f>
        <v>9.5738624510537669</v>
      </c>
      <c r="W1386" s="23">
        <f>'Bruker data input page'!U1386*Calibrations!AQ$97+Calibrations!AR$97</f>
        <v>8.552864988435644</v>
      </c>
      <c r="X1386" s="23">
        <f>Calibrations!AJ$97*('Bruker data input page'!AQ1386/0.77446)^2+('Bruker data input page'!AQ1386/0.77446)*Calibrations!AK$97+Calibrations!AL$97</f>
        <v>0.16900198284090123</v>
      </c>
      <c r="Y1386" s="23">
        <f>('Bruker data input page'!AI1386/0.7147)*Calibrations!AX$97+Calibrations!AY$97</f>
        <v>12.652404413441854</v>
      </c>
      <c r="Z1386" s="23">
        <f>('Bruker data input page'!AG1386/0.8302)*Calibrations!BE$97+Calibrations!BF$97</f>
        <v>0.13723781610636526</v>
      </c>
      <c r="AA1386" s="23">
        <f>((('Bruker data input page'!AA1386/0.436)^2)*Calibrations!BK$97)+(('Bruker data input page'!AA1386/0.436)*Calibrations!BL$97)+Calibrations!BM$97</f>
        <v>5.1142159560988137E-2</v>
      </c>
      <c r="AB1386" s="24">
        <f>'Bruker data input page'!AM1386*Calibrations!BS$97*10000+Calibrations!BT$97</f>
        <v>284.3742900298746</v>
      </c>
      <c r="AC1386" s="24">
        <f>Calibrations!CA$97*('Bruker data input page'!AO1386*10000)^2+('Bruker data input page'!AO1386*10000)*Calibrations!CB$97+Calibrations!CC$97</f>
        <v>345.78340767325312</v>
      </c>
      <c r="AD1386" s="24">
        <f>'Bruker data input page'!AW1386*10000*Calibrations!CI$97+Calibrations!CJ$97</f>
        <v>117.02327416950342</v>
      </c>
      <c r="AE1386" s="24">
        <f>'Bruker data input page'!AY1386*10000*Calibrations!CP$97+Calibrations!CQ$97</f>
        <v>126.55602990183779</v>
      </c>
      <c r="AF1386" s="24">
        <f>Calibrations!$CW$97*('Bruker data input page'!BA1386*10000)^2+('Bruker data input page'!BA1386*10000)*Calibrations!$CX$97+Calibrations!$CY$97</f>
        <v>71.400836593149606</v>
      </c>
      <c r="AG1386" s="24" t="e">
        <f>'Bruker data input page'!BI1386*10000*Calibrations!DD$97+Calibrations!DE$97</f>
        <v>#VALUE!</v>
      </c>
      <c r="AH1386" s="24">
        <f>('Bruker data input page'!BK1386*10000)*Calibrations!DK$97+Calibrations!DL$97</f>
        <v>106.43767033317768</v>
      </c>
      <c r="AI1386" s="24">
        <f>Calibrations!DR$97*('Bruker data input page'!BM1386*10000)^2+('Bruker data input page'!BM1386*10000)*Calibrations!DS$97+Calibrations!DT$97</f>
        <v>27.603420073396141</v>
      </c>
      <c r="AJ1386" s="24">
        <f>Calibrations!DY$97*('Bruker data input page'!BO1386*10000)^2+Calibrations!DZ$97*('Bruker data input page'!BO1386*10000)+Calibrations!EA$97</f>
        <v>77.801035222904844</v>
      </c>
    </row>
    <row r="1387" spans="7:36">
      <c r="G1387" s="26" t="str">
        <f>'Bruker data input page'!DK1387</f>
        <v>393-U1559B-5R-1W-106/112</v>
      </c>
      <c r="H1387" s="26" t="str">
        <f>'Bruker data input page'!DL1387</f>
        <v>Standard</v>
      </c>
      <c r="I1387" s="26">
        <f>'Bruker data input page'!DM1387</f>
        <v>0</v>
      </c>
      <c r="J1387" s="26">
        <f>'Bruker data input page'!DN1387</f>
        <v>0</v>
      </c>
      <c r="K1387" s="26" t="str">
        <f>'Bruker data input page'!DO1387</f>
        <v/>
      </c>
      <c r="L1387" s="26">
        <f>'Bruker data input page'!DP1387</f>
        <v>0</v>
      </c>
      <c r="M1387" s="26">
        <f>'Bruker data input page'!DQ1387</f>
        <v>0</v>
      </c>
      <c r="N1387" s="26">
        <f>'Bruker data input page'!DR1387</f>
        <v>0</v>
      </c>
      <c r="O1387" s="26">
        <f>'Bruker data input page'!DS1387</f>
        <v>0</v>
      </c>
      <c r="P1387" s="21" t="str">
        <f>'Bruker data input page'!DT1387</f>
        <v>STD</v>
      </c>
      <c r="Q1387" s="21">
        <f>'Bruker data input page'!A1387</f>
        <v>3</v>
      </c>
      <c r="R1387" s="27">
        <f>'Bruker data input page'!B1387</f>
        <v>44768.777777777781</v>
      </c>
      <c r="S1387" s="22">
        <f>'Bruker data input page'!Y1387*Calibrations!H$97+Calibrations!I$97</f>
        <v>58.118130967930504</v>
      </c>
      <c r="T1387" s="23">
        <f>Calibrations!O$97*('Bruker data input page'!AK1387/0.5993)^2+Calibrations!P$97*('Bruker data input page'!AK1387/0.5993)+Calibrations!Q$97</f>
        <v>1.1148213768696009</v>
      </c>
      <c r="U1387" s="22">
        <f>Calibrations!$V$97*'Bruker data input page'!W1387^2+Calibrations!$W$97*'Bruker data input page'!W1387+Calibrations!$X$97</f>
        <v>20.318725259459946</v>
      </c>
      <c r="V1387" s="23">
        <f>('Bruker data input page'!AS1387/0.69943)*Calibrations!AC$97+Calibrations!AD$97</f>
        <v>9.2903441582908233</v>
      </c>
      <c r="W1387" s="23">
        <f>'Bruker data input page'!U1387*Calibrations!AQ$97+Calibrations!AR$97</f>
        <v>14.516687627514678</v>
      </c>
      <c r="X1387" s="23">
        <f>Calibrations!AJ$97*('Bruker data input page'!AQ1387/0.77446)^2+('Bruker data input page'!AQ1387/0.77446)*Calibrations!AK$97+Calibrations!AL$97</f>
        <v>0.15369166895743963</v>
      </c>
      <c r="Y1387" s="23">
        <f>('Bruker data input page'!AI1387/0.7147)*Calibrations!AX$97+Calibrations!AY$97</f>
        <v>12.690466784186132</v>
      </c>
      <c r="Z1387" s="23">
        <f>('Bruker data input page'!AG1387/0.8302)*Calibrations!BE$97+Calibrations!BF$97</f>
        <v>0.14795320222879266</v>
      </c>
      <c r="AA1387" s="23">
        <f>((('Bruker data input page'!AA1387/0.436)^2)*Calibrations!BK$97)+(('Bruker data input page'!AA1387/0.436)*Calibrations!BL$97)+Calibrations!BM$97</f>
        <v>5.4621371736275431E-2</v>
      </c>
      <c r="AB1387" s="24">
        <f>'Bruker data input page'!AM1387*Calibrations!BS$97*10000+Calibrations!BT$97</f>
        <v>330.67753232710567</v>
      </c>
      <c r="AC1387" s="24">
        <f>Calibrations!CA$97*('Bruker data input page'!AO1387*10000)^2+('Bruker data input page'!AO1387*10000)*Calibrations!CB$97+Calibrations!CC$97</f>
        <v>390.3802200330166</v>
      </c>
      <c r="AD1387" s="24">
        <f>'Bruker data input page'!AW1387*10000*Calibrations!CI$97+Calibrations!CJ$97</f>
        <v>101.20682399929491</v>
      </c>
      <c r="AE1387" s="24">
        <f>'Bruker data input page'!AY1387*10000*Calibrations!CP$97+Calibrations!CQ$97</f>
        <v>133.75175878065784</v>
      </c>
      <c r="AF1387" s="24">
        <f>Calibrations!$CW$97*('Bruker data input page'!BA1387*10000)^2+('Bruker data input page'!BA1387*10000)*Calibrations!$CX$97+Calibrations!$CY$97</f>
        <v>75.467237794190723</v>
      </c>
      <c r="AG1387" s="24" t="e">
        <f>'Bruker data input page'!BI1387*10000*Calibrations!DD$97+Calibrations!DE$97</f>
        <v>#VALUE!</v>
      </c>
      <c r="AH1387" s="24">
        <f>('Bruker data input page'!BK1387*10000)*Calibrations!DK$97+Calibrations!DL$97</f>
        <v>89.553650944811025</v>
      </c>
      <c r="AI1387" s="24">
        <f>Calibrations!DR$97*('Bruker data input page'!BM1387*10000)^2+('Bruker data input page'!BM1387*10000)*Calibrations!DS$97+Calibrations!DT$97</f>
        <v>22.294128390038448</v>
      </c>
      <c r="AJ1387" s="24">
        <f>Calibrations!DY$97*('Bruker data input page'!BO1387*10000)^2+Calibrations!DZ$97*('Bruker data input page'!BO1387*10000)+Calibrations!EA$97</f>
        <v>60.689974733232489</v>
      </c>
    </row>
    <row r="1388" spans="7:36">
      <c r="G1388" s="26" t="str">
        <f>'Bruker data input page'!DK1388</f>
        <v>393-U1559B-5R-1W(106/112)</v>
      </c>
      <c r="H1388" s="26" t="str">
        <f>'Bruker data input page'!DL1388</f>
        <v>Standard</v>
      </c>
      <c r="I1388" s="26">
        <f>'Bruker data input page'!DM1388</f>
        <v>0</v>
      </c>
      <c r="J1388" s="26">
        <f>'Bruker data input page'!DN1388</f>
        <v>0</v>
      </c>
      <c r="K1388" s="26" t="str">
        <f>'Bruker data input page'!DO1388</f>
        <v/>
      </c>
      <c r="L1388" s="26">
        <f>'Bruker data input page'!DP1388</f>
        <v>0</v>
      </c>
      <c r="M1388" s="26">
        <f>'Bruker data input page'!DQ1388</f>
        <v>0</v>
      </c>
      <c r="N1388" s="26">
        <f>'Bruker data input page'!DR1388</f>
        <v>0</v>
      </c>
      <c r="O1388" s="26">
        <f>'Bruker data input page'!DS1388</f>
        <v>0</v>
      </c>
      <c r="P1388" s="21" t="str">
        <f>'Bruker data input page'!DT1388</f>
        <v>STD</v>
      </c>
      <c r="Q1388" s="21">
        <f>'Bruker data input page'!A1388</f>
        <v>106</v>
      </c>
      <c r="R1388" s="27">
        <f>'Bruker data input page'!B1388</f>
        <v>44769.795138888891</v>
      </c>
      <c r="S1388" s="22">
        <f>'Bruker data input page'!Y1388*Calibrations!H$97+Calibrations!I$97</f>
        <v>49.031870303232353</v>
      </c>
      <c r="T1388" s="23">
        <f>Calibrations!O$97*('Bruker data input page'!AK1388/0.5993)^2+Calibrations!P$97*('Bruker data input page'!AK1388/0.5993)+Calibrations!Q$97</f>
        <v>1.1303827264551078</v>
      </c>
      <c r="U1388" s="22">
        <f>Calibrations!$V$97*'Bruker data input page'!W1388^2+Calibrations!$W$97*'Bruker data input page'!W1388+Calibrations!$X$97</f>
        <v>15.132590478638814</v>
      </c>
      <c r="V1388" s="23">
        <f>('Bruker data input page'!AS1388/0.69943)*Calibrations!AC$97+Calibrations!AD$97</f>
        <v>9.690435962291323</v>
      </c>
      <c r="W1388" s="23">
        <f>'Bruker data input page'!U1388*Calibrations!AQ$97+Calibrations!AR$97</f>
        <v>9.3724145124430365</v>
      </c>
      <c r="X1388" s="23">
        <f>Calibrations!AJ$97*('Bruker data input page'!AQ1388/0.77446)^2+('Bruker data input page'!AQ1388/0.77446)*Calibrations!AK$97+Calibrations!AL$97</f>
        <v>0.15992415429985024</v>
      </c>
      <c r="Y1388" s="23">
        <f>('Bruker data input page'!AI1388/0.7147)*Calibrations!AX$97+Calibrations!AY$97</f>
        <v>12.701276497477512</v>
      </c>
      <c r="Z1388" s="23">
        <f>('Bruker data input page'!AG1388/0.8302)*Calibrations!BE$97+Calibrations!BF$97</f>
        <v>0.1467458347783783</v>
      </c>
      <c r="AA1388" s="23">
        <f>((('Bruker data input page'!AA1388/0.436)^2)*Calibrations!BK$97)+(('Bruker data input page'!AA1388/0.436)*Calibrations!BL$97)+Calibrations!BM$97</f>
        <v>4.1447592716238602E-2</v>
      </c>
      <c r="AB1388" s="24">
        <f>'Bruker data input page'!AM1388*Calibrations!BS$97*10000+Calibrations!BT$97</f>
        <v>261.22266888125904</v>
      </c>
      <c r="AC1388" s="24">
        <f>Calibrations!CA$97*('Bruker data input page'!AO1388*10000)^2+('Bruker data input page'!AO1388*10000)*Calibrations!CB$97+Calibrations!CC$97</f>
        <v>385.95543470228245</v>
      </c>
      <c r="AD1388" s="24">
        <f>'Bruker data input page'!AW1388*10000*Calibrations!CI$97+Calibrations!CJ$97</f>
        <v>98.241239592380808</v>
      </c>
      <c r="AE1388" s="24">
        <f>'Bruker data input page'!AY1388*10000*Calibrations!CP$97+Calibrations!CQ$97</f>
        <v>130.66787497544925</v>
      </c>
      <c r="AF1388" s="24">
        <f>Calibrations!$CW$97*('Bruker data input page'!BA1388*10000)^2+('Bruker data input page'!BA1388*10000)*Calibrations!$CX$97+Calibrations!$CY$97</f>
        <v>78.148513355605772</v>
      </c>
      <c r="AG1388" s="24" t="e">
        <f>'Bruker data input page'!BI1388*10000*Calibrations!DD$97+Calibrations!DE$97</f>
        <v>#VALUE!</v>
      </c>
      <c r="AH1388" s="24">
        <f>('Bruker data input page'!BK1388*10000)*Calibrations!DK$97+Calibrations!DL$97</f>
        <v>104.4513151110169</v>
      </c>
      <c r="AI1388" s="24">
        <f>Calibrations!DR$97*('Bruker data input page'!BM1388*10000)^2+('Bruker data input page'!BM1388*10000)*Calibrations!DS$97+Calibrations!DT$97</f>
        <v>27.603420073396141</v>
      </c>
      <c r="AJ1388" s="24">
        <f>Calibrations!DY$97*('Bruker data input page'!BO1388*10000)^2+Calibrations!DZ$97*('Bruker data input page'!BO1388*10000)+Calibrations!EA$97</f>
        <v>80.357017558910371</v>
      </c>
    </row>
    <row r="1389" spans="7:36">
      <c r="G1389" s="26" t="str">
        <f>'Bruker data input page'!DK1389</f>
        <v>U1559B 11R1W 6/13</v>
      </c>
      <c r="H1389" s="26" t="str">
        <f>'Bruker data input page'!DL1389</f>
        <v>Standard</v>
      </c>
      <c r="I1389" s="26">
        <f>'Bruker data input page'!DM1389</f>
        <v>0</v>
      </c>
      <c r="J1389" s="26">
        <f>'Bruker data input page'!DN1389</f>
        <v>0</v>
      </c>
      <c r="K1389" s="26">
        <f>'Bruker data input page'!DO1389</f>
        <v>0</v>
      </c>
      <c r="L1389" s="26">
        <f>'Bruker data input page'!DP1389</f>
        <v>0</v>
      </c>
      <c r="M1389" s="26">
        <f>'Bruker data input page'!DQ1389</f>
        <v>0</v>
      </c>
      <c r="N1389" s="26">
        <f>'Bruker data input page'!DR1389</f>
        <v>0</v>
      </c>
      <c r="O1389" s="26">
        <f>'Bruker data input page'!DS1389</f>
        <v>0</v>
      </c>
      <c r="P1389" s="21" t="str">
        <f>'Bruker data input page'!DT1389</f>
        <v/>
      </c>
      <c r="Q1389" s="21">
        <f>'Bruker data input page'!A1389</f>
        <v>156</v>
      </c>
      <c r="R1389" s="27">
        <f>'Bruker data input page'!B1389</f>
        <v>44754.668055555558</v>
      </c>
      <c r="S1389" s="22">
        <f>'Bruker data input page'!Y1389*Calibrations!H$97+Calibrations!I$97</f>
        <v>48.111172629634183</v>
      </c>
      <c r="T1389" s="23">
        <f>Calibrations!O$97*('Bruker data input page'!AK1389/0.5993)^2+Calibrations!P$97*('Bruker data input page'!AK1389/0.5993)+Calibrations!Q$97</f>
        <v>1.0883591521188347</v>
      </c>
      <c r="U1389" s="22">
        <f>Calibrations!$V$97*'Bruker data input page'!W1389^2+Calibrations!$W$97*'Bruker data input page'!W1389+Calibrations!$X$97</f>
        <v>14.243248328537994</v>
      </c>
      <c r="V1389" s="23">
        <f>('Bruker data input page'!AS1389/0.69943)*Calibrations!AC$97+Calibrations!AD$97</f>
        <v>9.6278316692193027</v>
      </c>
      <c r="W1389" s="23">
        <f>'Bruker data input page'!U1389*Calibrations!AQ$97+Calibrations!AR$97</f>
        <v>9.6740180173856025</v>
      </c>
      <c r="X1389" s="23">
        <f>Calibrations!AJ$97*('Bruker data input page'!AQ1389/0.77446)^2+('Bruker data input page'!AQ1389/0.77446)*Calibrations!AK$97+Calibrations!AL$97</f>
        <v>0.15519485807032612</v>
      </c>
      <c r="Y1389" s="23">
        <f>('Bruker data input page'!AI1389/0.7147)*Calibrations!AX$97+Calibrations!AY$97</f>
        <v>11.970174480221349</v>
      </c>
      <c r="Z1389" s="23">
        <f>('Bruker data input page'!AG1389/0.8302)*Calibrations!BE$97+Calibrations!BF$97</f>
        <v>6.5248531875409591E-2</v>
      </c>
      <c r="AA1389" s="23">
        <f>((('Bruker data input page'!AA1389/0.436)^2)*Calibrations!BK$97)+(('Bruker data input page'!AA1389/0.436)*Calibrations!BL$97)+Calibrations!BM$97</f>
        <v>0.10423701089884578</v>
      </c>
      <c r="AB1389" s="24">
        <f>'Bruker data input page'!AM1389*Calibrations!BS$97*10000+Calibrations!BT$97</f>
        <v>285.23175747982333</v>
      </c>
      <c r="AC1389" s="24">
        <f>Calibrations!CA$97*('Bruker data input page'!AO1389*10000)^2+('Bruker data input page'!AO1389*10000)*Calibrations!CB$97+Calibrations!CC$97</f>
        <v>373.96851931315518</v>
      </c>
      <c r="AD1389" s="24">
        <f>'Bruker data input page'!AW1389*10000*Calibrations!CI$97+Calibrations!CJ$97</f>
        <v>90.333014507276559</v>
      </c>
      <c r="AE1389" s="24">
        <f>'Bruker data input page'!AY1389*10000*Calibrations!CP$97+Calibrations!CQ$97</f>
        <v>85.437579165723207</v>
      </c>
      <c r="AF1389" s="24">
        <f>Calibrations!$CW$97*('Bruker data input page'!BA1389*10000)^2+('Bruker data input page'!BA1389*10000)*Calibrations!$CX$97+Calibrations!$CY$97</f>
        <v>70.033506097090964</v>
      </c>
      <c r="AG1389" s="24" t="e">
        <f>'Bruker data input page'!BI1389*10000*Calibrations!DD$97+Calibrations!DE$97</f>
        <v>#VALUE!</v>
      </c>
      <c r="AH1389" s="24">
        <f>('Bruker data input page'!BK1389*10000)*Calibrations!DK$97+Calibrations!DL$97</f>
        <v>101.47178227777572</v>
      </c>
      <c r="AI1389" s="24">
        <f>Calibrations!DR$97*('Bruker data input page'!BM1389*10000)^2+('Bruker data input page'!BM1389*10000)*Calibrations!DS$97+Calibrations!DT$97</f>
        <v>24.418714597367938</v>
      </c>
      <c r="AJ1389" s="24">
        <f>Calibrations!DY$97*('Bruker data input page'!BO1389*10000)^2+Calibrations!DZ$97*('Bruker data input page'!BO1389*10000)+Calibrations!EA$97</f>
        <v>70.971465618264176</v>
      </c>
    </row>
    <row r="1390" spans="7:36">
      <c r="G1390" s="26" t="str">
        <f>'Bruker data input page'!DK1390</f>
        <v>U1559B 11R1W 6/13</v>
      </c>
      <c r="H1390" s="26" t="str">
        <f>'Bruker data input page'!DL1390</f>
        <v>Standard</v>
      </c>
      <c r="I1390" s="26">
        <f>'Bruker data input page'!DM1390</f>
        <v>0</v>
      </c>
      <c r="J1390" s="26">
        <f>'Bruker data input page'!DN1390</f>
        <v>0</v>
      </c>
      <c r="K1390" s="26">
        <f>'Bruker data input page'!DO1390</f>
        <v>0</v>
      </c>
      <c r="L1390" s="26">
        <f>'Bruker data input page'!DP1390</f>
        <v>0</v>
      </c>
      <c r="M1390" s="26">
        <f>'Bruker data input page'!DQ1390</f>
        <v>0</v>
      </c>
      <c r="N1390" s="26">
        <f>'Bruker data input page'!DR1390</f>
        <v>0</v>
      </c>
      <c r="O1390" s="26">
        <f>'Bruker data input page'!DS1390</f>
        <v>0</v>
      </c>
      <c r="P1390" s="21" t="str">
        <f>'Bruker data input page'!DT1390</f>
        <v/>
      </c>
      <c r="Q1390" s="21">
        <f>'Bruker data input page'!A1390</f>
        <v>157</v>
      </c>
      <c r="R1390" s="27">
        <f>'Bruker data input page'!B1390</f>
        <v>44754.669444444444</v>
      </c>
      <c r="S1390" s="22">
        <f>'Bruker data input page'!Y1390*Calibrations!H$97+Calibrations!I$97</f>
        <v>48.133628670453653</v>
      </c>
      <c r="T1390" s="23">
        <f>Calibrations!O$97*('Bruker data input page'!AK1390/0.5993)^2+Calibrations!P$97*('Bruker data input page'!AK1390/0.5993)+Calibrations!Q$97</f>
        <v>1.1122863103575888</v>
      </c>
      <c r="U1390" s="22">
        <f>Calibrations!$V$97*'Bruker data input page'!W1390^2+Calibrations!$W$97*'Bruker data input page'!W1390+Calibrations!$X$97</f>
        <v>14.47463033250966</v>
      </c>
      <c r="V1390" s="23">
        <f>('Bruker data input page'!AS1390/0.69943)*Calibrations!AC$97+Calibrations!AD$97</f>
        <v>9.6297026021157084</v>
      </c>
      <c r="W1390" s="23">
        <f>'Bruker data input page'!U1390*Calibrations!AQ$97+Calibrations!AR$97</f>
        <v>10.28805181975585</v>
      </c>
      <c r="X1390" s="23">
        <f>Calibrations!AJ$97*('Bruker data input page'!AQ1390/0.77446)^2+('Bruker data input page'!AQ1390/0.77446)*Calibrations!AK$97+Calibrations!AL$97</f>
        <v>0.15039083575201118</v>
      </c>
      <c r="Y1390" s="23">
        <f>('Bruker data input page'!AI1390/0.7147)*Calibrations!AX$97+Calibrations!AY$97</f>
        <v>11.972458222466006</v>
      </c>
      <c r="Z1390" s="23">
        <f>('Bruker data input page'!AG1390/0.8302)*Calibrations!BE$97+Calibrations!BF$97</f>
        <v>7.4152866822215446E-2</v>
      </c>
      <c r="AA1390" s="23">
        <f>((('Bruker data input page'!AA1390/0.436)^2)*Calibrations!BK$97)+(('Bruker data input page'!AA1390/0.436)*Calibrations!BL$97)+Calibrations!BM$97</f>
        <v>0.10499098326543967</v>
      </c>
      <c r="AB1390" s="24">
        <f>'Bruker data input page'!AM1390*Calibrations!BS$97*10000+Calibrations!BT$97</f>
        <v>256.07786418156672</v>
      </c>
      <c r="AC1390" s="24">
        <f>Calibrations!CA$97*('Bruker data input page'!AO1390*10000)^2+('Bruker data input page'!AO1390*10000)*Calibrations!CB$97+Calibrations!CC$97</f>
        <v>375.3436980696174</v>
      </c>
      <c r="AD1390" s="24">
        <f>'Bruker data input page'!AW1390*10000*Calibrations!CI$97+Calibrations!CJ$97</f>
        <v>84.401845693448365</v>
      </c>
      <c r="AE1390" s="24">
        <f>'Bruker data input page'!AY1390*10000*Calibrations!CP$97+Calibrations!CQ$97</f>
        <v>81.325734092111745</v>
      </c>
      <c r="AF1390" s="24">
        <f>Calibrations!$CW$97*('Bruker data input page'!BA1390*10000)^2+('Bruker data input page'!BA1390*10000)*Calibrations!$CX$97+Calibrations!$CY$97</f>
        <v>67.281049961406254</v>
      </c>
      <c r="AG1390" s="24" t="e">
        <f>'Bruker data input page'!BI1390*10000*Calibrations!DD$97+Calibrations!DE$97</f>
        <v>#VALUE!</v>
      </c>
      <c r="AH1390" s="24">
        <f>('Bruker data input page'!BK1390*10000)*Calibrations!DK$97+Calibrations!DL$97</f>
        <v>96.505894222373783</v>
      </c>
      <c r="AI1390" s="24">
        <f>Calibrations!DR$97*('Bruker data input page'!BM1390*10000)^2+('Bruker data input page'!BM1390*10000)*Calibrations!DS$97+Calibrations!DT$97</f>
        <v>25.480572934039472</v>
      </c>
      <c r="AJ1390" s="24">
        <f>Calibrations!DY$97*('Bruker data input page'!BO1390*10000)^2+Calibrations!DZ$97*('Bruker data input page'!BO1390*10000)+Calibrations!EA$97</f>
        <v>77.801035222904844</v>
      </c>
    </row>
    <row r="1391" spans="7:36">
      <c r="G1391" s="26" t="str">
        <f>'Bruker data input page'!DK1391</f>
        <v>U1559B 11R1W 6/13</v>
      </c>
      <c r="H1391" s="26" t="str">
        <f>'Bruker data input page'!DL1391</f>
        <v>Standard</v>
      </c>
      <c r="I1391" s="26">
        <f>'Bruker data input page'!DM1391</f>
        <v>0</v>
      </c>
      <c r="J1391" s="26">
        <f>'Bruker data input page'!DN1391</f>
        <v>0</v>
      </c>
      <c r="K1391" s="26">
        <f>'Bruker data input page'!DO1391</f>
        <v>0</v>
      </c>
      <c r="L1391" s="26">
        <f>'Bruker data input page'!DP1391</f>
        <v>0</v>
      </c>
      <c r="M1391" s="26">
        <f>'Bruker data input page'!DQ1391</f>
        <v>0</v>
      </c>
      <c r="N1391" s="26">
        <f>'Bruker data input page'!DR1391</f>
        <v>0</v>
      </c>
      <c r="O1391" s="26">
        <f>'Bruker data input page'!DS1391</f>
        <v>0</v>
      </c>
      <c r="P1391" s="21" t="str">
        <f>'Bruker data input page'!DT1391</f>
        <v/>
      </c>
      <c r="Q1391" s="21">
        <f>'Bruker data input page'!A1391</f>
        <v>158</v>
      </c>
      <c r="R1391" s="27">
        <f>'Bruker data input page'!B1391</f>
        <v>44754.67083333333</v>
      </c>
      <c r="S1391" s="22">
        <f>'Bruker data input page'!Y1391*Calibrations!H$97+Calibrations!I$97</f>
        <v>48.474627808823342</v>
      </c>
      <c r="T1391" s="23">
        <f>Calibrations!O$97*('Bruker data input page'!AK1391/0.5993)^2+Calibrations!P$97*('Bruker data input page'!AK1391/0.5993)+Calibrations!Q$97</f>
        <v>1.1006909325935992</v>
      </c>
      <c r="U1391" s="22">
        <f>Calibrations!$V$97*'Bruker data input page'!W1391^2+Calibrations!$W$97*'Bruker data input page'!W1391+Calibrations!$X$97</f>
        <v>14.488671539072104</v>
      </c>
      <c r="V1391" s="23">
        <f>('Bruker data input page'!AS1391/0.69943)*Calibrations!AC$97+Calibrations!AD$97</f>
        <v>9.6213553630394379</v>
      </c>
      <c r="W1391" s="23">
        <f>'Bruker data input page'!U1391*Calibrations!AQ$97+Calibrations!AR$97</f>
        <v>9.444722019397215</v>
      </c>
      <c r="X1391" s="23">
        <f>Calibrations!AJ$97*('Bruker data input page'!AQ1391/0.77446)^2+('Bruker data input page'!AQ1391/0.77446)*Calibrations!AK$97+Calibrations!AL$97</f>
        <v>0.15027135245951073</v>
      </c>
      <c r="Y1391" s="23">
        <f>('Bruker data input page'!AI1391/0.7147)*Calibrations!AX$97+Calibrations!AY$97</f>
        <v>11.986617424382882</v>
      </c>
      <c r="Z1391" s="23">
        <f>('Bruker data input page'!AG1391/0.8302)*Calibrations!BE$97+Calibrations!BF$97</f>
        <v>5.9513536485941432E-2</v>
      </c>
      <c r="AA1391" s="23">
        <f>((('Bruker data input page'!AA1391/0.436)^2)*Calibrations!BK$97)+(('Bruker data input page'!AA1391/0.436)*Calibrations!BL$97)+Calibrations!BM$97</f>
        <v>0.13491766488776946</v>
      </c>
      <c r="AB1391" s="24">
        <f>'Bruker data input page'!AM1391*Calibrations!BS$97*10000+Calibrations!BT$97</f>
        <v>260.36520143131031</v>
      </c>
      <c r="AC1391" s="24">
        <f>Calibrations!CA$97*('Bruker data input page'!AO1391*10000)^2+('Bruker data input page'!AO1391*10000)*Calibrations!CB$97+Calibrations!CC$97</f>
        <v>348.93428342240611</v>
      </c>
      <c r="AD1391" s="24">
        <f>'Bruker data input page'!AW1391*10000*Calibrations!CI$97+Calibrations!CJ$97</f>
        <v>79.459205015258206</v>
      </c>
      <c r="AE1391" s="24">
        <f>'Bruker data input page'!AY1391*10000*Calibrations!CP$97+Calibrations!CQ$97</f>
        <v>89.549424239334655</v>
      </c>
      <c r="AF1391" s="24">
        <f>Calibrations!$CW$97*('Bruker data input page'!BA1391*10000)^2+('Bruker data input page'!BA1391*10000)*Calibrations!$CX$97+Calibrations!$CY$97</f>
        <v>67.281049961406254</v>
      </c>
      <c r="AG1391" s="24" t="e">
        <f>'Bruker data input page'!BI1391*10000*Calibrations!DD$97+Calibrations!DE$97</f>
        <v>#VALUE!</v>
      </c>
      <c r="AH1391" s="24">
        <f>('Bruker data input page'!BK1391*10000)*Calibrations!DK$97+Calibrations!DL$97</f>
        <v>98.492249444534551</v>
      </c>
      <c r="AI1391" s="24">
        <f>Calibrations!DR$97*('Bruker data input page'!BM1391*10000)^2+('Bruker data input page'!BM1391*10000)*Calibrations!DS$97+Calibrations!DT$97</f>
        <v>24.418714597367938</v>
      </c>
      <c r="AJ1391" s="24">
        <f>Calibrations!DY$97*('Bruker data input page'!BO1391*10000)^2+Calibrations!DZ$97*('Bruker data input page'!BO1391*10000)+Calibrations!EA$97</f>
        <v>77.801035222904844</v>
      </c>
    </row>
    <row r="1392" spans="7:36">
      <c r="G1392" s="26" t="str">
        <f>'Bruker data input page'!DK1392</f>
        <v>U1559B 5R1W 106/112</v>
      </c>
      <c r="H1392" s="26" t="str">
        <f>'Bruker data input page'!DL1392</f>
        <v>Standard</v>
      </c>
      <c r="I1392" s="26">
        <f>'Bruker data input page'!DM1392</f>
        <v>0</v>
      </c>
      <c r="J1392" s="26">
        <f>'Bruker data input page'!DN1392</f>
        <v>0</v>
      </c>
      <c r="K1392" s="26" t="str">
        <f>'Bruker data input page'!DO1392</f>
        <v/>
      </c>
      <c r="L1392" s="26">
        <f>'Bruker data input page'!DP1392</f>
        <v>0</v>
      </c>
      <c r="M1392" s="26">
        <f>'Bruker data input page'!DQ1392</f>
        <v>0</v>
      </c>
      <c r="N1392" s="26">
        <f>'Bruker data input page'!DR1392</f>
        <v>0</v>
      </c>
      <c r="O1392" s="26">
        <f>'Bruker data input page'!DS1392</f>
        <v>0</v>
      </c>
      <c r="P1392" s="21" t="str">
        <f>'Bruker data input page'!DT1392</f>
        <v>STD</v>
      </c>
      <c r="Q1392" s="21">
        <f>'Bruker data input page'!A1392</f>
        <v>755</v>
      </c>
      <c r="R1392" s="27">
        <f>'Bruker data input page'!B1392</f>
        <v>44766.665277777778</v>
      </c>
      <c r="S1392" s="22">
        <f>'Bruker data input page'!Y1392*Calibrations!H$97+Calibrations!I$97</f>
        <v>49.168269958580233</v>
      </c>
      <c r="T1392" s="23">
        <f>Calibrations!O$97*('Bruker data input page'!AK1392/0.5993)^2+Calibrations!P$97*('Bruker data input page'!AK1392/0.5993)+Calibrations!Q$97</f>
        <v>1.1193470113786752</v>
      </c>
      <c r="U1392" s="22">
        <f>Calibrations!$V$97*'Bruker data input page'!W1392^2+Calibrations!$W$97*'Bruker data input page'!W1392+Calibrations!$X$97</f>
        <v>14.856616017306635</v>
      </c>
      <c r="V1392" s="23">
        <f>('Bruker data input page'!AS1392/0.69943)*Calibrations!AC$97+Calibrations!AD$97</f>
        <v>9.6337323037387321</v>
      </c>
      <c r="W1392" s="23">
        <f>'Bruker data input page'!U1392*Calibrations!AQ$97+Calibrations!AR$97</f>
        <v>8.8136746859789277</v>
      </c>
      <c r="X1392" s="23">
        <f>Calibrations!AJ$97*('Bruker data input page'!AQ1392/0.77446)^2+('Bruker data input page'!AQ1392/0.77446)*Calibrations!AK$97+Calibrations!AL$97</f>
        <v>0.16488102534730326</v>
      </c>
      <c r="Y1392" s="23">
        <f>('Bruker data input page'!AI1392/0.7147)*Calibrations!AX$97+Calibrations!AY$97</f>
        <v>12.679809320377736</v>
      </c>
      <c r="Z1392" s="23">
        <f>('Bruker data input page'!AG1392/0.8302)*Calibrations!BE$97+Calibrations!BF$97</f>
        <v>0.13678505331245991</v>
      </c>
      <c r="AA1392" s="23">
        <f>((('Bruker data input page'!AA1392/0.436)^2)*Calibrations!BK$97)+(('Bruker data input page'!AA1392/0.436)*Calibrations!BL$97)+Calibrations!BM$97</f>
        <v>9.0617083385420363E-2</v>
      </c>
      <c r="AB1392" s="24">
        <f>'Bruker data input page'!AM1392*Calibrations!BS$97*10000+Calibrations!BT$97</f>
        <v>264.65253868105395</v>
      </c>
      <c r="AC1392" s="24">
        <f>Calibrations!CA$97*('Bruker data input page'!AO1392*10000)^2+('Bruker data input page'!AO1392*10000)*Calibrations!CB$97+Calibrations!CC$97</f>
        <v>369.07014823012378</v>
      </c>
      <c r="AD1392" s="24">
        <f>'Bruker data input page'!AW1392*10000*Calibrations!CI$97+Calibrations!CJ$97</f>
        <v>117.02327416950342</v>
      </c>
      <c r="AE1392" s="24">
        <f>'Bruker data input page'!AY1392*10000*Calibrations!CP$97+Calibrations!CQ$97</f>
        <v>130.66787497544925</v>
      </c>
      <c r="AF1392" s="24">
        <f>Calibrations!$CW$97*('Bruker data input page'!BA1392*10000)^2+('Bruker data input page'!BA1392*10000)*Calibrations!$CX$97+Calibrations!$CY$97</f>
        <v>65.895924321780186</v>
      </c>
      <c r="AG1392" s="24" t="e">
        <f>'Bruker data input page'!BI1392*10000*Calibrations!DD$97+Calibrations!DE$97</f>
        <v>#VALUE!</v>
      </c>
      <c r="AH1392" s="24">
        <f>('Bruker data input page'!BK1392*10000)*Calibrations!DK$97+Calibrations!DL$97</f>
        <v>98.492249444534551</v>
      </c>
      <c r="AI1392" s="24">
        <f>Calibrations!DR$97*('Bruker data input page'!BM1392*10000)^2+('Bruker data input page'!BM1392*10000)*Calibrations!DS$97+Calibrations!DT$97</f>
        <v>24.418714597367938</v>
      </c>
      <c r="AJ1392" s="24">
        <f>Calibrations!DY$97*('Bruker data input page'!BO1392*10000)^2+Calibrations!DZ$97*('Bruker data input page'!BO1392*10000)+Calibrations!EA$97</f>
        <v>76.948422169601841</v>
      </c>
    </row>
    <row r="1393" spans="7:36">
      <c r="G1393" s="26" t="str">
        <f>'Bruker data input page'!DK1393</f>
        <v>U1559B 5R1W 106/112</v>
      </c>
      <c r="H1393" s="26" t="str">
        <f>'Bruker data input page'!DL1393</f>
        <v>Standard</v>
      </c>
      <c r="I1393" s="26">
        <f>'Bruker data input page'!DM1393</f>
        <v>0</v>
      </c>
      <c r="J1393" s="26">
        <f>'Bruker data input page'!DN1393</f>
        <v>0</v>
      </c>
      <c r="K1393" s="26" t="str">
        <f>'Bruker data input page'!DO1393</f>
        <v/>
      </c>
      <c r="L1393" s="26">
        <f>'Bruker data input page'!DP1393</f>
        <v>0</v>
      </c>
      <c r="M1393" s="26">
        <f>'Bruker data input page'!DQ1393</f>
        <v>0</v>
      </c>
      <c r="N1393" s="26">
        <f>'Bruker data input page'!DR1393</f>
        <v>0</v>
      </c>
      <c r="O1393" s="26">
        <f>'Bruker data input page'!DS1393</f>
        <v>0</v>
      </c>
      <c r="P1393" s="21" t="str">
        <f>'Bruker data input page'!DT1393</f>
        <v>STD</v>
      </c>
      <c r="Q1393" s="21">
        <f>'Bruker data input page'!A1393</f>
        <v>756</v>
      </c>
      <c r="R1393" s="27">
        <f>'Bruker data input page'!B1393</f>
        <v>44766.665972222225</v>
      </c>
      <c r="S1393" s="22">
        <f>'Bruker data input page'!Y1393*Calibrations!H$97+Calibrations!I$97</f>
        <v>49.421940049318657</v>
      </c>
      <c r="T1393" s="23">
        <f>Calibrations!O$97*('Bruker data input page'!AK1393/0.5993)^2+Calibrations!P$97*('Bruker data input page'!AK1393/0.5993)+Calibrations!Q$97</f>
        <v>1.1200709618054681</v>
      </c>
      <c r="U1393" s="22">
        <f>Calibrations!$V$97*'Bruker data input page'!W1393^2+Calibrations!$W$97*'Bruker data input page'!W1393+Calibrations!$X$97</f>
        <v>15.246058306556323</v>
      </c>
      <c r="V1393" s="23">
        <f>('Bruker data input page'!AS1393/0.69943)*Calibrations!AC$97+Calibrations!AD$97</f>
        <v>9.6081149148494944</v>
      </c>
      <c r="W1393" s="23">
        <f>'Bruker data input page'!U1393*Calibrations!AQ$97+Calibrations!AR$97</f>
        <v>10.531654650670998</v>
      </c>
      <c r="X1393" s="23">
        <f>Calibrations!AJ$97*('Bruker data input page'!AQ1393/0.77446)^2+('Bruker data input page'!AQ1393/0.77446)*Calibrations!AK$97+Calibrations!AL$97</f>
        <v>0.16275448898782013</v>
      </c>
      <c r="Y1393" s="23">
        <f>('Bruker data input page'!AI1393/0.7147)*Calibrations!AX$97+Calibrations!AY$97</f>
        <v>12.635200221865436</v>
      </c>
      <c r="Z1393" s="23">
        <f>('Bruker data input page'!AG1393/0.8302)*Calibrations!BE$97+Calibrations!BF$97</f>
        <v>0.14614215105317113</v>
      </c>
      <c r="AA1393" s="23">
        <f>((('Bruker data input page'!AA1393/0.436)^2)*Calibrations!BK$97)+(('Bruker data input page'!AA1393/0.436)*Calibrations!BL$97)+Calibrations!BM$97</f>
        <v>0.10423701089884578</v>
      </c>
      <c r="AB1393" s="24">
        <f>'Bruker data input page'!AM1393*Calibrations!BS$97*10000+Calibrations!BT$97</f>
        <v>242.35838498238715</v>
      </c>
      <c r="AC1393" s="24">
        <f>Calibrations!CA$97*('Bruker data input page'!AO1393*10000)^2+('Bruker data input page'!AO1393*10000)*Calibrations!CB$97+Calibrations!CC$97</f>
        <v>376.70805200888435</v>
      </c>
      <c r="AD1393" s="24">
        <f>'Bruker data input page'!AW1393*10000*Calibrations!CI$97+Calibrations!CJ$97</f>
        <v>116.03474603386537</v>
      </c>
      <c r="AE1393" s="24">
        <f>'Bruker data input page'!AY1393*10000*Calibrations!CP$97+Calibrations!CQ$97</f>
        <v>137.86360385426929</v>
      </c>
      <c r="AF1393" s="24">
        <f>Calibrations!$CW$97*('Bruker data input page'!BA1393*10000)^2+('Bruker data input page'!BA1393*10000)*Calibrations!$CX$97+Calibrations!$CY$97</f>
        <v>72.762235374685773</v>
      </c>
      <c r="AG1393" s="24" t="e">
        <f>'Bruker data input page'!BI1393*10000*Calibrations!DD$97+Calibrations!DE$97</f>
        <v>#VALUE!</v>
      </c>
      <c r="AH1393" s="24">
        <f>('Bruker data input page'!BK1393*10000)*Calibrations!DK$97+Calibrations!DL$97</f>
        <v>102.46495988885611</v>
      </c>
      <c r="AI1393" s="24">
        <f>Calibrations!DR$97*('Bruker data input page'!BM1393*10000)^2+('Bruker data input page'!BM1393*10000)*Calibrations!DS$97+Calibrations!DT$97</f>
        <v>27.603420073396141</v>
      </c>
      <c r="AJ1393" s="24">
        <f>Calibrations!DY$97*('Bruker data input page'!BO1393*10000)^2+Calibrations!DZ$97*('Bruker data input page'!BO1393*10000)+Calibrations!EA$97</f>
        <v>73.534875249883854</v>
      </c>
    </row>
    <row r="1394" spans="7:36">
      <c r="G1394" s="26" t="str">
        <f>'Bruker data input page'!DK1394</f>
        <v>U1559B 5R1W 106/112</v>
      </c>
      <c r="H1394" s="26" t="str">
        <f>'Bruker data input page'!DL1394</f>
        <v>Standard</v>
      </c>
      <c r="I1394" s="26">
        <f>'Bruker data input page'!DM1394</f>
        <v>0</v>
      </c>
      <c r="J1394" s="26">
        <f>'Bruker data input page'!DN1394</f>
        <v>0</v>
      </c>
      <c r="K1394" s="26" t="str">
        <f>'Bruker data input page'!DO1394</f>
        <v/>
      </c>
      <c r="L1394" s="26">
        <f>'Bruker data input page'!DP1394</f>
        <v>0</v>
      </c>
      <c r="M1394" s="26">
        <f>'Bruker data input page'!DQ1394</f>
        <v>0</v>
      </c>
      <c r="N1394" s="26">
        <f>'Bruker data input page'!DR1394</f>
        <v>0</v>
      </c>
      <c r="O1394" s="26">
        <f>'Bruker data input page'!DS1394</f>
        <v>0</v>
      </c>
      <c r="P1394" s="21" t="str">
        <f>'Bruker data input page'!DT1394</f>
        <v>STD</v>
      </c>
      <c r="Q1394" s="21">
        <f>'Bruker data input page'!A1394</f>
        <v>757</v>
      </c>
      <c r="R1394" s="27">
        <f>'Bruker data input page'!B1394</f>
        <v>44766.667361111111</v>
      </c>
      <c r="S1394" s="22">
        <f>'Bruker data input page'!Y1394*Calibrations!H$97+Calibrations!I$97</f>
        <v>49.163873802440968</v>
      </c>
      <c r="T1394" s="23">
        <f>Calibrations!O$97*('Bruker data input page'!AK1394/0.5993)^2+Calibrations!P$97*('Bruker data input page'!AK1394/0.5993)+Calibrations!Q$97</f>
        <v>1.1424927511185339</v>
      </c>
      <c r="U1394" s="22">
        <f>Calibrations!$V$97*'Bruker data input page'!W1394^2+Calibrations!$W$97*'Bruker data input page'!W1394+Calibrations!$X$97</f>
        <v>15.138117084530602</v>
      </c>
      <c r="V1394" s="23">
        <f>('Bruker data input page'!AS1394/0.69943)*Calibrations!AC$97+Calibrations!AD$97</f>
        <v>9.6082588327646032</v>
      </c>
      <c r="W1394" s="23">
        <f>'Bruker data input page'!U1394*Calibrations!AQ$97+Calibrations!AR$97</f>
        <v>9.5444831787243736</v>
      </c>
      <c r="X1394" s="23">
        <f>Calibrations!AJ$97*('Bruker data input page'!AQ1394/0.77446)^2+('Bruker data input page'!AQ1394/0.77446)*Calibrations!AK$97+Calibrations!AL$97</f>
        <v>0.16488102534730326</v>
      </c>
      <c r="Y1394" s="23">
        <f>('Bruker data input page'!AI1394/0.7147)*Calibrations!AX$97+Calibrations!AY$97</f>
        <v>12.657124147414144</v>
      </c>
      <c r="Z1394" s="23">
        <f>('Bruker data input page'!AG1394/0.8302)*Calibrations!BE$97+Calibrations!BF$97</f>
        <v>0.13316295096121686</v>
      </c>
      <c r="AA1394" s="23">
        <f>((('Bruker data input page'!AA1394/0.436)^2)*Calibrations!BK$97)+(('Bruker data input page'!AA1394/0.436)*Calibrations!BL$97)+Calibrations!BM$97</f>
        <v>8.8718170128788965E-2</v>
      </c>
      <c r="AB1394" s="24">
        <f>'Bruker data input page'!AM1394*Calibrations!BS$97*10000+Calibrations!BT$97</f>
        <v>296.37883432915669</v>
      </c>
      <c r="AC1394" s="24">
        <f>Calibrations!CA$97*('Bruker data input page'!AO1394*10000)^2+('Bruker data input page'!AO1394*10000)*Calibrations!CB$97+Calibrations!CC$97</f>
        <v>399.41537917528126</v>
      </c>
      <c r="AD1394" s="24">
        <f>'Bruker data input page'!AW1394*10000*Calibrations!CI$97+Calibrations!CJ$97</f>
        <v>124.93149925460766</v>
      </c>
      <c r="AE1394" s="24">
        <f>'Bruker data input page'!AY1394*10000*Calibrations!CP$97+Calibrations!CQ$97</f>
        <v>141.97544892788073</v>
      </c>
      <c r="AF1394" s="24">
        <f>Calibrations!$CW$97*('Bruker data input page'!BA1394*10000)^2+('Bruker data input page'!BA1394*10000)*Calibrations!$CX$97+Calibrations!$CY$97</f>
        <v>72.762235374685773</v>
      </c>
      <c r="AG1394" s="24" t="e">
        <f>'Bruker data input page'!BI1394*10000*Calibrations!DD$97+Calibrations!DE$97</f>
        <v>#VALUE!</v>
      </c>
      <c r="AH1394" s="24">
        <f>('Bruker data input page'!BK1394*10000)*Calibrations!DK$97+Calibrations!DL$97</f>
        <v>98.492249444534551</v>
      </c>
      <c r="AI1394" s="24">
        <f>Calibrations!DR$97*('Bruker data input page'!BM1394*10000)^2+('Bruker data input page'!BM1394*10000)*Calibrations!DS$97+Calibrations!DT$97</f>
        <v>26.542141426048879</v>
      </c>
      <c r="AJ1394" s="24">
        <f>Calibrations!DY$97*('Bruker data input page'!BO1394*10000)^2+Calibrations!DZ$97*('Bruker data input page'!BO1394*10000)+Calibrations!EA$97</f>
        <v>76.948422169601841</v>
      </c>
    </row>
    <row r="1395" spans="7:36">
      <c r="G1395" s="26" t="str">
        <f>'Bruker data input page'!DK1395</f>
        <v>393 U1559B 11R1W 6/13</v>
      </c>
      <c r="H1395" s="26" t="str">
        <f>'Bruker data input page'!DL1395</f>
        <v>Standard</v>
      </c>
      <c r="I1395" s="26">
        <f>'Bruker data input page'!DM1395</f>
        <v>0</v>
      </c>
      <c r="J1395" s="26">
        <f>'Bruker data input page'!DN1395</f>
        <v>0</v>
      </c>
      <c r="K1395" s="26">
        <f>'Bruker data input page'!DO1395</f>
        <v>0</v>
      </c>
      <c r="L1395" s="26">
        <f>'Bruker data input page'!DP1395</f>
        <v>0</v>
      </c>
      <c r="M1395" s="26">
        <f>'Bruker data input page'!DQ1395</f>
        <v>0</v>
      </c>
      <c r="N1395" s="26">
        <f>'Bruker data input page'!DR1395</f>
        <v>0</v>
      </c>
      <c r="O1395" s="26" t="str">
        <f>'Bruker data input page'!DS1395</f>
        <v/>
      </c>
      <c r="P1395" s="21" t="str">
        <f>'Bruker data input page'!DT1395</f>
        <v>std powder mount</v>
      </c>
      <c r="Q1395" s="21">
        <f>'Bruker data input page'!A1395</f>
        <v>69</v>
      </c>
      <c r="R1395" s="27">
        <f>'Bruker data input page'!B1395</f>
        <v>44746.686805555553</v>
      </c>
      <c r="S1395" s="22">
        <f>'Bruker data input page'!Y1395*Calibrations!H$97+Calibrations!I$97</f>
        <v>49.482179269929603</v>
      </c>
      <c r="T1395" s="23">
        <f>Calibrations!O$97*('Bruker data input page'!AK1395/0.5993)^2+Calibrations!P$97*('Bruker data input page'!AK1395/0.5993)+Calibrations!Q$97</f>
        <v>1.112105214640057</v>
      </c>
      <c r="U1395" s="22">
        <f>Calibrations!$V$97*'Bruker data input page'!W1395^2+Calibrations!$W$97*'Bruker data input page'!W1395+Calibrations!$X$97</f>
        <v>14.994895039449814</v>
      </c>
      <c r="V1395" s="23">
        <f>('Bruker data input page'!AS1395/0.69943)*Calibrations!AC$97+Calibrations!AD$97</f>
        <v>9.5518430100422282</v>
      </c>
      <c r="W1395" s="23">
        <f>'Bruker data input page'!U1395*Calibrations!AQ$97+Calibrations!AR$97</f>
        <v>9.5980371344096866</v>
      </c>
      <c r="X1395" s="23">
        <f>Calibrations!AJ$97*('Bruker data input page'!AQ1395/0.77446)^2+('Bruker data input page'!AQ1395/0.77446)*Calibrations!AK$97+Calibrations!AL$97</f>
        <v>0.14858702628228537</v>
      </c>
      <c r="Y1395" s="23">
        <f>('Bruker data input page'!AI1395/0.7147)*Calibrations!AX$97+Calibrations!AY$97</f>
        <v>11.998492884055096</v>
      </c>
      <c r="Z1395" s="23">
        <f>('Bruker data input page'!AG1395/0.8302)*Calibrations!BE$97+Calibrations!BF$97</f>
        <v>6.2381034180675518E-2</v>
      </c>
      <c r="AA1395" s="23">
        <f>((('Bruker data input page'!AA1395/0.436)^2)*Calibrations!BK$97)+(('Bruker data input page'!AA1395/0.436)*Calibrations!BL$97)+Calibrations!BM$97</f>
        <v>0.11813965884414847</v>
      </c>
      <c r="AB1395" s="24">
        <f>'Bruker data input page'!AM1395*Calibrations!BS$97*10000+Calibrations!BT$97</f>
        <v>276.6570829803361</v>
      </c>
      <c r="AC1395" s="24">
        <f>Calibrations!CA$97*('Bruker data input page'!AO1395*10000)^2+('Bruker data input page'!AO1395*10000)*Calibrations!CB$97+Calibrations!CC$97</f>
        <v>301.81429034242808</v>
      </c>
      <c r="AD1395" s="24">
        <f>'Bruker data input page'!AW1395*10000*Calibrations!CI$97+Calibrations!CJ$97</f>
        <v>74.516564337068061</v>
      </c>
      <c r="AE1395" s="24">
        <f>'Bruker data input page'!AY1395*10000*Calibrations!CP$97+Calibrations!CQ$97</f>
        <v>83.381656628917469</v>
      </c>
      <c r="AF1395" s="24">
        <f>Calibrations!$CW$97*('Bruker data input page'!BA1395*10000)^2+('Bruker data input page'!BA1395*10000)*Calibrations!$CX$97+Calibrations!$CY$97</f>
        <v>70.033506097090964</v>
      </c>
      <c r="AG1395" s="24" t="e">
        <f>'Bruker data input page'!BI1395*10000*Calibrations!DD$97+Calibrations!DE$97</f>
        <v>#VALUE!</v>
      </c>
      <c r="AH1395" s="24">
        <f>('Bruker data input page'!BK1395*10000)*Calibrations!DK$97+Calibrations!DL$97</f>
        <v>91.540006166971807</v>
      </c>
      <c r="AI1395" s="24">
        <f>Calibrations!DR$97*('Bruker data input page'!BM1395*10000)^2+('Bruker data input page'!BM1395*10000)*Calibrations!DS$97+Calibrations!DT$97</f>
        <v>24.418714597367938</v>
      </c>
      <c r="AJ1395" s="24">
        <f>Calibrations!DY$97*('Bruker data input page'!BO1395*10000)^2+Calibrations!DZ$97*('Bruker data input page'!BO1395*10000)+Calibrations!EA$97</f>
        <v>69.260978510598108</v>
      </c>
    </row>
    <row r="1396" spans="7:36">
      <c r="G1396" s="26" t="str">
        <f>'Bruker data input page'!DK1396</f>
        <v>393 U1559B 11R1W 6/13</v>
      </c>
      <c r="H1396" s="26" t="str">
        <f>'Bruker data input page'!DL1396</f>
        <v>Standard</v>
      </c>
      <c r="I1396" s="26">
        <f>'Bruker data input page'!DM1396</f>
        <v>0</v>
      </c>
      <c r="J1396" s="26">
        <f>'Bruker data input page'!DN1396</f>
        <v>0</v>
      </c>
      <c r="K1396" s="26">
        <f>'Bruker data input page'!DO1396</f>
        <v>0</v>
      </c>
      <c r="L1396" s="26">
        <f>'Bruker data input page'!DP1396</f>
        <v>0</v>
      </c>
      <c r="M1396" s="26">
        <f>'Bruker data input page'!DQ1396</f>
        <v>0</v>
      </c>
      <c r="N1396" s="26">
        <f>'Bruker data input page'!DR1396</f>
        <v>0</v>
      </c>
      <c r="O1396" s="26" t="str">
        <f>'Bruker data input page'!DS1396</f>
        <v/>
      </c>
      <c r="P1396" s="21" t="str">
        <f>'Bruker data input page'!DT1396</f>
        <v>std powder mount</v>
      </c>
      <c r="Q1396" s="21">
        <f>'Bruker data input page'!A1396</f>
        <v>70</v>
      </c>
      <c r="R1396" s="27">
        <f>'Bruker data input page'!B1396</f>
        <v>44746.6875</v>
      </c>
      <c r="S1396" s="22">
        <f>'Bruker data input page'!Y1396*Calibrations!H$97+Calibrations!I$97</f>
        <v>49.744641672946557</v>
      </c>
      <c r="T1396" s="23">
        <f>Calibrations!O$97*('Bruker data input page'!AK1396/0.5993)^2+Calibrations!P$97*('Bruker data input page'!AK1396/0.5993)+Calibrations!Q$97</f>
        <v>1.1048592497729091</v>
      </c>
      <c r="U1396" s="22">
        <f>Calibrations!$V$97*'Bruker data input page'!W1396^2+Calibrations!$W$97*'Bruker data input page'!W1396+Calibrations!$X$97</f>
        <v>15.118498407102255</v>
      </c>
      <c r="V1396" s="23">
        <f>('Bruker data input page'!AS1396/0.69943)*Calibrations!AC$97+Calibrations!AD$97</f>
        <v>9.5645077865717418</v>
      </c>
      <c r="W1396" s="23">
        <f>'Bruker data input page'!U1396*Calibrations!AQ$97+Calibrations!AR$97</f>
        <v>11.14104839911905</v>
      </c>
      <c r="X1396" s="23">
        <f>Calibrations!AJ$97*('Bruker data input page'!AQ1396/0.77446)^2+('Bruker data input page'!AQ1396/0.77446)*Calibrations!AK$97+Calibrations!AL$97</f>
        <v>0.1500320555864465</v>
      </c>
      <c r="Y1396" s="23">
        <f>('Bruker data input page'!AI1396/0.7147)*Calibrations!AX$97+Calibrations!AY$97</f>
        <v>11.936222845517452</v>
      </c>
      <c r="Z1396" s="23">
        <f>('Bruker data input page'!AG1396/0.8302)*Calibrations!BE$97+Calibrations!BF$97</f>
        <v>6.9323397020558036E-2</v>
      </c>
      <c r="AA1396" s="23">
        <f>((('Bruker data input page'!AA1396/0.436)^2)*Calibrations!BK$97)+(('Bruker data input page'!AA1396/0.436)*Calibrations!BL$97)+Calibrations!BM$97</f>
        <v>0.12001096140378122</v>
      </c>
      <c r="AB1396" s="24">
        <f>'Bruker data input page'!AM1396*Calibrations!BS$97*10000+Calibrations!BT$97</f>
        <v>252.64799438177181</v>
      </c>
      <c r="AC1396" s="24">
        <f>Calibrations!CA$97*('Bruker data input page'!AO1396*10000)^2+('Bruker data input page'!AO1396*10000)*Calibrations!CB$97+Calibrations!CC$97</f>
        <v>350.49348407118953</v>
      </c>
      <c r="AD1396" s="24">
        <f>'Bruker data input page'!AW1396*10000*Calibrations!CI$97+Calibrations!CJ$97</f>
        <v>84.401845693448365</v>
      </c>
      <c r="AE1396" s="24">
        <f>'Bruker data input page'!AY1396*10000*Calibrations!CP$97+Calibrations!CQ$97</f>
        <v>86.465540434126069</v>
      </c>
      <c r="AF1396" s="24">
        <f>Calibrations!$CW$97*('Bruker data input page'!BA1396*10000)^2+('Bruker data input page'!BA1396*10000)*Calibrations!$CX$97+Calibrations!$CY$97</f>
        <v>57.460604479051938</v>
      </c>
      <c r="AG1396" s="24" t="e">
        <f>'Bruker data input page'!BI1396*10000*Calibrations!DD$97+Calibrations!DE$97</f>
        <v>#VALUE!</v>
      </c>
      <c r="AH1396" s="24">
        <f>('Bruker data input page'!BK1396*10000)*Calibrations!DK$97+Calibrations!DL$97</f>
        <v>95.512716611293371</v>
      </c>
      <c r="AI1396" s="24">
        <f>Calibrations!DR$97*('Bruker data input page'!BM1396*10000)^2+('Bruker data input page'!BM1396*10000)*Calibrations!DS$97+Calibrations!DT$97</f>
        <v>27.603420073396141</v>
      </c>
      <c r="AJ1396" s="24">
        <f>Calibrations!DY$97*('Bruker data input page'!BO1396*10000)^2+Calibrations!DZ$97*('Bruker data input page'!BO1396*10000)+Calibrations!EA$97</f>
        <v>72.680714843327877</v>
      </c>
    </row>
    <row r="1397" spans="7:36">
      <c r="G1397" s="26" t="str">
        <f>'Bruker data input page'!DK1397</f>
        <v>393 U1559B 11R1W 6/13</v>
      </c>
      <c r="H1397" s="26" t="str">
        <f>'Bruker data input page'!DL1397</f>
        <v>Standard</v>
      </c>
      <c r="I1397" s="26">
        <f>'Bruker data input page'!DM1397</f>
        <v>0</v>
      </c>
      <c r="J1397" s="26">
        <f>'Bruker data input page'!DN1397</f>
        <v>0</v>
      </c>
      <c r="K1397" s="26">
        <f>'Bruker data input page'!DO1397</f>
        <v>0</v>
      </c>
      <c r="L1397" s="26">
        <f>'Bruker data input page'!DP1397</f>
        <v>0</v>
      </c>
      <c r="M1397" s="26">
        <f>'Bruker data input page'!DQ1397</f>
        <v>0</v>
      </c>
      <c r="N1397" s="26">
        <f>'Bruker data input page'!DR1397</f>
        <v>0</v>
      </c>
      <c r="O1397" s="26" t="str">
        <f>'Bruker data input page'!DS1397</f>
        <v/>
      </c>
      <c r="P1397" s="21" t="str">
        <f>'Bruker data input page'!DT1397</f>
        <v>std powder mount</v>
      </c>
      <c r="Q1397" s="21">
        <f>'Bruker data input page'!A1397</f>
        <v>71</v>
      </c>
      <c r="R1397" s="27">
        <f>'Bruker data input page'!B1397</f>
        <v>44746.688888888886</v>
      </c>
      <c r="S1397" s="22">
        <f>'Bruker data input page'!Y1397*Calibrations!H$97+Calibrations!I$97</f>
        <v>49.792286500293685</v>
      </c>
      <c r="T1397" s="23">
        <f>Calibrations!O$97*('Bruker data input page'!AK1397/0.5993)^2+Calibrations!P$97*('Bruker data input page'!AK1397/0.5993)+Calibrations!Q$97</f>
        <v>1.1126484939774117</v>
      </c>
      <c r="U1397" s="22">
        <f>Calibrations!$V$97*'Bruker data input page'!W1397^2+Calibrations!$W$97*'Bruker data input page'!W1397+Calibrations!$X$97</f>
        <v>14.971979127735487</v>
      </c>
      <c r="V1397" s="23">
        <f>('Bruker data input page'!AS1397/0.69943)*Calibrations!AC$97+Calibrations!AD$97</f>
        <v>9.5889738321401179</v>
      </c>
      <c r="W1397" s="23">
        <f>'Bruker data input page'!U1397*Calibrations!AQ$97+Calibrations!AR$97</f>
        <v>10.619429004032487</v>
      </c>
      <c r="X1397" s="23">
        <f>Calibrations!AJ$97*('Bruker data input page'!AQ1397/0.77446)^2+('Bruker data input page'!AQ1397/0.77446)*Calibrations!AK$97+Calibrations!AL$97</f>
        <v>0.15157961339585252</v>
      </c>
      <c r="Y1397" s="23">
        <f>('Bruker data input page'!AI1397/0.7147)*Calibrations!AX$97+Calibrations!AY$97</f>
        <v>11.977482455404253</v>
      </c>
      <c r="Z1397" s="23">
        <f>('Bruker data input page'!AG1397/0.8302)*Calibrations!BE$97+Calibrations!BF$97</f>
        <v>6.8719713295350857E-2</v>
      </c>
      <c r="AA1397" s="23">
        <f>((('Bruker data input page'!AA1397/0.436)^2)*Calibrations!BK$97)+(('Bruker data input page'!AA1397/0.436)*Calibrations!BL$97)+Calibrations!BM$97</f>
        <v>0.10649807843871968</v>
      </c>
      <c r="AB1397" s="24">
        <f>'Bruker data input page'!AM1397*Calibrations!BS$97*10000+Calibrations!BT$97</f>
        <v>254.36292928166927</v>
      </c>
      <c r="AC1397" s="24">
        <f>Calibrations!CA$97*('Bruker data input page'!AO1397*10000)^2+('Bruker data input page'!AO1397*10000)*Calibrations!CB$97+Calibrations!CC$97</f>
        <v>376.02722814140031</v>
      </c>
      <c r="AD1397" s="24">
        <f>'Bruker data input page'!AW1397*10000*Calibrations!CI$97+Calibrations!CJ$97</f>
        <v>69.573923658877888</v>
      </c>
      <c r="AE1397" s="24">
        <f>'Bruker data input page'!AY1397*10000*Calibrations!CP$97+Calibrations!CQ$97</f>
        <v>85.437579165723207</v>
      </c>
      <c r="AF1397" s="24">
        <f>Calibrations!$CW$97*('Bruker data input page'!BA1397*10000)^2+('Bruker data input page'!BA1397*10000)*Calibrations!$CX$97+Calibrations!$CY$97</f>
        <v>64.504866967631671</v>
      </c>
      <c r="AG1397" s="24" t="e">
        <f>'Bruker data input page'!BI1397*10000*Calibrations!DD$97+Calibrations!DE$97</f>
        <v>#VALUE!</v>
      </c>
      <c r="AH1397" s="24">
        <f>('Bruker data input page'!BK1397*10000)*Calibrations!DK$97+Calibrations!DL$97</f>
        <v>94.519539000212987</v>
      </c>
      <c r="AI1397" s="24">
        <f>Calibrations!DR$97*('Bruker data input page'!BM1397*10000)^2+('Bruker data input page'!BM1397*10000)*Calibrations!DS$97+Calibrations!DT$97</f>
        <v>24.418714597367938</v>
      </c>
      <c r="AJ1397" s="24">
        <f>Calibrations!DY$97*('Bruker data input page'!BO1397*10000)^2+Calibrations!DZ$97*('Bruker data input page'!BO1397*10000)+Calibrations!EA$97</f>
        <v>69.260978510598108</v>
      </c>
    </row>
    <row r="1398" spans="7:36">
      <c r="G1398" s="26" t="str">
        <f>'Bruker data input page'!DK1398</f>
        <v>U1559B 11R1W 6/13</v>
      </c>
      <c r="H1398" s="26" t="str">
        <f>'Bruker data input page'!DL1398</f>
        <v>Standard</v>
      </c>
      <c r="I1398" s="26">
        <f>'Bruker data input page'!DM1398</f>
        <v>0</v>
      </c>
      <c r="J1398" s="26">
        <f>'Bruker data input page'!DN1398</f>
        <v>0</v>
      </c>
      <c r="K1398" s="26" t="str">
        <f>'Bruker data input page'!DO1398</f>
        <v/>
      </c>
      <c r="L1398" s="26">
        <f>'Bruker data input page'!DP1398</f>
        <v>0</v>
      </c>
      <c r="M1398" s="26">
        <f>'Bruker data input page'!DQ1398</f>
        <v>0</v>
      </c>
      <c r="N1398" s="26">
        <f>'Bruker data input page'!DR1398</f>
        <v>0</v>
      </c>
      <c r="O1398" s="26">
        <f>'Bruker data input page'!DS1398</f>
        <v>0</v>
      </c>
      <c r="P1398" s="21" t="str">
        <f>'Bruker data input page'!DT1398</f>
        <v>STD</v>
      </c>
      <c r="Q1398" s="21">
        <f>'Bruker data input page'!A1398</f>
        <v>758</v>
      </c>
      <c r="R1398" s="27">
        <f>'Bruker data input page'!B1398</f>
        <v>44766.669444444444</v>
      </c>
      <c r="S1398" s="22">
        <f>'Bruker data input page'!Y1398*Calibrations!H$97+Calibrations!I$97</f>
        <v>51.015249612223727</v>
      </c>
      <c r="T1398" s="23">
        <f>Calibrations!O$97*('Bruker data input page'!AK1398/0.5993)^2+Calibrations!P$97*('Bruker data input page'!AK1398/0.5993)+Calibrations!Q$97</f>
        <v>1.1334565264392971</v>
      </c>
      <c r="U1398" s="22">
        <f>Calibrations!$V$97*'Bruker data input page'!W1398^2+Calibrations!$W$97*'Bruker data input page'!W1398+Calibrations!$X$97</f>
        <v>15.594096599176627</v>
      </c>
      <c r="V1398" s="23">
        <f>('Bruker data input page'!AS1398/0.69943)*Calibrations!AC$97+Calibrations!AD$97</f>
        <v>9.8113270109821205</v>
      </c>
      <c r="W1398" s="23">
        <f>'Bruker data input page'!U1398*Calibrations!AQ$97+Calibrations!AR$97</f>
        <v>11.037613863770158</v>
      </c>
      <c r="X1398" s="23">
        <f>Calibrations!AJ$97*('Bruker data input page'!AQ1398/0.77446)^2+('Bruker data input page'!AQ1398/0.77446)*Calibrations!AK$97+Calibrations!AL$97</f>
        <v>0.14931152266274644</v>
      </c>
      <c r="Y1398" s="23">
        <f>('Bruker data input page'!AI1398/0.7147)*Calibrations!AX$97+Calibrations!AY$97</f>
        <v>12.229303100248419</v>
      </c>
      <c r="Z1398" s="23">
        <f>('Bruker data input page'!AG1398/0.8302)*Calibrations!BE$97+Calibrations!BF$97</f>
        <v>6.705958305103113E-2</v>
      </c>
      <c r="AA1398" s="23">
        <f>((('Bruker data input page'!AA1398/0.436)^2)*Calibrations!BK$97)+(('Bruker data input page'!AA1398/0.436)*Calibrations!BL$97)+Calibrations!BM$97</f>
        <v>5.770919060816522E-2</v>
      </c>
      <c r="AB1398" s="24">
        <f>'Bruker data input page'!AM1398*Calibrations!BS$97*10000+Calibrations!BT$97</f>
        <v>369.26356757479823</v>
      </c>
      <c r="AC1398" s="24">
        <f>Calibrations!CA$97*('Bruker data input page'!AO1398*10000)^2+('Bruker data input page'!AO1398*10000)*Calibrations!CB$97+Calibrations!CC$97</f>
        <v>355.1061371143677</v>
      </c>
      <c r="AD1398" s="24">
        <f>'Bruker data input page'!AW1398*10000*Calibrations!CI$97+Calibrations!CJ$97</f>
        <v>83.413317557810331</v>
      </c>
      <c r="AE1398" s="24">
        <f>'Bruker data input page'!AY1398*10000*Calibrations!CP$97+Calibrations!CQ$97</f>
        <v>93.661269312946104</v>
      </c>
      <c r="AF1398" s="24">
        <f>Calibrations!$CW$97*('Bruker data input page'!BA1398*10000)^2+('Bruker data input page'!BA1398*10000)*Calibrations!$CX$97+Calibrations!$CY$97</f>
        <v>65.895924321780186</v>
      </c>
      <c r="AG1398" s="24" t="e">
        <f>'Bruker data input page'!BI1398*10000*Calibrations!DD$97+Calibrations!DE$97</f>
        <v>#VALUE!</v>
      </c>
      <c r="AH1398" s="24">
        <f>('Bruker data input page'!BK1398*10000)*Calibrations!DK$97+Calibrations!DL$97</f>
        <v>98.492249444534551</v>
      </c>
      <c r="AI1398" s="24">
        <f>Calibrations!DR$97*('Bruker data input page'!BM1398*10000)^2+('Bruker data input page'!BM1398*10000)*Calibrations!DS$97+Calibrations!DT$97</f>
        <v>26.542141426048879</v>
      </c>
      <c r="AJ1398" s="24">
        <f>Calibrations!DY$97*('Bruker data input page'!BO1398*10000)^2+Calibrations!DZ$97*('Bruker data input page'!BO1398*10000)+Calibrations!EA$97</f>
        <v>74.388726185789224</v>
      </c>
    </row>
    <row r="1399" spans="7:36">
      <c r="G1399" s="26" t="str">
        <f>'Bruker data input page'!DK1399</f>
        <v>U1559B 11R1W 6/13</v>
      </c>
      <c r="H1399" s="26" t="str">
        <f>'Bruker data input page'!DL1399</f>
        <v>Standard</v>
      </c>
      <c r="I1399" s="26">
        <f>'Bruker data input page'!DM1399</f>
        <v>0</v>
      </c>
      <c r="J1399" s="26">
        <f>'Bruker data input page'!DN1399</f>
        <v>0</v>
      </c>
      <c r="K1399" s="26" t="str">
        <f>'Bruker data input page'!DO1399</f>
        <v/>
      </c>
      <c r="L1399" s="26">
        <f>'Bruker data input page'!DP1399</f>
        <v>0</v>
      </c>
      <c r="M1399" s="26">
        <f>'Bruker data input page'!DQ1399</f>
        <v>0</v>
      </c>
      <c r="N1399" s="26">
        <f>'Bruker data input page'!DR1399</f>
        <v>0</v>
      </c>
      <c r="O1399" s="26">
        <f>'Bruker data input page'!DS1399</f>
        <v>0</v>
      </c>
      <c r="P1399" s="21" t="str">
        <f>'Bruker data input page'!DT1399</f>
        <v>STD</v>
      </c>
      <c r="Q1399" s="21">
        <f>'Bruker data input page'!A1399</f>
        <v>759</v>
      </c>
      <c r="R1399" s="27">
        <f>'Bruker data input page'!B1399</f>
        <v>44766.67083333333</v>
      </c>
      <c r="S1399" s="22">
        <f>'Bruker data input page'!Y1399*Calibrations!H$97+Calibrations!I$97</f>
        <v>50.609852727165404</v>
      </c>
      <c r="T1399" s="23">
        <f>Calibrations!O$97*('Bruker data input page'!AK1399/0.5993)^2+Calibrations!P$97*('Bruker data input page'!AK1399/0.5993)+Calibrations!Q$97</f>
        <v>1.1388790427709385</v>
      </c>
      <c r="U1399" s="22">
        <f>Calibrations!$V$97*'Bruker data input page'!W1399^2+Calibrations!$W$97*'Bruker data input page'!W1399+Calibrations!$X$97</f>
        <v>15.539943711188883</v>
      </c>
      <c r="V1399" s="23">
        <f>('Bruker data input page'!AS1399/0.69943)*Calibrations!AC$97+Calibrations!AD$97</f>
        <v>9.8146371230296054</v>
      </c>
      <c r="W1399" s="23">
        <f>'Bruker data input page'!U1399*Calibrations!AQ$97+Calibrations!AR$97</f>
        <v>9.2885068706833742</v>
      </c>
      <c r="X1399" s="23">
        <f>Calibrations!AJ$97*('Bruker data input page'!AQ1399/0.77446)^2+('Bruker data input page'!AQ1399/0.77446)*Calibrations!AK$97+Calibrations!AL$97</f>
        <v>0.15193409981659267</v>
      </c>
      <c r="Y1399" s="23">
        <f>('Bruker data input page'!AI1399/0.7147)*Calibrations!AX$97+Calibrations!AY$97</f>
        <v>12.29385688103072</v>
      </c>
      <c r="Z1399" s="23">
        <f>('Bruker data input page'!AG1399/0.8302)*Calibrations!BE$97+Calibrations!BF$97</f>
        <v>7.4907471478724397E-2</v>
      </c>
      <c r="AA1399" s="23">
        <f>((('Bruker data input page'!AA1399/0.436)^2)*Calibrations!BK$97)+(('Bruker data input page'!AA1399/0.436)*Calibrations!BL$97)+Calibrations!BM$97</f>
        <v>7.5758621798797957E-2</v>
      </c>
      <c r="AB1399" s="24">
        <f>'Bruker data input page'!AM1399*Calibrations!BS$97*10000+Calibrations!BT$97</f>
        <v>227.78143833325885</v>
      </c>
      <c r="AC1399" s="24">
        <f>Calibrations!CA$97*('Bruker data input page'!AO1399*10000)^2+('Bruker data input page'!AO1399*10000)*Calibrations!CB$97+Calibrations!CC$97</f>
        <v>360.36443336914488</v>
      </c>
      <c r="AD1399" s="24">
        <f>'Bruker data input page'!AW1399*10000*Calibrations!CI$97+Calibrations!CJ$97</f>
        <v>80.447733150896241</v>
      </c>
      <c r="AE1399" s="24">
        <f>'Bruker data input page'!AY1399*10000*Calibrations!CP$97+Calibrations!CQ$97</f>
        <v>87.493501702528931</v>
      </c>
      <c r="AF1399" s="24">
        <f>Calibrations!$CW$97*('Bruker data input page'!BA1399*10000)^2+('Bruker data input page'!BA1399*10000)*Calibrations!$CX$97+Calibrations!$CY$97</f>
        <v>65.895924321780186</v>
      </c>
      <c r="AG1399" s="24" t="e">
        <f>'Bruker data input page'!BI1399*10000*Calibrations!DD$97+Calibrations!DE$97</f>
        <v>#VALUE!</v>
      </c>
      <c r="AH1399" s="24">
        <f>('Bruker data input page'!BK1399*10000)*Calibrations!DK$97+Calibrations!DL$97</f>
        <v>100.47860466669533</v>
      </c>
      <c r="AI1399" s="24">
        <f>Calibrations!DR$97*('Bruker data input page'!BM1399*10000)^2+('Bruker data input page'!BM1399*10000)*Calibrations!DS$97+Calibrations!DT$97</f>
        <v>26.542141426048879</v>
      </c>
      <c r="AJ1399" s="24">
        <f>Calibrations!DY$97*('Bruker data input page'!BO1399*10000)^2+Calibrations!DZ$97*('Bruker data input page'!BO1399*10000)+Calibrations!EA$97</f>
        <v>74.388726185789224</v>
      </c>
    </row>
    <row r="1400" spans="7:36">
      <c r="G1400" s="26" t="str">
        <f>'Bruker data input page'!DK1400</f>
        <v>U1559B 11R1W 6/13</v>
      </c>
      <c r="H1400" s="26" t="str">
        <f>'Bruker data input page'!DL1400</f>
        <v>Standard</v>
      </c>
      <c r="I1400" s="26">
        <f>'Bruker data input page'!DM1400</f>
        <v>0</v>
      </c>
      <c r="J1400" s="26">
        <f>'Bruker data input page'!DN1400</f>
        <v>0</v>
      </c>
      <c r="K1400" s="26" t="str">
        <f>'Bruker data input page'!DO1400</f>
        <v/>
      </c>
      <c r="L1400" s="26">
        <f>'Bruker data input page'!DP1400</f>
        <v>0</v>
      </c>
      <c r="M1400" s="26">
        <f>'Bruker data input page'!DQ1400</f>
        <v>0</v>
      </c>
      <c r="N1400" s="26">
        <f>'Bruker data input page'!DR1400</f>
        <v>0</v>
      </c>
      <c r="O1400" s="26">
        <f>'Bruker data input page'!DS1400</f>
        <v>0</v>
      </c>
      <c r="P1400" s="21" t="str">
        <f>'Bruker data input page'!DT1400</f>
        <v>STD</v>
      </c>
      <c r="Q1400" s="21">
        <f>'Bruker data input page'!A1400</f>
        <v>760</v>
      </c>
      <c r="R1400" s="27">
        <f>'Bruker data input page'!B1400</f>
        <v>44766.671527777777</v>
      </c>
      <c r="S1400" s="22">
        <f>'Bruker data input page'!Y1400*Calibrations!H$97+Calibrations!I$97</f>
        <v>50.59809003911711</v>
      </c>
      <c r="T1400" s="23">
        <f>Calibrations!O$97*('Bruker data input page'!AK1400/0.5993)^2+Calibrations!P$97*('Bruker data input page'!AK1400/0.5993)+Calibrations!Q$97</f>
        <v>1.1412280717280305</v>
      </c>
      <c r="U1400" s="22">
        <f>Calibrations!$V$97*'Bruker data input page'!W1400^2+Calibrations!$W$97*'Bruker data input page'!W1400+Calibrations!$X$97</f>
        <v>15.797142010689978</v>
      </c>
      <c r="V1400" s="23">
        <f>('Bruker data input page'!AS1400/0.69943)*Calibrations!AC$97+Calibrations!AD$97</f>
        <v>9.7908906670367717</v>
      </c>
      <c r="W1400" s="23">
        <f>'Bruker data input page'!U1400*Calibrations!AQ$97+Calibrations!AR$97</f>
        <v>9.536943091100806</v>
      </c>
      <c r="X1400" s="23">
        <f>Calibrations!AJ$97*('Bruker data input page'!AQ1400/0.77446)^2+('Bruker data input page'!AQ1400/0.77446)*Calibrations!AK$97+Calibrations!AL$97</f>
        <v>0.1511054234905696</v>
      </c>
      <c r="Y1400" s="23">
        <f>('Bruker data input page'!AI1400/0.7147)*Calibrations!AX$97+Calibrations!AY$97</f>
        <v>12.239960564056815</v>
      </c>
      <c r="Z1400" s="23">
        <f>('Bruker data input page'!AG1400/0.8302)*Calibrations!BE$97+Calibrations!BF$97</f>
        <v>6.9323397020558036E-2</v>
      </c>
      <c r="AA1400" s="23">
        <f>((('Bruker data input page'!AA1400/0.436)^2)*Calibrations!BK$97)+(('Bruker data input page'!AA1400/0.436)*Calibrations!BL$97)+Calibrations!BM$97</f>
        <v>9.6681711967933667E-2</v>
      </c>
      <c r="AB1400" s="24">
        <f>'Bruker data input page'!AM1400*Calibrations!BS$97*10000+Calibrations!BT$97</f>
        <v>313.52818332813115</v>
      </c>
      <c r="AC1400" s="24">
        <f>Calibrations!CA$97*('Bruker data input page'!AO1400*10000)^2+('Bruker data input page'!AO1400*10000)*Calibrations!CB$97+Calibrations!CC$97</f>
        <v>394.6724013531076</v>
      </c>
      <c r="AD1400" s="24">
        <f>'Bruker data input page'!AW1400*10000*Calibrations!CI$97+Calibrations!CJ$97</f>
        <v>82.42478942217231</v>
      </c>
      <c r="AE1400" s="24">
        <f>'Bruker data input page'!AY1400*10000*Calibrations!CP$97+Calibrations!CQ$97</f>
        <v>88.521462970931793</v>
      </c>
      <c r="AF1400" s="24">
        <f>Calibrations!$CW$97*('Bruker data input page'!BA1400*10000)^2+('Bruker data input page'!BA1400*10000)*Calibrations!$CX$97+Calibrations!$CY$97</f>
        <v>67.281049961406254</v>
      </c>
      <c r="AG1400" s="24" t="e">
        <f>'Bruker data input page'!BI1400*10000*Calibrations!DD$97+Calibrations!DE$97</f>
        <v>#VALUE!</v>
      </c>
      <c r="AH1400" s="24">
        <f>('Bruker data input page'!BK1400*10000)*Calibrations!DK$97+Calibrations!DL$97</f>
        <v>102.46495988885611</v>
      </c>
      <c r="AI1400" s="24">
        <f>Calibrations!DR$97*('Bruker data input page'!BM1400*10000)^2+('Bruker data input page'!BM1400*10000)*Calibrations!DS$97+Calibrations!DT$97</f>
        <v>27.603420073396141</v>
      </c>
      <c r="AJ1400" s="24">
        <f>Calibrations!DY$97*('Bruker data input page'!BO1400*10000)^2+Calibrations!DZ$97*('Bruker data input page'!BO1400*10000)+Calibrations!EA$97</f>
        <v>69.260978510598108</v>
      </c>
    </row>
    <row r="1401" spans="7:36">
      <c r="G1401" s="26" t="str">
        <f>'Bruker data input page'!DK1401</f>
        <v>U1559B 5R1W 106/112</v>
      </c>
      <c r="H1401" s="26" t="str">
        <f>'Bruker data input page'!DL1401</f>
        <v>Standard</v>
      </c>
      <c r="I1401" s="26">
        <f>'Bruker data input page'!DM1401</f>
        <v>0</v>
      </c>
      <c r="J1401" s="26">
        <f>'Bruker data input page'!DN1401</f>
        <v>0</v>
      </c>
      <c r="K1401" s="26">
        <f>'Bruker data input page'!DO1401</f>
        <v>0</v>
      </c>
      <c r="L1401" s="26">
        <f>'Bruker data input page'!DP1401</f>
        <v>0</v>
      </c>
      <c r="M1401" s="26">
        <f>'Bruker data input page'!DQ1401</f>
        <v>0</v>
      </c>
      <c r="N1401" s="26">
        <f>'Bruker data input page'!DR1401</f>
        <v>0</v>
      </c>
      <c r="O1401" s="26">
        <f>'Bruker data input page'!DS1401</f>
        <v>0</v>
      </c>
      <c r="P1401" s="21" t="str">
        <f>'Bruker data input page'!DT1401</f>
        <v/>
      </c>
      <c r="Q1401" s="21">
        <f>'Bruker data input page'!A1401</f>
        <v>153</v>
      </c>
      <c r="R1401" s="27">
        <f>'Bruker data input page'!B1401</f>
        <v>44754.663888888892</v>
      </c>
      <c r="S1401" s="22">
        <f>'Bruker data input page'!Y1401*Calibrations!H$97+Calibrations!I$97</f>
        <v>47.004529432848372</v>
      </c>
      <c r="T1401" s="23">
        <f>Calibrations!O$97*('Bruker data input page'!AK1401/0.5993)^2+Calibrations!P$97*('Bruker data input page'!AK1401/0.5993)+Calibrations!Q$97</f>
        <v>1.1207948705509752</v>
      </c>
      <c r="U1401" s="22">
        <f>Calibrations!$V$97*'Bruker data input page'!W1401^2+Calibrations!$W$97*'Bruker data input page'!W1401+Calibrations!$X$97</f>
        <v>13.9591809078004</v>
      </c>
      <c r="V1401" s="23">
        <f>('Bruker data input page'!AS1401/0.69943)*Calibrations!AC$97+Calibrations!AD$97</f>
        <v>9.6692800287704319</v>
      </c>
      <c r="W1401" s="23">
        <f>'Bruker data input page'!U1401*Calibrations!AQ$97+Calibrations!AR$97</f>
        <v>8.0445857483753862</v>
      </c>
      <c r="X1401" s="23">
        <f>Calibrations!AJ$97*('Bruker data input page'!AQ1401/0.77446)^2+('Bruker data input page'!AQ1401/0.77446)*Calibrations!AK$97+Calibrations!AL$97</f>
        <v>0.16467035343973546</v>
      </c>
      <c r="Y1401" s="23">
        <f>('Bruker data input page'!AI1401/0.7147)*Calibrations!AX$97+Calibrations!AY$97</f>
        <v>12.613580795282683</v>
      </c>
      <c r="Z1401" s="23">
        <f>('Bruker data input page'!AG1401/0.8302)*Calibrations!BE$97+Calibrations!BF$97</f>
        <v>0.1272770346404469</v>
      </c>
      <c r="AA1401" s="23" t="e">
        <f>((('Bruker data input page'!AA1401/0.436)^2)*Calibrations!BK$97)+(('Bruker data input page'!AA1401/0.436)*Calibrations!BL$97)+Calibrations!BM$97</f>
        <v>#VALUE!</v>
      </c>
      <c r="AB1401" s="24">
        <f>'Bruker data input page'!AM1401*Calibrations!BS$97*10000+Calibrations!BT$97</f>
        <v>274.94214808043864</v>
      </c>
      <c r="AC1401" s="24">
        <f>Calibrations!CA$97*('Bruker data input page'!AO1401*10000)^2+('Bruker data input page'!AO1401*10000)*Calibrations!CB$97+Calibrations!CC$97</f>
        <v>375.3436980696174</v>
      </c>
      <c r="AD1401" s="24">
        <f>'Bruker data input page'!AW1401*10000*Calibrations!CI$97+Calibrations!CJ$97</f>
        <v>114.05768976258933</v>
      </c>
      <c r="AE1401" s="24">
        <f>'Bruker data input page'!AY1401*10000*Calibrations!CP$97+Calibrations!CQ$97</f>
        <v>139.91952639107501</v>
      </c>
      <c r="AF1401" s="24">
        <f>Calibrations!$CW$97*('Bruker data input page'!BA1401*10000)^2+('Bruker data input page'!BA1401*10000)*Calibrations!$CX$97+Calibrations!$CY$97</f>
        <v>79.48025356452959</v>
      </c>
      <c r="AG1401" s="24">
        <f>'Bruker data input page'!BI1401*10000*Calibrations!DD$97+Calibrations!DE$97</f>
        <v>1.9009381417320252</v>
      </c>
      <c r="AH1401" s="24">
        <f>('Bruker data input page'!BK1401*10000)*Calibrations!DK$97+Calibrations!DL$97</f>
        <v>106.43767033317768</v>
      </c>
      <c r="AI1401" s="24">
        <f>Calibrations!DR$97*('Bruker data input page'!BM1401*10000)^2+('Bruker data input page'!BM1401*10000)*Calibrations!DS$97+Calibrations!DT$97</f>
        <v>28.664408876081268</v>
      </c>
      <c r="AJ1401" s="24">
        <f>Calibrations!DY$97*('Bruker data input page'!BO1401*10000)^2+Calibrations!DZ$97*('Bruker data input page'!BO1401*10000)+Calibrations!EA$97</f>
        <v>82.05945842966112</v>
      </c>
    </row>
    <row r="1402" spans="7:36">
      <c r="G1402" s="26" t="str">
        <f>'Bruker data input page'!DK1402</f>
        <v>U1559B 5R1W 106/112</v>
      </c>
      <c r="H1402" s="26" t="str">
        <f>'Bruker data input page'!DL1402</f>
        <v>Standard</v>
      </c>
      <c r="I1402" s="26">
        <f>'Bruker data input page'!DM1402</f>
        <v>0</v>
      </c>
      <c r="J1402" s="26">
        <f>'Bruker data input page'!DN1402</f>
        <v>0</v>
      </c>
      <c r="K1402" s="26">
        <f>'Bruker data input page'!DO1402</f>
        <v>0</v>
      </c>
      <c r="L1402" s="26">
        <f>'Bruker data input page'!DP1402</f>
        <v>0</v>
      </c>
      <c r="M1402" s="26">
        <f>'Bruker data input page'!DQ1402</f>
        <v>0</v>
      </c>
      <c r="N1402" s="26">
        <f>'Bruker data input page'!DR1402</f>
        <v>0</v>
      </c>
      <c r="O1402" s="26">
        <f>'Bruker data input page'!DS1402</f>
        <v>0</v>
      </c>
      <c r="P1402" s="21" t="str">
        <f>'Bruker data input page'!DT1402</f>
        <v/>
      </c>
      <c r="Q1402" s="21">
        <f>'Bruker data input page'!A1402</f>
        <v>154</v>
      </c>
      <c r="R1402" s="27">
        <f>'Bruker data input page'!B1402</f>
        <v>44754.664583333331</v>
      </c>
      <c r="S1402" s="22">
        <f>'Bruker data input page'!Y1402*Calibrations!H$97+Calibrations!I$97</f>
        <v>46.896288939797913</v>
      </c>
      <c r="T1402" s="23">
        <f>Calibrations!O$97*('Bruker data input page'!AK1402/0.5993)^2+Calibrations!P$97*('Bruker data input page'!AK1402/0.5993)+Calibrations!Q$97</f>
        <v>1.1204329213883824</v>
      </c>
      <c r="U1402" s="22">
        <f>Calibrations!$V$97*'Bruker data input page'!W1402^2+Calibrations!$W$97*'Bruker data input page'!W1402+Calibrations!$X$97</f>
        <v>14.209707902333468</v>
      </c>
      <c r="V1402" s="23">
        <f>('Bruker data input page'!AS1402/0.69943)*Calibrations!AC$97+Calibrations!AD$97</f>
        <v>9.6914433876970794</v>
      </c>
      <c r="W1402" s="23">
        <f>'Bruker data input page'!U1402*Calibrations!AQ$97+Calibrations!AR$97</f>
        <v>7.7582557542600412</v>
      </c>
      <c r="X1402" s="23">
        <f>Calibrations!AJ$97*('Bruker data input page'!AQ1402/0.77446)^2+('Bruker data input page'!AQ1402/0.77446)*Calibrations!AK$97+Calibrations!AL$97</f>
        <v>0.17168404729795866</v>
      </c>
      <c r="Y1402" s="23">
        <f>('Bruker data input page'!AI1402/0.7147)*Calibrations!AX$97+Calibrations!AY$97</f>
        <v>12.626065252886811</v>
      </c>
      <c r="Z1402" s="23">
        <f>('Bruker data input page'!AG1402/0.8302)*Calibrations!BE$97+Calibrations!BF$97</f>
        <v>0.1322574253734061</v>
      </c>
      <c r="AA1402" s="23">
        <f>((('Bruker data input page'!AA1402/0.436)^2)*Calibrations!BK$97)+(('Bruker data input page'!AA1402/0.436)*Calibrations!BL$97)+Calibrations!BM$97</f>
        <v>9.251422672557745E-2</v>
      </c>
      <c r="AB1402" s="24">
        <f>'Bruker data input page'!AM1402*Calibrations!BS$97*10000+Calibrations!BT$97</f>
        <v>269.79734338074633</v>
      </c>
      <c r="AC1402" s="24">
        <f>Calibrations!CA$97*('Bruker data input page'!AO1402*10000)^2+('Bruker data input page'!AO1402*10000)*Calibrations!CB$97+Calibrations!CC$97</f>
        <v>394.06735120599114</v>
      </c>
      <c r="AD1402" s="24">
        <f>'Bruker data input page'!AW1402*10000*Calibrations!CI$97+Calibrations!CJ$97</f>
        <v>117.02327416950342</v>
      </c>
      <c r="AE1402" s="24">
        <f>'Bruker data input page'!AY1402*10000*Calibrations!CP$97+Calibrations!CQ$97</f>
        <v>135.80768131746356</v>
      </c>
      <c r="AF1402" s="24">
        <f>Calibrations!$CW$97*('Bruker data input page'!BA1402*10000)^2+('Bruker data input page'!BA1402*10000)*Calibrations!$CX$97+Calibrations!$CY$97</f>
        <v>64.504866967631671</v>
      </c>
      <c r="AG1402" s="24" t="e">
        <f>'Bruker data input page'!BI1402*10000*Calibrations!DD$97+Calibrations!DE$97</f>
        <v>#VALUE!</v>
      </c>
      <c r="AH1402" s="24">
        <f>('Bruker data input page'!BK1402*10000)*Calibrations!DK$97+Calibrations!DL$97</f>
        <v>106.43767033317768</v>
      </c>
      <c r="AI1402" s="24">
        <f>Calibrations!DR$97*('Bruker data input page'!BM1402*10000)^2+('Bruker data input page'!BM1402*10000)*Calibrations!DS$97+Calibrations!DT$97</f>
        <v>25.480572934039472</v>
      </c>
      <c r="AJ1402" s="24">
        <f>Calibrations!DY$97*('Bruker data input page'!BO1402*10000)^2+Calibrations!DZ$97*('Bruker data input page'!BO1402*10000)+Calibrations!EA$97</f>
        <v>79.50533291755913</v>
      </c>
    </row>
    <row r="1403" spans="7:36">
      <c r="G1403" s="26" t="str">
        <f>'Bruker data input page'!DK1403</f>
        <v>U1559B 5R1W 106/112</v>
      </c>
      <c r="H1403" s="26" t="str">
        <f>'Bruker data input page'!DL1403</f>
        <v>Standard</v>
      </c>
      <c r="I1403" s="26">
        <f>'Bruker data input page'!DM1403</f>
        <v>0</v>
      </c>
      <c r="J1403" s="26">
        <f>'Bruker data input page'!DN1403</f>
        <v>0</v>
      </c>
      <c r="K1403" s="26">
        <f>'Bruker data input page'!DO1403</f>
        <v>0</v>
      </c>
      <c r="L1403" s="26">
        <f>'Bruker data input page'!DP1403</f>
        <v>0</v>
      </c>
      <c r="M1403" s="26">
        <f>'Bruker data input page'!DQ1403</f>
        <v>0</v>
      </c>
      <c r="N1403" s="26">
        <f>'Bruker data input page'!DR1403</f>
        <v>0</v>
      </c>
      <c r="O1403" s="26">
        <f>'Bruker data input page'!DS1403</f>
        <v>0</v>
      </c>
      <c r="P1403" s="21" t="str">
        <f>'Bruker data input page'!DT1403</f>
        <v/>
      </c>
      <c r="Q1403" s="21">
        <f>'Bruker data input page'!A1403</f>
        <v>155</v>
      </c>
      <c r="R1403" s="27">
        <f>'Bruker data input page'!B1403</f>
        <v>44754.665972222225</v>
      </c>
      <c r="S1403" s="22">
        <f>'Bruker data input page'!Y1403*Calibrations!H$97+Calibrations!I$97</f>
        <v>47.099937902573409</v>
      </c>
      <c r="T1403" s="23">
        <f>Calibrations!O$97*('Bruker data input page'!AK1403/0.5993)^2+Calibrations!P$97*('Bruker data input page'!AK1403/0.5993)+Calibrations!Q$97</f>
        <v>1.1247756235982911</v>
      </c>
      <c r="U1403" s="22">
        <f>Calibrations!$V$97*'Bruker data input page'!W1403^2+Calibrations!$W$97*'Bruker data input page'!W1403+Calibrations!$X$97</f>
        <v>13.804838961880067</v>
      </c>
      <c r="V1403" s="23">
        <f>('Bruker data input page'!AS1403/0.69943)*Calibrations!AC$97+Calibrations!AD$97</f>
        <v>9.7092892091704837</v>
      </c>
      <c r="W1403" s="23">
        <f>'Bruker data input page'!U1403*Calibrations!AQ$97+Calibrations!AR$97</f>
        <v>7.4510455174948262</v>
      </c>
      <c r="X1403" s="23">
        <f>Calibrations!AJ$97*('Bruker data input page'!AQ1403/0.77446)^2+('Bruker data input page'!AQ1403/0.77446)*Calibrations!AK$97+Calibrations!AL$97</f>
        <v>0.16910274980980788</v>
      </c>
      <c r="Y1403" s="23">
        <f>('Bruker data input page'!AI1403/0.7147)*Calibrations!AX$97+Calibrations!AY$97</f>
        <v>12.657428646380097</v>
      </c>
      <c r="Z1403" s="23">
        <f>('Bruker data input page'!AG1403/0.8302)*Calibrations!BE$97+Calibrations!BF$97</f>
        <v>0.12848440209086123</v>
      </c>
      <c r="AA1403" s="23" t="e">
        <f>((('Bruker data input page'!AA1403/0.436)^2)*Calibrations!BK$97)+(('Bruker data input page'!AA1403/0.436)*Calibrations!BL$97)+Calibrations!BM$97</f>
        <v>#VALUE!</v>
      </c>
      <c r="AB1403" s="24">
        <f>'Bruker data input page'!AM1403*Calibrations!BS$97*10000+Calibrations!BT$97</f>
        <v>269.79734338074633</v>
      </c>
      <c r="AC1403" s="24">
        <f>Calibrations!CA$97*('Bruker data input page'!AO1403*10000)^2+('Bruker data input page'!AO1403*10000)*Calibrations!CB$97+Calibrations!CC$97</f>
        <v>384.01850506748508</v>
      </c>
      <c r="AD1403" s="24">
        <f>'Bruker data input page'!AW1403*10000*Calibrations!CI$97+Calibrations!CJ$97</f>
        <v>124.93149925460766</v>
      </c>
      <c r="AE1403" s="24">
        <f>'Bruker data input page'!AY1403*10000*Calibrations!CP$97+Calibrations!CQ$97</f>
        <v>144.03137146468646</v>
      </c>
      <c r="AF1403" s="24">
        <f>Calibrations!$CW$97*('Bruker data input page'!BA1403*10000)^2+('Bruker data input page'!BA1403*10000)*Calibrations!$CX$97+Calibrations!$CY$97</f>
        <v>80.80606205893092</v>
      </c>
      <c r="AG1403" s="24" t="e">
        <f>'Bruker data input page'!BI1403*10000*Calibrations!DD$97+Calibrations!DE$97</f>
        <v>#VALUE!</v>
      </c>
      <c r="AH1403" s="24">
        <f>('Bruker data input page'!BK1403*10000)*Calibrations!DK$97+Calibrations!DL$97</f>
        <v>108.42402555533846</v>
      </c>
      <c r="AI1403" s="24">
        <f>Calibrations!DR$97*('Bruker data input page'!BM1403*10000)^2+('Bruker data input page'!BM1403*10000)*Calibrations!DS$97+Calibrations!DT$97</f>
        <v>26.542141426048879</v>
      </c>
      <c r="AJ1403" s="24">
        <f>Calibrations!DY$97*('Bruker data input page'!BO1403*10000)^2+Calibrations!DZ$97*('Bruker data input page'!BO1403*10000)+Calibrations!EA$97</f>
        <v>82.05945842966112</v>
      </c>
    </row>
    <row r="1404" spans="7:36">
      <c r="G1404" s="26" t="str">
        <f>'Bruker data input page'!DK1404</f>
        <v>393 U1559B 11R1W 6/13</v>
      </c>
      <c r="H1404" s="26" t="str">
        <f>'Bruker data input page'!DL1404</f>
        <v>Standard</v>
      </c>
      <c r="I1404" s="26">
        <f>'Bruker data input page'!DM1404</f>
        <v>0</v>
      </c>
      <c r="J1404" s="26">
        <f>'Bruker data input page'!DN1404</f>
        <v>0</v>
      </c>
      <c r="K1404" s="26">
        <f>'Bruker data input page'!DO1404</f>
        <v>0</v>
      </c>
      <c r="L1404" s="26">
        <f>'Bruker data input page'!DP1404</f>
        <v>0</v>
      </c>
      <c r="M1404" s="26">
        <f>'Bruker data input page'!DQ1404</f>
        <v>0</v>
      </c>
      <c r="N1404" s="26">
        <f>'Bruker data input page'!DR1404</f>
        <v>0</v>
      </c>
      <c r="O1404" s="26">
        <f>'Bruker data input page'!DS1404</f>
        <v>0</v>
      </c>
      <c r="P1404" s="21" t="str">
        <f>'Bruker data input page'!DT1404</f>
        <v>std</v>
      </c>
      <c r="Q1404" s="21">
        <f>'Bruker data input page'!A1404</f>
        <v>617</v>
      </c>
      <c r="R1404" s="27">
        <f>'Bruker data input page'!B1404</f>
        <v>44743.486111111109</v>
      </c>
      <c r="S1404" s="22">
        <f>'Bruker data input page'!Y1404*Calibrations!H$97+Calibrations!I$97</f>
        <v>50.646685386710558</v>
      </c>
      <c r="T1404" s="23">
        <f>Calibrations!O$97*('Bruker data input page'!AK1404/0.5993)^2+Calibrations!P$97*('Bruker data input page'!AK1404/0.5993)+Calibrations!Q$97</f>
        <v>0.98853981359066423</v>
      </c>
      <c r="U1404" s="22">
        <f>Calibrations!$V$97*'Bruker data input page'!W1404^2+Calibrations!$W$97*'Bruker data input page'!W1404+Calibrations!$X$97</f>
        <v>16.916105515530528</v>
      </c>
      <c r="V1404" s="23">
        <f>('Bruker data input page'!AS1404/0.69943)*Calibrations!AC$97+Calibrations!AD$97</f>
        <v>8.5362142831244157</v>
      </c>
      <c r="W1404" s="23">
        <f>'Bruker data input page'!U1404*Calibrations!AQ$97+Calibrations!AR$97</f>
        <v>11.371311075007892</v>
      </c>
      <c r="X1404" s="23">
        <f>Calibrations!AJ$97*('Bruker data input page'!AQ1404/0.77446)^2+('Bruker data input page'!AQ1404/0.77446)*Calibrations!AK$97+Calibrations!AL$97</f>
        <v>0.13001007612290499</v>
      </c>
      <c r="Y1404" s="23">
        <f>('Bruker data input page'!AI1404/0.7147)*Calibrations!AX$97+Calibrations!AY$97</f>
        <v>11.265411623520237</v>
      </c>
      <c r="Z1404" s="23">
        <f>('Bruker data input page'!AG1404/0.8302)*Calibrations!BE$97+Calibrations!BF$97</f>
        <v>7.4152866822215446E-2</v>
      </c>
      <c r="AA1404" s="23">
        <f>((('Bruker data input page'!AA1404/0.436)^2)*Calibrations!BK$97)+(('Bruker data input page'!AA1404/0.436)*Calibrations!BL$97)+Calibrations!BM$97</f>
        <v>6.0407315296472822E-2</v>
      </c>
      <c r="AB1404" s="24">
        <f>'Bruker data input page'!AM1404*Calibrations!BS$97*10000+Calibrations!BT$97</f>
        <v>286.94669237972073</v>
      </c>
      <c r="AC1404" s="24">
        <f>Calibrations!CA$97*('Bruker data input page'!AO1404*10000)^2+('Bruker data input page'!AO1404*10000)*Calibrations!CB$97+Calibrations!CC$97</f>
        <v>333.58198950134465</v>
      </c>
      <c r="AD1404" s="24">
        <f>'Bruker data input page'!AW1404*10000*Calibrations!CI$97+Calibrations!CJ$97</f>
        <v>82.42478942217231</v>
      </c>
      <c r="AE1404" s="24">
        <f>'Bruker data input page'!AY1404*10000*Calibrations!CP$97+Calibrations!CQ$97</f>
        <v>75.157966481694558</v>
      </c>
      <c r="AF1404" s="24">
        <f>Calibrations!$CW$97*('Bruker data input page'!BA1404*10000)^2+('Bruker data input page'!BA1404*10000)*Calibrations!$CX$97+Calibrations!$CY$97</f>
        <v>54.601377481962757</v>
      </c>
      <c r="AG1404" s="24" t="e">
        <f>'Bruker data input page'!BI1404*10000*Calibrations!DD$97+Calibrations!DE$97</f>
        <v>#VALUE!</v>
      </c>
      <c r="AH1404" s="24">
        <f>('Bruker data input page'!BK1404*10000)*Calibrations!DK$97+Calibrations!DL$97</f>
        <v>85.580940500489461</v>
      </c>
      <c r="AI1404" s="24">
        <f>Calibrations!DR$97*('Bruker data input page'!BM1404*10000)^2+('Bruker data input page'!BM1404*10000)*Calibrations!DS$97+Calibrations!DT$97</f>
        <v>24.418714597367938</v>
      </c>
      <c r="AJ1404" s="24">
        <f>Calibrations!DY$97*('Bruker data input page'!BO1404*10000)^2+Calibrations!DZ$97*('Bruker data input page'!BO1404*10000)+Calibrations!EA$97</f>
        <v>64.979345005047662</v>
      </c>
    </row>
    <row r="1405" spans="7:36">
      <c r="G1405" s="26" t="str">
        <f>'Bruker data input page'!DK1405</f>
        <v>393 U1559B 11R1W 6/13</v>
      </c>
      <c r="H1405" s="26" t="str">
        <f>'Bruker data input page'!DL1405</f>
        <v>Standard</v>
      </c>
      <c r="I1405" s="26">
        <f>'Bruker data input page'!DM1405</f>
        <v>0</v>
      </c>
      <c r="J1405" s="26">
        <f>'Bruker data input page'!DN1405</f>
        <v>0</v>
      </c>
      <c r="K1405" s="26">
        <f>'Bruker data input page'!DO1405</f>
        <v>0</v>
      </c>
      <c r="L1405" s="26">
        <f>'Bruker data input page'!DP1405</f>
        <v>0</v>
      </c>
      <c r="M1405" s="26">
        <f>'Bruker data input page'!DQ1405</f>
        <v>0</v>
      </c>
      <c r="N1405" s="26">
        <f>'Bruker data input page'!DR1405</f>
        <v>0</v>
      </c>
      <c r="O1405" s="26">
        <f>'Bruker data input page'!DS1405</f>
        <v>0</v>
      </c>
      <c r="P1405" s="21" t="str">
        <f>'Bruker data input page'!DT1405</f>
        <v>std</v>
      </c>
      <c r="Q1405" s="21">
        <f>'Bruker data input page'!A1405</f>
        <v>618</v>
      </c>
      <c r="R1405" s="27">
        <f>'Bruker data input page'!B1405</f>
        <v>44743.487500000003</v>
      </c>
      <c r="S1405" s="22">
        <f>'Bruker data input page'!Y1405*Calibrations!H$97+Calibrations!I$97</f>
        <v>50.95905010265966</v>
      </c>
      <c r="T1405" s="23">
        <f>Calibrations!O$97*('Bruker data input page'!AK1405/0.5993)^2+Calibrations!P$97*('Bruker data input page'!AK1405/0.5993)+Calibrations!Q$97</f>
        <v>0.97609891151099282</v>
      </c>
      <c r="U1405" s="22">
        <f>Calibrations!$V$97*'Bruker data input page'!W1405^2+Calibrations!$W$97*'Bruker data input page'!W1405+Calibrations!$X$97</f>
        <v>16.834495856404899</v>
      </c>
      <c r="V1405" s="23">
        <f>('Bruker data input page'!AS1405/0.69943)*Calibrations!AC$97+Calibrations!AD$97</f>
        <v>8.5219664095287158</v>
      </c>
      <c r="W1405" s="23">
        <f>'Bruker data input page'!U1405*Calibrations!AQ$97+Calibrations!AR$97</f>
        <v>11.734395294419521</v>
      </c>
      <c r="X1405" s="23">
        <f>Calibrations!AJ$97*('Bruker data input page'!AQ1405/0.77446)^2+('Bruker data input page'!AQ1405/0.77446)*Calibrations!AK$97+Calibrations!AL$97</f>
        <v>0.12627274130321908</v>
      </c>
      <c r="Y1405" s="23">
        <f>('Bruker data input page'!AI1405/0.7147)*Calibrations!AX$97+Calibrations!AY$97</f>
        <v>11.229328496054659</v>
      </c>
      <c r="Z1405" s="23">
        <f>('Bruker data input page'!AG1405/0.8302)*Calibrations!BE$97+Calibrations!BF$97</f>
        <v>7.0832606333575979E-2</v>
      </c>
      <c r="AA1405" s="23">
        <f>((('Bruker data input page'!AA1405/0.436)^2)*Calibrations!BK$97)+(('Bruker data input page'!AA1405/0.436)*Calibrations!BL$97)+Calibrations!BM$97</f>
        <v>0.11289059572153363</v>
      </c>
      <c r="AB1405" s="24">
        <f>'Bruker data input page'!AM1405*Calibrations!BS$97*10000+Calibrations!BT$97</f>
        <v>336.67980447674677</v>
      </c>
      <c r="AC1405" s="24">
        <f>Calibrations!CA$97*('Bruker data input page'!AO1405*10000)^2+('Bruker data input page'!AO1405*10000)*Calibrations!CB$97+Calibrations!CC$97</f>
        <v>238.88180424219308</v>
      </c>
      <c r="AD1405" s="24">
        <f>'Bruker data input page'!AW1405*10000*Calibrations!CI$97+Calibrations!CJ$97</f>
        <v>81.436261286534275</v>
      </c>
      <c r="AE1405" s="24">
        <f>'Bruker data input page'!AY1405*10000*Calibrations!CP$97+Calibrations!CQ$97</f>
        <v>76.18592775009742</v>
      </c>
      <c r="AF1405" s="24">
        <f>Calibrations!$CW$97*('Bruker data input page'!BA1405*10000)^2+('Bruker data input page'!BA1405*10000)*Calibrations!$CX$97+Calibrations!$CY$97</f>
        <v>57.460604479051938</v>
      </c>
      <c r="AG1405" s="24">
        <f>'Bruker data input page'!BI1405*10000*Calibrations!DD$97+Calibrations!DE$97</f>
        <v>3.0310147047823475</v>
      </c>
      <c r="AH1405" s="24">
        <f>('Bruker data input page'!BK1405*10000)*Calibrations!DK$97+Calibrations!DL$97</f>
        <v>88.560473333730641</v>
      </c>
      <c r="AI1405" s="24">
        <f>Calibrations!DR$97*('Bruker data input page'!BM1405*10000)^2+('Bruker data input page'!BM1405*10000)*Calibrations!DS$97+Calibrations!DT$97</f>
        <v>24.418714597367938</v>
      </c>
      <c r="AJ1405" s="24">
        <f>Calibrations!DY$97*('Bruker data input page'!BO1405*10000)^2+Calibrations!DZ$97*('Bruker data input page'!BO1405*10000)+Calibrations!EA$97</f>
        <v>65.836290647458924</v>
      </c>
    </row>
    <row r="1406" spans="7:36">
      <c r="G1406" s="26" t="str">
        <f>'Bruker data input page'!DK1406</f>
        <v>393 U1559B 11R1W 6/13</v>
      </c>
      <c r="H1406" s="26" t="str">
        <f>'Bruker data input page'!DL1406</f>
        <v>Standard</v>
      </c>
      <c r="I1406" s="26">
        <f>'Bruker data input page'!DM1406</f>
        <v>0</v>
      </c>
      <c r="J1406" s="26">
        <f>'Bruker data input page'!DN1406</f>
        <v>0</v>
      </c>
      <c r="K1406" s="26">
        <f>'Bruker data input page'!DO1406</f>
        <v>0</v>
      </c>
      <c r="L1406" s="26">
        <f>'Bruker data input page'!DP1406</f>
        <v>0</v>
      </c>
      <c r="M1406" s="26">
        <f>'Bruker data input page'!DQ1406</f>
        <v>0</v>
      </c>
      <c r="N1406" s="26">
        <f>'Bruker data input page'!DR1406</f>
        <v>0</v>
      </c>
      <c r="O1406" s="26">
        <f>'Bruker data input page'!DS1406</f>
        <v>0</v>
      </c>
      <c r="P1406" s="21" t="str">
        <f>'Bruker data input page'!DT1406</f>
        <v>std</v>
      </c>
      <c r="Q1406" s="21">
        <f>'Bruker data input page'!A1406</f>
        <v>619</v>
      </c>
      <c r="R1406" s="27">
        <f>'Bruker data input page'!B1406</f>
        <v>44743.488888888889</v>
      </c>
      <c r="S1406" s="22">
        <f>'Bruker data input page'!Y1406*Calibrations!H$97+Calibrations!I$97</f>
        <v>51.12265840005864</v>
      </c>
      <c r="T1406" s="23">
        <f>Calibrations!O$97*('Bruker data input page'!AK1406/0.5993)^2+Calibrations!P$97*('Bruker data input page'!AK1406/0.5993)+Calibrations!Q$97</f>
        <v>0.98579653247487409</v>
      </c>
      <c r="U1406" s="22">
        <f>Calibrations!$V$97*'Bruker data input page'!W1406^2+Calibrations!$W$97*'Bruker data input page'!W1406+Calibrations!$X$97</f>
        <v>16.40960166395142</v>
      </c>
      <c r="V1406" s="23">
        <f>('Bruker data input page'!AS1406/0.69943)*Calibrations!AC$97+Calibrations!AD$97</f>
        <v>8.4993712968567436</v>
      </c>
      <c r="W1406" s="23">
        <f>'Bruker data input page'!U1406*Calibrations!AQ$97+Calibrations!AR$97</f>
        <v>11.183968897899337</v>
      </c>
      <c r="X1406" s="23">
        <f>Calibrations!AJ$97*('Bruker data input page'!AQ1406/0.77446)^2+('Bruker data input page'!AQ1406/0.77446)*Calibrations!AK$97+Calibrations!AL$97</f>
        <v>0.12918649332341769</v>
      </c>
      <c r="Y1406" s="23">
        <f>('Bruker data input page'!AI1406/0.7147)*Calibrations!AX$97+Calibrations!AY$97</f>
        <v>11.238311215550308</v>
      </c>
      <c r="Z1406" s="23">
        <f>('Bruker data input page'!AG1406/0.8302)*Calibrations!BE$97+Calibrations!BF$97</f>
        <v>8.169891338730513E-2</v>
      </c>
      <c r="AA1406" s="23">
        <f>((('Bruker data input page'!AA1406/0.436)^2)*Calibrations!BK$97)+(('Bruker data input page'!AA1406/0.436)*Calibrations!BL$97)+Calibrations!BM$97</f>
        <v>0.12822366605845092</v>
      </c>
      <c r="AB1406" s="24">
        <f>'Bruker data input page'!AM1406*Calibrations!BS$97*10000+Calibrations!BT$97</f>
        <v>302.38110647879779</v>
      </c>
      <c r="AC1406" s="24">
        <f>Calibrations!CA$97*('Bruker data input page'!AO1406*10000)^2+('Bruker data input page'!AO1406*10000)*Calibrations!CB$97+Calibrations!CC$97</f>
        <v>283.63401292907781</v>
      </c>
      <c r="AD1406" s="24">
        <f>'Bruker data input page'!AW1406*10000*Calibrations!CI$97+Calibrations!CJ$97</f>
        <v>84.401845693448365</v>
      </c>
      <c r="AE1406" s="24">
        <f>'Bruker data input page'!AY1406*10000*Calibrations!CP$97+Calibrations!CQ$97</f>
        <v>73.102043944888834</v>
      </c>
      <c r="AF1406" s="24">
        <f>Calibrations!$CW$97*('Bruker data input page'!BA1406*10000)^2+('Bruker data input page'!BA1406*10000)*Calibrations!$CX$97+Calibrations!$CY$97</f>
        <v>56.033956837768585</v>
      </c>
      <c r="AG1406" s="24" t="e">
        <f>'Bruker data input page'!BI1406*10000*Calibrations!DD$97+Calibrations!DE$97</f>
        <v>#VALUE!</v>
      </c>
      <c r="AH1406" s="24">
        <f>('Bruker data input page'!BK1406*10000)*Calibrations!DK$97+Calibrations!DL$97</f>
        <v>86.574118111569859</v>
      </c>
      <c r="AI1406" s="24">
        <f>Calibrations!DR$97*('Bruker data input page'!BM1406*10000)^2+('Bruker data input page'!BM1406*10000)*Calibrations!DS$97+Calibrations!DT$97</f>
        <v>21.2314005193805</v>
      </c>
      <c r="AJ1406" s="24">
        <f>Calibrations!DY$97*('Bruker data input page'!BO1406*10000)^2+Calibrations!DZ$97*('Bruker data input page'!BO1406*10000)+Calibrations!EA$97</f>
        <v>60.689974733232489</v>
      </c>
    </row>
    <row r="1407" spans="7:36">
      <c r="G1407" s="26" t="str">
        <f>'Bruker data input page'!DK1407</f>
        <v>393 U1559B 5R1W 106/112</v>
      </c>
      <c r="H1407" s="26" t="str">
        <f>'Bruker data input page'!DL1407</f>
        <v>Standard</v>
      </c>
      <c r="I1407" s="26">
        <f>'Bruker data input page'!DM1407</f>
        <v>0</v>
      </c>
      <c r="J1407" s="26">
        <f>'Bruker data input page'!DN1407</f>
        <v>0</v>
      </c>
      <c r="K1407" s="26">
        <f>'Bruker data input page'!DO1407</f>
        <v>0</v>
      </c>
      <c r="L1407" s="26">
        <f>'Bruker data input page'!DP1407</f>
        <v>0</v>
      </c>
      <c r="M1407" s="26">
        <f>'Bruker data input page'!DQ1407</f>
        <v>0</v>
      </c>
      <c r="N1407" s="26">
        <f>'Bruker data input page'!DR1407</f>
        <v>0</v>
      </c>
      <c r="O1407" s="26">
        <f>'Bruker data input page'!DS1407</f>
        <v>0</v>
      </c>
      <c r="P1407" s="21" t="str">
        <f>'Bruker data input page'!DT1407</f>
        <v>std</v>
      </c>
      <c r="Q1407" s="21">
        <f>'Bruker data input page'!A1407</f>
        <v>614</v>
      </c>
      <c r="R1407" s="27">
        <f>'Bruker data input page'!B1407</f>
        <v>44743.481249999997</v>
      </c>
      <c r="S1407" s="22">
        <f>'Bruker data input page'!Y1407*Calibrations!H$97+Calibrations!I$97</f>
        <v>53.002668632261987</v>
      </c>
      <c r="T1407" s="23">
        <f>Calibrations!O$97*('Bruker data input page'!AK1407/0.5993)^2+Calibrations!P$97*('Bruker data input page'!AK1407/0.5993)+Calibrations!Q$97</f>
        <v>1.0556580584102917</v>
      </c>
      <c r="U1407" s="22">
        <f>Calibrations!$V$97*'Bruker data input page'!W1407^2+Calibrations!$W$97*'Bruker data input page'!W1407+Calibrations!$X$97</f>
        <v>16.684764043931118</v>
      </c>
      <c r="V1407" s="23">
        <f>('Bruker data input page'!AS1407/0.69943)*Calibrations!AC$97+Calibrations!AD$97</f>
        <v>8.7313669760109907</v>
      </c>
      <c r="W1407" s="23">
        <f>'Bruker data input page'!U1407*Calibrations!AQ$97+Calibrations!AR$97</f>
        <v>12.668012810680832</v>
      </c>
      <c r="X1407" s="23">
        <f>Calibrations!AJ$97*('Bruker data input page'!AQ1407/0.77446)^2+('Bruker data input page'!AQ1407/0.77446)*Calibrations!AK$97+Calibrations!AL$97</f>
        <v>0.14638975640033575</v>
      </c>
      <c r="Y1407" s="23">
        <f>('Bruker data input page'!AI1407/0.7147)*Calibrations!AX$97+Calibrations!AY$97</f>
        <v>12.021787054950597</v>
      </c>
      <c r="Z1407" s="23">
        <f>('Bruker data input page'!AG1407/0.8302)*Calibrations!BE$97+Calibrations!BF$97</f>
        <v>0.10690270891470473</v>
      </c>
      <c r="AA1407" s="23">
        <f>((('Bruker data input page'!AA1407/0.436)^2)*Calibrations!BK$97)+(('Bruker data input page'!AA1407/0.436)*Calibrations!BL$97)+Calibrations!BM$97</f>
        <v>6.0792478493880878E-2</v>
      </c>
      <c r="AB1407" s="24">
        <f>'Bruker data input page'!AM1407*Calibrations!BS$97*10000+Calibrations!BT$97</f>
        <v>224.35156853346396</v>
      </c>
      <c r="AC1407" s="24">
        <f>Calibrations!CA$97*('Bruker data input page'!AO1407*10000)^2+('Bruker data input page'!AO1407*10000)*Calibrations!CB$97+Calibrations!CC$97</f>
        <v>385.95543470228245</v>
      </c>
      <c r="AD1407" s="24">
        <f>'Bruker data input page'!AW1407*10000*Calibrations!CI$97+Calibrations!CJ$97</f>
        <v>96.264183321104753</v>
      </c>
      <c r="AE1407" s="24">
        <f>'Bruker data input page'!AY1407*10000*Calibrations!CP$97+Calibrations!CQ$97</f>
        <v>85.437579165723207</v>
      </c>
      <c r="AF1407" s="24">
        <f>Calibrations!$CW$97*('Bruker data input page'!BA1407*10000)^2+('Bruker data input page'!BA1407*10000)*Calibrations!$CX$97+Calibrations!$CY$97</f>
        <v>60.296104618051245</v>
      </c>
      <c r="AG1407" s="24" t="e">
        <f>'Bruker data input page'!BI1407*10000*Calibrations!DD$97+Calibrations!DE$97</f>
        <v>#VALUE!</v>
      </c>
      <c r="AH1407" s="24">
        <f>('Bruker data input page'!BK1407*10000)*Calibrations!DK$97+Calibrations!DL$97</f>
        <v>86.574118111569859</v>
      </c>
      <c r="AI1407" s="24">
        <f>Calibrations!DR$97*('Bruker data input page'!BM1407*10000)^2+('Bruker data input page'!BM1407*10000)*Calibrations!DS$97+Calibrations!DT$97</f>
        <v>23.356566416034262</v>
      </c>
      <c r="AJ1407" s="24">
        <f>Calibrations!DY$97*('Bruker data input page'!BO1407*10000)^2+Calibrations!DZ$97*('Bruker data input page'!BO1407*10000)+Calibrations!EA$97</f>
        <v>70.116376799756438</v>
      </c>
    </row>
    <row r="1408" spans="7:36">
      <c r="G1408" s="26" t="str">
        <f>'Bruker data input page'!DK1408</f>
        <v>393 U1559B 5R1W 106/112</v>
      </c>
      <c r="H1408" s="26" t="str">
        <f>'Bruker data input page'!DL1408</f>
        <v>Standard</v>
      </c>
      <c r="I1408" s="26">
        <f>'Bruker data input page'!DM1408</f>
        <v>0</v>
      </c>
      <c r="J1408" s="26">
        <f>'Bruker data input page'!DN1408</f>
        <v>0</v>
      </c>
      <c r="K1408" s="26">
        <f>'Bruker data input page'!DO1408</f>
        <v>0</v>
      </c>
      <c r="L1408" s="26">
        <f>'Bruker data input page'!DP1408</f>
        <v>0</v>
      </c>
      <c r="M1408" s="26">
        <f>'Bruker data input page'!DQ1408</f>
        <v>0</v>
      </c>
      <c r="N1408" s="26">
        <f>'Bruker data input page'!DR1408</f>
        <v>0</v>
      </c>
      <c r="O1408" s="26">
        <f>'Bruker data input page'!DS1408</f>
        <v>0</v>
      </c>
      <c r="P1408" s="21" t="str">
        <f>'Bruker data input page'!DT1408</f>
        <v>std</v>
      </c>
      <c r="Q1408" s="21">
        <f>'Bruker data input page'!A1408</f>
        <v>615</v>
      </c>
      <c r="R1408" s="27">
        <f>'Bruker data input page'!B1408</f>
        <v>44743.482638888891</v>
      </c>
      <c r="S1408" s="22">
        <f>'Bruker data input page'!Y1408*Calibrations!H$97+Calibrations!I$97</f>
        <v>53.042115222484547</v>
      </c>
      <c r="T1408" s="23">
        <f>Calibrations!O$97*('Bruker data input page'!AK1408/0.5993)^2+Calibrations!P$97*('Bruker data input page'!AK1408/0.5993)+Calibrations!Q$97</f>
        <v>1.0460133179720503</v>
      </c>
      <c r="U1408" s="22">
        <f>Calibrations!$V$97*'Bruker data input page'!W1408^2+Calibrations!$W$97*'Bruker data input page'!W1408+Calibrations!$X$97</f>
        <v>16.248402382468242</v>
      </c>
      <c r="V1408" s="23">
        <f>('Bruker data input page'!AS1408/0.69943)*Calibrations!AC$97+Calibrations!AD$97</f>
        <v>8.7392824613419364</v>
      </c>
      <c r="W1408" s="23">
        <f>'Bruker data input page'!U1408*Calibrations!AQ$97+Calibrations!AR$97</f>
        <v>11.859676750318737</v>
      </c>
      <c r="X1408" s="23">
        <f>Calibrations!AJ$97*('Bruker data input page'!AQ1408/0.77446)^2+('Bruker data input page'!AQ1408/0.77446)*Calibrations!AK$97+Calibrations!AL$97</f>
        <v>0.15039083575201118</v>
      </c>
      <c r="Y1408" s="23">
        <f>('Bruker data input page'!AI1408/0.7147)*Calibrations!AX$97+Calibrations!AY$97</f>
        <v>12.071115887435184</v>
      </c>
      <c r="Z1408" s="23">
        <f>('Bruker data input page'!AG1408/0.8302)*Calibrations!BE$97+Calibrations!BF$97</f>
        <v>0.11082665312855136</v>
      </c>
      <c r="AA1408" s="23">
        <f>((('Bruker data input page'!AA1408/0.436)^2)*Calibrations!BK$97)+(('Bruker data input page'!AA1408/0.436)*Calibrations!BL$97)+Calibrations!BM$97</f>
        <v>6.5793157564219301E-2</v>
      </c>
      <c r="AB1408" s="24">
        <f>'Bruker data input page'!AM1408*Calibrations!BS$97*10000+Calibrations!BT$97</f>
        <v>269.79734338074633</v>
      </c>
      <c r="AC1408" s="24">
        <f>Calibrations!CA$97*('Bruker data input page'!AO1408*10000)^2+('Bruker data input page'!AO1408*10000)*Calibrations!CB$97+Calibrations!CC$97</f>
        <v>335.24402591348405</v>
      </c>
      <c r="AD1408" s="24">
        <f>'Bruker data input page'!AW1408*10000*Calibrations!CI$97+Calibrations!CJ$97</f>
        <v>103.18388027057097</v>
      </c>
      <c r="AE1408" s="24">
        <f>'Bruker data input page'!AY1408*10000*Calibrations!CP$97+Calibrations!CQ$97</f>
        <v>78.241850286903144</v>
      </c>
      <c r="AF1408" s="24">
        <f>Calibrations!$CW$97*('Bruker data input page'!BA1408*10000)^2+('Bruker data input page'!BA1408*10000)*Calibrations!$CX$97+Calibrations!$CY$97</f>
        <v>68.660243886509832</v>
      </c>
      <c r="AG1408" s="24" t="e">
        <f>'Bruker data input page'!BI1408*10000*Calibrations!DD$97+Calibrations!DE$97</f>
        <v>#VALUE!</v>
      </c>
      <c r="AH1408" s="24">
        <f>('Bruker data input page'!BK1408*10000)*Calibrations!DK$97+Calibrations!DL$97</f>
        <v>89.553650944811025</v>
      </c>
      <c r="AI1408" s="24">
        <f>Calibrations!DR$97*('Bruker data input page'!BM1408*10000)^2+('Bruker data input page'!BM1408*10000)*Calibrations!DS$97+Calibrations!DT$97</f>
        <v>22.294128390038448</v>
      </c>
      <c r="AJ1408" s="24">
        <f>Calibrations!DY$97*('Bruker data input page'!BO1408*10000)^2+Calibrations!DZ$97*('Bruker data input page'!BO1408*10000)+Calibrations!EA$97</f>
        <v>68.405270750789199</v>
      </c>
    </row>
    <row r="1409" spans="7:36">
      <c r="G1409" s="26" t="str">
        <f>'Bruker data input page'!DK1409</f>
        <v>393 U1559B 5R1W 106/112</v>
      </c>
      <c r="H1409" s="26" t="str">
        <f>'Bruker data input page'!DL1409</f>
        <v>Standard</v>
      </c>
      <c r="I1409" s="26">
        <f>'Bruker data input page'!DM1409</f>
        <v>0</v>
      </c>
      <c r="J1409" s="26">
        <f>'Bruker data input page'!DN1409</f>
        <v>0</v>
      </c>
      <c r="K1409" s="26">
        <f>'Bruker data input page'!DO1409</f>
        <v>0</v>
      </c>
      <c r="L1409" s="26">
        <f>'Bruker data input page'!DP1409</f>
        <v>0</v>
      </c>
      <c r="M1409" s="26">
        <f>'Bruker data input page'!DQ1409</f>
        <v>0</v>
      </c>
      <c r="N1409" s="26">
        <f>'Bruker data input page'!DR1409</f>
        <v>0</v>
      </c>
      <c r="O1409" s="26">
        <f>'Bruker data input page'!DS1409</f>
        <v>0</v>
      </c>
      <c r="P1409" s="21" t="str">
        <f>'Bruker data input page'!DT1409</f>
        <v>std</v>
      </c>
      <c r="Q1409" s="21">
        <f>'Bruker data input page'!A1409</f>
        <v>616</v>
      </c>
      <c r="R1409" s="27">
        <f>'Bruker data input page'!B1409</f>
        <v>44743.484027777777</v>
      </c>
      <c r="S1409" s="22">
        <f>'Bruker data input page'!Y1409*Calibrations!H$97+Calibrations!I$97</f>
        <v>53.439789130541463</v>
      </c>
      <c r="T1409" s="23">
        <f>Calibrations!O$97*('Bruker data input page'!AK1409/0.5993)^2+Calibrations!P$97*('Bruker data input page'!AK1409/0.5993)+Calibrations!Q$97</f>
        <v>1.0611141021257939</v>
      </c>
      <c r="U1409" s="22">
        <f>Calibrations!$V$97*'Bruker data input page'!W1409^2+Calibrations!$W$97*'Bruker data input page'!W1409+Calibrations!$X$97</f>
        <v>16.412245470386829</v>
      </c>
      <c r="V1409" s="23">
        <f>('Bruker data input page'!AS1409/0.69943)*Calibrations!AC$97+Calibrations!AD$97</f>
        <v>8.7474857825030981</v>
      </c>
      <c r="W1409" s="23">
        <f>'Bruker data input page'!U1409*Calibrations!AQ$97+Calibrations!AR$97</f>
        <v>10.861871821467087</v>
      </c>
      <c r="X1409" s="23">
        <f>Calibrations!AJ$97*('Bruker data input page'!AQ1409/0.77446)^2+('Bruker data input page'!AQ1409/0.77446)*Calibrations!AK$97+Calibrations!AL$97</f>
        <v>0.15287455271363631</v>
      </c>
      <c r="Y1409" s="23">
        <f>('Bruker data input page'!AI1409/0.7147)*Calibrations!AX$97+Calibrations!AY$97</f>
        <v>12.065178157599078</v>
      </c>
      <c r="Z1409" s="23">
        <f>('Bruker data input page'!AG1409/0.8302)*Calibrations!BE$97+Calibrations!BF$97</f>
        <v>0.1026769228382545</v>
      </c>
      <c r="AA1409" s="23" t="e">
        <f>((('Bruker data input page'!AA1409/0.436)^2)*Calibrations!BK$97)+(('Bruker data input page'!AA1409/0.436)*Calibrations!BL$97)+Calibrations!BM$97</f>
        <v>#VALUE!</v>
      </c>
      <c r="AB1409" s="24">
        <f>'Bruker data input page'!AM1409*Calibrations!BS$97*10000+Calibrations!BT$97</f>
        <v>255.220396731618</v>
      </c>
      <c r="AC1409" s="24">
        <f>Calibrations!CA$97*('Bruker data input page'!AO1409*10000)^2+('Bruker data input page'!AO1409*10000)*Calibrations!CB$97+Calibrations!CC$97</f>
        <v>392.23596353884864</v>
      </c>
      <c r="AD1409" s="24">
        <f>'Bruker data input page'!AW1409*10000*Calibrations!CI$97+Calibrations!CJ$97</f>
        <v>105.16093654184704</v>
      </c>
      <c r="AE1409" s="24">
        <f>'Bruker data input page'!AY1409*10000*Calibrations!CP$97+Calibrations!CQ$97</f>
        <v>91.605346776140394</v>
      </c>
      <c r="AF1409" s="24">
        <f>Calibrations!$CW$97*('Bruker data input page'!BA1409*10000)^2+('Bruker data input page'!BA1409*10000)*Calibrations!$CX$97+Calibrations!$CY$97</f>
        <v>67.281049961406254</v>
      </c>
      <c r="AG1409" s="24">
        <f>'Bruker data input page'!BI1409*10000*Calibrations!DD$97+Calibrations!DE$97</f>
        <v>1.9009381417320252</v>
      </c>
      <c r="AH1409" s="24">
        <f>('Bruker data input page'!BK1409*10000)*Calibrations!DK$97+Calibrations!DL$97</f>
        <v>88.560473333730641</v>
      </c>
      <c r="AI1409" s="24">
        <f>Calibrations!DR$97*('Bruker data input page'!BM1409*10000)^2+('Bruker data input page'!BM1409*10000)*Calibrations!DS$97+Calibrations!DT$97</f>
        <v>21.2314005193805</v>
      </c>
      <c r="AJ1409" s="24">
        <f>Calibrations!DY$97*('Bruker data input page'!BO1409*10000)^2+Calibrations!DZ$97*('Bruker data input page'!BO1409*10000)+Calibrations!EA$97</f>
        <v>68.405270750789199</v>
      </c>
    </row>
    <row r="1410" spans="7:36">
      <c r="G1410" s="26" t="str">
        <f>'Bruker data input page'!DK1410</f>
        <v>393 U1559B 5R1W 106/112</v>
      </c>
      <c r="H1410" s="26" t="str">
        <f>'Bruker data input page'!DL1410</f>
        <v>Standard</v>
      </c>
      <c r="I1410" s="26">
        <f>'Bruker data input page'!DM1410</f>
        <v>0</v>
      </c>
      <c r="J1410" s="26">
        <f>'Bruker data input page'!DN1410</f>
        <v>0</v>
      </c>
      <c r="K1410" s="26">
        <f>'Bruker data input page'!DO1410</f>
        <v>0</v>
      </c>
      <c r="L1410" s="26">
        <f>'Bruker data input page'!DP1410</f>
        <v>0</v>
      </c>
      <c r="M1410" s="26">
        <f>'Bruker data input page'!DQ1410</f>
        <v>0</v>
      </c>
      <c r="N1410" s="26">
        <f>'Bruker data input page'!DR1410</f>
        <v>0</v>
      </c>
      <c r="O1410" s="26" t="str">
        <f>'Bruker data input page'!DS1410</f>
        <v/>
      </c>
      <c r="P1410" s="21" t="str">
        <f>'Bruker data input page'!DT1410</f>
        <v>std powder mount</v>
      </c>
      <c r="Q1410" s="21">
        <f>'Bruker data input page'!A1410</f>
        <v>72</v>
      </c>
      <c r="R1410" s="27">
        <f>'Bruker data input page'!B1410</f>
        <v>44746.690972222219</v>
      </c>
      <c r="S1410" s="22">
        <f>'Bruker data input page'!Y1410*Calibrations!H$97+Calibrations!I$97</f>
        <v>48.657127696118067</v>
      </c>
      <c r="T1410" s="23">
        <f>Calibrations!O$97*('Bruker data input page'!AK1410/0.5993)^2+Calibrations!P$97*('Bruker data input page'!AK1410/0.5993)+Calibrations!Q$97</f>
        <v>1.1200709618054681</v>
      </c>
      <c r="U1410" s="22">
        <f>Calibrations!$V$97*'Bruker data input page'!W1410^2+Calibrations!$W$97*'Bruker data input page'!W1410+Calibrations!$X$97</f>
        <v>14.77441708104722</v>
      </c>
      <c r="V1410" s="23">
        <f>('Bruker data input page'!AS1410/0.69943)*Calibrations!AC$97+Calibrations!AD$97</f>
        <v>9.4935562544234511</v>
      </c>
      <c r="W1410" s="23">
        <f>'Bruker data input page'!U1410*Calibrations!AQ$97+Calibrations!AR$97</f>
        <v>8.557311706777746</v>
      </c>
      <c r="X1410" s="23">
        <f>Calibrations!AJ$97*('Bruker data input page'!AQ1410/0.77446)^2+('Bruker data input page'!AQ1410/0.77446)*Calibrations!AK$97+Calibrations!AL$97</f>
        <v>0.15926043092305853</v>
      </c>
      <c r="Y1410" s="23">
        <f>('Bruker data input page'!AI1410/0.7147)*Calibrations!AX$97+Calibrations!AY$97</f>
        <v>12.534258814651604</v>
      </c>
      <c r="Z1410" s="23">
        <f>('Bruker data input page'!AG1410/0.8302)*Calibrations!BE$97+Calibrations!BF$97</f>
        <v>0.13980347193849579</v>
      </c>
      <c r="AA1410" s="23">
        <f>((('Bruker data input page'!AA1410/0.436)^2)*Calibrations!BK$97)+(('Bruker data input page'!AA1410/0.436)*Calibrations!BL$97)+Calibrations!BM$97</f>
        <v>5.9251400924294803E-2</v>
      </c>
      <c r="AB1410" s="24">
        <f>'Bruker data input page'!AM1410*Calibrations!BS$97*10000+Calibrations!BT$97</f>
        <v>250.93305948187438</v>
      </c>
      <c r="AC1410" s="24">
        <f>Calibrations!CA$97*('Bruker data input page'!AO1410*10000)^2+('Bruker data input page'!AO1410*10000)*Calibrations!CB$97+Calibrations!CC$97</f>
        <v>376.70805200888435</v>
      </c>
      <c r="AD1410" s="24">
        <f>'Bruker data input page'!AW1410*10000*Calibrations!CI$97+Calibrations!CJ$97</f>
        <v>111.09210535567522</v>
      </c>
      <c r="AE1410" s="24">
        <f>'Bruker data input page'!AY1410*10000*Calibrations!CP$97+Calibrations!CQ$97</f>
        <v>138.89156512267215</v>
      </c>
      <c r="AF1410" s="24">
        <f>Calibrations!$CW$97*('Bruker data input page'!BA1410*10000)^2+('Bruker data input page'!BA1410*10000)*Calibrations!$CX$97+Calibrations!$CY$97</f>
        <v>57.460604479051938</v>
      </c>
      <c r="AG1410" s="24" t="e">
        <f>'Bruker data input page'!BI1410*10000*Calibrations!DD$97+Calibrations!DE$97</f>
        <v>#VALUE!</v>
      </c>
      <c r="AH1410" s="24">
        <f>('Bruker data input page'!BK1410*10000)*Calibrations!DK$97+Calibrations!DL$97</f>
        <v>100.47860466669533</v>
      </c>
      <c r="AI1410" s="24">
        <f>Calibrations!DR$97*('Bruker data input page'!BM1410*10000)^2+('Bruker data input page'!BM1410*10000)*Calibrations!DS$97+Calibrations!DT$97</f>
        <v>24.418714597367938</v>
      </c>
      <c r="AJ1410" s="24">
        <f>Calibrations!DY$97*('Bruker data input page'!BO1410*10000)^2+Calibrations!DZ$97*('Bruker data input page'!BO1410*10000)+Calibrations!EA$97</f>
        <v>80.357017558910371</v>
      </c>
    </row>
    <row r="1411" spans="7:36">
      <c r="G1411" s="26" t="str">
        <f>'Bruker data input page'!DK1411</f>
        <v>393 U1559B 5R1W 106/112</v>
      </c>
      <c r="H1411" s="26" t="str">
        <f>'Bruker data input page'!DL1411</f>
        <v>Standard</v>
      </c>
      <c r="I1411" s="26">
        <f>'Bruker data input page'!DM1411</f>
        <v>0</v>
      </c>
      <c r="J1411" s="26">
        <f>'Bruker data input page'!DN1411</f>
        <v>0</v>
      </c>
      <c r="K1411" s="26">
        <f>'Bruker data input page'!DO1411</f>
        <v>0</v>
      </c>
      <c r="L1411" s="26">
        <f>'Bruker data input page'!DP1411</f>
        <v>0</v>
      </c>
      <c r="M1411" s="26">
        <f>'Bruker data input page'!DQ1411</f>
        <v>0</v>
      </c>
      <c r="N1411" s="26">
        <f>'Bruker data input page'!DR1411</f>
        <v>0</v>
      </c>
      <c r="O1411" s="26" t="str">
        <f>'Bruker data input page'!DS1411</f>
        <v/>
      </c>
      <c r="P1411" s="21" t="str">
        <f>'Bruker data input page'!DT1411</f>
        <v>std powder mount</v>
      </c>
      <c r="Q1411" s="21">
        <f>'Bruker data input page'!A1411</f>
        <v>73</v>
      </c>
      <c r="R1411" s="27">
        <f>'Bruker data input page'!B1411</f>
        <v>44746.692361111112</v>
      </c>
      <c r="S1411" s="22">
        <f>'Bruker data input page'!Y1411*Calibrations!H$97+Calibrations!I$97</f>
        <v>48.915431573057333</v>
      </c>
      <c r="T1411" s="23">
        <f>Calibrations!O$97*('Bruker data input page'!AK1411/0.5993)^2+Calibrations!P$97*('Bruker data input page'!AK1411/0.5993)+Calibrations!Q$97</f>
        <v>1.1101129898119042</v>
      </c>
      <c r="U1411" s="22">
        <f>Calibrations!$V$97*'Bruker data input page'!W1411^2+Calibrations!$W$97*'Bruker data input page'!W1411+Calibrations!$X$97</f>
        <v>14.847925410358766</v>
      </c>
      <c r="V1411" s="23">
        <f>('Bruker data input page'!AS1411/0.69943)*Calibrations!AC$97+Calibrations!AD$97</f>
        <v>9.5247864420019077</v>
      </c>
      <c r="W1411" s="23">
        <f>'Bruker data input page'!U1411*Calibrations!AQ$97+Calibrations!AR$97</f>
        <v>9.4308018576306338</v>
      </c>
      <c r="X1411" s="23">
        <f>Calibrations!AJ$97*('Bruker data input page'!AQ1411/0.77446)^2+('Bruker data input page'!AQ1411/0.77446)*Calibrations!AK$97+Calibrations!AL$97</f>
        <v>0.16199979718800328</v>
      </c>
      <c r="Y1411" s="23">
        <f>('Bruker data input page'!AI1411/0.7147)*Calibrations!AX$97+Calibrations!AY$97</f>
        <v>12.586023638863825</v>
      </c>
      <c r="Z1411" s="23">
        <f>('Bruker data input page'!AG1411/0.8302)*Calibrations!BE$97+Calibrations!BF$97</f>
        <v>0.12999361140387916</v>
      </c>
      <c r="AA1411" s="23" t="e">
        <f>((('Bruker data input page'!AA1411/0.436)^2)*Calibrations!BK$97)+(('Bruker data input page'!AA1411/0.436)*Calibrations!BL$97)+Calibrations!BM$97</f>
        <v>#VALUE!</v>
      </c>
      <c r="AB1411" s="24">
        <f>'Bruker data input page'!AM1411*Calibrations!BS$97*10000+Calibrations!BT$97</f>
        <v>276.6570829803361</v>
      </c>
      <c r="AC1411" s="24">
        <f>Calibrations!CA$97*('Bruker data input page'!AO1411*10000)^2+('Bruker data input page'!AO1411*10000)*Calibrations!CB$97+Calibrations!CC$97</f>
        <v>394.06735120599114</v>
      </c>
      <c r="AD1411" s="24">
        <f>'Bruker data input page'!AW1411*10000*Calibrations!CI$97+Calibrations!CJ$97</f>
        <v>114.05768976258933</v>
      </c>
      <c r="AE1411" s="24">
        <f>'Bruker data input page'!AY1411*10000*Calibrations!CP$97+Calibrations!CQ$97</f>
        <v>143.0034101962836</v>
      </c>
      <c r="AF1411" s="24">
        <f>Calibrations!$CW$97*('Bruker data input page'!BA1411*10000)^2+('Bruker data input page'!BA1411*10000)*Calibrations!$CX$97+Calibrations!$CY$97</f>
        <v>67.281049961406254</v>
      </c>
      <c r="AG1411" s="24">
        <f>'Bruker data input page'!BI1411*10000*Calibrations!DD$97+Calibrations!DE$97</f>
        <v>3.0310147047823475</v>
      </c>
      <c r="AH1411" s="24">
        <f>('Bruker data input page'!BK1411*10000)*Calibrations!DK$97+Calibrations!DL$97</f>
        <v>102.46495988885611</v>
      </c>
      <c r="AI1411" s="24">
        <f>Calibrations!DR$97*('Bruker data input page'!BM1411*10000)^2+('Bruker data input page'!BM1411*10000)*Calibrations!DS$97+Calibrations!DT$97</f>
        <v>26.542141426048879</v>
      </c>
      <c r="AJ1411" s="24">
        <f>Calibrations!DY$97*('Bruker data input page'!BO1411*10000)^2+Calibrations!DZ$97*('Bruker data input page'!BO1411*10000)+Calibrations!EA$97</f>
        <v>78.653338805557269</v>
      </c>
    </row>
    <row r="1412" spans="7:36">
      <c r="G1412" s="26" t="str">
        <f>'Bruker data input page'!DK1412</f>
        <v>393 U1559B 5R1W 106/112</v>
      </c>
      <c r="H1412" s="26" t="str">
        <f>'Bruker data input page'!DL1412</f>
        <v>Standard</v>
      </c>
      <c r="I1412" s="26">
        <f>'Bruker data input page'!DM1412</f>
        <v>0</v>
      </c>
      <c r="J1412" s="26">
        <f>'Bruker data input page'!DN1412</f>
        <v>0</v>
      </c>
      <c r="K1412" s="26">
        <f>'Bruker data input page'!DO1412</f>
        <v>0</v>
      </c>
      <c r="L1412" s="26">
        <f>'Bruker data input page'!DP1412</f>
        <v>0</v>
      </c>
      <c r="M1412" s="26">
        <f>'Bruker data input page'!DQ1412</f>
        <v>0</v>
      </c>
      <c r="N1412" s="26">
        <f>'Bruker data input page'!DR1412</f>
        <v>0</v>
      </c>
      <c r="O1412" s="26" t="str">
        <f>'Bruker data input page'!DS1412</f>
        <v/>
      </c>
      <c r="P1412" s="21" t="str">
        <f>'Bruker data input page'!DT1412</f>
        <v>std powder mount</v>
      </c>
      <c r="Q1412" s="21">
        <f>'Bruker data input page'!A1412</f>
        <v>74</v>
      </c>
      <c r="R1412" s="27">
        <f>'Bruker data input page'!B1412</f>
        <v>44746.693749999999</v>
      </c>
      <c r="S1412" s="22">
        <f>'Bruker data input page'!Y1412*Calibrations!H$97+Calibrations!I$97</f>
        <v>48.738872437302156</v>
      </c>
      <c r="T1412" s="23">
        <f>Calibrations!O$97*('Bruker data input page'!AK1412/0.5993)^2+Calibrations!P$97*('Bruker data input page'!AK1412/0.5993)+Calibrations!Q$97</f>
        <v>1.1066711317517457</v>
      </c>
      <c r="U1412" s="22">
        <f>Calibrations!$V$97*'Bruker data input page'!W1412^2+Calibrations!$W$97*'Bruker data input page'!W1412+Calibrations!$X$97</f>
        <v>15.182888890377711</v>
      </c>
      <c r="V1412" s="23">
        <f>('Bruker data input page'!AS1412/0.69943)*Calibrations!AC$97+Calibrations!AD$97</f>
        <v>9.5129851729630435</v>
      </c>
      <c r="W1412" s="23">
        <f>'Bruker data input page'!U1412*Calibrations!AQ$97+Calibrations!AR$97</f>
        <v>8.8413216739319953</v>
      </c>
      <c r="X1412" s="23">
        <f>Calibrations!AJ$97*('Bruker data input page'!AQ1412/0.77446)^2+('Bruker data input page'!AQ1412/0.77446)*Calibrations!AK$97+Calibrations!AL$97</f>
        <v>0.16361038814062812</v>
      </c>
      <c r="Y1412" s="23">
        <f>('Bruker data input page'!AI1412/0.7147)*Calibrations!AX$97+Calibrations!AY$97</f>
        <v>12.522231105496409</v>
      </c>
      <c r="Z1412" s="23">
        <f>('Bruker data input page'!AG1412/0.8302)*Calibrations!BE$97+Calibrations!BF$97</f>
        <v>0.13421939748032941</v>
      </c>
      <c r="AA1412" s="23" t="e">
        <f>((('Bruker data input page'!AA1412/0.436)^2)*Calibrations!BK$97)+(('Bruker data input page'!AA1412/0.436)*Calibrations!BL$97)+Calibrations!BM$97</f>
        <v>#VALUE!</v>
      </c>
      <c r="AB1412" s="24">
        <f>'Bruker data input page'!AM1412*Calibrations!BS$97*10000+Calibrations!BT$97</f>
        <v>249.21812458197695</v>
      </c>
      <c r="AC1412" s="24">
        <f>Calibrations!CA$97*('Bruker data input page'!AO1412*10000)^2+('Bruker data input page'!AO1412*10000)*Calibrations!CB$97+Calibrations!CC$97</f>
        <v>382.0572195939983</v>
      </c>
      <c r="AD1412" s="24">
        <f>'Bruker data input page'!AW1412*10000*Calibrations!CI$97+Calibrations!CJ$97</f>
        <v>112.08063349131325</v>
      </c>
      <c r="AE1412" s="24">
        <f>'Bruker data input page'!AY1412*10000*Calibrations!CP$97+Calibrations!CQ$97</f>
        <v>124.50010736503205</v>
      </c>
      <c r="AF1412" s="24">
        <f>Calibrations!$CW$97*('Bruker data input page'!BA1412*10000)^2+('Bruker data input page'!BA1412*10000)*Calibrations!$CX$97+Calibrations!$CY$97</f>
        <v>60.296104618051245</v>
      </c>
      <c r="AG1412" s="24" t="e">
        <f>'Bruker data input page'!BI1412*10000*Calibrations!DD$97+Calibrations!DE$97</f>
        <v>#VALUE!</v>
      </c>
      <c r="AH1412" s="24">
        <f>('Bruker data input page'!BK1412*10000)*Calibrations!DK$97+Calibrations!DL$97</f>
        <v>103.4581374999365</v>
      </c>
      <c r="AI1412" s="24">
        <f>Calibrations!DR$97*('Bruker data input page'!BM1412*10000)^2+('Bruker data input page'!BM1412*10000)*Calibrations!DS$97+Calibrations!DT$97</f>
        <v>28.664408876081268</v>
      </c>
      <c r="AJ1412" s="24">
        <f>Calibrations!DY$97*('Bruker data input page'!BO1412*10000)^2+Calibrations!DZ$97*('Bruker data input page'!BO1412*10000)+Calibrations!EA$97</f>
        <v>74.388726185789224</v>
      </c>
    </row>
    <row r="1413" spans="7:36">
      <c r="G1413" s="26" t="str">
        <f>'Bruker data input page'!DK1413</f>
        <v>U1559B 5R1W 106/112</v>
      </c>
      <c r="H1413" s="26" t="str">
        <f>'Bruker data input page'!DL1413</f>
        <v>Standard</v>
      </c>
      <c r="I1413" s="26">
        <f>'Bruker data input page'!DM1413</f>
        <v>0</v>
      </c>
      <c r="J1413" s="26">
        <f>'Bruker data input page'!DN1413</f>
        <v>0</v>
      </c>
      <c r="K1413" s="26">
        <f>'Bruker data input page'!DO1413</f>
        <v>0</v>
      </c>
      <c r="L1413" s="26">
        <f>'Bruker data input page'!DP1413</f>
        <v>0</v>
      </c>
      <c r="M1413" s="26">
        <f>'Bruker data input page'!DQ1413</f>
        <v>0</v>
      </c>
      <c r="N1413" s="26">
        <f>'Bruker data input page'!DR1413</f>
        <v>0</v>
      </c>
      <c r="O1413" s="26">
        <f>'Bruker data input page'!DS1413</f>
        <v>0</v>
      </c>
      <c r="P1413" s="21" t="str">
        <f>'Bruker data input page'!DT1413</f>
        <v/>
      </c>
      <c r="Q1413" s="21">
        <f>'Bruker data input page'!A1413</f>
        <v>525</v>
      </c>
      <c r="R1413" s="27">
        <f>'Bruker data input page'!B1413</f>
        <v>44762.713888888888</v>
      </c>
      <c r="S1413" s="22">
        <f>'Bruker data input page'!Y1413*Calibrations!H$97+Calibrations!I$97</f>
        <v>48.504925641675008</v>
      </c>
      <c r="T1413" s="23">
        <f>Calibrations!O$97*('Bruker data input page'!AK1413/0.5993)^2+Calibrations!P$97*('Bruker data input page'!AK1413/0.5993)+Calibrations!Q$97</f>
        <v>1.1180799978361953</v>
      </c>
      <c r="U1413" s="22">
        <f>Calibrations!$V$97*'Bruker data input page'!W1413^2+Calibrations!$W$97*'Bruker data input page'!W1413+Calibrations!$X$97</f>
        <v>14.681230650177389</v>
      </c>
      <c r="V1413" s="23">
        <f>('Bruker data input page'!AS1413/0.69943)*Calibrations!AC$97+Calibrations!AD$97</f>
        <v>9.5026230830752603</v>
      </c>
      <c r="W1413" s="23">
        <f>'Bruker data input page'!U1413*Calibrations!AQ$97+Calibrations!AR$97</f>
        <v>8.1669671705732334</v>
      </c>
      <c r="X1413" s="23">
        <f>Calibrations!AJ$97*('Bruker data input page'!AQ1413/0.77446)^2+('Bruker data input page'!AQ1413/0.77446)*Calibrations!AK$97+Calibrations!AL$97</f>
        <v>0.16696352329833025</v>
      </c>
      <c r="Y1413" s="23">
        <f>('Bruker data input page'!AI1413/0.7147)*Calibrations!AX$97+Calibrations!AY$97</f>
        <v>12.613885294248639</v>
      </c>
      <c r="Z1413" s="23">
        <f>('Bruker data input page'!AG1413/0.8302)*Calibrations!BE$97+Calibrations!BF$97</f>
        <v>0.13527584399944198</v>
      </c>
      <c r="AA1413" s="23">
        <f>((('Bruker data input page'!AA1413/0.436)^2)*Calibrations!BK$97)+(('Bruker data input page'!AA1413/0.436)*Calibrations!BL$97)+Calibrations!BM$97</f>
        <v>4.3001696871075315E-2</v>
      </c>
      <c r="AB1413" s="24">
        <f>'Bruker data input page'!AM1413*Calibrations!BS$97*10000+Calibrations!BT$97</f>
        <v>263.79507123110523</v>
      </c>
      <c r="AC1413" s="24">
        <f>Calibrations!CA$97*('Bruker data input page'!AO1413*10000)^2+('Bruker data input page'!AO1413*10000)*Calibrations!CB$97+Calibrations!CC$97</f>
        <v>367.64625779628238</v>
      </c>
      <c r="AD1413" s="24">
        <f>'Bruker data input page'!AW1413*10000*Calibrations!CI$97+Calibrations!CJ$97</f>
        <v>113.06916162695128</v>
      </c>
      <c r="AE1413" s="24">
        <f>'Bruker data input page'!AY1413*10000*Calibrations!CP$97+Calibrations!CQ$97</f>
        <v>134.7797200490607</v>
      </c>
      <c r="AF1413" s="24">
        <f>Calibrations!$CW$97*('Bruker data input page'!BA1413*10000)^2+('Bruker data input page'!BA1413*10000)*Calibrations!$CX$97+Calibrations!$CY$97</f>
        <v>64.504866967631671</v>
      </c>
      <c r="AG1413" s="24" t="e">
        <f>'Bruker data input page'!BI1413*10000*Calibrations!DD$97+Calibrations!DE$97</f>
        <v>#VALUE!</v>
      </c>
      <c r="AH1413" s="24">
        <f>('Bruker data input page'!BK1413*10000)*Calibrations!DK$97+Calibrations!DL$97</f>
        <v>104.4513151110169</v>
      </c>
      <c r="AI1413" s="24">
        <f>Calibrations!DR$97*('Bruker data input page'!BM1413*10000)^2+('Bruker data input page'!BM1413*10000)*Calibrations!DS$97+Calibrations!DT$97</f>
        <v>26.542141426048879</v>
      </c>
      <c r="AJ1413" s="24">
        <f>Calibrations!DY$97*('Bruker data input page'!BO1413*10000)^2+Calibrations!DZ$97*('Bruker data input page'!BO1413*10000)+Calibrations!EA$97</f>
        <v>71.826244966121322</v>
      </c>
    </row>
    <row r="1414" spans="7:36">
      <c r="G1414" s="26" t="str">
        <f>'Bruker data input page'!DK1414</f>
        <v>U1559B 5R1W 106/112</v>
      </c>
      <c r="H1414" s="26" t="str">
        <f>'Bruker data input page'!DL1414</f>
        <v>Standard</v>
      </c>
      <c r="I1414" s="26">
        <f>'Bruker data input page'!DM1414</f>
        <v>0</v>
      </c>
      <c r="J1414" s="26">
        <f>'Bruker data input page'!DN1414</f>
        <v>0</v>
      </c>
      <c r="K1414" s="26">
        <f>'Bruker data input page'!DO1414</f>
        <v>0</v>
      </c>
      <c r="L1414" s="26">
        <f>'Bruker data input page'!DP1414</f>
        <v>0</v>
      </c>
      <c r="M1414" s="26">
        <f>'Bruker data input page'!DQ1414</f>
        <v>0</v>
      </c>
      <c r="N1414" s="26">
        <f>'Bruker data input page'!DR1414</f>
        <v>0</v>
      </c>
      <c r="O1414" s="26">
        <f>'Bruker data input page'!DS1414</f>
        <v>0</v>
      </c>
      <c r="P1414" s="21" t="str">
        <f>'Bruker data input page'!DT1414</f>
        <v/>
      </c>
      <c r="Q1414" s="21">
        <f>'Bruker data input page'!A1414</f>
        <v>526</v>
      </c>
      <c r="R1414" s="27">
        <f>'Bruker data input page'!B1414</f>
        <v>44762.714583333334</v>
      </c>
      <c r="S1414" s="22">
        <f>'Bruker data input page'!Y1414*Calibrations!H$97+Calibrations!I$97</f>
        <v>49.015236198921635</v>
      </c>
      <c r="T1414" s="23">
        <f>Calibrations!O$97*('Bruker data input page'!AK1414/0.5993)^2+Calibrations!P$97*('Bruker data input page'!AK1414/0.5993)+Calibrations!Q$97</f>
        <v>1.1122863103575888</v>
      </c>
      <c r="U1414" s="22">
        <f>Calibrations!$V$97*'Bruker data input page'!W1414^2+Calibrations!$W$97*'Bruker data input page'!W1414+Calibrations!$X$97</f>
        <v>15.156494277867973</v>
      </c>
      <c r="V1414" s="23">
        <f>('Bruker data input page'!AS1414/0.69943)*Calibrations!AC$97+Calibrations!AD$97</f>
        <v>9.5232033449357196</v>
      </c>
      <c r="W1414" s="23">
        <f>'Bruker data input page'!U1414*Calibrations!AQ$97+Calibrations!AR$97</f>
        <v>9.1489185818573926</v>
      </c>
      <c r="X1414" s="23">
        <f>Calibrations!AJ$97*('Bruker data input page'!AQ1414/0.77446)^2+('Bruker data input page'!AQ1414/0.77446)*Calibrations!AK$97+Calibrations!AL$97</f>
        <v>0.16156612261850001</v>
      </c>
      <c r="Y1414" s="23">
        <f>('Bruker data input page'!AI1414/0.7147)*Calibrations!AX$97+Calibrations!AY$97</f>
        <v>12.576127422470311</v>
      </c>
      <c r="Z1414" s="23">
        <f>('Bruker data input page'!AG1414/0.8302)*Calibrations!BE$97+Calibrations!BF$97</f>
        <v>0.13738873703766707</v>
      </c>
      <c r="AA1414" s="23" t="e">
        <f>((('Bruker data input page'!AA1414/0.436)^2)*Calibrations!BK$97)+(('Bruker data input page'!AA1414/0.436)*Calibrations!BL$97)+Calibrations!BM$97</f>
        <v>#VALUE!</v>
      </c>
      <c r="AB1414" s="24">
        <f>'Bruker data input page'!AM1414*Calibrations!BS$97*10000+Calibrations!BT$97</f>
        <v>285.23175747982333</v>
      </c>
      <c r="AC1414" s="24">
        <f>Calibrations!CA$97*('Bruker data input page'!AO1414*10000)^2+('Bruker data input page'!AO1414*10000)*Calibrations!CB$97+Calibrations!CC$97</f>
        <v>340.16518624673006</v>
      </c>
      <c r="AD1414" s="24">
        <f>'Bruker data input page'!AW1414*10000*Calibrations!CI$97+Calibrations!CJ$97</f>
        <v>108.12652094876111</v>
      </c>
      <c r="AE1414" s="24">
        <f>'Bruker data input page'!AY1414*10000*Calibrations!CP$97+Calibrations!CQ$97</f>
        <v>137.86360385426929</v>
      </c>
      <c r="AF1414" s="24">
        <f>Calibrations!$CW$97*('Bruker data input page'!BA1414*10000)^2+('Bruker data input page'!BA1414*10000)*Calibrations!$CX$97+Calibrations!$CY$97</f>
        <v>65.895924321780186</v>
      </c>
      <c r="AG1414" s="24" t="e">
        <f>'Bruker data input page'!BI1414*10000*Calibrations!DD$97+Calibrations!DE$97</f>
        <v>#VALUE!</v>
      </c>
      <c r="AH1414" s="24">
        <f>('Bruker data input page'!BK1414*10000)*Calibrations!DK$97+Calibrations!DL$97</f>
        <v>98.492249444534551</v>
      </c>
      <c r="AI1414" s="24">
        <f>Calibrations!DR$97*('Bruker data input page'!BM1414*10000)^2+('Bruker data input page'!BM1414*10000)*Calibrations!DS$97+Calibrations!DT$97</f>
        <v>28.664408876081268</v>
      </c>
      <c r="AJ1414" s="24">
        <f>Calibrations!DY$97*('Bruker data input page'!BO1414*10000)^2+Calibrations!DZ$97*('Bruker data input page'!BO1414*10000)+Calibrations!EA$97</f>
        <v>76.948422169601841</v>
      </c>
    </row>
    <row r="1415" spans="7:36">
      <c r="G1415" s="26" t="str">
        <f>'Bruker data input page'!DK1415</f>
        <v>U1559B 5R1W 106/112</v>
      </c>
      <c r="H1415" s="26" t="str">
        <f>'Bruker data input page'!DL1415</f>
        <v>Standard</v>
      </c>
      <c r="I1415" s="26">
        <f>'Bruker data input page'!DM1415</f>
        <v>0</v>
      </c>
      <c r="J1415" s="26">
        <f>'Bruker data input page'!DN1415</f>
        <v>0</v>
      </c>
      <c r="K1415" s="26">
        <f>'Bruker data input page'!DO1415</f>
        <v>0</v>
      </c>
      <c r="L1415" s="26">
        <f>'Bruker data input page'!DP1415</f>
        <v>0</v>
      </c>
      <c r="M1415" s="26">
        <f>'Bruker data input page'!DQ1415</f>
        <v>0</v>
      </c>
      <c r="N1415" s="26">
        <f>'Bruker data input page'!DR1415</f>
        <v>0</v>
      </c>
      <c r="O1415" s="26">
        <f>'Bruker data input page'!DS1415</f>
        <v>0</v>
      </c>
      <c r="P1415" s="21" t="str">
        <f>'Bruker data input page'!DT1415</f>
        <v/>
      </c>
      <c r="Q1415" s="21">
        <f>'Bruker data input page'!A1415</f>
        <v>527</v>
      </c>
      <c r="R1415" s="27">
        <f>'Bruker data input page'!B1415</f>
        <v>44762.71597222222</v>
      </c>
      <c r="S1415" s="22">
        <f>'Bruker data input page'!Y1415*Calibrations!H$97+Calibrations!I$97</f>
        <v>48.87646024295794</v>
      </c>
      <c r="T1415" s="23">
        <f>Calibrations!O$97*('Bruker data input page'!AK1415/0.5993)^2+Calibrations!P$97*('Bruker data input page'!AK1415/0.5993)+Calibrations!Q$97</f>
        <v>1.1296593699866309</v>
      </c>
      <c r="U1415" s="22">
        <f>Calibrations!$V$97*'Bruker data input page'!W1415^2+Calibrations!$W$97*'Bruker data input page'!W1415+Calibrations!$X$97</f>
        <v>15.255044827600976</v>
      </c>
      <c r="V1415" s="23">
        <f>('Bruker data input page'!AS1415/0.69943)*Calibrations!AC$97+Calibrations!AD$97</f>
        <v>9.5362998752105561</v>
      </c>
      <c r="W1415" s="23">
        <f>'Bruker data input page'!U1415*Calibrations!AQ$97+Calibrations!AR$97</f>
        <v>8.8656819570235097</v>
      </c>
      <c r="X1415" s="23">
        <f>Calibrations!AJ$97*('Bruker data input page'!AQ1415/0.77446)^2+('Bruker data input page'!AQ1415/0.77446)*Calibrations!AK$97+Calibrations!AL$97</f>
        <v>0.15881574675144122</v>
      </c>
      <c r="Y1415" s="23">
        <f>('Bruker data input page'!AI1415/0.7147)*Calibrations!AX$97+Calibrations!AY$97</f>
        <v>12.608708811827416</v>
      </c>
      <c r="Z1415" s="23">
        <f>('Bruker data input page'!AG1415/0.8302)*Calibrations!BE$97+Calibrations!BF$97</f>
        <v>0.13331387189251864</v>
      </c>
      <c r="AA1415" s="23">
        <f>((('Bruker data input page'!AA1415/0.436)^2)*Calibrations!BK$97)+(('Bruker data input page'!AA1415/0.436)*Calibrations!BL$97)+Calibrations!BM$97</f>
        <v>6.3871235393422404E-2</v>
      </c>
      <c r="AB1415" s="24">
        <f>'Bruker data input page'!AM1415*Calibrations!BS$97*10000+Calibrations!BT$97</f>
        <v>286.08922492977206</v>
      </c>
      <c r="AC1415" s="24">
        <f>Calibrations!CA$97*('Bruker data input page'!AO1415*10000)^2+('Bruker data input page'!AO1415*10000)*Calibrations!CB$97+Calibrations!CC$97</f>
        <v>378.73428638554333</v>
      </c>
      <c r="AD1415" s="24">
        <f>'Bruker data input page'!AW1415*10000*Calibrations!CI$97+Calibrations!CJ$97</f>
        <v>116.03474603386537</v>
      </c>
      <c r="AE1415" s="24">
        <f>'Bruker data input page'!AY1415*10000*Calibrations!CP$97+Calibrations!CQ$97</f>
        <v>140.94748765947787</v>
      </c>
      <c r="AF1415" s="24">
        <f>Calibrations!$CW$97*('Bruker data input page'!BA1415*10000)^2+('Bruker data input page'!BA1415*10000)*Calibrations!$CX$97+Calibrations!$CY$97</f>
        <v>67.281049961406254</v>
      </c>
      <c r="AG1415" s="24" t="e">
        <f>'Bruker data input page'!BI1415*10000*Calibrations!DD$97+Calibrations!DE$97</f>
        <v>#VALUE!</v>
      </c>
      <c r="AH1415" s="24">
        <f>('Bruker data input page'!BK1415*10000)*Calibrations!DK$97+Calibrations!DL$97</f>
        <v>104.4513151110169</v>
      </c>
      <c r="AI1415" s="24">
        <f>Calibrations!DR$97*('Bruker data input page'!BM1415*10000)^2+('Bruker data input page'!BM1415*10000)*Calibrations!DS$97+Calibrations!DT$97</f>
        <v>27.603420073396141</v>
      </c>
      <c r="AJ1415" s="24">
        <f>Calibrations!DY$97*('Bruker data input page'!BO1415*10000)^2+Calibrations!DZ$97*('Bruker data input page'!BO1415*10000)+Calibrations!EA$97</f>
        <v>78.653338805557269</v>
      </c>
    </row>
    <row r="1416" spans="7:36">
      <c r="G1416" s="26" t="str">
        <f>'Bruker data input page'!DK1416</f>
        <v>U1559B 11R1W 6/13</v>
      </c>
      <c r="H1416" s="26" t="str">
        <f>'Bruker data input page'!DL1416</f>
        <v>Standard</v>
      </c>
      <c r="I1416" s="26">
        <f>'Bruker data input page'!DM1416</f>
        <v>0</v>
      </c>
      <c r="J1416" s="26">
        <f>'Bruker data input page'!DN1416</f>
        <v>0</v>
      </c>
      <c r="K1416" s="26">
        <f>'Bruker data input page'!DO1416</f>
        <v>0</v>
      </c>
      <c r="L1416" s="26">
        <f>'Bruker data input page'!DP1416</f>
        <v>0</v>
      </c>
      <c r="M1416" s="26">
        <f>'Bruker data input page'!DQ1416</f>
        <v>0</v>
      </c>
      <c r="N1416" s="26">
        <f>'Bruker data input page'!DR1416</f>
        <v>0</v>
      </c>
      <c r="O1416" s="26">
        <f>'Bruker data input page'!DS1416</f>
        <v>0</v>
      </c>
      <c r="P1416" s="21" t="str">
        <f>'Bruker data input page'!DT1416</f>
        <v/>
      </c>
      <c r="Q1416" s="21">
        <f>'Bruker data input page'!A1416</f>
        <v>528</v>
      </c>
      <c r="R1416" s="27">
        <f>'Bruker data input page'!B1416</f>
        <v>44762.718055555553</v>
      </c>
      <c r="S1416" s="22">
        <f>'Bruker data input page'!Y1416*Calibrations!H$97+Calibrations!I$97</f>
        <v>49.840881847887132</v>
      </c>
      <c r="T1416" s="23">
        <f>Calibrations!O$97*('Bruker data input page'!AK1416/0.5993)^2+Calibrations!P$97*('Bruker data input page'!AK1416/0.5993)+Calibrations!Q$97</f>
        <v>1.0921687816961259</v>
      </c>
      <c r="U1416" s="22">
        <f>Calibrations!$V$97*'Bruker data input page'!W1416^2+Calibrations!$W$97*'Bruker data input page'!W1416+Calibrations!$X$97</f>
        <v>15.23278673163934</v>
      </c>
      <c r="V1416" s="23">
        <f>('Bruker data input page'!AS1416/0.69943)*Calibrations!AC$97+Calibrations!AD$97</f>
        <v>9.3872009151585711</v>
      </c>
      <c r="W1416" s="23">
        <f>'Bruker data input page'!U1416*Calibrations!AQ$97+Calibrations!AR$97</f>
        <v>10.104383018669029</v>
      </c>
      <c r="X1416" s="23">
        <f>Calibrations!AJ$97*('Bruker data input page'!AQ1416/0.77446)^2+('Bruker data input page'!AQ1416/0.77446)*Calibrations!AK$97+Calibrations!AL$97</f>
        <v>0.14638975640033575</v>
      </c>
      <c r="Y1416" s="23">
        <f>('Bruker data input page'!AI1416/0.7147)*Calibrations!AX$97+Calibrations!AY$97</f>
        <v>11.90409820460928</v>
      </c>
      <c r="Z1416" s="23">
        <f>('Bruker data input page'!AG1416/0.8302)*Calibrations!BE$97+Calibrations!BF$97</f>
        <v>7.3398262165706468E-2</v>
      </c>
      <c r="AA1416" s="23">
        <f>((('Bruker data input page'!AA1416/0.436)^2)*Calibrations!BK$97)+(('Bruker data input page'!AA1416/0.436)*Calibrations!BL$97)+Calibrations!BM$97</f>
        <v>7.3080320175002184E-2</v>
      </c>
      <c r="AB1416" s="24">
        <f>'Bruker data input page'!AM1416*Calibrations!BS$97*10000+Calibrations!BT$97</f>
        <v>244.07331988228458</v>
      </c>
      <c r="AC1416" s="24">
        <f>Calibrations!CA$97*('Bruker data input page'!AO1416*10000)^2+('Bruker data input page'!AO1416*10000)*Calibrations!CB$97+Calibrations!CC$97</f>
        <v>391.62008857453679</v>
      </c>
      <c r="AD1416" s="24">
        <f>'Bruker data input page'!AW1416*10000*Calibrations!CI$97+Calibrations!CJ$97</f>
        <v>80.447733150896241</v>
      </c>
      <c r="AE1416" s="24">
        <f>'Bruker data input page'!AY1416*10000*Calibrations!CP$97+Calibrations!CQ$97</f>
        <v>86.465540434126069</v>
      </c>
      <c r="AF1416" s="24">
        <f>Calibrations!$CW$97*('Bruker data input page'!BA1416*10000)^2+('Bruker data input page'!BA1416*10000)*Calibrations!$CX$97+Calibrations!$CY$97</f>
        <v>56.033956837768585</v>
      </c>
      <c r="AG1416" s="24">
        <f>'Bruker data input page'!BI1416*10000*Calibrations!DD$97+Calibrations!DE$97</f>
        <v>1.9009381417320252</v>
      </c>
      <c r="AH1416" s="24">
        <f>('Bruker data input page'!BK1416*10000)*Calibrations!DK$97+Calibrations!DL$97</f>
        <v>93.526361389132575</v>
      </c>
      <c r="AI1416" s="24">
        <f>Calibrations!DR$97*('Bruker data input page'!BM1416*10000)^2+('Bruker data input page'!BM1416*10000)*Calibrations!DS$97+Calibrations!DT$97</f>
        <v>26.542141426048879</v>
      </c>
      <c r="AJ1416" s="24">
        <f>Calibrations!DY$97*('Bruker data input page'!BO1416*10000)^2+Calibrations!DZ$97*('Bruker data input page'!BO1416*10000)+Calibrations!EA$97</f>
        <v>73.534875249883854</v>
      </c>
    </row>
    <row r="1417" spans="7:36">
      <c r="G1417" s="26" t="str">
        <f>'Bruker data input page'!DK1417</f>
        <v>U1559B 11R1W 6/13</v>
      </c>
      <c r="H1417" s="26" t="str">
        <f>'Bruker data input page'!DL1417</f>
        <v>Standard</v>
      </c>
      <c r="I1417" s="26">
        <f>'Bruker data input page'!DM1417</f>
        <v>0</v>
      </c>
      <c r="J1417" s="26">
        <f>'Bruker data input page'!DN1417</f>
        <v>0</v>
      </c>
      <c r="K1417" s="26">
        <f>'Bruker data input page'!DO1417</f>
        <v>0</v>
      </c>
      <c r="L1417" s="26">
        <f>'Bruker data input page'!DP1417</f>
        <v>0</v>
      </c>
      <c r="M1417" s="26">
        <f>'Bruker data input page'!DQ1417</f>
        <v>0</v>
      </c>
      <c r="N1417" s="26">
        <f>'Bruker data input page'!DR1417</f>
        <v>0</v>
      </c>
      <c r="O1417" s="26">
        <f>'Bruker data input page'!DS1417</f>
        <v>0</v>
      </c>
      <c r="P1417" s="21" t="str">
        <f>'Bruker data input page'!DT1417</f>
        <v/>
      </c>
      <c r="Q1417" s="21">
        <f>'Bruker data input page'!A1417</f>
        <v>529</v>
      </c>
      <c r="R1417" s="27">
        <f>'Bruker data input page'!B1417</f>
        <v>44762.719444444447</v>
      </c>
      <c r="S1417" s="22">
        <f>'Bruker data input page'!Y1417*Calibrations!H$97+Calibrations!I$97</f>
        <v>49.83933725248685</v>
      </c>
      <c r="T1417" s="23">
        <f>Calibrations!O$97*('Bruker data input page'!AK1417/0.5993)^2+Calibrations!P$97*('Bruker data input page'!AK1417/0.5993)+Calibrations!Q$97</f>
        <v>1.0965212373267943</v>
      </c>
      <c r="U1417" s="22">
        <f>Calibrations!$V$97*'Bruker data input page'!W1417^2+Calibrations!$W$97*'Bruker data input page'!W1417+Calibrations!$X$97</f>
        <v>15.075262026312805</v>
      </c>
      <c r="V1417" s="23">
        <f>('Bruker data input page'!AS1417/0.69943)*Calibrations!AC$97+Calibrations!AD$97</f>
        <v>9.3677719966189787</v>
      </c>
      <c r="W1417" s="23">
        <f>'Bruker data input page'!U1417*Calibrations!AQ$97+Calibrations!AR$97</f>
        <v>10.715516787337908</v>
      </c>
      <c r="X1417" s="23">
        <f>Calibrations!AJ$97*('Bruker data input page'!AQ1417/0.77446)^2+('Bruker data input page'!AQ1417/0.77446)*Calibrations!AK$97+Calibrations!AL$97</f>
        <v>0.14822329179576943</v>
      </c>
      <c r="Y1417" s="23">
        <f>('Bruker data input page'!AI1417/0.7147)*Calibrations!AX$97+Calibrations!AY$97</f>
        <v>11.886589514066909</v>
      </c>
      <c r="Z1417" s="23">
        <f>('Bruker data input page'!AG1417/0.8302)*Calibrations!BE$97+Calibrations!BF$97</f>
        <v>6.6757741188427547E-2</v>
      </c>
      <c r="AA1417" s="23">
        <f>((('Bruker data input page'!AA1417/0.436)^2)*Calibrations!BK$97)+(('Bruker data input page'!AA1417/0.436)*Calibrations!BL$97)+Calibrations!BM$97</f>
        <v>6.809712787942955E-2</v>
      </c>
      <c r="AB1417" s="24">
        <f>'Bruker data input page'!AM1417*Calibrations!BS$97*10000+Calibrations!BT$97</f>
        <v>226.06650343336139</v>
      </c>
      <c r="AC1417" s="24">
        <f>Calibrations!CA$97*('Bruker data input page'!AO1417*10000)^2+('Bruker data input page'!AO1417*10000)*Calibrations!CB$97+Calibrations!CC$97</f>
        <v>370.48321384676979</v>
      </c>
      <c r="AD1417" s="24">
        <f>'Bruker data input page'!AW1417*10000*Calibrations!CI$97+Calibrations!CJ$97</f>
        <v>78.470676879620171</v>
      </c>
      <c r="AE1417" s="24">
        <f>'Bruker data input page'!AY1417*10000*Calibrations!CP$97+Calibrations!CQ$97</f>
        <v>81.325734092111745</v>
      </c>
      <c r="AF1417" s="24">
        <f>Calibrations!$CW$97*('Bruker data input page'!BA1417*10000)^2+('Bruker data input page'!BA1417*10000)*Calibrations!$CX$97+Calibrations!$CY$97</f>
        <v>58.881320405812829</v>
      </c>
      <c r="AG1417" s="24" t="e">
        <f>'Bruker data input page'!BI1417*10000*Calibrations!DD$97+Calibrations!DE$97</f>
        <v>#VALUE!</v>
      </c>
      <c r="AH1417" s="24">
        <f>('Bruker data input page'!BK1417*10000)*Calibrations!DK$97+Calibrations!DL$97</f>
        <v>98.492249444534551</v>
      </c>
      <c r="AI1417" s="24">
        <f>Calibrations!DR$97*('Bruker data input page'!BM1417*10000)^2+('Bruker data input page'!BM1417*10000)*Calibrations!DS$97+Calibrations!DT$97</f>
        <v>27.603420073396141</v>
      </c>
      <c r="AJ1417" s="24">
        <f>Calibrations!DY$97*('Bruker data input page'!BO1417*10000)^2+Calibrations!DZ$97*('Bruker data input page'!BO1417*10000)+Calibrations!EA$97</f>
        <v>70.971465618264176</v>
      </c>
    </row>
    <row r="1418" spans="7:36">
      <c r="G1418" s="26" t="str">
        <f>'Bruker data input page'!DK1418</f>
        <v>U1559B 11R1W 6/13</v>
      </c>
      <c r="H1418" s="26" t="str">
        <f>'Bruker data input page'!DL1418</f>
        <v>Standard</v>
      </c>
      <c r="I1418" s="26">
        <f>'Bruker data input page'!DM1418</f>
        <v>0</v>
      </c>
      <c r="J1418" s="26">
        <f>'Bruker data input page'!DN1418</f>
        <v>0</v>
      </c>
      <c r="K1418" s="26">
        <f>'Bruker data input page'!DO1418</f>
        <v>0</v>
      </c>
      <c r="L1418" s="26">
        <f>'Bruker data input page'!DP1418</f>
        <v>0</v>
      </c>
      <c r="M1418" s="26">
        <f>'Bruker data input page'!DQ1418</f>
        <v>0</v>
      </c>
      <c r="N1418" s="26">
        <f>'Bruker data input page'!DR1418</f>
        <v>0</v>
      </c>
      <c r="O1418" s="26">
        <f>'Bruker data input page'!DS1418</f>
        <v>0</v>
      </c>
      <c r="P1418" s="21" t="str">
        <f>'Bruker data input page'!DT1418</f>
        <v/>
      </c>
      <c r="Q1418" s="21">
        <f>'Bruker data input page'!A1418</f>
        <v>530</v>
      </c>
      <c r="R1418" s="27">
        <f>'Bruker data input page'!B1418</f>
        <v>44762.720138888886</v>
      </c>
      <c r="S1418" s="22">
        <f>'Bruker data input page'!Y1418*Calibrations!H$97+Calibrations!I$97</f>
        <v>49.839574882548433</v>
      </c>
      <c r="T1418" s="23">
        <f>Calibrations!O$97*('Bruker data input page'!AK1418/0.5993)^2+Calibrations!P$97*('Bruker data input page'!AK1418/0.5993)+Calibrations!Q$97</f>
        <v>1.0827333135242769</v>
      </c>
      <c r="U1418" s="22">
        <f>Calibrations!$V$97*'Bruker data input page'!W1418^2+Calibrations!$W$97*'Bruker data input page'!W1418+Calibrations!$X$97</f>
        <v>15.648681499449463</v>
      </c>
      <c r="V1418" s="23">
        <f>('Bruker data input page'!AS1418/0.69943)*Calibrations!AC$97+Calibrations!AD$97</f>
        <v>9.3441694585412503</v>
      </c>
      <c r="W1418" s="23">
        <f>'Bruker data input page'!U1418*Calibrations!AQ$97+Calibrations!AR$97</f>
        <v>11.56754668880065</v>
      </c>
      <c r="X1418" s="23">
        <f>Calibrations!AJ$97*('Bruker data input page'!AQ1418/0.77446)^2+('Bruker data input page'!AQ1418/0.77446)*Calibrations!AK$97+Calibrations!AL$97</f>
        <v>0.14150663326194762</v>
      </c>
      <c r="Y1418" s="23">
        <f>('Bruker data input page'!AI1418/0.7147)*Calibrations!AX$97+Calibrations!AY$97</f>
        <v>11.882174279060575</v>
      </c>
      <c r="Z1418" s="23">
        <f>('Bruker data input page'!AG1418/0.8302)*Calibrations!BE$97+Calibrations!BF$97</f>
        <v>6.841787143274726E-2</v>
      </c>
      <c r="AA1418" s="23">
        <f>((('Bruker data input page'!AA1418/0.436)^2)*Calibrations!BK$97)+(('Bruker data input page'!AA1418/0.436)*Calibrations!BL$97)+Calibrations!BM$97</f>
        <v>0.10838035448049292</v>
      </c>
      <c r="AB1418" s="24">
        <f>'Bruker data input page'!AM1418*Calibrations!BS$97*10000+Calibrations!BT$97</f>
        <v>296.37883432915669</v>
      </c>
      <c r="AC1418" s="24">
        <f>Calibrations!CA$97*('Bruker data input page'!AO1418*10000)^2+('Bruker data input page'!AO1418*10000)*Calibrations!CB$97+Calibrations!CC$97</f>
        <v>358.1271150571763</v>
      </c>
      <c r="AD1418" s="24">
        <f>'Bruker data input page'!AW1418*10000*Calibrations!CI$97+Calibrations!CJ$97</f>
        <v>86.378901964724434</v>
      </c>
      <c r="AE1418" s="24">
        <f>'Bruker data input page'!AY1418*10000*Calibrations!CP$97+Calibrations!CQ$97</f>
        <v>79.269811555306035</v>
      </c>
      <c r="AF1418" s="24">
        <f>Calibrations!$CW$97*('Bruker data input page'!BA1418*10000)^2+('Bruker data input page'!BA1418*10000)*Calibrations!$CX$97+Calibrations!$CY$97</f>
        <v>63.107877898960666</v>
      </c>
      <c r="AG1418" s="24" t="e">
        <f>'Bruker data input page'!BI1418*10000*Calibrations!DD$97+Calibrations!DE$97</f>
        <v>#VALUE!</v>
      </c>
      <c r="AH1418" s="24">
        <f>('Bruker data input page'!BK1418*10000)*Calibrations!DK$97+Calibrations!DL$97</f>
        <v>93.526361389132575</v>
      </c>
      <c r="AI1418" s="24">
        <f>Calibrations!DR$97*('Bruker data input page'!BM1418*10000)^2+('Bruker data input page'!BM1418*10000)*Calibrations!DS$97+Calibrations!DT$97</f>
        <v>23.356566416034262</v>
      </c>
      <c r="AJ1418" s="24">
        <f>Calibrations!DY$97*('Bruker data input page'!BO1418*10000)^2+Calibrations!DZ$97*('Bruker data input page'!BO1418*10000)+Calibrations!EA$97</f>
        <v>70.971465618264176</v>
      </c>
    </row>
    <row r="1419" spans="7:36">
      <c r="G1419" s="26"/>
      <c r="H1419" s="26"/>
      <c r="I1419" s="26"/>
      <c r="J1419" s="26"/>
      <c r="K1419" s="26"/>
      <c r="L1419" s="26"/>
      <c r="M1419" s="26"/>
      <c r="N1419" s="26"/>
      <c r="O1419" s="26"/>
      <c r="P1419" s="21"/>
      <c r="Q1419" s="21"/>
      <c r="R1419" s="27"/>
      <c r="S1419" s="22"/>
      <c r="T1419" s="23"/>
      <c r="U1419" s="22"/>
      <c r="V1419" s="23"/>
      <c r="W1419" s="23"/>
      <c r="X1419" s="23"/>
      <c r="Y1419" s="23"/>
      <c r="Z1419" s="23"/>
      <c r="AA1419" s="23"/>
      <c r="AB1419" s="24"/>
      <c r="AC1419" s="24"/>
      <c r="AD1419" s="24"/>
      <c r="AE1419" s="24"/>
      <c r="AF1419" s="24"/>
      <c r="AG1419" s="24"/>
      <c r="AH1419" s="24"/>
      <c r="AI1419" s="24"/>
      <c r="AJ1419" s="24"/>
    </row>
    <row r="1420" spans="7:36">
      <c r="G1420" s="26"/>
      <c r="H1420" s="26"/>
      <c r="I1420" s="26"/>
      <c r="J1420" s="26"/>
      <c r="K1420" s="26"/>
      <c r="L1420" s="26"/>
      <c r="M1420" s="26"/>
      <c r="N1420" s="26"/>
      <c r="O1420" s="26"/>
      <c r="P1420" s="21"/>
      <c r="Q1420" s="21"/>
      <c r="R1420" s="27"/>
      <c r="S1420" s="22"/>
      <c r="T1420" s="23"/>
      <c r="U1420" s="22"/>
      <c r="V1420" s="23"/>
      <c r="W1420" s="23"/>
      <c r="X1420" s="23"/>
      <c r="Y1420" s="23"/>
      <c r="Z1420" s="23"/>
      <c r="AA1420" s="23"/>
      <c r="AB1420" s="24"/>
      <c r="AC1420" s="24"/>
      <c r="AD1420" s="24"/>
      <c r="AE1420" s="24"/>
      <c r="AF1420" s="24"/>
      <c r="AG1420" s="24"/>
      <c r="AH1420" s="24"/>
      <c r="AI1420" s="24"/>
      <c r="AJ1420" s="24"/>
    </row>
    <row r="1421" spans="7:36">
      <c r="G1421" s="26"/>
      <c r="H1421" s="26"/>
      <c r="I1421" s="26"/>
      <c r="J1421" s="26"/>
      <c r="K1421" s="26"/>
      <c r="L1421" s="26"/>
      <c r="M1421" s="26"/>
      <c r="N1421" s="26"/>
      <c r="O1421" s="26"/>
      <c r="P1421" s="21"/>
      <c r="Q1421" s="21"/>
      <c r="R1421" s="27"/>
      <c r="S1421" s="22"/>
      <c r="T1421" s="23"/>
      <c r="U1421" s="22"/>
      <c r="V1421" s="23"/>
      <c r="W1421" s="23"/>
      <c r="X1421" s="23"/>
      <c r="Y1421" s="23"/>
      <c r="Z1421" s="23"/>
      <c r="AA1421" s="23"/>
      <c r="AB1421" s="24"/>
      <c r="AC1421" s="24"/>
      <c r="AD1421" s="24"/>
      <c r="AE1421" s="24"/>
      <c r="AF1421" s="24"/>
      <c r="AG1421" s="24"/>
      <c r="AH1421" s="24"/>
      <c r="AI1421" s="24"/>
      <c r="AJ1421" s="24"/>
    </row>
    <row r="1422" spans="7:36">
      <c r="G1422" s="26"/>
      <c r="H1422" s="26"/>
      <c r="I1422" s="26"/>
      <c r="J1422" s="26"/>
      <c r="K1422" s="26"/>
      <c r="L1422" s="26"/>
      <c r="M1422" s="26"/>
      <c r="N1422" s="26"/>
      <c r="O1422" s="26"/>
      <c r="P1422" s="21"/>
      <c r="Q1422" s="21"/>
      <c r="R1422" s="27"/>
      <c r="S1422" s="22"/>
      <c r="T1422" s="23"/>
      <c r="U1422" s="22"/>
      <c r="V1422" s="23"/>
      <c r="W1422" s="23"/>
      <c r="X1422" s="23"/>
      <c r="Y1422" s="23"/>
      <c r="Z1422" s="23"/>
      <c r="AA1422" s="23"/>
      <c r="AB1422" s="24"/>
      <c r="AC1422" s="24"/>
      <c r="AD1422" s="24"/>
      <c r="AE1422" s="24"/>
      <c r="AF1422" s="24"/>
      <c r="AG1422" s="24"/>
      <c r="AH1422" s="24"/>
      <c r="AI1422" s="24"/>
      <c r="AJ1422" s="24"/>
    </row>
    <row r="1423" spans="7:36">
      <c r="G1423" s="26"/>
      <c r="H1423" s="26"/>
      <c r="I1423" s="26"/>
      <c r="J1423" s="26"/>
      <c r="K1423" s="26"/>
      <c r="L1423" s="26"/>
      <c r="M1423" s="26"/>
      <c r="N1423" s="26"/>
      <c r="O1423" s="26"/>
      <c r="P1423" s="21"/>
      <c r="Q1423" s="21"/>
      <c r="R1423" s="27"/>
      <c r="S1423" s="22"/>
      <c r="T1423" s="23"/>
      <c r="U1423" s="22"/>
      <c r="V1423" s="23"/>
      <c r="W1423" s="23"/>
      <c r="X1423" s="23"/>
      <c r="Y1423" s="23"/>
      <c r="Z1423" s="23"/>
      <c r="AA1423" s="23"/>
      <c r="AB1423" s="24"/>
      <c r="AC1423" s="24"/>
      <c r="AD1423" s="24"/>
      <c r="AE1423" s="24"/>
      <c r="AF1423" s="24"/>
      <c r="AG1423" s="24"/>
      <c r="AH1423" s="24"/>
      <c r="AI1423" s="24"/>
      <c r="AJ1423" s="24"/>
    </row>
    <row r="1424" spans="7:36">
      <c r="G1424" s="26"/>
      <c r="H1424" s="26"/>
      <c r="I1424" s="26"/>
      <c r="J1424" s="26"/>
      <c r="K1424" s="26"/>
      <c r="L1424" s="26"/>
      <c r="M1424" s="26"/>
      <c r="N1424" s="26"/>
      <c r="O1424" s="26"/>
      <c r="P1424" s="21"/>
      <c r="Q1424" s="21"/>
      <c r="R1424" s="27"/>
      <c r="S1424" s="22"/>
      <c r="T1424" s="23"/>
      <c r="U1424" s="22"/>
      <c r="V1424" s="23"/>
      <c r="W1424" s="23"/>
      <c r="X1424" s="23"/>
      <c r="Y1424" s="23"/>
      <c r="Z1424" s="23"/>
      <c r="AA1424" s="23"/>
      <c r="AB1424" s="24"/>
      <c r="AC1424" s="24"/>
      <c r="AD1424" s="24"/>
      <c r="AE1424" s="24"/>
      <c r="AF1424" s="24"/>
      <c r="AG1424" s="24"/>
      <c r="AH1424" s="24"/>
      <c r="AI1424" s="24"/>
      <c r="AJ1424" s="24"/>
    </row>
  </sheetData>
  <autoFilter ref="A1:AJ124" xr:uid="{742041B0-8CCD-41DB-BBD3-6C5DA1E761BB}"/>
  <phoneticPr fontId="26"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31"/>
  <sheetViews>
    <sheetView workbookViewId="0">
      <selection sqref="A1:P31"/>
    </sheetView>
  </sheetViews>
  <sheetFormatPr baseColWidth="10" defaultColWidth="10.6640625" defaultRowHeight="15"/>
  <cols>
    <col min="1" max="1" width="13.6640625" customWidth="1"/>
    <col min="2" max="2" width="21.6640625" customWidth="1"/>
  </cols>
  <sheetData>
    <row r="1" spans="1:16">
      <c r="A1" s="5" t="str">
        <f>'Paste in your data here!'!A1</f>
        <v>File #</v>
      </c>
      <c r="B1" s="6" t="str">
        <f>'Paste in your data here!'!H1</f>
        <v xml:space="preserve">Hole </v>
      </c>
      <c r="C1" s="6" t="str">
        <f>'Paste in your data here!'!Q1</f>
        <v>TiO2</v>
      </c>
      <c r="D1" s="6" t="str">
        <f>'Paste in your data here!'!S1</f>
        <v>Fe2O3</v>
      </c>
      <c r="E1" s="6" t="str">
        <f>'Paste in your data here!'!W1</f>
        <v>K2O</v>
      </c>
      <c r="F1" s="6" t="str">
        <f>'Paste in your data here!'!AK1</f>
        <v>Ba</v>
      </c>
      <c r="G1" s="6" t="e">
        <f>'Paste in your data here!'!#REF!</f>
        <v>#REF!</v>
      </c>
      <c r="H1" s="6" t="e">
        <f>'Paste in your data here!'!#REF!</f>
        <v>#REF!</v>
      </c>
      <c r="I1" s="6" t="e">
        <f>'Paste in your data here!'!#REF!</f>
        <v>#REF!</v>
      </c>
      <c r="J1" s="6" t="e">
        <f>'Paste in your data here!'!#REF!</f>
        <v>#REF!</v>
      </c>
      <c r="K1" s="6" t="e">
        <f>'Paste in your data here!'!#REF!</f>
        <v>#REF!</v>
      </c>
      <c r="L1" s="6" t="e">
        <f>'Paste in your data here!'!#REF!</f>
        <v>#REF!</v>
      </c>
      <c r="M1" s="6" t="e">
        <f>'Paste in your data here!'!#REF!</f>
        <v>#REF!</v>
      </c>
      <c r="N1" s="6" t="e">
        <f>'Paste in your data here!'!#REF!</f>
        <v>#REF!</v>
      </c>
      <c r="O1" s="6" t="e">
        <f>'Paste in your data here!'!#REF!</f>
        <v>#REF!</v>
      </c>
      <c r="P1" s="6" t="e">
        <f>'Paste in your data here!'!#REF!</f>
        <v>#REF!</v>
      </c>
    </row>
    <row r="2" spans="1:16">
      <c r="A2" s="6">
        <f>'Paste in your data here!'!A2</f>
        <v>49</v>
      </c>
      <c r="B2" s="6" t="str">
        <f>'Paste in your data here!'!H2</f>
        <v/>
      </c>
      <c r="C2" s="6" t="e">
        <f>AVERAGE('Paste in your data here!'!Q2,'Paste in your data here!'!Q3,'Paste in your data here!'!Q4)</f>
        <v>#VALUE!</v>
      </c>
      <c r="D2" s="6" t="e">
        <f>AVERAGE('Paste in your data here!'!S2,'Paste in your data here!'!S3,'Paste in your data here!'!S4)</f>
        <v>#VALUE!</v>
      </c>
      <c r="E2" s="6" t="e">
        <f>AVERAGE('Paste in your data here!'!W2,'Paste in your data here!'!W3,'Paste in your data here!'!W4)</f>
        <v>#VALUE!</v>
      </c>
      <c r="F2" s="6" t="e">
        <f>AVERAGE('Paste in your data here!'!AK2,'Paste in your data here!'!AK3,'Paste in your data here!'!AK4)</f>
        <v>#VALUE!</v>
      </c>
      <c r="G2" s="6" t="e">
        <f>AVERAGE('Paste in your data here!'!#REF!,'Paste in your data here!'!#REF!,'Paste in your data here!'!#REF!)</f>
        <v>#REF!</v>
      </c>
      <c r="H2" s="6" t="e">
        <f>AVERAGE('Paste in your data here!'!#REF!,'Paste in your data here!'!#REF!,'Paste in your data here!'!#REF!)</f>
        <v>#REF!</v>
      </c>
      <c r="I2" s="6" t="e">
        <f>AVERAGE('Paste in your data here!'!#REF!,'Paste in your data here!'!#REF!,'Paste in your data here!'!#REF!)</f>
        <v>#REF!</v>
      </c>
      <c r="J2" s="6" t="e">
        <f>AVERAGE('Paste in your data here!'!#REF!,'Paste in your data here!'!#REF!,'Paste in your data here!'!#REF!)</f>
        <v>#REF!</v>
      </c>
      <c r="K2" s="6" t="e">
        <f>AVERAGE('Paste in your data here!'!#REF!,'Paste in your data here!'!#REF!,'Paste in your data here!'!#REF!)</f>
        <v>#REF!</v>
      </c>
      <c r="L2" s="6" t="e">
        <f>AVERAGE('Paste in your data here!'!#REF!,'Paste in your data here!'!#REF!,'Paste in your data here!'!#REF!)</f>
        <v>#REF!</v>
      </c>
      <c r="M2" s="6" t="e">
        <f>AVERAGE('Paste in your data here!'!#REF!,'Paste in your data here!'!#REF!,'Paste in your data here!'!#REF!)</f>
        <v>#REF!</v>
      </c>
      <c r="N2" s="6" t="e">
        <f>AVERAGE('Paste in your data here!'!#REF!,'Paste in your data here!'!#REF!,'Paste in your data here!'!#REF!)</f>
        <v>#REF!</v>
      </c>
      <c r="O2" s="6" t="e">
        <f>AVERAGE('Paste in your data here!'!#REF!,'Paste in your data here!'!#REF!,'Paste in your data here!'!#REF!)</f>
        <v>#REF!</v>
      </c>
      <c r="P2" s="6" t="e">
        <f>AVERAGE('Paste in your data here!'!#REF!,'Paste in your data here!'!#REF!,'Paste in your data here!'!#REF!)</f>
        <v>#REF!</v>
      </c>
    </row>
    <row r="3" spans="1:16">
      <c r="A3" s="6" t="str">
        <f>'Paste in your data here!'!A5</f>
        <v/>
      </c>
      <c r="B3" s="6" t="str">
        <f>'Paste in your data here!'!H5</f>
        <v/>
      </c>
      <c r="C3" s="6" t="e">
        <f>AVERAGE('Paste in your data here!'!Q5,'Paste in your data here!'!Q6,'Paste in your data here!'!Q7)</f>
        <v>#VALUE!</v>
      </c>
      <c r="D3" s="6" t="e">
        <f>AVERAGE('Paste in your data here!'!S5,'Paste in your data here!'!S6,'Paste in your data here!'!S7)</f>
        <v>#VALUE!</v>
      </c>
      <c r="E3" s="6" t="e">
        <f>AVERAGE('Paste in your data here!'!W5,'Paste in your data here!'!W6,'Paste in your data here!'!W7)</f>
        <v>#VALUE!</v>
      </c>
      <c r="F3" s="6" t="e">
        <f>AVERAGE('Paste in your data here!'!AK5,'Paste in your data here!'!AK6,'Paste in your data here!'!AK7)</f>
        <v>#VALUE!</v>
      </c>
      <c r="G3" s="6" t="e">
        <f>AVERAGE('Paste in your data here!'!#REF!,'Paste in your data here!'!#REF!,'Paste in your data here!'!#REF!)</f>
        <v>#REF!</v>
      </c>
      <c r="H3" s="6" t="e">
        <f>AVERAGE('Paste in your data here!'!#REF!,'Paste in your data here!'!#REF!,'Paste in your data here!'!#REF!)</f>
        <v>#REF!</v>
      </c>
      <c r="I3" s="6" t="e">
        <f>AVERAGE('Paste in your data here!'!#REF!,'Paste in your data here!'!#REF!,'Paste in your data here!'!#REF!)</f>
        <v>#REF!</v>
      </c>
      <c r="J3" s="6" t="e">
        <f>AVERAGE('Paste in your data here!'!#REF!,'Paste in your data here!'!#REF!,'Paste in your data here!'!#REF!)</f>
        <v>#REF!</v>
      </c>
      <c r="K3" s="6" t="e">
        <f>AVERAGE('Paste in your data here!'!#REF!,'Paste in your data here!'!#REF!,'Paste in your data here!'!#REF!)</f>
        <v>#REF!</v>
      </c>
      <c r="L3" s="6" t="e">
        <f>AVERAGE('Paste in your data here!'!#REF!,'Paste in your data here!'!#REF!,'Paste in your data here!'!#REF!)</f>
        <v>#REF!</v>
      </c>
      <c r="M3" s="6" t="e">
        <f>AVERAGE('Paste in your data here!'!#REF!,'Paste in your data here!'!#REF!,'Paste in your data here!'!#REF!)</f>
        <v>#REF!</v>
      </c>
      <c r="N3" s="6" t="e">
        <f>AVERAGE('Paste in your data here!'!#REF!,'Paste in your data here!'!#REF!,'Paste in your data here!'!#REF!)</f>
        <v>#REF!</v>
      </c>
      <c r="O3" s="6" t="e">
        <f>AVERAGE('Paste in your data here!'!#REF!,'Paste in your data here!'!#REF!,'Paste in your data here!'!#REF!)</f>
        <v>#REF!</v>
      </c>
      <c r="P3" s="6" t="e">
        <f>AVERAGE('Paste in your data here!'!#REF!,'Paste in your data here!'!#REF!,'Paste in your data here!'!#REF!)</f>
        <v>#REF!</v>
      </c>
    </row>
    <row r="4" spans="1:16">
      <c r="A4" s="6">
        <f>'Paste in your data here!'!A8</f>
        <v>52</v>
      </c>
      <c r="B4" s="6" t="str">
        <f>'Paste in your data here!'!H8</f>
        <v>A</v>
      </c>
      <c r="C4" s="6" t="e">
        <f>AVERAGE('Paste in your data here!'!Q8,'Paste in your data here!'!Q9,'Paste in your data here!'!Q10)</f>
        <v>#VALUE!</v>
      </c>
      <c r="D4" s="6" t="e">
        <f>AVERAGE('Paste in your data here!'!S8,'Paste in your data here!'!S9,'Paste in your data here!'!S10)</f>
        <v>#VALUE!</v>
      </c>
      <c r="E4" s="6" t="e">
        <f>AVERAGE('Paste in your data here!'!W8,'Paste in your data here!'!W9,'Paste in your data here!'!W10)</f>
        <v>#VALUE!</v>
      </c>
      <c r="F4" s="6" t="e">
        <f>AVERAGE('Paste in your data here!'!AK8,'Paste in your data here!'!AK9,'Paste in your data here!'!AK10)</f>
        <v>#VALUE!</v>
      </c>
      <c r="G4" s="6" t="e">
        <f>AVERAGE('Paste in your data here!'!#REF!,'Paste in your data here!'!#REF!,'Paste in your data here!'!#REF!)</f>
        <v>#REF!</v>
      </c>
      <c r="H4" s="6" t="e">
        <f>AVERAGE('Paste in your data here!'!#REF!,'Paste in your data here!'!#REF!,'Paste in your data here!'!#REF!)</f>
        <v>#REF!</v>
      </c>
      <c r="I4" s="6" t="e">
        <f>AVERAGE('Paste in your data here!'!#REF!,'Paste in your data here!'!#REF!,'Paste in your data here!'!#REF!)</f>
        <v>#REF!</v>
      </c>
      <c r="J4" s="6" t="e">
        <f>AVERAGE('Paste in your data here!'!#REF!,'Paste in your data here!'!#REF!,'Paste in your data here!'!#REF!)</f>
        <v>#REF!</v>
      </c>
      <c r="K4" s="6" t="e">
        <f>AVERAGE('Paste in your data here!'!#REF!,'Paste in your data here!'!#REF!,'Paste in your data here!'!#REF!)</f>
        <v>#REF!</v>
      </c>
      <c r="L4" s="6" t="e">
        <f>AVERAGE('Paste in your data here!'!#REF!,'Paste in your data here!'!#REF!,'Paste in your data here!'!#REF!)</f>
        <v>#REF!</v>
      </c>
      <c r="M4" s="6" t="e">
        <f>AVERAGE('Paste in your data here!'!#REF!,'Paste in your data here!'!#REF!,'Paste in your data here!'!#REF!)</f>
        <v>#REF!</v>
      </c>
      <c r="N4" s="6" t="e">
        <f>AVERAGE('Paste in your data here!'!#REF!,'Paste in your data here!'!#REF!,'Paste in your data here!'!#REF!)</f>
        <v>#REF!</v>
      </c>
      <c r="O4" s="6" t="e">
        <f>AVERAGE('Paste in your data here!'!#REF!,'Paste in your data here!'!#REF!,'Paste in your data here!'!#REF!)</f>
        <v>#REF!</v>
      </c>
      <c r="P4" s="6" t="e">
        <f>AVERAGE('Paste in your data here!'!#REF!,'Paste in your data here!'!#REF!,'Paste in your data here!'!#REF!)</f>
        <v>#REF!</v>
      </c>
    </row>
    <row r="5" spans="1:16">
      <c r="A5" s="6" t="str">
        <f>'Paste in your data here!'!A11</f>
        <v/>
      </c>
      <c r="B5" s="6" t="str">
        <f>'Paste in your data here!'!H11</f>
        <v/>
      </c>
      <c r="C5" s="6" t="e">
        <f>AVERAGE('Paste in your data here!'!Q11,'Paste in your data here!'!Q12,'Paste in your data here!'!Q13)</f>
        <v>#VALUE!</v>
      </c>
      <c r="D5" s="6" t="e">
        <f>AVERAGE('Paste in your data here!'!S11,'Paste in your data here!'!S12,'Paste in your data here!'!S13)</f>
        <v>#VALUE!</v>
      </c>
      <c r="E5" s="6" t="e">
        <f>AVERAGE('Paste in your data here!'!W11,'Paste in your data here!'!W12,'Paste in your data here!'!W13)</f>
        <v>#VALUE!</v>
      </c>
      <c r="F5" s="6" t="e">
        <f>AVERAGE('Paste in your data here!'!AK11,'Paste in your data here!'!AK12,'Paste in your data here!'!AK13)</f>
        <v>#VALUE!</v>
      </c>
      <c r="G5" s="6" t="e">
        <f>AVERAGE('Paste in your data here!'!#REF!,'Paste in your data here!'!#REF!,'Paste in your data here!'!#REF!)</f>
        <v>#REF!</v>
      </c>
      <c r="H5" s="6" t="e">
        <f>AVERAGE('Paste in your data here!'!#REF!,'Paste in your data here!'!#REF!,'Paste in your data here!'!#REF!)</f>
        <v>#REF!</v>
      </c>
      <c r="I5" s="6" t="e">
        <f>AVERAGE('Paste in your data here!'!#REF!,'Paste in your data here!'!#REF!,'Paste in your data here!'!#REF!)</f>
        <v>#REF!</v>
      </c>
      <c r="J5" s="6" t="e">
        <f>AVERAGE('Paste in your data here!'!#REF!,'Paste in your data here!'!#REF!,'Paste in your data here!'!#REF!)</f>
        <v>#REF!</v>
      </c>
      <c r="K5" s="6" t="e">
        <f>AVERAGE('Paste in your data here!'!#REF!,'Paste in your data here!'!#REF!,'Paste in your data here!'!#REF!)</f>
        <v>#REF!</v>
      </c>
      <c r="L5" s="6" t="e">
        <f>AVERAGE('Paste in your data here!'!#REF!,'Paste in your data here!'!#REF!,'Paste in your data here!'!#REF!)</f>
        <v>#REF!</v>
      </c>
      <c r="M5" s="6" t="e">
        <f>AVERAGE('Paste in your data here!'!#REF!,'Paste in your data here!'!#REF!,'Paste in your data here!'!#REF!)</f>
        <v>#REF!</v>
      </c>
      <c r="N5" s="6" t="e">
        <f>AVERAGE('Paste in your data here!'!#REF!,'Paste in your data here!'!#REF!,'Paste in your data here!'!#REF!)</f>
        <v>#REF!</v>
      </c>
      <c r="O5" s="6" t="e">
        <f>AVERAGE('Paste in your data here!'!#REF!,'Paste in your data here!'!#REF!,'Paste in your data here!'!#REF!)</f>
        <v>#REF!</v>
      </c>
      <c r="P5" s="6" t="e">
        <f>AVERAGE('Paste in your data here!'!#REF!,'Paste in your data here!'!#REF!,'Paste in your data here!'!#REF!)</f>
        <v>#REF!</v>
      </c>
    </row>
    <row r="6" spans="1:16">
      <c r="A6" s="6">
        <f>'Paste in your data here!'!A14</f>
        <v>119</v>
      </c>
      <c r="B6" s="6" t="str">
        <f>'Paste in your data here!'!H14</f>
        <v/>
      </c>
      <c r="C6" s="6" t="e">
        <f>AVERAGE('Paste in your data here!'!Q14,'Paste in your data here!'!Q15,'Paste in your data here!'!Q16)</f>
        <v>#VALUE!</v>
      </c>
      <c r="D6" s="6" t="e">
        <f>AVERAGE('Paste in your data here!'!S14,'Paste in your data here!'!S15,'Paste in your data here!'!S16)</f>
        <v>#VALUE!</v>
      </c>
      <c r="E6" s="6" t="e">
        <f>AVERAGE('Paste in your data here!'!W14,'Paste in your data here!'!W15,'Paste in your data here!'!W16)</f>
        <v>#VALUE!</v>
      </c>
      <c r="F6" s="6" t="e">
        <f>AVERAGE('Paste in your data here!'!AK14,'Paste in your data here!'!AK15,'Paste in your data here!'!AK16)</f>
        <v>#VALUE!</v>
      </c>
      <c r="G6" s="6" t="e">
        <f>AVERAGE('Paste in your data here!'!#REF!,'Paste in your data here!'!#REF!,'Paste in your data here!'!#REF!)</f>
        <v>#REF!</v>
      </c>
      <c r="H6" s="6" t="e">
        <f>AVERAGE('Paste in your data here!'!#REF!,'Paste in your data here!'!#REF!,'Paste in your data here!'!#REF!)</f>
        <v>#REF!</v>
      </c>
      <c r="I6" s="6" t="e">
        <f>AVERAGE('Paste in your data here!'!#REF!,'Paste in your data here!'!#REF!,'Paste in your data here!'!#REF!)</f>
        <v>#REF!</v>
      </c>
      <c r="J6" s="6" t="e">
        <f>AVERAGE('Paste in your data here!'!#REF!,'Paste in your data here!'!#REF!,'Paste in your data here!'!#REF!)</f>
        <v>#REF!</v>
      </c>
      <c r="K6" s="6" t="e">
        <f>AVERAGE('Paste in your data here!'!#REF!,'Paste in your data here!'!#REF!,'Paste in your data here!'!#REF!)</f>
        <v>#REF!</v>
      </c>
      <c r="L6" s="6" t="e">
        <f>AVERAGE('Paste in your data here!'!#REF!,'Paste in your data here!'!#REF!,'Paste in your data here!'!#REF!)</f>
        <v>#REF!</v>
      </c>
      <c r="M6" s="6" t="e">
        <f>AVERAGE('Paste in your data here!'!#REF!,'Paste in your data here!'!#REF!,'Paste in your data here!'!#REF!)</f>
        <v>#REF!</v>
      </c>
      <c r="N6" s="6" t="e">
        <f>AVERAGE('Paste in your data here!'!#REF!,'Paste in your data here!'!#REF!,'Paste in your data here!'!#REF!)</f>
        <v>#REF!</v>
      </c>
      <c r="O6" s="6" t="e">
        <f>AVERAGE('Paste in your data here!'!#REF!,'Paste in your data here!'!#REF!,'Paste in your data here!'!#REF!)</f>
        <v>#REF!</v>
      </c>
      <c r="P6" s="6" t="e">
        <f>AVERAGE('Paste in your data here!'!#REF!,'Paste in your data here!'!#REF!,'Paste in your data here!'!#REF!)</f>
        <v>#REF!</v>
      </c>
    </row>
    <row r="7" spans="1:16">
      <c r="A7" s="6" t="str">
        <f>'Paste in your data here!'!A17</f>
        <v>File #</v>
      </c>
      <c r="B7" s="6" t="str">
        <f>'Paste in your data here!'!H17</f>
        <v xml:space="preserve">Hole </v>
      </c>
      <c r="C7" s="6">
        <f>AVERAGE('Paste in your data here!'!Q17,'Paste in your data here!'!Q18,'Paste in your data here!'!Q19)</f>
        <v>2.5866555465000003</v>
      </c>
      <c r="D7" s="6">
        <f>AVERAGE('Paste in your data here!'!S17,'Paste in your data here!'!S18,'Paste in your data here!'!S19)</f>
        <v>11.999428079999999</v>
      </c>
      <c r="E7" s="6">
        <f>AVERAGE('Paste in your data here!'!W17,'Paste in your data here!'!W18,'Paste in your data here!'!W19)</f>
        <v>1.5129193519999999</v>
      </c>
      <c r="F7" s="6">
        <f>AVERAGE('Paste in your data here!'!AK17,'Paste in your data here!'!AK18,'Paste in your data here!'!AK19)</f>
        <v>800.5</v>
      </c>
      <c r="G7" s="6" t="e">
        <f>AVERAGE('Paste in your data here!'!#REF!,'Paste in your data here!'!#REF!,'Paste in your data here!'!#REF!)</f>
        <v>#REF!</v>
      </c>
      <c r="H7" s="6" t="e">
        <f>AVERAGE('Paste in your data here!'!#REF!,'Paste in your data here!'!#REF!,'Paste in your data here!'!#REF!)</f>
        <v>#REF!</v>
      </c>
      <c r="I7" s="6" t="e">
        <f>AVERAGE('Paste in your data here!'!#REF!,'Paste in your data here!'!#REF!,'Paste in your data here!'!#REF!)</f>
        <v>#REF!</v>
      </c>
      <c r="J7" s="6" t="e">
        <f>AVERAGE('Paste in your data here!'!#REF!,'Paste in your data here!'!#REF!,'Paste in your data here!'!#REF!)</f>
        <v>#REF!</v>
      </c>
      <c r="K7" s="6" t="e">
        <f>AVERAGE('Paste in your data here!'!#REF!,'Paste in your data here!'!#REF!,'Paste in your data here!'!#REF!)</f>
        <v>#REF!</v>
      </c>
      <c r="L7" s="6" t="e">
        <f>AVERAGE('Paste in your data here!'!#REF!,'Paste in your data here!'!#REF!,'Paste in your data here!'!#REF!)</f>
        <v>#REF!</v>
      </c>
      <c r="M7" s="6" t="e">
        <f>AVERAGE('Paste in your data here!'!#REF!,'Paste in your data here!'!#REF!,'Paste in your data here!'!#REF!)</f>
        <v>#REF!</v>
      </c>
      <c r="N7" s="6" t="e">
        <f>AVERAGE('Paste in your data here!'!#REF!,'Paste in your data here!'!#REF!,'Paste in your data here!'!#REF!)</f>
        <v>#REF!</v>
      </c>
      <c r="O7" s="6" t="e">
        <f>AVERAGE('Paste in your data here!'!#REF!,'Paste in your data here!'!#REF!,'Paste in your data here!'!#REF!)</f>
        <v>#REF!</v>
      </c>
      <c r="P7" s="6" t="e">
        <f>AVERAGE('Paste in your data here!'!#REF!,'Paste in your data here!'!#REF!,'Paste in your data here!'!#REF!)</f>
        <v>#REF!</v>
      </c>
    </row>
    <row r="8" spans="1:16">
      <c r="A8" s="6">
        <f>'Paste in your data here!'!A20</f>
        <v>51</v>
      </c>
      <c r="B8" s="6" t="str">
        <f>'Paste in your data here!'!H20</f>
        <v>A</v>
      </c>
      <c r="C8" s="6">
        <f>AVERAGE('Paste in your data here!'!Q20,'Paste in your data here!'!Q21,'Paste in your data here!'!Q22)</f>
        <v>1.6356964139999999</v>
      </c>
      <c r="D8" s="6">
        <f>AVERAGE('Paste in your data here!'!S20,'Paste in your data here!'!S21,'Paste in your data here!'!S22)</f>
        <v>9.8556858260000002</v>
      </c>
      <c r="E8" s="6">
        <f>AVERAGE('Paste in your data here!'!W20,'Paste in your data here!'!W21,'Paste in your data here!'!W22)</f>
        <v>0.55247043733333334</v>
      </c>
      <c r="F8" s="6">
        <f>AVERAGE('Paste in your data here!'!AK20,'Paste in your data here!'!AK21,'Paste in your data here!'!AK22)</f>
        <v>1044</v>
      </c>
      <c r="G8" s="6" t="e">
        <f>AVERAGE('Paste in your data here!'!#REF!,'Paste in your data here!'!#REF!,'Paste in your data here!'!#REF!)</f>
        <v>#REF!</v>
      </c>
      <c r="H8" s="6" t="e">
        <f>AVERAGE('Paste in your data here!'!#REF!,'Paste in your data here!'!#REF!,'Paste in your data here!'!#REF!)</f>
        <v>#REF!</v>
      </c>
      <c r="I8" s="6" t="e">
        <f>AVERAGE('Paste in your data here!'!#REF!,'Paste in your data here!'!#REF!,'Paste in your data here!'!#REF!)</f>
        <v>#REF!</v>
      </c>
      <c r="J8" s="6" t="e">
        <f>AVERAGE('Paste in your data here!'!#REF!,'Paste in your data here!'!#REF!,'Paste in your data here!'!#REF!)</f>
        <v>#REF!</v>
      </c>
      <c r="K8" s="6" t="e">
        <f>AVERAGE('Paste in your data here!'!#REF!,'Paste in your data here!'!#REF!,'Paste in your data here!'!#REF!)</f>
        <v>#REF!</v>
      </c>
      <c r="L8" s="6" t="e">
        <f>AVERAGE('Paste in your data here!'!#REF!,'Paste in your data here!'!#REF!,'Paste in your data here!'!#REF!)</f>
        <v>#REF!</v>
      </c>
      <c r="M8" s="6" t="e">
        <f>AVERAGE('Paste in your data here!'!#REF!,'Paste in your data here!'!#REF!,'Paste in your data here!'!#REF!)</f>
        <v>#REF!</v>
      </c>
      <c r="N8" s="6" t="e">
        <f>AVERAGE('Paste in your data here!'!#REF!,'Paste in your data here!'!#REF!,'Paste in your data here!'!#REF!)</f>
        <v>#REF!</v>
      </c>
      <c r="O8" s="6" t="e">
        <f>AVERAGE('Paste in your data here!'!#REF!,'Paste in your data here!'!#REF!,'Paste in your data here!'!#REF!)</f>
        <v>#REF!</v>
      </c>
      <c r="P8" s="6" t="e">
        <f>AVERAGE('Paste in your data here!'!#REF!,'Paste in your data here!'!#REF!,'Paste in your data here!'!#REF!)</f>
        <v>#REF!</v>
      </c>
    </row>
    <row r="9" spans="1:16">
      <c r="A9" s="6">
        <f>'Paste in your data here!'!A23</f>
        <v>122</v>
      </c>
      <c r="B9" s="6">
        <f>'Paste in your data here!'!H23</f>
        <v>0</v>
      </c>
      <c r="C9" s="6">
        <f>AVERAGE('Paste in your data here!'!Q23,'Paste in your data here!'!Q24,'Paste in your data here!'!Q25)</f>
        <v>2.5906032806666666</v>
      </c>
      <c r="D9" s="6">
        <f>AVERAGE('Paste in your data here!'!S23,'Paste in your data here!'!S24,'Paste in your data here!'!S25)</f>
        <v>12.298589266666667</v>
      </c>
      <c r="E9" s="6">
        <f>AVERAGE('Paste in your data here!'!W23,'Paste in your data here!'!W24,'Paste in your data here!'!W25)</f>
        <v>1.3826015376666667</v>
      </c>
      <c r="F9" s="6">
        <f>AVERAGE('Paste in your data here!'!AK23,'Paste in your data here!'!AK24,'Paste in your data here!'!AK25)</f>
        <v>1081.3333333333333</v>
      </c>
      <c r="G9" s="6" t="e">
        <f>AVERAGE('Paste in your data here!'!#REF!,'Paste in your data here!'!#REF!,'Paste in your data here!'!#REF!)</f>
        <v>#REF!</v>
      </c>
      <c r="H9" s="6" t="e">
        <f>AVERAGE('Paste in your data here!'!#REF!,'Paste in your data here!'!#REF!,'Paste in your data here!'!#REF!)</f>
        <v>#REF!</v>
      </c>
      <c r="I9" s="6" t="e">
        <f>AVERAGE('Paste in your data here!'!#REF!,'Paste in your data here!'!#REF!,'Paste in your data here!'!#REF!)</f>
        <v>#REF!</v>
      </c>
      <c r="J9" s="6" t="e">
        <f>AVERAGE('Paste in your data here!'!#REF!,'Paste in your data here!'!#REF!,'Paste in your data here!'!#REF!)</f>
        <v>#REF!</v>
      </c>
      <c r="K9" s="6" t="e">
        <f>AVERAGE('Paste in your data here!'!#REF!,'Paste in your data here!'!#REF!,'Paste in your data here!'!#REF!)</f>
        <v>#REF!</v>
      </c>
      <c r="L9" s="6" t="e">
        <f>AVERAGE('Paste in your data here!'!#REF!,'Paste in your data here!'!#REF!,'Paste in your data here!'!#REF!)</f>
        <v>#REF!</v>
      </c>
      <c r="M9" s="6" t="e">
        <f>AVERAGE('Paste in your data here!'!#REF!,'Paste in your data here!'!#REF!,'Paste in your data here!'!#REF!)</f>
        <v>#REF!</v>
      </c>
      <c r="N9" s="6" t="e">
        <f>AVERAGE('Paste in your data here!'!#REF!,'Paste in your data here!'!#REF!,'Paste in your data here!'!#REF!)</f>
        <v>#REF!</v>
      </c>
      <c r="O9" s="6" t="e">
        <f>AVERAGE('Paste in your data here!'!#REF!,'Paste in your data here!'!#REF!,'Paste in your data here!'!#REF!)</f>
        <v>#REF!</v>
      </c>
      <c r="P9" s="6" t="e">
        <f>AVERAGE('Paste in your data here!'!#REF!,'Paste in your data here!'!#REF!,'Paste in your data here!'!#REF!)</f>
        <v>#REF!</v>
      </c>
    </row>
    <row r="10" spans="1:16">
      <c r="A10" s="6">
        <f>'Paste in your data here!'!A26</f>
        <v>0</v>
      </c>
      <c r="B10" s="6">
        <f>'Paste in your data here!'!H26</f>
        <v>0</v>
      </c>
      <c r="C10" s="6" t="e">
        <f>AVERAGE('Paste in your data here!'!Q26,'Paste in your data here!'!Q27,'Paste in your data here!'!Q28)</f>
        <v>#DIV/0!</v>
      </c>
      <c r="D10" s="6" t="e">
        <f>AVERAGE('Paste in your data here!'!S26,'Paste in your data here!'!S27,'Paste in your data here!'!S28)</f>
        <v>#DIV/0!</v>
      </c>
      <c r="E10" s="6" t="e">
        <f>AVERAGE('Paste in your data here!'!W26,'Paste in your data here!'!W27,'Paste in your data here!'!W28)</f>
        <v>#DIV/0!</v>
      </c>
      <c r="F10" s="6" t="e">
        <f>AVERAGE('Paste in your data here!'!AK26,'Paste in your data here!'!AK27,'Paste in your data here!'!AK28)</f>
        <v>#DIV/0!</v>
      </c>
      <c r="G10" s="6" t="e">
        <f>AVERAGE('Paste in your data here!'!#REF!,'Paste in your data here!'!#REF!,'Paste in your data here!'!#REF!)</f>
        <v>#REF!</v>
      </c>
      <c r="H10" s="6" t="e">
        <f>AVERAGE('Paste in your data here!'!#REF!,'Paste in your data here!'!#REF!,'Paste in your data here!'!#REF!)</f>
        <v>#REF!</v>
      </c>
      <c r="I10" s="6" t="e">
        <f>AVERAGE('Paste in your data here!'!#REF!,'Paste in your data here!'!#REF!,'Paste in your data here!'!#REF!)</f>
        <v>#REF!</v>
      </c>
      <c r="J10" s="6" t="e">
        <f>AVERAGE('Paste in your data here!'!#REF!,'Paste in your data here!'!#REF!,'Paste in your data here!'!#REF!)</f>
        <v>#REF!</v>
      </c>
      <c r="K10" s="6" t="e">
        <f>AVERAGE('Paste in your data here!'!#REF!,'Paste in your data here!'!#REF!,'Paste in your data here!'!#REF!)</f>
        <v>#REF!</v>
      </c>
      <c r="L10" s="6" t="e">
        <f>AVERAGE('Paste in your data here!'!#REF!,'Paste in your data here!'!#REF!,'Paste in your data here!'!#REF!)</f>
        <v>#REF!</v>
      </c>
      <c r="M10" s="6" t="e">
        <f>AVERAGE('Paste in your data here!'!#REF!,'Paste in your data here!'!#REF!,'Paste in your data here!'!#REF!)</f>
        <v>#REF!</v>
      </c>
      <c r="N10" s="6" t="e">
        <f>AVERAGE('Paste in your data here!'!#REF!,'Paste in your data here!'!#REF!,'Paste in your data here!'!#REF!)</f>
        <v>#REF!</v>
      </c>
      <c r="O10" s="6" t="e">
        <f>AVERAGE('Paste in your data here!'!#REF!,'Paste in your data here!'!#REF!,'Paste in your data here!'!#REF!)</f>
        <v>#REF!</v>
      </c>
      <c r="P10" s="6" t="e">
        <f>AVERAGE('Paste in your data here!'!#REF!,'Paste in your data here!'!#REF!,'Paste in your data here!'!#REF!)</f>
        <v>#REF!</v>
      </c>
    </row>
    <row r="11" spans="1:16">
      <c r="A11" s="6">
        <f>'Paste in your data here!'!A29</f>
        <v>0</v>
      </c>
      <c r="B11" s="6">
        <f>'Paste in your data here!'!H29</f>
        <v>0</v>
      </c>
      <c r="C11" s="6" t="e">
        <f>AVERAGE('Paste in your data here!'!Q29,'Paste in your data here!'!Q30,'Paste in your data here!'!Q31)</f>
        <v>#DIV/0!</v>
      </c>
      <c r="D11" s="6" t="e">
        <f>AVERAGE('Paste in your data here!'!S29,'Paste in your data here!'!S30,'Paste in your data here!'!S31)</f>
        <v>#DIV/0!</v>
      </c>
      <c r="E11" s="6" t="e">
        <f>AVERAGE('Paste in your data here!'!W29,'Paste in your data here!'!W30,'Paste in your data here!'!W31)</f>
        <v>#DIV/0!</v>
      </c>
      <c r="F11" s="6" t="e">
        <f>AVERAGE('Paste in your data here!'!AK29,'Paste in your data here!'!AK30,'Paste in your data here!'!AK31)</f>
        <v>#DIV/0!</v>
      </c>
      <c r="G11" s="6" t="e">
        <f>AVERAGE('Paste in your data here!'!#REF!,'Paste in your data here!'!#REF!,'Paste in your data here!'!#REF!)</f>
        <v>#REF!</v>
      </c>
      <c r="H11" s="6" t="e">
        <f>AVERAGE('Paste in your data here!'!#REF!,'Paste in your data here!'!#REF!,'Paste in your data here!'!#REF!)</f>
        <v>#REF!</v>
      </c>
      <c r="I11" s="6" t="e">
        <f>AVERAGE('Paste in your data here!'!#REF!,'Paste in your data here!'!#REF!,'Paste in your data here!'!#REF!)</f>
        <v>#REF!</v>
      </c>
      <c r="J11" s="6" t="e">
        <f>AVERAGE('Paste in your data here!'!#REF!,'Paste in your data here!'!#REF!,'Paste in your data here!'!#REF!)</f>
        <v>#REF!</v>
      </c>
      <c r="K11" s="6" t="e">
        <f>AVERAGE('Paste in your data here!'!#REF!,'Paste in your data here!'!#REF!,'Paste in your data here!'!#REF!)</f>
        <v>#REF!</v>
      </c>
      <c r="L11" s="6" t="e">
        <f>AVERAGE('Paste in your data here!'!#REF!,'Paste in your data here!'!#REF!,'Paste in your data here!'!#REF!)</f>
        <v>#REF!</v>
      </c>
      <c r="M11" s="6" t="e">
        <f>AVERAGE('Paste in your data here!'!#REF!,'Paste in your data here!'!#REF!,'Paste in your data here!'!#REF!)</f>
        <v>#REF!</v>
      </c>
      <c r="N11" s="6" t="e">
        <f>AVERAGE('Paste in your data here!'!#REF!,'Paste in your data here!'!#REF!,'Paste in your data here!'!#REF!)</f>
        <v>#REF!</v>
      </c>
      <c r="O11" s="6" t="e">
        <f>AVERAGE('Paste in your data here!'!#REF!,'Paste in your data here!'!#REF!,'Paste in your data here!'!#REF!)</f>
        <v>#REF!</v>
      </c>
      <c r="P11" s="6" t="e">
        <f>AVERAGE('Paste in your data here!'!#REF!,'Paste in your data here!'!#REF!,'Paste in your data here!'!#REF!)</f>
        <v>#REF!</v>
      </c>
    </row>
    <row r="12" spans="1:16">
      <c r="A12" s="6">
        <f>'Paste in your data here!'!A32</f>
        <v>0</v>
      </c>
      <c r="B12" s="6">
        <f>'Paste in your data here!'!H32</f>
        <v>0</v>
      </c>
      <c r="C12" s="6" t="e">
        <f>AVERAGE('Paste in your data here!'!Q32,'Paste in your data here!'!Q33,'Paste in your data here!'!Q34)</f>
        <v>#DIV/0!</v>
      </c>
      <c r="D12" s="6" t="e">
        <f>AVERAGE('Paste in your data here!'!S32,'Paste in your data here!'!S33,'Paste in your data here!'!S34)</f>
        <v>#DIV/0!</v>
      </c>
      <c r="E12" s="6" t="e">
        <f>AVERAGE('Paste in your data here!'!W32,'Paste in your data here!'!W33,'Paste in your data here!'!W34)</f>
        <v>#DIV/0!</v>
      </c>
      <c r="F12" s="6" t="e">
        <f>AVERAGE('Paste in your data here!'!AK32,'Paste in your data here!'!AK33,'Paste in your data here!'!AK34)</f>
        <v>#DIV/0!</v>
      </c>
      <c r="G12" s="6" t="e">
        <f>AVERAGE('Paste in your data here!'!#REF!,'Paste in your data here!'!#REF!,'Paste in your data here!'!#REF!)</f>
        <v>#REF!</v>
      </c>
      <c r="H12" s="6" t="e">
        <f>AVERAGE('Paste in your data here!'!#REF!,'Paste in your data here!'!#REF!,'Paste in your data here!'!#REF!)</f>
        <v>#REF!</v>
      </c>
      <c r="I12" s="6" t="e">
        <f>AVERAGE('Paste in your data here!'!#REF!,'Paste in your data here!'!#REF!,'Paste in your data here!'!#REF!)</f>
        <v>#REF!</v>
      </c>
      <c r="J12" s="6" t="e">
        <f>AVERAGE('Paste in your data here!'!#REF!,'Paste in your data here!'!#REF!,'Paste in your data here!'!#REF!)</f>
        <v>#REF!</v>
      </c>
      <c r="K12" s="6" t="e">
        <f>AVERAGE('Paste in your data here!'!#REF!,'Paste in your data here!'!#REF!,'Paste in your data here!'!#REF!)</f>
        <v>#REF!</v>
      </c>
      <c r="L12" s="6" t="e">
        <f>AVERAGE('Paste in your data here!'!#REF!,'Paste in your data here!'!#REF!,'Paste in your data here!'!#REF!)</f>
        <v>#REF!</v>
      </c>
      <c r="M12" s="6" t="e">
        <f>AVERAGE('Paste in your data here!'!#REF!,'Paste in your data here!'!#REF!,'Paste in your data here!'!#REF!)</f>
        <v>#REF!</v>
      </c>
      <c r="N12" s="6" t="e">
        <f>AVERAGE('Paste in your data here!'!#REF!,'Paste in your data here!'!#REF!,'Paste in your data here!'!#REF!)</f>
        <v>#REF!</v>
      </c>
      <c r="O12" s="6" t="e">
        <f>AVERAGE('Paste in your data here!'!#REF!,'Paste in your data here!'!#REF!,'Paste in your data here!'!#REF!)</f>
        <v>#REF!</v>
      </c>
      <c r="P12" s="6" t="e">
        <f>AVERAGE('Paste in your data here!'!#REF!,'Paste in your data here!'!#REF!,'Paste in your data here!'!#REF!)</f>
        <v>#REF!</v>
      </c>
    </row>
    <row r="13" spans="1:16">
      <c r="A13" s="6">
        <f>'Paste in your data here!'!A35</f>
        <v>0</v>
      </c>
      <c r="B13" s="6">
        <f>'Paste in your data here!'!H35</f>
        <v>0</v>
      </c>
      <c r="C13" s="6" t="e">
        <f>AVERAGE('Paste in your data here!'!Q35,'Paste in your data here!'!Q36,'Paste in your data here!'!Q37)</f>
        <v>#DIV/0!</v>
      </c>
      <c r="D13" s="6" t="e">
        <f>AVERAGE('Paste in your data here!'!S35,'Paste in your data here!'!S36,'Paste in your data here!'!S37)</f>
        <v>#DIV/0!</v>
      </c>
      <c r="E13" s="6" t="e">
        <f>AVERAGE('Paste in your data here!'!W35,'Paste in your data here!'!W36,'Paste in your data here!'!W37)</f>
        <v>#DIV/0!</v>
      </c>
      <c r="F13" s="6" t="e">
        <f>AVERAGE('Paste in your data here!'!AK35,'Paste in your data here!'!AK36,'Paste in your data here!'!AK37)</f>
        <v>#DIV/0!</v>
      </c>
      <c r="G13" s="6" t="e">
        <f>AVERAGE('Paste in your data here!'!#REF!,'Paste in your data here!'!#REF!,'Paste in your data here!'!#REF!)</f>
        <v>#REF!</v>
      </c>
      <c r="H13" s="6" t="e">
        <f>AVERAGE('Paste in your data here!'!#REF!,'Paste in your data here!'!#REF!,'Paste in your data here!'!#REF!)</f>
        <v>#REF!</v>
      </c>
      <c r="I13" s="6" t="e">
        <f>AVERAGE('Paste in your data here!'!#REF!,'Paste in your data here!'!#REF!,'Paste in your data here!'!#REF!)</f>
        <v>#REF!</v>
      </c>
      <c r="J13" s="6" t="e">
        <f>AVERAGE('Paste in your data here!'!#REF!,'Paste in your data here!'!#REF!,'Paste in your data here!'!#REF!)</f>
        <v>#REF!</v>
      </c>
      <c r="K13" s="6" t="e">
        <f>AVERAGE('Paste in your data here!'!#REF!,'Paste in your data here!'!#REF!,'Paste in your data here!'!#REF!)</f>
        <v>#REF!</v>
      </c>
      <c r="L13" s="6" t="e">
        <f>AVERAGE('Paste in your data here!'!#REF!,'Paste in your data here!'!#REF!,'Paste in your data here!'!#REF!)</f>
        <v>#REF!</v>
      </c>
      <c r="M13" s="6" t="e">
        <f>AVERAGE('Paste in your data here!'!#REF!,'Paste in your data here!'!#REF!,'Paste in your data here!'!#REF!)</f>
        <v>#REF!</v>
      </c>
      <c r="N13" s="6" t="e">
        <f>AVERAGE('Paste in your data here!'!#REF!,'Paste in your data here!'!#REF!,'Paste in your data here!'!#REF!)</f>
        <v>#REF!</v>
      </c>
      <c r="O13" s="6" t="e">
        <f>AVERAGE('Paste in your data here!'!#REF!,'Paste in your data here!'!#REF!,'Paste in your data here!'!#REF!)</f>
        <v>#REF!</v>
      </c>
      <c r="P13" s="6" t="e">
        <f>AVERAGE('Paste in your data here!'!#REF!,'Paste in your data here!'!#REF!,'Paste in your data here!'!#REF!)</f>
        <v>#REF!</v>
      </c>
    </row>
    <row r="14" spans="1:16">
      <c r="A14" s="6">
        <f>'Paste in your data here!'!A38</f>
        <v>0</v>
      </c>
      <c r="B14" s="6">
        <f>'Paste in your data here!'!H38</f>
        <v>0</v>
      </c>
      <c r="C14" s="6" t="e">
        <f>AVERAGE('Paste in your data here!'!Q38,'Paste in your data here!'!Q39,'Paste in your data here!'!Q40)</f>
        <v>#DIV/0!</v>
      </c>
      <c r="D14" s="6" t="e">
        <f>AVERAGE('Paste in your data here!'!S38,'Paste in your data here!'!S39,'Paste in your data here!'!S40)</f>
        <v>#DIV/0!</v>
      </c>
      <c r="E14" s="6" t="e">
        <f>AVERAGE('Paste in your data here!'!W38,'Paste in your data here!'!W39,'Paste in your data here!'!W40)</f>
        <v>#DIV/0!</v>
      </c>
      <c r="F14" s="6" t="e">
        <f>AVERAGE('Paste in your data here!'!AK38,'Paste in your data here!'!AK39,'Paste in your data here!'!AK40)</f>
        <v>#DIV/0!</v>
      </c>
      <c r="G14" s="6" t="e">
        <f>AVERAGE('Paste in your data here!'!#REF!,'Paste in your data here!'!#REF!,'Paste in your data here!'!#REF!)</f>
        <v>#REF!</v>
      </c>
      <c r="H14" s="6" t="e">
        <f>AVERAGE('Paste in your data here!'!#REF!,'Paste in your data here!'!#REF!,'Paste in your data here!'!#REF!)</f>
        <v>#REF!</v>
      </c>
      <c r="I14" s="6" t="e">
        <f>AVERAGE('Paste in your data here!'!#REF!,'Paste in your data here!'!#REF!,'Paste in your data here!'!#REF!)</f>
        <v>#REF!</v>
      </c>
      <c r="J14" s="6" t="e">
        <f>AVERAGE('Paste in your data here!'!#REF!,'Paste in your data here!'!#REF!,'Paste in your data here!'!#REF!)</f>
        <v>#REF!</v>
      </c>
      <c r="K14" s="6" t="e">
        <f>AVERAGE('Paste in your data here!'!#REF!,'Paste in your data here!'!#REF!,'Paste in your data here!'!#REF!)</f>
        <v>#REF!</v>
      </c>
      <c r="L14" s="6" t="e">
        <f>AVERAGE('Paste in your data here!'!#REF!,'Paste in your data here!'!#REF!,'Paste in your data here!'!#REF!)</f>
        <v>#REF!</v>
      </c>
      <c r="M14" s="6" t="e">
        <f>AVERAGE('Paste in your data here!'!#REF!,'Paste in your data here!'!#REF!,'Paste in your data here!'!#REF!)</f>
        <v>#REF!</v>
      </c>
      <c r="N14" s="6" t="e">
        <f>AVERAGE('Paste in your data here!'!#REF!,'Paste in your data here!'!#REF!,'Paste in your data here!'!#REF!)</f>
        <v>#REF!</v>
      </c>
      <c r="O14" s="6" t="e">
        <f>AVERAGE('Paste in your data here!'!#REF!,'Paste in your data here!'!#REF!,'Paste in your data here!'!#REF!)</f>
        <v>#REF!</v>
      </c>
      <c r="P14" s="6" t="e">
        <f>AVERAGE('Paste in your data here!'!#REF!,'Paste in your data here!'!#REF!,'Paste in your data here!'!#REF!)</f>
        <v>#REF!</v>
      </c>
    </row>
    <row r="15" spans="1:16">
      <c r="A15" s="6">
        <f>'Paste in your data here!'!A41</f>
        <v>0</v>
      </c>
      <c r="B15" s="6">
        <f>'Paste in your data here!'!H41</f>
        <v>0</v>
      </c>
      <c r="C15" s="6" t="e">
        <f>AVERAGE('Paste in your data here!'!Q41,'Paste in your data here!'!Q42,'Paste in your data here!'!Q43)</f>
        <v>#DIV/0!</v>
      </c>
      <c r="D15" s="6" t="e">
        <f>AVERAGE('Paste in your data here!'!S41,'Paste in your data here!'!S42,'Paste in your data here!'!S43)</f>
        <v>#DIV/0!</v>
      </c>
      <c r="E15" s="6" t="e">
        <f>AVERAGE('Paste in your data here!'!W41,'Paste in your data here!'!W42,'Paste in your data here!'!W43)</f>
        <v>#DIV/0!</v>
      </c>
      <c r="F15" s="6" t="e">
        <f>AVERAGE('Paste in your data here!'!AK41,'Paste in your data here!'!AK42,'Paste in your data here!'!AK43)</f>
        <v>#DIV/0!</v>
      </c>
      <c r="G15" s="6" t="e">
        <f>AVERAGE('Paste in your data here!'!#REF!,'Paste in your data here!'!#REF!,'Paste in your data here!'!#REF!)</f>
        <v>#REF!</v>
      </c>
      <c r="H15" s="6" t="e">
        <f>AVERAGE('Paste in your data here!'!#REF!,'Paste in your data here!'!#REF!,'Paste in your data here!'!#REF!)</f>
        <v>#REF!</v>
      </c>
      <c r="I15" s="6" t="e">
        <f>AVERAGE('Paste in your data here!'!#REF!,'Paste in your data here!'!#REF!,'Paste in your data here!'!#REF!)</f>
        <v>#REF!</v>
      </c>
      <c r="J15" s="6" t="e">
        <f>AVERAGE('Paste in your data here!'!#REF!,'Paste in your data here!'!#REF!,'Paste in your data here!'!#REF!)</f>
        <v>#REF!</v>
      </c>
      <c r="K15" s="6" t="e">
        <f>AVERAGE('Paste in your data here!'!#REF!,'Paste in your data here!'!#REF!,'Paste in your data here!'!#REF!)</f>
        <v>#REF!</v>
      </c>
      <c r="L15" s="6" t="e">
        <f>AVERAGE('Paste in your data here!'!#REF!,'Paste in your data here!'!#REF!,'Paste in your data here!'!#REF!)</f>
        <v>#REF!</v>
      </c>
      <c r="M15" s="6" t="e">
        <f>AVERAGE('Paste in your data here!'!#REF!,'Paste in your data here!'!#REF!,'Paste in your data here!'!#REF!)</f>
        <v>#REF!</v>
      </c>
      <c r="N15" s="6" t="e">
        <f>AVERAGE('Paste in your data here!'!#REF!,'Paste in your data here!'!#REF!,'Paste in your data here!'!#REF!)</f>
        <v>#REF!</v>
      </c>
      <c r="O15" s="6" t="e">
        <f>AVERAGE('Paste in your data here!'!#REF!,'Paste in your data here!'!#REF!,'Paste in your data here!'!#REF!)</f>
        <v>#REF!</v>
      </c>
      <c r="P15" s="6" t="e">
        <f>AVERAGE('Paste in your data here!'!#REF!,'Paste in your data here!'!#REF!,'Paste in your data here!'!#REF!)</f>
        <v>#REF!</v>
      </c>
    </row>
    <row r="16" spans="1:16">
      <c r="A16" s="6">
        <f>'Paste in your data here!'!A44</f>
        <v>0</v>
      </c>
      <c r="B16" s="6">
        <f>'Paste in your data here!'!H44</f>
        <v>0</v>
      </c>
      <c r="C16" s="6" t="e">
        <f>AVERAGE('Paste in your data here!'!Q44,'Paste in your data here!'!Q45,'Paste in your data here!'!Q46)</f>
        <v>#DIV/0!</v>
      </c>
      <c r="D16" s="6" t="e">
        <f>AVERAGE('Paste in your data here!'!S44,'Paste in your data here!'!S45,'Paste in your data here!'!S46)</f>
        <v>#DIV/0!</v>
      </c>
      <c r="E16" s="6" t="e">
        <f>AVERAGE('Paste in your data here!'!W44,'Paste in your data here!'!W45,'Paste in your data here!'!W46)</f>
        <v>#DIV/0!</v>
      </c>
      <c r="F16" s="6" t="e">
        <f>AVERAGE('Paste in your data here!'!AK44,'Paste in your data here!'!AK45,'Paste in your data here!'!AK46)</f>
        <v>#DIV/0!</v>
      </c>
      <c r="G16" s="6" t="e">
        <f>AVERAGE('Paste in your data here!'!#REF!,'Paste in your data here!'!#REF!,'Paste in your data here!'!#REF!)</f>
        <v>#REF!</v>
      </c>
      <c r="H16" s="6" t="e">
        <f>AVERAGE('Paste in your data here!'!#REF!,'Paste in your data here!'!#REF!,'Paste in your data here!'!#REF!)</f>
        <v>#REF!</v>
      </c>
      <c r="I16" s="6" t="e">
        <f>AVERAGE('Paste in your data here!'!#REF!,'Paste in your data here!'!#REF!,'Paste in your data here!'!#REF!)</f>
        <v>#REF!</v>
      </c>
      <c r="J16" s="6" t="e">
        <f>AVERAGE('Paste in your data here!'!#REF!,'Paste in your data here!'!#REF!,'Paste in your data here!'!#REF!)</f>
        <v>#REF!</v>
      </c>
      <c r="K16" s="6" t="e">
        <f>AVERAGE('Paste in your data here!'!#REF!,'Paste in your data here!'!#REF!,'Paste in your data here!'!#REF!)</f>
        <v>#REF!</v>
      </c>
      <c r="L16" s="6" t="e">
        <f>AVERAGE('Paste in your data here!'!#REF!,'Paste in your data here!'!#REF!,'Paste in your data here!'!#REF!)</f>
        <v>#REF!</v>
      </c>
      <c r="M16" s="6" t="e">
        <f>AVERAGE('Paste in your data here!'!#REF!,'Paste in your data here!'!#REF!,'Paste in your data here!'!#REF!)</f>
        <v>#REF!</v>
      </c>
      <c r="N16" s="6" t="e">
        <f>AVERAGE('Paste in your data here!'!#REF!,'Paste in your data here!'!#REF!,'Paste in your data here!'!#REF!)</f>
        <v>#REF!</v>
      </c>
      <c r="O16" s="6" t="e">
        <f>AVERAGE('Paste in your data here!'!#REF!,'Paste in your data here!'!#REF!,'Paste in your data here!'!#REF!)</f>
        <v>#REF!</v>
      </c>
      <c r="P16" s="6" t="e">
        <f>AVERAGE('Paste in your data here!'!#REF!,'Paste in your data here!'!#REF!,'Paste in your data here!'!#REF!)</f>
        <v>#REF!</v>
      </c>
    </row>
    <row r="17" spans="1:16">
      <c r="A17" s="6">
        <f>'Paste in your data here!'!A45</f>
        <v>0</v>
      </c>
      <c r="B17" s="6">
        <f>'Paste in your data here!'!H45</f>
        <v>0</v>
      </c>
      <c r="C17" s="6" t="e">
        <f>AVERAGE('Paste in your data here!'!Q45,'Paste in your data here!'!Q46,'Paste in your data here!'!Q47)</f>
        <v>#DIV/0!</v>
      </c>
      <c r="D17" s="6" t="e">
        <f>AVERAGE('Paste in your data here!'!S45,'Paste in your data here!'!S46,'Paste in your data here!'!S47)</f>
        <v>#DIV/0!</v>
      </c>
      <c r="E17" s="6" t="e">
        <f>AVERAGE('Paste in your data here!'!W45,'Paste in your data here!'!W46,'Paste in your data here!'!W47)</f>
        <v>#DIV/0!</v>
      </c>
      <c r="F17" s="6" t="e">
        <f>AVERAGE('Paste in your data here!'!AK45,'Paste in your data here!'!AK46,'Paste in your data here!'!AK47)</f>
        <v>#DIV/0!</v>
      </c>
      <c r="G17" s="6" t="e">
        <f>AVERAGE('Paste in your data here!'!#REF!,'Paste in your data here!'!#REF!,'Paste in your data here!'!#REF!)</f>
        <v>#REF!</v>
      </c>
      <c r="H17" s="6" t="e">
        <f>AVERAGE('Paste in your data here!'!#REF!,'Paste in your data here!'!#REF!,'Paste in your data here!'!#REF!)</f>
        <v>#REF!</v>
      </c>
      <c r="I17" s="6" t="e">
        <f>AVERAGE('Paste in your data here!'!#REF!,'Paste in your data here!'!#REF!,'Paste in your data here!'!#REF!)</f>
        <v>#REF!</v>
      </c>
      <c r="J17" s="6" t="e">
        <f>AVERAGE('Paste in your data here!'!#REF!,'Paste in your data here!'!#REF!,'Paste in your data here!'!#REF!)</f>
        <v>#REF!</v>
      </c>
      <c r="K17" s="6" t="e">
        <f>AVERAGE('Paste in your data here!'!#REF!,'Paste in your data here!'!#REF!,'Paste in your data here!'!#REF!)</f>
        <v>#REF!</v>
      </c>
      <c r="L17" s="6" t="e">
        <f>AVERAGE('Paste in your data here!'!#REF!,'Paste in your data here!'!#REF!,'Paste in your data here!'!#REF!)</f>
        <v>#REF!</v>
      </c>
      <c r="M17" s="6" t="e">
        <f>AVERAGE('Paste in your data here!'!#REF!,'Paste in your data here!'!#REF!,'Paste in your data here!'!#REF!)</f>
        <v>#REF!</v>
      </c>
      <c r="N17" s="6" t="e">
        <f>AVERAGE('Paste in your data here!'!#REF!,'Paste in your data here!'!#REF!,'Paste in your data here!'!#REF!)</f>
        <v>#REF!</v>
      </c>
      <c r="O17" s="6" t="e">
        <f>AVERAGE('Paste in your data here!'!#REF!,'Paste in your data here!'!#REF!,'Paste in your data here!'!#REF!)</f>
        <v>#REF!</v>
      </c>
      <c r="P17" s="6" t="e">
        <f>AVERAGE('Paste in your data here!'!#REF!,'Paste in your data here!'!#REF!,'Paste in your data here!'!#REF!)</f>
        <v>#REF!</v>
      </c>
    </row>
    <row r="18" spans="1:16">
      <c r="A18" s="6">
        <f>'Paste in your data here!'!A20</f>
        <v>51</v>
      </c>
      <c r="B18" s="6" t="str">
        <f>'Paste in your data here!'!H20</f>
        <v>A</v>
      </c>
      <c r="C18" s="6">
        <f>AVERAGE('Paste in your data here!'!Q20,'Paste in your data here!'!Q21,'Paste in your data here!'!Q22)</f>
        <v>1.6356964139999999</v>
      </c>
      <c r="D18" s="6">
        <f>AVERAGE('Paste in your data here!'!S20,'Paste in your data here!'!S21,'Paste in your data here!'!S22)</f>
        <v>9.8556858260000002</v>
      </c>
      <c r="E18" s="6">
        <f>AVERAGE('Paste in your data here!'!W20,'Paste in your data here!'!W21,'Paste in your data here!'!W22)</f>
        <v>0.55247043733333334</v>
      </c>
      <c r="F18" s="6">
        <f>AVERAGE('Paste in your data here!'!AK20,'Paste in your data here!'!AK21,'Paste in your data here!'!AK22)</f>
        <v>1044</v>
      </c>
      <c r="G18" s="6" t="e">
        <f>AVERAGE('Paste in your data here!'!#REF!,'Paste in your data here!'!#REF!,'Paste in your data here!'!#REF!)</f>
        <v>#REF!</v>
      </c>
      <c r="H18" s="6" t="e">
        <f>AVERAGE('Paste in your data here!'!#REF!,'Paste in your data here!'!#REF!,'Paste in your data here!'!#REF!)</f>
        <v>#REF!</v>
      </c>
      <c r="I18" s="6" t="e">
        <f>AVERAGE('Paste in your data here!'!#REF!,'Paste in your data here!'!#REF!,'Paste in your data here!'!#REF!)</f>
        <v>#REF!</v>
      </c>
      <c r="J18" s="6" t="e">
        <f>AVERAGE('Paste in your data here!'!#REF!,'Paste in your data here!'!#REF!,'Paste in your data here!'!#REF!)</f>
        <v>#REF!</v>
      </c>
      <c r="K18" s="6" t="e">
        <f>AVERAGE('Paste in your data here!'!#REF!,'Paste in your data here!'!#REF!,'Paste in your data here!'!#REF!)</f>
        <v>#REF!</v>
      </c>
      <c r="L18" s="6" t="e">
        <f>AVERAGE('Paste in your data here!'!#REF!,'Paste in your data here!'!#REF!,'Paste in your data here!'!#REF!)</f>
        <v>#REF!</v>
      </c>
      <c r="M18" s="6" t="e">
        <f>AVERAGE('Paste in your data here!'!#REF!,'Paste in your data here!'!#REF!,'Paste in your data here!'!#REF!)</f>
        <v>#REF!</v>
      </c>
      <c r="N18" s="6" t="e">
        <f>AVERAGE('Paste in your data here!'!#REF!,'Paste in your data here!'!#REF!,'Paste in your data here!'!#REF!)</f>
        <v>#REF!</v>
      </c>
      <c r="O18" s="6" t="e">
        <f>AVERAGE('Paste in your data here!'!#REF!,'Paste in your data here!'!#REF!,'Paste in your data here!'!#REF!)</f>
        <v>#REF!</v>
      </c>
      <c r="P18" s="6" t="e">
        <f>AVERAGE('Paste in your data here!'!#REF!,'Paste in your data here!'!#REF!,'Paste in your data here!'!#REF!)</f>
        <v>#REF!</v>
      </c>
    </row>
    <row r="19" spans="1:16">
      <c r="A19" s="6">
        <f>'Paste in your data here!'!A23</f>
        <v>122</v>
      </c>
      <c r="B19" s="6">
        <f>'Paste in your data here!'!H23</f>
        <v>0</v>
      </c>
      <c r="C19" s="6">
        <f>AVERAGE('Paste in your data here!'!Q23,'Paste in your data here!'!Q24,'Paste in your data here!'!Q25)</f>
        <v>2.5906032806666666</v>
      </c>
      <c r="D19" s="6">
        <f>AVERAGE('Paste in your data here!'!S23,'Paste in your data here!'!S24,'Paste in your data here!'!S25)</f>
        <v>12.298589266666667</v>
      </c>
      <c r="E19" s="6">
        <f>AVERAGE('Paste in your data here!'!W23,'Paste in your data here!'!W24,'Paste in your data here!'!W25)</f>
        <v>1.3826015376666667</v>
      </c>
      <c r="F19" s="6">
        <f>AVERAGE('Paste in your data here!'!AK23,'Paste in your data here!'!AK24,'Paste in your data here!'!AK25)</f>
        <v>1081.3333333333333</v>
      </c>
      <c r="G19" s="6" t="e">
        <f>AVERAGE('Paste in your data here!'!#REF!,'Paste in your data here!'!#REF!,'Paste in your data here!'!#REF!)</f>
        <v>#REF!</v>
      </c>
      <c r="H19" s="6" t="e">
        <f>AVERAGE('Paste in your data here!'!#REF!,'Paste in your data here!'!#REF!,'Paste in your data here!'!#REF!)</f>
        <v>#REF!</v>
      </c>
      <c r="I19" s="6" t="e">
        <f>AVERAGE('Paste in your data here!'!#REF!,'Paste in your data here!'!#REF!,'Paste in your data here!'!#REF!)</f>
        <v>#REF!</v>
      </c>
      <c r="J19" s="6" t="e">
        <f>AVERAGE('Paste in your data here!'!#REF!,'Paste in your data here!'!#REF!,'Paste in your data here!'!#REF!)</f>
        <v>#REF!</v>
      </c>
      <c r="K19" s="6" t="e">
        <f>AVERAGE('Paste in your data here!'!#REF!,'Paste in your data here!'!#REF!,'Paste in your data here!'!#REF!)</f>
        <v>#REF!</v>
      </c>
      <c r="L19" s="6" t="e">
        <f>AVERAGE('Paste in your data here!'!#REF!,'Paste in your data here!'!#REF!,'Paste in your data here!'!#REF!)</f>
        <v>#REF!</v>
      </c>
      <c r="M19" s="6" t="e">
        <f>AVERAGE('Paste in your data here!'!#REF!,'Paste in your data here!'!#REF!,'Paste in your data here!'!#REF!)</f>
        <v>#REF!</v>
      </c>
      <c r="N19" s="6" t="e">
        <f>AVERAGE('Paste in your data here!'!#REF!,'Paste in your data here!'!#REF!,'Paste in your data here!'!#REF!)</f>
        <v>#REF!</v>
      </c>
      <c r="O19" s="6" t="e">
        <f>AVERAGE('Paste in your data here!'!#REF!,'Paste in your data here!'!#REF!,'Paste in your data here!'!#REF!)</f>
        <v>#REF!</v>
      </c>
      <c r="P19" s="6" t="e">
        <f>AVERAGE('Paste in your data here!'!#REF!,'Paste in your data here!'!#REF!,'Paste in your data here!'!#REF!)</f>
        <v>#REF!</v>
      </c>
    </row>
    <row r="20" spans="1:16">
      <c r="A20" s="6">
        <f>'Paste in your data here!'!A26</f>
        <v>0</v>
      </c>
      <c r="B20" s="6">
        <f>'Paste in your data here!'!H26</f>
        <v>0</v>
      </c>
      <c r="C20" s="6" t="e">
        <f>AVERAGE('Paste in your data here!'!Q26,'Paste in your data here!'!Q27,'Paste in your data here!'!Q28)</f>
        <v>#DIV/0!</v>
      </c>
      <c r="D20" s="6" t="e">
        <f>AVERAGE('Paste in your data here!'!S26,'Paste in your data here!'!S27,'Paste in your data here!'!S28)</f>
        <v>#DIV/0!</v>
      </c>
      <c r="E20" s="6" t="e">
        <f>AVERAGE('Paste in your data here!'!W26,'Paste in your data here!'!W27,'Paste in your data here!'!W28)</f>
        <v>#DIV/0!</v>
      </c>
      <c r="F20" s="6" t="e">
        <f>AVERAGE('Paste in your data here!'!AK26,'Paste in your data here!'!AK27,'Paste in your data here!'!AK28)</f>
        <v>#DIV/0!</v>
      </c>
      <c r="G20" s="6" t="e">
        <f>AVERAGE('Paste in your data here!'!#REF!,'Paste in your data here!'!#REF!,'Paste in your data here!'!#REF!)</f>
        <v>#REF!</v>
      </c>
      <c r="H20" s="6" t="e">
        <f>AVERAGE('Paste in your data here!'!#REF!,'Paste in your data here!'!#REF!,'Paste in your data here!'!#REF!)</f>
        <v>#REF!</v>
      </c>
      <c r="I20" s="6" t="e">
        <f>AVERAGE('Paste in your data here!'!#REF!,'Paste in your data here!'!#REF!,'Paste in your data here!'!#REF!)</f>
        <v>#REF!</v>
      </c>
      <c r="J20" s="6" t="e">
        <f>AVERAGE('Paste in your data here!'!#REF!,'Paste in your data here!'!#REF!,'Paste in your data here!'!#REF!)</f>
        <v>#REF!</v>
      </c>
      <c r="K20" s="6" t="e">
        <f>AVERAGE('Paste in your data here!'!#REF!,'Paste in your data here!'!#REF!,'Paste in your data here!'!#REF!)</f>
        <v>#REF!</v>
      </c>
      <c r="L20" s="6" t="e">
        <f>AVERAGE('Paste in your data here!'!#REF!,'Paste in your data here!'!#REF!,'Paste in your data here!'!#REF!)</f>
        <v>#REF!</v>
      </c>
      <c r="M20" s="6" t="e">
        <f>AVERAGE('Paste in your data here!'!#REF!,'Paste in your data here!'!#REF!,'Paste in your data here!'!#REF!)</f>
        <v>#REF!</v>
      </c>
      <c r="N20" s="6" t="e">
        <f>AVERAGE('Paste in your data here!'!#REF!,'Paste in your data here!'!#REF!,'Paste in your data here!'!#REF!)</f>
        <v>#REF!</v>
      </c>
      <c r="O20" s="6" t="e">
        <f>AVERAGE('Paste in your data here!'!#REF!,'Paste in your data here!'!#REF!,'Paste in your data here!'!#REF!)</f>
        <v>#REF!</v>
      </c>
      <c r="P20" s="6" t="e">
        <f>AVERAGE('Paste in your data here!'!#REF!,'Paste in your data here!'!#REF!,'Paste in your data here!'!#REF!)</f>
        <v>#REF!</v>
      </c>
    </row>
    <row r="21" spans="1:16">
      <c r="A21" s="6">
        <f>'Paste in your data here!'!A29</f>
        <v>0</v>
      </c>
      <c r="B21" s="6">
        <f>'Paste in your data here!'!H29</f>
        <v>0</v>
      </c>
      <c r="C21" s="6" t="e">
        <f>AVERAGE('Paste in your data here!'!Q29,'Paste in your data here!'!Q30,'Paste in your data here!'!Q31)</f>
        <v>#DIV/0!</v>
      </c>
      <c r="D21" s="6" t="e">
        <f>AVERAGE('Paste in your data here!'!S29,'Paste in your data here!'!S30,'Paste in your data here!'!S31)</f>
        <v>#DIV/0!</v>
      </c>
      <c r="E21" s="6" t="e">
        <f>AVERAGE('Paste in your data here!'!W29,'Paste in your data here!'!W30,'Paste in your data here!'!W31)</f>
        <v>#DIV/0!</v>
      </c>
      <c r="F21" s="6" t="e">
        <f>AVERAGE('Paste in your data here!'!AK29,'Paste in your data here!'!AK30,'Paste in your data here!'!AK31)</f>
        <v>#DIV/0!</v>
      </c>
      <c r="G21" s="6" t="e">
        <f>AVERAGE('Paste in your data here!'!#REF!,'Paste in your data here!'!#REF!,'Paste in your data here!'!#REF!)</f>
        <v>#REF!</v>
      </c>
      <c r="H21" s="6" t="e">
        <f>AVERAGE('Paste in your data here!'!#REF!,'Paste in your data here!'!#REF!,'Paste in your data here!'!#REF!)</f>
        <v>#REF!</v>
      </c>
      <c r="I21" s="6" t="e">
        <f>AVERAGE('Paste in your data here!'!#REF!,'Paste in your data here!'!#REF!,'Paste in your data here!'!#REF!)</f>
        <v>#REF!</v>
      </c>
      <c r="J21" s="6" t="e">
        <f>AVERAGE('Paste in your data here!'!#REF!,'Paste in your data here!'!#REF!,'Paste in your data here!'!#REF!)</f>
        <v>#REF!</v>
      </c>
      <c r="K21" s="6" t="e">
        <f>AVERAGE('Paste in your data here!'!#REF!,'Paste in your data here!'!#REF!,'Paste in your data here!'!#REF!)</f>
        <v>#REF!</v>
      </c>
      <c r="L21" s="6" t="e">
        <f>AVERAGE('Paste in your data here!'!#REF!,'Paste in your data here!'!#REF!,'Paste in your data here!'!#REF!)</f>
        <v>#REF!</v>
      </c>
      <c r="M21" s="6" t="e">
        <f>AVERAGE('Paste in your data here!'!#REF!,'Paste in your data here!'!#REF!,'Paste in your data here!'!#REF!)</f>
        <v>#REF!</v>
      </c>
      <c r="N21" s="6" t="e">
        <f>AVERAGE('Paste in your data here!'!#REF!,'Paste in your data here!'!#REF!,'Paste in your data here!'!#REF!)</f>
        <v>#REF!</v>
      </c>
      <c r="O21" s="6" t="e">
        <f>AVERAGE('Paste in your data here!'!#REF!,'Paste in your data here!'!#REF!,'Paste in your data here!'!#REF!)</f>
        <v>#REF!</v>
      </c>
      <c r="P21" s="6" t="e">
        <f>AVERAGE('Paste in your data here!'!#REF!,'Paste in your data here!'!#REF!,'Paste in your data here!'!#REF!)</f>
        <v>#REF!</v>
      </c>
    </row>
    <row r="22" spans="1:16">
      <c r="A22" s="6">
        <f>'Paste in your data here!'!A32</f>
        <v>0</v>
      </c>
      <c r="B22" s="6">
        <f>'Paste in your data here!'!H32</f>
        <v>0</v>
      </c>
      <c r="C22" s="6" t="e">
        <f>AVERAGE('Paste in your data here!'!Q32,'Paste in your data here!'!Q33,'Paste in your data here!'!Q34)</f>
        <v>#DIV/0!</v>
      </c>
      <c r="D22" s="6" t="e">
        <f>AVERAGE('Paste in your data here!'!S32,'Paste in your data here!'!S33,'Paste in your data here!'!S34)</f>
        <v>#DIV/0!</v>
      </c>
      <c r="E22" s="6" t="e">
        <f>AVERAGE('Paste in your data here!'!W32,'Paste in your data here!'!W33,'Paste in your data here!'!W34)</f>
        <v>#DIV/0!</v>
      </c>
      <c r="F22" s="6" t="e">
        <f>AVERAGE('Paste in your data here!'!AK32,'Paste in your data here!'!AK33,'Paste in your data here!'!AK34)</f>
        <v>#DIV/0!</v>
      </c>
      <c r="G22" s="6" t="e">
        <f>AVERAGE('Paste in your data here!'!#REF!,'Paste in your data here!'!#REF!,'Paste in your data here!'!#REF!)</f>
        <v>#REF!</v>
      </c>
      <c r="H22" s="6" t="e">
        <f>AVERAGE('Paste in your data here!'!#REF!,'Paste in your data here!'!#REF!,'Paste in your data here!'!#REF!)</f>
        <v>#REF!</v>
      </c>
      <c r="I22" s="6" t="e">
        <f>AVERAGE('Paste in your data here!'!#REF!,'Paste in your data here!'!#REF!,'Paste in your data here!'!#REF!)</f>
        <v>#REF!</v>
      </c>
      <c r="J22" s="6" t="e">
        <f>AVERAGE('Paste in your data here!'!#REF!,'Paste in your data here!'!#REF!,'Paste in your data here!'!#REF!)</f>
        <v>#REF!</v>
      </c>
      <c r="K22" s="6" t="e">
        <f>AVERAGE('Paste in your data here!'!#REF!,'Paste in your data here!'!#REF!,'Paste in your data here!'!#REF!)</f>
        <v>#REF!</v>
      </c>
      <c r="L22" s="6" t="e">
        <f>AVERAGE('Paste in your data here!'!#REF!,'Paste in your data here!'!#REF!,'Paste in your data here!'!#REF!)</f>
        <v>#REF!</v>
      </c>
      <c r="M22" s="6" t="e">
        <f>AVERAGE('Paste in your data here!'!#REF!,'Paste in your data here!'!#REF!,'Paste in your data here!'!#REF!)</f>
        <v>#REF!</v>
      </c>
      <c r="N22" s="6" t="e">
        <f>AVERAGE('Paste in your data here!'!#REF!,'Paste in your data here!'!#REF!,'Paste in your data here!'!#REF!)</f>
        <v>#REF!</v>
      </c>
      <c r="O22" s="6" t="e">
        <f>AVERAGE('Paste in your data here!'!#REF!,'Paste in your data here!'!#REF!,'Paste in your data here!'!#REF!)</f>
        <v>#REF!</v>
      </c>
      <c r="P22" s="6" t="e">
        <f>AVERAGE('Paste in your data here!'!#REF!,'Paste in your data here!'!#REF!,'Paste in your data here!'!#REF!)</f>
        <v>#REF!</v>
      </c>
    </row>
    <row r="23" spans="1:16">
      <c r="A23" s="6">
        <f>'Paste in your data here!'!A35</f>
        <v>0</v>
      </c>
      <c r="B23" s="6">
        <f>'Paste in your data here!'!H35</f>
        <v>0</v>
      </c>
      <c r="C23" s="6" t="e">
        <f>AVERAGE('Paste in your data here!'!Q35,'Paste in your data here!'!Q36,'Paste in your data here!'!Q37)</f>
        <v>#DIV/0!</v>
      </c>
      <c r="D23" s="6" t="e">
        <f>AVERAGE('Paste in your data here!'!S35,'Paste in your data here!'!S36,'Paste in your data here!'!S37)</f>
        <v>#DIV/0!</v>
      </c>
      <c r="E23" s="6" t="e">
        <f>AVERAGE('Paste in your data here!'!W35,'Paste in your data here!'!W36,'Paste in your data here!'!W37)</f>
        <v>#DIV/0!</v>
      </c>
      <c r="F23" s="6" t="e">
        <f>AVERAGE('Paste in your data here!'!AK35,'Paste in your data here!'!AK36,'Paste in your data here!'!AK37)</f>
        <v>#DIV/0!</v>
      </c>
      <c r="G23" s="6" t="e">
        <f>AVERAGE('Paste in your data here!'!#REF!,'Paste in your data here!'!#REF!,'Paste in your data here!'!#REF!)</f>
        <v>#REF!</v>
      </c>
      <c r="H23" s="6" t="e">
        <f>AVERAGE('Paste in your data here!'!#REF!,'Paste in your data here!'!#REF!,'Paste in your data here!'!#REF!)</f>
        <v>#REF!</v>
      </c>
      <c r="I23" s="6" t="e">
        <f>AVERAGE('Paste in your data here!'!#REF!,'Paste in your data here!'!#REF!,'Paste in your data here!'!#REF!)</f>
        <v>#REF!</v>
      </c>
      <c r="J23" s="6" t="e">
        <f>AVERAGE('Paste in your data here!'!#REF!,'Paste in your data here!'!#REF!,'Paste in your data here!'!#REF!)</f>
        <v>#REF!</v>
      </c>
      <c r="K23" s="6" t="e">
        <f>AVERAGE('Paste in your data here!'!#REF!,'Paste in your data here!'!#REF!,'Paste in your data here!'!#REF!)</f>
        <v>#REF!</v>
      </c>
      <c r="L23" s="6" t="e">
        <f>AVERAGE('Paste in your data here!'!#REF!,'Paste in your data here!'!#REF!,'Paste in your data here!'!#REF!)</f>
        <v>#REF!</v>
      </c>
      <c r="M23" s="6" t="e">
        <f>AVERAGE('Paste in your data here!'!#REF!,'Paste in your data here!'!#REF!,'Paste in your data here!'!#REF!)</f>
        <v>#REF!</v>
      </c>
      <c r="N23" s="6" t="e">
        <f>AVERAGE('Paste in your data here!'!#REF!,'Paste in your data here!'!#REF!,'Paste in your data here!'!#REF!)</f>
        <v>#REF!</v>
      </c>
      <c r="O23" s="6" t="e">
        <f>AVERAGE('Paste in your data here!'!#REF!,'Paste in your data here!'!#REF!,'Paste in your data here!'!#REF!)</f>
        <v>#REF!</v>
      </c>
      <c r="P23" s="6" t="e">
        <f>AVERAGE('Paste in your data here!'!#REF!,'Paste in your data here!'!#REF!,'Paste in your data here!'!#REF!)</f>
        <v>#REF!</v>
      </c>
    </row>
    <row r="24" spans="1:16">
      <c r="A24" s="6">
        <f>'Paste in your data here!'!A38</f>
        <v>0</v>
      </c>
      <c r="B24" s="6">
        <f>'Paste in your data here!'!H38</f>
        <v>0</v>
      </c>
      <c r="C24" s="6" t="e">
        <f>AVERAGE('Paste in your data here!'!Q38,'Paste in your data here!'!Q39,'Paste in your data here!'!Q40)</f>
        <v>#DIV/0!</v>
      </c>
      <c r="D24" s="6" t="e">
        <f>AVERAGE('Paste in your data here!'!S38,'Paste in your data here!'!S39,'Paste in your data here!'!S40)</f>
        <v>#DIV/0!</v>
      </c>
      <c r="E24" s="6" t="e">
        <f>AVERAGE('Paste in your data here!'!W38,'Paste in your data here!'!W39,'Paste in your data here!'!W40)</f>
        <v>#DIV/0!</v>
      </c>
      <c r="F24" s="6" t="e">
        <f>AVERAGE('Paste in your data here!'!AK38,'Paste in your data here!'!AK39,'Paste in your data here!'!AK40)</f>
        <v>#DIV/0!</v>
      </c>
      <c r="G24" s="6" t="e">
        <f>AVERAGE('Paste in your data here!'!#REF!,'Paste in your data here!'!#REF!,'Paste in your data here!'!#REF!)</f>
        <v>#REF!</v>
      </c>
      <c r="H24" s="6" t="e">
        <f>AVERAGE('Paste in your data here!'!#REF!,'Paste in your data here!'!#REF!,'Paste in your data here!'!#REF!)</f>
        <v>#REF!</v>
      </c>
      <c r="I24" s="6" t="e">
        <f>AVERAGE('Paste in your data here!'!#REF!,'Paste in your data here!'!#REF!,'Paste in your data here!'!#REF!)</f>
        <v>#REF!</v>
      </c>
      <c r="J24" s="6" t="e">
        <f>AVERAGE('Paste in your data here!'!#REF!,'Paste in your data here!'!#REF!,'Paste in your data here!'!#REF!)</f>
        <v>#REF!</v>
      </c>
      <c r="K24" s="6" t="e">
        <f>AVERAGE('Paste in your data here!'!#REF!,'Paste in your data here!'!#REF!,'Paste in your data here!'!#REF!)</f>
        <v>#REF!</v>
      </c>
      <c r="L24" s="6" t="e">
        <f>AVERAGE('Paste in your data here!'!#REF!,'Paste in your data here!'!#REF!,'Paste in your data here!'!#REF!)</f>
        <v>#REF!</v>
      </c>
      <c r="M24" s="6" t="e">
        <f>AVERAGE('Paste in your data here!'!#REF!,'Paste in your data here!'!#REF!,'Paste in your data here!'!#REF!)</f>
        <v>#REF!</v>
      </c>
      <c r="N24" s="6" t="e">
        <f>AVERAGE('Paste in your data here!'!#REF!,'Paste in your data here!'!#REF!,'Paste in your data here!'!#REF!)</f>
        <v>#REF!</v>
      </c>
      <c r="O24" s="6" t="e">
        <f>AVERAGE('Paste in your data here!'!#REF!,'Paste in your data here!'!#REF!,'Paste in your data here!'!#REF!)</f>
        <v>#REF!</v>
      </c>
      <c r="P24" s="6" t="e">
        <f>AVERAGE('Paste in your data here!'!#REF!,'Paste in your data here!'!#REF!,'Paste in your data here!'!#REF!)</f>
        <v>#REF!</v>
      </c>
    </row>
    <row r="25" spans="1:16">
      <c r="A25" s="6">
        <f>'Paste in your data here!'!A41</f>
        <v>0</v>
      </c>
      <c r="B25" s="6">
        <f>'Paste in your data here!'!H41</f>
        <v>0</v>
      </c>
      <c r="C25" s="6" t="e">
        <f>AVERAGE('Paste in your data here!'!Q41,'Paste in your data here!'!Q42,'Paste in your data here!'!Q43)</f>
        <v>#DIV/0!</v>
      </c>
      <c r="D25" s="6" t="e">
        <f>AVERAGE('Paste in your data here!'!S41,'Paste in your data here!'!S42,'Paste in your data here!'!S43)</f>
        <v>#DIV/0!</v>
      </c>
      <c r="E25" s="6" t="e">
        <f>AVERAGE('Paste in your data here!'!W41,'Paste in your data here!'!W42,'Paste in your data here!'!W43)</f>
        <v>#DIV/0!</v>
      </c>
      <c r="F25" s="6" t="e">
        <f>AVERAGE('Paste in your data here!'!AK41,'Paste in your data here!'!AK42,'Paste in your data here!'!AK43)</f>
        <v>#DIV/0!</v>
      </c>
      <c r="G25" s="6" t="e">
        <f>AVERAGE('Paste in your data here!'!#REF!,'Paste in your data here!'!#REF!,'Paste in your data here!'!#REF!)</f>
        <v>#REF!</v>
      </c>
      <c r="H25" s="6" t="e">
        <f>AVERAGE('Paste in your data here!'!#REF!,'Paste in your data here!'!#REF!,'Paste in your data here!'!#REF!)</f>
        <v>#REF!</v>
      </c>
      <c r="I25" s="6" t="e">
        <f>AVERAGE('Paste in your data here!'!#REF!,'Paste in your data here!'!#REF!,'Paste in your data here!'!#REF!)</f>
        <v>#REF!</v>
      </c>
      <c r="J25" s="6" t="e">
        <f>AVERAGE('Paste in your data here!'!#REF!,'Paste in your data here!'!#REF!,'Paste in your data here!'!#REF!)</f>
        <v>#REF!</v>
      </c>
      <c r="K25" s="6" t="e">
        <f>AVERAGE('Paste in your data here!'!#REF!,'Paste in your data here!'!#REF!,'Paste in your data here!'!#REF!)</f>
        <v>#REF!</v>
      </c>
      <c r="L25" s="6" t="e">
        <f>AVERAGE('Paste in your data here!'!#REF!,'Paste in your data here!'!#REF!,'Paste in your data here!'!#REF!)</f>
        <v>#REF!</v>
      </c>
      <c r="M25" s="6" t="e">
        <f>AVERAGE('Paste in your data here!'!#REF!,'Paste in your data here!'!#REF!,'Paste in your data here!'!#REF!)</f>
        <v>#REF!</v>
      </c>
      <c r="N25" s="6" t="e">
        <f>AVERAGE('Paste in your data here!'!#REF!,'Paste in your data here!'!#REF!,'Paste in your data here!'!#REF!)</f>
        <v>#REF!</v>
      </c>
      <c r="O25" s="6" t="e">
        <f>AVERAGE('Paste in your data here!'!#REF!,'Paste in your data here!'!#REF!,'Paste in your data here!'!#REF!)</f>
        <v>#REF!</v>
      </c>
      <c r="P25" s="6" t="e">
        <f>AVERAGE('Paste in your data here!'!#REF!,'Paste in your data here!'!#REF!,'Paste in your data here!'!#REF!)</f>
        <v>#REF!</v>
      </c>
    </row>
    <row r="26" spans="1:16">
      <c r="A26" s="6">
        <f>'Paste in your data here!'!A44</f>
        <v>0</v>
      </c>
      <c r="B26" s="6">
        <f>'Paste in your data here!'!H44</f>
        <v>0</v>
      </c>
      <c r="C26" s="6" t="e">
        <f>AVERAGE('Paste in your data here!'!Q44,'Paste in your data here!'!Q45,'Paste in your data here!'!Q46)</f>
        <v>#DIV/0!</v>
      </c>
      <c r="D26" s="6" t="e">
        <f>AVERAGE('Paste in your data here!'!S44,'Paste in your data here!'!S45,'Paste in your data here!'!S46)</f>
        <v>#DIV/0!</v>
      </c>
      <c r="E26" s="6" t="e">
        <f>AVERAGE('Paste in your data here!'!W44,'Paste in your data here!'!W45,'Paste in your data here!'!W46)</f>
        <v>#DIV/0!</v>
      </c>
      <c r="F26" s="6" t="e">
        <f>AVERAGE('Paste in your data here!'!AK44,'Paste in your data here!'!AK45,'Paste in your data here!'!AK46)</f>
        <v>#DIV/0!</v>
      </c>
      <c r="G26" s="6" t="e">
        <f>AVERAGE('Paste in your data here!'!#REF!,'Paste in your data here!'!#REF!,'Paste in your data here!'!#REF!)</f>
        <v>#REF!</v>
      </c>
      <c r="H26" s="6" t="e">
        <f>AVERAGE('Paste in your data here!'!#REF!,'Paste in your data here!'!#REF!,'Paste in your data here!'!#REF!)</f>
        <v>#REF!</v>
      </c>
      <c r="I26" s="6" t="e">
        <f>AVERAGE('Paste in your data here!'!#REF!,'Paste in your data here!'!#REF!,'Paste in your data here!'!#REF!)</f>
        <v>#REF!</v>
      </c>
      <c r="J26" s="6" t="e">
        <f>AVERAGE('Paste in your data here!'!#REF!,'Paste in your data here!'!#REF!,'Paste in your data here!'!#REF!)</f>
        <v>#REF!</v>
      </c>
      <c r="K26" s="6" t="e">
        <f>AVERAGE('Paste in your data here!'!#REF!,'Paste in your data here!'!#REF!,'Paste in your data here!'!#REF!)</f>
        <v>#REF!</v>
      </c>
      <c r="L26" s="6" t="e">
        <f>AVERAGE('Paste in your data here!'!#REF!,'Paste in your data here!'!#REF!,'Paste in your data here!'!#REF!)</f>
        <v>#REF!</v>
      </c>
      <c r="M26" s="6" t="e">
        <f>AVERAGE('Paste in your data here!'!#REF!,'Paste in your data here!'!#REF!,'Paste in your data here!'!#REF!)</f>
        <v>#REF!</v>
      </c>
      <c r="N26" s="6" t="e">
        <f>AVERAGE('Paste in your data here!'!#REF!,'Paste in your data here!'!#REF!,'Paste in your data here!'!#REF!)</f>
        <v>#REF!</v>
      </c>
      <c r="O26" s="6" t="e">
        <f>AVERAGE('Paste in your data here!'!#REF!,'Paste in your data here!'!#REF!,'Paste in your data here!'!#REF!)</f>
        <v>#REF!</v>
      </c>
      <c r="P26" s="6" t="e">
        <f>AVERAGE('Paste in your data here!'!#REF!,'Paste in your data here!'!#REF!,'Paste in your data here!'!#REF!)</f>
        <v>#REF!</v>
      </c>
    </row>
    <row r="27" spans="1:16">
      <c r="A27" s="6">
        <f>'Paste in your data here!'!A47</f>
        <v>0</v>
      </c>
      <c r="B27" s="6">
        <f>'Paste in your data here!'!H47</f>
        <v>0</v>
      </c>
      <c r="C27" s="6" t="e">
        <f>AVERAGE('Paste in your data here!'!Q47,'Paste in your data here!'!Q48,'Paste in your data here!'!Q49)</f>
        <v>#DIV/0!</v>
      </c>
      <c r="D27" s="6" t="e">
        <f>AVERAGE('Paste in your data here!'!S47,'Paste in your data here!'!S48,'Paste in your data here!'!S49)</f>
        <v>#DIV/0!</v>
      </c>
      <c r="E27" s="6" t="e">
        <f>AVERAGE('Paste in your data here!'!W47,'Paste in your data here!'!W48,'Paste in your data here!'!W49)</f>
        <v>#DIV/0!</v>
      </c>
      <c r="F27" s="6" t="e">
        <f>AVERAGE('Paste in your data here!'!AK47,'Paste in your data here!'!AK48,'Paste in your data here!'!AK49)</f>
        <v>#DIV/0!</v>
      </c>
      <c r="G27" s="6" t="e">
        <f>AVERAGE('Paste in your data here!'!#REF!,'Paste in your data here!'!#REF!,'Paste in your data here!'!#REF!)</f>
        <v>#REF!</v>
      </c>
      <c r="H27" s="6" t="e">
        <f>AVERAGE('Paste in your data here!'!#REF!,'Paste in your data here!'!#REF!,'Paste in your data here!'!#REF!)</f>
        <v>#REF!</v>
      </c>
      <c r="I27" s="6" t="e">
        <f>AVERAGE('Paste in your data here!'!#REF!,'Paste in your data here!'!#REF!,'Paste in your data here!'!#REF!)</f>
        <v>#REF!</v>
      </c>
      <c r="J27" s="6" t="e">
        <f>AVERAGE('Paste in your data here!'!#REF!,'Paste in your data here!'!#REF!,'Paste in your data here!'!#REF!)</f>
        <v>#REF!</v>
      </c>
      <c r="K27" s="6" t="e">
        <f>AVERAGE('Paste in your data here!'!#REF!,'Paste in your data here!'!#REF!,'Paste in your data here!'!#REF!)</f>
        <v>#REF!</v>
      </c>
      <c r="L27" s="6" t="e">
        <f>AVERAGE('Paste in your data here!'!#REF!,'Paste in your data here!'!#REF!,'Paste in your data here!'!#REF!)</f>
        <v>#REF!</v>
      </c>
      <c r="M27" s="6" t="e">
        <f>AVERAGE('Paste in your data here!'!#REF!,'Paste in your data here!'!#REF!,'Paste in your data here!'!#REF!)</f>
        <v>#REF!</v>
      </c>
      <c r="N27" s="6" t="e">
        <f>AVERAGE('Paste in your data here!'!#REF!,'Paste in your data here!'!#REF!,'Paste in your data here!'!#REF!)</f>
        <v>#REF!</v>
      </c>
      <c r="O27" s="6" t="e">
        <f>AVERAGE('Paste in your data here!'!#REF!,'Paste in your data here!'!#REF!,'Paste in your data here!'!#REF!)</f>
        <v>#REF!</v>
      </c>
      <c r="P27" s="6" t="e">
        <f>AVERAGE('Paste in your data here!'!#REF!,'Paste in your data here!'!#REF!,'Paste in your data here!'!#REF!)</f>
        <v>#REF!</v>
      </c>
    </row>
    <row r="28" spans="1:16">
      <c r="A28" s="6">
        <f>'Paste in your data here!'!A50</f>
        <v>0</v>
      </c>
      <c r="B28" s="6">
        <f>'Paste in your data here!'!H50</f>
        <v>0</v>
      </c>
      <c r="C28" s="6" t="e">
        <f>AVERAGE('Paste in your data here!'!Q50,'Paste in your data here!'!Q51,'Paste in your data here!'!Q52)</f>
        <v>#DIV/0!</v>
      </c>
      <c r="D28" s="6" t="e">
        <f>AVERAGE('Paste in your data here!'!S50,'Paste in your data here!'!S51,'Paste in your data here!'!S52)</f>
        <v>#DIV/0!</v>
      </c>
      <c r="E28" s="6" t="e">
        <f>AVERAGE('Paste in your data here!'!W50,'Paste in your data here!'!W51,'Paste in your data here!'!W52)</f>
        <v>#DIV/0!</v>
      </c>
      <c r="F28" s="6" t="e">
        <f>AVERAGE('Paste in your data here!'!AK50,'Paste in your data here!'!AK51,'Paste in your data here!'!AK52)</f>
        <v>#DIV/0!</v>
      </c>
      <c r="G28" s="6" t="e">
        <f>AVERAGE('Paste in your data here!'!#REF!,'Paste in your data here!'!#REF!,'Paste in your data here!'!#REF!)</f>
        <v>#REF!</v>
      </c>
      <c r="H28" s="6" t="e">
        <f>AVERAGE('Paste in your data here!'!#REF!,'Paste in your data here!'!#REF!,'Paste in your data here!'!#REF!)</f>
        <v>#REF!</v>
      </c>
      <c r="I28" s="6" t="e">
        <f>AVERAGE('Paste in your data here!'!#REF!,'Paste in your data here!'!#REF!,'Paste in your data here!'!#REF!)</f>
        <v>#REF!</v>
      </c>
      <c r="J28" s="6" t="e">
        <f>AVERAGE('Paste in your data here!'!#REF!,'Paste in your data here!'!#REF!,'Paste in your data here!'!#REF!)</f>
        <v>#REF!</v>
      </c>
      <c r="K28" s="6" t="e">
        <f>AVERAGE('Paste in your data here!'!#REF!,'Paste in your data here!'!#REF!,'Paste in your data here!'!#REF!)</f>
        <v>#REF!</v>
      </c>
      <c r="L28" s="6" t="e">
        <f>AVERAGE('Paste in your data here!'!#REF!,'Paste in your data here!'!#REF!,'Paste in your data here!'!#REF!)</f>
        <v>#REF!</v>
      </c>
      <c r="M28" s="6" t="e">
        <f>AVERAGE('Paste in your data here!'!#REF!,'Paste in your data here!'!#REF!,'Paste in your data here!'!#REF!)</f>
        <v>#REF!</v>
      </c>
      <c r="N28" s="6" t="e">
        <f>AVERAGE('Paste in your data here!'!#REF!,'Paste in your data here!'!#REF!,'Paste in your data here!'!#REF!)</f>
        <v>#REF!</v>
      </c>
      <c r="O28" s="6" t="e">
        <f>AVERAGE('Paste in your data here!'!#REF!,'Paste in your data here!'!#REF!,'Paste in your data here!'!#REF!)</f>
        <v>#REF!</v>
      </c>
      <c r="P28" s="6" t="e">
        <f>AVERAGE('Paste in your data here!'!#REF!,'Paste in your data here!'!#REF!,'Paste in your data here!'!#REF!)</f>
        <v>#REF!</v>
      </c>
    </row>
    <row r="29" spans="1:16">
      <c r="A29" s="6">
        <f>'Paste in your data here!'!A53</f>
        <v>0</v>
      </c>
      <c r="B29" s="6">
        <f>'Paste in your data here!'!H53</f>
        <v>0</v>
      </c>
      <c r="C29" s="6" t="e">
        <f>AVERAGE('Paste in your data here!'!Q53,'Paste in your data here!'!Q54,'Paste in your data here!'!Q55)</f>
        <v>#DIV/0!</v>
      </c>
      <c r="D29" s="6" t="e">
        <f>AVERAGE('Paste in your data here!'!S53,'Paste in your data here!'!S54,'Paste in your data here!'!S55)</f>
        <v>#DIV/0!</v>
      </c>
      <c r="E29" s="6" t="e">
        <f>AVERAGE('Paste in your data here!'!W53,'Paste in your data here!'!W54,'Paste in your data here!'!W55)</f>
        <v>#DIV/0!</v>
      </c>
      <c r="F29" s="6" t="e">
        <f>AVERAGE('Paste in your data here!'!AK53,'Paste in your data here!'!AK54,'Paste in your data here!'!AK55)</f>
        <v>#DIV/0!</v>
      </c>
      <c r="G29" s="6" t="e">
        <f>AVERAGE('Paste in your data here!'!#REF!,'Paste in your data here!'!#REF!,'Paste in your data here!'!#REF!)</f>
        <v>#REF!</v>
      </c>
      <c r="H29" s="6" t="e">
        <f>AVERAGE('Paste in your data here!'!#REF!,'Paste in your data here!'!#REF!,'Paste in your data here!'!#REF!)</f>
        <v>#REF!</v>
      </c>
      <c r="I29" s="6" t="e">
        <f>AVERAGE('Paste in your data here!'!#REF!,'Paste in your data here!'!#REF!,'Paste in your data here!'!#REF!)</f>
        <v>#REF!</v>
      </c>
      <c r="J29" s="6" t="e">
        <f>AVERAGE('Paste in your data here!'!#REF!,'Paste in your data here!'!#REF!,'Paste in your data here!'!#REF!)</f>
        <v>#REF!</v>
      </c>
      <c r="K29" s="6" t="e">
        <f>AVERAGE('Paste in your data here!'!#REF!,'Paste in your data here!'!#REF!,'Paste in your data here!'!#REF!)</f>
        <v>#REF!</v>
      </c>
      <c r="L29" s="6" t="e">
        <f>AVERAGE('Paste in your data here!'!#REF!,'Paste in your data here!'!#REF!,'Paste in your data here!'!#REF!)</f>
        <v>#REF!</v>
      </c>
      <c r="M29" s="6" t="e">
        <f>AVERAGE('Paste in your data here!'!#REF!,'Paste in your data here!'!#REF!,'Paste in your data here!'!#REF!)</f>
        <v>#REF!</v>
      </c>
      <c r="N29" s="6" t="e">
        <f>AVERAGE('Paste in your data here!'!#REF!,'Paste in your data here!'!#REF!,'Paste in your data here!'!#REF!)</f>
        <v>#REF!</v>
      </c>
      <c r="O29" s="6" t="e">
        <f>AVERAGE('Paste in your data here!'!#REF!,'Paste in your data here!'!#REF!,'Paste in your data here!'!#REF!)</f>
        <v>#REF!</v>
      </c>
      <c r="P29" s="6" t="e">
        <f>AVERAGE('Paste in your data here!'!#REF!,'Paste in your data here!'!#REF!,'Paste in your data here!'!#REF!)</f>
        <v>#REF!</v>
      </c>
    </row>
    <row r="30" spans="1:16">
      <c r="A30" s="6">
        <f>'Paste in your data here!'!A56</f>
        <v>0</v>
      </c>
      <c r="B30" s="6">
        <f>'Paste in your data here!'!H56</f>
        <v>0</v>
      </c>
      <c r="C30" s="6" t="e">
        <f>AVERAGE('Paste in your data here!'!Q56,'Paste in your data here!'!Q57,'Paste in your data here!'!Q58)</f>
        <v>#DIV/0!</v>
      </c>
      <c r="D30" s="6" t="e">
        <f>AVERAGE('Paste in your data here!'!S56,'Paste in your data here!'!S57,'Paste in your data here!'!S58)</f>
        <v>#DIV/0!</v>
      </c>
      <c r="E30" s="6" t="e">
        <f>AVERAGE('Paste in your data here!'!W56,'Paste in your data here!'!W57,'Paste in your data here!'!W58)</f>
        <v>#DIV/0!</v>
      </c>
      <c r="F30" s="6" t="e">
        <f>AVERAGE('Paste in your data here!'!AK56,'Paste in your data here!'!AK57,'Paste in your data here!'!AK58)</f>
        <v>#DIV/0!</v>
      </c>
      <c r="G30" s="6" t="e">
        <f>AVERAGE('Paste in your data here!'!#REF!,'Paste in your data here!'!#REF!,'Paste in your data here!'!#REF!)</f>
        <v>#REF!</v>
      </c>
      <c r="H30" s="6" t="e">
        <f>AVERAGE('Paste in your data here!'!#REF!,'Paste in your data here!'!#REF!,'Paste in your data here!'!#REF!)</f>
        <v>#REF!</v>
      </c>
      <c r="I30" s="6" t="e">
        <f>AVERAGE('Paste in your data here!'!#REF!,'Paste in your data here!'!#REF!,'Paste in your data here!'!#REF!)</f>
        <v>#REF!</v>
      </c>
      <c r="J30" s="6" t="e">
        <f>AVERAGE('Paste in your data here!'!#REF!,'Paste in your data here!'!#REF!,'Paste in your data here!'!#REF!)</f>
        <v>#REF!</v>
      </c>
      <c r="K30" s="6" t="e">
        <f>AVERAGE('Paste in your data here!'!#REF!,'Paste in your data here!'!#REF!,'Paste in your data here!'!#REF!)</f>
        <v>#REF!</v>
      </c>
      <c r="L30" s="6" t="e">
        <f>AVERAGE('Paste in your data here!'!#REF!,'Paste in your data here!'!#REF!,'Paste in your data here!'!#REF!)</f>
        <v>#REF!</v>
      </c>
      <c r="M30" s="6" t="e">
        <f>AVERAGE('Paste in your data here!'!#REF!,'Paste in your data here!'!#REF!,'Paste in your data here!'!#REF!)</f>
        <v>#REF!</v>
      </c>
      <c r="N30" s="6" t="e">
        <f>AVERAGE('Paste in your data here!'!#REF!,'Paste in your data here!'!#REF!,'Paste in your data here!'!#REF!)</f>
        <v>#REF!</v>
      </c>
      <c r="O30" s="6" t="e">
        <f>AVERAGE('Paste in your data here!'!#REF!,'Paste in your data here!'!#REF!,'Paste in your data here!'!#REF!)</f>
        <v>#REF!</v>
      </c>
      <c r="P30" s="6" t="e">
        <f>AVERAGE('Paste in your data here!'!#REF!,'Paste in your data here!'!#REF!,'Paste in your data here!'!#REF!)</f>
        <v>#REF!</v>
      </c>
    </row>
    <row r="31" spans="1:16">
      <c r="A31" s="6">
        <f>'Paste in your data here!'!A59</f>
        <v>0</v>
      </c>
      <c r="B31" s="6">
        <f>'Paste in your data here!'!H59</f>
        <v>0</v>
      </c>
      <c r="C31" s="6" t="e">
        <f>AVERAGE('Paste in your data here!'!Q59,'Paste in your data here!'!Q60,'Paste in your data here!'!Q61)</f>
        <v>#DIV/0!</v>
      </c>
      <c r="D31" s="6" t="e">
        <f>AVERAGE('Paste in your data here!'!S59,'Paste in your data here!'!S60,'Paste in your data here!'!S61)</f>
        <v>#DIV/0!</v>
      </c>
      <c r="E31" s="6" t="e">
        <f>AVERAGE('Paste in your data here!'!W59,'Paste in your data here!'!W60,'Paste in your data here!'!W61)</f>
        <v>#DIV/0!</v>
      </c>
      <c r="F31" s="6" t="e">
        <f>AVERAGE('Paste in your data here!'!AK59,'Paste in your data here!'!AK60,'Paste in your data here!'!AK61)</f>
        <v>#DIV/0!</v>
      </c>
      <c r="G31" s="6" t="e">
        <f>AVERAGE('Paste in your data here!'!#REF!,'Paste in your data here!'!#REF!,'Paste in your data here!'!#REF!)</f>
        <v>#REF!</v>
      </c>
      <c r="H31" s="6" t="e">
        <f>AVERAGE('Paste in your data here!'!#REF!,'Paste in your data here!'!#REF!,'Paste in your data here!'!#REF!)</f>
        <v>#REF!</v>
      </c>
      <c r="I31" s="6" t="e">
        <f>AVERAGE('Paste in your data here!'!#REF!,'Paste in your data here!'!#REF!,'Paste in your data here!'!#REF!)</f>
        <v>#REF!</v>
      </c>
      <c r="J31" s="6" t="e">
        <f>AVERAGE('Paste in your data here!'!#REF!,'Paste in your data here!'!#REF!,'Paste in your data here!'!#REF!)</f>
        <v>#REF!</v>
      </c>
      <c r="K31" s="6" t="e">
        <f>AVERAGE('Paste in your data here!'!#REF!,'Paste in your data here!'!#REF!,'Paste in your data here!'!#REF!)</f>
        <v>#REF!</v>
      </c>
      <c r="L31" s="6" t="e">
        <f>AVERAGE('Paste in your data here!'!#REF!,'Paste in your data here!'!#REF!,'Paste in your data here!'!#REF!)</f>
        <v>#REF!</v>
      </c>
      <c r="M31" s="6" t="e">
        <f>AVERAGE('Paste in your data here!'!#REF!,'Paste in your data here!'!#REF!,'Paste in your data here!'!#REF!)</f>
        <v>#REF!</v>
      </c>
      <c r="N31" s="6" t="e">
        <f>AVERAGE('Paste in your data here!'!#REF!,'Paste in your data here!'!#REF!,'Paste in your data here!'!#REF!)</f>
        <v>#REF!</v>
      </c>
      <c r="O31" s="6" t="e">
        <f>AVERAGE('Paste in your data here!'!#REF!,'Paste in your data here!'!#REF!,'Paste in your data here!'!#REF!)</f>
        <v>#REF!</v>
      </c>
      <c r="P31" s="6" t="e">
        <f>AVERAGE('Paste in your data here!'!#REF!,'Paste in your data here!'!#REF!,'Paste in your data here!'!#REF!)</f>
        <v>#REF!</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Y183"/>
  <sheetViews>
    <sheetView tabSelected="1" topLeftCell="K1" zoomScale="120" zoomScaleNormal="120" workbookViewId="0">
      <pane ySplit="1" topLeftCell="A91" activePane="bottomLeft" state="frozen"/>
      <selection activeCell="V1" sqref="V1"/>
      <selection pane="bottomLeft" activeCell="AN123" sqref="AN123"/>
    </sheetView>
  </sheetViews>
  <sheetFormatPr baseColWidth="10" defaultColWidth="8.83203125" defaultRowHeight="14"/>
  <cols>
    <col min="1" max="1" width="9" style="64" customWidth="1"/>
    <col min="2" max="4" width="8.83203125" style="64"/>
    <col min="5" max="5" width="18.1640625" style="64" customWidth="1"/>
    <col min="6" max="6" width="8.83203125" style="64" customWidth="1"/>
    <col min="7" max="7" width="17" style="64" customWidth="1"/>
    <col min="8" max="13" width="8.83203125" style="64" customWidth="1"/>
    <col min="14" max="14" width="15.1640625" style="64" customWidth="1"/>
    <col min="15" max="20" width="8.83203125" style="64" customWidth="1"/>
    <col min="21" max="21" width="17.1640625" style="64" customWidth="1"/>
    <col min="22" max="22" width="8.83203125" style="64" customWidth="1"/>
    <col min="23" max="26" width="8.83203125" style="64"/>
    <col min="27" max="27" width="8.83203125" style="64" customWidth="1"/>
    <col min="28" max="28" width="14.83203125" style="64" customWidth="1"/>
    <col min="29" max="29" width="8.83203125" style="64" customWidth="1"/>
    <col min="30" max="33" width="8.83203125" style="64"/>
    <col min="34" max="36" width="8.83203125" style="64" customWidth="1"/>
    <col min="37" max="40" width="8.83203125" style="64"/>
    <col min="41" max="43" width="8.83203125" style="64" customWidth="1"/>
    <col min="44" max="47" width="8.83203125" style="64"/>
    <col min="48" max="50" width="8.83203125" style="64" customWidth="1"/>
    <col min="51" max="54" width="8.83203125" style="64"/>
    <col min="55" max="57" width="8.83203125" style="64" customWidth="1"/>
    <col min="58" max="61" width="8.83203125" style="64"/>
    <col min="62" max="62" width="11.83203125" style="64" customWidth="1"/>
    <col min="63" max="63" width="17.33203125" style="64" customWidth="1"/>
    <col min="64" max="64" width="8.83203125" style="64" customWidth="1"/>
    <col min="65" max="68" width="8.83203125" style="64"/>
    <col min="69" max="69" width="8.83203125" style="64" customWidth="1"/>
    <col min="70" max="70" width="16.6640625" style="64" customWidth="1"/>
    <col min="71" max="71" width="8.83203125" style="64" customWidth="1"/>
    <col min="72" max="73" width="8.83203125" style="64"/>
    <col min="74" max="74" width="8.83203125" style="64" customWidth="1"/>
    <col min="75" max="75" width="18.33203125" style="64" customWidth="1"/>
    <col min="76" max="77" width="8.83203125" style="64"/>
    <col min="78" max="78" width="18" style="64" customWidth="1"/>
    <col min="79" max="84" width="8.83203125" style="64"/>
    <col min="85" max="85" width="8.83203125" style="64" customWidth="1"/>
    <col min="86" max="86" width="14.83203125" style="64" customWidth="1"/>
    <col min="87" max="87" width="8.83203125" style="64" customWidth="1"/>
    <col min="88" max="91" width="8.83203125" style="64"/>
    <col min="92" max="94" width="8.83203125" style="64" customWidth="1"/>
    <col min="95" max="98" width="8.83203125" style="64"/>
    <col min="99" max="101" width="8.83203125" style="64" customWidth="1"/>
    <col min="102" max="105" width="8.83203125" style="64"/>
    <col min="106" max="108" width="8.83203125" style="64" customWidth="1"/>
    <col min="109" max="112" width="8.83203125" style="64"/>
    <col min="113" max="114" width="8.83203125" style="64" customWidth="1"/>
    <col min="115" max="115" width="9.6640625" style="64" customWidth="1"/>
    <col min="116" max="119" width="8.83203125" style="64"/>
    <col min="120" max="122" width="8.83203125" style="64" customWidth="1"/>
    <col min="123" max="126" width="8.83203125" style="64"/>
    <col min="127" max="127" width="8.83203125" style="64" customWidth="1"/>
    <col min="128" max="128" width="19.33203125" style="64" customWidth="1"/>
    <col min="129" max="135" width="8.83203125" style="64"/>
    <col min="136" max="136" width="9.6640625" style="64" bestFit="1" customWidth="1"/>
    <col min="137" max="16384" width="8.83203125" style="64"/>
  </cols>
  <sheetData>
    <row r="1" spans="1:155">
      <c r="A1" s="66" t="s">
        <v>4690</v>
      </c>
      <c r="B1" s="69"/>
      <c r="C1" s="69"/>
      <c r="D1" s="69"/>
      <c r="E1" s="70"/>
      <c r="F1" s="64" t="s">
        <v>1540</v>
      </c>
      <c r="G1" s="64" t="s">
        <v>33</v>
      </c>
      <c r="H1" s="64" t="s">
        <v>1538</v>
      </c>
      <c r="I1" s="64" t="s">
        <v>1539</v>
      </c>
      <c r="M1" s="64" t="s">
        <v>1540</v>
      </c>
      <c r="N1" s="64" t="s">
        <v>33</v>
      </c>
      <c r="O1" s="64" t="s">
        <v>4653</v>
      </c>
      <c r="P1" s="64" t="s">
        <v>4654</v>
      </c>
      <c r="T1" s="64" t="s">
        <v>1540</v>
      </c>
      <c r="U1" s="64" t="s">
        <v>33</v>
      </c>
      <c r="V1" s="64" t="s">
        <v>4655</v>
      </c>
      <c r="W1" s="64" t="s">
        <v>4656</v>
      </c>
      <c r="AA1" s="64" t="s">
        <v>1540</v>
      </c>
      <c r="AB1" s="64" t="s">
        <v>33</v>
      </c>
      <c r="AC1" s="64" t="s">
        <v>4657</v>
      </c>
      <c r="AD1" s="64" t="s">
        <v>4658</v>
      </c>
      <c r="AH1" s="64" t="s">
        <v>1540</v>
      </c>
      <c r="AI1" s="64" t="s">
        <v>33</v>
      </c>
      <c r="AJ1" s="64" t="s">
        <v>4659</v>
      </c>
      <c r="AK1" s="64" t="s">
        <v>4660</v>
      </c>
      <c r="AO1" s="64" t="s">
        <v>1540</v>
      </c>
      <c r="AP1" s="64" t="s">
        <v>33</v>
      </c>
      <c r="AQ1" s="64" t="s">
        <v>4661</v>
      </c>
      <c r="AR1" s="64" t="s">
        <v>4662</v>
      </c>
      <c r="AV1" s="64" t="s">
        <v>1540</v>
      </c>
      <c r="AW1" s="64" t="s">
        <v>33</v>
      </c>
      <c r="AX1" s="64" t="s">
        <v>4663</v>
      </c>
      <c r="AY1" s="64" t="s">
        <v>4664</v>
      </c>
      <c r="BC1" s="64" t="s">
        <v>1540</v>
      </c>
      <c r="BD1" s="64" t="s">
        <v>33</v>
      </c>
      <c r="BE1" s="64" t="s">
        <v>4665</v>
      </c>
      <c r="BF1" s="64" t="s">
        <v>4666</v>
      </c>
      <c r="BJ1" s="64" t="s">
        <v>1540</v>
      </c>
      <c r="BK1" s="64" t="s">
        <v>33</v>
      </c>
      <c r="BL1" s="64" t="s">
        <v>4667</v>
      </c>
      <c r="BM1" s="64" t="s">
        <v>4668</v>
      </c>
      <c r="BQ1" s="64" t="s">
        <v>1540</v>
      </c>
      <c r="BR1" s="64" t="s">
        <v>33</v>
      </c>
      <c r="BS1" s="64" t="s">
        <v>4669</v>
      </c>
      <c r="BT1" s="64" t="s">
        <v>4670</v>
      </c>
      <c r="BX1" s="65"/>
      <c r="BY1" s="64" t="s">
        <v>1540</v>
      </c>
      <c r="BZ1" s="64" t="s">
        <v>33</v>
      </c>
      <c r="CA1" s="64" t="s">
        <v>4671</v>
      </c>
      <c r="CB1" s="65" t="s">
        <v>4672</v>
      </c>
      <c r="CF1" s="65"/>
      <c r="CG1" s="64" t="s">
        <v>1540</v>
      </c>
      <c r="CH1" s="64" t="s">
        <v>33</v>
      </c>
      <c r="CI1" s="64" t="s">
        <v>4673</v>
      </c>
      <c r="CJ1" s="64" t="s">
        <v>4674</v>
      </c>
      <c r="CN1" s="64" t="s">
        <v>1540</v>
      </c>
      <c r="CO1" s="64" t="s">
        <v>33</v>
      </c>
      <c r="CP1" s="64" t="s">
        <v>4675</v>
      </c>
      <c r="CQ1" s="64" t="s">
        <v>4676</v>
      </c>
      <c r="CU1" s="64" t="s">
        <v>1540</v>
      </c>
      <c r="CV1" s="64" t="s">
        <v>33</v>
      </c>
      <c r="CW1" s="64" t="s">
        <v>4677</v>
      </c>
      <c r="CX1" s="64" t="s">
        <v>4678</v>
      </c>
      <c r="DB1" s="64" t="s">
        <v>1540</v>
      </c>
      <c r="DC1" s="64" t="s">
        <v>33</v>
      </c>
      <c r="DD1" s="64" t="s">
        <v>4679</v>
      </c>
      <c r="DE1" s="64" t="s">
        <v>4680</v>
      </c>
      <c r="DI1" s="64" t="s">
        <v>1540</v>
      </c>
      <c r="DJ1" s="64" t="s">
        <v>33</v>
      </c>
      <c r="DK1" s="64" t="s">
        <v>4681</v>
      </c>
      <c r="DL1" s="64" t="s">
        <v>4682</v>
      </c>
      <c r="DP1" s="64" t="s">
        <v>1540</v>
      </c>
      <c r="DQ1" s="64" t="s">
        <v>33</v>
      </c>
      <c r="DR1" s="64" t="s">
        <v>4683</v>
      </c>
      <c r="DS1" s="64" t="s">
        <v>4684</v>
      </c>
      <c r="DW1" s="64" t="s">
        <v>1540</v>
      </c>
      <c r="DX1" s="64" t="s">
        <v>33</v>
      </c>
      <c r="DY1" s="64" t="s">
        <v>4685</v>
      </c>
      <c r="DZ1" s="64" t="s">
        <v>4686</v>
      </c>
      <c r="EE1" s="66" t="s">
        <v>1541</v>
      </c>
      <c r="EF1" s="67" t="s">
        <v>19</v>
      </c>
      <c r="EG1" s="67" t="s">
        <v>10</v>
      </c>
      <c r="EH1" s="67" t="s">
        <v>20</v>
      </c>
      <c r="EI1" s="67" t="s">
        <v>11</v>
      </c>
      <c r="EJ1" s="67" t="s">
        <v>9</v>
      </c>
      <c r="EK1" s="67" t="s">
        <v>21</v>
      </c>
      <c r="EL1" s="67" t="s">
        <v>8</v>
      </c>
      <c r="EM1" s="67" t="s">
        <v>7</v>
      </c>
      <c r="EN1" s="67" t="s">
        <v>22</v>
      </c>
      <c r="EO1" s="67"/>
      <c r="EP1" s="67" t="s">
        <v>6</v>
      </c>
      <c r="EQ1" s="67" t="s">
        <v>5</v>
      </c>
      <c r="ER1" s="67" t="s">
        <v>4</v>
      </c>
      <c r="ES1" s="67" t="s">
        <v>3</v>
      </c>
      <c r="ET1" s="67" t="s">
        <v>2</v>
      </c>
      <c r="EU1" s="67" t="s">
        <v>12</v>
      </c>
      <c r="EV1" s="67" t="s">
        <v>1</v>
      </c>
      <c r="EW1" s="67" t="s">
        <v>23</v>
      </c>
      <c r="EX1" s="68" t="s">
        <v>0</v>
      </c>
      <c r="EY1" s="65"/>
    </row>
    <row r="2" spans="1:155" ht="16">
      <c r="A2" s="77" t="s">
        <v>4687</v>
      </c>
      <c r="B2" s="69" t="s">
        <v>4689</v>
      </c>
      <c r="C2" s="69"/>
      <c r="D2" s="69"/>
      <c r="E2" s="70"/>
      <c r="F2" s="71" t="s">
        <v>24</v>
      </c>
      <c r="G2" s="72">
        <v>44736.651388888888</v>
      </c>
      <c r="H2" s="64">
        <v>48.1965</v>
      </c>
      <c r="I2" s="64">
        <v>63.43</v>
      </c>
      <c r="M2" s="71" t="s">
        <v>70</v>
      </c>
      <c r="N2" s="72">
        <v>44753.90625</v>
      </c>
      <c r="O2" s="64">
        <v>3.8404805606540964</v>
      </c>
      <c r="P2" s="64">
        <v>3.84</v>
      </c>
      <c r="T2" s="71" t="s">
        <v>1534</v>
      </c>
      <c r="U2" s="72">
        <v>44736.619444444441</v>
      </c>
      <c r="V2" s="64">
        <v>14.009</v>
      </c>
      <c r="W2" s="64">
        <v>23.48</v>
      </c>
      <c r="AA2" s="71" t="s">
        <v>30</v>
      </c>
      <c r="AB2" s="72">
        <v>44736.636805555558</v>
      </c>
      <c r="AC2" s="64">
        <v>17.62682299113526</v>
      </c>
      <c r="AD2" s="64">
        <v>17.940000000000001</v>
      </c>
      <c r="AH2" s="71" t="s">
        <v>24</v>
      </c>
      <c r="AI2" s="72">
        <v>44736.651388888888</v>
      </c>
      <c r="AJ2" s="64">
        <v>0.15662526147250988</v>
      </c>
      <c r="AK2" s="64">
        <v>0.154</v>
      </c>
      <c r="AO2" s="71" t="s">
        <v>70</v>
      </c>
      <c r="AP2" s="72">
        <v>44736.634027777778</v>
      </c>
      <c r="AQ2" s="64">
        <v>6.2374999999999998</v>
      </c>
      <c r="AR2" s="64">
        <v>14.19</v>
      </c>
      <c r="AV2" s="71" t="s">
        <v>30</v>
      </c>
      <c r="AW2" s="72">
        <v>44736.638888888891</v>
      </c>
      <c r="AX2" s="64">
        <v>13.576605568770114</v>
      </c>
      <c r="AY2" s="64">
        <v>14.7</v>
      </c>
      <c r="BC2" s="71" t="s">
        <v>16</v>
      </c>
      <c r="BD2" s="72">
        <v>44759.722222222219</v>
      </c>
      <c r="BE2" s="64">
        <v>2.3662000000000001</v>
      </c>
      <c r="BF2" s="64">
        <v>2.9350000000000001</v>
      </c>
      <c r="BJ2" s="71" t="s">
        <v>29</v>
      </c>
      <c r="BK2" s="72">
        <v>44736.656944444447</v>
      </c>
      <c r="BL2" s="64">
        <v>1.0323098075160404</v>
      </c>
      <c r="BM2" s="64">
        <v>1.042</v>
      </c>
      <c r="BQ2" s="71" t="s">
        <v>1533</v>
      </c>
      <c r="BR2" s="72">
        <v>44734.708333333336</v>
      </c>
      <c r="BS2" s="64">
        <v>586</v>
      </c>
      <c r="BT2" s="64">
        <v>635</v>
      </c>
      <c r="BY2" s="71" t="s">
        <v>30</v>
      </c>
      <c r="BZ2" s="72">
        <v>44736.636805555558</v>
      </c>
      <c r="CA2" s="64">
        <v>561</v>
      </c>
      <c r="CB2" s="64">
        <v>473</v>
      </c>
      <c r="CG2" s="73" t="s">
        <v>70</v>
      </c>
      <c r="CH2" s="74">
        <v>44733.052083333336</v>
      </c>
      <c r="CI2" s="64">
        <v>337.99999999999994</v>
      </c>
      <c r="CJ2" s="64">
        <v>315</v>
      </c>
      <c r="CN2" s="71" t="s">
        <v>15</v>
      </c>
      <c r="CO2" s="72">
        <v>44759.704861111109</v>
      </c>
      <c r="CP2" s="64">
        <v>200</v>
      </c>
      <c r="CQ2" s="64">
        <v>194</v>
      </c>
      <c r="CU2" s="71" t="s">
        <v>30</v>
      </c>
      <c r="CV2" s="72">
        <v>44736.636805555558</v>
      </c>
      <c r="CW2" s="64">
        <v>189</v>
      </c>
      <c r="CX2" s="64">
        <v>191</v>
      </c>
      <c r="DB2" s="71" t="s">
        <v>16</v>
      </c>
      <c r="DC2" s="72">
        <v>44759.719444444447</v>
      </c>
      <c r="DD2" s="64">
        <v>63</v>
      </c>
      <c r="DE2" s="64">
        <v>67.8</v>
      </c>
      <c r="DI2" s="71" t="s">
        <v>29</v>
      </c>
      <c r="DJ2" s="72">
        <v>44736.656944444447</v>
      </c>
      <c r="DK2" s="64">
        <v>1372</v>
      </c>
      <c r="DL2" s="64">
        <v>1392</v>
      </c>
      <c r="DP2" s="73" t="s">
        <v>1516</v>
      </c>
      <c r="DQ2" s="74">
        <v>44734.692361111112</v>
      </c>
      <c r="DR2" s="64">
        <v>43</v>
      </c>
      <c r="DS2" s="64">
        <v>44</v>
      </c>
      <c r="DW2" s="71" t="s">
        <v>70</v>
      </c>
      <c r="DX2" s="72">
        <v>44736.634027777778</v>
      </c>
      <c r="DY2" s="64">
        <v>355</v>
      </c>
      <c r="DZ2" s="64">
        <v>292</v>
      </c>
      <c r="EE2" s="75"/>
      <c r="EX2" s="76"/>
    </row>
    <row r="3" spans="1:155" ht="16">
      <c r="A3" s="75" t="s">
        <v>4688</v>
      </c>
      <c r="B3" s="64" t="s">
        <v>4712</v>
      </c>
      <c r="E3" s="76"/>
      <c r="F3" s="71" t="s">
        <v>24</v>
      </c>
      <c r="G3" s="72">
        <v>44736.652777777781</v>
      </c>
      <c r="H3" s="64">
        <v>48.362699999999997</v>
      </c>
      <c r="I3" s="64">
        <v>63.43</v>
      </c>
      <c r="M3" s="71" t="s">
        <v>70</v>
      </c>
      <c r="N3" s="72">
        <v>44736.631944444445</v>
      </c>
      <c r="O3" s="64">
        <v>3.7411980644084766</v>
      </c>
      <c r="P3" s="64">
        <v>3.84</v>
      </c>
      <c r="T3" s="71" t="s">
        <v>1534</v>
      </c>
      <c r="U3" s="72">
        <v>44736.620833333334</v>
      </c>
      <c r="V3" s="64">
        <v>13.971</v>
      </c>
      <c r="W3" s="64">
        <v>23.48</v>
      </c>
      <c r="AA3" s="71" t="s">
        <v>30</v>
      </c>
      <c r="AB3" s="72">
        <v>44736.637499999997</v>
      </c>
      <c r="AC3" s="64">
        <v>17.629110666285388</v>
      </c>
      <c r="AD3" s="64">
        <v>17.940000000000001</v>
      </c>
      <c r="AH3" s="71" t="s">
        <v>24</v>
      </c>
      <c r="AI3" s="72">
        <v>44736.652777777781</v>
      </c>
      <c r="AJ3" s="64">
        <v>0.15688350592671021</v>
      </c>
      <c r="AK3" s="64">
        <v>0.154</v>
      </c>
      <c r="AO3" s="71" t="s">
        <v>70</v>
      </c>
      <c r="AP3" s="72">
        <v>44733.057638888888</v>
      </c>
      <c r="AQ3" s="64">
        <v>6.1856</v>
      </c>
      <c r="AR3" s="64">
        <v>14.19</v>
      </c>
      <c r="AV3" s="71" t="s">
        <v>30</v>
      </c>
      <c r="AW3" s="72">
        <v>44736.636805555558</v>
      </c>
      <c r="AX3" s="64">
        <v>13.520358192248496</v>
      </c>
      <c r="AY3" s="64">
        <v>14.7</v>
      </c>
      <c r="BC3" s="71" t="s">
        <v>16</v>
      </c>
      <c r="BD3" s="72">
        <v>44759.720833333333</v>
      </c>
      <c r="BE3" s="64">
        <v>2.3552</v>
      </c>
      <c r="BF3" s="64">
        <v>2.9350000000000001</v>
      </c>
      <c r="BJ3" s="71" t="s">
        <v>29</v>
      </c>
      <c r="BK3" s="72">
        <v>44736.655555555553</v>
      </c>
      <c r="BL3" s="64">
        <v>0.98258478460128329</v>
      </c>
      <c r="BM3" s="64">
        <v>1.042</v>
      </c>
      <c r="BQ3" s="71" t="s">
        <v>1531</v>
      </c>
      <c r="BR3" s="72">
        <v>44734.705555555556</v>
      </c>
      <c r="BS3" s="64">
        <v>581</v>
      </c>
      <c r="BT3" s="64">
        <v>635</v>
      </c>
      <c r="BY3" s="73" t="s">
        <v>30</v>
      </c>
      <c r="BZ3" s="74">
        <v>44736.638888888891</v>
      </c>
      <c r="CA3" s="64">
        <v>528</v>
      </c>
      <c r="CB3" s="64">
        <v>473</v>
      </c>
      <c r="CG3" s="71" t="s">
        <v>70</v>
      </c>
      <c r="CH3" s="72">
        <v>44733.057638888888</v>
      </c>
      <c r="CI3" s="64">
        <v>333.00000000000006</v>
      </c>
      <c r="CJ3" s="64">
        <v>315</v>
      </c>
      <c r="CN3" s="71" t="s">
        <v>15</v>
      </c>
      <c r="CO3" s="72">
        <v>44736.623611111114</v>
      </c>
      <c r="CP3" s="64">
        <v>199</v>
      </c>
      <c r="CQ3" s="64">
        <v>194</v>
      </c>
      <c r="CU3" s="71" t="s">
        <v>30</v>
      </c>
      <c r="CV3" s="72">
        <v>44736.638888888891</v>
      </c>
      <c r="CW3" s="64">
        <v>182</v>
      </c>
      <c r="CX3" s="64">
        <v>191</v>
      </c>
      <c r="DB3" s="71" t="s">
        <v>1515</v>
      </c>
      <c r="DC3" s="72">
        <v>44734.716666666667</v>
      </c>
      <c r="DD3" s="64">
        <v>62</v>
      </c>
      <c r="DE3" s="64">
        <v>67.8</v>
      </c>
      <c r="DI3" s="71" t="s">
        <v>29</v>
      </c>
      <c r="DJ3" s="72">
        <v>44736.658333333333</v>
      </c>
      <c r="DK3" s="64">
        <v>1366</v>
      </c>
      <c r="DL3" s="64">
        <v>1392</v>
      </c>
      <c r="DP3" s="71" t="s">
        <v>1518</v>
      </c>
      <c r="DQ3" s="72">
        <v>44734.696527777778</v>
      </c>
      <c r="DR3" s="64">
        <v>41</v>
      </c>
      <c r="DS3" s="64">
        <v>44</v>
      </c>
      <c r="DW3" s="71" t="s">
        <v>70</v>
      </c>
      <c r="DX3" s="72">
        <v>44753.90625</v>
      </c>
      <c r="DY3" s="64">
        <v>351</v>
      </c>
      <c r="DZ3" s="64">
        <v>292</v>
      </c>
      <c r="EE3" s="75" t="s">
        <v>24</v>
      </c>
      <c r="EF3" s="64">
        <v>63.43</v>
      </c>
      <c r="EG3" s="64">
        <v>0.85</v>
      </c>
      <c r="EH3" s="64">
        <v>15.19</v>
      </c>
      <c r="EI3" s="64">
        <v>7.05</v>
      </c>
      <c r="EJ3" s="64">
        <v>0.154</v>
      </c>
      <c r="EK3" s="64">
        <v>1.54</v>
      </c>
      <c r="EL3" s="64">
        <v>5.72</v>
      </c>
      <c r="EM3" s="64">
        <v>0.78</v>
      </c>
      <c r="EN3" s="64">
        <v>0.1595</v>
      </c>
      <c r="EP3" s="64">
        <v>106</v>
      </c>
      <c r="EQ3" s="64">
        <v>7.5</v>
      </c>
      <c r="ER3" s="64">
        <v>2.2000000000000002</v>
      </c>
      <c r="ES3" s="64">
        <v>43</v>
      </c>
      <c r="ET3" s="64">
        <v>88.3</v>
      </c>
      <c r="EU3" s="64">
        <v>11.02</v>
      </c>
      <c r="EV3" s="64">
        <v>259.3</v>
      </c>
      <c r="EW3" s="64">
        <v>28</v>
      </c>
      <c r="EX3" s="76">
        <v>83.7</v>
      </c>
    </row>
    <row r="4" spans="1:155" ht="16">
      <c r="A4" s="118"/>
      <c r="B4" s="64" t="s">
        <v>4710</v>
      </c>
      <c r="E4" s="76"/>
      <c r="F4" s="71" t="s">
        <v>24</v>
      </c>
      <c r="G4" s="72">
        <v>44736.65347222222</v>
      </c>
      <c r="H4" s="64">
        <v>48.3508</v>
      </c>
      <c r="I4" s="64">
        <v>63.43</v>
      </c>
      <c r="M4" s="71" t="s">
        <v>70</v>
      </c>
      <c r="N4" s="72">
        <v>44733.052083333336</v>
      </c>
      <c r="O4" s="64">
        <v>3.7356916402469542</v>
      </c>
      <c r="P4" s="64">
        <v>3.84</v>
      </c>
      <c r="T4" s="71" t="s">
        <v>1534</v>
      </c>
      <c r="U4" s="72">
        <v>44736.618055555555</v>
      </c>
      <c r="V4" s="64">
        <v>13.7216</v>
      </c>
      <c r="W4" s="64">
        <v>23.48</v>
      </c>
      <c r="AA4" s="71" t="s">
        <v>30</v>
      </c>
      <c r="AB4" s="72">
        <v>44736.638888888891</v>
      </c>
      <c r="AC4" s="64">
        <v>17.711038032599372</v>
      </c>
      <c r="AD4" s="64">
        <v>17.940000000000001</v>
      </c>
      <c r="AH4" s="71" t="s">
        <v>24</v>
      </c>
      <c r="AI4" s="72">
        <v>44736.65347222222</v>
      </c>
      <c r="AJ4" s="64">
        <v>0.16036980605841489</v>
      </c>
      <c r="AK4" s="64">
        <v>0.154</v>
      </c>
      <c r="AO4" s="71" t="s">
        <v>70</v>
      </c>
      <c r="AP4" s="72">
        <v>44733.059027777781</v>
      </c>
      <c r="AQ4" s="64">
        <v>6.1452</v>
      </c>
      <c r="AR4" s="64">
        <v>14.19</v>
      </c>
      <c r="AV4" s="71" t="s">
        <v>30</v>
      </c>
      <c r="AW4" s="72">
        <v>44736.637499999997</v>
      </c>
      <c r="AX4" s="64">
        <v>13.519938435707289</v>
      </c>
      <c r="AY4" s="64">
        <v>14.7</v>
      </c>
      <c r="BC4" s="71" t="s">
        <v>1514</v>
      </c>
      <c r="BD4" s="72">
        <v>44734.715277777781</v>
      </c>
      <c r="BE4" s="64">
        <v>2.3512</v>
      </c>
      <c r="BF4" s="64">
        <v>2.9350000000000001</v>
      </c>
      <c r="BJ4" s="71" t="s">
        <v>29</v>
      </c>
      <c r="BK4" s="72">
        <v>44736.658333333333</v>
      </c>
      <c r="BL4" s="64">
        <v>0.97846012832263973</v>
      </c>
      <c r="BM4" s="64">
        <v>1.042</v>
      </c>
      <c r="BQ4" s="71" t="s">
        <v>25</v>
      </c>
      <c r="BR4" s="72">
        <v>44759.723611111112</v>
      </c>
      <c r="BS4" s="64">
        <v>555</v>
      </c>
      <c r="BT4" s="64">
        <v>635</v>
      </c>
      <c r="BY4" s="71" t="s">
        <v>30</v>
      </c>
      <c r="BZ4" s="72">
        <v>44736.637499999997</v>
      </c>
      <c r="CA4" s="64">
        <v>520</v>
      </c>
      <c r="CB4" s="64">
        <v>473</v>
      </c>
      <c r="CG4" s="71" t="s">
        <v>70</v>
      </c>
      <c r="CH4" s="72">
        <v>44736.631944444445</v>
      </c>
      <c r="CI4" s="64">
        <v>329</v>
      </c>
      <c r="CJ4" s="64">
        <v>315</v>
      </c>
      <c r="CN4" s="71" t="s">
        <v>15</v>
      </c>
      <c r="CO4" s="72">
        <v>44759.703472222223</v>
      </c>
      <c r="CP4" s="64">
        <v>193</v>
      </c>
      <c r="CQ4" s="64">
        <v>194</v>
      </c>
      <c r="CU4" s="71" t="s">
        <v>30</v>
      </c>
      <c r="CV4" s="72">
        <v>44759.716666666667</v>
      </c>
      <c r="CW4" s="64">
        <v>182</v>
      </c>
      <c r="CX4" s="64">
        <v>191</v>
      </c>
      <c r="DB4" s="71" t="s">
        <v>16</v>
      </c>
      <c r="DC4" s="72">
        <v>44753.904861111114</v>
      </c>
      <c r="DD4" s="64">
        <v>59</v>
      </c>
      <c r="DE4" s="64">
        <v>67.8</v>
      </c>
      <c r="DI4" s="71" t="s">
        <v>29</v>
      </c>
      <c r="DJ4" s="72">
        <v>44736.655555555553</v>
      </c>
      <c r="DK4" s="64">
        <v>1361.9999999999998</v>
      </c>
      <c r="DL4" s="64">
        <v>1392</v>
      </c>
      <c r="DP4" s="71" t="s">
        <v>28</v>
      </c>
      <c r="DQ4" s="72">
        <v>44759.727777777778</v>
      </c>
      <c r="DR4" s="64">
        <v>40</v>
      </c>
      <c r="DS4" s="64">
        <v>44</v>
      </c>
      <c r="DW4" s="71" t="s">
        <v>70</v>
      </c>
      <c r="DX4" s="72">
        <v>44733.059027777781</v>
      </c>
      <c r="DY4" s="64">
        <v>344</v>
      </c>
      <c r="DZ4" s="64">
        <v>292</v>
      </c>
      <c r="EE4" s="75"/>
      <c r="EF4" s="64">
        <v>63.43</v>
      </c>
      <c r="EG4" s="64">
        <v>0.85</v>
      </c>
      <c r="EH4" s="64">
        <v>15.19</v>
      </c>
      <c r="EI4" s="64">
        <v>7.05</v>
      </c>
      <c r="EJ4" s="64">
        <v>0.154</v>
      </c>
      <c r="EK4" s="64">
        <v>1.54</v>
      </c>
      <c r="EL4" s="64">
        <v>5.72</v>
      </c>
      <c r="EM4" s="64">
        <v>0.78</v>
      </c>
      <c r="EN4" s="64">
        <v>0.1595</v>
      </c>
      <c r="EP4" s="64">
        <v>106</v>
      </c>
      <c r="EQ4" s="64">
        <v>7.5</v>
      </c>
      <c r="ER4" s="64">
        <v>2.2000000000000002</v>
      </c>
      <c r="ES4" s="64">
        <v>43</v>
      </c>
      <c r="ET4" s="64">
        <v>88.3</v>
      </c>
      <c r="EU4" s="64">
        <v>11.02</v>
      </c>
      <c r="EV4" s="64">
        <v>259.3</v>
      </c>
      <c r="EW4" s="64">
        <v>28</v>
      </c>
      <c r="EX4" s="76">
        <v>83.7</v>
      </c>
    </row>
    <row r="5" spans="1:155" ht="16">
      <c r="A5" s="115"/>
      <c r="B5" s="64" t="s">
        <v>4711</v>
      </c>
      <c r="E5" s="76"/>
      <c r="F5" s="71" t="s">
        <v>16</v>
      </c>
      <c r="G5" s="72">
        <v>44753.904861111114</v>
      </c>
      <c r="H5" s="64">
        <v>44.365200000000002</v>
      </c>
      <c r="I5" s="64">
        <v>59.38</v>
      </c>
      <c r="M5" s="71" t="s">
        <v>70</v>
      </c>
      <c r="N5" s="72">
        <v>44733.057638888888</v>
      </c>
      <c r="O5" s="64">
        <v>3.7235107625563155</v>
      </c>
      <c r="P5" s="64">
        <v>3.84</v>
      </c>
      <c r="T5" s="71" t="s">
        <v>1525</v>
      </c>
      <c r="U5" s="72">
        <v>44734.699305555558</v>
      </c>
      <c r="V5" s="64">
        <v>12.3286</v>
      </c>
      <c r="W5" s="64">
        <v>18.32</v>
      </c>
      <c r="AA5" s="71" t="s">
        <v>30</v>
      </c>
      <c r="AB5" s="72">
        <v>44759.715277777781</v>
      </c>
      <c r="AC5" s="64">
        <v>17.11195310265942</v>
      </c>
      <c r="AD5" s="64">
        <v>17.940000000000001</v>
      </c>
      <c r="AH5" s="71" t="s">
        <v>16</v>
      </c>
      <c r="AI5" s="72">
        <v>44753.904861111114</v>
      </c>
      <c r="AJ5" s="64">
        <v>0.10368514836143893</v>
      </c>
      <c r="AK5" s="64">
        <v>9.7000000000000003E-2</v>
      </c>
      <c r="AO5" s="71" t="s">
        <v>70</v>
      </c>
      <c r="AP5" s="72">
        <v>44736.631944444445</v>
      </c>
      <c r="AQ5" s="64">
        <v>6.1261999999999999</v>
      </c>
      <c r="AR5" s="64">
        <v>14.19</v>
      </c>
      <c r="AV5" s="71" t="s">
        <v>30</v>
      </c>
      <c r="AW5" s="72">
        <v>44759.716666666667</v>
      </c>
      <c r="AX5" s="64">
        <v>13.376941374003078</v>
      </c>
      <c r="AY5" s="64">
        <v>14.7</v>
      </c>
      <c r="BC5" s="71" t="s">
        <v>1513</v>
      </c>
      <c r="BD5" s="72">
        <v>44734.712500000001</v>
      </c>
      <c r="BE5" s="64">
        <v>2.347</v>
      </c>
      <c r="BF5" s="64">
        <v>2.9350000000000001</v>
      </c>
      <c r="BJ5" s="71" t="s">
        <v>70</v>
      </c>
      <c r="BK5" s="72">
        <v>44753.90625</v>
      </c>
      <c r="BL5" s="64">
        <v>0.79514207149404204</v>
      </c>
      <c r="BM5" s="64">
        <v>0.91700000000000004</v>
      </c>
      <c r="BQ5" s="71" t="s">
        <v>25</v>
      </c>
      <c r="BR5" s="72">
        <v>44759.726388888892</v>
      </c>
      <c r="BS5" s="64">
        <v>545</v>
      </c>
      <c r="BT5" s="64">
        <v>635</v>
      </c>
      <c r="BY5" s="71" t="s">
        <v>30</v>
      </c>
      <c r="BZ5" s="72">
        <v>44759.718055555553</v>
      </c>
      <c r="CA5" s="64">
        <v>468</v>
      </c>
      <c r="CB5" s="64">
        <v>473</v>
      </c>
      <c r="CG5" s="71" t="s">
        <v>70</v>
      </c>
      <c r="CH5" s="72">
        <v>44753.90625</v>
      </c>
      <c r="CI5" s="64">
        <v>328</v>
      </c>
      <c r="CJ5" s="64">
        <v>315</v>
      </c>
      <c r="CN5" s="71" t="s">
        <v>15</v>
      </c>
      <c r="CO5" s="72">
        <v>44759.70208333333</v>
      </c>
      <c r="CP5" s="64">
        <v>185.99999999999997</v>
      </c>
      <c r="CQ5" s="64">
        <v>194</v>
      </c>
      <c r="CU5" s="71" t="s">
        <v>30</v>
      </c>
      <c r="CV5" s="72">
        <v>44759.715277777781</v>
      </c>
      <c r="CW5" s="64">
        <v>181.00000000000003</v>
      </c>
      <c r="CX5" s="64">
        <v>191</v>
      </c>
      <c r="DB5" s="71" t="s">
        <v>16</v>
      </c>
      <c r="DC5" s="72">
        <v>44759.722222222219</v>
      </c>
      <c r="DD5" s="64">
        <v>59</v>
      </c>
      <c r="DE5" s="64">
        <v>67.8</v>
      </c>
      <c r="DI5" s="71" t="s">
        <v>70</v>
      </c>
      <c r="DJ5" s="72">
        <v>44733.052083333336</v>
      </c>
      <c r="DK5" s="64">
        <v>1200</v>
      </c>
      <c r="DL5" s="64">
        <v>1175</v>
      </c>
      <c r="DP5" s="71" t="s">
        <v>28</v>
      </c>
      <c r="DQ5" s="72">
        <v>44759.729166666664</v>
      </c>
      <c r="DR5" s="64">
        <v>40</v>
      </c>
      <c r="DS5" s="64">
        <v>44</v>
      </c>
      <c r="DW5" s="71" t="s">
        <v>70</v>
      </c>
      <c r="DX5" s="72">
        <v>44733.057638888888</v>
      </c>
      <c r="DY5" s="64">
        <v>341</v>
      </c>
      <c r="DZ5" s="64">
        <v>292</v>
      </c>
      <c r="EE5" s="75"/>
      <c r="EF5" s="64">
        <v>63.43</v>
      </c>
      <c r="EG5" s="64">
        <v>0.85</v>
      </c>
      <c r="EH5" s="64">
        <v>15.19</v>
      </c>
      <c r="EI5" s="64">
        <v>7.05</v>
      </c>
      <c r="EJ5" s="64">
        <v>0.154</v>
      </c>
      <c r="EK5" s="64">
        <v>1.54</v>
      </c>
      <c r="EL5" s="64">
        <v>5.72</v>
      </c>
      <c r="EM5" s="64">
        <v>0.78</v>
      </c>
      <c r="EN5" s="64">
        <v>0.1595</v>
      </c>
      <c r="EP5" s="64">
        <v>106</v>
      </c>
      <c r="EQ5" s="64">
        <v>7.5</v>
      </c>
      <c r="ER5" s="64">
        <v>2.2000000000000002</v>
      </c>
      <c r="ES5" s="64">
        <v>43</v>
      </c>
      <c r="ET5" s="64">
        <v>88.3</v>
      </c>
      <c r="EU5" s="64">
        <v>11.02</v>
      </c>
      <c r="EV5" s="64">
        <v>259.3</v>
      </c>
      <c r="EW5" s="64">
        <v>28</v>
      </c>
      <c r="EX5" s="76">
        <v>83.7</v>
      </c>
    </row>
    <row r="6" spans="1:155" ht="16">
      <c r="A6" s="117"/>
      <c r="B6" s="78" t="s">
        <v>4695</v>
      </c>
      <c r="C6" s="78"/>
      <c r="E6" s="76"/>
      <c r="F6" s="71" t="s">
        <v>16</v>
      </c>
      <c r="G6" s="72">
        <v>44759.719444444447</v>
      </c>
      <c r="H6" s="64">
        <v>45.333799999999997</v>
      </c>
      <c r="I6" s="64">
        <v>59.38</v>
      </c>
      <c r="M6" s="71" t="s">
        <v>70</v>
      </c>
      <c r="N6" s="72">
        <v>44736.634027777778</v>
      </c>
      <c r="O6" s="64">
        <v>3.6999833138661771</v>
      </c>
      <c r="P6" s="64">
        <v>3.84</v>
      </c>
      <c r="T6" s="71" t="s">
        <v>1527</v>
      </c>
      <c r="U6" s="72">
        <v>44734.702777777777</v>
      </c>
      <c r="V6" s="64">
        <v>12.170999999999999</v>
      </c>
      <c r="W6" s="64">
        <v>18.32</v>
      </c>
      <c r="AA6" s="71" t="s">
        <v>30</v>
      </c>
      <c r="AB6" s="72">
        <v>44759.716666666667</v>
      </c>
      <c r="AC6" s="64">
        <v>17.205747783814697</v>
      </c>
      <c r="AD6" s="64">
        <v>17.940000000000001</v>
      </c>
      <c r="AH6" s="71" t="s">
        <v>16</v>
      </c>
      <c r="AI6" s="72">
        <v>44759.719444444447</v>
      </c>
      <c r="AJ6" s="64">
        <v>0.10032797045683445</v>
      </c>
      <c r="AK6" s="64">
        <v>9.7000000000000003E-2</v>
      </c>
      <c r="AO6" s="71" t="s">
        <v>70</v>
      </c>
      <c r="AP6" s="72">
        <v>44753.90625</v>
      </c>
      <c r="AQ6" s="64">
        <v>6.0045999999999999</v>
      </c>
      <c r="AR6" s="64">
        <v>14.19</v>
      </c>
      <c r="AV6" s="71" t="s">
        <v>30</v>
      </c>
      <c r="AW6" s="72">
        <v>44759.718055555553</v>
      </c>
      <c r="AX6" s="64">
        <v>13.339862879529873</v>
      </c>
      <c r="AY6" s="64">
        <v>14.7</v>
      </c>
      <c r="BC6" s="71" t="s">
        <v>16</v>
      </c>
      <c r="BD6" s="72">
        <v>44759.719444444447</v>
      </c>
      <c r="BE6" s="64">
        <v>2.3386999999999998</v>
      </c>
      <c r="BF6" s="64">
        <v>2.9350000000000001</v>
      </c>
      <c r="BJ6" s="71" t="s">
        <v>70</v>
      </c>
      <c r="BK6" s="72">
        <v>44733.059027777781</v>
      </c>
      <c r="BL6" s="64">
        <v>0.76558203483043075</v>
      </c>
      <c r="BM6" s="64">
        <v>0.91700000000000004</v>
      </c>
      <c r="BQ6" s="71" t="s">
        <v>25</v>
      </c>
      <c r="BR6" s="72">
        <v>44759.724999999999</v>
      </c>
      <c r="BS6" s="64">
        <v>491</v>
      </c>
      <c r="BT6" s="64">
        <v>635</v>
      </c>
      <c r="BY6" s="71" t="s">
        <v>30</v>
      </c>
      <c r="BZ6" s="72">
        <v>44759.716666666667</v>
      </c>
      <c r="CA6" s="64">
        <v>461</v>
      </c>
      <c r="CB6" s="64">
        <v>473</v>
      </c>
      <c r="CG6" s="71" t="s">
        <v>70</v>
      </c>
      <c r="CH6" s="72">
        <v>44733.059027777781</v>
      </c>
      <c r="CI6" s="64">
        <v>325</v>
      </c>
      <c r="CJ6" s="64">
        <v>315</v>
      </c>
      <c r="CN6" s="71" t="s">
        <v>15</v>
      </c>
      <c r="CO6" s="72">
        <v>44736.625</v>
      </c>
      <c r="CP6" s="64">
        <v>185</v>
      </c>
      <c r="CQ6" s="64">
        <v>194</v>
      </c>
      <c r="CU6" s="71" t="s">
        <v>30</v>
      </c>
      <c r="CV6" s="72">
        <v>44736.637499999997</v>
      </c>
      <c r="CW6" s="64">
        <v>170</v>
      </c>
      <c r="CX6" s="64">
        <v>191</v>
      </c>
      <c r="DB6" s="71" t="s">
        <v>1513</v>
      </c>
      <c r="DC6" s="72">
        <v>44734.712500000001</v>
      </c>
      <c r="DD6" s="64">
        <v>59</v>
      </c>
      <c r="DE6" s="64">
        <v>67.8</v>
      </c>
      <c r="DI6" s="71" t="s">
        <v>70</v>
      </c>
      <c r="DJ6" s="72">
        <v>44753.90625</v>
      </c>
      <c r="DK6" s="64">
        <v>1199</v>
      </c>
      <c r="DL6" s="64">
        <v>1175</v>
      </c>
      <c r="DP6" s="71" t="s">
        <v>1517</v>
      </c>
      <c r="DQ6" s="72">
        <v>44734.694444444445</v>
      </c>
      <c r="DR6" s="64">
        <v>40</v>
      </c>
      <c r="DS6" s="64">
        <v>44</v>
      </c>
      <c r="DW6" s="71" t="s">
        <v>70</v>
      </c>
      <c r="DX6" s="72">
        <v>44733.052083333336</v>
      </c>
      <c r="DY6" s="64">
        <v>340</v>
      </c>
      <c r="DZ6" s="64">
        <v>292</v>
      </c>
      <c r="EE6" s="75" t="s">
        <v>16</v>
      </c>
      <c r="EF6" s="64">
        <v>59.38</v>
      </c>
      <c r="EG6" s="64">
        <v>1.05</v>
      </c>
      <c r="EH6" s="64">
        <v>17.11</v>
      </c>
      <c r="EI6" s="64">
        <v>6.76</v>
      </c>
      <c r="EJ6" s="64">
        <v>9.7000000000000003E-2</v>
      </c>
      <c r="EK6" s="64">
        <v>1.508</v>
      </c>
      <c r="EL6" s="64">
        <v>4.8899999999999997</v>
      </c>
      <c r="EM6" s="64">
        <v>2.9350000000000001</v>
      </c>
      <c r="EN6" s="64">
        <v>0.49299999999999999</v>
      </c>
      <c r="EP6" s="64">
        <v>119</v>
      </c>
      <c r="EQ6" s="64">
        <v>9.4700000000000006</v>
      </c>
      <c r="ER6" s="64">
        <v>15.4</v>
      </c>
      <c r="ES6" s="64">
        <v>58.4</v>
      </c>
      <c r="ET6" s="64">
        <v>86.8</v>
      </c>
      <c r="EU6" s="64">
        <v>67.8</v>
      </c>
      <c r="EV6" s="64">
        <v>661</v>
      </c>
      <c r="EW6" s="64">
        <v>19.690000000000001</v>
      </c>
      <c r="EX6" s="76">
        <v>231.5</v>
      </c>
    </row>
    <row r="7" spans="1:155" ht="16">
      <c r="A7" s="116"/>
      <c r="B7" s="119" t="s">
        <v>4709</v>
      </c>
      <c r="C7" s="120"/>
      <c r="D7" s="78"/>
      <c r="E7" s="79"/>
      <c r="F7" s="71" t="s">
        <v>16</v>
      </c>
      <c r="G7" s="72">
        <v>44759.720833333333</v>
      </c>
      <c r="H7" s="64">
        <v>45.389200000000002</v>
      </c>
      <c r="I7" s="64">
        <v>59.38</v>
      </c>
      <c r="M7" s="71" t="s">
        <v>70</v>
      </c>
      <c r="N7" s="72">
        <v>44733.059027777781</v>
      </c>
      <c r="O7" s="64">
        <v>3.6978141164692135</v>
      </c>
      <c r="P7" s="64">
        <v>3.84</v>
      </c>
      <c r="T7" s="71" t="s">
        <v>1526</v>
      </c>
      <c r="U7" s="72">
        <v>44734.700694444444</v>
      </c>
      <c r="V7" s="64">
        <v>11.9674</v>
      </c>
      <c r="W7" s="64">
        <v>18.32</v>
      </c>
      <c r="AA7" s="71" t="s">
        <v>30</v>
      </c>
      <c r="AB7" s="72">
        <v>44759.718055555553</v>
      </c>
      <c r="AC7" s="64">
        <v>17.120674864169288</v>
      </c>
      <c r="AD7" s="64">
        <v>17.940000000000001</v>
      </c>
      <c r="AH7" s="71" t="s">
        <v>16</v>
      </c>
      <c r="AI7" s="72">
        <v>44759.720833333333</v>
      </c>
      <c r="AJ7" s="64">
        <v>9.8003770369031309E-2</v>
      </c>
      <c r="AK7" s="64">
        <v>9.7000000000000003E-2</v>
      </c>
      <c r="AO7" s="71" t="s">
        <v>70</v>
      </c>
      <c r="AP7" s="72">
        <v>44733.052083333336</v>
      </c>
      <c r="AQ7" s="64">
        <v>5.6269</v>
      </c>
      <c r="AR7" s="64">
        <v>14.19</v>
      </c>
      <c r="AV7" s="71" t="s">
        <v>30</v>
      </c>
      <c r="AW7" s="72">
        <v>44759.715277777781</v>
      </c>
      <c r="AX7" s="64">
        <v>13.314117811669231</v>
      </c>
      <c r="AY7" s="64">
        <v>14.7</v>
      </c>
      <c r="BC7" s="71" t="s">
        <v>16</v>
      </c>
      <c r="BD7" s="72">
        <v>44753.904861111114</v>
      </c>
      <c r="BE7" s="64">
        <v>2.3334000000000001</v>
      </c>
      <c r="BF7" s="64">
        <v>2.9350000000000001</v>
      </c>
      <c r="BJ7" s="71" t="s">
        <v>70</v>
      </c>
      <c r="BK7" s="72">
        <v>44736.631944444445</v>
      </c>
      <c r="BL7" s="64">
        <v>0.76466544454628782</v>
      </c>
      <c r="BM7" s="64">
        <v>0.91700000000000004</v>
      </c>
      <c r="BQ7" s="71" t="s">
        <v>1532</v>
      </c>
      <c r="BR7" s="72">
        <v>44734.706944444442</v>
      </c>
      <c r="BS7" s="64">
        <v>436</v>
      </c>
      <c r="BT7" s="64">
        <v>635</v>
      </c>
      <c r="BY7" s="71" t="s">
        <v>30</v>
      </c>
      <c r="BZ7" s="72">
        <v>44759.715277777781</v>
      </c>
      <c r="CA7" s="64">
        <v>417.99999999999994</v>
      </c>
      <c r="CB7" s="64">
        <v>473</v>
      </c>
      <c r="CG7" s="71" t="s">
        <v>70</v>
      </c>
      <c r="CH7" s="72">
        <v>44736.634027777778</v>
      </c>
      <c r="CI7" s="64">
        <v>310</v>
      </c>
      <c r="CJ7" s="64">
        <v>315</v>
      </c>
      <c r="CN7" s="71" t="s">
        <v>15</v>
      </c>
      <c r="CO7" s="72">
        <v>44736.62222222222</v>
      </c>
      <c r="CP7" s="64">
        <v>183</v>
      </c>
      <c r="CQ7" s="64">
        <v>194</v>
      </c>
      <c r="CU7" s="71" t="s">
        <v>30</v>
      </c>
      <c r="CV7" s="72">
        <v>44759.718055555553</v>
      </c>
      <c r="CW7" s="64">
        <v>167</v>
      </c>
      <c r="CX7" s="64">
        <v>191</v>
      </c>
      <c r="DB7" s="71" t="s">
        <v>1514</v>
      </c>
      <c r="DC7" s="72">
        <v>44734.715277777781</v>
      </c>
      <c r="DD7" s="64">
        <v>59</v>
      </c>
      <c r="DE7" s="64">
        <v>67.8</v>
      </c>
      <c r="DI7" s="71" t="s">
        <v>70</v>
      </c>
      <c r="DJ7" s="72">
        <v>44736.634027777778</v>
      </c>
      <c r="DK7" s="64">
        <v>1186</v>
      </c>
      <c r="DL7" s="64">
        <v>1175</v>
      </c>
      <c r="DP7" s="71" t="s">
        <v>28</v>
      </c>
      <c r="DQ7" s="72">
        <v>44759.730555555558</v>
      </c>
      <c r="DR7" s="64">
        <v>38</v>
      </c>
      <c r="DS7" s="64">
        <v>44</v>
      </c>
      <c r="DW7" s="71" t="s">
        <v>70</v>
      </c>
      <c r="DX7" s="72">
        <v>44736.631944444445</v>
      </c>
      <c r="DY7" s="64">
        <v>334</v>
      </c>
      <c r="DZ7" s="64">
        <v>292</v>
      </c>
      <c r="EE7" s="75"/>
      <c r="EF7" s="64">
        <v>59.38</v>
      </c>
      <c r="EG7" s="64">
        <v>1.05</v>
      </c>
      <c r="EH7" s="64">
        <v>17.11</v>
      </c>
      <c r="EI7" s="64">
        <v>6.76</v>
      </c>
      <c r="EJ7" s="64">
        <v>9.7000000000000003E-2</v>
      </c>
      <c r="EK7" s="64">
        <v>1.508</v>
      </c>
      <c r="EL7" s="64">
        <v>4.8899999999999997</v>
      </c>
      <c r="EM7" s="64">
        <v>2.9350000000000001</v>
      </c>
      <c r="EN7" s="64">
        <v>0.49299999999999999</v>
      </c>
      <c r="EP7" s="64">
        <v>119</v>
      </c>
      <c r="EQ7" s="64">
        <v>9.4700000000000006</v>
      </c>
      <c r="ER7" s="64">
        <v>15.4</v>
      </c>
      <c r="ES7" s="64">
        <v>58.4</v>
      </c>
      <c r="ET7" s="64">
        <v>86.8</v>
      </c>
      <c r="EU7" s="64">
        <v>67.8</v>
      </c>
      <c r="EV7" s="64">
        <v>661</v>
      </c>
      <c r="EW7" s="64">
        <v>19.690000000000001</v>
      </c>
      <c r="EX7" s="76">
        <v>231.5</v>
      </c>
    </row>
    <row r="8" spans="1:155" ht="16">
      <c r="A8" s="80" t="s">
        <v>4713</v>
      </c>
      <c r="B8" s="121"/>
      <c r="C8"/>
      <c r="D8"/>
      <c r="E8" s="122"/>
      <c r="F8" s="71" t="s">
        <v>16</v>
      </c>
      <c r="G8" s="72">
        <v>44759.722222222219</v>
      </c>
      <c r="H8" s="64">
        <v>45.650599999999997</v>
      </c>
      <c r="I8" s="64">
        <v>59.38</v>
      </c>
      <c r="M8" s="71" t="s">
        <v>30</v>
      </c>
      <c r="N8" s="72">
        <v>44736.636805555558</v>
      </c>
      <c r="O8" s="64">
        <v>3.9013849491072912</v>
      </c>
      <c r="P8" s="64">
        <v>3.77</v>
      </c>
      <c r="T8" s="71" t="s">
        <v>1532</v>
      </c>
      <c r="U8" s="72">
        <v>44734.706944444442</v>
      </c>
      <c r="V8" s="64">
        <v>11.932499999999999</v>
      </c>
      <c r="W8" s="64">
        <v>17.489999999999998</v>
      </c>
      <c r="AA8" s="71" t="s">
        <v>25</v>
      </c>
      <c r="AB8" s="72">
        <v>44759.723611111112</v>
      </c>
      <c r="AC8" s="64">
        <v>14.12038890477552</v>
      </c>
      <c r="AD8" s="64">
        <v>15.27</v>
      </c>
      <c r="AH8" s="71" t="s">
        <v>16</v>
      </c>
      <c r="AI8" s="72">
        <v>44759.722222222219</v>
      </c>
      <c r="AJ8" s="64">
        <v>0.10291041499883788</v>
      </c>
      <c r="AK8" s="64">
        <v>9.7000000000000003E-2</v>
      </c>
      <c r="AO8" s="71" t="s">
        <v>30</v>
      </c>
      <c r="AP8" s="72">
        <v>44759.718055555553</v>
      </c>
      <c r="AQ8" s="64">
        <v>7.1139000000000001</v>
      </c>
      <c r="AR8" s="64">
        <v>13.55</v>
      </c>
      <c r="AV8" s="71" t="s">
        <v>1534</v>
      </c>
      <c r="AW8" s="72">
        <v>44736.618055555555</v>
      </c>
      <c r="AX8" s="64">
        <v>12.775850006995944</v>
      </c>
      <c r="AY8" s="64">
        <v>14.1</v>
      </c>
      <c r="BC8" s="71" t="s">
        <v>1515</v>
      </c>
      <c r="BD8" s="72">
        <v>44734.716666666667</v>
      </c>
      <c r="BE8" s="64">
        <v>2.3296999999999999</v>
      </c>
      <c r="BF8" s="64">
        <v>2.9350000000000001</v>
      </c>
      <c r="BJ8" s="71" t="s">
        <v>70</v>
      </c>
      <c r="BK8" s="72">
        <v>44733.057638888888</v>
      </c>
      <c r="BL8" s="64">
        <v>0.74702108157653535</v>
      </c>
      <c r="BM8" s="64">
        <v>0.91700000000000004</v>
      </c>
      <c r="BQ8" s="71" t="s">
        <v>30</v>
      </c>
      <c r="BR8" s="72">
        <v>44736.638888888891</v>
      </c>
      <c r="BS8" s="64">
        <v>367.00000000000006</v>
      </c>
      <c r="BT8" s="64">
        <v>526</v>
      </c>
      <c r="BY8" s="71" t="s">
        <v>70</v>
      </c>
      <c r="BZ8" s="72">
        <v>44733.057638888888</v>
      </c>
      <c r="CA8" s="64">
        <v>514</v>
      </c>
      <c r="CB8" s="64">
        <v>438</v>
      </c>
      <c r="CG8" s="71" t="s">
        <v>29</v>
      </c>
      <c r="CH8" s="72">
        <v>44736.656944444447</v>
      </c>
      <c r="CI8" s="64">
        <v>293</v>
      </c>
      <c r="CJ8" s="64">
        <v>269.7</v>
      </c>
      <c r="CN8" s="71" t="s">
        <v>30</v>
      </c>
      <c r="CO8" s="72">
        <v>44736.637499999997</v>
      </c>
      <c r="CP8" s="64">
        <v>129</v>
      </c>
      <c r="CQ8" s="64">
        <v>134</v>
      </c>
      <c r="CU8" s="73" t="s">
        <v>13</v>
      </c>
      <c r="CV8" s="74">
        <v>44759.706250000003</v>
      </c>
      <c r="CW8" s="64">
        <v>110</v>
      </c>
      <c r="CX8" s="64">
        <v>129.5</v>
      </c>
      <c r="DB8" s="71" t="s">
        <v>16</v>
      </c>
      <c r="DC8" s="72">
        <v>44759.720833333333</v>
      </c>
      <c r="DD8" s="64">
        <v>55</v>
      </c>
      <c r="DE8" s="64">
        <v>67.8</v>
      </c>
      <c r="DI8" s="71" t="s">
        <v>70</v>
      </c>
      <c r="DJ8" s="72">
        <v>44733.057638888888</v>
      </c>
      <c r="DK8" s="64">
        <v>1171</v>
      </c>
      <c r="DL8" s="64">
        <v>1175</v>
      </c>
      <c r="DP8" s="71" t="s">
        <v>13</v>
      </c>
      <c r="DQ8" s="72">
        <v>44759.707638888889</v>
      </c>
      <c r="DR8" s="64">
        <v>36</v>
      </c>
      <c r="DS8" s="64">
        <v>36.1</v>
      </c>
      <c r="DW8" s="71" t="s">
        <v>29</v>
      </c>
      <c r="DX8" s="72">
        <v>44736.655555555553</v>
      </c>
      <c r="DY8" s="64">
        <v>316.00000000000006</v>
      </c>
      <c r="DZ8" s="64">
        <v>272.89999999999998</v>
      </c>
      <c r="EE8" s="75"/>
      <c r="EF8" s="64">
        <v>59.38</v>
      </c>
      <c r="EG8" s="64">
        <v>1.05</v>
      </c>
      <c r="EH8" s="64">
        <v>17.11</v>
      </c>
      <c r="EI8" s="64">
        <v>6.76</v>
      </c>
      <c r="EJ8" s="64">
        <v>9.7000000000000003E-2</v>
      </c>
      <c r="EK8" s="64">
        <v>1.508</v>
      </c>
      <c r="EL8" s="64">
        <v>4.8899999999999997</v>
      </c>
      <c r="EM8" s="64">
        <v>2.9350000000000001</v>
      </c>
      <c r="EN8" s="64">
        <v>0.49299999999999999</v>
      </c>
      <c r="EP8" s="64">
        <v>119</v>
      </c>
      <c r="EQ8" s="64">
        <v>9.4700000000000006</v>
      </c>
      <c r="ER8" s="64">
        <v>15.4</v>
      </c>
      <c r="ES8" s="64">
        <v>58.4</v>
      </c>
      <c r="ET8" s="64">
        <v>86.8</v>
      </c>
      <c r="EU8" s="64">
        <v>67.8</v>
      </c>
      <c r="EV8" s="64">
        <v>661</v>
      </c>
      <c r="EW8" s="64">
        <v>19.690000000000001</v>
      </c>
      <c r="EX8" s="76">
        <v>231.5</v>
      </c>
    </row>
    <row r="9" spans="1:155" ht="16">
      <c r="A9" s="75" t="s">
        <v>5964</v>
      </c>
      <c r="B9" s="30"/>
      <c r="C9" s="30"/>
      <c r="D9"/>
      <c r="E9" s="122"/>
      <c r="F9" s="71" t="s">
        <v>1513</v>
      </c>
      <c r="G9" s="72">
        <v>44734.712500000001</v>
      </c>
      <c r="H9" s="64">
        <v>45.3172</v>
      </c>
      <c r="I9" s="64">
        <v>59.38</v>
      </c>
      <c r="M9" s="71" t="s">
        <v>30</v>
      </c>
      <c r="N9" s="72">
        <v>44736.638888888891</v>
      </c>
      <c r="O9" s="64">
        <v>3.8995494743867845</v>
      </c>
      <c r="P9" s="64">
        <v>3.77</v>
      </c>
      <c r="T9" s="71" t="s">
        <v>25</v>
      </c>
      <c r="U9" s="72">
        <v>44759.726388888892</v>
      </c>
      <c r="V9" s="64">
        <v>11.853899999999999</v>
      </c>
      <c r="W9" s="64">
        <v>17.489999999999998</v>
      </c>
      <c r="AA9" s="71" t="s">
        <v>25</v>
      </c>
      <c r="AB9" s="72">
        <v>44759.724999999999</v>
      </c>
      <c r="AC9" s="64">
        <v>14.096225336002288</v>
      </c>
      <c r="AD9" s="64">
        <v>15.27</v>
      </c>
      <c r="AH9" s="71" t="s">
        <v>1513</v>
      </c>
      <c r="AI9" s="72">
        <v>44734.712500000001</v>
      </c>
      <c r="AJ9" s="64">
        <v>0.10226480386333704</v>
      </c>
      <c r="AK9" s="64">
        <v>9.7000000000000003E-2</v>
      </c>
      <c r="AO9" s="71" t="s">
        <v>30</v>
      </c>
      <c r="AP9" s="72">
        <v>44736.637499999997</v>
      </c>
      <c r="AQ9" s="64">
        <v>6.9103000000000003</v>
      </c>
      <c r="AR9" s="64">
        <v>13.55</v>
      </c>
      <c r="AV9" s="71" t="s">
        <v>1534</v>
      </c>
      <c r="AW9" s="72">
        <v>44736.620833333334</v>
      </c>
      <c r="AX9" s="64">
        <v>12.759339583041836</v>
      </c>
      <c r="AY9" s="64">
        <v>14.1</v>
      </c>
      <c r="BC9" s="71" t="s">
        <v>13</v>
      </c>
      <c r="BD9" s="72">
        <v>44759.709027777775</v>
      </c>
      <c r="BE9" s="64">
        <v>1.4548000000000001</v>
      </c>
      <c r="BF9" s="64">
        <v>1.79</v>
      </c>
      <c r="BJ9" s="71" t="s">
        <v>70</v>
      </c>
      <c r="BK9" s="72">
        <v>44736.634027777778</v>
      </c>
      <c r="BL9" s="64">
        <v>0.73625114573785511</v>
      </c>
      <c r="BM9" s="64">
        <v>0.91700000000000004</v>
      </c>
      <c r="BQ9" s="71" t="s">
        <v>30</v>
      </c>
      <c r="BR9" s="72">
        <v>44736.636805555558</v>
      </c>
      <c r="BS9" s="64">
        <v>337.99999999999994</v>
      </c>
      <c r="BT9" s="64">
        <v>526</v>
      </c>
      <c r="BY9" s="71" t="s">
        <v>70</v>
      </c>
      <c r="BZ9" s="72">
        <v>44733.052083333336</v>
      </c>
      <c r="CA9" s="64">
        <v>483</v>
      </c>
      <c r="CB9" s="64">
        <v>438</v>
      </c>
      <c r="CG9" s="71" t="s">
        <v>29</v>
      </c>
      <c r="CH9" s="72">
        <v>44736.655555555553</v>
      </c>
      <c r="CI9" s="64">
        <v>281</v>
      </c>
      <c r="CJ9" s="64">
        <v>269.7</v>
      </c>
      <c r="CN9" s="71" t="s">
        <v>30</v>
      </c>
      <c r="CO9" s="72">
        <v>44759.716666666667</v>
      </c>
      <c r="CP9" s="64">
        <v>129</v>
      </c>
      <c r="CQ9" s="64">
        <v>134</v>
      </c>
      <c r="CU9" s="71" t="s">
        <v>13</v>
      </c>
      <c r="CV9" s="72">
        <v>44759.707638888889</v>
      </c>
      <c r="CW9" s="64">
        <v>107</v>
      </c>
      <c r="CX9" s="64">
        <v>129.5</v>
      </c>
      <c r="DB9" s="71" t="s">
        <v>29</v>
      </c>
      <c r="DC9" s="72">
        <v>44736.655555555553</v>
      </c>
      <c r="DD9" s="64">
        <v>46</v>
      </c>
      <c r="DE9" s="64">
        <v>47.61</v>
      </c>
      <c r="DI9" s="71" t="s">
        <v>70</v>
      </c>
      <c r="DJ9" s="72">
        <v>44736.631944444445</v>
      </c>
      <c r="DK9" s="64">
        <v>1166</v>
      </c>
      <c r="DL9" s="64">
        <v>1175</v>
      </c>
      <c r="DP9" s="71" t="s">
        <v>13</v>
      </c>
      <c r="DQ9" s="72">
        <v>44753.902777777781</v>
      </c>
      <c r="DR9" s="64">
        <v>35</v>
      </c>
      <c r="DS9" s="64">
        <v>36.1</v>
      </c>
      <c r="DW9" s="71" t="s">
        <v>29</v>
      </c>
      <c r="DX9" s="72">
        <v>44736.658333333333</v>
      </c>
      <c r="DY9" s="64">
        <v>312</v>
      </c>
      <c r="DZ9" s="64">
        <v>272.89999999999998</v>
      </c>
      <c r="EE9" s="75"/>
      <c r="EF9" s="64">
        <v>59.38</v>
      </c>
      <c r="EG9" s="64">
        <v>1.05</v>
      </c>
      <c r="EH9" s="64">
        <v>17.11</v>
      </c>
      <c r="EI9" s="64">
        <v>6.76</v>
      </c>
      <c r="EJ9" s="64">
        <v>9.7000000000000003E-2</v>
      </c>
      <c r="EK9" s="64">
        <v>1.508</v>
      </c>
      <c r="EL9" s="64">
        <v>4.8899999999999997</v>
      </c>
      <c r="EM9" s="64">
        <v>2.9350000000000001</v>
      </c>
      <c r="EN9" s="64">
        <v>0.49299999999999999</v>
      </c>
      <c r="EP9" s="64">
        <v>119</v>
      </c>
      <c r="EQ9" s="64">
        <v>9.4700000000000006</v>
      </c>
      <c r="ER9" s="64">
        <v>15.4</v>
      </c>
      <c r="ES9" s="64">
        <v>58.4</v>
      </c>
      <c r="ET9" s="64">
        <v>86.8</v>
      </c>
      <c r="EU9" s="64">
        <v>67.8</v>
      </c>
      <c r="EV9" s="64">
        <v>661</v>
      </c>
      <c r="EW9" s="64">
        <v>19.690000000000001</v>
      </c>
      <c r="EX9" s="76">
        <v>231.5</v>
      </c>
    </row>
    <row r="10" spans="1:155" ht="16">
      <c r="A10" s="75" t="s">
        <v>5965</v>
      </c>
      <c r="B10"/>
      <c r="C10"/>
      <c r="D10"/>
      <c r="E10" s="122"/>
      <c r="F10" s="71" t="s">
        <v>1514</v>
      </c>
      <c r="G10" s="72">
        <v>44734.715277777781</v>
      </c>
      <c r="H10" s="64">
        <v>45.4602</v>
      </c>
      <c r="I10" s="64">
        <v>59.38</v>
      </c>
      <c r="M10" s="71" t="s">
        <v>30</v>
      </c>
      <c r="N10" s="72">
        <v>44736.637499999997</v>
      </c>
      <c r="O10" s="64">
        <v>3.8811947271817115</v>
      </c>
      <c r="P10" s="64">
        <v>3.77</v>
      </c>
      <c r="T10" s="71" t="s">
        <v>1533</v>
      </c>
      <c r="U10" s="72">
        <v>44734.708333333336</v>
      </c>
      <c r="V10" s="64">
        <v>11.7355</v>
      </c>
      <c r="W10" s="64">
        <v>17.489999999999998</v>
      </c>
      <c r="AA10" s="71" t="s">
        <v>25</v>
      </c>
      <c r="AB10" s="72">
        <v>44759.726388888892</v>
      </c>
      <c r="AC10" s="64">
        <v>14.122533600228767</v>
      </c>
      <c r="AD10" s="64">
        <v>15.27</v>
      </c>
      <c r="AH10" s="71" t="s">
        <v>1514</v>
      </c>
      <c r="AI10" s="72">
        <v>44734.715277777781</v>
      </c>
      <c r="AJ10" s="64">
        <v>0.10161919272783618</v>
      </c>
      <c r="AK10" s="64">
        <v>9.7000000000000003E-2</v>
      </c>
      <c r="AO10" s="71" t="s">
        <v>30</v>
      </c>
      <c r="AP10" s="72">
        <v>44736.636805555558</v>
      </c>
      <c r="AQ10" s="64">
        <v>6.7742000000000004</v>
      </c>
      <c r="AR10" s="64">
        <v>13.55</v>
      </c>
      <c r="AV10" s="71" t="s">
        <v>1534</v>
      </c>
      <c r="AW10" s="72">
        <v>44736.619444444441</v>
      </c>
      <c r="AX10" s="64">
        <v>12.755561774170982</v>
      </c>
      <c r="AY10" s="64">
        <v>14.1</v>
      </c>
      <c r="BC10" s="71" t="s">
        <v>13</v>
      </c>
      <c r="BD10" s="72">
        <v>44759.706250000003</v>
      </c>
      <c r="BE10" s="64">
        <v>1.4544999999999999</v>
      </c>
      <c r="BF10" s="64">
        <v>1.79</v>
      </c>
      <c r="BJ10" s="71" t="s">
        <v>70</v>
      </c>
      <c r="BK10" s="72">
        <v>44733.052083333336</v>
      </c>
      <c r="BL10" s="64">
        <v>0.68560953253895507</v>
      </c>
      <c r="BM10" s="64">
        <v>0.91700000000000004</v>
      </c>
      <c r="BQ10" s="71" t="s">
        <v>30</v>
      </c>
      <c r="BR10" s="72">
        <v>44759.716666666667</v>
      </c>
      <c r="BS10" s="64">
        <v>337.99999999999994</v>
      </c>
      <c r="BT10" s="64">
        <v>526</v>
      </c>
      <c r="BY10" s="71" t="s">
        <v>70</v>
      </c>
      <c r="BZ10" s="72">
        <v>44753.90625</v>
      </c>
      <c r="CA10" s="64">
        <v>479</v>
      </c>
      <c r="CB10" s="64">
        <v>438</v>
      </c>
      <c r="CG10" s="71" t="s">
        <v>29</v>
      </c>
      <c r="CH10" s="72">
        <v>44736.658333333333</v>
      </c>
      <c r="CI10" s="64">
        <v>277</v>
      </c>
      <c r="CJ10" s="64">
        <v>269.7</v>
      </c>
      <c r="CN10" s="71" t="s">
        <v>30</v>
      </c>
      <c r="CO10" s="72">
        <v>44736.638888888891</v>
      </c>
      <c r="CP10" s="64">
        <v>128</v>
      </c>
      <c r="CQ10" s="64">
        <v>134</v>
      </c>
      <c r="CU10" s="71" t="s">
        <v>13</v>
      </c>
      <c r="CV10" s="72">
        <v>44759.709027777775</v>
      </c>
      <c r="CW10" s="64">
        <v>105</v>
      </c>
      <c r="CX10" s="64">
        <v>129.5</v>
      </c>
      <c r="DB10" s="71" t="s">
        <v>29</v>
      </c>
      <c r="DC10" s="72">
        <v>44736.658333333333</v>
      </c>
      <c r="DD10" s="64">
        <v>45</v>
      </c>
      <c r="DE10" s="64">
        <v>47.61</v>
      </c>
      <c r="DI10" s="71" t="s">
        <v>70</v>
      </c>
      <c r="DJ10" s="72">
        <v>44733.059027777781</v>
      </c>
      <c r="DK10" s="64">
        <v>1157</v>
      </c>
      <c r="DL10" s="64">
        <v>1175</v>
      </c>
      <c r="DP10" s="71" t="s">
        <v>13</v>
      </c>
      <c r="DQ10" s="72">
        <v>44759.706250000003</v>
      </c>
      <c r="DR10" s="64">
        <v>35</v>
      </c>
      <c r="DS10" s="64">
        <v>36.1</v>
      </c>
      <c r="DW10" s="71" t="s">
        <v>29</v>
      </c>
      <c r="DX10" s="72">
        <v>44736.656944444447</v>
      </c>
      <c r="DY10" s="64">
        <v>301</v>
      </c>
      <c r="DZ10" s="64">
        <v>272.89999999999998</v>
      </c>
      <c r="EE10" s="75"/>
      <c r="EF10" s="64">
        <v>59.38</v>
      </c>
      <c r="EG10" s="64">
        <v>1.05</v>
      </c>
      <c r="EH10" s="64">
        <v>17.11</v>
      </c>
      <c r="EI10" s="64">
        <v>6.76</v>
      </c>
      <c r="EJ10" s="64">
        <v>9.7000000000000003E-2</v>
      </c>
      <c r="EK10" s="64">
        <v>1.508</v>
      </c>
      <c r="EL10" s="64">
        <v>4.8899999999999997</v>
      </c>
      <c r="EM10" s="64">
        <v>2.9350000000000001</v>
      </c>
      <c r="EN10" s="64">
        <v>0.49299999999999999</v>
      </c>
      <c r="EP10" s="64">
        <v>119</v>
      </c>
      <c r="EQ10" s="64">
        <v>9.4700000000000006</v>
      </c>
      <c r="ER10" s="64">
        <v>15.4</v>
      </c>
      <c r="ES10" s="64">
        <v>58.4</v>
      </c>
      <c r="ET10" s="64">
        <v>86.8</v>
      </c>
      <c r="EU10" s="64">
        <v>67.8</v>
      </c>
      <c r="EV10" s="64">
        <v>661</v>
      </c>
      <c r="EW10" s="64">
        <v>19.690000000000001</v>
      </c>
      <c r="EX10" s="76">
        <v>231.5</v>
      </c>
    </row>
    <row r="11" spans="1:155" ht="16">
      <c r="A11" s="81" t="s">
        <v>4714</v>
      </c>
      <c r="B11" s="33"/>
      <c r="C11" s="33"/>
      <c r="D11" s="33"/>
      <c r="E11" s="123"/>
      <c r="F11" s="71" t="s">
        <v>1515</v>
      </c>
      <c r="G11" s="72">
        <v>44734.716666666667</v>
      </c>
      <c r="H11" s="64">
        <v>45.302500000000002</v>
      </c>
      <c r="I11" s="64">
        <v>59.38</v>
      </c>
      <c r="M11" s="71" t="s">
        <v>30</v>
      </c>
      <c r="N11" s="72">
        <v>44759.715277777781</v>
      </c>
      <c r="O11" s="64">
        <v>3.811279826464208</v>
      </c>
      <c r="P11" s="64">
        <v>3.77</v>
      </c>
      <c r="T11" s="71" t="s">
        <v>25</v>
      </c>
      <c r="U11" s="72">
        <v>44759.724999999999</v>
      </c>
      <c r="V11" s="64">
        <v>11.620900000000001</v>
      </c>
      <c r="W11" s="64">
        <v>17.489999999999998</v>
      </c>
      <c r="AA11" s="71" t="s">
        <v>1531</v>
      </c>
      <c r="AB11" s="72">
        <v>44734.705555555556</v>
      </c>
      <c r="AC11" s="64">
        <v>14.302973977695167</v>
      </c>
      <c r="AD11" s="64">
        <v>15.27</v>
      </c>
      <c r="AH11" s="71" t="s">
        <v>1515</v>
      </c>
      <c r="AI11" s="72">
        <v>44734.716666666667</v>
      </c>
      <c r="AJ11" s="64">
        <v>0.10084445936523513</v>
      </c>
      <c r="AK11" s="64">
        <v>9.7000000000000003E-2</v>
      </c>
      <c r="AO11" s="71" t="s">
        <v>30</v>
      </c>
      <c r="AP11" s="72">
        <v>44759.715277777781</v>
      </c>
      <c r="AQ11" s="64">
        <v>6.6795</v>
      </c>
      <c r="AR11" s="64">
        <v>13.55</v>
      </c>
      <c r="AV11" s="71" t="s">
        <v>29</v>
      </c>
      <c r="AW11" s="72">
        <v>44736.656944444447</v>
      </c>
      <c r="AX11" s="64">
        <v>12.878550440744368</v>
      </c>
      <c r="AY11" s="64">
        <v>13.99</v>
      </c>
      <c r="BC11" s="71" t="s">
        <v>13</v>
      </c>
      <c r="BD11" s="72">
        <v>44759.707638888889</v>
      </c>
      <c r="BE11" s="64">
        <v>1.4379</v>
      </c>
      <c r="BF11" s="64">
        <v>1.79</v>
      </c>
      <c r="BJ11" s="71" t="s">
        <v>1515</v>
      </c>
      <c r="BK11" s="72">
        <v>44734.716666666667</v>
      </c>
      <c r="BL11" s="64">
        <v>0.3615948670944088</v>
      </c>
      <c r="BM11" s="64">
        <v>0.49299999999999999</v>
      </c>
      <c r="BQ11" s="71" t="s">
        <v>30</v>
      </c>
      <c r="BR11" s="72">
        <v>44759.715277777781</v>
      </c>
      <c r="BS11" s="64">
        <v>325.99999999999994</v>
      </c>
      <c r="BT11" s="64">
        <v>526</v>
      </c>
      <c r="BY11" s="71" t="s">
        <v>70</v>
      </c>
      <c r="BZ11" s="72">
        <v>44733.059027777781</v>
      </c>
      <c r="CA11" s="64">
        <v>467</v>
      </c>
      <c r="CB11" s="64">
        <v>438</v>
      </c>
      <c r="CG11" s="71" t="s">
        <v>1526</v>
      </c>
      <c r="CH11" s="72">
        <v>44734.700694444444</v>
      </c>
      <c r="CI11" s="64">
        <v>254.99999999999997</v>
      </c>
      <c r="CJ11" s="64">
        <v>252</v>
      </c>
      <c r="CN11" s="71" t="s">
        <v>30</v>
      </c>
      <c r="CO11" s="72">
        <v>44759.718055555553</v>
      </c>
      <c r="CP11" s="64">
        <v>127</v>
      </c>
      <c r="CQ11" s="64">
        <v>134</v>
      </c>
      <c r="CU11" s="71" t="s">
        <v>13</v>
      </c>
      <c r="CV11" s="72">
        <v>44753.902777777781</v>
      </c>
      <c r="CW11" s="64">
        <v>98</v>
      </c>
      <c r="CX11" s="64">
        <v>129.5</v>
      </c>
      <c r="DB11" s="71" t="s">
        <v>29</v>
      </c>
      <c r="DC11" s="72">
        <v>44736.656944444447</v>
      </c>
      <c r="DD11" s="64">
        <v>42</v>
      </c>
      <c r="DE11" s="64">
        <v>47.61</v>
      </c>
      <c r="DI11" s="71" t="s">
        <v>16</v>
      </c>
      <c r="DJ11" s="72">
        <v>44753.904861111114</v>
      </c>
      <c r="DK11" s="64">
        <v>728</v>
      </c>
      <c r="DL11" s="64">
        <v>661</v>
      </c>
      <c r="DP11" s="71" t="s">
        <v>13</v>
      </c>
      <c r="DQ11" s="72">
        <v>44759.709027777775</v>
      </c>
      <c r="DR11" s="64">
        <v>35</v>
      </c>
      <c r="DS11" s="64">
        <v>36.1</v>
      </c>
      <c r="DW11" s="71" t="s">
        <v>13</v>
      </c>
      <c r="DX11" s="72">
        <v>44753.902777777781</v>
      </c>
      <c r="DY11" s="64">
        <v>216</v>
      </c>
      <c r="DZ11" s="64">
        <v>186.5</v>
      </c>
      <c r="EE11" s="75"/>
      <c r="EF11" s="64">
        <v>59.38</v>
      </c>
      <c r="EG11" s="64">
        <v>1.05</v>
      </c>
      <c r="EH11" s="64">
        <v>17.11</v>
      </c>
      <c r="EI11" s="64">
        <v>6.76</v>
      </c>
      <c r="EJ11" s="64">
        <v>9.7000000000000003E-2</v>
      </c>
      <c r="EK11" s="64">
        <v>1.508</v>
      </c>
      <c r="EL11" s="64">
        <v>4.8899999999999997</v>
      </c>
      <c r="EM11" s="64">
        <v>2.9350000000000001</v>
      </c>
      <c r="EN11" s="64">
        <v>0.49299999999999999</v>
      </c>
      <c r="EP11" s="64">
        <v>119</v>
      </c>
      <c r="EQ11" s="64">
        <v>9.4700000000000006</v>
      </c>
      <c r="ER11" s="64">
        <v>15.4</v>
      </c>
      <c r="ES11" s="64">
        <v>58.4</v>
      </c>
      <c r="ET11" s="64">
        <v>86.8</v>
      </c>
      <c r="EU11" s="64">
        <v>67.8</v>
      </c>
      <c r="EV11" s="64">
        <v>661</v>
      </c>
      <c r="EW11" s="64">
        <v>19.690000000000001</v>
      </c>
      <c r="EX11" s="76">
        <v>231.5</v>
      </c>
    </row>
    <row r="12" spans="1:155" ht="16">
      <c r="F12" s="71" t="s">
        <v>13</v>
      </c>
      <c r="G12" s="72">
        <v>44753.902777777781</v>
      </c>
      <c r="H12" s="64">
        <v>37.940399999999997</v>
      </c>
      <c r="I12" s="64">
        <v>54.1</v>
      </c>
      <c r="M12" s="71" t="s">
        <v>30</v>
      </c>
      <c r="N12" s="72">
        <v>44759.718055555553</v>
      </c>
      <c r="O12" s="64">
        <v>3.8097780744201564</v>
      </c>
      <c r="P12" s="64">
        <v>3.77</v>
      </c>
      <c r="T12" s="71" t="s">
        <v>25</v>
      </c>
      <c r="U12" s="72">
        <v>44759.723611111112</v>
      </c>
      <c r="V12" s="64">
        <v>11.611599999999999</v>
      </c>
      <c r="W12" s="64">
        <v>17.489999999999998</v>
      </c>
      <c r="AA12" s="71" t="s">
        <v>1532</v>
      </c>
      <c r="AB12" s="72">
        <v>44734.706944444442</v>
      </c>
      <c r="AC12" s="64">
        <v>14.26265370317415</v>
      </c>
      <c r="AD12" s="64">
        <v>15.27</v>
      </c>
      <c r="AH12" s="71" t="s">
        <v>13</v>
      </c>
      <c r="AI12" s="72">
        <v>44753.902777777781</v>
      </c>
      <c r="AJ12" s="64">
        <v>0.20594995222477597</v>
      </c>
      <c r="AK12" s="64">
        <v>0.2</v>
      </c>
      <c r="AO12" s="71" t="s">
        <v>30</v>
      </c>
      <c r="AP12" s="72">
        <v>44736.638888888891</v>
      </c>
      <c r="AQ12" s="64">
        <v>6.5008999999999997</v>
      </c>
      <c r="AR12" s="64">
        <v>13.55</v>
      </c>
      <c r="AV12" s="71" t="s">
        <v>29</v>
      </c>
      <c r="AW12" s="72">
        <v>44736.655555555553</v>
      </c>
      <c r="AX12" s="64">
        <v>12.876311739191269</v>
      </c>
      <c r="AY12" s="64">
        <v>13.99</v>
      </c>
      <c r="BC12" s="71" t="s">
        <v>13</v>
      </c>
      <c r="BD12" s="72">
        <v>44753.902777777781</v>
      </c>
      <c r="BE12" s="64">
        <v>1.4124000000000001</v>
      </c>
      <c r="BF12" s="64">
        <v>1.79</v>
      </c>
      <c r="BJ12" s="71" t="s">
        <v>16</v>
      </c>
      <c r="BK12" s="72">
        <v>44759.722222222219</v>
      </c>
      <c r="BL12" s="64">
        <v>0.34555453712190648</v>
      </c>
      <c r="BM12" s="64">
        <v>0.49299999999999999</v>
      </c>
      <c r="BQ12" s="71" t="s">
        <v>30</v>
      </c>
      <c r="BR12" s="72">
        <v>44759.718055555553</v>
      </c>
      <c r="BS12" s="64">
        <v>304</v>
      </c>
      <c r="BT12" s="64">
        <v>526</v>
      </c>
      <c r="BY12" s="71" t="s">
        <v>70</v>
      </c>
      <c r="BZ12" s="72">
        <v>44736.631944444445</v>
      </c>
      <c r="CA12" s="64">
        <v>433</v>
      </c>
      <c r="CB12" s="64">
        <v>438</v>
      </c>
      <c r="CG12" s="71" t="s">
        <v>1525</v>
      </c>
      <c r="CH12" s="72">
        <v>44734.699305555558</v>
      </c>
      <c r="CI12" s="64">
        <v>248</v>
      </c>
      <c r="CJ12" s="64">
        <v>252</v>
      </c>
      <c r="CN12" s="71" t="s">
        <v>30</v>
      </c>
      <c r="CO12" s="72">
        <v>44736.636805555558</v>
      </c>
      <c r="CP12" s="64">
        <v>124</v>
      </c>
      <c r="CQ12" s="64">
        <v>134</v>
      </c>
      <c r="CU12" s="71" t="s">
        <v>29</v>
      </c>
      <c r="CV12" s="72">
        <v>44736.656944444447</v>
      </c>
      <c r="CW12" s="64">
        <v>105</v>
      </c>
      <c r="CX12" s="64">
        <v>122.9</v>
      </c>
      <c r="DB12" s="71" t="s">
        <v>13</v>
      </c>
      <c r="DC12" s="72">
        <v>44753.902777777781</v>
      </c>
      <c r="DD12" s="64">
        <v>44</v>
      </c>
      <c r="DE12" s="64">
        <v>46</v>
      </c>
      <c r="DI12" s="71" t="s">
        <v>16</v>
      </c>
      <c r="DJ12" s="72">
        <v>44759.720833333333</v>
      </c>
      <c r="DK12" s="64">
        <v>723</v>
      </c>
      <c r="DL12" s="64">
        <v>661</v>
      </c>
      <c r="DP12" s="71" t="s">
        <v>24</v>
      </c>
      <c r="DQ12" s="72">
        <v>44736.651388888888</v>
      </c>
      <c r="DR12" s="64">
        <v>28</v>
      </c>
      <c r="DS12" s="64">
        <v>28</v>
      </c>
      <c r="DW12" s="71" t="s">
        <v>13</v>
      </c>
      <c r="DX12" s="72">
        <v>44759.709027777775</v>
      </c>
      <c r="DY12" s="64">
        <v>216</v>
      </c>
      <c r="DZ12" s="64">
        <v>186.5</v>
      </c>
      <c r="EE12" s="75"/>
      <c r="EF12" s="64">
        <v>59.38</v>
      </c>
      <c r="EG12" s="64">
        <v>1.05</v>
      </c>
      <c r="EH12" s="64">
        <v>17.11</v>
      </c>
      <c r="EI12" s="64">
        <v>6.76</v>
      </c>
      <c r="EJ12" s="64">
        <v>9.7000000000000003E-2</v>
      </c>
      <c r="EK12" s="64">
        <v>1.508</v>
      </c>
      <c r="EL12" s="64">
        <v>4.8899999999999997</v>
      </c>
      <c r="EM12" s="64">
        <v>2.9350000000000001</v>
      </c>
      <c r="EN12" s="64">
        <v>0.49299999999999999</v>
      </c>
      <c r="EP12" s="64">
        <v>119</v>
      </c>
      <c r="EQ12" s="64">
        <v>9.4700000000000006</v>
      </c>
      <c r="ER12" s="64">
        <v>15.4</v>
      </c>
      <c r="ES12" s="64">
        <v>58.4</v>
      </c>
      <c r="ET12" s="64">
        <v>86.8</v>
      </c>
      <c r="EU12" s="64">
        <v>67.8</v>
      </c>
      <c r="EV12" s="64">
        <v>661</v>
      </c>
      <c r="EW12" s="64">
        <v>19.690000000000001</v>
      </c>
      <c r="EX12" s="76">
        <v>231.5</v>
      </c>
    </row>
    <row r="13" spans="1:155" ht="16">
      <c r="F13" s="71" t="s">
        <v>13</v>
      </c>
      <c r="G13" s="72">
        <v>44759.706250000003</v>
      </c>
      <c r="H13" s="64">
        <v>39.042000000000002</v>
      </c>
      <c r="I13" s="64">
        <v>54.1</v>
      </c>
      <c r="M13" s="71" t="s">
        <v>30</v>
      </c>
      <c r="N13" s="72">
        <v>44759.716666666667</v>
      </c>
      <c r="O13" s="64">
        <v>3.783413982980143</v>
      </c>
      <c r="P13" s="64">
        <v>3.77</v>
      </c>
      <c r="T13" s="71" t="s">
        <v>1531</v>
      </c>
      <c r="U13" s="72">
        <v>44734.705555555556</v>
      </c>
      <c r="V13" s="64">
        <v>11.388299999999999</v>
      </c>
      <c r="W13" s="64">
        <v>17.489999999999998</v>
      </c>
      <c r="AA13" s="71" t="s">
        <v>1533</v>
      </c>
      <c r="AB13" s="72">
        <v>44734.708333333336</v>
      </c>
      <c r="AC13" s="64">
        <v>14.318129825564768</v>
      </c>
      <c r="AD13" s="64">
        <v>15.27</v>
      </c>
      <c r="AH13" s="71" t="s">
        <v>13</v>
      </c>
      <c r="AI13" s="72">
        <v>44759.706250000003</v>
      </c>
      <c r="AJ13" s="64">
        <v>0.20762854117707821</v>
      </c>
      <c r="AK13" s="64">
        <v>0.2</v>
      </c>
      <c r="AO13" s="71" t="s">
        <v>30</v>
      </c>
      <c r="AP13" s="72">
        <v>44759.716666666667</v>
      </c>
      <c r="AQ13" s="64">
        <v>6.2519999999999998</v>
      </c>
      <c r="AR13" s="64">
        <v>13.55</v>
      </c>
      <c r="AV13" s="71" t="s">
        <v>29</v>
      </c>
      <c r="AW13" s="72">
        <v>44736.658333333333</v>
      </c>
      <c r="AX13" s="64">
        <v>12.811669231845528</v>
      </c>
      <c r="AY13" s="64">
        <v>13.99</v>
      </c>
      <c r="BC13" s="71" t="s">
        <v>29</v>
      </c>
      <c r="BD13" s="72">
        <v>44736.658333333333</v>
      </c>
      <c r="BE13" s="64">
        <v>1.1701999999999999</v>
      </c>
      <c r="BF13" s="64">
        <v>1.4219999999999999</v>
      </c>
      <c r="BJ13" s="71" t="s">
        <v>16</v>
      </c>
      <c r="BK13" s="72">
        <v>44759.720833333333</v>
      </c>
      <c r="BL13" s="64">
        <v>0.33455545371219064</v>
      </c>
      <c r="BM13" s="64">
        <v>0.49299999999999999</v>
      </c>
      <c r="BQ13" s="71" t="s">
        <v>30</v>
      </c>
      <c r="BR13" s="72">
        <v>44736.637499999997</v>
      </c>
      <c r="BS13" s="64">
        <v>254</v>
      </c>
      <c r="BT13" s="64">
        <v>526</v>
      </c>
      <c r="BY13" s="71" t="s">
        <v>70</v>
      </c>
      <c r="BZ13" s="72">
        <v>44736.634027777778</v>
      </c>
      <c r="CA13" s="64">
        <v>407</v>
      </c>
      <c r="CB13" s="64">
        <v>438</v>
      </c>
      <c r="CG13" s="71" t="s">
        <v>1527</v>
      </c>
      <c r="CH13" s="72">
        <v>44734.702777777777</v>
      </c>
      <c r="CI13" s="64">
        <v>241</v>
      </c>
      <c r="CJ13" s="64">
        <v>252</v>
      </c>
      <c r="CN13" s="71" t="s">
        <v>30</v>
      </c>
      <c r="CO13" s="72">
        <v>44759.715277777781</v>
      </c>
      <c r="CP13" s="64">
        <v>112.99999999999999</v>
      </c>
      <c r="CQ13" s="64">
        <v>134</v>
      </c>
      <c r="CU13" s="71" t="s">
        <v>29</v>
      </c>
      <c r="CV13" s="72">
        <v>44736.658333333333</v>
      </c>
      <c r="CW13" s="64">
        <v>102.00000000000001</v>
      </c>
      <c r="CX13" s="64">
        <v>122.9</v>
      </c>
      <c r="DB13" s="71" t="s">
        <v>13</v>
      </c>
      <c r="DC13" s="72">
        <v>44759.706250000003</v>
      </c>
      <c r="DD13" s="64">
        <v>44</v>
      </c>
      <c r="DE13" s="64">
        <v>46</v>
      </c>
      <c r="DI13" s="71" t="s">
        <v>16</v>
      </c>
      <c r="DJ13" s="72">
        <v>44759.719444444447</v>
      </c>
      <c r="DK13" s="64">
        <v>709</v>
      </c>
      <c r="DL13" s="64">
        <v>661</v>
      </c>
      <c r="DP13" s="71" t="s">
        <v>24</v>
      </c>
      <c r="DQ13" s="72">
        <v>44736.65347222222</v>
      </c>
      <c r="DR13" s="64">
        <v>28</v>
      </c>
      <c r="DS13" s="64">
        <v>28</v>
      </c>
      <c r="DW13" s="71" t="s">
        <v>14</v>
      </c>
      <c r="DX13" s="72">
        <v>44753.890972222223</v>
      </c>
      <c r="DY13" s="64">
        <v>216</v>
      </c>
      <c r="DZ13" s="64">
        <v>171</v>
      </c>
      <c r="EE13" s="75" t="s">
        <v>13</v>
      </c>
      <c r="EF13" s="64">
        <v>54.1</v>
      </c>
      <c r="EG13" s="64">
        <v>2.2650000000000001</v>
      </c>
      <c r="EH13" s="64">
        <v>13.5</v>
      </c>
      <c r="EI13" s="64">
        <v>13.8</v>
      </c>
      <c r="EJ13" s="64">
        <v>0.2</v>
      </c>
      <c r="EK13" s="64">
        <v>3.59</v>
      </c>
      <c r="EL13" s="64">
        <v>7.12</v>
      </c>
      <c r="EM13" s="64">
        <v>1.79</v>
      </c>
      <c r="EN13" s="64">
        <v>0.35</v>
      </c>
      <c r="EP13" s="64">
        <v>417.6</v>
      </c>
      <c r="EQ13" s="64">
        <v>15.85</v>
      </c>
      <c r="ER13" s="64">
        <v>12.57</v>
      </c>
      <c r="ES13" s="64">
        <v>19.66</v>
      </c>
      <c r="ET13" s="64">
        <v>129.5</v>
      </c>
      <c r="EU13" s="64">
        <v>46</v>
      </c>
      <c r="EV13" s="64">
        <v>337</v>
      </c>
      <c r="EW13" s="64">
        <v>36.1</v>
      </c>
      <c r="EX13" s="76">
        <v>186.5</v>
      </c>
    </row>
    <row r="14" spans="1:155" ht="16">
      <c r="F14" s="71" t="s">
        <v>13</v>
      </c>
      <c r="G14" s="72">
        <v>44759.707638888889</v>
      </c>
      <c r="H14" s="64">
        <v>39.182699999999997</v>
      </c>
      <c r="I14" s="64">
        <v>54.1</v>
      </c>
      <c r="M14" s="71" t="s">
        <v>13</v>
      </c>
      <c r="N14" s="72">
        <v>44759.706250000003</v>
      </c>
      <c r="O14" s="64">
        <v>2.1505089270815949</v>
      </c>
      <c r="P14" s="64">
        <v>2.2650000000000001</v>
      </c>
      <c r="T14" s="71" t="s">
        <v>15</v>
      </c>
      <c r="U14" s="72">
        <v>44759.704861111109</v>
      </c>
      <c r="V14" s="64">
        <v>11.680899999999999</v>
      </c>
      <c r="W14" s="64">
        <v>17.2</v>
      </c>
      <c r="AA14" s="71" t="s">
        <v>13</v>
      </c>
      <c r="AB14" s="72">
        <v>44753.902777777781</v>
      </c>
      <c r="AC14" s="64">
        <v>12.249642550757791</v>
      </c>
      <c r="AD14" s="64">
        <v>13.8</v>
      </c>
      <c r="AH14" s="71" t="s">
        <v>13</v>
      </c>
      <c r="AI14" s="72">
        <v>44759.707638888889</v>
      </c>
      <c r="AJ14" s="64">
        <v>0.20737029672287785</v>
      </c>
      <c r="AK14" s="64">
        <v>0.2</v>
      </c>
      <c r="AO14" s="71" t="s">
        <v>29</v>
      </c>
      <c r="AP14" s="72">
        <v>44736.658333333333</v>
      </c>
      <c r="AQ14" s="64">
        <v>6.2544000000000004</v>
      </c>
      <c r="AR14" s="64">
        <v>13.06</v>
      </c>
      <c r="AV14" s="71" t="s">
        <v>26</v>
      </c>
      <c r="AW14" s="72">
        <v>44759.712500000001</v>
      </c>
      <c r="AX14" s="64">
        <v>12.258150272841752</v>
      </c>
      <c r="AY14" s="64">
        <v>13.29</v>
      </c>
      <c r="BC14" s="71" t="s">
        <v>29</v>
      </c>
      <c r="BD14" s="72">
        <v>44736.656944444447</v>
      </c>
      <c r="BE14" s="64">
        <v>1.155</v>
      </c>
      <c r="BF14" s="64">
        <v>1.4219999999999999</v>
      </c>
      <c r="BJ14" s="71" t="s">
        <v>16</v>
      </c>
      <c r="BK14" s="72">
        <v>44759.719444444447</v>
      </c>
      <c r="BL14" s="64">
        <v>0.33157653528872594</v>
      </c>
      <c r="BM14" s="64">
        <v>0.49299999999999999</v>
      </c>
      <c r="BQ14" s="71" t="s">
        <v>13</v>
      </c>
      <c r="BR14" s="72">
        <v>44759.707638888889</v>
      </c>
      <c r="BS14" s="64">
        <v>349</v>
      </c>
      <c r="BT14" s="64">
        <v>417.6</v>
      </c>
      <c r="BY14" s="71" t="s">
        <v>26</v>
      </c>
      <c r="BZ14" s="72">
        <v>44759.712500000001</v>
      </c>
      <c r="CA14" s="64">
        <v>327</v>
      </c>
      <c r="CB14" s="64">
        <v>372</v>
      </c>
      <c r="CG14" s="71" t="s">
        <v>30</v>
      </c>
      <c r="CH14" s="72">
        <v>44736.637499999997</v>
      </c>
      <c r="CI14" s="64">
        <v>216</v>
      </c>
      <c r="CJ14" s="64">
        <v>193</v>
      </c>
      <c r="CN14" s="71" t="s">
        <v>26</v>
      </c>
      <c r="CO14" s="72">
        <v>44736.626388888886</v>
      </c>
      <c r="CP14" s="64">
        <v>131</v>
      </c>
      <c r="CQ14" s="64">
        <v>120</v>
      </c>
      <c r="CU14" s="71" t="s">
        <v>29</v>
      </c>
      <c r="CV14" s="72">
        <v>44736.655555555553</v>
      </c>
      <c r="CW14" s="64">
        <v>99.000000000000014</v>
      </c>
      <c r="CX14" s="64">
        <v>122.9</v>
      </c>
      <c r="DB14" s="71" t="s">
        <v>13</v>
      </c>
      <c r="DC14" s="72">
        <v>44759.707638888889</v>
      </c>
      <c r="DD14" s="64">
        <v>41</v>
      </c>
      <c r="DE14" s="64">
        <v>46</v>
      </c>
      <c r="DI14" s="71" t="s">
        <v>16</v>
      </c>
      <c r="DJ14" s="72">
        <v>44759.722222222219</v>
      </c>
      <c r="DK14" s="64">
        <v>709</v>
      </c>
      <c r="DL14" s="64">
        <v>661</v>
      </c>
      <c r="DP14" s="71" t="s">
        <v>24</v>
      </c>
      <c r="DQ14" s="72">
        <v>44736.652777777781</v>
      </c>
      <c r="DR14" s="64">
        <v>27</v>
      </c>
      <c r="DS14" s="64">
        <v>28</v>
      </c>
      <c r="DW14" s="71" t="s">
        <v>13</v>
      </c>
      <c r="DX14" s="72">
        <v>44759.706250000003</v>
      </c>
      <c r="DY14" s="64">
        <v>214.99999999999997</v>
      </c>
      <c r="DZ14" s="64">
        <v>186.5</v>
      </c>
      <c r="EE14" s="75"/>
      <c r="EF14" s="64">
        <v>54.1</v>
      </c>
      <c r="EG14" s="64">
        <v>2.2650000000000001</v>
      </c>
      <c r="EH14" s="64">
        <v>13.5</v>
      </c>
      <c r="EI14" s="64">
        <v>13.8</v>
      </c>
      <c r="EJ14" s="64">
        <v>0.2</v>
      </c>
      <c r="EK14" s="64">
        <v>3.59</v>
      </c>
      <c r="EL14" s="64">
        <v>7.12</v>
      </c>
      <c r="EM14" s="64">
        <v>1.79</v>
      </c>
      <c r="EN14" s="64">
        <v>0.35</v>
      </c>
      <c r="EP14" s="64">
        <v>417.6</v>
      </c>
      <c r="EQ14" s="64">
        <v>15.85</v>
      </c>
      <c r="ER14" s="64">
        <v>12.57</v>
      </c>
      <c r="ES14" s="64">
        <v>19.66</v>
      </c>
      <c r="ET14" s="64">
        <v>129.5</v>
      </c>
      <c r="EU14" s="64">
        <v>46</v>
      </c>
      <c r="EV14" s="64">
        <v>337</v>
      </c>
      <c r="EW14" s="64">
        <v>36.1</v>
      </c>
      <c r="EX14" s="76">
        <v>186.5</v>
      </c>
    </row>
    <row r="15" spans="1:155" ht="16">
      <c r="F15" s="71" t="s">
        <v>13</v>
      </c>
      <c r="G15" s="72">
        <v>44759.709027777775</v>
      </c>
      <c r="H15" s="64">
        <v>39.347900000000003</v>
      </c>
      <c r="I15" s="64">
        <v>54.1</v>
      </c>
      <c r="M15" s="71" t="s">
        <v>13</v>
      </c>
      <c r="N15" s="72">
        <v>44759.709027777775</v>
      </c>
      <c r="O15" s="64">
        <v>2.1481728683464043</v>
      </c>
      <c r="P15" s="64">
        <v>2.2650000000000001</v>
      </c>
      <c r="T15" s="71" t="s">
        <v>15</v>
      </c>
      <c r="U15" s="72">
        <v>44736.625</v>
      </c>
      <c r="V15" s="64">
        <v>11.672599999999999</v>
      </c>
      <c r="W15" s="64">
        <v>17.2</v>
      </c>
      <c r="AA15" s="71" t="s">
        <v>13</v>
      </c>
      <c r="AB15" s="72">
        <v>44759.706250000003</v>
      </c>
      <c r="AC15" s="64">
        <v>12.542464969974263</v>
      </c>
      <c r="AD15" s="64">
        <v>13.8</v>
      </c>
      <c r="AH15" s="71" t="s">
        <v>13</v>
      </c>
      <c r="AI15" s="72">
        <v>44759.709027777775</v>
      </c>
      <c r="AJ15" s="64">
        <v>0.2120186968984841</v>
      </c>
      <c r="AK15" s="64">
        <v>0.2</v>
      </c>
      <c r="AO15" s="71" t="s">
        <v>29</v>
      </c>
      <c r="AP15" s="72">
        <v>44736.656944444447</v>
      </c>
      <c r="AQ15" s="64">
        <v>5.9683999999999999</v>
      </c>
      <c r="AR15" s="64">
        <v>13.06</v>
      </c>
      <c r="AV15" s="71" t="s">
        <v>26</v>
      </c>
      <c r="AW15" s="72">
        <v>44759.713888888888</v>
      </c>
      <c r="AX15" s="64">
        <v>12.198404925143416</v>
      </c>
      <c r="AY15" s="64">
        <v>13.29</v>
      </c>
      <c r="BC15" s="71" t="s">
        <v>29</v>
      </c>
      <c r="BD15" s="72">
        <v>44736.655555555553</v>
      </c>
      <c r="BE15" s="64">
        <v>1.1545000000000001</v>
      </c>
      <c r="BF15" s="64">
        <v>1.4219999999999999</v>
      </c>
      <c r="BJ15" s="71" t="s">
        <v>1513</v>
      </c>
      <c r="BK15" s="72">
        <v>44734.712500000001</v>
      </c>
      <c r="BL15" s="64">
        <v>0.32355637030247475</v>
      </c>
      <c r="BM15" s="64">
        <v>0.49299999999999999</v>
      </c>
      <c r="BQ15" s="71" t="s">
        <v>13</v>
      </c>
      <c r="BR15" s="72">
        <v>44759.709027777775</v>
      </c>
      <c r="BS15" s="64">
        <v>320.99999999999994</v>
      </c>
      <c r="BT15" s="64">
        <v>417.6</v>
      </c>
      <c r="BY15" s="71" t="s">
        <v>26</v>
      </c>
      <c r="BZ15" s="72">
        <v>44759.711111111108</v>
      </c>
      <c r="CA15" s="64">
        <v>299</v>
      </c>
      <c r="CB15" s="64">
        <v>372</v>
      </c>
      <c r="CG15" s="71" t="s">
        <v>30</v>
      </c>
      <c r="CH15" s="72">
        <v>44736.638888888891</v>
      </c>
      <c r="CI15" s="64">
        <v>210</v>
      </c>
      <c r="CJ15" s="64">
        <v>193</v>
      </c>
      <c r="CN15" s="71" t="s">
        <v>26</v>
      </c>
      <c r="CO15" s="72">
        <v>44759.712500000001</v>
      </c>
      <c r="CP15" s="64">
        <v>127</v>
      </c>
      <c r="CQ15" s="64">
        <v>120</v>
      </c>
      <c r="CU15" s="71" t="s">
        <v>70</v>
      </c>
      <c r="CV15" s="72">
        <v>44736.634027777778</v>
      </c>
      <c r="CW15" s="64">
        <v>106</v>
      </c>
      <c r="CX15" s="64">
        <v>117</v>
      </c>
      <c r="DB15" s="71" t="s">
        <v>13</v>
      </c>
      <c r="DC15" s="72">
        <v>44759.709027777775</v>
      </c>
      <c r="DD15" s="64">
        <v>41</v>
      </c>
      <c r="DE15" s="64">
        <v>46</v>
      </c>
      <c r="DI15" s="71" t="s">
        <v>1513</v>
      </c>
      <c r="DJ15" s="72">
        <v>44734.712500000001</v>
      </c>
      <c r="DK15" s="64">
        <v>709</v>
      </c>
      <c r="DL15" s="64">
        <v>661</v>
      </c>
      <c r="DP15" s="71" t="s">
        <v>15</v>
      </c>
      <c r="DQ15" s="72">
        <v>44759.703472222223</v>
      </c>
      <c r="DR15" s="64">
        <v>27</v>
      </c>
      <c r="DS15" s="64">
        <v>26.9</v>
      </c>
      <c r="DW15" s="71" t="s">
        <v>13</v>
      </c>
      <c r="DX15" s="72">
        <v>44759.707638888889</v>
      </c>
      <c r="DY15" s="64">
        <v>213</v>
      </c>
      <c r="DZ15" s="64">
        <v>186.5</v>
      </c>
      <c r="EE15" s="75"/>
      <c r="EF15" s="64">
        <v>54.1</v>
      </c>
      <c r="EG15" s="64">
        <v>2.2650000000000001</v>
      </c>
      <c r="EH15" s="64">
        <v>13.5</v>
      </c>
      <c r="EI15" s="64">
        <v>13.8</v>
      </c>
      <c r="EJ15" s="64">
        <v>0.2</v>
      </c>
      <c r="EK15" s="64">
        <v>3.59</v>
      </c>
      <c r="EL15" s="64">
        <v>7.12</v>
      </c>
      <c r="EM15" s="64">
        <v>1.79</v>
      </c>
      <c r="EN15" s="64">
        <v>0.35</v>
      </c>
      <c r="EP15" s="64">
        <v>417.6</v>
      </c>
      <c r="EQ15" s="64">
        <v>15.85</v>
      </c>
      <c r="ER15" s="64">
        <v>12.57</v>
      </c>
      <c r="ES15" s="64">
        <v>19.66</v>
      </c>
      <c r="ET15" s="64">
        <v>129.5</v>
      </c>
      <c r="EU15" s="64">
        <v>46</v>
      </c>
      <c r="EV15" s="64">
        <v>337</v>
      </c>
      <c r="EW15" s="64">
        <v>36.1</v>
      </c>
      <c r="EX15" s="76">
        <v>186.5</v>
      </c>
    </row>
    <row r="16" spans="1:155" ht="16">
      <c r="F16" s="71" t="s">
        <v>25</v>
      </c>
      <c r="G16" s="72">
        <v>44759.723611111112</v>
      </c>
      <c r="H16" s="64">
        <v>32.674599999999998</v>
      </c>
      <c r="I16" s="64">
        <v>43.66</v>
      </c>
      <c r="M16" s="71" t="s">
        <v>13</v>
      </c>
      <c r="N16" s="72">
        <v>44759.707638888889</v>
      </c>
      <c r="O16" s="64">
        <v>2.1368262973469045</v>
      </c>
      <c r="P16" s="64">
        <v>2.2650000000000001</v>
      </c>
      <c r="T16" s="71" t="s">
        <v>15</v>
      </c>
      <c r="U16" s="72">
        <v>44759.703472222223</v>
      </c>
      <c r="V16" s="64">
        <v>11.630699999999999</v>
      </c>
      <c r="W16" s="64">
        <v>17.2</v>
      </c>
      <c r="AA16" s="71" t="s">
        <v>13</v>
      </c>
      <c r="AB16" s="72">
        <v>44759.707638888889</v>
      </c>
      <c r="AC16" s="64">
        <v>12.535887903917644</v>
      </c>
      <c r="AD16" s="64">
        <v>13.8</v>
      </c>
      <c r="AH16" s="71" t="s">
        <v>25</v>
      </c>
      <c r="AI16" s="72">
        <v>44759.723611111112</v>
      </c>
      <c r="AJ16" s="64">
        <v>0.18890581824755315</v>
      </c>
      <c r="AK16" s="64">
        <v>0.189</v>
      </c>
      <c r="AO16" s="71" t="s">
        <v>29</v>
      </c>
      <c r="AP16" s="72">
        <v>44736.655555555553</v>
      </c>
      <c r="AQ16" s="64">
        <v>5.7378</v>
      </c>
      <c r="AR16" s="64">
        <v>13.06</v>
      </c>
      <c r="AV16" s="71" t="s">
        <v>26</v>
      </c>
      <c r="AW16" s="72">
        <v>44759.711111111108</v>
      </c>
      <c r="AX16" s="64">
        <v>12.167902616482442</v>
      </c>
      <c r="AY16" s="64">
        <v>13.29</v>
      </c>
      <c r="BC16" s="71" t="s">
        <v>70</v>
      </c>
      <c r="BD16" s="72">
        <v>44753.90625</v>
      </c>
      <c r="BE16" s="64">
        <v>0.96509999999999996</v>
      </c>
      <c r="BF16" s="64">
        <v>1.26</v>
      </c>
      <c r="BJ16" s="71" t="s">
        <v>1514</v>
      </c>
      <c r="BK16" s="72">
        <v>44734.715277777781</v>
      </c>
      <c r="BL16" s="64">
        <v>0.32355637030247475</v>
      </c>
      <c r="BM16" s="64">
        <v>0.49299999999999999</v>
      </c>
      <c r="BQ16" s="71" t="s">
        <v>13</v>
      </c>
      <c r="BR16" s="72">
        <v>44753.902777777781</v>
      </c>
      <c r="BS16" s="64">
        <v>285</v>
      </c>
      <c r="BT16" s="64">
        <v>417.6</v>
      </c>
      <c r="BY16" s="71" t="s">
        <v>26</v>
      </c>
      <c r="BZ16" s="72">
        <v>44759.713888888888</v>
      </c>
      <c r="CA16" s="64">
        <v>297</v>
      </c>
      <c r="CB16" s="64">
        <v>372</v>
      </c>
      <c r="CG16" s="71" t="s">
        <v>30</v>
      </c>
      <c r="CH16" s="72">
        <v>44759.716666666667</v>
      </c>
      <c r="CI16" s="64">
        <v>197</v>
      </c>
      <c r="CJ16" s="64">
        <v>193</v>
      </c>
      <c r="CN16" s="71" t="s">
        <v>26</v>
      </c>
      <c r="CO16" s="72">
        <v>44753.893055555556</v>
      </c>
      <c r="CP16" s="64">
        <v>125</v>
      </c>
      <c r="CQ16" s="64">
        <v>120</v>
      </c>
      <c r="CU16" s="71" t="s">
        <v>70</v>
      </c>
      <c r="CV16" s="72">
        <v>44736.631944444445</v>
      </c>
      <c r="CW16" s="64">
        <v>100</v>
      </c>
      <c r="CX16" s="64">
        <v>117</v>
      </c>
      <c r="DB16" s="71" t="s">
        <v>70</v>
      </c>
      <c r="DC16" s="72">
        <v>44753.90625</v>
      </c>
      <c r="DD16" s="64">
        <v>31</v>
      </c>
      <c r="DE16" s="64">
        <v>31.4</v>
      </c>
      <c r="DI16" s="71" t="s">
        <v>1514</v>
      </c>
      <c r="DJ16" s="72">
        <v>44734.715277777781</v>
      </c>
      <c r="DK16" s="64">
        <v>704.99999999999989</v>
      </c>
      <c r="DL16" s="64">
        <v>661</v>
      </c>
      <c r="DP16" s="71" t="s">
        <v>15</v>
      </c>
      <c r="DQ16" s="72">
        <v>44759.704861111109</v>
      </c>
      <c r="DR16" s="64">
        <v>27</v>
      </c>
      <c r="DS16" s="64">
        <v>26.9</v>
      </c>
      <c r="DW16" s="71" t="s">
        <v>1517</v>
      </c>
      <c r="DX16" s="72">
        <v>44734.694444444445</v>
      </c>
      <c r="DY16" s="64">
        <v>159</v>
      </c>
      <c r="DZ16" s="64">
        <v>133</v>
      </c>
      <c r="EE16" s="75"/>
      <c r="EF16" s="64">
        <v>54.1</v>
      </c>
      <c r="EG16" s="64">
        <v>2.2650000000000001</v>
      </c>
      <c r="EH16" s="64">
        <v>13.5</v>
      </c>
      <c r="EI16" s="64">
        <v>13.8</v>
      </c>
      <c r="EJ16" s="64">
        <v>0.2</v>
      </c>
      <c r="EK16" s="64">
        <v>3.59</v>
      </c>
      <c r="EL16" s="64">
        <v>7.12</v>
      </c>
      <c r="EM16" s="64">
        <v>1.79</v>
      </c>
      <c r="EN16" s="64">
        <v>0.35</v>
      </c>
      <c r="EP16" s="64">
        <v>417.6</v>
      </c>
      <c r="EQ16" s="64">
        <v>15.85</v>
      </c>
      <c r="ER16" s="64">
        <v>12.57</v>
      </c>
      <c r="ES16" s="64">
        <v>19.66</v>
      </c>
      <c r="ET16" s="64">
        <v>129.5</v>
      </c>
      <c r="EU16" s="64">
        <v>46</v>
      </c>
      <c r="EV16" s="64">
        <v>337</v>
      </c>
      <c r="EW16" s="64">
        <v>36.1</v>
      </c>
      <c r="EX16" s="76">
        <v>186.5</v>
      </c>
    </row>
    <row r="17" spans="6:154" ht="16">
      <c r="F17" s="71" t="s">
        <v>25</v>
      </c>
      <c r="G17" s="72">
        <v>44759.724999999999</v>
      </c>
      <c r="H17" s="64">
        <v>33.127099999999999</v>
      </c>
      <c r="I17" s="64">
        <v>43.66</v>
      </c>
      <c r="M17" s="71" t="s">
        <v>13</v>
      </c>
      <c r="N17" s="72">
        <v>44753.902777777781</v>
      </c>
      <c r="O17" s="64">
        <v>2.0620724178207905</v>
      </c>
      <c r="P17" s="64">
        <v>2.2650000000000001</v>
      </c>
      <c r="T17" s="71" t="s">
        <v>15</v>
      </c>
      <c r="U17" s="72">
        <v>44736.623611111114</v>
      </c>
      <c r="V17" s="64">
        <v>11.510899999999999</v>
      </c>
      <c r="W17" s="64">
        <v>17.2</v>
      </c>
      <c r="AA17" s="71" t="s">
        <v>13</v>
      </c>
      <c r="AB17" s="72">
        <v>44759.709027777775</v>
      </c>
      <c r="AC17" s="64">
        <v>12.510866456963111</v>
      </c>
      <c r="AD17" s="64">
        <v>13.8</v>
      </c>
      <c r="AH17" s="71" t="s">
        <v>25</v>
      </c>
      <c r="AI17" s="72">
        <v>44759.724999999999</v>
      </c>
      <c r="AJ17" s="64">
        <v>0.19704051855486404</v>
      </c>
      <c r="AK17" s="64">
        <v>0.189</v>
      </c>
      <c r="AO17" s="71" t="s">
        <v>1526</v>
      </c>
      <c r="AP17" s="72">
        <v>44734.700694444444</v>
      </c>
      <c r="AQ17" s="64">
        <v>4.7667999999999999</v>
      </c>
      <c r="AR17" s="64">
        <v>10.09</v>
      </c>
      <c r="AV17" s="71" t="s">
        <v>26</v>
      </c>
      <c r="AW17" s="72">
        <v>44736.626388888886</v>
      </c>
      <c r="AX17" s="64">
        <v>12.121029802714427</v>
      </c>
      <c r="AY17" s="64">
        <v>13.29</v>
      </c>
      <c r="BC17" s="71" t="s">
        <v>70</v>
      </c>
      <c r="BD17" s="72">
        <v>44733.059027777781</v>
      </c>
      <c r="BE17" s="64">
        <v>0.96340000000000003</v>
      </c>
      <c r="BF17" s="64">
        <v>1.26</v>
      </c>
      <c r="BJ17" s="71" t="s">
        <v>16</v>
      </c>
      <c r="BK17" s="72">
        <v>44753.904861111114</v>
      </c>
      <c r="BL17" s="64">
        <v>0.31049495875343724</v>
      </c>
      <c r="BM17" s="64">
        <v>0.49299999999999999</v>
      </c>
      <c r="BQ17" s="71" t="s">
        <v>13</v>
      </c>
      <c r="BR17" s="72">
        <v>44759.706250000003</v>
      </c>
      <c r="BS17" s="64">
        <v>268</v>
      </c>
      <c r="BT17" s="64">
        <v>417.6</v>
      </c>
      <c r="BY17" s="71" t="s">
        <v>26</v>
      </c>
      <c r="BZ17" s="72">
        <v>44736.62777777778</v>
      </c>
      <c r="CA17" s="64">
        <v>275</v>
      </c>
      <c r="CB17" s="64">
        <v>372</v>
      </c>
      <c r="CG17" s="71" t="s">
        <v>30</v>
      </c>
      <c r="CH17" s="72">
        <v>44736.636805555558</v>
      </c>
      <c r="CI17" s="64">
        <v>195</v>
      </c>
      <c r="CJ17" s="64">
        <v>193</v>
      </c>
      <c r="CN17" s="71" t="s">
        <v>26</v>
      </c>
      <c r="CO17" s="72">
        <v>44759.711111111108</v>
      </c>
      <c r="CP17" s="64">
        <v>123</v>
      </c>
      <c r="CQ17" s="64">
        <v>120</v>
      </c>
      <c r="CU17" s="71" t="s">
        <v>70</v>
      </c>
      <c r="CV17" s="72">
        <v>44733.057638888888</v>
      </c>
      <c r="CW17" s="64">
        <v>99.000000000000014</v>
      </c>
      <c r="CX17" s="64">
        <v>117</v>
      </c>
      <c r="DB17" s="71" t="s">
        <v>70</v>
      </c>
      <c r="DC17" s="72">
        <v>44733.059027777781</v>
      </c>
      <c r="DD17" s="64">
        <v>28.999999999999996</v>
      </c>
      <c r="DE17" s="64">
        <v>31.4</v>
      </c>
      <c r="DI17" s="71" t="s">
        <v>1515</v>
      </c>
      <c r="DJ17" s="72">
        <v>44734.716666666667</v>
      </c>
      <c r="DK17" s="64">
        <v>704</v>
      </c>
      <c r="DL17" s="64">
        <v>661</v>
      </c>
      <c r="DP17" s="71" t="s">
        <v>15</v>
      </c>
      <c r="DQ17" s="72">
        <v>44736.62222222222</v>
      </c>
      <c r="DR17" s="64">
        <v>25</v>
      </c>
      <c r="DS17" s="64">
        <v>26.9</v>
      </c>
      <c r="DW17" s="71" t="s">
        <v>1516</v>
      </c>
      <c r="DX17" s="72">
        <v>44734.692361111112</v>
      </c>
      <c r="DY17" s="64">
        <v>156</v>
      </c>
      <c r="DZ17" s="64">
        <v>133</v>
      </c>
      <c r="EE17" s="75" t="s">
        <v>25</v>
      </c>
      <c r="EF17" s="64">
        <v>43.66</v>
      </c>
      <c r="EG17" s="64">
        <v>1.6</v>
      </c>
      <c r="EH17" s="64">
        <v>17.489999999999998</v>
      </c>
      <c r="EI17" s="64">
        <v>15.27</v>
      </c>
      <c r="EJ17" s="64">
        <v>0.189</v>
      </c>
      <c r="EK17" s="64">
        <v>7.85</v>
      </c>
      <c r="EL17" s="64">
        <v>11.9</v>
      </c>
      <c r="EM17" s="64">
        <v>0.24</v>
      </c>
      <c r="EN17" s="64">
        <v>5.6000000000000001E-2</v>
      </c>
      <c r="EP17" s="64">
        <v>635</v>
      </c>
      <c r="EQ17" s="64">
        <v>57.8</v>
      </c>
      <c r="ER17" s="64">
        <v>25.4</v>
      </c>
      <c r="ES17" s="64">
        <v>85.7</v>
      </c>
      <c r="ET17" s="64">
        <v>109</v>
      </c>
      <c r="EU17" s="64">
        <v>6.87</v>
      </c>
      <c r="EV17" s="64">
        <v>327</v>
      </c>
      <c r="EW17" s="64">
        <v>10.4</v>
      </c>
      <c r="EX17" s="76">
        <v>32.799999999999997</v>
      </c>
    </row>
    <row r="18" spans="6:154" ht="16">
      <c r="F18" s="71" t="s">
        <v>25</v>
      </c>
      <c r="G18" s="72">
        <v>44759.726388888892</v>
      </c>
      <c r="H18" s="64">
        <v>32.834600000000002</v>
      </c>
      <c r="I18" s="64">
        <v>43.66</v>
      </c>
      <c r="M18" s="71" t="s">
        <v>28</v>
      </c>
      <c r="N18" s="72">
        <v>44759.727777777778</v>
      </c>
      <c r="O18" s="64">
        <v>1.7301852160854327</v>
      </c>
      <c r="P18" s="64">
        <v>1.75</v>
      </c>
      <c r="T18" s="71" t="s">
        <v>15</v>
      </c>
      <c r="U18" s="72">
        <v>44759.70208333333</v>
      </c>
      <c r="V18" s="64">
        <v>11.5002</v>
      </c>
      <c r="W18" s="64">
        <v>17.2</v>
      </c>
      <c r="AA18" s="71" t="s">
        <v>70</v>
      </c>
      <c r="AB18" s="72">
        <v>44733.052083333336</v>
      </c>
      <c r="AC18" s="64">
        <v>12.680583357163282</v>
      </c>
      <c r="AD18" s="64">
        <v>13.29</v>
      </c>
      <c r="AH18" s="71" t="s">
        <v>25</v>
      </c>
      <c r="AI18" s="72">
        <v>44759.726388888892</v>
      </c>
      <c r="AJ18" s="64">
        <v>0.19678227410066368</v>
      </c>
      <c r="AK18" s="64">
        <v>0.189</v>
      </c>
      <c r="AO18" s="71" t="s">
        <v>1525</v>
      </c>
      <c r="AP18" s="72">
        <v>44734.699305555558</v>
      </c>
      <c r="AQ18" s="64">
        <v>4.4551999999999996</v>
      </c>
      <c r="AR18" s="64">
        <v>10.09</v>
      </c>
      <c r="AV18" s="71" t="s">
        <v>26</v>
      </c>
      <c r="AW18" s="72">
        <v>44736.629166666666</v>
      </c>
      <c r="AX18" s="64">
        <v>12.112214915349096</v>
      </c>
      <c r="AY18" s="64">
        <v>13.29</v>
      </c>
      <c r="BC18" s="71" t="s">
        <v>70</v>
      </c>
      <c r="BD18" s="72">
        <v>44736.631944444445</v>
      </c>
      <c r="BE18" s="64">
        <v>0.95830000000000004</v>
      </c>
      <c r="BF18" s="64">
        <v>1.26</v>
      </c>
      <c r="BJ18" s="71" t="s">
        <v>13</v>
      </c>
      <c r="BK18" s="72">
        <v>44759.706250000003</v>
      </c>
      <c r="BL18" s="64">
        <v>0.24450045829514208</v>
      </c>
      <c r="BM18" s="64">
        <v>0.35</v>
      </c>
      <c r="BQ18" s="71" t="s">
        <v>15</v>
      </c>
      <c r="BR18" s="72">
        <v>44759.70208333333</v>
      </c>
      <c r="BS18" s="64">
        <v>396.00000000000006</v>
      </c>
      <c r="BT18" s="64">
        <v>372</v>
      </c>
      <c r="BY18" s="71" t="s">
        <v>26</v>
      </c>
      <c r="BZ18" s="72">
        <v>44736.629166666666</v>
      </c>
      <c r="CA18" s="64">
        <v>260</v>
      </c>
      <c r="CB18" s="64">
        <v>372</v>
      </c>
      <c r="CG18" s="71" t="s">
        <v>30</v>
      </c>
      <c r="CH18" s="72">
        <v>44759.718055555553</v>
      </c>
      <c r="CI18" s="64">
        <v>195</v>
      </c>
      <c r="CJ18" s="64">
        <v>193</v>
      </c>
      <c r="CN18" s="71" t="s">
        <v>26</v>
      </c>
      <c r="CO18" s="72">
        <v>44759.713888888888</v>
      </c>
      <c r="CP18" s="64">
        <v>123</v>
      </c>
      <c r="CQ18" s="64">
        <v>120</v>
      </c>
      <c r="CU18" s="71" t="s">
        <v>70</v>
      </c>
      <c r="CV18" s="72">
        <v>44733.059027777781</v>
      </c>
      <c r="CW18" s="64">
        <v>99.000000000000014</v>
      </c>
      <c r="CX18" s="64">
        <v>117</v>
      </c>
      <c r="DB18" s="71" t="s">
        <v>70</v>
      </c>
      <c r="DC18" s="72">
        <v>44736.631944444445</v>
      </c>
      <c r="DD18" s="64">
        <v>27</v>
      </c>
      <c r="DE18" s="64">
        <v>31.4</v>
      </c>
      <c r="DI18" s="71" t="s">
        <v>1534</v>
      </c>
      <c r="DJ18" s="72">
        <v>44736.618055555555</v>
      </c>
      <c r="DK18" s="64">
        <v>454.00000000000006</v>
      </c>
      <c r="DL18" s="64">
        <v>438</v>
      </c>
      <c r="DP18" s="71" t="s">
        <v>15</v>
      </c>
      <c r="DQ18" s="72">
        <v>44736.623611111114</v>
      </c>
      <c r="DR18" s="64">
        <v>25</v>
      </c>
      <c r="DS18" s="64">
        <v>26.9</v>
      </c>
      <c r="DW18" s="71" t="s">
        <v>28</v>
      </c>
      <c r="DX18" s="72">
        <v>44759.727777777778</v>
      </c>
      <c r="DY18" s="64">
        <v>153</v>
      </c>
      <c r="DZ18" s="64">
        <v>133</v>
      </c>
      <c r="EE18" s="75"/>
      <c r="EF18" s="64">
        <v>43.66</v>
      </c>
      <c r="EG18" s="64">
        <v>1.6</v>
      </c>
      <c r="EH18" s="64">
        <v>17.489999999999998</v>
      </c>
      <c r="EI18" s="64">
        <v>15.27</v>
      </c>
      <c r="EJ18" s="64">
        <v>0.189</v>
      </c>
      <c r="EK18" s="64">
        <v>7.85</v>
      </c>
      <c r="EL18" s="64">
        <v>11.9</v>
      </c>
      <c r="EM18" s="64">
        <v>0.24</v>
      </c>
      <c r="EN18" s="64">
        <v>5.6000000000000001E-2</v>
      </c>
      <c r="EP18" s="64">
        <v>635</v>
      </c>
      <c r="EQ18" s="64">
        <v>57.8</v>
      </c>
      <c r="ER18" s="64">
        <v>25.4</v>
      </c>
      <c r="ES18" s="64">
        <v>85.7</v>
      </c>
      <c r="ET18" s="64">
        <v>109</v>
      </c>
      <c r="EU18" s="64">
        <v>6.87</v>
      </c>
      <c r="EV18" s="64">
        <v>327</v>
      </c>
      <c r="EW18" s="64">
        <v>10.4</v>
      </c>
      <c r="EX18" s="76">
        <v>32.799999999999997</v>
      </c>
    </row>
    <row r="19" spans="6:154" ht="16">
      <c r="F19" s="71" t="s">
        <v>1531</v>
      </c>
      <c r="G19" s="72">
        <v>44734.705555555556</v>
      </c>
      <c r="H19" s="64">
        <v>32.486199999999997</v>
      </c>
      <c r="I19" s="64">
        <v>43.66</v>
      </c>
      <c r="M19" s="71" t="s">
        <v>28</v>
      </c>
      <c r="N19" s="72">
        <v>44759.730555555558</v>
      </c>
      <c r="O19" s="64">
        <v>1.7195060904388451</v>
      </c>
      <c r="P19" s="64">
        <v>1.75</v>
      </c>
      <c r="T19" s="71" t="s">
        <v>15</v>
      </c>
      <c r="U19" s="72">
        <v>44736.62222222222</v>
      </c>
      <c r="V19" s="64">
        <v>11.422599999999999</v>
      </c>
      <c r="W19" s="64">
        <v>17.2</v>
      </c>
      <c r="AA19" s="71" t="s">
        <v>70</v>
      </c>
      <c r="AB19" s="72">
        <v>44733.057638888888</v>
      </c>
      <c r="AC19" s="64">
        <v>12.592364884186445</v>
      </c>
      <c r="AD19" s="64">
        <v>13.29</v>
      </c>
      <c r="AH19" s="71" t="s">
        <v>1531</v>
      </c>
      <c r="AI19" s="72">
        <v>44734.705555555556</v>
      </c>
      <c r="AJ19" s="64">
        <v>0.19691139632776386</v>
      </c>
      <c r="AK19" s="64">
        <v>0.189</v>
      </c>
      <c r="AO19" s="71" t="s">
        <v>1527</v>
      </c>
      <c r="AP19" s="72">
        <v>44734.702777777777</v>
      </c>
      <c r="AQ19" s="64">
        <v>3.855</v>
      </c>
      <c r="AR19" s="64">
        <v>10.09</v>
      </c>
      <c r="AV19" s="71" t="s">
        <v>26</v>
      </c>
      <c r="AW19" s="72">
        <v>44736.62777777778</v>
      </c>
      <c r="AX19" s="64">
        <v>12.093745627536029</v>
      </c>
      <c r="AY19" s="64">
        <v>13.29</v>
      </c>
      <c r="BC19" s="71" t="s">
        <v>70</v>
      </c>
      <c r="BD19" s="72">
        <v>44736.634027777778</v>
      </c>
      <c r="BE19" s="64">
        <v>0.95379999999999998</v>
      </c>
      <c r="BF19" s="64">
        <v>1.26</v>
      </c>
      <c r="BJ19" s="71" t="s">
        <v>13</v>
      </c>
      <c r="BK19" s="72">
        <v>44759.707638888889</v>
      </c>
      <c r="BL19" s="64">
        <v>0.23716773602199814</v>
      </c>
      <c r="BM19" s="64">
        <v>0.35</v>
      </c>
      <c r="BQ19" s="71" t="s">
        <v>15</v>
      </c>
      <c r="BR19" s="72">
        <v>44759.703472222223</v>
      </c>
      <c r="BS19" s="64">
        <v>364</v>
      </c>
      <c r="BT19" s="64">
        <v>372</v>
      </c>
      <c r="BY19" s="71" t="s">
        <v>26</v>
      </c>
      <c r="BZ19" s="72">
        <v>44736.626388888886</v>
      </c>
      <c r="CA19" s="64">
        <v>247</v>
      </c>
      <c r="CB19" s="64">
        <v>372</v>
      </c>
      <c r="CG19" s="71" t="s">
        <v>30</v>
      </c>
      <c r="CH19" s="72">
        <v>44759.715277777781</v>
      </c>
      <c r="CI19" s="64">
        <v>191.99999999999997</v>
      </c>
      <c r="CJ19" s="64">
        <v>193</v>
      </c>
      <c r="CN19" s="71" t="s">
        <v>26</v>
      </c>
      <c r="CO19" s="72">
        <v>44736.629166666666</v>
      </c>
      <c r="CP19" s="64">
        <v>121</v>
      </c>
      <c r="CQ19" s="64">
        <v>120</v>
      </c>
      <c r="CU19" s="71" t="s">
        <v>70</v>
      </c>
      <c r="CV19" s="72">
        <v>44753.90625</v>
      </c>
      <c r="CW19" s="64">
        <v>95</v>
      </c>
      <c r="CX19" s="64">
        <v>117</v>
      </c>
      <c r="DB19" s="71" t="s">
        <v>70</v>
      </c>
      <c r="DC19" s="72">
        <v>44733.052083333336</v>
      </c>
      <c r="DD19" s="64">
        <v>25</v>
      </c>
      <c r="DE19" s="64">
        <v>31.4</v>
      </c>
      <c r="DI19" s="71" t="s">
        <v>1534</v>
      </c>
      <c r="DJ19" s="72">
        <v>44736.619444444441</v>
      </c>
      <c r="DK19" s="64">
        <v>454.00000000000006</v>
      </c>
      <c r="DL19" s="64">
        <v>438</v>
      </c>
      <c r="DP19" s="71" t="s">
        <v>15</v>
      </c>
      <c r="DQ19" s="72">
        <v>44759.70208333333</v>
      </c>
      <c r="DR19" s="64">
        <v>23.999999999999996</v>
      </c>
      <c r="DS19" s="64">
        <v>26.9</v>
      </c>
      <c r="DW19" s="71" t="s">
        <v>28</v>
      </c>
      <c r="DX19" s="72">
        <v>44759.729166666664</v>
      </c>
      <c r="DY19" s="64">
        <v>152</v>
      </c>
      <c r="DZ19" s="64">
        <v>133</v>
      </c>
      <c r="EE19" s="75"/>
      <c r="EF19" s="64">
        <v>43.66</v>
      </c>
      <c r="EG19" s="64">
        <v>1.6</v>
      </c>
      <c r="EH19" s="64">
        <v>17.489999999999998</v>
      </c>
      <c r="EI19" s="64">
        <v>15.27</v>
      </c>
      <c r="EJ19" s="64">
        <v>0.189</v>
      </c>
      <c r="EK19" s="64">
        <v>7.85</v>
      </c>
      <c r="EL19" s="64">
        <v>11.9</v>
      </c>
      <c r="EM19" s="64">
        <v>0.24</v>
      </c>
      <c r="EN19" s="64">
        <v>5.6000000000000001E-2</v>
      </c>
      <c r="EP19" s="64">
        <v>635</v>
      </c>
      <c r="EQ19" s="64">
        <v>57.8</v>
      </c>
      <c r="ER19" s="64">
        <v>25.4</v>
      </c>
      <c r="ES19" s="64">
        <v>85.7</v>
      </c>
      <c r="ET19" s="64">
        <v>109</v>
      </c>
      <c r="EU19" s="64">
        <v>6.87</v>
      </c>
      <c r="EV19" s="64">
        <v>327</v>
      </c>
      <c r="EW19" s="64">
        <v>10.4</v>
      </c>
      <c r="EX19" s="76">
        <v>32.799999999999997</v>
      </c>
    </row>
    <row r="20" spans="6:154" ht="16">
      <c r="F20" s="71" t="s">
        <v>1532</v>
      </c>
      <c r="G20" s="72">
        <v>44734.706944444442</v>
      </c>
      <c r="H20" s="64">
        <v>32.5685</v>
      </c>
      <c r="I20" s="64">
        <v>43.66</v>
      </c>
      <c r="M20" s="71" t="s">
        <v>28</v>
      </c>
      <c r="N20" s="72">
        <v>44759.729166666664</v>
      </c>
      <c r="O20" s="64">
        <v>1.709661271483397</v>
      </c>
      <c r="P20" s="64">
        <v>1.75</v>
      </c>
      <c r="T20" s="71" t="s">
        <v>16</v>
      </c>
      <c r="U20" s="72">
        <v>44759.719444444447</v>
      </c>
      <c r="V20" s="64">
        <v>10.1441</v>
      </c>
      <c r="W20" s="64">
        <v>17.11</v>
      </c>
      <c r="AA20" s="71" t="s">
        <v>70</v>
      </c>
      <c r="AB20" s="72">
        <v>44733.059027777781</v>
      </c>
      <c r="AC20" s="64">
        <v>12.668573062625107</v>
      </c>
      <c r="AD20" s="64">
        <v>13.29</v>
      </c>
      <c r="AH20" s="71" t="s">
        <v>1532</v>
      </c>
      <c r="AI20" s="72">
        <v>44734.706944444442</v>
      </c>
      <c r="AJ20" s="64">
        <v>0.19587841851096247</v>
      </c>
      <c r="AK20" s="64">
        <v>0.189</v>
      </c>
      <c r="AO20" s="71" t="s">
        <v>26</v>
      </c>
      <c r="AP20" s="72">
        <v>44759.711111111108</v>
      </c>
      <c r="AQ20" s="64">
        <v>4.3914</v>
      </c>
      <c r="AR20" s="64">
        <v>9.69</v>
      </c>
      <c r="AV20" s="71" t="s">
        <v>26</v>
      </c>
      <c r="AW20" s="72">
        <v>44753.893055555556</v>
      </c>
      <c r="AX20" s="64">
        <v>12.054288512662655</v>
      </c>
      <c r="AY20" s="64">
        <v>13.29</v>
      </c>
      <c r="BC20" s="71" t="s">
        <v>70</v>
      </c>
      <c r="BD20" s="72">
        <v>44733.052083333336</v>
      </c>
      <c r="BE20" s="64">
        <v>0.95369999999999999</v>
      </c>
      <c r="BF20" s="64">
        <v>1.26</v>
      </c>
      <c r="BJ20" s="71" t="s">
        <v>13</v>
      </c>
      <c r="BK20" s="72">
        <v>44759.709027777775</v>
      </c>
      <c r="BL20" s="64">
        <v>0.2124197983501375</v>
      </c>
      <c r="BM20" s="64">
        <v>0.35</v>
      </c>
      <c r="BQ20" s="71" t="s">
        <v>15</v>
      </c>
      <c r="BR20" s="72">
        <v>44736.625</v>
      </c>
      <c r="BS20" s="64">
        <v>354</v>
      </c>
      <c r="BT20" s="64">
        <v>372</v>
      </c>
      <c r="BY20" s="71" t="s">
        <v>26</v>
      </c>
      <c r="BZ20" s="72">
        <v>44753.893055555556</v>
      </c>
      <c r="CA20" s="64">
        <v>230</v>
      </c>
      <c r="CB20" s="64">
        <v>372</v>
      </c>
      <c r="CG20" s="71" t="s">
        <v>26</v>
      </c>
      <c r="CH20" s="72">
        <v>44759.712500000001</v>
      </c>
      <c r="CI20" s="64">
        <v>178</v>
      </c>
      <c r="CJ20" s="64">
        <v>168</v>
      </c>
      <c r="CN20" s="71" t="s">
        <v>26</v>
      </c>
      <c r="CO20" s="72">
        <v>44736.62777777778</v>
      </c>
      <c r="CP20" s="64">
        <v>119.00000000000001</v>
      </c>
      <c r="CQ20" s="64">
        <v>120</v>
      </c>
      <c r="CU20" s="71" t="s">
        <v>70</v>
      </c>
      <c r="CV20" s="72">
        <v>44733.052083333336</v>
      </c>
      <c r="CW20" s="64">
        <v>91</v>
      </c>
      <c r="CX20" s="64">
        <v>117</v>
      </c>
      <c r="DB20" s="71" t="s">
        <v>70</v>
      </c>
      <c r="DC20" s="72">
        <v>44733.057638888888</v>
      </c>
      <c r="DD20" s="64">
        <v>23.999999999999996</v>
      </c>
      <c r="DE20" s="64">
        <v>31.4</v>
      </c>
      <c r="DI20" s="71" t="s">
        <v>1534</v>
      </c>
      <c r="DJ20" s="72">
        <v>44736.620833333334</v>
      </c>
      <c r="DK20" s="64">
        <v>446</v>
      </c>
      <c r="DL20" s="64">
        <v>438</v>
      </c>
      <c r="DP20" s="71" t="s">
        <v>15</v>
      </c>
      <c r="DQ20" s="72">
        <v>44736.625</v>
      </c>
      <c r="DR20" s="64">
        <v>23</v>
      </c>
      <c r="DS20" s="64">
        <v>26.9</v>
      </c>
      <c r="DW20" s="71" t="s">
        <v>28</v>
      </c>
      <c r="DX20" s="72">
        <v>44759.730555555558</v>
      </c>
      <c r="DY20" s="64">
        <v>152</v>
      </c>
      <c r="DZ20" s="64">
        <v>133</v>
      </c>
      <c r="EE20" s="75"/>
      <c r="EF20" s="64">
        <v>43.66</v>
      </c>
      <c r="EG20" s="64">
        <v>1.6</v>
      </c>
      <c r="EH20" s="64">
        <v>17.489999999999998</v>
      </c>
      <c r="EI20" s="64">
        <v>15.27</v>
      </c>
      <c r="EJ20" s="64">
        <v>0.189</v>
      </c>
      <c r="EK20" s="64">
        <v>7.85</v>
      </c>
      <c r="EL20" s="64">
        <v>11.9</v>
      </c>
      <c r="EM20" s="64">
        <v>0.24</v>
      </c>
      <c r="EN20" s="64">
        <v>5.6000000000000001E-2</v>
      </c>
      <c r="EP20" s="64">
        <v>635</v>
      </c>
      <c r="EQ20" s="64">
        <v>57.8</v>
      </c>
      <c r="ER20" s="64">
        <v>25.4</v>
      </c>
      <c r="ES20" s="64">
        <v>85.7</v>
      </c>
      <c r="ET20" s="64">
        <v>109</v>
      </c>
      <c r="EU20" s="64">
        <v>6.87</v>
      </c>
      <c r="EV20" s="64">
        <v>327</v>
      </c>
      <c r="EW20" s="64">
        <v>10.4</v>
      </c>
      <c r="EX20" s="76">
        <v>32.799999999999997</v>
      </c>
    </row>
    <row r="21" spans="6:154" ht="16">
      <c r="F21" s="71" t="s">
        <v>1533</v>
      </c>
      <c r="G21" s="72">
        <v>44734.708333333336</v>
      </c>
      <c r="H21" s="64">
        <v>32.808999999999997</v>
      </c>
      <c r="I21" s="64">
        <v>43.66</v>
      </c>
      <c r="M21" s="71" t="s">
        <v>1518</v>
      </c>
      <c r="N21" s="72">
        <v>44734.696527777778</v>
      </c>
      <c r="O21" s="64">
        <v>1.70782579676289</v>
      </c>
      <c r="P21" s="64">
        <v>1.75</v>
      </c>
      <c r="T21" s="71" t="s">
        <v>1513</v>
      </c>
      <c r="U21" s="72">
        <v>44734.712500000001</v>
      </c>
      <c r="V21" s="64">
        <v>10.055899999999999</v>
      </c>
      <c r="W21" s="64">
        <v>17.11</v>
      </c>
      <c r="AA21" s="71" t="s">
        <v>70</v>
      </c>
      <c r="AB21" s="72">
        <v>44736.631944444445</v>
      </c>
      <c r="AC21" s="64">
        <v>12.578066914498141</v>
      </c>
      <c r="AD21" s="64">
        <v>13.29</v>
      </c>
      <c r="AH21" s="71" t="s">
        <v>1533</v>
      </c>
      <c r="AI21" s="72">
        <v>44734.708333333336</v>
      </c>
      <c r="AJ21" s="64">
        <v>0.19213387392505743</v>
      </c>
      <c r="AK21" s="64">
        <v>0.189</v>
      </c>
      <c r="AO21" s="71" t="s">
        <v>26</v>
      </c>
      <c r="AP21" s="72">
        <v>44736.62777777778</v>
      </c>
      <c r="AQ21" s="64">
        <v>3.6499000000000001</v>
      </c>
      <c r="AR21" s="64">
        <v>9.69</v>
      </c>
      <c r="AV21" s="71" t="s">
        <v>70</v>
      </c>
      <c r="AW21" s="72">
        <v>44753.90625</v>
      </c>
      <c r="AX21" s="64">
        <v>12.064782426192808</v>
      </c>
      <c r="AY21" s="64">
        <v>12.99</v>
      </c>
      <c r="BC21" s="71" t="s">
        <v>70</v>
      </c>
      <c r="BD21" s="72">
        <v>44733.057638888888</v>
      </c>
      <c r="BE21" s="64">
        <v>0.94899999999999995</v>
      </c>
      <c r="BF21" s="64">
        <v>1.26</v>
      </c>
      <c r="BJ21" s="71" t="s">
        <v>13</v>
      </c>
      <c r="BK21" s="72">
        <v>44753.902777777781</v>
      </c>
      <c r="BL21" s="64">
        <v>0.2076076993583868</v>
      </c>
      <c r="BM21" s="64">
        <v>0.35</v>
      </c>
      <c r="BQ21" s="71" t="s">
        <v>15</v>
      </c>
      <c r="BR21" s="72">
        <v>44736.623611111114</v>
      </c>
      <c r="BS21" s="64">
        <v>335</v>
      </c>
      <c r="BT21" s="64">
        <v>372</v>
      </c>
      <c r="BY21" s="71" t="s">
        <v>29</v>
      </c>
      <c r="BZ21" s="72">
        <v>44736.655555555553</v>
      </c>
      <c r="CA21" s="64">
        <v>346</v>
      </c>
      <c r="CB21" s="64">
        <v>353.1</v>
      </c>
      <c r="CG21" s="71" t="s">
        <v>26</v>
      </c>
      <c r="CH21" s="72">
        <v>44759.713888888888</v>
      </c>
      <c r="CI21" s="64">
        <v>166</v>
      </c>
      <c r="CJ21" s="64">
        <v>168</v>
      </c>
      <c r="CN21" s="71" t="s">
        <v>1525</v>
      </c>
      <c r="CO21" s="72">
        <v>44734.699305555558</v>
      </c>
      <c r="CP21" s="64">
        <v>104</v>
      </c>
      <c r="CQ21" s="64">
        <v>98</v>
      </c>
      <c r="CU21" s="71" t="s">
        <v>25</v>
      </c>
      <c r="CV21" s="72">
        <v>44759.723611111112</v>
      </c>
      <c r="CW21" s="64">
        <v>105</v>
      </c>
      <c r="CX21" s="64">
        <v>109</v>
      </c>
      <c r="DB21" s="71" t="s">
        <v>70</v>
      </c>
      <c r="DC21" s="72">
        <v>44736.634027777778</v>
      </c>
      <c r="DD21" s="64">
        <v>23</v>
      </c>
      <c r="DE21" s="64">
        <v>31.4</v>
      </c>
      <c r="DI21" s="71" t="s">
        <v>15</v>
      </c>
      <c r="DJ21" s="72">
        <v>44736.62222222222</v>
      </c>
      <c r="DK21" s="64">
        <v>413.00000000000006</v>
      </c>
      <c r="DL21" s="64">
        <v>403</v>
      </c>
      <c r="DP21" s="71" t="s">
        <v>1525</v>
      </c>
      <c r="DQ21" s="72">
        <v>44734.699305555558</v>
      </c>
      <c r="DR21" s="64">
        <v>20</v>
      </c>
      <c r="DS21" s="64">
        <v>18.5</v>
      </c>
      <c r="DW21" s="71" t="s">
        <v>1518</v>
      </c>
      <c r="DX21" s="72">
        <v>44734.696527777778</v>
      </c>
      <c r="DY21" s="64">
        <v>151</v>
      </c>
      <c r="DZ21" s="64">
        <v>133</v>
      </c>
      <c r="EE21" s="75"/>
      <c r="EF21" s="64">
        <v>43.66</v>
      </c>
      <c r="EG21" s="64">
        <v>1.6</v>
      </c>
      <c r="EH21" s="64">
        <v>17.489999999999998</v>
      </c>
      <c r="EI21" s="64">
        <v>15.27</v>
      </c>
      <c r="EJ21" s="64">
        <v>0.189</v>
      </c>
      <c r="EK21" s="64">
        <v>7.85</v>
      </c>
      <c r="EL21" s="64">
        <v>11.9</v>
      </c>
      <c r="EM21" s="64">
        <v>0.24</v>
      </c>
      <c r="EN21" s="64">
        <v>5.6000000000000001E-2</v>
      </c>
      <c r="EP21" s="64">
        <v>635</v>
      </c>
      <c r="EQ21" s="64">
        <v>57.8</v>
      </c>
      <c r="ER21" s="64">
        <v>25.4</v>
      </c>
      <c r="ES21" s="64">
        <v>85.7</v>
      </c>
      <c r="ET21" s="64">
        <v>109</v>
      </c>
      <c r="EU21" s="64">
        <v>6.87</v>
      </c>
      <c r="EV21" s="64">
        <v>327</v>
      </c>
      <c r="EW21" s="64">
        <v>10.4</v>
      </c>
      <c r="EX21" s="76">
        <v>32.799999999999997</v>
      </c>
    </row>
    <row r="22" spans="6:154" ht="16">
      <c r="F22" s="71" t="s">
        <v>15</v>
      </c>
      <c r="G22" s="72">
        <v>44736.62222222222</v>
      </c>
      <c r="H22" s="64">
        <v>38.384500000000003</v>
      </c>
      <c r="I22" s="64">
        <v>50.96</v>
      </c>
      <c r="M22" s="71" t="s">
        <v>1516</v>
      </c>
      <c r="N22" s="72">
        <v>44734.692361111112</v>
      </c>
      <c r="O22" s="64">
        <v>1.6943100283664274</v>
      </c>
      <c r="P22" s="64">
        <v>1.75</v>
      </c>
      <c r="T22" s="71" t="s">
        <v>16</v>
      </c>
      <c r="U22" s="72">
        <v>44759.722222222219</v>
      </c>
      <c r="V22" s="64">
        <v>10.0505</v>
      </c>
      <c r="W22" s="64">
        <v>17.11</v>
      </c>
      <c r="AA22" s="71" t="s">
        <v>70</v>
      </c>
      <c r="AB22" s="72">
        <v>44736.634027777778</v>
      </c>
      <c r="AC22" s="64">
        <v>12.620674864169288</v>
      </c>
      <c r="AD22" s="64">
        <v>13.29</v>
      </c>
      <c r="AH22" s="71" t="s">
        <v>15</v>
      </c>
      <c r="AI22" s="72">
        <v>44736.62222222222</v>
      </c>
      <c r="AJ22" s="64">
        <v>0.17470237326653409</v>
      </c>
      <c r="AK22" s="64">
        <v>0.17699999999999999</v>
      </c>
      <c r="AO22" s="71" t="s">
        <v>26</v>
      </c>
      <c r="AP22" s="72">
        <v>44759.713888888888</v>
      </c>
      <c r="AQ22" s="64">
        <v>3.6442000000000001</v>
      </c>
      <c r="AR22" s="64">
        <v>9.69</v>
      </c>
      <c r="AV22" s="71" t="s">
        <v>70</v>
      </c>
      <c r="AW22" s="72">
        <v>44733.052083333336</v>
      </c>
      <c r="AX22" s="64">
        <v>11.785784245137819</v>
      </c>
      <c r="AY22" s="64">
        <v>12.99</v>
      </c>
      <c r="BC22" s="71" t="s">
        <v>15</v>
      </c>
      <c r="BD22" s="72">
        <v>44736.62222222222</v>
      </c>
      <c r="BE22" s="64">
        <v>0.67459999999999998</v>
      </c>
      <c r="BF22" s="64">
        <v>0.78</v>
      </c>
      <c r="BJ22" s="71" t="s">
        <v>15</v>
      </c>
      <c r="BK22" s="72">
        <v>44736.625</v>
      </c>
      <c r="BL22" s="64">
        <v>0.24541704857928506</v>
      </c>
      <c r="BM22" s="64">
        <v>0.29399999999999998</v>
      </c>
      <c r="BQ22" s="71" t="s">
        <v>15</v>
      </c>
      <c r="BR22" s="72">
        <v>44736.62222222222</v>
      </c>
      <c r="BS22" s="64">
        <v>289</v>
      </c>
      <c r="BT22" s="64">
        <v>372</v>
      </c>
      <c r="BY22" s="71" t="s">
        <v>29</v>
      </c>
      <c r="BZ22" s="72">
        <v>44736.658333333333</v>
      </c>
      <c r="CA22" s="64">
        <v>342</v>
      </c>
      <c r="CB22" s="64">
        <v>353.1</v>
      </c>
      <c r="CG22" s="71" t="s">
        <v>26</v>
      </c>
      <c r="CH22" s="72">
        <v>44736.626388888886</v>
      </c>
      <c r="CI22" s="64">
        <v>164</v>
      </c>
      <c r="CJ22" s="64">
        <v>168</v>
      </c>
      <c r="CN22" s="71" t="s">
        <v>1527</v>
      </c>
      <c r="CO22" s="72">
        <v>44734.702777777777</v>
      </c>
      <c r="CP22" s="64">
        <v>94</v>
      </c>
      <c r="CQ22" s="64">
        <v>98</v>
      </c>
      <c r="CU22" s="71" t="s">
        <v>25</v>
      </c>
      <c r="CV22" s="72">
        <v>44759.726388888892</v>
      </c>
      <c r="CW22" s="64">
        <v>98</v>
      </c>
      <c r="CX22" s="64">
        <v>109</v>
      </c>
      <c r="DB22" s="71" t="s">
        <v>15</v>
      </c>
      <c r="DC22" s="72">
        <v>44736.625</v>
      </c>
      <c r="DD22" s="64">
        <v>16</v>
      </c>
      <c r="DE22" s="64">
        <v>15.1</v>
      </c>
      <c r="DI22" s="71" t="s">
        <v>15</v>
      </c>
      <c r="DJ22" s="72">
        <v>44759.703472222223</v>
      </c>
      <c r="DK22" s="64">
        <v>411</v>
      </c>
      <c r="DL22" s="64">
        <v>403</v>
      </c>
      <c r="DP22" s="71" t="s">
        <v>1527</v>
      </c>
      <c r="DQ22" s="72">
        <v>44734.702777777777</v>
      </c>
      <c r="DR22" s="64">
        <v>20</v>
      </c>
      <c r="DS22" s="64">
        <v>18.5</v>
      </c>
      <c r="DW22" s="71" t="s">
        <v>15</v>
      </c>
      <c r="DX22" s="72">
        <v>44759.703472222223</v>
      </c>
      <c r="DY22" s="64">
        <v>106</v>
      </c>
      <c r="DZ22" s="64">
        <v>97.8</v>
      </c>
      <c r="EE22" s="75"/>
      <c r="EF22" s="64">
        <v>43.66</v>
      </c>
      <c r="EG22" s="64">
        <v>1.6</v>
      </c>
      <c r="EH22" s="64">
        <v>17.489999999999998</v>
      </c>
      <c r="EI22" s="64">
        <v>15.27</v>
      </c>
      <c r="EJ22" s="64">
        <v>0.189</v>
      </c>
      <c r="EK22" s="64">
        <v>7.85</v>
      </c>
      <c r="EL22" s="64">
        <v>11.9</v>
      </c>
      <c r="EM22" s="64">
        <v>0.24</v>
      </c>
      <c r="EN22" s="64">
        <v>5.6000000000000001E-2</v>
      </c>
      <c r="EP22" s="64">
        <v>635</v>
      </c>
      <c r="EQ22" s="64">
        <v>57.8</v>
      </c>
      <c r="ER22" s="64">
        <v>25.4</v>
      </c>
      <c r="ES22" s="64">
        <v>85.7</v>
      </c>
      <c r="ET22" s="64">
        <v>109</v>
      </c>
      <c r="EU22" s="64">
        <v>6.87</v>
      </c>
      <c r="EV22" s="64">
        <v>327</v>
      </c>
      <c r="EW22" s="64">
        <v>10.4</v>
      </c>
      <c r="EX22" s="76">
        <v>32.799999999999997</v>
      </c>
    </row>
    <row r="23" spans="6:154" ht="16">
      <c r="F23" s="71" t="s">
        <v>15</v>
      </c>
      <c r="G23" s="72">
        <v>44736.623611111114</v>
      </c>
      <c r="H23" s="64">
        <v>38.506500000000003</v>
      </c>
      <c r="I23" s="64">
        <v>50.96</v>
      </c>
      <c r="M23" s="71" t="s">
        <v>1517</v>
      </c>
      <c r="N23" s="72">
        <v>44734.694444444445</v>
      </c>
      <c r="O23" s="64">
        <v>1.6841314867345236</v>
      </c>
      <c r="P23" s="64">
        <v>1.75</v>
      </c>
      <c r="T23" s="71" t="s">
        <v>16</v>
      </c>
      <c r="U23" s="72">
        <v>44759.720833333333</v>
      </c>
      <c r="V23" s="64">
        <v>10.0402</v>
      </c>
      <c r="W23" s="64">
        <v>17.11</v>
      </c>
      <c r="AA23" s="71" t="s">
        <v>70</v>
      </c>
      <c r="AB23" s="72">
        <v>44753.90625</v>
      </c>
      <c r="AC23" s="64">
        <v>12.912925364598227</v>
      </c>
      <c r="AD23" s="64">
        <v>13.29</v>
      </c>
      <c r="AH23" s="71" t="s">
        <v>15</v>
      </c>
      <c r="AI23" s="72">
        <v>44736.623611111114</v>
      </c>
      <c r="AJ23" s="64">
        <v>0.18102936239444256</v>
      </c>
      <c r="AK23" s="64">
        <v>0.17699999999999999</v>
      </c>
      <c r="AO23" s="71" t="s">
        <v>26</v>
      </c>
      <c r="AP23" s="72">
        <v>44759.712500000001</v>
      </c>
      <c r="AQ23" s="64">
        <v>3.6236999999999999</v>
      </c>
      <c r="AR23" s="64">
        <v>9.69</v>
      </c>
      <c r="AV23" s="71" t="s">
        <v>70</v>
      </c>
      <c r="AW23" s="72">
        <v>44733.059027777781</v>
      </c>
      <c r="AX23" s="64">
        <v>11.782006436266965</v>
      </c>
      <c r="AY23" s="64">
        <v>12.99</v>
      </c>
      <c r="BC23" s="71" t="s">
        <v>15</v>
      </c>
      <c r="BD23" s="72">
        <v>44759.703472222223</v>
      </c>
      <c r="BE23" s="64">
        <v>0.66839999999999999</v>
      </c>
      <c r="BF23" s="64">
        <v>0.78</v>
      </c>
      <c r="BJ23" s="71" t="s">
        <v>15</v>
      </c>
      <c r="BK23" s="72">
        <v>44736.62222222222</v>
      </c>
      <c r="BL23" s="64">
        <v>0.24106324472960586</v>
      </c>
      <c r="BM23" s="64">
        <v>0.29399999999999998</v>
      </c>
      <c r="BQ23" s="71" t="s">
        <v>15</v>
      </c>
      <c r="BR23" s="72">
        <v>44759.704861111109</v>
      </c>
      <c r="BS23" s="64">
        <v>288</v>
      </c>
      <c r="BT23" s="64">
        <v>372</v>
      </c>
      <c r="BY23" s="71" t="s">
        <v>29</v>
      </c>
      <c r="BZ23" s="72">
        <v>44736.656944444447</v>
      </c>
      <c r="CA23" s="64">
        <v>303</v>
      </c>
      <c r="CB23" s="64">
        <v>353.1</v>
      </c>
      <c r="CG23" s="71" t="s">
        <v>26</v>
      </c>
      <c r="CH23" s="72">
        <v>44736.629166666666</v>
      </c>
      <c r="CI23" s="64">
        <v>164</v>
      </c>
      <c r="CJ23" s="64">
        <v>168</v>
      </c>
      <c r="CN23" s="71" t="s">
        <v>1526</v>
      </c>
      <c r="CO23" s="72">
        <v>44734.700694444444</v>
      </c>
      <c r="CP23" s="64">
        <v>90</v>
      </c>
      <c r="CQ23" s="64">
        <v>98</v>
      </c>
      <c r="CU23" s="71" t="s">
        <v>1531</v>
      </c>
      <c r="CV23" s="72">
        <v>44734.705555555556</v>
      </c>
      <c r="CW23" s="64">
        <v>97</v>
      </c>
      <c r="CX23" s="64">
        <v>109</v>
      </c>
      <c r="DB23" s="71" t="s">
        <v>15</v>
      </c>
      <c r="DC23" s="72">
        <v>44759.704861111109</v>
      </c>
      <c r="DD23" s="64">
        <v>15</v>
      </c>
      <c r="DE23" s="64">
        <v>15.1</v>
      </c>
      <c r="DI23" s="71" t="s">
        <v>15</v>
      </c>
      <c r="DJ23" s="72">
        <v>44736.625</v>
      </c>
      <c r="DK23" s="64">
        <v>410</v>
      </c>
      <c r="DL23" s="64">
        <v>403</v>
      </c>
      <c r="DP23" s="71" t="s">
        <v>1526</v>
      </c>
      <c r="DQ23" s="72">
        <v>44734.700694444444</v>
      </c>
      <c r="DR23" s="64">
        <v>19</v>
      </c>
      <c r="DS23" s="64">
        <v>18.5</v>
      </c>
      <c r="DW23" s="71" t="s">
        <v>15</v>
      </c>
      <c r="DX23" s="72">
        <v>44736.623611111114</v>
      </c>
      <c r="DY23" s="64">
        <v>103</v>
      </c>
      <c r="DZ23" s="64">
        <v>97.8</v>
      </c>
      <c r="EE23" s="75" t="s">
        <v>15</v>
      </c>
      <c r="EF23" s="64">
        <v>50.96</v>
      </c>
      <c r="EG23" s="64">
        <v>1.44</v>
      </c>
      <c r="EH23" s="64">
        <v>17.2</v>
      </c>
      <c r="EI23" s="64">
        <v>11.92</v>
      </c>
      <c r="EJ23" s="64">
        <v>0.17699999999999999</v>
      </c>
      <c r="EK23" s="64">
        <v>5.19</v>
      </c>
      <c r="EL23" s="64">
        <v>9.7899999999999991</v>
      </c>
      <c r="EM23" s="64">
        <v>0.78</v>
      </c>
      <c r="EN23" s="64">
        <v>0.29399999999999998</v>
      </c>
      <c r="EP23" s="64">
        <v>372</v>
      </c>
      <c r="EQ23" s="64">
        <v>58.1</v>
      </c>
      <c r="ER23" s="64">
        <v>36.1</v>
      </c>
      <c r="ES23" s="64">
        <v>194</v>
      </c>
      <c r="ET23" s="64">
        <v>100</v>
      </c>
      <c r="EU23" s="64">
        <v>15.1</v>
      </c>
      <c r="EV23" s="64">
        <v>403</v>
      </c>
      <c r="EW23" s="64">
        <v>26.9</v>
      </c>
      <c r="EX23" s="76">
        <v>97.8</v>
      </c>
    </row>
    <row r="24" spans="6:154" ht="16">
      <c r="F24" s="71" t="s">
        <v>15</v>
      </c>
      <c r="G24" s="72">
        <v>44736.625</v>
      </c>
      <c r="H24" s="64">
        <v>38.568399999999997</v>
      </c>
      <c r="I24" s="64">
        <v>50.96</v>
      </c>
      <c r="M24" s="71" t="s">
        <v>1531</v>
      </c>
      <c r="N24" s="72">
        <v>44734.705555555556</v>
      </c>
      <c r="O24" s="64">
        <v>1.4915735024194894</v>
      </c>
      <c r="P24" s="64">
        <v>1.6</v>
      </c>
      <c r="T24" s="71" t="s">
        <v>1515</v>
      </c>
      <c r="U24" s="72">
        <v>44734.716666666667</v>
      </c>
      <c r="V24" s="64">
        <v>9.9565999999999999</v>
      </c>
      <c r="W24" s="64">
        <v>17.11</v>
      </c>
      <c r="AA24" s="71" t="s">
        <v>29</v>
      </c>
      <c r="AB24" s="72">
        <v>44736.655555555553</v>
      </c>
      <c r="AC24" s="64">
        <v>12.294538175579069</v>
      </c>
      <c r="AD24" s="64">
        <v>12.7</v>
      </c>
      <c r="AH24" s="71" t="s">
        <v>15</v>
      </c>
      <c r="AI24" s="72">
        <v>44736.625</v>
      </c>
      <c r="AJ24" s="64">
        <v>0.17883428453373965</v>
      </c>
      <c r="AK24" s="64">
        <v>0.17699999999999999</v>
      </c>
      <c r="AO24" s="71" t="s">
        <v>26</v>
      </c>
      <c r="AP24" s="72">
        <v>44736.626388888886</v>
      </c>
      <c r="AQ24" s="64">
        <v>3.1716000000000002</v>
      </c>
      <c r="AR24" s="64">
        <v>9.69</v>
      </c>
      <c r="AV24" s="71" t="s">
        <v>70</v>
      </c>
      <c r="AW24" s="72">
        <v>44736.631944444445</v>
      </c>
      <c r="AX24" s="64">
        <v>11.767734713865957</v>
      </c>
      <c r="AY24" s="64">
        <v>12.99</v>
      </c>
      <c r="BC24" s="71" t="s">
        <v>15</v>
      </c>
      <c r="BD24" s="72">
        <v>44736.625</v>
      </c>
      <c r="BE24" s="64">
        <v>0.66249999999999998</v>
      </c>
      <c r="BF24" s="64">
        <v>0.78</v>
      </c>
      <c r="BJ24" s="71" t="s">
        <v>15</v>
      </c>
      <c r="BK24" s="72">
        <v>44736.623611111114</v>
      </c>
      <c r="BL24" s="64">
        <v>0.21516956920256644</v>
      </c>
      <c r="BM24" s="64">
        <v>0.29399999999999998</v>
      </c>
      <c r="BQ24" s="71" t="s">
        <v>26</v>
      </c>
      <c r="BR24" s="72">
        <v>44736.629166666666</v>
      </c>
      <c r="BS24" s="64">
        <v>290</v>
      </c>
      <c r="BT24" s="64">
        <v>320</v>
      </c>
      <c r="BY24" s="71" t="s">
        <v>1527</v>
      </c>
      <c r="BZ24" s="72">
        <v>44734.702777777777</v>
      </c>
      <c r="CA24" s="64">
        <v>196</v>
      </c>
      <c r="CB24" s="64">
        <v>278</v>
      </c>
      <c r="CG24" s="71" t="s">
        <v>26</v>
      </c>
      <c r="CH24" s="72">
        <v>44753.893055555556</v>
      </c>
      <c r="CI24" s="64">
        <v>164</v>
      </c>
      <c r="CJ24" s="64">
        <v>168</v>
      </c>
      <c r="CN24" s="71" t="s">
        <v>25</v>
      </c>
      <c r="CO24" s="72">
        <v>44759.726388888892</v>
      </c>
      <c r="CP24" s="64">
        <v>80</v>
      </c>
      <c r="CQ24" s="64">
        <v>85.7</v>
      </c>
      <c r="CU24" s="71" t="s">
        <v>1532</v>
      </c>
      <c r="CV24" s="72">
        <v>44734.706944444442</v>
      </c>
      <c r="CW24" s="64">
        <v>94</v>
      </c>
      <c r="CX24" s="64">
        <v>109</v>
      </c>
      <c r="DB24" s="71" t="s">
        <v>15</v>
      </c>
      <c r="DC24" s="72">
        <v>44759.703472222223</v>
      </c>
      <c r="DD24" s="64">
        <v>14</v>
      </c>
      <c r="DE24" s="64">
        <v>15.1</v>
      </c>
      <c r="DI24" s="71" t="s">
        <v>15</v>
      </c>
      <c r="DJ24" s="72">
        <v>44759.70208333333</v>
      </c>
      <c r="DK24" s="64">
        <v>409</v>
      </c>
      <c r="DL24" s="64">
        <v>403</v>
      </c>
      <c r="DP24" s="71" t="s">
        <v>26</v>
      </c>
      <c r="DQ24" s="72">
        <v>44759.713888888888</v>
      </c>
      <c r="DR24" s="64">
        <v>16</v>
      </c>
      <c r="DS24" s="64">
        <v>15.6</v>
      </c>
      <c r="DW24" s="71" t="s">
        <v>15</v>
      </c>
      <c r="DX24" s="72">
        <v>44759.704861111109</v>
      </c>
      <c r="DY24" s="64">
        <v>103</v>
      </c>
      <c r="DZ24" s="64">
        <v>97.8</v>
      </c>
      <c r="EE24" s="75"/>
      <c r="EF24" s="64">
        <v>50.96</v>
      </c>
      <c r="EG24" s="64">
        <v>1.44</v>
      </c>
      <c r="EH24" s="64">
        <v>17.2</v>
      </c>
      <c r="EI24" s="64">
        <v>11.92</v>
      </c>
      <c r="EJ24" s="64">
        <v>0.17699999999999999</v>
      </c>
      <c r="EK24" s="64">
        <v>5.19</v>
      </c>
      <c r="EL24" s="64">
        <v>9.7899999999999991</v>
      </c>
      <c r="EM24" s="64">
        <v>0.78</v>
      </c>
      <c r="EN24" s="64">
        <v>0.29399999999999998</v>
      </c>
      <c r="EP24" s="64">
        <v>372</v>
      </c>
      <c r="EQ24" s="64">
        <v>58.1</v>
      </c>
      <c r="ER24" s="64">
        <v>36.1</v>
      </c>
      <c r="ES24" s="64">
        <v>194</v>
      </c>
      <c r="ET24" s="64">
        <v>100</v>
      </c>
      <c r="EU24" s="64">
        <v>15.1</v>
      </c>
      <c r="EV24" s="64">
        <v>403</v>
      </c>
      <c r="EW24" s="64">
        <v>26.9</v>
      </c>
      <c r="EX24" s="76">
        <v>97.8</v>
      </c>
    </row>
    <row r="25" spans="6:154" ht="16">
      <c r="F25" s="71" t="s">
        <v>15</v>
      </c>
      <c r="G25" s="72">
        <v>44759.70208333333</v>
      </c>
      <c r="H25" s="64">
        <v>37.973999999999997</v>
      </c>
      <c r="I25" s="64">
        <v>50.96</v>
      </c>
      <c r="M25" s="71" t="s">
        <v>25</v>
      </c>
      <c r="N25" s="72">
        <v>44759.723611111112</v>
      </c>
      <c r="O25" s="64">
        <v>1.4869013849491071</v>
      </c>
      <c r="P25" s="64">
        <v>1.6</v>
      </c>
      <c r="T25" s="71" t="s">
        <v>1514</v>
      </c>
      <c r="U25" s="72">
        <v>44734.715277777781</v>
      </c>
      <c r="V25" s="64">
        <v>9.8932000000000002</v>
      </c>
      <c r="W25" s="64">
        <v>17.11</v>
      </c>
      <c r="AA25" s="71" t="s">
        <v>29</v>
      </c>
      <c r="AB25" s="72">
        <v>44736.656944444447</v>
      </c>
      <c r="AC25" s="64">
        <v>12.272233342865313</v>
      </c>
      <c r="AD25" s="64">
        <v>12.7</v>
      </c>
      <c r="AH25" s="71" t="s">
        <v>15</v>
      </c>
      <c r="AI25" s="72">
        <v>44759.70208333333</v>
      </c>
      <c r="AJ25" s="64">
        <v>0.18064199571314205</v>
      </c>
      <c r="AK25" s="64">
        <v>0.17699999999999999</v>
      </c>
      <c r="AO25" s="71" t="s">
        <v>26</v>
      </c>
      <c r="AP25" s="72">
        <v>44753.893055555556</v>
      </c>
      <c r="AQ25" s="64">
        <v>2.9695</v>
      </c>
      <c r="AR25" s="64">
        <v>9.69</v>
      </c>
      <c r="AV25" s="71" t="s">
        <v>70</v>
      </c>
      <c r="AW25" s="72">
        <v>44733.057638888888</v>
      </c>
      <c r="AX25" s="64">
        <v>11.767314957324752</v>
      </c>
      <c r="AY25" s="64">
        <v>12.99</v>
      </c>
      <c r="BC25" s="71" t="s">
        <v>15</v>
      </c>
      <c r="BD25" s="72">
        <v>44759.70208333333</v>
      </c>
      <c r="BE25" s="64">
        <v>0.6613</v>
      </c>
      <c r="BF25" s="64">
        <v>0.78</v>
      </c>
      <c r="BJ25" s="71" t="s">
        <v>15</v>
      </c>
      <c r="BK25" s="72">
        <v>44759.70208333333</v>
      </c>
      <c r="BL25" s="64">
        <v>0.20829514207149402</v>
      </c>
      <c r="BM25" s="64">
        <v>0.29399999999999998</v>
      </c>
      <c r="BQ25" s="71" t="s">
        <v>26</v>
      </c>
      <c r="BR25" s="72">
        <v>44759.713888888888</v>
      </c>
      <c r="BS25" s="64">
        <v>257</v>
      </c>
      <c r="BT25" s="64">
        <v>320</v>
      </c>
      <c r="BY25" s="71" t="s">
        <v>1526</v>
      </c>
      <c r="BZ25" s="72">
        <v>44734.700694444444</v>
      </c>
      <c r="CA25" s="64">
        <v>188</v>
      </c>
      <c r="CB25" s="64">
        <v>278</v>
      </c>
      <c r="CG25" s="71" t="s">
        <v>26</v>
      </c>
      <c r="CH25" s="72">
        <v>44759.711111111108</v>
      </c>
      <c r="CI25" s="64">
        <v>162.99999999999997</v>
      </c>
      <c r="CJ25" s="64">
        <v>168</v>
      </c>
      <c r="CN25" s="71" t="s">
        <v>25</v>
      </c>
      <c r="CO25" s="72">
        <v>44759.723611111112</v>
      </c>
      <c r="CP25" s="64">
        <v>77</v>
      </c>
      <c r="CQ25" s="64">
        <v>85.7</v>
      </c>
      <c r="CU25" s="71" t="s">
        <v>25</v>
      </c>
      <c r="CV25" s="72">
        <v>44759.724999999999</v>
      </c>
      <c r="CW25" s="64">
        <v>92.999999999999986</v>
      </c>
      <c r="CX25" s="64">
        <v>109</v>
      </c>
      <c r="DB25" s="71" t="s">
        <v>15</v>
      </c>
      <c r="DC25" s="72">
        <v>44736.62222222222</v>
      </c>
      <c r="DD25" s="64">
        <v>13</v>
      </c>
      <c r="DE25" s="64">
        <v>15.1</v>
      </c>
      <c r="DI25" s="71" t="s">
        <v>15</v>
      </c>
      <c r="DJ25" s="72">
        <v>44736.623611111114</v>
      </c>
      <c r="DK25" s="64">
        <v>404</v>
      </c>
      <c r="DL25" s="64">
        <v>403</v>
      </c>
      <c r="DP25" s="71" t="s">
        <v>26</v>
      </c>
      <c r="DQ25" s="72">
        <v>44736.626388888886</v>
      </c>
      <c r="DR25" s="64">
        <v>15</v>
      </c>
      <c r="DS25" s="64">
        <v>15.6</v>
      </c>
      <c r="DW25" s="71" t="s">
        <v>15</v>
      </c>
      <c r="DX25" s="72">
        <v>44736.62222222222</v>
      </c>
      <c r="DY25" s="64">
        <v>102.00000000000001</v>
      </c>
      <c r="DZ25" s="64">
        <v>97.8</v>
      </c>
      <c r="EE25" s="75"/>
      <c r="EF25" s="64">
        <v>50.96</v>
      </c>
      <c r="EG25" s="64">
        <v>1.44</v>
      </c>
      <c r="EH25" s="64">
        <v>17.2</v>
      </c>
      <c r="EI25" s="64">
        <v>11.92</v>
      </c>
      <c r="EJ25" s="64">
        <v>0.17699999999999999</v>
      </c>
      <c r="EK25" s="64">
        <v>5.19</v>
      </c>
      <c r="EL25" s="64">
        <v>9.7899999999999991</v>
      </c>
      <c r="EM25" s="64">
        <v>0.78</v>
      </c>
      <c r="EN25" s="64">
        <v>0.29399999999999998</v>
      </c>
      <c r="EP25" s="64">
        <v>372</v>
      </c>
      <c r="EQ25" s="64">
        <v>58.1</v>
      </c>
      <c r="ER25" s="64">
        <v>36.1</v>
      </c>
      <c r="ES25" s="64">
        <v>194</v>
      </c>
      <c r="ET25" s="64">
        <v>100</v>
      </c>
      <c r="EU25" s="64">
        <v>15.1</v>
      </c>
      <c r="EV25" s="64">
        <v>403</v>
      </c>
      <c r="EW25" s="64">
        <v>26.9</v>
      </c>
      <c r="EX25" s="76">
        <v>97.8</v>
      </c>
    </row>
    <row r="26" spans="6:154" ht="16">
      <c r="F26" s="71" t="s">
        <v>15</v>
      </c>
      <c r="G26" s="72">
        <v>44759.703472222223</v>
      </c>
      <c r="H26" s="64">
        <v>38.470199999999998</v>
      </c>
      <c r="I26" s="64">
        <v>50.96</v>
      </c>
      <c r="M26" s="71" t="s">
        <v>25</v>
      </c>
      <c r="N26" s="72">
        <v>44759.726388888892</v>
      </c>
      <c r="O26" s="64">
        <v>1.4869013849491071</v>
      </c>
      <c r="P26" s="64">
        <v>1.6</v>
      </c>
      <c r="T26" s="71" t="s">
        <v>16</v>
      </c>
      <c r="U26" s="72">
        <v>44753.904861111114</v>
      </c>
      <c r="V26" s="64">
        <v>9.6805000000000003</v>
      </c>
      <c r="W26" s="64">
        <v>17.11</v>
      </c>
      <c r="AA26" s="71" t="s">
        <v>29</v>
      </c>
      <c r="AB26" s="72">
        <v>44736.658333333333</v>
      </c>
      <c r="AC26" s="64">
        <v>12.247354875607662</v>
      </c>
      <c r="AD26" s="64">
        <v>12.7</v>
      </c>
      <c r="AH26" s="71" t="s">
        <v>15</v>
      </c>
      <c r="AI26" s="72">
        <v>44759.703472222223</v>
      </c>
      <c r="AJ26" s="64">
        <v>0.17883428453373965</v>
      </c>
      <c r="AK26" s="64">
        <v>0.17699999999999999</v>
      </c>
      <c r="AO26" s="71" t="s">
        <v>26</v>
      </c>
      <c r="AP26" s="72">
        <v>44736.629166666666</v>
      </c>
      <c r="AQ26" s="64">
        <v>2.8195000000000001</v>
      </c>
      <c r="AR26" s="64">
        <v>9.69</v>
      </c>
      <c r="AV26" s="71" t="s">
        <v>70</v>
      </c>
      <c r="AW26" s="72">
        <v>44736.634027777778</v>
      </c>
      <c r="AX26" s="64">
        <v>11.766895200783546</v>
      </c>
      <c r="AY26" s="64">
        <v>12.99</v>
      </c>
      <c r="BC26" s="71" t="s">
        <v>15</v>
      </c>
      <c r="BD26" s="72">
        <v>44759.704861111109</v>
      </c>
      <c r="BE26" s="64">
        <v>0.65669999999999995</v>
      </c>
      <c r="BF26" s="64">
        <v>0.78</v>
      </c>
      <c r="BJ26" s="71" t="s">
        <v>15</v>
      </c>
      <c r="BK26" s="72">
        <v>44759.704861111109</v>
      </c>
      <c r="BL26" s="64">
        <v>0.20692025664527958</v>
      </c>
      <c r="BM26" s="64">
        <v>0.29399999999999998</v>
      </c>
      <c r="BQ26" s="71" t="s">
        <v>26</v>
      </c>
      <c r="BR26" s="72">
        <v>44736.626388888886</v>
      </c>
      <c r="BS26" s="64">
        <v>254</v>
      </c>
      <c r="BT26" s="64">
        <v>320</v>
      </c>
      <c r="BY26" s="71" t="s">
        <v>1525</v>
      </c>
      <c r="BZ26" s="72">
        <v>44734.699305555558</v>
      </c>
      <c r="CA26" s="64">
        <v>168</v>
      </c>
      <c r="CB26" s="64">
        <v>278</v>
      </c>
      <c r="CG26" s="71" t="s">
        <v>26</v>
      </c>
      <c r="CH26" s="72">
        <v>44736.62777777778</v>
      </c>
      <c r="CI26" s="64">
        <v>152</v>
      </c>
      <c r="CJ26" s="64">
        <v>168</v>
      </c>
      <c r="CN26" s="71" t="s">
        <v>1532</v>
      </c>
      <c r="CO26" s="72">
        <v>44734.706944444442</v>
      </c>
      <c r="CP26" s="64">
        <v>77</v>
      </c>
      <c r="CQ26" s="64">
        <v>85.7</v>
      </c>
      <c r="CU26" s="71" t="s">
        <v>1533</v>
      </c>
      <c r="CV26" s="72">
        <v>44734.708333333336</v>
      </c>
      <c r="CW26" s="64">
        <v>91</v>
      </c>
      <c r="CX26" s="64">
        <v>109</v>
      </c>
      <c r="DB26" s="71" t="s">
        <v>15</v>
      </c>
      <c r="DC26" s="72">
        <v>44759.70208333333</v>
      </c>
      <c r="DD26" s="64">
        <v>13</v>
      </c>
      <c r="DE26" s="64">
        <v>15.1</v>
      </c>
      <c r="DI26" s="71" t="s">
        <v>15</v>
      </c>
      <c r="DJ26" s="72">
        <v>44759.704861111109</v>
      </c>
      <c r="DK26" s="64">
        <v>402</v>
      </c>
      <c r="DL26" s="64">
        <v>403</v>
      </c>
      <c r="DP26" s="71" t="s">
        <v>26</v>
      </c>
      <c r="DQ26" s="72">
        <v>44736.62777777778</v>
      </c>
      <c r="DR26" s="64">
        <v>15</v>
      </c>
      <c r="DS26" s="64">
        <v>15.6</v>
      </c>
      <c r="DW26" s="71" t="s">
        <v>30</v>
      </c>
      <c r="DX26" s="72">
        <v>44759.715277777781</v>
      </c>
      <c r="DY26" s="64">
        <v>101</v>
      </c>
      <c r="DZ26" s="64">
        <v>108</v>
      </c>
      <c r="EE26" s="75"/>
      <c r="EF26" s="64">
        <v>50.96</v>
      </c>
      <c r="EG26" s="64">
        <v>1.44</v>
      </c>
      <c r="EH26" s="64">
        <v>17.2</v>
      </c>
      <c r="EI26" s="64">
        <v>11.92</v>
      </c>
      <c r="EJ26" s="64">
        <v>0.17699999999999999</v>
      </c>
      <c r="EK26" s="64">
        <v>5.19</v>
      </c>
      <c r="EL26" s="64">
        <v>9.7899999999999991</v>
      </c>
      <c r="EM26" s="64">
        <v>0.78</v>
      </c>
      <c r="EN26" s="64">
        <v>0.29399999999999998</v>
      </c>
      <c r="EP26" s="64">
        <v>372</v>
      </c>
      <c r="EQ26" s="64">
        <v>58.1</v>
      </c>
      <c r="ER26" s="64">
        <v>36.1</v>
      </c>
      <c r="ES26" s="64">
        <v>194</v>
      </c>
      <c r="ET26" s="64">
        <v>100</v>
      </c>
      <c r="EU26" s="64">
        <v>15.1</v>
      </c>
      <c r="EV26" s="64">
        <v>403</v>
      </c>
      <c r="EW26" s="64">
        <v>26.9</v>
      </c>
      <c r="EX26" s="76">
        <v>97.8</v>
      </c>
    </row>
    <row r="27" spans="6:154" ht="16">
      <c r="F27" s="71" t="s">
        <v>15</v>
      </c>
      <c r="G27" s="72">
        <v>44759.704861111109</v>
      </c>
      <c r="H27" s="64">
        <v>38.127499999999998</v>
      </c>
      <c r="I27" s="64">
        <v>50.96</v>
      </c>
      <c r="M27" s="71" t="s">
        <v>25</v>
      </c>
      <c r="N27" s="72">
        <v>44759.724999999999</v>
      </c>
      <c r="O27" s="64">
        <v>1.4827298514934089</v>
      </c>
      <c r="P27" s="64">
        <v>1.6</v>
      </c>
      <c r="T27" s="71" t="s">
        <v>26</v>
      </c>
      <c r="U27" s="72">
        <v>44759.713888888888</v>
      </c>
      <c r="V27" s="64">
        <v>12.404</v>
      </c>
      <c r="W27" s="64">
        <v>15.51</v>
      </c>
      <c r="AA27" s="71" t="s">
        <v>15</v>
      </c>
      <c r="AB27" s="72">
        <v>44736.62222222222</v>
      </c>
      <c r="AC27" s="64">
        <v>10.35716328281384</v>
      </c>
      <c r="AD27" s="64">
        <v>11.92</v>
      </c>
      <c r="AH27" s="71" t="s">
        <v>15</v>
      </c>
      <c r="AI27" s="72">
        <v>44759.704861111109</v>
      </c>
      <c r="AJ27" s="64">
        <v>0.1789634067608398</v>
      </c>
      <c r="AK27" s="64">
        <v>0.17699999999999999</v>
      </c>
      <c r="AO27" s="71" t="s">
        <v>25</v>
      </c>
      <c r="AP27" s="72">
        <v>44759.724999999999</v>
      </c>
      <c r="AQ27" s="64">
        <v>4.4340999999999999</v>
      </c>
      <c r="AR27" s="64">
        <v>7.85</v>
      </c>
      <c r="AV27" s="71" t="s">
        <v>1532</v>
      </c>
      <c r="AW27" s="72">
        <v>44734.706944444442</v>
      </c>
      <c r="AX27" s="64">
        <v>11.360011193507765</v>
      </c>
      <c r="AY27" s="64">
        <v>11.9</v>
      </c>
      <c r="BC27" s="71" t="s">
        <v>15</v>
      </c>
      <c r="BD27" s="72">
        <v>44736.623611111114</v>
      </c>
      <c r="BE27" s="64">
        <v>0.65559999999999996</v>
      </c>
      <c r="BF27" s="64">
        <v>0.78</v>
      </c>
      <c r="BJ27" s="71" t="s">
        <v>15</v>
      </c>
      <c r="BK27" s="72">
        <v>44759.703472222223</v>
      </c>
      <c r="BL27" s="64">
        <v>0.20531622364802932</v>
      </c>
      <c r="BM27" s="64">
        <v>0.29399999999999998</v>
      </c>
      <c r="BQ27" s="71" t="s">
        <v>26</v>
      </c>
      <c r="BR27" s="72">
        <v>44736.62777777778</v>
      </c>
      <c r="BS27" s="64">
        <v>250</v>
      </c>
      <c r="BT27" s="64">
        <v>320</v>
      </c>
      <c r="BY27" s="71" t="s">
        <v>1534</v>
      </c>
      <c r="BZ27" s="72">
        <v>44736.618055555555</v>
      </c>
      <c r="CA27" s="64">
        <v>68</v>
      </c>
      <c r="CB27" s="64">
        <v>125</v>
      </c>
      <c r="CG27" s="71" t="s">
        <v>28</v>
      </c>
      <c r="CH27" s="72">
        <v>44759.727777777778</v>
      </c>
      <c r="CI27" s="64">
        <v>115</v>
      </c>
      <c r="CJ27" s="64">
        <v>107</v>
      </c>
      <c r="CN27" s="71" t="s">
        <v>1533</v>
      </c>
      <c r="CO27" s="72">
        <v>44734.708333333336</v>
      </c>
      <c r="CP27" s="64">
        <v>76</v>
      </c>
      <c r="CQ27" s="64">
        <v>85.7</v>
      </c>
      <c r="CU27" s="71" t="s">
        <v>15</v>
      </c>
      <c r="CV27" s="72">
        <v>44759.70208333333</v>
      </c>
      <c r="CW27" s="64">
        <v>85</v>
      </c>
      <c r="CX27" s="64">
        <v>100</v>
      </c>
      <c r="DB27" s="71" t="s">
        <v>15</v>
      </c>
      <c r="DC27" s="72">
        <v>44736.623611111114</v>
      </c>
      <c r="DD27" s="64">
        <v>11.999999999999998</v>
      </c>
      <c r="DE27" s="64">
        <v>15.1</v>
      </c>
      <c r="DI27" s="71" t="s">
        <v>13</v>
      </c>
      <c r="DJ27" s="72">
        <v>44759.706250000003</v>
      </c>
      <c r="DK27" s="64">
        <v>345.00000000000006</v>
      </c>
      <c r="DL27" s="64">
        <v>337</v>
      </c>
      <c r="DP27" s="71" t="s">
        <v>26</v>
      </c>
      <c r="DQ27" s="72">
        <v>44736.629166666666</v>
      </c>
      <c r="DR27" s="64">
        <v>14</v>
      </c>
      <c r="DS27" s="64">
        <v>15.6</v>
      </c>
      <c r="DW27" s="71" t="s">
        <v>24</v>
      </c>
      <c r="DX27" s="72">
        <v>44736.651388888888</v>
      </c>
      <c r="DY27" s="64">
        <v>99.000000000000014</v>
      </c>
      <c r="DZ27" s="64">
        <v>83.7</v>
      </c>
      <c r="EE27" s="75"/>
      <c r="EF27" s="64">
        <v>50.96</v>
      </c>
      <c r="EG27" s="64">
        <v>1.44</v>
      </c>
      <c r="EH27" s="64">
        <v>17.2</v>
      </c>
      <c r="EI27" s="64">
        <v>11.92</v>
      </c>
      <c r="EJ27" s="64">
        <v>0.17699999999999999</v>
      </c>
      <c r="EK27" s="64">
        <v>5.19</v>
      </c>
      <c r="EL27" s="64">
        <v>9.7899999999999991</v>
      </c>
      <c r="EM27" s="64">
        <v>0.78</v>
      </c>
      <c r="EN27" s="64">
        <v>0.29399999999999998</v>
      </c>
      <c r="EP27" s="64">
        <v>372</v>
      </c>
      <c r="EQ27" s="64">
        <v>58.1</v>
      </c>
      <c r="ER27" s="64">
        <v>36.1</v>
      </c>
      <c r="ES27" s="64">
        <v>194</v>
      </c>
      <c r="ET27" s="64">
        <v>100</v>
      </c>
      <c r="EU27" s="64">
        <v>15.1</v>
      </c>
      <c r="EV27" s="64">
        <v>403</v>
      </c>
      <c r="EW27" s="64">
        <v>26.9</v>
      </c>
      <c r="EX27" s="76">
        <v>97.8</v>
      </c>
    </row>
    <row r="28" spans="6:154" ht="16">
      <c r="F28" s="71" t="s">
        <v>1534</v>
      </c>
      <c r="G28" s="72">
        <v>44736.618055555555</v>
      </c>
      <c r="H28" s="64">
        <v>32.633800000000001</v>
      </c>
      <c r="I28" s="64">
        <v>46.47</v>
      </c>
      <c r="M28" s="71" t="s">
        <v>1532</v>
      </c>
      <c r="N28" s="72">
        <v>44734.706944444442</v>
      </c>
      <c r="O28" s="64">
        <v>1.4782245953612547</v>
      </c>
      <c r="P28" s="64">
        <v>1.6</v>
      </c>
      <c r="T28" s="71" t="s">
        <v>26</v>
      </c>
      <c r="U28" s="72">
        <v>44759.712500000001</v>
      </c>
      <c r="V28" s="64">
        <v>12.3865</v>
      </c>
      <c r="W28" s="64">
        <v>15.51</v>
      </c>
      <c r="AA28" s="71" t="s">
        <v>15</v>
      </c>
      <c r="AB28" s="72">
        <v>44736.623611111114</v>
      </c>
      <c r="AC28" s="64">
        <v>10.390334572490707</v>
      </c>
      <c r="AD28" s="64">
        <v>11.92</v>
      </c>
      <c r="AH28" s="71" t="s">
        <v>1534</v>
      </c>
      <c r="AI28" s="72">
        <v>44736.618055555555</v>
      </c>
      <c r="AJ28" s="64">
        <v>0.11879244893215918</v>
      </c>
      <c r="AK28" s="64">
        <v>0.13</v>
      </c>
      <c r="AO28" s="71" t="s">
        <v>25</v>
      </c>
      <c r="AP28" s="72">
        <v>44759.723611111112</v>
      </c>
      <c r="AQ28" s="64">
        <v>4.0488999999999997</v>
      </c>
      <c r="AR28" s="64">
        <v>7.85</v>
      </c>
      <c r="AV28" s="71" t="s">
        <v>1533</v>
      </c>
      <c r="AW28" s="72">
        <v>44734.708333333336</v>
      </c>
      <c r="AX28" s="64">
        <v>11.351196306142437</v>
      </c>
      <c r="AY28" s="64">
        <v>11.9</v>
      </c>
      <c r="BC28" s="71" t="s">
        <v>24</v>
      </c>
      <c r="BD28" s="72">
        <v>44736.652777777781</v>
      </c>
      <c r="BE28" s="64">
        <v>0.6048</v>
      </c>
      <c r="BF28" s="64">
        <v>0.78</v>
      </c>
      <c r="BJ28" s="71" t="s">
        <v>28</v>
      </c>
      <c r="BK28" s="72">
        <v>44759.730555555558</v>
      </c>
      <c r="BL28" s="64">
        <v>0.12030247479376718</v>
      </c>
      <c r="BM28" s="64">
        <v>0.16</v>
      </c>
      <c r="BQ28" s="71" t="s">
        <v>26</v>
      </c>
      <c r="BR28" s="72">
        <v>44759.712500000001</v>
      </c>
      <c r="BS28" s="64">
        <v>230</v>
      </c>
      <c r="BT28" s="64">
        <v>320</v>
      </c>
      <c r="BY28" s="71" t="s">
        <v>1534</v>
      </c>
      <c r="BZ28" s="72">
        <v>44736.620833333334</v>
      </c>
      <c r="CA28" s="64">
        <v>63</v>
      </c>
      <c r="CB28" s="64">
        <v>125</v>
      </c>
      <c r="CG28" s="71" t="s">
        <v>1517</v>
      </c>
      <c r="CH28" s="72">
        <v>44734.694444444445</v>
      </c>
      <c r="CI28" s="64">
        <v>107</v>
      </c>
      <c r="CJ28" s="64">
        <v>107</v>
      </c>
      <c r="CN28" s="71" t="s">
        <v>25</v>
      </c>
      <c r="CO28" s="72">
        <v>44759.724999999999</v>
      </c>
      <c r="CP28" s="64">
        <v>75</v>
      </c>
      <c r="CQ28" s="64">
        <v>85.7</v>
      </c>
      <c r="CU28" s="71" t="s">
        <v>15</v>
      </c>
      <c r="CV28" s="72">
        <v>44759.704861111109</v>
      </c>
      <c r="CW28" s="64">
        <v>85</v>
      </c>
      <c r="CX28" s="64">
        <v>100</v>
      </c>
      <c r="DB28" s="71" t="s">
        <v>24</v>
      </c>
      <c r="DC28" s="72">
        <v>44736.651388888888</v>
      </c>
      <c r="DD28" s="64">
        <v>11</v>
      </c>
      <c r="DE28" s="64">
        <v>11.02</v>
      </c>
      <c r="DI28" s="71" t="s">
        <v>13</v>
      </c>
      <c r="DJ28" s="72">
        <v>44753.902777777781</v>
      </c>
      <c r="DK28" s="64">
        <v>337.99999999999994</v>
      </c>
      <c r="DL28" s="64">
        <v>337</v>
      </c>
      <c r="DP28" s="71" t="s">
        <v>26</v>
      </c>
      <c r="DQ28" s="72">
        <v>44759.711111111108</v>
      </c>
      <c r="DR28" s="64">
        <v>14</v>
      </c>
      <c r="DS28" s="64">
        <v>15.6</v>
      </c>
      <c r="DW28" s="71" t="s">
        <v>15</v>
      </c>
      <c r="DX28" s="72">
        <v>44759.70208333333</v>
      </c>
      <c r="DY28" s="64">
        <v>97</v>
      </c>
      <c r="DZ28" s="64">
        <v>97.8</v>
      </c>
      <c r="EE28" s="75"/>
      <c r="EF28" s="64">
        <v>50.96</v>
      </c>
      <c r="EG28" s="64">
        <v>1.44</v>
      </c>
      <c r="EH28" s="64">
        <v>17.2</v>
      </c>
      <c r="EI28" s="64">
        <v>11.92</v>
      </c>
      <c r="EJ28" s="64">
        <v>0.17699999999999999</v>
      </c>
      <c r="EK28" s="64">
        <v>5.19</v>
      </c>
      <c r="EL28" s="64">
        <v>9.7899999999999991</v>
      </c>
      <c r="EM28" s="64">
        <v>0.78</v>
      </c>
      <c r="EN28" s="64">
        <v>0.29399999999999998</v>
      </c>
      <c r="EP28" s="64">
        <v>372</v>
      </c>
      <c r="EQ28" s="64">
        <v>58.1</v>
      </c>
      <c r="ER28" s="64">
        <v>36.1</v>
      </c>
      <c r="ES28" s="64">
        <v>194</v>
      </c>
      <c r="ET28" s="64">
        <v>100</v>
      </c>
      <c r="EU28" s="64">
        <v>15.1</v>
      </c>
      <c r="EV28" s="64">
        <v>403</v>
      </c>
      <c r="EW28" s="64">
        <v>26.9</v>
      </c>
      <c r="EX28" s="76">
        <v>97.8</v>
      </c>
    </row>
    <row r="29" spans="6:154" ht="16">
      <c r="F29" s="71" t="s">
        <v>1534</v>
      </c>
      <c r="G29" s="72">
        <v>44736.619444444441</v>
      </c>
      <c r="H29" s="64">
        <v>32.907699999999998</v>
      </c>
      <c r="I29" s="64">
        <v>46.47</v>
      </c>
      <c r="M29" s="71" t="s">
        <v>1533</v>
      </c>
      <c r="N29" s="72">
        <v>44734.708333333336</v>
      </c>
      <c r="O29" s="64">
        <v>1.4782245953612547</v>
      </c>
      <c r="P29" s="64">
        <v>1.6</v>
      </c>
      <c r="T29" s="71" t="s">
        <v>26</v>
      </c>
      <c r="U29" s="72">
        <v>44759.711111111108</v>
      </c>
      <c r="V29" s="64">
        <v>12.260899999999999</v>
      </c>
      <c r="W29" s="64">
        <v>15.51</v>
      </c>
      <c r="AA29" s="71" t="s">
        <v>15</v>
      </c>
      <c r="AB29" s="72">
        <v>44736.625</v>
      </c>
      <c r="AC29" s="64">
        <v>10.310551901629967</v>
      </c>
      <c r="AD29" s="64">
        <v>11.92</v>
      </c>
      <c r="AH29" s="71" t="s">
        <v>1534</v>
      </c>
      <c r="AI29" s="72">
        <v>44736.619444444441</v>
      </c>
      <c r="AJ29" s="64">
        <v>0.12189138238256332</v>
      </c>
      <c r="AK29" s="64">
        <v>0.13</v>
      </c>
      <c r="AO29" s="71" t="s">
        <v>1533</v>
      </c>
      <c r="AP29" s="72">
        <v>44734.708333333336</v>
      </c>
      <c r="AQ29" s="64">
        <v>3.9417</v>
      </c>
      <c r="AR29" s="64">
        <v>7.85</v>
      </c>
      <c r="AV29" s="71" t="s">
        <v>1531</v>
      </c>
      <c r="AW29" s="72">
        <v>44734.705555555556</v>
      </c>
      <c r="AX29" s="64">
        <v>11.308101301245276</v>
      </c>
      <c r="AY29" s="64">
        <v>11.9</v>
      </c>
      <c r="BC29" s="71" t="s">
        <v>24</v>
      </c>
      <c r="BD29" s="72">
        <v>44736.651388888888</v>
      </c>
      <c r="BE29" s="64">
        <v>0.60350000000000004</v>
      </c>
      <c r="BF29" s="64">
        <v>0.78</v>
      </c>
      <c r="BJ29" s="71" t="s">
        <v>1518</v>
      </c>
      <c r="BK29" s="72">
        <v>44734.696527777778</v>
      </c>
      <c r="BL29" s="64">
        <v>0.10701191567369385</v>
      </c>
      <c r="BM29" s="64">
        <v>0.16</v>
      </c>
      <c r="BQ29" s="71" t="s">
        <v>26</v>
      </c>
      <c r="BR29" s="72">
        <v>44759.711111111108</v>
      </c>
      <c r="BS29" s="64">
        <v>229</v>
      </c>
      <c r="BT29" s="64">
        <v>320</v>
      </c>
      <c r="BY29" s="71" t="s">
        <v>1534</v>
      </c>
      <c r="BZ29" s="72">
        <v>44736.619444444441</v>
      </c>
      <c r="CA29" s="64">
        <v>51.000000000000007</v>
      </c>
      <c r="CB29" s="64">
        <v>125</v>
      </c>
      <c r="CG29" s="71" t="s">
        <v>28</v>
      </c>
      <c r="CH29" s="72">
        <v>44759.729166666664</v>
      </c>
      <c r="CI29" s="64">
        <v>105</v>
      </c>
      <c r="CJ29" s="64">
        <v>107</v>
      </c>
      <c r="CN29" s="71" t="s">
        <v>1531</v>
      </c>
      <c r="CO29" s="72">
        <v>44734.705555555556</v>
      </c>
      <c r="CP29" s="64">
        <v>70</v>
      </c>
      <c r="CQ29" s="64">
        <v>85.7</v>
      </c>
      <c r="CU29" s="71" t="s">
        <v>15</v>
      </c>
      <c r="CV29" s="72">
        <v>44736.62222222222</v>
      </c>
      <c r="CW29" s="64">
        <v>83</v>
      </c>
      <c r="CX29" s="64">
        <v>100</v>
      </c>
      <c r="DB29" s="71" t="s">
        <v>24</v>
      </c>
      <c r="DC29" s="72">
        <v>44736.652777777781</v>
      </c>
      <c r="DD29" s="64">
        <v>9</v>
      </c>
      <c r="DE29" s="64">
        <v>11.02</v>
      </c>
      <c r="DI29" s="71" t="s">
        <v>13</v>
      </c>
      <c r="DJ29" s="72">
        <v>44759.709027777775</v>
      </c>
      <c r="DK29" s="64">
        <v>336</v>
      </c>
      <c r="DL29" s="64">
        <v>337</v>
      </c>
      <c r="DP29" s="71" t="s">
        <v>26</v>
      </c>
      <c r="DQ29" s="72">
        <v>44759.712500000001</v>
      </c>
      <c r="DR29" s="64">
        <v>14</v>
      </c>
      <c r="DS29" s="64">
        <v>15.6</v>
      </c>
      <c r="DW29" s="71" t="s">
        <v>30</v>
      </c>
      <c r="DX29" s="72">
        <v>44736.638888888891</v>
      </c>
      <c r="DY29" s="64">
        <v>97</v>
      </c>
      <c r="DZ29" s="64">
        <v>108</v>
      </c>
      <c r="EE29" s="75" t="s">
        <v>31</v>
      </c>
      <c r="EF29" s="64">
        <v>46.47</v>
      </c>
      <c r="EG29" s="64">
        <v>0.56000000000000005</v>
      </c>
      <c r="EH29" s="64">
        <v>23.48</v>
      </c>
      <c r="EI29" s="64">
        <v>6.69</v>
      </c>
      <c r="EJ29" s="64">
        <v>0.13</v>
      </c>
      <c r="EK29" s="64">
        <v>6.18</v>
      </c>
      <c r="EL29" s="64">
        <v>14.1</v>
      </c>
      <c r="EM29" s="64">
        <v>5.8999999999999997E-2</v>
      </c>
      <c r="EN29" s="64">
        <v>1.7000000000000001E-2</v>
      </c>
      <c r="EP29" s="64">
        <v>174</v>
      </c>
      <c r="EQ29" s="64">
        <v>125</v>
      </c>
      <c r="ER29" s="64">
        <v>13.6</v>
      </c>
      <c r="ES29" s="64">
        <v>11.4</v>
      </c>
      <c r="ET29" s="64">
        <v>48.5</v>
      </c>
      <c r="EU29" s="64">
        <v>2.9</v>
      </c>
      <c r="EV29" s="64">
        <v>438</v>
      </c>
      <c r="EW29" s="64">
        <v>4.5</v>
      </c>
      <c r="EX29" s="76">
        <v>11.6</v>
      </c>
    </row>
    <row r="30" spans="6:154" ht="16">
      <c r="F30" s="71" t="s">
        <v>1534</v>
      </c>
      <c r="G30" s="72">
        <v>44736.620833333334</v>
      </c>
      <c r="H30" s="64">
        <v>32.9298</v>
      </c>
      <c r="I30" s="64">
        <v>46.47</v>
      </c>
      <c r="M30" s="71" t="s">
        <v>15</v>
      </c>
      <c r="N30" s="72">
        <v>44736.62222222222</v>
      </c>
      <c r="O30" s="64">
        <v>1.1386617720674119</v>
      </c>
      <c r="P30" s="64">
        <v>1.44</v>
      </c>
      <c r="T30" s="71" t="s">
        <v>26</v>
      </c>
      <c r="U30" s="72">
        <v>44736.62777777778</v>
      </c>
      <c r="V30" s="64">
        <v>12.0237</v>
      </c>
      <c r="W30" s="64">
        <v>15.51</v>
      </c>
      <c r="AA30" s="71" t="s">
        <v>15</v>
      </c>
      <c r="AB30" s="72">
        <v>44759.70208333333</v>
      </c>
      <c r="AC30" s="64">
        <v>10.263511581355447</v>
      </c>
      <c r="AD30" s="64">
        <v>11.92</v>
      </c>
      <c r="AH30" s="71" t="s">
        <v>1534</v>
      </c>
      <c r="AI30" s="72">
        <v>44736.620833333334</v>
      </c>
      <c r="AJ30" s="64">
        <v>0.12369909356196575</v>
      </c>
      <c r="AK30" s="64">
        <v>0.13</v>
      </c>
      <c r="AO30" s="71" t="s">
        <v>25</v>
      </c>
      <c r="AP30" s="72">
        <v>44759.726388888892</v>
      </c>
      <c r="AQ30" s="64">
        <v>3.8264</v>
      </c>
      <c r="AR30" s="64">
        <v>7.85</v>
      </c>
      <c r="AV30" s="71" t="s">
        <v>25</v>
      </c>
      <c r="AW30" s="72">
        <v>44759.726388888892</v>
      </c>
      <c r="AX30" s="64">
        <v>11.253672869735553</v>
      </c>
      <c r="AY30" s="64">
        <v>11.9</v>
      </c>
      <c r="BC30" s="71" t="s">
        <v>24</v>
      </c>
      <c r="BD30" s="72">
        <v>44736.65347222222</v>
      </c>
      <c r="BE30" s="64">
        <v>0.60270000000000001</v>
      </c>
      <c r="BF30" s="64">
        <v>0.78</v>
      </c>
      <c r="BJ30" s="71" t="s">
        <v>1517</v>
      </c>
      <c r="BK30" s="72">
        <v>44734.694444444445</v>
      </c>
      <c r="BL30" s="64">
        <v>9.7616865261228231E-2</v>
      </c>
      <c r="BM30" s="64">
        <v>0.16</v>
      </c>
      <c r="BQ30" s="71" t="s">
        <v>26</v>
      </c>
      <c r="BR30" s="72">
        <v>44753.893055555556</v>
      </c>
      <c r="BS30" s="64">
        <v>205</v>
      </c>
      <c r="BT30" s="64">
        <v>320</v>
      </c>
      <c r="BY30" s="71"/>
      <c r="BZ30" s="72"/>
      <c r="CG30" s="71" t="s">
        <v>1518</v>
      </c>
      <c r="CH30" s="72">
        <v>44734.696527777778</v>
      </c>
      <c r="CI30" s="64">
        <v>105</v>
      </c>
      <c r="CJ30" s="64">
        <v>107</v>
      </c>
      <c r="CN30" s="71" t="s">
        <v>29</v>
      </c>
      <c r="CO30" s="72">
        <v>44736.656944444447</v>
      </c>
      <c r="CP30" s="64">
        <v>82</v>
      </c>
      <c r="CQ30" s="64">
        <v>68.8</v>
      </c>
      <c r="CU30" s="71" t="s">
        <v>15</v>
      </c>
      <c r="CV30" s="72">
        <v>44759.703472222223</v>
      </c>
      <c r="CW30" s="64">
        <v>82</v>
      </c>
      <c r="CX30" s="64">
        <v>100</v>
      </c>
      <c r="DB30" s="71" t="s">
        <v>24</v>
      </c>
      <c r="DC30" s="72">
        <v>44736.65347222222</v>
      </c>
      <c r="DD30" s="64">
        <v>8</v>
      </c>
      <c r="DE30" s="64">
        <v>11.02</v>
      </c>
      <c r="DI30" s="71" t="s">
        <v>13</v>
      </c>
      <c r="DJ30" s="72">
        <v>44759.707638888889</v>
      </c>
      <c r="DK30" s="64">
        <v>335</v>
      </c>
      <c r="DL30" s="64">
        <v>337</v>
      </c>
      <c r="DP30" s="71" t="s">
        <v>26</v>
      </c>
      <c r="DQ30" s="72">
        <v>44753.893055555556</v>
      </c>
      <c r="DR30" s="64">
        <v>14</v>
      </c>
      <c r="DS30" s="64">
        <v>15.6</v>
      </c>
      <c r="DW30" s="71" t="s">
        <v>30</v>
      </c>
      <c r="DX30" s="72">
        <v>44759.718055555553</v>
      </c>
      <c r="DY30" s="64">
        <v>97</v>
      </c>
      <c r="DZ30" s="64">
        <v>108</v>
      </c>
      <c r="EE30" s="75"/>
      <c r="EF30" s="64">
        <v>46.47</v>
      </c>
      <c r="EG30" s="64">
        <v>0.56000000000000005</v>
      </c>
      <c r="EH30" s="64">
        <v>23.48</v>
      </c>
      <c r="EI30" s="64">
        <v>6.69</v>
      </c>
      <c r="EJ30" s="64">
        <v>0.13</v>
      </c>
      <c r="EK30" s="64">
        <v>6.18</v>
      </c>
      <c r="EL30" s="64">
        <v>14.1</v>
      </c>
      <c r="EM30" s="64">
        <v>5.8999999999999997E-2</v>
      </c>
      <c r="EN30" s="64">
        <v>1.7000000000000001E-2</v>
      </c>
      <c r="EP30" s="64">
        <v>174</v>
      </c>
      <c r="EQ30" s="64">
        <v>125</v>
      </c>
      <c r="ER30" s="64">
        <v>13.6</v>
      </c>
      <c r="ES30" s="64">
        <v>11.4</v>
      </c>
      <c r="ET30" s="64">
        <v>48.5</v>
      </c>
      <c r="EU30" s="64">
        <v>2.9</v>
      </c>
      <c r="EV30" s="64">
        <v>438</v>
      </c>
      <c r="EW30" s="64">
        <v>4.5</v>
      </c>
      <c r="EX30" s="76">
        <v>11.6</v>
      </c>
    </row>
    <row r="31" spans="6:154" ht="16">
      <c r="F31" s="71" t="s">
        <v>28</v>
      </c>
      <c r="G31" s="72">
        <v>44759.727777777778</v>
      </c>
      <c r="H31" s="64">
        <v>38.340499999999999</v>
      </c>
      <c r="I31" s="64">
        <v>49.34</v>
      </c>
      <c r="M31" s="71" t="s">
        <v>15</v>
      </c>
      <c r="N31" s="72">
        <v>44759.703472222223</v>
      </c>
      <c r="O31" s="64">
        <v>1.1331553479058902</v>
      </c>
      <c r="P31" s="64">
        <v>1.44</v>
      </c>
      <c r="T31" s="71" t="s">
        <v>26</v>
      </c>
      <c r="U31" s="72">
        <v>44736.626388888886</v>
      </c>
      <c r="V31" s="64">
        <v>11.818899999999999</v>
      </c>
      <c r="W31" s="64">
        <v>15.51</v>
      </c>
      <c r="AA31" s="71" t="s">
        <v>15</v>
      </c>
      <c r="AB31" s="72">
        <v>44759.703472222223</v>
      </c>
      <c r="AC31" s="64">
        <v>10.295967972547897</v>
      </c>
      <c r="AD31" s="64">
        <v>11.92</v>
      </c>
      <c r="AH31" s="71" t="s">
        <v>28</v>
      </c>
      <c r="AI31" s="72">
        <v>44759.727777777778</v>
      </c>
      <c r="AJ31" s="64">
        <v>0.19600754073806262</v>
      </c>
      <c r="AK31" s="64">
        <v>0.18</v>
      </c>
      <c r="AO31" s="71" t="s">
        <v>1531</v>
      </c>
      <c r="AP31" s="72">
        <v>44734.705555555556</v>
      </c>
      <c r="AQ31" s="64">
        <v>3.6650999999999998</v>
      </c>
      <c r="AR31" s="64">
        <v>7.85</v>
      </c>
      <c r="AV31" s="71" t="s">
        <v>25</v>
      </c>
      <c r="AW31" s="72">
        <v>44759.723611111112</v>
      </c>
      <c r="AX31" s="64">
        <v>11.219252833356652</v>
      </c>
      <c r="AY31" s="64">
        <v>11.9</v>
      </c>
      <c r="BC31" s="71" t="s">
        <v>1532</v>
      </c>
      <c r="BD31" s="72">
        <v>44734.706944444442</v>
      </c>
      <c r="BE31" s="64">
        <v>0.1976</v>
      </c>
      <c r="BF31" s="64">
        <v>0.24</v>
      </c>
      <c r="BJ31" s="71" t="s">
        <v>28</v>
      </c>
      <c r="BK31" s="72">
        <v>44759.727777777778</v>
      </c>
      <c r="BL31" s="64">
        <v>9.4867094408799257E-2</v>
      </c>
      <c r="BM31" s="64">
        <v>0.16</v>
      </c>
      <c r="BQ31" s="71" t="s">
        <v>28</v>
      </c>
      <c r="BR31" s="72">
        <v>44759.730555555558</v>
      </c>
      <c r="BS31" s="64">
        <v>220</v>
      </c>
      <c r="BT31" s="64">
        <v>298</v>
      </c>
      <c r="BY31" s="99" t="s">
        <v>15</v>
      </c>
      <c r="BZ31" s="100">
        <v>44759.704861111109</v>
      </c>
      <c r="CA31" s="101">
        <v>72</v>
      </c>
      <c r="CB31" s="101">
        <v>58.1</v>
      </c>
      <c r="CG31" s="71" t="s">
        <v>1516</v>
      </c>
      <c r="CH31" s="72">
        <v>44734.692361111112</v>
      </c>
      <c r="CI31" s="64">
        <v>101</v>
      </c>
      <c r="CJ31" s="64">
        <v>107</v>
      </c>
      <c r="CN31" s="71" t="s">
        <v>29</v>
      </c>
      <c r="CO31" s="72">
        <v>44736.655555555553</v>
      </c>
      <c r="CP31" s="64">
        <v>77</v>
      </c>
      <c r="CQ31" s="64">
        <v>68.8</v>
      </c>
      <c r="CU31" s="71" t="s">
        <v>15</v>
      </c>
      <c r="CV31" s="72">
        <v>44736.625</v>
      </c>
      <c r="CW31" s="64">
        <v>80</v>
      </c>
      <c r="CX31" s="64">
        <v>100</v>
      </c>
      <c r="DB31" s="71" t="s">
        <v>30</v>
      </c>
      <c r="DC31" s="72">
        <v>44736.636805555558</v>
      </c>
      <c r="DD31" s="64">
        <v>9</v>
      </c>
      <c r="DE31" s="64">
        <v>9</v>
      </c>
      <c r="DI31" s="71" t="s">
        <v>1531</v>
      </c>
      <c r="DJ31" s="72">
        <v>44734.705555555556</v>
      </c>
      <c r="DK31" s="64">
        <v>323</v>
      </c>
      <c r="DL31" s="64">
        <v>327</v>
      </c>
      <c r="DP31" s="71" t="s">
        <v>30</v>
      </c>
      <c r="DQ31" s="72">
        <v>44736.636805555558</v>
      </c>
      <c r="DR31" s="64">
        <v>11.999999999999998</v>
      </c>
      <c r="DS31" s="64">
        <v>14</v>
      </c>
      <c r="DW31" s="71" t="s">
        <v>24</v>
      </c>
      <c r="DX31" s="72">
        <v>44736.652777777781</v>
      </c>
      <c r="DY31" s="64">
        <v>95.999999999999986</v>
      </c>
      <c r="DZ31" s="64">
        <v>83.7</v>
      </c>
      <c r="EE31" s="75"/>
      <c r="EF31" s="64">
        <v>46.47</v>
      </c>
      <c r="EG31" s="64">
        <v>0.56000000000000005</v>
      </c>
      <c r="EH31" s="64">
        <v>23.48</v>
      </c>
      <c r="EI31" s="64">
        <v>6.69</v>
      </c>
      <c r="EJ31" s="64">
        <v>0.13</v>
      </c>
      <c r="EK31" s="64">
        <v>6.18</v>
      </c>
      <c r="EL31" s="64">
        <v>14.1</v>
      </c>
      <c r="EM31" s="64">
        <v>5.8999999999999997E-2</v>
      </c>
      <c r="EN31" s="64">
        <v>1.7000000000000001E-2</v>
      </c>
      <c r="EP31" s="64">
        <v>174</v>
      </c>
      <c r="EQ31" s="64">
        <v>125</v>
      </c>
      <c r="ER31" s="64">
        <v>13.6</v>
      </c>
      <c r="ES31" s="64">
        <v>11.4</v>
      </c>
      <c r="ET31" s="64">
        <v>48.5</v>
      </c>
      <c r="EU31" s="64">
        <v>2.9</v>
      </c>
      <c r="EV31" s="64">
        <v>438</v>
      </c>
      <c r="EW31" s="64">
        <v>4.5</v>
      </c>
      <c r="EX31" s="76">
        <v>11.6</v>
      </c>
    </row>
    <row r="32" spans="6:154" ht="16">
      <c r="F32" s="71" t="s">
        <v>28</v>
      </c>
      <c r="G32" s="72">
        <v>44759.729166666664</v>
      </c>
      <c r="H32" s="64">
        <v>38.182499999999997</v>
      </c>
      <c r="I32" s="64">
        <v>49.34</v>
      </c>
      <c r="M32" s="71" t="s">
        <v>15</v>
      </c>
      <c r="N32" s="72">
        <v>44736.625</v>
      </c>
      <c r="O32" s="64">
        <v>1.1298181211413314</v>
      </c>
      <c r="P32" s="64">
        <v>1.44</v>
      </c>
      <c r="T32" s="71" t="s">
        <v>26</v>
      </c>
      <c r="U32" s="72">
        <v>44736.629166666666</v>
      </c>
      <c r="V32" s="64">
        <v>11.817399999999999</v>
      </c>
      <c r="W32" s="64">
        <v>15.51</v>
      </c>
      <c r="AA32" s="71" t="s">
        <v>15</v>
      </c>
      <c r="AB32" s="72">
        <v>44759.704861111109</v>
      </c>
      <c r="AC32" s="64">
        <v>10.226765799256505</v>
      </c>
      <c r="AD32" s="64">
        <v>11.92</v>
      </c>
      <c r="AH32" s="71" t="s">
        <v>28</v>
      </c>
      <c r="AI32" s="72">
        <v>44759.729166666664</v>
      </c>
      <c r="AJ32" s="64">
        <v>0.18890581824755315</v>
      </c>
      <c r="AK32" s="64">
        <v>0.18</v>
      </c>
      <c r="AO32" s="71" t="s">
        <v>1532</v>
      </c>
      <c r="AP32" s="72">
        <v>44734.706944444442</v>
      </c>
      <c r="AQ32" s="64">
        <v>3.1749000000000001</v>
      </c>
      <c r="AR32" s="64">
        <v>7.85</v>
      </c>
      <c r="AV32" s="71" t="s">
        <v>25</v>
      </c>
      <c r="AW32" s="72">
        <v>44759.724999999999</v>
      </c>
      <c r="AX32" s="64">
        <v>11.218972995662517</v>
      </c>
      <c r="AY32" s="64">
        <v>11.9</v>
      </c>
      <c r="BC32" s="71" t="s">
        <v>25</v>
      </c>
      <c r="BD32" s="72">
        <v>44759.723611111112</v>
      </c>
      <c r="BE32" s="64">
        <v>0.189</v>
      </c>
      <c r="BF32" s="64">
        <v>0.24</v>
      </c>
      <c r="BJ32" s="71" t="s">
        <v>1516</v>
      </c>
      <c r="BK32" s="72">
        <v>44734.692361111112</v>
      </c>
      <c r="BL32" s="64">
        <v>8.7763519706691107E-2</v>
      </c>
      <c r="BM32" s="64">
        <v>0.16</v>
      </c>
      <c r="BQ32" s="71" t="s">
        <v>1517</v>
      </c>
      <c r="BR32" s="72">
        <v>44734.694444444445</v>
      </c>
      <c r="BS32" s="64">
        <v>178</v>
      </c>
      <c r="BT32" s="64">
        <v>298</v>
      </c>
      <c r="BY32" s="99" t="s">
        <v>15</v>
      </c>
      <c r="BZ32" s="100">
        <v>44736.62222222222</v>
      </c>
      <c r="CA32" s="101">
        <v>45</v>
      </c>
      <c r="CB32" s="101">
        <v>58.1</v>
      </c>
      <c r="CG32" s="71" t="s">
        <v>28</v>
      </c>
      <c r="CH32" s="72">
        <v>44759.730555555558</v>
      </c>
      <c r="CI32" s="64">
        <v>100</v>
      </c>
      <c r="CJ32" s="64">
        <v>107</v>
      </c>
      <c r="CN32" s="71" t="s">
        <v>29</v>
      </c>
      <c r="CO32" s="72">
        <v>44736.658333333333</v>
      </c>
      <c r="CP32" s="64">
        <v>72</v>
      </c>
      <c r="CQ32" s="64">
        <v>68.8</v>
      </c>
      <c r="CU32" s="71" t="s">
        <v>15</v>
      </c>
      <c r="CV32" s="72">
        <v>44736.623611111114</v>
      </c>
      <c r="CW32" s="64">
        <v>76</v>
      </c>
      <c r="CX32" s="64">
        <v>100</v>
      </c>
      <c r="DB32" s="71" t="s">
        <v>30</v>
      </c>
      <c r="DC32" s="72">
        <v>44736.637499999997</v>
      </c>
      <c r="DD32" s="64">
        <v>9</v>
      </c>
      <c r="DE32" s="64">
        <v>9</v>
      </c>
      <c r="DI32" s="71" t="s">
        <v>1532</v>
      </c>
      <c r="DJ32" s="72">
        <v>44734.706944444442</v>
      </c>
      <c r="DK32" s="64">
        <v>323</v>
      </c>
      <c r="DL32" s="64">
        <v>327</v>
      </c>
      <c r="DP32" s="71" t="s">
        <v>30</v>
      </c>
      <c r="DQ32" s="72">
        <v>44736.637499999997</v>
      </c>
      <c r="DR32" s="64">
        <v>11.999999999999998</v>
      </c>
      <c r="DS32" s="64">
        <v>14</v>
      </c>
      <c r="DW32" s="71" t="s">
        <v>24</v>
      </c>
      <c r="DX32" s="72">
        <v>44736.65347222222</v>
      </c>
      <c r="DY32" s="64">
        <v>94</v>
      </c>
      <c r="DZ32" s="64">
        <v>83.7</v>
      </c>
      <c r="EE32" s="75" t="s">
        <v>28</v>
      </c>
      <c r="EF32" s="64">
        <v>49.34</v>
      </c>
      <c r="EG32" s="64">
        <v>1.75</v>
      </c>
      <c r="EH32" s="64">
        <v>15.49</v>
      </c>
      <c r="EI32" s="64">
        <v>10.85</v>
      </c>
      <c r="EJ32" s="64">
        <v>0.18</v>
      </c>
      <c r="EK32" s="64">
        <v>7.51</v>
      </c>
      <c r="EL32" s="64">
        <v>11.16</v>
      </c>
      <c r="EM32" s="64">
        <v>0.17</v>
      </c>
      <c r="EN32" s="64">
        <v>0.16</v>
      </c>
      <c r="EP32" s="64">
        <v>298</v>
      </c>
      <c r="EQ32" s="64">
        <v>234</v>
      </c>
      <c r="ER32" s="64">
        <v>107</v>
      </c>
      <c r="ES32" s="64">
        <v>64</v>
      </c>
      <c r="ET32" s="64">
        <v>86</v>
      </c>
      <c r="EU32" s="64">
        <v>1</v>
      </c>
      <c r="EV32" s="64">
        <v>130</v>
      </c>
      <c r="EW32" s="64">
        <v>44</v>
      </c>
      <c r="EX32" s="76">
        <v>133</v>
      </c>
    </row>
    <row r="33" spans="6:154" ht="16">
      <c r="F33" s="71" t="s">
        <v>28</v>
      </c>
      <c r="G33" s="72">
        <v>44759.730555555558</v>
      </c>
      <c r="H33" s="64">
        <v>38.492899999999999</v>
      </c>
      <c r="I33" s="64">
        <v>49.34</v>
      </c>
      <c r="M33" s="71" t="s">
        <v>15</v>
      </c>
      <c r="N33" s="72">
        <v>44736.623611111114</v>
      </c>
      <c r="O33" s="64">
        <v>1.1288169531119638</v>
      </c>
      <c r="P33" s="64">
        <v>1.44</v>
      </c>
      <c r="T33" s="71" t="s">
        <v>26</v>
      </c>
      <c r="U33" s="72">
        <v>44753.893055555556</v>
      </c>
      <c r="V33" s="64">
        <v>11.3706</v>
      </c>
      <c r="W33" s="64">
        <v>15.51</v>
      </c>
      <c r="AA33" s="71" t="s">
        <v>26</v>
      </c>
      <c r="AB33" s="72">
        <v>44736.626388888886</v>
      </c>
      <c r="AC33" s="64">
        <v>10.396911638547326</v>
      </c>
      <c r="AD33" s="64">
        <v>11.4</v>
      </c>
      <c r="AH33" s="71" t="s">
        <v>28</v>
      </c>
      <c r="AI33" s="72">
        <v>44759.730555555558</v>
      </c>
      <c r="AJ33" s="64">
        <v>0.19355421842315937</v>
      </c>
      <c r="AK33" s="64">
        <v>0.18</v>
      </c>
      <c r="AO33" s="71" t="s">
        <v>28</v>
      </c>
      <c r="AP33" s="72">
        <v>44759.729166666664</v>
      </c>
      <c r="AQ33" s="64">
        <v>3.8491</v>
      </c>
      <c r="AR33" s="64">
        <v>7.51</v>
      </c>
      <c r="AV33" s="71" t="s">
        <v>1527</v>
      </c>
      <c r="AW33" s="72">
        <v>44734.702777777777</v>
      </c>
      <c r="AX33" s="64">
        <v>10.595494613124389</v>
      </c>
      <c r="AY33" s="64">
        <v>11.38</v>
      </c>
      <c r="BC33" s="71" t="s">
        <v>1531</v>
      </c>
      <c r="BD33" s="72">
        <v>44734.705555555556</v>
      </c>
      <c r="BE33" s="64">
        <v>0.187</v>
      </c>
      <c r="BF33" s="64">
        <v>0.24</v>
      </c>
      <c r="BJ33" s="71" t="s">
        <v>28</v>
      </c>
      <c r="BK33" s="72">
        <v>44759.729166666664</v>
      </c>
      <c r="BL33" s="64">
        <v>7.5160403299725023E-2</v>
      </c>
      <c r="BM33" s="64">
        <v>0.16</v>
      </c>
      <c r="BQ33" s="71" t="s">
        <v>1516</v>
      </c>
      <c r="BR33" s="72">
        <v>44734.692361111112</v>
      </c>
      <c r="BS33" s="64">
        <v>161</v>
      </c>
      <c r="BT33" s="64">
        <v>298</v>
      </c>
      <c r="BY33" s="99" t="s">
        <v>15</v>
      </c>
      <c r="BZ33" s="100">
        <v>44736.623611111114</v>
      </c>
      <c r="CA33" s="101">
        <v>38</v>
      </c>
      <c r="CB33" s="101">
        <v>58.1</v>
      </c>
      <c r="CG33" s="71" t="s">
        <v>15</v>
      </c>
      <c r="CH33" s="72">
        <v>44759.70208333333</v>
      </c>
      <c r="CI33" s="64">
        <v>43</v>
      </c>
      <c r="CJ33" s="64">
        <v>36.1</v>
      </c>
      <c r="CN33" s="71" t="s">
        <v>28</v>
      </c>
      <c r="CO33" s="72">
        <v>44759.727777777778</v>
      </c>
      <c r="CP33" s="64">
        <v>68</v>
      </c>
      <c r="CQ33" s="64">
        <v>64</v>
      </c>
      <c r="CU33" s="71" t="s">
        <v>24</v>
      </c>
      <c r="CV33" s="72">
        <v>44736.652777777781</v>
      </c>
      <c r="CW33" s="64">
        <v>80</v>
      </c>
      <c r="CX33" s="64">
        <v>88.3</v>
      </c>
      <c r="DB33" s="71" t="s">
        <v>30</v>
      </c>
      <c r="DC33" s="72">
        <v>44736.638888888891</v>
      </c>
      <c r="DD33" s="64">
        <v>8</v>
      </c>
      <c r="DE33" s="64">
        <v>9</v>
      </c>
      <c r="DI33" s="71" t="s">
        <v>25</v>
      </c>
      <c r="DJ33" s="72">
        <v>44759.724999999999</v>
      </c>
      <c r="DK33" s="64">
        <v>322</v>
      </c>
      <c r="DL33" s="64">
        <v>327</v>
      </c>
      <c r="DP33" s="71" t="s">
        <v>30</v>
      </c>
      <c r="DQ33" s="72">
        <v>44759.718055555553</v>
      </c>
      <c r="DR33" s="64">
        <v>11.999999999999998</v>
      </c>
      <c r="DS33" s="64">
        <v>14</v>
      </c>
      <c r="DW33" s="71" t="s">
        <v>15</v>
      </c>
      <c r="DX33" s="72">
        <v>44736.625</v>
      </c>
      <c r="DY33" s="64">
        <v>94</v>
      </c>
      <c r="DZ33" s="64">
        <v>97.8</v>
      </c>
      <c r="EE33" s="75"/>
      <c r="EF33" s="64">
        <v>49.34</v>
      </c>
      <c r="EG33" s="64">
        <v>1.75</v>
      </c>
      <c r="EH33" s="64">
        <v>15.49</v>
      </c>
      <c r="EI33" s="64">
        <v>10.85</v>
      </c>
      <c r="EJ33" s="64">
        <v>0.18</v>
      </c>
      <c r="EK33" s="64">
        <v>7.51</v>
      </c>
      <c r="EL33" s="64">
        <v>11.16</v>
      </c>
      <c r="EM33" s="64">
        <v>0.17</v>
      </c>
      <c r="EN33" s="64">
        <v>0.16</v>
      </c>
      <c r="EP33" s="64">
        <v>298</v>
      </c>
      <c r="EQ33" s="64">
        <v>234</v>
      </c>
      <c r="ER33" s="64">
        <v>107</v>
      </c>
      <c r="ES33" s="64">
        <v>64</v>
      </c>
      <c r="ET33" s="64">
        <v>86</v>
      </c>
      <c r="EU33" s="64">
        <v>1</v>
      </c>
      <c r="EV33" s="64">
        <v>130</v>
      </c>
      <c r="EW33" s="64">
        <v>44</v>
      </c>
      <c r="EX33" s="76">
        <v>133</v>
      </c>
    </row>
    <row r="34" spans="6:154" ht="16">
      <c r="F34" s="71" t="s">
        <v>1516</v>
      </c>
      <c r="G34" s="72">
        <v>44734.692361111112</v>
      </c>
      <c r="H34" s="64">
        <v>37.414000000000001</v>
      </c>
      <c r="I34" s="64">
        <v>49.34</v>
      </c>
      <c r="M34" s="71" t="s">
        <v>15</v>
      </c>
      <c r="N34" s="72">
        <v>44759.70208333333</v>
      </c>
      <c r="O34" s="64">
        <v>1.1283163690972802</v>
      </c>
      <c r="P34" s="64">
        <v>1.44</v>
      </c>
      <c r="T34" s="71" t="s">
        <v>28</v>
      </c>
      <c r="U34" s="72">
        <v>44759.730555555558</v>
      </c>
      <c r="V34" s="64">
        <v>10.119899999999999</v>
      </c>
      <c r="W34" s="64">
        <v>15.49</v>
      </c>
      <c r="AA34" s="71" t="s">
        <v>26</v>
      </c>
      <c r="AB34" s="72">
        <v>44736.62777777778</v>
      </c>
      <c r="AC34" s="64">
        <v>10.337861023734629</v>
      </c>
      <c r="AD34" s="64">
        <v>11.4</v>
      </c>
      <c r="AH34" s="71" t="s">
        <v>1516</v>
      </c>
      <c r="AI34" s="72">
        <v>44734.692361111112</v>
      </c>
      <c r="AJ34" s="64">
        <v>0.189551429383054</v>
      </c>
      <c r="AK34" s="64">
        <v>0.18</v>
      </c>
      <c r="AO34" s="71" t="s">
        <v>1516</v>
      </c>
      <c r="AP34" s="72">
        <v>44734.692361111112</v>
      </c>
      <c r="AQ34" s="64">
        <v>3.4691000000000001</v>
      </c>
      <c r="AR34" s="64">
        <v>7.51</v>
      </c>
      <c r="AV34" s="71" t="s">
        <v>1525</v>
      </c>
      <c r="AW34" s="72">
        <v>44734.699305555558</v>
      </c>
      <c r="AX34" s="64">
        <v>10.583881348817686</v>
      </c>
      <c r="AY34" s="64">
        <v>11.38</v>
      </c>
      <c r="BC34" s="71" t="s">
        <v>25</v>
      </c>
      <c r="BD34" s="72">
        <v>44759.724999999999</v>
      </c>
      <c r="BE34" s="64">
        <v>0.18609999999999999</v>
      </c>
      <c r="BF34" s="64">
        <v>0.24</v>
      </c>
      <c r="BJ34" s="71" t="s">
        <v>24</v>
      </c>
      <c r="BK34" s="72">
        <v>44736.651388888888</v>
      </c>
      <c r="BL34" s="64">
        <v>8.0430797433547196E-2</v>
      </c>
      <c r="BM34" s="64">
        <v>0.1595</v>
      </c>
      <c r="BQ34" s="71" t="s">
        <v>28</v>
      </c>
      <c r="BR34" s="72">
        <v>44759.727777777778</v>
      </c>
      <c r="BS34" s="64">
        <v>155</v>
      </c>
      <c r="BT34" s="64">
        <v>298</v>
      </c>
      <c r="BY34" s="99" t="s">
        <v>15</v>
      </c>
      <c r="BZ34" s="100">
        <v>44736.625</v>
      </c>
      <c r="CA34" s="101"/>
      <c r="CB34" s="101">
        <v>58.1</v>
      </c>
      <c r="CG34" s="71" t="s">
        <v>15</v>
      </c>
      <c r="CH34" s="72">
        <v>44736.623611111114</v>
      </c>
      <c r="CI34" s="64">
        <v>42</v>
      </c>
      <c r="CJ34" s="64">
        <v>36.1</v>
      </c>
      <c r="CN34" s="71" t="s">
        <v>28</v>
      </c>
      <c r="CO34" s="72">
        <v>44759.729166666664</v>
      </c>
      <c r="CP34" s="64">
        <v>65</v>
      </c>
      <c r="CQ34" s="64">
        <v>64</v>
      </c>
      <c r="CU34" s="71" t="s">
        <v>24</v>
      </c>
      <c r="CV34" s="72">
        <v>44736.65347222222</v>
      </c>
      <c r="CW34" s="64">
        <v>74</v>
      </c>
      <c r="CX34" s="64">
        <v>88.3</v>
      </c>
      <c r="DB34" s="71" t="s">
        <v>30</v>
      </c>
      <c r="DC34" s="72">
        <v>44759.716666666667</v>
      </c>
      <c r="DD34" s="64">
        <v>8</v>
      </c>
      <c r="DE34" s="64">
        <v>9</v>
      </c>
      <c r="DI34" s="71" t="s">
        <v>1533</v>
      </c>
      <c r="DJ34" s="72">
        <v>44734.708333333336</v>
      </c>
      <c r="DK34" s="64">
        <v>318</v>
      </c>
      <c r="DL34" s="64">
        <v>327</v>
      </c>
      <c r="DP34" s="71" t="s">
        <v>30</v>
      </c>
      <c r="DQ34" s="72">
        <v>44736.638888888891</v>
      </c>
      <c r="DR34" s="64">
        <v>11</v>
      </c>
      <c r="DS34" s="64">
        <v>14</v>
      </c>
      <c r="DW34" s="71" t="s">
        <v>30</v>
      </c>
      <c r="DX34" s="72">
        <v>44759.716666666667</v>
      </c>
      <c r="DY34" s="64">
        <v>94</v>
      </c>
      <c r="DZ34" s="64">
        <v>108</v>
      </c>
      <c r="EE34" s="75"/>
      <c r="EF34" s="64">
        <v>49.34</v>
      </c>
      <c r="EG34" s="64">
        <v>1.75</v>
      </c>
      <c r="EH34" s="64">
        <v>15.49</v>
      </c>
      <c r="EI34" s="64">
        <v>10.85</v>
      </c>
      <c r="EJ34" s="64">
        <v>0.18</v>
      </c>
      <c r="EK34" s="64">
        <v>7.51</v>
      </c>
      <c r="EL34" s="64">
        <v>11.16</v>
      </c>
      <c r="EM34" s="64">
        <v>0.17</v>
      </c>
      <c r="EN34" s="64">
        <v>0.16</v>
      </c>
      <c r="EP34" s="64">
        <v>298</v>
      </c>
      <c r="EQ34" s="64">
        <v>234</v>
      </c>
      <c r="ER34" s="64">
        <v>107</v>
      </c>
      <c r="ES34" s="64">
        <v>64</v>
      </c>
      <c r="ET34" s="64">
        <v>86</v>
      </c>
      <c r="EU34" s="64">
        <v>1</v>
      </c>
      <c r="EV34" s="64">
        <v>130</v>
      </c>
      <c r="EW34" s="64">
        <v>44</v>
      </c>
      <c r="EX34" s="76">
        <v>133</v>
      </c>
    </row>
    <row r="35" spans="6:154" ht="16">
      <c r="F35" s="71" t="s">
        <v>1517</v>
      </c>
      <c r="G35" s="72">
        <v>44734.694444444445</v>
      </c>
      <c r="H35" s="64">
        <v>37.590499999999999</v>
      </c>
      <c r="I35" s="64">
        <v>49.34</v>
      </c>
      <c r="M35" s="71" t="s">
        <v>15</v>
      </c>
      <c r="N35" s="72">
        <v>44759.704861111109</v>
      </c>
      <c r="O35" s="64">
        <v>1.1271483397296844</v>
      </c>
      <c r="P35" s="64">
        <v>1.44</v>
      </c>
      <c r="T35" s="71" t="s">
        <v>28</v>
      </c>
      <c r="U35" s="72">
        <v>44759.729166666664</v>
      </c>
      <c r="V35" s="64">
        <v>10.081</v>
      </c>
      <c r="W35" s="64">
        <v>15.49</v>
      </c>
      <c r="AA35" s="71" t="s">
        <v>26</v>
      </c>
      <c r="AB35" s="72">
        <v>44736.629166666666</v>
      </c>
      <c r="AC35" s="64">
        <v>10.416642836717186</v>
      </c>
      <c r="AD35" s="64">
        <v>11.4</v>
      </c>
      <c r="AH35" s="71" t="s">
        <v>1517</v>
      </c>
      <c r="AI35" s="72">
        <v>44734.694444444445</v>
      </c>
      <c r="AJ35" s="64">
        <v>0.19006791829145467</v>
      </c>
      <c r="AK35" s="64">
        <v>0.18</v>
      </c>
      <c r="AO35" s="71" t="s">
        <v>1518</v>
      </c>
      <c r="AP35" s="72">
        <v>44734.696527777778</v>
      </c>
      <c r="AQ35" s="64">
        <v>3.3001999999999998</v>
      </c>
      <c r="AR35" s="64">
        <v>7.51</v>
      </c>
      <c r="AV35" s="71" t="s">
        <v>1526</v>
      </c>
      <c r="AW35" s="72">
        <v>44734.700694444444</v>
      </c>
      <c r="AX35" s="64">
        <v>10.546662935497412</v>
      </c>
      <c r="AY35" s="64">
        <v>11.38</v>
      </c>
      <c r="BC35" s="71" t="s">
        <v>1533</v>
      </c>
      <c r="BD35" s="72">
        <v>44734.708333333336</v>
      </c>
      <c r="BE35" s="64">
        <v>0.1842</v>
      </c>
      <c r="BF35" s="64">
        <v>0.24</v>
      </c>
      <c r="BJ35" s="71" t="s">
        <v>24</v>
      </c>
      <c r="BK35" s="72">
        <v>44736.65347222222</v>
      </c>
      <c r="BL35" s="64">
        <v>7.3098075160403286E-2</v>
      </c>
      <c r="BM35" s="64">
        <v>0.1595</v>
      </c>
      <c r="BQ35" s="71" t="s">
        <v>28</v>
      </c>
      <c r="BR35" s="72">
        <v>44759.729166666664</v>
      </c>
      <c r="BS35" s="64">
        <v>140</v>
      </c>
      <c r="BT35" s="64">
        <v>298</v>
      </c>
      <c r="BY35" s="99" t="s">
        <v>15</v>
      </c>
      <c r="BZ35" s="100">
        <v>44759.70208333333</v>
      </c>
      <c r="CA35" s="101"/>
      <c r="CB35" s="101">
        <v>58.1</v>
      </c>
      <c r="CG35" s="71" t="s">
        <v>15</v>
      </c>
      <c r="CH35" s="72">
        <v>44759.703472222223</v>
      </c>
      <c r="CI35" s="64">
        <v>42</v>
      </c>
      <c r="CJ35" s="64">
        <v>36.1</v>
      </c>
      <c r="CN35" s="71" t="s">
        <v>28</v>
      </c>
      <c r="CO35" s="72">
        <v>44759.730555555558</v>
      </c>
      <c r="CP35" s="64">
        <v>61.000000000000007</v>
      </c>
      <c r="CQ35" s="64">
        <v>64</v>
      </c>
      <c r="CU35" s="71" t="s">
        <v>24</v>
      </c>
      <c r="CV35" s="72">
        <v>44736.651388888888</v>
      </c>
      <c r="CW35" s="64">
        <v>73</v>
      </c>
      <c r="CX35" s="64">
        <v>88.3</v>
      </c>
      <c r="DB35" s="71" t="s">
        <v>30</v>
      </c>
      <c r="DC35" s="72">
        <v>44759.715277777781</v>
      </c>
      <c r="DD35" s="64">
        <v>7</v>
      </c>
      <c r="DE35" s="64">
        <v>9</v>
      </c>
      <c r="DI35" s="71" t="s">
        <v>25</v>
      </c>
      <c r="DJ35" s="72">
        <v>44759.723611111112</v>
      </c>
      <c r="DK35" s="64">
        <v>317</v>
      </c>
      <c r="DL35" s="64">
        <v>327</v>
      </c>
      <c r="DP35" s="71" t="s">
        <v>30</v>
      </c>
      <c r="DQ35" s="72">
        <v>44759.715277777781</v>
      </c>
      <c r="DR35" s="64">
        <v>11</v>
      </c>
      <c r="DS35" s="64">
        <v>14</v>
      </c>
      <c r="DW35" s="71" t="s">
        <v>30</v>
      </c>
      <c r="DX35" s="72">
        <v>44736.636805555558</v>
      </c>
      <c r="DY35" s="64">
        <v>92.999999999999986</v>
      </c>
      <c r="DZ35" s="64">
        <v>108</v>
      </c>
      <c r="EE35" s="75"/>
      <c r="EF35" s="64">
        <v>49.34</v>
      </c>
      <c r="EG35" s="64">
        <v>1.75</v>
      </c>
      <c r="EH35" s="64">
        <v>15.49</v>
      </c>
      <c r="EI35" s="64">
        <v>10.85</v>
      </c>
      <c r="EJ35" s="64">
        <v>0.18</v>
      </c>
      <c r="EK35" s="64">
        <v>7.51</v>
      </c>
      <c r="EL35" s="64">
        <v>11.16</v>
      </c>
      <c r="EM35" s="64">
        <v>0.17</v>
      </c>
      <c r="EN35" s="64">
        <v>0.16</v>
      </c>
      <c r="EP35" s="64">
        <v>298</v>
      </c>
      <c r="EQ35" s="64">
        <v>234</v>
      </c>
      <c r="ER35" s="64">
        <v>107</v>
      </c>
      <c r="ES35" s="64">
        <v>64</v>
      </c>
      <c r="ET35" s="64">
        <v>86</v>
      </c>
      <c r="EU35" s="64">
        <v>1</v>
      </c>
      <c r="EV35" s="64">
        <v>130</v>
      </c>
      <c r="EW35" s="64">
        <v>44</v>
      </c>
      <c r="EX35" s="76">
        <v>133</v>
      </c>
    </row>
    <row r="36" spans="6:154" ht="16">
      <c r="F36" s="71" t="s">
        <v>1518</v>
      </c>
      <c r="G36" s="72">
        <v>44734.696527777778</v>
      </c>
      <c r="H36" s="64">
        <v>37.6462</v>
      </c>
      <c r="I36" s="64">
        <v>49.34</v>
      </c>
      <c r="M36" s="71" t="s">
        <v>16</v>
      </c>
      <c r="N36" s="72">
        <v>44759.722222222219</v>
      </c>
      <c r="O36" s="64">
        <v>0.96062072417820776</v>
      </c>
      <c r="P36" s="64">
        <v>1.05</v>
      </c>
      <c r="T36" s="71" t="s">
        <v>1518</v>
      </c>
      <c r="U36" s="72">
        <v>44734.696527777778</v>
      </c>
      <c r="V36" s="64">
        <v>9.8778000000000006</v>
      </c>
      <c r="W36" s="64">
        <v>15.49</v>
      </c>
      <c r="AA36" s="71" t="s">
        <v>26</v>
      </c>
      <c r="AB36" s="72">
        <v>44759.711111111108</v>
      </c>
      <c r="AC36" s="64">
        <v>10.521018015441806</v>
      </c>
      <c r="AD36" s="64">
        <v>11.4</v>
      </c>
      <c r="AH36" s="71" t="s">
        <v>1518</v>
      </c>
      <c r="AI36" s="72">
        <v>44734.696527777778</v>
      </c>
      <c r="AJ36" s="64">
        <v>0.18774371820365157</v>
      </c>
      <c r="AK36" s="64">
        <v>0.18</v>
      </c>
      <c r="AO36" s="71" t="s">
        <v>28</v>
      </c>
      <c r="AP36" s="72">
        <v>44759.730555555558</v>
      </c>
      <c r="AQ36" s="64">
        <v>3.2664</v>
      </c>
      <c r="AR36" s="64">
        <v>7.51</v>
      </c>
      <c r="AV36" s="71" t="s">
        <v>28</v>
      </c>
      <c r="AW36" s="72">
        <v>44759.727777777778</v>
      </c>
      <c r="AX36" s="64">
        <v>10.384636910591857</v>
      </c>
      <c r="AY36" s="64">
        <v>11.16</v>
      </c>
      <c r="BC36" s="71" t="s">
        <v>25</v>
      </c>
      <c r="BD36" s="72">
        <v>44759.726388888892</v>
      </c>
      <c r="BE36" s="64">
        <v>0.1807</v>
      </c>
      <c r="BF36" s="64">
        <v>0.24</v>
      </c>
      <c r="BJ36" s="71" t="s">
        <v>24</v>
      </c>
      <c r="BK36" s="72">
        <v>44736.652777777781</v>
      </c>
      <c r="BL36" s="64">
        <v>6.9431714023831345E-2</v>
      </c>
      <c r="BM36" s="64">
        <v>0.1595</v>
      </c>
      <c r="BQ36" s="71" t="s">
        <v>1518</v>
      </c>
      <c r="BR36" s="72">
        <v>44734.696527777778</v>
      </c>
      <c r="BS36" s="64">
        <v>111</v>
      </c>
      <c r="BT36" s="64">
        <v>298</v>
      </c>
      <c r="BY36" s="99" t="s">
        <v>15</v>
      </c>
      <c r="BZ36" s="100">
        <v>44759.703472222223</v>
      </c>
      <c r="CA36" s="101"/>
      <c r="CB36" s="101">
        <v>58.1</v>
      </c>
      <c r="CG36" s="71" t="s">
        <v>15</v>
      </c>
      <c r="CH36" s="72">
        <v>44759.704861111109</v>
      </c>
      <c r="CI36" s="64">
        <v>39</v>
      </c>
      <c r="CJ36" s="64">
        <v>36.1</v>
      </c>
      <c r="CN36" s="71" t="s">
        <v>1517</v>
      </c>
      <c r="CO36" s="72">
        <v>44734.694444444445</v>
      </c>
      <c r="CP36" s="64">
        <v>60</v>
      </c>
      <c r="CQ36" s="64">
        <v>64</v>
      </c>
      <c r="CU36" s="71" t="s">
        <v>16</v>
      </c>
      <c r="CV36" s="72">
        <v>44759.719444444447</v>
      </c>
      <c r="CW36" s="64">
        <v>79.000000000000014</v>
      </c>
      <c r="CX36" s="64">
        <v>86.8</v>
      </c>
      <c r="DB36" s="71" t="s">
        <v>30</v>
      </c>
      <c r="DC36" s="72">
        <v>44759.718055555553</v>
      </c>
      <c r="DD36" s="64">
        <v>7</v>
      </c>
      <c r="DE36" s="64">
        <v>9</v>
      </c>
      <c r="DI36" s="71" t="s">
        <v>25</v>
      </c>
      <c r="DJ36" s="72">
        <v>44759.726388888892</v>
      </c>
      <c r="DK36" s="64">
        <v>317</v>
      </c>
      <c r="DL36" s="64">
        <v>327</v>
      </c>
      <c r="DP36" s="71" t="s">
        <v>30</v>
      </c>
      <c r="DQ36" s="72">
        <v>44759.716666666667</v>
      </c>
      <c r="DR36" s="64">
        <v>10</v>
      </c>
      <c r="DS36" s="64">
        <v>14</v>
      </c>
      <c r="DW36" s="71" t="s">
        <v>30</v>
      </c>
      <c r="DX36" s="72">
        <v>44736.637499999997</v>
      </c>
      <c r="DY36" s="64">
        <v>92</v>
      </c>
      <c r="DZ36" s="64">
        <v>108</v>
      </c>
      <c r="EE36" s="75"/>
      <c r="EF36" s="64">
        <v>49.34</v>
      </c>
      <c r="EG36" s="64">
        <v>1.75</v>
      </c>
      <c r="EH36" s="64">
        <v>15.49</v>
      </c>
      <c r="EI36" s="64">
        <v>10.85</v>
      </c>
      <c r="EJ36" s="64">
        <v>0.18</v>
      </c>
      <c r="EK36" s="64">
        <v>7.51</v>
      </c>
      <c r="EL36" s="64">
        <v>11.16</v>
      </c>
      <c r="EM36" s="64">
        <v>0.17</v>
      </c>
      <c r="EN36" s="64">
        <v>0.16</v>
      </c>
      <c r="EP36" s="64">
        <v>298</v>
      </c>
      <c r="EQ36" s="64">
        <v>234</v>
      </c>
      <c r="ER36" s="64">
        <v>107</v>
      </c>
      <c r="ES36" s="64">
        <v>64</v>
      </c>
      <c r="ET36" s="64">
        <v>86</v>
      </c>
      <c r="EU36" s="64">
        <v>1</v>
      </c>
      <c r="EV36" s="64">
        <v>130</v>
      </c>
      <c r="EW36" s="64">
        <v>44</v>
      </c>
      <c r="EX36" s="76">
        <v>133</v>
      </c>
    </row>
    <row r="37" spans="6:154" ht="16">
      <c r="F37" s="71" t="s">
        <v>1525</v>
      </c>
      <c r="G37" s="72">
        <v>44734.699305555558</v>
      </c>
      <c r="H37" s="64">
        <v>34.366500000000002</v>
      </c>
      <c r="I37" s="64">
        <v>47.1</v>
      </c>
      <c r="M37" s="71" t="s">
        <v>16</v>
      </c>
      <c r="N37" s="72">
        <v>44759.719444444447</v>
      </c>
      <c r="O37" s="64">
        <v>0.95494743867845822</v>
      </c>
      <c r="P37" s="64">
        <v>1.05</v>
      </c>
      <c r="T37" s="71" t="s">
        <v>28</v>
      </c>
      <c r="U37" s="72">
        <v>44759.727777777778</v>
      </c>
      <c r="V37" s="64">
        <v>9.8744999999999994</v>
      </c>
      <c r="W37" s="64">
        <v>15.49</v>
      </c>
      <c r="AA37" s="71" t="s">
        <v>26</v>
      </c>
      <c r="AB37" s="72">
        <v>44759.712500000001</v>
      </c>
      <c r="AC37" s="64">
        <v>10.524878467257651</v>
      </c>
      <c r="AD37" s="64">
        <v>11.4</v>
      </c>
      <c r="AH37" s="71" t="s">
        <v>1525</v>
      </c>
      <c r="AI37" s="72">
        <v>44734.699305555558</v>
      </c>
      <c r="AJ37" s="64">
        <v>0.14810319448389844</v>
      </c>
      <c r="AK37" s="64">
        <v>0.15</v>
      </c>
      <c r="AO37" s="71" t="s">
        <v>28</v>
      </c>
      <c r="AP37" s="72">
        <v>44759.727777777778</v>
      </c>
      <c r="AQ37" s="64">
        <v>2.9998</v>
      </c>
      <c r="AR37" s="64">
        <v>7.51</v>
      </c>
      <c r="AV37" s="71" t="s">
        <v>28</v>
      </c>
      <c r="AW37" s="72">
        <v>44759.730555555558</v>
      </c>
      <c r="AX37" s="64">
        <v>10.319434727857843</v>
      </c>
      <c r="AY37" s="64">
        <v>11.16</v>
      </c>
      <c r="BC37" s="71" t="s">
        <v>1525</v>
      </c>
      <c r="BD37" s="72">
        <v>44734.699305555558</v>
      </c>
      <c r="BE37" s="64">
        <v>0.20100000000000001</v>
      </c>
      <c r="BF37" s="64">
        <v>0.23</v>
      </c>
      <c r="BJ37" s="71" t="s">
        <v>30</v>
      </c>
      <c r="BK37" s="72">
        <v>44736.636805555558</v>
      </c>
      <c r="BL37" s="64">
        <v>8.5013748854262147E-2</v>
      </c>
      <c r="BM37" s="64">
        <v>0.08</v>
      </c>
      <c r="BQ37" s="71"/>
      <c r="BR37" s="72"/>
      <c r="BY37" s="99" t="s">
        <v>1531</v>
      </c>
      <c r="BZ37" s="100">
        <v>44734.705555555556</v>
      </c>
      <c r="CA37" s="101">
        <v>77</v>
      </c>
      <c r="CB37" s="101">
        <v>57.8</v>
      </c>
      <c r="CG37" s="71" t="s">
        <v>15</v>
      </c>
      <c r="CH37" s="72">
        <v>44736.62222222222</v>
      </c>
      <c r="CI37" s="64">
        <v>32</v>
      </c>
      <c r="CJ37" s="64">
        <v>36.1</v>
      </c>
      <c r="CN37" s="71" t="s">
        <v>1518</v>
      </c>
      <c r="CO37" s="72">
        <v>44734.696527777778</v>
      </c>
      <c r="CP37" s="64">
        <v>59</v>
      </c>
      <c r="CQ37" s="64">
        <v>64</v>
      </c>
      <c r="CU37" s="71" t="s">
        <v>1515</v>
      </c>
      <c r="CV37" s="72">
        <v>44734.716666666667</v>
      </c>
      <c r="CW37" s="64">
        <v>76</v>
      </c>
      <c r="CX37" s="64">
        <v>86.8</v>
      </c>
      <c r="DB37" s="71" t="s">
        <v>1532</v>
      </c>
      <c r="DC37" s="72">
        <v>44734.706944444442</v>
      </c>
      <c r="DD37" s="64">
        <v>7</v>
      </c>
      <c r="DE37" s="64">
        <v>6.87</v>
      </c>
      <c r="DI37" s="71" t="s">
        <v>30</v>
      </c>
      <c r="DJ37" s="72">
        <v>44736.637499999997</v>
      </c>
      <c r="DK37" s="64">
        <v>263</v>
      </c>
      <c r="DL37" s="64">
        <v>266</v>
      </c>
      <c r="DP37" s="71" t="s">
        <v>1533</v>
      </c>
      <c r="DQ37" s="72">
        <v>44734.708333333336</v>
      </c>
      <c r="DR37" s="64">
        <v>10</v>
      </c>
      <c r="DS37" s="64">
        <v>10.4</v>
      </c>
      <c r="DW37" s="71" t="s">
        <v>1527</v>
      </c>
      <c r="DX37" s="72">
        <v>44734.702777777777</v>
      </c>
      <c r="DY37" s="64">
        <v>46</v>
      </c>
      <c r="DZ37" s="64">
        <v>38.5</v>
      </c>
      <c r="EE37" s="75"/>
      <c r="EF37" s="64">
        <v>49.34</v>
      </c>
      <c r="EG37" s="64">
        <v>1.75</v>
      </c>
      <c r="EH37" s="64">
        <v>15.49</v>
      </c>
      <c r="EI37" s="64">
        <v>10.85</v>
      </c>
      <c r="EJ37" s="64">
        <v>0.18</v>
      </c>
      <c r="EK37" s="64">
        <v>7.51</v>
      </c>
      <c r="EL37" s="64">
        <v>11.16</v>
      </c>
      <c r="EM37" s="64">
        <v>0.17</v>
      </c>
      <c r="EN37" s="64">
        <v>0.16</v>
      </c>
      <c r="EP37" s="64">
        <v>298</v>
      </c>
      <c r="EQ37" s="64">
        <v>234</v>
      </c>
      <c r="ER37" s="64">
        <v>107</v>
      </c>
      <c r="ES37" s="64">
        <v>64</v>
      </c>
      <c r="ET37" s="64">
        <v>86</v>
      </c>
      <c r="EU37" s="64">
        <v>1</v>
      </c>
      <c r="EV37" s="64">
        <v>130</v>
      </c>
      <c r="EW37" s="64">
        <v>44</v>
      </c>
      <c r="EX37" s="76">
        <v>133</v>
      </c>
    </row>
    <row r="38" spans="6:154" ht="16">
      <c r="F38" s="71" t="s">
        <v>1526</v>
      </c>
      <c r="G38" s="72">
        <v>44734.700694444444</v>
      </c>
      <c r="H38" s="64">
        <v>34.339500000000001</v>
      </c>
      <c r="I38" s="64">
        <v>47.1</v>
      </c>
      <c r="M38" s="71" t="s">
        <v>16</v>
      </c>
      <c r="N38" s="72">
        <v>44759.720833333333</v>
      </c>
      <c r="O38" s="64">
        <v>0.94977473719339223</v>
      </c>
      <c r="P38" s="64">
        <v>1.05</v>
      </c>
      <c r="T38" s="71" t="s">
        <v>1516</v>
      </c>
      <c r="U38" s="72">
        <v>44734.692361111112</v>
      </c>
      <c r="V38" s="64">
        <v>9.8556000000000008</v>
      </c>
      <c r="W38" s="64">
        <v>15.49</v>
      </c>
      <c r="AA38" s="71" t="s">
        <v>26</v>
      </c>
      <c r="AB38" s="72">
        <v>44759.713888888888</v>
      </c>
      <c r="AC38" s="64">
        <v>10.482985416070917</v>
      </c>
      <c r="AD38" s="64">
        <v>11.4</v>
      </c>
      <c r="AH38" s="71" t="s">
        <v>1526</v>
      </c>
      <c r="AI38" s="72">
        <v>44734.700694444444</v>
      </c>
      <c r="AJ38" s="64">
        <v>0.14836143893809881</v>
      </c>
      <c r="AK38" s="64">
        <v>0.15</v>
      </c>
      <c r="AO38" s="71" t="s">
        <v>1517</v>
      </c>
      <c r="AP38" s="72">
        <v>44734.694444444445</v>
      </c>
      <c r="AQ38" s="64">
        <v>2.8363999999999998</v>
      </c>
      <c r="AR38" s="64">
        <v>7.51</v>
      </c>
      <c r="AV38" s="71" t="s">
        <v>28</v>
      </c>
      <c r="AW38" s="72">
        <v>44759.729166666664</v>
      </c>
      <c r="AX38" s="64">
        <v>10.31537708129285</v>
      </c>
      <c r="AY38" s="64">
        <v>11.16</v>
      </c>
      <c r="BC38" s="71" t="s">
        <v>1526</v>
      </c>
      <c r="BD38" s="72">
        <v>44734.700694444444</v>
      </c>
      <c r="BE38" s="64">
        <v>0.19670000000000001</v>
      </c>
      <c r="BF38" s="64">
        <v>0.23</v>
      </c>
      <c r="BJ38" s="71" t="s">
        <v>30</v>
      </c>
      <c r="BK38" s="72">
        <v>44736.637499999997</v>
      </c>
      <c r="BL38" s="64">
        <v>7.2181484876260305E-2</v>
      </c>
      <c r="BM38" s="64">
        <v>0.08</v>
      </c>
      <c r="BQ38" s="71"/>
      <c r="BR38" s="72"/>
      <c r="BY38" s="99" t="s">
        <v>1532</v>
      </c>
      <c r="BZ38" s="100">
        <v>44734.706944444442</v>
      </c>
      <c r="CA38" s="101">
        <v>71</v>
      </c>
      <c r="CB38" s="101">
        <v>57.8</v>
      </c>
      <c r="CG38" s="71" t="s">
        <v>15</v>
      </c>
      <c r="CH38" s="72">
        <v>44736.625</v>
      </c>
      <c r="CI38" s="64">
        <v>28.999999999999996</v>
      </c>
      <c r="CJ38" s="64">
        <v>36.1</v>
      </c>
      <c r="CN38" s="71" t="s">
        <v>1516</v>
      </c>
      <c r="CO38" s="72">
        <v>44734.692361111112</v>
      </c>
      <c r="CP38" s="64">
        <v>54</v>
      </c>
      <c r="CQ38" s="64">
        <v>64</v>
      </c>
      <c r="CU38" s="71" t="s">
        <v>16</v>
      </c>
      <c r="CV38" s="72">
        <v>44759.722222222219</v>
      </c>
      <c r="CW38" s="64">
        <v>75</v>
      </c>
      <c r="CX38" s="64">
        <v>86.8</v>
      </c>
      <c r="DB38" s="71" t="s">
        <v>25</v>
      </c>
      <c r="DC38" s="72">
        <v>44759.726388888892</v>
      </c>
      <c r="DD38" s="64">
        <v>5.9999999999999991</v>
      </c>
      <c r="DE38" s="64">
        <v>6.87</v>
      </c>
      <c r="DI38" s="71" t="s">
        <v>30</v>
      </c>
      <c r="DJ38" s="72">
        <v>44736.636805555558</v>
      </c>
      <c r="DK38" s="64">
        <v>262</v>
      </c>
      <c r="DL38" s="64">
        <v>266</v>
      </c>
      <c r="DP38" s="71" t="s">
        <v>1531</v>
      </c>
      <c r="DQ38" s="72">
        <v>44734.705555555556</v>
      </c>
      <c r="DR38" s="64">
        <v>9</v>
      </c>
      <c r="DS38" s="64">
        <v>10.4</v>
      </c>
      <c r="DW38" s="71" t="s">
        <v>1526</v>
      </c>
      <c r="DX38" s="72">
        <v>44734.700694444444</v>
      </c>
      <c r="DY38" s="64">
        <v>45</v>
      </c>
      <c r="DZ38" s="64">
        <v>38.5</v>
      </c>
      <c r="EE38" s="75" t="s">
        <v>27</v>
      </c>
      <c r="EF38" s="64">
        <v>47.1</v>
      </c>
      <c r="EG38" s="64">
        <v>0.48</v>
      </c>
      <c r="EH38" s="64">
        <v>18.32</v>
      </c>
      <c r="EI38" s="64">
        <v>9.9499999999999993</v>
      </c>
      <c r="EJ38" s="64">
        <v>0.15</v>
      </c>
      <c r="EK38" s="64">
        <v>10.09</v>
      </c>
      <c r="EL38" s="64">
        <v>11.38</v>
      </c>
      <c r="EM38" s="64">
        <v>0.23</v>
      </c>
      <c r="EN38" s="64">
        <v>7.0000000000000007E-2</v>
      </c>
      <c r="EP38" s="64">
        <v>147.5</v>
      </c>
      <c r="EQ38" s="64">
        <v>278</v>
      </c>
      <c r="ER38" s="64">
        <v>252</v>
      </c>
      <c r="ES38" s="64">
        <v>98</v>
      </c>
      <c r="ET38" s="64">
        <v>68</v>
      </c>
      <c r="EU38" s="64">
        <v>4</v>
      </c>
      <c r="EV38" s="64">
        <v>145</v>
      </c>
      <c r="EW38" s="64">
        <v>18.5</v>
      </c>
      <c r="EX38" s="76">
        <v>38.5</v>
      </c>
    </row>
    <row r="39" spans="6:154" ht="16">
      <c r="F39" s="71" t="s">
        <v>1527</v>
      </c>
      <c r="G39" s="72">
        <v>44734.702777777777</v>
      </c>
      <c r="H39" s="64">
        <v>34.624000000000002</v>
      </c>
      <c r="I39" s="64">
        <v>47.1</v>
      </c>
      <c r="M39" s="71" t="s">
        <v>16</v>
      </c>
      <c r="N39" s="72">
        <v>44753.904861111114</v>
      </c>
      <c r="O39" s="64">
        <v>0.94493575838478217</v>
      </c>
      <c r="P39" s="64">
        <v>1.05</v>
      </c>
      <c r="T39" s="71" t="s">
        <v>1517</v>
      </c>
      <c r="U39" s="72">
        <v>44734.694444444445</v>
      </c>
      <c r="V39" s="64">
        <v>9.8094000000000001</v>
      </c>
      <c r="W39" s="64">
        <v>15.49</v>
      </c>
      <c r="AA39" s="71" t="s">
        <v>26</v>
      </c>
      <c r="AB39" s="72">
        <v>44753.893055555556</v>
      </c>
      <c r="AC39" s="64">
        <v>10.408635973691736</v>
      </c>
      <c r="AD39" s="64">
        <v>11.4</v>
      </c>
      <c r="AH39" s="71" t="s">
        <v>1527</v>
      </c>
      <c r="AI39" s="72">
        <v>44734.702777777777</v>
      </c>
      <c r="AJ39" s="64">
        <v>0.14991090566330087</v>
      </c>
      <c r="AK39" s="64">
        <v>0.15</v>
      </c>
      <c r="AO39" s="71" t="s">
        <v>1534</v>
      </c>
      <c r="AP39" s="72">
        <v>44736.618055555555</v>
      </c>
      <c r="AQ39" s="64">
        <v>3.7353000000000001</v>
      </c>
      <c r="AR39" s="64">
        <v>6.18</v>
      </c>
      <c r="AV39" s="71" t="s">
        <v>1517</v>
      </c>
      <c r="AW39" s="72">
        <v>44734.694444444445</v>
      </c>
      <c r="AX39" s="64">
        <v>10.244438225829018</v>
      </c>
      <c r="AY39" s="64">
        <v>11.16</v>
      </c>
      <c r="BC39" s="71" t="s">
        <v>1527</v>
      </c>
      <c r="BD39" s="72">
        <v>44734.702777777777</v>
      </c>
      <c r="BE39" s="64">
        <v>0.18709999999999999</v>
      </c>
      <c r="BF39" s="64">
        <v>0.23</v>
      </c>
      <c r="BJ39" s="71" t="s">
        <v>30</v>
      </c>
      <c r="BK39" s="72">
        <v>44759.716666666667</v>
      </c>
      <c r="BL39" s="64">
        <v>5.6828597616865255E-2</v>
      </c>
      <c r="BM39" s="64">
        <v>0.08</v>
      </c>
      <c r="BQ39" s="99" t="s">
        <v>70</v>
      </c>
      <c r="BR39" s="100">
        <v>44733.052083333336</v>
      </c>
      <c r="BS39" s="101"/>
      <c r="BT39" s="101">
        <v>292</v>
      </c>
      <c r="BY39" s="99" t="s">
        <v>25</v>
      </c>
      <c r="BZ39" s="100">
        <v>44759.723611111112</v>
      </c>
      <c r="CA39" s="101">
        <v>68</v>
      </c>
      <c r="CB39" s="101">
        <v>57.8</v>
      </c>
      <c r="CG39" s="71" t="s">
        <v>25</v>
      </c>
      <c r="CH39" s="72">
        <v>44759.726388888892</v>
      </c>
      <c r="CI39" s="64">
        <v>43</v>
      </c>
      <c r="CJ39" s="64">
        <v>25.4</v>
      </c>
      <c r="CN39" s="71" t="s">
        <v>16</v>
      </c>
      <c r="CO39" s="72">
        <v>44759.719444444447</v>
      </c>
      <c r="CP39" s="64">
        <v>68</v>
      </c>
      <c r="CQ39" s="64">
        <v>58.4</v>
      </c>
      <c r="CU39" s="71" t="s">
        <v>1514</v>
      </c>
      <c r="CV39" s="72">
        <v>44734.715277777781</v>
      </c>
      <c r="CW39" s="64">
        <v>74</v>
      </c>
      <c r="CX39" s="64">
        <v>86.8</v>
      </c>
      <c r="DB39" s="71" t="s">
        <v>1531</v>
      </c>
      <c r="DC39" s="72">
        <v>44734.705555555556</v>
      </c>
      <c r="DD39" s="64">
        <v>5.9999999999999991</v>
      </c>
      <c r="DE39" s="64">
        <v>6.87</v>
      </c>
      <c r="DI39" s="71" t="s">
        <v>30</v>
      </c>
      <c r="DJ39" s="72">
        <v>44736.638888888891</v>
      </c>
      <c r="DK39" s="64">
        <v>258</v>
      </c>
      <c r="DL39" s="64">
        <v>266</v>
      </c>
      <c r="DP39" s="71" t="s">
        <v>25</v>
      </c>
      <c r="DQ39" s="72">
        <v>44759.723611111112</v>
      </c>
      <c r="DR39" s="64">
        <v>8</v>
      </c>
      <c r="DS39" s="64">
        <v>10.4</v>
      </c>
      <c r="DW39" s="71" t="s">
        <v>1525</v>
      </c>
      <c r="DX39" s="72">
        <v>44734.699305555558</v>
      </c>
      <c r="DY39" s="64">
        <v>41</v>
      </c>
      <c r="DZ39" s="64">
        <v>38.5</v>
      </c>
      <c r="EE39" s="75"/>
      <c r="EF39" s="64">
        <v>47.1</v>
      </c>
      <c r="EG39" s="64">
        <v>0.48</v>
      </c>
      <c r="EH39" s="64">
        <v>18.32</v>
      </c>
      <c r="EI39" s="64">
        <v>9.9499999999999993</v>
      </c>
      <c r="EJ39" s="64">
        <v>0.15</v>
      </c>
      <c r="EK39" s="64">
        <v>10.09</v>
      </c>
      <c r="EL39" s="64">
        <v>11.38</v>
      </c>
      <c r="EM39" s="64">
        <v>0.23</v>
      </c>
      <c r="EN39" s="64">
        <v>7.0000000000000007E-2</v>
      </c>
      <c r="EP39" s="64">
        <v>147.5</v>
      </c>
      <c r="EQ39" s="64">
        <v>278</v>
      </c>
      <c r="ER39" s="64">
        <v>252</v>
      </c>
      <c r="ES39" s="64">
        <v>98</v>
      </c>
      <c r="ET39" s="64">
        <v>68</v>
      </c>
      <c r="EU39" s="64">
        <v>4</v>
      </c>
      <c r="EV39" s="64">
        <v>145</v>
      </c>
      <c r="EW39" s="64">
        <v>18.5</v>
      </c>
      <c r="EX39" s="76">
        <v>38.5</v>
      </c>
    </row>
    <row r="40" spans="6:154" ht="16">
      <c r="F40" s="71" t="s">
        <v>29</v>
      </c>
      <c r="G40" s="72">
        <v>44736.655555555553</v>
      </c>
      <c r="H40" s="64">
        <v>28.088899999999999</v>
      </c>
      <c r="I40" s="64">
        <v>38.22</v>
      </c>
      <c r="M40" s="71" t="s">
        <v>1513</v>
      </c>
      <c r="N40" s="72">
        <v>44734.712500000001</v>
      </c>
      <c r="O40" s="64">
        <v>0.94259969964959101</v>
      </c>
      <c r="P40" s="64">
        <v>1.05</v>
      </c>
      <c r="T40" s="71" t="s">
        <v>24</v>
      </c>
      <c r="U40" s="72">
        <v>44736.652777777781</v>
      </c>
      <c r="V40" s="64">
        <v>9.0698000000000008</v>
      </c>
      <c r="W40" s="64">
        <v>15.19</v>
      </c>
      <c r="AA40" s="71" t="s">
        <v>28</v>
      </c>
      <c r="AB40" s="72">
        <v>44759.727777777778</v>
      </c>
      <c r="AC40" s="64">
        <v>10.856734343723192</v>
      </c>
      <c r="AD40" s="64">
        <v>10.85</v>
      </c>
      <c r="AH40" s="71" t="s">
        <v>29</v>
      </c>
      <c r="AI40" s="72">
        <v>44736.655555555553</v>
      </c>
      <c r="AJ40" s="64">
        <v>0.21111484130878289</v>
      </c>
      <c r="AK40" s="64">
        <v>0.20019999999999999</v>
      </c>
      <c r="AO40" s="71" t="s">
        <v>1534</v>
      </c>
      <c r="AP40" s="72">
        <v>44736.619444444441</v>
      </c>
      <c r="AQ40" s="64">
        <v>3.4859</v>
      </c>
      <c r="AR40" s="64">
        <v>6.18</v>
      </c>
      <c r="AV40" s="71" t="s">
        <v>1518</v>
      </c>
      <c r="AW40" s="72">
        <v>44734.696527777778</v>
      </c>
      <c r="AX40" s="64">
        <v>10.23464390653421</v>
      </c>
      <c r="AY40" s="64">
        <v>11.16</v>
      </c>
      <c r="BC40" s="71" t="s">
        <v>30</v>
      </c>
      <c r="BD40" s="72">
        <v>44736.636805555558</v>
      </c>
      <c r="BE40" s="64">
        <v>0.1593</v>
      </c>
      <c r="BF40" s="64">
        <v>0.18</v>
      </c>
      <c r="BJ40" s="71" t="s">
        <v>30</v>
      </c>
      <c r="BK40" s="72">
        <v>44736.638888888891</v>
      </c>
      <c r="BL40" s="64">
        <v>4.124656278643446E-2</v>
      </c>
      <c r="BM40" s="64">
        <v>0.08</v>
      </c>
      <c r="BQ40" s="99" t="s">
        <v>70</v>
      </c>
      <c r="BR40" s="100">
        <v>44733.057638888888</v>
      </c>
      <c r="BS40" s="101"/>
      <c r="BT40" s="101">
        <v>292</v>
      </c>
      <c r="BY40" s="99" t="s">
        <v>1533</v>
      </c>
      <c r="BZ40" s="100">
        <v>44734.708333333336</v>
      </c>
      <c r="CA40" s="101">
        <v>60</v>
      </c>
      <c r="CB40" s="101">
        <v>57.8</v>
      </c>
      <c r="CG40" s="71" t="s">
        <v>25</v>
      </c>
      <c r="CH40" s="72">
        <v>44759.724999999999</v>
      </c>
      <c r="CI40" s="64">
        <v>41</v>
      </c>
      <c r="CJ40" s="64">
        <v>25.4</v>
      </c>
      <c r="CN40" s="71" t="s">
        <v>16</v>
      </c>
      <c r="CO40" s="72">
        <v>44759.720833333333</v>
      </c>
      <c r="CP40" s="64">
        <v>66</v>
      </c>
      <c r="CQ40" s="64">
        <v>58.4</v>
      </c>
      <c r="CU40" s="71" t="s">
        <v>16</v>
      </c>
      <c r="CV40" s="72">
        <v>44759.720833333333</v>
      </c>
      <c r="CW40" s="64">
        <v>73</v>
      </c>
      <c r="CX40" s="64">
        <v>86.8</v>
      </c>
      <c r="DB40" s="71" t="s">
        <v>1533</v>
      </c>
      <c r="DC40" s="72">
        <v>44734.708333333336</v>
      </c>
      <c r="DD40" s="64">
        <v>5.9999999999999991</v>
      </c>
      <c r="DE40" s="64">
        <v>6.87</v>
      </c>
      <c r="DI40" s="71" t="s">
        <v>24</v>
      </c>
      <c r="DJ40" s="72">
        <v>44736.652777777781</v>
      </c>
      <c r="DK40" s="64">
        <v>257</v>
      </c>
      <c r="DL40" s="64">
        <v>259.3</v>
      </c>
      <c r="DP40" s="71" t="s">
        <v>1532</v>
      </c>
      <c r="DQ40" s="72">
        <v>44734.706944444442</v>
      </c>
      <c r="DR40" s="64">
        <v>8</v>
      </c>
      <c r="DS40" s="64">
        <v>10.4</v>
      </c>
      <c r="DW40" s="71" t="s">
        <v>25</v>
      </c>
      <c r="DX40" s="72">
        <v>44759.723611111112</v>
      </c>
      <c r="DY40" s="64">
        <v>26</v>
      </c>
      <c r="DZ40" s="64">
        <v>32.799999999999997</v>
      </c>
      <c r="EE40" s="75"/>
      <c r="EF40" s="64">
        <v>47.1</v>
      </c>
      <c r="EG40" s="64">
        <v>0.48</v>
      </c>
      <c r="EH40" s="64">
        <v>18.32</v>
      </c>
      <c r="EI40" s="64">
        <v>9.9499999999999993</v>
      </c>
      <c r="EJ40" s="64">
        <v>0.15</v>
      </c>
      <c r="EK40" s="64">
        <v>10.09</v>
      </c>
      <c r="EL40" s="64">
        <v>11.38</v>
      </c>
      <c r="EM40" s="64">
        <v>0.23</v>
      </c>
      <c r="EN40" s="64">
        <v>7.0000000000000007E-2</v>
      </c>
      <c r="EP40" s="64">
        <v>147.5</v>
      </c>
      <c r="EQ40" s="64">
        <v>278</v>
      </c>
      <c r="ER40" s="64">
        <v>252</v>
      </c>
      <c r="ES40" s="64">
        <v>98</v>
      </c>
      <c r="ET40" s="64">
        <v>68</v>
      </c>
      <c r="EU40" s="64">
        <v>4</v>
      </c>
      <c r="EV40" s="64">
        <v>145</v>
      </c>
      <c r="EW40" s="64">
        <v>18.5</v>
      </c>
      <c r="EX40" s="76">
        <v>38.5</v>
      </c>
    </row>
    <row r="41" spans="6:154" ht="16">
      <c r="F41" s="71" t="s">
        <v>29</v>
      </c>
      <c r="G41" s="72">
        <v>44736.656944444447</v>
      </c>
      <c r="H41" s="64">
        <v>28.290400000000002</v>
      </c>
      <c r="I41" s="64">
        <v>38.22</v>
      </c>
      <c r="M41" s="71" t="s">
        <v>1515</v>
      </c>
      <c r="N41" s="72">
        <v>44734.716666666667</v>
      </c>
      <c r="O41" s="64">
        <v>0.93408977139996652</v>
      </c>
      <c r="P41" s="64">
        <v>1.05</v>
      </c>
      <c r="T41" s="71" t="s">
        <v>24</v>
      </c>
      <c r="U41" s="72">
        <v>44736.651388888888</v>
      </c>
      <c r="V41" s="64">
        <v>8.8850999999999996</v>
      </c>
      <c r="W41" s="64">
        <v>15.19</v>
      </c>
      <c r="AA41" s="71" t="s">
        <v>28</v>
      </c>
      <c r="AB41" s="72">
        <v>44759.729166666664</v>
      </c>
      <c r="AC41" s="64">
        <v>10.824277952530741</v>
      </c>
      <c r="AD41" s="64">
        <v>10.85</v>
      </c>
      <c r="AH41" s="71" t="s">
        <v>29</v>
      </c>
      <c r="AI41" s="72">
        <v>44736.656944444447</v>
      </c>
      <c r="AJ41" s="64">
        <v>0.21034010794618183</v>
      </c>
      <c r="AK41" s="64">
        <v>0.20019999999999999</v>
      </c>
      <c r="AO41" s="71" t="s">
        <v>1534</v>
      </c>
      <c r="AP41" s="72">
        <v>44736.620833333334</v>
      </c>
      <c r="AQ41" s="64">
        <v>3.3365999999999998</v>
      </c>
      <c r="AR41" s="64">
        <v>6.18</v>
      </c>
      <c r="AV41" s="71" t="s">
        <v>1516</v>
      </c>
      <c r="AW41" s="72">
        <v>44734.692361111112</v>
      </c>
      <c r="AX41" s="64">
        <v>10.18077515041276</v>
      </c>
      <c r="AY41" s="64">
        <v>11.16</v>
      </c>
      <c r="BC41" s="71" t="s">
        <v>30</v>
      </c>
      <c r="BD41" s="72">
        <v>44736.638888888891</v>
      </c>
      <c r="BE41" s="64">
        <v>0.15559999999999999</v>
      </c>
      <c r="BF41" s="64">
        <v>0.18</v>
      </c>
      <c r="BJ41" s="71" t="s">
        <v>1525</v>
      </c>
      <c r="BK41" s="72">
        <v>44734.699305555558</v>
      </c>
      <c r="BL41" s="64">
        <v>7.5618698441796514E-2</v>
      </c>
      <c r="BM41" s="64">
        <v>7.0000000000000007E-2</v>
      </c>
      <c r="BQ41" s="99" t="s">
        <v>70</v>
      </c>
      <c r="BR41" s="100">
        <v>44733.059027777781</v>
      </c>
      <c r="BS41" s="101"/>
      <c r="BT41" s="101">
        <v>292</v>
      </c>
      <c r="BY41" s="102" t="s">
        <v>25</v>
      </c>
      <c r="BZ41" s="103">
        <v>44759.724999999999</v>
      </c>
      <c r="CA41" s="101"/>
      <c r="CB41" s="101">
        <v>57.8</v>
      </c>
      <c r="CG41" s="71" t="s">
        <v>1532</v>
      </c>
      <c r="CH41" s="72">
        <v>44734.706944444442</v>
      </c>
      <c r="CI41" s="64">
        <v>39</v>
      </c>
      <c r="CJ41" s="64">
        <v>25.4</v>
      </c>
      <c r="CN41" s="71" t="s">
        <v>16</v>
      </c>
      <c r="CO41" s="72">
        <v>44759.722222222219</v>
      </c>
      <c r="CP41" s="64">
        <v>61.000000000000007</v>
      </c>
      <c r="CQ41" s="64">
        <v>58.4</v>
      </c>
      <c r="CU41" s="71" t="s">
        <v>1513</v>
      </c>
      <c r="CV41" s="72">
        <v>44734.712500000001</v>
      </c>
      <c r="CW41" s="64">
        <v>73</v>
      </c>
      <c r="CX41" s="64">
        <v>86.8</v>
      </c>
      <c r="DB41" s="71" t="s">
        <v>25</v>
      </c>
      <c r="DC41" s="72">
        <v>44759.723611111112</v>
      </c>
      <c r="DD41" s="64">
        <v>5</v>
      </c>
      <c r="DE41" s="64">
        <v>6.87</v>
      </c>
      <c r="DI41" s="71" t="s">
        <v>30</v>
      </c>
      <c r="DJ41" s="72">
        <v>44759.718055555553</v>
      </c>
      <c r="DK41" s="64">
        <v>254</v>
      </c>
      <c r="DL41" s="64">
        <v>266</v>
      </c>
      <c r="DP41" s="71" t="s">
        <v>25</v>
      </c>
      <c r="DQ41" s="72">
        <v>44759.724999999999</v>
      </c>
      <c r="DR41" s="64">
        <v>7</v>
      </c>
      <c r="DS41" s="64">
        <v>10.4</v>
      </c>
      <c r="DW41" s="71" t="s">
        <v>1532</v>
      </c>
      <c r="DX41" s="72">
        <v>44734.706944444442</v>
      </c>
      <c r="DY41" s="64">
        <v>23</v>
      </c>
      <c r="DZ41" s="64">
        <v>32.799999999999997</v>
      </c>
      <c r="EE41" s="75" t="s">
        <v>14</v>
      </c>
      <c r="EF41" s="64">
        <v>49.6</v>
      </c>
      <c r="EG41" s="64">
        <v>2.73</v>
      </c>
      <c r="EH41" s="64">
        <v>13.44</v>
      </c>
      <c r="EI41" s="64">
        <v>12.39</v>
      </c>
      <c r="EJ41" s="64">
        <v>0.17</v>
      </c>
      <c r="EK41" s="64">
        <v>7.26</v>
      </c>
      <c r="EL41" s="64">
        <v>11.4</v>
      </c>
      <c r="EM41" s="64">
        <v>0.51300000000000001</v>
      </c>
      <c r="EN41" s="64">
        <v>0.27</v>
      </c>
      <c r="EP41" s="64">
        <v>318</v>
      </c>
      <c r="EQ41" s="64">
        <v>287</v>
      </c>
      <c r="ER41" s="64">
        <v>119.8</v>
      </c>
      <c r="ES41" s="64">
        <v>129.30000000000001</v>
      </c>
      <c r="ET41" s="64">
        <v>104</v>
      </c>
      <c r="EU41" s="64">
        <v>9.3000000000000007</v>
      </c>
      <c r="EV41" s="64">
        <v>394</v>
      </c>
      <c r="EW41" s="64">
        <v>26</v>
      </c>
      <c r="EX41" s="76">
        <v>171</v>
      </c>
    </row>
    <row r="42" spans="6:154" ht="16">
      <c r="F42" s="71" t="s">
        <v>29</v>
      </c>
      <c r="G42" s="72">
        <v>44736.658333333333</v>
      </c>
      <c r="H42" s="64">
        <v>28.178899999999999</v>
      </c>
      <c r="I42" s="64">
        <v>38.22</v>
      </c>
      <c r="M42" s="71" t="s">
        <v>1514</v>
      </c>
      <c r="N42" s="72">
        <v>44734.715277777781</v>
      </c>
      <c r="O42" s="64">
        <v>0.93258801935591507</v>
      </c>
      <c r="P42" s="64">
        <v>1.05</v>
      </c>
      <c r="T42" s="71" t="s">
        <v>24</v>
      </c>
      <c r="U42" s="72">
        <v>44736.65347222222</v>
      </c>
      <c r="V42" s="64">
        <v>8.7342999999999993</v>
      </c>
      <c r="W42" s="64">
        <v>15.19</v>
      </c>
      <c r="AA42" s="71" t="s">
        <v>28</v>
      </c>
      <c r="AB42" s="72">
        <v>44759.730555555558</v>
      </c>
      <c r="AC42" s="64">
        <v>10.857878181298256</v>
      </c>
      <c r="AD42" s="64">
        <v>10.85</v>
      </c>
      <c r="AH42" s="71" t="s">
        <v>29</v>
      </c>
      <c r="AI42" s="72">
        <v>44736.658333333333</v>
      </c>
      <c r="AJ42" s="64">
        <v>0.21163133021718356</v>
      </c>
      <c r="AK42" s="64">
        <v>0.20019999999999999</v>
      </c>
      <c r="AO42" s="71" t="s">
        <v>15</v>
      </c>
      <c r="AP42" s="72">
        <v>44736.625</v>
      </c>
      <c r="AQ42" s="64">
        <v>1.6497999999999999</v>
      </c>
      <c r="AR42" s="64">
        <v>5.19</v>
      </c>
      <c r="AV42" s="71" t="s">
        <v>15</v>
      </c>
      <c r="AW42" s="72">
        <v>44736.623611111114</v>
      </c>
      <c r="AX42" s="64">
        <v>9.1481740590457523</v>
      </c>
      <c r="AY42" s="64">
        <v>9.7899999999999991</v>
      </c>
      <c r="BC42" s="71" t="s">
        <v>30</v>
      </c>
      <c r="BD42" s="72">
        <v>44736.637499999997</v>
      </c>
      <c r="BE42" s="64">
        <v>0.15190000000000001</v>
      </c>
      <c r="BF42" s="64">
        <v>0.18</v>
      </c>
      <c r="BJ42" s="71" t="s">
        <v>1527</v>
      </c>
      <c r="BK42" s="72">
        <v>44734.702777777777</v>
      </c>
      <c r="BL42" s="64">
        <v>7.0119156736938582E-2</v>
      </c>
      <c r="BM42" s="64">
        <v>7.0000000000000007E-2</v>
      </c>
      <c r="BQ42" s="99" t="s">
        <v>70</v>
      </c>
      <c r="BR42" s="100">
        <v>44736.631944444445</v>
      </c>
      <c r="BS42" s="101"/>
      <c r="BT42" s="101">
        <v>292</v>
      </c>
      <c r="BY42" s="102" t="s">
        <v>25</v>
      </c>
      <c r="BZ42" s="103">
        <v>44759.726388888892</v>
      </c>
      <c r="CA42" s="101"/>
      <c r="CB42" s="101">
        <v>57.8</v>
      </c>
      <c r="CG42" s="71" t="s">
        <v>25</v>
      </c>
      <c r="CH42" s="72">
        <v>44759.723611111112</v>
      </c>
      <c r="CI42" s="64">
        <v>36</v>
      </c>
      <c r="CJ42" s="64">
        <v>25.4</v>
      </c>
      <c r="CN42" s="71" t="s">
        <v>1514</v>
      </c>
      <c r="CO42" s="72">
        <v>44734.715277777781</v>
      </c>
      <c r="CP42" s="64">
        <v>61.000000000000007</v>
      </c>
      <c r="CQ42" s="64">
        <v>58.4</v>
      </c>
      <c r="CU42" s="71" t="s">
        <v>16</v>
      </c>
      <c r="CV42" s="72">
        <v>44753.904861111114</v>
      </c>
      <c r="CW42" s="64">
        <v>66</v>
      </c>
      <c r="CX42" s="64">
        <v>86.8</v>
      </c>
      <c r="DB42" s="71" t="s">
        <v>25</v>
      </c>
      <c r="DC42" s="72">
        <v>44759.724999999999</v>
      </c>
      <c r="DD42" s="64">
        <v>5</v>
      </c>
      <c r="DE42" s="64">
        <v>6.87</v>
      </c>
      <c r="DI42" s="71" t="s">
        <v>24</v>
      </c>
      <c r="DJ42" s="72">
        <v>44736.65347222222</v>
      </c>
      <c r="DK42" s="64">
        <v>252</v>
      </c>
      <c r="DL42" s="64">
        <v>259.3</v>
      </c>
      <c r="DP42" s="71" t="s">
        <v>25</v>
      </c>
      <c r="DQ42" s="72">
        <v>44759.726388888892</v>
      </c>
      <c r="DR42" s="64">
        <v>7</v>
      </c>
      <c r="DS42" s="64">
        <v>10.4</v>
      </c>
      <c r="DW42" s="71" t="s">
        <v>25</v>
      </c>
      <c r="DX42" s="72">
        <v>44759.726388888892</v>
      </c>
      <c r="DY42" s="64">
        <v>22</v>
      </c>
      <c r="DZ42" s="64">
        <v>32.799999999999997</v>
      </c>
      <c r="EE42" s="75"/>
      <c r="EF42" s="64">
        <v>49.6</v>
      </c>
      <c r="EG42" s="64">
        <v>2.73</v>
      </c>
      <c r="EH42" s="64">
        <v>13.44</v>
      </c>
      <c r="EI42" s="64">
        <v>12.39</v>
      </c>
      <c r="EJ42" s="64">
        <v>0.17</v>
      </c>
      <c r="EK42" s="64">
        <v>7.26</v>
      </c>
      <c r="EL42" s="64">
        <v>11.4</v>
      </c>
      <c r="EM42" s="64">
        <v>0.51300000000000001</v>
      </c>
      <c r="EN42" s="64">
        <v>0.27</v>
      </c>
      <c r="EP42" s="64">
        <v>318</v>
      </c>
      <c r="EQ42" s="64">
        <v>287</v>
      </c>
      <c r="ER42" s="64">
        <v>119.8</v>
      </c>
      <c r="ES42" s="64">
        <v>129.30000000000001</v>
      </c>
      <c r="ET42" s="64">
        <v>104</v>
      </c>
      <c r="EU42" s="64">
        <v>9.3000000000000007</v>
      </c>
      <c r="EV42" s="64">
        <v>394</v>
      </c>
      <c r="EW42" s="64">
        <v>26</v>
      </c>
      <c r="EX42" s="76">
        <v>171</v>
      </c>
    </row>
    <row r="43" spans="6:154" ht="16">
      <c r="F43" s="71" t="s">
        <v>26</v>
      </c>
      <c r="G43" s="72">
        <v>44736.626388888886</v>
      </c>
      <c r="H43" s="64">
        <v>34.815899999999999</v>
      </c>
      <c r="I43" s="64">
        <v>47.79</v>
      </c>
      <c r="M43" s="71" t="s">
        <v>26</v>
      </c>
      <c r="N43" s="72">
        <v>44753.893055555556</v>
      </c>
      <c r="O43" s="64">
        <v>0.81912230936092101</v>
      </c>
      <c r="P43" s="64">
        <v>0.95899999999999996</v>
      </c>
      <c r="T43" s="71" t="s">
        <v>13</v>
      </c>
      <c r="U43" s="72">
        <v>44759.709027777775</v>
      </c>
      <c r="V43" s="64">
        <v>8.5754000000000001</v>
      </c>
      <c r="W43" s="64">
        <v>13.5</v>
      </c>
      <c r="AA43" s="71" t="s">
        <v>1516</v>
      </c>
      <c r="AB43" s="72">
        <v>44734.692361111112</v>
      </c>
      <c r="AC43" s="64">
        <v>10.683014012010295</v>
      </c>
      <c r="AD43" s="64">
        <v>10.85</v>
      </c>
      <c r="AH43" s="71" t="s">
        <v>26</v>
      </c>
      <c r="AI43" s="72">
        <v>44736.626388888886</v>
      </c>
      <c r="AJ43" s="64">
        <v>0.16643855073212299</v>
      </c>
      <c r="AK43" s="64">
        <v>0.17</v>
      </c>
      <c r="AO43" s="71" t="s">
        <v>15</v>
      </c>
      <c r="AP43" s="72">
        <v>44759.704861111109</v>
      </c>
      <c r="AQ43" s="64">
        <v>1.6023000000000001</v>
      </c>
      <c r="AR43" s="64">
        <v>5.19</v>
      </c>
      <c r="AV43" s="71" t="s">
        <v>15</v>
      </c>
      <c r="AW43" s="72">
        <v>44759.703472222223</v>
      </c>
      <c r="AX43" s="64">
        <v>9.1411781166923181</v>
      </c>
      <c r="AY43" s="64">
        <v>9.7899999999999991</v>
      </c>
      <c r="BC43" s="71" t="s">
        <v>30</v>
      </c>
      <c r="BD43" s="72">
        <v>44759.718055555553</v>
      </c>
      <c r="BE43" s="64">
        <v>0.14940000000000001</v>
      </c>
      <c r="BF43" s="64">
        <v>0.18</v>
      </c>
      <c r="BJ43" s="71" t="s">
        <v>1526</v>
      </c>
      <c r="BK43" s="72">
        <v>44734.700694444444</v>
      </c>
      <c r="BL43" s="64">
        <v>5.3620531622364805E-2</v>
      </c>
      <c r="BM43" s="64">
        <v>7.0000000000000007E-2</v>
      </c>
      <c r="BQ43" s="99" t="s">
        <v>70</v>
      </c>
      <c r="BR43" s="100">
        <v>44736.634027777778</v>
      </c>
      <c r="BS43" s="101"/>
      <c r="BT43" s="101">
        <v>292</v>
      </c>
      <c r="BY43" s="99" t="s">
        <v>13</v>
      </c>
      <c r="BZ43" s="100">
        <v>44759.706250000003</v>
      </c>
      <c r="CA43" s="101">
        <v>70</v>
      </c>
      <c r="CB43" s="101">
        <v>15.85</v>
      </c>
      <c r="CG43" s="71" t="s">
        <v>1531</v>
      </c>
      <c r="CH43" s="72">
        <v>44734.705555555556</v>
      </c>
      <c r="CI43" s="64">
        <v>32</v>
      </c>
      <c r="CJ43" s="64">
        <v>25.4</v>
      </c>
      <c r="CN43" s="71" t="s">
        <v>1513</v>
      </c>
      <c r="CO43" s="72">
        <v>44734.712500000001</v>
      </c>
      <c r="CP43" s="64">
        <v>60</v>
      </c>
      <c r="CQ43" s="64">
        <v>58.4</v>
      </c>
      <c r="CU43" s="71" t="s">
        <v>1516</v>
      </c>
      <c r="CV43" s="72">
        <v>44734.692361111112</v>
      </c>
      <c r="CW43" s="64">
        <v>78</v>
      </c>
      <c r="CX43" s="64">
        <v>86</v>
      </c>
      <c r="DB43" s="71" t="s">
        <v>1527</v>
      </c>
      <c r="DC43" s="72">
        <v>44734.702777777777</v>
      </c>
      <c r="DD43" s="64">
        <v>5</v>
      </c>
      <c r="DE43" s="64">
        <v>4</v>
      </c>
      <c r="DI43" s="71" t="s">
        <v>30</v>
      </c>
      <c r="DJ43" s="72">
        <v>44759.716666666667</v>
      </c>
      <c r="DK43" s="64">
        <v>250</v>
      </c>
      <c r="DL43" s="64">
        <v>266</v>
      </c>
      <c r="DP43" s="71" t="s">
        <v>1534</v>
      </c>
      <c r="DQ43" s="72">
        <v>44736.620833333334</v>
      </c>
      <c r="DR43" s="64">
        <v>5.9999999999999991</v>
      </c>
      <c r="DS43" s="64">
        <v>4.5</v>
      </c>
      <c r="DW43" s="71" t="s">
        <v>1531</v>
      </c>
      <c r="DX43" s="72">
        <v>44734.705555555556</v>
      </c>
      <c r="DY43" s="64">
        <v>20</v>
      </c>
      <c r="DZ43" s="64">
        <v>32.799999999999997</v>
      </c>
      <c r="EE43" s="75"/>
      <c r="EF43" s="64">
        <v>49.6</v>
      </c>
      <c r="EG43" s="64">
        <v>2.73</v>
      </c>
      <c r="EH43" s="64">
        <v>13.44</v>
      </c>
      <c r="EI43" s="64">
        <v>12.39</v>
      </c>
      <c r="EJ43" s="64">
        <v>0.17</v>
      </c>
      <c r="EK43" s="64">
        <v>7.26</v>
      </c>
      <c r="EL43" s="64">
        <v>11.4</v>
      </c>
      <c r="EM43" s="64">
        <v>0.51300000000000001</v>
      </c>
      <c r="EN43" s="64">
        <v>0.27</v>
      </c>
      <c r="EP43" s="64">
        <v>318</v>
      </c>
      <c r="EQ43" s="64">
        <v>287</v>
      </c>
      <c r="ER43" s="64">
        <v>119.8</v>
      </c>
      <c r="ES43" s="64">
        <v>129.30000000000001</v>
      </c>
      <c r="ET43" s="64">
        <v>104</v>
      </c>
      <c r="EU43" s="64">
        <v>9.3000000000000007</v>
      </c>
      <c r="EV43" s="64">
        <v>394</v>
      </c>
      <c r="EW43" s="64">
        <v>26</v>
      </c>
      <c r="EX43" s="76">
        <v>171</v>
      </c>
    </row>
    <row r="44" spans="6:154" ht="16">
      <c r="F44" s="71" t="s">
        <v>26</v>
      </c>
      <c r="G44" s="72">
        <v>44736.62777777778</v>
      </c>
      <c r="H44" s="64">
        <v>34.692</v>
      </c>
      <c r="I44" s="64">
        <v>47.79</v>
      </c>
      <c r="M44" s="71" t="s">
        <v>26</v>
      </c>
      <c r="N44" s="72">
        <v>44759.712500000001</v>
      </c>
      <c r="O44" s="64">
        <v>0.80944435174370089</v>
      </c>
      <c r="P44" s="64">
        <v>0.95899999999999996</v>
      </c>
      <c r="T44" s="71" t="s">
        <v>13</v>
      </c>
      <c r="U44" s="72">
        <v>44759.707638888889</v>
      </c>
      <c r="V44" s="64">
        <v>8.4217999999999993</v>
      </c>
      <c r="W44" s="64">
        <v>13.5</v>
      </c>
      <c r="AA44" s="71" t="s">
        <v>1517</v>
      </c>
      <c r="AB44" s="72">
        <v>44734.694444444445</v>
      </c>
      <c r="AC44" s="64">
        <v>10.683728910494709</v>
      </c>
      <c r="AD44" s="64">
        <v>10.85</v>
      </c>
      <c r="AH44" s="71" t="s">
        <v>26</v>
      </c>
      <c r="AI44" s="72">
        <v>44736.62777777778</v>
      </c>
      <c r="AJ44" s="64">
        <v>0.16333961728171886</v>
      </c>
      <c r="AK44" s="64">
        <v>0.17</v>
      </c>
      <c r="AO44" s="71" t="s">
        <v>15</v>
      </c>
      <c r="AP44" s="72">
        <v>44736.62222222222</v>
      </c>
      <c r="AQ44" s="64">
        <v>1.5329999999999999</v>
      </c>
      <c r="AR44" s="64">
        <v>5.19</v>
      </c>
      <c r="AV44" s="71" t="s">
        <v>15</v>
      </c>
      <c r="AW44" s="72">
        <v>44736.62222222222</v>
      </c>
      <c r="AX44" s="64">
        <v>9.099482300265846</v>
      </c>
      <c r="AY44" s="64">
        <v>9.7899999999999991</v>
      </c>
      <c r="BC44" s="71" t="s">
        <v>30</v>
      </c>
      <c r="BD44" s="72">
        <v>44759.715277777781</v>
      </c>
      <c r="BE44" s="64">
        <v>0.14649999999999999</v>
      </c>
      <c r="BF44" s="64">
        <v>0.18</v>
      </c>
      <c r="BJ44" s="71" t="s">
        <v>25</v>
      </c>
      <c r="BK44" s="72">
        <v>44759.724999999999</v>
      </c>
      <c r="BL44" s="64">
        <v>4.995417048579285E-2</v>
      </c>
      <c r="BM44" s="64">
        <v>5.6000000000000001E-2</v>
      </c>
      <c r="BQ44" s="99" t="s">
        <v>70</v>
      </c>
      <c r="BR44" s="100">
        <v>44753.90625</v>
      </c>
      <c r="BS44" s="101"/>
      <c r="BT44" s="101">
        <v>292</v>
      </c>
      <c r="BY44" s="99" t="s">
        <v>13</v>
      </c>
      <c r="BZ44" s="100">
        <v>44753.902777777781</v>
      </c>
      <c r="CA44" s="101"/>
      <c r="CB44" s="101">
        <v>15.85</v>
      </c>
      <c r="CG44" s="71" t="s">
        <v>1533</v>
      </c>
      <c r="CH44" s="72">
        <v>44734.708333333336</v>
      </c>
      <c r="CI44" s="64">
        <v>26</v>
      </c>
      <c r="CJ44" s="64">
        <v>25.4</v>
      </c>
      <c r="CN44" s="71" t="s">
        <v>1515</v>
      </c>
      <c r="CO44" s="72">
        <v>44734.716666666667</v>
      </c>
      <c r="CP44" s="64">
        <v>54</v>
      </c>
      <c r="CQ44" s="64">
        <v>58.4</v>
      </c>
      <c r="CU44" s="71" t="s">
        <v>1518</v>
      </c>
      <c r="CV44" s="72">
        <v>44734.696527777778</v>
      </c>
      <c r="CW44" s="64">
        <v>76</v>
      </c>
      <c r="CX44" s="64">
        <v>86</v>
      </c>
      <c r="DB44" s="71" t="s">
        <v>74</v>
      </c>
      <c r="DC44" s="72">
        <v>44733.066666666666</v>
      </c>
      <c r="DD44" s="64">
        <v>5</v>
      </c>
      <c r="DE44" s="64">
        <v>4</v>
      </c>
      <c r="DI44" s="71" t="s">
        <v>24</v>
      </c>
      <c r="DJ44" s="72">
        <v>44736.651388888888</v>
      </c>
      <c r="DK44" s="64">
        <v>247</v>
      </c>
      <c r="DL44" s="64">
        <v>259.3</v>
      </c>
      <c r="DP44" s="71" t="s">
        <v>1534</v>
      </c>
      <c r="DQ44" s="72">
        <v>44736.618055555555</v>
      </c>
      <c r="DR44" s="64">
        <v>5</v>
      </c>
      <c r="DS44" s="64">
        <v>4.5</v>
      </c>
      <c r="DW44" s="71" t="s">
        <v>1533</v>
      </c>
      <c r="DX44" s="72">
        <v>44734.708333333336</v>
      </c>
      <c r="DY44" s="64">
        <v>19</v>
      </c>
      <c r="DZ44" s="64">
        <v>32.799999999999997</v>
      </c>
      <c r="EE44" s="75"/>
      <c r="EF44" s="64">
        <v>49.6</v>
      </c>
      <c r="EG44" s="64">
        <v>2.73</v>
      </c>
      <c r="EH44" s="64">
        <v>13.44</v>
      </c>
      <c r="EI44" s="64">
        <v>12.39</v>
      </c>
      <c r="EJ44" s="64">
        <v>0.17</v>
      </c>
      <c r="EK44" s="64">
        <v>7.26</v>
      </c>
      <c r="EL44" s="64">
        <v>11.4</v>
      </c>
      <c r="EM44" s="64">
        <v>0.51300000000000001</v>
      </c>
      <c r="EN44" s="64">
        <v>0.27</v>
      </c>
      <c r="EP44" s="64">
        <v>318</v>
      </c>
      <c r="EQ44" s="64">
        <v>287</v>
      </c>
      <c r="ER44" s="64">
        <v>119.8</v>
      </c>
      <c r="ES44" s="64">
        <v>129.30000000000001</v>
      </c>
      <c r="ET44" s="64">
        <v>104</v>
      </c>
      <c r="EU44" s="64">
        <v>9.3000000000000007</v>
      </c>
      <c r="EV44" s="64">
        <v>394</v>
      </c>
      <c r="EW44" s="64">
        <v>26</v>
      </c>
      <c r="EX44" s="76">
        <v>171</v>
      </c>
    </row>
    <row r="45" spans="6:154" ht="16">
      <c r="F45" s="71" t="s">
        <v>26</v>
      </c>
      <c r="G45" s="72">
        <v>44736.629166666666</v>
      </c>
      <c r="H45" s="64">
        <v>34.726999999999997</v>
      </c>
      <c r="I45" s="64">
        <v>47.79</v>
      </c>
      <c r="M45" s="71" t="s">
        <v>26</v>
      </c>
      <c r="N45" s="72">
        <v>44759.711111111108</v>
      </c>
      <c r="O45" s="64">
        <v>0.79993325546470873</v>
      </c>
      <c r="P45" s="64">
        <v>0.95899999999999996</v>
      </c>
      <c r="T45" s="71" t="s">
        <v>13</v>
      </c>
      <c r="U45" s="72">
        <v>44759.706250000003</v>
      </c>
      <c r="V45" s="64">
        <v>8.4077000000000002</v>
      </c>
      <c r="W45" s="64">
        <v>13.5</v>
      </c>
      <c r="AA45" s="71" t="s">
        <v>1518</v>
      </c>
      <c r="AB45" s="72">
        <v>44734.696527777778</v>
      </c>
      <c r="AC45" s="64">
        <v>10.685587646554188</v>
      </c>
      <c r="AD45" s="64">
        <v>10.85</v>
      </c>
      <c r="AH45" s="71" t="s">
        <v>26</v>
      </c>
      <c r="AI45" s="72">
        <v>44736.629166666666</v>
      </c>
      <c r="AJ45" s="64">
        <v>0.17057046199932854</v>
      </c>
      <c r="AK45" s="64">
        <v>0.17</v>
      </c>
      <c r="AO45" s="71" t="s">
        <v>15</v>
      </c>
      <c r="AP45" s="72">
        <v>44759.70208333333</v>
      </c>
      <c r="AQ45" s="64">
        <v>1.5104</v>
      </c>
      <c r="AR45" s="64">
        <v>5.19</v>
      </c>
      <c r="AV45" s="71" t="s">
        <v>15</v>
      </c>
      <c r="AW45" s="72">
        <v>44759.704861111109</v>
      </c>
      <c r="AX45" s="64">
        <v>9.0773751224289914</v>
      </c>
      <c r="AY45" s="64">
        <v>9.7899999999999991</v>
      </c>
      <c r="BC45" s="71" t="s">
        <v>30</v>
      </c>
      <c r="BD45" s="72">
        <v>44759.716666666667</v>
      </c>
      <c r="BE45" s="64">
        <v>0.1464</v>
      </c>
      <c r="BF45" s="64">
        <v>0.18</v>
      </c>
      <c r="BJ45" s="71" t="s">
        <v>25</v>
      </c>
      <c r="BK45" s="72">
        <v>44759.726388888892</v>
      </c>
      <c r="BL45" s="64">
        <v>4.514207149404216E-2</v>
      </c>
      <c r="BM45" s="64">
        <v>5.6000000000000001E-2</v>
      </c>
      <c r="BQ45" s="99" t="s">
        <v>29</v>
      </c>
      <c r="BR45" s="100">
        <v>44736.655555555553</v>
      </c>
      <c r="BS45" s="101">
        <v>173</v>
      </c>
      <c r="BT45" s="101">
        <v>231.9</v>
      </c>
      <c r="BY45" s="99" t="s">
        <v>13</v>
      </c>
      <c r="BZ45" s="100">
        <v>44759.707638888889</v>
      </c>
      <c r="CA45" s="101"/>
      <c r="CB45" s="101">
        <v>15.85</v>
      </c>
      <c r="CG45" s="71" t="s">
        <v>16</v>
      </c>
      <c r="CH45" s="72">
        <v>44759.719444444447</v>
      </c>
      <c r="CI45" s="64">
        <v>22</v>
      </c>
      <c r="CJ45" s="64">
        <v>15.4</v>
      </c>
      <c r="CN45" s="71" t="s">
        <v>16</v>
      </c>
      <c r="CO45" s="72">
        <v>44753.904861111114</v>
      </c>
      <c r="CP45" s="64">
        <v>50</v>
      </c>
      <c r="CQ45" s="64">
        <v>58.4</v>
      </c>
      <c r="CU45" s="71" t="s">
        <v>28</v>
      </c>
      <c r="CV45" s="72">
        <v>44759.727777777778</v>
      </c>
      <c r="CW45" s="64">
        <v>74</v>
      </c>
      <c r="CX45" s="64">
        <v>86</v>
      </c>
      <c r="DB45" s="71" t="s">
        <v>74</v>
      </c>
      <c r="DC45" s="72">
        <v>44733.068055555559</v>
      </c>
      <c r="DD45" s="64">
        <v>5</v>
      </c>
      <c r="DE45" s="64">
        <v>4</v>
      </c>
      <c r="DI45" s="71" t="s">
        <v>30</v>
      </c>
      <c r="DJ45" s="72">
        <v>44759.715277777781</v>
      </c>
      <c r="DK45" s="64">
        <v>247</v>
      </c>
      <c r="DL45" s="64">
        <v>266</v>
      </c>
      <c r="DP45" s="71" t="s">
        <v>1537</v>
      </c>
      <c r="DQ45" s="72">
        <v>44734.72152777778</v>
      </c>
      <c r="DR45" s="64">
        <v>5.9999999999999991</v>
      </c>
      <c r="DS45" s="64">
        <v>2.5</v>
      </c>
      <c r="DW45" s="71" t="s">
        <v>25</v>
      </c>
      <c r="DX45" s="72">
        <v>44759.724999999999</v>
      </c>
      <c r="DY45" s="64">
        <v>17</v>
      </c>
      <c r="DZ45" s="64">
        <v>32.799999999999997</v>
      </c>
      <c r="EE45" s="75"/>
      <c r="EF45" s="64">
        <v>49.6</v>
      </c>
      <c r="EG45" s="64">
        <v>2.73</v>
      </c>
      <c r="EH45" s="64">
        <v>13.44</v>
      </c>
      <c r="EI45" s="64">
        <v>12.39</v>
      </c>
      <c r="EJ45" s="64">
        <v>0.17</v>
      </c>
      <c r="EK45" s="64">
        <v>7.26</v>
      </c>
      <c r="EL45" s="64">
        <v>11.4</v>
      </c>
      <c r="EM45" s="64">
        <v>0.51300000000000001</v>
      </c>
      <c r="EN45" s="64">
        <v>0.27</v>
      </c>
      <c r="EP45" s="64">
        <v>318</v>
      </c>
      <c r="EQ45" s="64">
        <v>287</v>
      </c>
      <c r="ER45" s="64">
        <v>119.8</v>
      </c>
      <c r="ES45" s="64">
        <v>129.30000000000001</v>
      </c>
      <c r="ET45" s="64">
        <v>104</v>
      </c>
      <c r="EU45" s="64">
        <v>9.3000000000000007</v>
      </c>
      <c r="EV45" s="64">
        <v>394</v>
      </c>
      <c r="EW45" s="64">
        <v>26</v>
      </c>
      <c r="EX45" s="76">
        <v>171</v>
      </c>
    </row>
    <row r="46" spans="6:154" ht="16">
      <c r="F46" s="71" t="s">
        <v>26</v>
      </c>
      <c r="G46" s="72">
        <v>44759.711111111108</v>
      </c>
      <c r="H46" s="64">
        <v>35.804499999999997</v>
      </c>
      <c r="I46" s="64">
        <v>47.79</v>
      </c>
      <c r="M46" s="71" t="s">
        <v>26</v>
      </c>
      <c r="N46" s="72">
        <v>44736.629166666666</v>
      </c>
      <c r="O46" s="64">
        <v>0.79175704989154005</v>
      </c>
      <c r="P46" s="64">
        <v>0.95899999999999996</v>
      </c>
      <c r="T46" s="71" t="s">
        <v>13</v>
      </c>
      <c r="U46" s="72">
        <v>44753.902777777781</v>
      </c>
      <c r="V46" s="64">
        <v>7.8940999999999999</v>
      </c>
      <c r="W46" s="64">
        <v>13.5</v>
      </c>
      <c r="AA46" s="71" t="s">
        <v>1525</v>
      </c>
      <c r="AB46" s="72">
        <v>44734.699305555558</v>
      </c>
      <c r="AC46" s="64">
        <v>9.4875607663711747</v>
      </c>
      <c r="AD46" s="64">
        <v>9.9499999999999993</v>
      </c>
      <c r="AH46" s="71" t="s">
        <v>26</v>
      </c>
      <c r="AI46" s="72">
        <v>44759.711111111108</v>
      </c>
      <c r="AJ46" s="64">
        <v>0.15856209487901246</v>
      </c>
      <c r="AK46" s="64">
        <v>0.17</v>
      </c>
      <c r="AO46" s="73" t="s">
        <v>15</v>
      </c>
      <c r="AP46" s="74">
        <v>44759.703472222223</v>
      </c>
      <c r="AQ46" s="64">
        <v>1.1538999999999999</v>
      </c>
      <c r="AR46" s="64">
        <v>5.19</v>
      </c>
      <c r="AV46" s="71" t="s">
        <v>15</v>
      </c>
      <c r="AW46" s="72">
        <v>44736.625</v>
      </c>
      <c r="AX46" s="64">
        <v>9.0721981250874499</v>
      </c>
      <c r="AY46" s="64">
        <v>9.7899999999999991</v>
      </c>
      <c r="BC46" s="71" t="s">
        <v>28</v>
      </c>
      <c r="BD46" s="72">
        <v>44759.729166666664</v>
      </c>
      <c r="BE46" s="64">
        <v>0.1338</v>
      </c>
      <c r="BF46" s="64">
        <v>0.17</v>
      </c>
      <c r="BJ46" s="71" t="s">
        <v>26</v>
      </c>
      <c r="BK46" s="72">
        <v>44736.62777777778</v>
      </c>
      <c r="BL46" s="64">
        <v>4.651695692025664E-2</v>
      </c>
      <c r="BM46" s="64">
        <v>0.03</v>
      </c>
      <c r="BQ46" s="99" t="s">
        <v>29</v>
      </c>
      <c r="BR46" s="100">
        <v>44736.656944444447</v>
      </c>
      <c r="BS46" s="101">
        <v>146</v>
      </c>
      <c r="BT46" s="101">
        <v>231.9</v>
      </c>
      <c r="BY46" s="99" t="s">
        <v>13</v>
      </c>
      <c r="BZ46" s="100">
        <v>44759.709027777775</v>
      </c>
      <c r="CA46" s="101"/>
      <c r="CB46" s="101">
        <v>15.85</v>
      </c>
      <c r="CG46" s="71" t="s">
        <v>1515</v>
      </c>
      <c r="CH46" s="72">
        <v>44734.716666666667</v>
      </c>
      <c r="CI46" s="64">
        <v>19</v>
      </c>
      <c r="CJ46" s="64">
        <v>15.4</v>
      </c>
      <c r="CN46" s="71" t="s">
        <v>70</v>
      </c>
      <c r="CO46" s="72">
        <v>44753.90625</v>
      </c>
      <c r="CP46" s="64">
        <v>68</v>
      </c>
      <c r="CQ46" s="64">
        <v>57</v>
      </c>
      <c r="CU46" s="71" t="s">
        <v>28</v>
      </c>
      <c r="CV46" s="72">
        <v>44759.729166666664</v>
      </c>
      <c r="CW46" s="64">
        <v>74</v>
      </c>
      <c r="CX46" s="64">
        <v>86</v>
      </c>
      <c r="DB46" s="71" t="s">
        <v>74</v>
      </c>
      <c r="DC46" s="72">
        <v>44766.719444444447</v>
      </c>
      <c r="DD46" s="64">
        <v>5</v>
      </c>
      <c r="DE46" s="64">
        <v>4</v>
      </c>
      <c r="DI46" s="71" t="s">
        <v>1525</v>
      </c>
      <c r="DJ46" s="72">
        <v>44734.699305555558</v>
      </c>
      <c r="DK46" s="64">
        <v>156</v>
      </c>
      <c r="DL46" s="64">
        <v>145</v>
      </c>
      <c r="DP46" s="71" t="s">
        <v>74</v>
      </c>
      <c r="DQ46" s="72">
        <v>44733.064583333333</v>
      </c>
      <c r="DR46" s="64">
        <v>5</v>
      </c>
      <c r="DS46" s="64">
        <v>2.5</v>
      </c>
      <c r="DW46" s="71" t="s">
        <v>26</v>
      </c>
      <c r="DX46" s="72">
        <v>44736.629166666666</v>
      </c>
      <c r="DY46" s="64">
        <v>16</v>
      </c>
      <c r="DZ46" s="64">
        <v>14.8</v>
      </c>
      <c r="EE46" s="75"/>
      <c r="EF46" s="64">
        <v>49.6</v>
      </c>
      <c r="EG46" s="64">
        <v>2.73</v>
      </c>
      <c r="EH46" s="64">
        <v>13.44</v>
      </c>
      <c r="EI46" s="64">
        <v>12.39</v>
      </c>
      <c r="EJ46" s="64">
        <v>0.17</v>
      </c>
      <c r="EK46" s="64">
        <v>7.26</v>
      </c>
      <c r="EL46" s="64">
        <v>11.4</v>
      </c>
      <c r="EM46" s="64">
        <v>0.51300000000000001</v>
      </c>
      <c r="EN46" s="64">
        <v>0.27</v>
      </c>
      <c r="EP46" s="64">
        <v>318</v>
      </c>
      <c r="EQ46" s="64">
        <v>287</v>
      </c>
      <c r="ER46" s="64">
        <v>119.8</v>
      </c>
      <c r="ES46" s="64">
        <v>129.30000000000001</v>
      </c>
      <c r="ET46" s="64">
        <v>104</v>
      </c>
      <c r="EU46" s="64">
        <v>9.3000000000000007</v>
      </c>
      <c r="EV46" s="64">
        <v>394</v>
      </c>
      <c r="EW46" s="64">
        <v>26</v>
      </c>
      <c r="EX46" s="76">
        <v>171</v>
      </c>
    </row>
    <row r="47" spans="6:154" ht="16">
      <c r="F47" s="71" t="s">
        <v>26</v>
      </c>
      <c r="G47" s="72">
        <v>44759.712500000001</v>
      </c>
      <c r="H47" s="64">
        <v>35.826099999999997</v>
      </c>
      <c r="I47" s="64">
        <v>47.79</v>
      </c>
      <c r="M47" s="71" t="s">
        <v>26</v>
      </c>
      <c r="N47" s="72">
        <v>44759.713888888888</v>
      </c>
      <c r="O47" s="64">
        <v>0.79075588186217249</v>
      </c>
      <c r="P47" s="64">
        <v>0.95899999999999996</v>
      </c>
      <c r="T47" s="71" t="s">
        <v>70</v>
      </c>
      <c r="U47" s="72">
        <v>44733.059027777781</v>
      </c>
      <c r="V47" s="64">
        <v>6.3647</v>
      </c>
      <c r="W47" s="64">
        <v>10.050000000000001</v>
      </c>
      <c r="AA47" s="71" t="s">
        <v>1526</v>
      </c>
      <c r="AB47" s="72">
        <v>44734.700694444444</v>
      </c>
      <c r="AC47" s="64">
        <v>9.4969974263654553</v>
      </c>
      <c r="AD47" s="64">
        <v>9.9499999999999993</v>
      </c>
      <c r="AH47" s="71" t="s">
        <v>26</v>
      </c>
      <c r="AI47" s="72">
        <v>44759.712500000001</v>
      </c>
      <c r="AJ47" s="64">
        <v>0.16695503964052372</v>
      </c>
      <c r="AK47" s="64">
        <v>0.17</v>
      </c>
      <c r="AO47" s="73" t="s">
        <v>15</v>
      </c>
      <c r="AP47" s="74">
        <v>44736.623611111114</v>
      </c>
      <c r="AQ47" s="64">
        <v>0.86829999999999996</v>
      </c>
      <c r="AR47" s="64">
        <v>5.19</v>
      </c>
      <c r="AV47" s="71" t="s">
        <v>15</v>
      </c>
      <c r="AW47" s="72">
        <v>44759.70208333333</v>
      </c>
      <c r="AX47" s="64">
        <v>9.0598852665454039</v>
      </c>
      <c r="AY47" s="64">
        <v>9.7899999999999991</v>
      </c>
      <c r="BC47" s="71" t="s">
        <v>28</v>
      </c>
      <c r="BD47" s="72">
        <v>44759.730555555558</v>
      </c>
      <c r="BE47" s="64">
        <v>0.13220000000000001</v>
      </c>
      <c r="BF47" s="64">
        <v>0.17</v>
      </c>
      <c r="BJ47" s="71" t="s">
        <v>26</v>
      </c>
      <c r="BK47" s="72">
        <v>44759.711111111108</v>
      </c>
      <c r="BL47" s="64">
        <v>4.330889092575619E-2</v>
      </c>
      <c r="BM47" s="64">
        <v>0.03</v>
      </c>
      <c r="BQ47" s="99" t="s">
        <v>29</v>
      </c>
      <c r="BR47" s="100">
        <v>44736.658333333333</v>
      </c>
      <c r="BS47" s="101"/>
      <c r="BT47" s="101">
        <v>231.9</v>
      </c>
      <c r="BY47" s="99" t="s">
        <v>1514</v>
      </c>
      <c r="BZ47" s="100">
        <v>44734.715277777781</v>
      </c>
      <c r="CA47" s="101">
        <v>40</v>
      </c>
      <c r="CB47" s="101">
        <v>9.4700000000000006</v>
      </c>
      <c r="CG47" s="73" t="s">
        <v>16</v>
      </c>
      <c r="CH47" s="74">
        <v>44759.722222222219</v>
      </c>
      <c r="CI47" s="64">
        <v>18</v>
      </c>
      <c r="CJ47" s="64">
        <v>15.4</v>
      </c>
      <c r="CN47" s="71" t="s">
        <v>70</v>
      </c>
      <c r="CO47" s="72">
        <v>44736.631944444445</v>
      </c>
      <c r="CP47" s="64">
        <v>66</v>
      </c>
      <c r="CQ47" s="64">
        <v>57</v>
      </c>
      <c r="CU47" s="71" t="s">
        <v>1517</v>
      </c>
      <c r="CV47" s="72">
        <v>44734.694444444445</v>
      </c>
      <c r="CW47" s="64">
        <v>72</v>
      </c>
      <c r="CX47" s="64">
        <v>86</v>
      </c>
      <c r="DB47" s="71" t="s">
        <v>74</v>
      </c>
      <c r="DC47" s="72">
        <v>44766.722222222219</v>
      </c>
      <c r="DD47" s="64">
        <v>5</v>
      </c>
      <c r="DE47" s="64">
        <v>4</v>
      </c>
      <c r="DI47" s="71" t="s">
        <v>1526</v>
      </c>
      <c r="DJ47" s="72">
        <v>44734.700694444444</v>
      </c>
      <c r="DK47" s="64">
        <v>153</v>
      </c>
      <c r="DL47" s="64">
        <v>145</v>
      </c>
      <c r="DP47" s="71" t="s">
        <v>74</v>
      </c>
      <c r="DQ47" s="72">
        <v>44733.068055555559</v>
      </c>
      <c r="DR47" s="64">
        <v>4</v>
      </c>
      <c r="DS47" s="64">
        <v>2.5</v>
      </c>
      <c r="DW47" s="71" t="s">
        <v>26</v>
      </c>
      <c r="DX47" s="72">
        <v>44753.893055555556</v>
      </c>
      <c r="DY47" s="64">
        <v>16</v>
      </c>
      <c r="DZ47" s="64">
        <v>14.8</v>
      </c>
      <c r="EE47" s="75"/>
      <c r="EF47" s="64">
        <v>49.6</v>
      </c>
      <c r="EG47" s="64">
        <v>2.73</v>
      </c>
      <c r="EH47" s="64">
        <v>13.44</v>
      </c>
      <c r="EI47" s="64">
        <v>12.39</v>
      </c>
      <c r="EJ47" s="64">
        <v>0.17</v>
      </c>
      <c r="EK47" s="64">
        <v>7.26</v>
      </c>
      <c r="EL47" s="64">
        <v>11.4</v>
      </c>
      <c r="EM47" s="64">
        <v>0.51300000000000001</v>
      </c>
      <c r="EN47" s="64">
        <v>0.27</v>
      </c>
      <c r="EP47" s="64">
        <v>318</v>
      </c>
      <c r="EQ47" s="64">
        <v>287</v>
      </c>
      <c r="ER47" s="64">
        <v>119.8</v>
      </c>
      <c r="ES47" s="64">
        <v>129.30000000000001</v>
      </c>
      <c r="ET47" s="64">
        <v>104</v>
      </c>
      <c r="EU47" s="64">
        <v>9.3000000000000007</v>
      </c>
      <c r="EV47" s="64">
        <v>394</v>
      </c>
      <c r="EW47" s="64">
        <v>26</v>
      </c>
      <c r="EX47" s="76">
        <v>171</v>
      </c>
    </row>
    <row r="48" spans="6:154" ht="16">
      <c r="F48" s="71" t="s">
        <v>26</v>
      </c>
      <c r="G48" s="72">
        <v>44759.713888888888</v>
      </c>
      <c r="H48" s="64">
        <v>35.655099999999997</v>
      </c>
      <c r="I48" s="64">
        <v>47.79</v>
      </c>
      <c r="M48" s="71" t="s">
        <v>26</v>
      </c>
      <c r="N48" s="72">
        <v>44736.62777777778</v>
      </c>
      <c r="O48" s="64">
        <v>0.78241281495077586</v>
      </c>
      <c r="P48" s="64">
        <v>0.95899999999999996</v>
      </c>
      <c r="T48" s="71" t="s">
        <v>70</v>
      </c>
      <c r="U48" s="72">
        <v>44733.057638888888</v>
      </c>
      <c r="V48" s="64">
        <v>6.3343999999999996</v>
      </c>
      <c r="W48" s="64">
        <v>10.050000000000001</v>
      </c>
      <c r="AA48" s="71" t="s">
        <v>1527</v>
      </c>
      <c r="AB48" s="72">
        <v>44734.702777777777</v>
      </c>
      <c r="AC48" s="64">
        <v>9.5251644266514148</v>
      </c>
      <c r="AD48" s="64">
        <v>9.9499999999999993</v>
      </c>
      <c r="AH48" s="71" t="s">
        <v>26</v>
      </c>
      <c r="AI48" s="72">
        <v>44759.713888888888</v>
      </c>
      <c r="AJ48" s="64">
        <v>0.16940836195542702</v>
      </c>
      <c r="AK48" s="64">
        <v>0.17</v>
      </c>
      <c r="AO48" s="71" t="s">
        <v>13</v>
      </c>
      <c r="AP48" s="72">
        <v>44759.706250000003</v>
      </c>
      <c r="AQ48" s="64">
        <v>1.0233000000000001</v>
      </c>
      <c r="AR48" s="64">
        <v>3.59</v>
      </c>
      <c r="AV48" s="71" t="s">
        <v>13</v>
      </c>
      <c r="AW48" s="72">
        <v>44759.709027777775</v>
      </c>
      <c r="AX48" s="64">
        <v>6.3656079473905134</v>
      </c>
      <c r="AY48" s="64">
        <v>7.12</v>
      </c>
      <c r="BC48" s="71" t="s">
        <v>1516</v>
      </c>
      <c r="BD48" s="72">
        <v>44734.692361111112</v>
      </c>
      <c r="BE48" s="64">
        <v>0.13139999999999999</v>
      </c>
      <c r="BF48" s="64">
        <v>0.17</v>
      </c>
      <c r="BJ48" s="71" t="s">
        <v>26</v>
      </c>
      <c r="BK48" s="72">
        <v>44759.713888888888</v>
      </c>
      <c r="BL48" s="64">
        <v>3.8267644362969748E-2</v>
      </c>
      <c r="BM48" s="64">
        <v>0.03</v>
      </c>
      <c r="BQ48" s="99" t="s">
        <v>1534</v>
      </c>
      <c r="BR48" s="100">
        <v>44736.620833333334</v>
      </c>
      <c r="BS48" s="101">
        <v>126</v>
      </c>
      <c r="BT48" s="101">
        <v>174</v>
      </c>
      <c r="BY48" s="99" t="s">
        <v>16</v>
      </c>
      <c r="BZ48" s="100">
        <v>44753.904861111114</v>
      </c>
      <c r="CA48" s="101"/>
      <c r="CB48" s="101">
        <v>9.4700000000000006</v>
      </c>
      <c r="CG48" s="73" t="s">
        <v>1514</v>
      </c>
      <c r="CH48" s="74">
        <v>44734.715277777781</v>
      </c>
      <c r="CI48" s="64">
        <v>18</v>
      </c>
      <c r="CJ48" s="64">
        <v>15.4</v>
      </c>
      <c r="CN48" s="71" t="s">
        <v>70</v>
      </c>
      <c r="CO48" s="72">
        <v>44733.052083333336</v>
      </c>
      <c r="CP48" s="64">
        <v>64</v>
      </c>
      <c r="CQ48" s="64">
        <v>57</v>
      </c>
      <c r="CU48" s="71" t="s">
        <v>28</v>
      </c>
      <c r="CV48" s="72">
        <v>44759.730555555558</v>
      </c>
      <c r="CW48" s="64">
        <v>71</v>
      </c>
      <c r="CX48" s="64">
        <v>86</v>
      </c>
      <c r="DB48" s="71" t="s">
        <v>1526</v>
      </c>
      <c r="DC48" s="72">
        <v>44734.700694444444</v>
      </c>
      <c r="DD48" s="64">
        <v>4</v>
      </c>
      <c r="DE48" s="64">
        <v>4</v>
      </c>
      <c r="DI48" s="71" t="s">
        <v>1527</v>
      </c>
      <c r="DJ48" s="72">
        <v>44734.702777777777</v>
      </c>
      <c r="DK48" s="64">
        <v>152</v>
      </c>
      <c r="DL48" s="64">
        <v>145</v>
      </c>
      <c r="DP48" s="71" t="s">
        <v>1535</v>
      </c>
      <c r="DQ48" s="72">
        <v>44734.71875</v>
      </c>
      <c r="DR48" s="64">
        <v>4</v>
      </c>
      <c r="DS48" s="64">
        <v>2.5</v>
      </c>
      <c r="DW48" s="71" t="s">
        <v>26</v>
      </c>
      <c r="DX48" s="72">
        <v>44736.62777777778</v>
      </c>
      <c r="DY48" s="64">
        <v>15</v>
      </c>
      <c r="DZ48" s="64">
        <v>14.8</v>
      </c>
      <c r="EE48" s="75"/>
      <c r="EF48" s="64">
        <v>49.6</v>
      </c>
      <c r="EG48" s="64">
        <v>2.73</v>
      </c>
      <c r="EH48" s="64">
        <v>13.44</v>
      </c>
      <c r="EI48" s="64">
        <v>12.39</v>
      </c>
      <c r="EJ48" s="64">
        <v>0.17</v>
      </c>
      <c r="EK48" s="64">
        <v>7.26</v>
      </c>
      <c r="EL48" s="64">
        <v>11.4</v>
      </c>
      <c r="EM48" s="64">
        <v>0.51300000000000001</v>
      </c>
      <c r="EN48" s="64">
        <v>0.27</v>
      </c>
      <c r="EP48" s="64">
        <v>318</v>
      </c>
      <c r="EQ48" s="64">
        <v>287</v>
      </c>
      <c r="ER48" s="64">
        <v>119.8</v>
      </c>
      <c r="ES48" s="64">
        <v>129.30000000000001</v>
      </c>
      <c r="ET48" s="64">
        <v>104</v>
      </c>
      <c r="EU48" s="64">
        <v>9.3000000000000007</v>
      </c>
      <c r="EV48" s="64">
        <v>394</v>
      </c>
      <c r="EW48" s="64">
        <v>26</v>
      </c>
      <c r="EX48" s="76">
        <v>171</v>
      </c>
    </row>
    <row r="49" spans="6:154" ht="16">
      <c r="F49" s="71" t="s">
        <v>26</v>
      </c>
      <c r="G49" s="72">
        <v>44753.893055555556</v>
      </c>
      <c r="H49" s="64">
        <v>34.052700000000002</v>
      </c>
      <c r="I49" s="64">
        <v>47.79</v>
      </c>
      <c r="M49" s="71" t="s">
        <v>26</v>
      </c>
      <c r="N49" s="72">
        <v>44736.626388888886</v>
      </c>
      <c r="O49" s="64">
        <v>0.77523777740697475</v>
      </c>
      <c r="P49" s="64">
        <v>0.95899999999999996</v>
      </c>
      <c r="T49" s="71" t="s">
        <v>70</v>
      </c>
      <c r="U49" s="72">
        <v>44733.052083333336</v>
      </c>
      <c r="V49" s="64">
        <v>6.2255000000000003</v>
      </c>
      <c r="W49" s="64">
        <v>10.050000000000001</v>
      </c>
      <c r="AA49" s="71" t="s">
        <v>24</v>
      </c>
      <c r="AB49" s="72">
        <v>44736.651388888888</v>
      </c>
      <c r="AC49" s="64">
        <v>6.1039462396339719</v>
      </c>
      <c r="AD49" s="64">
        <v>7.05</v>
      </c>
      <c r="AH49" s="71" t="s">
        <v>26</v>
      </c>
      <c r="AI49" s="72">
        <v>44753.893055555556</v>
      </c>
      <c r="AJ49" s="64">
        <v>0.17147431758902976</v>
      </c>
      <c r="AK49" s="64">
        <v>0.17</v>
      </c>
      <c r="AO49" s="71" t="s">
        <v>13</v>
      </c>
      <c r="AP49" s="72">
        <v>44759.707638888889</v>
      </c>
      <c r="AQ49" s="64">
        <v>0.95960000000000001</v>
      </c>
      <c r="AR49" s="64">
        <v>3.59</v>
      </c>
      <c r="AV49" s="71" t="s">
        <v>13</v>
      </c>
      <c r="AW49" s="72">
        <v>44759.706250000003</v>
      </c>
      <c r="AX49" s="64">
        <v>6.3595914369665598</v>
      </c>
      <c r="AY49" s="64">
        <v>7.12</v>
      </c>
      <c r="BC49" s="71" t="s">
        <v>1518</v>
      </c>
      <c r="BD49" s="72">
        <v>44734.696527777778</v>
      </c>
      <c r="BE49" s="64">
        <v>0.1305</v>
      </c>
      <c r="BF49" s="64">
        <v>0.17</v>
      </c>
      <c r="BJ49" s="71"/>
      <c r="BK49" s="72"/>
      <c r="BQ49" s="99" t="s">
        <v>1534</v>
      </c>
      <c r="BR49" s="100">
        <v>44736.619444444441</v>
      </c>
      <c r="BS49" s="101">
        <v>102.00000000000001</v>
      </c>
      <c r="BT49" s="101">
        <v>174</v>
      </c>
      <c r="BY49" s="99" t="s">
        <v>16</v>
      </c>
      <c r="BZ49" s="100">
        <v>44759.719444444447</v>
      </c>
      <c r="CA49" s="101"/>
      <c r="CB49" s="101">
        <v>9.4700000000000006</v>
      </c>
      <c r="CG49" s="71" t="s">
        <v>16</v>
      </c>
      <c r="CH49" s="72">
        <v>44759.720833333333</v>
      </c>
      <c r="CI49" s="64">
        <v>16</v>
      </c>
      <c r="CJ49" s="64">
        <v>15.4</v>
      </c>
      <c r="CN49" s="71" t="s">
        <v>70</v>
      </c>
      <c r="CO49" s="72">
        <v>44736.634027777778</v>
      </c>
      <c r="CP49" s="64">
        <v>61.000000000000007</v>
      </c>
      <c r="CQ49" s="64">
        <v>57</v>
      </c>
      <c r="CU49" s="71" t="s">
        <v>74</v>
      </c>
      <c r="CV49" s="72">
        <v>44766.719444444447</v>
      </c>
      <c r="CW49" s="64">
        <v>79.000000000000014</v>
      </c>
      <c r="CX49" s="64">
        <v>85</v>
      </c>
      <c r="DB49" s="71" t="s">
        <v>1536</v>
      </c>
      <c r="DC49" s="72">
        <v>44734.720138888886</v>
      </c>
      <c r="DD49" s="64">
        <v>4</v>
      </c>
      <c r="DE49" s="64">
        <v>4</v>
      </c>
      <c r="DI49" s="71" t="s">
        <v>28</v>
      </c>
      <c r="DJ49" s="72">
        <v>44759.729166666664</v>
      </c>
      <c r="DK49" s="64">
        <v>140</v>
      </c>
      <c r="DL49" s="64">
        <v>130</v>
      </c>
      <c r="DP49" s="71" t="s">
        <v>1536</v>
      </c>
      <c r="DQ49" s="72">
        <v>44734.720138888886</v>
      </c>
      <c r="DR49" s="64">
        <v>4</v>
      </c>
      <c r="DS49" s="64">
        <v>2.5</v>
      </c>
      <c r="DW49" s="71" t="s">
        <v>26</v>
      </c>
      <c r="DX49" s="72">
        <v>44759.713888888888</v>
      </c>
      <c r="DY49" s="64">
        <v>15</v>
      </c>
      <c r="DZ49" s="64">
        <v>14.8</v>
      </c>
      <c r="EE49" s="75"/>
      <c r="EF49" s="64">
        <v>49.6</v>
      </c>
      <c r="EG49" s="64">
        <v>2.73</v>
      </c>
      <c r="EH49" s="64">
        <v>13.44</v>
      </c>
      <c r="EI49" s="64">
        <v>12.39</v>
      </c>
      <c r="EJ49" s="64">
        <v>0.17</v>
      </c>
      <c r="EK49" s="64">
        <v>7.26</v>
      </c>
      <c r="EL49" s="64">
        <v>11.4</v>
      </c>
      <c r="EM49" s="64">
        <v>0.51300000000000001</v>
      </c>
      <c r="EN49" s="64">
        <v>0.27</v>
      </c>
      <c r="EP49" s="64">
        <v>318</v>
      </c>
      <c r="EQ49" s="64">
        <v>287</v>
      </c>
      <c r="ER49" s="64">
        <v>119.8</v>
      </c>
      <c r="ES49" s="64">
        <v>129.30000000000001</v>
      </c>
      <c r="ET49" s="64">
        <v>104</v>
      </c>
      <c r="EU49" s="64">
        <v>9.3000000000000007</v>
      </c>
      <c r="EV49" s="64">
        <v>394</v>
      </c>
      <c r="EW49" s="64">
        <v>26</v>
      </c>
      <c r="EX49" s="76">
        <v>171</v>
      </c>
    </row>
    <row r="50" spans="6:154" ht="16">
      <c r="F50" s="71" t="s">
        <v>30</v>
      </c>
      <c r="G50" s="72">
        <v>44736.636805555558</v>
      </c>
      <c r="H50" s="64">
        <v>29.23</v>
      </c>
      <c r="I50" s="64">
        <v>39.119999999999997</v>
      </c>
      <c r="M50" s="71" t="s">
        <v>24</v>
      </c>
      <c r="N50" s="72">
        <v>44736.652777777781</v>
      </c>
      <c r="O50" s="64">
        <v>0.76639412648089433</v>
      </c>
      <c r="P50" s="64">
        <v>0.85</v>
      </c>
      <c r="T50" s="71" t="s">
        <v>70</v>
      </c>
      <c r="U50" s="72">
        <v>44753.90625</v>
      </c>
      <c r="V50" s="64">
        <v>6.2163000000000004</v>
      </c>
      <c r="W50" s="64">
        <v>10.050000000000001</v>
      </c>
      <c r="AA50" s="71" t="s">
        <v>24</v>
      </c>
      <c r="AB50" s="72">
        <v>44736.652777777781</v>
      </c>
      <c r="AC50" s="64">
        <v>6.1132399199313694</v>
      </c>
      <c r="AD50" s="64">
        <v>7.05</v>
      </c>
      <c r="AH50" s="71" t="s">
        <v>30</v>
      </c>
      <c r="AI50" s="72">
        <v>44736.636805555558</v>
      </c>
      <c r="AJ50" s="64">
        <v>0.19110089610825606</v>
      </c>
      <c r="AK50" s="64">
        <v>0.17</v>
      </c>
      <c r="AO50" s="71" t="s">
        <v>13</v>
      </c>
      <c r="AP50" s="72">
        <v>44753.902777777781</v>
      </c>
      <c r="AQ50" s="64">
        <v>0.88270000000000004</v>
      </c>
      <c r="AR50" s="64">
        <v>3.59</v>
      </c>
      <c r="AV50" s="71" t="s">
        <v>13</v>
      </c>
      <c r="AW50" s="72">
        <v>44759.707638888889</v>
      </c>
      <c r="AX50" s="64">
        <v>6.3353854764236743</v>
      </c>
      <c r="AY50" s="64">
        <v>7.12</v>
      </c>
      <c r="BC50" s="71" t="s">
        <v>1517</v>
      </c>
      <c r="BD50" s="72">
        <v>44734.694444444445</v>
      </c>
      <c r="BE50" s="64">
        <v>0.1298</v>
      </c>
      <c r="BF50" s="64">
        <v>0.17</v>
      </c>
      <c r="BJ50" s="71"/>
      <c r="BK50" s="72"/>
      <c r="BQ50" s="99" t="s">
        <v>1534</v>
      </c>
      <c r="BR50" s="100">
        <v>44736.618055555555</v>
      </c>
      <c r="BS50" s="101">
        <v>95</v>
      </c>
      <c r="BT50" s="101">
        <v>174</v>
      </c>
      <c r="BY50" s="99" t="s">
        <v>16</v>
      </c>
      <c r="BZ50" s="100">
        <v>44759.720833333333</v>
      </c>
      <c r="CA50" s="101"/>
      <c r="CB50" s="101">
        <v>9.4700000000000006</v>
      </c>
      <c r="CG50" s="71" t="s">
        <v>16</v>
      </c>
      <c r="CH50" s="72">
        <v>44753.904861111114</v>
      </c>
      <c r="CI50" s="64">
        <v>15</v>
      </c>
      <c r="CJ50" s="64">
        <v>15.4</v>
      </c>
      <c r="CN50" s="71" t="s">
        <v>70</v>
      </c>
      <c r="CO50" s="72">
        <v>44733.057638888888</v>
      </c>
      <c r="CP50" s="64">
        <v>57</v>
      </c>
      <c r="CQ50" s="64">
        <v>57</v>
      </c>
      <c r="CU50" s="71" t="s">
        <v>1537</v>
      </c>
      <c r="CV50" s="72">
        <v>44734.72152777778</v>
      </c>
      <c r="CW50" s="64">
        <v>76</v>
      </c>
      <c r="CX50" s="64">
        <v>85</v>
      </c>
      <c r="DB50" s="71" t="s">
        <v>1537</v>
      </c>
      <c r="DC50" s="72">
        <v>44734.72152777778</v>
      </c>
      <c r="DD50" s="64">
        <v>4</v>
      </c>
      <c r="DE50" s="64">
        <v>4</v>
      </c>
      <c r="DI50" s="71" t="s">
        <v>1516</v>
      </c>
      <c r="DJ50" s="72">
        <v>44734.692361111112</v>
      </c>
      <c r="DK50" s="64">
        <v>138</v>
      </c>
      <c r="DL50" s="64">
        <v>130</v>
      </c>
      <c r="DP50" s="71" t="s">
        <v>74</v>
      </c>
      <c r="DQ50" s="72">
        <v>44766.719444444447</v>
      </c>
      <c r="DR50" s="64">
        <v>2.9999999999999996</v>
      </c>
      <c r="DS50" s="64">
        <v>2.5</v>
      </c>
      <c r="DW50" s="71" t="s">
        <v>26</v>
      </c>
      <c r="DX50" s="72">
        <v>44759.712500000001</v>
      </c>
      <c r="DY50" s="64">
        <v>14</v>
      </c>
      <c r="DZ50" s="64">
        <v>14.8</v>
      </c>
      <c r="EE50" s="75" t="s">
        <v>29</v>
      </c>
      <c r="EF50" s="64">
        <v>38.22</v>
      </c>
      <c r="EG50" s="64">
        <v>2.6120000000000001</v>
      </c>
      <c r="EH50" s="64">
        <v>9.9819999999999993</v>
      </c>
      <c r="EI50" s="64">
        <v>12.7</v>
      </c>
      <c r="EJ50" s="64">
        <v>0.20019999999999999</v>
      </c>
      <c r="EK50" s="64">
        <v>13.06</v>
      </c>
      <c r="EL50" s="64">
        <v>13.99</v>
      </c>
      <c r="EM50" s="64">
        <v>1.4219999999999999</v>
      </c>
      <c r="EN50" s="64">
        <v>1.042</v>
      </c>
      <c r="EP50" s="64">
        <v>231.9</v>
      </c>
      <c r="EQ50" s="64">
        <v>353.1</v>
      </c>
      <c r="ER50" s="64">
        <v>269.7</v>
      </c>
      <c r="ES50" s="64">
        <v>68.8</v>
      </c>
      <c r="ET50" s="64">
        <v>122.9</v>
      </c>
      <c r="EU50" s="64">
        <v>47.61</v>
      </c>
      <c r="EV50" s="64">
        <v>1392</v>
      </c>
      <c r="EW50" s="64">
        <v>29.44</v>
      </c>
      <c r="EX50" s="76">
        <v>272.89999999999998</v>
      </c>
    </row>
    <row r="51" spans="6:154" ht="16">
      <c r="F51" s="71" t="s">
        <v>30</v>
      </c>
      <c r="G51" s="72">
        <v>44736.637499999997</v>
      </c>
      <c r="H51" s="64">
        <v>29.261099999999999</v>
      </c>
      <c r="I51" s="64">
        <v>39.119999999999997</v>
      </c>
      <c r="M51" s="71" t="s">
        <v>24</v>
      </c>
      <c r="N51" s="72">
        <v>44736.651388888888</v>
      </c>
      <c r="O51" s="64">
        <v>0.76172200901051224</v>
      </c>
      <c r="P51" s="64">
        <v>0.85</v>
      </c>
      <c r="T51" s="71" t="s">
        <v>70</v>
      </c>
      <c r="U51" s="72">
        <v>44736.631944444445</v>
      </c>
      <c r="V51" s="64">
        <v>6.1936</v>
      </c>
      <c r="W51" s="64">
        <v>10.050000000000001</v>
      </c>
      <c r="AA51" s="71" t="s">
        <v>24</v>
      </c>
      <c r="AB51" s="72">
        <v>44736.65347222222</v>
      </c>
      <c r="AC51" s="64">
        <v>6.1582785244495284</v>
      </c>
      <c r="AD51" s="64">
        <v>7.05</v>
      </c>
      <c r="AH51" s="71" t="s">
        <v>30</v>
      </c>
      <c r="AI51" s="72">
        <v>44736.637499999997</v>
      </c>
      <c r="AJ51" s="64">
        <v>0.19019704051855485</v>
      </c>
      <c r="AK51" s="64">
        <v>0.17</v>
      </c>
      <c r="AO51" s="71" t="s">
        <v>13</v>
      </c>
      <c r="AP51" s="72">
        <v>44759.709027777775</v>
      </c>
      <c r="AQ51" s="64">
        <v>0.80530000000000002</v>
      </c>
      <c r="AR51" s="64">
        <v>3.59</v>
      </c>
      <c r="AV51" s="71" t="s">
        <v>13</v>
      </c>
      <c r="AW51" s="72">
        <v>44753.902777777781</v>
      </c>
      <c r="AX51" s="64">
        <v>6.276199804113614</v>
      </c>
      <c r="AY51" s="64">
        <v>7.12</v>
      </c>
      <c r="BC51" s="71" t="s">
        <v>28</v>
      </c>
      <c r="BD51" s="72">
        <v>44759.727777777778</v>
      </c>
      <c r="BE51" s="64">
        <v>0.12570000000000001</v>
      </c>
      <c r="BF51" s="64">
        <v>0.17</v>
      </c>
      <c r="BJ51" s="99" t="s">
        <v>25</v>
      </c>
      <c r="BK51" s="100">
        <v>44759.723611111112</v>
      </c>
      <c r="BL51" s="101"/>
      <c r="BM51" s="101">
        <v>5.6000000000000001E-2</v>
      </c>
      <c r="BQ51" s="99" t="s">
        <v>1527</v>
      </c>
      <c r="BR51" s="100">
        <v>44734.702777777777</v>
      </c>
      <c r="BS51" s="101">
        <v>102.00000000000001</v>
      </c>
      <c r="BT51" s="101">
        <v>147.5</v>
      </c>
      <c r="BU51" s="71"/>
      <c r="BV51" s="72"/>
      <c r="BW51" s="71"/>
      <c r="BY51" s="99" t="s">
        <v>16</v>
      </c>
      <c r="BZ51" s="100">
        <v>44759.722222222219</v>
      </c>
      <c r="CA51" s="101"/>
      <c r="CB51" s="101">
        <v>9.4700000000000006</v>
      </c>
      <c r="CG51" s="71" t="s">
        <v>1513</v>
      </c>
      <c r="CH51" s="72">
        <v>44734.712500000001</v>
      </c>
      <c r="CI51" s="64">
        <v>14</v>
      </c>
      <c r="CJ51" s="64">
        <v>15.4</v>
      </c>
      <c r="CN51" s="71" t="s">
        <v>70</v>
      </c>
      <c r="CO51" s="72">
        <v>44733.059027777781</v>
      </c>
      <c r="CP51" s="64">
        <v>55</v>
      </c>
      <c r="CQ51" s="64">
        <v>57</v>
      </c>
      <c r="CU51" s="71" t="s">
        <v>1536</v>
      </c>
      <c r="CV51" s="72">
        <v>44734.720138888886</v>
      </c>
      <c r="CW51" s="64">
        <v>74</v>
      </c>
      <c r="CX51" s="64">
        <v>85</v>
      </c>
      <c r="DB51" s="71" t="s">
        <v>1525</v>
      </c>
      <c r="DC51" s="72">
        <v>44734.699305555558</v>
      </c>
      <c r="DD51" s="64">
        <v>2.9999999999999996</v>
      </c>
      <c r="DE51" s="64">
        <v>4</v>
      </c>
      <c r="DI51" s="71" t="s">
        <v>28</v>
      </c>
      <c r="DJ51" s="72">
        <v>44759.730555555558</v>
      </c>
      <c r="DK51" s="64">
        <v>136</v>
      </c>
      <c r="DL51" s="64">
        <v>130</v>
      </c>
      <c r="DP51" s="71" t="s">
        <v>74</v>
      </c>
      <c r="DQ51" s="72">
        <v>44766.720833333333</v>
      </c>
      <c r="DR51" s="64">
        <v>2.9999999999999996</v>
      </c>
      <c r="DS51" s="64">
        <v>2.5</v>
      </c>
      <c r="DW51" s="71" t="s">
        <v>26</v>
      </c>
      <c r="DX51" s="72">
        <v>44736.626388888886</v>
      </c>
      <c r="DY51" s="64">
        <v>13</v>
      </c>
      <c r="DZ51" s="64">
        <v>14.8</v>
      </c>
      <c r="EE51" s="75"/>
      <c r="EF51" s="64">
        <v>38.22</v>
      </c>
      <c r="EG51" s="64">
        <v>2.6120000000000001</v>
      </c>
      <c r="EH51" s="64">
        <v>9.9819999999999993</v>
      </c>
      <c r="EI51" s="64">
        <v>12.7</v>
      </c>
      <c r="EJ51" s="64">
        <v>0.20019999999999999</v>
      </c>
      <c r="EK51" s="64">
        <v>13.06</v>
      </c>
      <c r="EL51" s="64">
        <v>13.99</v>
      </c>
      <c r="EM51" s="64">
        <v>1.4219999999999999</v>
      </c>
      <c r="EN51" s="64">
        <v>1.042</v>
      </c>
      <c r="EP51" s="64">
        <v>231.9</v>
      </c>
      <c r="EQ51" s="64">
        <v>353.1</v>
      </c>
      <c r="ER51" s="64">
        <v>269.7</v>
      </c>
      <c r="ES51" s="64">
        <v>68.8</v>
      </c>
      <c r="ET51" s="64">
        <v>122.9</v>
      </c>
      <c r="EU51" s="64">
        <v>47.61</v>
      </c>
      <c r="EV51" s="64">
        <v>1392</v>
      </c>
      <c r="EW51" s="64">
        <v>29.44</v>
      </c>
      <c r="EX51" s="76">
        <v>272.89999999999998</v>
      </c>
    </row>
    <row r="52" spans="6:154" ht="16">
      <c r="F52" s="71" t="s">
        <v>30</v>
      </c>
      <c r="G52" s="72">
        <v>44736.638888888891</v>
      </c>
      <c r="H52" s="64">
        <v>29.300999999999998</v>
      </c>
      <c r="I52" s="64">
        <v>39.119999999999997</v>
      </c>
      <c r="M52" s="71" t="s">
        <v>24</v>
      </c>
      <c r="N52" s="72">
        <v>44736.65347222222</v>
      </c>
      <c r="O52" s="64">
        <v>0.75254463540797589</v>
      </c>
      <c r="P52" s="64">
        <v>0.85</v>
      </c>
      <c r="T52" s="71" t="s">
        <v>70</v>
      </c>
      <c r="U52" s="72">
        <v>44736.634027777778</v>
      </c>
      <c r="V52" s="64">
        <v>6.0833000000000004</v>
      </c>
      <c r="W52" s="64">
        <v>10.050000000000001</v>
      </c>
      <c r="AA52" s="71" t="s">
        <v>16</v>
      </c>
      <c r="AB52" s="72">
        <v>44753.904861111114</v>
      </c>
      <c r="AC52" s="64">
        <v>6.2211895910780663</v>
      </c>
      <c r="AD52" s="64">
        <v>6.76</v>
      </c>
      <c r="AH52" s="71" t="s">
        <v>30</v>
      </c>
      <c r="AI52" s="72">
        <v>44736.638888888891</v>
      </c>
      <c r="AJ52" s="64">
        <v>0.1908426516540557</v>
      </c>
      <c r="AK52" s="64">
        <v>0.17</v>
      </c>
      <c r="AO52" s="71" t="s">
        <v>24</v>
      </c>
      <c r="AP52" s="72">
        <v>44736.651388888888</v>
      </c>
      <c r="AQ52" s="64">
        <v>0.85209999999999997</v>
      </c>
      <c r="AR52" s="64">
        <v>1.54</v>
      </c>
      <c r="AV52" s="71" t="s">
        <v>24</v>
      </c>
      <c r="AW52" s="72">
        <v>44736.652777777781</v>
      </c>
      <c r="AX52" s="64">
        <v>5.0587659157688538</v>
      </c>
      <c r="AY52" s="64">
        <v>5.72</v>
      </c>
      <c r="BC52" s="71" t="s">
        <v>1534</v>
      </c>
      <c r="BD52" s="72">
        <v>44736.620833333334</v>
      </c>
      <c r="BE52" s="64">
        <v>5.3499999999999999E-2</v>
      </c>
      <c r="BF52" s="64">
        <v>5.8999999999999997E-2</v>
      </c>
      <c r="BJ52" s="99" t="s">
        <v>1531</v>
      </c>
      <c r="BK52" s="100">
        <v>44734.705555555556</v>
      </c>
      <c r="BL52" s="101"/>
      <c r="BM52" s="101">
        <v>5.6000000000000001E-2</v>
      </c>
      <c r="BQ52" s="99" t="s">
        <v>1525</v>
      </c>
      <c r="BR52" s="100">
        <v>44734.699305555558</v>
      </c>
      <c r="BS52" s="101">
        <v>81</v>
      </c>
      <c r="BT52" s="101">
        <v>147.5</v>
      </c>
      <c r="BU52" s="73"/>
      <c r="BV52" s="74"/>
      <c r="BW52" s="73"/>
      <c r="BY52" s="99" t="s">
        <v>1513</v>
      </c>
      <c r="BZ52" s="100">
        <v>44734.712500000001</v>
      </c>
      <c r="CA52" s="101"/>
      <c r="CB52" s="101">
        <v>9.4700000000000006</v>
      </c>
      <c r="CG52" s="71" t="s">
        <v>1534</v>
      </c>
      <c r="CH52" s="72">
        <v>44736.619444444441</v>
      </c>
      <c r="CI52" s="64">
        <v>20</v>
      </c>
      <c r="CJ52" s="64">
        <v>13.6</v>
      </c>
      <c r="CN52" s="71" t="s">
        <v>24</v>
      </c>
      <c r="CO52" s="72">
        <v>44736.652777777781</v>
      </c>
      <c r="CP52" s="64">
        <v>47.999999999999993</v>
      </c>
      <c r="CQ52" s="64">
        <v>43</v>
      </c>
      <c r="CU52" s="71" t="s">
        <v>74</v>
      </c>
      <c r="CV52" s="72">
        <v>44766.722222222219</v>
      </c>
      <c r="CW52" s="64">
        <v>73</v>
      </c>
      <c r="CX52" s="64">
        <v>85</v>
      </c>
      <c r="DB52" s="71" t="s">
        <v>74</v>
      </c>
      <c r="DC52" s="72">
        <v>44733.064583333333</v>
      </c>
      <c r="DD52" s="64">
        <v>2.9999999999999996</v>
      </c>
      <c r="DE52" s="64">
        <v>4</v>
      </c>
      <c r="DI52" s="71" t="s">
        <v>28</v>
      </c>
      <c r="DJ52" s="72">
        <v>44759.727777777778</v>
      </c>
      <c r="DK52" s="64">
        <v>134</v>
      </c>
      <c r="DL52" s="64">
        <v>130</v>
      </c>
      <c r="DW52" s="71" t="s">
        <v>26</v>
      </c>
      <c r="DX52" s="72">
        <v>44759.711111111108</v>
      </c>
      <c r="DY52" s="64">
        <v>13</v>
      </c>
      <c r="DZ52" s="64">
        <v>14.8</v>
      </c>
      <c r="EE52" s="75"/>
      <c r="EF52" s="64">
        <v>38.22</v>
      </c>
      <c r="EG52" s="64">
        <v>2.6120000000000001</v>
      </c>
      <c r="EH52" s="64">
        <v>9.9819999999999993</v>
      </c>
      <c r="EI52" s="64">
        <v>12.7</v>
      </c>
      <c r="EJ52" s="64">
        <v>0.20019999999999999</v>
      </c>
      <c r="EK52" s="64">
        <v>13.06</v>
      </c>
      <c r="EL52" s="64">
        <v>13.99</v>
      </c>
      <c r="EM52" s="64">
        <v>1.4219999999999999</v>
      </c>
      <c r="EN52" s="64">
        <v>1.042</v>
      </c>
      <c r="EP52" s="64">
        <v>231.9</v>
      </c>
      <c r="EQ52" s="64">
        <v>353.1</v>
      </c>
      <c r="ER52" s="64">
        <v>269.7</v>
      </c>
      <c r="ES52" s="64">
        <v>68.8</v>
      </c>
      <c r="ET52" s="64">
        <v>122.9</v>
      </c>
      <c r="EU52" s="64">
        <v>47.61</v>
      </c>
      <c r="EV52" s="64">
        <v>1392</v>
      </c>
      <c r="EW52" s="64">
        <v>29.44</v>
      </c>
      <c r="EX52" s="76">
        <v>272.89999999999998</v>
      </c>
    </row>
    <row r="53" spans="6:154" ht="16">
      <c r="F53" s="71" t="s">
        <v>30</v>
      </c>
      <c r="G53" s="72">
        <v>44759.715277777781</v>
      </c>
      <c r="H53" s="64">
        <v>29.010899999999999</v>
      </c>
      <c r="I53" s="64">
        <v>39.119999999999997</v>
      </c>
      <c r="M53" s="71" t="s">
        <v>1534</v>
      </c>
      <c r="N53" s="72">
        <v>44736.618055555555</v>
      </c>
      <c r="O53" s="64">
        <v>0.45770065075921901</v>
      </c>
      <c r="P53" s="64">
        <v>0.56000000000000005</v>
      </c>
      <c r="T53" s="71" t="s">
        <v>29</v>
      </c>
      <c r="U53" s="72">
        <v>44736.658333333333</v>
      </c>
      <c r="V53" s="64">
        <v>6.7018000000000004</v>
      </c>
      <c r="W53" s="64">
        <v>9.9819999999999993</v>
      </c>
      <c r="AA53" s="71" t="s">
        <v>16</v>
      </c>
      <c r="AB53" s="72">
        <v>44759.719444444447</v>
      </c>
      <c r="AC53" s="64">
        <v>6.2090363168430081</v>
      </c>
      <c r="AD53" s="64">
        <v>6.76</v>
      </c>
      <c r="AH53" s="71" t="s">
        <v>30</v>
      </c>
      <c r="AI53" s="72">
        <v>44759.715277777781</v>
      </c>
      <c r="AJ53" s="64">
        <v>0.18632337370554969</v>
      </c>
      <c r="AK53" s="64">
        <v>0.17</v>
      </c>
      <c r="AO53" s="71" t="s">
        <v>24</v>
      </c>
      <c r="AP53" s="72">
        <v>44736.65347222222</v>
      </c>
      <c r="AQ53" s="64">
        <v>0.5504</v>
      </c>
      <c r="AR53" s="64">
        <v>1.54</v>
      </c>
      <c r="AV53" s="71" t="s">
        <v>24</v>
      </c>
      <c r="AW53" s="72">
        <v>44736.65347222222</v>
      </c>
      <c r="AX53" s="64">
        <v>5.0363789002378621</v>
      </c>
      <c r="AY53" s="64">
        <v>5.72</v>
      </c>
      <c r="BC53" s="71" t="s">
        <v>1534</v>
      </c>
      <c r="BD53" s="72">
        <v>44736.619444444441</v>
      </c>
      <c r="BE53" s="64">
        <v>5.3199999999999997E-2</v>
      </c>
      <c r="BF53" s="64">
        <v>5.8999999999999997E-2</v>
      </c>
      <c r="BJ53" s="99" t="s">
        <v>1532</v>
      </c>
      <c r="BK53" s="100">
        <v>44734.706944444442</v>
      </c>
      <c r="BL53" s="101"/>
      <c r="BM53" s="101">
        <v>5.6000000000000001E-2</v>
      </c>
      <c r="BQ53" s="99" t="s">
        <v>1526</v>
      </c>
      <c r="BR53" s="100">
        <v>44734.700694444444</v>
      </c>
      <c r="BS53" s="101"/>
      <c r="BT53" s="101">
        <v>147.5</v>
      </c>
      <c r="BU53" s="71"/>
      <c r="BV53" s="72"/>
      <c r="BW53" s="71"/>
      <c r="BX53" s="71"/>
      <c r="BY53" s="99" t="s">
        <v>1515</v>
      </c>
      <c r="BZ53" s="100">
        <v>44734.716666666667</v>
      </c>
      <c r="CA53" s="101"/>
      <c r="CB53" s="101">
        <v>9.4700000000000006</v>
      </c>
      <c r="CG53" s="71" t="s">
        <v>1534</v>
      </c>
      <c r="CH53" s="72">
        <v>44736.618055555555</v>
      </c>
      <c r="CI53" s="64">
        <v>19</v>
      </c>
      <c r="CJ53" s="64">
        <v>13.6</v>
      </c>
      <c r="CN53" s="71" t="s">
        <v>24</v>
      </c>
      <c r="CO53" s="72">
        <v>44736.65347222222</v>
      </c>
      <c r="CP53" s="64">
        <v>47</v>
      </c>
      <c r="CQ53" s="64">
        <v>43</v>
      </c>
      <c r="CU53" s="71" t="s">
        <v>74</v>
      </c>
      <c r="CV53" s="72">
        <v>44733.064583333333</v>
      </c>
      <c r="CW53" s="64">
        <v>72</v>
      </c>
      <c r="CX53" s="64">
        <v>85</v>
      </c>
      <c r="DB53" s="71" t="s">
        <v>74</v>
      </c>
      <c r="DC53" s="72">
        <v>44766.720833333333</v>
      </c>
      <c r="DD53" s="64">
        <v>2.9999999999999996</v>
      </c>
      <c r="DE53" s="64">
        <v>4</v>
      </c>
      <c r="DI53" s="71" t="s">
        <v>1517</v>
      </c>
      <c r="DJ53" s="72">
        <v>44734.694444444445</v>
      </c>
      <c r="DK53" s="64">
        <v>134</v>
      </c>
      <c r="DL53" s="64">
        <v>130</v>
      </c>
      <c r="DP53" s="99" t="s">
        <v>73</v>
      </c>
      <c r="DQ53" s="100">
        <v>44766.71597222222</v>
      </c>
      <c r="DR53" s="101">
        <v>2.9999999999999996</v>
      </c>
      <c r="DS53" s="101"/>
      <c r="EE53" s="75" t="s">
        <v>26</v>
      </c>
      <c r="EF53" s="64">
        <v>47.79</v>
      </c>
      <c r="EG53" s="64">
        <v>0.95899999999999996</v>
      </c>
      <c r="EH53" s="64">
        <v>15.51</v>
      </c>
      <c r="EI53" s="64">
        <v>11.4</v>
      </c>
      <c r="EJ53" s="64">
        <v>0.17</v>
      </c>
      <c r="EK53" s="64">
        <v>9.69</v>
      </c>
      <c r="EL53" s="64">
        <v>13.29</v>
      </c>
      <c r="EM53" s="64">
        <v>2.9000000000000001E-2</v>
      </c>
      <c r="EN53" s="64">
        <v>0.03</v>
      </c>
      <c r="EP53" s="64">
        <v>320</v>
      </c>
      <c r="EQ53" s="64">
        <v>372</v>
      </c>
      <c r="ER53" s="64">
        <v>168</v>
      </c>
      <c r="ES53" s="64">
        <v>120</v>
      </c>
      <c r="ET53" s="64">
        <v>70</v>
      </c>
      <c r="EU53" s="64">
        <v>0.21</v>
      </c>
      <c r="EV53" s="64">
        <v>109</v>
      </c>
      <c r="EW53" s="64">
        <v>15.6</v>
      </c>
      <c r="EX53" s="76">
        <v>14.8</v>
      </c>
    </row>
    <row r="54" spans="6:154" ht="16">
      <c r="F54" s="71" t="s">
        <v>30</v>
      </c>
      <c r="G54" s="72">
        <v>44759.716666666667</v>
      </c>
      <c r="H54" s="64">
        <v>28.951599999999999</v>
      </c>
      <c r="I54" s="64">
        <v>39.119999999999997</v>
      </c>
      <c r="M54" s="71" t="s">
        <v>1534</v>
      </c>
      <c r="N54" s="72">
        <v>44736.619444444441</v>
      </c>
      <c r="O54" s="64">
        <v>0.45419656265643243</v>
      </c>
      <c r="P54" s="64">
        <v>0.56000000000000005</v>
      </c>
      <c r="T54" s="71" t="s">
        <v>29</v>
      </c>
      <c r="U54" s="72">
        <v>44736.656944444447</v>
      </c>
      <c r="V54" s="64">
        <v>6.6336000000000004</v>
      </c>
      <c r="W54" s="64">
        <v>9.9819999999999993</v>
      </c>
      <c r="AA54" s="71" t="s">
        <v>16</v>
      </c>
      <c r="AB54" s="72">
        <v>44759.720833333333</v>
      </c>
      <c r="AC54" s="64">
        <v>6.2153274235058626</v>
      </c>
      <c r="AD54" s="64">
        <v>6.76</v>
      </c>
      <c r="AH54" s="71" t="s">
        <v>30</v>
      </c>
      <c r="AI54" s="72">
        <v>44759.716666666667</v>
      </c>
      <c r="AJ54" s="64">
        <v>0.18516127366164811</v>
      </c>
      <c r="AK54" s="64">
        <v>0.17</v>
      </c>
      <c r="AO54" s="71" t="s">
        <v>1514</v>
      </c>
      <c r="AP54" s="72">
        <v>44734.715277777781</v>
      </c>
      <c r="AQ54" s="64">
        <v>0.69140000000000001</v>
      </c>
      <c r="AR54" s="64">
        <v>1.508</v>
      </c>
      <c r="AV54" s="71" t="s">
        <v>24</v>
      </c>
      <c r="AW54" s="72">
        <v>44736.651388888888</v>
      </c>
      <c r="AX54" s="64">
        <v>5.0128725339303202</v>
      </c>
      <c r="AY54" s="64">
        <v>5.72</v>
      </c>
      <c r="BC54" s="71" t="s">
        <v>1534</v>
      </c>
      <c r="BD54" s="72">
        <v>44736.618055555555</v>
      </c>
      <c r="BE54" s="64">
        <v>5.0900000000000001E-2</v>
      </c>
      <c r="BF54" s="64">
        <v>5.8999999999999997E-2</v>
      </c>
      <c r="BJ54" s="99" t="s">
        <v>1533</v>
      </c>
      <c r="BK54" s="100">
        <v>44734.708333333336</v>
      </c>
      <c r="BL54" s="101"/>
      <c r="BM54" s="101">
        <v>5.6000000000000001E-2</v>
      </c>
      <c r="BQ54" s="99" t="s">
        <v>16</v>
      </c>
      <c r="BR54" s="100">
        <v>44759.720833333333</v>
      </c>
      <c r="BS54" s="101">
        <v>102.00000000000001</v>
      </c>
      <c r="BT54" s="101">
        <v>119</v>
      </c>
      <c r="BU54" s="71"/>
      <c r="BV54" s="72"/>
      <c r="BW54" s="71"/>
      <c r="BX54" s="71"/>
      <c r="BY54" s="99" t="s">
        <v>24</v>
      </c>
      <c r="BZ54" s="100">
        <v>44736.65347222222</v>
      </c>
      <c r="CA54" s="101">
        <v>27</v>
      </c>
      <c r="CB54" s="101">
        <v>7.5</v>
      </c>
      <c r="CG54" s="71" t="s">
        <v>1534</v>
      </c>
      <c r="CH54" s="72">
        <v>44736.620833333334</v>
      </c>
      <c r="CI54" s="64">
        <v>13</v>
      </c>
      <c r="CJ54" s="64">
        <v>13.6</v>
      </c>
      <c r="CN54" s="71" t="s">
        <v>24</v>
      </c>
      <c r="CO54" s="72">
        <v>44736.651388888888</v>
      </c>
      <c r="CP54" s="64">
        <v>39</v>
      </c>
      <c r="CQ54" s="64">
        <v>43</v>
      </c>
      <c r="CU54" s="71" t="s">
        <v>74</v>
      </c>
      <c r="CV54" s="72">
        <v>44733.068055555559</v>
      </c>
      <c r="CW54" s="64">
        <v>71</v>
      </c>
      <c r="CX54" s="64">
        <v>85</v>
      </c>
      <c r="DB54" s="71" t="s">
        <v>1535</v>
      </c>
      <c r="DC54" s="72">
        <v>44734.71875</v>
      </c>
      <c r="DD54" s="64">
        <v>2.9999999999999996</v>
      </c>
      <c r="DE54" s="64">
        <v>4</v>
      </c>
      <c r="DI54" s="71" t="s">
        <v>1518</v>
      </c>
      <c r="DJ54" s="72">
        <v>44734.696527777778</v>
      </c>
      <c r="DK54" s="64">
        <v>131</v>
      </c>
      <c r="DL54" s="64">
        <v>130</v>
      </c>
      <c r="DP54" s="99" t="s">
        <v>1534</v>
      </c>
      <c r="DQ54" s="100">
        <v>44736.619444444441</v>
      </c>
      <c r="DR54" s="101"/>
      <c r="DS54" s="101">
        <v>4.5</v>
      </c>
      <c r="DW54" s="99" t="s">
        <v>71</v>
      </c>
      <c r="DX54" s="100">
        <v>44733.038888888892</v>
      </c>
      <c r="DY54" s="101">
        <v>11.999999999999998</v>
      </c>
      <c r="DZ54" s="101">
        <v>5.92</v>
      </c>
      <c r="EE54" s="75"/>
      <c r="EF54" s="64">
        <v>47.79</v>
      </c>
      <c r="EG54" s="64">
        <v>0.95899999999999996</v>
      </c>
      <c r="EH54" s="64">
        <v>15.51</v>
      </c>
      <c r="EI54" s="64">
        <v>11.4</v>
      </c>
      <c r="EJ54" s="64">
        <v>0.17</v>
      </c>
      <c r="EK54" s="64">
        <v>9.69</v>
      </c>
      <c r="EL54" s="64">
        <v>13.29</v>
      </c>
      <c r="EM54" s="64">
        <v>2.9000000000000001E-2</v>
      </c>
      <c r="EN54" s="64">
        <v>0.03</v>
      </c>
      <c r="EP54" s="64">
        <v>320</v>
      </c>
      <c r="EQ54" s="64">
        <v>372</v>
      </c>
      <c r="ER54" s="64">
        <v>168</v>
      </c>
      <c r="ES54" s="64">
        <v>120</v>
      </c>
      <c r="ET54" s="64">
        <v>70</v>
      </c>
      <c r="EU54" s="64">
        <v>0.21</v>
      </c>
      <c r="EV54" s="64">
        <v>109</v>
      </c>
      <c r="EW54" s="64">
        <v>15.6</v>
      </c>
      <c r="EX54" s="76">
        <v>14.8</v>
      </c>
    </row>
    <row r="55" spans="6:154" ht="16">
      <c r="F55" s="71" t="s">
        <v>30</v>
      </c>
      <c r="G55" s="72">
        <v>44759.718055555553</v>
      </c>
      <c r="H55" s="64">
        <v>29.046900000000001</v>
      </c>
      <c r="I55" s="64">
        <v>39.119999999999997</v>
      </c>
      <c r="M55" s="71" t="s">
        <v>1534</v>
      </c>
      <c r="N55" s="72">
        <v>44736.620833333334</v>
      </c>
      <c r="O55" s="64">
        <v>0.4496913065242783</v>
      </c>
      <c r="P55" s="64">
        <v>0.56000000000000005</v>
      </c>
      <c r="T55" s="71" t="s">
        <v>29</v>
      </c>
      <c r="U55" s="72">
        <v>44736.655555555553</v>
      </c>
      <c r="V55" s="64">
        <v>6.5354999999999999</v>
      </c>
      <c r="W55" s="64">
        <v>9.9819999999999993</v>
      </c>
      <c r="AA55" s="71" t="s">
        <v>16</v>
      </c>
      <c r="AB55" s="72">
        <v>44759.722222222219</v>
      </c>
      <c r="AC55" s="64">
        <v>6.219902773806119</v>
      </c>
      <c r="AD55" s="64">
        <v>6.76</v>
      </c>
      <c r="AH55" s="71" t="s">
        <v>30</v>
      </c>
      <c r="AI55" s="72">
        <v>44759.718055555553</v>
      </c>
      <c r="AJ55" s="64">
        <v>0.1794798956692405</v>
      </c>
      <c r="AK55" s="64">
        <v>0.17</v>
      </c>
      <c r="AO55" s="71" t="s">
        <v>1515</v>
      </c>
      <c r="AP55" s="72">
        <v>44734.716666666667</v>
      </c>
      <c r="AQ55" s="64">
        <v>0.68659999999999999</v>
      </c>
      <c r="AR55" s="64">
        <v>1.508</v>
      </c>
      <c r="AV55" s="71" t="s">
        <v>16</v>
      </c>
      <c r="AW55" s="72">
        <v>44759.720833333333</v>
      </c>
      <c r="AX55" s="64">
        <v>4.5623338463691061</v>
      </c>
      <c r="AY55" s="64">
        <v>4.8899999999999997</v>
      </c>
      <c r="BC55" s="71" t="s">
        <v>26</v>
      </c>
      <c r="BD55" s="72">
        <v>44759.711111111108</v>
      </c>
      <c r="BE55" s="64">
        <v>2.7900000000000001E-2</v>
      </c>
      <c r="BF55" s="64">
        <v>2.9000000000000001E-2</v>
      </c>
      <c r="BJ55" s="99" t="s">
        <v>1534</v>
      </c>
      <c r="BK55" s="100">
        <v>44736.618055555555</v>
      </c>
      <c r="BL55" s="101"/>
      <c r="BM55" s="101">
        <v>1.7000000000000001E-2</v>
      </c>
      <c r="BQ55" s="99" t="s">
        <v>1513</v>
      </c>
      <c r="BR55" s="100">
        <v>44734.712500000001</v>
      </c>
      <c r="BS55" s="101">
        <v>95.999999999999986</v>
      </c>
      <c r="BT55" s="101">
        <v>119</v>
      </c>
      <c r="BU55" s="71"/>
      <c r="BV55" s="72"/>
      <c r="BW55" s="71"/>
      <c r="BX55" s="71"/>
      <c r="BY55" s="99" t="s">
        <v>24</v>
      </c>
      <c r="BZ55" s="100">
        <v>44736.651388888888</v>
      </c>
      <c r="CA55" s="101"/>
      <c r="CB55" s="101">
        <v>7.5</v>
      </c>
      <c r="CG55" s="71" t="s">
        <v>13</v>
      </c>
      <c r="CH55" s="72">
        <v>44759.709027777775</v>
      </c>
      <c r="CI55" s="64">
        <v>32</v>
      </c>
      <c r="CJ55" s="64">
        <v>12.57</v>
      </c>
      <c r="CN55" s="71" t="s">
        <v>13</v>
      </c>
      <c r="CO55" s="72">
        <v>44759.706250000003</v>
      </c>
      <c r="CP55" s="64">
        <v>23.999999999999996</v>
      </c>
      <c r="CQ55" s="64">
        <v>19.66</v>
      </c>
      <c r="CU55" s="71" t="s">
        <v>74</v>
      </c>
      <c r="CV55" s="72">
        <v>44733.066666666666</v>
      </c>
      <c r="CW55" s="64">
        <v>70</v>
      </c>
      <c r="CX55" s="64">
        <v>85</v>
      </c>
      <c r="DB55" s="71" t="s">
        <v>1534</v>
      </c>
      <c r="DC55" s="72">
        <v>44736.618055555555</v>
      </c>
      <c r="DD55" s="64">
        <v>2.9999999999999996</v>
      </c>
      <c r="DE55" s="64">
        <v>2.9</v>
      </c>
      <c r="DI55" s="71" t="s">
        <v>26</v>
      </c>
      <c r="DJ55" s="72">
        <v>44753.893055555556</v>
      </c>
      <c r="DK55" s="64">
        <v>109</v>
      </c>
      <c r="DL55" s="64">
        <v>109</v>
      </c>
      <c r="DP55" s="99" t="s">
        <v>74</v>
      </c>
      <c r="DQ55" s="100">
        <v>44733.066666666666</v>
      </c>
      <c r="DR55" s="101"/>
      <c r="DS55" s="101">
        <v>2.5</v>
      </c>
      <c r="DW55" s="99" t="s">
        <v>71</v>
      </c>
      <c r="DX55" s="100">
        <v>44733.041666666664</v>
      </c>
      <c r="DY55" s="101">
        <v>11.999999999999998</v>
      </c>
      <c r="DZ55" s="101">
        <v>5.92</v>
      </c>
      <c r="EE55" s="75"/>
      <c r="EF55" s="64">
        <v>47.79</v>
      </c>
      <c r="EG55" s="64">
        <v>0.95899999999999996</v>
      </c>
      <c r="EH55" s="64">
        <v>15.51</v>
      </c>
      <c r="EI55" s="64">
        <v>11.4</v>
      </c>
      <c r="EJ55" s="64">
        <v>0.17</v>
      </c>
      <c r="EK55" s="64">
        <v>9.69</v>
      </c>
      <c r="EL55" s="64">
        <v>13.29</v>
      </c>
      <c r="EM55" s="64">
        <v>2.9000000000000001E-2</v>
      </c>
      <c r="EN55" s="64">
        <v>0.03</v>
      </c>
      <c r="EP55" s="64">
        <v>320</v>
      </c>
      <c r="EQ55" s="64">
        <v>372</v>
      </c>
      <c r="ER55" s="64">
        <v>168</v>
      </c>
      <c r="ES55" s="64">
        <v>120</v>
      </c>
      <c r="ET55" s="64">
        <v>70</v>
      </c>
      <c r="EU55" s="64">
        <v>0.21</v>
      </c>
      <c r="EV55" s="64">
        <v>109</v>
      </c>
      <c r="EW55" s="64">
        <v>15.6</v>
      </c>
      <c r="EX55" s="76">
        <v>14.8</v>
      </c>
    </row>
    <row r="56" spans="6:154" ht="16">
      <c r="F56" s="71" t="s">
        <v>70</v>
      </c>
      <c r="G56" s="72">
        <v>44733.052083333336</v>
      </c>
      <c r="H56" s="64">
        <v>26.5245</v>
      </c>
      <c r="I56" s="64">
        <v>37.78</v>
      </c>
      <c r="M56" s="71" t="s">
        <v>1527</v>
      </c>
      <c r="N56" s="72">
        <v>44734.702777777777</v>
      </c>
      <c r="O56" s="64">
        <v>0.42049057233439008</v>
      </c>
      <c r="P56" s="64">
        <v>0.48</v>
      </c>
      <c r="T56" s="71" t="s">
        <v>30</v>
      </c>
      <c r="U56" s="72">
        <v>44736.638888888891</v>
      </c>
      <c r="V56" s="64">
        <v>5.6852</v>
      </c>
      <c r="W56" s="64">
        <v>8.4700000000000006</v>
      </c>
      <c r="AA56" s="71" t="s">
        <v>1513</v>
      </c>
      <c r="AB56" s="72">
        <v>44734.712500000001</v>
      </c>
      <c r="AC56" s="64">
        <v>6.1336860165856448</v>
      </c>
      <c r="AD56" s="64">
        <v>6.76</v>
      </c>
      <c r="AH56" s="71" t="s">
        <v>70</v>
      </c>
      <c r="AI56" s="72">
        <v>44733.052083333336</v>
      </c>
      <c r="AJ56" s="64">
        <v>0.21692534152829068</v>
      </c>
      <c r="AK56" s="64">
        <v>0.2</v>
      </c>
      <c r="AO56" s="71" t="s">
        <v>1513</v>
      </c>
      <c r="AP56" s="72">
        <v>44734.712500000001</v>
      </c>
      <c r="AQ56" s="64">
        <v>0.63649999999999995</v>
      </c>
      <c r="AR56" s="64">
        <v>1.508</v>
      </c>
      <c r="AV56" s="71" t="s">
        <v>16</v>
      </c>
      <c r="AW56" s="72">
        <v>44759.719444444447</v>
      </c>
      <c r="AX56" s="64">
        <v>4.5582761998041139</v>
      </c>
      <c r="AY56" s="64">
        <v>4.8899999999999997</v>
      </c>
      <c r="BC56" s="71" t="s">
        <v>26</v>
      </c>
      <c r="BD56" s="72">
        <v>44759.713888888888</v>
      </c>
      <c r="BE56" s="64">
        <v>2.6499999999999999E-2</v>
      </c>
      <c r="BF56" s="64">
        <v>2.9000000000000001E-2</v>
      </c>
      <c r="BJ56" s="99" t="s">
        <v>1534</v>
      </c>
      <c r="BK56" s="100">
        <v>44736.619444444441</v>
      </c>
      <c r="BL56" s="101"/>
      <c r="BM56" s="101">
        <v>1.7000000000000001E-2</v>
      </c>
      <c r="BQ56" s="99" t="s">
        <v>1514</v>
      </c>
      <c r="BR56" s="100">
        <v>44734.715277777781</v>
      </c>
      <c r="BS56" s="101">
        <v>86</v>
      </c>
      <c r="BT56" s="101">
        <v>119</v>
      </c>
      <c r="BU56" s="71"/>
      <c r="BV56" s="72"/>
      <c r="BW56" s="71"/>
      <c r="BY56" s="99" t="s">
        <v>24</v>
      </c>
      <c r="BZ56" s="100">
        <v>44736.652777777781</v>
      </c>
      <c r="CA56" s="101"/>
      <c r="CB56" s="101">
        <v>7.5</v>
      </c>
      <c r="CG56" s="71" t="s">
        <v>13</v>
      </c>
      <c r="CH56" s="72">
        <v>44753.902777777781</v>
      </c>
      <c r="CI56" s="64">
        <v>30</v>
      </c>
      <c r="CJ56" s="64">
        <v>12.57</v>
      </c>
      <c r="CN56" s="71" t="s">
        <v>13</v>
      </c>
      <c r="CO56" s="72">
        <v>44759.709027777775</v>
      </c>
      <c r="CP56" s="64">
        <v>20</v>
      </c>
      <c r="CQ56" s="64">
        <v>19.66</v>
      </c>
      <c r="CU56" s="71" t="s">
        <v>74</v>
      </c>
      <c r="CV56" s="72">
        <v>44766.720833333333</v>
      </c>
      <c r="CW56" s="64">
        <v>70</v>
      </c>
      <c r="CX56" s="64">
        <v>85</v>
      </c>
      <c r="DB56" s="71" t="s">
        <v>28</v>
      </c>
      <c r="DC56" s="72">
        <v>44759.730555555558</v>
      </c>
      <c r="DD56" s="64">
        <v>2</v>
      </c>
      <c r="DE56" s="64">
        <v>1</v>
      </c>
      <c r="DI56" s="71" t="s">
        <v>26</v>
      </c>
      <c r="DJ56" s="72">
        <v>44759.713888888888</v>
      </c>
      <c r="DK56" s="64">
        <v>108</v>
      </c>
      <c r="DL56" s="64">
        <v>109</v>
      </c>
      <c r="DP56" s="99" t="s">
        <v>74</v>
      </c>
      <c r="DQ56" s="100">
        <v>44766.722222222219</v>
      </c>
      <c r="DR56" s="101"/>
      <c r="DS56" s="101">
        <v>2.5</v>
      </c>
      <c r="DW56" s="99" t="s">
        <v>71</v>
      </c>
      <c r="DX56" s="100">
        <v>44766.706250000003</v>
      </c>
      <c r="DY56" s="101">
        <v>11</v>
      </c>
      <c r="DZ56" s="101">
        <v>5.92</v>
      </c>
      <c r="EE56" s="75"/>
      <c r="EF56" s="64">
        <v>47.79</v>
      </c>
      <c r="EG56" s="64">
        <v>0.95899999999999996</v>
      </c>
      <c r="EH56" s="64">
        <v>15.51</v>
      </c>
      <c r="EI56" s="64">
        <v>11.4</v>
      </c>
      <c r="EJ56" s="64">
        <v>0.17</v>
      </c>
      <c r="EK56" s="64">
        <v>9.69</v>
      </c>
      <c r="EL56" s="64">
        <v>13.29</v>
      </c>
      <c r="EM56" s="64">
        <v>2.9000000000000001E-2</v>
      </c>
      <c r="EN56" s="64">
        <v>0.03</v>
      </c>
      <c r="EP56" s="64">
        <v>320</v>
      </c>
      <c r="EQ56" s="64">
        <v>372</v>
      </c>
      <c r="ER56" s="64">
        <v>168</v>
      </c>
      <c r="ES56" s="64">
        <v>120</v>
      </c>
      <c r="ET56" s="64">
        <v>70</v>
      </c>
      <c r="EU56" s="64">
        <v>0.21</v>
      </c>
      <c r="EV56" s="64">
        <v>109</v>
      </c>
      <c r="EW56" s="64">
        <v>15.6</v>
      </c>
      <c r="EX56" s="76">
        <v>14.8</v>
      </c>
    </row>
    <row r="57" spans="6:154" ht="16">
      <c r="F57" s="71" t="s">
        <v>70</v>
      </c>
      <c r="G57" s="72">
        <v>44733.057638888888</v>
      </c>
      <c r="H57" s="64">
        <v>26.910699999999999</v>
      </c>
      <c r="I57" s="64">
        <v>37.78</v>
      </c>
      <c r="M57" s="71" t="s">
        <v>1525</v>
      </c>
      <c r="N57" s="72">
        <v>44734.699305555558</v>
      </c>
      <c r="O57" s="64">
        <v>0.41431670281995658</v>
      </c>
      <c r="P57" s="64">
        <v>0.48</v>
      </c>
      <c r="T57" s="71" t="s">
        <v>30</v>
      </c>
      <c r="U57" s="72">
        <v>44736.636805555558</v>
      </c>
      <c r="V57" s="64">
        <v>5.6322000000000001</v>
      </c>
      <c r="W57" s="64">
        <v>8.4700000000000006</v>
      </c>
      <c r="AA57" s="71" t="s">
        <v>1514</v>
      </c>
      <c r="AB57" s="72">
        <v>44734.715277777781</v>
      </c>
      <c r="AC57" s="64">
        <v>6.1308264226479832</v>
      </c>
      <c r="AD57" s="64">
        <v>6.76</v>
      </c>
      <c r="AH57" s="71" t="s">
        <v>70</v>
      </c>
      <c r="AI57" s="72">
        <v>44733.057638888888</v>
      </c>
      <c r="AJ57" s="64">
        <v>0.22764248637760504</v>
      </c>
      <c r="AK57" s="64">
        <v>0.2</v>
      </c>
      <c r="AO57" s="71" t="s">
        <v>16</v>
      </c>
      <c r="AP57" s="72">
        <v>44759.722222222219</v>
      </c>
      <c r="AQ57" s="64">
        <v>0.59570000000000001</v>
      </c>
      <c r="AR57" s="64">
        <v>1.508</v>
      </c>
      <c r="AV57" s="71" t="s">
        <v>16</v>
      </c>
      <c r="AW57" s="72">
        <v>44759.722222222219</v>
      </c>
      <c r="AX57" s="64">
        <v>4.5565971736392896</v>
      </c>
      <c r="AY57" s="64">
        <v>4.8899999999999997</v>
      </c>
      <c r="BC57" s="71" t="s">
        <v>26</v>
      </c>
      <c r="BD57" s="72">
        <v>44753.893055555556</v>
      </c>
      <c r="BE57" s="64">
        <v>2.2700000000000001E-2</v>
      </c>
      <c r="BF57" s="64">
        <v>2.9000000000000001E-2</v>
      </c>
      <c r="BJ57" s="99" t="s">
        <v>1534</v>
      </c>
      <c r="BK57" s="100">
        <v>44736.620833333334</v>
      </c>
      <c r="BL57" s="101"/>
      <c r="BM57" s="101">
        <v>1.7000000000000001E-2</v>
      </c>
      <c r="BQ57" s="99" t="s">
        <v>1515</v>
      </c>
      <c r="BR57" s="100">
        <v>44734.716666666667</v>
      </c>
      <c r="BS57" s="101">
        <v>82</v>
      </c>
      <c r="BT57" s="101">
        <v>119</v>
      </c>
      <c r="CG57" s="71" t="s">
        <v>13</v>
      </c>
      <c r="CH57" s="72">
        <v>44759.706250000003</v>
      </c>
      <c r="CI57" s="64">
        <v>26</v>
      </c>
      <c r="CJ57" s="64">
        <v>12.57</v>
      </c>
      <c r="CN57" s="71" t="s">
        <v>13</v>
      </c>
      <c r="CO57" s="72">
        <v>44753.902777777781</v>
      </c>
      <c r="CP57" s="64">
        <v>19</v>
      </c>
      <c r="CQ57" s="64">
        <v>19.66</v>
      </c>
      <c r="CU57" s="71" t="s">
        <v>1535</v>
      </c>
      <c r="CV57" s="72">
        <v>44734.71875</v>
      </c>
      <c r="CW57" s="64">
        <v>66</v>
      </c>
      <c r="CX57" s="64">
        <v>85</v>
      </c>
      <c r="DB57" s="71" t="s">
        <v>26</v>
      </c>
      <c r="DC57" s="72">
        <v>44759.712500000001</v>
      </c>
      <c r="DD57" s="64">
        <v>2</v>
      </c>
      <c r="DE57" s="64">
        <v>0.21</v>
      </c>
      <c r="DI57" s="71" t="s">
        <v>26</v>
      </c>
      <c r="DJ57" s="72">
        <v>44736.626388888886</v>
      </c>
      <c r="DK57" s="64">
        <v>106</v>
      </c>
      <c r="DL57" s="64">
        <v>109</v>
      </c>
      <c r="DP57" s="99" t="s">
        <v>73</v>
      </c>
      <c r="DQ57" s="100">
        <v>44733.060416666667</v>
      </c>
      <c r="DR57" s="101"/>
      <c r="DS57" s="101"/>
      <c r="DW57" s="99" t="s">
        <v>71</v>
      </c>
      <c r="DX57" s="100">
        <v>44733.040277777778</v>
      </c>
      <c r="DY57" s="101">
        <v>10</v>
      </c>
      <c r="DZ57" s="101">
        <v>5.92</v>
      </c>
      <c r="EE57" s="75"/>
      <c r="EF57" s="64">
        <v>47.79</v>
      </c>
      <c r="EG57" s="64">
        <v>0.95899999999999996</v>
      </c>
      <c r="EH57" s="64">
        <v>15.51</v>
      </c>
      <c r="EI57" s="64">
        <v>11.4</v>
      </c>
      <c r="EJ57" s="64">
        <v>0.17</v>
      </c>
      <c r="EK57" s="64">
        <v>9.69</v>
      </c>
      <c r="EL57" s="64">
        <v>13.29</v>
      </c>
      <c r="EM57" s="64">
        <v>2.9000000000000001E-2</v>
      </c>
      <c r="EN57" s="64">
        <v>0.03</v>
      </c>
      <c r="EP57" s="64">
        <v>320</v>
      </c>
      <c r="EQ57" s="64">
        <v>372</v>
      </c>
      <c r="ER57" s="64">
        <v>168</v>
      </c>
      <c r="ES57" s="64">
        <v>120</v>
      </c>
      <c r="ET57" s="64">
        <v>70</v>
      </c>
      <c r="EU57" s="64">
        <v>0.21</v>
      </c>
      <c r="EV57" s="64">
        <v>109</v>
      </c>
      <c r="EW57" s="64">
        <v>15.6</v>
      </c>
      <c r="EX57" s="76">
        <v>14.8</v>
      </c>
    </row>
    <row r="58" spans="6:154" ht="16">
      <c r="F58" s="71" t="s">
        <v>70</v>
      </c>
      <c r="G58" s="72">
        <v>44733.059027777781</v>
      </c>
      <c r="H58" s="64">
        <v>26.856300000000001</v>
      </c>
      <c r="I58" s="64">
        <v>37.78</v>
      </c>
      <c r="M58" s="71" t="s">
        <v>1526</v>
      </c>
      <c r="N58" s="72">
        <v>44734.700694444444</v>
      </c>
      <c r="O58" s="64">
        <v>0.41014516936425827</v>
      </c>
      <c r="P58" s="64">
        <v>0.48</v>
      </c>
      <c r="T58" s="71" t="s">
        <v>30</v>
      </c>
      <c r="U58" s="72">
        <v>44759.718055555553</v>
      </c>
      <c r="V58" s="64">
        <v>5.6078000000000001</v>
      </c>
      <c r="W58" s="64">
        <v>8.4700000000000006</v>
      </c>
      <c r="AA58" s="71" t="s">
        <v>1515</v>
      </c>
      <c r="AB58" s="72">
        <v>44734.716666666667</v>
      </c>
      <c r="AC58" s="64">
        <v>6.1368315699170708</v>
      </c>
      <c r="AD58" s="64">
        <v>6.76</v>
      </c>
      <c r="AH58" s="71" t="s">
        <v>70</v>
      </c>
      <c r="AI58" s="72">
        <v>44733.059027777781</v>
      </c>
      <c r="AJ58" s="64">
        <v>0.21034010794618183</v>
      </c>
      <c r="AK58" s="64">
        <v>0.2</v>
      </c>
      <c r="AO58" s="71" t="s">
        <v>16</v>
      </c>
      <c r="AP58" s="72">
        <v>44759.719444444447</v>
      </c>
      <c r="AQ58" s="64">
        <v>0.58340000000000003</v>
      </c>
      <c r="AR58" s="64">
        <v>1.508</v>
      </c>
      <c r="AV58" s="71" t="s">
        <v>16</v>
      </c>
      <c r="AW58" s="72">
        <v>44753.904861111114</v>
      </c>
      <c r="AX58" s="64">
        <v>4.5301525115433048</v>
      </c>
      <c r="AY58" s="64">
        <v>4.8899999999999997</v>
      </c>
      <c r="BC58" s="71" t="s">
        <v>26</v>
      </c>
      <c r="BD58" s="72">
        <v>44759.712500000001</v>
      </c>
      <c r="BE58" s="64">
        <v>2.18E-2</v>
      </c>
      <c r="BF58" s="64">
        <v>2.9000000000000001E-2</v>
      </c>
      <c r="BJ58" s="99" t="s">
        <v>26</v>
      </c>
      <c r="BK58" s="100">
        <v>44736.626388888886</v>
      </c>
      <c r="BL58" s="101"/>
      <c r="BM58" s="101">
        <v>0.03</v>
      </c>
      <c r="BQ58" s="99" t="s">
        <v>16</v>
      </c>
      <c r="BR58" s="100">
        <v>44753.904861111114</v>
      </c>
      <c r="BS58" s="101"/>
      <c r="BT58" s="101">
        <v>119</v>
      </c>
      <c r="BY58" s="82" t="s">
        <v>74</v>
      </c>
      <c r="BZ58" s="83">
        <v>44766.722222222219</v>
      </c>
      <c r="CA58" s="84">
        <v>2447</v>
      </c>
      <c r="CB58" s="84">
        <v>2300</v>
      </c>
      <c r="CG58" s="71" t="s">
        <v>13</v>
      </c>
      <c r="CH58" s="72">
        <v>44759.707638888889</v>
      </c>
      <c r="CI58" s="64">
        <v>23</v>
      </c>
      <c r="CJ58" s="64">
        <v>12.57</v>
      </c>
      <c r="CN58" s="71" t="s">
        <v>13</v>
      </c>
      <c r="CO58" s="72">
        <v>44759.707638888889</v>
      </c>
      <c r="CP58" s="64">
        <v>17</v>
      </c>
      <c r="CQ58" s="64">
        <v>19.66</v>
      </c>
      <c r="CU58" s="71" t="s">
        <v>26</v>
      </c>
      <c r="CV58" s="72">
        <v>44736.626388888886</v>
      </c>
      <c r="CW58" s="64">
        <v>60</v>
      </c>
      <c r="CX58" s="64">
        <v>70</v>
      </c>
      <c r="DB58" s="71" t="s">
        <v>72</v>
      </c>
      <c r="DC58" s="72">
        <v>44733.044444444444</v>
      </c>
      <c r="DD58" s="64">
        <v>2</v>
      </c>
      <c r="DE58" s="64">
        <v>6.6000000000000003E-2</v>
      </c>
      <c r="DI58" s="71" t="s">
        <v>26</v>
      </c>
      <c r="DJ58" s="72">
        <v>44736.62777777778</v>
      </c>
      <c r="DK58" s="64">
        <v>106</v>
      </c>
      <c r="DL58" s="64">
        <v>109</v>
      </c>
      <c r="DP58" s="99" t="s">
        <v>73</v>
      </c>
      <c r="DQ58" s="100">
        <v>44733.061805555553</v>
      </c>
      <c r="DR58" s="101"/>
      <c r="DS58" s="101"/>
      <c r="DW58" s="99" t="s">
        <v>71</v>
      </c>
      <c r="DX58" s="100">
        <v>44766.703472222223</v>
      </c>
      <c r="DY58" s="101">
        <v>9</v>
      </c>
      <c r="DZ58" s="101">
        <v>5.92</v>
      </c>
      <c r="EE58" s="75"/>
      <c r="EF58" s="64">
        <v>47.79</v>
      </c>
      <c r="EG58" s="64">
        <v>0.95899999999999996</v>
      </c>
      <c r="EH58" s="64">
        <v>15.51</v>
      </c>
      <c r="EI58" s="64">
        <v>11.4</v>
      </c>
      <c r="EJ58" s="64">
        <v>0.17</v>
      </c>
      <c r="EK58" s="64">
        <v>9.69</v>
      </c>
      <c r="EL58" s="64">
        <v>13.29</v>
      </c>
      <c r="EM58" s="64">
        <v>2.9000000000000001E-2</v>
      </c>
      <c r="EN58" s="64">
        <v>0.03</v>
      </c>
      <c r="EP58" s="64">
        <v>320</v>
      </c>
      <c r="EQ58" s="64">
        <v>372</v>
      </c>
      <c r="ER58" s="64">
        <v>168</v>
      </c>
      <c r="ES58" s="64">
        <v>120</v>
      </c>
      <c r="ET58" s="64">
        <v>70</v>
      </c>
      <c r="EU58" s="64">
        <v>0.21</v>
      </c>
      <c r="EV58" s="64">
        <v>109</v>
      </c>
      <c r="EW58" s="64">
        <v>15.6</v>
      </c>
      <c r="EX58" s="76">
        <v>14.8</v>
      </c>
    </row>
    <row r="59" spans="6:154" ht="16">
      <c r="F59" s="71" t="s">
        <v>70</v>
      </c>
      <c r="G59" s="72">
        <v>44736.631944444445</v>
      </c>
      <c r="H59" s="64">
        <v>26.572399999999998</v>
      </c>
      <c r="I59" s="64">
        <v>37.78</v>
      </c>
      <c r="M59" s="71" t="s">
        <v>74</v>
      </c>
      <c r="N59" s="72">
        <v>44733.066666666666</v>
      </c>
      <c r="O59" s="64">
        <v>0.12247622225930252</v>
      </c>
      <c r="P59" s="64">
        <v>0.11</v>
      </c>
      <c r="T59" s="71" t="s">
        <v>30</v>
      </c>
      <c r="U59" s="72">
        <v>44759.715277777781</v>
      </c>
      <c r="V59" s="64">
        <v>5.3418000000000001</v>
      </c>
      <c r="W59" s="64">
        <v>8.4700000000000006</v>
      </c>
      <c r="AA59" s="71" t="s">
        <v>1534</v>
      </c>
      <c r="AB59" s="72">
        <v>44736.618055555555</v>
      </c>
      <c r="AC59" s="64">
        <v>6.3016871604232199</v>
      </c>
      <c r="AD59" s="64">
        <v>6.69</v>
      </c>
      <c r="AH59" s="71" t="s">
        <v>70</v>
      </c>
      <c r="AI59" s="72">
        <v>44736.631944444445</v>
      </c>
      <c r="AJ59" s="64">
        <v>0.22351057511039951</v>
      </c>
      <c r="AK59" s="64">
        <v>0.2</v>
      </c>
      <c r="AO59" s="71" t="s">
        <v>16</v>
      </c>
      <c r="AP59" s="72">
        <v>44759.720833333333</v>
      </c>
      <c r="AQ59" s="64">
        <v>0.53439999999999999</v>
      </c>
      <c r="AR59" s="64">
        <v>1.508</v>
      </c>
      <c r="AV59" s="71" t="s">
        <v>1515</v>
      </c>
      <c r="AW59" s="72">
        <v>44734.716666666667</v>
      </c>
      <c r="AX59" s="64">
        <v>4.5291730796138241</v>
      </c>
      <c r="AY59" s="64">
        <v>4.8899999999999997</v>
      </c>
      <c r="BC59" s="71" t="s">
        <v>26</v>
      </c>
      <c r="BD59" s="72">
        <v>44736.629166666666</v>
      </c>
      <c r="BE59" s="64">
        <v>2.1100000000000001E-2</v>
      </c>
      <c r="BF59" s="64">
        <v>2.9000000000000001E-2</v>
      </c>
      <c r="BJ59" s="99" t="s">
        <v>26</v>
      </c>
      <c r="BK59" s="100">
        <v>44736.629166666666</v>
      </c>
      <c r="BL59" s="101"/>
      <c r="BM59" s="101">
        <v>0.03</v>
      </c>
      <c r="BQ59" s="99" t="s">
        <v>16</v>
      </c>
      <c r="BR59" s="100">
        <v>44759.719444444447</v>
      </c>
      <c r="BS59" s="101"/>
      <c r="BT59" s="101">
        <v>119</v>
      </c>
      <c r="BY59" s="82" t="s">
        <v>74</v>
      </c>
      <c r="BZ59" s="83">
        <v>44766.720833333333</v>
      </c>
      <c r="CA59" s="84">
        <v>2402</v>
      </c>
      <c r="CB59" s="84">
        <v>2300</v>
      </c>
      <c r="CG59" s="71" t="s">
        <v>24</v>
      </c>
      <c r="CH59" s="72">
        <v>44736.652777777781</v>
      </c>
      <c r="CI59" s="64">
        <v>11</v>
      </c>
      <c r="CJ59" s="64">
        <v>2.2000000000000002</v>
      </c>
      <c r="CN59" s="71" t="s">
        <v>1534</v>
      </c>
      <c r="CO59" s="72">
        <v>44736.618055555555</v>
      </c>
      <c r="CP59" s="64">
        <v>22</v>
      </c>
      <c r="CQ59" s="64">
        <v>11.4</v>
      </c>
      <c r="CU59" s="71" t="s">
        <v>26</v>
      </c>
      <c r="CV59" s="72">
        <v>44759.713888888888</v>
      </c>
      <c r="CW59" s="64">
        <v>59</v>
      </c>
      <c r="CX59" s="64">
        <v>70</v>
      </c>
      <c r="DB59" s="71" t="s">
        <v>72</v>
      </c>
      <c r="DC59" s="72">
        <v>44766.711805555555</v>
      </c>
      <c r="DD59" s="64">
        <v>2</v>
      </c>
      <c r="DE59" s="64">
        <v>6.6000000000000003E-2</v>
      </c>
      <c r="DI59" s="71" t="s">
        <v>26</v>
      </c>
      <c r="DJ59" s="72">
        <v>44759.712500000001</v>
      </c>
      <c r="DK59" s="64">
        <v>105</v>
      </c>
      <c r="DL59" s="64">
        <v>109</v>
      </c>
      <c r="DP59" s="99" t="s">
        <v>73</v>
      </c>
      <c r="DQ59" s="100">
        <v>44733.063194444447</v>
      </c>
      <c r="DR59" s="101"/>
      <c r="DS59" s="101"/>
      <c r="DW59" s="99" t="s">
        <v>71</v>
      </c>
      <c r="DX59" s="100">
        <v>44766.704861111109</v>
      </c>
      <c r="DY59" s="101">
        <v>8</v>
      </c>
      <c r="DZ59" s="101">
        <v>5.92</v>
      </c>
      <c r="EE59" s="75"/>
      <c r="EF59" s="64">
        <v>47.79</v>
      </c>
      <c r="EG59" s="64">
        <v>0.95899999999999996</v>
      </c>
      <c r="EH59" s="64">
        <v>15.51</v>
      </c>
      <c r="EI59" s="64">
        <v>11.4</v>
      </c>
      <c r="EJ59" s="64">
        <v>0.17</v>
      </c>
      <c r="EK59" s="64">
        <v>9.69</v>
      </c>
      <c r="EL59" s="64">
        <v>13.29</v>
      </c>
      <c r="EM59" s="64">
        <v>2.9000000000000001E-2</v>
      </c>
      <c r="EN59" s="64">
        <v>0.03</v>
      </c>
      <c r="EP59" s="64">
        <v>320</v>
      </c>
      <c r="EQ59" s="64">
        <v>372</v>
      </c>
      <c r="ER59" s="64">
        <v>168</v>
      </c>
      <c r="ES59" s="64">
        <v>120</v>
      </c>
      <c r="ET59" s="64">
        <v>70</v>
      </c>
      <c r="EU59" s="64">
        <v>0.21</v>
      </c>
      <c r="EV59" s="64">
        <v>109</v>
      </c>
      <c r="EW59" s="64">
        <v>15.6</v>
      </c>
      <c r="EX59" s="76">
        <v>14.8</v>
      </c>
    </row>
    <row r="60" spans="6:154" ht="16">
      <c r="F60" s="71" t="s">
        <v>70</v>
      </c>
      <c r="G60" s="72">
        <v>44736.634027777778</v>
      </c>
      <c r="H60" s="64">
        <v>26.610399999999998</v>
      </c>
      <c r="I60" s="64">
        <v>37.78</v>
      </c>
      <c r="M60" s="71" t="s">
        <v>74</v>
      </c>
      <c r="N60" s="72">
        <v>44766.722222222219</v>
      </c>
      <c r="O60" s="64">
        <v>0.12214249958284665</v>
      </c>
      <c r="P60" s="64">
        <v>0.11</v>
      </c>
      <c r="T60" s="71" t="s">
        <v>30</v>
      </c>
      <c r="U60" s="72">
        <v>44736.637499999997</v>
      </c>
      <c r="V60" s="64">
        <v>5.2981999999999996</v>
      </c>
      <c r="W60" s="64">
        <v>8.4700000000000006</v>
      </c>
      <c r="AA60" s="71" t="s">
        <v>1534</v>
      </c>
      <c r="AB60" s="72">
        <v>44736.619444444441</v>
      </c>
      <c r="AC60" s="64">
        <v>6.2953960537603653</v>
      </c>
      <c r="AD60" s="64">
        <v>6.69</v>
      </c>
      <c r="AH60" s="71" t="s">
        <v>70</v>
      </c>
      <c r="AI60" s="72">
        <v>44736.634027777778</v>
      </c>
      <c r="AJ60" s="64">
        <v>0.22609301965240297</v>
      </c>
      <c r="AK60" s="64">
        <v>0.2</v>
      </c>
      <c r="AO60" s="71" t="s">
        <v>16</v>
      </c>
      <c r="AP60" s="72">
        <v>44753.904861111114</v>
      </c>
      <c r="AQ60" s="64">
        <v>0.51119999999999999</v>
      </c>
      <c r="AR60" s="64">
        <v>1.508</v>
      </c>
      <c r="AV60" s="71" t="s">
        <v>1513</v>
      </c>
      <c r="AW60" s="72">
        <v>44734.712500000001</v>
      </c>
      <c r="AX60" s="64">
        <v>4.5170001399188466</v>
      </c>
      <c r="AY60" s="64">
        <v>4.8899999999999997</v>
      </c>
      <c r="BC60" s="71" t="s">
        <v>26</v>
      </c>
      <c r="BD60" s="72">
        <v>44736.626388888886</v>
      </c>
      <c r="BE60" s="64">
        <v>0.02</v>
      </c>
      <c r="BF60" s="64">
        <v>2.9000000000000001E-2</v>
      </c>
      <c r="BJ60" s="99" t="s">
        <v>26</v>
      </c>
      <c r="BK60" s="100">
        <v>44759.712500000001</v>
      </c>
      <c r="BL60" s="101"/>
      <c r="BM60" s="101">
        <v>0.03</v>
      </c>
      <c r="BQ60" s="99" t="s">
        <v>16</v>
      </c>
      <c r="BR60" s="100">
        <v>44759.722222222219</v>
      </c>
      <c r="BS60" s="101"/>
      <c r="BT60" s="101">
        <v>119</v>
      </c>
      <c r="BY60" s="82" t="s">
        <v>74</v>
      </c>
      <c r="BZ60" s="83">
        <v>44766.719444444447</v>
      </c>
      <c r="CA60" s="84">
        <v>2385</v>
      </c>
      <c r="CB60" s="84">
        <v>2300</v>
      </c>
      <c r="CG60" s="71" t="s">
        <v>24</v>
      </c>
      <c r="CH60" s="72">
        <v>44736.65347222222</v>
      </c>
      <c r="CI60" s="64">
        <v>9</v>
      </c>
      <c r="CJ60" s="64">
        <v>2.2000000000000002</v>
      </c>
      <c r="CN60" s="71" t="s">
        <v>1534</v>
      </c>
      <c r="CO60" s="72">
        <v>44736.619444444441</v>
      </c>
      <c r="CP60" s="64">
        <v>21</v>
      </c>
      <c r="CQ60" s="64">
        <v>11.4</v>
      </c>
      <c r="CU60" s="71" t="s">
        <v>26</v>
      </c>
      <c r="CV60" s="72">
        <v>44759.711111111108</v>
      </c>
      <c r="CW60" s="64">
        <v>57.999999999999993</v>
      </c>
      <c r="CX60" s="64">
        <v>70</v>
      </c>
      <c r="DB60" s="71" t="s">
        <v>1529</v>
      </c>
      <c r="DC60" s="72">
        <v>44734.724999999999</v>
      </c>
      <c r="DD60" s="64">
        <v>2</v>
      </c>
      <c r="DE60" s="64">
        <v>6.6000000000000003E-2</v>
      </c>
      <c r="DI60" s="71" t="s">
        <v>26</v>
      </c>
      <c r="DJ60" s="72">
        <v>44736.629166666666</v>
      </c>
      <c r="DK60" s="64">
        <v>104</v>
      </c>
      <c r="DL60" s="64">
        <v>109</v>
      </c>
      <c r="DP60" s="99" t="s">
        <v>73</v>
      </c>
      <c r="DQ60" s="100">
        <v>44766.716666666667</v>
      </c>
      <c r="DR60" s="101"/>
      <c r="DS60" s="101"/>
      <c r="DW60" s="99" t="s">
        <v>1535</v>
      </c>
      <c r="DX60" s="100">
        <v>44734.71875</v>
      </c>
      <c r="DY60" s="101">
        <v>7</v>
      </c>
      <c r="DZ60" s="101">
        <v>4</v>
      </c>
      <c r="EE60" s="75" t="s">
        <v>30</v>
      </c>
      <c r="EF60" s="64">
        <v>39.119999999999997</v>
      </c>
      <c r="EG60" s="64">
        <v>3.77</v>
      </c>
      <c r="EH60" s="64">
        <v>8.4700000000000006</v>
      </c>
      <c r="EI60" s="64">
        <v>17.940000000000001</v>
      </c>
      <c r="EJ60" s="64">
        <v>0.17</v>
      </c>
      <c r="EK60" s="64">
        <v>13.55</v>
      </c>
      <c r="EL60" s="64">
        <v>14.7</v>
      </c>
      <c r="EM60" s="64">
        <v>0.18</v>
      </c>
      <c r="EN60" s="64">
        <v>0.08</v>
      </c>
      <c r="EP60" s="64">
        <v>526</v>
      </c>
      <c r="EQ60" s="64">
        <v>473</v>
      </c>
      <c r="ER60" s="64">
        <v>193</v>
      </c>
      <c r="ES60" s="64">
        <v>134</v>
      </c>
      <c r="ET60" s="64">
        <v>191</v>
      </c>
      <c r="EU60" s="64">
        <v>9</v>
      </c>
      <c r="EV60" s="64">
        <v>266</v>
      </c>
      <c r="EW60" s="64">
        <v>14</v>
      </c>
      <c r="EX60" s="76">
        <v>108</v>
      </c>
    </row>
    <row r="61" spans="6:154" ht="16">
      <c r="F61" s="71" t="s">
        <v>70</v>
      </c>
      <c r="G61" s="72">
        <v>44753.90625</v>
      </c>
      <c r="H61" s="64">
        <v>26.627099999999999</v>
      </c>
      <c r="I61" s="64">
        <v>37.78</v>
      </c>
      <c r="M61" s="71" t="s">
        <v>74</v>
      </c>
      <c r="N61" s="72">
        <v>44766.720833333333</v>
      </c>
      <c r="O61" s="64">
        <v>0.1153011847155014</v>
      </c>
      <c r="P61" s="64">
        <v>0.11</v>
      </c>
      <c r="T61" s="71" t="s">
        <v>30</v>
      </c>
      <c r="U61" s="72">
        <v>44759.716666666667</v>
      </c>
      <c r="V61" s="64">
        <v>5.2380000000000004</v>
      </c>
      <c r="W61" s="64">
        <v>8.4700000000000006</v>
      </c>
      <c r="AA61" s="71" t="s">
        <v>1534</v>
      </c>
      <c r="AB61" s="72">
        <v>44736.620833333334</v>
      </c>
      <c r="AC61" s="64">
        <v>6.2991135258793243</v>
      </c>
      <c r="AD61" s="64">
        <v>6.69</v>
      </c>
      <c r="AH61" s="71" t="s">
        <v>70</v>
      </c>
      <c r="AI61" s="72">
        <v>44753.90625</v>
      </c>
      <c r="AJ61" s="64">
        <v>0.23164527541771041</v>
      </c>
      <c r="AK61" s="64">
        <v>0.2</v>
      </c>
      <c r="AO61" s="71"/>
      <c r="AP61" s="72"/>
      <c r="AV61" s="71" t="s">
        <v>1514</v>
      </c>
      <c r="AW61" s="72">
        <v>44734.715277777781</v>
      </c>
      <c r="AX61" s="64">
        <v>4.4930740170700991</v>
      </c>
      <c r="AY61" s="64">
        <v>4.8899999999999997</v>
      </c>
      <c r="BC61" s="71" t="s">
        <v>26</v>
      </c>
      <c r="BD61" s="72">
        <v>44736.62777777778</v>
      </c>
      <c r="BE61" s="64">
        <v>1.84E-2</v>
      </c>
      <c r="BF61" s="64">
        <v>2.9000000000000001E-2</v>
      </c>
      <c r="BJ61" s="99" t="s">
        <v>26</v>
      </c>
      <c r="BK61" s="100">
        <v>44753.893055555556</v>
      </c>
      <c r="BL61" s="101"/>
      <c r="BM61" s="101">
        <v>0.03</v>
      </c>
      <c r="BQ61" s="99" t="s">
        <v>24</v>
      </c>
      <c r="BR61" s="100">
        <v>44736.651388888888</v>
      </c>
      <c r="BS61" s="101"/>
      <c r="BT61" s="101">
        <v>106</v>
      </c>
      <c r="BY61" s="82" t="s">
        <v>74</v>
      </c>
      <c r="BZ61" s="83">
        <v>44733.066666666666</v>
      </c>
      <c r="CA61" s="84">
        <v>2353</v>
      </c>
      <c r="CB61" s="84">
        <v>2300</v>
      </c>
      <c r="CG61" s="71" t="s">
        <v>24</v>
      </c>
      <c r="CH61" s="72">
        <v>44736.651388888888</v>
      </c>
      <c r="CI61" s="64">
        <v>8</v>
      </c>
      <c r="CJ61" s="64">
        <v>2.2000000000000002</v>
      </c>
      <c r="CN61" s="71" t="s">
        <v>1534</v>
      </c>
      <c r="CO61" s="72">
        <v>44736.620833333334</v>
      </c>
      <c r="CP61" s="64">
        <v>17</v>
      </c>
      <c r="CQ61" s="64">
        <v>11.4</v>
      </c>
      <c r="CU61" s="71" t="s">
        <v>26</v>
      </c>
      <c r="CV61" s="72">
        <v>44759.712500000001</v>
      </c>
      <c r="CW61" s="64">
        <v>57</v>
      </c>
      <c r="CX61" s="64">
        <v>70</v>
      </c>
      <c r="DB61" s="86" t="s">
        <v>1530</v>
      </c>
      <c r="DC61" s="72">
        <v>44734.726388888892</v>
      </c>
      <c r="DD61" s="64">
        <v>1</v>
      </c>
      <c r="DE61" s="64">
        <v>6.6000000000000003E-2</v>
      </c>
      <c r="DI61" s="71" t="s">
        <v>26</v>
      </c>
      <c r="DJ61" s="72">
        <v>44759.711111111108</v>
      </c>
      <c r="DK61" s="64">
        <v>103</v>
      </c>
      <c r="DL61" s="64">
        <v>109</v>
      </c>
      <c r="DP61" s="102" t="s">
        <v>73</v>
      </c>
      <c r="DQ61" s="103">
        <v>44766.718055555553</v>
      </c>
      <c r="DR61" s="101"/>
      <c r="DS61" s="101"/>
      <c r="DW61" s="99" t="s">
        <v>1537</v>
      </c>
      <c r="DX61" s="100">
        <v>44734.72152777778</v>
      </c>
      <c r="DY61" s="101">
        <v>7</v>
      </c>
      <c r="DZ61" s="101">
        <v>4</v>
      </c>
      <c r="EE61" s="75"/>
      <c r="EF61" s="64">
        <v>39.119999999999997</v>
      </c>
      <c r="EG61" s="64">
        <v>3.77</v>
      </c>
      <c r="EH61" s="64">
        <v>8.4700000000000006</v>
      </c>
      <c r="EI61" s="64">
        <v>17.940000000000001</v>
      </c>
      <c r="EJ61" s="64">
        <v>0.17</v>
      </c>
      <c r="EK61" s="64">
        <v>13.55</v>
      </c>
      <c r="EL61" s="64">
        <v>14.7</v>
      </c>
      <c r="EM61" s="64">
        <v>0.18</v>
      </c>
      <c r="EN61" s="64">
        <v>0.08</v>
      </c>
      <c r="EP61" s="64">
        <v>526</v>
      </c>
      <c r="EQ61" s="64">
        <v>473</v>
      </c>
      <c r="ER61" s="64">
        <v>193</v>
      </c>
      <c r="ES61" s="64">
        <v>134</v>
      </c>
      <c r="ET61" s="64">
        <v>191</v>
      </c>
      <c r="EU61" s="64">
        <v>9</v>
      </c>
      <c r="EV61" s="64">
        <v>266</v>
      </c>
      <c r="EW61" s="64">
        <v>14</v>
      </c>
      <c r="EX61" s="76">
        <v>108</v>
      </c>
    </row>
    <row r="62" spans="6:154" ht="16">
      <c r="F62" s="71" t="s">
        <v>74</v>
      </c>
      <c r="G62" s="72">
        <v>44733.064583333333</v>
      </c>
      <c r="H62" s="64">
        <v>29.741700000000002</v>
      </c>
      <c r="I62" s="64">
        <v>39.43</v>
      </c>
      <c r="M62" s="71" t="s">
        <v>74</v>
      </c>
      <c r="N62" s="72">
        <v>44733.068055555559</v>
      </c>
      <c r="O62" s="64">
        <v>0.11480060070081761</v>
      </c>
      <c r="P62" s="64">
        <v>0.11</v>
      </c>
      <c r="T62" s="71" t="s">
        <v>74</v>
      </c>
      <c r="U62" s="72">
        <v>44766.720833333333</v>
      </c>
      <c r="V62" s="64">
        <v>0.78110000000000002</v>
      </c>
      <c r="W62" s="64">
        <v>2.9</v>
      </c>
      <c r="AA62" s="71"/>
      <c r="AB62" s="72"/>
      <c r="AH62" s="71"/>
      <c r="AI62" s="72"/>
      <c r="AO62" s="99" t="s">
        <v>24</v>
      </c>
      <c r="AP62" s="100">
        <v>44736.652777777781</v>
      </c>
      <c r="AQ62" s="101"/>
      <c r="AR62" s="101">
        <v>1.54</v>
      </c>
      <c r="AV62" s="71" t="s">
        <v>74</v>
      </c>
      <c r="AW62" s="72">
        <v>44766.722222222219</v>
      </c>
      <c r="AX62" s="64">
        <v>1.111095564572548</v>
      </c>
      <c r="AY62" s="64">
        <v>1.2</v>
      </c>
      <c r="BC62" s="71" t="s">
        <v>74</v>
      </c>
      <c r="BD62" s="72">
        <v>44766.722222222219</v>
      </c>
      <c r="BE62" s="64">
        <v>1.61E-2</v>
      </c>
      <c r="BF62" s="64">
        <v>0.02</v>
      </c>
      <c r="BJ62" s="99" t="s">
        <v>30</v>
      </c>
      <c r="BK62" s="100">
        <v>44759.715277777781</v>
      </c>
      <c r="BL62" s="101"/>
      <c r="BM62" s="101">
        <v>0.08</v>
      </c>
      <c r="BQ62" s="99" t="s">
        <v>24</v>
      </c>
      <c r="BR62" s="100">
        <v>44736.652777777781</v>
      </c>
      <c r="BS62" s="101"/>
      <c r="BT62" s="101">
        <v>106</v>
      </c>
      <c r="BY62" s="82" t="s">
        <v>74</v>
      </c>
      <c r="BZ62" s="83">
        <v>44733.064583333333</v>
      </c>
      <c r="CA62" s="84">
        <v>2315</v>
      </c>
      <c r="CB62" s="84">
        <v>2300</v>
      </c>
      <c r="CG62" s="85"/>
      <c r="CH62" s="85"/>
      <c r="CN62" s="71"/>
      <c r="CO62" s="72"/>
      <c r="CU62" s="71" t="s">
        <v>26</v>
      </c>
      <c r="CV62" s="72">
        <v>44753.893055555556</v>
      </c>
      <c r="CW62" s="64">
        <v>57</v>
      </c>
      <c r="CX62" s="64">
        <v>70</v>
      </c>
      <c r="DB62" s="86"/>
      <c r="DC62" s="72"/>
      <c r="DI62" s="71" t="s">
        <v>74</v>
      </c>
      <c r="DJ62" s="72">
        <v>44766.720833333333</v>
      </c>
      <c r="DK62" s="64">
        <v>11.999999999999998</v>
      </c>
      <c r="DL62" s="64">
        <v>8</v>
      </c>
      <c r="DP62" s="102" t="s">
        <v>71</v>
      </c>
      <c r="DQ62" s="103">
        <v>44733.038888888892</v>
      </c>
      <c r="DR62" s="101"/>
      <c r="DS62" s="101">
        <v>1.54</v>
      </c>
      <c r="DW62" s="99" t="s">
        <v>74</v>
      </c>
      <c r="DX62" s="100">
        <v>44733.066666666666</v>
      </c>
      <c r="DY62" s="101">
        <v>5.9999999999999991</v>
      </c>
      <c r="DZ62" s="101">
        <v>4</v>
      </c>
      <c r="EE62" s="75"/>
      <c r="EF62" s="64">
        <v>39.119999999999997</v>
      </c>
      <c r="EG62" s="64">
        <v>3.77</v>
      </c>
      <c r="EH62" s="64">
        <v>8.4700000000000006</v>
      </c>
      <c r="EI62" s="64">
        <v>17.940000000000001</v>
      </c>
      <c r="EJ62" s="64">
        <v>0.17</v>
      </c>
      <c r="EK62" s="64">
        <v>13.55</v>
      </c>
      <c r="EL62" s="64">
        <v>14.7</v>
      </c>
      <c r="EM62" s="64">
        <v>0.18</v>
      </c>
      <c r="EN62" s="64">
        <v>0.08</v>
      </c>
      <c r="EP62" s="64">
        <v>526</v>
      </c>
      <c r="EQ62" s="64">
        <v>473</v>
      </c>
      <c r="ER62" s="64">
        <v>193</v>
      </c>
      <c r="ES62" s="64">
        <v>134</v>
      </c>
      <c r="ET62" s="64">
        <v>191</v>
      </c>
      <c r="EU62" s="64">
        <v>9</v>
      </c>
      <c r="EV62" s="64">
        <v>266</v>
      </c>
      <c r="EW62" s="64">
        <v>14</v>
      </c>
      <c r="EX62" s="76">
        <v>108</v>
      </c>
    </row>
    <row r="63" spans="6:154" ht="16">
      <c r="F63" s="71" t="s">
        <v>74</v>
      </c>
      <c r="G63" s="72">
        <v>44733.066666666666</v>
      </c>
      <c r="H63" s="64">
        <v>30.150099999999998</v>
      </c>
      <c r="I63" s="64">
        <v>39.43</v>
      </c>
      <c r="M63" s="71" t="s">
        <v>74</v>
      </c>
      <c r="N63" s="72">
        <v>44733.064583333333</v>
      </c>
      <c r="O63" s="64">
        <v>0.11463373936258968</v>
      </c>
      <c r="P63" s="64">
        <v>0.11</v>
      </c>
      <c r="T63" s="71" t="s">
        <v>74</v>
      </c>
      <c r="U63" s="72">
        <v>44766.722222222219</v>
      </c>
      <c r="V63" s="64">
        <v>0.76080000000000003</v>
      </c>
      <c r="W63" s="64">
        <v>2.9</v>
      </c>
      <c r="AA63" s="82" t="s">
        <v>72</v>
      </c>
      <c r="AB63" s="83">
        <v>44733.043055555558</v>
      </c>
      <c r="AC63" s="84">
        <v>8.8786102373462956</v>
      </c>
      <c r="AD63" s="84">
        <v>8.68</v>
      </c>
      <c r="AH63" s="82" t="s">
        <v>74</v>
      </c>
      <c r="AI63" s="83">
        <v>44733.064583333333</v>
      </c>
      <c r="AJ63" s="84">
        <v>0.16166102832941662</v>
      </c>
      <c r="AK63" s="84">
        <v>0.12</v>
      </c>
      <c r="AO63" s="71"/>
      <c r="AP63" s="72"/>
      <c r="AV63" s="71" t="s">
        <v>74</v>
      </c>
      <c r="AW63" s="72">
        <v>44766.720833333333</v>
      </c>
      <c r="AX63" s="64">
        <v>1.1099762137959983</v>
      </c>
      <c r="AY63" s="64">
        <v>1.2</v>
      </c>
      <c r="BC63" s="71" t="s">
        <v>1536</v>
      </c>
      <c r="BD63" s="72">
        <v>44734.720138888886</v>
      </c>
      <c r="BE63" s="64">
        <v>1.44E-2</v>
      </c>
      <c r="BF63" s="64">
        <v>0.02</v>
      </c>
      <c r="BJ63" s="99" t="s">
        <v>30</v>
      </c>
      <c r="BK63" s="100">
        <v>44759.718055555553</v>
      </c>
      <c r="BL63" s="101"/>
      <c r="BM63" s="101">
        <v>0.08</v>
      </c>
      <c r="BQ63" s="99" t="s">
        <v>24</v>
      </c>
      <c r="BR63" s="100">
        <v>44736.65347222222</v>
      </c>
      <c r="BS63" s="101"/>
      <c r="BT63" s="101">
        <v>106</v>
      </c>
      <c r="BV63" s="71"/>
      <c r="BW63" s="72"/>
      <c r="BX63" s="71"/>
      <c r="BY63" s="82" t="s">
        <v>1535</v>
      </c>
      <c r="BZ63" s="83">
        <v>44734.71875</v>
      </c>
      <c r="CA63" s="84">
        <v>2303</v>
      </c>
      <c r="CB63" s="84">
        <v>2300</v>
      </c>
      <c r="CG63" s="71"/>
      <c r="CH63" s="72"/>
      <c r="CN63" s="99" t="s">
        <v>73</v>
      </c>
      <c r="CO63" s="100">
        <v>44733.060416666667</v>
      </c>
      <c r="CP63" s="101">
        <v>92.999999999999986</v>
      </c>
      <c r="CQ63" s="101"/>
      <c r="CU63" s="71" t="s">
        <v>26</v>
      </c>
      <c r="CV63" s="72">
        <v>44736.629166666666</v>
      </c>
      <c r="CW63" s="64">
        <v>56</v>
      </c>
      <c r="CX63" s="64">
        <v>70</v>
      </c>
      <c r="DB63" s="99" t="s">
        <v>1534</v>
      </c>
      <c r="DC63" s="100">
        <v>44736.619444444441</v>
      </c>
      <c r="DD63" s="101"/>
      <c r="DE63" s="101">
        <v>2.9</v>
      </c>
      <c r="DI63" s="71" t="s">
        <v>74</v>
      </c>
      <c r="DJ63" s="72">
        <v>44733.066666666666</v>
      </c>
      <c r="DK63" s="64">
        <v>10</v>
      </c>
      <c r="DL63" s="64">
        <v>8</v>
      </c>
      <c r="DP63" s="99" t="s">
        <v>71</v>
      </c>
      <c r="DQ63" s="100">
        <v>44733.040277777778</v>
      </c>
      <c r="DR63" s="101"/>
      <c r="DS63" s="101">
        <v>1.54</v>
      </c>
      <c r="DW63" s="99" t="s">
        <v>74</v>
      </c>
      <c r="DX63" s="100">
        <v>44733.068055555559</v>
      </c>
      <c r="DY63" s="101">
        <v>5</v>
      </c>
      <c r="DZ63" s="101">
        <v>4</v>
      </c>
      <c r="EE63" s="75"/>
      <c r="EF63" s="64">
        <v>39.119999999999997</v>
      </c>
      <c r="EG63" s="64">
        <v>3.77</v>
      </c>
      <c r="EH63" s="64">
        <v>8.4700000000000006</v>
      </c>
      <c r="EI63" s="64">
        <v>17.940000000000001</v>
      </c>
      <c r="EJ63" s="64">
        <v>0.17</v>
      </c>
      <c r="EK63" s="64">
        <v>13.55</v>
      </c>
      <c r="EL63" s="64">
        <v>14.7</v>
      </c>
      <c r="EM63" s="64">
        <v>0.18</v>
      </c>
      <c r="EN63" s="64">
        <v>0.08</v>
      </c>
      <c r="EP63" s="64">
        <v>526</v>
      </c>
      <c r="EQ63" s="64">
        <v>473</v>
      </c>
      <c r="ER63" s="64">
        <v>193</v>
      </c>
      <c r="ES63" s="64">
        <v>134</v>
      </c>
      <c r="ET63" s="64">
        <v>191</v>
      </c>
      <c r="EU63" s="64">
        <v>9</v>
      </c>
      <c r="EV63" s="64">
        <v>266</v>
      </c>
      <c r="EW63" s="64">
        <v>14</v>
      </c>
      <c r="EX63" s="76">
        <v>108</v>
      </c>
    </row>
    <row r="64" spans="6:154" ht="16">
      <c r="F64" s="71" t="s">
        <v>74</v>
      </c>
      <c r="G64" s="72">
        <v>44733.068055555559</v>
      </c>
      <c r="H64" s="64">
        <v>29.8538</v>
      </c>
      <c r="I64" s="64">
        <v>39.43</v>
      </c>
      <c r="M64" s="71" t="s">
        <v>74</v>
      </c>
      <c r="N64" s="72">
        <v>44766.719444444447</v>
      </c>
      <c r="O64" s="64">
        <v>0.11263140330385449</v>
      </c>
      <c r="P64" s="64">
        <v>0.11</v>
      </c>
      <c r="T64" s="71" t="s">
        <v>74</v>
      </c>
      <c r="U64" s="72">
        <v>44766.719444444447</v>
      </c>
      <c r="V64" s="64">
        <v>0.74019999999999997</v>
      </c>
      <c r="W64" s="64">
        <v>2.9</v>
      </c>
      <c r="AA64" s="82" t="s">
        <v>72</v>
      </c>
      <c r="AB64" s="83">
        <v>44733.044444444444</v>
      </c>
      <c r="AC64" s="84">
        <v>8.8790391764369456</v>
      </c>
      <c r="AD64" s="84">
        <v>8.68</v>
      </c>
      <c r="AH64" s="82" t="s">
        <v>74</v>
      </c>
      <c r="AI64" s="83">
        <v>44733.066666666666</v>
      </c>
      <c r="AJ64" s="84">
        <v>0.17005397309092787</v>
      </c>
      <c r="AK64" s="84">
        <v>0.12</v>
      </c>
      <c r="AO64" s="82" t="s">
        <v>1529</v>
      </c>
      <c r="AP64" s="83">
        <v>44734.724999999999</v>
      </c>
      <c r="AQ64" s="84">
        <v>28.938500000000001</v>
      </c>
      <c r="AR64" s="84">
        <v>49.55</v>
      </c>
      <c r="AV64" s="71" t="s">
        <v>74</v>
      </c>
      <c r="AW64" s="72">
        <v>44766.719444444447</v>
      </c>
      <c r="AX64" s="64">
        <v>1.106338323772212</v>
      </c>
      <c r="AY64" s="64">
        <v>1.2</v>
      </c>
      <c r="BC64" s="71" t="s">
        <v>74</v>
      </c>
      <c r="BD64" s="72">
        <v>44733.066666666666</v>
      </c>
      <c r="BE64" s="64">
        <v>1.4200000000000001E-2</v>
      </c>
      <c r="BF64" s="64">
        <v>0.02</v>
      </c>
      <c r="BJ64" s="99" t="s">
        <v>74</v>
      </c>
      <c r="BK64" s="100">
        <v>44733.064583333333</v>
      </c>
      <c r="BL64" s="101"/>
      <c r="BM64" s="101"/>
      <c r="BQ64" s="99" t="s">
        <v>74</v>
      </c>
      <c r="BR64" s="100">
        <v>44733.064583333333</v>
      </c>
      <c r="BS64" s="101"/>
      <c r="BT64" s="101">
        <v>75</v>
      </c>
      <c r="BV64" s="71"/>
      <c r="BW64" s="72"/>
      <c r="BX64" s="71"/>
      <c r="BY64" s="82" t="s">
        <v>74</v>
      </c>
      <c r="BZ64" s="83">
        <v>44733.068055555559</v>
      </c>
      <c r="CA64" s="84">
        <v>2292</v>
      </c>
      <c r="CB64" s="84">
        <v>2300</v>
      </c>
      <c r="CG64" s="82" t="s">
        <v>71</v>
      </c>
      <c r="CH64" s="83">
        <v>44766.706250000003</v>
      </c>
      <c r="CI64" s="84">
        <v>2502</v>
      </c>
      <c r="CJ64" s="84">
        <v>2460</v>
      </c>
      <c r="CN64" s="99" t="s">
        <v>73</v>
      </c>
      <c r="CO64" s="100">
        <v>44733.061805555553</v>
      </c>
      <c r="CP64" s="101">
        <v>92.999999999999986</v>
      </c>
      <c r="CQ64" s="101"/>
      <c r="CU64" s="71" t="s">
        <v>26</v>
      </c>
      <c r="CV64" s="72">
        <v>44736.62777777778</v>
      </c>
      <c r="CW64" s="64">
        <v>55</v>
      </c>
      <c r="CX64" s="64">
        <v>70</v>
      </c>
      <c r="DB64" s="99" t="s">
        <v>1534</v>
      </c>
      <c r="DC64" s="100">
        <v>44736.620833333334</v>
      </c>
      <c r="DD64" s="101"/>
      <c r="DE64" s="101">
        <v>2.9</v>
      </c>
      <c r="DI64" s="71" t="s">
        <v>74</v>
      </c>
      <c r="DJ64" s="72">
        <v>44733.068055555559</v>
      </c>
      <c r="DK64" s="64">
        <v>10</v>
      </c>
      <c r="DL64" s="64">
        <v>8</v>
      </c>
      <c r="DP64" s="99" t="s">
        <v>71</v>
      </c>
      <c r="DQ64" s="100">
        <v>44733.041666666664</v>
      </c>
      <c r="DR64" s="101"/>
      <c r="DS64" s="101">
        <v>1.54</v>
      </c>
      <c r="DW64" s="99" t="s">
        <v>74</v>
      </c>
      <c r="DX64" s="100">
        <v>44766.720833333333</v>
      </c>
      <c r="DY64" s="101">
        <v>5</v>
      </c>
      <c r="DZ64" s="101">
        <v>4</v>
      </c>
      <c r="EE64" s="75"/>
      <c r="EF64" s="64">
        <v>39.119999999999997</v>
      </c>
      <c r="EG64" s="64">
        <v>3.77</v>
      </c>
      <c r="EH64" s="64">
        <v>8.4700000000000006</v>
      </c>
      <c r="EI64" s="64">
        <v>17.940000000000001</v>
      </c>
      <c r="EJ64" s="64">
        <v>0.17</v>
      </c>
      <c r="EK64" s="64">
        <v>13.55</v>
      </c>
      <c r="EL64" s="64">
        <v>14.7</v>
      </c>
      <c r="EM64" s="64">
        <v>0.18</v>
      </c>
      <c r="EN64" s="64">
        <v>0.08</v>
      </c>
      <c r="EP64" s="64">
        <v>526</v>
      </c>
      <c r="EQ64" s="64">
        <v>473</v>
      </c>
      <c r="ER64" s="64">
        <v>193</v>
      </c>
      <c r="ES64" s="64">
        <v>134</v>
      </c>
      <c r="ET64" s="64">
        <v>191</v>
      </c>
      <c r="EU64" s="64">
        <v>9</v>
      </c>
      <c r="EV64" s="64">
        <v>266</v>
      </c>
      <c r="EW64" s="64">
        <v>14</v>
      </c>
      <c r="EX64" s="76">
        <v>108</v>
      </c>
    </row>
    <row r="65" spans="6:154" ht="16">
      <c r="F65" s="71" t="s">
        <v>74</v>
      </c>
      <c r="G65" s="72">
        <v>44766.719444444447</v>
      </c>
      <c r="H65" s="64">
        <v>31.354199999999999</v>
      </c>
      <c r="I65" s="64">
        <v>39.43</v>
      </c>
      <c r="M65" s="71" t="s">
        <v>1536</v>
      </c>
      <c r="N65" s="72">
        <v>44734.720138888886</v>
      </c>
      <c r="O65" s="64">
        <v>0.1081261471717003</v>
      </c>
      <c r="P65" s="64">
        <v>0.11</v>
      </c>
      <c r="T65" s="71" t="s">
        <v>74</v>
      </c>
      <c r="U65" s="72">
        <v>44733.066666666666</v>
      </c>
      <c r="V65" s="64">
        <v>0.64480000000000004</v>
      </c>
      <c r="W65" s="64">
        <v>2.9</v>
      </c>
      <c r="AA65" s="82" t="s">
        <v>72</v>
      </c>
      <c r="AB65" s="83">
        <v>44733.04583333333</v>
      </c>
      <c r="AC65" s="84">
        <v>8.8718901915927937</v>
      </c>
      <c r="AD65" s="84">
        <v>8.68</v>
      </c>
      <c r="AH65" s="82" t="s">
        <v>74</v>
      </c>
      <c r="AI65" s="83">
        <v>44733.068055555559</v>
      </c>
      <c r="AJ65" s="84">
        <v>0.16592206182372232</v>
      </c>
      <c r="AK65" s="84">
        <v>0.12</v>
      </c>
      <c r="AO65" s="82" t="s">
        <v>72</v>
      </c>
      <c r="AP65" s="83">
        <v>44766.713888888888</v>
      </c>
      <c r="AQ65" s="84">
        <v>28.7393</v>
      </c>
      <c r="AR65" s="84">
        <v>49.55</v>
      </c>
      <c r="AV65" s="71" t="s">
        <v>74</v>
      </c>
      <c r="AW65" s="72">
        <v>44733.064583333333</v>
      </c>
      <c r="AX65" s="64">
        <v>1.0573667272981671</v>
      </c>
      <c r="AY65" s="64">
        <v>1.2</v>
      </c>
      <c r="BC65" s="71" t="s">
        <v>74</v>
      </c>
      <c r="BD65" s="72">
        <v>44766.719444444447</v>
      </c>
      <c r="BE65" s="64">
        <v>1.2699999999999999E-2</v>
      </c>
      <c r="BF65" s="64">
        <v>0.02</v>
      </c>
      <c r="BJ65" s="99" t="s">
        <v>74</v>
      </c>
      <c r="BK65" s="100">
        <v>44733.066666666666</v>
      </c>
      <c r="BL65" s="101"/>
      <c r="BM65" s="101"/>
      <c r="BQ65" s="99" t="s">
        <v>74</v>
      </c>
      <c r="BR65" s="100">
        <v>44733.066666666666</v>
      </c>
      <c r="BS65" s="101"/>
      <c r="BT65" s="101">
        <v>75</v>
      </c>
      <c r="BV65" s="71"/>
      <c r="BW65" s="72"/>
      <c r="BX65" s="71"/>
      <c r="BY65" s="82" t="s">
        <v>1537</v>
      </c>
      <c r="BZ65" s="83">
        <v>44734.72152777778</v>
      </c>
      <c r="CA65" s="84">
        <v>2288</v>
      </c>
      <c r="CB65" s="84">
        <v>2300</v>
      </c>
      <c r="CG65" s="82" t="s">
        <v>71</v>
      </c>
      <c r="CH65" s="83">
        <v>44766.704861111109</v>
      </c>
      <c r="CI65" s="84">
        <v>2499</v>
      </c>
      <c r="CJ65" s="84">
        <v>2460</v>
      </c>
      <c r="CN65" s="99" t="s">
        <v>73</v>
      </c>
      <c r="CO65" s="100">
        <v>44733.063194444447</v>
      </c>
      <c r="CP65" s="101">
        <v>92.999999999999986</v>
      </c>
      <c r="CQ65" s="101"/>
      <c r="CU65" s="71" t="s">
        <v>1527</v>
      </c>
      <c r="CV65" s="72">
        <v>44734.702777777777</v>
      </c>
      <c r="CW65" s="64">
        <v>57.999999999999993</v>
      </c>
      <c r="CX65" s="64">
        <v>68</v>
      </c>
      <c r="DB65" s="99" t="s">
        <v>28</v>
      </c>
      <c r="DC65" s="100">
        <v>44759.727777777778</v>
      </c>
      <c r="DD65" s="101"/>
      <c r="DE65" s="101">
        <v>1</v>
      </c>
      <c r="DI65" s="71" t="s">
        <v>74</v>
      </c>
      <c r="DJ65" s="72">
        <v>44766.719444444447</v>
      </c>
      <c r="DK65" s="64">
        <v>10</v>
      </c>
      <c r="DL65" s="64">
        <v>8</v>
      </c>
      <c r="DP65" s="99" t="s">
        <v>71</v>
      </c>
      <c r="DQ65" s="100">
        <v>44766.703472222223</v>
      </c>
      <c r="DR65" s="101"/>
      <c r="DS65" s="101">
        <v>1.54</v>
      </c>
      <c r="DW65" s="99" t="s">
        <v>1536</v>
      </c>
      <c r="DX65" s="100">
        <v>44734.720138888886</v>
      </c>
      <c r="DY65" s="101">
        <v>5</v>
      </c>
      <c r="DZ65" s="101">
        <v>4</v>
      </c>
      <c r="EE65" s="75"/>
      <c r="EF65" s="64">
        <v>39.119999999999997</v>
      </c>
      <c r="EG65" s="64">
        <v>3.77</v>
      </c>
      <c r="EH65" s="64">
        <v>8.4700000000000006</v>
      </c>
      <c r="EI65" s="64">
        <v>17.940000000000001</v>
      </c>
      <c r="EJ65" s="64">
        <v>0.17</v>
      </c>
      <c r="EK65" s="64">
        <v>13.55</v>
      </c>
      <c r="EL65" s="64">
        <v>14.7</v>
      </c>
      <c r="EM65" s="64">
        <v>0.18</v>
      </c>
      <c r="EN65" s="64">
        <v>0.08</v>
      </c>
      <c r="EP65" s="64">
        <v>526</v>
      </c>
      <c r="EQ65" s="64">
        <v>473</v>
      </c>
      <c r="ER65" s="64">
        <v>193</v>
      </c>
      <c r="ES65" s="64">
        <v>134</v>
      </c>
      <c r="ET65" s="64">
        <v>191</v>
      </c>
      <c r="EU65" s="64">
        <v>9</v>
      </c>
      <c r="EV65" s="64">
        <v>266</v>
      </c>
      <c r="EW65" s="64">
        <v>14</v>
      </c>
      <c r="EX65" s="76">
        <v>108</v>
      </c>
    </row>
    <row r="66" spans="6:154" ht="16">
      <c r="F66" s="71" t="s">
        <v>74</v>
      </c>
      <c r="G66" s="72">
        <v>44766.720833333333</v>
      </c>
      <c r="H66" s="64">
        <v>31.465</v>
      </c>
      <c r="I66" s="64">
        <v>39.43</v>
      </c>
      <c r="M66" s="71" t="s">
        <v>1537</v>
      </c>
      <c r="N66" s="72">
        <v>44734.72152777778</v>
      </c>
      <c r="O66" s="64">
        <v>0.10779242449524445</v>
      </c>
      <c r="P66" s="64">
        <v>0.11</v>
      </c>
      <c r="T66" s="71" t="s">
        <v>74</v>
      </c>
      <c r="U66" s="72">
        <v>44733.068055555559</v>
      </c>
      <c r="V66" s="64">
        <v>0.57179999999999997</v>
      </c>
      <c r="W66" s="64">
        <v>2.9</v>
      </c>
      <c r="AA66" s="82" t="s">
        <v>72</v>
      </c>
      <c r="AB66" s="83">
        <v>44766.711805555555</v>
      </c>
      <c r="AC66" s="84">
        <v>8.9373748927652272</v>
      </c>
      <c r="AD66" s="84">
        <v>8.68</v>
      </c>
      <c r="AH66" s="82" t="s">
        <v>74</v>
      </c>
      <c r="AI66" s="83">
        <v>44766.719444444447</v>
      </c>
      <c r="AJ66" s="84">
        <v>0.1741858843581334</v>
      </c>
      <c r="AK66" s="84">
        <v>0.12</v>
      </c>
      <c r="AO66" s="82" t="s">
        <v>1530</v>
      </c>
      <c r="AP66" s="83">
        <v>44734.726388888892</v>
      </c>
      <c r="AQ66" s="84">
        <v>28.720099999999999</v>
      </c>
      <c r="AR66" s="84">
        <v>49.55</v>
      </c>
      <c r="AV66" s="71" t="s">
        <v>1537</v>
      </c>
      <c r="AW66" s="72">
        <v>44734.72152777778</v>
      </c>
      <c r="AX66" s="64">
        <v>1.055547782286274</v>
      </c>
      <c r="AY66" s="64">
        <v>1.2</v>
      </c>
      <c r="BC66" s="71" t="s">
        <v>74</v>
      </c>
      <c r="BD66" s="72">
        <v>44733.068055555559</v>
      </c>
      <c r="BE66" s="64">
        <v>1.21E-2</v>
      </c>
      <c r="BF66" s="64">
        <v>0.02</v>
      </c>
      <c r="BJ66" s="99" t="s">
        <v>74</v>
      </c>
      <c r="BK66" s="100">
        <v>44733.068055555559</v>
      </c>
      <c r="BL66" s="101"/>
      <c r="BM66" s="101"/>
      <c r="BQ66" s="99" t="s">
        <v>74</v>
      </c>
      <c r="BR66" s="100">
        <v>44733.068055555559</v>
      </c>
      <c r="BS66" s="101"/>
      <c r="BT66" s="101">
        <v>75</v>
      </c>
      <c r="BV66" s="71"/>
      <c r="BW66" s="72"/>
      <c r="BX66" s="71"/>
      <c r="BY66" s="82" t="s">
        <v>1536</v>
      </c>
      <c r="BZ66" s="83">
        <v>44734.720138888886</v>
      </c>
      <c r="CA66" s="84">
        <v>2265</v>
      </c>
      <c r="CB66" s="84">
        <v>2300</v>
      </c>
      <c r="CG66" s="82" t="s">
        <v>71</v>
      </c>
      <c r="CH66" s="83">
        <v>44733.041666666664</v>
      </c>
      <c r="CI66" s="84">
        <v>2491</v>
      </c>
      <c r="CJ66" s="84">
        <v>2460</v>
      </c>
      <c r="CN66" s="99" t="s">
        <v>73</v>
      </c>
      <c r="CO66" s="100">
        <v>44766.716666666667</v>
      </c>
      <c r="CP66" s="101">
        <v>90</v>
      </c>
      <c r="CQ66" s="101"/>
      <c r="CU66" s="71" t="s">
        <v>1525</v>
      </c>
      <c r="CV66" s="72">
        <v>44734.699305555558</v>
      </c>
      <c r="CW66" s="64">
        <v>54</v>
      </c>
      <c r="CX66" s="64">
        <v>68</v>
      </c>
      <c r="DB66" s="99" t="s">
        <v>28</v>
      </c>
      <c r="DC66" s="100">
        <v>44759.729166666664</v>
      </c>
      <c r="DD66" s="101"/>
      <c r="DE66" s="101">
        <v>1</v>
      </c>
      <c r="DI66" s="71" t="s">
        <v>73</v>
      </c>
      <c r="DJ66" s="72">
        <v>44733.063194444447</v>
      </c>
      <c r="DK66" s="64">
        <v>10</v>
      </c>
      <c r="DL66" s="64">
        <v>7.3</v>
      </c>
      <c r="DP66" s="99" t="s">
        <v>71</v>
      </c>
      <c r="DQ66" s="100">
        <v>44766.704861111109</v>
      </c>
      <c r="DR66" s="101"/>
      <c r="DS66" s="101">
        <v>1.54</v>
      </c>
      <c r="DW66" s="99" t="s">
        <v>74</v>
      </c>
      <c r="DX66" s="100">
        <v>44766.722222222219</v>
      </c>
      <c r="DY66" s="101">
        <v>4</v>
      </c>
      <c r="DZ66" s="101">
        <v>4</v>
      </c>
      <c r="EE66" s="75" t="s">
        <v>70</v>
      </c>
      <c r="EF66" s="64">
        <v>37.78</v>
      </c>
      <c r="EG66" s="64">
        <v>3.84</v>
      </c>
      <c r="EH66" s="64">
        <v>10.050000000000001</v>
      </c>
      <c r="EI66" s="64">
        <v>13.29</v>
      </c>
      <c r="EJ66" s="64">
        <v>0.2</v>
      </c>
      <c r="EK66" s="64">
        <v>14.19</v>
      </c>
      <c r="EL66" s="64">
        <v>12.99</v>
      </c>
      <c r="EM66" s="64">
        <v>1.26</v>
      </c>
      <c r="EN66" s="64">
        <v>0.91700000000000004</v>
      </c>
      <c r="EP66" s="64">
        <v>292</v>
      </c>
      <c r="EQ66" s="64">
        <v>438</v>
      </c>
      <c r="ER66" s="64">
        <v>315</v>
      </c>
      <c r="ES66" s="64">
        <v>57</v>
      </c>
      <c r="ET66" s="64">
        <v>117</v>
      </c>
      <c r="EU66" s="64">
        <v>31.4</v>
      </c>
      <c r="EV66" s="64">
        <v>1175</v>
      </c>
      <c r="EW66" s="64">
        <v>29.5</v>
      </c>
      <c r="EX66" s="76">
        <v>292</v>
      </c>
    </row>
    <row r="67" spans="6:154" ht="16">
      <c r="F67" s="71" t="s">
        <v>74</v>
      </c>
      <c r="G67" s="72">
        <v>44766.722222222219</v>
      </c>
      <c r="H67" s="64">
        <v>31.596399999999999</v>
      </c>
      <c r="I67" s="64">
        <v>39.43</v>
      </c>
      <c r="M67" s="71" t="s">
        <v>1535</v>
      </c>
      <c r="N67" s="72">
        <v>44734.71875</v>
      </c>
      <c r="O67" s="64">
        <v>0.10145169364258301</v>
      </c>
      <c r="P67" s="64">
        <v>0.11</v>
      </c>
      <c r="T67" s="71" t="s">
        <v>1536</v>
      </c>
      <c r="U67" s="72">
        <v>44734.720138888886</v>
      </c>
      <c r="V67" s="64">
        <v>0.49719999999999998</v>
      </c>
      <c r="W67" s="64">
        <v>2.9</v>
      </c>
      <c r="AA67" s="82" t="s">
        <v>72</v>
      </c>
      <c r="AB67" s="83">
        <v>44766.713194444441</v>
      </c>
      <c r="AC67" s="84">
        <v>8.929511009436661</v>
      </c>
      <c r="AD67" s="84">
        <v>8.68</v>
      </c>
      <c r="AH67" s="82" t="s">
        <v>74</v>
      </c>
      <c r="AI67" s="83">
        <v>44766.720833333333</v>
      </c>
      <c r="AJ67" s="84">
        <v>0.17922165121504016</v>
      </c>
      <c r="AK67" s="84">
        <v>0.12</v>
      </c>
      <c r="AO67" s="82" t="s">
        <v>72</v>
      </c>
      <c r="AP67" s="83">
        <v>44733.04583333333</v>
      </c>
      <c r="AQ67" s="84">
        <v>28.652799999999999</v>
      </c>
      <c r="AR67" s="84">
        <v>49.55</v>
      </c>
      <c r="AV67" s="71" t="s">
        <v>1536</v>
      </c>
      <c r="AW67" s="72">
        <v>44734.720138888886</v>
      </c>
      <c r="AX67" s="64">
        <v>1.0537288372743809</v>
      </c>
      <c r="AY67" s="64">
        <v>1.2</v>
      </c>
      <c r="BC67" s="71" t="s">
        <v>74</v>
      </c>
      <c r="BD67" s="72">
        <v>44766.720833333333</v>
      </c>
      <c r="BE67" s="64">
        <v>1.17E-2</v>
      </c>
      <c r="BF67" s="64">
        <v>0.02</v>
      </c>
      <c r="BJ67" s="99" t="s">
        <v>74</v>
      </c>
      <c r="BK67" s="100">
        <v>44766.719444444447</v>
      </c>
      <c r="BL67" s="101"/>
      <c r="BM67" s="101"/>
      <c r="BQ67" s="99" t="s">
        <v>74</v>
      </c>
      <c r="BR67" s="100">
        <v>44766.719444444447</v>
      </c>
      <c r="BS67" s="101"/>
      <c r="BT67" s="101">
        <v>75</v>
      </c>
      <c r="BV67" s="71"/>
      <c r="BW67" s="72"/>
      <c r="BX67" s="71"/>
      <c r="BY67" s="82" t="s">
        <v>1528</v>
      </c>
      <c r="BZ67" s="83">
        <v>44734.723611111112</v>
      </c>
      <c r="CA67" s="84">
        <v>3759</v>
      </c>
      <c r="CB67" s="84">
        <v>4100</v>
      </c>
      <c r="CG67" s="82" t="s">
        <v>72</v>
      </c>
      <c r="CH67" s="83">
        <v>44766.713194444441</v>
      </c>
      <c r="CI67" s="84">
        <v>2480</v>
      </c>
      <c r="CJ67" s="84">
        <v>2298</v>
      </c>
      <c r="CN67" s="99" t="s">
        <v>73</v>
      </c>
      <c r="CO67" s="100">
        <v>44766.718055555553</v>
      </c>
      <c r="CP67" s="101">
        <v>90</v>
      </c>
      <c r="CQ67" s="101"/>
      <c r="CU67" s="71" t="s">
        <v>1526</v>
      </c>
      <c r="CV67" s="72">
        <v>44734.700694444444</v>
      </c>
      <c r="CW67" s="64">
        <v>52</v>
      </c>
      <c r="CX67" s="64">
        <v>68</v>
      </c>
      <c r="DB67" s="99" t="s">
        <v>1516</v>
      </c>
      <c r="DC67" s="100">
        <v>44734.692361111112</v>
      </c>
      <c r="DD67" s="101"/>
      <c r="DE67" s="101">
        <v>1</v>
      </c>
      <c r="DI67" s="71" t="s">
        <v>73</v>
      </c>
      <c r="DJ67" s="72">
        <v>44766.71597222222</v>
      </c>
      <c r="DK67" s="64">
        <v>10</v>
      </c>
      <c r="DL67" s="64">
        <v>7.3</v>
      </c>
      <c r="DP67" s="99" t="s">
        <v>71</v>
      </c>
      <c r="DQ67" s="100">
        <v>44766.706250000003</v>
      </c>
      <c r="DR67" s="101"/>
      <c r="DS67" s="101">
        <v>1.54</v>
      </c>
      <c r="DW67" s="99" t="s">
        <v>74</v>
      </c>
      <c r="DX67" s="100">
        <v>44733.064583333333</v>
      </c>
      <c r="DY67" s="101"/>
      <c r="DZ67" s="101">
        <v>4</v>
      </c>
      <c r="EE67" s="75"/>
      <c r="EF67" s="64">
        <v>37.78</v>
      </c>
      <c r="EG67" s="64">
        <v>3.84</v>
      </c>
      <c r="EH67" s="64">
        <v>10.050000000000001</v>
      </c>
      <c r="EI67" s="64">
        <v>13.29</v>
      </c>
      <c r="EJ67" s="64">
        <v>0.2</v>
      </c>
      <c r="EK67" s="64">
        <v>14.19</v>
      </c>
      <c r="EL67" s="64">
        <v>12.99</v>
      </c>
      <c r="EM67" s="64">
        <v>1.26</v>
      </c>
      <c r="EN67" s="64">
        <v>0.91700000000000004</v>
      </c>
      <c r="EP67" s="64">
        <v>292</v>
      </c>
      <c r="EQ67" s="64">
        <v>438</v>
      </c>
      <c r="ER67" s="64">
        <v>315</v>
      </c>
      <c r="ES67" s="64">
        <v>57</v>
      </c>
      <c r="ET67" s="64">
        <v>117</v>
      </c>
      <c r="EU67" s="64">
        <v>31.4</v>
      </c>
      <c r="EV67" s="64">
        <v>1175</v>
      </c>
      <c r="EW67" s="64">
        <v>29.5</v>
      </c>
      <c r="EX67" s="76">
        <v>292</v>
      </c>
    </row>
    <row r="68" spans="6:154" ht="16">
      <c r="F68" s="71" t="s">
        <v>1535</v>
      </c>
      <c r="G68" s="72">
        <v>44734.71875</v>
      </c>
      <c r="H68" s="64">
        <v>29.887899999999998</v>
      </c>
      <c r="I68" s="64">
        <v>39.43</v>
      </c>
      <c r="M68" s="71" t="s">
        <v>73</v>
      </c>
      <c r="N68" s="72">
        <v>44766.71597222222</v>
      </c>
      <c r="O68" s="64">
        <v>3.1036208910395456E-2</v>
      </c>
      <c r="P68" s="64">
        <v>2.1999999999999999E-2</v>
      </c>
      <c r="T68" s="71" t="s">
        <v>74</v>
      </c>
      <c r="U68" s="72">
        <v>44733.064583333333</v>
      </c>
      <c r="V68" s="64">
        <v>0.4955</v>
      </c>
      <c r="W68" s="64">
        <v>2.9</v>
      </c>
      <c r="AA68" s="82" t="s">
        <v>72</v>
      </c>
      <c r="AB68" s="83">
        <v>44766.713888888888</v>
      </c>
      <c r="AC68" s="84">
        <v>8.9240777809551037</v>
      </c>
      <c r="AD68" s="84">
        <v>8.68</v>
      </c>
      <c r="AH68" s="82" t="s">
        <v>74</v>
      </c>
      <c r="AI68" s="83">
        <v>44766.722222222219</v>
      </c>
      <c r="AJ68" s="84">
        <v>0.18232058466544429</v>
      </c>
      <c r="AK68" s="84">
        <v>0.12</v>
      </c>
      <c r="AO68" s="82" t="s">
        <v>72</v>
      </c>
      <c r="AP68" s="83">
        <v>44766.711805555555</v>
      </c>
      <c r="AQ68" s="84">
        <v>28.386700000000001</v>
      </c>
      <c r="AR68" s="84">
        <v>49.55</v>
      </c>
      <c r="AV68" s="71" t="s">
        <v>74</v>
      </c>
      <c r="AW68" s="72">
        <v>44733.068055555559</v>
      </c>
      <c r="AX68" s="64">
        <v>1.0502308660976634</v>
      </c>
      <c r="AY68" s="64">
        <v>1.2</v>
      </c>
      <c r="BC68" s="71" t="s">
        <v>1537</v>
      </c>
      <c r="BD68" s="72">
        <v>44734.72152777778</v>
      </c>
      <c r="BE68" s="64">
        <v>1.1599999999999999E-2</v>
      </c>
      <c r="BF68" s="64">
        <v>0.02</v>
      </c>
      <c r="BJ68" s="99" t="s">
        <v>74</v>
      </c>
      <c r="BK68" s="100">
        <v>44766.720833333333</v>
      </c>
      <c r="BL68" s="101"/>
      <c r="BM68" s="101"/>
      <c r="BQ68" s="99" t="s">
        <v>74</v>
      </c>
      <c r="BR68" s="100">
        <v>44766.720833333333</v>
      </c>
      <c r="BS68" s="101"/>
      <c r="BT68" s="101">
        <v>75</v>
      </c>
      <c r="BV68" s="71"/>
      <c r="BW68" s="72"/>
      <c r="BX68" s="71"/>
      <c r="BY68" s="82" t="s">
        <v>1530</v>
      </c>
      <c r="BZ68" s="83">
        <v>44734.726388888892</v>
      </c>
      <c r="CA68" s="84">
        <v>3701</v>
      </c>
      <c r="CB68" s="84">
        <v>4100</v>
      </c>
      <c r="CC68" s="65"/>
      <c r="CG68" s="82" t="s">
        <v>71</v>
      </c>
      <c r="CH68" s="83">
        <v>44733.038888888892</v>
      </c>
      <c r="CI68" s="84">
        <v>2459</v>
      </c>
      <c r="CJ68" s="84">
        <v>2460</v>
      </c>
      <c r="CN68" s="99" t="s">
        <v>73</v>
      </c>
      <c r="CO68" s="100">
        <v>44766.71597222222</v>
      </c>
      <c r="CP68" s="101">
        <v>86</v>
      </c>
      <c r="CQ68" s="101"/>
      <c r="CU68" s="71" t="s">
        <v>1534</v>
      </c>
      <c r="CV68" s="72">
        <v>44736.618055555555</v>
      </c>
      <c r="CW68" s="64">
        <v>52</v>
      </c>
      <c r="CX68" s="64">
        <v>48.5</v>
      </c>
      <c r="DB68" s="99" t="s">
        <v>1517</v>
      </c>
      <c r="DC68" s="100">
        <v>44734.694444444445</v>
      </c>
      <c r="DD68" s="101"/>
      <c r="DE68" s="101">
        <v>1</v>
      </c>
      <c r="DI68" s="71" t="s">
        <v>73</v>
      </c>
      <c r="DJ68" s="72">
        <v>44766.718055555553</v>
      </c>
      <c r="DK68" s="64">
        <v>10</v>
      </c>
      <c r="DL68" s="64">
        <v>7.3</v>
      </c>
      <c r="DP68" s="99" t="s">
        <v>72</v>
      </c>
      <c r="DQ68" s="100">
        <v>44733.043055555558</v>
      </c>
      <c r="DR68" s="101"/>
      <c r="DS68" s="101">
        <v>3.6299999999999999E-2</v>
      </c>
      <c r="DW68" s="102" t="s">
        <v>74</v>
      </c>
      <c r="DX68" s="103">
        <v>44766.719444444447</v>
      </c>
      <c r="DY68" s="101"/>
      <c r="DZ68" s="101">
        <v>4</v>
      </c>
      <c r="EE68" s="87"/>
      <c r="EF68" s="64">
        <v>37.78</v>
      </c>
      <c r="EG68" s="64">
        <v>3.84</v>
      </c>
      <c r="EH68" s="64">
        <v>10.050000000000001</v>
      </c>
      <c r="EI68" s="64">
        <v>13.29</v>
      </c>
      <c r="EJ68" s="64">
        <v>0.2</v>
      </c>
      <c r="EK68" s="64">
        <v>14.19</v>
      </c>
      <c r="EL68" s="64">
        <v>12.99</v>
      </c>
      <c r="EM68" s="64">
        <v>1.26</v>
      </c>
      <c r="EN68" s="64">
        <v>0.91700000000000004</v>
      </c>
      <c r="EP68" s="64">
        <v>292</v>
      </c>
      <c r="EQ68" s="64">
        <v>438</v>
      </c>
      <c r="ER68" s="64">
        <v>315</v>
      </c>
      <c r="ES68" s="64">
        <v>57</v>
      </c>
      <c r="ET68" s="64">
        <v>117</v>
      </c>
      <c r="EU68" s="64">
        <v>31.4</v>
      </c>
      <c r="EV68" s="64">
        <v>1175</v>
      </c>
      <c r="EW68" s="64">
        <v>29.5</v>
      </c>
      <c r="EX68" s="76">
        <v>292</v>
      </c>
    </row>
    <row r="69" spans="6:154" ht="16">
      <c r="F69" s="71" t="s">
        <v>1536</v>
      </c>
      <c r="G69" s="72">
        <v>44734.720138888886</v>
      </c>
      <c r="H69" s="64">
        <v>29.923999999999999</v>
      </c>
      <c r="I69" s="64">
        <v>39.43</v>
      </c>
      <c r="M69" s="71" t="s">
        <v>73</v>
      </c>
      <c r="N69" s="72">
        <v>44766.718055555553</v>
      </c>
      <c r="O69" s="64">
        <v>3.1036208910395456E-2</v>
      </c>
      <c r="P69" s="64">
        <v>2.1999999999999999E-2</v>
      </c>
      <c r="T69" s="71" t="s">
        <v>1535</v>
      </c>
      <c r="U69" s="72">
        <v>44734.71875</v>
      </c>
      <c r="V69" s="64">
        <v>0.48509999999999998</v>
      </c>
      <c r="W69" s="64">
        <v>2.9</v>
      </c>
      <c r="AA69" s="82" t="s">
        <v>1528</v>
      </c>
      <c r="AB69" s="83">
        <v>44734.723611111112</v>
      </c>
      <c r="AC69" s="84">
        <v>8.9994280812124678</v>
      </c>
      <c r="AD69" s="84">
        <v>8.68</v>
      </c>
      <c r="AH69" s="82" t="s">
        <v>1535</v>
      </c>
      <c r="AI69" s="83">
        <v>44734.71875</v>
      </c>
      <c r="AJ69" s="84">
        <v>0.17289466208713167</v>
      </c>
      <c r="AK69" s="84">
        <v>0.12</v>
      </c>
      <c r="AO69" s="82" t="s">
        <v>72</v>
      </c>
      <c r="AP69" s="83">
        <v>44733.044444444444</v>
      </c>
      <c r="AQ69" s="84">
        <v>28.150700000000001</v>
      </c>
      <c r="AR69" s="84">
        <v>49.55</v>
      </c>
      <c r="AV69" s="71" t="s">
        <v>74</v>
      </c>
      <c r="AW69" s="72">
        <v>44733.066666666666</v>
      </c>
      <c r="AX69" s="64">
        <v>1.0486917587799078</v>
      </c>
      <c r="AY69" s="64">
        <v>1.2</v>
      </c>
      <c r="BC69" s="71" t="s">
        <v>1535</v>
      </c>
      <c r="BD69" s="72">
        <v>44734.71875</v>
      </c>
      <c r="BE69" s="64">
        <v>1.15E-2</v>
      </c>
      <c r="BF69" s="64">
        <v>0.02</v>
      </c>
      <c r="BJ69" s="99" t="s">
        <v>74</v>
      </c>
      <c r="BK69" s="100">
        <v>44766.722222222219</v>
      </c>
      <c r="BL69" s="101"/>
      <c r="BM69" s="101"/>
      <c r="BQ69" s="99" t="s">
        <v>74</v>
      </c>
      <c r="BR69" s="100">
        <v>44766.722222222219</v>
      </c>
      <c r="BS69" s="101"/>
      <c r="BT69" s="101">
        <v>75</v>
      </c>
      <c r="BV69" s="71"/>
      <c r="BW69" s="72"/>
      <c r="BX69" s="71"/>
      <c r="BY69" s="82" t="s">
        <v>1529</v>
      </c>
      <c r="BZ69" s="83">
        <v>44734.724999999999</v>
      </c>
      <c r="CA69" s="84">
        <v>3667.0000000000005</v>
      </c>
      <c r="CB69" s="84">
        <v>4100</v>
      </c>
      <c r="CC69" s="65"/>
      <c r="CG69" s="82" t="s">
        <v>71</v>
      </c>
      <c r="CH69" s="83">
        <v>44733.040277777778</v>
      </c>
      <c r="CI69" s="84">
        <v>2453</v>
      </c>
      <c r="CJ69" s="84">
        <v>2460</v>
      </c>
      <c r="CN69" s="73"/>
      <c r="CO69" s="74"/>
      <c r="CU69" s="71" t="s">
        <v>1534</v>
      </c>
      <c r="CV69" s="72">
        <v>44736.620833333334</v>
      </c>
      <c r="CW69" s="64">
        <v>47</v>
      </c>
      <c r="CX69" s="64">
        <v>48.5</v>
      </c>
      <c r="DB69" s="99" t="s">
        <v>1518</v>
      </c>
      <c r="DC69" s="100">
        <v>44734.696527777778</v>
      </c>
      <c r="DD69" s="101"/>
      <c r="DE69" s="101">
        <v>1</v>
      </c>
      <c r="DI69" s="71" t="s">
        <v>1535</v>
      </c>
      <c r="DJ69" s="72">
        <v>44734.71875</v>
      </c>
      <c r="DK69" s="64">
        <v>9</v>
      </c>
      <c r="DL69" s="64">
        <v>8</v>
      </c>
      <c r="DP69" s="99" t="s">
        <v>72</v>
      </c>
      <c r="DQ69" s="100">
        <v>44733.044444444444</v>
      </c>
      <c r="DR69" s="101"/>
      <c r="DS69" s="101">
        <v>3.6299999999999999E-2</v>
      </c>
      <c r="DW69" s="99" t="s">
        <v>1534</v>
      </c>
      <c r="DX69" s="100">
        <v>44736.618055555555</v>
      </c>
      <c r="DY69" s="101"/>
      <c r="DZ69" s="101">
        <v>11.6</v>
      </c>
      <c r="EE69" s="75"/>
      <c r="EF69" s="64">
        <v>37.78</v>
      </c>
      <c r="EG69" s="64">
        <v>3.84</v>
      </c>
      <c r="EH69" s="64">
        <v>10.050000000000001</v>
      </c>
      <c r="EI69" s="64">
        <v>13.29</v>
      </c>
      <c r="EJ69" s="64">
        <v>0.2</v>
      </c>
      <c r="EK69" s="64">
        <v>14.19</v>
      </c>
      <c r="EL69" s="64">
        <v>12.99</v>
      </c>
      <c r="EM69" s="64">
        <v>1.26</v>
      </c>
      <c r="EN69" s="64">
        <v>0.91700000000000004</v>
      </c>
      <c r="EP69" s="64">
        <v>292</v>
      </c>
      <c r="EQ69" s="64">
        <v>438</v>
      </c>
      <c r="ER69" s="64">
        <v>315</v>
      </c>
      <c r="ES69" s="64">
        <v>57</v>
      </c>
      <c r="ET69" s="64">
        <v>117</v>
      </c>
      <c r="EU69" s="64">
        <v>31.4</v>
      </c>
      <c r="EV69" s="64">
        <v>1175</v>
      </c>
      <c r="EW69" s="64">
        <v>29.5</v>
      </c>
      <c r="EX69" s="76">
        <v>292</v>
      </c>
    </row>
    <row r="70" spans="6:154" ht="16">
      <c r="F70" s="71" t="s">
        <v>1537</v>
      </c>
      <c r="G70" s="72">
        <v>44734.72152777778</v>
      </c>
      <c r="H70" s="64">
        <v>29.785699999999999</v>
      </c>
      <c r="I70" s="64">
        <v>39.43</v>
      </c>
      <c r="M70" s="71" t="s">
        <v>73</v>
      </c>
      <c r="N70" s="72">
        <v>44733.061805555553</v>
      </c>
      <c r="O70" s="64">
        <v>2.1691973969631233E-2</v>
      </c>
      <c r="P70" s="64">
        <v>2.1999999999999999E-2</v>
      </c>
      <c r="T70" s="71" t="s">
        <v>1537</v>
      </c>
      <c r="U70" s="72">
        <v>44734.72152777778</v>
      </c>
      <c r="V70" s="64">
        <v>0.41049999999999998</v>
      </c>
      <c r="W70" s="64">
        <v>2.9</v>
      </c>
      <c r="AA70" s="82" t="s">
        <v>1529</v>
      </c>
      <c r="AB70" s="83">
        <v>44734.724999999999</v>
      </c>
      <c r="AC70" s="84">
        <v>8.9267943951958824</v>
      </c>
      <c r="AD70" s="84">
        <v>8.68</v>
      </c>
      <c r="AH70" s="82" t="s">
        <v>1536</v>
      </c>
      <c r="AI70" s="83">
        <v>44734.720138888886</v>
      </c>
      <c r="AJ70" s="84">
        <v>0.17199080649743048</v>
      </c>
      <c r="AK70" s="84">
        <v>0.12</v>
      </c>
      <c r="AO70" s="82" t="s">
        <v>1528</v>
      </c>
      <c r="AP70" s="83">
        <v>44734.723611111112</v>
      </c>
      <c r="AQ70" s="84">
        <v>28.022300000000001</v>
      </c>
      <c r="AR70" s="84">
        <v>49.55</v>
      </c>
      <c r="AV70" s="71" t="s">
        <v>1535</v>
      </c>
      <c r="AW70" s="72">
        <v>44734.71875</v>
      </c>
      <c r="AX70" s="64">
        <v>1.0470127326150831</v>
      </c>
      <c r="AY70" s="64">
        <v>1.2</v>
      </c>
      <c r="BC70" s="71" t="s">
        <v>74</v>
      </c>
      <c r="BD70" s="72">
        <v>44733.064583333333</v>
      </c>
      <c r="BE70" s="64">
        <v>9.4000000000000004E-3</v>
      </c>
      <c r="BF70" s="64">
        <v>0.02</v>
      </c>
      <c r="BJ70" s="99" t="s">
        <v>1535</v>
      </c>
      <c r="BK70" s="100">
        <v>44734.71875</v>
      </c>
      <c r="BL70" s="101"/>
      <c r="BM70" s="101"/>
      <c r="BQ70" s="99" t="s">
        <v>1535</v>
      </c>
      <c r="BR70" s="100">
        <v>44734.71875</v>
      </c>
      <c r="BS70" s="101"/>
      <c r="BT70" s="101">
        <v>75</v>
      </c>
      <c r="BV70" s="71"/>
      <c r="BW70" s="72"/>
      <c r="BX70" s="71"/>
      <c r="BY70" s="82" t="s">
        <v>72</v>
      </c>
      <c r="BZ70" s="83">
        <v>44733.043055555558</v>
      </c>
      <c r="CA70" s="84">
        <v>3646</v>
      </c>
      <c r="CB70" s="84">
        <v>4100</v>
      </c>
      <c r="CG70" s="82" t="s">
        <v>71</v>
      </c>
      <c r="CH70" s="83">
        <v>44766.703472222223</v>
      </c>
      <c r="CI70" s="84">
        <v>2452</v>
      </c>
      <c r="CJ70" s="84">
        <v>2460</v>
      </c>
      <c r="CN70" s="88" t="s">
        <v>72</v>
      </c>
      <c r="CO70" s="89">
        <v>44766.711805555555</v>
      </c>
      <c r="CP70" s="84">
        <v>92.999999999999986</v>
      </c>
      <c r="CQ70" s="84">
        <v>5.7</v>
      </c>
      <c r="CU70" s="71" t="s">
        <v>1534</v>
      </c>
      <c r="CV70" s="72">
        <v>44736.619444444441</v>
      </c>
      <c r="CW70" s="64">
        <v>46</v>
      </c>
      <c r="CX70" s="64">
        <v>48.5</v>
      </c>
      <c r="DB70" s="99" t="s">
        <v>26</v>
      </c>
      <c r="DC70" s="100">
        <v>44736.626388888886</v>
      </c>
      <c r="DD70" s="101"/>
      <c r="DE70" s="101">
        <v>0.21</v>
      </c>
      <c r="DI70" s="71" t="s">
        <v>1536</v>
      </c>
      <c r="DJ70" s="72">
        <v>44734.720138888886</v>
      </c>
      <c r="DK70" s="64">
        <v>9</v>
      </c>
      <c r="DL70" s="64">
        <v>8</v>
      </c>
      <c r="DP70" s="99" t="s">
        <v>72</v>
      </c>
      <c r="DQ70" s="100">
        <v>44733.04583333333</v>
      </c>
      <c r="DR70" s="101"/>
      <c r="DS70" s="101">
        <v>3.6299999999999999E-2</v>
      </c>
      <c r="DW70" s="99" t="s">
        <v>1534</v>
      </c>
      <c r="DX70" s="100">
        <v>44736.619444444441</v>
      </c>
      <c r="DY70" s="101"/>
      <c r="DZ70" s="101">
        <v>11.6</v>
      </c>
      <c r="EE70" s="75"/>
      <c r="EF70" s="64">
        <v>37.78</v>
      </c>
      <c r="EG70" s="64">
        <v>3.84</v>
      </c>
      <c r="EH70" s="64">
        <v>10.050000000000001</v>
      </c>
      <c r="EI70" s="64">
        <v>13.29</v>
      </c>
      <c r="EJ70" s="64">
        <v>0.2</v>
      </c>
      <c r="EK70" s="64">
        <v>14.19</v>
      </c>
      <c r="EL70" s="64">
        <v>12.99</v>
      </c>
      <c r="EM70" s="64">
        <v>1.26</v>
      </c>
      <c r="EN70" s="64">
        <v>0.91700000000000004</v>
      </c>
      <c r="EP70" s="64">
        <v>292</v>
      </c>
      <c r="EQ70" s="64">
        <v>438</v>
      </c>
      <c r="ER70" s="64">
        <v>315</v>
      </c>
      <c r="ES70" s="64">
        <v>57</v>
      </c>
      <c r="ET70" s="64">
        <v>117</v>
      </c>
      <c r="EU70" s="64">
        <v>31.4</v>
      </c>
      <c r="EV70" s="64">
        <v>1175</v>
      </c>
      <c r="EW70" s="64">
        <v>29.5</v>
      </c>
      <c r="EX70" s="76">
        <v>292</v>
      </c>
    </row>
    <row r="71" spans="6:154" ht="16">
      <c r="F71" s="71" t="s">
        <v>73</v>
      </c>
      <c r="G71" s="72">
        <v>44733.060416666667</v>
      </c>
      <c r="H71" s="64">
        <v>29.8931</v>
      </c>
      <c r="I71" s="64">
        <v>38.54</v>
      </c>
      <c r="M71" s="71" t="s">
        <v>73</v>
      </c>
      <c r="N71" s="72">
        <v>44733.060416666667</v>
      </c>
      <c r="O71" s="64">
        <v>1.9856499249123978E-2</v>
      </c>
      <c r="P71" s="64">
        <v>2.1999999999999999E-2</v>
      </c>
      <c r="T71" s="71"/>
      <c r="U71" s="72"/>
      <c r="AA71" s="82" t="s">
        <v>1530</v>
      </c>
      <c r="AB71" s="83">
        <v>44734.726388888892</v>
      </c>
      <c r="AC71" s="84">
        <v>8.9746925936517012</v>
      </c>
      <c r="AD71" s="84">
        <v>8.68</v>
      </c>
      <c r="AH71" s="82" t="s">
        <v>1537</v>
      </c>
      <c r="AI71" s="83">
        <v>44734.72152777778</v>
      </c>
      <c r="AJ71" s="84">
        <v>0.17702657335433722</v>
      </c>
      <c r="AK71" s="84">
        <v>0.12</v>
      </c>
      <c r="AO71" s="82" t="s">
        <v>72</v>
      </c>
      <c r="AP71" s="83">
        <v>44733.043055555558</v>
      </c>
      <c r="AQ71" s="84">
        <v>28.0046</v>
      </c>
      <c r="AR71" s="84">
        <v>49.55</v>
      </c>
      <c r="AV71" s="71" t="s">
        <v>73</v>
      </c>
      <c r="AW71" s="72">
        <v>44766.716666666667</v>
      </c>
      <c r="AX71" s="64">
        <v>0.71568490275640118</v>
      </c>
      <c r="AY71" s="64">
        <v>0.68</v>
      </c>
      <c r="BC71" s="71" t="s">
        <v>73</v>
      </c>
      <c r="BD71" s="72">
        <v>44766.716666666667</v>
      </c>
      <c r="BE71" s="64">
        <v>1.6400000000000001E-2</v>
      </c>
      <c r="BF71" s="64">
        <v>1.7999999999999999E-2</v>
      </c>
      <c r="BJ71" s="99" t="s">
        <v>1536</v>
      </c>
      <c r="BK71" s="100">
        <v>44734.720138888886</v>
      </c>
      <c r="BL71" s="101"/>
      <c r="BM71" s="101"/>
      <c r="BQ71" s="99" t="s">
        <v>1536</v>
      </c>
      <c r="BR71" s="100">
        <v>44734.720138888886</v>
      </c>
      <c r="BS71" s="101"/>
      <c r="BT71" s="101">
        <v>75</v>
      </c>
      <c r="BV71" s="71"/>
      <c r="BW71" s="72"/>
      <c r="BX71" s="71"/>
      <c r="BY71" s="82" t="s">
        <v>72</v>
      </c>
      <c r="BZ71" s="83">
        <v>44733.044444444444</v>
      </c>
      <c r="CA71" s="84">
        <v>3638</v>
      </c>
      <c r="CB71" s="84">
        <v>4100</v>
      </c>
      <c r="CG71" s="82" t="s">
        <v>72</v>
      </c>
      <c r="CH71" s="83">
        <v>44766.713888888888</v>
      </c>
      <c r="CI71" s="84">
        <v>2450</v>
      </c>
      <c r="CJ71" s="84">
        <v>2298</v>
      </c>
      <c r="CN71" s="82" t="s">
        <v>72</v>
      </c>
      <c r="CO71" s="83">
        <v>44766.713194444441</v>
      </c>
      <c r="CP71" s="84">
        <v>92</v>
      </c>
      <c r="CQ71" s="84">
        <v>5.7</v>
      </c>
      <c r="CU71" s="71" t="s">
        <v>72</v>
      </c>
      <c r="CV71" s="72">
        <v>44766.713194444441</v>
      </c>
      <c r="CW71" s="64">
        <v>46</v>
      </c>
      <c r="CX71" s="64">
        <v>43.8</v>
      </c>
      <c r="DB71" s="99" t="s">
        <v>26</v>
      </c>
      <c r="DC71" s="100">
        <v>44736.62777777778</v>
      </c>
      <c r="DD71" s="101"/>
      <c r="DE71" s="101">
        <v>0.21</v>
      </c>
      <c r="DI71" s="71" t="s">
        <v>1537</v>
      </c>
      <c r="DJ71" s="72">
        <v>44734.72152777778</v>
      </c>
      <c r="DK71" s="64">
        <v>9</v>
      </c>
      <c r="DL71" s="64">
        <v>8</v>
      </c>
      <c r="DP71" s="99" t="s">
        <v>72</v>
      </c>
      <c r="DQ71" s="100">
        <v>44766.711805555555</v>
      </c>
      <c r="DR71" s="101"/>
      <c r="DS71" s="101">
        <v>3.6299999999999999E-2</v>
      </c>
      <c r="DW71" s="99" t="s">
        <v>1534</v>
      </c>
      <c r="DX71" s="100">
        <v>44736.620833333334</v>
      </c>
      <c r="DY71" s="101"/>
      <c r="DZ71" s="101">
        <v>11.6</v>
      </c>
      <c r="EE71" s="75"/>
      <c r="EF71" s="64">
        <v>37.78</v>
      </c>
      <c r="EG71" s="64">
        <v>3.84</v>
      </c>
      <c r="EH71" s="64">
        <v>10.050000000000001</v>
      </c>
      <c r="EI71" s="64">
        <v>13.29</v>
      </c>
      <c r="EJ71" s="64">
        <v>0.2</v>
      </c>
      <c r="EK71" s="64">
        <v>14.19</v>
      </c>
      <c r="EL71" s="64">
        <v>12.99</v>
      </c>
      <c r="EM71" s="64">
        <v>1.26</v>
      </c>
      <c r="EN71" s="64">
        <v>0.91700000000000004</v>
      </c>
      <c r="EP71" s="64">
        <v>292</v>
      </c>
      <c r="EQ71" s="64">
        <v>438</v>
      </c>
      <c r="ER71" s="64">
        <v>315</v>
      </c>
      <c r="ES71" s="64">
        <v>57</v>
      </c>
      <c r="ET71" s="64">
        <v>117</v>
      </c>
      <c r="EU71" s="64">
        <v>31.4</v>
      </c>
      <c r="EV71" s="64">
        <v>1175</v>
      </c>
      <c r="EW71" s="64">
        <v>29.5</v>
      </c>
      <c r="EX71" s="76">
        <v>292</v>
      </c>
    </row>
    <row r="72" spans="6:154" ht="16">
      <c r="F72" s="71" t="s">
        <v>73</v>
      </c>
      <c r="G72" s="72">
        <v>44733.061805555553</v>
      </c>
      <c r="H72" s="64">
        <v>29.740500000000001</v>
      </c>
      <c r="I72" s="64">
        <v>38.54</v>
      </c>
      <c r="M72" s="71" t="s">
        <v>73</v>
      </c>
      <c r="N72" s="72">
        <v>44766.716666666667</v>
      </c>
      <c r="O72" s="64">
        <v>1.501752044051393E-2</v>
      </c>
      <c r="P72" s="64">
        <v>2.1999999999999999E-2</v>
      </c>
      <c r="T72" s="99" t="s">
        <v>73</v>
      </c>
      <c r="U72" s="100">
        <v>44733.060416666667</v>
      </c>
      <c r="V72" s="101" t="s">
        <v>1546</v>
      </c>
      <c r="W72" s="101">
        <v>0.47499999999999998</v>
      </c>
      <c r="AA72" s="82" t="s">
        <v>71</v>
      </c>
      <c r="AB72" s="83">
        <v>44733.038888888892</v>
      </c>
      <c r="AC72" s="84">
        <v>8.8420074349442377</v>
      </c>
      <c r="AD72" s="84">
        <v>8.36</v>
      </c>
      <c r="AH72" s="82" t="s">
        <v>73</v>
      </c>
      <c r="AI72" s="83">
        <v>44733.060416666667</v>
      </c>
      <c r="AJ72" s="84">
        <v>0.11194897089585</v>
      </c>
      <c r="AK72" s="84">
        <v>8.2000000000000003E-2</v>
      </c>
      <c r="AO72" s="82" t="s">
        <v>72</v>
      </c>
      <c r="AP72" s="83">
        <v>44766.713194444441</v>
      </c>
      <c r="AQ72" s="84">
        <v>27.7714</v>
      </c>
      <c r="AR72" s="84">
        <v>49.55</v>
      </c>
      <c r="AV72" s="71" t="s">
        <v>73</v>
      </c>
      <c r="AW72" s="72">
        <v>44766.718055555553</v>
      </c>
      <c r="AX72" s="64">
        <v>0.71554498390933252</v>
      </c>
      <c r="AY72" s="64">
        <v>0.68</v>
      </c>
      <c r="BC72" s="71" t="s">
        <v>73</v>
      </c>
      <c r="BD72" s="72">
        <v>44766.71597222222</v>
      </c>
      <c r="BE72" s="64">
        <v>9.1000000000000004E-3</v>
      </c>
      <c r="BF72" s="64">
        <v>1.7999999999999999E-2</v>
      </c>
      <c r="BJ72" s="99" t="s">
        <v>1537</v>
      </c>
      <c r="BK72" s="100">
        <v>44734.72152777778</v>
      </c>
      <c r="BL72" s="101"/>
      <c r="BM72" s="101"/>
      <c r="BQ72" s="99" t="s">
        <v>1537</v>
      </c>
      <c r="BR72" s="100">
        <v>44734.72152777778</v>
      </c>
      <c r="BS72" s="101"/>
      <c r="BT72" s="101">
        <v>75</v>
      </c>
      <c r="BV72" s="71"/>
      <c r="BW72" s="72"/>
      <c r="BX72" s="71"/>
      <c r="BY72" s="82" t="s">
        <v>72</v>
      </c>
      <c r="BZ72" s="83">
        <v>44733.04583333333</v>
      </c>
      <c r="CA72" s="84">
        <v>3607</v>
      </c>
      <c r="CB72" s="84">
        <v>4100</v>
      </c>
      <c r="CG72" s="82" t="s">
        <v>1530</v>
      </c>
      <c r="CH72" s="83">
        <v>44734.726388888892</v>
      </c>
      <c r="CI72" s="84">
        <v>2450</v>
      </c>
      <c r="CJ72" s="84">
        <v>2298</v>
      </c>
      <c r="CN72" s="82" t="s">
        <v>72</v>
      </c>
      <c r="CO72" s="83">
        <v>44766.713888888888</v>
      </c>
      <c r="CP72" s="84">
        <v>92</v>
      </c>
      <c r="CQ72" s="84">
        <v>5.7</v>
      </c>
      <c r="CU72" s="71" t="s">
        <v>1530</v>
      </c>
      <c r="CV72" s="72">
        <v>44734.726388888892</v>
      </c>
      <c r="CW72" s="64">
        <v>46</v>
      </c>
      <c r="CX72" s="64">
        <v>43.8</v>
      </c>
      <c r="DB72" s="99" t="s">
        <v>26</v>
      </c>
      <c r="DC72" s="100">
        <v>44736.629166666666</v>
      </c>
      <c r="DD72" s="101"/>
      <c r="DE72" s="101">
        <v>0.21</v>
      </c>
      <c r="DI72" s="71" t="s">
        <v>73</v>
      </c>
      <c r="DJ72" s="72">
        <v>44733.060416666667</v>
      </c>
      <c r="DK72" s="64">
        <v>9</v>
      </c>
      <c r="DL72" s="64">
        <v>7.3</v>
      </c>
      <c r="DP72" s="99" t="s">
        <v>72</v>
      </c>
      <c r="DQ72" s="100">
        <v>44766.713194444441</v>
      </c>
      <c r="DR72" s="101"/>
      <c r="DS72" s="101">
        <v>3.6299999999999999E-2</v>
      </c>
      <c r="DW72" s="102" t="s">
        <v>73</v>
      </c>
      <c r="DX72" s="103">
        <v>44733.060416666667</v>
      </c>
      <c r="DY72" s="101"/>
      <c r="DZ72" s="101"/>
      <c r="EE72" s="75" t="s">
        <v>74</v>
      </c>
      <c r="EF72" s="64">
        <v>39.43</v>
      </c>
      <c r="EG72" s="64">
        <v>0.11</v>
      </c>
      <c r="EH72" s="64">
        <v>2.9</v>
      </c>
      <c r="EI72" s="64">
        <v>8.34</v>
      </c>
      <c r="EJ72" s="64">
        <v>0.12</v>
      </c>
      <c r="EK72" s="64">
        <v>35.21</v>
      </c>
      <c r="EL72" s="64">
        <v>1.2</v>
      </c>
      <c r="EM72" s="64">
        <v>0.02</v>
      </c>
      <c r="EP72" s="64">
        <v>75</v>
      </c>
      <c r="EQ72" s="64">
        <v>2300</v>
      </c>
      <c r="ER72" s="64">
        <v>2000</v>
      </c>
      <c r="ES72" s="64">
        <v>28</v>
      </c>
      <c r="ET72" s="64">
        <v>85</v>
      </c>
      <c r="EU72" s="64">
        <v>4</v>
      </c>
      <c r="EV72" s="64">
        <v>8</v>
      </c>
      <c r="EW72" s="64">
        <v>2.5</v>
      </c>
      <c r="EX72" s="76">
        <v>4</v>
      </c>
    </row>
    <row r="73" spans="6:154" ht="16">
      <c r="F73" s="71" t="s">
        <v>73</v>
      </c>
      <c r="G73" s="72">
        <v>44733.063194444447</v>
      </c>
      <c r="H73" s="64">
        <v>30.0733</v>
      </c>
      <c r="I73" s="64">
        <v>38.54</v>
      </c>
      <c r="M73" s="73" t="s">
        <v>73</v>
      </c>
      <c r="N73" s="74">
        <v>44733.063194444447</v>
      </c>
      <c r="O73" s="64">
        <v>1.4683797764058067E-2</v>
      </c>
      <c r="P73" s="64">
        <v>2.1999999999999999E-2</v>
      </c>
      <c r="T73" s="99" t="s">
        <v>73</v>
      </c>
      <c r="U73" s="100">
        <v>44733.061805555553</v>
      </c>
      <c r="V73" s="101" t="s">
        <v>1546</v>
      </c>
      <c r="W73" s="101">
        <v>0.47499999999999998</v>
      </c>
      <c r="AA73" s="82" t="s">
        <v>71</v>
      </c>
      <c r="AB73" s="83">
        <v>44733.040277777778</v>
      </c>
      <c r="AC73" s="84">
        <v>8.8457249070631967</v>
      </c>
      <c r="AD73" s="84">
        <v>8.36</v>
      </c>
      <c r="AH73" s="82" t="s">
        <v>73</v>
      </c>
      <c r="AI73" s="83">
        <v>44733.061805555553</v>
      </c>
      <c r="AJ73" s="84">
        <v>0.11879244893215918</v>
      </c>
      <c r="AK73" s="84">
        <v>8.2000000000000003E-2</v>
      </c>
      <c r="AO73" s="82" t="s">
        <v>71</v>
      </c>
      <c r="AP73" s="83">
        <v>44766.706250000003</v>
      </c>
      <c r="AQ73" s="84">
        <v>26.371300000000002</v>
      </c>
      <c r="AR73" s="84">
        <v>44.66</v>
      </c>
      <c r="AV73" s="71" t="s">
        <v>73</v>
      </c>
      <c r="AW73" s="72">
        <v>44766.71597222222</v>
      </c>
      <c r="AX73" s="64">
        <v>0.71512522736812645</v>
      </c>
      <c r="AY73" s="64">
        <v>0.68</v>
      </c>
      <c r="BC73" s="71" t="s">
        <v>73</v>
      </c>
      <c r="BD73" s="72">
        <v>44766.718055555553</v>
      </c>
      <c r="BE73" s="64">
        <v>8.8999999999999999E-3</v>
      </c>
      <c r="BF73" s="64">
        <v>1.7999999999999999E-2</v>
      </c>
      <c r="BJ73" s="99" t="s">
        <v>73</v>
      </c>
      <c r="BK73" s="100">
        <v>44733.060416666667</v>
      </c>
      <c r="BL73" s="101"/>
      <c r="BM73" s="101"/>
      <c r="BQ73" s="99" t="s">
        <v>73</v>
      </c>
      <c r="BR73" s="100">
        <v>44733.060416666667</v>
      </c>
      <c r="BS73" s="101"/>
      <c r="BT73" s="101">
        <v>33.4</v>
      </c>
      <c r="BV73" s="71"/>
      <c r="BW73" s="72"/>
      <c r="BX73" s="71"/>
      <c r="BY73" s="82" t="s">
        <v>72</v>
      </c>
      <c r="BZ73" s="83">
        <v>44766.713194444441</v>
      </c>
      <c r="CA73" s="84">
        <v>3273</v>
      </c>
      <c r="CB73" s="84">
        <v>4100</v>
      </c>
      <c r="CG73" s="82" t="s">
        <v>1528</v>
      </c>
      <c r="CH73" s="83">
        <v>44734.723611111112</v>
      </c>
      <c r="CI73" s="84">
        <v>2442</v>
      </c>
      <c r="CJ73" s="84">
        <v>2298</v>
      </c>
      <c r="CN73" s="82" t="s">
        <v>1530</v>
      </c>
      <c r="CO73" s="83">
        <v>44734.726388888892</v>
      </c>
      <c r="CP73" s="84">
        <v>92</v>
      </c>
      <c r="CQ73" s="84">
        <v>5.7</v>
      </c>
      <c r="CU73" s="71" t="s">
        <v>72</v>
      </c>
      <c r="CV73" s="72">
        <v>44733.044444444444</v>
      </c>
      <c r="CW73" s="64">
        <v>45</v>
      </c>
      <c r="CX73" s="64">
        <v>43.8</v>
      </c>
      <c r="DB73" s="99" t="s">
        <v>26</v>
      </c>
      <c r="DC73" s="100">
        <v>44759.711111111108</v>
      </c>
      <c r="DD73" s="101"/>
      <c r="DE73" s="101">
        <v>0.21</v>
      </c>
      <c r="DI73" s="71" t="s">
        <v>74</v>
      </c>
      <c r="DJ73" s="72">
        <v>44733.064583333333</v>
      </c>
      <c r="DK73" s="64">
        <v>8</v>
      </c>
      <c r="DL73" s="64">
        <v>8</v>
      </c>
      <c r="DP73" s="99" t="s">
        <v>72</v>
      </c>
      <c r="DQ73" s="100">
        <v>44766.713888888888</v>
      </c>
      <c r="DR73" s="101"/>
      <c r="DS73" s="101">
        <v>3.6299999999999999E-2</v>
      </c>
      <c r="DW73" s="99" t="s">
        <v>73</v>
      </c>
      <c r="DX73" s="100">
        <v>44733.061805555553</v>
      </c>
      <c r="DY73" s="101"/>
      <c r="DZ73" s="101"/>
      <c r="EE73" s="75"/>
      <c r="EF73" s="64">
        <v>39.43</v>
      </c>
      <c r="EG73" s="64">
        <v>0.11</v>
      </c>
      <c r="EH73" s="64">
        <v>2.9</v>
      </c>
      <c r="EI73" s="64">
        <v>8.34</v>
      </c>
      <c r="EJ73" s="64">
        <v>0.12</v>
      </c>
      <c r="EK73" s="64">
        <v>35.21</v>
      </c>
      <c r="EL73" s="64">
        <v>1.2</v>
      </c>
      <c r="EM73" s="64">
        <v>0.02</v>
      </c>
      <c r="EP73" s="64">
        <v>75</v>
      </c>
      <c r="EQ73" s="64">
        <v>2300</v>
      </c>
      <c r="ER73" s="64">
        <v>2000</v>
      </c>
      <c r="ES73" s="64">
        <v>28</v>
      </c>
      <c r="ET73" s="64">
        <v>85</v>
      </c>
      <c r="EU73" s="64">
        <v>4</v>
      </c>
      <c r="EV73" s="64">
        <v>8</v>
      </c>
      <c r="EW73" s="64">
        <v>2.5</v>
      </c>
      <c r="EX73" s="76">
        <v>4</v>
      </c>
    </row>
    <row r="74" spans="6:154" ht="16">
      <c r="F74" s="71" t="s">
        <v>73</v>
      </c>
      <c r="G74" s="72">
        <v>44766.71597222222</v>
      </c>
      <c r="H74" s="64">
        <v>29.866199999999999</v>
      </c>
      <c r="I74" s="64">
        <v>38.54</v>
      </c>
      <c r="M74" s="73" t="s">
        <v>71</v>
      </c>
      <c r="N74" s="74">
        <v>44766.706250000003</v>
      </c>
      <c r="O74" s="64">
        <v>1.9022192557984315E-2</v>
      </c>
      <c r="P74" s="64">
        <v>0.01</v>
      </c>
      <c r="T74" s="99" t="s">
        <v>73</v>
      </c>
      <c r="U74" s="100">
        <v>44733.063194444447</v>
      </c>
      <c r="V74" s="101" t="s">
        <v>1546</v>
      </c>
      <c r="W74" s="101">
        <v>0.47499999999999998</v>
      </c>
      <c r="AA74" s="82" t="s">
        <v>71</v>
      </c>
      <c r="AB74" s="83">
        <v>44733.041666666664</v>
      </c>
      <c r="AC74" s="84">
        <v>8.8185587646554193</v>
      </c>
      <c r="AD74" s="84">
        <v>8.36</v>
      </c>
      <c r="AH74" s="82" t="s">
        <v>73</v>
      </c>
      <c r="AI74" s="83">
        <v>44733.063194444447</v>
      </c>
      <c r="AJ74" s="84">
        <v>0.11220721535005036</v>
      </c>
      <c r="AK74" s="84">
        <v>8.2000000000000003E-2</v>
      </c>
      <c r="AO74" s="82" t="s">
        <v>71</v>
      </c>
      <c r="AP74" s="83">
        <v>44733.040277777778</v>
      </c>
      <c r="AQ74" s="84">
        <v>26.2181</v>
      </c>
      <c r="AR74" s="84">
        <v>44.66</v>
      </c>
      <c r="AV74" s="71" t="s">
        <v>73</v>
      </c>
      <c r="AW74" s="72">
        <v>44733.063194444447</v>
      </c>
      <c r="AX74" s="64">
        <v>0.70533090807331744</v>
      </c>
      <c r="AY74" s="64">
        <v>0.68</v>
      </c>
      <c r="BC74" s="71" t="s">
        <v>73</v>
      </c>
      <c r="BD74" s="72">
        <v>44733.061805555553</v>
      </c>
      <c r="BE74" s="64">
        <v>8.3000000000000001E-3</v>
      </c>
      <c r="BF74" s="64">
        <v>1.7999999999999999E-2</v>
      </c>
      <c r="BJ74" s="99" t="s">
        <v>73</v>
      </c>
      <c r="BK74" s="100">
        <v>44733.061805555553</v>
      </c>
      <c r="BL74" s="101"/>
      <c r="BM74" s="101"/>
      <c r="BQ74" s="99" t="s">
        <v>73</v>
      </c>
      <c r="BR74" s="100">
        <v>44733.061805555553</v>
      </c>
      <c r="BS74" s="101"/>
      <c r="BT74" s="101">
        <v>33.4</v>
      </c>
      <c r="BV74" s="71"/>
      <c r="BW74" s="72"/>
      <c r="BX74" s="71"/>
      <c r="BY74" s="82" t="s">
        <v>72</v>
      </c>
      <c r="BZ74" s="83">
        <v>44766.711805555555</v>
      </c>
      <c r="CA74" s="84">
        <v>3270</v>
      </c>
      <c r="CB74" s="84">
        <v>4100</v>
      </c>
      <c r="CG74" s="82" t="s">
        <v>1529</v>
      </c>
      <c r="CH74" s="83">
        <v>44734.724999999999</v>
      </c>
      <c r="CI74" s="84">
        <v>2437</v>
      </c>
      <c r="CJ74" s="84">
        <v>2298</v>
      </c>
      <c r="CN74" s="82" t="s">
        <v>72</v>
      </c>
      <c r="CO74" s="83">
        <v>44733.043055555558</v>
      </c>
      <c r="CP74" s="84">
        <v>91</v>
      </c>
      <c r="CQ74" s="84">
        <v>5.7</v>
      </c>
      <c r="CU74" s="71" t="s">
        <v>72</v>
      </c>
      <c r="CV74" s="72">
        <v>44733.04583333333</v>
      </c>
      <c r="CW74" s="64">
        <v>45</v>
      </c>
      <c r="CX74" s="64">
        <v>43.8</v>
      </c>
      <c r="DB74" s="99" t="s">
        <v>26</v>
      </c>
      <c r="DC74" s="100">
        <v>44759.713888888888</v>
      </c>
      <c r="DD74" s="101"/>
      <c r="DE74" s="101">
        <v>0.21</v>
      </c>
      <c r="DI74" s="71" t="s">
        <v>74</v>
      </c>
      <c r="DJ74" s="72">
        <v>44766.722222222219</v>
      </c>
      <c r="DK74" s="64">
        <v>8</v>
      </c>
      <c r="DL74" s="64">
        <v>8</v>
      </c>
      <c r="DP74" s="99" t="s">
        <v>1528</v>
      </c>
      <c r="DQ74" s="100">
        <v>44734.723611111112</v>
      </c>
      <c r="DR74" s="101"/>
      <c r="DS74" s="101">
        <v>3.6299999999999999E-2</v>
      </c>
      <c r="DW74" s="99" t="s">
        <v>73</v>
      </c>
      <c r="DX74" s="100">
        <v>44733.063194444447</v>
      </c>
      <c r="DY74" s="101"/>
      <c r="DZ74" s="101"/>
      <c r="EE74" s="75"/>
      <c r="EF74" s="64">
        <v>39.43</v>
      </c>
      <c r="EG74" s="64">
        <v>0.11</v>
      </c>
      <c r="EH74" s="64">
        <v>2.9</v>
      </c>
      <c r="EI74" s="64">
        <v>8.34</v>
      </c>
      <c r="EJ74" s="64">
        <v>0.12</v>
      </c>
      <c r="EK74" s="64">
        <v>35.21</v>
      </c>
      <c r="EL74" s="64">
        <v>1.2</v>
      </c>
      <c r="EM74" s="64">
        <v>0.02</v>
      </c>
      <c r="EP74" s="64">
        <v>75</v>
      </c>
      <c r="EQ74" s="64">
        <v>2300</v>
      </c>
      <c r="ER74" s="64">
        <v>2000</v>
      </c>
      <c r="ES74" s="64">
        <v>28</v>
      </c>
      <c r="ET74" s="64">
        <v>85</v>
      </c>
      <c r="EU74" s="64">
        <v>4</v>
      </c>
      <c r="EV74" s="64">
        <v>8</v>
      </c>
      <c r="EW74" s="64">
        <v>2.5</v>
      </c>
      <c r="EX74" s="76">
        <v>4</v>
      </c>
    </row>
    <row r="75" spans="6:154" ht="16">
      <c r="F75" s="71" t="s">
        <v>73</v>
      </c>
      <c r="G75" s="72">
        <v>44766.716666666667</v>
      </c>
      <c r="H75" s="64">
        <v>29.921099999999999</v>
      </c>
      <c r="I75" s="64">
        <v>38.54</v>
      </c>
      <c r="M75" s="71" t="s">
        <v>71</v>
      </c>
      <c r="N75" s="72">
        <v>44733.040277777778</v>
      </c>
      <c r="O75" s="64">
        <v>1.4350075087602202E-2</v>
      </c>
      <c r="P75" s="64">
        <v>0.01</v>
      </c>
      <c r="T75" s="99" t="s">
        <v>73</v>
      </c>
      <c r="U75" s="100">
        <v>44766.71597222222</v>
      </c>
      <c r="V75" s="101" t="s">
        <v>1546</v>
      </c>
      <c r="W75" s="101">
        <v>0.47499999999999998</v>
      </c>
      <c r="AA75" s="82" t="s">
        <v>71</v>
      </c>
      <c r="AB75" s="83">
        <v>44766.703472222223</v>
      </c>
      <c r="AC75" s="84">
        <v>8.7676579925650557</v>
      </c>
      <c r="AD75" s="84">
        <v>8.36</v>
      </c>
      <c r="AH75" s="82" t="s">
        <v>73</v>
      </c>
      <c r="AI75" s="83">
        <v>44766.71597222222</v>
      </c>
      <c r="AJ75" s="84">
        <v>0.11543527102755467</v>
      </c>
      <c r="AK75" s="84">
        <v>8.2000000000000003E-2</v>
      </c>
      <c r="AO75" s="82" t="s">
        <v>71</v>
      </c>
      <c r="AP75" s="83">
        <v>44766.703472222223</v>
      </c>
      <c r="AQ75" s="84">
        <v>25.8066</v>
      </c>
      <c r="AR75" s="84">
        <v>44.66</v>
      </c>
      <c r="AV75" s="71" t="s">
        <v>73</v>
      </c>
      <c r="AW75" s="72">
        <v>44733.060416666667</v>
      </c>
      <c r="AX75" s="64">
        <v>0.69763537148453891</v>
      </c>
      <c r="AY75" s="64">
        <v>0.68</v>
      </c>
      <c r="BC75" s="71" t="s">
        <v>73</v>
      </c>
      <c r="BD75" s="72">
        <v>44733.060416666667</v>
      </c>
      <c r="BE75" s="64">
        <v>5.5999999999999999E-3</v>
      </c>
      <c r="BF75" s="64">
        <v>1.7999999999999999E-2</v>
      </c>
      <c r="BJ75" s="99" t="s">
        <v>73</v>
      </c>
      <c r="BK75" s="100">
        <v>44733.063194444447</v>
      </c>
      <c r="BL75" s="101"/>
      <c r="BM75" s="101"/>
      <c r="BQ75" s="99" t="s">
        <v>73</v>
      </c>
      <c r="BR75" s="100">
        <v>44733.063194444447</v>
      </c>
      <c r="BS75" s="101"/>
      <c r="BT75" s="101">
        <v>33.4</v>
      </c>
      <c r="BV75" s="71"/>
      <c r="BW75" s="72"/>
      <c r="BX75" s="71"/>
      <c r="BY75" s="82" t="s">
        <v>72</v>
      </c>
      <c r="BZ75" s="83">
        <v>44766.713888888888</v>
      </c>
      <c r="CA75" s="84">
        <v>3260</v>
      </c>
      <c r="CB75" s="84">
        <v>4100</v>
      </c>
      <c r="CG75" s="82" t="s">
        <v>72</v>
      </c>
      <c r="CH75" s="83">
        <v>44766.711805555555</v>
      </c>
      <c r="CI75" s="84">
        <v>2423</v>
      </c>
      <c r="CJ75" s="84">
        <v>2298</v>
      </c>
      <c r="CN75" s="82" t="s">
        <v>1529</v>
      </c>
      <c r="CO75" s="83">
        <v>44734.724999999999</v>
      </c>
      <c r="CP75" s="84">
        <v>90</v>
      </c>
      <c r="CQ75" s="84">
        <v>5.7</v>
      </c>
      <c r="CU75" s="71" t="s">
        <v>72</v>
      </c>
      <c r="CV75" s="72">
        <v>44766.713888888888</v>
      </c>
      <c r="CW75" s="64">
        <v>45</v>
      </c>
      <c r="CX75" s="64">
        <v>43.8</v>
      </c>
      <c r="DB75" s="99" t="s">
        <v>26</v>
      </c>
      <c r="DC75" s="100">
        <v>44753.893055555556</v>
      </c>
      <c r="DD75" s="101"/>
      <c r="DE75" s="101">
        <v>0.21</v>
      </c>
      <c r="DI75" s="71" t="s">
        <v>73</v>
      </c>
      <c r="DJ75" s="72">
        <v>44733.061805555553</v>
      </c>
      <c r="DK75" s="64">
        <v>8</v>
      </c>
      <c r="DL75" s="64">
        <v>7.3</v>
      </c>
      <c r="DP75" s="99" t="s">
        <v>1529</v>
      </c>
      <c r="DQ75" s="100">
        <v>44734.724999999999</v>
      </c>
      <c r="DR75" s="101"/>
      <c r="DS75" s="101">
        <v>3.6299999999999999E-2</v>
      </c>
      <c r="DW75" s="99" t="s">
        <v>73</v>
      </c>
      <c r="DX75" s="100">
        <v>44766.71597222222</v>
      </c>
      <c r="DY75" s="101"/>
      <c r="DZ75" s="101"/>
      <c r="EE75" s="75"/>
      <c r="EF75" s="64">
        <v>39.43</v>
      </c>
      <c r="EG75" s="64">
        <v>0.11</v>
      </c>
      <c r="EH75" s="64">
        <v>2.9</v>
      </c>
      <c r="EI75" s="64">
        <v>8.34</v>
      </c>
      <c r="EJ75" s="64">
        <v>0.12</v>
      </c>
      <c r="EK75" s="64">
        <v>35.21</v>
      </c>
      <c r="EL75" s="64">
        <v>1.2</v>
      </c>
      <c r="EM75" s="64">
        <v>0.02</v>
      </c>
      <c r="EP75" s="64">
        <v>75</v>
      </c>
      <c r="EQ75" s="64">
        <v>2300</v>
      </c>
      <c r="ER75" s="64">
        <v>2000</v>
      </c>
      <c r="ES75" s="64">
        <v>28</v>
      </c>
      <c r="ET75" s="64">
        <v>85</v>
      </c>
      <c r="EU75" s="64">
        <v>4</v>
      </c>
      <c r="EV75" s="64">
        <v>8</v>
      </c>
      <c r="EW75" s="64">
        <v>2.5</v>
      </c>
      <c r="EX75" s="76">
        <v>4</v>
      </c>
    </row>
    <row r="76" spans="6:154" ht="16">
      <c r="F76" s="73" t="s">
        <v>73</v>
      </c>
      <c r="G76" s="74">
        <v>44766.718055555553</v>
      </c>
      <c r="H76" s="64">
        <v>30.077400000000001</v>
      </c>
      <c r="I76" s="64">
        <v>38.54</v>
      </c>
      <c r="M76" s="71" t="s">
        <v>72</v>
      </c>
      <c r="N76" s="72">
        <v>44766.713888888888</v>
      </c>
      <c r="O76" s="64">
        <v>3.2704822292674782E-2</v>
      </c>
      <c r="P76" s="64">
        <v>3.7000000000000002E-3</v>
      </c>
      <c r="T76" s="99" t="s">
        <v>73</v>
      </c>
      <c r="U76" s="100">
        <v>44766.716666666667</v>
      </c>
      <c r="V76" s="101" t="s">
        <v>1546</v>
      </c>
      <c r="W76" s="101">
        <v>0.47499999999999998</v>
      </c>
      <c r="AA76" s="82" t="s">
        <v>71</v>
      </c>
      <c r="AB76" s="83">
        <v>44766.704861111109</v>
      </c>
      <c r="AC76" s="84">
        <v>8.7510723477266215</v>
      </c>
      <c r="AD76" s="84">
        <v>8.36</v>
      </c>
      <c r="AH76" s="82" t="s">
        <v>73</v>
      </c>
      <c r="AI76" s="83">
        <v>44766.716666666667</v>
      </c>
      <c r="AJ76" s="84">
        <v>0.11853420447795884</v>
      </c>
      <c r="AK76" s="84">
        <v>8.2000000000000003E-2</v>
      </c>
      <c r="AO76" s="82" t="s">
        <v>71</v>
      </c>
      <c r="AP76" s="83">
        <v>44733.041666666664</v>
      </c>
      <c r="AQ76" s="84">
        <v>25.127500000000001</v>
      </c>
      <c r="AR76" s="84">
        <v>44.66</v>
      </c>
      <c r="AV76" s="73" t="s">
        <v>73</v>
      </c>
      <c r="AW76" s="74">
        <v>44733.061805555553</v>
      </c>
      <c r="AX76" s="64">
        <v>0.69455715684902752</v>
      </c>
      <c r="AY76" s="64">
        <v>0.68</v>
      </c>
      <c r="BC76" s="73" t="s">
        <v>73</v>
      </c>
      <c r="BD76" s="74">
        <v>44733.063194444447</v>
      </c>
      <c r="BE76" s="64">
        <v>5.4999999999999997E-3</v>
      </c>
      <c r="BF76" s="64">
        <v>1.7999999999999999E-2</v>
      </c>
      <c r="BJ76" s="99" t="s">
        <v>73</v>
      </c>
      <c r="BK76" s="100">
        <v>44766.71597222222</v>
      </c>
      <c r="BL76" s="101"/>
      <c r="BM76" s="101"/>
      <c r="BQ76" s="99" t="s">
        <v>73</v>
      </c>
      <c r="BR76" s="100">
        <v>44766.71597222222</v>
      </c>
      <c r="BS76" s="101"/>
      <c r="BT76" s="101">
        <v>33.4</v>
      </c>
      <c r="BV76" s="71"/>
      <c r="BW76" s="72"/>
      <c r="BX76" s="71"/>
      <c r="BY76" s="82" t="s">
        <v>71</v>
      </c>
      <c r="BZ76" s="83">
        <v>44733.040277777778</v>
      </c>
      <c r="CA76" s="84">
        <v>2723.9999999999995</v>
      </c>
      <c r="CB76" s="84">
        <v>2807</v>
      </c>
      <c r="CG76" s="82" t="s">
        <v>72</v>
      </c>
      <c r="CH76" s="83">
        <v>44733.043055555558</v>
      </c>
      <c r="CI76" s="84">
        <v>2396</v>
      </c>
      <c r="CJ76" s="84">
        <v>2298</v>
      </c>
      <c r="CN76" s="82" t="s">
        <v>72</v>
      </c>
      <c r="CO76" s="83">
        <v>44733.044444444444</v>
      </c>
      <c r="CP76" s="84">
        <v>89</v>
      </c>
      <c r="CQ76" s="84">
        <v>5.7</v>
      </c>
      <c r="CU76" s="71" t="s">
        <v>1528</v>
      </c>
      <c r="CV76" s="72">
        <v>44734.723611111112</v>
      </c>
      <c r="CW76" s="64">
        <v>45</v>
      </c>
      <c r="CX76" s="64">
        <v>43.8</v>
      </c>
      <c r="DB76" s="99" t="s">
        <v>73</v>
      </c>
      <c r="DC76" s="100">
        <v>44733.060416666667</v>
      </c>
      <c r="DD76" s="101"/>
      <c r="DE76" s="101"/>
      <c r="DI76" s="73" t="s">
        <v>73</v>
      </c>
      <c r="DJ76" s="74">
        <v>44766.716666666667</v>
      </c>
      <c r="DK76" s="64">
        <v>8</v>
      </c>
      <c r="DL76" s="64">
        <v>7.3</v>
      </c>
      <c r="DP76" s="99" t="s">
        <v>1530</v>
      </c>
      <c r="DQ76" s="100">
        <v>44734.726388888892</v>
      </c>
      <c r="DR76" s="101"/>
      <c r="DS76" s="101">
        <v>3.6299999999999999E-2</v>
      </c>
      <c r="DW76" s="99" t="s">
        <v>73</v>
      </c>
      <c r="DX76" s="100">
        <v>44766.716666666667</v>
      </c>
      <c r="DY76" s="101"/>
      <c r="DZ76" s="101"/>
      <c r="EE76" s="75"/>
      <c r="EF76" s="64">
        <v>39.43</v>
      </c>
      <c r="EG76" s="64">
        <v>0.11</v>
      </c>
      <c r="EH76" s="64">
        <v>2.9</v>
      </c>
      <c r="EI76" s="64">
        <v>8.34</v>
      </c>
      <c r="EJ76" s="64">
        <v>0.12</v>
      </c>
      <c r="EK76" s="64">
        <v>35.21</v>
      </c>
      <c r="EL76" s="64">
        <v>1.2</v>
      </c>
      <c r="EM76" s="64">
        <v>0.02</v>
      </c>
      <c r="EP76" s="64">
        <v>75</v>
      </c>
      <c r="EQ76" s="64">
        <v>2300</v>
      </c>
      <c r="ER76" s="64">
        <v>2000</v>
      </c>
      <c r="ES76" s="64">
        <v>28</v>
      </c>
      <c r="ET76" s="64">
        <v>85</v>
      </c>
      <c r="EU76" s="64">
        <v>4</v>
      </c>
      <c r="EV76" s="64">
        <v>8</v>
      </c>
      <c r="EW76" s="64">
        <v>2.5</v>
      </c>
      <c r="EX76" s="76">
        <v>4</v>
      </c>
    </row>
    <row r="77" spans="6:154" ht="16">
      <c r="F77" s="73" t="s">
        <v>71</v>
      </c>
      <c r="G77" s="74">
        <v>44733.038888888892</v>
      </c>
      <c r="H77" s="64">
        <v>30.4267</v>
      </c>
      <c r="I77" s="64">
        <v>42.39</v>
      </c>
      <c r="M77" s="71" t="s">
        <v>72</v>
      </c>
      <c r="N77" s="72">
        <v>44766.711805555555</v>
      </c>
      <c r="O77" s="64">
        <v>2.653095277824128E-2</v>
      </c>
      <c r="P77" s="64">
        <v>3.7000000000000002E-3</v>
      </c>
      <c r="T77" s="102" t="s">
        <v>73</v>
      </c>
      <c r="U77" s="103">
        <v>44766.718055555553</v>
      </c>
      <c r="V77" s="101" t="s">
        <v>1546</v>
      </c>
      <c r="W77" s="101">
        <v>0.47499999999999998</v>
      </c>
      <c r="AA77" s="82" t="s">
        <v>71</v>
      </c>
      <c r="AB77" s="83">
        <v>44766.706250000003</v>
      </c>
      <c r="AC77" s="84">
        <v>8.7728052616528451</v>
      </c>
      <c r="AD77" s="84">
        <v>8.36</v>
      </c>
      <c r="AH77" s="88" t="s">
        <v>73</v>
      </c>
      <c r="AI77" s="89">
        <v>44766.718055555553</v>
      </c>
      <c r="AJ77" s="84">
        <v>0.11440229321075329</v>
      </c>
      <c r="AK77" s="84">
        <v>8.2000000000000003E-2</v>
      </c>
      <c r="AO77" s="82" t="s">
        <v>71</v>
      </c>
      <c r="AP77" s="83">
        <v>44766.704861111109</v>
      </c>
      <c r="AQ77" s="84">
        <v>24.8825</v>
      </c>
      <c r="AR77" s="84">
        <v>44.66</v>
      </c>
      <c r="AV77" s="73" t="s">
        <v>71</v>
      </c>
      <c r="AW77" s="74">
        <v>44766.704861111109</v>
      </c>
      <c r="AX77" s="64">
        <v>0.56569189869875469</v>
      </c>
      <c r="AY77" s="64">
        <v>0.56000000000000005</v>
      </c>
      <c r="BC77" s="73" t="s">
        <v>71</v>
      </c>
      <c r="BD77" s="74">
        <v>44733.041666666664</v>
      </c>
      <c r="BE77" s="64">
        <v>1.29E-2</v>
      </c>
      <c r="BF77" s="64">
        <v>3.0000000000000001E-3</v>
      </c>
      <c r="BJ77" s="99" t="s">
        <v>73</v>
      </c>
      <c r="BK77" s="100">
        <v>44766.716666666667</v>
      </c>
      <c r="BL77" s="101"/>
      <c r="BM77" s="101"/>
      <c r="BQ77" s="99" t="s">
        <v>73</v>
      </c>
      <c r="BR77" s="100">
        <v>44766.716666666667</v>
      </c>
      <c r="BS77" s="101"/>
      <c r="BT77" s="101">
        <v>33.4</v>
      </c>
      <c r="BV77" s="71"/>
      <c r="BW77" s="72"/>
      <c r="BX77" s="71"/>
      <c r="BY77" s="82" t="s">
        <v>71</v>
      </c>
      <c r="BZ77" s="83">
        <v>44733.041666666664</v>
      </c>
      <c r="CA77" s="84">
        <v>2720</v>
      </c>
      <c r="CB77" s="84">
        <v>2807</v>
      </c>
      <c r="CG77" s="82" t="s">
        <v>72</v>
      </c>
      <c r="CH77" s="83">
        <v>44733.044444444444</v>
      </c>
      <c r="CI77" s="84">
        <v>2396</v>
      </c>
      <c r="CJ77" s="84">
        <v>2298</v>
      </c>
      <c r="CN77" s="82" t="s">
        <v>72</v>
      </c>
      <c r="CO77" s="83">
        <v>44733.04583333333</v>
      </c>
      <c r="CP77" s="84">
        <v>87</v>
      </c>
      <c r="CQ77" s="84">
        <v>5.7</v>
      </c>
      <c r="CU77" s="73" t="s">
        <v>1529</v>
      </c>
      <c r="CV77" s="74">
        <v>44734.724999999999</v>
      </c>
      <c r="CW77" s="64">
        <v>45</v>
      </c>
      <c r="CX77" s="64">
        <v>43.8</v>
      </c>
      <c r="DB77" s="102" t="s">
        <v>73</v>
      </c>
      <c r="DC77" s="103">
        <v>44733.061805555553</v>
      </c>
      <c r="DD77" s="101"/>
      <c r="DE77" s="101"/>
      <c r="DW77" s="99" t="s">
        <v>73</v>
      </c>
      <c r="DX77" s="100">
        <v>44766.718055555553</v>
      </c>
      <c r="DY77" s="101"/>
      <c r="DZ77" s="101"/>
      <c r="EE77" s="75"/>
      <c r="EF77" s="64">
        <v>39.43</v>
      </c>
      <c r="EG77" s="64">
        <v>0.11</v>
      </c>
      <c r="EH77" s="64">
        <v>2.9</v>
      </c>
      <c r="EI77" s="64">
        <v>8.34</v>
      </c>
      <c r="EJ77" s="64">
        <v>0.12</v>
      </c>
      <c r="EK77" s="64">
        <v>35.21</v>
      </c>
      <c r="EL77" s="64">
        <v>1.2</v>
      </c>
      <c r="EM77" s="64">
        <v>0.02</v>
      </c>
      <c r="EP77" s="64">
        <v>75</v>
      </c>
      <c r="EQ77" s="64">
        <v>2300</v>
      </c>
      <c r="ER77" s="64">
        <v>2000</v>
      </c>
      <c r="ES77" s="64">
        <v>28</v>
      </c>
      <c r="ET77" s="64">
        <v>85</v>
      </c>
      <c r="EU77" s="64">
        <v>4</v>
      </c>
      <c r="EV77" s="64">
        <v>8</v>
      </c>
      <c r="EW77" s="64">
        <v>2.5</v>
      </c>
      <c r="EX77" s="76">
        <v>4</v>
      </c>
    </row>
    <row r="78" spans="6:154" ht="16">
      <c r="F78" s="71" t="s">
        <v>71</v>
      </c>
      <c r="G78" s="72">
        <v>44733.040277777778</v>
      </c>
      <c r="H78" s="64">
        <v>30.9329</v>
      </c>
      <c r="I78" s="64">
        <v>42.39</v>
      </c>
      <c r="M78" s="71" t="s">
        <v>1528</v>
      </c>
      <c r="N78" s="72">
        <v>44734.723611111112</v>
      </c>
      <c r="O78" s="64">
        <v>2.5029200734189884E-2</v>
      </c>
      <c r="P78" s="64">
        <v>3.7000000000000002E-3</v>
      </c>
      <c r="T78" s="102" t="s">
        <v>71</v>
      </c>
      <c r="U78" s="103">
        <v>44733.038888888892</v>
      </c>
      <c r="V78" s="101" t="s">
        <v>1546</v>
      </c>
      <c r="W78" s="101">
        <v>0.64</v>
      </c>
      <c r="AA78" s="82" t="s">
        <v>74</v>
      </c>
      <c r="AB78" s="83">
        <v>44733.064583333333</v>
      </c>
      <c r="AC78" s="84">
        <v>9.1292536459822706</v>
      </c>
      <c r="AD78" s="84">
        <v>8.34</v>
      </c>
      <c r="AH78" s="88" t="s">
        <v>71</v>
      </c>
      <c r="AI78" s="89">
        <v>44733.038888888892</v>
      </c>
      <c r="AJ78" s="84">
        <v>0.15559228365570849</v>
      </c>
      <c r="AK78" s="84">
        <v>0.12</v>
      </c>
      <c r="AO78" s="82" t="s">
        <v>71</v>
      </c>
      <c r="AP78" s="83">
        <v>44733.038888888892</v>
      </c>
      <c r="AQ78" s="84">
        <v>24.6907</v>
      </c>
      <c r="AR78" s="84">
        <v>44.66</v>
      </c>
      <c r="AV78" s="71" t="s">
        <v>71</v>
      </c>
      <c r="AW78" s="72">
        <v>44766.703472222223</v>
      </c>
      <c r="AX78" s="64">
        <v>0.56527214215754862</v>
      </c>
      <c r="AY78" s="64">
        <v>0.56000000000000005</v>
      </c>
      <c r="BC78" s="71" t="s">
        <v>71</v>
      </c>
      <c r="BD78" s="72">
        <v>44733.040277777778</v>
      </c>
      <c r="BE78" s="64">
        <v>1.1900000000000001E-2</v>
      </c>
      <c r="BF78" s="64">
        <v>3.0000000000000001E-3</v>
      </c>
      <c r="BJ78" s="102" t="s">
        <v>73</v>
      </c>
      <c r="BK78" s="103">
        <v>44766.718055555553</v>
      </c>
      <c r="BL78" s="101"/>
      <c r="BM78" s="101"/>
      <c r="BQ78" s="102" t="s">
        <v>73</v>
      </c>
      <c r="BR78" s="103">
        <v>44766.718055555553</v>
      </c>
      <c r="BS78" s="101"/>
      <c r="BT78" s="101">
        <v>33.4</v>
      </c>
      <c r="BV78" s="71"/>
      <c r="BW78" s="72"/>
      <c r="BX78" s="71"/>
      <c r="BY78" s="82" t="s">
        <v>71</v>
      </c>
      <c r="BZ78" s="83">
        <v>44733.038888888892</v>
      </c>
      <c r="CA78" s="84">
        <v>2717</v>
      </c>
      <c r="CB78" s="84">
        <v>2807</v>
      </c>
      <c r="CG78" s="82" t="s">
        <v>72</v>
      </c>
      <c r="CH78" s="83">
        <v>44733.04583333333</v>
      </c>
      <c r="CI78" s="84">
        <v>2382</v>
      </c>
      <c r="CJ78" s="84">
        <v>2298</v>
      </c>
      <c r="CN78" s="82" t="s">
        <v>1528</v>
      </c>
      <c r="CO78" s="83">
        <v>44734.723611111112</v>
      </c>
      <c r="CP78" s="84">
        <v>85</v>
      </c>
      <c r="CQ78" s="84">
        <v>5.7</v>
      </c>
      <c r="CU78" s="73" t="s">
        <v>72</v>
      </c>
      <c r="CV78" s="74">
        <v>44733.043055555558</v>
      </c>
      <c r="CW78" s="64">
        <v>44</v>
      </c>
      <c r="CX78" s="64">
        <v>43.8</v>
      </c>
      <c r="DB78" s="102" t="s">
        <v>73</v>
      </c>
      <c r="DC78" s="103">
        <v>44733.063194444447</v>
      </c>
      <c r="DD78" s="101"/>
      <c r="DE78" s="101"/>
      <c r="DI78" s="102" t="s">
        <v>1529</v>
      </c>
      <c r="DJ78" s="103">
        <v>44734.724999999999</v>
      </c>
      <c r="DK78" s="101">
        <v>2.9999999999999996</v>
      </c>
      <c r="DL78" s="101">
        <v>0.3</v>
      </c>
      <c r="DP78" s="107" t="s">
        <v>29</v>
      </c>
      <c r="DQ78" s="108">
        <v>44736.655555555553</v>
      </c>
      <c r="DR78" s="109">
        <v>30</v>
      </c>
      <c r="DS78" s="109">
        <v>29.44</v>
      </c>
      <c r="DW78" s="99" t="s">
        <v>72</v>
      </c>
      <c r="DX78" s="100">
        <v>44733.043055555558</v>
      </c>
      <c r="DY78" s="101"/>
      <c r="DZ78" s="101">
        <v>0.153</v>
      </c>
      <c r="EE78" s="75"/>
      <c r="EF78" s="64">
        <v>39.43</v>
      </c>
      <c r="EG78" s="64">
        <v>0.11</v>
      </c>
      <c r="EH78" s="64">
        <v>2.9</v>
      </c>
      <c r="EI78" s="64">
        <v>8.34</v>
      </c>
      <c r="EJ78" s="64">
        <v>0.12</v>
      </c>
      <c r="EK78" s="64">
        <v>35.21</v>
      </c>
      <c r="EL78" s="64">
        <v>1.2</v>
      </c>
      <c r="EM78" s="64">
        <v>0.02</v>
      </c>
      <c r="EP78" s="64">
        <v>75</v>
      </c>
      <c r="EQ78" s="64">
        <v>2300</v>
      </c>
      <c r="ER78" s="64">
        <v>2000</v>
      </c>
      <c r="ES78" s="64">
        <v>28</v>
      </c>
      <c r="ET78" s="64">
        <v>85</v>
      </c>
      <c r="EU78" s="64">
        <v>4</v>
      </c>
      <c r="EV78" s="64">
        <v>8</v>
      </c>
      <c r="EW78" s="64">
        <v>2.5</v>
      </c>
      <c r="EX78" s="76">
        <v>4</v>
      </c>
    </row>
    <row r="79" spans="6:154" ht="16">
      <c r="F79" s="71" t="s">
        <v>71</v>
      </c>
      <c r="G79" s="72">
        <v>44733.041666666664</v>
      </c>
      <c r="H79" s="64">
        <v>30.932300000000001</v>
      </c>
      <c r="I79" s="64">
        <v>42.39</v>
      </c>
      <c r="M79" s="71" t="s">
        <v>1530</v>
      </c>
      <c r="N79" s="72">
        <v>44734.726388888892</v>
      </c>
      <c r="O79" s="64">
        <v>2.5029200734189884E-2</v>
      </c>
      <c r="P79" s="64">
        <v>3.7000000000000002E-3</v>
      </c>
      <c r="T79" s="99" t="s">
        <v>71</v>
      </c>
      <c r="U79" s="100">
        <v>44733.040277777778</v>
      </c>
      <c r="V79" s="101" t="s">
        <v>1546</v>
      </c>
      <c r="W79" s="101">
        <v>0.64</v>
      </c>
      <c r="AA79" s="82" t="s">
        <v>74</v>
      </c>
      <c r="AB79" s="83">
        <v>44733.066666666666</v>
      </c>
      <c r="AC79" s="84">
        <v>9.1152416356877328</v>
      </c>
      <c r="AD79" s="84">
        <v>8.34</v>
      </c>
      <c r="AH79" s="82" t="s">
        <v>71</v>
      </c>
      <c r="AI79" s="83">
        <v>44733.040277777778</v>
      </c>
      <c r="AJ79" s="84">
        <v>0.15959507269581386</v>
      </c>
      <c r="AK79" s="84">
        <v>0.12</v>
      </c>
      <c r="AO79" s="82" t="s">
        <v>73</v>
      </c>
      <c r="AP79" s="83">
        <v>44733.063194444447</v>
      </c>
      <c r="AQ79" s="84">
        <v>24.916399999999999</v>
      </c>
      <c r="AR79" s="84">
        <v>38.22</v>
      </c>
      <c r="AV79" s="71" t="s">
        <v>71</v>
      </c>
      <c r="AW79" s="72">
        <v>44766.706250000003</v>
      </c>
      <c r="AX79" s="64">
        <v>0.56163425213376239</v>
      </c>
      <c r="AY79" s="64">
        <v>0.56000000000000005</v>
      </c>
      <c r="BC79" s="71" t="s">
        <v>71</v>
      </c>
      <c r="BD79" s="72">
        <v>44766.704861111109</v>
      </c>
      <c r="BE79" s="64">
        <v>1.15E-2</v>
      </c>
      <c r="BF79" s="64">
        <v>3.0000000000000001E-3</v>
      </c>
      <c r="BJ79" s="102" t="s">
        <v>71</v>
      </c>
      <c r="BK79" s="103">
        <v>44733.038888888892</v>
      </c>
      <c r="BL79" s="101"/>
      <c r="BM79" s="101">
        <v>2E-3</v>
      </c>
      <c r="BQ79" s="102" t="s">
        <v>71</v>
      </c>
      <c r="BR79" s="103">
        <v>44733.038888888892</v>
      </c>
      <c r="BS79" s="101"/>
      <c r="BT79" s="101">
        <v>27.6</v>
      </c>
      <c r="BV79" s="71"/>
      <c r="BW79" s="72"/>
      <c r="BX79" s="71"/>
      <c r="BY79" s="82" t="s">
        <v>71</v>
      </c>
      <c r="BZ79" s="83">
        <v>44766.706250000003</v>
      </c>
      <c r="CA79" s="84">
        <v>2697</v>
      </c>
      <c r="CB79" s="84">
        <v>2807</v>
      </c>
      <c r="CG79" s="82" t="s">
        <v>73</v>
      </c>
      <c r="CH79" s="83">
        <v>44733.063194444447</v>
      </c>
      <c r="CI79" s="84">
        <v>2361</v>
      </c>
      <c r="CJ79" s="84">
        <v>2300</v>
      </c>
      <c r="CN79" s="82" t="s">
        <v>74</v>
      </c>
      <c r="CO79" s="83">
        <v>44766.722222222219</v>
      </c>
      <c r="CP79" s="84">
        <v>105</v>
      </c>
      <c r="CQ79" s="84">
        <v>28</v>
      </c>
      <c r="CU79" s="71" t="s">
        <v>72</v>
      </c>
      <c r="CV79" s="72">
        <v>44766.711805555555</v>
      </c>
      <c r="CW79" s="64">
        <v>42</v>
      </c>
      <c r="CX79" s="64">
        <v>43.8</v>
      </c>
      <c r="DB79" s="99" t="s">
        <v>73</v>
      </c>
      <c r="DC79" s="100">
        <v>44766.71597222222</v>
      </c>
      <c r="DD79" s="101"/>
      <c r="DE79" s="101"/>
      <c r="DI79" s="99" t="s">
        <v>71</v>
      </c>
      <c r="DJ79" s="100">
        <v>44733.038888888892</v>
      </c>
      <c r="DK79" s="101">
        <v>2</v>
      </c>
      <c r="DL79" s="101">
        <v>3.3</v>
      </c>
      <c r="DP79" s="107" t="s">
        <v>29</v>
      </c>
      <c r="DQ79" s="108">
        <v>44736.656944444447</v>
      </c>
      <c r="DR79" s="109">
        <v>28</v>
      </c>
      <c r="DS79" s="109">
        <v>29.44</v>
      </c>
      <c r="DW79" s="99" t="s">
        <v>72</v>
      </c>
      <c r="DX79" s="100">
        <v>44733.044444444444</v>
      </c>
      <c r="DY79" s="101"/>
      <c r="DZ79" s="101">
        <v>0.153</v>
      </c>
      <c r="EE79" s="75"/>
      <c r="EF79" s="64">
        <v>39.43</v>
      </c>
      <c r="EG79" s="64">
        <v>0.11</v>
      </c>
      <c r="EH79" s="64">
        <v>2.9</v>
      </c>
      <c r="EI79" s="64">
        <v>8.34</v>
      </c>
      <c r="EJ79" s="64">
        <v>0.12</v>
      </c>
      <c r="EK79" s="64">
        <v>35.21</v>
      </c>
      <c r="EL79" s="64">
        <v>1.2</v>
      </c>
      <c r="EM79" s="64">
        <v>0.02</v>
      </c>
      <c r="EP79" s="64">
        <v>75</v>
      </c>
      <c r="EQ79" s="64">
        <v>2300</v>
      </c>
      <c r="ER79" s="64">
        <v>2000</v>
      </c>
      <c r="ES79" s="64">
        <v>28</v>
      </c>
      <c r="ET79" s="64">
        <v>85</v>
      </c>
      <c r="EU79" s="64">
        <v>4</v>
      </c>
      <c r="EV79" s="64">
        <v>8</v>
      </c>
      <c r="EW79" s="64">
        <v>2.5</v>
      </c>
      <c r="EX79" s="76">
        <v>4</v>
      </c>
    </row>
    <row r="80" spans="6:154" ht="16">
      <c r="F80" s="71" t="s">
        <v>71</v>
      </c>
      <c r="G80" s="72">
        <v>44766.703472222223</v>
      </c>
      <c r="H80" s="64">
        <v>30.509399999999999</v>
      </c>
      <c r="I80" s="64">
        <v>42.39</v>
      </c>
      <c r="M80" s="71" t="s">
        <v>72</v>
      </c>
      <c r="N80" s="72">
        <v>44733.043055555558</v>
      </c>
      <c r="O80" s="64">
        <v>2.4361755381278157E-2</v>
      </c>
      <c r="P80" s="64">
        <v>3.7000000000000002E-3</v>
      </c>
      <c r="T80" s="99" t="s">
        <v>71</v>
      </c>
      <c r="U80" s="100">
        <v>44733.041666666664</v>
      </c>
      <c r="V80" s="101" t="s">
        <v>1546</v>
      </c>
      <c r="W80" s="101">
        <v>0.64</v>
      </c>
      <c r="AA80" s="82" t="s">
        <v>74</v>
      </c>
      <c r="AB80" s="83">
        <v>44733.068055555559</v>
      </c>
      <c r="AC80" s="84">
        <v>9.1517014583929068</v>
      </c>
      <c r="AD80" s="84">
        <v>8.34</v>
      </c>
      <c r="AH80" s="82" t="s">
        <v>71</v>
      </c>
      <c r="AI80" s="83">
        <v>44733.041666666664</v>
      </c>
      <c r="AJ80" s="84">
        <v>0.15998243937711437</v>
      </c>
      <c r="AK80" s="84">
        <v>0.12</v>
      </c>
      <c r="AO80" s="82" t="s">
        <v>73</v>
      </c>
      <c r="AP80" s="83">
        <v>44766.718055555553</v>
      </c>
      <c r="AQ80" s="84">
        <v>24.3809</v>
      </c>
      <c r="AR80" s="84">
        <v>38.22</v>
      </c>
      <c r="AV80" s="71" t="s">
        <v>71</v>
      </c>
      <c r="AW80" s="72">
        <v>44733.038888888892</v>
      </c>
      <c r="AX80" s="64">
        <v>0.55561774170980838</v>
      </c>
      <c r="AY80" s="64">
        <v>0.56000000000000005</v>
      </c>
      <c r="BC80" s="71" t="s">
        <v>71</v>
      </c>
      <c r="BD80" s="72">
        <v>44733.038888888892</v>
      </c>
      <c r="BE80" s="64">
        <v>8.6999999999999994E-3</v>
      </c>
      <c r="BF80" s="64">
        <v>3.0000000000000001E-3</v>
      </c>
      <c r="BJ80" s="99" t="s">
        <v>71</v>
      </c>
      <c r="BK80" s="100">
        <v>44733.040277777778</v>
      </c>
      <c r="BL80" s="101"/>
      <c r="BM80" s="101">
        <v>2E-3</v>
      </c>
      <c r="BQ80" s="99" t="s">
        <v>71</v>
      </c>
      <c r="BR80" s="100">
        <v>44733.040277777778</v>
      </c>
      <c r="BS80" s="101"/>
      <c r="BT80" s="101">
        <v>27.6</v>
      </c>
      <c r="BV80" s="71"/>
      <c r="BW80" s="72"/>
      <c r="BX80" s="71"/>
      <c r="BY80" s="82" t="s">
        <v>71</v>
      </c>
      <c r="BZ80" s="83">
        <v>44766.704861111109</v>
      </c>
      <c r="CA80" s="84">
        <v>2665</v>
      </c>
      <c r="CB80" s="84">
        <v>2807</v>
      </c>
      <c r="CG80" s="82" t="s">
        <v>73</v>
      </c>
      <c r="CH80" s="83">
        <v>44766.718055555553</v>
      </c>
      <c r="CI80" s="84">
        <v>2337</v>
      </c>
      <c r="CJ80" s="84">
        <v>2300</v>
      </c>
      <c r="CN80" s="82" t="s">
        <v>74</v>
      </c>
      <c r="CO80" s="83">
        <v>44766.720833333333</v>
      </c>
      <c r="CP80" s="84">
        <v>103</v>
      </c>
      <c r="CQ80" s="84">
        <v>28</v>
      </c>
      <c r="CU80" s="71" t="s">
        <v>71</v>
      </c>
      <c r="CV80" s="72">
        <v>44766.704861111109</v>
      </c>
      <c r="CW80" s="64">
        <v>47</v>
      </c>
      <c r="CX80" s="64">
        <v>41.8</v>
      </c>
      <c r="DB80" s="99" t="s">
        <v>73</v>
      </c>
      <c r="DC80" s="100">
        <v>44766.716666666667</v>
      </c>
      <c r="DD80" s="101"/>
      <c r="DE80" s="101"/>
      <c r="DI80" s="99" t="s">
        <v>71</v>
      </c>
      <c r="DJ80" s="100">
        <v>44733.040277777778</v>
      </c>
      <c r="DK80" s="101"/>
      <c r="DL80" s="101">
        <v>3.3</v>
      </c>
      <c r="DP80" s="107" t="s">
        <v>29</v>
      </c>
      <c r="DQ80" s="108">
        <v>44736.658333333333</v>
      </c>
      <c r="DR80" s="109">
        <v>28</v>
      </c>
      <c r="DS80" s="109">
        <v>29.44</v>
      </c>
      <c r="DW80" s="99" t="s">
        <v>72</v>
      </c>
      <c r="DX80" s="100">
        <v>44733.04583333333</v>
      </c>
      <c r="DY80" s="101"/>
      <c r="DZ80" s="101">
        <v>0.153</v>
      </c>
      <c r="EE80" s="75"/>
      <c r="EF80" s="64">
        <v>39.43</v>
      </c>
      <c r="EG80" s="64">
        <v>0.11</v>
      </c>
      <c r="EH80" s="64">
        <v>2.9</v>
      </c>
      <c r="EI80" s="64">
        <v>8.34</v>
      </c>
      <c r="EJ80" s="64">
        <v>0.12</v>
      </c>
      <c r="EK80" s="64">
        <v>35.21</v>
      </c>
      <c r="EL80" s="64">
        <v>1.2</v>
      </c>
      <c r="EM80" s="64">
        <v>0.02</v>
      </c>
      <c r="EP80" s="64">
        <v>75</v>
      </c>
      <c r="EQ80" s="64">
        <v>2300</v>
      </c>
      <c r="ER80" s="64">
        <v>2000</v>
      </c>
      <c r="ES80" s="64">
        <v>28</v>
      </c>
      <c r="ET80" s="64">
        <v>85</v>
      </c>
      <c r="EU80" s="64">
        <v>4</v>
      </c>
      <c r="EV80" s="64">
        <v>8</v>
      </c>
      <c r="EW80" s="64">
        <v>2.5</v>
      </c>
      <c r="EX80" s="76">
        <v>4</v>
      </c>
    </row>
    <row r="81" spans="6:154" ht="16">
      <c r="F81" s="71" t="s">
        <v>71</v>
      </c>
      <c r="G81" s="72">
        <v>44766.704861111109</v>
      </c>
      <c r="H81" s="64">
        <v>30.370699999999999</v>
      </c>
      <c r="I81" s="64">
        <v>42.39</v>
      </c>
      <c r="M81" s="71" t="s">
        <v>1529</v>
      </c>
      <c r="N81" s="72">
        <v>44734.724999999999</v>
      </c>
      <c r="O81" s="64">
        <v>1.9355915234440177E-2</v>
      </c>
      <c r="P81" s="64">
        <v>3.7000000000000002E-3</v>
      </c>
      <c r="T81" s="99" t="s">
        <v>71</v>
      </c>
      <c r="U81" s="100">
        <v>44766.703472222223</v>
      </c>
      <c r="V81" s="101" t="s">
        <v>1546</v>
      </c>
      <c r="W81" s="101">
        <v>0.64</v>
      </c>
      <c r="AA81" s="82" t="s">
        <v>74</v>
      </c>
      <c r="AB81" s="83">
        <v>44766.719444444447</v>
      </c>
      <c r="AC81" s="84">
        <v>9.4569631112382044</v>
      </c>
      <c r="AD81" s="84">
        <v>8.34</v>
      </c>
      <c r="AH81" s="82" t="s">
        <v>71</v>
      </c>
      <c r="AI81" s="83">
        <v>44766.703472222223</v>
      </c>
      <c r="AJ81" s="84">
        <v>0.15765823928931125</v>
      </c>
      <c r="AK81" s="84">
        <v>0.12</v>
      </c>
      <c r="AO81" s="82" t="s">
        <v>73</v>
      </c>
      <c r="AP81" s="83">
        <v>44766.716666666667</v>
      </c>
      <c r="AQ81" s="84">
        <v>24.349499999999999</v>
      </c>
      <c r="AR81" s="84">
        <v>38.22</v>
      </c>
      <c r="AV81" s="71" t="s">
        <v>71</v>
      </c>
      <c r="AW81" s="72">
        <v>44733.040277777778</v>
      </c>
      <c r="AX81" s="64">
        <v>0.54974115013292291</v>
      </c>
      <c r="AY81" s="64">
        <v>0.56000000000000005</v>
      </c>
      <c r="BC81" s="71" t="s">
        <v>71</v>
      </c>
      <c r="BD81" s="72">
        <v>44766.703472222223</v>
      </c>
      <c r="BE81" s="64">
        <v>8.3999999999999995E-3</v>
      </c>
      <c r="BF81" s="64">
        <v>3.0000000000000001E-3</v>
      </c>
      <c r="BJ81" s="99" t="s">
        <v>71</v>
      </c>
      <c r="BK81" s="100">
        <v>44733.041666666664</v>
      </c>
      <c r="BL81" s="101"/>
      <c r="BM81" s="101">
        <v>2E-3</v>
      </c>
      <c r="BQ81" s="99" t="s">
        <v>71</v>
      </c>
      <c r="BR81" s="100">
        <v>44733.041666666664</v>
      </c>
      <c r="BS81" s="101"/>
      <c r="BT81" s="101">
        <v>27.6</v>
      </c>
      <c r="BV81" s="71"/>
      <c r="BW81" s="72"/>
      <c r="BX81" s="71"/>
      <c r="BY81" s="82" t="s">
        <v>71</v>
      </c>
      <c r="BZ81" s="83">
        <v>44766.703472222223</v>
      </c>
      <c r="CA81" s="84">
        <v>2624</v>
      </c>
      <c r="CB81" s="84">
        <v>2807</v>
      </c>
      <c r="CG81" s="82" t="s">
        <v>73</v>
      </c>
      <c r="CH81" s="83">
        <v>44733.061805555553</v>
      </c>
      <c r="CI81" s="84">
        <v>2336</v>
      </c>
      <c r="CJ81" s="84">
        <v>2300</v>
      </c>
      <c r="CN81" s="82" t="s">
        <v>1537</v>
      </c>
      <c r="CO81" s="83">
        <v>44734.72152777778</v>
      </c>
      <c r="CP81" s="84">
        <v>102.00000000000001</v>
      </c>
      <c r="CQ81" s="84">
        <v>28</v>
      </c>
      <c r="CU81" s="71" t="s">
        <v>71</v>
      </c>
      <c r="CV81" s="72">
        <v>44766.703472222223</v>
      </c>
      <c r="CW81" s="64">
        <v>46</v>
      </c>
      <c r="CX81" s="64">
        <v>41.8</v>
      </c>
      <c r="DB81" s="99" t="s">
        <v>73</v>
      </c>
      <c r="DC81" s="100">
        <v>44766.718055555553</v>
      </c>
      <c r="DD81" s="101"/>
      <c r="DE81" s="101"/>
      <c r="DI81" s="99" t="s">
        <v>71</v>
      </c>
      <c r="DJ81" s="100">
        <v>44733.041666666664</v>
      </c>
      <c r="DK81" s="101"/>
      <c r="DL81" s="101">
        <v>3.3</v>
      </c>
      <c r="DP81" s="107" t="s">
        <v>16</v>
      </c>
      <c r="DQ81" s="108">
        <v>44753.904861111114</v>
      </c>
      <c r="DR81" s="109">
        <v>23</v>
      </c>
      <c r="DS81" s="109">
        <v>19.690000000000001</v>
      </c>
      <c r="DW81" s="99" t="s">
        <v>72</v>
      </c>
      <c r="DX81" s="100">
        <v>44766.711805555555</v>
      </c>
      <c r="DY81" s="101"/>
      <c r="DZ81" s="101">
        <v>0.153</v>
      </c>
      <c r="EE81" s="75" t="s">
        <v>73</v>
      </c>
      <c r="EF81" s="64">
        <v>38.54</v>
      </c>
      <c r="EG81" s="64">
        <v>2.1999999999999999E-2</v>
      </c>
      <c r="EH81" s="64">
        <v>0.47499999999999998</v>
      </c>
      <c r="EI81" s="64">
        <v>8</v>
      </c>
      <c r="EJ81" s="64">
        <v>8.2000000000000003E-2</v>
      </c>
      <c r="EK81" s="64">
        <v>38.22</v>
      </c>
      <c r="EL81" s="64">
        <v>0.68</v>
      </c>
      <c r="EM81" s="64">
        <v>1.7999999999999999E-2</v>
      </c>
      <c r="EP81" s="64">
        <v>33.4</v>
      </c>
      <c r="EQ81" s="64">
        <v>2780</v>
      </c>
      <c r="ER81" s="64">
        <v>2300</v>
      </c>
      <c r="ET81" s="64">
        <v>39</v>
      </c>
      <c r="EV81" s="64">
        <v>7.3</v>
      </c>
      <c r="EX81" s="76"/>
    </row>
    <row r="82" spans="6:154" ht="16">
      <c r="F82" s="71" t="s">
        <v>71</v>
      </c>
      <c r="G82" s="72">
        <v>44766.706250000003</v>
      </c>
      <c r="H82" s="64">
        <v>30.599699999999999</v>
      </c>
      <c r="I82" s="64">
        <v>42.39</v>
      </c>
      <c r="M82" s="71" t="s">
        <v>72</v>
      </c>
      <c r="N82" s="72">
        <v>44733.04583333333</v>
      </c>
      <c r="O82" s="64">
        <v>1.7186717837477054E-2</v>
      </c>
      <c r="P82" s="64">
        <v>3.7000000000000002E-3</v>
      </c>
      <c r="T82" s="99" t="s">
        <v>71</v>
      </c>
      <c r="U82" s="100">
        <v>44766.704861111109</v>
      </c>
      <c r="V82" s="101" t="s">
        <v>1546</v>
      </c>
      <c r="W82" s="101">
        <v>0.64</v>
      </c>
      <c r="AA82" s="82" t="s">
        <v>74</v>
      </c>
      <c r="AB82" s="83">
        <v>44766.720833333333</v>
      </c>
      <c r="AC82" s="84">
        <v>9.4726908778953387</v>
      </c>
      <c r="AD82" s="84">
        <v>8.34</v>
      </c>
      <c r="AH82" s="82" t="s">
        <v>71</v>
      </c>
      <c r="AI82" s="83">
        <v>44766.704861111109</v>
      </c>
      <c r="AJ82" s="84">
        <v>0.15365545024920588</v>
      </c>
      <c r="AK82" s="84">
        <v>0.12</v>
      </c>
      <c r="AO82" s="82" t="s">
        <v>73</v>
      </c>
      <c r="AP82" s="83">
        <v>44766.71597222222</v>
      </c>
      <c r="AQ82" s="84">
        <v>24.317399999999999</v>
      </c>
      <c r="AR82" s="84">
        <v>38.22</v>
      </c>
      <c r="AV82" s="71" t="s">
        <v>71</v>
      </c>
      <c r="AW82" s="72">
        <v>44733.041666666664</v>
      </c>
      <c r="AX82" s="64">
        <v>0.54526374702672453</v>
      </c>
      <c r="AY82" s="64">
        <v>0.56000000000000005</v>
      </c>
      <c r="BC82" s="71" t="s">
        <v>71</v>
      </c>
      <c r="BD82" s="72">
        <v>44766.706250000003</v>
      </c>
      <c r="BE82" s="64">
        <v>7.3000000000000001E-3</v>
      </c>
      <c r="BF82" s="64">
        <v>3.0000000000000001E-3</v>
      </c>
      <c r="BJ82" s="99" t="s">
        <v>71</v>
      </c>
      <c r="BK82" s="100">
        <v>44766.703472222223</v>
      </c>
      <c r="BL82" s="101"/>
      <c r="BM82" s="101">
        <v>2E-3</v>
      </c>
      <c r="BQ82" s="99" t="s">
        <v>71</v>
      </c>
      <c r="BR82" s="100">
        <v>44766.703472222223</v>
      </c>
      <c r="BS82" s="101"/>
      <c r="BT82" s="101">
        <v>27.6</v>
      </c>
      <c r="BV82" s="71"/>
      <c r="BW82" s="72"/>
      <c r="BX82" s="71"/>
      <c r="BY82" s="82" t="s">
        <v>73</v>
      </c>
      <c r="BZ82" s="83">
        <v>44766.718055555553</v>
      </c>
      <c r="CA82" s="84">
        <v>2968</v>
      </c>
      <c r="CB82" s="84">
        <v>2780</v>
      </c>
      <c r="CG82" s="82" t="s">
        <v>73</v>
      </c>
      <c r="CH82" s="83">
        <v>44766.71597222222</v>
      </c>
      <c r="CI82" s="84">
        <v>2330</v>
      </c>
      <c r="CJ82" s="84">
        <v>2300</v>
      </c>
      <c r="CN82" s="82" t="s">
        <v>74</v>
      </c>
      <c r="CO82" s="83">
        <v>44766.719444444447</v>
      </c>
      <c r="CP82" s="84">
        <v>101</v>
      </c>
      <c r="CQ82" s="84">
        <v>28</v>
      </c>
      <c r="CU82" s="71" t="s">
        <v>71</v>
      </c>
      <c r="CV82" s="72">
        <v>44733.038888888892</v>
      </c>
      <c r="CW82" s="64">
        <v>44</v>
      </c>
      <c r="CX82" s="64">
        <v>41.8</v>
      </c>
      <c r="DB82" s="99" t="s">
        <v>71</v>
      </c>
      <c r="DC82" s="100">
        <v>44733.038888888892</v>
      </c>
      <c r="DD82" s="101"/>
      <c r="DE82" s="101">
        <v>0.8</v>
      </c>
      <c r="DI82" s="99" t="s">
        <v>71</v>
      </c>
      <c r="DJ82" s="100">
        <v>44766.703472222223</v>
      </c>
      <c r="DK82" s="101"/>
      <c r="DL82" s="101">
        <v>3.3</v>
      </c>
      <c r="DP82" s="107" t="s">
        <v>16</v>
      </c>
      <c r="DQ82" s="108">
        <v>44759.720833333333</v>
      </c>
      <c r="DR82" s="109">
        <v>23</v>
      </c>
      <c r="DS82" s="109">
        <v>19.690000000000001</v>
      </c>
      <c r="DW82" s="99" t="s">
        <v>72</v>
      </c>
      <c r="DX82" s="100">
        <v>44766.713194444441</v>
      </c>
      <c r="DY82" s="101"/>
      <c r="DZ82" s="101">
        <v>0.153</v>
      </c>
      <c r="EE82" s="75"/>
      <c r="EF82" s="64">
        <v>38.54</v>
      </c>
      <c r="EG82" s="64">
        <v>2.1999999999999999E-2</v>
      </c>
      <c r="EH82" s="64">
        <v>0.47499999999999998</v>
      </c>
      <c r="EI82" s="64">
        <v>8</v>
      </c>
      <c r="EJ82" s="64">
        <v>8.2000000000000003E-2</v>
      </c>
      <c r="EK82" s="64">
        <v>38.22</v>
      </c>
      <c r="EL82" s="64">
        <v>0.68</v>
      </c>
      <c r="EM82" s="64">
        <v>1.7999999999999999E-2</v>
      </c>
      <c r="EP82" s="64">
        <v>33.4</v>
      </c>
      <c r="EQ82" s="64">
        <v>2780</v>
      </c>
      <c r="ER82" s="64">
        <v>2300</v>
      </c>
      <c r="ET82" s="64">
        <v>39</v>
      </c>
      <c r="EV82" s="64">
        <v>7.3</v>
      </c>
      <c r="EX82" s="76"/>
    </row>
    <row r="83" spans="6:154" ht="16">
      <c r="F83" s="71" t="s">
        <v>72</v>
      </c>
      <c r="G83" s="72">
        <v>44733.043055555558</v>
      </c>
      <c r="H83" s="64">
        <v>26.823599999999999</v>
      </c>
      <c r="I83" s="64">
        <v>40.409999999999997</v>
      </c>
      <c r="M83" s="71" t="s">
        <v>72</v>
      </c>
      <c r="N83" s="72">
        <v>44766.713194444441</v>
      </c>
      <c r="O83" s="64">
        <v>1.6018688469881526E-2</v>
      </c>
      <c r="P83" s="64">
        <v>3.7000000000000002E-3</v>
      </c>
      <c r="T83" s="99" t="s">
        <v>71</v>
      </c>
      <c r="U83" s="100">
        <v>44766.706250000003</v>
      </c>
      <c r="V83" s="101" t="s">
        <v>1546</v>
      </c>
      <c r="W83" s="101">
        <v>0.64</v>
      </c>
      <c r="AA83" s="82" t="s">
        <v>74</v>
      </c>
      <c r="AB83" s="83">
        <v>44766.722222222219</v>
      </c>
      <c r="AC83" s="84">
        <v>9.4529596797254776</v>
      </c>
      <c r="AD83" s="84">
        <v>8.34</v>
      </c>
      <c r="AH83" s="82" t="s">
        <v>71</v>
      </c>
      <c r="AI83" s="83">
        <v>44766.706250000003</v>
      </c>
      <c r="AJ83" s="84">
        <v>0.1506856390259019</v>
      </c>
      <c r="AK83" s="84">
        <v>0.12</v>
      </c>
      <c r="AO83" s="82" t="s">
        <v>73</v>
      </c>
      <c r="AP83" s="83">
        <v>44733.060416666667</v>
      </c>
      <c r="AQ83" s="84">
        <v>23.787600000000001</v>
      </c>
      <c r="AR83" s="84">
        <v>38.22</v>
      </c>
      <c r="AV83" s="71" t="s">
        <v>72</v>
      </c>
      <c r="AW83" s="72">
        <v>44766.713194444441</v>
      </c>
      <c r="AX83" s="64">
        <v>0.15307121869315796</v>
      </c>
      <c r="AY83" s="64">
        <v>0.17</v>
      </c>
      <c r="BC83" s="71" t="s">
        <v>72</v>
      </c>
      <c r="BD83" s="72">
        <v>44733.043055555558</v>
      </c>
      <c r="BE83" s="64">
        <v>1.43E-2</v>
      </c>
      <c r="BF83" s="64">
        <v>2E-3</v>
      </c>
      <c r="BJ83" s="99" t="s">
        <v>71</v>
      </c>
      <c r="BK83" s="100">
        <v>44766.704861111109</v>
      </c>
      <c r="BL83" s="101"/>
      <c r="BM83" s="101">
        <v>2E-3</v>
      </c>
      <c r="BQ83" s="99" t="s">
        <v>71</v>
      </c>
      <c r="BR83" s="100">
        <v>44766.704861111109</v>
      </c>
      <c r="BS83" s="101"/>
      <c r="BT83" s="101">
        <v>27.6</v>
      </c>
      <c r="BV83" s="71"/>
      <c r="BW83" s="72"/>
      <c r="BX83" s="71"/>
      <c r="BY83" s="82" t="s">
        <v>73</v>
      </c>
      <c r="BZ83" s="83">
        <v>44733.060416666667</v>
      </c>
      <c r="CA83" s="84">
        <v>2947</v>
      </c>
      <c r="CB83" s="84">
        <v>2780</v>
      </c>
      <c r="CG83" s="82" t="s">
        <v>73</v>
      </c>
      <c r="CH83" s="83">
        <v>44766.716666666667</v>
      </c>
      <c r="CI83" s="84">
        <v>2330</v>
      </c>
      <c r="CJ83" s="84">
        <v>2300</v>
      </c>
      <c r="CN83" s="82" t="s">
        <v>74</v>
      </c>
      <c r="CO83" s="83">
        <v>44733.064583333333</v>
      </c>
      <c r="CP83" s="84">
        <v>100</v>
      </c>
      <c r="CQ83" s="84">
        <v>28</v>
      </c>
      <c r="CU83" s="71" t="s">
        <v>71</v>
      </c>
      <c r="CV83" s="72">
        <v>44733.040277777778</v>
      </c>
      <c r="CW83" s="64">
        <v>44</v>
      </c>
      <c r="CX83" s="64">
        <v>41.8</v>
      </c>
      <c r="DB83" s="99" t="s">
        <v>71</v>
      </c>
      <c r="DC83" s="100">
        <v>44733.040277777778</v>
      </c>
      <c r="DD83" s="101"/>
      <c r="DE83" s="101">
        <v>0.8</v>
      </c>
      <c r="DI83" s="99" t="s">
        <v>71</v>
      </c>
      <c r="DJ83" s="100">
        <v>44766.704861111109</v>
      </c>
      <c r="DK83" s="101"/>
      <c r="DL83" s="101">
        <v>3.3</v>
      </c>
      <c r="DP83" s="107" t="s">
        <v>1513</v>
      </c>
      <c r="DQ83" s="108">
        <v>44734.712500000001</v>
      </c>
      <c r="DR83" s="109">
        <v>23</v>
      </c>
      <c r="DS83" s="109">
        <v>19.690000000000001</v>
      </c>
      <c r="DW83" s="99" t="s">
        <v>72</v>
      </c>
      <c r="DX83" s="100">
        <v>44766.713888888888</v>
      </c>
      <c r="DY83" s="101"/>
      <c r="DZ83" s="101">
        <v>0.153</v>
      </c>
      <c r="EE83" s="75"/>
      <c r="EF83" s="64">
        <v>38.54</v>
      </c>
      <c r="EG83" s="64">
        <v>2.1999999999999999E-2</v>
      </c>
      <c r="EH83" s="64">
        <v>0.47499999999999998</v>
      </c>
      <c r="EI83" s="64">
        <v>8</v>
      </c>
      <c r="EJ83" s="64">
        <v>8.2000000000000003E-2</v>
      </c>
      <c r="EK83" s="64">
        <v>38.22</v>
      </c>
      <c r="EL83" s="64">
        <v>0.68</v>
      </c>
      <c r="EM83" s="64">
        <v>1.7999999999999999E-2</v>
      </c>
      <c r="EP83" s="64">
        <v>33.4</v>
      </c>
      <c r="EQ83" s="64">
        <v>2780</v>
      </c>
      <c r="ER83" s="64">
        <v>2300</v>
      </c>
      <c r="ET83" s="64">
        <v>39</v>
      </c>
      <c r="EV83" s="64">
        <v>7.3</v>
      </c>
      <c r="EX83" s="76"/>
    </row>
    <row r="84" spans="6:154" ht="16">
      <c r="F84" s="71" t="s">
        <v>72</v>
      </c>
      <c r="G84" s="72">
        <v>44733.044444444444</v>
      </c>
      <c r="H84" s="64">
        <v>26.744499999999999</v>
      </c>
      <c r="I84" s="64">
        <v>40.409999999999997</v>
      </c>
      <c r="M84" s="71" t="s">
        <v>72</v>
      </c>
      <c r="N84" s="72">
        <v>44733.044444444444</v>
      </c>
      <c r="O84" s="64">
        <v>6.0070081762055721E-3</v>
      </c>
      <c r="P84" s="64">
        <v>3.7000000000000002E-3</v>
      </c>
      <c r="T84" s="99" t="s">
        <v>72</v>
      </c>
      <c r="U84" s="100">
        <v>44733.043055555558</v>
      </c>
      <c r="V84" s="101" t="s">
        <v>1546</v>
      </c>
      <c r="W84" s="101">
        <v>0.19600000000000001</v>
      </c>
      <c r="AA84" s="82" t="s">
        <v>1535</v>
      </c>
      <c r="AB84" s="83">
        <v>44734.71875</v>
      </c>
      <c r="AC84" s="84">
        <v>9.1283957678009724</v>
      </c>
      <c r="AD84" s="84">
        <v>8.34</v>
      </c>
      <c r="AH84" s="82" t="s">
        <v>72</v>
      </c>
      <c r="AI84" s="83">
        <v>44733.043055555558</v>
      </c>
      <c r="AJ84" s="84">
        <v>0.1588203393332128</v>
      </c>
      <c r="AK84" s="84">
        <v>0.12</v>
      </c>
      <c r="AO84" s="82" t="s">
        <v>73</v>
      </c>
      <c r="AP84" s="83">
        <v>44733.061805555553</v>
      </c>
      <c r="AQ84" s="84">
        <v>23.783300000000001</v>
      </c>
      <c r="AR84" s="84">
        <v>38.22</v>
      </c>
      <c r="AV84" s="71" t="s">
        <v>72</v>
      </c>
      <c r="AW84" s="72">
        <v>44766.713888888888</v>
      </c>
      <c r="AX84" s="64">
        <v>0.14943332866937178</v>
      </c>
      <c r="AY84" s="64">
        <v>0.17</v>
      </c>
      <c r="BC84" s="71" t="s">
        <v>1530</v>
      </c>
      <c r="BD84" s="72">
        <v>44734.726388888892</v>
      </c>
      <c r="BE84" s="64">
        <v>1.3299999999999999E-2</v>
      </c>
      <c r="BF84" s="64">
        <v>2E-3</v>
      </c>
      <c r="BJ84" s="99" t="s">
        <v>71</v>
      </c>
      <c r="BK84" s="100">
        <v>44766.706250000003</v>
      </c>
      <c r="BL84" s="101"/>
      <c r="BM84" s="101">
        <v>2E-3</v>
      </c>
      <c r="BQ84" s="99" t="s">
        <v>71</v>
      </c>
      <c r="BR84" s="100">
        <v>44766.706250000003</v>
      </c>
      <c r="BS84" s="101"/>
      <c r="BT84" s="101">
        <v>27.6</v>
      </c>
      <c r="BV84" s="71"/>
      <c r="BW84" s="72"/>
      <c r="BX84" s="71"/>
      <c r="BY84" s="82" t="s">
        <v>73</v>
      </c>
      <c r="BZ84" s="83">
        <v>44733.063194444447</v>
      </c>
      <c r="CA84" s="84">
        <v>2907</v>
      </c>
      <c r="CB84" s="84">
        <v>2780</v>
      </c>
      <c r="CG84" s="82" t="s">
        <v>73</v>
      </c>
      <c r="CH84" s="83">
        <v>44733.060416666667</v>
      </c>
      <c r="CI84" s="84">
        <v>2320</v>
      </c>
      <c r="CJ84" s="84">
        <v>2300</v>
      </c>
      <c r="CN84" s="82" t="s">
        <v>74</v>
      </c>
      <c r="CO84" s="83">
        <v>44733.066666666666</v>
      </c>
      <c r="CP84" s="84">
        <v>100</v>
      </c>
      <c r="CQ84" s="84">
        <v>28</v>
      </c>
      <c r="CU84" s="71" t="s">
        <v>71</v>
      </c>
      <c r="CV84" s="72">
        <v>44766.706250000003</v>
      </c>
      <c r="CW84" s="64">
        <v>44</v>
      </c>
      <c r="CX84" s="64">
        <v>41.8</v>
      </c>
      <c r="DB84" s="99" t="s">
        <v>71</v>
      </c>
      <c r="DC84" s="100">
        <v>44733.041666666664</v>
      </c>
      <c r="DD84" s="101"/>
      <c r="DE84" s="101">
        <v>0.8</v>
      </c>
      <c r="DI84" s="99" t="s">
        <v>71</v>
      </c>
      <c r="DJ84" s="100">
        <v>44766.706250000003</v>
      </c>
      <c r="DK84" s="101"/>
      <c r="DL84" s="101">
        <v>3.3</v>
      </c>
      <c r="DP84" s="107" t="s">
        <v>16</v>
      </c>
      <c r="DQ84" s="108">
        <v>44759.719444444447</v>
      </c>
      <c r="DR84" s="109">
        <v>22</v>
      </c>
      <c r="DS84" s="109">
        <v>19.690000000000001</v>
      </c>
      <c r="DW84" s="99" t="s">
        <v>1528</v>
      </c>
      <c r="DX84" s="100">
        <v>44734.723611111112</v>
      </c>
      <c r="DY84" s="101"/>
      <c r="DZ84" s="101">
        <v>0.153</v>
      </c>
      <c r="EE84" s="75"/>
      <c r="EF84" s="64">
        <v>38.54</v>
      </c>
      <c r="EG84" s="64">
        <v>2.1999999999999999E-2</v>
      </c>
      <c r="EH84" s="64">
        <v>0.47499999999999998</v>
      </c>
      <c r="EI84" s="64">
        <v>8</v>
      </c>
      <c r="EJ84" s="64">
        <v>8.2000000000000003E-2</v>
      </c>
      <c r="EK84" s="64">
        <v>38.22</v>
      </c>
      <c r="EL84" s="64">
        <v>0.68</v>
      </c>
      <c r="EM84" s="64">
        <v>1.7999999999999999E-2</v>
      </c>
      <c r="EP84" s="64">
        <v>33.4</v>
      </c>
      <c r="EQ84" s="64">
        <v>2780</v>
      </c>
      <c r="ER84" s="64">
        <v>2300</v>
      </c>
      <c r="ET84" s="64">
        <v>39</v>
      </c>
      <c r="EV84" s="64">
        <v>7.3</v>
      </c>
      <c r="EX84" s="76"/>
    </row>
    <row r="85" spans="6:154" ht="16">
      <c r="F85" s="71" t="s">
        <v>72</v>
      </c>
      <c r="G85" s="72">
        <v>44733.04583333333</v>
      </c>
      <c r="H85" s="64">
        <v>26.958100000000002</v>
      </c>
      <c r="I85" s="64">
        <v>40.409999999999997</v>
      </c>
      <c r="M85" s="71"/>
      <c r="N85" s="72"/>
      <c r="T85" s="99" t="s">
        <v>72</v>
      </c>
      <c r="U85" s="100">
        <v>44733.044444444444</v>
      </c>
      <c r="V85" s="101" t="s">
        <v>1546</v>
      </c>
      <c r="W85" s="101">
        <v>0.19600000000000001</v>
      </c>
      <c r="AA85" s="82" t="s">
        <v>1536</v>
      </c>
      <c r="AB85" s="83">
        <v>44734.720138888886</v>
      </c>
      <c r="AC85" s="84">
        <v>9.1080926508435791</v>
      </c>
      <c r="AD85" s="84">
        <v>8.34</v>
      </c>
      <c r="AH85" s="82" t="s">
        <v>72</v>
      </c>
      <c r="AI85" s="83">
        <v>44733.044444444444</v>
      </c>
      <c r="AJ85" s="84">
        <v>0.16295225060041835</v>
      </c>
      <c r="AK85" s="84">
        <v>0.12</v>
      </c>
      <c r="AO85" s="82" t="s">
        <v>74</v>
      </c>
      <c r="AP85" s="83">
        <v>44766.722222222219</v>
      </c>
      <c r="AQ85" s="84">
        <v>22.797699999999999</v>
      </c>
      <c r="AR85" s="84">
        <v>35.21</v>
      </c>
      <c r="AV85" s="71" t="s">
        <v>72</v>
      </c>
      <c r="AW85" s="72">
        <v>44766.711805555555</v>
      </c>
      <c r="AX85" s="64">
        <v>0.14607527633972298</v>
      </c>
      <c r="AY85" s="64">
        <v>0.17</v>
      </c>
      <c r="BC85" s="71" t="s">
        <v>72</v>
      </c>
      <c r="BD85" s="72">
        <v>44733.04583333333</v>
      </c>
      <c r="BE85" s="64">
        <v>1.2500000000000001E-2</v>
      </c>
      <c r="BF85" s="64">
        <v>2E-3</v>
      </c>
      <c r="BJ85" s="99" t="s">
        <v>72</v>
      </c>
      <c r="BK85" s="100">
        <v>44733.043055555558</v>
      </c>
      <c r="BL85" s="101"/>
      <c r="BM85" s="101">
        <v>1.2999999999999999E-3</v>
      </c>
      <c r="BQ85" s="99" t="s">
        <v>72</v>
      </c>
      <c r="BR85" s="100">
        <v>44733.043055555558</v>
      </c>
      <c r="BS85" s="101"/>
      <c r="BT85" s="101">
        <v>10</v>
      </c>
      <c r="BV85" s="71"/>
      <c r="BW85" s="72"/>
      <c r="BX85" s="71"/>
      <c r="BY85" s="82" t="s">
        <v>73</v>
      </c>
      <c r="BZ85" s="83">
        <v>44766.716666666667</v>
      </c>
      <c r="CA85" s="84">
        <v>2887</v>
      </c>
      <c r="CB85" s="84">
        <v>2780</v>
      </c>
      <c r="CG85" s="82" t="s">
        <v>74</v>
      </c>
      <c r="CH85" s="83">
        <v>44766.722222222219</v>
      </c>
      <c r="CI85" s="84">
        <v>2170</v>
      </c>
      <c r="CJ85" s="84">
        <v>2000</v>
      </c>
      <c r="CN85" s="82" t="s">
        <v>74</v>
      </c>
      <c r="CO85" s="83">
        <v>44733.068055555559</v>
      </c>
      <c r="CP85" s="84">
        <v>99.000000000000014</v>
      </c>
      <c r="CQ85" s="84">
        <v>28</v>
      </c>
      <c r="CU85" s="71" t="s">
        <v>71</v>
      </c>
      <c r="CV85" s="72">
        <v>44733.041666666664</v>
      </c>
      <c r="CW85" s="64">
        <v>43</v>
      </c>
      <c r="CX85" s="64">
        <v>41.8</v>
      </c>
      <c r="DB85" s="99" t="s">
        <v>71</v>
      </c>
      <c r="DC85" s="100">
        <v>44766.703472222223</v>
      </c>
      <c r="DD85" s="101"/>
      <c r="DE85" s="101">
        <v>0.8</v>
      </c>
      <c r="DI85" s="99" t="s">
        <v>72</v>
      </c>
      <c r="DJ85" s="100">
        <v>44733.043055555558</v>
      </c>
      <c r="DK85" s="101"/>
      <c r="DL85" s="101">
        <v>0.3</v>
      </c>
      <c r="DP85" s="107" t="s">
        <v>16</v>
      </c>
      <c r="DQ85" s="108">
        <v>44759.722222222219</v>
      </c>
      <c r="DR85" s="109">
        <v>22</v>
      </c>
      <c r="DS85" s="109">
        <v>19.690000000000001</v>
      </c>
      <c r="DW85" s="99" t="s">
        <v>1529</v>
      </c>
      <c r="DX85" s="100">
        <v>44734.724999999999</v>
      </c>
      <c r="DY85" s="101"/>
      <c r="DZ85" s="101">
        <v>0.153</v>
      </c>
      <c r="EE85" s="75"/>
      <c r="EF85" s="64">
        <v>38.54</v>
      </c>
      <c r="EG85" s="64">
        <v>2.1999999999999999E-2</v>
      </c>
      <c r="EH85" s="64">
        <v>0.47499999999999998</v>
      </c>
      <c r="EI85" s="64">
        <v>8</v>
      </c>
      <c r="EJ85" s="64">
        <v>8.2000000000000003E-2</v>
      </c>
      <c r="EK85" s="64">
        <v>38.22</v>
      </c>
      <c r="EL85" s="64">
        <v>0.68</v>
      </c>
      <c r="EM85" s="64">
        <v>1.7999999999999999E-2</v>
      </c>
      <c r="EP85" s="64">
        <v>33.4</v>
      </c>
      <c r="EQ85" s="64">
        <v>2780</v>
      </c>
      <c r="ER85" s="64">
        <v>2300</v>
      </c>
      <c r="ET85" s="64">
        <v>39</v>
      </c>
      <c r="EV85" s="64">
        <v>7.3</v>
      </c>
      <c r="EX85" s="76"/>
    </row>
    <row r="86" spans="6:154" ht="16">
      <c r="F86" s="71" t="s">
        <v>72</v>
      </c>
      <c r="G86" s="72">
        <v>44766.711805555555</v>
      </c>
      <c r="H86" s="64">
        <v>27.111000000000001</v>
      </c>
      <c r="I86" s="64">
        <v>40.409999999999997</v>
      </c>
      <c r="M86" s="99" t="s">
        <v>71</v>
      </c>
      <c r="N86" s="100">
        <v>44733.038888888892</v>
      </c>
      <c r="O86" s="101"/>
      <c r="P86" s="101">
        <v>0.01</v>
      </c>
      <c r="T86" s="99" t="s">
        <v>72</v>
      </c>
      <c r="U86" s="100">
        <v>44733.04583333333</v>
      </c>
      <c r="V86" s="101" t="s">
        <v>1546</v>
      </c>
      <c r="W86" s="101">
        <v>0.19600000000000001</v>
      </c>
      <c r="AA86" s="82" t="s">
        <v>1537</v>
      </c>
      <c r="AB86" s="83">
        <v>44734.72152777778</v>
      </c>
      <c r="AC86" s="84">
        <v>9.1152416356877328</v>
      </c>
      <c r="AD86" s="84">
        <v>8.34</v>
      </c>
      <c r="AH86" s="82" t="s">
        <v>72</v>
      </c>
      <c r="AI86" s="83">
        <v>44733.04583333333</v>
      </c>
      <c r="AJ86" s="84">
        <v>0.15494667252020761</v>
      </c>
      <c r="AK86" s="84">
        <v>0.12</v>
      </c>
      <c r="AO86" s="82" t="s">
        <v>74</v>
      </c>
      <c r="AP86" s="83">
        <v>44766.719444444447</v>
      </c>
      <c r="AQ86" s="84">
        <v>22.777200000000001</v>
      </c>
      <c r="AR86" s="84">
        <v>35.21</v>
      </c>
      <c r="AV86" s="71" t="s">
        <v>1528</v>
      </c>
      <c r="AW86" s="72">
        <v>44734.723611111112</v>
      </c>
      <c r="AX86" s="64">
        <v>0.12872533930320415</v>
      </c>
      <c r="AY86" s="64">
        <v>0.17</v>
      </c>
      <c r="BC86" s="71" t="s">
        <v>72</v>
      </c>
      <c r="BD86" s="72">
        <v>44766.711805555555</v>
      </c>
      <c r="BE86" s="64">
        <v>1.15E-2</v>
      </c>
      <c r="BF86" s="64">
        <v>2E-3</v>
      </c>
      <c r="BJ86" s="99" t="s">
        <v>72</v>
      </c>
      <c r="BK86" s="100">
        <v>44733.044444444444</v>
      </c>
      <c r="BL86" s="101"/>
      <c r="BM86" s="101">
        <v>1.2999999999999999E-3</v>
      </c>
      <c r="BQ86" s="99" t="s">
        <v>72</v>
      </c>
      <c r="BR86" s="100">
        <v>44733.044444444444</v>
      </c>
      <c r="BS86" s="101"/>
      <c r="BT86" s="101">
        <v>10</v>
      </c>
      <c r="BV86" s="71"/>
      <c r="BW86" s="72"/>
      <c r="BX86" s="71"/>
      <c r="BY86" s="82" t="s">
        <v>73</v>
      </c>
      <c r="BZ86" s="83">
        <v>44766.71597222222</v>
      </c>
      <c r="CA86" s="84">
        <v>2885</v>
      </c>
      <c r="CB86" s="84">
        <v>2780</v>
      </c>
      <c r="CG86" s="82" t="s">
        <v>74</v>
      </c>
      <c r="CH86" s="83">
        <v>44766.720833333333</v>
      </c>
      <c r="CI86" s="84">
        <v>2152</v>
      </c>
      <c r="CJ86" s="84">
        <v>2000</v>
      </c>
      <c r="CN86" s="82" t="s">
        <v>1536</v>
      </c>
      <c r="CO86" s="83">
        <v>44734.720138888886</v>
      </c>
      <c r="CP86" s="84">
        <v>97</v>
      </c>
      <c r="CQ86" s="84">
        <v>28</v>
      </c>
      <c r="CU86" s="71" t="s">
        <v>73</v>
      </c>
      <c r="CV86" s="72">
        <v>44766.71597222222</v>
      </c>
      <c r="CW86" s="64">
        <v>41</v>
      </c>
      <c r="CX86" s="64">
        <v>39</v>
      </c>
      <c r="DB86" s="99" t="s">
        <v>71</v>
      </c>
      <c r="DC86" s="100">
        <v>44766.704861111109</v>
      </c>
      <c r="DD86" s="101"/>
      <c r="DE86" s="101">
        <v>0.8</v>
      </c>
      <c r="DI86" s="99" t="s">
        <v>72</v>
      </c>
      <c r="DJ86" s="100">
        <v>44733.044444444444</v>
      </c>
      <c r="DK86" s="101"/>
      <c r="DL86" s="101">
        <v>0.3</v>
      </c>
      <c r="DP86" s="107" t="s">
        <v>1514</v>
      </c>
      <c r="DQ86" s="108">
        <v>44734.715277777781</v>
      </c>
      <c r="DR86" s="109">
        <v>22</v>
      </c>
      <c r="DS86" s="109">
        <v>19.690000000000001</v>
      </c>
      <c r="DW86" s="99" t="s">
        <v>1530</v>
      </c>
      <c r="DX86" s="100">
        <v>44734.726388888892</v>
      </c>
      <c r="DY86" s="101"/>
      <c r="DZ86" s="101">
        <v>0.153</v>
      </c>
      <c r="EE86" s="75"/>
      <c r="EF86" s="64">
        <v>38.54</v>
      </c>
      <c r="EG86" s="64">
        <v>2.1999999999999999E-2</v>
      </c>
      <c r="EH86" s="64">
        <v>0.47499999999999998</v>
      </c>
      <c r="EI86" s="64">
        <v>8</v>
      </c>
      <c r="EJ86" s="64">
        <v>8.2000000000000003E-2</v>
      </c>
      <c r="EK86" s="64">
        <v>38.22</v>
      </c>
      <c r="EL86" s="64">
        <v>0.68</v>
      </c>
      <c r="EM86" s="64">
        <v>1.7999999999999999E-2</v>
      </c>
      <c r="EP86" s="64">
        <v>33.4</v>
      </c>
      <c r="EQ86" s="64">
        <v>2780</v>
      </c>
      <c r="ER86" s="64">
        <v>2300</v>
      </c>
      <c r="ET86" s="64">
        <v>39</v>
      </c>
      <c r="EV86" s="64">
        <v>7.3</v>
      </c>
      <c r="EX86" s="76"/>
    </row>
    <row r="87" spans="6:154" ht="16">
      <c r="F87" s="71" t="s">
        <v>72</v>
      </c>
      <c r="G87" s="72">
        <v>44766.713194444441</v>
      </c>
      <c r="H87" s="64">
        <v>26.968399999999999</v>
      </c>
      <c r="I87" s="64">
        <v>40.409999999999997</v>
      </c>
      <c r="M87" s="99" t="s">
        <v>71</v>
      </c>
      <c r="N87" s="100">
        <v>44733.041666666664</v>
      </c>
      <c r="O87" s="101"/>
      <c r="P87" s="101">
        <v>0.01</v>
      </c>
      <c r="T87" s="99" t="s">
        <v>72</v>
      </c>
      <c r="U87" s="100">
        <v>44766.711805555555</v>
      </c>
      <c r="V87" s="101" t="s">
        <v>1546</v>
      </c>
      <c r="W87" s="101">
        <v>0.19600000000000001</v>
      </c>
      <c r="AA87" s="82" t="s">
        <v>73</v>
      </c>
      <c r="AB87" s="83">
        <v>44733.060416666667</v>
      </c>
      <c r="AC87" s="84">
        <v>8.630683442951101</v>
      </c>
      <c r="AD87" s="84">
        <v>8</v>
      </c>
      <c r="AH87" s="82" t="s">
        <v>72</v>
      </c>
      <c r="AI87" s="83">
        <v>44766.711805555555</v>
      </c>
      <c r="AJ87" s="84">
        <v>0.15572140588280867</v>
      </c>
      <c r="AK87" s="84">
        <v>0.12</v>
      </c>
      <c r="AO87" s="82" t="s">
        <v>74</v>
      </c>
      <c r="AP87" s="83">
        <v>44766.720833333333</v>
      </c>
      <c r="AQ87" s="84">
        <v>22.713799999999999</v>
      </c>
      <c r="AR87" s="84">
        <v>35.21</v>
      </c>
      <c r="AV87" s="71" t="s">
        <v>72</v>
      </c>
      <c r="AW87" s="72">
        <v>44733.044444444444</v>
      </c>
      <c r="AX87" s="64">
        <v>0.12354834196166224</v>
      </c>
      <c r="AY87" s="64">
        <v>0.17</v>
      </c>
      <c r="BC87" s="71" t="s">
        <v>72</v>
      </c>
      <c r="BD87" s="72">
        <v>44766.713194444441</v>
      </c>
      <c r="BE87" s="64">
        <v>1.09E-2</v>
      </c>
      <c r="BF87" s="64">
        <v>2E-3</v>
      </c>
      <c r="BJ87" s="99" t="s">
        <v>72</v>
      </c>
      <c r="BK87" s="100">
        <v>44733.04583333333</v>
      </c>
      <c r="BL87" s="101"/>
      <c r="BM87" s="101">
        <v>1.2999999999999999E-3</v>
      </c>
      <c r="BQ87" s="99" t="s">
        <v>72</v>
      </c>
      <c r="BR87" s="100">
        <v>44733.04583333333</v>
      </c>
      <c r="BS87" s="101"/>
      <c r="BT87" s="101">
        <v>10</v>
      </c>
      <c r="BV87" s="71"/>
      <c r="BW87" s="72"/>
      <c r="BX87" s="71"/>
      <c r="BY87" s="82" t="s">
        <v>73</v>
      </c>
      <c r="BZ87" s="83">
        <v>44733.061805555553</v>
      </c>
      <c r="CA87" s="84">
        <v>2833</v>
      </c>
      <c r="CB87" s="84">
        <v>2780</v>
      </c>
      <c r="CG87" s="82" t="s">
        <v>74</v>
      </c>
      <c r="CH87" s="83">
        <v>44766.719444444447</v>
      </c>
      <c r="CI87" s="84">
        <v>2143</v>
      </c>
      <c r="CJ87" s="84">
        <v>2000</v>
      </c>
      <c r="CN87" s="82" t="s">
        <v>1535</v>
      </c>
      <c r="CO87" s="83">
        <v>44734.71875</v>
      </c>
      <c r="CP87" s="84">
        <v>95.999999999999986</v>
      </c>
      <c r="CQ87" s="84">
        <v>28</v>
      </c>
      <c r="CU87" s="71" t="s">
        <v>73</v>
      </c>
      <c r="CV87" s="72">
        <v>44766.716666666667</v>
      </c>
      <c r="CW87" s="64">
        <v>40</v>
      </c>
      <c r="CX87" s="64">
        <v>39</v>
      </c>
      <c r="DB87" s="99" t="s">
        <v>71</v>
      </c>
      <c r="DC87" s="100">
        <v>44766.706250000003</v>
      </c>
      <c r="DD87" s="101"/>
      <c r="DE87" s="101">
        <v>0.8</v>
      </c>
      <c r="DI87" s="99" t="s">
        <v>72</v>
      </c>
      <c r="DJ87" s="100">
        <v>44733.04583333333</v>
      </c>
      <c r="DK87" s="101"/>
      <c r="DL87" s="101">
        <v>0.3</v>
      </c>
      <c r="DP87" s="107" t="s">
        <v>1515</v>
      </c>
      <c r="DQ87" s="108">
        <v>44734.716666666667</v>
      </c>
      <c r="DR87" s="109">
        <v>21</v>
      </c>
      <c r="DS87" s="109">
        <v>19.690000000000001</v>
      </c>
      <c r="DW87" s="71"/>
      <c r="DX87" s="72"/>
      <c r="EE87" s="75" t="s">
        <v>71</v>
      </c>
      <c r="EF87" s="64">
        <v>42.39</v>
      </c>
      <c r="EG87" s="64">
        <v>0.01</v>
      </c>
      <c r="EH87" s="64">
        <v>0.64</v>
      </c>
      <c r="EI87" s="64">
        <v>8.36</v>
      </c>
      <c r="EJ87" s="64">
        <v>0.12</v>
      </c>
      <c r="EK87" s="64">
        <v>44.66</v>
      </c>
      <c r="EL87" s="64">
        <v>0.56000000000000005</v>
      </c>
      <c r="EM87" s="64">
        <v>3.0000000000000001E-3</v>
      </c>
      <c r="EN87" s="64">
        <v>2E-3</v>
      </c>
      <c r="EP87" s="64">
        <v>27.6</v>
      </c>
      <c r="EQ87" s="64">
        <v>2807</v>
      </c>
      <c r="ER87" s="64">
        <v>2460</v>
      </c>
      <c r="ES87" s="64">
        <v>6.7</v>
      </c>
      <c r="ET87" s="64">
        <v>41.8</v>
      </c>
      <c r="EU87" s="64">
        <v>0.8</v>
      </c>
      <c r="EV87" s="64">
        <v>3.3</v>
      </c>
      <c r="EW87" s="64">
        <v>1.54</v>
      </c>
      <c r="EX87" s="76">
        <v>5.92</v>
      </c>
    </row>
    <row r="88" spans="6:154" ht="16">
      <c r="F88" s="71" t="s">
        <v>72</v>
      </c>
      <c r="G88" s="72">
        <v>44766.713888888888</v>
      </c>
      <c r="H88" s="64">
        <v>27.105</v>
      </c>
      <c r="I88" s="64">
        <v>40.409999999999997</v>
      </c>
      <c r="M88" s="99" t="s">
        <v>71</v>
      </c>
      <c r="N88" s="100">
        <v>44766.703472222223</v>
      </c>
      <c r="O88" s="101"/>
      <c r="P88" s="101">
        <v>0.01</v>
      </c>
      <c r="T88" s="99" t="s">
        <v>72</v>
      </c>
      <c r="U88" s="100">
        <v>44766.713194444441</v>
      </c>
      <c r="V88" s="101" t="s">
        <v>1546</v>
      </c>
      <c r="W88" s="101">
        <v>0.19600000000000001</v>
      </c>
      <c r="AA88" s="82" t="s">
        <v>73</v>
      </c>
      <c r="AB88" s="83">
        <v>44733.061805555553</v>
      </c>
      <c r="AC88" s="84">
        <v>8.6325421790105814</v>
      </c>
      <c r="AD88" s="84">
        <v>8</v>
      </c>
      <c r="AH88" s="82" t="s">
        <v>72</v>
      </c>
      <c r="AI88" s="83">
        <v>44766.713194444441</v>
      </c>
      <c r="AJ88" s="84">
        <v>0.16695503964052372</v>
      </c>
      <c r="AK88" s="84">
        <v>0.12</v>
      </c>
      <c r="AO88" s="82" t="s">
        <v>74</v>
      </c>
      <c r="AP88" s="83">
        <v>44733.066666666666</v>
      </c>
      <c r="AQ88" s="84">
        <v>22.532800000000002</v>
      </c>
      <c r="AR88" s="84">
        <v>35.21</v>
      </c>
      <c r="AV88" s="71" t="s">
        <v>72</v>
      </c>
      <c r="AW88" s="72">
        <v>44733.043055555558</v>
      </c>
      <c r="AX88" s="64">
        <v>0.12158947810270045</v>
      </c>
      <c r="AY88" s="64">
        <v>0.17</v>
      </c>
      <c r="BC88" s="71" t="s">
        <v>72</v>
      </c>
      <c r="BD88" s="72">
        <v>44733.044444444444</v>
      </c>
      <c r="BE88" s="64">
        <v>1.04E-2</v>
      </c>
      <c r="BF88" s="64">
        <v>2E-3</v>
      </c>
      <c r="BJ88" s="99" t="s">
        <v>72</v>
      </c>
      <c r="BK88" s="100">
        <v>44766.711805555555</v>
      </c>
      <c r="BL88" s="101"/>
      <c r="BM88" s="101">
        <v>1.2999999999999999E-3</v>
      </c>
      <c r="BQ88" s="99" t="s">
        <v>72</v>
      </c>
      <c r="BR88" s="100">
        <v>44766.711805555555</v>
      </c>
      <c r="BS88" s="101"/>
      <c r="BT88" s="101">
        <v>10</v>
      </c>
      <c r="BV88" s="71"/>
      <c r="BW88" s="72"/>
      <c r="BX88" s="71"/>
      <c r="BY88" s="104" t="s">
        <v>1518</v>
      </c>
      <c r="BZ88" s="105">
        <v>44734.696527777778</v>
      </c>
      <c r="CA88" s="106">
        <v>208</v>
      </c>
      <c r="CB88" s="106">
        <v>234</v>
      </c>
      <c r="CG88" s="82" t="s">
        <v>74</v>
      </c>
      <c r="CH88" s="83">
        <v>44733.064583333333</v>
      </c>
      <c r="CI88" s="84">
        <v>2123</v>
      </c>
      <c r="CJ88" s="84">
        <v>2000</v>
      </c>
      <c r="CN88" s="82" t="s">
        <v>71</v>
      </c>
      <c r="CO88" s="83">
        <v>44766.704861111109</v>
      </c>
      <c r="CP88" s="84">
        <v>95</v>
      </c>
      <c r="CQ88" s="84">
        <v>6.7</v>
      </c>
      <c r="CU88" s="71" t="s">
        <v>73</v>
      </c>
      <c r="CV88" s="72">
        <v>44766.718055555553</v>
      </c>
      <c r="CW88" s="64">
        <v>39</v>
      </c>
      <c r="CX88" s="64">
        <v>39</v>
      </c>
      <c r="DB88" s="99" t="s">
        <v>72</v>
      </c>
      <c r="DC88" s="100">
        <v>44733.043055555558</v>
      </c>
      <c r="DD88" s="101"/>
      <c r="DE88" s="101">
        <v>6.6000000000000003E-2</v>
      </c>
      <c r="DI88" s="99" t="s">
        <v>72</v>
      </c>
      <c r="DJ88" s="100">
        <v>44766.711805555555</v>
      </c>
      <c r="DK88" s="101"/>
      <c r="DL88" s="101">
        <v>0.3</v>
      </c>
      <c r="DP88" s="107" t="s">
        <v>70</v>
      </c>
      <c r="DQ88" s="108">
        <v>44736.631944444445</v>
      </c>
      <c r="DR88" s="109">
        <v>33</v>
      </c>
      <c r="DS88" s="109">
        <v>29.5</v>
      </c>
      <c r="DW88" s="107" t="s">
        <v>16</v>
      </c>
      <c r="DX88" s="108">
        <v>44753.904861111114</v>
      </c>
      <c r="DY88" s="109">
        <v>332</v>
      </c>
      <c r="DZ88" s="109">
        <v>231.5</v>
      </c>
      <c r="EE88" s="75"/>
      <c r="EF88" s="64">
        <v>42.39</v>
      </c>
      <c r="EG88" s="64">
        <v>0.01</v>
      </c>
      <c r="EH88" s="64">
        <v>0.64</v>
      </c>
      <c r="EI88" s="64">
        <v>8.36</v>
      </c>
      <c r="EJ88" s="64">
        <v>0.12</v>
      </c>
      <c r="EK88" s="64">
        <v>44.66</v>
      </c>
      <c r="EL88" s="64">
        <v>0.56000000000000005</v>
      </c>
      <c r="EM88" s="64">
        <v>3.0000000000000001E-3</v>
      </c>
      <c r="EN88" s="64">
        <v>2E-3</v>
      </c>
      <c r="EP88" s="64">
        <v>27.6</v>
      </c>
      <c r="EQ88" s="64">
        <v>2807</v>
      </c>
      <c r="ER88" s="64">
        <v>2460</v>
      </c>
      <c r="ES88" s="64">
        <v>6.7</v>
      </c>
      <c r="ET88" s="64">
        <v>41.8</v>
      </c>
      <c r="EU88" s="64">
        <v>0.8</v>
      </c>
      <c r="EV88" s="64">
        <v>3.3</v>
      </c>
      <c r="EW88" s="64">
        <v>1.54</v>
      </c>
      <c r="EX88" s="76">
        <v>5.92</v>
      </c>
    </row>
    <row r="89" spans="6:154" ht="16">
      <c r="F89" s="71" t="s">
        <v>1528</v>
      </c>
      <c r="G89" s="72">
        <v>44734.723611111112</v>
      </c>
      <c r="H89" s="64">
        <v>27.2044</v>
      </c>
      <c r="I89" s="64">
        <v>40.409999999999997</v>
      </c>
      <c r="M89" s="99" t="s">
        <v>71</v>
      </c>
      <c r="N89" s="100">
        <v>44766.704861111109</v>
      </c>
      <c r="O89" s="101"/>
      <c r="P89" s="101">
        <v>0.01</v>
      </c>
      <c r="T89" s="99" t="s">
        <v>72</v>
      </c>
      <c r="U89" s="100">
        <v>44766.713888888888</v>
      </c>
      <c r="V89" s="101" t="s">
        <v>1546</v>
      </c>
      <c r="W89" s="101">
        <v>0.19600000000000001</v>
      </c>
      <c r="AA89" s="82" t="s">
        <v>73</v>
      </c>
      <c r="AB89" s="83">
        <v>44733.063194444447</v>
      </c>
      <c r="AC89" s="84">
        <v>8.6130969402344864</v>
      </c>
      <c r="AD89" s="84">
        <v>8</v>
      </c>
      <c r="AH89" s="82" t="s">
        <v>72</v>
      </c>
      <c r="AI89" s="83">
        <v>44766.713888888888</v>
      </c>
      <c r="AJ89" s="84">
        <v>0.16501820623402111</v>
      </c>
      <c r="AK89" s="84">
        <v>0.12</v>
      </c>
      <c r="AO89" s="82" t="s">
        <v>74</v>
      </c>
      <c r="AP89" s="83">
        <v>44733.068055555559</v>
      </c>
      <c r="AQ89" s="84">
        <v>21.780899999999999</v>
      </c>
      <c r="AR89" s="84">
        <v>35.21</v>
      </c>
      <c r="AV89" s="71" t="s">
        <v>72</v>
      </c>
      <c r="AW89" s="72">
        <v>44733.04583333333</v>
      </c>
      <c r="AX89" s="64">
        <v>0.12033020847908213</v>
      </c>
      <c r="AY89" s="64">
        <v>0.17</v>
      </c>
      <c r="BC89" s="71" t="s">
        <v>72</v>
      </c>
      <c r="BD89" s="72">
        <v>44766.713888888888</v>
      </c>
      <c r="BE89" s="64">
        <v>9.4999999999999998E-3</v>
      </c>
      <c r="BF89" s="64">
        <v>2E-3</v>
      </c>
      <c r="BJ89" s="99" t="s">
        <v>72</v>
      </c>
      <c r="BK89" s="100">
        <v>44766.713194444441</v>
      </c>
      <c r="BL89" s="101"/>
      <c r="BM89" s="101">
        <v>1.2999999999999999E-3</v>
      </c>
      <c r="BQ89" s="99" t="s">
        <v>72</v>
      </c>
      <c r="BR89" s="100">
        <v>44766.713194444441</v>
      </c>
      <c r="BS89" s="101"/>
      <c r="BT89" s="101">
        <v>10</v>
      </c>
      <c r="BV89" s="71"/>
      <c r="BW89" s="72"/>
      <c r="BX89" s="71"/>
      <c r="BY89" s="104" t="s">
        <v>28</v>
      </c>
      <c r="BZ89" s="105">
        <v>44759.727777777778</v>
      </c>
      <c r="CA89" s="106">
        <v>199</v>
      </c>
      <c r="CB89" s="106">
        <v>234</v>
      </c>
      <c r="CG89" s="82" t="s">
        <v>74</v>
      </c>
      <c r="CH89" s="83">
        <v>44733.068055555559</v>
      </c>
      <c r="CI89" s="84">
        <v>2112</v>
      </c>
      <c r="CJ89" s="84">
        <v>2000</v>
      </c>
      <c r="CN89" s="82" t="s">
        <v>71</v>
      </c>
      <c r="CO89" s="83">
        <v>44766.703472222223</v>
      </c>
      <c r="CP89" s="84">
        <v>92.999999999999986</v>
      </c>
      <c r="CQ89" s="84">
        <v>6.7</v>
      </c>
      <c r="CU89" s="71" t="s">
        <v>73</v>
      </c>
      <c r="CV89" s="72">
        <v>44733.060416666667</v>
      </c>
      <c r="CW89" s="64">
        <v>36</v>
      </c>
      <c r="CX89" s="64">
        <v>39</v>
      </c>
      <c r="DB89" s="99" t="s">
        <v>72</v>
      </c>
      <c r="DC89" s="100">
        <v>44733.04583333333</v>
      </c>
      <c r="DD89" s="101"/>
      <c r="DE89" s="101">
        <v>6.6000000000000003E-2</v>
      </c>
      <c r="DI89" s="99" t="s">
        <v>72</v>
      </c>
      <c r="DJ89" s="100">
        <v>44766.713194444441</v>
      </c>
      <c r="DK89" s="101"/>
      <c r="DL89" s="101">
        <v>0.3</v>
      </c>
      <c r="DP89" s="107" t="s">
        <v>70</v>
      </c>
      <c r="DQ89" s="108">
        <v>44733.057638888888</v>
      </c>
      <c r="DR89" s="109">
        <v>32</v>
      </c>
      <c r="DS89" s="109">
        <v>29.5</v>
      </c>
      <c r="DW89" s="107" t="s">
        <v>16</v>
      </c>
      <c r="DX89" s="108">
        <v>44759.720833333333</v>
      </c>
      <c r="DY89" s="109">
        <v>332</v>
      </c>
      <c r="DZ89" s="109">
        <v>231.5</v>
      </c>
      <c r="EE89" s="75"/>
      <c r="EF89" s="64">
        <v>42.39</v>
      </c>
      <c r="EG89" s="64">
        <v>0.01</v>
      </c>
      <c r="EH89" s="64">
        <v>0.64</v>
      </c>
      <c r="EI89" s="64">
        <v>8.36</v>
      </c>
      <c r="EJ89" s="64">
        <v>0.12</v>
      </c>
      <c r="EK89" s="64">
        <v>44.66</v>
      </c>
      <c r="EL89" s="64">
        <v>0.56000000000000005</v>
      </c>
      <c r="EM89" s="64">
        <v>3.0000000000000001E-3</v>
      </c>
      <c r="EN89" s="64">
        <v>2E-3</v>
      </c>
      <c r="EP89" s="64">
        <v>27.6</v>
      </c>
      <c r="EQ89" s="64">
        <v>2807</v>
      </c>
      <c r="ER89" s="64">
        <v>2460</v>
      </c>
      <c r="ES89" s="64">
        <v>6.7</v>
      </c>
      <c r="ET89" s="64">
        <v>41.8</v>
      </c>
      <c r="EU89" s="64">
        <v>0.8</v>
      </c>
      <c r="EV89" s="64">
        <v>3.3</v>
      </c>
      <c r="EW89" s="64">
        <v>1.54</v>
      </c>
      <c r="EX89" s="76">
        <v>5.92</v>
      </c>
    </row>
    <row r="90" spans="6:154" ht="16">
      <c r="F90" s="71" t="s">
        <v>1529</v>
      </c>
      <c r="G90" s="72">
        <v>44734.724999999999</v>
      </c>
      <c r="H90" s="64">
        <v>27.188400000000001</v>
      </c>
      <c r="I90" s="64">
        <v>40.409999999999997</v>
      </c>
      <c r="M90" s="71"/>
      <c r="N90" s="72"/>
      <c r="T90" s="99" t="s">
        <v>1528</v>
      </c>
      <c r="U90" s="100">
        <v>44734.723611111112</v>
      </c>
      <c r="V90" s="101" t="s">
        <v>1546</v>
      </c>
      <c r="W90" s="101">
        <v>0.19600000000000001</v>
      </c>
      <c r="AA90" s="88" t="s">
        <v>73</v>
      </c>
      <c r="AB90" s="89">
        <v>44766.71597222222</v>
      </c>
      <c r="AC90" s="84">
        <v>8.7147555047183296</v>
      </c>
      <c r="AD90" s="84">
        <v>8</v>
      </c>
      <c r="AH90" s="82" t="s">
        <v>1528</v>
      </c>
      <c r="AI90" s="83">
        <v>44734.723611111112</v>
      </c>
      <c r="AJ90" s="84">
        <v>0.14926529452779999</v>
      </c>
      <c r="AK90" s="84">
        <v>0.12</v>
      </c>
      <c r="AO90" s="82" t="s">
        <v>1536</v>
      </c>
      <c r="AP90" s="83">
        <v>44734.720138888886</v>
      </c>
      <c r="AQ90" s="84">
        <v>21.6267</v>
      </c>
      <c r="AR90" s="84">
        <v>35.21</v>
      </c>
      <c r="AV90" s="71" t="s">
        <v>1530</v>
      </c>
      <c r="AW90" s="72">
        <v>44734.726388888892</v>
      </c>
      <c r="AX90" s="64">
        <v>0.11907093885546383</v>
      </c>
      <c r="AY90" s="64">
        <v>0.17</v>
      </c>
      <c r="BC90" s="71" t="s">
        <v>1528</v>
      </c>
      <c r="BD90" s="72">
        <v>44734.723611111112</v>
      </c>
      <c r="BE90" s="64">
        <v>8.8000000000000005E-3</v>
      </c>
      <c r="BF90" s="64">
        <v>2E-3</v>
      </c>
      <c r="BJ90" s="99" t="s">
        <v>72</v>
      </c>
      <c r="BK90" s="100">
        <v>44766.713888888888</v>
      </c>
      <c r="BL90" s="101"/>
      <c r="BM90" s="101">
        <v>1.2999999999999999E-3</v>
      </c>
      <c r="BQ90" s="99" t="s">
        <v>72</v>
      </c>
      <c r="BR90" s="100">
        <v>44766.713888888888</v>
      </c>
      <c r="BS90" s="101"/>
      <c r="BT90" s="101">
        <v>10</v>
      </c>
      <c r="BV90" s="71"/>
      <c r="BW90" s="72"/>
      <c r="BX90" s="71"/>
      <c r="BY90" s="104" t="s">
        <v>1517</v>
      </c>
      <c r="BZ90" s="105">
        <v>44734.694444444445</v>
      </c>
      <c r="CA90" s="106">
        <v>187</v>
      </c>
      <c r="CB90" s="106">
        <v>234</v>
      </c>
      <c r="CG90" s="82" t="s">
        <v>74</v>
      </c>
      <c r="CH90" s="83">
        <v>44733.066666666666</v>
      </c>
      <c r="CI90" s="84">
        <v>2104</v>
      </c>
      <c r="CJ90" s="84">
        <v>2000</v>
      </c>
      <c r="CN90" s="82" t="s">
        <v>71</v>
      </c>
      <c r="CO90" s="83">
        <v>44733.040277777778</v>
      </c>
      <c r="CP90" s="84">
        <v>92</v>
      </c>
      <c r="CQ90" s="84">
        <v>6.7</v>
      </c>
      <c r="CU90" s="71" t="s">
        <v>73</v>
      </c>
      <c r="CV90" s="72">
        <v>44733.061805555553</v>
      </c>
      <c r="CW90" s="64">
        <v>35</v>
      </c>
      <c r="CX90" s="64">
        <v>39</v>
      </c>
      <c r="DB90" s="99" t="s">
        <v>72</v>
      </c>
      <c r="DC90" s="100">
        <v>44766.713194444441</v>
      </c>
      <c r="DD90" s="101"/>
      <c r="DE90" s="101">
        <v>6.6000000000000003E-2</v>
      </c>
      <c r="DI90" s="99" t="s">
        <v>72</v>
      </c>
      <c r="DJ90" s="100">
        <v>44766.713888888888</v>
      </c>
      <c r="DK90" s="101"/>
      <c r="DL90" s="101">
        <v>0.3</v>
      </c>
      <c r="DP90" s="107" t="s">
        <v>70</v>
      </c>
      <c r="DQ90" s="108">
        <v>44736.634027777778</v>
      </c>
      <c r="DR90" s="109">
        <v>32</v>
      </c>
      <c r="DS90" s="109">
        <v>29.5</v>
      </c>
      <c r="DW90" s="107" t="s">
        <v>16</v>
      </c>
      <c r="DX90" s="108">
        <v>44759.722222222219</v>
      </c>
      <c r="DY90" s="109">
        <v>325</v>
      </c>
      <c r="DZ90" s="109">
        <v>231.5</v>
      </c>
      <c r="EE90" s="75"/>
      <c r="EF90" s="64">
        <v>42.39</v>
      </c>
      <c r="EG90" s="64">
        <v>0.01</v>
      </c>
      <c r="EH90" s="64">
        <v>0.64</v>
      </c>
      <c r="EI90" s="64">
        <v>8.36</v>
      </c>
      <c r="EJ90" s="64">
        <v>0.12</v>
      </c>
      <c r="EK90" s="64">
        <v>44.66</v>
      </c>
      <c r="EL90" s="64">
        <v>0.56000000000000005</v>
      </c>
      <c r="EM90" s="64">
        <v>3.0000000000000001E-3</v>
      </c>
      <c r="EN90" s="64">
        <v>2E-3</v>
      </c>
      <c r="EP90" s="64">
        <v>27.6</v>
      </c>
      <c r="EQ90" s="64">
        <v>2807</v>
      </c>
      <c r="ER90" s="64">
        <v>2460</v>
      </c>
      <c r="ES90" s="64">
        <v>6.7</v>
      </c>
      <c r="ET90" s="64">
        <v>41.8</v>
      </c>
      <c r="EU90" s="64">
        <v>0.8</v>
      </c>
      <c r="EV90" s="64">
        <v>3.3</v>
      </c>
      <c r="EW90" s="64">
        <v>1.54</v>
      </c>
      <c r="EX90" s="76">
        <v>5.92</v>
      </c>
    </row>
    <row r="91" spans="6:154" ht="16">
      <c r="F91" s="71" t="s">
        <v>1530</v>
      </c>
      <c r="G91" s="72">
        <v>44734.726388888892</v>
      </c>
      <c r="H91" s="64">
        <v>27.150200000000002</v>
      </c>
      <c r="I91" s="64">
        <v>40.409999999999997</v>
      </c>
      <c r="M91" s="71"/>
      <c r="N91" s="72"/>
      <c r="T91" s="99" t="s">
        <v>1529</v>
      </c>
      <c r="U91" s="100">
        <v>44734.724999999999</v>
      </c>
      <c r="V91" s="101" t="s">
        <v>1546</v>
      </c>
      <c r="W91" s="101">
        <v>0.19600000000000001</v>
      </c>
      <c r="AA91" s="88" t="s">
        <v>73</v>
      </c>
      <c r="AB91" s="89">
        <v>44766.716666666667</v>
      </c>
      <c r="AC91" s="84">
        <v>8.6674292250500429</v>
      </c>
      <c r="AD91" s="84">
        <v>8</v>
      </c>
      <c r="AH91" s="82" t="s">
        <v>1529</v>
      </c>
      <c r="AI91" s="83">
        <v>44734.724999999999</v>
      </c>
      <c r="AJ91" s="84">
        <v>0.15817472819771194</v>
      </c>
      <c r="AK91" s="84">
        <v>0.12</v>
      </c>
      <c r="AO91" s="82" t="s">
        <v>74</v>
      </c>
      <c r="AP91" s="83">
        <v>44733.064583333333</v>
      </c>
      <c r="AQ91" s="84">
        <v>21.382899999999999</v>
      </c>
      <c r="AR91" s="84">
        <v>35.21</v>
      </c>
      <c r="AV91" s="71" t="s">
        <v>1529</v>
      </c>
      <c r="AW91" s="72">
        <v>44734.724999999999</v>
      </c>
      <c r="AX91" s="64">
        <v>0.11557296767874634</v>
      </c>
      <c r="AY91" s="64">
        <v>0.17</v>
      </c>
      <c r="BC91" s="71" t="s">
        <v>1529</v>
      </c>
      <c r="BD91" s="72">
        <v>44734.724999999999</v>
      </c>
      <c r="BE91" s="64">
        <v>7.9000000000000008E-3</v>
      </c>
      <c r="BF91" s="64">
        <v>2E-3</v>
      </c>
      <c r="BJ91" s="99" t="s">
        <v>1528</v>
      </c>
      <c r="BK91" s="100">
        <v>44734.723611111112</v>
      </c>
      <c r="BL91" s="101"/>
      <c r="BM91" s="101">
        <v>1.2999999999999999E-3</v>
      </c>
      <c r="BQ91" s="99" t="s">
        <v>1528</v>
      </c>
      <c r="BR91" s="100">
        <v>44734.723611111112</v>
      </c>
      <c r="BS91" s="101"/>
      <c r="BT91" s="101">
        <v>10</v>
      </c>
      <c r="BV91" s="71"/>
      <c r="BW91" s="72"/>
      <c r="BX91" s="71"/>
      <c r="BY91" s="104" t="s">
        <v>28</v>
      </c>
      <c r="BZ91" s="105">
        <v>44759.730555555558</v>
      </c>
      <c r="CA91" s="106">
        <v>166</v>
      </c>
      <c r="CB91" s="106">
        <v>234</v>
      </c>
      <c r="CG91" s="82" t="s">
        <v>1537</v>
      </c>
      <c r="CH91" s="83">
        <v>44734.72152777778</v>
      </c>
      <c r="CI91" s="84">
        <v>2102</v>
      </c>
      <c r="CJ91" s="84">
        <v>2000</v>
      </c>
      <c r="CN91" s="82" t="s">
        <v>71</v>
      </c>
      <c r="CO91" s="83">
        <v>44733.041666666664</v>
      </c>
      <c r="CP91" s="84">
        <v>91</v>
      </c>
      <c r="CQ91" s="84">
        <v>6.7</v>
      </c>
      <c r="CU91" s="71" t="s">
        <v>73</v>
      </c>
      <c r="CV91" s="72">
        <v>44733.063194444447</v>
      </c>
      <c r="CW91" s="64">
        <v>34</v>
      </c>
      <c r="CX91" s="64">
        <v>39</v>
      </c>
      <c r="DB91" s="99" t="s">
        <v>72</v>
      </c>
      <c r="DC91" s="100">
        <v>44766.713888888888</v>
      </c>
      <c r="DD91" s="101"/>
      <c r="DE91" s="101">
        <v>6.6000000000000003E-2</v>
      </c>
      <c r="DI91" s="99" t="s">
        <v>1528</v>
      </c>
      <c r="DJ91" s="100">
        <v>44734.723611111112</v>
      </c>
      <c r="DK91" s="101"/>
      <c r="DL91" s="101">
        <v>0.3</v>
      </c>
      <c r="DP91" s="107" t="s">
        <v>70</v>
      </c>
      <c r="DQ91" s="108">
        <v>44733.052083333336</v>
      </c>
      <c r="DR91" s="109">
        <v>30</v>
      </c>
      <c r="DS91" s="109">
        <v>29.5</v>
      </c>
      <c r="DW91" s="107" t="s">
        <v>1513</v>
      </c>
      <c r="DX91" s="108">
        <v>44734.712500000001</v>
      </c>
      <c r="DY91" s="109">
        <v>322</v>
      </c>
      <c r="DZ91" s="109">
        <v>231.5</v>
      </c>
      <c r="EE91" s="75"/>
      <c r="EF91" s="64">
        <v>42.39</v>
      </c>
      <c r="EG91" s="64">
        <v>0.01</v>
      </c>
      <c r="EH91" s="64">
        <v>0.64</v>
      </c>
      <c r="EI91" s="64">
        <v>8.36</v>
      </c>
      <c r="EJ91" s="64">
        <v>0.12</v>
      </c>
      <c r="EK91" s="64">
        <v>44.66</v>
      </c>
      <c r="EL91" s="64">
        <v>0.56000000000000005</v>
      </c>
      <c r="EM91" s="64">
        <v>3.0000000000000001E-3</v>
      </c>
      <c r="EN91" s="64">
        <v>2E-3</v>
      </c>
      <c r="EP91" s="64">
        <v>27.6</v>
      </c>
      <c r="EQ91" s="64">
        <v>2807</v>
      </c>
      <c r="ER91" s="64">
        <v>2460</v>
      </c>
      <c r="ES91" s="64">
        <v>6.7</v>
      </c>
      <c r="ET91" s="64">
        <v>41.8</v>
      </c>
      <c r="EU91" s="64">
        <v>0.8</v>
      </c>
      <c r="EV91" s="64">
        <v>3.3</v>
      </c>
      <c r="EW91" s="64">
        <v>1.54</v>
      </c>
      <c r="EX91" s="76">
        <v>5.92</v>
      </c>
    </row>
    <row r="92" spans="6:154" ht="16">
      <c r="F92" s="71"/>
      <c r="G92" s="72"/>
      <c r="M92" s="71"/>
      <c r="N92" s="72"/>
      <c r="T92" s="99" t="s">
        <v>1530</v>
      </c>
      <c r="U92" s="100">
        <v>44734.726388888892</v>
      </c>
      <c r="V92" s="101" t="s">
        <v>1546</v>
      </c>
      <c r="W92" s="101">
        <v>0.19600000000000001</v>
      </c>
      <c r="AA92" s="82" t="s">
        <v>73</v>
      </c>
      <c r="AB92" s="83">
        <v>44766.718055555553</v>
      </c>
      <c r="AC92" s="84">
        <v>8.7011724335144418</v>
      </c>
      <c r="AD92" s="84">
        <v>8</v>
      </c>
      <c r="AH92" s="82" t="s">
        <v>1530</v>
      </c>
      <c r="AI92" s="83">
        <v>44734.726388888892</v>
      </c>
      <c r="AJ92" s="84">
        <v>0.14965266120910053</v>
      </c>
      <c r="AK92" s="84">
        <v>0.12</v>
      </c>
      <c r="AO92" s="82" t="s">
        <v>1537</v>
      </c>
      <c r="AP92" s="83">
        <v>44734.72152777778</v>
      </c>
      <c r="AQ92" s="84">
        <v>21.013400000000001</v>
      </c>
      <c r="AR92" s="84">
        <v>35.21</v>
      </c>
      <c r="AV92" s="71"/>
      <c r="AW92" s="72"/>
      <c r="BC92" s="71"/>
      <c r="BD92" s="72"/>
      <c r="BJ92" s="99" t="s">
        <v>1529</v>
      </c>
      <c r="BK92" s="100">
        <v>44734.724999999999</v>
      </c>
      <c r="BL92" s="101"/>
      <c r="BM92" s="101">
        <v>1.2999999999999999E-3</v>
      </c>
      <c r="BQ92" s="99" t="s">
        <v>1529</v>
      </c>
      <c r="BR92" s="100">
        <v>44734.724999999999</v>
      </c>
      <c r="BS92" s="101"/>
      <c r="BT92" s="101">
        <v>10</v>
      </c>
      <c r="BV92" s="71"/>
      <c r="BW92" s="72"/>
      <c r="BX92" s="71"/>
      <c r="BY92" s="104" t="s">
        <v>28</v>
      </c>
      <c r="BZ92" s="105">
        <v>44759.729166666664</v>
      </c>
      <c r="CA92" s="106">
        <v>260</v>
      </c>
      <c r="CB92" s="106">
        <v>234</v>
      </c>
      <c r="CG92" s="82" t="s">
        <v>1536</v>
      </c>
      <c r="CH92" s="83">
        <v>44734.720138888886</v>
      </c>
      <c r="CI92" s="84">
        <v>2072</v>
      </c>
      <c r="CJ92" s="84">
        <v>2000</v>
      </c>
      <c r="CN92" s="82" t="s">
        <v>71</v>
      </c>
      <c r="CO92" s="83">
        <v>44733.038888888892</v>
      </c>
      <c r="CP92" s="84">
        <v>90</v>
      </c>
      <c r="CQ92" s="84">
        <v>6.7</v>
      </c>
      <c r="CU92" s="85"/>
      <c r="CV92" s="85"/>
      <c r="DB92" s="99" t="s">
        <v>1528</v>
      </c>
      <c r="DC92" s="100">
        <v>44734.723611111112</v>
      </c>
      <c r="DD92" s="101"/>
      <c r="DE92" s="101">
        <v>6.6000000000000003E-2</v>
      </c>
      <c r="DI92" s="99" t="s">
        <v>1530</v>
      </c>
      <c r="DJ92" s="100">
        <v>44734.726388888892</v>
      </c>
      <c r="DK92" s="101"/>
      <c r="DL92" s="101">
        <v>0.3</v>
      </c>
      <c r="DP92" s="107" t="s">
        <v>70</v>
      </c>
      <c r="DQ92" s="108">
        <v>44733.059027777781</v>
      </c>
      <c r="DR92" s="109">
        <v>28.999999999999996</v>
      </c>
      <c r="DS92" s="109">
        <v>29.5</v>
      </c>
      <c r="DW92" s="107" t="s">
        <v>1515</v>
      </c>
      <c r="DX92" s="108">
        <v>44734.716666666667</v>
      </c>
      <c r="DY92" s="109">
        <v>320.99999999999994</v>
      </c>
      <c r="DZ92" s="109">
        <v>231.5</v>
      </c>
      <c r="EE92" s="75"/>
      <c r="EF92" s="64">
        <v>42.39</v>
      </c>
      <c r="EG92" s="64">
        <v>0.01</v>
      </c>
      <c r="EH92" s="64">
        <v>0.64</v>
      </c>
      <c r="EI92" s="64">
        <v>8.36</v>
      </c>
      <c r="EJ92" s="64">
        <v>0.12</v>
      </c>
      <c r="EK92" s="64">
        <v>44.66</v>
      </c>
      <c r="EL92" s="64">
        <v>0.56000000000000005</v>
      </c>
      <c r="EM92" s="64">
        <v>3.0000000000000001E-3</v>
      </c>
      <c r="EN92" s="64">
        <v>2E-3</v>
      </c>
      <c r="EP92" s="64">
        <v>27.6</v>
      </c>
      <c r="EQ92" s="64">
        <v>2807</v>
      </c>
      <c r="ER92" s="64">
        <v>2460</v>
      </c>
      <c r="ES92" s="64">
        <v>6.7</v>
      </c>
      <c r="ET92" s="64">
        <v>41.8</v>
      </c>
      <c r="EU92" s="64">
        <v>0.8</v>
      </c>
      <c r="EV92" s="64">
        <v>3.3</v>
      </c>
      <c r="EW92" s="64">
        <v>1.54</v>
      </c>
      <c r="EX92" s="76">
        <v>5.92</v>
      </c>
    </row>
    <row r="93" spans="6:154" ht="16">
      <c r="F93" s="71"/>
      <c r="G93" s="72"/>
      <c r="M93" s="71"/>
      <c r="N93" s="72"/>
      <c r="T93" s="99"/>
      <c r="U93" s="100"/>
      <c r="V93" s="101"/>
      <c r="W93" s="101"/>
      <c r="AA93" s="82"/>
      <c r="AB93" s="83"/>
      <c r="AC93" s="84"/>
      <c r="AD93" s="84"/>
      <c r="AH93" s="82"/>
      <c r="AI93" s="83"/>
      <c r="AJ93" s="84"/>
      <c r="AK93" s="84"/>
      <c r="AO93" s="82" t="s">
        <v>1535</v>
      </c>
      <c r="AP93" s="83">
        <v>44734.71875</v>
      </c>
      <c r="AQ93" s="84">
        <v>20.579899999999999</v>
      </c>
      <c r="AR93" s="84">
        <v>35.21</v>
      </c>
      <c r="AV93" s="71"/>
      <c r="AW93" s="72"/>
      <c r="BC93" s="71"/>
      <c r="BD93" s="72"/>
      <c r="BJ93" s="99" t="s">
        <v>1530</v>
      </c>
      <c r="BK93" s="100">
        <v>44734.726388888892</v>
      </c>
      <c r="BL93" s="101"/>
      <c r="BM93" s="101">
        <v>1.2999999999999999E-3</v>
      </c>
      <c r="BQ93" s="99" t="s">
        <v>1530</v>
      </c>
      <c r="BR93" s="100">
        <v>44734.726388888892</v>
      </c>
      <c r="BS93" s="101"/>
      <c r="BT93" s="101">
        <v>10</v>
      </c>
      <c r="BY93" s="104" t="s">
        <v>1516</v>
      </c>
      <c r="BZ93" s="105">
        <v>44734.692361111112</v>
      </c>
      <c r="CA93" s="106">
        <v>244.00000000000003</v>
      </c>
      <c r="CB93" s="106">
        <v>234</v>
      </c>
      <c r="CG93" s="82" t="s">
        <v>1535</v>
      </c>
      <c r="CH93" s="83">
        <v>44734.71875</v>
      </c>
      <c r="CI93" s="84">
        <v>2039.9999999999998</v>
      </c>
      <c r="CJ93" s="84">
        <v>2000</v>
      </c>
      <c r="CN93" s="88" t="s">
        <v>71</v>
      </c>
      <c r="CO93" s="89">
        <v>44766.706250000003</v>
      </c>
      <c r="CP93" s="84">
        <v>90</v>
      </c>
      <c r="CQ93" s="84">
        <v>6.7</v>
      </c>
      <c r="CU93" s="71"/>
      <c r="CV93" s="72"/>
      <c r="DB93" s="71"/>
      <c r="DC93" s="72"/>
      <c r="DF93" s="65"/>
      <c r="DI93" s="71"/>
      <c r="DJ93" s="74"/>
      <c r="DM93" s="65"/>
      <c r="DP93" s="107" t="s">
        <v>70</v>
      </c>
      <c r="DQ93" s="108">
        <v>44753.90625</v>
      </c>
      <c r="DR93" s="109">
        <v>28</v>
      </c>
      <c r="DS93" s="109">
        <v>29.5</v>
      </c>
      <c r="DW93" s="107" t="s">
        <v>1514</v>
      </c>
      <c r="DX93" s="108">
        <v>44734.715277777781</v>
      </c>
      <c r="DY93" s="109">
        <v>320</v>
      </c>
      <c r="DZ93" s="109">
        <v>231.5</v>
      </c>
      <c r="EE93" s="75" t="s">
        <v>72</v>
      </c>
      <c r="EF93" s="64">
        <v>40.409999999999997</v>
      </c>
      <c r="EG93" s="64">
        <v>3.7000000000000002E-3</v>
      </c>
      <c r="EH93" s="64">
        <v>0.19600000000000001</v>
      </c>
      <c r="EI93" s="64">
        <v>8.68</v>
      </c>
      <c r="EJ93" s="64">
        <v>0.12</v>
      </c>
      <c r="EK93" s="64">
        <v>49.55</v>
      </c>
      <c r="EL93" s="64">
        <v>0.17</v>
      </c>
      <c r="EM93" s="64">
        <v>2E-3</v>
      </c>
      <c r="EN93" s="64">
        <v>1.2999999999999999E-3</v>
      </c>
      <c r="EP93" s="64">
        <v>10</v>
      </c>
      <c r="EQ93" s="64">
        <v>4100</v>
      </c>
      <c r="ER93" s="64">
        <v>2298</v>
      </c>
      <c r="ES93" s="64">
        <v>5.7</v>
      </c>
      <c r="ET93" s="64">
        <v>43.8</v>
      </c>
      <c r="EU93" s="64">
        <v>6.6000000000000003E-2</v>
      </c>
      <c r="EV93" s="64">
        <v>0.3</v>
      </c>
      <c r="EW93" s="64">
        <v>3.6299999999999999E-2</v>
      </c>
      <c r="EX93" s="76">
        <v>0.153</v>
      </c>
    </row>
    <row r="94" spans="6:154" ht="16">
      <c r="F94" s="71"/>
      <c r="G94" s="72"/>
      <c r="M94" s="71"/>
      <c r="N94" s="72"/>
      <c r="T94" s="71"/>
      <c r="U94" s="72"/>
      <c r="AA94" s="71"/>
      <c r="AB94" s="72"/>
      <c r="AH94" s="71"/>
      <c r="AI94" s="72"/>
      <c r="AO94" s="71"/>
      <c r="AP94" s="72"/>
      <c r="AV94" s="71"/>
      <c r="AW94" s="72"/>
      <c r="BC94" s="71"/>
      <c r="BD94" s="72"/>
      <c r="BJ94" s="71"/>
      <c r="BK94" s="72"/>
      <c r="BQ94" s="71"/>
      <c r="BR94" s="72"/>
      <c r="BY94" s="71"/>
      <c r="BZ94" s="72"/>
      <c r="CG94" s="71"/>
      <c r="CH94" s="72"/>
      <c r="CK94" s="65"/>
      <c r="CL94" s="65"/>
      <c r="CN94" s="73"/>
      <c r="CO94" s="74"/>
      <c r="CU94" s="71"/>
      <c r="CV94" s="72"/>
      <c r="DB94" s="71"/>
      <c r="DC94" s="72"/>
      <c r="DF94" s="65"/>
      <c r="DI94" s="71"/>
      <c r="DJ94" s="74"/>
      <c r="DM94" s="65"/>
      <c r="DU94" s="65"/>
      <c r="DW94" s="107" t="s">
        <v>16</v>
      </c>
      <c r="DX94" s="108">
        <v>44759.719444444447</v>
      </c>
      <c r="DY94" s="109">
        <v>318</v>
      </c>
      <c r="DZ94" s="109">
        <v>231.5</v>
      </c>
      <c r="EA94" s="65"/>
      <c r="EB94" s="65"/>
      <c r="EC94" s="65"/>
      <c r="ED94" s="65"/>
      <c r="EE94" s="75"/>
      <c r="EF94" s="64">
        <v>40.409999999999997</v>
      </c>
      <c r="EG94" s="64">
        <v>3.7000000000000002E-3</v>
      </c>
      <c r="EH94" s="64">
        <v>0.19600000000000001</v>
      </c>
      <c r="EI94" s="64">
        <v>8.68</v>
      </c>
      <c r="EJ94" s="64">
        <v>0.12</v>
      </c>
      <c r="EK94" s="64">
        <v>49.55</v>
      </c>
      <c r="EL94" s="64">
        <v>0.17</v>
      </c>
      <c r="EM94" s="64">
        <v>2E-3</v>
      </c>
      <c r="EN94" s="64">
        <v>1.2999999999999999E-3</v>
      </c>
      <c r="EP94" s="64">
        <v>10</v>
      </c>
      <c r="EQ94" s="64">
        <v>4100</v>
      </c>
      <c r="ER94" s="64">
        <v>2298</v>
      </c>
      <c r="ES94" s="64">
        <v>5.7</v>
      </c>
      <c r="ET94" s="64">
        <v>43.8</v>
      </c>
      <c r="EU94" s="64">
        <v>6.6000000000000003E-2</v>
      </c>
      <c r="EV94" s="64">
        <v>0.3</v>
      </c>
      <c r="EW94" s="64">
        <v>3.6299999999999999E-2</v>
      </c>
      <c r="EX94" s="76">
        <v>0.153</v>
      </c>
    </row>
    <row r="95" spans="6:154" ht="16">
      <c r="F95" s="71"/>
      <c r="G95" s="72"/>
      <c r="M95" s="71"/>
      <c r="N95" s="72"/>
      <c r="T95" s="71"/>
      <c r="U95" s="72"/>
      <c r="AA95" s="71"/>
      <c r="AB95" s="72"/>
      <c r="AH95" s="71"/>
      <c r="AI95" s="72"/>
      <c r="AO95" s="71"/>
      <c r="AP95" s="72"/>
      <c r="AV95" s="71"/>
      <c r="AW95" s="72"/>
      <c r="BC95" s="71"/>
      <c r="BD95" s="72"/>
      <c r="BJ95" s="71"/>
      <c r="BK95" s="72"/>
      <c r="BQ95" s="71"/>
      <c r="BR95" s="72"/>
      <c r="BY95" s="71"/>
      <c r="BZ95" s="72"/>
      <c r="CG95" s="71"/>
      <c r="CH95" s="72"/>
      <c r="CK95" s="65"/>
      <c r="CL95" s="65"/>
      <c r="CN95" s="73"/>
      <c r="CO95" s="74"/>
      <c r="CU95" s="71"/>
      <c r="CV95" s="72"/>
      <c r="DB95" s="71"/>
      <c r="DC95" s="72"/>
      <c r="DF95" s="65"/>
      <c r="DI95" s="71"/>
      <c r="DJ95" s="74"/>
      <c r="DM95" s="65"/>
      <c r="DU95" s="65"/>
      <c r="DW95" s="71"/>
      <c r="DX95" s="72"/>
      <c r="EA95" s="65"/>
      <c r="EB95" s="65"/>
      <c r="EC95" s="65"/>
      <c r="ED95" s="65"/>
      <c r="EE95" s="75"/>
      <c r="EF95" s="64">
        <v>40.409999999999997</v>
      </c>
      <c r="EG95" s="64">
        <v>3.7000000000000002E-3</v>
      </c>
      <c r="EH95" s="64">
        <v>0.19600000000000001</v>
      </c>
      <c r="EI95" s="64">
        <v>8.68</v>
      </c>
      <c r="EJ95" s="64">
        <v>0.12</v>
      </c>
      <c r="EK95" s="64">
        <v>49.55</v>
      </c>
      <c r="EL95" s="64">
        <v>0.17</v>
      </c>
      <c r="EM95" s="64">
        <v>2E-3</v>
      </c>
      <c r="EN95" s="64">
        <v>1.2999999999999999E-3</v>
      </c>
      <c r="EP95" s="64">
        <v>10</v>
      </c>
      <c r="EQ95" s="64">
        <v>4100</v>
      </c>
      <c r="ER95" s="64">
        <v>2298</v>
      </c>
      <c r="ES95" s="64">
        <v>5.7</v>
      </c>
      <c r="ET95" s="64">
        <v>43.8</v>
      </c>
      <c r="EU95" s="64">
        <v>6.6000000000000003E-2</v>
      </c>
      <c r="EV95" s="64">
        <v>0.3</v>
      </c>
      <c r="EW95" s="64">
        <v>3.6299999999999999E-2</v>
      </c>
      <c r="EX95" s="76">
        <v>0.153</v>
      </c>
    </row>
    <row r="96" spans="6:154" ht="16">
      <c r="F96" s="90"/>
      <c r="G96" s="91"/>
      <c r="H96" s="65" t="s">
        <v>1542</v>
      </c>
      <c r="I96" s="65" t="s">
        <v>1543</v>
      </c>
      <c r="J96" s="65"/>
      <c r="M96" s="71"/>
      <c r="N96" s="72"/>
      <c r="O96" s="65" t="s">
        <v>1544</v>
      </c>
      <c r="P96" s="65" t="s">
        <v>1543</v>
      </c>
      <c r="Q96" s="65" t="s">
        <v>1545</v>
      </c>
      <c r="T96" s="71"/>
      <c r="U96" s="72"/>
      <c r="V96" s="65" t="s">
        <v>1544</v>
      </c>
      <c r="W96" s="65" t="s">
        <v>1543</v>
      </c>
      <c r="X96" s="65" t="s">
        <v>1545</v>
      </c>
      <c r="AA96" s="90"/>
      <c r="AB96" s="91"/>
      <c r="AC96" s="65" t="s">
        <v>1542</v>
      </c>
      <c r="AD96" s="65" t="s">
        <v>1543</v>
      </c>
      <c r="AH96" s="71"/>
      <c r="AI96" s="72"/>
      <c r="AJ96" s="65" t="s">
        <v>1544</v>
      </c>
      <c r="AK96" s="65" t="s">
        <v>1543</v>
      </c>
      <c r="AL96" s="65" t="s">
        <v>1545</v>
      </c>
      <c r="AO96" s="90"/>
      <c r="AP96" s="91"/>
      <c r="AQ96" s="65" t="s">
        <v>1542</v>
      </c>
      <c r="AR96" s="65" t="s">
        <v>1543</v>
      </c>
      <c r="AV96" s="90"/>
      <c r="AW96" s="91"/>
      <c r="AX96" s="65" t="s">
        <v>1542</v>
      </c>
      <c r="AY96" s="65" t="s">
        <v>1543</v>
      </c>
      <c r="AZ96" s="65"/>
      <c r="BC96" s="90"/>
      <c r="BD96" s="91"/>
      <c r="BE96" s="65" t="s">
        <v>1542</v>
      </c>
      <c r="BF96" s="65" t="s">
        <v>1543</v>
      </c>
      <c r="BG96" s="65"/>
      <c r="BJ96" s="90"/>
      <c r="BK96" s="91" t="s">
        <v>1544</v>
      </c>
      <c r="BL96" s="65" t="s">
        <v>1543</v>
      </c>
      <c r="BM96" s="65" t="s">
        <v>1545</v>
      </c>
      <c r="BN96" s="65"/>
      <c r="BQ96" s="90"/>
      <c r="BR96" s="91"/>
      <c r="BS96" s="65" t="s">
        <v>1542</v>
      </c>
      <c r="BT96" s="65" t="s">
        <v>1543</v>
      </c>
      <c r="BY96" s="90"/>
      <c r="BZ96" s="91"/>
      <c r="CA96" s="65" t="s">
        <v>1544</v>
      </c>
      <c r="CB96" s="65" t="s">
        <v>1543</v>
      </c>
      <c r="CC96" s="65" t="s">
        <v>1545</v>
      </c>
      <c r="CG96" s="90"/>
      <c r="CH96" s="91"/>
      <c r="CI96" s="65" t="s">
        <v>1542</v>
      </c>
      <c r="CJ96" s="65" t="s">
        <v>1543</v>
      </c>
      <c r="CL96" s="65"/>
      <c r="CN96" s="90"/>
      <c r="CO96" s="91"/>
      <c r="CP96" s="65" t="s">
        <v>1542</v>
      </c>
      <c r="CQ96" s="65" t="s">
        <v>1543</v>
      </c>
      <c r="CR96" s="65"/>
      <c r="CU96" s="71"/>
      <c r="CV96" s="72"/>
      <c r="CW96" s="65" t="s">
        <v>1544</v>
      </c>
      <c r="CX96" s="65" t="s">
        <v>1543</v>
      </c>
      <c r="CY96" s="65" t="s">
        <v>1545</v>
      </c>
      <c r="DB96" s="90"/>
      <c r="DC96" s="91"/>
      <c r="DD96" s="65" t="s">
        <v>1542</v>
      </c>
      <c r="DE96" s="65" t="s">
        <v>1543</v>
      </c>
      <c r="DI96" s="90"/>
      <c r="DJ96" s="65"/>
      <c r="DK96" s="65" t="s">
        <v>1542</v>
      </c>
      <c r="DL96" s="65" t="s">
        <v>1543</v>
      </c>
      <c r="DP96" s="90"/>
      <c r="DQ96" s="91"/>
      <c r="DR96" s="65" t="s">
        <v>1542</v>
      </c>
      <c r="DS96" s="65" t="s">
        <v>1543</v>
      </c>
      <c r="DT96" s="65"/>
      <c r="DW96" s="90"/>
      <c r="DX96" s="91"/>
      <c r="DY96" s="65" t="s">
        <v>1542</v>
      </c>
      <c r="DZ96" s="65" t="s">
        <v>1543</v>
      </c>
      <c r="EA96" s="65"/>
      <c r="EB96" s="65"/>
      <c r="EC96" s="65"/>
      <c r="EE96" s="75"/>
      <c r="EF96" s="64">
        <v>40.409999999999997</v>
      </c>
      <c r="EG96" s="64">
        <v>3.7000000000000002E-3</v>
      </c>
      <c r="EH96" s="64">
        <v>0.19600000000000001</v>
      </c>
      <c r="EI96" s="64">
        <v>8.68</v>
      </c>
      <c r="EJ96" s="64">
        <v>0.12</v>
      </c>
      <c r="EK96" s="64">
        <v>49.55</v>
      </c>
      <c r="EL96" s="64">
        <v>0.17</v>
      </c>
      <c r="EM96" s="64">
        <v>2E-3</v>
      </c>
      <c r="EN96" s="64">
        <v>1.2999999999999999E-3</v>
      </c>
      <c r="EP96" s="64">
        <v>10</v>
      </c>
      <c r="EQ96" s="64">
        <v>4100</v>
      </c>
      <c r="ER96" s="64">
        <v>2298</v>
      </c>
      <c r="ES96" s="64">
        <v>5.7</v>
      </c>
      <c r="ET96" s="64">
        <v>43.8</v>
      </c>
      <c r="EU96" s="64">
        <v>6.6000000000000003E-2</v>
      </c>
      <c r="EV96" s="64">
        <v>0.3</v>
      </c>
      <c r="EW96" s="64">
        <v>3.6299999999999999E-2</v>
      </c>
      <c r="EX96" s="76">
        <v>0.153</v>
      </c>
    </row>
    <row r="97" spans="1:154" ht="16">
      <c r="F97" s="90"/>
      <c r="G97" s="91"/>
      <c r="H97" s="65" cm="1">
        <f t="array" ref="H97:I101">LINEST(I2:I91,H2:H91,TRUE,TRUE)</f>
        <v>1.1881503079083295</v>
      </c>
      <c r="I97" s="65">
        <v>5.4995876168714375</v>
      </c>
      <c r="J97" s="65"/>
      <c r="M97" s="71"/>
      <c r="N97" s="72"/>
      <c r="O97" s="65" cm="1">
        <f t="array" ref="O97:Q101">LINEST(P2:P84,O2:O84^{1,2},TRUE,TRUE)</f>
        <v>-4.6782096409447936E-2</v>
      </c>
      <c r="P97" s="65">
        <v>1.177426695193412</v>
      </c>
      <c r="Q97" s="65">
        <v>-1.7086269470956705E-3</v>
      </c>
      <c r="T97" s="71"/>
      <c r="U97" s="72"/>
      <c r="V97" s="65" cm="1">
        <f t="array" ref="V97:X101">LINEST(W2:W70,V2:V70^{1,2}, TRUE, TRUE)</f>
        <v>5.3402893209645091E-3</v>
      </c>
      <c r="W97" s="65">
        <v>1.2763911662576026</v>
      </c>
      <c r="X97" s="65">
        <v>2.0374499491449911</v>
      </c>
      <c r="AA97" s="90"/>
      <c r="AB97" s="91"/>
      <c r="AC97" s="65" cm="1">
        <f t="array" ref="AC97:AD101">LINEST(AD2:AD61,AC2:AC61,TRUE,TRUE)</f>
        <v>1.0066050736405348</v>
      </c>
      <c r="AD97" s="65">
        <v>0.69729328301680837</v>
      </c>
      <c r="AH97" s="71"/>
      <c r="AI97" s="72"/>
      <c r="AJ97" s="64" cm="1">
        <f t="array" ref="AJ97:AL101">LINEST(AK2:AK61,AJ2:AJ61^{1,2},TRUE,TRUE)</f>
        <v>-3.3017152215808729</v>
      </c>
      <c r="AK97" s="64">
        <v>1.9071763736870733</v>
      </c>
      <c r="AL97" s="64">
        <v>-6.0244936919878964E-2</v>
      </c>
      <c r="AO97" s="90"/>
      <c r="AP97" s="91"/>
      <c r="AQ97" s="65" cm="1">
        <f t="array" ref="AQ97:AR101">LINEST(AR2:AR60,AQ2:AQ60,TRUE,TRUE)</f>
        <v>1.9333558009138763</v>
      </c>
      <c r="AR97" s="65">
        <v>1.3787616179845239</v>
      </c>
      <c r="AV97" s="90"/>
      <c r="AW97" s="91"/>
      <c r="AX97" s="65" cm="1">
        <f t="array" ref="AX97:AY101">LINEST(AY2:AY91,AX2:AX91,TRUE,TRUE)</f>
        <v>1.0881270548375184</v>
      </c>
      <c r="AY97" s="65">
        <v>-5.9336833814516154E-4</v>
      </c>
      <c r="AZ97" s="65"/>
      <c r="BC97" s="90"/>
      <c r="BD97" s="91"/>
      <c r="BE97" s="65" cm="1">
        <f t="array" ref="BE97:BF101">LINEST(BF2:BF91,BE2:BE91,TRUE,TRUE)</f>
        <v>1.2529455716674931</v>
      </c>
      <c r="BF97" s="65">
        <v>-2.0622034851904836E-3</v>
      </c>
      <c r="BG97" s="65"/>
      <c r="BJ97" s="71"/>
      <c r="BK97" s="65" cm="1">
        <f t="array" ref="BK97:BM101">LINEST(BM2:BM48,BL2:BL48^{1,2}, TRUE, TRUE)</f>
        <v>-0.67290808418609649</v>
      </c>
      <c r="BL97" s="65">
        <v>1.7427439312038386</v>
      </c>
      <c r="BM97" s="65">
        <v>-2.0046011626348822E-2</v>
      </c>
      <c r="BN97" s="65"/>
      <c r="BQ97" s="71"/>
      <c r="BR97" s="91"/>
      <c r="BS97" s="65" cm="1">
        <f t="array" ref="BS97:BT101">LINEST(BT2:BT36,BS2:BS36,TRUE,TRUE)</f>
        <v>0.85746744994872337</v>
      </c>
      <c r="BT97" s="65">
        <v>154.89670508761736</v>
      </c>
      <c r="BY97" s="71"/>
      <c r="BZ97" s="72"/>
      <c r="CA97" s="65" cm="1">
        <f t="array" ref="CA97:CC101">LINEST(CB2:CB29,CA2:CA29^{1,2},TRUE,TRUE)</f>
        <v>-1.3531021494204885E-3</v>
      </c>
      <c r="CB97" s="65">
        <v>1.4967444635845815</v>
      </c>
      <c r="CC97" s="65">
        <v>48.099552442086946</v>
      </c>
      <c r="CG97" s="90"/>
      <c r="CH97" s="91"/>
      <c r="CI97" s="65" cm="1">
        <f t="array" ref="CI97:CJ101">LINEST(CJ2:CJ61,CI2:CI61,TRUE,TRUE)</f>
        <v>0.98852813563803166</v>
      </c>
      <c r="CJ97" s="65">
        <v>-3.5771583783364491</v>
      </c>
      <c r="CN97" s="90"/>
      <c r="CO97" s="91"/>
      <c r="CP97" s="65" cm="1">
        <f t="array" ref="CP97:CQ101">LINEST(CQ2:CQ61,CP2:CP61,TRUE,TRUE)</f>
        <v>1.0279612684028645</v>
      </c>
      <c r="CQ97" s="65">
        <v>-1.9391286485202812</v>
      </c>
      <c r="CR97" s="65"/>
      <c r="CU97" s="71"/>
      <c r="CV97" s="72"/>
      <c r="CW97" s="65" cm="1">
        <f t="array" ref="CW97:CY101">LINEST(CX2:CX91,CW2:CW91^{1,2},TRUE,TRUE)</f>
        <v>-2.9658572612355936E-3</v>
      </c>
      <c r="CX97" s="65">
        <v>1.7321309391906239</v>
      </c>
      <c r="CY97" s="65">
        <v>-24.590526324479452</v>
      </c>
      <c r="DB97" s="90"/>
      <c r="DC97" s="91"/>
      <c r="DD97" s="65" cm="1">
        <f t="array" ref="DD97:DE101">LINEST(DE2:DE61,DD2:DD61,TRUE,TRUE)</f>
        <v>1.1300765630503227</v>
      </c>
      <c r="DE97" s="65">
        <v>-0.35921498436862009</v>
      </c>
      <c r="DI97" s="90"/>
      <c r="DJ97" s="65"/>
      <c r="DK97" s="65" cm="1">
        <f t="array" ref="DK97:DL101">LINEST(DL2:DL76,DK2:DK76,TRUE,TRUE)</f>
        <v>0.99317761108039082</v>
      </c>
      <c r="DL97" s="65">
        <v>-1.8186892745849264</v>
      </c>
      <c r="DP97" s="71"/>
      <c r="DQ97" s="72"/>
      <c r="DR97" s="65" cm="1">
        <f t="array" ref="DR97:DT101">LINEST(DS2:DS51,DR2:DR51^{1,2},TRUE,TRUE)</f>
        <v>-1.4492233106873346E-4</v>
      </c>
      <c r="DS97" s="64">
        <v>1.0686696862317684</v>
      </c>
      <c r="DT97" s="64">
        <v>-8.4024272827375054E-2</v>
      </c>
      <c r="DW97" s="71"/>
      <c r="DX97" s="72"/>
      <c r="DY97" s="65" cm="1">
        <f t="array" ref="DY97:EA101">LINEST(DZ2:DZ52,DY2:DY52^{1,2},TRUE, TRUE)</f>
        <v>-1.5473532529453943E-4</v>
      </c>
      <c r="DZ97" s="65">
        <v>0.87721597002485352</v>
      </c>
      <c r="EA97" s="65">
        <v>8.6140637028016123</v>
      </c>
      <c r="EE97" s="75"/>
      <c r="EF97" s="64">
        <v>40.409999999999997</v>
      </c>
      <c r="EG97" s="64">
        <v>3.7000000000000002E-3</v>
      </c>
      <c r="EH97" s="64">
        <v>0.19600000000000001</v>
      </c>
      <c r="EI97" s="64">
        <v>8.68</v>
      </c>
      <c r="EJ97" s="64">
        <v>0.12</v>
      </c>
      <c r="EK97" s="64">
        <v>49.55</v>
      </c>
      <c r="EL97" s="64">
        <v>0.17</v>
      </c>
      <c r="EM97" s="64">
        <v>2E-3</v>
      </c>
      <c r="EN97" s="64">
        <v>1.2999999999999999E-3</v>
      </c>
      <c r="EP97" s="64">
        <v>10</v>
      </c>
      <c r="EQ97" s="64">
        <v>4100</v>
      </c>
      <c r="ER97" s="64">
        <v>2298</v>
      </c>
      <c r="ES97" s="64">
        <v>5.7</v>
      </c>
      <c r="ET97" s="64">
        <v>43.8</v>
      </c>
      <c r="EU97" s="64">
        <v>6.6000000000000003E-2</v>
      </c>
      <c r="EV97" s="64">
        <v>0.3</v>
      </c>
      <c r="EW97" s="64">
        <v>3.6299999999999999E-2</v>
      </c>
      <c r="EX97" s="76">
        <v>0.153</v>
      </c>
    </row>
    <row r="98" spans="1:154" ht="16">
      <c r="F98" s="71"/>
      <c r="H98" s="64">
        <v>2.927232816137609E-2</v>
      </c>
      <c r="I98" s="64">
        <v>0.99674046678147343</v>
      </c>
      <c r="M98" s="90"/>
      <c r="N98" s="91"/>
      <c r="O98" s="64">
        <v>5.5809671581915962E-3</v>
      </c>
      <c r="P98" s="64">
        <v>2.2001336157960263E-2</v>
      </c>
      <c r="Q98" s="64">
        <v>1.398512666980019E-2</v>
      </c>
      <c r="T98" s="90"/>
      <c r="U98" s="91"/>
      <c r="V98" s="64">
        <v>1.0461666583560021E-2</v>
      </c>
      <c r="W98" s="64">
        <v>0.14894312635034881</v>
      </c>
      <c r="X98" s="64">
        <v>0.48628221687761547</v>
      </c>
      <c r="AA98" s="71"/>
      <c r="AB98" s="72"/>
      <c r="AC98" s="64">
        <v>1.7608666627563267E-2</v>
      </c>
      <c r="AD98" s="64">
        <v>0.20244288716124179</v>
      </c>
      <c r="AH98" s="90"/>
      <c r="AI98" s="91"/>
      <c r="AJ98" s="65">
        <v>0.5232382957611148</v>
      </c>
      <c r="AK98" s="65">
        <v>0.16928107463494421</v>
      </c>
      <c r="AL98" s="64">
        <v>1.3219594756847041E-2</v>
      </c>
      <c r="AO98" s="71"/>
      <c r="AP98" s="72"/>
      <c r="AQ98" s="64">
        <v>7.668853610140787E-2</v>
      </c>
      <c r="AR98" s="64">
        <v>0.30818010866842055</v>
      </c>
      <c r="AV98" s="71"/>
      <c r="AW98" s="72"/>
      <c r="AX98" s="64">
        <v>3.1841031444769831E-3</v>
      </c>
      <c r="AY98" s="64">
        <v>2.7196908887426364E-2</v>
      </c>
      <c r="BC98" s="71"/>
      <c r="BD98" s="72"/>
      <c r="BE98" s="64">
        <v>3.7708442349076395E-3</v>
      </c>
      <c r="BF98" s="64">
        <v>3.0959230550447908E-3</v>
      </c>
      <c r="BJ98" s="71"/>
      <c r="BK98" s="93">
        <v>6.4714228005753827E-2</v>
      </c>
      <c r="BL98" s="94">
        <v>6.3621662994717582E-2</v>
      </c>
      <c r="BM98" s="94">
        <v>9.5788470509108499E-3</v>
      </c>
      <c r="BQ98" s="71"/>
      <c r="BR98" s="72"/>
      <c r="BS98" s="64">
        <v>9.0944297688704018E-2</v>
      </c>
      <c r="BT98" s="64">
        <v>30.749625976179139</v>
      </c>
      <c r="BY98" s="71"/>
      <c r="BZ98" s="72"/>
      <c r="CA98" s="64">
        <v>2.2142496959775786E-4</v>
      </c>
      <c r="CB98" s="64">
        <v>0.14099679451950345</v>
      </c>
      <c r="CC98" s="64">
        <v>20.244172682840375</v>
      </c>
      <c r="CG98" s="71"/>
      <c r="CH98" s="72"/>
      <c r="CI98" s="64">
        <v>1.0427603814368405E-2</v>
      </c>
      <c r="CJ98" s="64">
        <v>1.6981004100765547</v>
      </c>
      <c r="CN98" s="71"/>
      <c r="CO98" s="72"/>
      <c r="CP98" s="64">
        <v>1.9922360509675753E-2</v>
      </c>
      <c r="CQ98" s="64">
        <v>1.9607304090855708</v>
      </c>
      <c r="CU98" s="90"/>
      <c r="CV98" s="91"/>
      <c r="CW98" s="64">
        <v>3.1822665322582642E-4</v>
      </c>
      <c r="CX98" s="64">
        <v>6.8041325352699522E-2</v>
      </c>
      <c r="CY98" s="64">
        <v>3.1376818216726079</v>
      </c>
      <c r="DB98" s="71"/>
      <c r="DC98" s="72"/>
      <c r="DD98" s="64">
        <v>1.3585772493237464E-2</v>
      </c>
      <c r="DE98" s="64">
        <v>0.3696603564910757</v>
      </c>
      <c r="DI98" s="71"/>
      <c r="DK98" s="93">
        <v>5.4843499190790823E-3</v>
      </c>
      <c r="DL98" s="64">
        <v>2.9046637340438046</v>
      </c>
      <c r="DP98" s="71"/>
      <c r="DQ98" s="72"/>
      <c r="DR98" s="64">
        <v>2.1179922814962907E-3</v>
      </c>
      <c r="DS98" s="64">
        <v>9.5224289102786464E-2</v>
      </c>
      <c r="DT98" s="64">
        <v>0.83507294519516029</v>
      </c>
      <c r="DW98" s="71"/>
      <c r="DX98" s="72"/>
      <c r="DY98" s="64">
        <v>1.2006019325763895E-4</v>
      </c>
      <c r="DZ98" s="64">
        <v>4.3844553204658354E-2</v>
      </c>
      <c r="EA98" s="64">
        <v>2.8828629583105703</v>
      </c>
      <c r="EE98" s="75"/>
      <c r="EF98" s="64">
        <v>40.409999999999997</v>
      </c>
      <c r="EG98" s="64">
        <v>3.7000000000000002E-3</v>
      </c>
      <c r="EH98" s="64">
        <v>0.19600000000000001</v>
      </c>
      <c r="EI98" s="64">
        <v>8.68</v>
      </c>
      <c r="EJ98" s="64">
        <v>0.12</v>
      </c>
      <c r="EK98" s="64">
        <v>49.55</v>
      </c>
      <c r="EL98" s="64">
        <v>0.17</v>
      </c>
      <c r="EM98" s="64">
        <v>2E-3</v>
      </c>
      <c r="EN98" s="64">
        <v>1.2999999999999999E-3</v>
      </c>
      <c r="EP98" s="64">
        <v>10</v>
      </c>
      <c r="EQ98" s="64">
        <v>4100</v>
      </c>
      <c r="ER98" s="64">
        <v>2298</v>
      </c>
      <c r="ES98" s="64">
        <v>5.7</v>
      </c>
      <c r="ET98" s="64">
        <v>43.8</v>
      </c>
      <c r="EU98" s="64">
        <v>6.6000000000000003E-2</v>
      </c>
      <c r="EV98" s="64">
        <v>0.3</v>
      </c>
      <c r="EW98" s="64">
        <v>3.6299999999999999E-2</v>
      </c>
      <c r="EX98" s="76">
        <v>0.153</v>
      </c>
    </row>
    <row r="99" spans="1:154" ht="18">
      <c r="F99" s="71"/>
      <c r="G99" s="124" t="s">
        <v>4707</v>
      </c>
      <c r="H99" s="64">
        <v>0.94929446365828796</v>
      </c>
      <c r="I99" s="64">
        <v>1.6308705246598714</v>
      </c>
      <c r="M99" s="90"/>
      <c r="N99" s="124" t="s">
        <v>4707</v>
      </c>
      <c r="O99" s="64">
        <v>0.9967079865657702</v>
      </c>
      <c r="P99" s="64">
        <v>7.2370519359263696E-2</v>
      </c>
      <c r="Q99" s="64" t="e">
        <v>#N/A</v>
      </c>
      <c r="T99" s="90"/>
      <c r="U99" s="124" t="s">
        <v>4707</v>
      </c>
      <c r="V99" s="64">
        <v>0.94439502300410549</v>
      </c>
      <c r="W99" s="64">
        <v>1.287697688801922</v>
      </c>
      <c r="X99" s="64" t="e">
        <v>#N/A</v>
      </c>
      <c r="AA99" s="71"/>
      <c r="AB99" s="124" t="s">
        <v>4707</v>
      </c>
      <c r="AC99" s="64">
        <v>0.98256097433515766</v>
      </c>
      <c r="AD99" s="64">
        <v>0.44913551593854184</v>
      </c>
      <c r="AH99" s="90"/>
      <c r="AI99" s="124" t="s">
        <v>4707</v>
      </c>
      <c r="AJ99" s="65">
        <v>0.96921144249422309</v>
      </c>
      <c r="AK99" s="65">
        <v>5.6248796357582396E-3</v>
      </c>
      <c r="AL99" s="64" t="e">
        <v>#N/A</v>
      </c>
      <c r="AO99" s="71"/>
      <c r="AP99" s="124" t="s">
        <v>4707</v>
      </c>
      <c r="AQ99" s="64">
        <v>0.91769772599785693</v>
      </c>
      <c r="AR99" s="64">
        <v>1.2252707877943549</v>
      </c>
      <c r="AV99" s="71"/>
      <c r="AW99" s="124" t="s">
        <v>4707</v>
      </c>
      <c r="AX99" s="64">
        <v>0.99924704229512351</v>
      </c>
      <c r="AY99" s="64">
        <v>0.15264930958491757</v>
      </c>
      <c r="BC99" s="71"/>
      <c r="BD99" s="72" t="s">
        <v>4707</v>
      </c>
      <c r="BE99" s="64">
        <v>0.99920356667690091</v>
      </c>
      <c r="BF99" s="64">
        <v>2.4370740806105573E-2</v>
      </c>
      <c r="BJ99" s="124" t="s">
        <v>4707</v>
      </c>
      <c r="BK99" s="114">
        <v>0.99105220062398081</v>
      </c>
      <c r="BL99" s="94">
        <v>3.1373131604160005E-2</v>
      </c>
      <c r="BM99" s="94" t="e">
        <v>#N/A</v>
      </c>
      <c r="BQ99" s="71"/>
      <c r="BR99" s="124" t="s">
        <v>4707</v>
      </c>
      <c r="BS99" s="64">
        <v>0.72927838017104774</v>
      </c>
      <c r="BT99" s="64">
        <v>65.113649336081124</v>
      </c>
      <c r="BY99" s="71"/>
      <c r="BZ99" s="124" t="s">
        <v>4707</v>
      </c>
      <c r="CA99" s="64">
        <v>0.94720508205215459</v>
      </c>
      <c r="CB99" s="64">
        <v>25.07491971297403</v>
      </c>
      <c r="CC99" s="64" t="e">
        <v>#N/A</v>
      </c>
      <c r="CG99" s="71"/>
      <c r="CH99" s="124" t="s">
        <v>4707</v>
      </c>
      <c r="CI99" s="64">
        <v>0.99358753360238927</v>
      </c>
      <c r="CJ99" s="64">
        <v>8.7368245508928357</v>
      </c>
      <c r="CN99" s="71"/>
      <c r="CO99" s="124" t="s">
        <v>4707</v>
      </c>
      <c r="CP99" s="64">
        <v>0.97867953911625072</v>
      </c>
      <c r="CQ99" s="64">
        <v>7.3339992660968667</v>
      </c>
      <c r="CU99" s="90"/>
      <c r="CV99" s="124" t="s">
        <v>4707</v>
      </c>
      <c r="CW99" s="64">
        <v>0.98208430608133457</v>
      </c>
      <c r="CX99" s="64">
        <v>5.2876734925110602</v>
      </c>
      <c r="CY99" s="64" t="e">
        <v>#N/A</v>
      </c>
      <c r="DB99" s="71"/>
      <c r="DC99" s="72"/>
      <c r="DD99" s="64">
        <v>0.99168704228645899</v>
      </c>
      <c r="DE99" s="64">
        <v>2.058169802147185</v>
      </c>
      <c r="DI99" s="71"/>
      <c r="DJ99" s="124" t="s">
        <v>4707</v>
      </c>
      <c r="DK99" s="125">
        <v>0.99777897381332092</v>
      </c>
      <c r="DL99" s="64">
        <v>18.03696111983875</v>
      </c>
      <c r="DP99" s="71"/>
      <c r="DQ99" s="124" t="s">
        <v>4707</v>
      </c>
      <c r="DR99" s="64">
        <v>0.98071187478069444</v>
      </c>
      <c r="DS99" s="64">
        <v>1.8681876321438924</v>
      </c>
      <c r="DT99" s="64" t="e">
        <v>#N/A</v>
      </c>
      <c r="DW99" s="71"/>
      <c r="DX99" s="124" t="s">
        <v>4707</v>
      </c>
      <c r="DY99" s="64">
        <v>0.99046417159073774</v>
      </c>
      <c r="DZ99" s="64">
        <v>9.1306289359833759</v>
      </c>
      <c r="EA99" s="64" t="e">
        <v>#N/A</v>
      </c>
      <c r="EE99" s="75"/>
      <c r="EF99" s="64">
        <v>40.409999999999997</v>
      </c>
      <c r="EG99" s="64">
        <v>3.7000000000000002E-3</v>
      </c>
      <c r="EH99" s="64">
        <v>0.19600000000000001</v>
      </c>
      <c r="EI99" s="64">
        <v>8.68</v>
      </c>
      <c r="EJ99" s="64">
        <v>0.12</v>
      </c>
      <c r="EK99" s="64">
        <v>49.55</v>
      </c>
      <c r="EL99" s="64">
        <v>0.17</v>
      </c>
      <c r="EM99" s="64">
        <v>2E-3</v>
      </c>
      <c r="EN99" s="64">
        <v>1.2999999999999999E-3</v>
      </c>
      <c r="EP99" s="64">
        <v>10</v>
      </c>
      <c r="EQ99" s="64">
        <v>4100</v>
      </c>
      <c r="ER99" s="64">
        <v>2298</v>
      </c>
      <c r="ES99" s="64">
        <v>5.7</v>
      </c>
      <c r="ET99" s="64">
        <v>43.8</v>
      </c>
      <c r="EU99" s="64">
        <v>6.6000000000000003E-2</v>
      </c>
      <c r="EV99" s="64">
        <v>0.3</v>
      </c>
      <c r="EW99" s="64">
        <v>3.6299999999999999E-2</v>
      </c>
      <c r="EX99" s="76">
        <v>0.153</v>
      </c>
    </row>
    <row r="100" spans="1:154" ht="16">
      <c r="F100" s="71"/>
      <c r="G100" s="72"/>
      <c r="H100" s="64">
        <v>1647.5106828365838</v>
      </c>
      <c r="I100" s="64">
        <v>88</v>
      </c>
      <c r="M100" s="71"/>
      <c r="N100" s="72"/>
      <c r="O100" s="64">
        <v>12110.618701639258</v>
      </c>
      <c r="P100" s="64">
        <v>80</v>
      </c>
      <c r="Q100" s="64" t="e">
        <v>#N/A</v>
      </c>
      <c r="T100" s="71"/>
      <c r="U100" s="72"/>
      <c r="V100" s="64">
        <v>560.47205561179442</v>
      </c>
      <c r="W100" s="64">
        <v>66</v>
      </c>
      <c r="X100" s="64" t="e">
        <v>#N/A</v>
      </c>
      <c r="AA100" s="71"/>
      <c r="AB100" s="72"/>
      <c r="AC100" s="64">
        <v>3267.8738827897896</v>
      </c>
      <c r="AD100" s="64">
        <v>58</v>
      </c>
      <c r="AH100" s="71"/>
      <c r="AI100" s="72"/>
      <c r="AJ100" s="64">
        <v>897.16857004107908</v>
      </c>
      <c r="AK100" s="64">
        <v>57</v>
      </c>
      <c r="AL100" s="64" t="e">
        <v>#N/A</v>
      </c>
      <c r="AO100" s="71"/>
      <c r="AP100" s="72"/>
      <c r="AQ100" s="64">
        <v>635.56895621760998</v>
      </c>
      <c r="AR100" s="64">
        <v>57</v>
      </c>
      <c r="AV100" s="71"/>
      <c r="AW100" s="72"/>
      <c r="AX100" s="64">
        <v>116784.43444098276</v>
      </c>
      <c r="AY100" s="64">
        <v>88</v>
      </c>
      <c r="BC100" s="71"/>
      <c r="BD100" s="72"/>
      <c r="BE100" s="64">
        <v>110404.61431901618</v>
      </c>
      <c r="BF100" s="64">
        <v>88</v>
      </c>
      <c r="BJ100" s="71"/>
      <c r="BK100" s="93">
        <v>2436.7051045156122</v>
      </c>
      <c r="BL100" s="94">
        <v>44</v>
      </c>
      <c r="BM100" s="94" t="e">
        <v>#N/A</v>
      </c>
      <c r="BQ100" s="71"/>
      <c r="BR100" s="72"/>
      <c r="BS100" s="64">
        <v>88.89643376413791</v>
      </c>
      <c r="BT100" s="64">
        <v>33</v>
      </c>
      <c r="BV100" s="65"/>
      <c r="BW100" s="65"/>
      <c r="BX100" s="65"/>
      <c r="BY100" s="71"/>
      <c r="BZ100" s="72"/>
      <c r="CA100" s="64">
        <v>224.26521312805878</v>
      </c>
      <c r="CB100" s="64">
        <v>25</v>
      </c>
      <c r="CC100" s="64" t="e">
        <v>#N/A</v>
      </c>
      <c r="CG100" s="71"/>
      <c r="CH100" s="72"/>
      <c r="CI100" s="64">
        <v>8986.8817044267416</v>
      </c>
      <c r="CJ100" s="64">
        <v>58</v>
      </c>
      <c r="CN100" s="71"/>
      <c r="CO100" s="72"/>
      <c r="CP100" s="64">
        <v>2662.3914735355656</v>
      </c>
      <c r="CQ100" s="64">
        <v>58</v>
      </c>
      <c r="CU100" s="71"/>
      <c r="CV100" s="72"/>
      <c r="CW100" s="64">
        <v>2384.5388020404484</v>
      </c>
      <c r="CX100" s="64">
        <v>87</v>
      </c>
      <c r="CY100" s="64" t="e">
        <v>#N/A</v>
      </c>
      <c r="DB100" s="71"/>
      <c r="DC100" s="72"/>
      <c r="DD100" s="64">
        <v>6919.0594292237802</v>
      </c>
      <c r="DE100" s="64">
        <v>58</v>
      </c>
      <c r="DI100" s="71"/>
      <c r="DK100" s="93">
        <v>32794.689916413125</v>
      </c>
      <c r="DL100" s="64">
        <v>73</v>
      </c>
      <c r="DP100" s="71"/>
      <c r="DQ100" s="72"/>
      <c r="DR100" s="64">
        <v>1194.8662088878821</v>
      </c>
      <c r="DS100" s="64">
        <v>47</v>
      </c>
      <c r="DT100" s="64" t="e">
        <v>#N/A</v>
      </c>
      <c r="DW100" s="71"/>
      <c r="DX100" s="72"/>
      <c r="DY100" s="64">
        <v>2492.823811205375</v>
      </c>
      <c r="DZ100" s="64">
        <v>48</v>
      </c>
      <c r="EA100" s="64" t="e">
        <v>#N/A</v>
      </c>
      <c r="EE100" s="75"/>
      <c r="EF100" s="64">
        <v>40.409999999999997</v>
      </c>
      <c r="EG100" s="64">
        <v>3.7000000000000002E-3</v>
      </c>
      <c r="EH100" s="64">
        <v>0.19600000000000001</v>
      </c>
      <c r="EI100" s="64">
        <v>8.68</v>
      </c>
      <c r="EJ100" s="64">
        <v>0.12</v>
      </c>
      <c r="EK100" s="64">
        <v>49.55</v>
      </c>
      <c r="EL100" s="64">
        <v>0.17</v>
      </c>
      <c r="EM100" s="64">
        <v>2E-3</v>
      </c>
      <c r="EN100" s="64">
        <v>1.2999999999999999E-3</v>
      </c>
      <c r="EP100" s="64">
        <v>10</v>
      </c>
      <c r="EQ100" s="64">
        <v>4100</v>
      </c>
      <c r="ER100" s="64">
        <v>2298</v>
      </c>
      <c r="ES100" s="64">
        <v>5.7</v>
      </c>
      <c r="ET100" s="64">
        <v>43.8</v>
      </c>
      <c r="EU100" s="64">
        <v>6.6000000000000003E-2</v>
      </c>
      <c r="EV100" s="64">
        <v>0.3</v>
      </c>
      <c r="EW100" s="64">
        <v>3.6299999999999999E-2</v>
      </c>
      <c r="EX100" s="76">
        <v>0.153</v>
      </c>
    </row>
    <row r="101" spans="1:154" ht="16">
      <c r="F101" s="71"/>
      <c r="G101" s="72"/>
      <c r="H101" s="64">
        <v>4381.9478694202371</v>
      </c>
      <c r="I101" s="64">
        <v>234.057002801984</v>
      </c>
      <c r="M101" s="71"/>
      <c r="O101" s="64">
        <v>126.8585388816835</v>
      </c>
      <c r="P101" s="64">
        <v>0.41899936578636499</v>
      </c>
      <c r="Q101" s="64" t="e">
        <v>#N/A</v>
      </c>
      <c r="R101" s="65"/>
      <c r="T101" s="71"/>
      <c r="V101" s="64">
        <v>1858.7106707812409</v>
      </c>
      <c r="W101" s="64">
        <v>109.43891229122357</v>
      </c>
      <c r="X101" s="64" t="e">
        <v>#N/A</v>
      </c>
      <c r="Z101" s="65"/>
      <c r="AA101" s="71"/>
      <c r="AB101" s="72"/>
      <c r="AC101" s="64">
        <v>659.20438105604546</v>
      </c>
      <c r="AD101" s="64">
        <v>11.69991727728805</v>
      </c>
      <c r="AH101" s="71"/>
      <c r="AJ101" s="64">
        <v>5.6771518891077635E-2</v>
      </c>
      <c r="AK101" s="64">
        <v>1.8034384422557614E-3</v>
      </c>
      <c r="AL101" s="64" t="e">
        <v>#N/A</v>
      </c>
      <c r="AO101" s="71"/>
      <c r="AP101" s="72"/>
      <c r="AQ101" s="64">
        <v>954.17236710154475</v>
      </c>
      <c r="AR101" s="64">
        <v>85.573444695065348</v>
      </c>
      <c r="AV101" s="71"/>
      <c r="AW101" s="72"/>
      <c r="AX101" s="64">
        <v>2721.2889027911492</v>
      </c>
      <c r="AY101" s="64">
        <v>2.050559431074177</v>
      </c>
      <c r="BC101" s="71"/>
      <c r="BD101" s="72"/>
      <c r="BE101" s="64">
        <v>65.572944617567643</v>
      </c>
      <c r="BF101" s="64">
        <v>5.2266104654577386E-2</v>
      </c>
      <c r="BJ101" s="71"/>
      <c r="BK101" s="93">
        <v>4.796767970987319</v>
      </c>
      <c r="BL101" s="94">
        <v>4.330802901268551E-2</v>
      </c>
      <c r="BM101" s="94" t="e">
        <v>#N/A</v>
      </c>
      <c r="BQ101" s="71"/>
      <c r="BR101" s="72"/>
      <c r="BS101" s="64">
        <v>376901.97354312066</v>
      </c>
      <c r="BT101" s="64">
        <v>139912.98188545054</v>
      </c>
      <c r="BV101" s="65"/>
      <c r="BW101" s="65"/>
      <c r="BX101" s="65"/>
      <c r="BY101" s="71"/>
      <c r="BZ101" s="72"/>
      <c r="CA101" s="64">
        <v>282014.22253469768</v>
      </c>
      <c r="CB101" s="64">
        <v>15718.789965302341</v>
      </c>
      <c r="CC101" s="64" t="e">
        <v>#N/A</v>
      </c>
      <c r="CG101" s="71"/>
      <c r="CH101" s="72"/>
      <c r="CI101" s="64">
        <v>685987.58200581418</v>
      </c>
      <c r="CJ101" s="64">
        <v>4427.2619875188602</v>
      </c>
      <c r="CN101" s="71"/>
      <c r="CO101" s="72"/>
      <c r="CP101" s="64">
        <v>143203.50181636374</v>
      </c>
      <c r="CQ101" s="64">
        <v>3119.6776236363439</v>
      </c>
      <c r="CU101" s="71"/>
      <c r="CV101" s="72"/>
      <c r="CW101" s="64">
        <v>133340.98217507277</v>
      </c>
      <c r="CX101" s="64">
        <v>2432.4757138161581</v>
      </c>
      <c r="CY101" s="64" t="e">
        <v>#N/A</v>
      </c>
      <c r="DB101" s="71"/>
      <c r="DC101" s="72"/>
      <c r="DD101" s="64">
        <v>29309.571189534039</v>
      </c>
      <c r="DE101" s="64">
        <v>245.69165019929378</v>
      </c>
      <c r="DI101" s="71"/>
      <c r="DK101" s="93">
        <v>10669160.959249977</v>
      </c>
      <c r="DL101" s="64">
        <v>23749.233550015953</v>
      </c>
      <c r="DP101" s="71"/>
      <c r="DQ101" s="72"/>
      <c r="DR101" s="64">
        <v>8340.4649236419209</v>
      </c>
      <c r="DS101" s="64">
        <v>164.03587635808395</v>
      </c>
      <c r="DT101" s="64" t="e">
        <v>#N/A</v>
      </c>
      <c r="DX101" s="65"/>
      <c r="DY101" s="64">
        <v>415645.38929590816</v>
      </c>
      <c r="DZ101" s="64">
        <v>4001.6824687976109</v>
      </c>
      <c r="EA101" s="64" t="e">
        <v>#N/A</v>
      </c>
      <c r="EE101" s="81"/>
      <c r="EF101" s="78">
        <v>40.409999999999997</v>
      </c>
      <c r="EG101" s="78">
        <v>3.7000000000000002E-3</v>
      </c>
      <c r="EH101" s="78">
        <v>0.19600000000000001</v>
      </c>
      <c r="EI101" s="78">
        <v>8.68</v>
      </c>
      <c r="EJ101" s="78">
        <v>0.12</v>
      </c>
      <c r="EK101" s="78">
        <v>49.55</v>
      </c>
      <c r="EL101" s="78">
        <v>0.17</v>
      </c>
      <c r="EM101" s="78">
        <v>2E-3</v>
      </c>
      <c r="EN101" s="78">
        <v>1.2999999999999999E-3</v>
      </c>
      <c r="EO101" s="78"/>
      <c r="EP101" s="78">
        <v>10</v>
      </c>
      <c r="EQ101" s="78">
        <v>4100</v>
      </c>
      <c r="ER101" s="78">
        <v>2298</v>
      </c>
      <c r="ES101" s="78">
        <v>5.7</v>
      </c>
      <c r="ET101" s="78">
        <v>43.8</v>
      </c>
      <c r="EU101" s="78">
        <v>6.6000000000000003E-2</v>
      </c>
      <c r="EV101" s="78">
        <v>0.3</v>
      </c>
      <c r="EW101" s="78">
        <v>3.6299999999999999E-2</v>
      </c>
      <c r="EX101" s="79">
        <v>0.153</v>
      </c>
    </row>
    <row r="102" spans="1:154" ht="16">
      <c r="F102" s="71"/>
      <c r="G102" s="72"/>
      <c r="K102" s="65"/>
      <c r="M102" s="71"/>
      <c r="N102" s="72"/>
      <c r="R102" s="65"/>
      <c r="T102" s="71"/>
      <c r="U102" s="72"/>
      <c r="Z102" s="65"/>
      <c r="AA102" s="71"/>
      <c r="AB102" s="72"/>
      <c r="AE102" s="65"/>
      <c r="AH102" s="71"/>
      <c r="AI102" s="72"/>
      <c r="AN102" s="65"/>
      <c r="AO102" s="71"/>
      <c r="AP102" s="72"/>
      <c r="AV102" s="71"/>
      <c r="AW102" s="72"/>
      <c r="BA102" s="65"/>
      <c r="BB102" s="65"/>
      <c r="BC102" s="71"/>
      <c r="BD102" s="72"/>
      <c r="BH102" s="65"/>
      <c r="BI102" s="65"/>
      <c r="BJ102" s="71"/>
      <c r="BK102" s="72"/>
      <c r="BN102" s="65"/>
      <c r="BO102" s="65"/>
      <c r="BP102" s="65"/>
      <c r="BQ102" s="71"/>
      <c r="BR102" s="72"/>
      <c r="BY102" s="71"/>
      <c r="BZ102" s="72"/>
      <c r="CG102" s="71"/>
      <c r="CH102" s="72"/>
      <c r="CN102" s="71"/>
      <c r="CO102" s="72"/>
      <c r="CU102" s="71"/>
      <c r="CV102" s="72"/>
      <c r="DB102" s="71"/>
      <c r="DC102" s="72"/>
      <c r="DI102" s="71"/>
      <c r="DK102" s="72"/>
      <c r="DP102" s="71"/>
      <c r="DQ102" s="72"/>
      <c r="DV102" s="65"/>
    </row>
    <row r="103" spans="1:154" s="65" customFormat="1" ht="16">
      <c r="A103" s="64"/>
      <c r="B103" s="64"/>
      <c r="C103" s="64"/>
      <c r="D103" s="64"/>
      <c r="E103" s="64"/>
      <c r="F103" s="71"/>
      <c r="G103" s="72"/>
      <c r="H103" s="64" t="s">
        <v>6288</v>
      </c>
      <c r="I103" s="64"/>
      <c r="J103" s="64"/>
      <c r="L103" s="64"/>
      <c r="M103" s="71"/>
      <c r="N103" s="72"/>
      <c r="O103" s="64"/>
      <c r="P103" s="64"/>
      <c r="Q103" s="64"/>
      <c r="R103" s="64"/>
      <c r="S103" s="64"/>
      <c r="T103" s="71"/>
      <c r="U103" s="72"/>
      <c r="V103" s="64"/>
      <c r="W103" s="64"/>
      <c r="Y103" s="64"/>
      <c r="Z103" s="64"/>
      <c r="AA103" s="71"/>
      <c r="AB103" s="72"/>
      <c r="AC103" s="64"/>
      <c r="AD103" s="64"/>
      <c r="AF103" s="64"/>
      <c r="AG103" s="64"/>
      <c r="AH103" s="71"/>
      <c r="AI103" s="72"/>
      <c r="AJ103" s="64"/>
      <c r="AK103" s="64"/>
      <c r="AL103" s="64"/>
      <c r="AM103" s="64"/>
      <c r="AO103" s="71"/>
      <c r="AP103" s="72"/>
      <c r="AQ103" s="64"/>
      <c r="AR103" s="64"/>
      <c r="AS103" s="64"/>
      <c r="AT103" s="64"/>
      <c r="AU103" s="64"/>
      <c r="AV103" s="71"/>
      <c r="AW103" s="72"/>
      <c r="AX103" s="64"/>
      <c r="AY103" s="64"/>
      <c r="AZ103" s="64"/>
      <c r="BC103" s="71"/>
      <c r="BD103" s="72"/>
      <c r="BE103" s="64"/>
      <c r="BF103" s="64"/>
      <c r="BG103" s="64"/>
      <c r="BJ103" s="71"/>
      <c r="BK103" s="72"/>
      <c r="BL103" s="64"/>
      <c r="BM103" s="64"/>
      <c r="BQ103" s="71"/>
      <c r="BR103" s="72"/>
      <c r="BS103" s="64"/>
      <c r="BT103" s="64"/>
      <c r="BV103" s="64"/>
      <c r="BW103" s="64"/>
      <c r="BX103" s="64"/>
      <c r="BY103" s="71"/>
      <c r="BZ103" s="72"/>
      <c r="CA103" s="64"/>
      <c r="CB103" s="64"/>
      <c r="CC103" s="64"/>
      <c r="CE103" s="64"/>
      <c r="CG103" s="71"/>
      <c r="CH103" s="72"/>
      <c r="CI103" s="64"/>
      <c r="CJ103" s="64"/>
      <c r="CK103" s="64"/>
      <c r="CL103" s="64"/>
      <c r="CM103" s="64"/>
      <c r="CN103" s="71"/>
      <c r="CO103" s="72"/>
      <c r="CP103" s="64"/>
      <c r="CQ103" s="64"/>
      <c r="CR103" s="64"/>
      <c r="CT103" s="64"/>
      <c r="CU103" s="71"/>
      <c r="CV103" s="72"/>
      <c r="CW103" s="64"/>
      <c r="CX103" s="64"/>
      <c r="CY103" s="64"/>
      <c r="CZ103" s="64"/>
      <c r="DB103" s="71"/>
      <c r="DC103" s="72"/>
      <c r="DD103" s="64"/>
      <c r="DE103" s="64"/>
      <c r="DF103" s="64"/>
      <c r="DG103" s="64"/>
      <c r="DH103" s="64"/>
      <c r="DI103" s="71"/>
      <c r="DJ103" s="64"/>
      <c r="DK103" s="72"/>
      <c r="DL103" s="64"/>
      <c r="DM103" s="64"/>
      <c r="DP103" s="71"/>
      <c r="DQ103" s="72"/>
      <c r="DR103" s="64"/>
      <c r="DS103" s="64"/>
      <c r="DT103" s="64"/>
      <c r="DU103" s="64"/>
      <c r="DV103" s="64"/>
      <c r="DW103" s="71"/>
      <c r="DX103" s="72"/>
      <c r="DY103" s="64"/>
      <c r="DZ103" s="64"/>
      <c r="EA103" s="64"/>
      <c r="EB103" s="64"/>
      <c r="EC103" s="64"/>
      <c r="ED103" s="64"/>
    </row>
    <row r="104" spans="1:154" s="65" customFormat="1" ht="18">
      <c r="E104" s="64"/>
      <c r="F104" s="71"/>
      <c r="G104" s="72"/>
      <c r="H104" s="64"/>
      <c r="I104" s="64"/>
      <c r="J104" s="64"/>
      <c r="K104" s="64"/>
      <c r="M104" s="71"/>
      <c r="N104" s="72"/>
      <c r="O104" s="64"/>
      <c r="P104" s="64"/>
      <c r="Q104" s="64"/>
      <c r="R104" s="64"/>
      <c r="T104" s="71"/>
      <c r="U104" s="72"/>
      <c r="V104" s="64"/>
      <c r="W104" s="64"/>
      <c r="Z104" s="64"/>
      <c r="AA104" s="71"/>
      <c r="AB104" s="72"/>
      <c r="AC104" s="64"/>
      <c r="AD104" s="64"/>
      <c r="AE104" s="64"/>
      <c r="AF104" s="64"/>
      <c r="AG104" s="64"/>
      <c r="AH104" s="71"/>
      <c r="AI104" s="72"/>
      <c r="AJ104" s="64"/>
      <c r="AK104" s="64"/>
      <c r="AL104" s="64"/>
      <c r="AN104" s="64"/>
      <c r="AO104" s="71"/>
      <c r="AP104" s="72"/>
      <c r="AQ104" s="64"/>
      <c r="AR104" s="64"/>
      <c r="AT104" s="64"/>
      <c r="AV104" s="71"/>
      <c r="AW104" s="72"/>
      <c r="AX104" s="64"/>
      <c r="AY104" s="64"/>
      <c r="AZ104" s="64"/>
      <c r="BA104" s="64"/>
      <c r="BB104" s="64"/>
      <c r="BC104" s="71"/>
      <c r="BD104" s="72"/>
      <c r="BE104" s="64"/>
      <c r="BF104" s="64"/>
      <c r="BG104" s="64"/>
      <c r="BH104" s="64"/>
      <c r="BI104" s="64"/>
      <c r="BJ104" s="71"/>
      <c r="BK104" s="72"/>
      <c r="BL104" s="64"/>
      <c r="BM104" s="64"/>
      <c r="BN104" s="64"/>
      <c r="BO104" s="64"/>
      <c r="BP104" s="64"/>
      <c r="BQ104" s="71"/>
      <c r="BR104" s="72"/>
      <c r="BS104" s="64"/>
      <c r="BT104" s="64"/>
      <c r="BV104" s="64"/>
      <c r="BW104" s="64"/>
      <c r="BX104" s="64"/>
      <c r="BY104" s="71"/>
      <c r="BZ104" s="72"/>
      <c r="CA104" s="64"/>
      <c r="CB104" s="64"/>
      <c r="CC104" s="64"/>
      <c r="CG104" s="71"/>
      <c r="CH104" s="72"/>
      <c r="CI104" s="64"/>
      <c r="CJ104" s="64"/>
      <c r="CK104" s="64"/>
      <c r="CL104" s="64"/>
      <c r="CN104" s="71"/>
      <c r="CO104" s="72"/>
      <c r="CP104" s="64"/>
      <c r="CQ104" s="64"/>
      <c r="CR104" s="64"/>
      <c r="CU104" s="71"/>
      <c r="CV104" s="72"/>
      <c r="CY104" s="64"/>
      <c r="DB104" s="71"/>
      <c r="DC104" s="72"/>
      <c r="DD104" s="64"/>
      <c r="DE104" s="64"/>
      <c r="DF104" s="64"/>
      <c r="DI104" s="71"/>
      <c r="DJ104" s="72"/>
      <c r="DK104" s="64"/>
      <c r="DL104" s="64"/>
      <c r="DM104" s="64"/>
      <c r="DP104" s="71"/>
      <c r="DQ104" s="72"/>
      <c r="DR104" s="64"/>
      <c r="DS104" s="64"/>
      <c r="DT104" s="64"/>
      <c r="DU104" s="64"/>
      <c r="DW104" s="71"/>
      <c r="DX104" s="72"/>
      <c r="DY104" s="64"/>
      <c r="DZ104" s="64"/>
      <c r="EA104" s="64"/>
      <c r="EB104" s="64"/>
      <c r="EC104" s="64"/>
      <c r="ED104" s="64"/>
      <c r="EE104" s="92"/>
    </row>
    <row r="105" spans="1:154" ht="18">
      <c r="A105" s="65"/>
      <c r="B105" s="65"/>
      <c r="C105" s="65"/>
      <c r="D105" s="65"/>
      <c r="E105" s="65"/>
      <c r="F105" s="71"/>
      <c r="G105" s="72"/>
      <c r="L105" s="65"/>
      <c r="M105" s="71"/>
      <c r="N105" s="72"/>
      <c r="S105" s="65"/>
      <c r="T105" s="71"/>
      <c r="U105" s="72"/>
      <c r="Y105" s="65"/>
      <c r="AA105" s="71"/>
      <c r="AB105" s="72"/>
      <c r="AF105" s="65"/>
      <c r="AG105" s="65"/>
      <c r="AH105" s="71"/>
      <c r="AI105" s="72"/>
      <c r="AL105" s="65"/>
      <c r="AM105" s="65"/>
      <c r="AO105" s="71"/>
      <c r="AP105" s="72"/>
      <c r="AS105" s="65"/>
      <c r="AT105" s="65"/>
      <c r="AU105" s="65"/>
      <c r="AV105" s="71"/>
      <c r="AW105" s="72"/>
      <c r="BC105" s="71"/>
      <c r="BD105" s="72"/>
      <c r="BJ105" s="71"/>
      <c r="BK105" s="72"/>
      <c r="BQ105" s="71"/>
      <c r="BR105" s="72"/>
      <c r="BY105" s="71"/>
      <c r="BZ105" s="72"/>
      <c r="CE105" s="65"/>
      <c r="CG105" s="71"/>
      <c r="CH105" s="72"/>
      <c r="CM105" s="65"/>
      <c r="CN105" s="71"/>
      <c r="CO105" s="72"/>
      <c r="CT105" s="65"/>
      <c r="CU105" s="71"/>
      <c r="CV105" s="72"/>
      <c r="CW105" s="65"/>
      <c r="CX105" s="65"/>
      <c r="CZ105" s="65"/>
      <c r="DB105" s="71"/>
      <c r="DC105" s="72"/>
      <c r="DG105" s="65"/>
      <c r="DH105" s="65"/>
      <c r="DI105" s="71"/>
      <c r="DJ105" s="72"/>
      <c r="DP105" s="71"/>
      <c r="DQ105" s="72"/>
      <c r="DV105" s="65"/>
      <c r="DW105" s="71"/>
      <c r="DX105" s="72"/>
      <c r="EE105" s="92"/>
    </row>
    <row r="106" spans="1:154" ht="16">
      <c r="E106" s="65"/>
      <c r="F106" s="71"/>
      <c r="G106" s="72"/>
      <c r="M106" s="71"/>
      <c r="N106" s="72"/>
      <c r="T106" s="71"/>
      <c r="U106" s="72"/>
      <c r="AA106" s="71"/>
      <c r="AB106" s="72"/>
      <c r="AF106" s="65"/>
      <c r="AG106" s="65"/>
      <c r="AH106" s="71"/>
      <c r="AI106" s="72"/>
      <c r="AL106" s="65"/>
      <c r="AO106" s="71"/>
      <c r="AP106" s="72"/>
      <c r="AT106" s="65"/>
      <c r="AV106" s="71"/>
      <c r="AW106" s="72"/>
      <c r="BC106" s="71"/>
      <c r="BD106" s="72"/>
      <c r="BJ106" s="71"/>
      <c r="BK106" s="72"/>
      <c r="BQ106" s="71"/>
      <c r="BR106" s="72"/>
      <c r="BY106" s="85"/>
      <c r="BZ106" s="85"/>
      <c r="CG106" s="71"/>
      <c r="CH106" s="72"/>
      <c r="CN106" s="71"/>
      <c r="CO106" s="72"/>
      <c r="CU106" s="71"/>
      <c r="CV106" s="72"/>
      <c r="CY106" s="65"/>
      <c r="DB106" s="71"/>
      <c r="DC106" s="72"/>
      <c r="DI106" s="71"/>
      <c r="DJ106" s="72"/>
      <c r="DP106" s="71"/>
      <c r="DQ106" s="72"/>
      <c r="DW106" s="71"/>
      <c r="DX106" s="72"/>
    </row>
    <row r="107" spans="1:154" ht="16">
      <c r="F107" s="71"/>
      <c r="G107" s="72"/>
      <c r="M107" s="71"/>
      <c r="N107" s="72"/>
      <c r="Q107" s="65"/>
      <c r="T107" s="71"/>
      <c r="U107" s="72"/>
      <c r="AA107" s="71"/>
      <c r="AB107" s="72"/>
      <c r="AH107" s="71"/>
      <c r="AI107" s="72"/>
      <c r="AO107" s="71"/>
      <c r="AP107" s="72"/>
      <c r="AV107" s="71"/>
      <c r="AW107" s="72"/>
      <c r="BC107" s="71"/>
      <c r="BD107" s="72"/>
      <c r="BJ107" s="71"/>
      <c r="BK107" s="72"/>
      <c r="BQ107" s="71"/>
      <c r="BR107" s="72"/>
      <c r="BY107" s="85"/>
      <c r="BZ107" s="85"/>
      <c r="CG107" s="71"/>
      <c r="CH107" s="72"/>
      <c r="CN107" s="71"/>
      <c r="CO107" s="72"/>
      <c r="CU107" s="71"/>
      <c r="CV107" s="72"/>
      <c r="CY107" s="65"/>
      <c r="DB107" s="71"/>
      <c r="DC107" s="72"/>
      <c r="DI107" s="71"/>
      <c r="DJ107" s="72"/>
      <c r="DP107" s="71"/>
      <c r="DQ107" s="72"/>
      <c r="DW107" s="71"/>
      <c r="DX107" s="72"/>
    </row>
    <row r="108" spans="1:154" ht="18">
      <c r="F108" s="71"/>
      <c r="G108" s="72"/>
      <c r="I108" s="92"/>
      <c r="J108" s="92"/>
      <c r="M108" s="71"/>
      <c r="N108" s="72"/>
      <c r="Q108" s="65"/>
      <c r="T108" s="71"/>
      <c r="U108" s="72"/>
      <c r="AA108" s="71"/>
      <c r="AB108" s="72"/>
      <c r="AH108" s="71"/>
      <c r="AI108" s="72"/>
      <c r="AO108" s="71"/>
      <c r="AP108" s="72"/>
      <c r="AV108" s="71"/>
      <c r="AW108" s="72"/>
      <c r="BC108" s="71"/>
      <c r="BD108" s="72"/>
      <c r="BJ108" s="71"/>
      <c r="BK108" s="72"/>
      <c r="BQ108" s="71"/>
      <c r="BR108" s="72"/>
      <c r="CG108" s="71"/>
      <c r="CH108" s="72"/>
      <c r="CN108" s="71"/>
      <c r="CO108" s="72"/>
      <c r="CU108" s="71"/>
      <c r="CV108" s="72"/>
      <c r="DB108" s="71"/>
      <c r="DC108" s="72"/>
      <c r="DI108" s="71"/>
      <c r="DJ108" s="72"/>
      <c r="DP108" s="71"/>
      <c r="DQ108" s="72"/>
      <c r="DW108" s="71"/>
      <c r="DX108" s="72"/>
    </row>
    <row r="109" spans="1:154" ht="16">
      <c r="F109" s="71"/>
      <c r="G109" s="72"/>
      <c r="M109" s="71"/>
      <c r="N109" s="72"/>
      <c r="T109" s="71"/>
      <c r="U109" s="72"/>
      <c r="AA109" s="71"/>
      <c r="AB109" s="72"/>
      <c r="AH109" s="71"/>
      <c r="AI109" s="72"/>
      <c r="AO109" s="71"/>
      <c r="AP109" s="72"/>
      <c r="AV109" s="71"/>
      <c r="AW109" s="72"/>
      <c r="BC109" s="71"/>
      <c r="BD109" s="72"/>
      <c r="BJ109" s="71"/>
      <c r="BK109" s="72"/>
      <c r="BQ109" s="71"/>
      <c r="BR109" s="72"/>
      <c r="CG109" s="71"/>
      <c r="CH109" s="72"/>
      <c r="CN109" s="71"/>
      <c r="CO109" s="72"/>
      <c r="CU109" s="71"/>
      <c r="CV109" s="72"/>
      <c r="DB109" s="71"/>
      <c r="DC109" s="72"/>
      <c r="DI109" s="71"/>
      <c r="DJ109" s="72"/>
      <c r="DP109" s="71"/>
      <c r="DQ109" s="72"/>
      <c r="DW109" s="71"/>
      <c r="DX109" s="72"/>
    </row>
    <row r="110" spans="1:154" ht="18">
      <c r="F110" s="71"/>
      <c r="G110" s="72"/>
      <c r="M110" s="71"/>
      <c r="N110" s="72"/>
      <c r="P110" s="92"/>
      <c r="T110" s="71"/>
      <c r="U110" s="72"/>
      <c r="AA110" s="71"/>
      <c r="AB110" s="72"/>
      <c r="AH110" s="71"/>
      <c r="AI110" s="72"/>
      <c r="AO110" s="71"/>
      <c r="AP110" s="72"/>
      <c r="AV110" s="71"/>
      <c r="AW110" s="72"/>
      <c r="BC110" s="71"/>
      <c r="BD110" s="72"/>
      <c r="BJ110" s="71"/>
      <c r="BK110" s="72"/>
      <c r="BQ110" s="71"/>
      <c r="BR110" s="72"/>
      <c r="CG110" s="71"/>
      <c r="CH110" s="72"/>
      <c r="CN110" s="71"/>
      <c r="CO110" s="72"/>
      <c r="CU110" s="71"/>
      <c r="CV110" s="72"/>
      <c r="DB110" s="71"/>
      <c r="DC110" s="72"/>
      <c r="DI110" s="71"/>
      <c r="DJ110" s="72"/>
      <c r="DP110" s="71"/>
      <c r="DQ110" s="72"/>
      <c r="DW110" s="71"/>
      <c r="DX110" s="72"/>
    </row>
    <row r="111" spans="1:154" ht="16">
      <c r="F111" s="71"/>
      <c r="G111" s="72"/>
      <c r="M111" s="71"/>
      <c r="N111" s="72"/>
      <c r="T111" s="71"/>
      <c r="U111" s="72"/>
      <c r="AA111" s="71"/>
      <c r="AB111" s="72"/>
      <c r="AH111" s="71"/>
      <c r="AI111" s="72"/>
      <c r="AO111" s="71"/>
      <c r="AP111" s="72"/>
      <c r="AV111" s="71"/>
      <c r="AW111" s="72"/>
      <c r="BC111" s="71"/>
      <c r="BD111" s="72"/>
      <c r="BJ111" s="71"/>
      <c r="BK111" s="72"/>
      <c r="BQ111" s="71"/>
      <c r="BR111" s="72"/>
      <c r="CA111" s="65"/>
      <c r="CB111" s="65"/>
      <c r="CG111" s="71"/>
      <c r="CH111" s="72"/>
      <c r="CN111" s="71"/>
      <c r="CO111" s="72"/>
      <c r="CU111" s="71"/>
      <c r="CV111" s="72"/>
      <c r="DB111" s="71"/>
      <c r="DC111" s="72"/>
      <c r="DI111" s="71"/>
      <c r="DJ111" s="72"/>
      <c r="DP111" s="71"/>
      <c r="DQ111" s="72"/>
      <c r="DW111" s="71"/>
      <c r="DX111" s="72"/>
    </row>
    <row r="112" spans="1:154" ht="16">
      <c r="F112" s="71"/>
      <c r="G112" s="72"/>
      <c r="M112" s="71"/>
      <c r="N112" s="72"/>
      <c r="T112" s="71"/>
      <c r="U112" s="72"/>
      <c r="AA112" s="71"/>
      <c r="AB112" s="72"/>
      <c r="AH112" s="71"/>
      <c r="AI112" s="72"/>
      <c r="AO112" s="71"/>
      <c r="AP112" s="72"/>
      <c r="AV112" s="71"/>
      <c r="AW112" s="72"/>
      <c r="BC112" s="71"/>
      <c r="BD112" s="72"/>
      <c r="BJ112" s="71"/>
      <c r="BK112" s="72"/>
      <c r="BQ112" s="71"/>
      <c r="BR112" s="72"/>
      <c r="CA112" s="65"/>
      <c r="CB112" s="65"/>
      <c r="CG112" s="71"/>
      <c r="CH112" s="72"/>
      <c r="CN112" s="71"/>
      <c r="CO112" s="72"/>
      <c r="CT112" s="65"/>
      <c r="CU112" s="71"/>
      <c r="CV112" s="72"/>
      <c r="DB112" s="71"/>
      <c r="DC112" s="72"/>
      <c r="DI112" s="71"/>
      <c r="DJ112" s="72"/>
      <c r="DP112" s="71"/>
      <c r="DQ112" s="72"/>
      <c r="DW112" s="71"/>
      <c r="DX112" s="72"/>
    </row>
    <row r="113" spans="6:137" ht="18">
      <c r="F113" s="71"/>
      <c r="G113" s="72"/>
      <c r="M113" s="71"/>
      <c r="N113" s="72"/>
      <c r="R113" s="92"/>
      <c r="T113" s="71"/>
      <c r="U113" s="72"/>
      <c r="AA113" s="71"/>
      <c r="AB113" s="72"/>
      <c r="AH113" s="71"/>
      <c r="AI113" s="72"/>
      <c r="AO113" s="71"/>
      <c r="AP113" s="72"/>
      <c r="AV113" s="71"/>
      <c r="AW113" s="72"/>
      <c r="BC113" s="71"/>
      <c r="BD113" s="72"/>
      <c r="BJ113" s="71"/>
      <c r="BK113" s="72"/>
      <c r="BQ113" s="71"/>
      <c r="BR113" s="72"/>
      <c r="CG113" s="71"/>
      <c r="CH113" s="72"/>
      <c r="CN113" s="71"/>
      <c r="CO113" s="72"/>
      <c r="CU113" s="71"/>
      <c r="CV113" s="72"/>
      <c r="DB113" s="71"/>
      <c r="DC113" s="72"/>
      <c r="DI113" s="71"/>
      <c r="DJ113" s="72"/>
      <c r="DP113" s="71"/>
      <c r="DQ113" s="72"/>
      <c r="DW113" s="71"/>
      <c r="DX113" s="72"/>
    </row>
    <row r="114" spans="6:137" ht="18">
      <c r="F114" s="71"/>
      <c r="G114" s="72"/>
      <c r="K114" s="92"/>
      <c r="M114" s="71"/>
      <c r="N114" s="72"/>
      <c r="T114" s="71"/>
      <c r="U114" s="72"/>
      <c r="AA114" s="71"/>
      <c r="AB114" s="72"/>
      <c r="AH114" s="71"/>
      <c r="AI114" s="72"/>
      <c r="AO114" s="71"/>
      <c r="AP114" s="72"/>
      <c r="AV114" s="71"/>
      <c r="AW114" s="72"/>
      <c r="BC114" s="71"/>
      <c r="BD114" s="72"/>
      <c r="BJ114" s="71"/>
      <c r="BK114" s="72"/>
      <c r="BQ114" s="71"/>
      <c r="BR114" s="72"/>
      <c r="CG114" s="71"/>
      <c r="CH114" s="72"/>
      <c r="CN114" s="71"/>
      <c r="CO114" s="72"/>
      <c r="CU114" s="71"/>
      <c r="CV114" s="72"/>
      <c r="DB114" s="71"/>
      <c r="DC114" s="72"/>
      <c r="DI114" s="71"/>
      <c r="DJ114" s="72"/>
      <c r="DP114" s="71"/>
      <c r="DQ114" s="72"/>
      <c r="DW114" s="85"/>
      <c r="DX114" s="85"/>
    </row>
    <row r="115" spans="6:137" ht="18">
      <c r="F115" s="71"/>
      <c r="G115" s="72"/>
      <c r="M115" s="71"/>
      <c r="N115" s="72"/>
      <c r="T115" s="71"/>
      <c r="U115" s="72"/>
      <c r="AA115" s="71"/>
      <c r="AB115" s="72"/>
      <c r="AH115" s="71"/>
      <c r="AI115" s="72"/>
      <c r="AO115" s="71"/>
      <c r="AP115" s="72"/>
      <c r="AV115" s="71"/>
      <c r="AW115" s="72"/>
      <c r="BC115" s="71"/>
      <c r="BD115" s="72"/>
      <c r="BJ115" s="71"/>
      <c r="BK115" s="72"/>
      <c r="BQ115" s="71"/>
      <c r="BR115" s="72"/>
      <c r="CG115" s="71"/>
      <c r="CH115" s="72"/>
      <c r="CN115" s="71"/>
      <c r="CO115" s="72"/>
      <c r="CU115" s="71"/>
      <c r="CV115" s="72"/>
      <c r="DB115" s="71"/>
      <c r="DC115" s="72"/>
      <c r="DI115" s="71"/>
      <c r="DJ115" s="72"/>
      <c r="DP115" s="85"/>
      <c r="DQ115" s="85"/>
      <c r="DW115" s="85"/>
      <c r="DX115" s="85"/>
      <c r="EF115" s="92"/>
      <c r="EG115" s="92"/>
    </row>
    <row r="116" spans="6:137" ht="18">
      <c r="F116" s="71"/>
      <c r="G116" s="72"/>
      <c r="L116" s="92"/>
      <c r="M116" s="71"/>
      <c r="N116" s="72"/>
      <c r="S116" s="92"/>
      <c r="T116" s="71"/>
      <c r="U116" s="72"/>
      <c r="AA116" s="71"/>
      <c r="AB116" s="72"/>
      <c r="AH116" s="71"/>
      <c r="AI116" s="72"/>
      <c r="AO116" s="71"/>
      <c r="AP116" s="72"/>
      <c r="AV116" s="71"/>
      <c r="AW116" s="72"/>
      <c r="BC116" s="71"/>
      <c r="BD116" s="72"/>
      <c r="BJ116" s="71"/>
      <c r="BK116" s="72"/>
      <c r="BQ116" s="71"/>
      <c r="BR116" s="72"/>
      <c r="CG116" s="71"/>
      <c r="CH116" s="72"/>
      <c r="CN116" s="71"/>
      <c r="CO116" s="72"/>
      <c r="CU116" s="71"/>
      <c r="CV116" s="72"/>
      <c r="DB116" s="71"/>
      <c r="DC116" s="72"/>
      <c r="DI116" s="71"/>
      <c r="DJ116" s="72"/>
      <c r="DP116" s="85"/>
      <c r="DQ116" s="85"/>
      <c r="DW116" s="71"/>
      <c r="DX116" s="72"/>
    </row>
    <row r="117" spans="6:137" ht="16">
      <c r="F117" s="71"/>
      <c r="G117" s="72"/>
      <c r="M117" s="71"/>
      <c r="N117" s="72"/>
      <c r="T117" s="71"/>
      <c r="U117" s="72"/>
      <c r="AA117" s="71"/>
      <c r="AB117" s="72"/>
      <c r="AH117" s="71"/>
      <c r="AI117" s="72"/>
      <c r="AO117" s="71"/>
      <c r="AP117" s="72"/>
      <c r="AV117" s="71"/>
      <c r="AW117" s="72"/>
      <c r="BC117" s="71"/>
      <c r="BD117" s="72"/>
      <c r="BJ117" s="71"/>
      <c r="BK117" s="72"/>
      <c r="BQ117" s="71"/>
      <c r="BR117" s="72"/>
      <c r="CG117" s="71"/>
      <c r="CH117" s="72"/>
      <c r="CN117" s="71"/>
      <c r="CO117" s="72"/>
      <c r="CU117" s="71"/>
      <c r="CV117" s="72"/>
      <c r="DB117" s="71"/>
      <c r="DC117" s="72"/>
      <c r="DI117" s="71"/>
      <c r="DJ117" s="72"/>
      <c r="DP117" s="71"/>
      <c r="DQ117" s="72"/>
      <c r="DW117" s="71"/>
      <c r="DX117" s="72"/>
    </row>
    <row r="118" spans="6:137" ht="16">
      <c r="F118" s="71"/>
      <c r="G118" s="72"/>
      <c r="M118" s="71"/>
      <c r="N118" s="72"/>
      <c r="T118" s="71"/>
      <c r="U118" s="72"/>
      <c r="AA118" s="71"/>
      <c r="AB118" s="72"/>
      <c r="AH118" s="71"/>
      <c r="AI118" s="72"/>
      <c r="AO118" s="71"/>
      <c r="AP118" s="72"/>
      <c r="AV118" s="71"/>
      <c r="AW118" s="72"/>
      <c r="BC118" s="71"/>
      <c r="BD118" s="72"/>
      <c r="BJ118" s="71"/>
      <c r="BK118" s="72"/>
      <c r="BQ118" s="71"/>
      <c r="BR118" s="72"/>
      <c r="CG118" s="71"/>
      <c r="CH118" s="72"/>
      <c r="CN118" s="71"/>
      <c r="CO118" s="72"/>
      <c r="CU118" s="71"/>
      <c r="CV118" s="72"/>
      <c r="DB118" s="71"/>
      <c r="DC118" s="72"/>
      <c r="DI118" s="71"/>
      <c r="DJ118" s="72"/>
      <c r="DP118" s="71"/>
      <c r="DQ118" s="72"/>
      <c r="DW118" s="71"/>
      <c r="DX118" s="72"/>
    </row>
    <row r="119" spans="6:137" ht="18">
      <c r="F119" s="71"/>
      <c r="G119" s="72"/>
      <c r="M119" s="71"/>
      <c r="N119" s="72"/>
      <c r="Q119" s="92"/>
      <c r="T119" s="71"/>
      <c r="U119" s="72"/>
      <c r="AA119" s="71"/>
      <c r="AB119" s="72"/>
      <c r="AH119" s="71"/>
      <c r="AI119" s="72"/>
      <c r="AO119" s="71"/>
      <c r="AP119" s="72"/>
      <c r="AV119" s="71"/>
      <c r="AW119" s="72"/>
      <c r="BC119" s="71"/>
      <c r="BD119" s="72"/>
      <c r="BJ119" s="71"/>
      <c r="BK119" s="72"/>
      <c r="BQ119" s="71"/>
      <c r="BR119" s="72"/>
      <c r="CG119" s="71"/>
      <c r="CH119" s="72"/>
      <c r="CN119" s="71"/>
      <c r="CO119" s="72"/>
      <c r="CU119" s="71"/>
      <c r="CV119" s="72"/>
      <c r="DB119" s="71"/>
      <c r="DC119" s="72"/>
      <c r="DI119" s="71"/>
      <c r="DJ119" s="72"/>
      <c r="DP119" s="71"/>
      <c r="DQ119" s="72"/>
      <c r="DW119" s="71"/>
      <c r="DX119" s="72"/>
    </row>
    <row r="120" spans="6:137" ht="16">
      <c r="F120" s="71"/>
      <c r="G120" s="72"/>
      <c r="M120" s="71"/>
      <c r="N120" s="72"/>
      <c r="T120" s="71"/>
      <c r="U120" s="72"/>
      <c r="AA120" s="71"/>
      <c r="AB120" s="72"/>
      <c r="AH120" s="71"/>
      <c r="AI120" s="72"/>
      <c r="AO120" s="71"/>
      <c r="AP120" s="72"/>
      <c r="AV120" s="71"/>
      <c r="AW120" s="72"/>
      <c r="BC120" s="71"/>
      <c r="BD120" s="72"/>
      <c r="BJ120" s="71"/>
      <c r="BK120" s="72"/>
      <c r="BQ120" s="71"/>
      <c r="BR120" s="72"/>
      <c r="CG120" s="71"/>
      <c r="CH120" s="72"/>
      <c r="CN120" s="71"/>
      <c r="CO120" s="72"/>
      <c r="CU120" s="71"/>
      <c r="CV120" s="72"/>
      <c r="DB120" s="71"/>
      <c r="DC120" s="72"/>
      <c r="DI120" s="71"/>
      <c r="DJ120" s="72"/>
      <c r="DP120" s="71"/>
      <c r="DQ120" s="72"/>
      <c r="DW120" s="71"/>
      <c r="DX120" s="72"/>
    </row>
    <row r="121" spans="6:137" ht="16">
      <c r="F121" s="71"/>
      <c r="G121" s="72"/>
      <c r="M121" s="71"/>
      <c r="N121" s="72"/>
      <c r="T121" s="71"/>
      <c r="U121" s="72"/>
      <c r="AA121" s="71"/>
      <c r="AB121" s="72"/>
      <c r="AH121" s="71"/>
      <c r="AI121" s="72"/>
      <c r="AO121" s="71"/>
      <c r="AP121" s="72"/>
      <c r="AV121" s="71"/>
      <c r="AW121" s="72"/>
      <c r="BC121" s="71"/>
      <c r="BD121" s="72"/>
      <c r="BJ121" s="85"/>
      <c r="BK121" s="85"/>
      <c r="BQ121" s="85"/>
      <c r="BR121" s="72"/>
      <c r="CG121" s="71"/>
      <c r="CH121" s="72"/>
      <c r="CN121" s="71"/>
      <c r="CO121" s="72"/>
      <c r="CU121" s="71"/>
      <c r="CV121" s="72"/>
      <c r="DB121" s="71"/>
      <c r="DC121" s="72"/>
      <c r="DI121" s="71"/>
      <c r="DJ121" s="72"/>
      <c r="DP121" s="71"/>
      <c r="DQ121" s="72"/>
      <c r="DW121" s="71"/>
      <c r="DX121" s="72"/>
    </row>
    <row r="122" spans="6:137" ht="16">
      <c r="F122" s="85"/>
      <c r="G122" s="85"/>
      <c r="M122" s="71"/>
      <c r="N122" s="72"/>
      <c r="T122" s="71"/>
      <c r="U122" s="72"/>
      <c r="AA122" s="85"/>
      <c r="AB122" s="85"/>
      <c r="AH122" s="71"/>
      <c r="AI122" s="72"/>
      <c r="AO122" s="85"/>
      <c r="AP122" s="85"/>
      <c r="AV122" s="85"/>
      <c r="AW122" s="85"/>
      <c r="BC122" s="85"/>
      <c r="BD122" s="85"/>
      <c r="BJ122" s="85"/>
      <c r="BK122" s="85"/>
      <c r="BQ122" s="85"/>
      <c r="BR122" s="85"/>
      <c r="CG122" s="85"/>
      <c r="CH122" s="85"/>
      <c r="CN122" s="85"/>
      <c r="CO122" s="85"/>
      <c r="CU122" s="71"/>
      <c r="CV122" s="72"/>
      <c r="DB122" s="85"/>
      <c r="DC122" s="85"/>
      <c r="DI122" s="85"/>
      <c r="DJ122" s="85"/>
      <c r="DP122" s="71"/>
      <c r="DQ122" s="72"/>
      <c r="DW122" s="71"/>
      <c r="DX122" s="72"/>
    </row>
    <row r="123" spans="6:137" ht="16">
      <c r="F123" s="85"/>
      <c r="G123" s="85"/>
      <c r="M123" s="71"/>
      <c r="N123" s="72"/>
      <c r="T123" s="71"/>
      <c r="U123" s="72"/>
      <c r="AA123" s="85"/>
      <c r="AB123" s="85"/>
      <c r="AH123" s="71"/>
      <c r="AI123" s="72"/>
      <c r="AO123" s="85"/>
      <c r="AP123" s="85"/>
      <c r="AV123" s="85"/>
      <c r="AW123" s="85"/>
      <c r="BC123" s="85"/>
      <c r="BD123" s="85"/>
      <c r="BJ123" s="71"/>
      <c r="BK123" s="72"/>
      <c r="BQ123" s="71"/>
      <c r="BR123" s="85"/>
      <c r="CG123" s="85"/>
      <c r="CH123" s="85"/>
      <c r="CN123" s="85"/>
      <c r="CO123" s="85"/>
      <c r="CU123" s="71"/>
      <c r="CV123" s="72"/>
      <c r="DB123" s="85"/>
      <c r="DC123" s="85"/>
      <c r="DI123" s="85"/>
      <c r="DJ123" s="85"/>
      <c r="DP123" s="71"/>
      <c r="DQ123" s="72"/>
      <c r="DW123" s="71"/>
      <c r="DX123" s="72"/>
    </row>
    <row r="124" spans="6:137" ht="16">
      <c r="F124" s="71"/>
      <c r="G124" s="72"/>
      <c r="M124" s="85"/>
      <c r="N124" s="85"/>
      <c r="T124" s="85"/>
      <c r="U124" s="85"/>
      <c r="AA124" s="71"/>
      <c r="AB124" s="72"/>
      <c r="AH124" s="85"/>
      <c r="AI124" s="85"/>
      <c r="AO124" s="71"/>
      <c r="AP124" s="72"/>
      <c r="AV124" s="71"/>
      <c r="AW124" s="72"/>
      <c r="BC124" s="71"/>
      <c r="BD124" s="72"/>
      <c r="BJ124" s="71"/>
      <c r="BK124" s="72"/>
      <c r="BQ124" s="71"/>
      <c r="BR124" s="72"/>
      <c r="CG124" s="71"/>
      <c r="CH124" s="72"/>
      <c r="CN124" s="71"/>
      <c r="CO124" s="72"/>
      <c r="CU124" s="85"/>
      <c r="CV124" s="85"/>
      <c r="DB124" s="71"/>
      <c r="DC124" s="72"/>
      <c r="DI124" s="71"/>
      <c r="DJ124" s="72"/>
      <c r="DP124" s="71"/>
      <c r="DQ124" s="72"/>
      <c r="DW124" s="71"/>
      <c r="DX124" s="72"/>
    </row>
    <row r="125" spans="6:137" ht="16">
      <c r="F125" s="71"/>
      <c r="G125" s="72"/>
      <c r="M125" s="85"/>
      <c r="N125" s="85"/>
      <c r="T125" s="85"/>
      <c r="U125" s="85"/>
      <c r="AA125" s="71"/>
      <c r="AB125" s="72"/>
      <c r="AH125" s="85"/>
      <c r="AI125" s="85"/>
      <c r="AO125" s="71"/>
      <c r="AP125" s="72"/>
      <c r="AV125" s="71"/>
      <c r="AW125" s="72"/>
      <c r="BC125" s="71"/>
      <c r="BD125" s="72"/>
      <c r="BJ125" s="71"/>
      <c r="BK125" s="72"/>
      <c r="BQ125" s="71"/>
      <c r="BR125" s="72"/>
      <c r="CG125" s="71"/>
      <c r="CH125" s="72"/>
      <c r="CN125" s="71"/>
      <c r="CO125" s="72"/>
      <c r="CU125" s="85"/>
      <c r="CV125" s="85"/>
      <c r="DB125" s="71"/>
      <c r="DC125" s="72"/>
      <c r="DI125" s="71"/>
      <c r="DJ125" s="72"/>
      <c r="DP125" s="71"/>
      <c r="DQ125" s="72"/>
      <c r="DW125" s="71"/>
      <c r="DX125" s="72"/>
    </row>
    <row r="126" spans="6:137" ht="16">
      <c r="F126" s="71"/>
      <c r="G126" s="72"/>
      <c r="M126" s="71"/>
      <c r="N126" s="72"/>
      <c r="T126" s="71"/>
      <c r="U126" s="72"/>
      <c r="AA126" s="71"/>
      <c r="AB126" s="72"/>
      <c r="AH126" s="71"/>
      <c r="AI126" s="72"/>
      <c r="AO126" s="71"/>
      <c r="AP126" s="72"/>
      <c r="AV126" s="71"/>
      <c r="AW126" s="72"/>
      <c r="BC126" s="71"/>
      <c r="BD126" s="72"/>
      <c r="BJ126" s="71"/>
      <c r="BK126" s="72"/>
      <c r="BQ126" s="71"/>
      <c r="BR126" s="72"/>
      <c r="CG126" s="71"/>
      <c r="CH126" s="72"/>
      <c r="CN126" s="71"/>
      <c r="CO126" s="72"/>
      <c r="CU126" s="71"/>
      <c r="CV126" s="72"/>
      <c r="DB126" s="71"/>
      <c r="DC126" s="72"/>
      <c r="DI126" s="71"/>
      <c r="DJ126" s="72"/>
      <c r="DP126" s="71"/>
      <c r="DQ126" s="72"/>
      <c r="DW126" s="71"/>
      <c r="DX126" s="72"/>
    </row>
    <row r="127" spans="6:137" ht="16">
      <c r="F127" s="71"/>
      <c r="G127" s="72"/>
      <c r="M127" s="71"/>
      <c r="N127" s="72"/>
      <c r="T127" s="71"/>
      <c r="U127" s="72"/>
      <c r="AA127" s="71"/>
      <c r="AB127" s="72"/>
      <c r="AH127" s="71"/>
      <c r="AI127" s="72"/>
      <c r="AO127" s="71"/>
      <c r="AP127" s="72"/>
      <c r="AV127" s="71"/>
      <c r="AW127" s="72"/>
      <c r="BC127" s="71"/>
      <c r="BD127" s="72"/>
      <c r="BJ127" s="71"/>
      <c r="BK127" s="72"/>
      <c r="BQ127" s="71"/>
      <c r="BR127" s="72"/>
      <c r="CG127" s="71"/>
      <c r="CH127" s="72"/>
      <c r="CN127" s="71"/>
      <c r="CO127" s="72"/>
      <c r="CU127" s="71"/>
      <c r="CV127" s="72"/>
      <c r="DB127" s="71"/>
      <c r="DC127" s="72"/>
      <c r="DI127" s="71"/>
      <c r="DJ127" s="72"/>
      <c r="DP127" s="71"/>
      <c r="DQ127" s="72"/>
      <c r="DW127" s="71"/>
      <c r="DX127" s="72"/>
    </row>
    <row r="128" spans="6:137" ht="16">
      <c r="F128" s="71"/>
      <c r="G128" s="72"/>
      <c r="M128" s="71"/>
      <c r="N128" s="72"/>
      <c r="T128" s="71"/>
      <c r="U128" s="72"/>
      <c r="AA128" s="71"/>
      <c r="AB128" s="72"/>
      <c r="AH128" s="71"/>
      <c r="AI128" s="72"/>
      <c r="AO128" s="71"/>
      <c r="AP128" s="72"/>
      <c r="AV128" s="71"/>
      <c r="AW128" s="72"/>
      <c r="BC128" s="71"/>
      <c r="BD128" s="72"/>
      <c r="BJ128" s="71"/>
      <c r="BK128" s="72"/>
      <c r="BQ128" s="71"/>
      <c r="BR128" s="72"/>
      <c r="CG128" s="71"/>
      <c r="CH128" s="72"/>
      <c r="CN128" s="71"/>
      <c r="CO128" s="72"/>
      <c r="CU128" s="71"/>
      <c r="CV128" s="72"/>
      <c r="DB128" s="71"/>
      <c r="DC128" s="72"/>
      <c r="DI128" s="71"/>
      <c r="DJ128" s="72"/>
      <c r="DP128" s="71"/>
      <c r="DQ128" s="72"/>
      <c r="DW128" s="71"/>
      <c r="DX128" s="72"/>
    </row>
    <row r="129" spans="6:128" ht="16">
      <c r="F129" s="71"/>
      <c r="G129" s="72"/>
      <c r="M129" s="71"/>
      <c r="N129" s="72"/>
      <c r="T129" s="71"/>
      <c r="U129" s="72"/>
      <c r="AA129" s="71"/>
      <c r="AB129" s="72"/>
      <c r="AH129" s="71"/>
      <c r="AI129" s="72"/>
      <c r="AO129" s="71"/>
      <c r="AP129" s="72"/>
      <c r="AV129" s="71"/>
      <c r="AW129" s="72"/>
      <c r="BC129" s="71"/>
      <c r="BD129" s="72"/>
      <c r="BJ129" s="71"/>
      <c r="BK129" s="72"/>
      <c r="BQ129" s="71"/>
      <c r="BR129" s="72"/>
      <c r="CG129" s="71"/>
      <c r="CH129" s="72"/>
      <c r="CN129" s="71"/>
      <c r="CO129" s="72"/>
      <c r="CU129" s="71"/>
      <c r="CV129" s="72"/>
      <c r="DB129" s="71"/>
      <c r="DC129" s="72"/>
      <c r="DI129" s="71"/>
      <c r="DJ129" s="72"/>
      <c r="DP129" s="71"/>
      <c r="DQ129" s="72"/>
      <c r="DW129" s="71"/>
      <c r="DX129" s="72"/>
    </row>
    <row r="130" spans="6:128" ht="16">
      <c r="F130" s="71"/>
      <c r="G130" s="72"/>
      <c r="M130" s="71"/>
      <c r="N130" s="72"/>
      <c r="T130" s="71"/>
      <c r="U130" s="72"/>
      <c r="AA130" s="71"/>
      <c r="AB130" s="72"/>
      <c r="AH130" s="71"/>
      <c r="AI130" s="72"/>
      <c r="AO130" s="71"/>
      <c r="AP130" s="72"/>
      <c r="AV130" s="71"/>
      <c r="AW130" s="72"/>
      <c r="BC130" s="71"/>
      <c r="BD130" s="72"/>
      <c r="BJ130" s="71"/>
      <c r="BK130" s="72"/>
      <c r="BQ130" s="71"/>
      <c r="BR130" s="72"/>
      <c r="CG130" s="71"/>
      <c r="CH130" s="93"/>
      <c r="CN130" s="71"/>
      <c r="CO130" s="72"/>
      <c r="CU130" s="71"/>
      <c r="CV130" s="72"/>
      <c r="DB130" s="71"/>
      <c r="DC130" s="72"/>
      <c r="DI130" s="71"/>
      <c r="DJ130" s="72"/>
      <c r="DP130" s="71"/>
      <c r="DQ130" s="72"/>
      <c r="DW130" s="71"/>
      <c r="DX130" s="72"/>
    </row>
    <row r="131" spans="6:128" ht="16">
      <c r="F131" s="71"/>
      <c r="G131" s="72"/>
      <c r="M131" s="71"/>
      <c r="N131" s="72"/>
      <c r="T131" s="71"/>
      <c r="U131" s="72"/>
      <c r="AA131" s="71"/>
      <c r="AB131" s="72"/>
      <c r="AH131" s="71"/>
      <c r="AI131" s="72"/>
      <c r="AO131" s="71"/>
      <c r="AP131" s="72"/>
      <c r="AV131" s="71"/>
      <c r="AW131" s="72"/>
      <c r="BC131" s="71"/>
      <c r="BD131" s="72"/>
      <c r="BJ131" s="71"/>
      <c r="BK131" s="72"/>
      <c r="BQ131" s="71"/>
      <c r="BR131" s="72"/>
      <c r="BX131" s="65"/>
      <c r="CG131" s="71"/>
      <c r="CH131" s="93"/>
      <c r="CI131" s="94"/>
      <c r="CN131" s="71"/>
      <c r="CO131" s="72"/>
      <c r="CU131" s="71"/>
      <c r="CV131" s="72"/>
      <c r="DB131" s="71"/>
      <c r="DC131" s="72"/>
      <c r="DI131" s="71"/>
      <c r="DJ131" s="72"/>
      <c r="DP131" s="71"/>
      <c r="DQ131" s="72"/>
      <c r="DW131" s="71"/>
      <c r="DX131" s="72"/>
    </row>
    <row r="132" spans="6:128" ht="16">
      <c r="F132" s="71"/>
      <c r="G132" s="72"/>
      <c r="M132" s="71"/>
      <c r="N132" s="72"/>
      <c r="T132" s="71"/>
      <c r="U132" s="72"/>
      <c r="AA132" s="71"/>
      <c r="AB132" s="72"/>
      <c r="AH132" s="71"/>
      <c r="AI132" s="72"/>
      <c r="AO132" s="71"/>
      <c r="AP132" s="72"/>
      <c r="AV132" s="71"/>
      <c r="AW132" s="72"/>
      <c r="BC132" s="71"/>
      <c r="BD132" s="72"/>
      <c r="BJ132" s="71"/>
      <c r="BK132" s="72"/>
      <c r="BQ132" s="71"/>
      <c r="BR132" s="72"/>
      <c r="BX132" s="65"/>
      <c r="CG132" s="71"/>
      <c r="CH132" s="72"/>
      <c r="CN132" s="95"/>
      <c r="CO132" s="95"/>
      <c r="CP132" s="95"/>
      <c r="CU132" s="71"/>
      <c r="CV132" s="72"/>
      <c r="DB132" s="71"/>
      <c r="DC132" s="72"/>
      <c r="DI132" s="71"/>
      <c r="DJ132" s="72"/>
      <c r="DP132" s="71"/>
      <c r="DQ132" s="72"/>
      <c r="DW132" s="71"/>
      <c r="DX132" s="72"/>
    </row>
    <row r="133" spans="6:128" ht="16">
      <c r="F133" s="71"/>
      <c r="G133" s="72"/>
      <c r="M133" s="71"/>
      <c r="N133" s="72"/>
      <c r="T133" s="71"/>
      <c r="U133" s="72"/>
      <c r="AA133" s="71"/>
      <c r="AB133" s="72"/>
      <c r="AH133" s="71"/>
      <c r="AI133" s="72"/>
      <c r="AO133" s="71"/>
      <c r="AP133" s="72"/>
      <c r="AV133" s="71"/>
      <c r="AW133" s="72"/>
      <c r="BC133" s="71"/>
      <c r="BD133" s="72"/>
      <c r="BJ133" s="71"/>
      <c r="BK133" s="72"/>
      <c r="BQ133" s="71"/>
      <c r="BR133" s="72"/>
      <c r="CG133" s="71"/>
      <c r="CH133" s="72"/>
      <c r="CN133" s="72"/>
      <c r="CO133" s="71"/>
      <c r="CP133" s="71"/>
      <c r="CU133" s="71"/>
      <c r="CV133" s="72"/>
      <c r="DB133" s="71"/>
      <c r="DC133" s="72"/>
      <c r="DI133" s="71"/>
      <c r="DJ133" s="72"/>
      <c r="DP133" s="71"/>
      <c r="DQ133" s="72"/>
    </row>
    <row r="134" spans="6:128" ht="16">
      <c r="F134" s="71"/>
      <c r="G134" s="72"/>
      <c r="M134" s="71"/>
      <c r="N134" s="72"/>
      <c r="T134" s="71"/>
      <c r="U134" s="72"/>
      <c r="AA134" s="71"/>
      <c r="AB134" s="72"/>
      <c r="AH134" s="71"/>
      <c r="AI134" s="72"/>
      <c r="AO134" s="71"/>
      <c r="AP134" s="72"/>
      <c r="AV134" s="71"/>
      <c r="AW134" s="72"/>
      <c r="BC134" s="71"/>
      <c r="BD134" s="72"/>
      <c r="BJ134" s="71"/>
      <c r="BK134" s="72"/>
      <c r="BQ134" s="71"/>
      <c r="BR134" s="72"/>
      <c r="CG134" s="71"/>
      <c r="CH134" s="72"/>
      <c r="CN134" s="72"/>
      <c r="CO134" s="71"/>
      <c r="CP134" s="71"/>
      <c r="CU134" s="71"/>
      <c r="CV134" s="72"/>
      <c r="DB134" s="71"/>
      <c r="DC134" s="72"/>
      <c r="DI134" s="71"/>
      <c r="DJ134" s="72"/>
    </row>
    <row r="135" spans="6:128" ht="16">
      <c r="F135" s="71"/>
      <c r="G135" s="72"/>
      <c r="M135" s="71"/>
      <c r="N135" s="72"/>
      <c r="T135" s="71"/>
      <c r="U135" s="72"/>
      <c r="AA135" s="71"/>
      <c r="AB135" s="72"/>
      <c r="AH135" s="71"/>
      <c r="AI135" s="72"/>
      <c r="AO135" s="71"/>
      <c r="AP135" s="72"/>
      <c r="AV135" s="71"/>
      <c r="AW135" s="72"/>
      <c r="BC135" s="71"/>
      <c r="BD135" s="72"/>
      <c r="BJ135" s="71"/>
      <c r="BK135" s="72"/>
      <c r="BQ135" s="71"/>
      <c r="BR135" s="72"/>
      <c r="CG135" s="71"/>
      <c r="CH135" s="72"/>
      <c r="CN135" s="72"/>
      <c r="CO135" s="71"/>
      <c r="CP135" s="71"/>
      <c r="CU135" s="71"/>
      <c r="CV135" s="72"/>
      <c r="DB135" s="71"/>
      <c r="DC135" s="72"/>
      <c r="DI135" s="71"/>
      <c r="DJ135" s="72"/>
    </row>
    <row r="136" spans="6:128" ht="16">
      <c r="F136" s="71"/>
      <c r="G136" s="72"/>
      <c r="M136" s="71"/>
      <c r="N136" s="72"/>
      <c r="T136" s="71"/>
      <c r="U136" s="72"/>
      <c r="AA136" s="71"/>
      <c r="AB136" s="72"/>
      <c r="AH136" s="71"/>
      <c r="AI136" s="72"/>
      <c r="AO136" s="71"/>
      <c r="AP136" s="72"/>
      <c r="AV136" s="71"/>
      <c r="AW136" s="72"/>
      <c r="BC136" s="71"/>
      <c r="BD136" s="72"/>
      <c r="BJ136" s="71"/>
      <c r="BK136" s="72"/>
      <c r="BQ136" s="71"/>
      <c r="BR136" s="72"/>
      <c r="CG136" s="71"/>
      <c r="CH136" s="72"/>
      <c r="CN136" s="72"/>
      <c r="CO136" s="71"/>
      <c r="CP136" s="71"/>
      <c r="CU136" s="71"/>
      <c r="CV136" s="72"/>
      <c r="DB136" s="71"/>
      <c r="DC136" s="72"/>
      <c r="DI136" s="71"/>
      <c r="DJ136" s="72"/>
    </row>
    <row r="137" spans="6:128" ht="16">
      <c r="F137" s="71"/>
      <c r="G137" s="72"/>
      <c r="M137" s="71"/>
      <c r="N137" s="72"/>
      <c r="T137" s="71"/>
      <c r="U137" s="72"/>
      <c r="AA137" s="71"/>
      <c r="AB137" s="72"/>
      <c r="AH137" s="71"/>
      <c r="AI137" s="72"/>
      <c r="AO137" s="71"/>
      <c r="AP137" s="72"/>
      <c r="AV137" s="71"/>
      <c r="AW137" s="72"/>
      <c r="BC137" s="71"/>
      <c r="BD137" s="72"/>
      <c r="BJ137" s="71"/>
      <c r="BK137" s="72"/>
      <c r="BQ137" s="71"/>
      <c r="BR137" s="72"/>
      <c r="CG137" s="71"/>
      <c r="CH137" s="72"/>
      <c r="CN137" s="72"/>
      <c r="CO137" s="71"/>
      <c r="CP137" s="71"/>
      <c r="CU137" s="71"/>
      <c r="CV137" s="72"/>
      <c r="DB137" s="71"/>
      <c r="DC137" s="72"/>
      <c r="DI137" s="71"/>
      <c r="DJ137" s="72"/>
    </row>
    <row r="138" spans="6:128" ht="16">
      <c r="F138" s="71"/>
      <c r="G138" s="72"/>
      <c r="M138" s="71"/>
      <c r="N138" s="72"/>
      <c r="T138" s="71"/>
      <c r="U138" s="72"/>
      <c r="AA138" s="71"/>
      <c r="AB138" s="72"/>
      <c r="AH138" s="71"/>
      <c r="AI138" s="72"/>
      <c r="AO138" s="71"/>
      <c r="AP138" s="72"/>
      <c r="AV138" s="71"/>
      <c r="AW138" s="72"/>
      <c r="BC138" s="71"/>
      <c r="BD138" s="72"/>
      <c r="BJ138" s="71"/>
      <c r="BK138" s="72"/>
      <c r="BQ138" s="71"/>
      <c r="BR138" s="72"/>
      <c r="CG138" s="71"/>
      <c r="CH138" s="72"/>
      <c r="CN138" s="72"/>
      <c r="CO138" s="71"/>
      <c r="CP138" s="71"/>
      <c r="CU138" s="71"/>
      <c r="CV138" s="72"/>
      <c r="DB138" s="71"/>
      <c r="DC138" s="72"/>
      <c r="DI138" s="71"/>
      <c r="DJ138" s="72"/>
    </row>
    <row r="139" spans="6:128" ht="16">
      <c r="F139" s="71"/>
      <c r="G139" s="72"/>
      <c r="M139" s="71"/>
      <c r="N139" s="72"/>
      <c r="T139" s="71"/>
      <c r="U139" s="72"/>
      <c r="AA139" s="71"/>
      <c r="AB139" s="72"/>
      <c r="AH139" s="71"/>
      <c r="AI139" s="72"/>
      <c r="AO139" s="71"/>
      <c r="AP139" s="72"/>
      <c r="AV139" s="71"/>
      <c r="AW139" s="72"/>
      <c r="BC139" s="71"/>
      <c r="BD139" s="72"/>
      <c r="BJ139" s="71"/>
      <c r="BK139" s="72"/>
      <c r="BQ139" s="71"/>
      <c r="BR139" s="72"/>
      <c r="BX139" s="65"/>
      <c r="CG139" s="71"/>
      <c r="CH139" s="72"/>
      <c r="CN139" s="72"/>
      <c r="CO139" s="71"/>
      <c r="CP139" s="71"/>
      <c r="CU139" s="71"/>
      <c r="CV139" s="72"/>
      <c r="DB139" s="71"/>
      <c r="DC139" s="72"/>
      <c r="DI139" s="71"/>
      <c r="DJ139" s="72"/>
    </row>
    <row r="140" spans="6:128" ht="16">
      <c r="F140" s="71"/>
      <c r="G140" s="72"/>
      <c r="M140" s="71"/>
      <c r="N140" s="72"/>
      <c r="T140" s="71"/>
      <c r="U140" s="72"/>
      <c r="AA140" s="71"/>
      <c r="AB140" s="72"/>
      <c r="AH140" s="71"/>
      <c r="AI140" s="72"/>
      <c r="AO140" s="71"/>
      <c r="AP140" s="72"/>
      <c r="AV140" s="71"/>
      <c r="AW140" s="72"/>
      <c r="BC140" s="71"/>
      <c r="BD140" s="72"/>
      <c r="BR140" s="72"/>
      <c r="BX140" s="65"/>
      <c r="CG140" s="71"/>
      <c r="CH140" s="72"/>
      <c r="CN140" s="72"/>
      <c r="CO140" s="71"/>
      <c r="CP140" s="71"/>
      <c r="CU140" s="71"/>
      <c r="CV140" s="72"/>
      <c r="DB140" s="71"/>
      <c r="DC140" s="72"/>
      <c r="DI140" s="71"/>
      <c r="DJ140" s="72"/>
    </row>
    <row r="141" spans="6:128" ht="16">
      <c r="M141" s="71"/>
      <c r="N141" s="72"/>
      <c r="T141" s="71"/>
      <c r="U141" s="72"/>
      <c r="AH141" s="71"/>
      <c r="AI141" s="72"/>
      <c r="CN141" s="72"/>
      <c r="CO141" s="71"/>
      <c r="CP141" s="71"/>
      <c r="CU141" s="71"/>
      <c r="CV141" s="72"/>
    </row>
    <row r="142" spans="6:128" ht="16">
      <c r="M142" s="71"/>
      <c r="N142" s="72"/>
      <c r="T142" s="71"/>
      <c r="U142" s="72"/>
      <c r="AH142" s="71"/>
      <c r="AI142" s="72"/>
      <c r="CN142" s="72"/>
      <c r="CO142" s="71"/>
      <c r="CP142" s="71"/>
      <c r="CU142" s="71"/>
      <c r="CV142" s="72"/>
    </row>
    <row r="143" spans="6:128" ht="16">
      <c r="CN143" s="72"/>
      <c r="CO143" s="71"/>
      <c r="CP143" s="71"/>
    </row>
    <row r="144" spans="6:128" ht="16">
      <c r="CN144" s="72"/>
      <c r="CO144" s="71"/>
      <c r="CP144" s="71"/>
    </row>
    <row r="145" spans="76:135" ht="16">
      <c r="CN145" s="72"/>
      <c r="CO145" s="71"/>
      <c r="CP145" s="71"/>
    </row>
    <row r="146" spans="76:135" ht="16">
      <c r="CN146" s="72"/>
      <c r="CO146" s="71"/>
      <c r="CP146" s="71"/>
    </row>
    <row r="147" spans="76:135" ht="16">
      <c r="BX147" s="65"/>
      <c r="CN147" s="72"/>
      <c r="CO147" s="71"/>
      <c r="CP147" s="71"/>
    </row>
    <row r="148" spans="76:135" ht="16">
      <c r="BX148" s="65"/>
      <c r="CN148" s="72"/>
      <c r="CO148" s="71"/>
      <c r="CP148" s="71"/>
      <c r="EE148" s="96"/>
    </row>
    <row r="149" spans="76:135" ht="16">
      <c r="CN149" s="72"/>
      <c r="CO149" s="71"/>
      <c r="CP149" s="71"/>
    </row>
    <row r="150" spans="76:135" ht="16">
      <c r="CN150" s="72"/>
      <c r="CO150" s="71"/>
      <c r="CP150" s="71"/>
    </row>
    <row r="151" spans="76:135" ht="16">
      <c r="CN151" s="72"/>
      <c r="CO151" s="71"/>
      <c r="CP151" s="71"/>
    </row>
    <row r="152" spans="76:135" ht="16">
      <c r="CN152" s="72"/>
      <c r="CO152" s="71"/>
      <c r="CP152" s="71"/>
    </row>
    <row r="153" spans="76:135" ht="16">
      <c r="CN153" s="72"/>
      <c r="CO153" s="71"/>
      <c r="CP153" s="71"/>
    </row>
    <row r="154" spans="76:135" ht="16">
      <c r="BX154" s="65"/>
      <c r="CN154" s="72"/>
      <c r="CO154" s="71"/>
      <c r="CP154" s="71"/>
    </row>
    <row r="155" spans="76:135" ht="16">
      <c r="BX155" s="65"/>
      <c r="CN155" s="72"/>
      <c r="CO155" s="71"/>
      <c r="CP155" s="71"/>
    </row>
    <row r="156" spans="76:135" ht="16">
      <c r="CN156" s="72"/>
      <c r="CO156" s="71"/>
      <c r="CP156" s="71"/>
    </row>
    <row r="157" spans="76:135" ht="16">
      <c r="CN157" s="72"/>
      <c r="CO157" s="71"/>
      <c r="CP157" s="71"/>
    </row>
    <row r="158" spans="76:135" ht="16">
      <c r="CN158" s="72"/>
      <c r="CO158" s="71"/>
      <c r="CP158" s="71"/>
    </row>
    <row r="159" spans="76:135" ht="16">
      <c r="CN159" s="72"/>
      <c r="CO159" s="71"/>
      <c r="CP159" s="71"/>
    </row>
    <row r="160" spans="76:135" ht="16">
      <c r="CN160" s="72"/>
      <c r="CO160" s="71"/>
      <c r="CP160" s="71"/>
    </row>
    <row r="161" spans="76:94" ht="16">
      <c r="BX161" s="65"/>
      <c r="CN161" s="72"/>
      <c r="CO161" s="71"/>
      <c r="CP161" s="71"/>
    </row>
    <row r="162" spans="76:94" ht="16">
      <c r="BX162" s="65"/>
      <c r="CN162" s="72"/>
      <c r="CO162" s="71"/>
      <c r="CP162" s="71"/>
    </row>
    <row r="163" spans="76:94" ht="16">
      <c r="CN163" s="72"/>
      <c r="CO163" s="71"/>
      <c r="CP163" s="71"/>
    </row>
    <row r="164" spans="76:94" ht="16">
      <c r="CN164" s="72"/>
      <c r="CO164" s="71"/>
      <c r="CP164" s="71"/>
    </row>
    <row r="165" spans="76:94" ht="16">
      <c r="CN165" s="72"/>
      <c r="CO165" s="71"/>
      <c r="CP165" s="71"/>
    </row>
    <row r="166" spans="76:94" ht="16">
      <c r="CN166" s="72"/>
      <c r="CO166" s="71"/>
      <c r="CP166" s="71"/>
    </row>
    <row r="167" spans="76:94" ht="16">
      <c r="CN167" s="97"/>
      <c r="CO167" s="98"/>
      <c r="CP167" s="98"/>
    </row>
    <row r="168" spans="76:94" ht="16">
      <c r="CN168" s="72"/>
      <c r="CO168" s="71"/>
      <c r="CP168" s="71"/>
    </row>
    <row r="169" spans="76:94" ht="16">
      <c r="CN169" s="72"/>
      <c r="CO169" s="71"/>
      <c r="CP169" s="71"/>
    </row>
    <row r="170" spans="76:94" ht="16">
      <c r="CN170" s="72"/>
      <c r="CO170" s="71"/>
      <c r="CP170" s="71"/>
    </row>
    <row r="171" spans="76:94" ht="16">
      <c r="CN171" s="72"/>
      <c r="CO171" s="71"/>
      <c r="CP171" s="71"/>
    </row>
    <row r="172" spans="76:94" ht="16">
      <c r="CN172" s="72"/>
      <c r="CO172" s="71"/>
      <c r="CP172" s="71"/>
    </row>
    <row r="173" spans="76:94" ht="16">
      <c r="CN173" s="72"/>
      <c r="CO173" s="71"/>
      <c r="CP173" s="71"/>
    </row>
    <row r="174" spans="76:94" ht="16">
      <c r="CN174" s="72"/>
      <c r="CO174" s="71"/>
      <c r="CP174" s="71"/>
    </row>
    <row r="175" spans="76:94" ht="16">
      <c r="CN175" s="72"/>
      <c r="CO175" s="71"/>
      <c r="CP175" s="71"/>
    </row>
    <row r="176" spans="76:94" ht="16">
      <c r="CN176" s="72"/>
      <c r="CO176" s="71"/>
      <c r="CP176" s="71"/>
    </row>
    <row r="177" spans="92:94" ht="16">
      <c r="CN177" s="72"/>
      <c r="CO177" s="71"/>
      <c r="CP177" s="71"/>
    </row>
    <row r="178" spans="92:94" ht="16">
      <c r="CN178" s="72"/>
      <c r="CO178" s="71"/>
      <c r="CP178" s="71"/>
    </row>
    <row r="179" spans="92:94" ht="16">
      <c r="CN179" s="72"/>
      <c r="CO179" s="71"/>
      <c r="CP179" s="71"/>
    </row>
    <row r="180" spans="92:94" ht="16">
      <c r="CN180" s="72"/>
      <c r="CO180" s="71"/>
      <c r="CP180" s="71"/>
    </row>
    <row r="181" spans="92:94" ht="16">
      <c r="CN181" s="72"/>
      <c r="CO181" s="71"/>
      <c r="CP181" s="71"/>
    </row>
    <row r="182" spans="92:94" ht="16">
      <c r="CN182" s="72"/>
      <c r="CO182" s="71"/>
      <c r="CP182" s="71"/>
    </row>
    <row r="183" spans="92:94" ht="16">
      <c r="CN183" s="72"/>
      <c r="CO183" s="71"/>
      <c r="CP183" s="71"/>
    </row>
  </sheetData>
  <sortState xmlns:xlrd2="http://schemas.microsoft.com/office/spreadsheetml/2017/richdata2" ref="M1:P84">
    <sortCondition descending="1" ref="P1:P84"/>
  </sortState>
  <pageMargins left="0.7" right="0.7" top="0.75" bottom="0.75" header="0.3" footer="0.3"/>
  <pageSetup orientation="portrait" horizontalDpi="1200" verticalDpi="12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1A40A-9EC4-E348-980B-8E66A22D37A6}">
  <dimension ref="A2:Z156"/>
  <sheetViews>
    <sheetView workbookViewId="0">
      <selection activeCell="C6" sqref="C6"/>
    </sheetView>
  </sheetViews>
  <sheetFormatPr baseColWidth="10" defaultColWidth="11.5" defaultRowHeight="15"/>
  <cols>
    <col min="1" max="1" width="19.6640625" customWidth="1"/>
    <col min="3" max="3" width="24" customWidth="1"/>
  </cols>
  <sheetData>
    <row r="2" spans="1:26">
      <c r="A2" t="s">
        <v>6287</v>
      </c>
      <c r="D2" t="s">
        <v>19</v>
      </c>
      <c r="E2" t="s">
        <v>10</v>
      </c>
      <c r="F2" t="s">
        <v>20</v>
      </c>
      <c r="G2" t="s">
        <v>11</v>
      </c>
      <c r="H2" t="s">
        <v>9</v>
      </c>
      <c r="I2" t="s">
        <v>21</v>
      </c>
      <c r="J2" t="s">
        <v>8</v>
      </c>
      <c r="K2" t="s">
        <v>7</v>
      </c>
      <c r="L2" t="s">
        <v>22</v>
      </c>
      <c r="N2" t="s">
        <v>6</v>
      </c>
      <c r="O2" t="s">
        <v>5</v>
      </c>
      <c r="P2" t="s">
        <v>4</v>
      </c>
      <c r="Q2" t="s">
        <v>3</v>
      </c>
      <c r="R2" t="s">
        <v>2</v>
      </c>
      <c r="S2" t="s">
        <v>12</v>
      </c>
      <c r="T2" t="s">
        <v>1</v>
      </c>
      <c r="U2" t="s">
        <v>23</v>
      </c>
      <c r="V2" t="s">
        <v>0</v>
      </c>
    </row>
    <row r="4" spans="1:26">
      <c r="A4" s="34" t="s">
        <v>35</v>
      </c>
      <c r="B4" s="39" t="s">
        <v>32</v>
      </c>
      <c r="C4" s="34" t="s">
        <v>75</v>
      </c>
      <c r="D4" s="34" t="s">
        <v>41</v>
      </c>
      <c r="E4" s="34" t="s">
        <v>10</v>
      </c>
      <c r="F4" s="34" t="s">
        <v>20</v>
      </c>
      <c r="G4" s="34" t="s">
        <v>11</v>
      </c>
      <c r="H4" s="34" t="s">
        <v>9</v>
      </c>
      <c r="I4" s="34" t="s">
        <v>21</v>
      </c>
      <c r="J4" s="34" t="s">
        <v>8</v>
      </c>
      <c r="K4" s="34" t="s">
        <v>7</v>
      </c>
      <c r="L4" s="34" t="s">
        <v>22</v>
      </c>
      <c r="M4" s="34"/>
      <c r="N4" s="34" t="s">
        <v>6</v>
      </c>
      <c r="O4" s="34" t="s">
        <v>5</v>
      </c>
      <c r="P4" s="34" t="s">
        <v>4</v>
      </c>
      <c r="Q4" s="34" t="s">
        <v>3</v>
      </c>
      <c r="R4" s="34" t="s">
        <v>2</v>
      </c>
      <c r="S4" s="34" t="s">
        <v>12</v>
      </c>
      <c r="T4" s="34" t="s">
        <v>1</v>
      </c>
      <c r="U4" s="34" t="s">
        <v>23</v>
      </c>
      <c r="V4" s="34" t="s">
        <v>0</v>
      </c>
      <c r="W4" s="34"/>
      <c r="X4" s="34"/>
      <c r="Y4" s="34"/>
      <c r="Z4" s="40"/>
    </row>
    <row r="5" spans="1:26" ht="16">
      <c r="A5" s="28" t="s">
        <v>16</v>
      </c>
      <c r="B5" s="41">
        <v>91</v>
      </c>
      <c r="C5" s="29">
        <v>44753.904861111114</v>
      </c>
      <c r="D5" s="141">
        <v>44.365200000000002</v>
      </c>
      <c r="E5" s="141">
        <v>0.94493575838478217</v>
      </c>
      <c r="F5" s="141">
        <v>9.6805000000000003</v>
      </c>
      <c r="G5" s="141">
        <v>6.2211895910780663</v>
      </c>
      <c r="H5" s="141">
        <v>0.10368514836143893</v>
      </c>
      <c r="I5" s="141">
        <v>0.51119999999999999</v>
      </c>
      <c r="J5" s="141">
        <v>4.5301525115433048</v>
      </c>
      <c r="K5" s="42">
        <v>2.3334000000000001</v>
      </c>
      <c r="L5" s="141">
        <v>0.31049495875343724</v>
      </c>
      <c r="M5" s="141"/>
      <c r="N5" s="141" t="s">
        <v>179</v>
      </c>
      <c r="O5" s="141" t="s">
        <v>179</v>
      </c>
      <c r="P5" s="141">
        <v>1.5E-3</v>
      </c>
      <c r="Q5" s="141">
        <v>5.0000000000000001E-3</v>
      </c>
      <c r="R5" s="141">
        <v>6.6E-3</v>
      </c>
      <c r="S5" s="141">
        <v>5.8999999999999999E-3</v>
      </c>
      <c r="T5" s="141">
        <v>7.2800000000000004E-2</v>
      </c>
      <c r="U5" s="141">
        <v>2.3E-3</v>
      </c>
      <c r="V5" s="28">
        <v>3.32E-2</v>
      </c>
      <c r="W5" s="28"/>
      <c r="X5" s="28"/>
      <c r="Y5" s="28"/>
      <c r="Z5" s="43"/>
    </row>
    <row r="6" spans="1:26" ht="16">
      <c r="A6" s="28" t="s">
        <v>16</v>
      </c>
      <c r="B6" s="41">
        <v>404</v>
      </c>
      <c r="C6" s="29">
        <v>44759.719444444447</v>
      </c>
      <c r="D6" s="141">
        <v>45.333799999999997</v>
      </c>
      <c r="E6" s="141">
        <v>0.95494743867845822</v>
      </c>
      <c r="F6" s="141">
        <v>10.1441</v>
      </c>
      <c r="G6" s="141">
        <v>6.2090363168430081</v>
      </c>
      <c r="H6" s="141">
        <v>0.10032797045683445</v>
      </c>
      <c r="I6" s="141">
        <v>0.58340000000000003</v>
      </c>
      <c r="J6" s="141">
        <v>4.5582761998041139</v>
      </c>
      <c r="K6" s="42">
        <v>2.3386999999999998</v>
      </c>
      <c r="L6" s="141">
        <v>0.33157653528872594</v>
      </c>
      <c r="M6" s="141"/>
      <c r="N6" s="141" t="s">
        <v>179</v>
      </c>
      <c r="O6" s="141" t="s">
        <v>179</v>
      </c>
      <c r="P6" s="141">
        <v>2.2000000000000001E-3</v>
      </c>
      <c r="Q6" s="141">
        <v>6.7999999999999996E-3</v>
      </c>
      <c r="R6" s="141">
        <v>7.9000000000000008E-3</v>
      </c>
      <c r="S6" s="141">
        <v>6.3E-3</v>
      </c>
      <c r="T6" s="141">
        <v>7.0900000000000005E-2</v>
      </c>
      <c r="U6" s="141">
        <v>2.2000000000000001E-3</v>
      </c>
      <c r="V6" s="28">
        <v>3.1800000000000002E-2</v>
      </c>
      <c r="W6" s="28"/>
      <c r="X6" s="28"/>
      <c r="Y6" s="28"/>
      <c r="Z6" s="43"/>
    </row>
    <row r="7" spans="1:26" ht="16">
      <c r="A7" s="28" t="s">
        <v>16</v>
      </c>
      <c r="B7" s="41">
        <v>405</v>
      </c>
      <c r="C7" s="29">
        <v>44759.720833333333</v>
      </c>
      <c r="D7" s="141">
        <v>45.389200000000002</v>
      </c>
      <c r="E7" s="141">
        <v>0.94977473719339223</v>
      </c>
      <c r="F7" s="141">
        <v>10.0402</v>
      </c>
      <c r="G7" s="141">
        <v>6.2153274235058626</v>
      </c>
      <c r="H7" s="141">
        <v>9.8003770369031309E-2</v>
      </c>
      <c r="I7" s="141">
        <v>0.53439999999999999</v>
      </c>
      <c r="J7" s="141">
        <v>4.5623338463691061</v>
      </c>
      <c r="K7" s="42">
        <v>2.3552</v>
      </c>
      <c r="L7" s="141">
        <v>0.33455545371219064</v>
      </c>
      <c r="M7" s="141"/>
      <c r="N7" s="141">
        <v>1.0200000000000001E-2</v>
      </c>
      <c r="O7" s="141" t="s">
        <v>179</v>
      </c>
      <c r="P7" s="141">
        <v>1.6000000000000001E-3</v>
      </c>
      <c r="Q7" s="141">
        <v>6.6E-3</v>
      </c>
      <c r="R7" s="141">
        <v>7.3000000000000001E-3</v>
      </c>
      <c r="S7" s="141">
        <v>5.4999999999999997E-3</v>
      </c>
      <c r="T7" s="141">
        <v>7.2300000000000003E-2</v>
      </c>
      <c r="U7" s="141">
        <v>2.3E-3</v>
      </c>
      <c r="V7" s="28">
        <v>3.32E-2</v>
      </c>
      <c r="W7" s="28"/>
      <c r="X7" s="28"/>
      <c r="Y7" s="28"/>
      <c r="Z7" s="43"/>
    </row>
    <row r="8" spans="1:26" ht="16">
      <c r="A8" s="28" t="s">
        <v>16</v>
      </c>
      <c r="B8" s="41">
        <v>406</v>
      </c>
      <c r="C8" s="29">
        <v>44759.722222222219</v>
      </c>
      <c r="D8" s="141">
        <v>45.650599999999997</v>
      </c>
      <c r="E8" s="141">
        <v>0.96062072417820776</v>
      </c>
      <c r="F8" s="141">
        <v>10.0505</v>
      </c>
      <c r="G8" s="141">
        <v>6.219902773806119</v>
      </c>
      <c r="H8" s="141">
        <v>0.10291041499883788</v>
      </c>
      <c r="I8" s="141">
        <v>0.59570000000000001</v>
      </c>
      <c r="J8" s="141">
        <v>4.5565971736392896</v>
      </c>
      <c r="K8" s="42">
        <v>2.3662000000000001</v>
      </c>
      <c r="L8" s="141">
        <v>0.34555453712190648</v>
      </c>
      <c r="M8" s="141"/>
      <c r="N8" s="141" t="s">
        <v>179</v>
      </c>
      <c r="O8" s="141" t="s">
        <v>179</v>
      </c>
      <c r="P8" s="141">
        <v>1.8E-3</v>
      </c>
      <c r="Q8" s="141">
        <v>6.1000000000000004E-3</v>
      </c>
      <c r="R8" s="141">
        <v>7.4999999999999997E-3</v>
      </c>
      <c r="S8" s="141">
        <v>5.8999999999999999E-3</v>
      </c>
      <c r="T8" s="141">
        <v>7.0900000000000005E-2</v>
      </c>
      <c r="U8" s="141">
        <v>2.2000000000000001E-3</v>
      </c>
      <c r="V8" s="28">
        <v>3.2500000000000001E-2</v>
      </c>
      <c r="W8" s="28"/>
      <c r="X8" s="28"/>
      <c r="Y8" s="28"/>
      <c r="Z8" s="43"/>
    </row>
    <row r="9" spans="1:26" ht="16">
      <c r="A9" s="28"/>
      <c r="B9" s="41"/>
      <c r="C9" s="29"/>
      <c r="D9" s="141"/>
      <c r="E9" s="141"/>
      <c r="F9" s="141"/>
      <c r="G9" s="141"/>
      <c r="H9" s="141"/>
      <c r="I9" s="141"/>
      <c r="J9" s="141"/>
      <c r="K9" s="141"/>
      <c r="L9" s="141"/>
      <c r="M9" s="141"/>
      <c r="N9" s="141"/>
      <c r="O9" s="141"/>
      <c r="P9" s="141"/>
      <c r="Q9" s="141"/>
      <c r="R9" s="141"/>
      <c r="S9" s="141"/>
      <c r="T9" s="141"/>
      <c r="U9" s="141"/>
      <c r="V9" s="28"/>
      <c r="W9" s="28"/>
      <c r="X9" s="28"/>
      <c r="Y9" s="28"/>
      <c r="Z9" s="43"/>
    </row>
    <row r="10" spans="1:26" ht="16">
      <c r="A10" s="28" t="s">
        <v>1513</v>
      </c>
      <c r="B10" s="41">
        <v>211</v>
      </c>
      <c r="C10" s="29">
        <v>44734.712500000001</v>
      </c>
      <c r="D10" s="141">
        <v>45.3172</v>
      </c>
      <c r="E10" s="141">
        <v>0.94259969964959101</v>
      </c>
      <c r="F10" s="141">
        <v>10.055899999999999</v>
      </c>
      <c r="G10" s="141">
        <v>6.1336860165856448</v>
      </c>
      <c r="H10" s="141">
        <v>0.10226480386333704</v>
      </c>
      <c r="I10" s="141">
        <v>0.63649999999999995</v>
      </c>
      <c r="J10" s="141">
        <v>4.5170001399188466</v>
      </c>
      <c r="K10" s="42">
        <v>2.347</v>
      </c>
      <c r="L10" s="141">
        <v>0.32355637030247475</v>
      </c>
      <c r="M10" s="141"/>
      <c r="N10" s="141">
        <v>9.5999999999999992E-3</v>
      </c>
      <c r="O10" s="141" t="s">
        <v>179</v>
      </c>
      <c r="P10" s="141">
        <v>1.4E-3</v>
      </c>
      <c r="Q10" s="141">
        <v>6.0000000000000001E-3</v>
      </c>
      <c r="R10" s="141">
        <v>7.3000000000000001E-3</v>
      </c>
      <c r="S10" s="141">
        <v>5.8999999999999999E-3</v>
      </c>
      <c r="T10" s="141">
        <v>7.0900000000000005E-2</v>
      </c>
      <c r="U10" s="141">
        <v>2.3E-3</v>
      </c>
      <c r="V10" s="28">
        <v>3.2199999999999999E-2</v>
      </c>
      <c r="W10" s="28"/>
      <c r="X10" s="28"/>
      <c r="Y10" s="28"/>
      <c r="Z10" s="43"/>
    </row>
    <row r="11" spans="1:26" ht="16">
      <c r="A11" s="28" t="s">
        <v>1514</v>
      </c>
      <c r="B11" s="41">
        <v>212</v>
      </c>
      <c r="C11" s="29">
        <v>44734.715277777781</v>
      </c>
      <c r="D11" s="141">
        <v>45.4602</v>
      </c>
      <c r="E11" s="141">
        <v>0.93258801935591507</v>
      </c>
      <c r="F11" s="141">
        <v>9.8932000000000002</v>
      </c>
      <c r="G11" s="141">
        <v>6.1308264226479832</v>
      </c>
      <c r="H11" s="141">
        <v>0.10161919272783618</v>
      </c>
      <c r="I11" s="141">
        <v>0.69140000000000001</v>
      </c>
      <c r="J11" s="141">
        <v>4.4930740170700991</v>
      </c>
      <c r="K11" s="42">
        <v>2.3512</v>
      </c>
      <c r="L11" s="141">
        <v>0.32355637030247475</v>
      </c>
      <c r="M11" s="141"/>
      <c r="N11" s="141">
        <v>8.6E-3</v>
      </c>
      <c r="O11" s="141">
        <v>4.0000000000000001E-3</v>
      </c>
      <c r="P11" s="141">
        <v>1.8E-3</v>
      </c>
      <c r="Q11" s="141">
        <v>6.1000000000000004E-3</v>
      </c>
      <c r="R11" s="141">
        <v>7.4000000000000003E-3</v>
      </c>
      <c r="S11" s="141">
        <v>5.8999999999999999E-3</v>
      </c>
      <c r="T11" s="141">
        <v>7.0499999999999993E-2</v>
      </c>
      <c r="U11" s="141">
        <v>2.2000000000000001E-3</v>
      </c>
      <c r="V11" s="28">
        <v>3.2000000000000001E-2</v>
      </c>
      <c r="W11" s="28"/>
      <c r="X11" s="28"/>
      <c r="Y11" s="28"/>
      <c r="Z11" s="43"/>
    </row>
    <row r="12" spans="1:26" ht="16">
      <c r="A12" s="28" t="s">
        <v>1515</v>
      </c>
      <c r="B12" s="41">
        <v>213</v>
      </c>
      <c r="C12" s="29">
        <v>44734.716666666667</v>
      </c>
      <c r="D12" s="141">
        <v>45.302500000000002</v>
      </c>
      <c r="E12" s="141">
        <v>0.93408977139996652</v>
      </c>
      <c r="F12" s="141">
        <v>9.9565999999999999</v>
      </c>
      <c r="G12" s="141">
        <v>6.1368315699170708</v>
      </c>
      <c r="H12" s="141">
        <v>0.10084445936523513</v>
      </c>
      <c r="I12" s="141">
        <v>0.68659999999999999</v>
      </c>
      <c r="J12" s="141">
        <v>4.5291730796138241</v>
      </c>
      <c r="K12" s="42">
        <v>2.3296999999999999</v>
      </c>
      <c r="L12" s="141">
        <v>0.3615948670944088</v>
      </c>
      <c r="M12" s="141"/>
      <c r="N12" s="141">
        <v>8.2000000000000007E-3</v>
      </c>
      <c r="O12" s="141" t="s">
        <v>179</v>
      </c>
      <c r="P12" s="141">
        <v>1.9E-3</v>
      </c>
      <c r="Q12" s="141">
        <v>5.4000000000000003E-3</v>
      </c>
      <c r="R12" s="141">
        <v>7.6E-3</v>
      </c>
      <c r="S12" s="141">
        <v>6.1999999999999998E-3</v>
      </c>
      <c r="T12" s="141">
        <v>7.0400000000000004E-2</v>
      </c>
      <c r="U12" s="141">
        <v>2.0999999999999999E-3</v>
      </c>
      <c r="V12" s="28">
        <v>3.2099999999999997E-2</v>
      </c>
      <c r="W12" s="28"/>
      <c r="X12" s="28"/>
      <c r="Y12" s="28"/>
      <c r="Z12" s="43"/>
    </row>
    <row r="13" spans="1:26" ht="16">
      <c r="A13" s="28"/>
      <c r="B13" s="41"/>
      <c r="C13" s="29"/>
      <c r="D13" s="141"/>
      <c r="E13" s="141"/>
      <c r="F13" s="141"/>
      <c r="G13" s="141"/>
      <c r="H13" s="141"/>
      <c r="I13" s="141"/>
      <c r="J13" s="141"/>
      <c r="K13" s="141"/>
      <c r="L13" s="141"/>
      <c r="M13" s="141"/>
      <c r="N13" s="141"/>
      <c r="O13" s="141"/>
      <c r="P13" s="141"/>
      <c r="Q13" s="141"/>
      <c r="R13" s="141"/>
      <c r="S13" s="141"/>
      <c r="T13" s="141"/>
      <c r="U13" s="141"/>
      <c r="V13" s="28"/>
      <c r="W13" s="28"/>
      <c r="X13" s="28"/>
      <c r="Y13" s="28"/>
      <c r="Z13" s="43"/>
    </row>
    <row r="14" spans="1:26" ht="16">
      <c r="A14" s="28"/>
      <c r="B14" s="41"/>
      <c r="C14" s="29"/>
      <c r="D14" s="141"/>
      <c r="E14" s="141"/>
      <c r="F14" s="141"/>
      <c r="G14" s="141"/>
      <c r="H14" s="141"/>
      <c r="I14" s="141"/>
      <c r="J14" s="141"/>
      <c r="K14" s="42"/>
      <c r="L14" s="141"/>
      <c r="M14" s="141"/>
      <c r="N14" s="141"/>
      <c r="O14" s="141"/>
      <c r="P14" s="141"/>
      <c r="Q14" s="141"/>
      <c r="R14" s="141"/>
      <c r="S14" s="141"/>
      <c r="T14" s="141"/>
      <c r="U14" s="141"/>
      <c r="V14" s="28"/>
      <c r="W14" s="28"/>
      <c r="X14" s="28"/>
      <c r="Y14" s="28"/>
      <c r="Z14" s="43"/>
    </row>
    <row r="15" spans="1:26" ht="16">
      <c r="A15" s="28"/>
      <c r="B15" s="41"/>
      <c r="C15" s="29"/>
      <c r="D15" s="141"/>
      <c r="E15" s="141"/>
      <c r="F15" s="141"/>
      <c r="G15" s="141"/>
      <c r="H15" s="141"/>
      <c r="I15" s="141"/>
      <c r="J15" s="141"/>
      <c r="K15" s="42"/>
      <c r="L15" s="141"/>
      <c r="M15" s="141"/>
      <c r="N15" s="141"/>
      <c r="O15" s="141"/>
      <c r="P15" s="141"/>
      <c r="Q15" s="141"/>
      <c r="R15" s="141"/>
      <c r="S15" s="141"/>
      <c r="T15" s="141"/>
      <c r="U15" s="141"/>
      <c r="V15" s="28"/>
      <c r="W15" s="28"/>
      <c r="X15" s="28"/>
      <c r="Y15" s="28"/>
      <c r="Z15" s="43"/>
    </row>
    <row r="16" spans="1:26" ht="16">
      <c r="A16" s="28" t="s">
        <v>28</v>
      </c>
      <c r="B16" s="41">
        <v>410</v>
      </c>
      <c r="C16" s="29">
        <v>44759.727777777778</v>
      </c>
      <c r="D16" s="141">
        <v>38.340499999999999</v>
      </c>
      <c r="E16" s="141">
        <v>1.7301852160854327</v>
      </c>
      <c r="F16" s="141">
        <v>9.8744999999999994</v>
      </c>
      <c r="G16" s="141">
        <v>10.856734343723192</v>
      </c>
      <c r="H16" s="141">
        <v>0.19600754073806262</v>
      </c>
      <c r="I16" s="141">
        <v>2.9998</v>
      </c>
      <c r="J16" s="141">
        <v>10.384636910591857</v>
      </c>
      <c r="K16" s="42">
        <v>0.12570000000000001</v>
      </c>
      <c r="L16" s="141">
        <v>9.4867094408799257E-2</v>
      </c>
      <c r="M16" s="141"/>
      <c r="N16" s="141">
        <v>1.55E-2</v>
      </c>
      <c r="O16" s="141">
        <v>1.9900000000000001E-2</v>
      </c>
      <c r="P16" s="141">
        <v>1.15E-2</v>
      </c>
      <c r="Q16" s="141">
        <v>6.7999999999999996E-3</v>
      </c>
      <c r="R16" s="141">
        <v>7.4000000000000003E-3</v>
      </c>
      <c r="S16" s="141" t="s">
        <v>179</v>
      </c>
      <c r="T16" s="141">
        <v>1.34E-2</v>
      </c>
      <c r="U16" s="141">
        <v>4.0000000000000001E-3</v>
      </c>
      <c r="V16" s="28">
        <v>1.5299999999999999E-2</v>
      </c>
      <c r="W16" s="28"/>
      <c r="X16" s="28"/>
      <c r="Y16" s="28"/>
      <c r="Z16" s="43"/>
    </row>
    <row r="17" spans="1:26" ht="16">
      <c r="A17" s="28" t="s">
        <v>28</v>
      </c>
      <c r="B17" s="41">
        <v>411</v>
      </c>
      <c r="C17" s="29">
        <v>44759.729166666664</v>
      </c>
      <c r="D17" s="141">
        <v>38.182499999999997</v>
      </c>
      <c r="E17" s="141">
        <v>1.709661271483397</v>
      </c>
      <c r="F17" s="141">
        <v>10.081</v>
      </c>
      <c r="G17" s="141">
        <v>10.824277952530741</v>
      </c>
      <c r="H17" s="141">
        <v>0.18890581824755315</v>
      </c>
      <c r="I17" s="141">
        <v>3.8491</v>
      </c>
      <c r="J17" s="141">
        <v>10.31537708129285</v>
      </c>
      <c r="K17" s="42">
        <v>0.1338</v>
      </c>
      <c r="L17" s="141">
        <v>7.5160403299725023E-2</v>
      </c>
      <c r="M17" s="141"/>
      <c r="N17" s="141">
        <v>1.4E-2</v>
      </c>
      <c r="O17" s="141">
        <v>2.5999999999999999E-2</v>
      </c>
      <c r="P17" s="141">
        <v>1.0500000000000001E-2</v>
      </c>
      <c r="Q17" s="141">
        <v>6.4999999999999997E-3</v>
      </c>
      <c r="R17" s="141">
        <v>7.4000000000000003E-3</v>
      </c>
      <c r="S17" s="141" t="s">
        <v>179</v>
      </c>
      <c r="T17" s="141">
        <v>1.4E-2</v>
      </c>
      <c r="U17" s="141">
        <v>4.0000000000000001E-3</v>
      </c>
      <c r="V17" s="28">
        <v>1.52E-2</v>
      </c>
      <c r="W17" s="28"/>
      <c r="X17" s="28"/>
      <c r="Y17" s="28"/>
      <c r="Z17" s="43"/>
    </row>
    <row r="18" spans="1:26" ht="16">
      <c r="A18" s="28" t="s">
        <v>28</v>
      </c>
      <c r="B18" s="41">
        <v>412</v>
      </c>
      <c r="C18" s="29">
        <v>44759.730555555558</v>
      </c>
      <c r="D18" s="141">
        <v>38.492899999999999</v>
      </c>
      <c r="E18" s="141">
        <v>1.7195060904388451</v>
      </c>
      <c r="F18" s="141">
        <v>10.119899999999999</v>
      </c>
      <c r="G18" s="141">
        <v>10.857878181298256</v>
      </c>
      <c r="H18" s="141">
        <v>0.19355421842315937</v>
      </c>
      <c r="I18" s="141">
        <v>3.2664</v>
      </c>
      <c r="J18" s="141">
        <v>10.319434727857843</v>
      </c>
      <c r="K18" s="42">
        <v>0.13220000000000001</v>
      </c>
      <c r="L18" s="141">
        <v>0.12030247479376718</v>
      </c>
      <c r="M18" s="141"/>
      <c r="N18" s="141">
        <v>2.1999999999999999E-2</v>
      </c>
      <c r="O18" s="141">
        <v>1.66E-2</v>
      </c>
      <c r="P18" s="141">
        <v>0.01</v>
      </c>
      <c r="Q18" s="141">
        <v>6.1000000000000004E-3</v>
      </c>
      <c r="R18" s="141">
        <v>7.1000000000000004E-3</v>
      </c>
      <c r="S18" s="141">
        <v>2.0000000000000001E-4</v>
      </c>
      <c r="T18" s="141">
        <v>1.3599999999999999E-2</v>
      </c>
      <c r="U18" s="141">
        <v>3.8E-3</v>
      </c>
      <c r="V18" s="28">
        <v>1.52E-2</v>
      </c>
      <c r="W18" s="28"/>
      <c r="X18" s="28"/>
      <c r="Y18" s="28"/>
      <c r="Z18" s="43"/>
    </row>
    <row r="19" spans="1:26" ht="16">
      <c r="A19" s="28" t="s">
        <v>1516</v>
      </c>
      <c r="B19" s="41">
        <v>202</v>
      </c>
      <c r="C19" s="29">
        <v>44734.692361111112</v>
      </c>
      <c r="D19" s="141">
        <v>37.414000000000001</v>
      </c>
      <c r="E19" s="141">
        <v>1.6943100283664274</v>
      </c>
      <c r="F19" s="141">
        <v>9.8556000000000008</v>
      </c>
      <c r="G19" s="141">
        <v>10.683014012010295</v>
      </c>
      <c r="H19" s="141">
        <v>0.189551429383054</v>
      </c>
      <c r="I19" s="141">
        <v>3.4691000000000001</v>
      </c>
      <c r="J19" s="141">
        <v>10.18077515041276</v>
      </c>
      <c r="K19" s="42">
        <v>0.13139999999999999</v>
      </c>
      <c r="L19" s="141">
        <v>8.7763519706691107E-2</v>
      </c>
      <c r="M19" s="141"/>
      <c r="N19" s="141">
        <v>1.61E-2</v>
      </c>
      <c r="O19" s="141">
        <v>2.4400000000000002E-2</v>
      </c>
      <c r="P19" s="141">
        <v>1.01E-2</v>
      </c>
      <c r="Q19" s="141">
        <v>5.4000000000000003E-3</v>
      </c>
      <c r="R19" s="141">
        <v>7.7999999999999996E-3</v>
      </c>
      <c r="S19" s="141" t="s">
        <v>179</v>
      </c>
      <c r="T19" s="141">
        <v>1.38E-2</v>
      </c>
      <c r="U19" s="141">
        <v>4.3E-3</v>
      </c>
      <c r="V19" s="28">
        <v>1.5599999999999999E-2</v>
      </c>
      <c r="W19" s="28"/>
      <c r="X19" s="28"/>
      <c r="Y19" s="28"/>
      <c r="Z19" s="43"/>
    </row>
    <row r="20" spans="1:26" ht="16">
      <c r="A20" s="28" t="s">
        <v>1517</v>
      </c>
      <c r="B20" s="41">
        <v>203</v>
      </c>
      <c r="C20" s="29">
        <v>44734.694444444445</v>
      </c>
      <c r="D20" s="141">
        <v>37.590499999999999</v>
      </c>
      <c r="E20" s="141">
        <v>1.6841314867345236</v>
      </c>
      <c r="F20" s="141">
        <v>9.8094000000000001</v>
      </c>
      <c r="G20" s="141">
        <v>10.683728910494709</v>
      </c>
      <c r="H20" s="141">
        <v>0.19006791829145467</v>
      </c>
      <c r="I20" s="141">
        <v>2.8363999999999998</v>
      </c>
      <c r="J20" s="141">
        <v>10.244438225829018</v>
      </c>
      <c r="K20" s="42">
        <v>0.1298</v>
      </c>
      <c r="L20" s="141">
        <v>9.7616865261228231E-2</v>
      </c>
      <c r="M20" s="141"/>
      <c r="N20" s="141">
        <v>1.78E-2</v>
      </c>
      <c r="O20" s="141">
        <v>1.8700000000000001E-2</v>
      </c>
      <c r="P20" s="141">
        <v>1.0699999999999999E-2</v>
      </c>
      <c r="Q20" s="141">
        <v>6.0000000000000001E-3</v>
      </c>
      <c r="R20" s="141">
        <v>7.1999999999999998E-3</v>
      </c>
      <c r="S20" s="141" t="s">
        <v>179</v>
      </c>
      <c r="T20" s="141">
        <v>1.34E-2</v>
      </c>
      <c r="U20" s="141">
        <v>4.0000000000000001E-3</v>
      </c>
      <c r="V20" s="28">
        <v>1.5900000000000001E-2</v>
      </c>
      <c r="W20" s="28"/>
      <c r="X20" s="28"/>
      <c r="Y20" s="28"/>
      <c r="Z20" s="43"/>
    </row>
    <row r="21" spans="1:26" ht="16">
      <c r="A21" s="28" t="s">
        <v>1518</v>
      </c>
      <c r="B21" s="41">
        <v>204</v>
      </c>
      <c r="C21" s="29">
        <v>44734.696527777778</v>
      </c>
      <c r="D21" s="141">
        <v>37.6462</v>
      </c>
      <c r="E21" s="141">
        <v>1.70782579676289</v>
      </c>
      <c r="F21" s="141">
        <v>9.8778000000000006</v>
      </c>
      <c r="G21" s="141">
        <v>10.685587646554188</v>
      </c>
      <c r="H21" s="141">
        <v>0.18774371820365157</v>
      </c>
      <c r="I21" s="141">
        <v>3.3001999999999998</v>
      </c>
      <c r="J21" s="141">
        <v>10.23464390653421</v>
      </c>
      <c r="K21" s="42">
        <v>0.1305</v>
      </c>
      <c r="L21" s="141">
        <v>0.10701191567369385</v>
      </c>
      <c r="M21" s="141"/>
      <c r="N21" s="141">
        <v>1.11E-2</v>
      </c>
      <c r="O21" s="141">
        <v>2.0799999999999999E-2</v>
      </c>
      <c r="P21" s="141">
        <v>1.0500000000000001E-2</v>
      </c>
      <c r="Q21" s="141">
        <v>5.8999999999999999E-3</v>
      </c>
      <c r="R21" s="141">
        <v>7.6E-3</v>
      </c>
      <c r="S21" s="141" t="s">
        <v>179</v>
      </c>
      <c r="T21" s="141">
        <v>1.3100000000000001E-2</v>
      </c>
      <c r="U21" s="141">
        <v>4.1000000000000003E-3</v>
      </c>
      <c r="V21" s="28">
        <v>1.5100000000000001E-2</v>
      </c>
      <c r="W21" s="28"/>
      <c r="X21" s="28"/>
      <c r="Y21" s="28"/>
      <c r="Z21" s="43"/>
    </row>
    <row r="22" spans="1:26" ht="16">
      <c r="A22" s="28"/>
      <c r="B22" s="41"/>
      <c r="C22" s="29"/>
      <c r="D22" s="141"/>
      <c r="E22" s="141"/>
      <c r="F22" s="141"/>
      <c r="G22" s="141"/>
      <c r="H22" s="141"/>
      <c r="I22" s="141"/>
      <c r="J22" s="141"/>
      <c r="K22" s="42"/>
      <c r="L22" s="141"/>
      <c r="M22" s="141"/>
      <c r="N22" s="141"/>
      <c r="O22" s="141"/>
      <c r="P22" s="141"/>
      <c r="Q22" s="141"/>
      <c r="R22" s="141"/>
      <c r="S22" s="141"/>
      <c r="T22" s="141"/>
      <c r="U22" s="141"/>
      <c r="V22" s="28"/>
      <c r="W22" s="28"/>
      <c r="X22" s="28"/>
      <c r="Y22" s="28"/>
      <c r="Z22" s="43"/>
    </row>
    <row r="23" spans="1:26" ht="16">
      <c r="A23" s="28"/>
      <c r="B23" s="41"/>
      <c r="C23" s="29"/>
      <c r="D23" s="141"/>
      <c r="E23" s="141"/>
      <c r="F23" s="141"/>
      <c r="G23" s="141"/>
      <c r="H23" s="141"/>
      <c r="I23" s="141"/>
      <c r="J23" s="141"/>
      <c r="K23" s="42"/>
      <c r="L23" s="141"/>
      <c r="M23" s="141"/>
      <c r="N23" s="141"/>
      <c r="O23" s="141"/>
      <c r="P23" s="141"/>
      <c r="Q23" s="141"/>
      <c r="R23" s="141"/>
      <c r="S23" s="141"/>
      <c r="T23" s="141"/>
      <c r="U23" s="141"/>
      <c r="V23" s="28"/>
      <c r="W23" s="28"/>
      <c r="X23" s="28"/>
      <c r="Y23" s="28"/>
      <c r="Z23" s="43"/>
    </row>
    <row r="24" spans="1:26" ht="16">
      <c r="A24" s="28"/>
      <c r="B24" s="41"/>
      <c r="C24" s="29"/>
      <c r="D24" s="141"/>
      <c r="E24" s="141"/>
      <c r="F24" s="141"/>
      <c r="G24" s="141"/>
      <c r="H24" s="141"/>
      <c r="I24" s="141"/>
      <c r="J24" s="141"/>
      <c r="K24" s="42"/>
      <c r="L24" s="141"/>
      <c r="M24" s="141"/>
      <c r="N24" s="141"/>
      <c r="O24" s="141"/>
      <c r="P24" s="141"/>
      <c r="Q24" s="141"/>
      <c r="R24" s="141"/>
      <c r="S24" s="141"/>
      <c r="T24" s="141"/>
      <c r="U24" s="141"/>
      <c r="V24" s="28"/>
      <c r="W24" s="28"/>
      <c r="X24" s="28"/>
      <c r="Y24" s="28"/>
      <c r="Z24" s="43"/>
    </row>
    <row r="25" spans="1:26" ht="16">
      <c r="A25" s="28" t="s">
        <v>13</v>
      </c>
      <c r="B25" s="41">
        <v>90</v>
      </c>
      <c r="C25" s="29">
        <v>44753.902777777781</v>
      </c>
      <c r="D25" s="141">
        <v>37.940399999999997</v>
      </c>
      <c r="E25" s="141">
        <v>2.0620724178207905</v>
      </c>
      <c r="F25" s="141">
        <v>7.8940999999999999</v>
      </c>
      <c r="G25" s="141">
        <v>12.249642550757791</v>
      </c>
      <c r="H25" s="141">
        <v>0.20594995222477597</v>
      </c>
      <c r="I25" s="141">
        <v>0.88270000000000004</v>
      </c>
      <c r="J25" s="141">
        <v>6.276199804113614</v>
      </c>
      <c r="K25" s="42">
        <v>1.4124000000000001</v>
      </c>
      <c r="L25" s="141">
        <v>0.2076076993583868</v>
      </c>
      <c r="M25" s="141"/>
      <c r="N25" s="141">
        <v>2.8500000000000001E-2</v>
      </c>
      <c r="O25" s="141" t="s">
        <v>179</v>
      </c>
      <c r="P25" s="141">
        <v>3.0000000000000001E-3</v>
      </c>
      <c r="Q25" s="141">
        <v>1.9E-3</v>
      </c>
      <c r="R25" s="141">
        <v>9.7999999999999997E-3</v>
      </c>
      <c r="S25" s="141">
        <v>4.4000000000000003E-3</v>
      </c>
      <c r="T25" s="141">
        <v>3.3799999999999997E-2</v>
      </c>
      <c r="U25" s="141">
        <v>3.5000000000000001E-3</v>
      </c>
      <c r="V25" s="28">
        <v>2.1600000000000001E-2</v>
      </c>
      <c r="W25" s="28"/>
      <c r="X25" s="28"/>
      <c r="Y25" s="28"/>
      <c r="Z25" s="43"/>
    </row>
    <row r="26" spans="1:26" ht="16">
      <c r="A26" s="28" t="s">
        <v>13</v>
      </c>
      <c r="B26" s="41">
        <v>395</v>
      </c>
      <c r="C26" s="29">
        <v>44759.706250000003</v>
      </c>
      <c r="D26" s="141">
        <v>39.042000000000002</v>
      </c>
      <c r="E26" s="141">
        <v>2.1505089270815949</v>
      </c>
      <c r="F26" s="141">
        <v>8.4077000000000002</v>
      </c>
      <c r="G26" s="141">
        <v>12.542464969974263</v>
      </c>
      <c r="H26" s="141">
        <v>0.20762854117707821</v>
      </c>
      <c r="I26" s="141">
        <v>1.0233000000000001</v>
      </c>
      <c r="J26" s="141">
        <v>6.3595914369665598</v>
      </c>
      <c r="K26" s="42">
        <v>1.4544999999999999</v>
      </c>
      <c r="L26" s="141">
        <v>0.24450045829514208</v>
      </c>
      <c r="M26" s="141"/>
      <c r="N26" s="141">
        <v>2.6800000000000001E-2</v>
      </c>
      <c r="O26" s="141">
        <v>7.0000000000000001E-3</v>
      </c>
      <c r="P26" s="141">
        <v>2.5999999999999999E-3</v>
      </c>
      <c r="Q26" s="141">
        <v>2.3999999999999998E-3</v>
      </c>
      <c r="R26" s="141">
        <v>1.0999999999999999E-2</v>
      </c>
      <c r="S26" s="141">
        <v>4.4000000000000003E-3</v>
      </c>
      <c r="T26" s="141">
        <v>3.4500000000000003E-2</v>
      </c>
      <c r="U26" s="141">
        <v>3.5000000000000001E-3</v>
      </c>
      <c r="V26" s="28">
        <v>2.1499999999999998E-2</v>
      </c>
      <c r="W26" s="28"/>
      <c r="X26" s="28"/>
      <c r="Y26" s="28"/>
      <c r="Z26" s="43"/>
    </row>
    <row r="27" spans="1:26" ht="16">
      <c r="A27" s="28" t="s">
        <v>13</v>
      </c>
      <c r="B27" s="41">
        <v>396</v>
      </c>
      <c r="C27" s="29">
        <v>44759.707638888889</v>
      </c>
      <c r="D27" s="141">
        <v>39.182699999999997</v>
      </c>
      <c r="E27" s="141">
        <v>2.1368262973469045</v>
      </c>
      <c r="F27" s="141">
        <v>8.4217999999999993</v>
      </c>
      <c r="G27" s="141">
        <v>12.535887903917644</v>
      </c>
      <c r="H27" s="141">
        <v>0.20737029672287785</v>
      </c>
      <c r="I27" s="141">
        <v>0.95960000000000001</v>
      </c>
      <c r="J27" s="141">
        <v>6.3353854764236743</v>
      </c>
      <c r="K27" s="42">
        <v>1.4379</v>
      </c>
      <c r="L27" s="141">
        <v>0.23716773602199814</v>
      </c>
      <c r="M27" s="141"/>
      <c r="N27" s="141">
        <v>3.49E-2</v>
      </c>
      <c r="O27" s="141" t="s">
        <v>179</v>
      </c>
      <c r="P27" s="141">
        <v>2.3E-3</v>
      </c>
      <c r="Q27" s="141">
        <v>1.6999999999999999E-3</v>
      </c>
      <c r="R27" s="141">
        <v>1.0699999999999999E-2</v>
      </c>
      <c r="S27" s="141">
        <v>4.1000000000000003E-3</v>
      </c>
      <c r="T27" s="141">
        <v>3.3500000000000002E-2</v>
      </c>
      <c r="U27" s="141">
        <v>3.5999999999999999E-3</v>
      </c>
      <c r="V27" s="28">
        <v>2.1299999999999999E-2</v>
      </c>
      <c r="W27" s="28"/>
      <c r="X27" s="28"/>
      <c r="Y27" s="28"/>
      <c r="Z27" s="43"/>
    </row>
    <row r="28" spans="1:26" ht="16">
      <c r="A28" s="28" t="s">
        <v>13</v>
      </c>
      <c r="B28" s="41">
        <v>397</v>
      </c>
      <c r="C28" s="29">
        <v>44759.709027777775</v>
      </c>
      <c r="D28" s="141">
        <v>39.347900000000003</v>
      </c>
      <c r="E28" s="141">
        <v>2.1481728683464043</v>
      </c>
      <c r="F28" s="141">
        <v>8.5754000000000001</v>
      </c>
      <c r="G28" s="141">
        <v>12.510866456963111</v>
      </c>
      <c r="H28" s="141">
        <v>0.2120186968984841</v>
      </c>
      <c r="I28" s="141">
        <v>0.80530000000000002</v>
      </c>
      <c r="J28" s="141">
        <v>6.3656079473905134</v>
      </c>
      <c r="K28" s="42">
        <v>1.4548000000000001</v>
      </c>
      <c r="L28" s="141">
        <v>0.2124197983501375</v>
      </c>
      <c r="M28" s="141"/>
      <c r="N28" s="141">
        <v>3.2099999999999997E-2</v>
      </c>
      <c r="O28" s="141" t="s">
        <v>179</v>
      </c>
      <c r="P28" s="141">
        <v>3.2000000000000002E-3</v>
      </c>
      <c r="Q28" s="141">
        <v>2E-3</v>
      </c>
      <c r="R28" s="141">
        <v>1.0500000000000001E-2</v>
      </c>
      <c r="S28" s="141">
        <v>4.1000000000000003E-3</v>
      </c>
      <c r="T28" s="141">
        <v>3.3599999999999998E-2</v>
      </c>
      <c r="U28" s="141">
        <v>3.5000000000000001E-3</v>
      </c>
      <c r="V28" s="28">
        <v>2.1600000000000001E-2</v>
      </c>
      <c r="W28" s="28"/>
      <c r="X28" s="28"/>
      <c r="Y28" s="28"/>
      <c r="Z28" s="43"/>
    </row>
    <row r="29" spans="1:26" ht="16">
      <c r="A29" s="28"/>
      <c r="B29" s="41"/>
      <c r="C29" s="29"/>
      <c r="D29" s="141"/>
      <c r="E29" s="141"/>
      <c r="F29" s="141"/>
      <c r="G29" s="141"/>
      <c r="H29" s="141"/>
      <c r="I29" s="141"/>
      <c r="J29" s="141"/>
      <c r="K29" s="42"/>
      <c r="L29" s="141"/>
      <c r="M29" s="141"/>
      <c r="N29" s="141"/>
      <c r="O29" s="141"/>
      <c r="P29" s="141"/>
      <c r="Q29" s="141"/>
      <c r="R29" s="141"/>
      <c r="S29" s="141"/>
      <c r="T29" s="141"/>
      <c r="U29" s="141"/>
      <c r="V29" s="28"/>
      <c r="W29" s="28"/>
      <c r="X29" s="28"/>
      <c r="Y29" s="28"/>
      <c r="Z29" s="43"/>
    </row>
    <row r="30" spans="1:26" ht="16">
      <c r="A30" s="28"/>
      <c r="B30" s="41"/>
      <c r="C30" s="29"/>
      <c r="D30" s="141"/>
      <c r="E30" s="141"/>
      <c r="F30" s="141"/>
      <c r="G30" s="141"/>
      <c r="H30" s="141"/>
      <c r="I30" s="141"/>
      <c r="J30" s="141"/>
      <c r="K30" s="42"/>
      <c r="L30" s="141"/>
      <c r="M30" s="141"/>
      <c r="N30" s="141"/>
      <c r="O30" s="141"/>
      <c r="P30" s="141"/>
      <c r="Q30" s="141"/>
      <c r="R30" s="141"/>
      <c r="S30" s="141"/>
      <c r="T30" s="141"/>
      <c r="U30" s="141"/>
      <c r="V30" s="28"/>
      <c r="W30" s="28"/>
      <c r="X30" s="28"/>
      <c r="Y30" s="28"/>
      <c r="Z30" s="43"/>
    </row>
    <row r="31" spans="1:26" ht="16">
      <c r="A31" s="28"/>
      <c r="B31" s="41"/>
      <c r="C31" s="29"/>
      <c r="D31" s="141"/>
      <c r="E31" s="141"/>
      <c r="F31" s="141"/>
      <c r="G31" s="141"/>
      <c r="H31" s="141"/>
      <c r="I31" s="141"/>
      <c r="J31" s="141"/>
      <c r="K31" s="42"/>
      <c r="L31" s="141"/>
      <c r="M31" s="141"/>
      <c r="N31" s="141"/>
      <c r="O31" s="141"/>
      <c r="P31" s="141"/>
      <c r="Q31" s="141"/>
      <c r="R31" s="141"/>
      <c r="S31" s="141"/>
      <c r="T31" s="141"/>
      <c r="U31" s="141"/>
      <c r="V31" s="28"/>
      <c r="W31" s="28"/>
      <c r="X31" s="28"/>
      <c r="Y31" s="28"/>
      <c r="Z31" s="43"/>
    </row>
    <row r="32" spans="1:26" ht="16">
      <c r="A32" s="28" t="s">
        <v>29</v>
      </c>
      <c r="B32" s="41">
        <v>309</v>
      </c>
      <c r="C32" s="29">
        <v>44736.655555555553</v>
      </c>
      <c r="D32" s="141">
        <v>28.088899999999999</v>
      </c>
      <c r="E32" s="141">
        <v>2.5966961455030866</v>
      </c>
      <c r="F32" s="141">
        <v>6.5354999999999999</v>
      </c>
      <c r="G32" s="141">
        <v>12.294538175579069</v>
      </c>
      <c r="H32" s="141">
        <v>0.21111484130878289</v>
      </c>
      <c r="I32" s="141">
        <v>5.7378</v>
      </c>
      <c r="J32" s="141">
        <v>12.876311739191269</v>
      </c>
      <c r="K32" s="42">
        <v>1.1545000000000001</v>
      </c>
      <c r="L32" s="141">
        <v>0.98258478460128329</v>
      </c>
      <c r="M32" s="141"/>
      <c r="N32" s="141">
        <v>1.7299999999999999E-2</v>
      </c>
      <c r="O32" s="141">
        <v>3.4599999999999999E-2</v>
      </c>
      <c r="P32" s="141">
        <v>2.81E-2</v>
      </c>
      <c r="Q32" s="141">
        <v>7.7000000000000002E-3</v>
      </c>
      <c r="R32" s="141">
        <v>9.9000000000000008E-3</v>
      </c>
      <c r="S32" s="141">
        <v>4.5999999999999999E-3</v>
      </c>
      <c r="T32" s="141">
        <v>0.13619999999999999</v>
      </c>
      <c r="U32" s="141">
        <v>3.0000000000000001E-3</v>
      </c>
      <c r="V32" s="28">
        <v>3.1600000000000003E-2</v>
      </c>
      <c r="W32" s="28"/>
      <c r="X32" s="28"/>
      <c r="Y32" s="28"/>
      <c r="Z32" s="43"/>
    </row>
    <row r="33" spans="1:26" ht="16">
      <c r="A33" s="28" t="s">
        <v>29</v>
      </c>
      <c r="B33" s="41">
        <v>310</v>
      </c>
      <c r="C33" s="29">
        <v>44736.656944444447</v>
      </c>
      <c r="D33" s="141">
        <v>28.290400000000002</v>
      </c>
      <c r="E33" s="141">
        <v>2.6222259302519602</v>
      </c>
      <c r="F33" s="141">
        <v>6.6336000000000004</v>
      </c>
      <c r="G33" s="141">
        <v>12.272233342865313</v>
      </c>
      <c r="H33" s="141">
        <v>0.21034010794618183</v>
      </c>
      <c r="I33" s="141">
        <v>5.9683999999999999</v>
      </c>
      <c r="J33" s="141">
        <v>12.878550440744368</v>
      </c>
      <c r="K33" s="42">
        <v>1.155</v>
      </c>
      <c r="L33" s="141">
        <v>1.0323098075160404</v>
      </c>
      <c r="M33" s="141"/>
      <c r="N33" s="141">
        <v>1.46E-2</v>
      </c>
      <c r="O33" s="141">
        <v>3.0300000000000001E-2</v>
      </c>
      <c r="P33" s="141">
        <v>2.93E-2</v>
      </c>
      <c r="Q33" s="141">
        <v>8.2000000000000007E-3</v>
      </c>
      <c r="R33" s="141">
        <v>1.0500000000000001E-2</v>
      </c>
      <c r="S33" s="141">
        <v>4.1999999999999997E-3</v>
      </c>
      <c r="T33" s="141">
        <v>0.13719999999999999</v>
      </c>
      <c r="U33" s="141">
        <v>2.8E-3</v>
      </c>
      <c r="V33" s="28">
        <v>3.0099999999999998E-2</v>
      </c>
      <c r="W33" s="28"/>
      <c r="X33" s="28"/>
      <c r="Y33" s="28"/>
      <c r="Z33" s="43"/>
    </row>
    <row r="34" spans="1:26" ht="16">
      <c r="A34" s="28" t="s">
        <v>29</v>
      </c>
      <c r="B34" s="41">
        <v>311</v>
      </c>
      <c r="C34" s="29">
        <v>44736.658333333333</v>
      </c>
      <c r="D34" s="141">
        <v>28.178899999999999</v>
      </c>
      <c r="E34" s="141">
        <v>2.6275654930752541</v>
      </c>
      <c r="F34" s="141">
        <v>6.7018000000000004</v>
      </c>
      <c r="G34" s="141">
        <v>12.247354875607662</v>
      </c>
      <c r="H34" s="141">
        <v>0.21163133021718356</v>
      </c>
      <c r="I34" s="141">
        <v>6.2544000000000004</v>
      </c>
      <c r="J34" s="141">
        <v>12.811669231845528</v>
      </c>
      <c r="K34" s="42">
        <v>1.1701999999999999</v>
      </c>
      <c r="L34" s="141">
        <v>0.97846012832263973</v>
      </c>
      <c r="M34" s="141"/>
      <c r="N34" s="141" t="s">
        <v>179</v>
      </c>
      <c r="O34" s="141">
        <v>3.4200000000000001E-2</v>
      </c>
      <c r="P34" s="141">
        <v>2.7699999999999999E-2</v>
      </c>
      <c r="Q34" s="141">
        <v>7.1999999999999998E-3</v>
      </c>
      <c r="R34" s="141">
        <v>1.0200000000000001E-2</v>
      </c>
      <c r="S34" s="141">
        <v>4.4999999999999997E-3</v>
      </c>
      <c r="T34" s="141">
        <v>0.1366</v>
      </c>
      <c r="U34" s="141">
        <v>2.8E-3</v>
      </c>
      <c r="V34" s="28">
        <v>3.1199999999999999E-2</v>
      </c>
      <c r="W34" s="28"/>
      <c r="X34" s="28"/>
      <c r="Y34" s="28"/>
      <c r="Z34" s="43"/>
    </row>
    <row r="35" spans="1:26" ht="16">
      <c r="A35" s="28"/>
      <c r="B35" s="41"/>
      <c r="C35" s="29"/>
      <c r="D35" s="141"/>
      <c r="E35" s="141"/>
      <c r="F35" s="141"/>
      <c r="G35" s="141"/>
      <c r="H35" s="141"/>
      <c r="I35" s="141"/>
      <c r="J35" s="141"/>
      <c r="K35" s="42"/>
      <c r="L35" s="141"/>
      <c r="M35" s="141"/>
      <c r="N35" s="141"/>
      <c r="O35" s="141"/>
      <c r="P35" s="141"/>
      <c r="Q35" s="141"/>
      <c r="R35" s="141"/>
      <c r="S35" s="141"/>
      <c r="T35" s="141"/>
      <c r="U35" s="141"/>
      <c r="V35" s="28"/>
      <c r="W35" s="28"/>
      <c r="X35" s="28"/>
      <c r="Y35" s="28"/>
      <c r="Z35" s="43"/>
    </row>
    <row r="36" spans="1:26" ht="16">
      <c r="A36" s="28"/>
      <c r="B36" s="41"/>
      <c r="C36" s="29"/>
      <c r="D36" s="141"/>
      <c r="E36" s="141"/>
      <c r="F36" s="141"/>
      <c r="G36" s="141"/>
      <c r="H36" s="141"/>
      <c r="I36" s="141"/>
      <c r="J36" s="141"/>
      <c r="K36" s="42"/>
      <c r="L36" s="141"/>
      <c r="M36" s="141"/>
      <c r="N36" s="141"/>
      <c r="O36" s="141"/>
      <c r="P36" s="141"/>
      <c r="Q36" s="141"/>
      <c r="R36" s="141"/>
      <c r="S36" s="141"/>
      <c r="T36" s="141"/>
      <c r="U36" s="141"/>
      <c r="V36" s="28"/>
      <c r="W36" s="28"/>
      <c r="X36" s="28"/>
      <c r="Y36" s="28"/>
      <c r="Z36" s="43"/>
    </row>
    <row r="37" spans="1:26" ht="16">
      <c r="A37" s="28" t="s">
        <v>1519</v>
      </c>
      <c r="B37" s="41">
        <v>289</v>
      </c>
      <c r="C37" s="29">
        <v>44736.612500000003</v>
      </c>
      <c r="D37" s="141">
        <v>33.9377</v>
      </c>
      <c r="E37" s="141">
        <v>2.6185549808109458</v>
      </c>
      <c r="F37" s="141">
        <v>8.6244999999999994</v>
      </c>
      <c r="G37" s="141">
        <v>11.784386617100372</v>
      </c>
      <c r="H37" s="141">
        <v>0.18102936239444256</v>
      </c>
      <c r="I37" s="141">
        <v>2.2738</v>
      </c>
      <c r="J37" s="141">
        <v>10.272421995242759</v>
      </c>
      <c r="K37" s="42">
        <v>0.37919999999999998</v>
      </c>
      <c r="L37" s="141">
        <v>0.14505041246562786</v>
      </c>
      <c r="M37" s="141"/>
      <c r="N37" s="141">
        <v>1.2500000000000001E-2</v>
      </c>
      <c r="O37" s="141">
        <v>2.7300000000000001E-2</v>
      </c>
      <c r="P37" s="141">
        <v>1.2999999999999999E-2</v>
      </c>
      <c r="Q37" s="141">
        <v>1.26E-2</v>
      </c>
      <c r="R37" s="141">
        <v>8.0999999999999996E-3</v>
      </c>
      <c r="S37" s="141">
        <v>8.0000000000000004E-4</v>
      </c>
      <c r="T37" s="141">
        <v>3.8300000000000001E-2</v>
      </c>
      <c r="U37" s="141">
        <v>2.5999999999999999E-3</v>
      </c>
      <c r="V37" s="28">
        <v>2.0400000000000001E-2</v>
      </c>
      <c r="W37" s="28"/>
      <c r="X37" s="28"/>
      <c r="Y37" s="28"/>
      <c r="Z37" s="43"/>
    </row>
    <row r="38" spans="1:26" ht="16">
      <c r="A38" s="28" t="s">
        <v>1519</v>
      </c>
      <c r="B38" s="41">
        <v>290</v>
      </c>
      <c r="C38" s="29">
        <v>44736.614583333336</v>
      </c>
      <c r="D38" s="141">
        <v>33.693199999999997</v>
      </c>
      <c r="E38" s="141">
        <v>2.6155514767228429</v>
      </c>
      <c r="F38" s="141">
        <v>8.7744</v>
      </c>
      <c r="G38" s="141">
        <v>11.821275378896196</v>
      </c>
      <c r="H38" s="141">
        <v>0.18503215143454796</v>
      </c>
      <c r="I38" s="141">
        <v>2.2395999999999998</v>
      </c>
      <c r="J38" s="141">
        <v>10.253253113194347</v>
      </c>
      <c r="K38" s="42">
        <v>0.3785</v>
      </c>
      <c r="L38" s="141">
        <v>0.1306141154903758</v>
      </c>
      <c r="M38" s="141"/>
      <c r="N38" s="141" t="s">
        <v>179</v>
      </c>
      <c r="O38" s="141">
        <v>3.2099999999999997E-2</v>
      </c>
      <c r="P38" s="141">
        <v>1.38E-2</v>
      </c>
      <c r="Q38" s="141">
        <v>1.29E-2</v>
      </c>
      <c r="R38" s="141">
        <v>8.5000000000000006E-3</v>
      </c>
      <c r="S38" s="141">
        <v>1E-3</v>
      </c>
      <c r="T38" s="141">
        <v>3.9899999999999998E-2</v>
      </c>
      <c r="U38" s="141">
        <v>2.5000000000000001E-3</v>
      </c>
      <c r="V38" s="28">
        <v>2.0199999999999999E-2</v>
      </c>
      <c r="W38" s="28"/>
      <c r="X38" s="28"/>
      <c r="Y38" s="28"/>
      <c r="Z38" s="43"/>
    </row>
    <row r="39" spans="1:26" ht="16">
      <c r="A39" s="28" t="s">
        <v>1519</v>
      </c>
      <c r="B39" s="41">
        <v>291</v>
      </c>
      <c r="C39" s="29">
        <v>44736.615277777775</v>
      </c>
      <c r="D39" s="141">
        <v>33.887900000000002</v>
      </c>
      <c r="E39" s="141">
        <v>2.6317370265309523</v>
      </c>
      <c r="F39" s="141">
        <v>8.5053000000000001</v>
      </c>
      <c r="G39" s="141">
        <v>11.791964541035172</v>
      </c>
      <c r="H39" s="141">
        <v>0.17728481780853755</v>
      </c>
      <c r="I39" s="141">
        <v>2.4916999999999998</v>
      </c>
      <c r="J39" s="141">
        <v>10.263467189030363</v>
      </c>
      <c r="K39" s="42">
        <v>0.39019999999999999</v>
      </c>
      <c r="L39" s="141">
        <v>0.15765352887259396</v>
      </c>
      <c r="M39" s="141"/>
      <c r="N39" s="141" t="s">
        <v>179</v>
      </c>
      <c r="O39" s="141">
        <v>2.58E-2</v>
      </c>
      <c r="P39" s="141">
        <v>1.29E-2</v>
      </c>
      <c r="Q39" s="141">
        <v>1.24E-2</v>
      </c>
      <c r="R39" s="141">
        <v>8.6999999999999994E-3</v>
      </c>
      <c r="S39" s="141">
        <v>8.0000000000000004E-4</v>
      </c>
      <c r="T39" s="141">
        <v>3.9300000000000002E-2</v>
      </c>
      <c r="U39" s="141">
        <v>2.5000000000000001E-3</v>
      </c>
      <c r="V39" s="28">
        <v>2.07E-2</v>
      </c>
      <c r="W39" s="28"/>
      <c r="X39" s="28"/>
      <c r="Y39" s="28"/>
      <c r="Z39" s="43"/>
    </row>
    <row r="40" spans="1:26" ht="16">
      <c r="A40" s="28" t="s">
        <v>14</v>
      </c>
      <c r="B40" s="41">
        <v>88</v>
      </c>
      <c r="C40" s="29">
        <v>44753.890972222223</v>
      </c>
      <c r="D40" s="141">
        <v>33.0702</v>
      </c>
      <c r="E40" s="141">
        <v>2.6419155681628563</v>
      </c>
      <c r="F40" s="141">
        <v>8.3066999999999993</v>
      </c>
      <c r="G40" s="141">
        <v>11.843580211609952</v>
      </c>
      <c r="H40" s="141">
        <v>0.19239211837925779</v>
      </c>
      <c r="I40" s="141">
        <v>2.5185</v>
      </c>
      <c r="J40" s="141">
        <v>10.303763816986148</v>
      </c>
      <c r="K40" s="42">
        <v>0.38429999999999997</v>
      </c>
      <c r="L40" s="141">
        <v>0.13680109990834097</v>
      </c>
      <c r="M40" s="141"/>
      <c r="N40" s="141" t="s">
        <v>179</v>
      </c>
      <c r="O40" s="141">
        <v>0.03</v>
      </c>
      <c r="P40" s="141">
        <v>1.2E-2</v>
      </c>
      <c r="Q40" s="141">
        <v>1.32E-2</v>
      </c>
      <c r="R40" s="141">
        <v>8.8000000000000005E-3</v>
      </c>
      <c r="S40" s="141">
        <v>8.0000000000000004E-4</v>
      </c>
      <c r="T40" s="141">
        <v>0.04</v>
      </c>
      <c r="U40" s="141">
        <v>2.5999999999999999E-3</v>
      </c>
      <c r="V40" s="28">
        <v>2.1600000000000001E-2</v>
      </c>
      <c r="W40" s="28"/>
      <c r="X40" s="28"/>
      <c r="Y40" s="28"/>
      <c r="Z40" s="43"/>
    </row>
    <row r="41" spans="1:26" ht="16">
      <c r="A41" s="28" t="s">
        <v>1520</v>
      </c>
      <c r="B41" s="41">
        <v>199</v>
      </c>
      <c r="C41" s="29">
        <v>44734.679166666669</v>
      </c>
      <c r="D41" s="141">
        <v>34.471600000000002</v>
      </c>
      <c r="E41" s="141">
        <v>2.6267311863841147</v>
      </c>
      <c r="F41" s="141">
        <v>8.7551000000000005</v>
      </c>
      <c r="G41" s="141">
        <v>11.731055190162998</v>
      </c>
      <c r="H41" s="141">
        <v>0.18813108488495209</v>
      </c>
      <c r="I41" s="141">
        <v>2.3071999999999999</v>
      </c>
      <c r="J41" s="141">
        <v>10.247096683923324</v>
      </c>
      <c r="K41" s="42">
        <v>0.38890000000000002</v>
      </c>
      <c r="L41" s="141">
        <v>0.12603116406966086</v>
      </c>
      <c r="M41" s="141"/>
      <c r="N41" s="141" t="s">
        <v>179</v>
      </c>
      <c r="O41" s="141">
        <v>3.0499999999999999E-2</v>
      </c>
      <c r="P41" s="141">
        <v>1.26E-2</v>
      </c>
      <c r="Q41" s="141">
        <v>1.2699999999999999E-2</v>
      </c>
      <c r="R41" s="141">
        <v>9.1000000000000004E-3</v>
      </c>
      <c r="S41" s="141">
        <v>6.9999999999999999E-4</v>
      </c>
      <c r="T41" s="141">
        <v>3.8600000000000002E-2</v>
      </c>
      <c r="U41" s="141">
        <v>2.8E-3</v>
      </c>
      <c r="V41" s="28">
        <v>1.9699999999999999E-2</v>
      </c>
      <c r="W41" s="28"/>
      <c r="X41" s="28"/>
      <c r="Y41" s="28"/>
      <c r="Z41" s="43"/>
    </row>
    <row r="42" spans="1:26" ht="16">
      <c r="A42" s="28" t="s">
        <v>1521</v>
      </c>
      <c r="B42" s="41">
        <v>200</v>
      </c>
      <c r="C42" s="29">
        <v>44734.681250000001</v>
      </c>
      <c r="D42" s="141">
        <v>34.5779</v>
      </c>
      <c r="E42" s="141">
        <v>2.6073752711496745</v>
      </c>
      <c r="F42" s="141">
        <v>8.9664999999999999</v>
      </c>
      <c r="G42" s="141">
        <v>11.708464398055476</v>
      </c>
      <c r="H42" s="141">
        <v>0.18167497352994341</v>
      </c>
      <c r="I42" s="141">
        <v>2.4357000000000002</v>
      </c>
      <c r="J42" s="141">
        <v>10.285294529173079</v>
      </c>
      <c r="K42" s="42">
        <v>0.3836</v>
      </c>
      <c r="L42" s="141">
        <v>0.13817598533455544</v>
      </c>
      <c r="M42" s="141"/>
      <c r="N42" s="141">
        <v>1.43E-2</v>
      </c>
      <c r="O42" s="141">
        <v>2.5600000000000001E-2</v>
      </c>
      <c r="P42" s="141">
        <v>1.32E-2</v>
      </c>
      <c r="Q42" s="141">
        <v>1.2699999999999999E-2</v>
      </c>
      <c r="R42" s="141">
        <v>9.1999999999999998E-3</v>
      </c>
      <c r="S42" s="141">
        <v>6.9999999999999999E-4</v>
      </c>
      <c r="T42" s="141">
        <v>3.9E-2</v>
      </c>
      <c r="U42" s="141">
        <v>2.3999999999999998E-3</v>
      </c>
      <c r="V42" s="28">
        <v>1.9199999999999998E-2</v>
      </c>
      <c r="W42" s="28"/>
      <c r="X42" s="28"/>
      <c r="Y42" s="28"/>
      <c r="Z42" s="43"/>
    </row>
    <row r="43" spans="1:26" ht="16">
      <c r="A43" s="28" t="s">
        <v>1522</v>
      </c>
      <c r="B43" s="41">
        <v>201</v>
      </c>
      <c r="C43" s="29">
        <v>44734.685416666667</v>
      </c>
      <c r="D43" s="141">
        <v>35.003599999999999</v>
      </c>
      <c r="E43" s="141">
        <v>2.6222259302519602</v>
      </c>
      <c r="F43" s="141">
        <v>8.6471</v>
      </c>
      <c r="G43" s="141">
        <v>11.683871890191591</v>
      </c>
      <c r="H43" s="141">
        <v>0.1784469178524391</v>
      </c>
      <c r="I43" s="141">
        <v>2.5546000000000002</v>
      </c>
      <c r="J43" s="141">
        <v>10.268084510983629</v>
      </c>
      <c r="K43" s="42">
        <v>0.39639999999999997</v>
      </c>
      <c r="L43" s="141">
        <v>0.14619615032080657</v>
      </c>
      <c r="M43" s="141"/>
      <c r="N43" s="141" t="s">
        <v>179</v>
      </c>
      <c r="O43" s="141">
        <v>2.8299999999999999E-2</v>
      </c>
      <c r="P43" s="141">
        <v>1.2500000000000001E-2</v>
      </c>
      <c r="Q43" s="141">
        <v>1.2E-2</v>
      </c>
      <c r="R43" s="141">
        <v>8.5000000000000006E-3</v>
      </c>
      <c r="S43" s="141">
        <v>6.9999999999999999E-4</v>
      </c>
      <c r="T43" s="141">
        <v>3.7999999999999999E-2</v>
      </c>
      <c r="U43" s="141">
        <v>2.5000000000000001E-3</v>
      </c>
      <c r="V43" s="28">
        <v>1.9800000000000002E-2</v>
      </c>
      <c r="W43" s="28"/>
      <c r="X43" s="28"/>
      <c r="Y43" s="28"/>
      <c r="Z43" s="43"/>
    </row>
    <row r="44" spans="1:26" ht="16">
      <c r="A44" s="28" t="s">
        <v>1523</v>
      </c>
      <c r="B44" s="41">
        <v>196</v>
      </c>
      <c r="C44" s="29">
        <v>44734.666666666664</v>
      </c>
      <c r="D44" s="141">
        <v>33.6556</v>
      </c>
      <c r="E44" s="141">
        <v>2.5990322042382781</v>
      </c>
      <c r="F44" s="141">
        <v>8.6396999999999995</v>
      </c>
      <c r="G44" s="141">
        <v>11.656705747783814</v>
      </c>
      <c r="H44" s="141">
        <v>0.17289466208713167</v>
      </c>
      <c r="I44" s="141">
        <v>2.4217</v>
      </c>
      <c r="J44" s="141">
        <v>10.154610326010914</v>
      </c>
      <c r="K44" s="42">
        <v>0.37930000000000003</v>
      </c>
      <c r="L44" s="141">
        <v>0.11526122823098074</v>
      </c>
      <c r="M44" s="141"/>
      <c r="N44" s="141" t="s">
        <v>179</v>
      </c>
      <c r="O44" s="141">
        <v>2.86E-2</v>
      </c>
      <c r="P44" s="141">
        <v>1.18E-2</v>
      </c>
      <c r="Q44" s="141">
        <v>1.32E-2</v>
      </c>
      <c r="R44" s="141">
        <v>8.8999999999999999E-3</v>
      </c>
      <c r="S44" s="141">
        <v>8.0000000000000004E-4</v>
      </c>
      <c r="T44" s="141">
        <v>3.7900000000000003E-2</v>
      </c>
      <c r="U44" s="141">
        <v>2.5000000000000001E-3</v>
      </c>
      <c r="V44" s="28">
        <v>2.0899999999999998E-2</v>
      </c>
      <c r="W44" s="28"/>
      <c r="X44" s="28"/>
      <c r="Y44" s="28"/>
      <c r="Z44" s="43"/>
    </row>
    <row r="45" spans="1:26" ht="16">
      <c r="A45" s="28" t="s">
        <v>1524</v>
      </c>
      <c r="B45" s="41">
        <v>195</v>
      </c>
      <c r="C45" s="29">
        <v>44734.664583333331</v>
      </c>
      <c r="D45" s="141">
        <v>33.360199999999999</v>
      </c>
      <c r="E45" s="141">
        <v>2.5955281161354913</v>
      </c>
      <c r="F45" s="141">
        <v>8.5119000000000007</v>
      </c>
      <c r="G45" s="141">
        <v>11.652416356877323</v>
      </c>
      <c r="H45" s="141">
        <v>0.17935077344214032</v>
      </c>
      <c r="I45" s="141">
        <v>2.4607999999999999</v>
      </c>
      <c r="J45" s="141">
        <v>10.188610605848607</v>
      </c>
      <c r="K45" s="42">
        <v>0.38190000000000002</v>
      </c>
      <c r="L45" s="141">
        <v>0.10242896425297891</v>
      </c>
      <c r="M45" s="141"/>
      <c r="N45" s="141" t="s">
        <v>179</v>
      </c>
      <c r="O45" s="141">
        <v>2.76E-2</v>
      </c>
      <c r="P45" s="141">
        <v>1.37E-2</v>
      </c>
      <c r="Q45" s="141">
        <v>1.2699999999999999E-2</v>
      </c>
      <c r="R45" s="141">
        <v>8.6E-3</v>
      </c>
      <c r="S45" s="141">
        <v>8.9999999999999998E-4</v>
      </c>
      <c r="T45" s="141">
        <v>3.9399999999999998E-2</v>
      </c>
      <c r="U45" s="141">
        <v>2.5000000000000001E-3</v>
      </c>
      <c r="V45" s="28">
        <v>2.07E-2</v>
      </c>
      <c r="W45" s="28"/>
      <c r="X45" s="28"/>
      <c r="Y45" s="28"/>
      <c r="Z45" s="43"/>
    </row>
    <row r="46" spans="1:26" ht="16">
      <c r="A46" s="28"/>
      <c r="B46" s="41"/>
      <c r="C46" s="29"/>
      <c r="D46" s="141"/>
      <c r="E46" s="141"/>
      <c r="F46" s="141"/>
      <c r="G46" s="141"/>
      <c r="H46" s="141"/>
      <c r="I46" s="141"/>
      <c r="J46" s="141"/>
      <c r="K46" s="42"/>
      <c r="L46" s="141"/>
      <c r="M46" s="141"/>
      <c r="N46" s="141"/>
      <c r="O46" s="141"/>
      <c r="P46" s="141"/>
      <c r="Q46" s="141"/>
      <c r="R46" s="141"/>
      <c r="S46" s="141"/>
      <c r="T46" s="141"/>
      <c r="U46" s="141"/>
      <c r="V46" s="28"/>
      <c r="W46" s="28"/>
      <c r="X46" s="28"/>
      <c r="Y46" s="28"/>
      <c r="Z46" s="32"/>
    </row>
    <row r="47" spans="1:26" ht="16">
      <c r="A47" s="28"/>
      <c r="B47" s="41"/>
      <c r="C47" s="29"/>
      <c r="D47" s="141"/>
      <c r="E47" s="141"/>
      <c r="F47" s="141"/>
      <c r="G47" s="141"/>
      <c r="H47" s="141"/>
      <c r="I47" s="141"/>
      <c r="J47" s="141"/>
      <c r="K47" s="42"/>
      <c r="L47" s="141"/>
      <c r="M47" s="141"/>
      <c r="N47" s="141"/>
      <c r="O47" s="141"/>
      <c r="P47" s="141"/>
      <c r="Q47" s="141"/>
      <c r="R47" s="141"/>
      <c r="S47" s="141"/>
      <c r="T47" s="141"/>
      <c r="U47" s="141"/>
      <c r="V47" s="28"/>
      <c r="W47" s="28"/>
      <c r="X47" s="28"/>
      <c r="Y47" s="28"/>
      <c r="Z47" s="32"/>
    </row>
    <row r="48" spans="1:26" ht="16">
      <c r="A48" s="28"/>
      <c r="B48" s="41"/>
      <c r="C48" s="29"/>
      <c r="D48" s="141"/>
      <c r="E48" s="141"/>
      <c r="F48" s="141"/>
      <c r="G48" s="141"/>
      <c r="H48" s="141"/>
      <c r="I48" s="141"/>
      <c r="J48" s="141"/>
      <c r="K48" s="42"/>
      <c r="L48" s="141"/>
      <c r="M48" s="141"/>
      <c r="N48" s="141"/>
      <c r="O48" s="141"/>
      <c r="P48" s="141"/>
      <c r="Q48" s="141"/>
      <c r="R48" s="141"/>
      <c r="S48" s="141"/>
      <c r="T48" s="141"/>
      <c r="U48" s="141"/>
      <c r="V48" s="28"/>
      <c r="W48" s="28"/>
      <c r="X48" s="28"/>
      <c r="Y48" s="28"/>
      <c r="Z48" s="32"/>
    </row>
    <row r="49" spans="1:26" ht="16">
      <c r="A49" s="28" t="s">
        <v>26</v>
      </c>
      <c r="B49" s="41">
        <v>298</v>
      </c>
      <c r="C49" s="29">
        <v>44736.626388888886</v>
      </c>
      <c r="D49" s="141">
        <v>34.815899999999999</v>
      </c>
      <c r="E49" s="141">
        <v>0.77523777740697475</v>
      </c>
      <c r="F49" s="141">
        <v>11.818899999999999</v>
      </c>
      <c r="G49" s="141">
        <v>10.396911638547326</v>
      </c>
      <c r="H49" s="141">
        <v>0.16643855073212299</v>
      </c>
      <c r="I49" s="141">
        <v>3.1716000000000002</v>
      </c>
      <c r="J49" s="141">
        <v>12.121029802714427</v>
      </c>
      <c r="K49" s="42">
        <v>0.02</v>
      </c>
      <c r="L49" s="141" t="e">
        <v>#VALUE!</v>
      </c>
      <c r="M49" s="141"/>
      <c r="N49" s="141">
        <v>2.5399999999999999E-2</v>
      </c>
      <c r="O49" s="141">
        <v>2.47E-2</v>
      </c>
      <c r="P49" s="141">
        <v>1.6400000000000001E-2</v>
      </c>
      <c r="Q49" s="141">
        <v>1.3100000000000001E-2</v>
      </c>
      <c r="R49" s="141">
        <v>6.0000000000000001E-3</v>
      </c>
      <c r="S49" s="141" t="s">
        <v>179</v>
      </c>
      <c r="T49" s="141">
        <v>1.06E-2</v>
      </c>
      <c r="U49" s="141">
        <v>1.5E-3</v>
      </c>
      <c r="V49" s="28">
        <v>1.2999999999999999E-3</v>
      </c>
      <c r="W49" s="28"/>
      <c r="X49" s="28"/>
      <c r="Y49" s="28"/>
      <c r="Z49" s="32"/>
    </row>
    <row r="50" spans="1:26" ht="16">
      <c r="A50" s="28" t="s">
        <v>26</v>
      </c>
      <c r="B50" s="41">
        <v>299</v>
      </c>
      <c r="C50" s="29">
        <v>44736.62777777778</v>
      </c>
      <c r="D50" s="141">
        <v>34.692</v>
      </c>
      <c r="E50" s="141">
        <v>0.78241281495077586</v>
      </c>
      <c r="F50" s="141">
        <v>12.0237</v>
      </c>
      <c r="G50" s="141">
        <v>10.337861023734629</v>
      </c>
      <c r="H50" s="141">
        <v>0.16333961728171886</v>
      </c>
      <c r="I50" s="141">
        <v>3.6499000000000001</v>
      </c>
      <c r="J50" s="141">
        <v>12.093745627536029</v>
      </c>
      <c r="K50" s="42">
        <v>1.84E-2</v>
      </c>
      <c r="L50" s="141">
        <v>4.651695692025664E-2</v>
      </c>
      <c r="M50" s="141"/>
      <c r="N50" s="141">
        <v>2.5000000000000001E-2</v>
      </c>
      <c r="O50" s="141">
        <v>2.75E-2</v>
      </c>
      <c r="P50" s="141">
        <v>1.52E-2</v>
      </c>
      <c r="Q50" s="141">
        <v>1.1900000000000001E-2</v>
      </c>
      <c r="R50" s="141">
        <v>5.4999999999999997E-3</v>
      </c>
      <c r="S50" s="141" t="s">
        <v>179</v>
      </c>
      <c r="T50" s="141">
        <v>1.06E-2</v>
      </c>
      <c r="U50" s="141">
        <v>1.5E-3</v>
      </c>
      <c r="V50" s="28">
        <v>1.5E-3</v>
      </c>
      <c r="W50" s="28"/>
      <c r="X50" s="28"/>
      <c r="Y50" s="28"/>
      <c r="Z50" s="32"/>
    </row>
    <row r="51" spans="1:26" ht="16">
      <c r="A51" s="28" t="s">
        <v>26</v>
      </c>
      <c r="B51" s="41">
        <v>300</v>
      </c>
      <c r="C51" s="29">
        <v>44736.629166666666</v>
      </c>
      <c r="D51" s="141">
        <v>34.726999999999997</v>
      </c>
      <c r="E51" s="141">
        <v>0.79175704989154005</v>
      </c>
      <c r="F51" s="141">
        <v>11.817399999999999</v>
      </c>
      <c r="G51" s="141">
        <v>10.416642836717186</v>
      </c>
      <c r="H51" s="141">
        <v>0.17057046199932854</v>
      </c>
      <c r="I51" s="141">
        <v>2.8195000000000001</v>
      </c>
      <c r="J51" s="141">
        <v>12.112214915349096</v>
      </c>
      <c r="K51" s="42">
        <v>2.1100000000000001E-2</v>
      </c>
      <c r="L51" s="141" t="e">
        <v>#VALUE!</v>
      </c>
      <c r="M51" s="141"/>
      <c r="N51" s="141">
        <v>2.9000000000000001E-2</v>
      </c>
      <c r="O51" s="141">
        <v>2.5999999999999999E-2</v>
      </c>
      <c r="P51" s="141">
        <v>1.6400000000000001E-2</v>
      </c>
      <c r="Q51" s="141">
        <v>1.21E-2</v>
      </c>
      <c r="R51" s="141">
        <v>5.5999999999999999E-3</v>
      </c>
      <c r="S51" s="141" t="s">
        <v>179</v>
      </c>
      <c r="T51" s="141">
        <v>1.04E-2</v>
      </c>
      <c r="U51" s="141">
        <v>1.4E-3</v>
      </c>
      <c r="V51" s="28">
        <v>1.6000000000000001E-3</v>
      </c>
      <c r="W51" s="28"/>
      <c r="X51" s="28"/>
      <c r="Y51" s="28"/>
      <c r="Z51" s="32"/>
    </row>
    <row r="52" spans="1:26" ht="16">
      <c r="A52" s="28" t="s">
        <v>26</v>
      </c>
      <c r="B52" s="41">
        <v>398</v>
      </c>
      <c r="C52" s="29">
        <v>44759.711111111108</v>
      </c>
      <c r="D52" s="141">
        <v>35.804499999999997</v>
      </c>
      <c r="E52" s="141">
        <v>0.79993325546470873</v>
      </c>
      <c r="F52" s="141">
        <v>12.260899999999999</v>
      </c>
      <c r="G52" s="141">
        <v>10.521018015441806</v>
      </c>
      <c r="H52" s="141">
        <v>0.15856209487901246</v>
      </c>
      <c r="I52" s="141">
        <v>4.3914</v>
      </c>
      <c r="J52" s="141">
        <v>12.167902616482442</v>
      </c>
      <c r="K52" s="42">
        <v>2.7900000000000001E-2</v>
      </c>
      <c r="L52" s="141">
        <v>4.330889092575619E-2</v>
      </c>
      <c r="M52" s="141"/>
      <c r="N52" s="141">
        <v>2.29E-2</v>
      </c>
      <c r="O52" s="141">
        <v>2.9899999999999999E-2</v>
      </c>
      <c r="P52" s="141">
        <v>1.6299999999999999E-2</v>
      </c>
      <c r="Q52" s="141">
        <v>1.23E-2</v>
      </c>
      <c r="R52" s="141">
        <v>5.7999999999999996E-3</v>
      </c>
      <c r="S52" s="141" t="s">
        <v>179</v>
      </c>
      <c r="T52" s="141">
        <v>1.03E-2</v>
      </c>
      <c r="U52" s="141">
        <v>1.4E-3</v>
      </c>
      <c r="V52" s="28">
        <v>1.2999999999999999E-3</v>
      </c>
      <c r="W52" s="28"/>
      <c r="X52" s="28"/>
      <c r="Y52" s="28"/>
      <c r="Z52" s="32"/>
    </row>
    <row r="53" spans="1:26" ht="16">
      <c r="A53" s="28" t="s">
        <v>26</v>
      </c>
      <c r="B53" s="41">
        <v>399</v>
      </c>
      <c r="C53" s="29">
        <v>44759.712500000001</v>
      </c>
      <c r="D53" s="141">
        <v>35.826099999999997</v>
      </c>
      <c r="E53" s="141">
        <v>0.80944435174370089</v>
      </c>
      <c r="F53" s="141">
        <v>12.3865</v>
      </c>
      <c r="G53" s="141">
        <v>10.524878467257651</v>
      </c>
      <c r="H53" s="141">
        <v>0.16695503964052372</v>
      </c>
      <c r="I53" s="141">
        <v>3.6236999999999999</v>
      </c>
      <c r="J53" s="141">
        <v>12.258150272841752</v>
      </c>
      <c r="K53" s="42">
        <v>2.18E-2</v>
      </c>
      <c r="L53" s="141" t="e">
        <v>#VALUE!</v>
      </c>
      <c r="M53" s="141"/>
      <c r="N53" s="141">
        <v>2.3E-2</v>
      </c>
      <c r="O53" s="141">
        <v>3.27E-2</v>
      </c>
      <c r="P53" s="141">
        <v>1.78E-2</v>
      </c>
      <c r="Q53" s="141">
        <v>1.2699999999999999E-2</v>
      </c>
      <c r="R53" s="141">
        <v>5.7000000000000002E-3</v>
      </c>
      <c r="S53" s="141">
        <v>2.0000000000000001E-4</v>
      </c>
      <c r="T53" s="141">
        <v>1.0500000000000001E-2</v>
      </c>
      <c r="U53" s="141">
        <v>1.4E-3</v>
      </c>
      <c r="V53" s="28">
        <v>1.4E-3</v>
      </c>
      <c r="W53" s="28"/>
      <c r="X53" s="28"/>
      <c r="Y53" s="28"/>
      <c r="Z53" s="32"/>
    </row>
    <row r="54" spans="1:26" ht="16">
      <c r="A54" s="28" t="s">
        <v>26</v>
      </c>
      <c r="B54" s="41">
        <v>400</v>
      </c>
      <c r="C54" s="29">
        <v>44759.713888888888</v>
      </c>
      <c r="D54" s="141">
        <v>35.655099999999997</v>
      </c>
      <c r="E54" s="141">
        <v>0.79075588186217249</v>
      </c>
      <c r="F54" s="141">
        <v>12.404</v>
      </c>
      <c r="G54" s="141">
        <v>10.482985416070917</v>
      </c>
      <c r="H54" s="141">
        <v>0.16940836195542702</v>
      </c>
      <c r="I54" s="141">
        <v>3.6442000000000001</v>
      </c>
      <c r="J54" s="141">
        <v>12.198404925143416</v>
      </c>
      <c r="K54" s="42">
        <v>2.6499999999999999E-2</v>
      </c>
      <c r="L54" s="141">
        <v>3.8267644362969748E-2</v>
      </c>
      <c r="M54" s="141"/>
      <c r="N54" s="141">
        <v>2.5700000000000001E-2</v>
      </c>
      <c r="O54" s="141">
        <v>2.9700000000000001E-2</v>
      </c>
      <c r="P54" s="141">
        <v>1.66E-2</v>
      </c>
      <c r="Q54" s="141">
        <v>1.23E-2</v>
      </c>
      <c r="R54" s="141">
        <v>5.8999999999999999E-3</v>
      </c>
      <c r="S54" s="141" t="s">
        <v>179</v>
      </c>
      <c r="T54" s="141">
        <v>1.0800000000000001E-2</v>
      </c>
      <c r="U54" s="141">
        <v>1.6000000000000001E-3</v>
      </c>
      <c r="V54" s="28">
        <v>1.5E-3</v>
      </c>
      <c r="W54" s="28"/>
      <c r="X54" s="28"/>
      <c r="Y54" s="28"/>
      <c r="Z54" s="32"/>
    </row>
    <row r="55" spans="1:26" ht="16">
      <c r="A55" s="28" t="s">
        <v>26</v>
      </c>
      <c r="B55" s="41">
        <v>89</v>
      </c>
      <c r="C55" s="29">
        <v>44753.893055555556</v>
      </c>
      <c r="D55" s="141">
        <v>34.052700000000002</v>
      </c>
      <c r="E55" s="141">
        <v>0.81912230936092101</v>
      </c>
      <c r="F55" s="141">
        <v>11.3706</v>
      </c>
      <c r="G55" s="141">
        <v>10.408635973691736</v>
      </c>
      <c r="H55" s="141">
        <v>0.17147431758902976</v>
      </c>
      <c r="I55" s="141">
        <v>2.9695</v>
      </c>
      <c r="J55" s="141">
        <v>12.054288512662655</v>
      </c>
      <c r="K55" s="42">
        <v>2.2700000000000001E-2</v>
      </c>
      <c r="L55" s="141" t="e">
        <v>#VALUE!</v>
      </c>
      <c r="M55" s="141"/>
      <c r="N55" s="141">
        <v>2.0500000000000001E-2</v>
      </c>
      <c r="O55" s="141">
        <v>2.3E-2</v>
      </c>
      <c r="P55" s="141">
        <v>1.6400000000000001E-2</v>
      </c>
      <c r="Q55" s="141">
        <v>1.2500000000000001E-2</v>
      </c>
      <c r="R55" s="141">
        <v>5.7000000000000002E-3</v>
      </c>
      <c r="S55" s="141" t="s">
        <v>179</v>
      </c>
      <c r="T55" s="141">
        <v>1.09E-2</v>
      </c>
      <c r="U55" s="141">
        <v>1.4E-3</v>
      </c>
      <c r="V55" s="28">
        <v>1.6000000000000001E-3</v>
      </c>
      <c r="W55" s="28"/>
      <c r="X55" s="28"/>
      <c r="Y55" s="28"/>
      <c r="Z55" s="32"/>
    </row>
    <row r="56" spans="1:26" ht="16">
      <c r="A56" s="28"/>
      <c r="B56" s="41"/>
      <c r="C56" s="29"/>
      <c r="D56" s="141"/>
      <c r="E56" s="141"/>
      <c r="F56" s="141"/>
      <c r="G56" s="141"/>
      <c r="H56" s="141"/>
      <c r="I56" s="141"/>
      <c r="J56" s="141"/>
      <c r="K56" s="42"/>
      <c r="L56" s="141"/>
      <c r="M56" s="141"/>
      <c r="N56" s="141"/>
      <c r="O56" s="141"/>
      <c r="P56" s="141"/>
      <c r="Q56" s="141"/>
      <c r="R56" s="141"/>
      <c r="S56" s="141"/>
      <c r="T56" s="141"/>
      <c r="U56" s="141"/>
      <c r="V56" s="28"/>
      <c r="W56" s="28"/>
      <c r="X56" s="28"/>
      <c r="Y56" s="28"/>
      <c r="Z56" s="32"/>
    </row>
    <row r="57" spans="1:26" ht="16">
      <c r="A57" s="28"/>
      <c r="B57" s="41"/>
      <c r="C57" s="29"/>
      <c r="D57" s="141"/>
      <c r="E57" s="141"/>
      <c r="F57" s="141"/>
      <c r="G57" s="141"/>
      <c r="H57" s="141"/>
      <c r="I57" s="141"/>
      <c r="J57" s="141"/>
      <c r="K57" s="42"/>
      <c r="L57" s="141"/>
      <c r="M57" s="141"/>
      <c r="N57" s="141"/>
      <c r="O57" s="141"/>
      <c r="P57" s="141"/>
      <c r="Q57" s="141"/>
      <c r="R57" s="141"/>
      <c r="S57" s="141"/>
      <c r="T57" s="141"/>
      <c r="U57" s="141"/>
      <c r="V57" s="28"/>
      <c r="W57" s="28"/>
      <c r="X57" s="28"/>
      <c r="Y57" s="28"/>
      <c r="Z57" s="32"/>
    </row>
    <row r="58" spans="1:26" ht="16">
      <c r="A58" s="28"/>
      <c r="B58" s="41"/>
      <c r="C58" s="29"/>
      <c r="D58" s="141"/>
      <c r="E58" s="141"/>
      <c r="F58" s="141"/>
      <c r="G58" s="141"/>
      <c r="H58" s="141"/>
      <c r="I58" s="141"/>
      <c r="J58" s="141"/>
      <c r="K58" s="42"/>
      <c r="L58" s="141"/>
      <c r="M58" s="141"/>
      <c r="N58" s="141"/>
      <c r="O58" s="141"/>
      <c r="P58" s="141"/>
      <c r="Q58" s="141"/>
      <c r="R58" s="141"/>
      <c r="S58" s="141"/>
      <c r="T58" s="141"/>
      <c r="U58" s="141"/>
      <c r="V58" s="28"/>
      <c r="W58" s="28"/>
      <c r="X58" s="28"/>
      <c r="Y58" s="28"/>
      <c r="Z58" s="32"/>
    </row>
    <row r="59" spans="1:26" ht="16">
      <c r="A59" s="28" t="s">
        <v>73</v>
      </c>
      <c r="B59" s="41">
        <v>160</v>
      </c>
      <c r="C59" s="29">
        <v>44733.060416666667</v>
      </c>
      <c r="D59" s="141">
        <v>29.8931</v>
      </c>
      <c r="E59" s="141">
        <v>1.9856499249123978E-2</v>
      </c>
      <c r="F59" s="141" t="s">
        <v>179</v>
      </c>
      <c r="G59" s="141">
        <v>8.630683442951101</v>
      </c>
      <c r="H59" s="141">
        <v>0.11194897089585</v>
      </c>
      <c r="I59" s="141">
        <v>23.787600000000001</v>
      </c>
      <c r="J59" s="141">
        <v>0.69763537148453891</v>
      </c>
      <c r="K59" s="42">
        <v>5.5999999999999999E-3</v>
      </c>
      <c r="L59" s="141" t="e">
        <v>#VALUE!</v>
      </c>
      <c r="M59" s="141"/>
      <c r="N59" s="141" t="s">
        <v>179</v>
      </c>
      <c r="O59" s="141">
        <v>0.29470000000000002</v>
      </c>
      <c r="P59" s="141">
        <v>0.23200000000000001</v>
      </c>
      <c r="Q59" s="141">
        <v>9.2999999999999992E-3</v>
      </c>
      <c r="R59" s="141">
        <v>3.5999999999999999E-3</v>
      </c>
      <c r="S59" s="141" t="s">
        <v>179</v>
      </c>
      <c r="T59" s="141">
        <v>8.9999999999999998E-4</v>
      </c>
      <c r="U59" s="141" t="s">
        <v>179</v>
      </c>
      <c r="V59" s="28" t="s">
        <v>179</v>
      </c>
      <c r="W59" s="28"/>
      <c r="X59" s="28"/>
      <c r="Y59" s="28"/>
      <c r="Z59" s="32"/>
    </row>
    <row r="60" spans="1:26" ht="16">
      <c r="A60" s="28" t="s">
        <v>73</v>
      </c>
      <c r="B60" s="41">
        <v>161</v>
      </c>
      <c r="C60" s="29">
        <v>44733.061805555553</v>
      </c>
      <c r="D60" s="141">
        <v>29.740500000000001</v>
      </c>
      <c r="E60" s="141">
        <v>2.1691973969631233E-2</v>
      </c>
      <c r="F60" s="141" t="s">
        <v>179</v>
      </c>
      <c r="G60" s="141">
        <v>8.6325421790105814</v>
      </c>
      <c r="H60" s="141">
        <v>0.11879244893215918</v>
      </c>
      <c r="I60" s="141">
        <v>23.783300000000001</v>
      </c>
      <c r="J60" s="141">
        <v>0.69455715684902752</v>
      </c>
      <c r="K60" s="42">
        <v>8.3000000000000001E-3</v>
      </c>
      <c r="L60" s="141" t="e">
        <v>#VALUE!</v>
      </c>
      <c r="M60" s="141"/>
      <c r="N60" s="141" t="s">
        <v>179</v>
      </c>
      <c r="O60" s="141">
        <v>0.2833</v>
      </c>
      <c r="P60" s="141">
        <v>0.2336</v>
      </c>
      <c r="Q60" s="141">
        <v>9.2999999999999992E-3</v>
      </c>
      <c r="R60" s="141">
        <v>3.5000000000000001E-3</v>
      </c>
      <c r="S60" s="141" t="s">
        <v>179</v>
      </c>
      <c r="T60" s="141">
        <v>8.0000000000000004E-4</v>
      </c>
      <c r="U60" s="141" t="s">
        <v>179</v>
      </c>
      <c r="V60" s="28" t="s">
        <v>179</v>
      </c>
      <c r="W60" s="28"/>
      <c r="X60" s="28"/>
      <c r="Y60" s="28"/>
      <c r="Z60" s="32"/>
    </row>
    <row r="61" spans="1:26" ht="16">
      <c r="A61" s="28" t="s">
        <v>73</v>
      </c>
      <c r="B61" s="41">
        <v>162</v>
      </c>
      <c r="C61" s="29">
        <v>44733.063194444447</v>
      </c>
      <c r="D61" s="141">
        <v>30.0733</v>
      </c>
      <c r="E61" s="141">
        <v>1.4683797764058067E-2</v>
      </c>
      <c r="F61" s="141" t="s">
        <v>179</v>
      </c>
      <c r="G61" s="141">
        <v>8.6130969402344864</v>
      </c>
      <c r="H61" s="141">
        <v>0.11220721535005036</v>
      </c>
      <c r="I61" s="141">
        <v>24.916399999999999</v>
      </c>
      <c r="J61" s="141">
        <v>0.70533090807331744</v>
      </c>
      <c r="K61" s="42">
        <v>5.4999999999999997E-3</v>
      </c>
      <c r="L61" s="141" t="e">
        <v>#VALUE!</v>
      </c>
      <c r="M61" s="141"/>
      <c r="N61" s="141" t="s">
        <v>179</v>
      </c>
      <c r="O61" s="141">
        <v>0.29070000000000001</v>
      </c>
      <c r="P61" s="141">
        <v>0.2361</v>
      </c>
      <c r="Q61" s="141">
        <v>9.2999999999999992E-3</v>
      </c>
      <c r="R61" s="141">
        <v>3.3999999999999998E-3</v>
      </c>
      <c r="S61" s="141" t="s">
        <v>179</v>
      </c>
      <c r="T61" s="141">
        <v>1E-3</v>
      </c>
      <c r="U61" s="141" t="s">
        <v>179</v>
      </c>
      <c r="V61" s="28" t="s">
        <v>179</v>
      </c>
      <c r="W61" s="28"/>
      <c r="X61" s="28"/>
      <c r="Y61" s="28"/>
      <c r="Z61" s="32"/>
    </row>
    <row r="62" spans="1:26" ht="16">
      <c r="A62" s="28" t="s">
        <v>73</v>
      </c>
      <c r="B62" s="41">
        <v>791</v>
      </c>
      <c r="C62" s="29">
        <v>44766.71597222222</v>
      </c>
      <c r="D62" s="141">
        <v>29.866199999999999</v>
      </c>
      <c r="E62" s="141">
        <v>3.1036208910395456E-2</v>
      </c>
      <c r="F62" s="141" t="s">
        <v>179</v>
      </c>
      <c r="G62" s="141">
        <v>8.7147555047183296</v>
      </c>
      <c r="H62" s="141">
        <v>0.11543527102755467</v>
      </c>
      <c r="I62" s="141">
        <v>24.317399999999999</v>
      </c>
      <c r="J62" s="141">
        <v>0.71512522736812645</v>
      </c>
      <c r="K62" s="42">
        <v>9.1000000000000004E-3</v>
      </c>
      <c r="L62" s="141" t="e">
        <v>#VALUE!</v>
      </c>
      <c r="M62" s="141"/>
      <c r="N62" s="141" t="s">
        <v>179</v>
      </c>
      <c r="O62" s="141">
        <v>0.28849999999999998</v>
      </c>
      <c r="P62" s="141">
        <v>0.23300000000000001</v>
      </c>
      <c r="Q62" s="141">
        <v>8.6E-3</v>
      </c>
      <c r="R62" s="141">
        <v>4.1000000000000003E-3</v>
      </c>
      <c r="S62" s="141" t="s">
        <v>179</v>
      </c>
      <c r="T62" s="141">
        <v>1E-3</v>
      </c>
      <c r="U62" s="141">
        <v>2.9999999999999997E-4</v>
      </c>
      <c r="V62" s="28" t="s">
        <v>179</v>
      </c>
      <c r="W62" s="28"/>
      <c r="X62" s="28"/>
      <c r="Y62" s="28"/>
      <c r="Z62" s="32"/>
    </row>
    <row r="63" spans="1:26" ht="16">
      <c r="A63" s="28" t="s">
        <v>73</v>
      </c>
      <c r="B63" s="41">
        <v>792</v>
      </c>
      <c r="C63" s="29">
        <v>44766.716666666667</v>
      </c>
      <c r="D63" s="141">
        <v>29.921099999999999</v>
      </c>
      <c r="E63" s="141">
        <v>1.501752044051393E-2</v>
      </c>
      <c r="F63" s="141" t="s">
        <v>179</v>
      </c>
      <c r="G63" s="141">
        <v>8.6674292250500429</v>
      </c>
      <c r="H63" s="141">
        <v>0.11853420447795884</v>
      </c>
      <c r="I63" s="141">
        <v>24.349499999999999</v>
      </c>
      <c r="J63" s="141">
        <v>0.71568490275640118</v>
      </c>
      <c r="K63" s="42">
        <v>1.6400000000000001E-2</v>
      </c>
      <c r="L63" s="141" t="e">
        <v>#VALUE!</v>
      </c>
      <c r="M63" s="141"/>
      <c r="N63" s="141" t="s">
        <v>179</v>
      </c>
      <c r="O63" s="141">
        <v>0.28870000000000001</v>
      </c>
      <c r="P63" s="141">
        <v>0.23300000000000001</v>
      </c>
      <c r="Q63" s="141">
        <v>8.9999999999999993E-3</v>
      </c>
      <c r="R63" s="141">
        <v>4.0000000000000001E-3</v>
      </c>
      <c r="S63" s="141" t="s">
        <v>179</v>
      </c>
      <c r="T63" s="141">
        <v>8.0000000000000004E-4</v>
      </c>
      <c r="U63" s="141"/>
      <c r="V63" s="28" t="s">
        <v>179</v>
      </c>
      <c r="W63" s="28"/>
      <c r="X63" s="28"/>
      <c r="Y63" s="28"/>
      <c r="Z63" s="32"/>
    </row>
    <row r="64" spans="1:26" ht="16">
      <c r="A64" s="28" t="s">
        <v>73</v>
      </c>
      <c r="B64" s="41">
        <v>793</v>
      </c>
      <c r="C64" s="29">
        <v>44766.718055555553</v>
      </c>
      <c r="D64" s="141">
        <v>30.077400000000001</v>
      </c>
      <c r="E64" s="141">
        <v>3.1036208910395456E-2</v>
      </c>
      <c r="F64" s="141" t="s">
        <v>179</v>
      </c>
      <c r="G64" s="141">
        <v>8.7011724335144418</v>
      </c>
      <c r="H64" s="141">
        <v>0.11440229321075329</v>
      </c>
      <c r="I64" s="141">
        <v>24.3809</v>
      </c>
      <c r="J64" s="141">
        <v>0.71554498390933252</v>
      </c>
      <c r="K64" s="42">
        <v>8.8999999999999999E-3</v>
      </c>
      <c r="L64" s="141" t="e">
        <v>#VALUE!</v>
      </c>
      <c r="M64" s="141"/>
      <c r="N64" s="141" t="s">
        <v>179</v>
      </c>
      <c r="O64" s="141">
        <v>0.29680000000000001</v>
      </c>
      <c r="P64" s="141">
        <v>0.23369999999999999</v>
      </c>
      <c r="Q64" s="141">
        <v>8.9999999999999993E-3</v>
      </c>
      <c r="R64" s="141">
        <v>3.8999999999999998E-3</v>
      </c>
      <c r="S64" s="141" t="s">
        <v>179</v>
      </c>
      <c r="T64" s="141">
        <v>1E-3</v>
      </c>
      <c r="U64" s="141"/>
      <c r="V64" s="28" t="s">
        <v>179</v>
      </c>
      <c r="W64" s="28"/>
      <c r="X64" s="28"/>
      <c r="Y64" s="28"/>
      <c r="Z64" s="32"/>
    </row>
    <row r="65" spans="1:26" ht="16">
      <c r="A65" s="28"/>
      <c r="B65" s="41"/>
      <c r="C65" s="29"/>
      <c r="D65" s="141"/>
      <c r="E65" s="141"/>
      <c r="F65" s="141"/>
      <c r="G65" s="141"/>
      <c r="H65" s="141"/>
      <c r="I65" s="141"/>
      <c r="J65" s="141"/>
      <c r="K65" s="42"/>
      <c r="L65" s="141"/>
      <c r="M65" s="141"/>
      <c r="N65" s="141"/>
      <c r="O65" s="141"/>
      <c r="P65" s="141"/>
      <c r="Q65" s="141"/>
      <c r="R65" s="141"/>
      <c r="S65" s="141"/>
      <c r="T65" s="141"/>
      <c r="U65" s="141"/>
      <c r="V65" s="28"/>
      <c r="W65" s="28"/>
      <c r="X65" s="28"/>
      <c r="Y65" s="28"/>
      <c r="Z65" s="32"/>
    </row>
    <row r="66" spans="1:26" ht="16">
      <c r="A66" s="28"/>
      <c r="B66" s="41"/>
      <c r="C66" s="29"/>
      <c r="D66" s="141"/>
      <c r="E66" s="141"/>
      <c r="F66" s="141"/>
      <c r="G66" s="141"/>
      <c r="H66" s="141"/>
      <c r="I66" s="141"/>
      <c r="J66" s="141"/>
      <c r="K66" s="42"/>
      <c r="L66" s="141"/>
      <c r="M66" s="141"/>
      <c r="N66" s="141"/>
      <c r="O66" s="141"/>
      <c r="P66" s="141"/>
      <c r="Q66" s="141"/>
      <c r="R66" s="141"/>
      <c r="S66" s="141"/>
      <c r="T66" s="141"/>
      <c r="U66" s="141"/>
      <c r="V66" s="28"/>
      <c r="W66" s="28"/>
      <c r="X66" s="28"/>
      <c r="Y66" s="28"/>
      <c r="Z66" s="32"/>
    </row>
    <row r="67" spans="1:26" ht="16">
      <c r="A67" s="28"/>
      <c r="B67" s="41"/>
      <c r="C67" s="29"/>
      <c r="D67" s="141"/>
      <c r="E67" s="141"/>
      <c r="F67" s="141"/>
      <c r="G67" s="141"/>
      <c r="H67" s="141"/>
      <c r="I67" s="141"/>
      <c r="J67" s="141"/>
      <c r="K67" s="42"/>
      <c r="L67" s="141"/>
      <c r="M67" s="141"/>
      <c r="N67" s="141"/>
      <c r="O67" s="141"/>
      <c r="P67" s="141"/>
      <c r="Q67" s="141"/>
      <c r="R67" s="141"/>
      <c r="S67" s="141"/>
      <c r="T67" s="141"/>
      <c r="U67" s="141"/>
      <c r="V67" s="28"/>
      <c r="W67" s="28"/>
      <c r="X67" s="28"/>
      <c r="Y67" s="28"/>
      <c r="Z67" s="32"/>
    </row>
    <row r="68" spans="1:26" ht="16">
      <c r="A68" s="28" t="s">
        <v>1525</v>
      </c>
      <c r="B68" s="41">
        <v>205</v>
      </c>
      <c r="C68" s="29">
        <v>44734.699305555558</v>
      </c>
      <c r="D68" s="141">
        <v>34.366500000000002</v>
      </c>
      <c r="E68" s="141">
        <v>0.41431670281995658</v>
      </c>
      <c r="F68" s="141">
        <v>12.3286</v>
      </c>
      <c r="G68" s="141">
        <v>9.4875607663711747</v>
      </c>
      <c r="H68" s="141">
        <v>0.14810319448389844</v>
      </c>
      <c r="I68" s="141">
        <v>4.4551999999999996</v>
      </c>
      <c r="J68" s="141">
        <v>10.583881348817686</v>
      </c>
      <c r="K68" s="42">
        <v>0.20100000000000001</v>
      </c>
      <c r="L68" s="141">
        <v>7.5618698441796514E-2</v>
      </c>
      <c r="M68" s="141"/>
      <c r="N68" s="141">
        <v>8.0999999999999996E-3</v>
      </c>
      <c r="O68" s="141">
        <v>1.6799999999999999E-2</v>
      </c>
      <c r="P68" s="141">
        <v>2.4799999999999999E-2</v>
      </c>
      <c r="Q68" s="141">
        <v>1.04E-2</v>
      </c>
      <c r="R68" s="141">
        <v>5.4000000000000003E-3</v>
      </c>
      <c r="S68" s="141">
        <v>2.9999999999999997E-4</v>
      </c>
      <c r="T68" s="141">
        <v>1.5599999999999999E-2</v>
      </c>
      <c r="U68" s="141">
        <v>2E-3</v>
      </c>
      <c r="V68" s="28">
        <v>4.1000000000000003E-3</v>
      </c>
      <c r="W68" s="28"/>
      <c r="X68" s="28"/>
      <c r="Y68" s="28"/>
      <c r="Z68" s="32"/>
    </row>
    <row r="69" spans="1:26" ht="16">
      <c r="A69" s="28" t="s">
        <v>1526</v>
      </c>
      <c r="B69" s="41">
        <v>206</v>
      </c>
      <c r="C69" s="29">
        <v>44734.700694444444</v>
      </c>
      <c r="D69" s="141">
        <v>34.339500000000001</v>
      </c>
      <c r="E69" s="141">
        <v>0.41014516936425827</v>
      </c>
      <c r="F69" s="141">
        <v>11.9674</v>
      </c>
      <c r="G69" s="141">
        <v>9.4969974263654553</v>
      </c>
      <c r="H69" s="141">
        <v>0.14836143893809881</v>
      </c>
      <c r="I69" s="141">
        <v>4.7667999999999999</v>
      </c>
      <c r="J69" s="141">
        <v>10.546662935497412</v>
      </c>
      <c r="K69" s="42">
        <v>0.19670000000000001</v>
      </c>
      <c r="L69" s="141">
        <v>5.3620531622364805E-2</v>
      </c>
      <c r="M69" s="141"/>
      <c r="N69" s="141" t="s">
        <v>179</v>
      </c>
      <c r="O69" s="141">
        <v>1.8800000000000001E-2</v>
      </c>
      <c r="P69" s="141">
        <v>2.5499999999999998E-2</v>
      </c>
      <c r="Q69" s="141">
        <v>8.9999999999999993E-3</v>
      </c>
      <c r="R69" s="141">
        <v>5.1999999999999998E-3</v>
      </c>
      <c r="S69" s="141">
        <v>4.0000000000000002E-4</v>
      </c>
      <c r="T69" s="141">
        <v>1.5299999999999999E-2</v>
      </c>
      <c r="U69" s="141">
        <v>1.9E-3</v>
      </c>
      <c r="V69" s="28">
        <v>4.4999999999999997E-3</v>
      </c>
      <c r="W69" s="28"/>
      <c r="X69" s="28"/>
      <c r="Y69" s="28"/>
      <c r="Z69" s="32"/>
    </row>
    <row r="70" spans="1:26" ht="16">
      <c r="A70" s="28" t="s">
        <v>1527</v>
      </c>
      <c r="B70" s="41">
        <v>207</v>
      </c>
      <c r="C70" s="29">
        <v>44734.702777777777</v>
      </c>
      <c r="D70" s="141">
        <v>34.624000000000002</v>
      </c>
      <c r="E70" s="141">
        <v>0.42049057233439008</v>
      </c>
      <c r="F70" s="141">
        <v>12.170999999999999</v>
      </c>
      <c r="G70" s="141">
        <v>9.5251644266514148</v>
      </c>
      <c r="H70" s="141">
        <v>0.14991090566330087</v>
      </c>
      <c r="I70" s="141">
        <v>3.855</v>
      </c>
      <c r="J70" s="141">
        <v>10.595494613124389</v>
      </c>
      <c r="K70" s="42">
        <v>0.18709999999999999</v>
      </c>
      <c r="L70" s="141">
        <v>7.0119156736938582E-2</v>
      </c>
      <c r="M70" s="141"/>
      <c r="N70" s="141">
        <v>1.0200000000000001E-2</v>
      </c>
      <c r="O70" s="141">
        <v>1.9599999999999999E-2</v>
      </c>
      <c r="P70" s="141">
        <v>2.41E-2</v>
      </c>
      <c r="Q70" s="141">
        <v>9.4000000000000004E-3</v>
      </c>
      <c r="R70" s="141">
        <v>5.7999999999999996E-3</v>
      </c>
      <c r="S70" s="141">
        <v>5.0000000000000001E-4</v>
      </c>
      <c r="T70" s="141">
        <v>1.52E-2</v>
      </c>
      <c r="U70" s="141">
        <v>2E-3</v>
      </c>
      <c r="V70" s="28">
        <v>4.5999999999999999E-3</v>
      </c>
      <c r="W70" s="28"/>
      <c r="X70" s="28"/>
      <c r="Y70" s="28"/>
      <c r="Z70" s="32"/>
    </row>
    <row r="71" spans="1:26" ht="16">
      <c r="A71" s="28"/>
      <c r="B71" s="41"/>
      <c r="C71" s="29"/>
      <c r="D71" s="141"/>
      <c r="E71" s="141"/>
      <c r="F71" s="141"/>
      <c r="G71" s="141"/>
      <c r="H71" s="141"/>
      <c r="I71" s="141"/>
      <c r="J71" s="141"/>
      <c r="K71" s="42"/>
      <c r="L71" s="141"/>
      <c r="M71" s="141"/>
      <c r="N71" s="141"/>
      <c r="O71" s="141"/>
      <c r="P71" s="141"/>
      <c r="Q71" s="141"/>
      <c r="R71" s="141"/>
      <c r="S71" s="141"/>
      <c r="T71" s="141"/>
      <c r="U71" s="141"/>
      <c r="V71" s="28"/>
      <c r="W71" s="28"/>
      <c r="X71" s="28"/>
      <c r="Y71" s="28"/>
      <c r="Z71" s="32"/>
    </row>
    <row r="72" spans="1:26" ht="16">
      <c r="A72" s="28"/>
      <c r="B72" s="41"/>
      <c r="C72" s="29"/>
      <c r="D72" s="141"/>
      <c r="E72" s="141"/>
      <c r="F72" s="141"/>
      <c r="G72" s="141"/>
      <c r="H72" s="141"/>
      <c r="I72" s="141"/>
      <c r="J72" s="141"/>
      <c r="K72" s="42"/>
      <c r="L72" s="141"/>
      <c r="M72" s="141"/>
      <c r="N72" s="141"/>
      <c r="O72" s="141"/>
      <c r="P72" s="141"/>
      <c r="Q72" s="141"/>
      <c r="R72" s="141"/>
      <c r="S72" s="141"/>
      <c r="T72" s="141"/>
      <c r="U72" s="141"/>
      <c r="V72" s="28"/>
      <c r="W72" s="28"/>
      <c r="X72" s="28"/>
      <c r="Y72" s="28"/>
      <c r="Z72" s="32"/>
    </row>
    <row r="73" spans="1:26" ht="16">
      <c r="A73" s="28"/>
      <c r="B73" s="41"/>
      <c r="C73" s="29"/>
      <c r="D73" s="141"/>
      <c r="E73" s="141"/>
      <c r="F73" s="141"/>
      <c r="G73" s="141"/>
      <c r="H73" s="141"/>
      <c r="I73" s="141"/>
      <c r="J73" s="141"/>
      <c r="K73" s="42"/>
      <c r="L73" s="141"/>
      <c r="M73" s="141"/>
      <c r="N73" s="141"/>
      <c r="O73" s="141"/>
      <c r="P73" s="141"/>
      <c r="Q73" s="141"/>
      <c r="R73" s="141"/>
      <c r="S73" s="141"/>
      <c r="T73" s="141"/>
      <c r="U73" s="141"/>
      <c r="V73" s="28"/>
      <c r="W73" s="28"/>
      <c r="X73" s="28"/>
      <c r="Y73" s="28"/>
      <c r="Z73" s="32"/>
    </row>
    <row r="74" spans="1:26" ht="16">
      <c r="A74" s="28" t="s">
        <v>72</v>
      </c>
      <c r="B74" s="41">
        <v>151</v>
      </c>
      <c r="C74" s="29">
        <v>44733.043055555558</v>
      </c>
      <c r="D74" s="141">
        <v>26.823599999999999</v>
      </c>
      <c r="E74" s="141">
        <v>2.4361755381278157E-2</v>
      </c>
      <c r="F74" s="141" t="s">
        <v>179</v>
      </c>
      <c r="G74" s="141">
        <v>8.8786102373462956</v>
      </c>
      <c r="H74" s="141">
        <v>0.1588203393332128</v>
      </c>
      <c r="I74" s="141">
        <v>28.0046</v>
      </c>
      <c r="J74" s="141">
        <v>0.12158947810270045</v>
      </c>
      <c r="K74" s="42">
        <v>1.43E-2</v>
      </c>
      <c r="L74" s="141" t="e">
        <v>#VALUE!</v>
      </c>
      <c r="M74" s="141"/>
      <c r="N74" s="141" t="s">
        <v>179</v>
      </c>
      <c r="O74" s="141">
        <v>0.36459999999999998</v>
      </c>
      <c r="P74" s="141">
        <v>0.23960000000000001</v>
      </c>
      <c r="Q74" s="141">
        <v>9.1000000000000004E-3</v>
      </c>
      <c r="R74" s="141">
        <v>4.4000000000000003E-3</v>
      </c>
      <c r="S74" s="141" t="s">
        <v>179</v>
      </c>
      <c r="T74" s="141" t="s">
        <v>179</v>
      </c>
      <c r="U74" s="141" t="s">
        <v>179</v>
      </c>
      <c r="V74" s="28" t="s">
        <v>179</v>
      </c>
      <c r="W74" s="28"/>
      <c r="X74" s="28"/>
      <c r="Y74" s="28"/>
      <c r="Z74" s="32"/>
    </row>
    <row r="75" spans="1:26" ht="16">
      <c r="A75" s="28" t="s">
        <v>72</v>
      </c>
      <c r="B75" s="41">
        <v>152</v>
      </c>
      <c r="C75" s="29">
        <v>44733.044444444444</v>
      </c>
      <c r="D75" s="141">
        <v>26.744499999999999</v>
      </c>
      <c r="E75" s="141">
        <v>6.0070081762055721E-3</v>
      </c>
      <c r="F75" s="141" t="s">
        <v>179</v>
      </c>
      <c r="G75" s="141">
        <v>8.8790391764369456</v>
      </c>
      <c r="H75" s="141">
        <v>0.16295225060041835</v>
      </c>
      <c r="I75" s="141">
        <v>28.150700000000001</v>
      </c>
      <c r="J75" s="141">
        <v>0.12354834196166224</v>
      </c>
      <c r="K75" s="42">
        <v>1.04E-2</v>
      </c>
      <c r="L75" s="141" t="e">
        <v>#VALUE!</v>
      </c>
      <c r="M75" s="141"/>
      <c r="N75" s="141" t="s">
        <v>179</v>
      </c>
      <c r="O75" s="141">
        <v>0.36380000000000001</v>
      </c>
      <c r="P75" s="141">
        <v>0.23960000000000001</v>
      </c>
      <c r="Q75" s="141">
        <v>8.8999999999999999E-3</v>
      </c>
      <c r="R75" s="141">
        <v>4.4999999999999997E-3</v>
      </c>
      <c r="S75" s="141">
        <v>2.0000000000000001E-4</v>
      </c>
      <c r="T75" s="141" t="s">
        <v>179</v>
      </c>
      <c r="U75" s="141" t="s">
        <v>179</v>
      </c>
      <c r="V75" s="28" t="s">
        <v>179</v>
      </c>
      <c r="W75" s="28"/>
      <c r="X75" s="28"/>
      <c r="Y75" s="28"/>
      <c r="Z75" s="32"/>
    </row>
    <row r="76" spans="1:26" ht="16">
      <c r="A76" s="28" t="s">
        <v>72</v>
      </c>
      <c r="B76" s="41">
        <v>153</v>
      </c>
      <c r="C76" s="29">
        <v>44733.04583333333</v>
      </c>
      <c r="D76" s="141">
        <v>26.958100000000002</v>
      </c>
      <c r="E76" s="141">
        <v>1.7186717837477054E-2</v>
      </c>
      <c r="F76" s="141" t="s">
        <v>179</v>
      </c>
      <c r="G76" s="141">
        <v>8.8718901915927937</v>
      </c>
      <c r="H76" s="141">
        <v>0.15494667252020761</v>
      </c>
      <c r="I76" s="141">
        <v>28.652799999999999</v>
      </c>
      <c r="J76" s="141">
        <v>0.12033020847908213</v>
      </c>
      <c r="K76" s="42">
        <v>1.2500000000000001E-2</v>
      </c>
      <c r="L76" s="141" t="e">
        <v>#VALUE!</v>
      </c>
      <c r="M76" s="141"/>
      <c r="N76" s="141" t="s">
        <v>179</v>
      </c>
      <c r="O76" s="141">
        <v>0.36070000000000002</v>
      </c>
      <c r="P76" s="141">
        <v>0.2382</v>
      </c>
      <c r="Q76" s="141">
        <v>8.6999999999999994E-3</v>
      </c>
      <c r="R76" s="141">
        <v>4.4999999999999997E-3</v>
      </c>
      <c r="S76" s="141" t="s">
        <v>179</v>
      </c>
      <c r="T76" s="141" t="s">
        <v>179</v>
      </c>
      <c r="U76" s="141" t="s">
        <v>179</v>
      </c>
      <c r="V76" s="28" t="s">
        <v>179</v>
      </c>
      <c r="W76" s="28"/>
      <c r="X76" s="28"/>
      <c r="Y76" s="28"/>
      <c r="Z76" s="32"/>
    </row>
    <row r="77" spans="1:26" ht="16">
      <c r="A77" s="28" t="s">
        <v>1528</v>
      </c>
      <c r="B77" s="41">
        <v>217</v>
      </c>
      <c r="C77" s="29">
        <v>44734.723611111112</v>
      </c>
      <c r="D77" s="141">
        <v>27.2044</v>
      </c>
      <c r="E77" s="141">
        <v>2.5029200734189884E-2</v>
      </c>
      <c r="F77" s="141" t="s">
        <v>179</v>
      </c>
      <c r="G77" s="141">
        <v>8.9994280812124678</v>
      </c>
      <c r="H77" s="141">
        <v>0.14926529452779999</v>
      </c>
      <c r="I77" s="141">
        <v>28.022300000000001</v>
      </c>
      <c r="J77" s="141">
        <v>0.12872533930320415</v>
      </c>
      <c r="K77" s="42">
        <v>8.8000000000000005E-3</v>
      </c>
      <c r="L77" s="141" t="e">
        <v>#VALUE!</v>
      </c>
      <c r="M77" s="141"/>
      <c r="N77" s="141" t="s">
        <v>179</v>
      </c>
      <c r="O77" s="141">
        <v>0.37590000000000001</v>
      </c>
      <c r="P77" s="141">
        <v>0.2442</v>
      </c>
      <c r="Q77" s="141">
        <v>8.5000000000000006E-3</v>
      </c>
      <c r="R77" s="141">
        <v>4.4999999999999997E-3</v>
      </c>
      <c r="S77" s="141" t="s">
        <v>179</v>
      </c>
      <c r="T77" s="141" t="s">
        <v>179</v>
      </c>
      <c r="U77" s="141" t="s">
        <v>179</v>
      </c>
      <c r="V77" s="28" t="s">
        <v>179</v>
      </c>
      <c r="W77" s="28"/>
      <c r="X77" s="28"/>
      <c r="Y77" s="28"/>
      <c r="Z77" s="32"/>
    </row>
    <row r="78" spans="1:26" ht="16">
      <c r="A78" s="28" t="s">
        <v>1529</v>
      </c>
      <c r="B78" s="41">
        <v>218</v>
      </c>
      <c r="C78" s="29">
        <v>44734.724999999999</v>
      </c>
      <c r="D78" s="141">
        <v>27.188400000000001</v>
      </c>
      <c r="E78" s="141">
        <v>1.9355915234440177E-2</v>
      </c>
      <c r="F78" s="141" t="s">
        <v>179</v>
      </c>
      <c r="G78" s="141">
        <v>8.9267943951958824</v>
      </c>
      <c r="H78" s="141">
        <v>0.15817472819771194</v>
      </c>
      <c r="I78" s="141">
        <v>28.938500000000001</v>
      </c>
      <c r="J78" s="141">
        <v>0.11557296767874634</v>
      </c>
      <c r="K78" s="42">
        <v>7.9000000000000008E-3</v>
      </c>
      <c r="L78" s="141" t="e">
        <v>#VALUE!</v>
      </c>
      <c r="M78" s="141"/>
      <c r="N78" s="141" t="s">
        <v>179</v>
      </c>
      <c r="O78" s="141">
        <v>0.36670000000000003</v>
      </c>
      <c r="P78" s="141">
        <v>0.2437</v>
      </c>
      <c r="Q78" s="141">
        <v>8.9999999999999993E-3</v>
      </c>
      <c r="R78" s="141">
        <v>4.4999999999999997E-3</v>
      </c>
      <c r="S78" s="141">
        <v>2.0000000000000001E-4</v>
      </c>
      <c r="T78" s="141">
        <v>2.9999999999999997E-4</v>
      </c>
      <c r="U78" s="141" t="s">
        <v>179</v>
      </c>
      <c r="V78" s="28" t="s">
        <v>179</v>
      </c>
      <c r="W78" s="28"/>
      <c r="X78" s="28"/>
      <c r="Y78" s="28"/>
      <c r="Z78" s="32"/>
    </row>
    <row r="79" spans="1:26" ht="16">
      <c r="A79" s="28" t="s">
        <v>1530</v>
      </c>
      <c r="B79" s="41">
        <v>219</v>
      </c>
      <c r="C79" s="29">
        <v>44734.726388888892</v>
      </c>
      <c r="D79" s="141">
        <v>27.150200000000002</v>
      </c>
      <c r="E79" s="141">
        <v>2.5029200734189884E-2</v>
      </c>
      <c r="F79" s="141" t="s">
        <v>179</v>
      </c>
      <c r="G79" s="141">
        <v>8.9746925936517012</v>
      </c>
      <c r="H79" s="141">
        <v>0.14965266120910053</v>
      </c>
      <c r="I79" s="141">
        <v>28.720099999999999</v>
      </c>
      <c r="J79" s="141">
        <v>0.11907093885546383</v>
      </c>
      <c r="K79" s="42">
        <v>1.3299999999999999E-2</v>
      </c>
      <c r="L79" s="141" t="e">
        <v>#VALUE!</v>
      </c>
      <c r="M79" s="141"/>
      <c r="N79" s="141" t="s">
        <v>179</v>
      </c>
      <c r="O79" s="141">
        <v>0.37009999999999998</v>
      </c>
      <c r="P79" s="141">
        <v>0.245</v>
      </c>
      <c r="Q79" s="141">
        <v>9.1999999999999998E-3</v>
      </c>
      <c r="R79" s="141">
        <v>4.5999999999999999E-3</v>
      </c>
      <c r="S79" s="141">
        <v>1E-4</v>
      </c>
      <c r="T79" s="141" t="s">
        <v>179</v>
      </c>
      <c r="U79" s="141" t="s">
        <v>179</v>
      </c>
      <c r="V79" s="28" t="s">
        <v>179</v>
      </c>
      <c r="W79" s="28"/>
      <c r="X79" s="28"/>
      <c r="Y79" s="28"/>
      <c r="Z79" s="32"/>
    </row>
    <row r="80" spans="1:26" ht="16">
      <c r="A80" s="28" t="s">
        <v>72</v>
      </c>
      <c r="B80" s="41">
        <v>788</v>
      </c>
      <c r="C80" s="29">
        <v>44766.711805555555</v>
      </c>
      <c r="D80" s="141">
        <v>27.111000000000001</v>
      </c>
      <c r="E80" s="141">
        <v>2.653095277824128E-2</v>
      </c>
      <c r="F80" s="141" t="s">
        <v>179</v>
      </c>
      <c r="G80" s="141">
        <v>8.9373748927652272</v>
      </c>
      <c r="H80" s="141">
        <v>0.15572140588280867</v>
      </c>
      <c r="I80" s="141">
        <v>28.386700000000001</v>
      </c>
      <c r="J80" s="141">
        <v>0.14607527633972298</v>
      </c>
      <c r="K80" s="42">
        <v>1.15E-2</v>
      </c>
      <c r="L80" s="141" t="e">
        <v>#VALUE!</v>
      </c>
      <c r="M80" s="141"/>
      <c r="N80" s="141" t="s">
        <v>179</v>
      </c>
      <c r="O80" s="141">
        <v>0.32700000000000001</v>
      </c>
      <c r="P80" s="141">
        <v>0.24229999999999999</v>
      </c>
      <c r="Q80" s="141">
        <v>9.2999999999999992E-3</v>
      </c>
      <c r="R80" s="141">
        <v>4.1999999999999997E-3</v>
      </c>
      <c r="S80" s="141">
        <v>2.0000000000000001E-4</v>
      </c>
      <c r="T80" s="141"/>
      <c r="U80" s="141"/>
      <c r="V80" s="28" t="s">
        <v>179</v>
      </c>
      <c r="W80" s="28"/>
      <c r="X80" s="28"/>
      <c r="Y80" s="28"/>
      <c r="Z80" s="32"/>
    </row>
    <row r="81" spans="1:26" ht="16">
      <c r="A81" s="28" t="s">
        <v>72</v>
      </c>
      <c r="B81" s="41">
        <v>789</v>
      </c>
      <c r="C81" s="29">
        <v>44766.713194444441</v>
      </c>
      <c r="D81" s="141">
        <v>26.968399999999999</v>
      </c>
      <c r="E81" s="141">
        <v>1.6018688469881526E-2</v>
      </c>
      <c r="F81" s="141" t="s">
        <v>179</v>
      </c>
      <c r="G81" s="141">
        <v>8.929511009436661</v>
      </c>
      <c r="H81" s="141">
        <v>0.16695503964052372</v>
      </c>
      <c r="I81" s="141">
        <v>27.7714</v>
      </c>
      <c r="J81" s="141">
        <v>0.15307121869315796</v>
      </c>
      <c r="K81" s="42">
        <v>1.09E-2</v>
      </c>
      <c r="L81" s="141" t="e">
        <v>#VALUE!</v>
      </c>
      <c r="M81" s="141"/>
      <c r="N81" s="141" t="s">
        <v>179</v>
      </c>
      <c r="O81" s="141">
        <v>0.32729999999999998</v>
      </c>
      <c r="P81" s="141">
        <v>0.248</v>
      </c>
      <c r="Q81" s="141">
        <v>9.1999999999999998E-3</v>
      </c>
      <c r="R81" s="141">
        <v>4.5999999999999999E-3</v>
      </c>
      <c r="S81" s="141" t="s">
        <v>179</v>
      </c>
      <c r="T81" s="141"/>
      <c r="U81" s="141"/>
      <c r="V81" s="28" t="s">
        <v>179</v>
      </c>
      <c r="W81" s="28"/>
      <c r="X81" s="28"/>
      <c r="Y81" s="28"/>
      <c r="Z81" s="32"/>
    </row>
    <row r="82" spans="1:26" ht="16">
      <c r="A82" s="28" t="s">
        <v>72</v>
      </c>
      <c r="B82" s="41">
        <v>790</v>
      </c>
      <c r="C82" s="29">
        <v>44766.713888888888</v>
      </c>
      <c r="D82" s="141">
        <v>27.105</v>
      </c>
      <c r="E82" s="141">
        <v>3.2704822292674782E-2</v>
      </c>
      <c r="F82" s="141" t="s">
        <v>179</v>
      </c>
      <c r="G82" s="141">
        <v>8.9240777809551037</v>
      </c>
      <c r="H82" s="141">
        <v>0.16501820623402111</v>
      </c>
      <c r="I82" s="141">
        <v>28.7393</v>
      </c>
      <c r="J82" s="141">
        <v>0.14943332866937178</v>
      </c>
      <c r="K82" s="42">
        <v>9.4999999999999998E-3</v>
      </c>
      <c r="L82" s="141" t="e">
        <v>#VALUE!</v>
      </c>
      <c r="M82" s="141"/>
      <c r="N82" s="141" t="s">
        <v>179</v>
      </c>
      <c r="O82" s="141">
        <v>0.32600000000000001</v>
      </c>
      <c r="P82" s="141">
        <v>0.245</v>
      </c>
      <c r="Q82" s="141">
        <v>9.1999999999999998E-3</v>
      </c>
      <c r="R82" s="141">
        <v>4.4999999999999997E-3</v>
      </c>
      <c r="S82" s="141" t="s">
        <v>179</v>
      </c>
      <c r="T82" s="141"/>
      <c r="U82" s="141"/>
      <c r="V82" s="28" t="s">
        <v>179</v>
      </c>
      <c r="W82" s="28"/>
      <c r="X82" s="28"/>
      <c r="Y82" s="28"/>
      <c r="Z82" s="32"/>
    </row>
    <row r="83" spans="1:26" ht="16">
      <c r="A83" s="28"/>
      <c r="B83" s="41"/>
      <c r="C83" s="29"/>
      <c r="D83" s="141"/>
      <c r="E83" s="141"/>
      <c r="F83" s="141"/>
      <c r="G83" s="141"/>
      <c r="H83" s="141"/>
      <c r="I83" s="141"/>
      <c r="J83" s="141"/>
      <c r="K83" s="42"/>
      <c r="L83" s="141"/>
      <c r="M83" s="141"/>
      <c r="N83" s="141"/>
      <c r="O83" s="141"/>
      <c r="P83" s="141"/>
      <c r="Q83" s="141"/>
      <c r="R83" s="141"/>
      <c r="S83" s="141"/>
      <c r="T83" s="141"/>
      <c r="U83" s="141"/>
      <c r="V83" s="28"/>
      <c r="W83" s="28"/>
      <c r="X83" s="28"/>
      <c r="Y83" s="28"/>
      <c r="Z83" s="32"/>
    </row>
    <row r="84" spans="1:26" ht="16">
      <c r="A84" s="28"/>
      <c r="B84" s="41"/>
      <c r="C84" s="29"/>
      <c r="D84" s="141"/>
      <c r="E84" s="141"/>
      <c r="F84" s="141"/>
      <c r="G84" s="141"/>
      <c r="H84" s="141"/>
      <c r="I84" s="141"/>
      <c r="J84" s="141"/>
      <c r="K84" s="42"/>
      <c r="L84" s="141"/>
      <c r="M84" s="141"/>
      <c r="N84" s="141"/>
      <c r="O84" s="141"/>
      <c r="P84" s="141"/>
      <c r="Q84" s="141"/>
      <c r="R84" s="141"/>
      <c r="S84" s="141"/>
      <c r="T84" s="141"/>
      <c r="U84" s="141"/>
      <c r="V84" s="28"/>
      <c r="W84" s="28"/>
      <c r="X84" s="28"/>
      <c r="Y84" s="28"/>
      <c r="Z84" s="32"/>
    </row>
    <row r="85" spans="1:26" ht="16">
      <c r="A85" s="28"/>
      <c r="B85" s="41"/>
      <c r="C85" s="29"/>
      <c r="D85" s="141"/>
      <c r="E85" s="141"/>
      <c r="F85" s="141"/>
      <c r="G85" s="141"/>
      <c r="H85" s="141"/>
      <c r="I85" s="141"/>
      <c r="J85" s="141"/>
      <c r="K85" s="42"/>
      <c r="L85" s="141"/>
      <c r="M85" s="141"/>
      <c r="N85" s="141"/>
      <c r="O85" s="141"/>
      <c r="P85" s="141"/>
      <c r="Q85" s="141"/>
      <c r="R85" s="141"/>
      <c r="S85" s="141"/>
      <c r="T85" s="141"/>
      <c r="U85" s="141"/>
      <c r="V85" s="28"/>
      <c r="W85" s="28"/>
      <c r="X85" s="28"/>
      <c r="Y85" s="28"/>
      <c r="Z85" s="32"/>
    </row>
    <row r="86" spans="1:26" ht="16">
      <c r="A86" s="28" t="s">
        <v>4652</v>
      </c>
      <c r="B86" s="41">
        <v>154</v>
      </c>
      <c r="C86" s="29">
        <v>44733.047222222223</v>
      </c>
      <c r="D86" s="141">
        <v>25.756799999999998</v>
      </c>
      <c r="E86" s="141">
        <v>2.3527448690138491E-2</v>
      </c>
      <c r="F86" s="141" t="s">
        <v>179</v>
      </c>
      <c r="G86" s="141">
        <v>7.8571632828138407</v>
      </c>
      <c r="H86" s="141">
        <v>0.13738604963458409</v>
      </c>
      <c r="I86" s="141">
        <v>28.833500000000001</v>
      </c>
      <c r="J86" s="141">
        <v>7.7095284734853789E-2</v>
      </c>
      <c r="K86" s="42">
        <v>1.2699999999999999E-2</v>
      </c>
      <c r="L86" s="141" t="e">
        <v>#VALUE!</v>
      </c>
      <c r="M86" s="141"/>
      <c r="N86" s="141" t="s">
        <v>179</v>
      </c>
      <c r="O86" s="141">
        <v>1.3978999999999999</v>
      </c>
      <c r="P86" s="141">
        <v>0.40100000000000002</v>
      </c>
      <c r="Q86" s="141">
        <v>1.46E-2</v>
      </c>
      <c r="R86" s="141">
        <v>5.0000000000000001E-3</v>
      </c>
      <c r="S86" s="141" t="s">
        <v>179</v>
      </c>
      <c r="T86" s="141">
        <v>2.0000000000000001E-4</v>
      </c>
      <c r="U86" s="141" t="s">
        <v>179</v>
      </c>
      <c r="V86" s="28" t="s">
        <v>179</v>
      </c>
      <c r="W86" s="28"/>
      <c r="X86" s="28"/>
      <c r="Y86" s="28"/>
      <c r="Z86" s="32"/>
    </row>
    <row r="87" spans="1:26" ht="16">
      <c r="A87" s="28" t="s">
        <v>4652</v>
      </c>
      <c r="B87" s="41">
        <v>155</v>
      </c>
      <c r="C87" s="29">
        <v>44733.048611111109</v>
      </c>
      <c r="D87" s="141">
        <v>25.8217</v>
      </c>
      <c r="E87" s="141">
        <v>2.7198398131153007E-2</v>
      </c>
      <c r="F87" s="141" t="s">
        <v>179</v>
      </c>
      <c r="G87" s="141">
        <v>7.8997712324849871</v>
      </c>
      <c r="H87" s="141">
        <v>0.13041344937117474</v>
      </c>
      <c r="I87" s="141">
        <v>28.348099999999999</v>
      </c>
      <c r="J87" s="141">
        <v>7.6535609346578978E-2</v>
      </c>
      <c r="K87" s="42">
        <v>9.1000000000000004E-3</v>
      </c>
      <c r="L87" s="141" t="e">
        <v>#VALUE!</v>
      </c>
      <c r="M87" s="141"/>
      <c r="N87" s="141" t="s">
        <v>179</v>
      </c>
      <c r="O87" s="141">
        <v>1.3866000000000001</v>
      </c>
      <c r="P87" s="141">
        <v>0.40039999999999998</v>
      </c>
      <c r="Q87" s="141">
        <v>1.43E-2</v>
      </c>
      <c r="R87" s="141">
        <v>4.5999999999999999E-3</v>
      </c>
      <c r="S87" s="141" t="s">
        <v>179</v>
      </c>
      <c r="T87" s="141" t="s">
        <v>179</v>
      </c>
      <c r="U87" s="141" t="s">
        <v>179</v>
      </c>
      <c r="V87" s="28" t="s">
        <v>179</v>
      </c>
      <c r="W87" s="28"/>
      <c r="X87" s="28"/>
      <c r="Y87" s="28"/>
      <c r="Z87" s="32"/>
    </row>
    <row r="88" spans="1:26" ht="16">
      <c r="A88" s="28" t="s">
        <v>4652</v>
      </c>
      <c r="B88" s="41">
        <v>156</v>
      </c>
      <c r="C88" s="29">
        <v>44733.05</v>
      </c>
      <c r="D88" s="141">
        <v>25.9331</v>
      </c>
      <c r="E88" s="141">
        <v>2.6364091440013348E-2</v>
      </c>
      <c r="F88" s="141" t="s">
        <v>179</v>
      </c>
      <c r="G88" s="141">
        <v>7.8464398055476119</v>
      </c>
      <c r="H88" s="141">
        <v>0.13557833845518166</v>
      </c>
      <c r="I88" s="141">
        <v>29.788599999999999</v>
      </c>
      <c r="J88" s="141">
        <v>7.6675528193647688E-2</v>
      </c>
      <c r="K88" s="42">
        <v>1.15E-2</v>
      </c>
      <c r="L88" s="141" t="e">
        <v>#VALUE!</v>
      </c>
      <c r="M88" s="141"/>
      <c r="N88" s="141" t="s">
        <v>179</v>
      </c>
      <c r="O88" s="141">
        <v>1.3949</v>
      </c>
      <c r="P88" s="141">
        <v>0.3947</v>
      </c>
      <c r="Q88" s="141">
        <v>1.41E-2</v>
      </c>
      <c r="R88" s="141">
        <v>4.5999999999999999E-3</v>
      </c>
      <c r="S88" s="141">
        <v>1E-4</v>
      </c>
      <c r="T88" s="141" t="s">
        <v>179</v>
      </c>
      <c r="U88" s="141" t="s">
        <v>179</v>
      </c>
      <c r="V88" s="28" t="s">
        <v>179</v>
      </c>
      <c r="W88" s="28"/>
      <c r="X88" s="28"/>
      <c r="Y88" s="28"/>
      <c r="Z88" s="32"/>
    </row>
    <row r="89" spans="1:26" ht="16">
      <c r="A89" s="28"/>
      <c r="B89" s="41"/>
      <c r="C89" s="29"/>
      <c r="D89" s="141"/>
      <c r="E89" s="141"/>
      <c r="F89" s="141"/>
      <c r="G89" s="141"/>
      <c r="H89" s="141"/>
      <c r="I89" s="141"/>
      <c r="J89" s="141"/>
      <c r="K89" s="42"/>
      <c r="L89" s="141"/>
      <c r="M89" s="141"/>
      <c r="N89" s="141"/>
      <c r="O89" s="141"/>
      <c r="P89" s="141"/>
      <c r="Q89" s="141"/>
      <c r="R89" s="141"/>
      <c r="S89" s="141"/>
      <c r="T89" s="141"/>
      <c r="U89" s="141"/>
      <c r="V89" s="28"/>
      <c r="W89" s="28"/>
      <c r="X89" s="28"/>
      <c r="Y89" s="28"/>
      <c r="Z89" s="32"/>
    </row>
    <row r="90" spans="1:26" ht="16">
      <c r="A90" s="28"/>
      <c r="B90" s="41"/>
      <c r="C90" s="29"/>
      <c r="D90" s="141"/>
      <c r="E90" s="141"/>
      <c r="F90" s="141"/>
      <c r="G90" s="141"/>
      <c r="H90" s="141"/>
      <c r="I90" s="141"/>
      <c r="J90" s="141"/>
      <c r="K90" s="42"/>
      <c r="L90" s="141"/>
      <c r="M90" s="141"/>
      <c r="N90" s="141"/>
      <c r="O90" s="141"/>
      <c r="P90" s="141"/>
      <c r="Q90" s="141"/>
      <c r="R90" s="141"/>
      <c r="S90" s="141"/>
      <c r="T90" s="141"/>
      <c r="U90" s="141"/>
      <c r="V90" s="28"/>
      <c r="W90" s="28"/>
      <c r="X90" s="28"/>
      <c r="Y90" s="28"/>
      <c r="Z90" s="32"/>
    </row>
    <row r="91" spans="1:26" ht="16">
      <c r="A91" s="28"/>
      <c r="B91" s="41"/>
      <c r="C91" s="29"/>
      <c r="D91" s="141"/>
      <c r="E91" s="141"/>
      <c r="F91" s="141"/>
      <c r="G91" s="141"/>
      <c r="H91" s="141"/>
      <c r="I91" s="141"/>
      <c r="J91" s="141"/>
      <c r="K91" s="42"/>
      <c r="L91" s="141"/>
      <c r="M91" s="141"/>
      <c r="N91" s="141"/>
      <c r="O91" s="141"/>
      <c r="P91" s="141"/>
      <c r="Q91" s="141"/>
      <c r="R91" s="141"/>
      <c r="S91" s="141"/>
      <c r="T91" s="141"/>
      <c r="U91" s="141"/>
      <c r="V91" s="28"/>
      <c r="W91" s="28"/>
      <c r="X91" s="28"/>
      <c r="Y91" s="28"/>
      <c r="Z91" s="32"/>
    </row>
    <row r="92" spans="1:26" ht="16">
      <c r="A92" s="28" t="s">
        <v>24</v>
      </c>
      <c r="B92" s="41">
        <v>306</v>
      </c>
      <c r="C92" s="29">
        <v>44736.651388888888</v>
      </c>
      <c r="D92" s="141">
        <v>48.1965</v>
      </c>
      <c r="E92" s="141">
        <v>0.76172200901051224</v>
      </c>
      <c r="F92" s="141">
        <v>8.8850999999999996</v>
      </c>
      <c r="G92" s="141">
        <v>6.1039462396339719</v>
      </c>
      <c r="H92" s="141">
        <v>0.15662526147250988</v>
      </c>
      <c r="I92" s="141">
        <v>0.85209999999999997</v>
      </c>
      <c r="J92" s="141">
        <v>5.0128725339303202</v>
      </c>
      <c r="K92" s="42">
        <v>0.60350000000000004</v>
      </c>
      <c r="L92" s="141">
        <v>8.0430797433547196E-2</v>
      </c>
      <c r="M92" s="141"/>
      <c r="N92" s="141" t="s">
        <v>179</v>
      </c>
      <c r="O92" s="141" t="s">
        <v>179</v>
      </c>
      <c r="P92" s="141">
        <v>8.0000000000000004E-4</v>
      </c>
      <c r="Q92" s="141">
        <v>3.8999999999999998E-3</v>
      </c>
      <c r="R92" s="141">
        <v>7.3000000000000001E-3</v>
      </c>
      <c r="S92" s="141">
        <v>1.1000000000000001E-3</v>
      </c>
      <c r="T92" s="141">
        <v>2.47E-2</v>
      </c>
      <c r="U92" s="141">
        <v>2.8E-3</v>
      </c>
      <c r="V92" s="28">
        <v>9.9000000000000008E-3</v>
      </c>
      <c r="W92" s="28"/>
      <c r="X92" s="28"/>
      <c r="Y92" s="28"/>
      <c r="Z92" s="32"/>
    </row>
    <row r="93" spans="1:26" ht="16">
      <c r="A93" s="28" t="s">
        <v>24</v>
      </c>
      <c r="B93" s="41">
        <v>307</v>
      </c>
      <c r="C93" s="29">
        <v>44736.652777777781</v>
      </c>
      <c r="D93" s="141">
        <v>48.362699999999997</v>
      </c>
      <c r="E93" s="141">
        <v>0.76639412648089433</v>
      </c>
      <c r="F93" s="141">
        <v>9.0698000000000008</v>
      </c>
      <c r="G93" s="141">
        <v>6.1132399199313694</v>
      </c>
      <c r="H93" s="141">
        <v>0.15688350592671021</v>
      </c>
      <c r="I93" s="141" t="s">
        <v>179</v>
      </c>
      <c r="J93" s="141">
        <v>5.0587659157688538</v>
      </c>
      <c r="K93" s="42">
        <v>0.6048</v>
      </c>
      <c r="L93" s="141">
        <v>6.9431714023831345E-2</v>
      </c>
      <c r="M93" s="141"/>
      <c r="N93" s="141" t="s">
        <v>179</v>
      </c>
      <c r="O93" s="141" t="s">
        <v>179</v>
      </c>
      <c r="P93" s="141">
        <v>1.1000000000000001E-3</v>
      </c>
      <c r="Q93" s="141">
        <v>4.7999999999999996E-3</v>
      </c>
      <c r="R93" s="141">
        <v>8.0000000000000002E-3</v>
      </c>
      <c r="S93" s="141">
        <v>8.9999999999999998E-4</v>
      </c>
      <c r="T93" s="141">
        <v>2.5700000000000001E-2</v>
      </c>
      <c r="U93" s="141">
        <v>2.7000000000000001E-3</v>
      </c>
      <c r="V93" s="28">
        <v>9.5999999999999992E-3</v>
      </c>
      <c r="W93" s="28"/>
      <c r="X93" s="28"/>
      <c r="Y93" s="28"/>
      <c r="Z93" s="32"/>
    </row>
    <row r="94" spans="1:26" ht="16">
      <c r="A94" s="28" t="s">
        <v>24</v>
      </c>
      <c r="B94" s="41">
        <v>308</v>
      </c>
      <c r="C94" s="29">
        <v>44736.65347222222</v>
      </c>
      <c r="D94" s="141">
        <v>48.3508</v>
      </c>
      <c r="E94" s="141">
        <v>0.75254463540797589</v>
      </c>
      <c r="F94" s="141">
        <v>8.7342999999999993</v>
      </c>
      <c r="G94" s="141">
        <v>6.1582785244495284</v>
      </c>
      <c r="H94" s="141">
        <v>0.16036980605841489</v>
      </c>
      <c r="I94" s="141">
        <v>0.5504</v>
      </c>
      <c r="J94" s="141">
        <v>5.0363789002378621</v>
      </c>
      <c r="K94" s="42">
        <v>0.60270000000000001</v>
      </c>
      <c r="L94" s="141">
        <v>7.3098075160403286E-2</v>
      </c>
      <c r="M94" s="141"/>
      <c r="N94" s="141" t="s">
        <v>179</v>
      </c>
      <c r="O94" s="141">
        <v>2.7000000000000001E-3</v>
      </c>
      <c r="P94" s="141">
        <v>8.9999999999999998E-4</v>
      </c>
      <c r="Q94" s="141">
        <v>4.7000000000000002E-3</v>
      </c>
      <c r="R94" s="141">
        <v>7.4000000000000003E-3</v>
      </c>
      <c r="S94" s="141">
        <v>8.0000000000000004E-4</v>
      </c>
      <c r="T94" s="141">
        <v>2.52E-2</v>
      </c>
      <c r="U94" s="141">
        <v>2.8E-3</v>
      </c>
      <c r="V94" s="28">
        <v>9.4000000000000004E-3</v>
      </c>
      <c r="W94" s="28"/>
      <c r="X94" s="28"/>
      <c r="Y94" s="28"/>
      <c r="Z94" s="32"/>
    </row>
    <row r="95" spans="1:26" ht="16">
      <c r="A95" s="28"/>
      <c r="B95" s="41"/>
      <c r="C95" s="29"/>
      <c r="D95" s="141"/>
      <c r="E95" s="141"/>
      <c r="F95" s="141"/>
      <c r="G95" s="141"/>
      <c r="H95" s="141"/>
      <c r="I95" s="141"/>
      <c r="J95" s="141"/>
      <c r="K95" s="42"/>
      <c r="L95" s="141"/>
      <c r="M95" s="141"/>
      <c r="N95" s="141"/>
      <c r="O95" s="141"/>
      <c r="P95" s="141"/>
      <c r="Q95" s="141"/>
      <c r="R95" s="141"/>
      <c r="S95" s="141"/>
      <c r="T95" s="141"/>
      <c r="U95" s="141"/>
      <c r="V95" s="28"/>
      <c r="W95" s="28"/>
      <c r="X95" s="28"/>
      <c r="Y95" s="28"/>
      <c r="Z95" s="32"/>
    </row>
    <row r="96" spans="1:26">
      <c r="D96" s="111"/>
      <c r="E96" s="111"/>
      <c r="F96" s="111"/>
      <c r="G96" s="111"/>
      <c r="H96" s="111"/>
      <c r="I96" s="111"/>
      <c r="J96" s="111"/>
      <c r="K96" s="111"/>
      <c r="L96" s="111"/>
      <c r="M96" s="111"/>
      <c r="N96" s="111"/>
      <c r="O96" s="111"/>
      <c r="P96" s="111"/>
      <c r="Q96" s="111"/>
      <c r="R96" s="111"/>
      <c r="S96" s="111"/>
      <c r="T96" s="111"/>
      <c r="U96" s="111"/>
    </row>
    <row r="97" spans="1:26" ht="16">
      <c r="A97" s="28"/>
      <c r="B97" s="41"/>
      <c r="C97" s="29"/>
      <c r="D97" s="141"/>
      <c r="E97" s="141"/>
      <c r="F97" s="141"/>
      <c r="G97" s="141"/>
      <c r="H97" s="141"/>
      <c r="I97" s="141"/>
      <c r="J97" s="141"/>
      <c r="K97" s="42"/>
      <c r="L97" s="141"/>
      <c r="M97" s="141"/>
      <c r="N97" s="141"/>
      <c r="O97" s="141"/>
      <c r="P97" s="141"/>
      <c r="Q97" s="141"/>
      <c r="R97" s="141"/>
      <c r="S97" s="141"/>
      <c r="T97" s="141"/>
      <c r="U97" s="141"/>
      <c r="V97" s="28"/>
      <c r="W97" s="28"/>
      <c r="X97" s="28"/>
      <c r="Y97" s="28"/>
      <c r="Z97" s="28"/>
    </row>
    <row r="98" spans="1:26" ht="16">
      <c r="A98" s="28" t="s">
        <v>15</v>
      </c>
      <c r="B98" s="41">
        <v>295</v>
      </c>
      <c r="C98" s="29">
        <v>44736.62222222222</v>
      </c>
      <c r="D98" s="141">
        <v>38.384500000000003</v>
      </c>
      <c r="E98" s="141">
        <v>1.1386617720674119</v>
      </c>
      <c r="F98" s="141">
        <v>11.422599999999999</v>
      </c>
      <c r="G98" s="141">
        <v>10.35716328281384</v>
      </c>
      <c r="H98" s="141">
        <v>0.17470237326653409</v>
      </c>
      <c r="I98" s="141">
        <v>1.5329999999999999</v>
      </c>
      <c r="J98" s="141">
        <v>9.099482300265846</v>
      </c>
      <c r="K98" s="42">
        <v>0.67459999999999998</v>
      </c>
      <c r="L98" s="141">
        <v>0.24106324472960586</v>
      </c>
      <c r="M98" s="141"/>
      <c r="N98" s="141">
        <v>2.8899999999999999E-2</v>
      </c>
      <c r="O98" s="141">
        <v>4.4999999999999997E-3</v>
      </c>
      <c r="P98" s="141">
        <v>3.2000000000000002E-3</v>
      </c>
      <c r="Q98" s="141">
        <v>1.83E-2</v>
      </c>
      <c r="R98" s="141">
        <v>8.3000000000000001E-3</v>
      </c>
      <c r="S98" s="141">
        <v>1.2999999999999999E-3</v>
      </c>
      <c r="T98" s="141">
        <v>4.1300000000000003E-2</v>
      </c>
      <c r="U98" s="141">
        <v>2.5000000000000001E-3</v>
      </c>
      <c r="V98" s="28">
        <v>1.0200000000000001E-2</v>
      </c>
      <c r="W98" s="28"/>
      <c r="X98" s="28"/>
      <c r="Y98" s="28"/>
      <c r="Z98" s="32"/>
    </row>
    <row r="99" spans="1:26" ht="16">
      <c r="A99" s="28" t="s">
        <v>15</v>
      </c>
      <c r="B99" s="41">
        <v>296</v>
      </c>
      <c r="C99" s="29">
        <v>44736.623611111114</v>
      </c>
      <c r="D99" s="141">
        <v>38.506500000000003</v>
      </c>
      <c r="E99" s="141">
        <v>1.1288169531119638</v>
      </c>
      <c r="F99" s="141">
        <v>11.510899999999999</v>
      </c>
      <c r="G99" s="141">
        <v>10.390334572490707</v>
      </c>
      <c r="H99" s="141">
        <v>0.18102936239444256</v>
      </c>
      <c r="I99" s="141">
        <v>0.86829999999999996</v>
      </c>
      <c r="J99" s="141">
        <v>9.1481740590457523</v>
      </c>
      <c r="K99" s="42">
        <v>0.65559999999999996</v>
      </c>
      <c r="L99" s="141">
        <v>0.21516956920256644</v>
      </c>
      <c r="M99" s="141"/>
      <c r="N99" s="141">
        <v>3.3500000000000002E-2</v>
      </c>
      <c r="O99" s="141">
        <v>3.8E-3</v>
      </c>
      <c r="P99" s="141">
        <v>4.1999999999999997E-3</v>
      </c>
      <c r="Q99" s="141">
        <v>1.9900000000000001E-2</v>
      </c>
      <c r="R99" s="141">
        <v>7.6E-3</v>
      </c>
      <c r="S99" s="141">
        <v>1.1999999999999999E-3</v>
      </c>
      <c r="T99" s="141">
        <v>4.0399999999999998E-2</v>
      </c>
      <c r="U99" s="141">
        <v>2.5000000000000001E-3</v>
      </c>
      <c r="V99" s="28">
        <v>1.03E-2</v>
      </c>
      <c r="W99" s="28"/>
      <c r="X99" s="28"/>
      <c r="Y99" s="28"/>
      <c r="Z99" s="32"/>
    </row>
    <row r="100" spans="1:26" ht="16">
      <c r="A100" s="28" t="s">
        <v>15</v>
      </c>
      <c r="B100" s="41">
        <v>297</v>
      </c>
      <c r="C100" s="29">
        <v>44736.625</v>
      </c>
      <c r="D100" s="141">
        <v>38.568399999999997</v>
      </c>
      <c r="E100" s="141">
        <v>1.1298181211413314</v>
      </c>
      <c r="F100" s="141">
        <v>11.672599999999999</v>
      </c>
      <c r="G100" s="141">
        <v>10.310551901629967</v>
      </c>
      <c r="H100" s="141">
        <v>0.17883428453373965</v>
      </c>
      <c r="I100" s="141">
        <v>1.6497999999999999</v>
      </c>
      <c r="J100" s="141">
        <v>9.0721981250874499</v>
      </c>
      <c r="K100" s="42">
        <v>0.66249999999999998</v>
      </c>
      <c r="L100" s="141">
        <v>0.24541704857928506</v>
      </c>
      <c r="M100" s="141"/>
      <c r="N100" s="141">
        <v>3.5400000000000001E-2</v>
      </c>
      <c r="O100" s="141" t="s">
        <v>179</v>
      </c>
      <c r="P100" s="141">
        <v>2.8999999999999998E-3</v>
      </c>
      <c r="Q100" s="141">
        <v>1.8499999999999999E-2</v>
      </c>
      <c r="R100" s="141">
        <v>8.0000000000000002E-3</v>
      </c>
      <c r="S100" s="141">
        <v>1.6000000000000001E-3</v>
      </c>
      <c r="T100" s="141">
        <v>4.1000000000000002E-2</v>
      </c>
      <c r="U100" s="141">
        <v>2.3E-3</v>
      </c>
      <c r="V100" s="28">
        <v>9.4000000000000004E-3</v>
      </c>
      <c r="W100" s="28"/>
      <c r="X100" s="28"/>
      <c r="Y100" s="28"/>
      <c r="Z100" s="35"/>
    </row>
    <row r="101" spans="1:26" ht="16">
      <c r="A101" s="28" t="s">
        <v>15</v>
      </c>
      <c r="B101" s="41">
        <v>392</v>
      </c>
      <c r="C101" s="29">
        <v>44759.70208333333</v>
      </c>
      <c r="D101" s="141">
        <v>37.973999999999997</v>
      </c>
      <c r="E101" s="141">
        <v>1.1283163690972802</v>
      </c>
      <c r="F101" s="141">
        <v>11.5002</v>
      </c>
      <c r="G101" s="141">
        <v>10.263511581355447</v>
      </c>
      <c r="H101" s="141">
        <v>0.18064199571314205</v>
      </c>
      <c r="I101" s="141">
        <v>1.5104</v>
      </c>
      <c r="J101" s="141">
        <v>9.0598852665454039</v>
      </c>
      <c r="K101" s="42">
        <v>0.6613</v>
      </c>
      <c r="L101" s="141">
        <v>0.20829514207149402</v>
      </c>
      <c r="M101" s="141"/>
      <c r="N101" s="141">
        <v>3.9600000000000003E-2</v>
      </c>
      <c r="O101" s="141" t="s">
        <v>179</v>
      </c>
      <c r="P101" s="141">
        <v>4.3E-3</v>
      </c>
      <c r="Q101" s="141">
        <v>1.8599999999999998E-2</v>
      </c>
      <c r="R101" s="141">
        <v>8.5000000000000006E-3</v>
      </c>
      <c r="S101" s="141">
        <v>1.2999999999999999E-3</v>
      </c>
      <c r="T101" s="141">
        <v>4.0899999999999999E-2</v>
      </c>
      <c r="U101" s="141">
        <v>2.3999999999999998E-3</v>
      </c>
      <c r="V101" s="28">
        <v>9.7000000000000003E-3</v>
      </c>
      <c r="W101" s="28"/>
      <c r="X101" s="28"/>
      <c r="Y101" s="28"/>
      <c r="Z101" s="28"/>
    </row>
    <row r="102" spans="1:26" ht="16">
      <c r="A102" s="28" t="s">
        <v>15</v>
      </c>
      <c r="B102" s="41">
        <v>393</v>
      </c>
      <c r="C102" s="29">
        <v>44759.703472222223</v>
      </c>
      <c r="D102" s="141">
        <v>38.470199999999998</v>
      </c>
      <c r="E102" s="141">
        <v>1.1331553479058902</v>
      </c>
      <c r="F102" s="141">
        <v>11.630699999999999</v>
      </c>
      <c r="G102" s="141">
        <v>10.295967972547897</v>
      </c>
      <c r="H102" s="141">
        <v>0.17883428453373965</v>
      </c>
      <c r="I102" s="141">
        <v>1.1538999999999999</v>
      </c>
      <c r="J102" s="141">
        <v>9.1411781166923181</v>
      </c>
      <c r="K102" s="42">
        <v>0.66839999999999999</v>
      </c>
      <c r="L102" s="141">
        <v>0.20531622364802932</v>
      </c>
      <c r="M102" s="141"/>
      <c r="N102" s="141">
        <v>3.6400000000000002E-2</v>
      </c>
      <c r="O102" s="141" t="s">
        <v>179</v>
      </c>
      <c r="P102" s="141">
        <v>4.1999999999999997E-3</v>
      </c>
      <c r="Q102" s="141">
        <v>1.9300000000000001E-2</v>
      </c>
      <c r="R102" s="141">
        <v>8.2000000000000007E-3</v>
      </c>
      <c r="S102" s="141">
        <v>1.4E-3</v>
      </c>
      <c r="T102" s="141">
        <v>4.1099999999999998E-2</v>
      </c>
      <c r="U102" s="141">
        <v>2.7000000000000001E-3</v>
      </c>
      <c r="V102" s="28">
        <v>1.06E-2</v>
      </c>
      <c r="W102" s="28"/>
      <c r="X102" s="28"/>
      <c r="Y102" s="28"/>
      <c r="Z102" s="28"/>
    </row>
    <row r="103" spans="1:26" ht="16">
      <c r="A103" s="28" t="s">
        <v>15</v>
      </c>
      <c r="B103" s="41">
        <v>394</v>
      </c>
      <c r="C103" s="29">
        <v>44759.704861111109</v>
      </c>
      <c r="D103" s="141">
        <v>38.127499999999998</v>
      </c>
      <c r="E103" s="141">
        <v>1.1271483397296844</v>
      </c>
      <c r="F103" s="141">
        <v>11.680899999999999</v>
      </c>
      <c r="G103" s="141">
        <v>10.226765799256505</v>
      </c>
      <c r="H103" s="141">
        <v>0.1789634067608398</v>
      </c>
      <c r="I103" s="141">
        <v>1.6023000000000001</v>
      </c>
      <c r="J103" s="141">
        <v>9.0773751224289914</v>
      </c>
      <c r="K103" s="42">
        <v>0.65669999999999995</v>
      </c>
      <c r="L103" s="141">
        <v>0.20692025664527958</v>
      </c>
      <c r="M103" s="141"/>
      <c r="N103" s="141">
        <v>2.8799999999999999E-2</v>
      </c>
      <c r="O103" s="141">
        <v>7.1999999999999998E-3</v>
      </c>
      <c r="P103" s="141">
        <v>3.8999999999999998E-3</v>
      </c>
      <c r="Q103" s="141">
        <v>0.02</v>
      </c>
      <c r="R103" s="141">
        <v>8.5000000000000006E-3</v>
      </c>
      <c r="S103" s="141">
        <v>1.5E-3</v>
      </c>
      <c r="T103" s="141">
        <v>4.02E-2</v>
      </c>
      <c r="U103" s="141">
        <v>2.7000000000000001E-3</v>
      </c>
      <c r="V103" s="28">
        <v>1.03E-2</v>
      </c>
      <c r="W103" s="28"/>
      <c r="X103" s="28"/>
      <c r="Y103" s="28"/>
      <c r="Z103" s="28"/>
    </row>
    <row r="104" spans="1:26" ht="16">
      <c r="A104" s="28"/>
      <c r="B104" s="41"/>
      <c r="C104" s="29"/>
      <c r="D104" s="141"/>
      <c r="E104" s="141"/>
      <c r="F104" s="141"/>
      <c r="G104" s="141"/>
      <c r="H104" s="141"/>
      <c r="I104" s="141"/>
      <c r="J104" s="141"/>
      <c r="K104" s="42"/>
      <c r="L104" s="141"/>
      <c r="M104" s="141"/>
      <c r="N104" s="141"/>
      <c r="O104" s="141"/>
      <c r="P104" s="141"/>
      <c r="Q104" s="141"/>
      <c r="R104" s="141"/>
      <c r="S104" s="141"/>
      <c r="T104" s="141"/>
      <c r="U104" s="141"/>
      <c r="V104" s="28"/>
      <c r="W104" s="28"/>
      <c r="X104" s="28"/>
      <c r="Y104" s="28"/>
      <c r="Z104" s="28"/>
    </row>
    <row r="105" spans="1:26" ht="16">
      <c r="A105" s="28"/>
      <c r="B105" s="41"/>
      <c r="C105" s="29"/>
      <c r="D105" s="141"/>
      <c r="E105" s="141"/>
      <c r="F105" s="141"/>
      <c r="G105" s="141"/>
      <c r="H105" s="141"/>
      <c r="I105" s="141"/>
      <c r="J105" s="141"/>
      <c r="K105" s="42"/>
      <c r="L105" s="141"/>
      <c r="M105" s="141"/>
      <c r="N105" s="141"/>
      <c r="O105" s="141"/>
      <c r="P105" s="141"/>
      <c r="Q105" s="141"/>
      <c r="R105" s="141"/>
      <c r="S105" s="141"/>
      <c r="T105" s="141"/>
      <c r="U105" s="141"/>
      <c r="V105" s="28"/>
      <c r="W105" s="28"/>
      <c r="X105" s="28"/>
      <c r="Y105" s="28"/>
      <c r="Z105" s="28"/>
    </row>
    <row r="106" spans="1:26" ht="16">
      <c r="A106" s="28"/>
      <c r="B106" s="41"/>
      <c r="C106" s="29"/>
      <c r="D106" s="141"/>
      <c r="E106" s="141"/>
      <c r="F106" s="141"/>
      <c r="G106" s="141"/>
      <c r="H106" s="141"/>
      <c r="I106" s="141"/>
      <c r="J106" s="141"/>
      <c r="K106" s="42"/>
      <c r="L106" s="141"/>
      <c r="M106" s="141"/>
      <c r="N106" s="141"/>
      <c r="O106" s="141"/>
      <c r="P106" s="141"/>
      <c r="Q106" s="141"/>
      <c r="R106" s="141"/>
      <c r="S106" s="141"/>
      <c r="T106" s="141"/>
      <c r="U106" s="141"/>
      <c r="V106" s="28"/>
      <c r="W106" s="28"/>
      <c r="X106" s="28"/>
      <c r="Y106" s="28"/>
      <c r="Z106" s="28"/>
    </row>
    <row r="107" spans="1:26" ht="16">
      <c r="A107" s="28" t="s">
        <v>25</v>
      </c>
      <c r="B107" s="41">
        <v>407</v>
      </c>
      <c r="C107" s="29">
        <v>44759.723611111112</v>
      </c>
      <c r="D107" s="141">
        <v>32.674599999999998</v>
      </c>
      <c r="E107" s="141">
        <v>1.4869013849491071</v>
      </c>
      <c r="F107" s="141">
        <v>11.611599999999999</v>
      </c>
      <c r="G107" s="141">
        <v>14.12038890477552</v>
      </c>
      <c r="H107" s="141">
        <v>0.18890581824755315</v>
      </c>
      <c r="I107" s="141">
        <v>4.0488999999999997</v>
      </c>
      <c r="J107" s="141">
        <v>11.219252833356652</v>
      </c>
      <c r="K107" s="42">
        <v>0.189</v>
      </c>
      <c r="L107" s="141" t="e">
        <v>#VALUE!</v>
      </c>
      <c r="M107" s="141"/>
      <c r="N107" s="141">
        <v>5.5500000000000001E-2</v>
      </c>
      <c r="O107" s="141">
        <v>6.7999999999999996E-3</v>
      </c>
      <c r="P107" s="141">
        <v>3.5999999999999999E-3</v>
      </c>
      <c r="Q107" s="141">
        <v>7.7000000000000002E-3</v>
      </c>
      <c r="R107" s="141">
        <v>1.0500000000000001E-2</v>
      </c>
      <c r="S107" s="141">
        <v>5.0000000000000001E-4</v>
      </c>
      <c r="T107" s="141">
        <v>3.1699999999999999E-2</v>
      </c>
      <c r="U107" s="141">
        <v>8.0000000000000004E-4</v>
      </c>
      <c r="V107" s="28">
        <v>2.5999999999999999E-3</v>
      </c>
      <c r="W107" s="28"/>
      <c r="X107" s="28"/>
      <c r="Y107" s="28"/>
      <c r="Z107" s="28"/>
    </row>
    <row r="108" spans="1:26" ht="16">
      <c r="A108" s="28" t="s">
        <v>25</v>
      </c>
      <c r="B108" s="41">
        <v>408</v>
      </c>
      <c r="C108" s="29">
        <v>44759.724999999999</v>
      </c>
      <c r="D108" s="141">
        <v>33.127099999999999</v>
      </c>
      <c r="E108" s="141">
        <v>1.4827298514934089</v>
      </c>
      <c r="F108" s="141">
        <v>11.620900000000001</v>
      </c>
      <c r="G108" s="141">
        <v>14.096225336002288</v>
      </c>
      <c r="H108" s="141">
        <v>0.19704051855486404</v>
      </c>
      <c r="I108" s="141">
        <v>4.4340999999999999</v>
      </c>
      <c r="J108" s="141">
        <v>11.218972995662517</v>
      </c>
      <c r="K108" s="42">
        <v>0.18609999999999999</v>
      </c>
      <c r="L108" s="141">
        <v>4.995417048579285E-2</v>
      </c>
      <c r="M108" s="141"/>
      <c r="N108" s="141">
        <v>4.9099999999999998E-2</v>
      </c>
      <c r="O108" s="141" t="s">
        <v>179</v>
      </c>
      <c r="P108" s="141">
        <v>4.1000000000000003E-3</v>
      </c>
      <c r="Q108" s="141">
        <v>7.4999999999999997E-3</v>
      </c>
      <c r="R108" s="141">
        <v>9.2999999999999992E-3</v>
      </c>
      <c r="S108" s="141">
        <v>5.0000000000000001E-4</v>
      </c>
      <c r="T108" s="141">
        <v>3.2199999999999999E-2</v>
      </c>
      <c r="U108" s="141">
        <v>6.9999999999999999E-4</v>
      </c>
      <c r="V108" s="28">
        <v>1.6999999999999999E-3</v>
      </c>
      <c r="W108" s="28"/>
      <c r="X108" s="28"/>
      <c r="Y108" s="28"/>
      <c r="Z108" s="28"/>
    </row>
    <row r="109" spans="1:26" ht="16">
      <c r="A109" s="28" t="s">
        <v>25</v>
      </c>
      <c r="B109" s="41">
        <v>409</v>
      </c>
      <c r="C109" s="29">
        <v>44759.726388888892</v>
      </c>
      <c r="D109" s="141">
        <v>32.834600000000002</v>
      </c>
      <c r="E109" s="141">
        <v>1.4869013849491071</v>
      </c>
      <c r="F109" s="141">
        <v>11.853899999999999</v>
      </c>
      <c r="G109" s="141">
        <v>14.122533600228767</v>
      </c>
      <c r="H109" s="141">
        <v>0.19678227410066368</v>
      </c>
      <c r="I109" s="141">
        <v>3.8264</v>
      </c>
      <c r="J109" s="141">
        <v>11.253672869735553</v>
      </c>
      <c r="K109" s="42">
        <v>0.1807</v>
      </c>
      <c r="L109" s="141">
        <v>4.514207149404216E-2</v>
      </c>
      <c r="M109" s="141"/>
      <c r="N109" s="141">
        <v>5.45E-2</v>
      </c>
      <c r="O109" s="141" t="s">
        <v>179</v>
      </c>
      <c r="P109" s="141">
        <v>4.3E-3</v>
      </c>
      <c r="Q109" s="141">
        <v>8.0000000000000002E-3</v>
      </c>
      <c r="R109" s="141">
        <v>9.7999999999999997E-3</v>
      </c>
      <c r="S109" s="141">
        <v>5.9999999999999995E-4</v>
      </c>
      <c r="T109" s="141">
        <v>3.1699999999999999E-2</v>
      </c>
      <c r="U109" s="141">
        <v>6.9999999999999999E-4</v>
      </c>
      <c r="V109" s="28">
        <v>2.2000000000000001E-3</v>
      </c>
      <c r="W109" s="28"/>
      <c r="X109" s="28"/>
      <c r="Y109" s="28"/>
      <c r="Z109" s="28"/>
    </row>
    <row r="110" spans="1:26" ht="16">
      <c r="A110" s="28" t="s">
        <v>1531</v>
      </c>
      <c r="B110" s="41">
        <v>208</v>
      </c>
      <c r="C110" s="29">
        <v>44734.705555555556</v>
      </c>
      <c r="D110" s="141">
        <v>32.486199999999997</v>
      </c>
      <c r="E110" s="141">
        <v>1.4915735024194894</v>
      </c>
      <c r="F110" s="141">
        <v>11.388299999999999</v>
      </c>
      <c r="G110" s="141">
        <v>14.302973977695167</v>
      </c>
      <c r="H110" s="141">
        <v>0.19691139632776386</v>
      </c>
      <c r="I110" s="141">
        <v>3.6650999999999998</v>
      </c>
      <c r="J110" s="141">
        <v>11.308101301245276</v>
      </c>
      <c r="K110" s="42">
        <v>0.187</v>
      </c>
      <c r="L110" s="141" t="e">
        <v>#VALUE!</v>
      </c>
      <c r="M110" s="141"/>
      <c r="N110" s="141">
        <v>5.8099999999999999E-2</v>
      </c>
      <c r="O110" s="141">
        <v>7.7000000000000002E-3</v>
      </c>
      <c r="P110" s="141">
        <v>3.2000000000000002E-3</v>
      </c>
      <c r="Q110" s="141">
        <v>7.0000000000000001E-3</v>
      </c>
      <c r="R110" s="141">
        <v>9.7000000000000003E-3</v>
      </c>
      <c r="S110" s="141">
        <v>5.9999999999999995E-4</v>
      </c>
      <c r="T110" s="141">
        <v>3.2300000000000002E-2</v>
      </c>
      <c r="U110" s="141">
        <v>8.9999999999999998E-4</v>
      </c>
      <c r="V110" s="28">
        <v>2E-3</v>
      </c>
      <c r="W110" s="28"/>
      <c r="X110" s="28"/>
      <c r="Y110" s="28"/>
      <c r="Z110" s="28"/>
    </row>
    <row r="111" spans="1:26" ht="16">
      <c r="A111" s="28" t="s">
        <v>1532</v>
      </c>
      <c r="B111" s="41">
        <v>209</v>
      </c>
      <c r="C111" s="29">
        <v>44734.706944444442</v>
      </c>
      <c r="D111" s="141">
        <v>32.5685</v>
      </c>
      <c r="E111" s="141">
        <v>1.4782245953612547</v>
      </c>
      <c r="F111" s="141">
        <v>11.932499999999999</v>
      </c>
      <c r="G111" s="141">
        <v>14.26265370317415</v>
      </c>
      <c r="H111" s="141">
        <v>0.19587841851096247</v>
      </c>
      <c r="I111" s="141">
        <v>3.1749000000000001</v>
      </c>
      <c r="J111" s="141">
        <v>11.360011193507765</v>
      </c>
      <c r="K111" s="42">
        <v>0.1976</v>
      </c>
      <c r="L111" s="141" t="e">
        <v>#VALUE!</v>
      </c>
      <c r="M111" s="141"/>
      <c r="N111" s="141">
        <v>4.36E-2</v>
      </c>
      <c r="O111" s="141">
        <v>7.1000000000000004E-3</v>
      </c>
      <c r="P111" s="141">
        <v>3.8999999999999998E-3</v>
      </c>
      <c r="Q111" s="141">
        <v>7.7000000000000002E-3</v>
      </c>
      <c r="R111" s="141">
        <v>9.4000000000000004E-3</v>
      </c>
      <c r="S111" s="141">
        <v>6.9999999999999999E-4</v>
      </c>
      <c r="T111" s="141">
        <v>3.2300000000000002E-2</v>
      </c>
      <c r="U111" s="141">
        <v>8.0000000000000004E-4</v>
      </c>
      <c r="V111" s="28">
        <v>2.3E-3</v>
      </c>
      <c r="W111" s="28"/>
      <c r="X111" s="28"/>
      <c r="Y111" s="28"/>
      <c r="Z111" s="28"/>
    </row>
    <row r="112" spans="1:26" ht="16">
      <c r="A112" s="28" t="s">
        <v>1533</v>
      </c>
      <c r="B112" s="41">
        <v>210</v>
      </c>
      <c r="C112" s="29">
        <v>44734.708333333336</v>
      </c>
      <c r="D112" s="141">
        <v>32.808999999999997</v>
      </c>
      <c r="E112" s="141">
        <v>1.4782245953612547</v>
      </c>
      <c r="F112" s="141">
        <v>11.7355</v>
      </c>
      <c r="G112" s="141">
        <v>14.318129825564768</v>
      </c>
      <c r="H112" s="141">
        <v>0.19213387392505743</v>
      </c>
      <c r="I112" s="141">
        <v>3.9417</v>
      </c>
      <c r="J112" s="141">
        <v>11.351196306142437</v>
      </c>
      <c r="K112" s="42">
        <v>0.1842</v>
      </c>
      <c r="L112" s="141" t="e">
        <v>#VALUE!</v>
      </c>
      <c r="M112" s="141"/>
      <c r="N112" s="141">
        <v>5.8599999999999999E-2</v>
      </c>
      <c r="O112" s="141">
        <v>6.0000000000000001E-3</v>
      </c>
      <c r="P112" s="141">
        <v>2.5999999999999999E-3</v>
      </c>
      <c r="Q112" s="141">
        <v>7.6E-3</v>
      </c>
      <c r="R112" s="141">
        <v>9.1000000000000004E-3</v>
      </c>
      <c r="S112" s="141">
        <v>5.9999999999999995E-4</v>
      </c>
      <c r="T112" s="141">
        <v>3.1800000000000002E-2</v>
      </c>
      <c r="U112" s="141">
        <v>1E-3</v>
      </c>
      <c r="V112" s="28">
        <v>1.9E-3</v>
      </c>
      <c r="W112" s="28"/>
      <c r="X112" s="28"/>
      <c r="Y112" s="28"/>
      <c r="Z112" s="28"/>
    </row>
    <row r="113" spans="1:26" ht="16">
      <c r="A113" s="28"/>
      <c r="B113" s="41"/>
      <c r="C113" s="29"/>
      <c r="D113" s="141"/>
      <c r="E113" s="141"/>
      <c r="F113" s="141"/>
      <c r="G113" s="141"/>
      <c r="H113" s="141"/>
      <c r="I113" s="141"/>
      <c r="J113" s="141"/>
      <c r="K113" s="42"/>
      <c r="L113" s="141"/>
      <c r="M113" s="141"/>
      <c r="N113" s="141"/>
      <c r="O113" s="141"/>
      <c r="P113" s="141"/>
      <c r="Q113" s="141"/>
      <c r="R113" s="141"/>
      <c r="S113" s="141"/>
      <c r="T113" s="141"/>
      <c r="U113" s="141"/>
      <c r="V113" s="28"/>
      <c r="W113" s="28"/>
      <c r="X113" s="28"/>
      <c r="Y113" s="28"/>
      <c r="Z113" s="28"/>
    </row>
    <row r="114" spans="1:26" ht="16">
      <c r="A114" s="28"/>
      <c r="B114" s="41"/>
      <c r="C114" s="29"/>
      <c r="D114" s="141"/>
      <c r="E114" s="141"/>
      <c r="F114" s="141"/>
      <c r="G114" s="141"/>
      <c r="H114" s="141"/>
      <c r="I114" s="141"/>
      <c r="J114" s="141"/>
      <c r="K114" s="42"/>
      <c r="L114" s="141"/>
      <c r="M114" s="141"/>
      <c r="N114" s="141"/>
      <c r="O114" s="141"/>
      <c r="P114" s="141"/>
      <c r="Q114" s="141"/>
      <c r="R114" s="141"/>
      <c r="S114" s="141"/>
      <c r="T114" s="141"/>
      <c r="U114" s="141"/>
      <c r="V114" s="28"/>
      <c r="W114" s="28"/>
      <c r="X114" s="28"/>
      <c r="Y114" s="28"/>
      <c r="Z114" s="28"/>
    </row>
    <row r="115" spans="1:26" ht="16">
      <c r="A115" s="28"/>
      <c r="B115" s="41"/>
      <c r="C115" s="29"/>
      <c r="D115" s="141"/>
      <c r="E115" s="141"/>
      <c r="F115" s="141"/>
      <c r="G115" s="141"/>
      <c r="H115" s="141"/>
      <c r="I115" s="141"/>
      <c r="J115" s="141"/>
      <c r="K115" s="42"/>
      <c r="L115" s="141"/>
      <c r="M115" s="141"/>
      <c r="N115" s="141"/>
      <c r="O115" s="141"/>
      <c r="P115" s="141"/>
      <c r="Q115" s="141"/>
      <c r="R115" s="141"/>
      <c r="S115" s="141"/>
      <c r="T115" s="141"/>
      <c r="U115" s="141"/>
      <c r="V115" s="28"/>
      <c r="W115" s="28"/>
      <c r="X115" s="28"/>
      <c r="Y115" s="28"/>
      <c r="Z115" s="28"/>
    </row>
    <row r="116" spans="1:26" ht="16">
      <c r="A116" s="28" t="s">
        <v>1534</v>
      </c>
      <c r="B116" s="41">
        <v>292</v>
      </c>
      <c r="C116" s="29">
        <v>44736.618055555555</v>
      </c>
      <c r="D116" s="141">
        <v>32.633800000000001</v>
      </c>
      <c r="E116" s="141">
        <v>0.45770065075921901</v>
      </c>
      <c r="F116" s="141">
        <v>13.7216</v>
      </c>
      <c r="G116" s="141">
        <v>6.3016871604232199</v>
      </c>
      <c r="H116" s="141">
        <v>0.11879244893215918</v>
      </c>
      <c r="I116" s="141">
        <v>3.7353000000000001</v>
      </c>
      <c r="J116" s="141">
        <v>12.775850006995944</v>
      </c>
      <c r="K116" s="42">
        <v>5.0900000000000001E-2</v>
      </c>
      <c r="L116" s="141" t="e">
        <v>#VALUE!</v>
      </c>
      <c r="M116" s="141"/>
      <c r="N116" s="141">
        <v>9.4999999999999998E-3</v>
      </c>
      <c r="O116" s="141">
        <v>6.7999999999999996E-3</v>
      </c>
      <c r="P116" s="141">
        <v>1.9E-3</v>
      </c>
      <c r="Q116" s="141">
        <v>2.2000000000000001E-3</v>
      </c>
      <c r="R116" s="141">
        <v>5.1999999999999998E-3</v>
      </c>
      <c r="S116" s="141">
        <v>2.9999999999999997E-4</v>
      </c>
      <c r="T116" s="141">
        <v>4.5400000000000003E-2</v>
      </c>
      <c r="U116" s="141">
        <v>5.0000000000000001E-4</v>
      </c>
      <c r="V116" s="28" t="s">
        <v>179</v>
      </c>
      <c r="W116" s="28"/>
      <c r="X116" s="28"/>
      <c r="Y116" s="28"/>
      <c r="Z116" s="28"/>
    </row>
    <row r="117" spans="1:26" ht="16">
      <c r="A117" s="28" t="s">
        <v>1534</v>
      </c>
      <c r="B117" s="41">
        <v>293</v>
      </c>
      <c r="C117" s="29">
        <v>44736.619444444441</v>
      </c>
      <c r="D117" s="141">
        <v>32.907699999999998</v>
      </c>
      <c r="E117" s="141">
        <v>0.45419656265643243</v>
      </c>
      <c r="F117" s="141">
        <v>14.009</v>
      </c>
      <c r="G117" s="141">
        <v>6.2953960537603653</v>
      </c>
      <c r="H117" s="141">
        <v>0.12189138238256332</v>
      </c>
      <c r="I117" s="141">
        <v>3.4859</v>
      </c>
      <c r="J117" s="141">
        <v>12.755561774170982</v>
      </c>
      <c r="K117" s="42">
        <v>5.3199999999999997E-2</v>
      </c>
      <c r="L117" s="141" t="e">
        <v>#VALUE!</v>
      </c>
      <c r="M117" s="141"/>
      <c r="N117" s="141">
        <v>1.0200000000000001E-2</v>
      </c>
      <c r="O117" s="141">
        <v>5.1000000000000004E-3</v>
      </c>
      <c r="P117" s="141">
        <v>2E-3</v>
      </c>
      <c r="Q117" s="141">
        <v>2.0999999999999999E-3</v>
      </c>
      <c r="R117" s="141">
        <v>4.5999999999999999E-3</v>
      </c>
      <c r="S117" s="141" t="s">
        <v>179</v>
      </c>
      <c r="T117" s="141">
        <v>4.5400000000000003E-2</v>
      </c>
      <c r="U117" s="141" t="s">
        <v>179</v>
      </c>
      <c r="V117" s="28" t="s">
        <v>179</v>
      </c>
      <c r="W117" s="28"/>
      <c r="X117" s="28"/>
      <c r="Y117" s="28"/>
      <c r="Z117" s="28"/>
    </row>
    <row r="118" spans="1:26" ht="16">
      <c r="A118" s="28" t="s">
        <v>1534</v>
      </c>
      <c r="B118" s="41">
        <v>294</v>
      </c>
      <c r="C118" s="29">
        <v>44736.620833333334</v>
      </c>
      <c r="D118" s="141">
        <v>32.9298</v>
      </c>
      <c r="E118" s="141">
        <v>0.4496913065242783</v>
      </c>
      <c r="F118" s="141">
        <v>13.971</v>
      </c>
      <c r="G118" s="141">
        <v>6.2991135258793243</v>
      </c>
      <c r="H118" s="141">
        <v>0.12369909356196575</v>
      </c>
      <c r="I118" s="141">
        <v>3.3365999999999998</v>
      </c>
      <c r="J118" s="141">
        <v>12.759339583041836</v>
      </c>
      <c r="K118" s="42">
        <v>5.3499999999999999E-2</v>
      </c>
      <c r="L118" s="141" t="e">
        <v>#VALUE!</v>
      </c>
      <c r="M118" s="141"/>
      <c r="N118" s="141">
        <v>1.26E-2</v>
      </c>
      <c r="O118" s="141">
        <v>6.3E-3</v>
      </c>
      <c r="P118" s="141">
        <v>1.2999999999999999E-3</v>
      </c>
      <c r="Q118" s="141">
        <v>1.6999999999999999E-3</v>
      </c>
      <c r="R118" s="141">
        <v>4.7000000000000002E-3</v>
      </c>
      <c r="S118" s="141" t="s">
        <v>179</v>
      </c>
      <c r="T118" s="141">
        <v>4.4600000000000001E-2</v>
      </c>
      <c r="U118" s="141">
        <v>5.9999999999999995E-4</v>
      </c>
      <c r="V118" s="28" t="s">
        <v>179</v>
      </c>
      <c r="W118" s="28"/>
      <c r="X118" s="28"/>
      <c r="Y118" s="28"/>
      <c r="Z118" s="28"/>
    </row>
    <row r="119" spans="1:26" ht="16">
      <c r="A119" s="28"/>
      <c r="B119" s="41"/>
      <c r="C119" s="29"/>
      <c r="D119" s="141"/>
      <c r="E119" s="141"/>
      <c r="F119" s="141"/>
      <c r="G119" s="141"/>
      <c r="H119" s="141"/>
      <c r="I119" s="141"/>
      <c r="J119" s="141"/>
      <c r="K119" s="42"/>
      <c r="L119" s="141"/>
      <c r="M119" s="141"/>
      <c r="N119" s="141"/>
      <c r="O119" s="141"/>
      <c r="P119" s="141"/>
      <c r="Q119" s="141"/>
      <c r="R119" s="141"/>
      <c r="S119" s="141"/>
      <c r="T119" s="141"/>
      <c r="U119" s="141"/>
      <c r="V119" s="28"/>
      <c r="W119" s="28"/>
      <c r="X119" s="28"/>
      <c r="Y119" s="28"/>
      <c r="Z119" s="28"/>
    </row>
    <row r="120" spans="1:26" ht="16">
      <c r="A120" s="28"/>
      <c r="B120" s="41"/>
      <c r="C120" s="29"/>
      <c r="D120" s="141"/>
      <c r="E120" s="141"/>
      <c r="F120" s="141"/>
      <c r="G120" s="141"/>
      <c r="H120" s="141"/>
      <c r="I120" s="141"/>
      <c r="J120" s="141"/>
      <c r="K120" s="42"/>
      <c r="L120" s="141"/>
      <c r="M120" s="141"/>
      <c r="N120" s="141"/>
      <c r="O120" s="141"/>
      <c r="P120" s="141"/>
      <c r="Q120" s="141"/>
      <c r="R120" s="141"/>
      <c r="S120" s="141"/>
      <c r="T120" s="141"/>
      <c r="U120" s="141"/>
      <c r="V120" s="28"/>
      <c r="W120" s="28"/>
      <c r="X120" s="28"/>
      <c r="Y120" s="28"/>
      <c r="Z120" s="28"/>
    </row>
    <row r="121" spans="1:26" ht="16">
      <c r="A121" s="28"/>
      <c r="B121" s="41"/>
      <c r="C121" s="29"/>
      <c r="D121" s="141"/>
      <c r="E121" s="141"/>
      <c r="F121" s="141"/>
      <c r="G121" s="141"/>
      <c r="H121" s="141"/>
      <c r="I121" s="141"/>
      <c r="J121" s="141"/>
      <c r="K121" s="42"/>
      <c r="L121" s="141"/>
      <c r="M121" s="141"/>
      <c r="N121" s="141"/>
      <c r="O121" s="141"/>
      <c r="P121" s="141"/>
      <c r="Q121" s="141"/>
      <c r="R121" s="141"/>
      <c r="S121" s="141"/>
      <c r="T121" s="141"/>
      <c r="U121" s="141"/>
      <c r="V121" s="28"/>
      <c r="W121" s="28"/>
      <c r="X121" s="28"/>
      <c r="Y121" s="28"/>
      <c r="Z121" s="28"/>
    </row>
    <row r="122" spans="1:26" ht="16">
      <c r="A122" s="28" t="s">
        <v>71</v>
      </c>
      <c r="B122" s="41">
        <v>148</v>
      </c>
      <c r="C122" s="29">
        <v>44733.038888888892</v>
      </c>
      <c r="D122" s="141">
        <v>30.4267</v>
      </c>
      <c r="E122" s="141" t="e">
        <v>#VALUE!</v>
      </c>
      <c r="F122" s="141" t="s">
        <v>179</v>
      </c>
      <c r="G122" s="141">
        <v>8.8420074349442377</v>
      </c>
      <c r="H122" s="141">
        <v>0.15559228365570849</v>
      </c>
      <c r="I122" s="141">
        <v>24.6907</v>
      </c>
      <c r="J122" s="141">
        <v>0.55561774170980838</v>
      </c>
      <c r="K122" s="42">
        <v>8.6999999999999994E-3</v>
      </c>
      <c r="L122" s="141" t="e">
        <v>#VALUE!</v>
      </c>
      <c r="M122" s="141"/>
      <c r="N122" s="141" t="s">
        <v>179</v>
      </c>
      <c r="O122" s="141">
        <v>0.2717</v>
      </c>
      <c r="P122" s="141">
        <v>0.24590000000000001</v>
      </c>
      <c r="Q122" s="141">
        <v>8.9999999999999993E-3</v>
      </c>
      <c r="R122" s="141">
        <v>4.4000000000000003E-3</v>
      </c>
      <c r="S122" s="141" t="s">
        <v>179</v>
      </c>
      <c r="T122" s="141">
        <v>2.0000000000000001E-4</v>
      </c>
      <c r="U122" s="141" t="s">
        <v>179</v>
      </c>
      <c r="V122" s="28">
        <v>1.1999999999999999E-3</v>
      </c>
      <c r="W122" s="28"/>
      <c r="X122" s="28"/>
      <c r="Y122" s="28"/>
      <c r="Z122" s="28"/>
    </row>
    <row r="123" spans="1:26" ht="16">
      <c r="A123" s="28" t="s">
        <v>71</v>
      </c>
      <c r="B123" s="41">
        <v>149</v>
      </c>
      <c r="C123" s="29">
        <v>44733.040277777778</v>
      </c>
      <c r="D123" s="141">
        <v>30.9329</v>
      </c>
      <c r="E123" s="141">
        <v>1.4350075087602202E-2</v>
      </c>
      <c r="F123" s="141" t="s">
        <v>179</v>
      </c>
      <c r="G123" s="141">
        <v>8.8457249070631967</v>
      </c>
      <c r="H123" s="141">
        <v>0.15959507269581386</v>
      </c>
      <c r="I123" s="141">
        <v>26.2181</v>
      </c>
      <c r="J123" s="141">
        <v>0.54974115013292291</v>
      </c>
      <c r="K123" s="42">
        <v>1.1900000000000001E-2</v>
      </c>
      <c r="L123" s="141" t="e">
        <v>#VALUE!</v>
      </c>
      <c r="M123" s="141"/>
      <c r="N123" s="141" t="s">
        <v>179</v>
      </c>
      <c r="O123" s="141">
        <v>0.27239999999999998</v>
      </c>
      <c r="P123" s="141">
        <v>0.24529999999999999</v>
      </c>
      <c r="Q123" s="141">
        <v>9.1999999999999998E-3</v>
      </c>
      <c r="R123" s="141">
        <v>4.4000000000000003E-3</v>
      </c>
      <c r="S123" s="141" t="s">
        <v>179</v>
      </c>
      <c r="T123" s="141" t="s">
        <v>179</v>
      </c>
      <c r="U123" s="141" t="s">
        <v>179</v>
      </c>
      <c r="V123" s="28">
        <v>1E-3</v>
      </c>
      <c r="W123" s="28"/>
      <c r="X123" s="28"/>
      <c r="Y123" s="28"/>
      <c r="Z123" s="28"/>
    </row>
    <row r="124" spans="1:26" ht="16">
      <c r="A124" s="28" t="s">
        <v>71</v>
      </c>
      <c r="B124" s="41">
        <v>150</v>
      </c>
      <c r="C124" s="29">
        <v>44733.041666666664</v>
      </c>
      <c r="D124" s="141">
        <v>30.932300000000001</v>
      </c>
      <c r="E124" s="141" t="e">
        <v>#VALUE!</v>
      </c>
      <c r="F124" s="141" t="s">
        <v>179</v>
      </c>
      <c r="G124" s="141">
        <v>8.8185587646554193</v>
      </c>
      <c r="H124" s="141">
        <v>0.15998243937711437</v>
      </c>
      <c r="I124" s="141">
        <v>25.127500000000001</v>
      </c>
      <c r="J124" s="141">
        <v>0.54526374702672453</v>
      </c>
      <c r="K124" s="42">
        <v>1.29E-2</v>
      </c>
      <c r="L124" s="141" t="e">
        <v>#VALUE!</v>
      </c>
      <c r="M124" s="141"/>
      <c r="N124" s="141" t="s">
        <v>179</v>
      </c>
      <c r="O124" s="141">
        <v>0.27200000000000002</v>
      </c>
      <c r="P124" s="141">
        <v>0.24909999999999999</v>
      </c>
      <c r="Q124" s="141">
        <v>9.1000000000000004E-3</v>
      </c>
      <c r="R124" s="141">
        <v>4.3E-3</v>
      </c>
      <c r="S124" s="141" t="s">
        <v>179</v>
      </c>
      <c r="T124" s="141" t="s">
        <v>179</v>
      </c>
      <c r="U124" s="141" t="s">
        <v>179</v>
      </c>
      <c r="V124" s="28">
        <v>1.1999999999999999E-3</v>
      </c>
      <c r="W124" s="28"/>
      <c r="X124" s="28"/>
      <c r="Y124" s="28"/>
      <c r="Z124" s="28"/>
    </row>
    <row r="125" spans="1:26" ht="16">
      <c r="A125" s="28" t="s">
        <v>71</v>
      </c>
      <c r="B125" s="41">
        <v>782</v>
      </c>
      <c r="C125" s="29">
        <v>44766.703472222223</v>
      </c>
      <c r="D125" s="141">
        <v>30.509399999999999</v>
      </c>
      <c r="E125" s="141">
        <v>0</v>
      </c>
      <c r="F125" s="141" t="s">
        <v>179</v>
      </c>
      <c r="G125" s="141">
        <v>8.7676579925650557</v>
      </c>
      <c r="H125" s="141">
        <v>0.15765823928931125</v>
      </c>
      <c r="I125" s="141">
        <v>25.8066</v>
      </c>
      <c r="J125" s="141">
        <v>0.56527214215754862</v>
      </c>
      <c r="K125" s="42">
        <v>8.3999999999999995E-3</v>
      </c>
      <c r="L125" s="141" t="e">
        <v>#VALUE!</v>
      </c>
      <c r="M125" s="141"/>
      <c r="N125" s="141" t="s">
        <v>179</v>
      </c>
      <c r="O125" s="141">
        <v>0.26240000000000002</v>
      </c>
      <c r="P125" s="141">
        <v>0.2452</v>
      </c>
      <c r="Q125" s="141">
        <v>9.2999999999999992E-3</v>
      </c>
      <c r="R125" s="141">
        <v>4.5999999999999999E-3</v>
      </c>
      <c r="S125" s="141" t="s">
        <v>179</v>
      </c>
      <c r="T125" s="141"/>
      <c r="U125" s="141"/>
      <c r="V125" s="28">
        <v>8.9999999999999998E-4</v>
      </c>
      <c r="W125" s="28"/>
      <c r="X125" s="28"/>
      <c r="Y125" s="28"/>
      <c r="Z125" s="28"/>
    </row>
    <row r="126" spans="1:26" ht="16">
      <c r="A126" s="28" t="s">
        <v>71</v>
      </c>
      <c r="B126" s="41">
        <v>783</v>
      </c>
      <c r="C126" s="29">
        <v>44766.704861111109</v>
      </c>
      <c r="D126" s="141">
        <v>30.370699999999999</v>
      </c>
      <c r="E126" s="141">
        <v>0</v>
      </c>
      <c r="F126" s="141" t="s">
        <v>179</v>
      </c>
      <c r="G126" s="141">
        <v>8.7510723477266215</v>
      </c>
      <c r="H126" s="141">
        <v>0.15365545024920588</v>
      </c>
      <c r="I126" s="141">
        <v>24.8825</v>
      </c>
      <c r="J126" s="141">
        <v>0.56569189869875469</v>
      </c>
      <c r="K126" s="42">
        <v>1.15E-2</v>
      </c>
      <c r="L126" s="141" t="e">
        <v>#VALUE!</v>
      </c>
      <c r="M126" s="141"/>
      <c r="N126" s="141" t="s">
        <v>179</v>
      </c>
      <c r="O126" s="141">
        <v>0.26650000000000001</v>
      </c>
      <c r="P126" s="141">
        <v>0.24990000000000001</v>
      </c>
      <c r="Q126" s="141">
        <v>9.4999999999999998E-3</v>
      </c>
      <c r="R126" s="141">
        <v>4.7000000000000002E-3</v>
      </c>
      <c r="S126" s="141" t="s">
        <v>179</v>
      </c>
      <c r="T126" s="141"/>
      <c r="U126" s="141"/>
      <c r="V126" s="28">
        <v>8.0000000000000004E-4</v>
      </c>
      <c r="W126" s="28"/>
      <c r="X126" s="28"/>
      <c r="Y126" s="28"/>
      <c r="Z126" s="28"/>
    </row>
    <row r="127" spans="1:26" ht="16">
      <c r="A127" s="28" t="s">
        <v>71</v>
      </c>
      <c r="B127" s="41">
        <v>784</v>
      </c>
      <c r="C127" s="29">
        <v>44766.706250000003</v>
      </c>
      <c r="D127" s="141">
        <v>30.599699999999999</v>
      </c>
      <c r="E127" s="141">
        <v>1.9022192557984315E-2</v>
      </c>
      <c r="F127" s="141" t="s">
        <v>179</v>
      </c>
      <c r="G127" s="141">
        <v>8.7728052616528451</v>
      </c>
      <c r="H127" s="141">
        <v>0.1506856390259019</v>
      </c>
      <c r="I127" s="141">
        <v>26.371300000000002</v>
      </c>
      <c r="J127" s="141">
        <v>0.56163425213376239</v>
      </c>
      <c r="K127" s="42">
        <v>7.3000000000000001E-3</v>
      </c>
      <c r="L127" s="141" t="e">
        <v>#VALUE!</v>
      </c>
      <c r="M127" s="141"/>
      <c r="N127" s="141" t="s">
        <v>179</v>
      </c>
      <c r="O127" s="141">
        <v>0.2697</v>
      </c>
      <c r="P127" s="141">
        <v>0.25019999999999998</v>
      </c>
      <c r="Q127" s="141">
        <v>8.9999999999999993E-3</v>
      </c>
      <c r="R127" s="141">
        <v>4.4000000000000003E-3</v>
      </c>
      <c r="S127" s="141" t="s">
        <v>179</v>
      </c>
      <c r="T127" s="141"/>
      <c r="U127" s="141"/>
      <c r="V127" s="28">
        <v>1.1000000000000001E-3</v>
      </c>
      <c r="W127" s="28"/>
      <c r="X127" s="28"/>
      <c r="Y127" s="28"/>
      <c r="Z127" s="28"/>
    </row>
    <row r="128" spans="1:26" ht="16">
      <c r="A128" s="28"/>
      <c r="B128" s="41"/>
      <c r="C128" s="29"/>
      <c r="D128" s="141"/>
      <c r="E128" s="141"/>
      <c r="F128" s="141"/>
      <c r="G128" s="141"/>
      <c r="H128" s="141"/>
      <c r="I128" s="141"/>
      <c r="J128" s="141"/>
      <c r="K128" s="42"/>
      <c r="L128" s="141"/>
      <c r="M128" s="141"/>
      <c r="N128" s="141"/>
      <c r="O128" s="141"/>
      <c r="P128" s="141"/>
      <c r="Q128" s="141"/>
      <c r="R128" s="141"/>
      <c r="S128" s="141"/>
      <c r="T128" s="141"/>
      <c r="U128" s="141"/>
      <c r="V128" s="28"/>
      <c r="W128" s="28"/>
      <c r="X128" s="28"/>
      <c r="Y128" s="28"/>
      <c r="Z128" s="28"/>
    </row>
    <row r="129" spans="1:26" ht="16">
      <c r="A129" s="28"/>
      <c r="B129" s="41"/>
      <c r="C129" s="29"/>
      <c r="D129" s="141"/>
      <c r="E129" s="141"/>
      <c r="F129" s="141"/>
      <c r="G129" s="141"/>
      <c r="H129" s="141"/>
      <c r="I129" s="141"/>
      <c r="J129" s="141"/>
      <c r="K129" s="42"/>
      <c r="L129" s="141"/>
      <c r="M129" s="141"/>
      <c r="N129" s="141"/>
      <c r="O129" s="141"/>
      <c r="P129" s="141"/>
      <c r="Q129" s="141"/>
      <c r="R129" s="141"/>
      <c r="S129" s="141"/>
      <c r="T129" s="141"/>
      <c r="U129" s="141"/>
      <c r="V129" s="28"/>
      <c r="W129" s="28"/>
      <c r="X129" s="28"/>
      <c r="Y129" s="28"/>
      <c r="Z129" s="28"/>
    </row>
    <row r="130" spans="1:26" ht="16">
      <c r="A130" s="28"/>
      <c r="B130" s="41"/>
      <c r="C130" s="29"/>
      <c r="D130" s="141"/>
      <c r="E130" s="141"/>
      <c r="F130" s="141"/>
      <c r="G130" s="141"/>
      <c r="H130" s="141"/>
      <c r="I130" s="141"/>
      <c r="J130" s="141"/>
      <c r="K130" s="42"/>
      <c r="L130" s="141"/>
      <c r="M130" s="141"/>
      <c r="N130" s="141"/>
      <c r="O130" s="141"/>
      <c r="P130" s="141"/>
      <c r="Q130" s="141"/>
      <c r="R130" s="141"/>
      <c r="S130" s="141"/>
      <c r="T130" s="141"/>
      <c r="U130" s="141"/>
      <c r="V130" s="28"/>
      <c r="W130" s="28"/>
      <c r="X130" s="28"/>
      <c r="Y130" s="28"/>
      <c r="Z130" s="28"/>
    </row>
    <row r="131" spans="1:26" ht="16">
      <c r="A131" s="28" t="s">
        <v>30</v>
      </c>
      <c r="B131" s="41">
        <v>303</v>
      </c>
      <c r="C131" s="29">
        <v>44736.636805555558</v>
      </c>
      <c r="D131" s="141">
        <v>29.23</v>
      </c>
      <c r="E131" s="141">
        <v>3.9013849491072912</v>
      </c>
      <c r="F131" s="141">
        <v>5.6322000000000001</v>
      </c>
      <c r="G131" s="141">
        <v>17.62682299113526</v>
      </c>
      <c r="H131" s="141">
        <v>0.19110089610825606</v>
      </c>
      <c r="I131" s="141">
        <v>6.7742000000000004</v>
      </c>
      <c r="J131" s="141">
        <v>13.520358192248496</v>
      </c>
      <c r="K131" s="42">
        <v>0.1593</v>
      </c>
      <c r="L131" s="141">
        <v>8.5013748854262147E-2</v>
      </c>
      <c r="M131" s="141"/>
      <c r="N131" s="141">
        <v>3.3799999999999997E-2</v>
      </c>
      <c r="O131" s="141">
        <v>5.6099999999999997E-2</v>
      </c>
      <c r="P131" s="141">
        <v>1.95E-2</v>
      </c>
      <c r="Q131" s="141">
        <v>1.24E-2</v>
      </c>
      <c r="R131" s="141">
        <v>1.89E-2</v>
      </c>
      <c r="S131" s="141">
        <v>8.9999999999999998E-4</v>
      </c>
      <c r="T131" s="141">
        <v>2.6200000000000001E-2</v>
      </c>
      <c r="U131" s="141">
        <v>1.1999999999999999E-3</v>
      </c>
      <c r="V131" s="28">
        <v>9.2999999999999992E-3</v>
      </c>
      <c r="W131" s="28"/>
      <c r="X131" s="28"/>
      <c r="Y131" s="28"/>
      <c r="Z131" s="28"/>
    </row>
    <row r="132" spans="1:26" ht="16">
      <c r="A132" s="28" t="s">
        <v>30</v>
      </c>
      <c r="B132" s="41">
        <v>304</v>
      </c>
      <c r="C132" s="29">
        <v>44736.637499999997</v>
      </c>
      <c r="D132" s="141">
        <v>29.261099999999999</v>
      </c>
      <c r="E132" s="141">
        <v>3.8811947271817115</v>
      </c>
      <c r="F132" s="141">
        <v>5.2981999999999996</v>
      </c>
      <c r="G132" s="141">
        <v>17.629110666285388</v>
      </c>
      <c r="H132" s="141">
        <v>0.19019704051855485</v>
      </c>
      <c r="I132" s="141">
        <v>6.9103000000000003</v>
      </c>
      <c r="J132" s="141">
        <v>13.519938435707289</v>
      </c>
      <c r="K132" s="42">
        <v>0.15190000000000001</v>
      </c>
      <c r="L132" s="141">
        <v>7.2181484876260305E-2</v>
      </c>
      <c r="M132" s="141"/>
      <c r="N132" s="141">
        <v>2.5399999999999999E-2</v>
      </c>
      <c r="O132" s="141">
        <v>5.1999999999999998E-2</v>
      </c>
      <c r="P132" s="141">
        <v>2.1600000000000001E-2</v>
      </c>
      <c r="Q132" s="141">
        <v>1.29E-2</v>
      </c>
      <c r="R132" s="141">
        <v>1.7000000000000001E-2</v>
      </c>
      <c r="S132" s="141">
        <v>8.9999999999999998E-4</v>
      </c>
      <c r="T132" s="141">
        <v>2.63E-2</v>
      </c>
      <c r="U132" s="141">
        <v>1.1999999999999999E-3</v>
      </c>
      <c r="V132" s="28">
        <v>9.1999999999999998E-3</v>
      </c>
      <c r="W132" s="28"/>
      <c r="X132" s="28"/>
      <c r="Y132" s="28"/>
      <c r="Z132" s="28"/>
    </row>
    <row r="133" spans="1:26" ht="16">
      <c r="A133" s="28" t="s">
        <v>30</v>
      </c>
      <c r="B133" s="41">
        <v>305</v>
      </c>
      <c r="C133" s="29">
        <v>44736.638888888891</v>
      </c>
      <c r="D133" s="141">
        <v>29.300999999999998</v>
      </c>
      <c r="E133" s="141">
        <v>3.8995494743867845</v>
      </c>
      <c r="F133" s="141">
        <v>5.6852</v>
      </c>
      <c r="G133" s="141">
        <v>17.711038032599372</v>
      </c>
      <c r="H133" s="141">
        <v>0.1908426516540557</v>
      </c>
      <c r="I133" s="141">
        <v>6.5008999999999997</v>
      </c>
      <c r="J133" s="141">
        <v>13.576605568770114</v>
      </c>
      <c r="K133" s="42">
        <v>0.15559999999999999</v>
      </c>
      <c r="L133" s="141">
        <v>4.124656278643446E-2</v>
      </c>
      <c r="M133" s="141"/>
      <c r="N133" s="141">
        <v>3.6700000000000003E-2</v>
      </c>
      <c r="O133" s="141">
        <v>5.28E-2</v>
      </c>
      <c r="P133" s="141">
        <v>2.1000000000000001E-2</v>
      </c>
      <c r="Q133" s="141">
        <v>1.2800000000000001E-2</v>
      </c>
      <c r="R133" s="141">
        <v>1.8200000000000001E-2</v>
      </c>
      <c r="S133" s="141">
        <v>8.0000000000000004E-4</v>
      </c>
      <c r="T133" s="141">
        <v>2.58E-2</v>
      </c>
      <c r="U133" s="141">
        <v>1.1000000000000001E-3</v>
      </c>
      <c r="V133" s="28">
        <v>9.7000000000000003E-3</v>
      </c>
      <c r="W133" s="28"/>
      <c r="X133" s="28"/>
      <c r="Y133" s="28"/>
      <c r="Z133" s="28"/>
    </row>
    <row r="134" spans="1:26" ht="16">
      <c r="A134" s="28" t="s">
        <v>30</v>
      </c>
      <c r="B134" s="41">
        <v>401</v>
      </c>
      <c r="C134" s="29">
        <v>44759.715277777781</v>
      </c>
      <c r="D134" s="141">
        <v>29.010899999999999</v>
      </c>
      <c r="E134" s="141">
        <v>3.811279826464208</v>
      </c>
      <c r="F134" s="141">
        <v>5.3418000000000001</v>
      </c>
      <c r="G134" s="141">
        <v>17.11195310265942</v>
      </c>
      <c r="H134" s="141">
        <v>0.18632337370554969</v>
      </c>
      <c r="I134" s="141">
        <v>6.6795</v>
      </c>
      <c r="J134" s="141">
        <v>13.314117811669231</v>
      </c>
      <c r="K134" s="42">
        <v>0.14649999999999999</v>
      </c>
      <c r="L134" s="141" t="e">
        <v>#VALUE!</v>
      </c>
      <c r="M134" s="141"/>
      <c r="N134" s="141">
        <v>3.2599999999999997E-2</v>
      </c>
      <c r="O134" s="141">
        <v>4.1799999999999997E-2</v>
      </c>
      <c r="P134" s="141">
        <v>1.9199999999999998E-2</v>
      </c>
      <c r="Q134" s="141">
        <v>1.1299999999999999E-2</v>
      </c>
      <c r="R134" s="141">
        <v>1.8100000000000002E-2</v>
      </c>
      <c r="S134" s="141">
        <v>6.9999999999999999E-4</v>
      </c>
      <c r="T134" s="141">
        <v>2.47E-2</v>
      </c>
      <c r="U134" s="141">
        <v>1.1000000000000001E-3</v>
      </c>
      <c r="V134" s="28">
        <v>1.01E-2</v>
      </c>
      <c r="W134" s="28"/>
      <c r="X134" s="28"/>
      <c r="Y134" s="28"/>
      <c r="Z134" s="28"/>
    </row>
    <row r="135" spans="1:26" ht="16">
      <c r="A135" s="28" t="s">
        <v>30</v>
      </c>
      <c r="B135" s="41">
        <v>402</v>
      </c>
      <c r="C135" s="29">
        <v>44759.716666666667</v>
      </c>
      <c r="D135" s="141">
        <v>28.951599999999999</v>
      </c>
      <c r="E135" s="141">
        <v>3.783413982980143</v>
      </c>
      <c r="F135" s="141">
        <v>5.2380000000000004</v>
      </c>
      <c r="G135" s="141">
        <v>17.205747783814697</v>
      </c>
      <c r="H135" s="141">
        <v>0.18516127366164811</v>
      </c>
      <c r="I135" s="141">
        <v>6.2519999999999998</v>
      </c>
      <c r="J135" s="141">
        <v>13.376941374003078</v>
      </c>
      <c r="K135" s="42">
        <v>0.1464</v>
      </c>
      <c r="L135" s="141">
        <v>5.6828597616865255E-2</v>
      </c>
      <c r="M135" s="141"/>
      <c r="N135" s="141">
        <v>3.3799999999999997E-2</v>
      </c>
      <c r="O135" s="141">
        <v>4.6100000000000002E-2</v>
      </c>
      <c r="P135" s="141">
        <v>1.9699999999999999E-2</v>
      </c>
      <c r="Q135" s="141">
        <v>1.29E-2</v>
      </c>
      <c r="R135" s="141">
        <v>1.8200000000000001E-2</v>
      </c>
      <c r="S135" s="141">
        <v>8.0000000000000004E-4</v>
      </c>
      <c r="T135" s="141">
        <v>2.5000000000000001E-2</v>
      </c>
      <c r="U135" s="141">
        <v>1E-3</v>
      </c>
      <c r="V135" s="28">
        <v>9.4000000000000004E-3</v>
      </c>
      <c r="W135" s="28"/>
      <c r="X135" s="28"/>
      <c r="Y135" s="28"/>
      <c r="Z135" s="28"/>
    </row>
    <row r="136" spans="1:26" ht="16">
      <c r="A136" s="28" t="s">
        <v>30</v>
      </c>
      <c r="B136" s="41">
        <v>403</v>
      </c>
      <c r="C136" s="29">
        <v>44759.718055555553</v>
      </c>
      <c r="D136" s="141">
        <v>29.046900000000001</v>
      </c>
      <c r="E136" s="141">
        <v>3.8097780744201564</v>
      </c>
      <c r="F136" s="141">
        <v>5.6078000000000001</v>
      </c>
      <c r="G136" s="141">
        <v>17.120674864169288</v>
      </c>
      <c r="H136" s="141">
        <v>0.1794798956692405</v>
      </c>
      <c r="I136" s="141">
        <v>7.1139000000000001</v>
      </c>
      <c r="J136" s="141">
        <v>13.339862879529873</v>
      </c>
      <c r="K136" s="42">
        <v>0.14940000000000001</v>
      </c>
      <c r="L136" s="141" t="e">
        <v>#VALUE!</v>
      </c>
      <c r="M136" s="141"/>
      <c r="N136" s="141">
        <v>3.04E-2</v>
      </c>
      <c r="O136" s="141">
        <v>4.6800000000000001E-2</v>
      </c>
      <c r="P136" s="141">
        <v>1.95E-2</v>
      </c>
      <c r="Q136" s="141">
        <v>1.2699999999999999E-2</v>
      </c>
      <c r="R136" s="141">
        <v>1.67E-2</v>
      </c>
      <c r="S136" s="141">
        <v>6.9999999999999999E-4</v>
      </c>
      <c r="T136" s="141">
        <v>2.5399999999999999E-2</v>
      </c>
      <c r="U136" s="141">
        <v>1.1999999999999999E-3</v>
      </c>
      <c r="V136" s="28">
        <v>9.7000000000000003E-3</v>
      </c>
      <c r="W136" s="28"/>
      <c r="X136" s="28"/>
      <c r="Y136" s="28"/>
      <c r="Z136" s="28"/>
    </row>
    <row r="137" spans="1:26" ht="16">
      <c r="A137" s="28"/>
      <c r="B137" s="41"/>
      <c r="C137" s="29"/>
      <c r="D137" s="141"/>
      <c r="E137" s="141"/>
      <c r="F137" s="141"/>
      <c r="G137" s="141"/>
      <c r="H137" s="141"/>
      <c r="I137" s="141"/>
      <c r="J137" s="141"/>
      <c r="K137" s="42"/>
      <c r="L137" s="141"/>
      <c r="M137" s="141"/>
      <c r="N137" s="141"/>
      <c r="O137" s="141"/>
      <c r="P137" s="141"/>
      <c r="Q137" s="141"/>
      <c r="R137" s="141"/>
      <c r="S137" s="141"/>
      <c r="T137" s="141"/>
      <c r="U137" s="141"/>
      <c r="V137" s="28"/>
      <c r="W137" s="28"/>
      <c r="X137" s="28"/>
      <c r="Y137" s="28"/>
      <c r="Z137" s="28"/>
    </row>
    <row r="138" spans="1:26" ht="16">
      <c r="A138" s="28"/>
      <c r="B138" s="41"/>
      <c r="C138" s="29"/>
      <c r="D138" s="141"/>
      <c r="E138" s="141"/>
      <c r="F138" s="141"/>
      <c r="G138" s="141"/>
      <c r="H138" s="141"/>
      <c r="I138" s="141"/>
      <c r="J138" s="141"/>
      <c r="K138" s="42"/>
      <c r="L138" s="141"/>
      <c r="M138" s="141"/>
      <c r="N138" s="141"/>
      <c r="O138" s="141"/>
      <c r="P138" s="141"/>
      <c r="Q138" s="141"/>
      <c r="R138" s="141"/>
      <c r="S138" s="141"/>
      <c r="T138" s="141"/>
      <c r="U138" s="141"/>
      <c r="V138" s="28"/>
      <c r="W138" s="28"/>
      <c r="X138" s="28"/>
      <c r="Y138" s="28"/>
      <c r="Z138" s="28"/>
    </row>
    <row r="139" spans="1:26" ht="16">
      <c r="A139" s="28"/>
      <c r="B139" s="41"/>
      <c r="C139" s="29"/>
      <c r="D139" s="141"/>
      <c r="E139" s="141"/>
      <c r="F139" s="141"/>
      <c r="G139" s="141"/>
      <c r="H139" s="141"/>
      <c r="I139" s="141"/>
      <c r="J139" s="141"/>
      <c r="K139" s="42"/>
      <c r="L139" s="141"/>
      <c r="M139" s="141"/>
      <c r="N139" s="141"/>
      <c r="O139" s="141"/>
      <c r="P139" s="141"/>
      <c r="Q139" s="141"/>
      <c r="R139" s="141"/>
      <c r="S139" s="141"/>
      <c r="T139" s="141"/>
      <c r="U139" s="141"/>
      <c r="V139" s="28"/>
      <c r="W139" s="28"/>
      <c r="X139" s="28"/>
      <c r="Y139" s="28"/>
      <c r="Z139" s="28"/>
    </row>
    <row r="140" spans="1:26" ht="16">
      <c r="A140" s="28" t="s">
        <v>70</v>
      </c>
      <c r="B140" s="41">
        <v>157</v>
      </c>
      <c r="C140" s="29">
        <v>44733.052083333336</v>
      </c>
      <c r="D140" s="141">
        <v>26.5245</v>
      </c>
      <c r="E140" s="141">
        <v>3.7356916402469542</v>
      </c>
      <c r="F140" s="141">
        <v>6.2255000000000003</v>
      </c>
      <c r="G140" s="141">
        <v>12.680583357163282</v>
      </c>
      <c r="H140" s="141">
        <v>0.21692534152829068</v>
      </c>
      <c r="I140" s="141">
        <v>5.6269</v>
      </c>
      <c r="J140" s="141">
        <v>11.785784245137819</v>
      </c>
      <c r="K140" s="42">
        <v>0.95369999999999999</v>
      </c>
      <c r="L140" s="141">
        <v>0.68560953253895507</v>
      </c>
      <c r="M140" s="141"/>
      <c r="N140" s="141" t="s">
        <v>179</v>
      </c>
      <c r="O140" s="141">
        <v>4.8300000000000003E-2</v>
      </c>
      <c r="P140" s="141">
        <v>3.3799999999999997E-2</v>
      </c>
      <c r="Q140" s="141">
        <v>6.4000000000000003E-3</v>
      </c>
      <c r="R140" s="141">
        <v>9.1000000000000004E-3</v>
      </c>
      <c r="S140" s="141">
        <v>2.5000000000000001E-3</v>
      </c>
      <c r="T140" s="141">
        <v>0.12</v>
      </c>
      <c r="U140" s="141">
        <v>3.0000000000000001E-3</v>
      </c>
      <c r="V140" s="28">
        <v>3.4000000000000002E-2</v>
      </c>
      <c r="W140" s="28"/>
      <c r="X140" s="28"/>
      <c r="Y140" s="28"/>
      <c r="Z140" s="28"/>
    </row>
    <row r="141" spans="1:26" ht="16">
      <c r="A141" s="28" t="s">
        <v>70</v>
      </c>
      <c r="B141" s="41">
        <v>158</v>
      </c>
      <c r="C141" s="29">
        <v>44733.057638888888</v>
      </c>
      <c r="D141" s="141">
        <v>26.910699999999999</v>
      </c>
      <c r="E141" s="141">
        <v>3.7235107625563155</v>
      </c>
      <c r="F141" s="141">
        <v>6.3343999999999996</v>
      </c>
      <c r="G141" s="141">
        <v>12.592364884186445</v>
      </c>
      <c r="H141" s="141">
        <v>0.22764248637760504</v>
      </c>
      <c r="I141" s="141">
        <v>6.1856</v>
      </c>
      <c r="J141" s="141">
        <v>11.767314957324752</v>
      </c>
      <c r="K141" s="42">
        <v>0.94899999999999995</v>
      </c>
      <c r="L141" s="141">
        <v>0.74702108157653535</v>
      </c>
      <c r="M141" s="141"/>
      <c r="N141" s="141" t="s">
        <v>179</v>
      </c>
      <c r="O141" s="141">
        <v>5.1400000000000001E-2</v>
      </c>
      <c r="P141" s="141">
        <v>3.3300000000000003E-2</v>
      </c>
      <c r="Q141" s="141">
        <v>5.7000000000000002E-3</v>
      </c>
      <c r="R141" s="141">
        <v>9.9000000000000008E-3</v>
      </c>
      <c r="S141" s="141">
        <v>2.3999999999999998E-3</v>
      </c>
      <c r="T141" s="141">
        <v>0.1171</v>
      </c>
      <c r="U141" s="141">
        <v>3.2000000000000002E-3</v>
      </c>
      <c r="V141" s="28">
        <v>3.4099999999999998E-2</v>
      </c>
      <c r="W141" s="28"/>
      <c r="X141" s="28"/>
      <c r="Y141" s="28"/>
      <c r="Z141" s="28"/>
    </row>
    <row r="142" spans="1:26" ht="16">
      <c r="A142" s="28" t="s">
        <v>70</v>
      </c>
      <c r="B142" s="41">
        <v>159</v>
      </c>
      <c r="C142" s="29">
        <v>44733.059027777781</v>
      </c>
      <c r="D142" s="141">
        <v>26.856300000000001</v>
      </c>
      <c r="E142" s="141">
        <v>3.6978141164692135</v>
      </c>
      <c r="F142" s="141">
        <v>6.3647</v>
      </c>
      <c r="G142" s="141">
        <v>12.668573062625107</v>
      </c>
      <c r="H142" s="141">
        <v>0.21034010794618183</v>
      </c>
      <c r="I142" s="141">
        <v>6.1452</v>
      </c>
      <c r="J142" s="141">
        <v>11.782006436266965</v>
      </c>
      <c r="K142" s="42">
        <v>0.96340000000000003</v>
      </c>
      <c r="L142" s="141">
        <v>0.76558203483043075</v>
      </c>
      <c r="M142" s="141"/>
      <c r="N142" s="141" t="s">
        <v>179</v>
      </c>
      <c r="O142" s="141">
        <v>4.6699999999999998E-2</v>
      </c>
      <c r="P142" s="141">
        <v>3.2500000000000001E-2</v>
      </c>
      <c r="Q142" s="141">
        <v>5.4999999999999997E-3</v>
      </c>
      <c r="R142" s="141">
        <v>9.9000000000000008E-3</v>
      </c>
      <c r="S142" s="141">
        <v>2.8999999999999998E-3</v>
      </c>
      <c r="T142" s="141">
        <v>0.1157</v>
      </c>
      <c r="U142" s="141">
        <v>2.8999999999999998E-3</v>
      </c>
      <c r="V142" s="28">
        <v>3.44E-2</v>
      </c>
      <c r="W142" s="28"/>
      <c r="X142" s="28"/>
      <c r="Y142" s="28"/>
      <c r="Z142" s="28"/>
    </row>
    <row r="143" spans="1:26" ht="16">
      <c r="A143" s="28" t="s">
        <v>70</v>
      </c>
      <c r="B143" s="41">
        <v>301</v>
      </c>
      <c r="C143" s="29">
        <v>44736.631944444445</v>
      </c>
      <c r="D143" s="141">
        <v>26.572399999999998</v>
      </c>
      <c r="E143" s="141">
        <v>3.7411980644084766</v>
      </c>
      <c r="F143" s="141">
        <v>6.1936</v>
      </c>
      <c r="G143" s="141">
        <v>12.578066914498141</v>
      </c>
      <c r="H143" s="141">
        <v>0.22351057511039951</v>
      </c>
      <c r="I143" s="141">
        <v>6.1261999999999999</v>
      </c>
      <c r="J143" s="141">
        <v>11.767734713865957</v>
      </c>
      <c r="K143" s="42">
        <v>0.95830000000000004</v>
      </c>
      <c r="L143" s="141">
        <v>0.76466544454628782</v>
      </c>
      <c r="M143" s="141"/>
      <c r="N143" s="141" t="s">
        <v>179</v>
      </c>
      <c r="O143" s="141">
        <v>4.3299999999999998E-2</v>
      </c>
      <c r="P143" s="141">
        <v>3.2899999999999999E-2</v>
      </c>
      <c r="Q143" s="141">
        <v>6.6E-3</v>
      </c>
      <c r="R143" s="141">
        <v>0.01</v>
      </c>
      <c r="S143" s="141">
        <v>2.7000000000000001E-3</v>
      </c>
      <c r="T143" s="141">
        <v>0.1166</v>
      </c>
      <c r="U143" s="141">
        <v>3.3E-3</v>
      </c>
      <c r="V143" s="28">
        <v>3.3399999999999999E-2</v>
      </c>
      <c r="W143" s="28"/>
      <c r="X143" s="28"/>
      <c r="Y143" s="28"/>
      <c r="Z143" s="28"/>
    </row>
    <row r="144" spans="1:26" ht="16">
      <c r="A144" s="28" t="s">
        <v>70</v>
      </c>
      <c r="B144" s="41">
        <v>302</v>
      </c>
      <c r="C144" s="29">
        <v>44736.634027777778</v>
      </c>
      <c r="D144" s="141">
        <v>26.610399999999998</v>
      </c>
      <c r="E144" s="141">
        <v>3.6999833138661771</v>
      </c>
      <c r="F144" s="141">
        <v>6.0833000000000004</v>
      </c>
      <c r="G144" s="141">
        <v>12.620674864169288</v>
      </c>
      <c r="H144" s="141">
        <v>0.22609301965240297</v>
      </c>
      <c r="I144" s="141">
        <v>6.2374999999999998</v>
      </c>
      <c r="J144" s="141">
        <v>11.766895200783546</v>
      </c>
      <c r="K144" s="42">
        <v>0.95379999999999998</v>
      </c>
      <c r="L144" s="141">
        <v>0.73625114573785511</v>
      </c>
      <c r="M144" s="141"/>
      <c r="N144" s="141" t="s">
        <v>179</v>
      </c>
      <c r="O144" s="141">
        <v>4.07E-2</v>
      </c>
      <c r="P144" s="141">
        <v>3.1E-2</v>
      </c>
      <c r="Q144" s="141">
        <v>6.1000000000000004E-3</v>
      </c>
      <c r="R144" s="141">
        <v>1.06E-2</v>
      </c>
      <c r="S144" s="141">
        <v>2.3E-3</v>
      </c>
      <c r="T144" s="141">
        <v>0.1186</v>
      </c>
      <c r="U144" s="141">
        <v>3.2000000000000002E-3</v>
      </c>
      <c r="V144" s="28">
        <v>3.5499999999999997E-2</v>
      </c>
      <c r="W144" s="28"/>
      <c r="X144" s="28"/>
      <c r="Y144" s="28"/>
      <c r="Z144" s="28"/>
    </row>
    <row r="145" spans="1:26" ht="16">
      <c r="A145" s="28" t="s">
        <v>70</v>
      </c>
      <c r="B145" s="41">
        <v>92</v>
      </c>
      <c r="C145" s="29">
        <v>44753.90625</v>
      </c>
      <c r="D145" s="141">
        <v>26.627099999999999</v>
      </c>
      <c r="E145" s="141">
        <v>3.8404805606540964</v>
      </c>
      <c r="F145" s="141">
        <v>6.2163000000000004</v>
      </c>
      <c r="G145" s="141">
        <v>12.912925364598227</v>
      </c>
      <c r="H145" s="141">
        <v>0.23164527541771041</v>
      </c>
      <c r="I145" s="141">
        <v>6.0045999999999999</v>
      </c>
      <c r="J145" s="141">
        <v>12.064782426192808</v>
      </c>
      <c r="K145" s="42">
        <v>0.96509999999999996</v>
      </c>
      <c r="L145" s="141">
        <v>0.79514207149404204</v>
      </c>
      <c r="M145" s="141"/>
      <c r="N145" s="141" t="s">
        <v>179</v>
      </c>
      <c r="O145" s="141">
        <v>4.7899999999999998E-2</v>
      </c>
      <c r="P145" s="141">
        <v>3.2800000000000003E-2</v>
      </c>
      <c r="Q145" s="141">
        <v>6.7999999999999996E-3</v>
      </c>
      <c r="R145" s="141">
        <v>9.4999999999999998E-3</v>
      </c>
      <c r="S145" s="141">
        <v>3.0999999999999999E-3</v>
      </c>
      <c r="T145" s="141">
        <v>0.11990000000000001</v>
      </c>
      <c r="U145" s="141">
        <v>2.8E-3</v>
      </c>
      <c r="V145" s="28">
        <v>3.5099999999999999E-2</v>
      </c>
      <c r="W145" s="28"/>
      <c r="X145" s="28"/>
      <c r="Y145" s="28"/>
      <c r="Z145" s="28"/>
    </row>
    <row r="146" spans="1:26" ht="16">
      <c r="A146" s="28"/>
      <c r="B146" s="41"/>
      <c r="C146" s="29"/>
      <c r="D146" s="141"/>
      <c r="E146" s="141"/>
      <c r="F146" s="141"/>
      <c r="G146" s="141"/>
      <c r="H146" s="141"/>
      <c r="I146" s="141"/>
      <c r="J146" s="141"/>
      <c r="K146" s="42"/>
      <c r="L146" s="141"/>
      <c r="M146" s="141"/>
      <c r="N146" s="141"/>
      <c r="O146" s="141"/>
      <c r="P146" s="141"/>
      <c r="Q146" s="141"/>
      <c r="R146" s="141"/>
      <c r="S146" s="141"/>
      <c r="T146" s="141"/>
      <c r="U146" s="141"/>
      <c r="V146" s="28"/>
      <c r="W146" s="28"/>
      <c r="X146" s="28"/>
      <c r="Y146" s="28"/>
      <c r="Z146" s="28"/>
    </row>
    <row r="147" spans="1:26" ht="16">
      <c r="A147" s="28"/>
      <c r="B147" s="41"/>
      <c r="C147" s="29"/>
      <c r="D147" s="141"/>
      <c r="E147" s="141"/>
      <c r="F147" s="141"/>
      <c r="G147" s="141"/>
      <c r="H147" s="141"/>
      <c r="I147" s="141"/>
      <c r="J147" s="141"/>
      <c r="K147" s="42"/>
      <c r="L147" s="141"/>
      <c r="M147" s="141"/>
      <c r="N147" s="141"/>
      <c r="O147" s="141"/>
      <c r="P147" s="141"/>
      <c r="Q147" s="141"/>
      <c r="R147" s="141"/>
      <c r="S147" s="141"/>
      <c r="T147" s="141"/>
      <c r="U147" s="141"/>
      <c r="V147" s="28"/>
      <c r="W147" s="28"/>
      <c r="X147" s="28"/>
      <c r="Y147" s="28"/>
      <c r="Z147" s="28"/>
    </row>
    <row r="148" spans="1:26" ht="16">
      <c r="A148" s="28" t="s">
        <v>74</v>
      </c>
      <c r="B148" s="41">
        <v>163</v>
      </c>
      <c r="C148" s="29">
        <v>44733.064583333333</v>
      </c>
      <c r="D148" s="141">
        <v>29.741700000000002</v>
      </c>
      <c r="E148" s="141">
        <v>0.11463373936258968</v>
      </c>
      <c r="F148" s="141">
        <v>0.4955</v>
      </c>
      <c r="G148" s="141">
        <v>9.1292536459822706</v>
      </c>
      <c r="H148" s="141">
        <v>0.16166102832941662</v>
      </c>
      <c r="I148" s="141">
        <v>21.382899999999999</v>
      </c>
      <c r="J148" s="141">
        <v>1.0573667272981671</v>
      </c>
      <c r="K148" s="42">
        <v>9.4000000000000004E-3</v>
      </c>
      <c r="L148" s="141" t="e">
        <v>#VALUE!</v>
      </c>
      <c r="M148" s="141"/>
      <c r="N148" s="141" t="s">
        <v>179</v>
      </c>
      <c r="O148" s="141">
        <v>0.23150000000000001</v>
      </c>
      <c r="P148" s="141">
        <v>0.21229999999999999</v>
      </c>
      <c r="Q148" s="141">
        <v>0.01</v>
      </c>
      <c r="R148" s="141">
        <v>7.1999999999999998E-3</v>
      </c>
      <c r="S148" s="141">
        <v>2.9999999999999997E-4</v>
      </c>
      <c r="T148" s="141">
        <v>8.0000000000000004E-4</v>
      </c>
      <c r="U148" s="141">
        <v>5.0000000000000001E-4</v>
      </c>
      <c r="V148" s="28" t="s">
        <v>179</v>
      </c>
      <c r="W148" s="28"/>
      <c r="X148" s="28"/>
      <c r="Y148" s="28"/>
      <c r="Z148" s="28"/>
    </row>
    <row r="149" spans="1:26" ht="16">
      <c r="A149" s="28" t="s">
        <v>74</v>
      </c>
      <c r="B149" s="41">
        <v>164</v>
      </c>
      <c r="C149" s="29">
        <v>44733.066666666666</v>
      </c>
      <c r="D149" s="141">
        <v>30.150099999999998</v>
      </c>
      <c r="E149" s="141">
        <v>0.12247622225930252</v>
      </c>
      <c r="F149" s="141">
        <v>0.64480000000000004</v>
      </c>
      <c r="G149" s="141">
        <v>9.1152416356877328</v>
      </c>
      <c r="H149" s="141">
        <v>0.17005397309092787</v>
      </c>
      <c r="I149" s="141">
        <v>22.532800000000002</v>
      </c>
      <c r="J149" s="141">
        <v>1.0486917587799078</v>
      </c>
      <c r="K149" s="42">
        <v>1.4200000000000001E-2</v>
      </c>
      <c r="L149" s="141" t="e">
        <v>#VALUE!</v>
      </c>
      <c r="M149" s="141"/>
      <c r="N149" s="141" t="s">
        <v>179</v>
      </c>
      <c r="O149" s="141">
        <v>0.23530000000000001</v>
      </c>
      <c r="P149" s="141">
        <v>0.2104</v>
      </c>
      <c r="Q149" s="141">
        <v>0.01</v>
      </c>
      <c r="R149" s="141">
        <v>7.0000000000000001E-3</v>
      </c>
      <c r="S149" s="141">
        <v>5.0000000000000001E-4</v>
      </c>
      <c r="T149" s="141">
        <v>1E-3</v>
      </c>
      <c r="U149" s="141" t="s">
        <v>179</v>
      </c>
      <c r="V149" s="28">
        <v>5.9999999999999995E-4</v>
      </c>
      <c r="W149" s="28"/>
      <c r="X149" s="28"/>
      <c r="Y149" s="28"/>
      <c r="Z149" s="28"/>
    </row>
    <row r="150" spans="1:26" ht="16">
      <c r="A150" s="28" t="s">
        <v>74</v>
      </c>
      <c r="B150" s="41">
        <v>165</v>
      </c>
      <c r="C150" s="29">
        <v>44733.068055555559</v>
      </c>
      <c r="D150" s="141">
        <v>29.8538</v>
      </c>
      <c r="E150" s="141">
        <v>0.11480060070081761</v>
      </c>
      <c r="F150" s="141">
        <v>0.57179999999999997</v>
      </c>
      <c r="G150" s="141">
        <v>9.1517014583929068</v>
      </c>
      <c r="H150" s="141">
        <v>0.16592206182372232</v>
      </c>
      <c r="I150" s="141">
        <v>21.780899999999999</v>
      </c>
      <c r="J150" s="141">
        <v>1.0502308660976634</v>
      </c>
      <c r="K150" s="42">
        <v>1.21E-2</v>
      </c>
      <c r="L150" s="141" t="e">
        <v>#VALUE!</v>
      </c>
      <c r="M150" s="141"/>
      <c r="N150" s="141" t="s">
        <v>179</v>
      </c>
      <c r="O150" s="141">
        <v>0.22919999999999999</v>
      </c>
      <c r="P150" s="141">
        <v>0.2112</v>
      </c>
      <c r="Q150" s="141">
        <v>9.9000000000000008E-3</v>
      </c>
      <c r="R150" s="141">
        <v>7.1000000000000004E-3</v>
      </c>
      <c r="S150" s="141">
        <v>5.0000000000000001E-4</v>
      </c>
      <c r="T150" s="141">
        <v>1E-3</v>
      </c>
      <c r="U150" s="141">
        <v>4.0000000000000002E-4</v>
      </c>
      <c r="V150" s="28">
        <v>5.0000000000000001E-4</v>
      </c>
      <c r="W150" s="28"/>
      <c r="X150" s="28"/>
      <c r="Y150" s="28"/>
      <c r="Z150" s="28"/>
    </row>
    <row r="151" spans="1:26" ht="16">
      <c r="A151" s="28" t="s">
        <v>74</v>
      </c>
      <c r="B151" s="41">
        <v>794</v>
      </c>
      <c r="C151" s="29">
        <v>44766.719444444447</v>
      </c>
      <c r="D151" s="141">
        <v>31.354199999999999</v>
      </c>
      <c r="E151" s="141">
        <v>0.11263140330385449</v>
      </c>
      <c r="F151" s="141">
        <v>0.74019999999999997</v>
      </c>
      <c r="G151" s="141">
        <v>9.4569631112382044</v>
      </c>
      <c r="H151" s="141">
        <v>0.1741858843581334</v>
      </c>
      <c r="I151" s="141">
        <v>22.777200000000001</v>
      </c>
      <c r="J151" s="141">
        <v>1.106338323772212</v>
      </c>
      <c r="K151" s="42">
        <v>1.2699999999999999E-2</v>
      </c>
      <c r="L151" s="141" t="e">
        <v>#VALUE!</v>
      </c>
      <c r="M151" s="141"/>
      <c r="N151" s="141" t="s">
        <v>179</v>
      </c>
      <c r="O151" s="141">
        <v>0.23849999999999999</v>
      </c>
      <c r="P151" s="141">
        <v>0.21429999999999999</v>
      </c>
      <c r="Q151" s="141">
        <v>1.01E-2</v>
      </c>
      <c r="R151" s="141">
        <v>7.9000000000000008E-3</v>
      </c>
      <c r="S151" s="141">
        <v>5.0000000000000001E-4</v>
      </c>
      <c r="T151" s="141">
        <v>1E-3</v>
      </c>
      <c r="U151" s="141">
        <v>2.9999999999999997E-4</v>
      </c>
      <c r="V151" s="28" t="s">
        <v>179</v>
      </c>
      <c r="W151" s="28"/>
      <c r="X151" s="28"/>
      <c r="Y151" s="28"/>
      <c r="Z151" s="28"/>
    </row>
    <row r="152" spans="1:26" ht="16">
      <c r="A152" s="28" t="s">
        <v>74</v>
      </c>
      <c r="B152" s="41">
        <v>795</v>
      </c>
      <c r="C152" s="29">
        <v>44766.720833333333</v>
      </c>
      <c r="D152" s="141">
        <v>31.465</v>
      </c>
      <c r="E152" s="141">
        <v>0.1153011847155014</v>
      </c>
      <c r="F152" s="141">
        <v>0.78110000000000002</v>
      </c>
      <c r="G152" s="141">
        <v>9.4726908778953387</v>
      </c>
      <c r="H152" s="141">
        <v>0.17922165121504016</v>
      </c>
      <c r="I152" s="141">
        <v>22.713799999999999</v>
      </c>
      <c r="J152" s="141">
        <v>1.1099762137959983</v>
      </c>
      <c r="K152" s="42">
        <v>1.17E-2</v>
      </c>
      <c r="L152" s="141" t="e">
        <v>#VALUE!</v>
      </c>
      <c r="M152" s="141"/>
      <c r="N152" s="141" t="s">
        <v>179</v>
      </c>
      <c r="O152" s="141">
        <v>0.2402</v>
      </c>
      <c r="P152" s="141">
        <v>0.2152</v>
      </c>
      <c r="Q152" s="141">
        <v>1.03E-2</v>
      </c>
      <c r="R152" s="141">
        <v>7.0000000000000001E-3</v>
      </c>
      <c r="S152" s="141">
        <v>2.9999999999999997E-4</v>
      </c>
      <c r="T152" s="141">
        <v>1.1999999999999999E-3</v>
      </c>
      <c r="U152" s="141">
        <v>2.9999999999999997E-4</v>
      </c>
      <c r="V152" s="28">
        <v>5.0000000000000001E-4</v>
      </c>
      <c r="W152" s="28"/>
      <c r="X152" s="28"/>
      <c r="Y152" s="28"/>
      <c r="Z152" s="28"/>
    </row>
    <row r="153" spans="1:26" ht="16">
      <c r="A153" s="28" t="s">
        <v>74</v>
      </c>
      <c r="B153" s="41">
        <v>796</v>
      </c>
      <c r="C153" s="29">
        <v>44766.722222222219</v>
      </c>
      <c r="D153" s="141">
        <v>31.596399999999999</v>
      </c>
      <c r="E153" s="141">
        <v>0.12214249958284665</v>
      </c>
      <c r="F153" s="141">
        <v>0.76080000000000003</v>
      </c>
      <c r="G153" s="141">
        <v>9.4529596797254776</v>
      </c>
      <c r="H153" s="141">
        <v>0.18232058466544429</v>
      </c>
      <c r="I153" s="141">
        <v>22.797699999999999</v>
      </c>
      <c r="J153" s="141">
        <v>1.111095564572548</v>
      </c>
      <c r="K153" s="42">
        <v>1.61E-2</v>
      </c>
      <c r="L153" s="141" t="e">
        <v>#VALUE!</v>
      </c>
      <c r="M153" s="141"/>
      <c r="N153" s="141" t="s">
        <v>179</v>
      </c>
      <c r="O153" s="141">
        <v>0.2447</v>
      </c>
      <c r="P153" s="141">
        <v>0.217</v>
      </c>
      <c r="Q153" s="141">
        <v>1.0500000000000001E-2</v>
      </c>
      <c r="R153" s="141">
        <v>7.3000000000000001E-3</v>
      </c>
      <c r="S153" s="141">
        <v>5.0000000000000001E-4</v>
      </c>
      <c r="T153" s="141">
        <v>8.0000000000000004E-4</v>
      </c>
      <c r="U153" s="141"/>
      <c r="V153" s="28">
        <v>4.0000000000000002E-4</v>
      </c>
      <c r="W153" s="28"/>
      <c r="X153" s="28"/>
      <c r="Y153" s="28"/>
      <c r="Z153" s="28"/>
    </row>
    <row r="154" spans="1:26" ht="16">
      <c r="A154" s="28" t="s">
        <v>1535</v>
      </c>
      <c r="B154" s="41">
        <v>214</v>
      </c>
      <c r="C154" s="29">
        <v>44734.71875</v>
      </c>
      <c r="D154" s="141">
        <v>29.887899999999998</v>
      </c>
      <c r="E154" s="141">
        <v>0.10145169364258301</v>
      </c>
      <c r="F154" s="141">
        <v>0.48509999999999998</v>
      </c>
      <c r="G154" s="141">
        <v>9.1283957678009724</v>
      </c>
      <c r="H154" s="141">
        <v>0.17289466208713167</v>
      </c>
      <c r="I154" s="141">
        <v>20.579899999999999</v>
      </c>
      <c r="J154" s="141">
        <v>1.0470127326150831</v>
      </c>
      <c r="K154" s="42">
        <v>1.15E-2</v>
      </c>
      <c r="L154" s="141" t="e">
        <v>#VALUE!</v>
      </c>
      <c r="M154" s="141"/>
      <c r="N154" s="141" t="s">
        <v>179</v>
      </c>
      <c r="O154" s="141">
        <v>0.2303</v>
      </c>
      <c r="P154" s="141">
        <v>0.20399999999999999</v>
      </c>
      <c r="Q154" s="141">
        <v>9.5999999999999992E-3</v>
      </c>
      <c r="R154" s="141">
        <v>6.6E-3</v>
      </c>
      <c r="S154" s="141">
        <v>2.9999999999999997E-4</v>
      </c>
      <c r="T154" s="141">
        <v>8.9999999999999998E-4</v>
      </c>
      <c r="U154" s="141">
        <v>4.0000000000000002E-4</v>
      </c>
      <c r="V154" s="28">
        <v>6.9999999999999999E-4</v>
      </c>
      <c r="W154" s="28"/>
      <c r="X154" s="28"/>
      <c r="Y154" s="28"/>
      <c r="Z154" s="28"/>
    </row>
    <row r="155" spans="1:26" ht="16">
      <c r="A155" s="28" t="s">
        <v>1536</v>
      </c>
      <c r="B155" s="41">
        <v>215</v>
      </c>
      <c r="C155" s="29">
        <v>44734.720138888886</v>
      </c>
      <c r="D155" s="141">
        <v>29.923999999999999</v>
      </c>
      <c r="E155" s="141">
        <v>0.1081261471717003</v>
      </c>
      <c r="F155" s="141">
        <v>0.49719999999999998</v>
      </c>
      <c r="G155" s="141">
        <v>9.1080926508435791</v>
      </c>
      <c r="H155" s="141">
        <v>0.17199080649743048</v>
      </c>
      <c r="I155" s="141">
        <v>21.6267</v>
      </c>
      <c r="J155" s="141">
        <v>1.0537288372743809</v>
      </c>
      <c r="K155" s="42">
        <v>1.44E-2</v>
      </c>
      <c r="L155" s="141" t="e">
        <v>#VALUE!</v>
      </c>
      <c r="M155" s="141"/>
      <c r="N155" s="141" t="s">
        <v>179</v>
      </c>
      <c r="O155" s="141">
        <v>0.22650000000000001</v>
      </c>
      <c r="P155" s="141">
        <v>0.2072</v>
      </c>
      <c r="Q155" s="141">
        <v>9.7000000000000003E-3</v>
      </c>
      <c r="R155" s="141">
        <v>7.4000000000000003E-3</v>
      </c>
      <c r="S155" s="141">
        <v>4.0000000000000002E-4</v>
      </c>
      <c r="T155" s="141">
        <v>8.9999999999999998E-4</v>
      </c>
      <c r="U155" s="141">
        <v>4.0000000000000002E-4</v>
      </c>
      <c r="V155" s="28">
        <v>5.0000000000000001E-4</v>
      </c>
      <c r="W155" s="28"/>
      <c r="X155" s="28"/>
      <c r="Y155" s="28"/>
      <c r="Z155" s="28"/>
    </row>
    <row r="156" spans="1:26" ht="16">
      <c r="A156" s="28" t="s">
        <v>1537</v>
      </c>
      <c r="B156" s="41">
        <v>216</v>
      </c>
      <c r="C156" s="29">
        <v>44734.72152777778</v>
      </c>
      <c r="D156" s="141">
        <v>29.785699999999999</v>
      </c>
      <c r="E156" s="141">
        <v>0.10779242449524445</v>
      </c>
      <c r="F156" s="141">
        <v>0.41049999999999998</v>
      </c>
      <c r="G156" s="141">
        <v>9.1152416356877328</v>
      </c>
      <c r="H156" s="141">
        <v>0.17702657335433722</v>
      </c>
      <c r="I156" s="141">
        <v>21.013400000000001</v>
      </c>
      <c r="J156" s="141">
        <v>1.055547782286274</v>
      </c>
      <c r="K156" s="42">
        <v>1.1599999999999999E-2</v>
      </c>
      <c r="L156" s="141" t="e">
        <v>#VALUE!</v>
      </c>
      <c r="M156" s="141"/>
      <c r="N156" s="141" t="s">
        <v>179</v>
      </c>
      <c r="O156" s="141">
        <v>0.2288</v>
      </c>
      <c r="P156" s="141">
        <v>0.2102</v>
      </c>
      <c r="Q156" s="141">
        <v>1.0200000000000001E-2</v>
      </c>
      <c r="R156" s="141">
        <v>7.6E-3</v>
      </c>
      <c r="S156" s="141">
        <v>4.0000000000000002E-4</v>
      </c>
      <c r="T156" s="141">
        <v>8.9999999999999998E-4</v>
      </c>
      <c r="U156" s="141">
        <v>5.9999999999999995E-4</v>
      </c>
      <c r="V156" s="28">
        <v>6.9999999999999999E-4</v>
      </c>
      <c r="W156" s="28"/>
      <c r="X156" s="28"/>
      <c r="Y156" s="28"/>
      <c r="Z156"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9D5C7-7106-F647-AE76-F99B7C80EF42}">
  <dimension ref="A1:T148"/>
  <sheetViews>
    <sheetView workbookViewId="0">
      <selection activeCell="H24" sqref="H24"/>
    </sheetView>
  </sheetViews>
  <sheetFormatPr baseColWidth="10" defaultColWidth="10.6640625" defaultRowHeight="15"/>
  <cols>
    <col min="1" max="1" width="8.83203125"/>
    <col min="2" max="2" width="9.6640625" bestFit="1" customWidth="1"/>
  </cols>
  <sheetData>
    <row r="1" spans="1:20">
      <c r="A1" s="30"/>
      <c r="B1" s="30" t="s">
        <v>19</v>
      </c>
      <c r="C1" s="30" t="s">
        <v>10</v>
      </c>
      <c r="D1" s="30" t="s">
        <v>20</v>
      </c>
      <c r="E1" s="30" t="s">
        <v>11</v>
      </c>
      <c r="F1" s="30" t="s">
        <v>9</v>
      </c>
      <c r="G1" s="30" t="s">
        <v>21</v>
      </c>
      <c r="H1" s="30" t="s">
        <v>8</v>
      </c>
      <c r="I1" s="30" t="s">
        <v>7</v>
      </c>
      <c r="J1" s="30" t="s">
        <v>22</v>
      </c>
      <c r="K1" s="30"/>
      <c r="L1" s="30" t="s">
        <v>6</v>
      </c>
      <c r="M1" s="30" t="s">
        <v>5</v>
      </c>
      <c r="N1" s="30" t="s">
        <v>4</v>
      </c>
      <c r="O1" s="30" t="s">
        <v>3</v>
      </c>
      <c r="P1" s="30" t="s">
        <v>2</v>
      </c>
      <c r="Q1" s="30" t="s">
        <v>12</v>
      </c>
      <c r="R1" s="30" t="s">
        <v>1</v>
      </c>
      <c r="S1" s="30" t="s">
        <v>23</v>
      </c>
      <c r="T1" s="30" t="s">
        <v>0</v>
      </c>
    </row>
    <row r="2" spans="1:20">
      <c r="A2" t="s">
        <v>16</v>
      </c>
      <c r="B2">
        <v>59.38</v>
      </c>
      <c r="C2">
        <v>1.05</v>
      </c>
      <c r="D2">
        <v>17.11</v>
      </c>
      <c r="E2">
        <v>6.76</v>
      </c>
      <c r="F2">
        <v>9.7000000000000003E-2</v>
      </c>
      <c r="G2">
        <v>1.508</v>
      </c>
      <c r="H2">
        <v>4.8899999999999997</v>
      </c>
      <c r="I2">
        <v>2.9350000000000001</v>
      </c>
      <c r="J2">
        <v>0.49299999999999999</v>
      </c>
      <c r="L2">
        <v>119</v>
      </c>
      <c r="M2">
        <v>9.4700000000000006</v>
      </c>
      <c r="N2">
        <v>15.4</v>
      </c>
      <c r="O2">
        <v>58.4</v>
      </c>
      <c r="P2">
        <v>86.8</v>
      </c>
      <c r="Q2">
        <v>67.8</v>
      </c>
      <c r="R2">
        <v>661</v>
      </c>
      <c r="S2">
        <v>19.690000000000001</v>
      </c>
      <c r="T2">
        <v>231.5</v>
      </c>
    </row>
    <row r="3" spans="1:20">
      <c r="A3" t="s">
        <v>28</v>
      </c>
      <c r="B3">
        <v>49.34</v>
      </c>
      <c r="C3">
        <v>1.75</v>
      </c>
      <c r="D3">
        <v>15.49</v>
      </c>
      <c r="E3">
        <v>10.85</v>
      </c>
      <c r="F3">
        <v>0.18</v>
      </c>
      <c r="G3">
        <v>7.51</v>
      </c>
      <c r="H3">
        <v>11.16</v>
      </c>
      <c r="I3">
        <v>0.17</v>
      </c>
      <c r="J3">
        <v>0.16</v>
      </c>
      <c r="L3">
        <v>298</v>
      </c>
      <c r="M3">
        <v>234</v>
      </c>
      <c r="N3">
        <v>107</v>
      </c>
      <c r="O3">
        <v>64</v>
      </c>
      <c r="P3">
        <v>86</v>
      </c>
      <c r="Q3">
        <v>1</v>
      </c>
      <c r="R3">
        <v>130</v>
      </c>
      <c r="S3">
        <v>44</v>
      </c>
      <c r="T3">
        <v>133</v>
      </c>
    </row>
    <row r="4" spans="1:20">
      <c r="A4" t="s">
        <v>13</v>
      </c>
      <c r="B4">
        <v>54.1</v>
      </c>
      <c r="C4">
        <v>2.2650000000000001</v>
      </c>
      <c r="D4">
        <v>13.5</v>
      </c>
      <c r="E4">
        <v>13.8</v>
      </c>
      <c r="F4">
        <v>0.2</v>
      </c>
      <c r="G4">
        <v>3.59</v>
      </c>
      <c r="H4">
        <v>7.12</v>
      </c>
      <c r="I4">
        <v>1.79</v>
      </c>
      <c r="J4">
        <v>0.35</v>
      </c>
      <c r="L4">
        <v>417.6</v>
      </c>
      <c r="M4">
        <v>15.85</v>
      </c>
      <c r="N4">
        <v>12.57</v>
      </c>
      <c r="O4">
        <v>19.66</v>
      </c>
      <c r="P4">
        <v>129.5</v>
      </c>
      <c r="Q4">
        <v>46</v>
      </c>
      <c r="R4">
        <v>337</v>
      </c>
      <c r="S4">
        <v>36.1</v>
      </c>
      <c r="T4">
        <v>186.5</v>
      </c>
    </row>
    <row r="5" spans="1:20">
      <c r="A5" t="s">
        <v>29</v>
      </c>
      <c r="B5">
        <v>38.22</v>
      </c>
      <c r="C5">
        <v>2.6120000000000001</v>
      </c>
      <c r="D5">
        <v>9.9819999999999993</v>
      </c>
      <c r="E5">
        <v>12.7</v>
      </c>
      <c r="F5">
        <v>0.20019999999999999</v>
      </c>
      <c r="G5">
        <v>13.06</v>
      </c>
      <c r="H5">
        <v>13.99</v>
      </c>
      <c r="I5">
        <v>1.4219999999999999</v>
      </c>
      <c r="J5">
        <v>1.042</v>
      </c>
      <c r="L5">
        <v>231.9</v>
      </c>
      <c r="M5">
        <v>353.1</v>
      </c>
      <c r="N5">
        <v>269.7</v>
      </c>
      <c r="O5">
        <v>68.8</v>
      </c>
      <c r="P5">
        <v>122.9</v>
      </c>
      <c r="Q5">
        <v>47.61</v>
      </c>
      <c r="R5">
        <v>1392</v>
      </c>
      <c r="S5">
        <v>29.44</v>
      </c>
      <c r="T5">
        <v>272.89999999999998</v>
      </c>
    </row>
    <row r="6" spans="1:20">
      <c r="A6" t="s">
        <v>14</v>
      </c>
      <c r="B6">
        <v>49.6</v>
      </c>
      <c r="C6">
        <v>2.73</v>
      </c>
      <c r="D6">
        <v>13.44</v>
      </c>
      <c r="E6">
        <v>12.39</v>
      </c>
      <c r="F6">
        <v>0.17</v>
      </c>
      <c r="G6">
        <v>7.26</v>
      </c>
      <c r="H6">
        <v>11.4</v>
      </c>
      <c r="I6">
        <v>0.51300000000000001</v>
      </c>
      <c r="J6">
        <v>0.27</v>
      </c>
      <c r="L6">
        <v>318</v>
      </c>
      <c r="M6">
        <v>287</v>
      </c>
      <c r="N6">
        <v>119.8</v>
      </c>
      <c r="O6">
        <v>129.30000000000001</v>
      </c>
      <c r="P6">
        <v>104</v>
      </c>
      <c r="Q6">
        <v>9.3000000000000007</v>
      </c>
      <c r="R6">
        <v>394</v>
      </c>
      <c r="S6">
        <v>26</v>
      </c>
      <c r="T6">
        <v>171</v>
      </c>
    </row>
    <row r="7" spans="1:20">
      <c r="A7" t="s">
        <v>26</v>
      </c>
      <c r="B7">
        <v>47.79</v>
      </c>
      <c r="C7">
        <v>0.95899999999999996</v>
      </c>
      <c r="D7">
        <v>15.51</v>
      </c>
      <c r="E7">
        <v>11.4</v>
      </c>
      <c r="F7">
        <v>0.17</v>
      </c>
      <c r="G7">
        <v>9.69</v>
      </c>
      <c r="H7">
        <v>13.29</v>
      </c>
      <c r="I7">
        <v>2.9000000000000001E-2</v>
      </c>
      <c r="J7">
        <v>0.03</v>
      </c>
      <c r="L7">
        <v>320</v>
      </c>
      <c r="M7">
        <v>372</v>
      </c>
      <c r="N7">
        <v>168</v>
      </c>
      <c r="O7">
        <v>120</v>
      </c>
      <c r="P7">
        <v>70</v>
      </c>
      <c r="Q7">
        <v>0.21</v>
      </c>
      <c r="R7">
        <v>109</v>
      </c>
      <c r="S7">
        <v>15.6</v>
      </c>
      <c r="T7">
        <v>14.8</v>
      </c>
    </row>
    <row r="8" spans="1:20">
      <c r="A8" t="s">
        <v>73</v>
      </c>
      <c r="B8">
        <v>38.54</v>
      </c>
      <c r="C8">
        <v>2.1999999999999999E-2</v>
      </c>
      <c r="D8">
        <v>0.47499999999999998</v>
      </c>
      <c r="E8">
        <v>8</v>
      </c>
      <c r="F8">
        <v>8.2000000000000003E-2</v>
      </c>
      <c r="G8">
        <v>38.22</v>
      </c>
      <c r="H8">
        <v>0.68</v>
      </c>
      <c r="I8">
        <v>1.7999999999999999E-2</v>
      </c>
      <c r="L8">
        <v>33.4</v>
      </c>
      <c r="M8">
        <v>2780</v>
      </c>
      <c r="N8">
        <v>2300</v>
      </c>
      <c r="P8">
        <v>39</v>
      </c>
      <c r="R8">
        <v>7.3</v>
      </c>
    </row>
    <row r="9" spans="1:20">
      <c r="A9" t="s">
        <v>27</v>
      </c>
      <c r="B9">
        <v>47.1</v>
      </c>
      <c r="C9">
        <v>0.48</v>
      </c>
      <c r="D9">
        <v>18.32</v>
      </c>
      <c r="E9">
        <v>9.9499999999999993</v>
      </c>
      <c r="F9">
        <v>0.15</v>
      </c>
      <c r="G9">
        <v>10.09</v>
      </c>
      <c r="H9">
        <v>11.38</v>
      </c>
      <c r="I9">
        <v>0.23</v>
      </c>
      <c r="J9">
        <v>7.0000000000000007E-2</v>
      </c>
      <c r="L9">
        <v>147.5</v>
      </c>
      <c r="M9">
        <v>278</v>
      </c>
      <c r="N9">
        <v>252</v>
      </c>
      <c r="O9">
        <v>98</v>
      </c>
      <c r="P9">
        <v>68</v>
      </c>
      <c r="Q9">
        <v>4</v>
      </c>
      <c r="R9">
        <v>145</v>
      </c>
      <c r="S9">
        <v>18.5</v>
      </c>
      <c r="T9">
        <v>38.5</v>
      </c>
    </row>
    <row r="10" spans="1:20">
      <c r="A10" t="s">
        <v>72</v>
      </c>
      <c r="B10">
        <v>40.409999999999997</v>
      </c>
      <c r="C10">
        <v>3.7000000000000002E-3</v>
      </c>
      <c r="D10">
        <v>0.19600000000000001</v>
      </c>
      <c r="E10">
        <v>8.68</v>
      </c>
      <c r="F10">
        <v>0.12</v>
      </c>
      <c r="G10">
        <v>49.55</v>
      </c>
      <c r="H10">
        <v>0.17</v>
      </c>
      <c r="I10">
        <v>2E-3</v>
      </c>
      <c r="J10">
        <v>1.2999999999999999E-3</v>
      </c>
      <c r="L10">
        <v>10</v>
      </c>
      <c r="M10">
        <v>4100</v>
      </c>
      <c r="N10">
        <v>2298</v>
      </c>
      <c r="O10">
        <v>5.7</v>
      </c>
      <c r="P10">
        <v>43.8</v>
      </c>
      <c r="Q10">
        <v>6.6000000000000003E-2</v>
      </c>
      <c r="R10">
        <v>0.3</v>
      </c>
      <c r="S10">
        <v>3.6299999999999999E-2</v>
      </c>
      <c r="T10">
        <v>0.153</v>
      </c>
    </row>
    <row r="11" spans="1:20">
      <c r="A11" t="s">
        <v>24</v>
      </c>
      <c r="B11">
        <v>63.43</v>
      </c>
      <c r="C11">
        <v>0.85</v>
      </c>
      <c r="D11">
        <v>15.19</v>
      </c>
      <c r="E11">
        <v>7.05</v>
      </c>
      <c r="F11">
        <v>0.154</v>
      </c>
      <c r="G11">
        <v>1.54</v>
      </c>
      <c r="H11">
        <v>5.72</v>
      </c>
      <c r="I11">
        <v>0.78</v>
      </c>
      <c r="J11">
        <v>0.1595</v>
      </c>
      <c r="L11">
        <v>106</v>
      </c>
      <c r="M11">
        <v>7.5</v>
      </c>
      <c r="N11">
        <v>2.2000000000000002</v>
      </c>
      <c r="O11">
        <v>43</v>
      </c>
      <c r="P11">
        <v>88.3</v>
      </c>
      <c r="Q11">
        <v>11.02</v>
      </c>
      <c r="R11">
        <v>259.3</v>
      </c>
      <c r="S11">
        <v>28</v>
      </c>
      <c r="T11">
        <v>83.7</v>
      </c>
    </row>
    <row r="12" spans="1:20">
      <c r="A12" t="s">
        <v>15</v>
      </c>
      <c r="B12">
        <v>50.96</v>
      </c>
      <c r="C12">
        <v>1.44</v>
      </c>
      <c r="D12">
        <v>17.2</v>
      </c>
      <c r="E12">
        <v>11.92</v>
      </c>
      <c r="F12">
        <v>0.17699999999999999</v>
      </c>
      <c r="G12">
        <v>5.19</v>
      </c>
      <c r="H12">
        <v>9.7899999999999991</v>
      </c>
      <c r="I12">
        <v>0.78</v>
      </c>
      <c r="J12">
        <v>0.29399999999999998</v>
      </c>
      <c r="L12">
        <v>372</v>
      </c>
      <c r="M12">
        <v>58.1</v>
      </c>
      <c r="N12">
        <v>36.1</v>
      </c>
      <c r="O12">
        <v>194</v>
      </c>
      <c r="P12">
        <v>100</v>
      </c>
      <c r="Q12">
        <v>15.1</v>
      </c>
      <c r="R12">
        <v>403</v>
      </c>
      <c r="S12">
        <v>26.9</v>
      </c>
      <c r="T12">
        <v>97.8</v>
      </c>
    </row>
    <row r="13" spans="1:20">
      <c r="A13" t="s">
        <v>25</v>
      </c>
      <c r="B13">
        <v>43.66</v>
      </c>
      <c r="C13">
        <v>1.6</v>
      </c>
      <c r="D13">
        <v>17.489999999999998</v>
      </c>
      <c r="E13">
        <v>15.27</v>
      </c>
      <c r="F13">
        <v>0.189</v>
      </c>
      <c r="G13">
        <v>7.85</v>
      </c>
      <c r="H13">
        <v>11.9</v>
      </c>
      <c r="I13">
        <v>0.24</v>
      </c>
      <c r="J13">
        <v>5.6000000000000001E-2</v>
      </c>
      <c r="L13">
        <v>635</v>
      </c>
      <c r="M13">
        <v>57.8</v>
      </c>
      <c r="N13">
        <v>25.4</v>
      </c>
      <c r="O13">
        <v>85.7</v>
      </c>
      <c r="P13">
        <v>109</v>
      </c>
      <c r="Q13">
        <v>6.87</v>
      </c>
      <c r="R13">
        <v>327</v>
      </c>
      <c r="S13">
        <v>10.4</v>
      </c>
      <c r="T13">
        <v>32.799999999999997</v>
      </c>
    </row>
    <row r="14" spans="1:20">
      <c r="A14" t="s">
        <v>31</v>
      </c>
      <c r="B14">
        <v>46.47</v>
      </c>
      <c r="C14">
        <v>0.56000000000000005</v>
      </c>
      <c r="D14">
        <v>23.48</v>
      </c>
      <c r="E14">
        <v>6.69</v>
      </c>
      <c r="F14">
        <v>0.13</v>
      </c>
      <c r="G14">
        <v>6.18</v>
      </c>
      <c r="H14">
        <v>14.1</v>
      </c>
      <c r="I14">
        <v>5.8999999999999997E-2</v>
      </c>
      <c r="J14">
        <v>1.7000000000000001E-2</v>
      </c>
      <c r="L14">
        <v>174</v>
      </c>
      <c r="M14">
        <v>125</v>
      </c>
      <c r="N14">
        <v>13.6</v>
      </c>
      <c r="O14">
        <v>11.4</v>
      </c>
      <c r="P14">
        <v>48.5</v>
      </c>
      <c r="Q14">
        <v>2.9</v>
      </c>
      <c r="R14">
        <v>438</v>
      </c>
      <c r="S14">
        <v>4.5</v>
      </c>
      <c r="T14">
        <v>11.6</v>
      </c>
    </row>
    <row r="15" spans="1:20">
      <c r="A15" t="s">
        <v>71</v>
      </c>
      <c r="B15">
        <v>42.39</v>
      </c>
      <c r="C15">
        <v>0.01</v>
      </c>
      <c r="D15">
        <v>0.64</v>
      </c>
      <c r="E15">
        <v>8.36</v>
      </c>
      <c r="F15">
        <v>0.12</v>
      </c>
      <c r="G15">
        <v>44.66</v>
      </c>
      <c r="H15">
        <v>0.56000000000000005</v>
      </c>
      <c r="I15">
        <v>3.0000000000000001E-3</v>
      </c>
      <c r="J15">
        <v>2E-3</v>
      </c>
      <c r="L15">
        <v>27.6</v>
      </c>
      <c r="M15">
        <v>2807</v>
      </c>
      <c r="N15">
        <v>2460</v>
      </c>
      <c r="O15">
        <v>6.7</v>
      </c>
      <c r="P15">
        <v>41.8</v>
      </c>
      <c r="Q15">
        <v>0.8</v>
      </c>
      <c r="R15">
        <v>3.3</v>
      </c>
      <c r="S15">
        <v>1.54</v>
      </c>
      <c r="T15">
        <v>5.92</v>
      </c>
    </row>
    <row r="16" spans="1:20">
      <c r="A16" t="s">
        <v>30</v>
      </c>
      <c r="B16">
        <v>39.119999999999997</v>
      </c>
      <c r="C16">
        <v>3.77</v>
      </c>
      <c r="D16">
        <v>8.4700000000000006</v>
      </c>
      <c r="E16">
        <v>17.940000000000001</v>
      </c>
      <c r="F16">
        <v>0.17</v>
      </c>
      <c r="G16">
        <v>13.55</v>
      </c>
      <c r="H16">
        <v>14.7</v>
      </c>
      <c r="I16">
        <v>0.18</v>
      </c>
      <c r="J16">
        <v>0.08</v>
      </c>
      <c r="L16">
        <v>526</v>
      </c>
      <c r="M16">
        <v>473</v>
      </c>
      <c r="N16">
        <v>193</v>
      </c>
      <c r="O16">
        <v>134</v>
      </c>
      <c r="P16">
        <v>191</v>
      </c>
      <c r="Q16">
        <v>9</v>
      </c>
      <c r="R16">
        <v>266</v>
      </c>
      <c r="S16">
        <v>14</v>
      </c>
      <c r="T16">
        <v>108</v>
      </c>
    </row>
    <row r="17" spans="1:20">
      <c r="A17" t="s">
        <v>70</v>
      </c>
      <c r="B17">
        <v>37.78</v>
      </c>
      <c r="C17">
        <v>3.84</v>
      </c>
      <c r="D17">
        <v>10.050000000000001</v>
      </c>
      <c r="E17">
        <v>13.29</v>
      </c>
      <c r="F17">
        <v>0.2</v>
      </c>
      <c r="G17">
        <v>14.19</v>
      </c>
      <c r="H17">
        <v>12.99</v>
      </c>
      <c r="I17">
        <v>1.26</v>
      </c>
      <c r="J17">
        <v>0.91700000000000004</v>
      </c>
      <c r="L17">
        <v>292</v>
      </c>
      <c r="M17">
        <v>438</v>
      </c>
      <c r="N17">
        <v>315</v>
      </c>
      <c r="O17">
        <v>57</v>
      </c>
      <c r="P17">
        <v>117</v>
      </c>
      <c r="Q17">
        <v>31.4</v>
      </c>
      <c r="R17">
        <v>1175</v>
      </c>
      <c r="S17">
        <v>29.5</v>
      </c>
      <c r="T17">
        <v>292</v>
      </c>
    </row>
    <row r="18" spans="1:20">
      <c r="A18" t="s">
        <v>74</v>
      </c>
      <c r="B18">
        <v>39.43</v>
      </c>
      <c r="C18">
        <v>0.11</v>
      </c>
      <c r="D18">
        <v>2.9</v>
      </c>
      <c r="E18">
        <v>8.34</v>
      </c>
      <c r="F18">
        <v>0.12</v>
      </c>
      <c r="G18">
        <v>35.21</v>
      </c>
      <c r="H18">
        <v>1.2</v>
      </c>
      <c r="I18">
        <v>0.02</v>
      </c>
      <c r="L18">
        <v>75</v>
      </c>
      <c r="M18">
        <v>2300</v>
      </c>
      <c r="N18">
        <v>2000</v>
      </c>
      <c r="O18">
        <v>28</v>
      </c>
      <c r="P18">
        <v>85</v>
      </c>
      <c r="Q18">
        <v>4</v>
      </c>
      <c r="R18">
        <v>8</v>
      </c>
      <c r="S18">
        <v>2.5</v>
      </c>
      <c r="T18">
        <v>4</v>
      </c>
    </row>
    <row r="72" spans="1:1">
      <c r="A72" s="31"/>
    </row>
    <row r="103" spans="1:20">
      <c r="A103" s="30"/>
      <c r="B103" s="30"/>
      <c r="C103" s="30"/>
      <c r="D103" s="30"/>
      <c r="E103" s="30"/>
      <c r="F103" s="30"/>
      <c r="G103" s="30"/>
      <c r="H103" s="30"/>
      <c r="I103" s="30"/>
      <c r="J103" s="30"/>
      <c r="K103" s="30"/>
      <c r="L103" s="30"/>
      <c r="M103" s="30"/>
      <c r="N103" s="30"/>
      <c r="O103" s="30"/>
      <c r="P103" s="30"/>
      <c r="Q103" s="30"/>
      <c r="R103" s="30"/>
      <c r="S103" s="30"/>
      <c r="T103" s="30"/>
    </row>
    <row r="104" spans="1:20" ht="19">
      <c r="A104" s="1"/>
      <c r="B104" s="30"/>
      <c r="C104" s="30"/>
      <c r="D104" s="30"/>
      <c r="E104" s="30"/>
      <c r="F104" s="30"/>
      <c r="G104" s="30"/>
      <c r="H104" s="30"/>
      <c r="I104" s="30"/>
      <c r="J104" s="30"/>
      <c r="K104" s="30"/>
      <c r="L104" s="30"/>
      <c r="M104" s="30"/>
      <c r="N104" s="30"/>
      <c r="O104" s="30"/>
      <c r="P104" s="30"/>
      <c r="Q104" s="30"/>
      <c r="R104" s="30"/>
      <c r="S104" s="30"/>
      <c r="T104" s="30"/>
    </row>
    <row r="105" spans="1:20" ht="19">
      <c r="A105" s="1"/>
    </row>
    <row r="115" spans="2:3" ht="19">
      <c r="B115" s="1"/>
      <c r="C115" s="1"/>
    </row>
    <row r="148" spans="1:1">
      <c r="A148" s="31"/>
    </row>
  </sheetData>
  <sortState xmlns:xlrd2="http://schemas.microsoft.com/office/spreadsheetml/2017/richdata2" ref="A2:T191">
    <sortCondition ref="A2:A19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A606-FD1A-1A41-B676-01CC28DEFD85}">
  <dimension ref="A1:BC151"/>
  <sheetViews>
    <sheetView zoomScale="83" zoomScaleNormal="120" workbookViewId="0">
      <pane ySplit="1" topLeftCell="A2" activePane="bottomLeft" state="frozen"/>
      <selection activeCell="G1" sqref="G1"/>
      <selection pane="bottomLeft" activeCell="AY93" sqref="AY93"/>
    </sheetView>
  </sheetViews>
  <sheetFormatPr baseColWidth="10" defaultColWidth="10.83203125" defaultRowHeight="19"/>
  <cols>
    <col min="1" max="1" width="47.33203125" style="4" customWidth="1"/>
    <col min="2" max="2" width="14.33203125" style="4" customWidth="1"/>
    <col min="3" max="3" width="11.83203125" style="4" hidden="1" customWidth="1"/>
    <col min="4" max="4" width="10.33203125" style="4" hidden="1" customWidth="1"/>
    <col min="5" max="5" width="7.5" style="4" hidden="1" customWidth="1"/>
    <col min="6" max="6" width="14" style="4" hidden="1" customWidth="1"/>
    <col min="7" max="7" width="9" style="4" hidden="1" customWidth="1"/>
    <col min="8" max="8" width="14" style="4" hidden="1" customWidth="1"/>
    <col min="9" max="9" width="13.83203125" style="4" hidden="1" customWidth="1"/>
    <col min="10" max="10" width="11.1640625" style="4" hidden="1" customWidth="1"/>
    <col min="11" max="11" width="17.5" style="2" hidden="1" customWidth="1"/>
    <col min="12" max="12" width="15" style="2" customWidth="1"/>
    <col min="13" max="13" width="10.83203125" style="2" customWidth="1"/>
    <col min="14" max="14" width="10.83203125" style="16"/>
    <col min="15" max="15" width="10.83203125" style="3"/>
    <col min="16" max="16" width="10.83203125" style="16"/>
    <col min="17" max="23" width="10.83203125" style="3"/>
    <col min="24" max="24" width="11.83203125" style="15" bestFit="1" customWidth="1"/>
    <col min="25" max="32" width="10.83203125" style="15"/>
    <col min="33" max="34" width="10.83203125" style="2"/>
    <col min="35" max="35" width="10.83203125" style="3"/>
    <col min="36" max="16384" width="10.83203125" style="2"/>
  </cols>
  <sheetData>
    <row r="1" spans="1:54" ht="47" customHeight="1">
      <c r="A1" s="25" t="s">
        <v>35</v>
      </c>
      <c r="B1" s="25" t="s">
        <v>36</v>
      </c>
      <c r="C1" s="25" t="s">
        <v>42</v>
      </c>
      <c r="D1" s="25" t="s">
        <v>168</v>
      </c>
      <c r="E1" s="25" t="s">
        <v>169</v>
      </c>
      <c r="F1" s="25" t="s">
        <v>37</v>
      </c>
      <c r="G1" s="25" t="s">
        <v>170</v>
      </c>
      <c r="H1" s="25" t="s">
        <v>38</v>
      </c>
      <c r="I1" s="25" t="s">
        <v>171</v>
      </c>
      <c r="J1" s="17" t="s">
        <v>47</v>
      </c>
      <c r="K1" s="17" t="s">
        <v>4696</v>
      </c>
      <c r="L1" s="17" t="s">
        <v>4697</v>
      </c>
      <c r="M1" s="140" t="s">
        <v>6286</v>
      </c>
      <c r="N1" s="18" t="s">
        <v>41</v>
      </c>
      <c r="O1" s="19" t="s">
        <v>10</v>
      </c>
      <c r="P1" s="18" t="s">
        <v>20</v>
      </c>
      <c r="Q1" s="19" t="s">
        <v>11</v>
      </c>
      <c r="R1" s="19" t="s">
        <v>21</v>
      </c>
      <c r="S1" s="19" t="s">
        <v>9</v>
      </c>
      <c r="T1" s="19" t="s">
        <v>8</v>
      </c>
      <c r="U1" s="19" t="s">
        <v>7</v>
      </c>
      <c r="V1" s="19" t="s">
        <v>22</v>
      </c>
      <c r="W1" s="140" t="s">
        <v>6285</v>
      </c>
      <c r="X1" s="20" t="s">
        <v>6</v>
      </c>
      <c r="Y1" s="20" t="s">
        <v>5</v>
      </c>
      <c r="Z1" s="20" t="s">
        <v>4</v>
      </c>
      <c r="AA1" s="20" t="s">
        <v>3</v>
      </c>
      <c r="AB1" s="20" t="s">
        <v>2</v>
      </c>
      <c r="AC1" s="20" t="s">
        <v>12</v>
      </c>
      <c r="AD1" s="20" t="s">
        <v>1</v>
      </c>
      <c r="AE1" s="20" t="s">
        <v>23</v>
      </c>
      <c r="AF1" s="20" t="s">
        <v>0</v>
      </c>
      <c r="AH1" s="3"/>
      <c r="AI1" s="139" t="s">
        <v>6284</v>
      </c>
      <c r="AJ1" s="18" t="s">
        <v>41</v>
      </c>
      <c r="AK1" s="19" t="s">
        <v>10</v>
      </c>
      <c r="AL1" s="18" t="s">
        <v>20</v>
      </c>
      <c r="AM1" s="19" t="s">
        <v>11</v>
      </c>
      <c r="AN1" s="19" t="s">
        <v>21</v>
      </c>
      <c r="AO1" s="19" t="s">
        <v>9</v>
      </c>
      <c r="AP1" s="19" t="s">
        <v>8</v>
      </c>
      <c r="AQ1" s="19" t="s">
        <v>7</v>
      </c>
      <c r="AR1" s="19" t="s">
        <v>479</v>
      </c>
      <c r="AS1" s="19"/>
      <c r="AT1" s="20" t="s">
        <v>6</v>
      </c>
      <c r="AU1" s="20" t="s">
        <v>5</v>
      </c>
      <c r="AV1" s="20" t="s">
        <v>4</v>
      </c>
      <c r="AW1" s="20" t="s">
        <v>3</v>
      </c>
      <c r="AX1" s="20" t="s">
        <v>2</v>
      </c>
      <c r="AY1" s="20" t="s">
        <v>12</v>
      </c>
      <c r="AZ1" s="20" t="s">
        <v>1</v>
      </c>
      <c r="BA1" s="20" t="s">
        <v>23</v>
      </c>
      <c r="BB1" s="20" t="s">
        <v>0</v>
      </c>
    </row>
    <row r="2" spans="1:54" ht="47" customHeight="1">
      <c r="A2" s="25" t="s">
        <v>4705</v>
      </c>
      <c r="B2" s="25"/>
      <c r="C2" s="25"/>
      <c r="D2" s="25"/>
      <c r="E2" s="25"/>
      <c r="F2" s="25"/>
      <c r="G2" s="25"/>
      <c r="H2" s="25"/>
      <c r="I2" s="25"/>
      <c r="J2" s="17"/>
      <c r="K2" s="17"/>
      <c r="L2" s="17"/>
      <c r="M2" s="17"/>
      <c r="N2" s="18"/>
      <c r="O2" s="19"/>
      <c r="P2" s="18"/>
      <c r="Q2" s="19"/>
      <c r="R2" s="19"/>
      <c r="S2" s="19"/>
      <c r="T2" s="19"/>
      <c r="U2" s="19"/>
      <c r="V2" s="19"/>
      <c r="W2" s="19"/>
      <c r="X2" s="20"/>
      <c r="Y2" s="20"/>
      <c r="Z2" s="20"/>
      <c r="AA2" s="20"/>
      <c r="AB2" s="20"/>
      <c r="AC2" s="20"/>
      <c r="AD2" s="20"/>
      <c r="AE2" s="20"/>
      <c r="AF2" s="20"/>
      <c r="AH2" s="3"/>
      <c r="AI2" s="2"/>
      <c r="AJ2" s="52"/>
    </row>
    <row r="3" spans="1:54">
      <c r="A3" s="26" t="str">
        <f>'Corrected results'!G1343</f>
        <v>RS-5R</v>
      </c>
      <c r="B3" s="26" t="str">
        <f>'Corrected results'!H1343</f>
        <v>Standard</v>
      </c>
      <c r="C3" s="26">
        <f>'Corrected results'!I1343</f>
        <v>0</v>
      </c>
      <c r="D3" s="26">
        <f>'Corrected results'!J1343</f>
        <v>0</v>
      </c>
      <c r="E3" s="26">
        <f>'Corrected results'!K1343</f>
        <v>0</v>
      </c>
      <c r="F3" s="26">
        <f>'Corrected results'!L1343</f>
        <v>0</v>
      </c>
      <c r="G3" s="26">
        <f>'Corrected results'!M1343</f>
        <v>0</v>
      </c>
      <c r="H3" s="26">
        <f>'Corrected results'!N1343</f>
        <v>0</v>
      </c>
      <c r="I3" s="26">
        <f>'Corrected results'!O1343</f>
        <v>0</v>
      </c>
      <c r="J3" s="26" t="str">
        <f>'Corrected results'!P1343</f>
        <v>Unknown 1</v>
      </c>
      <c r="K3" s="26">
        <f>'Corrected results'!Q1343</f>
        <v>419</v>
      </c>
      <c r="L3" s="136">
        <f>'Corrected results'!R1343</f>
        <v>44741.9</v>
      </c>
      <c r="M3" s="136"/>
      <c r="N3" s="137">
        <f>'Corrected results'!S1343</f>
        <v>54.85047999112102</v>
      </c>
      <c r="O3" s="137">
        <f>'Corrected results'!T1343</f>
        <v>1.0645683838140509</v>
      </c>
      <c r="P3" s="137">
        <f>'Corrected results'!U1343</f>
        <v>17.262200995412634</v>
      </c>
      <c r="Q3" s="137">
        <f>'Corrected results'!V1343</f>
        <v>8.9935854173379361</v>
      </c>
      <c r="R3" s="137">
        <f>'Corrected results'!W1343</f>
        <v>12.215994224427167</v>
      </c>
      <c r="S3" s="137">
        <f>'Corrected results'!X1343</f>
        <v>0.15679286896697764</v>
      </c>
      <c r="T3" s="137">
        <f>'Corrected results'!Y1343</f>
        <v>12.414286222065627</v>
      </c>
      <c r="U3" s="137">
        <f>'Corrected results'!Z1343</f>
        <v>0.10811007636511906</v>
      </c>
      <c r="V3" s="137">
        <f>'Corrected results'!AA1343</f>
        <v>4.2613277027354596E-2</v>
      </c>
      <c r="W3" s="137"/>
      <c r="X3" s="137">
        <f>'Corrected results'!AB1343</f>
        <v>304.09604137869519</v>
      </c>
      <c r="Y3" s="137">
        <f>'Corrected results'!AC1343</f>
        <v>375.3436980696174</v>
      </c>
      <c r="Z3" s="137">
        <f>'Corrected results'!AD1343</f>
        <v>94.287127049828698</v>
      </c>
      <c r="AA3" s="137">
        <f>'Corrected results'!AE1343</f>
        <v>96.74515311815469</v>
      </c>
      <c r="AB3" s="137">
        <f>'Corrected results'!AF1343</f>
        <v>68.660243886509832</v>
      </c>
      <c r="AC3" s="137">
        <f>'Corrected results'!AG1343</f>
        <v>1.9009381417320252</v>
      </c>
      <c r="AD3" s="137">
        <f>'Corrected results'!AH1343</f>
        <v>93.526361389132575</v>
      </c>
      <c r="AE3" s="137">
        <f>'Corrected results'!AI1343</f>
        <v>24.418714597367938</v>
      </c>
      <c r="AF3" s="137">
        <f>'Corrected results'!AJ1343</f>
        <v>65.836290647458924</v>
      </c>
      <c r="AH3" s="3"/>
      <c r="AI3" s="2"/>
      <c r="AJ3" s="138">
        <f t="shared" ref="AJ3:AJ19" si="0">N3/N$25</f>
        <v>1.0895029246714341</v>
      </c>
      <c r="AK3" s="138">
        <f t="shared" ref="AK3:AK19" si="1">O3/O$25</f>
        <v>1.0138746512514774</v>
      </c>
      <c r="AL3" s="138">
        <f t="shared" ref="AL3:AL19" si="2">P3/P$25</f>
        <v>1.11603045064895</v>
      </c>
      <c r="AM3" s="138">
        <f t="shared" ref="AM3:AM19" si="3">Q3/Q$25</f>
        <v>0.98971997549663659</v>
      </c>
      <c r="AN3" s="138">
        <f t="shared" ref="AN3:AN19" si="4">R3/R$25</f>
        <v>1.4341528219256079</v>
      </c>
      <c r="AO3" s="138">
        <f t="shared" ref="AO3:AO19" si="5">S3/S$25</f>
        <v>0.997621647722021</v>
      </c>
      <c r="AP3" s="138">
        <f t="shared" ref="AP3:AP19" si="6">T3/T$25</f>
        <v>0.98214289731531867</v>
      </c>
      <c r="AQ3" s="138">
        <f t="shared" ref="AQ3:AQ19" si="7">U3/U$25</f>
        <v>1.0838102893746271</v>
      </c>
      <c r="AR3" s="138">
        <f t="shared" ref="AR3:AR19" si="8">V3/V$25</f>
        <v>0.47348085585949551</v>
      </c>
      <c r="AS3" s="138"/>
      <c r="AT3" s="138">
        <f>X3/X$25</f>
        <v>1.1518789446162696</v>
      </c>
      <c r="AU3" s="138">
        <f>Y3/Y$25</f>
        <v>1.0097077167057646</v>
      </c>
      <c r="AV3" s="138">
        <f>Z3/Z$25</f>
        <v>0.91518686774888325</v>
      </c>
      <c r="AW3" s="138">
        <f t="shared" ref="AW3:AW19" si="9">AA3/AA$25</f>
        <v>0.71559712354861271</v>
      </c>
      <c r="AX3" s="138">
        <f t="shared" ref="AX3:AX19" si="10">AB3/AB$25</f>
        <v>1.0348190487793494</v>
      </c>
      <c r="AY3" s="138"/>
      <c r="AZ3" s="138">
        <f t="shared" ref="AZ3:AZ16" si="11">AD3/AD$25</f>
        <v>0.96980818130957269</v>
      </c>
      <c r="BA3" s="138">
        <f t="shared" ref="BA3:BA16" si="12">AE3/AE$25</f>
        <v>1.0082045663653154</v>
      </c>
      <c r="BB3" s="138">
        <f t="shared" ref="BB3:BB16" si="13">AF3/AF$25</f>
        <v>1.0192559607920257</v>
      </c>
    </row>
    <row r="4" spans="1:54">
      <c r="A4" s="26" t="str">
        <f>'Corrected results'!G1344</f>
        <v>RS-5R</v>
      </c>
      <c r="B4" s="26" t="str">
        <f>'Corrected results'!H1344</f>
        <v>Standard</v>
      </c>
      <c r="C4" s="26">
        <f>'Corrected results'!I1344</f>
        <v>0</v>
      </c>
      <c r="D4" s="26">
        <f>'Corrected results'!J1344</f>
        <v>0</v>
      </c>
      <c r="E4" s="26">
        <f>'Corrected results'!K1344</f>
        <v>0</v>
      </c>
      <c r="F4" s="26">
        <f>'Corrected results'!L1344</f>
        <v>0</v>
      </c>
      <c r="G4" s="26">
        <f>'Corrected results'!M1344</f>
        <v>0</v>
      </c>
      <c r="H4" s="26">
        <f>'Corrected results'!N1344</f>
        <v>0</v>
      </c>
      <c r="I4" s="26">
        <f>'Corrected results'!O1344</f>
        <v>0</v>
      </c>
      <c r="J4" s="26" t="str">
        <f>'Corrected results'!P1344</f>
        <v>STD</v>
      </c>
      <c r="K4" s="26">
        <f>'Corrected results'!Q1344</f>
        <v>527</v>
      </c>
      <c r="L4" s="136">
        <f>'Corrected results'!R1344</f>
        <v>44742.8</v>
      </c>
      <c r="M4" s="136"/>
      <c r="N4" s="137">
        <f>'Corrected results'!S1344</f>
        <v>57.118540113887235</v>
      </c>
      <c r="O4" s="137">
        <f>'Corrected results'!T1344</f>
        <v>1.0921687816961259</v>
      </c>
      <c r="P4" s="137">
        <f>'Corrected results'!U1344</f>
        <v>18.195072980933141</v>
      </c>
      <c r="Q4" s="137">
        <f>'Corrected results'!V1344</f>
        <v>8.9968955293854229</v>
      </c>
      <c r="R4" s="137">
        <f>'Corrected results'!W1344</f>
        <v>12.880875284361448</v>
      </c>
      <c r="S4" s="137">
        <f>'Corrected results'!X1344</f>
        <v>0.14943188672341601</v>
      </c>
      <c r="T4" s="137">
        <f>'Corrected results'!Y1344</f>
        <v>12.425552683805932</v>
      </c>
      <c r="U4" s="137">
        <f>'Corrected results'!Z1344</f>
        <v>0.11807085783103748</v>
      </c>
      <c r="V4" s="137">
        <f>'Corrected results'!AA1344</f>
        <v>8.7577972614902508E-2</v>
      </c>
      <c r="W4" s="137"/>
      <c r="X4" s="137">
        <f>'Corrected results'!AB1344</f>
        <v>323.81779272751589</v>
      </c>
      <c r="Y4" s="137">
        <f>'Corrected results'!AC1344</f>
        <v>385.3124976949822</v>
      </c>
      <c r="Z4" s="137">
        <f>'Corrected results'!AD1344</f>
        <v>91.321542642914579</v>
      </c>
      <c r="AA4" s="137">
        <f>'Corrected results'!AE1344</f>
        <v>93.661269312946104</v>
      </c>
      <c r="AB4" s="137">
        <f>'Corrected results'!AF1344</f>
        <v>72.762235374685773</v>
      </c>
      <c r="AC4" s="137">
        <f>'Corrected results'!AG1344</f>
        <v>1.9009381417320252</v>
      </c>
      <c r="AD4" s="137">
        <f>'Corrected results'!AH1344</f>
        <v>90.546828555891409</v>
      </c>
      <c r="AE4" s="137">
        <f>'Corrected results'!AI1344</f>
        <v>24.418714597367938</v>
      </c>
      <c r="AF4" s="137">
        <f>'Corrected results'!AJ1344</f>
        <v>60.689974733232489</v>
      </c>
      <c r="AH4" s="3"/>
      <c r="AI4" s="2"/>
      <c r="AJ4" s="3">
        <f t="shared" si="0"/>
        <v>1.134553727098039</v>
      </c>
      <c r="AK4" s="3">
        <f t="shared" si="1"/>
        <v>1.040160744472501</v>
      </c>
      <c r="AL4" s="3">
        <f t="shared" si="2"/>
        <v>1.1763422001573065</v>
      </c>
      <c r="AM4" s="3">
        <f t="shared" si="3"/>
        <v>0.99008424445751331</v>
      </c>
      <c r="AN4" s="3">
        <f t="shared" si="4"/>
        <v>1.5122095916679292</v>
      </c>
      <c r="AO4" s="3">
        <f t="shared" si="5"/>
        <v>0.95078612973541465</v>
      </c>
      <c r="AP4" s="3">
        <f t="shared" si="6"/>
        <v>0.98303423131376055</v>
      </c>
      <c r="AQ4" s="3">
        <f t="shared" si="7"/>
        <v>1.1836677476795736</v>
      </c>
      <c r="AR4" s="3">
        <f t="shared" si="8"/>
        <v>0.9730885846100279</v>
      </c>
      <c r="AS4" s="3"/>
      <c r="AT4" s="3">
        <f t="shared" ref="AT4:AT19" si="14">X4/X$25</f>
        <v>1.2265825482102874</v>
      </c>
      <c r="AU4" s="3">
        <f t="shared" ref="AU4:AU19" si="15">Y4/Y$25</f>
        <v>1.0365246686348668</v>
      </c>
      <c r="AV4" s="3">
        <f t="shared" ref="AV4:AV16" si="16">Z4/Z$25</f>
        <v>0.88640177280188859</v>
      </c>
      <c r="AW4" s="3">
        <f t="shared" si="9"/>
        <v>0.69278648850139513</v>
      </c>
      <c r="AX4" s="3">
        <f t="shared" si="10"/>
        <v>1.0966425828890094</v>
      </c>
      <c r="AY4" s="3"/>
      <c r="AZ4" s="3">
        <f t="shared" si="11"/>
        <v>0.9389123432245734</v>
      </c>
      <c r="BA4" s="3">
        <f t="shared" si="12"/>
        <v>1.0082045663653154</v>
      </c>
      <c r="BB4" s="3">
        <f t="shared" si="13"/>
        <v>0.93958237772547104</v>
      </c>
    </row>
    <row r="5" spans="1:54">
      <c r="A5" s="26" t="str">
        <f>'Corrected results'!G1345</f>
        <v>RS-5R</v>
      </c>
      <c r="B5" s="26" t="str">
        <f>'Corrected results'!H1345</f>
        <v>Standard</v>
      </c>
      <c r="C5" s="26">
        <f>'Corrected results'!I1345</f>
        <v>0</v>
      </c>
      <c r="D5" s="26">
        <f>'Corrected results'!J1345</f>
        <v>0</v>
      </c>
      <c r="E5" s="26">
        <f>'Corrected results'!K1345</f>
        <v>0</v>
      </c>
      <c r="F5" s="26">
        <f>'Corrected results'!L1345</f>
        <v>0</v>
      </c>
      <c r="G5" s="26">
        <f>'Corrected results'!M1345</f>
        <v>0</v>
      </c>
      <c r="H5" s="26">
        <f>'Corrected results'!N1345</f>
        <v>0</v>
      </c>
      <c r="I5" s="26">
        <f>'Corrected results'!O1345</f>
        <v>0</v>
      </c>
      <c r="J5" s="26" t="str">
        <f>'Corrected results'!P1345</f>
        <v>STD</v>
      </c>
      <c r="K5" s="26">
        <f>'Corrected results'!Q1345</f>
        <v>672</v>
      </c>
      <c r="L5" s="136">
        <f>'Corrected results'!R1345</f>
        <v>44743.784722222219</v>
      </c>
      <c r="M5" s="136"/>
      <c r="N5" s="137">
        <f>'Corrected results'!S1345</f>
        <v>55.569548557467144</v>
      </c>
      <c r="O5" s="137">
        <f>'Corrected results'!T1345</f>
        <v>1.0732908012152127</v>
      </c>
      <c r="P5" s="137">
        <f>'Corrected results'!U1345</f>
        <v>17.293378961047591</v>
      </c>
      <c r="Q5" s="137">
        <f>'Corrected results'!V1345</f>
        <v>8.8878057497334861</v>
      </c>
      <c r="R5" s="137">
        <f>'Corrected results'!W1345</f>
        <v>12.262201428069009</v>
      </c>
      <c r="S5" s="137">
        <f>'Corrected results'!X1345</f>
        <v>0.14967228455669163</v>
      </c>
      <c r="T5" s="137">
        <f>'Corrected results'!Y1345</f>
        <v>12.334507492985615</v>
      </c>
      <c r="U5" s="137">
        <f>'Corrected results'!Z1345</f>
        <v>0.10871376009032625</v>
      </c>
      <c r="V5" s="137">
        <f>'Corrected results'!AA1345</f>
        <v>7.001515623398305E-2</v>
      </c>
      <c r="W5" s="137"/>
      <c r="X5" s="137">
        <f>'Corrected results'!AB1345</f>
        <v>253.50546183172054</v>
      </c>
      <c r="Y5" s="137">
        <f>'Corrected results'!AC1345</f>
        <v>347.36425795642731</v>
      </c>
      <c r="Z5" s="137">
        <f>'Corrected results'!AD1345</f>
        <v>99.229767728018842</v>
      </c>
      <c r="AA5" s="137">
        <f>'Corrected results'!AE1345</f>
        <v>91.605346776140394</v>
      </c>
      <c r="AB5" s="137">
        <f>'Corrected results'!AF1345</f>
        <v>61.704957115767186</v>
      </c>
      <c r="AC5" s="137">
        <f>'Corrected results'!AG1345</f>
        <v>3.0310147047823475</v>
      </c>
      <c r="AD5" s="137">
        <f>'Corrected results'!AH1345</f>
        <v>91.540006166971807</v>
      </c>
      <c r="AE5" s="137">
        <f>'Corrected results'!AI1345</f>
        <v>22.294128390038448</v>
      </c>
      <c r="AF5" s="137">
        <f>'Corrected results'!AJ1345</f>
        <v>62.406651253910326</v>
      </c>
      <c r="AH5" s="3"/>
      <c r="AI5" s="2"/>
      <c r="AJ5" s="3">
        <f t="shared" si="0"/>
        <v>1.1037858863921013</v>
      </c>
      <c r="AK5" s="3">
        <f t="shared" si="1"/>
        <v>1.0221817154430599</v>
      </c>
      <c r="AL5" s="3">
        <f t="shared" si="2"/>
        <v>1.1180461587876249</v>
      </c>
      <c r="AM5" s="3">
        <f t="shared" si="3"/>
        <v>0.97807920652949121</v>
      </c>
      <c r="AN5" s="3">
        <f t="shared" si="4"/>
        <v>1.439577529098744</v>
      </c>
      <c r="AO5" s="3">
        <f t="shared" si="5"/>
        <v>0.95231570237555641</v>
      </c>
      <c r="AP5" s="3">
        <f t="shared" si="6"/>
        <v>0.97583128900202665</v>
      </c>
      <c r="AQ5" s="3">
        <f t="shared" si="7"/>
        <v>1.0898622565446241</v>
      </c>
      <c r="AR5" s="3">
        <f t="shared" si="8"/>
        <v>0.77794618037758945</v>
      </c>
      <c r="AS5" s="3"/>
      <c r="AT5" s="3">
        <f t="shared" si="14"/>
        <v>0.96024796148378988</v>
      </c>
      <c r="AU5" s="3">
        <f t="shared" si="15"/>
        <v>0.93444055027486594</v>
      </c>
      <c r="AV5" s="3">
        <f t="shared" si="16"/>
        <v>0.96316202599387368</v>
      </c>
      <c r="AW5" s="3">
        <f t="shared" si="9"/>
        <v>0.67757939846991677</v>
      </c>
      <c r="AX5" s="3">
        <f t="shared" si="10"/>
        <v>0.92999181787139706</v>
      </c>
      <c r="AY5" s="3"/>
      <c r="AZ5" s="3">
        <f t="shared" si="11"/>
        <v>0.94921095591957327</v>
      </c>
      <c r="BA5" s="3">
        <f t="shared" si="12"/>
        <v>0.92048424401479978</v>
      </c>
      <c r="BB5" s="3">
        <f t="shared" si="13"/>
        <v>0.96615940324202232</v>
      </c>
    </row>
    <row r="6" spans="1:54">
      <c r="A6" s="26" t="str">
        <f>'Corrected results'!G1346</f>
        <v>RS-5R</v>
      </c>
      <c r="B6" s="26" t="str">
        <f>'Corrected results'!H1346</f>
        <v>Standard</v>
      </c>
      <c r="C6" s="26">
        <f>'Corrected results'!I1346</f>
        <v>0</v>
      </c>
      <c r="D6" s="26">
        <f>'Corrected results'!J1346</f>
        <v>0</v>
      </c>
      <c r="E6" s="26">
        <f>'Corrected results'!K1346</f>
        <v>0</v>
      </c>
      <c r="F6" s="26">
        <f>'Corrected results'!L1346</f>
        <v>0</v>
      </c>
      <c r="G6" s="26">
        <f>'Corrected results'!M1346</f>
        <v>0</v>
      </c>
      <c r="H6" s="26">
        <f>'Corrected results'!N1346</f>
        <v>0</v>
      </c>
      <c r="I6" s="26">
        <f>'Corrected results'!O1346</f>
        <v>0</v>
      </c>
      <c r="J6" s="26" t="str">
        <f>'Corrected results'!P1346</f>
        <v>STANDARD</v>
      </c>
      <c r="K6" s="26">
        <f>'Corrected results'!Q1346</f>
        <v>752</v>
      </c>
      <c r="L6" s="136">
        <f>'Corrected results'!R1346</f>
        <v>44744.875694444447</v>
      </c>
      <c r="M6" s="136"/>
      <c r="N6" s="137">
        <f>'Corrected results'!S1346</f>
        <v>55.219757106818932</v>
      </c>
      <c r="O6" s="137">
        <f>'Corrected results'!T1346</f>
        <v>1.0667495508616929</v>
      </c>
      <c r="P6" s="137">
        <f>'Corrected results'!U1346</f>
        <v>17.483777546713256</v>
      </c>
      <c r="Q6" s="137">
        <f>'Corrected results'!V1346</f>
        <v>8.8744213836284356</v>
      </c>
      <c r="R6" s="137">
        <f>'Corrected results'!W1346</f>
        <v>12.716733376863861</v>
      </c>
      <c r="S6" s="137">
        <f>'Corrected results'!X1346</f>
        <v>0.15205204176479709</v>
      </c>
      <c r="T6" s="137">
        <f>'Corrected results'!Y1346</f>
        <v>12.275739192556443</v>
      </c>
      <c r="U6" s="137">
        <f>'Corrected results'!Z1346</f>
        <v>0.12229664390748769</v>
      </c>
      <c r="V6" s="137">
        <f>'Corrected results'!AA1346</f>
        <v>6.540891472337787E-2</v>
      </c>
      <c r="W6" s="137"/>
      <c r="X6" s="137">
        <f>'Corrected results'!AB1346</f>
        <v>267.22494103090014</v>
      </c>
      <c r="Y6" s="137">
        <f>'Corrected results'!AC1346</f>
        <v>375.3436980696174</v>
      </c>
      <c r="Z6" s="137">
        <f>'Corrected results'!AD1346</f>
        <v>91.321542642914579</v>
      </c>
      <c r="AA6" s="137">
        <f>'Corrected results'!AE1346</f>
        <v>95.717191849751842</v>
      </c>
      <c r="AB6" s="137">
        <f>'Corrected results'!AF1346</f>
        <v>61.704957115767186</v>
      </c>
      <c r="AC6" s="137">
        <f>'Corrected results'!AG1346</f>
        <v>1.9009381417320252</v>
      </c>
      <c r="AD6" s="137">
        <f>'Corrected results'!AH1346</f>
        <v>86.574118111569859</v>
      </c>
      <c r="AE6" s="137">
        <f>'Corrected results'!AI1346</f>
        <v>26.542141426048879</v>
      </c>
      <c r="AF6" s="137">
        <f>'Corrected results'!AJ1346</f>
        <v>65.836290647458924</v>
      </c>
      <c r="AH6" s="3"/>
      <c r="AI6" s="2"/>
      <c r="AJ6" s="3">
        <f t="shared" si="0"/>
        <v>1.096837928806899</v>
      </c>
      <c r="AK6" s="3">
        <f t="shared" si="1"/>
        <v>1.0159519532016124</v>
      </c>
      <c r="AL6" s="3">
        <f t="shared" si="2"/>
        <v>1.1303557489389529</v>
      </c>
      <c r="AM6" s="3">
        <f t="shared" si="3"/>
        <v>0.97660629290507717</v>
      </c>
      <c r="AN6" s="3">
        <f t="shared" si="4"/>
        <v>1.4929393975675422</v>
      </c>
      <c r="AO6" s="3">
        <f t="shared" si="5"/>
        <v>0.9674573176975424</v>
      </c>
      <c r="AP6" s="3">
        <f t="shared" si="6"/>
        <v>0.97118189814528832</v>
      </c>
      <c r="AQ6" s="3">
        <f t="shared" si="7"/>
        <v>1.2260315178695507</v>
      </c>
      <c r="AR6" s="3">
        <f t="shared" si="8"/>
        <v>0.72676571914864307</v>
      </c>
      <c r="AS6" s="3"/>
      <c r="AT6" s="3">
        <f t="shared" si="14"/>
        <v>1.0122156857231066</v>
      </c>
      <c r="AU6" s="3">
        <f t="shared" si="15"/>
        <v>1.0097077167057646</v>
      </c>
      <c r="AV6" s="3">
        <f t="shared" si="16"/>
        <v>0.88640177280188859</v>
      </c>
      <c r="AW6" s="3">
        <f t="shared" si="9"/>
        <v>0.70799357853287359</v>
      </c>
      <c r="AX6" s="3">
        <f t="shared" si="10"/>
        <v>0.92999181787139706</v>
      </c>
      <c r="AY6" s="3"/>
      <c r="AZ6" s="3">
        <f t="shared" si="11"/>
        <v>0.89771789244457434</v>
      </c>
      <c r="BA6" s="3">
        <f t="shared" si="12"/>
        <v>1.0958770200680792</v>
      </c>
      <c r="BB6" s="3">
        <f t="shared" si="13"/>
        <v>1.0192559607920257</v>
      </c>
    </row>
    <row r="7" spans="1:54">
      <c r="A7" s="26" t="str">
        <f>'Corrected results'!G1347</f>
        <v>RS-5R</v>
      </c>
      <c r="B7" s="26" t="str">
        <f>'Corrected results'!H1347</f>
        <v>Standard</v>
      </c>
      <c r="C7" s="26">
        <f>'Corrected results'!I1347</f>
        <v>0</v>
      </c>
      <c r="D7" s="26">
        <f>'Corrected results'!J1347</f>
        <v>0</v>
      </c>
      <c r="E7" s="26">
        <f>'Corrected results'!K1347</f>
        <v>0</v>
      </c>
      <c r="F7" s="26">
        <f>'Corrected results'!L1347</f>
        <v>0</v>
      </c>
      <c r="G7" s="26">
        <f>'Corrected results'!M1347</f>
        <v>0</v>
      </c>
      <c r="H7" s="26">
        <f>'Corrected results'!N1347</f>
        <v>0</v>
      </c>
      <c r="I7" s="26" t="str">
        <f>'Corrected results'!O1347</f>
        <v/>
      </c>
      <c r="J7" s="26" t="str">
        <f>'Corrected results'!P1347</f>
        <v>STANDARD</v>
      </c>
      <c r="K7" s="26">
        <f>'Corrected results'!Q1347</f>
        <v>3</v>
      </c>
      <c r="L7" s="136">
        <f>'Corrected results'!R1347</f>
        <v>44745.855555555558</v>
      </c>
      <c r="M7" s="136"/>
      <c r="N7" s="137">
        <f>'Corrected results'!S1347</f>
        <v>65.221487583760464</v>
      </c>
      <c r="O7" s="137">
        <f>'Corrected results'!T1347</f>
        <v>1.035814698124587</v>
      </c>
      <c r="P7" s="137">
        <f>'Corrected results'!U1347</f>
        <v>23.959148718798829</v>
      </c>
      <c r="Q7" s="137">
        <f>'Corrected results'!V1347</f>
        <v>8.5770869710151167</v>
      </c>
      <c r="R7" s="137">
        <f>'Corrected results'!W1347</f>
        <v>17.747518506421855</v>
      </c>
      <c r="S7" s="137">
        <f>'Corrected results'!X1347</f>
        <v>0.13433557933931711</v>
      </c>
      <c r="T7" s="137">
        <f>'Corrected results'!Y1347</f>
        <v>12.376528350287302</v>
      </c>
      <c r="U7" s="137">
        <f>'Corrected results'!Z1347</f>
        <v>0.1244095369457128</v>
      </c>
      <c r="V7" s="137">
        <f>'Corrected results'!AA1347</f>
        <v>8.9477947821418435E-2</v>
      </c>
      <c r="W7" s="137"/>
      <c r="X7" s="137">
        <f>'Corrected results'!AB1347</f>
        <v>334.10740212690052</v>
      </c>
      <c r="Y7" s="137">
        <f>'Corrected results'!AC1347</f>
        <v>392.23596353884864</v>
      </c>
      <c r="Z7" s="137">
        <f>'Corrected results'!AD1347</f>
        <v>103.18388027057097</v>
      </c>
      <c r="AA7" s="137">
        <f>'Corrected results'!AE1347</f>
        <v>87.493501702528931</v>
      </c>
      <c r="AB7" s="137">
        <f>'Corrected results'!AF1347</f>
        <v>68.660243886509832</v>
      </c>
      <c r="AC7" s="137">
        <f>'Corrected results'!AG1347</f>
        <v>1.9009381417320252</v>
      </c>
      <c r="AD7" s="137">
        <f>'Corrected results'!AH1347</f>
        <v>77.635519611846334</v>
      </c>
      <c r="AE7" s="137">
        <f>'Corrected results'!AI1347</f>
        <v>20.168382804060411</v>
      </c>
      <c r="AF7" s="137">
        <f>'Corrected results'!AJ1347</f>
        <v>46.911998794124941</v>
      </c>
      <c r="AH7" s="3"/>
      <c r="AI7" s="2"/>
      <c r="AJ7" s="3">
        <f t="shared" si="0"/>
        <v>1.295503730968834</v>
      </c>
      <c r="AK7" s="3">
        <f t="shared" si="1"/>
        <v>0.98649018869008309</v>
      </c>
      <c r="AL7" s="3">
        <f t="shared" si="2"/>
        <v>1.5489994322805125</v>
      </c>
      <c r="AM7" s="3">
        <f t="shared" si="3"/>
        <v>0.94388543754980925</v>
      </c>
      <c r="AN7" s="3">
        <f t="shared" si="4"/>
        <v>2.0835515538527836</v>
      </c>
      <c r="AO7" s="3">
        <f t="shared" si="5"/>
        <v>0.85473327257253728</v>
      </c>
      <c r="AP7" s="3">
        <f t="shared" si="6"/>
        <v>0.97915572391513472</v>
      </c>
      <c r="AQ7" s="3">
        <f t="shared" si="7"/>
        <v>1.2472134029645392</v>
      </c>
      <c r="AR7" s="3">
        <f t="shared" si="8"/>
        <v>0.99419942023798269</v>
      </c>
      <c r="AS7" s="3"/>
      <c r="AT7" s="3">
        <f t="shared" si="14"/>
        <v>1.2655583413897746</v>
      </c>
      <c r="AU7" s="3">
        <f t="shared" si="15"/>
        <v>1.0551494035774103</v>
      </c>
      <c r="AV7" s="3">
        <f t="shared" si="16"/>
        <v>1.0015421525898662</v>
      </c>
      <c r="AW7" s="3">
        <f t="shared" si="9"/>
        <v>0.64716521840695984</v>
      </c>
      <c r="AX7" s="3">
        <f t="shared" si="10"/>
        <v>1.0348190487793494</v>
      </c>
      <c r="AY7" s="3"/>
      <c r="AZ7" s="3">
        <f t="shared" si="11"/>
        <v>0.80503037818957601</v>
      </c>
      <c r="BA7" s="3">
        <f t="shared" si="12"/>
        <v>0.83271605301653229</v>
      </c>
      <c r="BB7" s="3">
        <f t="shared" si="13"/>
        <v>0.72627625179587318</v>
      </c>
    </row>
    <row r="8" spans="1:54">
      <c r="A8" s="26" t="str">
        <f>'Corrected results'!G1348</f>
        <v>RS-5R</v>
      </c>
      <c r="B8" s="26" t="str">
        <f>'Corrected results'!H1348</f>
        <v>Standard</v>
      </c>
      <c r="C8" s="26">
        <f>'Corrected results'!I1348</f>
        <v>0</v>
      </c>
      <c r="D8" s="26">
        <f>'Corrected results'!J1348</f>
        <v>0</v>
      </c>
      <c r="E8" s="26">
        <f>'Corrected results'!K1348</f>
        <v>0</v>
      </c>
      <c r="F8" s="26">
        <f>'Corrected results'!L1348</f>
        <v>0</v>
      </c>
      <c r="G8" s="26">
        <f>'Corrected results'!M1348</f>
        <v>0</v>
      </c>
      <c r="H8" s="26">
        <f>'Corrected results'!N1348</f>
        <v>0</v>
      </c>
      <c r="I8" s="26" t="str">
        <f>'Corrected results'!O1348</f>
        <v/>
      </c>
      <c r="J8" s="26" t="str">
        <f>'Corrected results'!P1348</f>
        <v>STD</v>
      </c>
      <c r="K8" s="26">
        <f>'Corrected results'!Q1348</f>
        <v>88</v>
      </c>
      <c r="L8" s="136">
        <f>'Corrected results'!R1348</f>
        <v>44746.781944444447</v>
      </c>
      <c r="M8" s="136"/>
      <c r="N8" s="137">
        <f>'Corrected results'!S1348</f>
        <v>53.099146437264146</v>
      </c>
      <c r="O8" s="137">
        <f>'Corrected results'!T1348</f>
        <v>1.0622050295202186</v>
      </c>
      <c r="P8" s="137">
        <f>'Corrected results'!U1348</f>
        <v>16.007497235421283</v>
      </c>
      <c r="Q8" s="137">
        <f>'Corrected results'!V1348</f>
        <v>8.7948347765736603</v>
      </c>
      <c r="R8" s="137">
        <f>'Corrected results'!W1348</f>
        <v>11.571800071562663</v>
      </c>
      <c r="S8" s="137">
        <f>'Corrected results'!X1348</f>
        <v>0.15588236218768414</v>
      </c>
      <c r="T8" s="137">
        <f>'Corrected results'!Y1348</f>
        <v>12.114963738532598</v>
      </c>
      <c r="U8" s="137">
        <f>'Corrected results'!Z1348</f>
        <v>0.10946836474683522</v>
      </c>
      <c r="V8" s="137">
        <f>'Corrected results'!AA1348</f>
        <v>6.7713309818541942E-2</v>
      </c>
      <c r="W8" s="137"/>
      <c r="X8" s="137">
        <f>'Corrected results'!AB1348</f>
        <v>310.95578097828502</v>
      </c>
      <c r="Y8" s="137">
        <f>'Corrected results'!AC1348</f>
        <v>382.71368762279269</v>
      </c>
      <c r="Z8" s="137">
        <f>'Corrected results'!AD1348</f>
        <v>100.21829586365688</v>
      </c>
      <c r="AA8" s="137">
        <f>'Corrected results'!AE1348</f>
        <v>96.74515311815469</v>
      </c>
      <c r="AB8" s="137">
        <f>'Corrected results'!AF1348</f>
        <v>72.762235374685773</v>
      </c>
      <c r="AC8" s="137"/>
      <c r="AD8" s="137">
        <f>'Corrected results'!AH1348</f>
        <v>91.540006166971807</v>
      </c>
      <c r="AE8" s="137">
        <f>'Corrected results'!AI1348</f>
        <v>22.294128390038448</v>
      </c>
      <c r="AF8" s="137">
        <f>'Corrected results'!AJ1348</f>
        <v>66.692926819219608</v>
      </c>
      <c r="AH8" s="3"/>
      <c r="AI8" s="2"/>
      <c r="AJ8" s="3">
        <f t="shared" si="0"/>
        <v>1.0547159359466107</v>
      </c>
      <c r="AK8" s="3">
        <f t="shared" si="1"/>
        <v>1.0116238376383035</v>
      </c>
      <c r="AL8" s="3">
        <f t="shared" si="2"/>
        <v>1.0349117333390194</v>
      </c>
      <c r="AM8" s="3">
        <f t="shared" si="3"/>
        <v>0.96784800006312977</v>
      </c>
      <c r="AN8" s="3">
        <f t="shared" si="4"/>
        <v>1.3585246867754435</v>
      </c>
      <c r="AO8" s="3">
        <f t="shared" si="5"/>
        <v>0.99182839143807511</v>
      </c>
      <c r="AP8" s="3">
        <f t="shared" si="6"/>
        <v>0.95846232108643981</v>
      </c>
      <c r="AQ8" s="3">
        <f t="shared" si="7"/>
        <v>1.0974272155071199</v>
      </c>
      <c r="AR8" s="3">
        <f t="shared" si="8"/>
        <v>0.75237010909491053</v>
      </c>
      <c r="AS8" s="3"/>
      <c r="AT8" s="3">
        <f t="shared" si="14"/>
        <v>1.177862806735928</v>
      </c>
      <c r="AU8" s="3">
        <f t="shared" si="15"/>
        <v>1.0295336398853825</v>
      </c>
      <c r="AV8" s="3">
        <f t="shared" si="16"/>
        <v>0.97275705764287179</v>
      </c>
      <c r="AW8" s="3">
        <f t="shared" si="9"/>
        <v>0.71559712354861271</v>
      </c>
      <c r="AX8" s="3">
        <f t="shared" si="10"/>
        <v>1.0966425828890094</v>
      </c>
      <c r="AY8" s="3"/>
      <c r="AZ8" s="3">
        <f t="shared" si="11"/>
        <v>0.94921095591957327</v>
      </c>
      <c r="BA8" s="3">
        <f t="shared" si="12"/>
        <v>0.92048424401479978</v>
      </c>
      <c r="BB8" s="3">
        <f t="shared" si="13"/>
        <v>1.0325181223705477</v>
      </c>
    </row>
    <row r="9" spans="1:54">
      <c r="A9" s="26" t="str">
        <f>'Corrected results'!G1349</f>
        <v>RS-5R</v>
      </c>
      <c r="B9" s="26" t="str">
        <f>'Corrected results'!H1349</f>
        <v>Standard</v>
      </c>
      <c r="C9" s="26">
        <f>'Corrected results'!I1349</f>
        <v>0</v>
      </c>
      <c r="D9" s="26">
        <f>'Corrected results'!J1349</f>
        <v>0</v>
      </c>
      <c r="E9" s="26">
        <f>'Corrected results'!K1349</f>
        <v>0</v>
      </c>
      <c r="F9" s="26">
        <f>'Corrected results'!L1349</f>
        <v>0</v>
      </c>
      <c r="G9" s="26">
        <f>'Corrected results'!M1349</f>
        <v>0</v>
      </c>
      <c r="H9" s="26">
        <f>'Corrected results'!N1349</f>
        <v>0</v>
      </c>
      <c r="I9" s="26">
        <f>'Corrected results'!O1349</f>
        <v>0</v>
      </c>
      <c r="J9" s="26" t="str">
        <f>'Corrected results'!P1349</f>
        <v>STD</v>
      </c>
      <c r="K9" s="26">
        <f>'Corrected results'!Q1349</f>
        <v>93</v>
      </c>
      <c r="L9" s="136">
        <f>'Corrected results'!R1349</f>
        <v>44753.908333333333</v>
      </c>
      <c r="M9" s="136"/>
      <c r="N9" s="137">
        <f>'Corrected results'!S1349</f>
        <v>54.021388706262584</v>
      </c>
      <c r="O9" s="137">
        <f>'Corrected results'!T1349</f>
        <v>1.0602049243240645</v>
      </c>
      <c r="P9" s="137">
        <f>'Corrected results'!U1349</f>
        <v>16.678214348084932</v>
      </c>
      <c r="Q9" s="137">
        <f>'Corrected results'!V1349</f>
        <v>8.9308372063508088</v>
      </c>
      <c r="R9" s="137">
        <f>'Corrected results'!W1349</f>
        <v>11.82487634590229</v>
      </c>
      <c r="S9" s="137">
        <f>'Corrected results'!X1349</f>
        <v>0.15264010006550222</v>
      </c>
      <c r="T9" s="137">
        <f>'Corrected results'!Y1349</f>
        <v>12.250618027865215</v>
      </c>
      <c r="U9" s="137">
        <f>'Corrected results'!Z1349</f>
        <v>0.11293954616677648</v>
      </c>
      <c r="V9" s="137">
        <f>'Corrected results'!AA1349</f>
        <v>7.001515623398305E-2</v>
      </c>
      <c r="W9" s="137"/>
      <c r="X9" s="137">
        <f>'Corrected results'!AB1349</f>
        <v>272.36974573059246</v>
      </c>
      <c r="Y9" s="137">
        <f>'Corrected results'!AC1349</f>
        <v>387.86800849839017</v>
      </c>
      <c r="Z9" s="137">
        <f>'Corrected results'!AD1349</f>
        <v>106.14946467748507</v>
      </c>
      <c r="AA9" s="137">
        <f>'Corrected results'!AE1349</f>
        <v>86.465540434126069</v>
      </c>
      <c r="AB9" s="137">
        <f>'Corrected results'!AF1349</f>
        <v>74.117702441699478</v>
      </c>
      <c r="AC9" s="137"/>
      <c r="AD9" s="137">
        <f>'Corrected results'!AH1349</f>
        <v>91.540006166971807</v>
      </c>
      <c r="AE9" s="137">
        <f>'Corrected results'!AI1349</f>
        <v>25.480572934039472</v>
      </c>
      <c r="AF9" s="137">
        <f>'Corrected results'!AJ1349</f>
        <v>69.260978510598108</v>
      </c>
      <c r="AH9" s="3"/>
      <c r="AI9" s="2"/>
      <c r="AJ9" s="3">
        <f t="shared" si="0"/>
        <v>1.0730345659657476</v>
      </c>
      <c r="AK9" s="3">
        <f t="shared" si="1"/>
        <v>1.0097189755467284</v>
      </c>
      <c r="AL9" s="3">
        <f t="shared" si="2"/>
        <v>1.0782747275309474</v>
      </c>
      <c r="AM9" s="3">
        <f t="shared" si="3"/>
        <v>0.98281470302088803</v>
      </c>
      <c r="AN9" s="3">
        <f t="shared" si="4"/>
        <v>1.388235739870151</v>
      </c>
      <c r="AO9" s="3">
        <f t="shared" si="5"/>
        <v>0.97119893997138196</v>
      </c>
      <c r="AP9" s="3">
        <f t="shared" si="6"/>
        <v>0.96919446422984312</v>
      </c>
      <c r="AQ9" s="3">
        <f t="shared" si="7"/>
        <v>1.1322260267346014</v>
      </c>
      <c r="AR9" s="3">
        <f t="shared" si="8"/>
        <v>0.77794618037758945</v>
      </c>
      <c r="AS9" s="3"/>
      <c r="AT9" s="3">
        <f t="shared" si="14"/>
        <v>1.0317035823128502</v>
      </c>
      <c r="AU9" s="3">
        <f t="shared" si="15"/>
        <v>1.0433992185249981</v>
      </c>
      <c r="AV9" s="3">
        <f t="shared" si="16"/>
        <v>1.0303272475368606</v>
      </c>
      <c r="AW9" s="3">
        <f t="shared" si="9"/>
        <v>0.63956167339122061</v>
      </c>
      <c r="AX9" s="3">
        <f t="shared" si="10"/>
        <v>1.1170716268530443</v>
      </c>
      <c r="AY9" s="3"/>
      <c r="AZ9" s="3">
        <f t="shared" si="11"/>
        <v>0.94921095591957327</v>
      </c>
      <c r="BA9" s="3">
        <f t="shared" si="12"/>
        <v>1.052046776797666</v>
      </c>
      <c r="BB9" s="3">
        <f t="shared" si="13"/>
        <v>1.0722758603645641</v>
      </c>
    </row>
    <row r="10" spans="1:54">
      <c r="A10" s="26" t="str">
        <f>'Corrected results'!G1350</f>
        <v>RS-5R</v>
      </c>
      <c r="B10" s="26" t="str">
        <f>'Corrected results'!H1350</f>
        <v>Standard</v>
      </c>
      <c r="C10" s="26">
        <f>'Corrected results'!I1350</f>
        <v>0</v>
      </c>
      <c r="D10" s="26">
        <f>'Corrected results'!J1350</f>
        <v>0</v>
      </c>
      <c r="E10" s="26">
        <f>'Corrected results'!K1350</f>
        <v>0</v>
      </c>
      <c r="F10" s="26">
        <f>'Corrected results'!L1350</f>
        <v>0</v>
      </c>
      <c r="G10" s="26">
        <f>'Corrected results'!M1350</f>
        <v>0</v>
      </c>
      <c r="H10" s="26">
        <f>'Corrected results'!N1350</f>
        <v>0</v>
      </c>
      <c r="I10" s="26">
        <f>'Corrected results'!O1350</f>
        <v>0</v>
      </c>
      <c r="J10" s="26" t="str">
        <f>'Corrected results'!P1350</f>
        <v>Rock std</v>
      </c>
      <c r="K10" s="26">
        <f>'Corrected results'!Q1350</f>
        <v>186</v>
      </c>
      <c r="L10" s="136">
        <f>'Corrected results'!R1350</f>
        <v>44754.713888888888</v>
      </c>
      <c r="M10" s="136"/>
      <c r="N10" s="137">
        <f>'Corrected results'!S1350</f>
        <v>54.877569818141332</v>
      </c>
      <c r="O10" s="137">
        <f>'Corrected results'!T1350</f>
        <v>1.0414613721516326</v>
      </c>
      <c r="P10" s="137">
        <f>'Corrected results'!U1350</f>
        <v>17.336449638551539</v>
      </c>
      <c r="Q10" s="137">
        <f>'Corrected results'!V1350</f>
        <v>8.7292082072843691</v>
      </c>
      <c r="R10" s="137">
        <f>'Corrected results'!W1350</f>
        <v>11.938557666996026</v>
      </c>
      <c r="S10" s="137">
        <f>'Corrected results'!X1350</f>
        <v>0.15205204176479709</v>
      </c>
      <c r="T10" s="137">
        <f>'Corrected results'!Y1350</f>
        <v>12.169773552404362</v>
      </c>
      <c r="U10" s="137">
        <f>'Corrected results'!Z1350</f>
        <v>0.12335309042660025</v>
      </c>
      <c r="V10" s="137">
        <f>'Corrected results'!AA1350</f>
        <v>6.7329420960995354E-2</v>
      </c>
      <c r="W10" s="137"/>
      <c r="X10" s="137">
        <f>'Corrected results'!AB1350</f>
        <v>285.23175747982333</v>
      </c>
      <c r="Y10" s="137">
        <f>'Corrected results'!AC1350</f>
        <v>344.98892322521783</v>
      </c>
      <c r="Z10" s="137">
        <f>'Corrected results'!AD1350</f>
        <v>114.05768976258933</v>
      </c>
      <c r="AA10" s="137">
        <f>'Corrected results'!AE1350</f>
        <v>88.521462970931793</v>
      </c>
      <c r="AB10" s="137">
        <f>'Corrected results'!AF1350</f>
        <v>67.281049961406254</v>
      </c>
      <c r="AC10" s="137"/>
      <c r="AD10" s="137">
        <f>'Corrected results'!AH1350</f>
        <v>90.546828555891409</v>
      </c>
      <c r="AE10" s="137">
        <f>'Corrected results'!AI1350</f>
        <v>19.105075244078186</v>
      </c>
      <c r="AF10" s="137">
        <f>'Corrected results'!AJ1350</f>
        <v>61.548467728896696</v>
      </c>
      <c r="AH10" s="3"/>
      <c r="AI10" s="2"/>
      <c r="AJ10" s="3">
        <f t="shared" si="0"/>
        <v>1.0900410137778969</v>
      </c>
      <c r="AK10" s="3">
        <f t="shared" si="1"/>
        <v>0.99186797347774547</v>
      </c>
      <c r="AL10" s="3">
        <f t="shared" si="2"/>
        <v>1.1208307508357225</v>
      </c>
      <c r="AM10" s="3">
        <f t="shared" si="3"/>
        <v>0.96062597196922739</v>
      </c>
      <c r="AN10" s="3">
        <f t="shared" si="4"/>
        <v>1.4015818813672387</v>
      </c>
      <c r="AO10" s="3">
        <f t="shared" si="5"/>
        <v>0.9674573176975424</v>
      </c>
      <c r="AP10" s="3">
        <f t="shared" si="6"/>
        <v>0.96279854053831981</v>
      </c>
      <c r="AQ10" s="3">
        <f t="shared" si="7"/>
        <v>1.236622460417045</v>
      </c>
      <c r="AR10" s="3">
        <f t="shared" si="8"/>
        <v>0.7481046773443929</v>
      </c>
      <c r="AS10" s="3"/>
      <c r="AT10" s="3">
        <f t="shared" si="14"/>
        <v>1.0804233237872096</v>
      </c>
      <c r="AU10" s="3">
        <f t="shared" si="15"/>
        <v>0.92805068994100048</v>
      </c>
      <c r="AV10" s="3">
        <f t="shared" si="16"/>
        <v>1.1070875007288457</v>
      </c>
      <c r="AW10" s="3">
        <f t="shared" si="9"/>
        <v>0.65476876342269907</v>
      </c>
      <c r="AX10" s="3">
        <f t="shared" si="10"/>
        <v>1.0140324033369443</v>
      </c>
      <c r="AY10" s="3"/>
      <c r="AZ10" s="3">
        <f t="shared" si="11"/>
        <v>0.9389123432245734</v>
      </c>
      <c r="BA10" s="3">
        <f t="shared" si="12"/>
        <v>0.78881400677449165</v>
      </c>
      <c r="BB10" s="3">
        <f t="shared" si="13"/>
        <v>0.95287328604554233</v>
      </c>
    </row>
    <row r="11" spans="1:54">
      <c r="A11" s="26" t="str">
        <f>'Corrected results'!G1351</f>
        <v>RS-5R</v>
      </c>
      <c r="B11" s="26" t="str">
        <f>'Corrected results'!H1351</f>
        <v>Standard</v>
      </c>
      <c r="C11" s="26">
        <f>'Corrected results'!I1351</f>
        <v>0</v>
      </c>
      <c r="D11" s="26">
        <f>'Corrected results'!J1351</f>
        <v>0</v>
      </c>
      <c r="E11" s="26">
        <f>'Corrected results'!K1351</f>
        <v>0</v>
      </c>
      <c r="F11" s="26">
        <f>'Corrected results'!L1351</f>
        <v>0</v>
      </c>
      <c r="G11" s="26">
        <f>'Corrected results'!M1351</f>
        <v>0</v>
      </c>
      <c r="H11" s="26">
        <f>'Corrected results'!N1351</f>
        <v>0</v>
      </c>
      <c r="I11" s="26">
        <f>'Corrected results'!O1351</f>
        <v>0</v>
      </c>
      <c r="J11" s="26" t="str">
        <f>'Corrected results'!P1351</f>
        <v>Rock std</v>
      </c>
      <c r="K11" s="26">
        <f>'Corrected results'!Q1351</f>
        <v>187</v>
      </c>
      <c r="L11" s="136">
        <f>'Corrected results'!R1351</f>
        <v>44754.715277777781</v>
      </c>
      <c r="M11" s="136"/>
      <c r="N11" s="137">
        <f>'Corrected results'!S1351</f>
        <v>55.015038808766327</v>
      </c>
      <c r="O11" s="137">
        <f>'Corrected results'!T1351</f>
        <v>1.0350859126686998</v>
      </c>
      <c r="P11" s="137">
        <f>'Corrected results'!U1351</f>
        <v>17.192594040614093</v>
      </c>
      <c r="Q11" s="137">
        <f>'Corrected results'!V1351</f>
        <v>8.7374115284455307</v>
      </c>
      <c r="R11" s="137">
        <f>'Corrected results'!W1351</f>
        <v>13.650157557545079</v>
      </c>
      <c r="S11" s="137">
        <f>'Corrected results'!X1351</f>
        <v>0.14700368726600882</v>
      </c>
      <c r="T11" s="137">
        <f>'Corrected results'!Y1351</f>
        <v>12.14982887013436</v>
      </c>
      <c r="U11" s="137">
        <f>'Corrected results'!Z1351</f>
        <v>0.10116771352523656</v>
      </c>
      <c r="V11" s="137">
        <f>'Corrected results'!AA1351</f>
        <v>7.9960372624096041E-2</v>
      </c>
      <c r="W11" s="137"/>
      <c r="X11" s="137">
        <f>'Corrected results'!AB1351</f>
        <v>314.38565077807988</v>
      </c>
      <c r="Y11" s="137">
        <f>'Corrected results'!AC1351</f>
        <v>344.19173257288355</v>
      </c>
      <c r="Z11" s="137">
        <f>'Corrected results'!AD1351</f>
        <v>110.1035772200372</v>
      </c>
      <c r="AA11" s="137">
        <f>'Corrected results'!AE1351</f>
        <v>85.437579165723207</v>
      </c>
      <c r="AB11" s="137">
        <f>'Corrected results'!AF1351</f>
        <v>72.762235374685773</v>
      </c>
      <c r="AC11" s="137">
        <f>'Corrected results'!AG1351</f>
        <v>1.9009381417320252</v>
      </c>
      <c r="AD11" s="137">
        <f>'Corrected results'!AH1351</f>
        <v>87.567295722650243</v>
      </c>
      <c r="AE11" s="137">
        <f>'Corrected results'!AI1351</f>
        <v>23.356566416034262</v>
      </c>
      <c r="AF11" s="137">
        <f>'Corrected results'!AJ1351</f>
        <v>64.979345005047662</v>
      </c>
      <c r="AH11" s="3"/>
      <c r="AI11" s="15"/>
      <c r="AJ11" s="3">
        <f t="shared" si="0"/>
        <v>1.0927715799892008</v>
      </c>
      <c r="AK11" s="3">
        <f t="shared" si="1"/>
        <v>0.98579610730352374</v>
      </c>
      <c r="AL11" s="3">
        <f t="shared" si="2"/>
        <v>1.1115302434533112</v>
      </c>
      <c r="AM11" s="3">
        <f t="shared" si="3"/>
        <v>0.96152872548096524</v>
      </c>
      <c r="AN11" s="3">
        <f t="shared" si="4"/>
        <v>1.6025230219688005</v>
      </c>
      <c r="AO11" s="3">
        <f t="shared" si="5"/>
        <v>0.93533629225456294</v>
      </c>
      <c r="AP11" s="3">
        <f t="shared" si="6"/>
        <v>0.96122063845999695</v>
      </c>
      <c r="AQ11" s="3">
        <f t="shared" si="7"/>
        <v>1.0142126669196647</v>
      </c>
      <c r="AR11" s="3">
        <f t="shared" si="8"/>
        <v>0.88844858471217825</v>
      </c>
      <c r="AS11" s="3"/>
      <c r="AT11" s="3">
        <f t="shared" si="14"/>
        <v>1.190854737795757</v>
      </c>
      <c r="AU11" s="3">
        <f t="shared" si="15"/>
        <v>0.92590617663895936</v>
      </c>
      <c r="AV11" s="3">
        <f t="shared" si="16"/>
        <v>1.068707374132853</v>
      </c>
      <c r="AW11" s="3">
        <f t="shared" si="9"/>
        <v>0.63195812837548138</v>
      </c>
      <c r="AX11" s="3">
        <f t="shared" si="10"/>
        <v>1.0966425828890094</v>
      </c>
      <c r="AY11" s="3"/>
      <c r="AZ11" s="3">
        <f t="shared" si="11"/>
        <v>0.90801650513957399</v>
      </c>
      <c r="BA11" s="3">
        <f t="shared" si="12"/>
        <v>0.96435038877102652</v>
      </c>
      <c r="BB11" s="3">
        <f t="shared" si="13"/>
        <v>1.0059890080899123</v>
      </c>
    </row>
    <row r="12" spans="1:54">
      <c r="A12" s="26" t="str">
        <f>'Corrected results'!G1352</f>
        <v>RS-5R</v>
      </c>
      <c r="B12" s="26" t="str">
        <f>'Corrected results'!H1352</f>
        <v>Standard</v>
      </c>
      <c r="C12" s="26">
        <f>'Corrected results'!I1352</f>
        <v>0</v>
      </c>
      <c r="D12" s="26">
        <f>'Corrected results'!J1352</f>
        <v>0</v>
      </c>
      <c r="E12" s="26">
        <f>'Corrected results'!K1352</f>
        <v>0</v>
      </c>
      <c r="F12" s="26">
        <f>'Corrected results'!L1352</f>
        <v>0</v>
      </c>
      <c r="G12" s="26">
        <f>'Corrected results'!M1352</f>
        <v>0</v>
      </c>
      <c r="H12" s="26">
        <f>'Corrected results'!N1352</f>
        <v>0</v>
      </c>
      <c r="I12" s="26">
        <f>'Corrected results'!O1352</f>
        <v>0</v>
      </c>
      <c r="J12" s="26" t="str">
        <f>'Corrected results'!P1352</f>
        <v>Rock std</v>
      </c>
      <c r="K12" s="26">
        <f>'Corrected results'!Q1352</f>
        <v>188</v>
      </c>
      <c r="L12" s="136">
        <f>'Corrected results'!R1352</f>
        <v>44754.71597222222</v>
      </c>
      <c r="M12" s="136"/>
      <c r="N12" s="137">
        <f>'Corrected results'!S1352</f>
        <v>55.1722310945026</v>
      </c>
      <c r="O12" s="137">
        <f>'Corrected results'!T1352</f>
        <v>1.0438285871745157</v>
      </c>
      <c r="P12" s="137">
        <f>'Corrected results'!U1352</f>
        <v>17.392680505339687</v>
      </c>
      <c r="Q12" s="137">
        <f>'Corrected results'!V1352</f>
        <v>8.7513715662110165</v>
      </c>
      <c r="R12" s="137">
        <f>'Corrected results'!W1352</f>
        <v>13.410614773811851</v>
      </c>
      <c r="S12" s="137">
        <f>'Corrected results'!X1352</f>
        <v>0.14502942004599473</v>
      </c>
      <c r="T12" s="137">
        <f>'Corrected results'!Y1352</f>
        <v>12.12912294044947</v>
      </c>
      <c r="U12" s="137">
        <f>'Corrected results'!Z1352</f>
        <v>0.10946836474683522</v>
      </c>
      <c r="V12" s="137">
        <f>'Corrected results'!AA1352</f>
        <v>9.175558177949153E-2</v>
      </c>
      <c r="W12" s="137"/>
      <c r="X12" s="137">
        <f>'Corrected results'!AB1352</f>
        <v>257.79279908146418</v>
      </c>
      <c r="Y12" s="137">
        <f>'Corrected results'!AC1352</f>
        <v>397.65705902420746</v>
      </c>
      <c r="Z12" s="137">
        <f>'Corrected results'!AD1352</f>
        <v>103.18388027057097</v>
      </c>
      <c r="AA12" s="137">
        <f>'Corrected results'!AE1352</f>
        <v>91.605346776140394</v>
      </c>
      <c r="AB12" s="137">
        <f>'Corrected results'!AF1352</f>
        <v>72.762235374685773</v>
      </c>
      <c r="AC12" s="137">
        <f>'Corrected results'!AG1352</f>
        <v>1.9009381417320252</v>
      </c>
      <c r="AD12" s="137">
        <f>'Corrected results'!AH1352</f>
        <v>88.560473333730641</v>
      </c>
      <c r="AE12" s="137">
        <f>'Corrected results'!AI1352</f>
        <v>24.418714597367938</v>
      </c>
      <c r="AF12" s="137">
        <f>'Corrected results'!AJ1352</f>
        <v>67.5492535203297</v>
      </c>
      <c r="AH12" s="3"/>
      <c r="AI12" s="15"/>
      <c r="AJ12" s="3">
        <f t="shared" si="0"/>
        <v>1.0958939128306489</v>
      </c>
      <c r="AK12" s="3">
        <f t="shared" si="1"/>
        <v>0.99412246397572934</v>
      </c>
      <c r="AL12" s="3">
        <f t="shared" si="2"/>
        <v>1.1244661713489372</v>
      </c>
      <c r="AM12" s="3">
        <f t="shared" si="3"/>
        <v>0.96306499022901026</v>
      </c>
      <c r="AN12" s="3">
        <f t="shared" si="4"/>
        <v>1.5744007952427943</v>
      </c>
      <c r="AO12" s="3">
        <f t="shared" si="5"/>
        <v>0.92277467685680625</v>
      </c>
      <c r="AP12" s="3">
        <f t="shared" si="6"/>
        <v>0.95958251111150883</v>
      </c>
      <c r="AQ12" s="3">
        <f t="shared" si="7"/>
        <v>1.0974272155071199</v>
      </c>
      <c r="AR12" s="3">
        <f t="shared" si="8"/>
        <v>1.0195064642165725</v>
      </c>
      <c r="AS12" s="3"/>
      <c r="AT12" s="3">
        <f t="shared" si="14"/>
        <v>0.97648787530857639</v>
      </c>
      <c r="AU12" s="3">
        <f t="shared" si="15"/>
        <v>1.0697326294919969</v>
      </c>
      <c r="AV12" s="3">
        <f t="shared" si="16"/>
        <v>1.0015421525898662</v>
      </c>
      <c r="AW12" s="3">
        <f t="shared" si="9"/>
        <v>0.67757939846991677</v>
      </c>
      <c r="AX12" s="3">
        <f t="shared" si="10"/>
        <v>1.0966425828890094</v>
      </c>
      <c r="AY12" s="3"/>
      <c r="AZ12" s="3">
        <f t="shared" si="11"/>
        <v>0.91831511783457387</v>
      </c>
      <c r="BA12" s="3">
        <f t="shared" si="12"/>
        <v>1.0082045663653154</v>
      </c>
      <c r="BB12" s="3">
        <f t="shared" si="13"/>
        <v>1.0457754928254781</v>
      </c>
    </row>
    <row r="13" spans="1:54">
      <c r="A13" s="26" t="str">
        <f>'Corrected results'!G1353</f>
        <v>RS-5R</v>
      </c>
      <c r="B13" s="26" t="str">
        <f>'Corrected results'!H1353</f>
        <v>Standard</v>
      </c>
      <c r="C13" s="26">
        <f>'Corrected results'!I1353</f>
        <v>0</v>
      </c>
      <c r="D13" s="26">
        <f>'Corrected results'!J1353</f>
        <v>0</v>
      </c>
      <c r="E13" s="26">
        <f>'Corrected results'!K1353</f>
        <v>0</v>
      </c>
      <c r="F13" s="26">
        <f>'Corrected results'!L1353</f>
        <v>0</v>
      </c>
      <c r="G13" s="26">
        <f>'Corrected results'!M1353</f>
        <v>0</v>
      </c>
      <c r="H13" s="26">
        <f>'Corrected results'!N1353</f>
        <v>0</v>
      </c>
      <c r="I13" s="26">
        <f>'Corrected results'!O1353</f>
        <v>0</v>
      </c>
      <c r="J13" s="26" t="str">
        <f>'Corrected results'!P1353</f>
        <v>Std</v>
      </c>
      <c r="K13" s="26">
        <f>'Corrected results'!Q1353</f>
        <v>193</v>
      </c>
      <c r="L13" s="136">
        <f>'Corrected results'!R1353</f>
        <v>44754.835416666669</v>
      </c>
      <c r="M13" s="136"/>
      <c r="N13" s="137">
        <f>'Corrected results'!S1353</f>
        <v>54.217552322098257</v>
      </c>
      <c r="O13" s="137">
        <f>'Corrected results'!T1353</f>
        <v>1.0629322623482285</v>
      </c>
      <c r="P13" s="137">
        <f>'Corrected results'!U1353</f>
        <v>17.092842330624087</v>
      </c>
      <c r="Q13" s="137">
        <f>'Corrected results'!V1353</f>
        <v>8.8804659360629739</v>
      </c>
      <c r="R13" s="137">
        <f>'Corrected results'!W1353</f>
        <v>12.262201428069009</v>
      </c>
      <c r="S13" s="137">
        <f>'Corrected results'!X1353</f>
        <v>0.15157961339585252</v>
      </c>
      <c r="T13" s="137">
        <f>'Corrected results'!Y1353</f>
        <v>12.251683774246057</v>
      </c>
      <c r="U13" s="137">
        <f>'Corrected results'!Z1353</f>
        <v>0.1097702066094388</v>
      </c>
      <c r="V13" s="137">
        <f>'Corrected results'!AA1353</f>
        <v>0.10008510092146317</v>
      </c>
      <c r="W13" s="137"/>
      <c r="X13" s="137">
        <f>'Corrected results'!AB1353</f>
        <v>304.95350882864398</v>
      </c>
      <c r="Y13" s="137">
        <f>'Corrected results'!AC1353</f>
        <v>348.93428342240611</v>
      </c>
      <c r="Z13" s="137">
        <f>'Corrected results'!AD1353</f>
        <v>99.229767728018842</v>
      </c>
      <c r="AA13" s="137">
        <f>'Corrected results'!AE1353</f>
        <v>90.577385507737517</v>
      </c>
      <c r="AB13" s="137">
        <f>'Corrected results'!AF1353</f>
        <v>75.467237794190723</v>
      </c>
      <c r="AC13" s="137">
        <f>'Corrected results'!AG1353</f>
        <v>3.0310147047823475</v>
      </c>
      <c r="AD13" s="137">
        <f>'Corrected results'!AH1353</f>
        <v>89.553650944811025</v>
      </c>
      <c r="AE13" s="137">
        <f>'Corrected results'!AI1353</f>
        <v>27.603420073396141</v>
      </c>
      <c r="AF13" s="137">
        <f>'Corrected results'!AJ1353</f>
        <v>67.5492535203297</v>
      </c>
      <c r="AH13" s="3"/>
      <c r="AI13" s="2"/>
      <c r="AJ13" s="3">
        <f t="shared" si="0"/>
        <v>1.0769309919077208</v>
      </c>
      <c r="AK13" s="3">
        <f t="shared" si="1"/>
        <v>1.0123164403316463</v>
      </c>
      <c r="AL13" s="3">
        <f t="shared" si="2"/>
        <v>1.1050811269192879</v>
      </c>
      <c r="AM13" s="3">
        <f t="shared" si="3"/>
        <v>0.9772714797031995</v>
      </c>
      <c r="AN13" s="3">
        <f t="shared" si="4"/>
        <v>1.439577529098744</v>
      </c>
      <c r="AO13" s="3">
        <f t="shared" si="5"/>
        <v>0.96445141079015384</v>
      </c>
      <c r="AP13" s="3">
        <f t="shared" si="6"/>
        <v>0.96927877960807429</v>
      </c>
      <c r="AQ13" s="3">
        <f t="shared" si="7"/>
        <v>1.1004531990921183</v>
      </c>
      <c r="AR13" s="3">
        <f t="shared" si="8"/>
        <v>1.1120566769051463</v>
      </c>
      <c r="AS13" s="3"/>
      <c r="AT13" s="3">
        <f t="shared" si="14"/>
        <v>1.1551269273812272</v>
      </c>
      <c r="AU13" s="3">
        <f t="shared" si="15"/>
        <v>0.93866405752056192</v>
      </c>
      <c r="AV13" s="3">
        <f t="shared" si="16"/>
        <v>0.96316202599387368</v>
      </c>
      <c r="AW13" s="3">
        <f t="shared" si="9"/>
        <v>0.66997585345417743</v>
      </c>
      <c r="AX13" s="3">
        <f t="shared" si="10"/>
        <v>1.1374112704474866</v>
      </c>
      <c r="AY13" s="3"/>
      <c r="AZ13" s="3">
        <f t="shared" si="11"/>
        <v>0.92861373052957363</v>
      </c>
      <c r="BA13" s="3">
        <f t="shared" si="12"/>
        <v>1.1396952961765541</v>
      </c>
      <c r="BB13" s="3">
        <f t="shared" si="13"/>
        <v>1.0457754928254781</v>
      </c>
    </row>
    <row r="14" spans="1:54">
      <c r="A14" s="26" t="str">
        <f>'Corrected results'!G1354</f>
        <v>RS-5R</v>
      </c>
      <c r="B14" s="26" t="str">
        <f>'Corrected results'!H1354</f>
        <v>Standard</v>
      </c>
      <c r="C14" s="26">
        <f>'Corrected results'!I1354</f>
        <v>0</v>
      </c>
      <c r="D14" s="26">
        <f>'Corrected results'!J1354</f>
        <v>0</v>
      </c>
      <c r="E14" s="26">
        <f>'Corrected results'!K1354</f>
        <v>0</v>
      </c>
      <c r="F14" s="26">
        <f>'Corrected results'!L1354</f>
        <v>0</v>
      </c>
      <c r="G14" s="26">
        <f>'Corrected results'!M1354</f>
        <v>0</v>
      </c>
      <c r="H14" s="26">
        <f>'Corrected results'!N1354</f>
        <v>0</v>
      </c>
      <c r="I14" s="26">
        <f>'Corrected results'!O1354</f>
        <v>0</v>
      </c>
      <c r="J14" s="26" t="str">
        <f>'Corrected results'!P1354</f>
        <v>STD</v>
      </c>
      <c r="K14" s="26">
        <f>'Corrected results'!Q1354</f>
        <v>216</v>
      </c>
      <c r="L14" s="136">
        <f>'Corrected results'!R1354</f>
        <v>44755.79791666667</v>
      </c>
      <c r="M14" s="136"/>
      <c r="N14" s="137">
        <f>'Corrected results'!S1354</f>
        <v>53.304458810470699</v>
      </c>
      <c r="O14" s="137">
        <f>'Corrected results'!T1354</f>
        <v>1.0572951177050338</v>
      </c>
      <c r="P14" s="137">
        <f>'Corrected results'!U1354</f>
        <v>16.607715544406126</v>
      </c>
      <c r="Q14" s="137">
        <f>'Corrected results'!V1354</f>
        <v>8.8575829875607877</v>
      </c>
      <c r="R14" s="137">
        <f>'Corrected results'!W1354</f>
        <v>10.304485344063615</v>
      </c>
      <c r="S14" s="137">
        <f>'Corrected results'!X1354</f>
        <v>0.15530971732993865</v>
      </c>
      <c r="T14" s="137">
        <f>'Corrected results'!Y1354</f>
        <v>12.248029786654605</v>
      </c>
      <c r="U14" s="137">
        <f>'Corrected results'!Z1354</f>
        <v>0.1026769228382545</v>
      </c>
      <c r="V14" s="137">
        <f>'Corrected results'!AA1354</f>
        <v>5.6937660670146578E-2</v>
      </c>
      <c r="W14" s="137"/>
      <c r="X14" s="137">
        <f>'Corrected results'!AB1354</f>
        <v>244.07331988228458</v>
      </c>
      <c r="Y14" s="137">
        <f>'Corrected results'!AC1354</f>
        <v>384.66685448338308</v>
      </c>
      <c r="Z14" s="137">
        <f>'Corrected results'!AD1354</f>
        <v>93.298598914190649</v>
      </c>
      <c r="AA14" s="137">
        <f>'Corrected results'!AE1354</f>
        <v>87.493501702528931</v>
      </c>
      <c r="AB14" s="137">
        <f>'Corrected results'!AF1354</f>
        <v>71.400836593149606</v>
      </c>
      <c r="AC14" s="137">
        <f>'Corrected results'!AG1354</f>
        <v>1.9009381417320252</v>
      </c>
      <c r="AD14" s="137">
        <f>'Corrected results'!AH1354</f>
        <v>92.533183778052205</v>
      </c>
      <c r="AE14" s="137">
        <f>'Corrected results'!AI1354</f>
        <v>25.480572934039472</v>
      </c>
      <c r="AF14" s="137">
        <f>'Corrected results'!AJ1354</f>
        <v>69.260978510598108</v>
      </c>
      <c r="AH14" s="3"/>
      <c r="AI14" s="2"/>
      <c r="AJ14" s="3">
        <f t="shared" si="0"/>
        <v>1.0587940849640118</v>
      </c>
      <c r="AK14" s="3">
        <f t="shared" si="1"/>
        <v>1.0069477311476513</v>
      </c>
      <c r="AL14" s="3">
        <f t="shared" si="2"/>
        <v>1.0737168607988443</v>
      </c>
      <c r="AM14" s="3">
        <f t="shared" si="3"/>
        <v>0.97475327253887833</v>
      </c>
      <c r="AN14" s="3">
        <f t="shared" si="4"/>
        <v>1.2097424461063775</v>
      </c>
      <c r="AO14" s="3">
        <f t="shared" si="5"/>
        <v>0.98818483985114725</v>
      </c>
      <c r="AP14" s="3">
        <f t="shared" si="6"/>
        <v>0.96898969831128212</v>
      </c>
      <c r="AQ14" s="3">
        <f t="shared" si="7"/>
        <v>1.0293425848446565</v>
      </c>
      <c r="AR14" s="3">
        <f t="shared" si="8"/>
        <v>0.63264067411273983</v>
      </c>
      <c r="AS14" s="3"/>
      <c r="AT14" s="3">
        <f t="shared" si="14"/>
        <v>0.92452015106925978</v>
      </c>
      <c r="AU14" s="3">
        <f t="shared" si="15"/>
        <v>1.0347878313405601</v>
      </c>
      <c r="AV14" s="3">
        <f t="shared" si="16"/>
        <v>0.90559183609988492</v>
      </c>
      <c r="AW14" s="3">
        <f t="shared" si="9"/>
        <v>0.64716521840695984</v>
      </c>
      <c r="AX14" s="3">
        <f t="shared" si="10"/>
        <v>1.0761241385553821</v>
      </c>
      <c r="AY14" s="3"/>
      <c r="AZ14" s="3">
        <f t="shared" si="11"/>
        <v>0.95950956861457315</v>
      </c>
      <c r="BA14" s="3">
        <f t="shared" si="12"/>
        <v>1.052046776797666</v>
      </c>
      <c r="BB14" s="3">
        <f t="shared" si="13"/>
        <v>1.0722758603645641</v>
      </c>
    </row>
    <row r="15" spans="1:54">
      <c r="A15" s="26" t="str">
        <f>'Corrected results'!G1355</f>
        <v>RS-5R</v>
      </c>
      <c r="B15" s="26" t="str">
        <f>'Corrected results'!H1355</f>
        <v>Standard</v>
      </c>
      <c r="C15" s="26">
        <f>'Corrected results'!I1355</f>
        <v>0</v>
      </c>
      <c r="D15" s="26">
        <f>'Corrected results'!J1355</f>
        <v>0</v>
      </c>
      <c r="E15" s="26" t="str">
        <f>'Corrected results'!K1355</f>
        <v/>
      </c>
      <c r="F15" s="26">
        <f>'Corrected results'!L1355</f>
        <v>0</v>
      </c>
      <c r="G15" s="26">
        <f>'Corrected results'!M1355</f>
        <v>0</v>
      </c>
      <c r="H15" s="26">
        <f>'Corrected results'!N1355</f>
        <v>0</v>
      </c>
      <c r="I15" s="26">
        <f>'Corrected results'!O1355</f>
        <v>0</v>
      </c>
      <c r="J15" s="26" t="str">
        <f>'Corrected results'!P1355</f>
        <v>393-U1559B-5R-1W-106-112</v>
      </c>
      <c r="K15" s="26">
        <f>'Corrected results'!Q1355</f>
        <v>699</v>
      </c>
      <c r="L15" s="136">
        <f>'Corrected results'!R1355</f>
        <v>44765.063888888886</v>
      </c>
      <c r="M15" s="136"/>
      <c r="N15" s="137">
        <f>'Corrected results'!S1355</f>
        <v>55.006484126549388</v>
      </c>
      <c r="O15" s="137">
        <f>'Corrected results'!T1355</f>
        <v>1.0516554695796412</v>
      </c>
      <c r="P15" s="137">
        <f>'Corrected results'!U1355</f>
        <v>17.47356011060474</v>
      </c>
      <c r="Q15" s="137">
        <f>'Corrected results'!V1355</f>
        <v>8.8007354110930933</v>
      </c>
      <c r="R15" s="137">
        <f>'Corrected results'!W1355</f>
        <v>12.128413206645767</v>
      </c>
      <c r="S15" s="137">
        <f>'Corrected results'!X1355</f>
        <v>0.1491910485060558</v>
      </c>
      <c r="T15" s="137">
        <f>'Corrected results'!Y1355</f>
        <v>12.236763324914296</v>
      </c>
      <c r="U15" s="137">
        <f>'Corrected results'!Z1355</f>
        <v>0.11565612293020876</v>
      </c>
      <c r="V15" s="137"/>
      <c r="W15" s="137"/>
      <c r="X15" s="137">
        <f>'Corrected results'!AB1355</f>
        <v>310.09831352833629</v>
      </c>
      <c r="Y15" s="137">
        <f>'Corrected results'!AC1355</f>
        <v>321.64463973489853</v>
      </c>
      <c r="Z15" s="137">
        <f>'Corrected results'!AD1355</f>
        <v>91.321542642914579</v>
      </c>
      <c r="AA15" s="137">
        <f>'Corrected results'!AE1355</f>
        <v>85.437579165723207</v>
      </c>
      <c r="AB15" s="137">
        <f>'Corrected results'!AF1355</f>
        <v>63.107877898960666</v>
      </c>
      <c r="AC15" s="137"/>
      <c r="AD15" s="137">
        <f>'Corrected results'!AH1355</f>
        <v>89.553650944811025</v>
      </c>
      <c r="AE15" s="137">
        <f>'Corrected results'!AI1355</f>
        <v>23.356566416034262</v>
      </c>
      <c r="AF15" s="137">
        <f>'Corrected results'!AJ1355</f>
        <v>64.122089891985809</v>
      </c>
      <c r="AH15" s="3"/>
      <c r="AI15" s="2"/>
      <c r="AJ15" s="3">
        <f t="shared" si="0"/>
        <v>1.0926016571134758</v>
      </c>
      <c r="AK15" s="3">
        <f t="shared" si="1"/>
        <v>1.0015766376948965</v>
      </c>
      <c r="AL15" s="3">
        <f t="shared" si="2"/>
        <v>1.1296951744370285</v>
      </c>
      <c r="AM15" s="3">
        <f t="shared" si="3"/>
        <v>0.96849734908034479</v>
      </c>
      <c r="AN15" s="3">
        <f t="shared" si="4"/>
        <v>1.4238708455681575</v>
      </c>
      <c r="AO15" s="3">
        <f t="shared" si="5"/>
        <v>0.94925375507564658</v>
      </c>
      <c r="AP15" s="3">
        <f t="shared" si="6"/>
        <v>0.96809836431284002</v>
      </c>
      <c r="AQ15" s="3">
        <f t="shared" si="7"/>
        <v>1.1594598789995865</v>
      </c>
      <c r="AR15" s="3">
        <f t="shared" si="8"/>
        <v>0</v>
      </c>
      <c r="AS15" s="3"/>
      <c r="AT15" s="3">
        <f t="shared" si="14"/>
        <v>1.1746148239709708</v>
      </c>
      <c r="AU15" s="3">
        <f t="shared" si="15"/>
        <v>0.86525250443164758</v>
      </c>
      <c r="AV15" s="3">
        <f t="shared" si="16"/>
        <v>0.88640177280188859</v>
      </c>
      <c r="AW15" s="3">
        <f t="shared" si="9"/>
        <v>0.63195812837548138</v>
      </c>
      <c r="AX15" s="3">
        <f t="shared" si="10"/>
        <v>0.95113606479217294</v>
      </c>
      <c r="AY15" s="3"/>
      <c r="AZ15" s="3">
        <f t="shared" si="11"/>
        <v>0.92861373052957363</v>
      </c>
      <c r="BA15" s="3">
        <f t="shared" si="12"/>
        <v>0.96435038877102652</v>
      </c>
      <c r="BB15" s="3">
        <f t="shared" si="13"/>
        <v>0.99271726426420726</v>
      </c>
    </row>
    <row r="16" spans="1:54">
      <c r="A16" s="26" t="str">
        <f>'Corrected results'!G1356</f>
        <v>RS-5R</v>
      </c>
      <c r="B16" s="26" t="str">
        <f>'Corrected results'!H1356</f>
        <v>Standard</v>
      </c>
      <c r="C16" s="26">
        <f>'Corrected results'!I1356</f>
        <v>0</v>
      </c>
      <c r="D16" s="26">
        <f>'Corrected results'!J1356</f>
        <v>0</v>
      </c>
      <c r="E16" s="26" t="str">
        <f>'Corrected results'!K1356</f>
        <v/>
      </c>
      <c r="F16" s="26">
        <f>'Corrected results'!L1356</f>
        <v>0</v>
      </c>
      <c r="G16" s="26">
        <f>'Corrected results'!M1356</f>
        <v>0</v>
      </c>
      <c r="H16" s="26">
        <f>'Corrected results'!N1356</f>
        <v>0</v>
      </c>
      <c r="I16" s="26">
        <f>'Corrected results'!O1356</f>
        <v>0</v>
      </c>
      <c r="J16" s="26" t="str">
        <f>'Corrected results'!P1356</f>
        <v>STD</v>
      </c>
      <c r="K16" s="26">
        <f>'Corrected results'!Q1356</f>
        <v>750</v>
      </c>
      <c r="L16" s="136">
        <f>'Corrected results'!R1356</f>
        <v>44766.275000000001</v>
      </c>
      <c r="M16" s="136"/>
      <c r="N16" s="137">
        <f>'Corrected results'!S1356</f>
        <v>55.075634474469652</v>
      </c>
      <c r="O16" s="137">
        <f>'Corrected results'!T1356</f>
        <v>1.0536569216023266</v>
      </c>
      <c r="P16" s="137">
        <f>'Corrected results'!U1356</f>
        <v>16.880388072877114</v>
      </c>
      <c r="Q16" s="137">
        <f>'Corrected results'!V1356</f>
        <v>8.8311020911808988</v>
      </c>
      <c r="R16" s="137">
        <f>'Corrected results'!W1356</f>
        <v>11.123454861330735</v>
      </c>
      <c r="S16" s="137">
        <f>'Corrected results'!X1356</f>
        <v>0.14979231832929774</v>
      </c>
      <c r="T16" s="137">
        <f>'Corrected results'!Y1356</f>
        <v>12.192154226402</v>
      </c>
      <c r="U16" s="137">
        <f>'Corrected results'!Z1356</f>
        <v>0.11414691361719083</v>
      </c>
      <c r="V16" s="137"/>
      <c r="W16" s="137"/>
      <c r="X16" s="137">
        <f>'Corrected results'!AB1356</f>
        <v>305.81097627859265</v>
      </c>
      <c r="Y16" s="137">
        <f>'Corrected results'!AC1356</f>
        <v>366.93025327291343</v>
      </c>
      <c r="Z16" s="137">
        <f>'Corrected results'!AD1356</f>
        <v>97.252711456742787</v>
      </c>
      <c r="AA16" s="137">
        <f>'Corrected results'!AE1356</f>
        <v>97.77311438655758</v>
      </c>
      <c r="AB16" s="137">
        <f>'Corrected results'!AF1356</f>
        <v>64.504866967631671</v>
      </c>
      <c r="AC16" s="137"/>
      <c r="AD16" s="137">
        <f>'Corrected results'!AH1356</f>
        <v>88.560473333730641</v>
      </c>
      <c r="AE16" s="137">
        <f>'Corrected results'!AI1356</f>
        <v>25.480572934039472</v>
      </c>
      <c r="AF16" s="137">
        <f>'Corrected results'!AJ1356</f>
        <v>66.692926819219608</v>
      </c>
      <c r="AH16" s="3"/>
      <c r="AI16" s="2"/>
      <c r="AJ16" s="3">
        <f t="shared" si="0"/>
        <v>1.09397520035892</v>
      </c>
      <c r="AK16" s="3">
        <f t="shared" si="1"/>
        <v>1.0034827824784065</v>
      </c>
      <c r="AL16" s="3">
        <f t="shared" si="2"/>
        <v>1.0913456003153137</v>
      </c>
      <c r="AM16" s="3">
        <f t="shared" si="3"/>
        <v>0.97183912085186519</v>
      </c>
      <c r="AN16" s="3">
        <f t="shared" si="4"/>
        <v>1.305889138932337</v>
      </c>
      <c r="AO16" s="3">
        <f t="shared" si="5"/>
        <v>0.95307943793826766</v>
      </c>
      <c r="AP16" s="3">
        <f t="shared" si="6"/>
        <v>0.96456916348117094</v>
      </c>
      <c r="AQ16" s="3">
        <f t="shared" si="7"/>
        <v>1.1443299610745947</v>
      </c>
      <c r="AR16" s="3">
        <f t="shared" si="8"/>
        <v>0</v>
      </c>
      <c r="AS16" s="3"/>
      <c r="AT16" s="3">
        <f t="shared" si="14"/>
        <v>1.1583749101461842</v>
      </c>
      <c r="AU16" s="3">
        <f t="shared" si="15"/>
        <v>0.98707480671153758</v>
      </c>
      <c r="AV16" s="3">
        <f t="shared" si="16"/>
        <v>0.94397196269587758</v>
      </c>
      <c r="AW16" s="3">
        <f t="shared" si="9"/>
        <v>0.72320066856435217</v>
      </c>
      <c r="AX16" s="3">
        <f t="shared" si="10"/>
        <v>0.97219091134335611</v>
      </c>
      <c r="AY16" s="3"/>
      <c r="AZ16" s="3">
        <f t="shared" si="11"/>
        <v>0.91831511783457387</v>
      </c>
      <c r="BA16" s="3">
        <f t="shared" si="12"/>
        <v>1.052046776797666</v>
      </c>
      <c r="BB16" s="3">
        <f t="shared" si="13"/>
        <v>1.0325181223705477</v>
      </c>
    </row>
    <row r="17" spans="1:54">
      <c r="A17" s="26" t="str">
        <f>'Corrected results'!G1357</f>
        <v>RS-5R</v>
      </c>
      <c r="B17" s="26" t="str">
        <f>'Corrected results'!H1357</f>
        <v>Standard</v>
      </c>
      <c r="C17" s="26">
        <f>'Corrected results'!I1357</f>
        <v>0</v>
      </c>
      <c r="D17" s="26">
        <f>'Corrected results'!J1357</f>
        <v>0</v>
      </c>
      <c r="E17" s="26">
        <f>'Corrected results'!K1357</f>
        <v>0</v>
      </c>
      <c r="F17" s="26">
        <f>'Corrected results'!L1357</f>
        <v>0</v>
      </c>
      <c r="G17" s="26">
        <f>'Corrected results'!M1357</f>
        <v>0</v>
      </c>
      <c r="H17" s="26">
        <f>'Corrected results'!N1357</f>
        <v>0</v>
      </c>
      <c r="I17" s="26">
        <f>'Corrected results'!O1357</f>
        <v>0</v>
      </c>
      <c r="J17" s="26" t="str">
        <f>'Corrected results'!P1357</f>
        <v>STD</v>
      </c>
      <c r="K17" s="26">
        <f>'Corrected results'!Q1357</f>
        <v>842</v>
      </c>
      <c r="L17" s="136">
        <f>'Corrected results'!R1357</f>
        <v>44767.293055555558</v>
      </c>
      <c r="M17" s="136"/>
      <c r="N17" s="137">
        <f>'Corrected results'!S1357</f>
        <v>55.399167803313091</v>
      </c>
      <c r="O17" s="137">
        <f>'Corrected results'!T1357</f>
        <v>1.0458312714001976</v>
      </c>
      <c r="P17" s="137">
        <f>'Corrected results'!U1357</f>
        <v>17.183510749788741</v>
      </c>
      <c r="Q17" s="137">
        <f>'Corrected results'!V1357</f>
        <v>8.8787389210816787</v>
      </c>
      <c r="R17" s="137">
        <f>'Corrected results'!W1357</f>
        <v>13.382581114698599</v>
      </c>
      <c r="S17" s="137">
        <f>'Corrected results'!X1357</f>
        <v>0.14663565903466841</v>
      </c>
      <c r="T17" s="137">
        <f>'Corrected results'!Y1357</f>
        <v>12.19230647588498</v>
      </c>
      <c r="U17" s="137">
        <f>'Corrected results'!Z1357</f>
        <v>0.11852362062494284</v>
      </c>
      <c r="V17" s="137">
        <f>'Corrected results'!AA1357</f>
        <v>4.0670115858866443E-2</v>
      </c>
      <c r="W17" s="137"/>
      <c r="X17" s="137">
        <f>'Corrected results'!AB1357</f>
        <v>280.08695278013096</v>
      </c>
      <c r="Y17" s="137">
        <f>'Corrected results'!AC1357</f>
        <v>388.50012068849503</v>
      </c>
      <c r="Z17" s="137">
        <f>'Corrected results'!AD1357</f>
        <v>92.310070778552628</v>
      </c>
      <c r="AA17" s="137">
        <f>'Corrected results'!AE1357</f>
        <v>102.91292072857192</v>
      </c>
      <c r="AB17" s="137">
        <f>'Corrected results'!AF1357</f>
        <v>74.117702441699478</v>
      </c>
      <c r="AC17" s="137">
        <f>'Corrected results'!AG1357</f>
        <v>3.0310147047823475</v>
      </c>
      <c r="AD17" s="137">
        <f>'Corrected results'!AH1357</f>
        <v>90.546828555891409</v>
      </c>
      <c r="AE17" s="137">
        <f>'Corrected results'!AI1357</f>
        <v>23.356566416034262</v>
      </c>
      <c r="AF17" s="137">
        <f>'Corrected results'!AJ1357</f>
        <v>60.689974733232489</v>
      </c>
      <c r="AH17" s="3"/>
      <c r="AI17" s="2"/>
      <c r="AJ17" s="3">
        <f t="shared" si="0"/>
        <v>1.1004015891172438</v>
      </c>
      <c r="AK17" s="3">
        <f t="shared" si="1"/>
        <v>0.99602978228590267</v>
      </c>
      <c r="AL17" s="3">
        <f t="shared" si="2"/>
        <v>1.1109429933595436</v>
      </c>
      <c r="AM17" s="3">
        <f t="shared" si="3"/>
        <v>0.97708142633230755</v>
      </c>
      <c r="AN17" s="3">
        <f t="shared" si="4"/>
        <v>1.571109654907628</v>
      </c>
      <c r="AO17" s="3">
        <f t="shared" si="5"/>
        <v>0.93299464921316055</v>
      </c>
      <c r="AP17" s="3">
        <f t="shared" si="6"/>
        <v>0.96458120853520424</v>
      </c>
      <c r="AQ17" s="3">
        <f t="shared" si="7"/>
        <v>1.188206723057071</v>
      </c>
      <c r="AR17" s="3">
        <f t="shared" si="8"/>
        <v>0.45189017620962718</v>
      </c>
      <c r="AS17" s="3"/>
      <c r="AT17" s="3">
        <f t="shared" si="14"/>
        <v>1.0609354271974658</v>
      </c>
      <c r="AU17" s="3">
        <f t="shared" si="15"/>
        <v>1.0450996561757571</v>
      </c>
      <c r="AV17" s="3">
        <f t="shared" ref="AV17:AV19" si="17">Z17/Z$25</f>
        <v>0.89599680445088692</v>
      </c>
      <c r="AW17" s="3">
        <f t="shared" si="9"/>
        <v>0.76121839364304833</v>
      </c>
      <c r="AX17" s="3">
        <f t="shared" si="10"/>
        <v>1.1170716268530443</v>
      </c>
      <c r="AY17" s="3"/>
      <c r="AZ17" s="3">
        <f t="shared" ref="AZ17:BB19" si="18">AD17/AD$25</f>
        <v>0.9389123432245734</v>
      </c>
      <c r="BA17" s="3">
        <f t="shared" si="18"/>
        <v>0.96435038877102652</v>
      </c>
      <c r="BB17" s="3">
        <f t="shared" si="18"/>
        <v>0.93958237772547104</v>
      </c>
    </row>
    <row r="18" spans="1:54">
      <c r="A18" s="26" t="str">
        <f>'Corrected results'!G1358</f>
        <v>RS-5R</v>
      </c>
      <c r="B18" s="26" t="str">
        <f>'Corrected results'!H1358</f>
        <v>Standard</v>
      </c>
      <c r="C18" s="26">
        <f>'Corrected results'!I1358</f>
        <v>0</v>
      </c>
      <c r="D18" s="26">
        <f>'Corrected results'!J1358</f>
        <v>0</v>
      </c>
      <c r="E18" s="26" t="str">
        <f>'Corrected results'!K1358</f>
        <v/>
      </c>
      <c r="F18" s="26">
        <f>'Corrected results'!L1358</f>
        <v>0</v>
      </c>
      <c r="G18" s="26">
        <f>'Corrected results'!M1358</f>
        <v>0</v>
      </c>
      <c r="H18" s="26">
        <f>'Corrected results'!N1358</f>
        <v>0</v>
      </c>
      <c r="I18" s="26">
        <f>'Corrected results'!O1358</f>
        <v>0</v>
      </c>
      <c r="J18" s="26" t="str">
        <f>'Corrected results'!P1358</f>
        <v>STD</v>
      </c>
      <c r="K18" s="26">
        <f>'Corrected results'!Q1358</f>
        <v>4</v>
      </c>
      <c r="L18" s="136">
        <f>'Corrected results'!R1358</f>
        <v>44768.779166666667</v>
      </c>
      <c r="M18" s="136"/>
      <c r="N18" s="137">
        <f>'Corrected results'!S1358</f>
        <v>66.147650748774993</v>
      </c>
      <c r="O18" s="137">
        <f>'Corrected results'!T1358</f>
        <v>1.0707473828156593</v>
      </c>
      <c r="P18" s="137">
        <f>'Corrected results'!U1358</f>
        <v>23.753748633067705</v>
      </c>
      <c r="Q18" s="137">
        <f>'Corrected results'!V1358</f>
        <v>8.6933726464224552</v>
      </c>
      <c r="R18" s="137">
        <f>'Corrected results'!W1358</f>
        <v>19.524852494201983</v>
      </c>
      <c r="S18" s="137">
        <f>'Corrected results'!X1358</f>
        <v>0.13619253607769033</v>
      </c>
      <c r="T18" s="137">
        <f>'Corrected results'!Y1358</f>
        <v>12.423268941561279</v>
      </c>
      <c r="U18" s="137">
        <f>'Corrected results'!Z1358</f>
        <v>0.12772979743435225</v>
      </c>
      <c r="V18" s="137">
        <f>'Corrected results'!AA1358</f>
        <v>5.770919060816522E-2</v>
      </c>
      <c r="W18" s="137"/>
      <c r="X18" s="137">
        <f>'Corrected results'!AB1358</f>
        <v>349.54181622597758</v>
      </c>
      <c r="Y18" s="137">
        <f>'Corrected results'!AC1358</f>
        <v>398.24587194553089</v>
      </c>
      <c r="Z18" s="137">
        <f>'Corrected results'!AD1358</f>
        <v>96.264183321104753</v>
      </c>
      <c r="AA18" s="137">
        <f>'Corrected results'!AE1358</f>
        <v>92.633308044543256</v>
      </c>
      <c r="AB18" s="137">
        <f>'Corrected results'!AF1358</f>
        <v>71.400836593149606</v>
      </c>
      <c r="AC18" s="137"/>
      <c r="AD18" s="137">
        <f>'Corrected results'!AH1358</f>
        <v>77.635519611846334</v>
      </c>
      <c r="AE18" s="137">
        <f>'Corrected results'!AI1358</f>
        <v>19.105075244078186</v>
      </c>
      <c r="AF18" s="137">
        <f>'Corrected results'!AJ1358</f>
        <v>46.048244797400713</v>
      </c>
      <c r="AI18" s="2"/>
      <c r="AJ18" s="3">
        <f t="shared" si="0"/>
        <v>1.3139002423060113</v>
      </c>
      <c r="AK18" s="3">
        <f t="shared" si="1"/>
        <v>1.0197594122053899</v>
      </c>
      <c r="AL18" s="3">
        <f t="shared" si="2"/>
        <v>1.5357199698120383</v>
      </c>
      <c r="AM18" s="3">
        <f t="shared" si="3"/>
        <v>0.95668236452321509</v>
      </c>
      <c r="AN18" s="3">
        <f t="shared" si="4"/>
        <v>2.2922098511023217</v>
      </c>
      <c r="AO18" s="3">
        <f t="shared" si="5"/>
        <v>0.86654847981563299</v>
      </c>
      <c r="AP18" s="3">
        <f t="shared" si="6"/>
        <v>0.98285355550326581</v>
      </c>
      <c r="AQ18" s="3">
        <f t="shared" si="7"/>
        <v>1.2804992223995213</v>
      </c>
      <c r="AR18" s="3">
        <f t="shared" si="8"/>
        <v>0.64121322897961353</v>
      </c>
      <c r="AS18" s="3"/>
      <c r="AT18" s="3">
        <f t="shared" si="14"/>
        <v>1.3240220311590061</v>
      </c>
      <c r="AU18" s="3">
        <f t="shared" si="15"/>
        <v>1.0713165882834033</v>
      </c>
      <c r="AV18" s="3">
        <f t="shared" si="17"/>
        <v>0.93437693104687936</v>
      </c>
      <c r="AW18" s="3">
        <f t="shared" si="9"/>
        <v>0.685182943485656</v>
      </c>
      <c r="AX18" s="3">
        <f t="shared" si="10"/>
        <v>1.0761241385553821</v>
      </c>
      <c r="AY18" s="3"/>
      <c r="AZ18" s="3">
        <f t="shared" si="18"/>
        <v>0.80503037818957601</v>
      </c>
      <c r="BA18" s="3">
        <f t="shared" si="18"/>
        <v>0.78881400677449165</v>
      </c>
      <c r="BB18" s="3">
        <f t="shared" si="18"/>
        <v>0.71290389437474488</v>
      </c>
    </row>
    <row r="19" spans="1:54">
      <c r="A19" s="26" t="str">
        <f>'Corrected results'!G1359</f>
        <v>RS-5R</v>
      </c>
      <c r="B19" s="26" t="str">
        <f>'Corrected results'!H1359</f>
        <v>Standard</v>
      </c>
      <c r="C19" s="26">
        <f>'Corrected results'!I1359</f>
        <v>0</v>
      </c>
      <c r="D19" s="26">
        <f>'Corrected results'!J1359</f>
        <v>0</v>
      </c>
      <c r="E19" s="26" t="str">
        <f>'Corrected results'!K1359</f>
        <v/>
      </c>
      <c r="F19" s="26">
        <f>'Corrected results'!L1359</f>
        <v>0</v>
      </c>
      <c r="G19" s="26">
        <f>'Corrected results'!M1359</f>
        <v>0</v>
      </c>
      <c r="H19" s="26">
        <f>'Corrected results'!N1359</f>
        <v>0</v>
      </c>
      <c r="I19" s="26">
        <f>'Corrected results'!O1359</f>
        <v>0</v>
      </c>
      <c r="J19" s="26" t="str">
        <f>'Corrected results'!P1359</f>
        <v>STD</v>
      </c>
      <c r="K19" s="26">
        <f>'Corrected results'!Q1359</f>
        <v>107</v>
      </c>
      <c r="L19" s="136">
        <f>'Corrected results'!R1359</f>
        <v>44769.804166666669</v>
      </c>
      <c r="M19" s="136"/>
      <c r="N19" s="137">
        <f>'Corrected results'!S1359</f>
        <v>54.860460453707454</v>
      </c>
      <c r="O19" s="137">
        <f>'Corrected results'!T1359</f>
        <v>1.0563856663698694</v>
      </c>
      <c r="P19" s="137">
        <f>'Corrected results'!U1359</f>
        <v>17.051085730754423</v>
      </c>
      <c r="Q19" s="137">
        <f>'Corrected results'!V1359</f>
        <v>8.7987205602815788</v>
      </c>
      <c r="R19" s="137">
        <f>'Corrected results'!W1359</f>
        <v>11.96427129914818</v>
      </c>
      <c r="S19" s="137">
        <f>'Corrected results'!X1359</f>
        <v>0.14967228455669163</v>
      </c>
      <c r="T19" s="137">
        <f>'Corrected results'!Y1359</f>
        <v>12.238742568193</v>
      </c>
      <c r="U19" s="137">
        <f>'Corrected results'!Z1359</f>
        <v>0.11671256944932133</v>
      </c>
      <c r="V19" s="137">
        <f>'Corrected results'!AA1359</f>
        <v>6.6177329608401766E-2</v>
      </c>
      <c r="W19" s="137"/>
      <c r="X19" s="137">
        <f>'Corrected results'!AB1359</f>
        <v>322.96032527756711</v>
      </c>
      <c r="Y19" s="137">
        <f>'Corrected results'!AC1359</f>
        <v>347.36425795642731</v>
      </c>
      <c r="Z19" s="137">
        <f>'Corrected results'!AD1359</f>
        <v>107.13799281312309</v>
      </c>
      <c r="AA19" s="137">
        <f>'Corrected results'!AE1359</f>
        <v>82.353695360514607</v>
      </c>
      <c r="AB19" s="137">
        <f>'Corrected results'!AF1359</f>
        <v>65.895924321780186</v>
      </c>
      <c r="AC19" s="137"/>
      <c r="AD19" s="137">
        <f>'Corrected results'!AH1359</f>
        <v>93.526361389132575</v>
      </c>
      <c r="AE19" s="137">
        <f>'Corrected results'!AI1359</f>
        <v>26.542141426048879</v>
      </c>
      <c r="AF19" s="137">
        <f>'Corrected results'!AJ1359</f>
        <v>65.836290647458924</v>
      </c>
      <c r="AH19" s="3"/>
      <c r="AI19" s="2"/>
      <c r="AJ19" s="58">
        <f t="shared" si="0"/>
        <v>1.0897011680264468</v>
      </c>
      <c r="AK19" s="58">
        <f t="shared" si="1"/>
        <v>1.0060815870189235</v>
      </c>
      <c r="AL19" s="58">
        <f t="shared" si="2"/>
        <v>1.1023814922097572</v>
      </c>
      <c r="AM19" s="58">
        <f t="shared" si="3"/>
        <v>0.96827562014763713</v>
      </c>
      <c r="AN19" s="58">
        <f t="shared" si="4"/>
        <v>1.4046006514677705</v>
      </c>
      <c r="AO19" s="58">
        <f t="shared" si="5"/>
        <v>0.95231570237555641</v>
      </c>
      <c r="AP19" s="58">
        <f t="shared" si="6"/>
        <v>0.96825495001526907</v>
      </c>
      <c r="AQ19" s="58">
        <f t="shared" si="7"/>
        <v>1.1700508215470811</v>
      </c>
      <c r="AR19" s="58">
        <f t="shared" si="8"/>
        <v>0.7353036623155752</v>
      </c>
      <c r="AS19" s="58"/>
      <c r="AT19" s="58">
        <f t="shared" si="14"/>
        <v>1.22333456544533</v>
      </c>
      <c r="AU19" s="58">
        <f t="shared" si="15"/>
        <v>0.93444055027486594</v>
      </c>
      <c r="AV19" s="58">
        <f t="shared" si="17"/>
        <v>1.0399222791858587</v>
      </c>
      <c r="AW19" s="58">
        <f t="shared" si="9"/>
        <v>0.60914749332826368</v>
      </c>
      <c r="AX19" s="58">
        <f t="shared" si="10"/>
        <v>0.99315635752494635</v>
      </c>
      <c r="AY19" s="58"/>
      <c r="AZ19" s="58">
        <f t="shared" si="18"/>
        <v>0.96980818130957269</v>
      </c>
      <c r="BA19" s="58">
        <f t="shared" si="18"/>
        <v>1.0958770200680792</v>
      </c>
      <c r="BB19" s="58">
        <f t="shared" si="18"/>
        <v>1.0192559607920257</v>
      </c>
    </row>
    <row r="20" spans="1:54">
      <c r="A20" s="26"/>
      <c r="B20" s="26"/>
      <c r="C20" s="26"/>
      <c r="D20" s="26"/>
      <c r="E20" s="26"/>
      <c r="F20" s="26"/>
      <c r="G20" s="26"/>
      <c r="H20" s="26"/>
      <c r="I20" s="26"/>
      <c r="J20" s="21"/>
      <c r="K20" s="21"/>
      <c r="L20" s="27"/>
      <c r="M20" s="27"/>
      <c r="N20" s="22"/>
      <c r="O20" s="23"/>
      <c r="P20" s="22"/>
      <c r="Q20" s="23"/>
      <c r="R20" s="23"/>
      <c r="S20" s="23"/>
      <c r="T20" s="23"/>
      <c r="U20" s="23"/>
      <c r="V20" s="23"/>
      <c r="W20" s="23"/>
      <c r="X20" s="24"/>
      <c r="Y20" s="24"/>
      <c r="Z20" s="24"/>
      <c r="AA20" s="24"/>
      <c r="AB20" s="24"/>
      <c r="AC20" s="24"/>
      <c r="AD20" s="24"/>
      <c r="AE20" s="24"/>
      <c r="AF20" s="24"/>
      <c r="AH20" s="3"/>
      <c r="AI20" s="2"/>
    </row>
    <row r="21" spans="1:54">
      <c r="A21" s="26"/>
      <c r="B21" s="26"/>
      <c r="C21" s="26"/>
      <c r="D21" s="26"/>
      <c r="E21" s="26"/>
      <c r="F21" s="26"/>
      <c r="G21" s="26"/>
      <c r="H21" s="26"/>
      <c r="I21" s="26"/>
      <c r="J21" s="21"/>
      <c r="K21" s="133" t="s">
        <v>4850</v>
      </c>
      <c r="L21" s="1" t="s">
        <v>4698</v>
      </c>
      <c r="M21" s="1"/>
      <c r="N21" s="45">
        <f t="shared" ref="N21:V21" si="19">AVERAGE(N3:N19)</f>
        <v>56.128035115139724</v>
      </c>
      <c r="O21" s="45">
        <f t="shared" si="19"/>
        <v>1.0572871843159857</v>
      </c>
      <c r="P21" s="45">
        <f t="shared" si="19"/>
        <v>17.931992126061171</v>
      </c>
      <c r="Q21" s="45">
        <f t="shared" si="19"/>
        <v>8.8243633464499567</v>
      </c>
      <c r="R21" s="45">
        <f t="shared" si="19"/>
        <v>12.994681704948183</v>
      </c>
      <c r="S21" s="45">
        <f t="shared" si="19"/>
        <v>0.14901561470066954</v>
      </c>
      <c r="T21" s="45">
        <f t="shared" si="19"/>
        <v>12.260227656996657</v>
      </c>
      <c r="U21" s="134">
        <f t="shared" si="19"/>
        <v>0.11430671225033391</v>
      </c>
      <c r="V21" s="134">
        <f t="shared" si="19"/>
        <v>7.0229767167012513E-2</v>
      </c>
      <c r="W21" s="134"/>
      <c r="X21" s="47">
        <f t="shared" ref="X21:AB21" si="20">AVERAGE(X3:X19)</f>
        <v>296.53015211444171</v>
      </c>
      <c r="Y21" s="47">
        <f t="shared" si="20"/>
        <v>369.95916516335524</v>
      </c>
      <c r="Z21" s="47">
        <f t="shared" si="20"/>
        <v>99.404213869602046</v>
      </c>
      <c r="AA21" s="47">
        <f t="shared" si="20"/>
        <v>91.363473536516196</v>
      </c>
      <c r="AB21" s="47">
        <f t="shared" si="20"/>
        <v>69.357257559821463</v>
      </c>
      <c r="AC21" s="46">
        <f t="shared" ref="AC21" si="21">AVERAGE(AC3:AC19)</f>
        <v>2.2399611106471218</v>
      </c>
      <c r="AD21" s="47">
        <f>AVERAGE(AD3:AD19)</f>
        <v>88.911006608229584</v>
      </c>
      <c r="AE21" s="47">
        <f>AVERAGE(AE3:AE19)</f>
        <v>23.730709108241914</v>
      </c>
      <c r="AF21" s="47">
        <f>AVERAGE(AF3:AF19)</f>
        <v>63.053643328264862</v>
      </c>
      <c r="AG21" s="47"/>
      <c r="AH21" s="45"/>
      <c r="AI21" s="2"/>
    </row>
    <row r="22" spans="1:54">
      <c r="A22" s="26"/>
      <c r="B22" s="26"/>
      <c r="C22" s="26"/>
      <c r="D22" s="26"/>
      <c r="E22" s="26"/>
      <c r="F22" s="26"/>
      <c r="G22" s="26"/>
      <c r="H22" s="26"/>
      <c r="I22" s="26"/>
      <c r="J22" s="21"/>
      <c r="L22" s="2" t="s">
        <v>4699</v>
      </c>
      <c r="N22" s="16">
        <f t="shared" ref="N22:V22" si="22">STDEV(N3:N19)</f>
        <v>3.7105235008478465</v>
      </c>
      <c r="O22" s="16">
        <f t="shared" si="22"/>
        <v>1.4627961547297629E-2</v>
      </c>
      <c r="P22" s="16">
        <f t="shared" si="22"/>
        <v>2.2765657962734056</v>
      </c>
      <c r="Q22" s="16">
        <f t="shared" si="22"/>
        <v>0.10777839171756783</v>
      </c>
      <c r="R22" s="16">
        <f t="shared" si="22"/>
        <v>2.3023706114623863</v>
      </c>
      <c r="S22" s="16">
        <f t="shared" si="22"/>
        <v>6.0858993065207069E-3</v>
      </c>
      <c r="T22" s="16">
        <f t="shared" si="22"/>
        <v>0.10190875300131537</v>
      </c>
      <c r="U22" s="16">
        <f t="shared" si="22"/>
        <v>7.5595175507527264E-3</v>
      </c>
      <c r="V22" s="3">
        <f t="shared" si="22"/>
        <v>1.7207197449838084E-2</v>
      </c>
      <c r="X22" s="16">
        <f t="shared" ref="X22:AB22" si="23">STDEV(X3:X19)</f>
        <v>30.140065170177973</v>
      </c>
      <c r="Y22" s="16">
        <f t="shared" si="23"/>
        <v>23.041826485344917</v>
      </c>
      <c r="Z22" s="16">
        <f t="shared" si="23"/>
        <v>7.0181607291623846</v>
      </c>
      <c r="AA22" s="16">
        <f t="shared" si="23"/>
        <v>5.4337430249203651</v>
      </c>
      <c r="AB22" s="16">
        <f t="shared" si="23"/>
        <v>4.5713949067538575</v>
      </c>
      <c r="AC22" s="16">
        <f t="shared" ref="AC22" si="24">STDEV(AC3:AC19)</f>
        <v>0.54587884090670469</v>
      </c>
      <c r="AD22" s="16">
        <f>STDEV(AD3:AD19)</f>
        <v>4.6576373756615599</v>
      </c>
      <c r="AE22" s="16">
        <f>STDEV(AE3:AE19)</f>
        <v>2.5179721631558039</v>
      </c>
      <c r="AF22" s="16">
        <f>STDEV(AF3:AF19)</f>
        <v>6.780695817654065</v>
      </c>
      <c r="AG22" s="16"/>
      <c r="AH22" s="3"/>
      <c r="AI22" s="2"/>
    </row>
    <row r="23" spans="1:54">
      <c r="A23" s="26"/>
      <c r="B23" s="26"/>
      <c r="C23" s="26"/>
      <c r="D23" s="26"/>
      <c r="E23" s="26"/>
      <c r="F23" s="26"/>
      <c r="G23" s="26"/>
      <c r="H23" s="26"/>
      <c r="I23" s="26"/>
      <c r="J23" s="21"/>
      <c r="L23" s="2" t="s">
        <v>4700</v>
      </c>
      <c r="N23" s="16">
        <f>N22/N21*100</f>
        <v>6.6108202313445785</v>
      </c>
      <c r="O23" s="16">
        <f t="shared" ref="O23:AF23" si="25">O22/O21*100</f>
        <v>1.3835372039207325</v>
      </c>
      <c r="P23" s="16">
        <f t="shared" si="25"/>
        <v>12.695554293517647</v>
      </c>
      <c r="Q23" s="16">
        <f t="shared" si="25"/>
        <v>1.2213730043304154</v>
      </c>
      <c r="R23" s="16">
        <f t="shared" si="25"/>
        <v>17.71779150685682</v>
      </c>
      <c r="S23" s="16">
        <f t="shared" si="25"/>
        <v>4.084068182214037</v>
      </c>
      <c r="T23" s="16">
        <f t="shared" si="25"/>
        <v>0.83121419807533647</v>
      </c>
      <c r="U23" s="16">
        <f t="shared" si="25"/>
        <v>6.6133627692809824</v>
      </c>
      <c r="V23" s="16">
        <f t="shared" si="25"/>
        <v>24.501287906761625</v>
      </c>
      <c r="W23" s="16"/>
      <c r="X23" s="16">
        <f t="shared" si="25"/>
        <v>10.16424972477869</v>
      </c>
      <c r="Y23" s="16">
        <f t="shared" si="25"/>
        <v>6.2282080443042442</v>
      </c>
      <c r="Z23" s="16">
        <f t="shared" si="25"/>
        <v>7.0602245679129592</v>
      </c>
      <c r="AA23" s="16">
        <f t="shared" si="25"/>
        <v>5.9473910246512292</v>
      </c>
      <c r="AB23" s="16">
        <f t="shared" si="25"/>
        <v>6.5910837129207058</v>
      </c>
      <c r="AC23" s="16">
        <f t="shared" ref="AC23" si="26">AC22/AC21*100</f>
        <v>24.370014207478853</v>
      </c>
      <c r="AD23" s="16">
        <f t="shared" si="25"/>
        <v>5.2385385717030557</v>
      </c>
      <c r="AE23" s="16">
        <f t="shared" si="25"/>
        <v>10.610606500086787</v>
      </c>
      <c r="AF23" s="16">
        <f t="shared" si="25"/>
        <v>10.753852528953713</v>
      </c>
      <c r="AG23" s="16"/>
      <c r="AH23" s="3"/>
      <c r="AI23" s="2"/>
    </row>
    <row r="24" spans="1:54">
      <c r="A24" s="26"/>
      <c r="B24" s="26"/>
      <c r="C24" s="26"/>
      <c r="D24" s="26"/>
      <c r="E24" s="26"/>
      <c r="F24" s="26"/>
      <c r="G24" s="26"/>
      <c r="H24" s="26"/>
      <c r="I24" s="26"/>
      <c r="J24" s="21"/>
      <c r="AG24" s="15"/>
      <c r="AH24" s="3"/>
      <c r="AI24" s="2"/>
    </row>
    <row r="25" spans="1:54">
      <c r="A25" s="26"/>
      <c r="B25" s="26"/>
      <c r="C25" s="26"/>
      <c r="D25" s="26"/>
      <c r="E25" s="26"/>
      <c r="F25" s="26"/>
      <c r="G25" s="26"/>
      <c r="H25" s="26"/>
      <c r="I25" s="26"/>
      <c r="J25" s="21"/>
      <c r="K25" s="133" t="s">
        <v>4850</v>
      </c>
      <c r="L25" s="1" t="s">
        <v>4701</v>
      </c>
      <c r="M25" s="1"/>
      <c r="N25" s="48">
        <v>50.344500000000004</v>
      </c>
      <c r="O25" s="48">
        <v>1.0499999999999998</v>
      </c>
      <c r="P25" s="48">
        <v>15.467500000000001</v>
      </c>
      <c r="Q25" s="48">
        <v>9.0869999999999997</v>
      </c>
      <c r="R25" s="48">
        <v>8.5179166666666664</v>
      </c>
      <c r="S25" s="48">
        <v>0.15716666666666668</v>
      </c>
      <c r="T25" s="48">
        <v>12.639999999999999</v>
      </c>
      <c r="U25" s="135">
        <v>9.9750000000000005E-2</v>
      </c>
      <c r="V25" s="48">
        <v>0.09</v>
      </c>
      <c r="W25" s="48"/>
      <c r="X25" s="49">
        <v>264</v>
      </c>
      <c r="Y25" s="49">
        <v>371.73500000000001</v>
      </c>
      <c r="Z25" s="49">
        <v>103.02500000000001</v>
      </c>
      <c r="AA25" s="49">
        <v>135.19499999999999</v>
      </c>
      <c r="AB25" s="49">
        <v>66.349999999999994</v>
      </c>
      <c r="AC25" s="30"/>
      <c r="AD25" s="50">
        <v>96.438000000000002</v>
      </c>
      <c r="AE25" s="49">
        <v>24.22</v>
      </c>
      <c r="AF25" s="49">
        <v>64.592500000000001</v>
      </c>
      <c r="AG25" s="49"/>
      <c r="AH25" s="3"/>
      <c r="AI25" s="2"/>
    </row>
    <row r="26" spans="1:54">
      <c r="A26" s="53"/>
      <c r="B26" s="53"/>
      <c r="C26" s="53"/>
      <c r="D26" s="53"/>
      <c r="E26" s="53"/>
      <c r="F26" s="53"/>
      <c r="G26" s="53"/>
      <c r="H26" s="53"/>
      <c r="I26" s="53"/>
      <c r="J26" s="54"/>
      <c r="K26" s="55"/>
      <c r="L26" s="56" t="s">
        <v>4702</v>
      </c>
      <c r="M26" s="56"/>
      <c r="N26" s="57">
        <f>N21/N25</f>
        <v>1.1148791847200732</v>
      </c>
      <c r="O26" s="57">
        <f t="shared" ref="O26:AB26" si="27">O21/O25</f>
        <v>1.0069401755390341</v>
      </c>
      <c r="P26" s="57">
        <f t="shared" si="27"/>
        <v>1.159333578539594</v>
      </c>
      <c r="Q26" s="57">
        <f t="shared" si="27"/>
        <v>0.97109754005171756</v>
      </c>
      <c r="R26" s="57">
        <f t="shared" si="27"/>
        <v>1.5255704197953157</v>
      </c>
      <c r="S26" s="57">
        <f t="shared" si="27"/>
        <v>0.9481375272577065</v>
      </c>
      <c r="T26" s="57">
        <f t="shared" si="27"/>
        <v>0.96995471969910263</v>
      </c>
      <c r="U26" s="57">
        <f>U21/U25</f>
        <v>1.1459319523842999</v>
      </c>
      <c r="V26" s="57">
        <f t="shared" si="27"/>
        <v>0.7803307463001391</v>
      </c>
      <c r="W26" s="57"/>
      <c r="X26" s="57">
        <f t="shared" si="27"/>
        <v>1.1232202731607641</v>
      </c>
      <c r="Y26" s="57">
        <f t="shared" si="27"/>
        <v>0.99522284735996136</v>
      </c>
      <c r="Z26" s="57">
        <f t="shared" si="27"/>
        <v>0.96485526687310885</v>
      </c>
      <c r="AA26" s="57">
        <f t="shared" si="27"/>
        <v>0.6757903290544488</v>
      </c>
      <c r="AB26" s="57">
        <f t="shared" si="27"/>
        <v>1.0453241531246642</v>
      </c>
      <c r="AC26" s="57"/>
      <c r="AD26" s="57">
        <f>AD21/AD25</f>
        <v>0.92194992231516193</v>
      </c>
      <c r="AE26" s="57">
        <f>AE21/AE25</f>
        <v>0.97979806392410884</v>
      </c>
      <c r="AF26" s="57">
        <f>AF21/AF25</f>
        <v>0.97617592333885295</v>
      </c>
      <c r="AG26" s="57"/>
      <c r="AH26" s="58"/>
      <c r="AI26" s="2"/>
    </row>
    <row r="27" spans="1:54" ht="20">
      <c r="A27" s="25" t="s">
        <v>4705</v>
      </c>
      <c r="B27" s="26"/>
      <c r="C27" s="26"/>
      <c r="D27" s="26"/>
      <c r="E27" s="26"/>
      <c r="F27" s="26"/>
      <c r="G27" s="26"/>
      <c r="H27" s="26"/>
      <c r="I27" s="26"/>
      <c r="J27" s="21"/>
      <c r="K27" s="21"/>
      <c r="L27" s="27"/>
      <c r="M27" s="27"/>
      <c r="N27" s="22"/>
      <c r="O27" s="23"/>
      <c r="P27" s="22"/>
      <c r="Q27" s="23"/>
      <c r="R27" s="23"/>
      <c r="S27" s="23"/>
      <c r="T27" s="23"/>
      <c r="U27" s="23"/>
      <c r="V27" s="23"/>
      <c r="W27" s="23"/>
      <c r="X27" s="24"/>
      <c r="Y27" s="24"/>
      <c r="Z27" s="24"/>
      <c r="AA27" s="24"/>
      <c r="AB27" s="24"/>
      <c r="AC27" s="24"/>
      <c r="AD27" s="24"/>
      <c r="AE27" s="24"/>
      <c r="AF27" s="24"/>
      <c r="AH27" s="3"/>
      <c r="AI27" s="2"/>
    </row>
    <row r="28" spans="1:54">
      <c r="A28" s="26" t="str">
        <f>'Corrected results'!G1361</f>
        <v>RS-11R</v>
      </c>
      <c r="B28" s="26" t="str">
        <f>'Corrected results'!H1361</f>
        <v>Standard</v>
      </c>
      <c r="C28" s="26">
        <f>'Corrected results'!I1361</f>
        <v>0</v>
      </c>
      <c r="D28" s="26">
        <f>'Corrected results'!J1361</f>
        <v>0</v>
      </c>
      <c r="E28" s="26">
        <f>'Corrected results'!K1361</f>
        <v>0</v>
      </c>
      <c r="F28" s="26">
        <f>'Corrected results'!L1361</f>
        <v>0</v>
      </c>
      <c r="G28" s="26">
        <f>'Corrected results'!M1361</f>
        <v>0</v>
      </c>
      <c r="H28" s="26">
        <f>'Corrected results'!N1361</f>
        <v>0</v>
      </c>
      <c r="I28" s="26">
        <f>'Corrected results'!O1361</f>
        <v>0</v>
      </c>
      <c r="J28" s="26" t="str">
        <f>'Corrected results'!P1361</f>
        <v>Unknown 2</v>
      </c>
      <c r="K28" s="26">
        <f>'Corrected results'!Q1361</f>
        <v>420</v>
      </c>
      <c r="L28" s="136">
        <f>'Corrected results'!R1361</f>
        <v>44741.90347222222</v>
      </c>
      <c r="M28" s="136"/>
      <c r="N28" s="137">
        <f>'Corrected results'!S1361</f>
        <v>51.793131618811309</v>
      </c>
      <c r="O28" s="137">
        <f>'Corrected results'!T1361</f>
        <v>0.95539841867165043</v>
      </c>
      <c r="P28" s="137">
        <f>'Corrected results'!U1361</f>
        <v>16.709153284018253</v>
      </c>
      <c r="Q28" s="137">
        <f>'Corrected results'!V1361</f>
        <v>8.4782153633358561</v>
      </c>
      <c r="R28" s="137">
        <f>'Corrected results'!W1361</f>
        <v>11.093874517576754</v>
      </c>
      <c r="S28" s="137">
        <f>'Corrected results'!X1361</f>
        <v>0.12904884418742918</v>
      </c>
      <c r="T28" s="137">
        <f>'Corrected results'!Y1361</f>
        <v>11.286878800620009</v>
      </c>
      <c r="U28" s="137">
        <f>'Corrected results'!Z1361</f>
        <v>6.6606820257125748E-2</v>
      </c>
      <c r="V28" s="137"/>
      <c r="W28" s="137"/>
      <c r="X28" s="137">
        <f>'Corrected results'!AB1361</f>
        <v>344.39701152628527</v>
      </c>
      <c r="Y28" s="137">
        <f>'Corrected results'!AC1361</f>
        <v>293.32435918218368</v>
      </c>
      <c r="Z28" s="137">
        <f>'Corrected results'!AD1361</f>
        <v>78.470676879620171</v>
      </c>
      <c r="AA28" s="137">
        <f>'Corrected results'!AE1361</f>
        <v>64.878353797665909</v>
      </c>
      <c r="AB28" s="137">
        <f>'Corrected results'!AF1361</f>
        <v>48.81174291351472</v>
      </c>
      <c r="AC28" s="137"/>
      <c r="AD28" s="137">
        <f>'Corrected results'!AH1361</f>
        <v>85.580940500489461</v>
      </c>
      <c r="AE28" s="137">
        <f>'Corrected results'!AI1361</f>
        <v>24.418714597367938</v>
      </c>
      <c r="AF28" s="137">
        <f>'Corrected results'!AJ1361</f>
        <v>66.692926819219608</v>
      </c>
      <c r="AH28" s="3"/>
      <c r="AI28" s="2"/>
      <c r="AJ28" s="138">
        <f t="shared" ref="AJ28:AJ44" si="28">N28/N$50</f>
        <v>1.0423774916993473</v>
      </c>
      <c r="AK28" s="138">
        <f t="shared" ref="AK28:AK44" si="29">O28/O$50</f>
        <v>0.9412792302183749</v>
      </c>
      <c r="AL28" s="138">
        <f t="shared" ref="AL28:AL44" si="30">P28/P$50</f>
        <v>1.0853623438790683</v>
      </c>
      <c r="AM28" s="138">
        <f t="shared" ref="AM28:AM44" si="31">Q28/Q$50</f>
        <v>0.91181989523004447</v>
      </c>
      <c r="AN28" s="138">
        <f t="shared" ref="AN28:AN44" si="32">R28/R$50</f>
        <v>1.3127162613365251</v>
      </c>
      <c r="AO28" s="138">
        <f t="shared" ref="AO28:AO44" si="33">S28/S$50</f>
        <v>0.88490636014237145</v>
      </c>
      <c r="AP28" s="138">
        <f t="shared" ref="AP28:AP44" si="34">T28/T$50</f>
        <v>0.90845188868749227</v>
      </c>
      <c r="AQ28" s="138">
        <f t="shared" ref="AQ28:AQ44" si="35">U28/U$50</f>
        <v>1.3876420886901197</v>
      </c>
      <c r="AR28" s="138">
        <f t="shared" ref="AR28:AR44" si="36">V28/V$50</f>
        <v>0</v>
      </c>
      <c r="AS28" s="138"/>
      <c r="AT28" s="138">
        <f t="shared" ref="AT28:AT44" si="37">X28/X$50</f>
        <v>1.4154077409431418</v>
      </c>
      <c r="AU28" s="138">
        <f t="shared" ref="AU28:AU44" si="38">Y28/Y$50</f>
        <v>0.76394509631780316</v>
      </c>
      <c r="AV28" s="138">
        <f t="shared" ref="AV28:AX28" si="39">Z28/Z$50</f>
        <v>0.76174029878775107</v>
      </c>
      <c r="AW28" s="138">
        <f t="shared" si="39"/>
        <v>0.73375202214053281</v>
      </c>
      <c r="AX28" s="138">
        <f t="shared" si="39"/>
        <v>0.75718208195943093</v>
      </c>
      <c r="AY28" s="138"/>
      <c r="AZ28" s="138">
        <f t="shared" ref="AZ28:AZ44" si="40">AD28/AD$50</f>
        <v>0.96595754371467946</v>
      </c>
      <c r="BA28" s="138">
        <f t="shared" ref="BA28:BA44" si="41">AE28/AE$50</f>
        <v>0.9864154553572182</v>
      </c>
      <c r="BB28" s="138">
        <f t="shared" ref="BB28:BB44" si="42">AF28/AF$50</f>
        <v>1.0670014689899947</v>
      </c>
    </row>
    <row r="29" spans="1:54">
      <c r="A29" s="26" t="str">
        <f>'Corrected results'!G1362</f>
        <v>RS-11R</v>
      </c>
      <c r="B29" s="26" t="str">
        <f>'Corrected results'!H1362</f>
        <v>Standard</v>
      </c>
      <c r="C29" s="26">
        <f>'Corrected results'!I1362</f>
        <v>0</v>
      </c>
      <c r="D29" s="26">
        <f>'Corrected results'!J1362</f>
        <v>0</v>
      </c>
      <c r="E29" s="26">
        <f>'Corrected results'!K1362</f>
        <v>0</v>
      </c>
      <c r="F29" s="26">
        <f>'Corrected results'!L1362</f>
        <v>0</v>
      </c>
      <c r="G29" s="26">
        <f>'Corrected results'!M1362</f>
        <v>0</v>
      </c>
      <c r="H29" s="26">
        <f>'Corrected results'!N1362</f>
        <v>0</v>
      </c>
      <c r="I29" s="26">
        <f>'Corrected results'!O1362</f>
        <v>0</v>
      </c>
      <c r="J29" s="26" t="str">
        <f>'Corrected results'!P1362</f>
        <v>STD</v>
      </c>
      <c r="K29" s="26">
        <f>'Corrected results'!Q1362</f>
        <v>528</v>
      </c>
      <c r="L29" s="136">
        <f>'Corrected results'!R1362</f>
        <v>44742.801388888889</v>
      </c>
      <c r="M29" s="136"/>
      <c r="N29" s="137">
        <f>'Corrected results'!S1362</f>
        <v>53.150355715534992</v>
      </c>
      <c r="O29" s="137">
        <f>'Corrected results'!T1362</f>
        <v>0.94714559851576019</v>
      </c>
      <c r="P29" s="137">
        <f>'Corrected results'!U1362</f>
        <v>17.973059371243956</v>
      </c>
      <c r="Q29" s="137">
        <f>'Corrected results'!V1362</f>
        <v>8.3969017412997822</v>
      </c>
      <c r="R29" s="137">
        <f>'Corrected results'!W1362</f>
        <v>13.680317908039335</v>
      </c>
      <c r="S29" s="137">
        <f>'Corrected results'!X1362</f>
        <v>0.12373659586820006</v>
      </c>
      <c r="T29" s="137">
        <f>'Corrected results'!Y1362</f>
        <v>11.208470316886793</v>
      </c>
      <c r="U29" s="137">
        <f>'Corrected results'!Z1362</f>
        <v>7.6416680791742353E-2</v>
      </c>
      <c r="V29" s="137">
        <f>'Corrected results'!AA1362</f>
        <v>7.4993746746722573E-2</v>
      </c>
      <c r="W29" s="137"/>
      <c r="X29" s="137">
        <f>'Corrected results'!AB1362</f>
        <v>290.37656217951564</v>
      </c>
      <c r="Y29" s="137">
        <f>'Corrected results'!AC1362</f>
        <v>298.06804964753007</v>
      </c>
      <c r="Z29" s="137">
        <f>'Corrected results'!AD1362</f>
        <v>72.539508065791992</v>
      </c>
      <c r="AA29" s="137">
        <f>'Corrected results'!AE1362</f>
        <v>59.738547455651592</v>
      </c>
      <c r="AB29" s="137">
        <f>'Corrected results'!AF1362</f>
        <v>39.949339625168548</v>
      </c>
      <c r="AC29" s="137">
        <f>'Corrected results'!AG1362</f>
        <v>1.9009381417320252</v>
      </c>
      <c r="AD29" s="137">
        <f>'Corrected results'!AH1362</f>
        <v>85.580940500489461</v>
      </c>
      <c r="AE29" s="137">
        <f>'Corrected results'!AI1362</f>
        <v>22.294128390038448</v>
      </c>
      <c r="AF29" s="137">
        <f>'Corrected results'!AJ1362</f>
        <v>61.548467728896696</v>
      </c>
      <c r="AH29" s="3"/>
      <c r="AI29" s="2"/>
      <c r="AJ29" s="3">
        <f t="shared" si="28"/>
        <v>1.0696926936459874</v>
      </c>
      <c r="AK29" s="3">
        <f t="shared" si="29"/>
        <v>0.93314837292193131</v>
      </c>
      <c r="AL29" s="3">
        <f t="shared" si="30"/>
        <v>1.1674608230752814</v>
      </c>
      <c r="AM29" s="3">
        <f t="shared" si="31"/>
        <v>0.9030747318733382</v>
      </c>
      <c r="AN29" s="3">
        <f t="shared" si="32"/>
        <v>1.6187649995214815</v>
      </c>
      <c r="AO29" s="3">
        <f t="shared" si="33"/>
        <v>0.8484795145248003</v>
      </c>
      <c r="AP29" s="3">
        <f t="shared" si="34"/>
        <v>0.90214099119361202</v>
      </c>
      <c r="AQ29" s="3">
        <f t="shared" si="35"/>
        <v>1.5920141831612991</v>
      </c>
      <c r="AR29" s="3">
        <f t="shared" si="36"/>
        <v>0.99991662328963415</v>
      </c>
      <c r="AS29" s="3"/>
      <c r="AT29" s="3">
        <f t="shared" si="37"/>
        <v>1.1933937291612513</v>
      </c>
      <c r="AU29" s="3">
        <f t="shared" si="38"/>
        <v>0.77629974384709366</v>
      </c>
      <c r="AV29" s="3">
        <f t="shared" ref="AV29:AV44" si="43">Z29/Z$50</f>
        <v>0.70416452036880062</v>
      </c>
      <c r="AW29" s="3">
        <f t="shared" ref="AW29:AW44" si="44">AA29/AA$50</f>
        <v>0.67562256792186826</v>
      </c>
      <c r="AX29" s="3">
        <f t="shared" ref="AX29:AX44" si="45">AB29/AB$50</f>
        <v>0.61970588110088487</v>
      </c>
      <c r="AY29" s="3"/>
      <c r="AZ29" s="3">
        <f t="shared" si="40"/>
        <v>0.96595754371467946</v>
      </c>
      <c r="BA29" s="3">
        <f t="shared" si="41"/>
        <v>0.90059092668303153</v>
      </c>
      <c r="BB29" s="3">
        <f t="shared" si="42"/>
        <v>0.98469670792571318</v>
      </c>
    </row>
    <row r="30" spans="1:54">
      <c r="A30" s="26" t="str">
        <f>'Corrected results'!G1363</f>
        <v>RS-11R</v>
      </c>
      <c r="B30" s="26" t="str">
        <f>'Corrected results'!H1363</f>
        <v>Standard</v>
      </c>
      <c r="C30" s="26">
        <f>'Corrected results'!I1363</f>
        <v>0</v>
      </c>
      <c r="D30" s="26">
        <f>'Corrected results'!J1363</f>
        <v>0</v>
      </c>
      <c r="E30" s="26">
        <f>'Corrected results'!K1363</f>
        <v>0</v>
      </c>
      <c r="F30" s="26">
        <f>'Corrected results'!L1363</f>
        <v>0</v>
      </c>
      <c r="G30" s="26">
        <f>'Corrected results'!M1363</f>
        <v>0</v>
      </c>
      <c r="H30" s="26">
        <f>'Corrected results'!N1363</f>
        <v>0</v>
      </c>
      <c r="I30" s="26">
        <f>'Corrected results'!O1363</f>
        <v>0</v>
      </c>
      <c r="J30" s="26" t="str">
        <f>'Corrected results'!P1363</f>
        <v>STD</v>
      </c>
      <c r="K30" s="26">
        <f>'Corrected results'!Q1363</f>
        <v>673</v>
      </c>
      <c r="L30" s="136">
        <f>'Corrected results'!R1363</f>
        <v>44743.787499999999</v>
      </c>
      <c r="M30" s="136"/>
      <c r="N30" s="137">
        <f>'Corrected results'!S1363</f>
        <v>51.590076731189775</v>
      </c>
      <c r="O30" s="137">
        <f>'Corrected results'!T1363</f>
        <v>0.93668445334977712</v>
      </c>
      <c r="P30" s="137">
        <f>'Corrected results'!U1363</f>
        <v>16.622899734690456</v>
      </c>
      <c r="Q30" s="137">
        <f>'Corrected results'!V1363</f>
        <v>8.384524800600488</v>
      </c>
      <c r="R30" s="137">
        <f>'Corrected results'!W1363</f>
        <v>11.484412389361356</v>
      </c>
      <c r="S30" s="137">
        <f>'Corrected results'!X1363</f>
        <v>0.12613278015078661</v>
      </c>
      <c r="T30" s="137">
        <f>'Corrected results'!Y1363</f>
        <v>11.018310712648361</v>
      </c>
      <c r="U30" s="137">
        <f>'Corrected results'!Z1363</f>
        <v>7.3398262165706468E-2</v>
      </c>
      <c r="V30" s="137">
        <f>'Corrected results'!AA1363</f>
        <v>9.3272588485027494E-2</v>
      </c>
      <c r="W30" s="137"/>
      <c r="X30" s="137">
        <f>'Corrected results'!AB1363</f>
        <v>322.10285782761844</v>
      </c>
      <c r="Y30" s="137">
        <f>'Corrected results'!AC1363</f>
        <v>287.54262588190625</v>
      </c>
      <c r="Z30" s="137">
        <f>'Corrected results'!AD1363</f>
        <v>85.3903738290864</v>
      </c>
      <c r="AA30" s="137">
        <f>'Corrected results'!AE1363</f>
        <v>75.157966481694558</v>
      </c>
      <c r="AB30" s="137">
        <f>'Corrected results'!AF1363</f>
        <v>54.601377481962757</v>
      </c>
      <c r="AC30" s="137"/>
      <c r="AD30" s="137">
        <f>'Corrected results'!AH1363</f>
        <v>86.574118111569859</v>
      </c>
      <c r="AE30" s="137">
        <f>'Corrected results'!AI1363</f>
        <v>24.418714597367938</v>
      </c>
      <c r="AF30" s="137">
        <f>'Corrected results'!AJ1363</f>
        <v>65.836290647458924</v>
      </c>
      <c r="AH30" s="3"/>
      <c r="AI30" s="2"/>
      <c r="AJ30" s="3">
        <f t="shared" si="28"/>
        <v>1.0382908524516183</v>
      </c>
      <c r="AK30" s="3">
        <f t="shared" si="29"/>
        <v>0.92284182596037168</v>
      </c>
      <c r="AL30" s="3">
        <f t="shared" si="30"/>
        <v>1.0797596449945086</v>
      </c>
      <c r="AM30" s="3">
        <f t="shared" si="31"/>
        <v>0.90174360966329115</v>
      </c>
      <c r="AN30" s="3">
        <f t="shared" si="32"/>
        <v>1.3589278363950998</v>
      </c>
      <c r="AO30" s="3">
        <f t="shared" si="33"/>
        <v>0.86491049246253671</v>
      </c>
      <c r="AP30" s="3">
        <f t="shared" si="34"/>
        <v>0.88683553299971529</v>
      </c>
      <c r="AQ30" s="3">
        <f t="shared" si="35"/>
        <v>1.5291304617855515</v>
      </c>
      <c r="AR30" s="3">
        <f t="shared" si="36"/>
        <v>1.2436345131336997</v>
      </c>
      <c r="AS30" s="3"/>
      <c r="AT30" s="3">
        <f t="shared" si="37"/>
        <v>1.3237829106839489</v>
      </c>
      <c r="AU30" s="3">
        <f t="shared" si="38"/>
        <v>0.74888693062273748</v>
      </c>
      <c r="AV30" s="3">
        <f t="shared" si="43"/>
        <v>0.82891204027652676</v>
      </c>
      <c r="AW30" s="3">
        <f t="shared" si="44"/>
        <v>0.85001093057786203</v>
      </c>
      <c r="AX30" s="3">
        <f t="shared" si="45"/>
        <v>0.84699259260005821</v>
      </c>
      <c r="AY30" s="3"/>
      <c r="AZ30" s="3">
        <f t="shared" si="40"/>
        <v>0.97716760287108873</v>
      </c>
      <c r="BA30" s="3">
        <f t="shared" si="41"/>
        <v>0.9864154553572182</v>
      </c>
      <c r="BB30" s="3">
        <f t="shared" si="42"/>
        <v>1.0532963866484111</v>
      </c>
    </row>
    <row r="31" spans="1:54">
      <c r="A31" s="26" t="str">
        <f>'Corrected results'!G1364</f>
        <v>RS-11R</v>
      </c>
      <c r="B31" s="26" t="str">
        <f>'Corrected results'!H1364</f>
        <v>Standard</v>
      </c>
      <c r="C31" s="26">
        <f>'Corrected results'!I1364</f>
        <v>0</v>
      </c>
      <c r="D31" s="26">
        <f>'Corrected results'!J1364</f>
        <v>0</v>
      </c>
      <c r="E31" s="26">
        <f>'Corrected results'!K1364</f>
        <v>0</v>
      </c>
      <c r="F31" s="26">
        <f>'Corrected results'!L1364</f>
        <v>0</v>
      </c>
      <c r="G31" s="26">
        <f>'Corrected results'!M1364</f>
        <v>0</v>
      </c>
      <c r="H31" s="26">
        <f>'Corrected results'!N1364</f>
        <v>0</v>
      </c>
      <c r="I31" s="26">
        <f>'Corrected results'!O1364</f>
        <v>0</v>
      </c>
      <c r="J31" s="26" t="str">
        <f>'Corrected results'!P1364</f>
        <v>STANDARD</v>
      </c>
      <c r="K31" s="26">
        <f>'Corrected results'!Q1364</f>
        <v>754</v>
      </c>
      <c r="L31" s="136">
        <f>'Corrected results'!R1364</f>
        <v>44744.879166666666</v>
      </c>
      <c r="M31" s="136"/>
      <c r="N31" s="137">
        <f>'Corrected results'!S1364</f>
        <v>50.668428537345285</v>
      </c>
      <c r="O31" s="137">
        <f>'Corrected results'!T1364</f>
        <v>0.92143642224048161</v>
      </c>
      <c r="P31" s="137">
        <f>'Corrected results'!U1364</f>
        <v>16.255353661203749</v>
      </c>
      <c r="Q31" s="137">
        <f>'Corrected results'!V1364</f>
        <v>8.1519534497858075</v>
      </c>
      <c r="R31" s="137">
        <f>'Corrected results'!W1364</f>
        <v>12.909102279054789</v>
      </c>
      <c r="S31" s="137">
        <f>'Corrected results'!X1364</f>
        <v>0.12486817545794303</v>
      </c>
      <c r="T31" s="137">
        <f>'Corrected results'!Y1364</f>
        <v>10.726448453781209</v>
      </c>
      <c r="U31" s="137">
        <f>'Corrected results'!Z1364</f>
        <v>8.8792197158489447E-2</v>
      </c>
      <c r="V31" s="137">
        <f>'Corrected results'!AA1364</f>
        <v>6.9248157282138567E-2</v>
      </c>
      <c r="W31" s="137"/>
      <c r="X31" s="137">
        <f>'Corrected results'!AB1364</f>
        <v>283.51682257992587</v>
      </c>
      <c r="Y31" s="137">
        <f>'Corrected results'!AC1364</f>
        <v>298.06804964753007</v>
      </c>
      <c r="Z31" s="137">
        <f>'Corrected results'!AD1364</f>
        <v>82.42478942217231</v>
      </c>
      <c r="AA31" s="137">
        <f>'Corrected results'!AE1364</f>
        <v>65.906315066068771</v>
      </c>
      <c r="AB31" s="137">
        <f>'Corrected results'!AF1364</f>
        <v>56.033956837768585</v>
      </c>
      <c r="AC31" s="137"/>
      <c r="AD31" s="137">
        <f>'Corrected results'!AH1364</f>
        <v>86.574118111569859</v>
      </c>
      <c r="AE31" s="137">
        <f>'Corrected results'!AI1364</f>
        <v>20.168382804060411</v>
      </c>
      <c r="AF31" s="137">
        <f>'Corrected results'!AJ1364</f>
        <v>62.406651253910326</v>
      </c>
      <c r="AH31" s="3"/>
      <c r="AI31" s="15"/>
      <c r="AJ31" s="3">
        <f t="shared" si="28"/>
        <v>1.0197419579843077</v>
      </c>
      <c r="AK31" s="3">
        <f t="shared" si="29"/>
        <v>0.90781913521229729</v>
      </c>
      <c r="AL31" s="3">
        <f t="shared" si="30"/>
        <v>1.0558852654240827</v>
      </c>
      <c r="AM31" s="3">
        <f t="shared" si="31"/>
        <v>0.87673089464658827</v>
      </c>
      <c r="AN31" s="3">
        <f t="shared" si="32"/>
        <v>1.5275085772894741</v>
      </c>
      <c r="AO31" s="3">
        <f t="shared" si="33"/>
        <v>0.85623891742589497</v>
      </c>
      <c r="AP31" s="3">
        <f t="shared" si="34"/>
        <v>0.86334428931861029</v>
      </c>
      <c r="AQ31" s="3">
        <f t="shared" si="35"/>
        <v>1.8498374408018634</v>
      </c>
      <c r="AR31" s="3">
        <f t="shared" si="36"/>
        <v>0.92330876376184745</v>
      </c>
      <c r="AS31" s="3"/>
      <c r="AT31" s="3">
        <f t="shared" si="37"/>
        <v>1.1652014736968843</v>
      </c>
      <c r="AU31" s="3">
        <f t="shared" si="38"/>
        <v>0.77629974384709366</v>
      </c>
      <c r="AV31" s="3">
        <f t="shared" si="43"/>
        <v>0.80012415106705148</v>
      </c>
      <c r="AW31" s="3">
        <f t="shared" si="44"/>
        <v>0.7453779129842657</v>
      </c>
      <c r="AX31" s="3">
        <f t="shared" si="45"/>
        <v>0.86921518401874787</v>
      </c>
      <c r="AY31" s="3"/>
      <c r="AZ31" s="3">
        <f t="shared" si="40"/>
        <v>0.97716760287108873</v>
      </c>
      <c r="BA31" s="3">
        <f t="shared" si="41"/>
        <v>0.81471956388852385</v>
      </c>
      <c r="BB31" s="3">
        <f t="shared" si="42"/>
        <v>0.99842654593889013</v>
      </c>
    </row>
    <row r="32" spans="1:54">
      <c r="A32" s="26" t="str">
        <f>'Corrected results'!G1365</f>
        <v>RS-11R</v>
      </c>
      <c r="B32" s="26" t="str">
        <f>'Corrected results'!H1365</f>
        <v>Standard</v>
      </c>
      <c r="C32" s="26">
        <f>'Corrected results'!I1365</f>
        <v>0</v>
      </c>
      <c r="D32" s="26">
        <f>'Corrected results'!J1365</f>
        <v>0</v>
      </c>
      <c r="E32" s="26">
        <f>'Corrected results'!K1365</f>
        <v>0</v>
      </c>
      <c r="F32" s="26">
        <f>'Corrected results'!L1365</f>
        <v>0</v>
      </c>
      <c r="G32" s="26">
        <f>'Corrected results'!M1365</f>
        <v>0</v>
      </c>
      <c r="H32" s="26">
        <f>'Corrected results'!N1365</f>
        <v>0</v>
      </c>
      <c r="I32" s="26" t="str">
        <f>'Corrected results'!O1365</f>
        <v/>
      </c>
      <c r="J32" s="26" t="str">
        <f>'Corrected results'!P1365</f>
        <v>STANDARD</v>
      </c>
      <c r="K32" s="26">
        <f>'Corrected results'!Q1365</f>
        <v>2</v>
      </c>
      <c r="L32" s="136">
        <f>'Corrected results'!R1365</f>
        <v>44745.853472222225</v>
      </c>
      <c r="M32" s="136"/>
      <c r="N32" s="137">
        <f>'Corrected results'!S1365</f>
        <v>59.135425261561622</v>
      </c>
      <c r="O32" s="137">
        <f>'Corrected results'!T1365</f>
        <v>0.87207928841880311</v>
      </c>
      <c r="P32" s="137">
        <f>'Corrected results'!U1365</f>
        <v>21.365873877221262</v>
      </c>
      <c r="Q32" s="137">
        <f>'Corrected results'!V1365</f>
        <v>7.8077017968472502</v>
      </c>
      <c r="R32" s="137">
        <f>'Corrected results'!W1365</f>
        <v>18.149076506271669</v>
      </c>
      <c r="S32" s="137">
        <f>'Corrected results'!X1365</f>
        <v>0.11006491717415347</v>
      </c>
      <c r="T32" s="137">
        <f>'Corrected results'!Y1365</f>
        <v>10.888746402634826</v>
      </c>
      <c r="U32" s="137">
        <f>'Corrected results'!Z1365</f>
        <v>7.551115520393159E-2</v>
      </c>
      <c r="V32" s="137">
        <f>'Corrected results'!AA1365</f>
        <v>9.3651663169764074E-2</v>
      </c>
      <c r="W32" s="137"/>
      <c r="X32" s="137">
        <f>'Corrected results'!AB1365</f>
        <v>315.24311822802866</v>
      </c>
      <c r="Y32" s="137">
        <f>'Corrected results'!AC1365</f>
        <v>275.68688921707655</v>
      </c>
      <c r="Z32" s="137">
        <f>'Corrected results'!AD1365</f>
        <v>77.482148743982151</v>
      </c>
      <c r="AA32" s="137">
        <f>'Corrected results'!AE1365</f>
        <v>68.990198871277371</v>
      </c>
      <c r="AB32" s="137">
        <f>'Corrected results'!AF1365</f>
        <v>56.033956837768585</v>
      </c>
      <c r="AC32" s="137"/>
      <c r="AD32" s="137">
        <f>'Corrected results'!AH1365</f>
        <v>74.655986778605168</v>
      </c>
      <c r="AE32" s="137">
        <f>'Corrected results'!AI1365</f>
        <v>20.168382804060411</v>
      </c>
      <c r="AF32" s="137">
        <f>'Corrected results'!AJ1365</f>
        <v>50.36392007451596</v>
      </c>
      <c r="AH32" s="3"/>
      <c r="AI32" s="15"/>
      <c r="AJ32" s="3">
        <f t="shared" si="28"/>
        <v>1.1901469235031272</v>
      </c>
      <c r="AK32" s="3">
        <f t="shared" si="29"/>
        <v>0.85919141716138248</v>
      </c>
      <c r="AL32" s="3">
        <f t="shared" si="30"/>
        <v>1.3878450066399002</v>
      </c>
      <c r="AM32" s="3">
        <f t="shared" si="31"/>
        <v>0.83970712340899389</v>
      </c>
      <c r="AN32" s="3">
        <f t="shared" si="32"/>
        <v>2.1475443786818258</v>
      </c>
      <c r="AO32" s="3">
        <f t="shared" si="33"/>
        <v>0.75473086062276662</v>
      </c>
      <c r="AP32" s="3">
        <f t="shared" si="34"/>
        <v>0.8764072344224485</v>
      </c>
      <c r="AQ32" s="3">
        <f t="shared" si="35"/>
        <v>1.5731490667485748</v>
      </c>
      <c r="AR32" s="3">
        <f t="shared" si="36"/>
        <v>1.2486888422635207</v>
      </c>
      <c r="AS32" s="3"/>
      <c r="AT32" s="3">
        <f t="shared" si="37"/>
        <v>1.2955906552195819</v>
      </c>
      <c r="AU32" s="3">
        <f t="shared" si="38"/>
        <v>0.71800939998196833</v>
      </c>
      <c r="AV32" s="3">
        <f t="shared" si="43"/>
        <v>0.75214433571792605</v>
      </c>
      <c r="AW32" s="3">
        <f t="shared" si="44"/>
        <v>0.78025558551546448</v>
      </c>
      <c r="AX32" s="3">
        <f t="shared" si="45"/>
        <v>0.86921518401874787</v>
      </c>
      <c r="AY32" s="3"/>
      <c r="AZ32" s="3">
        <f t="shared" si="40"/>
        <v>0.84264689299417772</v>
      </c>
      <c r="BA32" s="3">
        <f t="shared" si="41"/>
        <v>0.81471956388852385</v>
      </c>
      <c r="BB32" s="3">
        <f t="shared" si="42"/>
        <v>0.80575826053141286</v>
      </c>
    </row>
    <row r="33" spans="1:54">
      <c r="A33" s="26" t="str">
        <f>'Corrected results'!G1366</f>
        <v>RS-11R</v>
      </c>
      <c r="B33" s="26" t="str">
        <f>'Corrected results'!H1366</f>
        <v>Standard</v>
      </c>
      <c r="C33" s="26">
        <f>'Corrected results'!I1366</f>
        <v>0</v>
      </c>
      <c r="D33" s="26">
        <f>'Corrected results'!J1366</f>
        <v>0</v>
      </c>
      <c r="E33" s="26">
        <f>'Corrected results'!K1366</f>
        <v>0</v>
      </c>
      <c r="F33" s="26">
        <f>'Corrected results'!L1366</f>
        <v>0</v>
      </c>
      <c r="G33" s="26">
        <f>'Corrected results'!M1366</f>
        <v>0</v>
      </c>
      <c r="H33" s="26">
        <f>'Corrected results'!N1366</f>
        <v>0</v>
      </c>
      <c r="I33" s="26" t="str">
        <f>'Corrected results'!O1366</f>
        <v/>
      </c>
      <c r="J33" s="26" t="str">
        <f>'Corrected results'!P1366</f>
        <v>STD</v>
      </c>
      <c r="K33" s="26">
        <f>'Corrected results'!Q1366</f>
        <v>89</v>
      </c>
      <c r="L33" s="136">
        <f>'Corrected results'!R1366</f>
        <v>44746.78402777778</v>
      </c>
      <c r="M33" s="136"/>
      <c r="N33" s="137">
        <f>'Corrected results'!S1366</f>
        <v>49.336868487272419</v>
      </c>
      <c r="O33" s="137">
        <f>'Corrected results'!T1366</f>
        <v>0.93246089283696687</v>
      </c>
      <c r="P33" s="137">
        <f>'Corrected results'!U1366</f>
        <v>15.950166372823334</v>
      </c>
      <c r="Q33" s="137">
        <f>'Corrected results'!V1366</f>
        <v>8.1866376673268597</v>
      </c>
      <c r="R33" s="137">
        <f>'Corrected results'!W1366</f>
        <v>11.655514377742232</v>
      </c>
      <c r="S33" s="137">
        <f>'Corrected results'!X1366</f>
        <v>0.12891108495541953</v>
      </c>
      <c r="T33" s="137">
        <f>'Corrected results'!Y1366</f>
        <v>10.980705090353009</v>
      </c>
      <c r="U33" s="137">
        <f>'Corrected results'!Z1366</f>
        <v>8.5019173875944612E-2</v>
      </c>
      <c r="V33" s="137">
        <f>'Corrected results'!AA1366</f>
        <v>8.9477947821418435E-2</v>
      </c>
      <c r="W33" s="137"/>
      <c r="X33" s="137">
        <f>'Corrected results'!AB1366</f>
        <v>262.08013633120777</v>
      </c>
      <c r="Y33" s="137">
        <f>'Corrected results'!AC1366</f>
        <v>297.1247239630585</v>
      </c>
      <c r="Z33" s="137">
        <f>'Corrected results'!AD1366</f>
        <v>78.470676879620171</v>
      </c>
      <c r="AA33" s="137">
        <f>'Corrected results'!AE1366</f>
        <v>75.157966481694558</v>
      </c>
      <c r="AB33" s="137">
        <f>'Corrected results'!AF1366</f>
        <v>54.601377481962757</v>
      </c>
      <c r="AC33" s="137"/>
      <c r="AD33" s="137">
        <f>'Corrected results'!AH1366</f>
        <v>84.587762889409078</v>
      </c>
      <c r="AE33" s="137">
        <f>'Corrected results'!AI1366</f>
        <v>19.105075244078186</v>
      </c>
      <c r="AF33" s="137">
        <f>'Corrected results'!AJ1366</f>
        <v>65.836290647458924</v>
      </c>
      <c r="AH33" s="3"/>
      <c r="AI33" s="2"/>
      <c r="AJ33" s="3">
        <f t="shared" si="28"/>
        <v>0.99294326515265263</v>
      </c>
      <c r="AK33" s="3">
        <f t="shared" si="29"/>
        <v>0.91868068259799696</v>
      </c>
      <c r="AL33" s="3">
        <f t="shared" si="30"/>
        <v>1.0360614727394177</v>
      </c>
      <c r="AM33" s="3">
        <f t="shared" si="31"/>
        <v>0.88046113246776747</v>
      </c>
      <c r="AN33" s="3">
        <f t="shared" si="32"/>
        <v>1.3791739967549206</v>
      </c>
      <c r="AO33" s="3">
        <f t="shared" si="33"/>
        <v>0.88396172540859097</v>
      </c>
      <c r="AP33" s="3">
        <f t="shared" si="34"/>
        <v>0.88380875303663065</v>
      </c>
      <c r="AQ33" s="3">
        <f t="shared" si="35"/>
        <v>1.7712327890821793</v>
      </c>
      <c r="AR33" s="3">
        <f t="shared" si="36"/>
        <v>1.1930393042855789</v>
      </c>
      <c r="AS33" s="3"/>
      <c r="AT33" s="3">
        <f t="shared" si="37"/>
        <v>1.0771006753707373</v>
      </c>
      <c r="AU33" s="3">
        <f t="shared" si="38"/>
        <v>0.77384291062365484</v>
      </c>
      <c r="AV33" s="3">
        <f t="shared" si="43"/>
        <v>0.76174029878775107</v>
      </c>
      <c r="AW33" s="3">
        <f t="shared" si="44"/>
        <v>0.85001093057786203</v>
      </c>
      <c r="AX33" s="3">
        <f t="shared" si="45"/>
        <v>0.84699259260005821</v>
      </c>
      <c r="AY33" s="3"/>
      <c r="AZ33" s="3">
        <f t="shared" si="40"/>
        <v>0.9547474845582703</v>
      </c>
      <c r="BA33" s="3">
        <f t="shared" si="41"/>
        <v>0.77176631969614962</v>
      </c>
      <c r="BB33" s="3">
        <f t="shared" si="42"/>
        <v>1.0532963866484111</v>
      </c>
    </row>
    <row r="34" spans="1:54">
      <c r="A34" s="26" t="str">
        <f>'Corrected results'!G1367</f>
        <v>RS-11R</v>
      </c>
      <c r="B34" s="26" t="str">
        <f>'Corrected results'!H1367</f>
        <v>Standard</v>
      </c>
      <c r="C34" s="26">
        <f>'Corrected results'!I1367</f>
        <v>0</v>
      </c>
      <c r="D34" s="26">
        <f>'Corrected results'!J1367</f>
        <v>0</v>
      </c>
      <c r="E34" s="26">
        <f>'Corrected results'!K1367</f>
        <v>0</v>
      </c>
      <c r="F34" s="26">
        <f>'Corrected results'!L1367</f>
        <v>0</v>
      </c>
      <c r="G34" s="26">
        <f>'Corrected results'!M1367</f>
        <v>0</v>
      </c>
      <c r="H34" s="26">
        <f>'Corrected results'!N1367</f>
        <v>0</v>
      </c>
      <c r="I34" s="26">
        <f>'Corrected results'!O1367</f>
        <v>0</v>
      </c>
      <c r="J34" s="26" t="str">
        <f>'Corrected results'!P1367</f>
        <v>STD</v>
      </c>
      <c r="K34" s="26">
        <f>'Corrected results'!Q1367</f>
        <v>94</v>
      </c>
      <c r="L34" s="136">
        <f>'Corrected results'!R1367</f>
        <v>44753.909722222219</v>
      </c>
      <c r="M34" s="136"/>
      <c r="N34" s="137">
        <f>'Corrected results'!S1367</f>
        <v>48.9793540596228</v>
      </c>
      <c r="O34" s="137">
        <f>'Corrected results'!T1367</f>
        <v>0.86691177749200476</v>
      </c>
      <c r="P34" s="137">
        <f>'Corrected results'!U1367</f>
        <v>15.647434451204239</v>
      </c>
      <c r="Q34" s="137">
        <f>'Corrected results'!V1367</f>
        <v>7.9691776975985311</v>
      </c>
      <c r="R34" s="137">
        <f>'Corrected results'!W1367</f>
        <v>11.008033520016177</v>
      </c>
      <c r="S34" s="137">
        <f>'Corrected results'!X1367</f>
        <v>0.11679914927732997</v>
      </c>
      <c r="T34" s="137">
        <f>'Corrected results'!Y1367</f>
        <v>10.66082892661807</v>
      </c>
      <c r="U34" s="137">
        <f>'Corrected results'!Z1367</f>
        <v>7.9284178486476439E-2</v>
      </c>
      <c r="V34" s="137">
        <f>'Corrected results'!AA1367</f>
        <v>0.10235084104082914</v>
      </c>
      <c r="W34" s="137"/>
      <c r="X34" s="137">
        <f>'Corrected results'!AB1367</f>
        <v>303.23857392874652</v>
      </c>
      <c r="Y34" s="137">
        <f>'Corrected results'!AC1367</f>
        <v>306.43620161432671</v>
      </c>
      <c r="Z34" s="137">
        <f>'Corrected results'!AD1367</f>
        <v>66.608339251963798</v>
      </c>
      <c r="AA34" s="137">
        <f>'Corrected results'!AE1367</f>
        <v>68.990198871277371</v>
      </c>
      <c r="AB34" s="137">
        <f>'Corrected results'!AF1367</f>
        <v>45.881335342155879</v>
      </c>
      <c r="AC34" s="137"/>
      <c r="AD34" s="137">
        <f>'Corrected results'!AH1367</f>
        <v>83.59458527832868</v>
      </c>
      <c r="AE34" s="137">
        <f>'Corrected results'!AI1367</f>
        <v>21.2314005193805</v>
      </c>
      <c r="AF34" s="137">
        <f>'Corrected results'!AJ1367</f>
        <v>59.831172266917676</v>
      </c>
      <c r="AH34" s="3"/>
      <c r="AI34" s="2"/>
      <c r="AJ34" s="3">
        <f t="shared" si="28"/>
        <v>0.98574800623140235</v>
      </c>
      <c r="AK34" s="3">
        <f t="shared" si="29"/>
        <v>0.85410027339113781</v>
      </c>
      <c r="AL34" s="3">
        <f t="shared" si="30"/>
        <v>1.0163971712376902</v>
      </c>
      <c r="AM34" s="3">
        <f t="shared" si="31"/>
        <v>0.85707362480054117</v>
      </c>
      <c r="AN34" s="3">
        <f t="shared" si="32"/>
        <v>1.3025588656305809</v>
      </c>
      <c r="AO34" s="3">
        <f t="shared" si="33"/>
        <v>0.80090845218740547</v>
      </c>
      <c r="AP34" s="3">
        <f t="shared" si="34"/>
        <v>0.85806274209557643</v>
      </c>
      <c r="AQ34" s="3">
        <f t="shared" si="35"/>
        <v>1.6517537184682591</v>
      </c>
      <c r="AR34" s="3">
        <f t="shared" si="36"/>
        <v>1.3646778805443884</v>
      </c>
      <c r="AS34" s="3"/>
      <c r="AT34" s="3">
        <f t="shared" si="37"/>
        <v>1.2462542081569394</v>
      </c>
      <c r="AU34" s="3">
        <f t="shared" si="38"/>
        <v>0.79809407650361164</v>
      </c>
      <c r="AV34" s="3">
        <f t="shared" si="43"/>
        <v>0.64658874194985005</v>
      </c>
      <c r="AW34" s="3">
        <f t="shared" si="44"/>
        <v>0.78025558551546448</v>
      </c>
      <c r="AX34" s="3">
        <f t="shared" si="45"/>
        <v>0.71172473965959626</v>
      </c>
      <c r="AY34" s="3"/>
      <c r="AZ34" s="3">
        <f t="shared" si="40"/>
        <v>0.94353742540186092</v>
      </c>
      <c r="BA34" s="3">
        <f t="shared" si="41"/>
        <v>0.85766109955081793</v>
      </c>
      <c r="BB34" s="3">
        <f t="shared" si="42"/>
        <v>0.95722217849640312</v>
      </c>
    </row>
    <row r="35" spans="1:54">
      <c r="A35" s="26" t="str">
        <f>'Corrected results'!G1368</f>
        <v>RS-11R</v>
      </c>
      <c r="B35" s="26" t="str">
        <f>'Corrected results'!H1368</f>
        <v>Standard</v>
      </c>
      <c r="C35" s="26">
        <f>'Corrected results'!I1368</f>
        <v>0</v>
      </c>
      <c r="D35" s="26">
        <f>'Corrected results'!J1368</f>
        <v>0</v>
      </c>
      <c r="E35" s="26">
        <f>'Corrected results'!K1368</f>
        <v>0</v>
      </c>
      <c r="F35" s="26">
        <f>'Corrected results'!L1368</f>
        <v>0</v>
      </c>
      <c r="G35" s="26">
        <f>'Corrected results'!M1368</f>
        <v>0</v>
      </c>
      <c r="H35" s="26">
        <f>'Corrected results'!N1368</f>
        <v>0</v>
      </c>
      <c r="I35" s="26">
        <f>'Corrected results'!O1368</f>
        <v>0</v>
      </c>
      <c r="J35" s="26" t="str">
        <f>'Corrected results'!P1368</f>
        <v>Rock std</v>
      </c>
      <c r="K35" s="26">
        <f>'Corrected results'!Q1368</f>
        <v>189</v>
      </c>
      <c r="L35" s="136">
        <f>'Corrected results'!R1368</f>
        <v>44754.718055555553</v>
      </c>
      <c r="M35" s="136"/>
      <c r="N35" s="137">
        <f>'Corrected results'!S1368</f>
        <v>52.268985817128595</v>
      </c>
      <c r="O35" s="137">
        <f>'Corrected results'!T1368</f>
        <v>0.96401239865079336</v>
      </c>
      <c r="P35" s="137">
        <f>'Corrected results'!U1368</f>
        <v>17.444590476049282</v>
      </c>
      <c r="Q35" s="137">
        <f>'Corrected results'!V1368</f>
        <v>8.636812905784975</v>
      </c>
      <c r="R35" s="137">
        <f>'Corrected results'!W1368</f>
        <v>11.354104208379759</v>
      </c>
      <c r="S35" s="137">
        <f>'Corrected results'!X1368</f>
        <v>0.13028372295456497</v>
      </c>
      <c r="T35" s="137">
        <f>'Corrected results'!Y1368</f>
        <v>11.423294337367516</v>
      </c>
      <c r="U35" s="137">
        <f>'Corrected results'!Z1368</f>
        <v>7.7171285448251303E-2</v>
      </c>
      <c r="V35" s="137">
        <f>'Corrected results'!AA1368</f>
        <v>5.5779834788176386E-2</v>
      </c>
      <c r="W35" s="137"/>
      <c r="X35" s="137">
        <f>'Corrected results'!AB1368</f>
        <v>309.24084607838756</v>
      </c>
      <c r="Y35" s="137">
        <f>'Corrected results'!AC1368</f>
        <v>319.89600478519628</v>
      </c>
      <c r="Z35" s="137">
        <f>'Corrected results'!AD1368</f>
        <v>84.401845693448365</v>
      </c>
      <c r="AA35" s="137">
        <f>'Corrected results'!AE1368</f>
        <v>66.934276334471647</v>
      </c>
      <c r="AB35" s="137">
        <f>'Corrected results'!AF1368</f>
        <v>58.881320405812829</v>
      </c>
      <c r="AC35" s="137"/>
      <c r="AD35" s="137">
        <f>'Corrected results'!AH1368</f>
        <v>81.608230056167898</v>
      </c>
      <c r="AE35" s="137">
        <f>'Corrected results'!AI1368</f>
        <v>22.294128390038448</v>
      </c>
      <c r="AF35" s="137">
        <f>'Corrected results'!AJ1368</f>
        <v>65.836290647458924</v>
      </c>
      <c r="AH35" s="3"/>
      <c r="AI35" s="2"/>
      <c r="AJ35" s="3">
        <f t="shared" si="28"/>
        <v>1.0519544315396951</v>
      </c>
      <c r="AK35" s="3">
        <f t="shared" si="29"/>
        <v>0.9497659100007817</v>
      </c>
      <c r="AL35" s="3">
        <f t="shared" si="30"/>
        <v>1.1331335158200249</v>
      </c>
      <c r="AM35" s="3">
        <f t="shared" si="31"/>
        <v>0.92887683331692961</v>
      </c>
      <c r="AN35" s="3">
        <f t="shared" si="32"/>
        <v>1.3435087266973376</v>
      </c>
      <c r="AO35" s="3">
        <f t="shared" si="33"/>
        <v>0.89337410025987407</v>
      </c>
      <c r="AP35" s="3">
        <f t="shared" si="34"/>
        <v>0.91943162490985542</v>
      </c>
      <c r="AQ35" s="3">
        <f t="shared" si="35"/>
        <v>1.6077351135052353</v>
      </c>
      <c r="AR35" s="3">
        <f t="shared" si="36"/>
        <v>0.7437311305090184</v>
      </c>
      <c r="AS35" s="3"/>
      <c r="AT35" s="3">
        <f t="shared" si="37"/>
        <v>1.2709224316882606</v>
      </c>
      <c r="AU35" s="3">
        <f t="shared" si="38"/>
        <v>0.83314929884674527</v>
      </c>
      <c r="AV35" s="3">
        <f t="shared" si="43"/>
        <v>0.81931607720670163</v>
      </c>
      <c r="AW35" s="3">
        <f t="shared" si="44"/>
        <v>0.7570038038279987</v>
      </c>
      <c r="AX35" s="3">
        <f t="shared" si="45"/>
        <v>0.91338432336636666</v>
      </c>
      <c r="AY35" s="3"/>
      <c r="AZ35" s="3">
        <f t="shared" si="40"/>
        <v>0.92111730708904238</v>
      </c>
      <c r="BA35" s="3">
        <f t="shared" si="41"/>
        <v>0.90059092668303153</v>
      </c>
      <c r="BB35" s="3">
        <f t="shared" si="42"/>
        <v>1.0532963866484111</v>
      </c>
    </row>
    <row r="36" spans="1:54">
      <c r="A36" s="26" t="str">
        <f>'Corrected results'!G1369</f>
        <v>RS-11R</v>
      </c>
      <c r="B36" s="26" t="str">
        <f>'Corrected results'!H1369</f>
        <v>Standard</v>
      </c>
      <c r="C36" s="26">
        <f>'Corrected results'!I1369</f>
        <v>0</v>
      </c>
      <c r="D36" s="26">
        <f>'Corrected results'!J1369</f>
        <v>0</v>
      </c>
      <c r="E36" s="26">
        <f>'Corrected results'!K1369</f>
        <v>0</v>
      </c>
      <c r="F36" s="26">
        <f>'Corrected results'!L1369</f>
        <v>0</v>
      </c>
      <c r="G36" s="26">
        <f>'Corrected results'!M1369</f>
        <v>0</v>
      </c>
      <c r="H36" s="26">
        <f>'Corrected results'!N1369</f>
        <v>0</v>
      </c>
      <c r="I36" s="26">
        <f>'Corrected results'!O1369</f>
        <v>0</v>
      </c>
      <c r="J36" s="26" t="str">
        <f>'Corrected results'!P1369</f>
        <v>Rock std</v>
      </c>
      <c r="K36" s="26">
        <f>'Corrected results'!Q1369</f>
        <v>190</v>
      </c>
      <c r="L36" s="136">
        <f>'Corrected results'!R1369</f>
        <v>44754.719444444447</v>
      </c>
      <c r="M36" s="136"/>
      <c r="N36" s="137">
        <f>'Corrected results'!S1369</f>
        <v>52.00687985920402</v>
      </c>
      <c r="O36" s="137">
        <f>'Corrected results'!T1369</f>
        <v>0.98122309474172531</v>
      </c>
      <c r="P36" s="137">
        <f>'Corrected results'!U1369</f>
        <v>17.544254024470316</v>
      </c>
      <c r="Q36" s="137">
        <f>'Corrected results'!V1369</f>
        <v>8.6382520849360542</v>
      </c>
      <c r="R36" s="137">
        <f>'Corrected results'!W1369</f>
        <v>11.157675259006911</v>
      </c>
      <c r="S36" s="137">
        <f>'Corrected results'!X1369</f>
        <v>0.13579643336095915</v>
      </c>
      <c r="T36" s="137">
        <f>'Corrected results'!Y1369</f>
        <v>11.366353030734071</v>
      </c>
      <c r="U36" s="137">
        <f>'Corrected results'!Z1369</f>
        <v>7.5812997066535173E-2</v>
      </c>
      <c r="V36" s="137">
        <f>'Corrected results'!AA1369</f>
        <v>7.8815290140740568E-2</v>
      </c>
      <c r="W36" s="137"/>
      <c r="X36" s="137">
        <f>'Corrected results'!AB1369</f>
        <v>310.95578097828502</v>
      </c>
      <c r="Y36" s="137">
        <f>'Corrected results'!AC1369</f>
        <v>295.22995398121873</v>
      </c>
      <c r="Z36" s="137">
        <f>'Corrected results'!AD1369</f>
        <v>77.482148743982151</v>
      </c>
      <c r="AA36" s="137">
        <f>'Corrected results'!AE1369</f>
        <v>68.990198871277371</v>
      </c>
      <c r="AB36" s="137">
        <f>'Corrected results'!AF1369</f>
        <v>61.704957115767186</v>
      </c>
      <c r="AC36" s="137"/>
      <c r="AD36" s="137">
        <f>'Corrected results'!AH1369</f>
        <v>87.567295722650243</v>
      </c>
      <c r="AE36" s="137">
        <f>'Corrected results'!AI1369</f>
        <v>22.294128390038448</v>
      </c>
      <c r="AF36" s="137">
        <f>'Corrected results'!AJ1369</f>
        <v>66.692926819219608</v>
      </c>
      <c r="AH36" s="3"/>
      <c r="AI36" s="2"/>
      <c r="AJ36" s="3">
        <f t="shared" si="28"/>
        <v>1.0466793430783201</v>
      </c>
      <c r="AK36" s="3">
        <f t="shared" si="29"/>
        <v>0.96672226082928614</v>
      </c>
      <c r="AL36" s="3">
        <f t="shared" si="30"/>
        <v>1.1396072766788126</v>
      </c>
      <c r="AM36" s="3">
        <f t="shared" si="31"/>
        <v>0.92903161496926046</v>
      </c>
      <c r="AN36" s="3">
        <f t="shared" si="32"/>
        <v>1.3202656770639161</v>
      </c>
      <c r="AO36" s="3">
        <f t="shared" si="33"/>
        <v>0.9311755430465769</v>
      </c>
      <c r="AP36" s="3">
        <f t="shared" si="34"/>
        <v>0.91484856537061021</v>
      </c>
      <c r="AQ36" s="3">
        <f t="shared" si="35"/>
        <v>1.5794374388861494</v>
      </c>
      <c r="AR36" s="3">
        <f t="shared" si="36"/>
        <v>1.0508705352098742</v>
      </c>
      <c r="AS36" s="3"/>
      <c r="AT36" s="3">
        <f t="shared" si="37"/>
        <v>1.2779704955543525</v>
      </c>
      <c r="AU36" s="3">
        <f t="shared" si="38"/>
        <v>0.76890809975314811</v>
      </c>
      <c r="AV36" s="3">
        <f t="shared" si="43"/>
        <v>0.75214433571792605</v>
      </c>
      <c r="AW36" s="3">
        <f t="shared" si="44"/>
        <v>0.78025558551546448</v>
      </c>
      <c r="AX36" s="3">
        <f t="shared" si="45"/>
        <v>0.95718540472763802</v>
      </c>
      <c r="AY36" s="3"/>
      <c r="AZ36" s="3">
        <f t="shared" si="40"/>
        <v>0.98837766202749799</v>
      </c>
      <c r="BA36" s="3">
        <f t="shared" si="41"/>
        <v>0.90059092668303153</v>
      </c>
      <c r="BB36" s="3">
        <f t="shared" si="42"/>
        <v>1.0670014689899947</v>
      </c>
    </row>
    <row r="37" spans="1:54">
      <c r="A37" s="26" t="str">
        <f>'Corrected results'!G1370</f>
        <v>RS-11R</v>
      </c>
      <c r="B37" s="26" t="str">
        <f>'Corrected results'!H1370</f>
        <v>Standard</v>
      </c>
      <c r="C37" s="26">
        <f>'Corrected results'!I1370</f>
        <v>0</v>
      </c>
      <c r="D37" s="26">
        <f>'Corrected results'!J1370</f>
        <v>0</v>
      </c>
      <c r="E37" s="26">
        <f>'Corrected results'!K1370</f>
        <v>0</v>
      </c>
      <c r="F37" s="26">
        <f>'Corrected results'!L1370</f>
        <v>0</v>
      </c>
      <c r="G37" s="26">
        <f>'Corrected results'!M1370</f>
        <v>0</v>
      </c>
      <c r="H37" s="26">
        <f>'Corrected results'!N1370</f>
        <v>0</v>
      </c>
      <c r="I37" s="26">
        <f>'Corrected results'!O1370</f>
        <v>0</v>
      </c>
      <c r="J37" s="26" t="str">
        <f>'Corrected results'!P1370</f>
        <v>Rock std</v>
      </c>
      <c r="K37" s="26">
        <f>'Corrected results'!Q1370</f>
        <v>191</v>
      </c>
      <c r="L37" s="136">
        <f>'Corrected results'!R1370</f>
        <v>44754.720833333333</v>
      </c>
      <c r="M37" s="136"/>
      <c r="N37" s="137">
        <f>'Corrected results'!S1370</f>
        <v>52.664402239600484</v>
      </c>
      <c r="O37" s="137">
        <f>'Corrected results'!T1370</f>
        <v>0.97664802883336921</v>
      </c>
      <c r="P37" s="137">
        <f>'Corrected results'!U1370</f>
        <v>17.488116630108344</v>
      </c>
      <c r="Q37" s="137">
        <f>'Corrected results'!V1370</f>
        <v>8.6137860393676799</v>
      </c>
      <c r="R37" s="137">
        <f>'Corrected results'!W1370</f>
        <v>12.403336401535721</v>
      </c>
      <c r="S37" s="137">
        <f>'Corrected results'!X1370</f>
        <v>0.12683148495273761</v>
      </c>
      <c r="T37" s="137">
        <f>'Corrected results'!Y1370</f>
        <v>11.377467242991401</v>
      </c>
      <c r="U37" s="137">
        <f>'Corrected results'!Z1370</f>
        <v>7.068168540227418E-2</v>
      </c>
      <c r="V37" s="137">
        <f>'Corrected results'!AA1370</f>
        <v>8.5676227491912296E-2</v>
      </c>
      <c r="W37" s="137"/>
      <c r="X37" s="137">
        <f>'Corrected results'!AB1370</f>
        <v>313.52818332813115</v>
      </c>
      <c r="Y37" s="137">
        <f>'Corrected results'!AC1370</f>
        <v>320.7716753621969</v>
      </c>
      <c r="Z37" s="137">
        <f>'Corrected results'!AD1370</f>
        <v>81.436261286534275</v>
      </c>
      <c r="AA37" s="137">
        <f>'Corrected results'!AE1370</f>
        <v>72.074082676485958</v>
      </c>
      <c r="AB37" s="137">
        <f>'Corrected results'!AF1370</f>
        <v>63.107877898960666</v>
      </c>
      <c r="AC37" s="137"/>
      <c r="AD37" s="137">
        <f>'Corrected results'!AH1370</f>
        <v>87.567295722650243</v>
      </c>
      <c r="AE37" s="137">
        <f>'Corrected results'!AI1370</f>
        <v>20.168382804060411</v>
      </c>
      <c r="AF37" s="137">
        <f>'Corrected results'!AJ1370</f>
        <v>63.264525308273349</v>
      </c>
      <c r="AH37" s="3"/>
      <c r="AI37" s="2"/>
      <c r="AJ37" s="3">
        <f t="shared" si="28"/>
        <v>1.0599124979039092</v>
      </c>
      <c r="AK37" s="3">
        <f t="shared" si="29"/>
        <v>0.96221480673238358</v>
      </c>
      <c r="AL37" s="3">
        <f t="shared" si="30"/>
        <v>1.1359608074120393</v>
      </c>
      <c r="AM37" s="3">
        <f t="shared" si="31"/>
        <v>0.92640032687963225</v>
      </c>
      <c r="AN37" s="3">
        <f t="shared" si="32"/>
        <v>1.4676622998868847</v>
      </c>
      <c r="AO37" s="3">
        <f t="shared" si="33"/>
        <v>0.86970161110448641</v>
      </c>
      <c r="AP37" s="3">
        <f t="shared" si="34"/>
        <v>0.91574311977265532</v>
      </c>
      <c r="AQ37" s="3">
        <f t="shared" si="35"/>
        <v>1.4725351125473787</v>
      </c>
      <c r="AR37" s="3">
        <f t="shared" si="36"/>
        <v>1.1423496998921638</v>
      </c>
      <c r="AS37" s="3"/>
      <c r="AT37" s="3">
        <f t="shared" si="37"/>
        <v>1.2885425913534898</v>
      </c>
      <c r="AU37" s="3">
        <f t="shared" si="38"/>
        <v>0.83542992853994402</v>
      </c>
      <c r="AV37" s="3">
        <f t="shared" si="43"/>
        <v>0.79052818799722635</v>
      </c>
      <c r="AW37" s="3">
        <f t="shared" si="44"/>
        <v>0.81513325804666315</v>
      </c>
      <c r="AX37" s="3">
        <f t="shared" si="45"/>
        <v>0.97894792366339356</v>
      </c>
      <c r="AY37" s="3"/>
      <c r="AZ37" s="3">
        <f t="shared" si="40"/>
        <v>0.98837766202749799</v>
      </c>
      <c r="BA37" s="3">
        <f t="shared" si="41"/>
        <v>0.81471956388852385</v>
      </c>
      <c r="BB37" s="3">
        <f t="shared" si="42"/>
        <v>1.0121514328177483</v>
      </c>
    </row>
    <row r="38" spans="1:54">
      <c r="A38" s="26" t="str">
        <f>'Corrected results'!G1371</f>
        <v>RS-11R</v>
      </c>
      <c r="B38" s="26" t="str">
        <f>'Corrected results'!H1371</f>
        <v>Standard</v>
      </c>
      <c r="C38" s="26">
        <f>'Corrected results'!I1371</f>
        <v>0</v>
      </c>
      <c r="D38" s="26">
        <f>'Corrected results'!J1371</f>
        <v>0</v>
      </c>
      <c r="E38" s="26">
        <f>'Corrected results'!K1371</f>
        <v>0</v>
      </c>
      <c r="F38" s="26">
        <f>'Corrected results'!L1371</f>
        <v>0</v>
      </c>
      <c r="G38" s="26">
        <f>'Corrected results'!M1371</f>
        <v>0</v>
      </c>
      <c r="H38" s="26">
        <f>'Corrected results'!N1371</f>
        <v>0</v>
      </c>
      <c r="I38" s="26">
        <f>'Corrected results'!O1371</f>
        <v>0</v>
      </c>
      <c r="J38" s="26" t="str">
        <f>'Corrected results'!P1371</f>
        <v>Std</v>
      </c>
      <c r="K38" s="26">
        <f>'Corrected results'!Q1371</f>
        <v>194</v>
      </c>
      <c r="L38" s="136">
        <f>'Corrected results'!R1371</f>
        <v>44754.836805555555</v>
      </c>
      <c r="M38" s="136"/>
      <c r="N38" s="137">
        <f>'Corrected results'!S1371</f>
        <v>48.946917556216903</v>
      </c>
      <c r="O38" s="137">
        <f>'Corrected results'!T1371</f>
        <v>0.8634040890518806</v>
      </c>
      <c r="P38" s="137">
        <f>'Corrected results'!U1371</f>
        <v>16.013745040212076</v>
      </c>
      <c r="Q38" s="137">
        <f>'Corrected results'!V1371</f>
        <v>7.8128828417911418</v>
      </c>
      <c r="R38" s="137">
        <f>'Corrected results'!W1371</f>
        <v>12.126479850844852</v>
      </c>
      <c r="S38" s="137">
        <f>'Corrected results'!X1371</f>
        <v>0.12216916889809439</v>
      </c>
      <c r="T38" s="137">
        <f>'Corrected results'!Y1371</f>
        <v>10.752026366921367</v>
      </c>
      <c r="U38" s="137">
        <f>'Corrected results'!Z1371</f>
        <v>8.0944308730796152E-2</v>
      </c>
      <c r="V38" s="137"/>
      <c r="W38" s="137"/>
      <c r="X38" s="137">
        <f>'Corrected results'!AB1371</f>
        <v>305.81097627859265</v>
      </c>
      <c r="Y38" s="137">
        <f>'Corrected results'!AC1371</f>
        <v>236.6785269702855</v>
      </c>
      <c r="Z38" s="137">
        <f>'Corrected results'!AD1371</f>
        <v>71.550979930153957</v>
      </c>
      <c r="AA38" s="137">
        <f>'Corrected results'!AE1371</f>
        <v>72.074082676485958</v>
      </c>
      <c r="AB38" s="137">
        <f>'Corrected results'!AF1371</f>
        <v>42.92720091270715</v>
      </c>
      <c r="AC38" s="137"/>
      <c r="AD38" s="137">
        <f>'Corrected results'!AH1371</f>
        <v>82.601407667248296</v>
      </c>
      <c r="AE38" s="137">
        <f>'Corrected results'!AI1371</f>
        <v>22.294128390038448</v>
      </c>
      <c r="AF38" s="137">
        <f>'Corrected results'!AJ1371</f>
        <v>59.831172266917676</v>
      </c>
      <c r="AH38" s="3"/>
      <c r="AI38" s="2"/>
      <c r="AJ38" s="3">
        <f t="shared" si="28"/>
        <v>0.98509519609996299</v>
      </c>
      <c r="AK38" s="3">
        <f t="shared" si="29"/>
        <v>0.85064442271121254</v>
      </c>
      <c r="AL38" s="3">
        <f t="shared" si="30"/>
        <v>1.0401912984873061</v>
      </c>
      <c r="AM38" s="3">
        <f t="shared" si="31"/>
        <v>0.84026433735738582</v>
      </c>
      <c r="AN38" s="3">
        <f t="shared" si="32"/>
        <v>1.4349024110334789</v>
      </c>
      <c r="AO38" s="3">
        <f t="shared" si="33"/>
        <v>0.8377314438726472</v>
      </c>
      <c r="AP38" s="3">
        <f t="shared" si="34"/>
        <v>0.8654029898603034</v>
      </c>
      <c r="AQ38" s="3">
        <f t="shared" si="35"/>
        <v>1.6863397652249199</v>
      </c>
      <c r="AR38" s="3">
        <f t="shared" si="36"/>
        <v>0</v>
      </c>
      <c r="AS38" s="3"/>
      <c r="AT38" s="3">
        <f t="shared" si="37"/>
        <v>1.256826303956077</v>
      </c>
      <c r="AU38" s="3">
        <f t="shared" si="38"/>
        <v>0.61641454049975397</v>
      </c>
      <c r="AV38" s="3">
        <f t="shared" si="43"/>
        <v>0.69456855729897549</v>
      </c>
      <c r="AW38" s="3">
        <f t="shared" si="44"/>
        <v>0.81513325804666315</v>
      </c>
      <c r="AX38" s="3">
        <f t="shared" si="45"/>
        <v>0.66589933937341417</v>
      </c>
      <c r="AY38" s="3"/>
      <c r="AZ38" s="3">
        <f t="shared" si="40"/>
        <v>0.93232736624545176</v>
      </c>
      <c r="BA38" s="3">
        <f t="shared" si="41"/>
        <v>0.90059092668303153</v>
      </c>
      <c r="BB38" s="3">
        <f t="shared" si="42"/>
        <v>0.95722217849640312</v>
      </c>
    </row>
    <row r="39" spans="1:54">
      <c r="A39" s="26" t="str">
        <f>'Corrected results'!G1372</f>
        <v>RS-11R</v>
      </c>
      <c r="B39" s="26" t="str">
        <f>'Corrected results'!H1372</f>
        <v>Standard</v>
      </c>
      <c r="C39" s="26">
        <f>'Corrected results'!I1372</f>
        <v>0</v>
      </c>
      <c r="D39" s="26">
        <f>'Corrected results'!J1372</f>
        <v>0</v>
      </c>
      <c r="E39" s="26">
        <f>'Corrected results'!K1372</f>
        <v>0</v>
      </c>
      <c r="F39" s="26">
        <f>'Corrected results'!L1372</f>
        <v>0</v>
      </c>
      <c r="G39" s="26">
        <f>'Corrected results'!M1372</f>
        <v>0</v>
      </c>
      <c r="H39" s="26">
        <f>'Corrected results'!N1372</f>
        <v>0</v>
      </c>
      <c r="I39" s="26">
        <f>'Corrected results'!O1372</f>
        <v>0</v>
      </c>
      <c r="J39" s="26" t="str">
        <f>'Corrected results'!P1372</f>
        <v>STD</v>
      </c>
      <c r="K39" s="26">
        <f>'Corrected results'!Q1372</f>
        <v>217</v>
      </c>
      <c r="L39" s="136">
        <f>'Corrected results'!R1372</f>
        <v>44755.8</v>
      </c>
      <c r="M39" s="136"/>
      <c r="N39" s="137">
        <f>'Corrected results'!S1372</f>
        <v>49.992371012145441</v>
      </c>
      <c r="O39" s="137">
        <f>'Corrected results'!T1372</f>
        <v>0.93558278781422777</v>
      </c>
      <c r="P39" s="137">
        <f>'Corrected results'!U1372</f>
        <v>16.196137320239053</v>
      </c>
      <c r="Q39" s="137">
        <f>'Corrected results'!V1372</f>
        <v>8.5064232746970418</v>
      </c>
      <c r="R39" s="137">
        <f>'Corrected results'!W1372</f>
        <v>10.973426451179819</v>
      </c>
      <c r="S39" s="137">
        <f>'Corrected results'!X1372</f>
        <v>0.13473531522474591</v>
      </c>
      <c r="T39" s="137">
        <f>'Corrected results'!Y1372</f>
        <v>10.985272574842323</v>
      </c>
      <c r="U39" s="137">
        <f>'Corrected results'!Z1372</f>
        <v>7.7020364516949533E-2</v>
      </c>
      <c r="V39" s="137">
        <f>'Corrected results'!AA1372</f>
        <v>5.6165847545492087E-2</v>
      </c>
      <c r="W39" s="137"/>
      <c r="X39" s="137">
        <f>'Corrected results'!AB1372</f>
        <v>299.8087041289516</v>
      </c>
      <c r="Y39" s="137">
        <f>'Corrected results'!AC1372</f>
        <v>238.88180424219308</v>
      </c>
      <c r="Z39" s="137">
        <f>'Corrected results'!AD1372</f>
        <v>59.688642302497577</v>
      </c>
      <c r="AA39" s="137">
        <f>'Corrected results'!AE1372</f>
        <v>77.213889018500282</v>
      </c>
      <c r="AB39" s="137">
        <f>'Corrected results'!AF1372</f>
        <v>54.601377481962757</v>
      </c>
      <c r="AC39" s="137">
        <f>'Corrected results'!AG1372</f>
        <v>1.9009381417320252</v>
      </c>
      <c r="AD39" s="137">
        <f>'Corrected results'!AH1372</f>
        <v>81.608230056167898</v>
      </c>
      <c r="AE39" s="137">
        <f>'Corrected results'!AI1372</f>
        <v>25.480572934039472</v>
      </c>
      <c r="AF39" s="137">
        <f>'Corrected results'!AJ1372</f>
        <v>65.836290647458924</v>
      </c>
      <c r="AH39" s="3"/>
      <c r="AI39" s="2"/>
      <c r="AJ39" s="3">
        <f t="shared" si="28"/>
        <v>1.0061357687978958</v>
      </c>
      <c r="AK39" s="3">
        <f t="shared" si="29"/>
        <v>0.92175644119628364</v>
      </c>
      <c r="AL39" s="3">
        <f t="shared" si="30"/>
        <v>1.0520387996257912</v>
      </c>
      <c r="AM39" s="3">
        <f t="shared" si="31"/>
        <v>0.91485361561573364</v>
      </c>
      <c r="AN39" s="3">
        <f t="shared" si="32"/>
        <v>1.2984638795239052</v>
      </c>
      <c r="AO39" s="3">
        <f t="shared" si="33"/>
        <v>0.92389930439825763</v>
      </c>
      <c r="AP39" s="3">
        <f t="shared" si="34"/>
        <v>0.88417637813336158</v>
      </c>
      <c r="AQ39" s="3">
        <f t="shared" si="35"/>
        <v>1.6045909274364485</v>
      </c>
      <c r="AR39" s="3">
        <f t="shared" si="36"/>
        <v>0.74887796727322775</v>
      </c>
      <c r="AS39" s="3"/>
      <c r="AT39" s="3">
        <f t="shared" si="37"/>
        <v>1.2321580804247558</v>
      </c>
      <c r="AU39" s="3">
        <f t="shared" si="38"/>
        <v>0.6221528394681558</v>
      </c>
      <c r="AV39" s="3">
        <f t="shared" si="43"/>
        <v>0.57941700046107436</v>
      </c>
      <c r="AW39" s="3">
        <f t="shared" si="44"/>
        <v>0.87326271226532781</v>
      </c>
      <c r="AX39" s="3">
        <f t="shared" si="45"/>
        <v>0.84699259260005821</v>
      </c>
      <c r="AY39" s="3"/>
      <c r="AZ39" s="3">
        <f t="shared" si="40"/>
        <v>0.92111730708904238</v>
      </c>
      <c r="BA39" s="3">
        <f t="shared" si="41"/>
        <v>1.0293101568991909</v>
      </c>
      <c r="BB39" s="3">
        <f t="shared" si="42"/>
        <v>1.0532963866484111</v>
      </c>
    </row>
    <row r="40" spans="1:54">
      <c r="A40" s="26" t="str">
        <f>'Corrected results'!G1373</f>
        <v>RS-11R</v>
      </c>
      <c r="B40" s="26" t="str">
        <f>'Corrected results'!H1373</f>
        <v>Standard</v>
      </c>
      <c r="C40" s="26">
        <f>'Corrected results'!I1373</f>
        <v>0</v>
      </c>
      <c r="D40" s="26">
        <f>'Corrected results'!J1373</f>
        <v>0</v>
      </c>
      <c r="E40" s="26" t="str">
        <f>'Corrected results'!K1373</f>
        <v/>
      </c>
      <c r="F40" s="26">
        <f>'Corrected results'!L1373</f>
        <v>0</v>
      </c>
      <c r="G40" s="26">
        <f>'Corrected results'!M1373</f>
        <v>0</v>
      </c>
      <c r="H40" s="26">
        <f>'Corrected results'!N1373</f>
        <v>0</v>
      </c>
      <c r="I40" s="26">
        <f>'Corrected results'!O1373</f>
        <v>0</v>
      </c>
      <c r="J40" s="26" t="str">
        <f>'Corrected results'!P1373</f>
        <v>393-U1559B-11R-1W-6-13</v>
      </c>
      <c r="K40" s="26">
        <f>'Corrected results'!Q1373</f>
        <v>698</v>
      </c>
      <c r="L40" s="136">
        <f>'Corrected results'!R1373</f>
        <v>44765.05972222222</v>
      </c>
      <c r="M40" s="136"/>
      <c r="N40" s="137">
        <f>'Corrected results'!S1373</f>
        <v>49.986192630544316</v>
      </c>
      <c r="O40" s="137">
        <f>'Corrected results'!T1373</f>
        <v>0.89383421573405397</v>
      </c>
      <c r="P40" s="137">
        <f>'Corrected results'!U1373</f>
        <v>15.974595699318751</v>
      </c>
      <c r="Q40" s="137">
        <f>'Corrected results'!V1373</f>
        <v>8.0264570278115528</v>
      </c>
      <c r="R40" s="137">
        <f>'Corrected results'!W1373</f>
        <v>12.558198201188922</v>
      </c>
      <c r="S40" s="137">
        <f>'Corrected results'!X1373</f>
        <v>0.12001029976019152</v>
      </c>
      <c r="T40" s="137">
        <f>'Corrected results'!Y1373</f>
        <v>10.727057451713119</v>
      </c>
      <c r="U40" s="137">
        <f>'Corrected results'!Z1373</f>
        <v>7.8227731967363864E-2</v>
      </c>
      <c r="V40" s="137">
        <f>'Corrected results'!AA1373</f>
        <v>9.2134939650863987E-2</v>
      </c>
      <c r="W40" s="137"/>
      <c r="X40" s="137">
        <f>'Corrected results'!AB1373</f>
        <v>278.3720178802335</v>
      </c>
      <c r="Y40" s="137">
        <f>'Corrected results'!AC1373</f>
        <v>311.89319039874329</v>
      </c>
      <c r="Z40" s="137">
        <f>'Corrected results'!AD1373</f>
        <v>80.447733150896241</v>
      </c>
      <c r="AA40" s="137">
        <f>'Corrected results'!AE1373</f>
        <v>66.934276334471647</v>
      </c>
      <c r="AB40" s="137">
        <f>'Corrected results'!AF1373</f>
        <v>57.460604479051938</v>
      </c>
      <c r="AC40" s="137"/>
      <c r="AD40" s="137">
        <f>'Corrected results'!AH1373</f>
        <v>86.574118111569859</v>
      </c>
      <c r="AE40" s="137">
        <f>'Corrected results'!AI1373</f>
        <v>24.418714597367938</v>
      </c>
      <c r="AF40" s="137">
        <f>'Corrected results'!AJ1373</f>
        <v>64.979345005047662</v>
      </c>
      <c r="AH40" s="3"/>
      <c r="AI40" s="2"/>
      <c r="AJ40" s="3">
        <f t="shared" si="28"/>
        <v>1.006011424010955</v>
      </c>
      <c r="AK40" s="3">
        <f t="shared" si="29"/>
        <v>0.88062484308773803</v>
      </c>
      <c r="AL40" s="3">
        <f t="shared" si="30"/>
        <v>1.0376483078479217</v>
      </c>
      <c r="AM40" s="3">
        <f t="shared" si="31"/>
        <v>0.86323393456331832</v>
      </c>
      <c r="AN40" s="3">
        <f t="shared" si="32"/>
        <v>1.4859867907888242</v>
      </c>
      <c r="AO40" s="3">
        <f t="shared" si="33"/>
        <v>0.82292776978417037</v>
      </c>
      <c r="AP40" s="3">
        <f t="shared" si="34"/>
        <v>0.86339330599817454</v>
      </c>
      <c r="AQ40" s="3">
        <f t="shared" si="35"/>
        <v>1.6297444159867471</v>
      </c>
      <c r="AR40" s="3">
        <f t="shared" si="36"/>
        <v>1.2284658620115196</v>
      </c>
      <c r="AS40" s="3"/>
      <c r="AT40" s="3">
        <f t="shared" si="37"/>
        <v>1.1440572820986088</v>
      </c>
      <c r="AU40" s="3">
        <f t="shared" si="38"/>
        <v>0.81230646525352457</v>
      </c>
      <c r="AV40" s="3">
        <f t="shared" si="43"/>
        <v>0.78093222492740122</v>
      </c>
      <c r="AW40" s="3">
        <f t="shared" si="44"/>
        <v>0.7570038038279987</v>
      </c>
      <c r="AX40" s="3">
        <f t="shared" si="45"/>
        <v>0.89134576094085061</v>
      </c>
      <c r="AY40" s="3"/>
      <c r="AZ40" s="3">
        <f t="shared" si="40"/>
        <v>0.97716760287108873</v>
      </c>
      <c r="BA40" s="3">
        <f t="shared" si="41"/>
        <v>0.9864154553572182</v>
      </c>
      <c r="BB40" s="3">
        <f t="shared" si="42"/>
        <v>1.0395863531725089</v>
      </c>
    </row>
    <row r="41" spans="1:54">
      <c r="A41" s="26" t="str">
        <f>'Corrected results'!G1374</f>
        <v>RS-11R</v>
      </c>
      <c r="B41" s="26" t="str">
        <f>'Corrected results'!H1374</f>
        <v>Standard</v>
      </c>
      <c r="C41" s="26">
        <f>'Corrected results'!I1374</f>
        <v>0</v>
      </c>
      <c r="D41" s="26">
        <f>'Corrected results'!J1374</f>
        <v>0</v>
      </c>
      <c r="E41" s="26" t="str">
        <f>'Corrected results'!K1374</f>
        <v/>
      </c>
      <c r="F41" s="26">
        <f>'Corrected results'!L1374</f>
        <v>0</v>
      </c>
      <c r="G41" s="26">
        <f>'Corrected results'!M1374</f>
        <v>0</v>
      </c>
      <c r="H41" s="26">
        <f>'Corrected results'!N1374</f>
        <v>0</v>
      </c>
      <c r="I41" s="26">
        <f>'Corrected results'!O1374</f>
        <v>0</v>
      </c>
      <c r="J41" s="26" t="str">
        <f>'Corrected results'!P1374</f>
        <v>STD</v>
      </c>
      <c r="K41" s="26">
        <f>'Corrected results'!Q1374</f>
        <v>751</v>
      </c>
      <c r="L41" s="136">
        <f>'Corrected results'!R1374</f>
        <v>44766.277083333334</v>
      </c>
      <c r="M41" s="136"/>
      <c r="N41" s="137">
        <f>'Corrected results'!S1374</f>
        <v>51.648296096277285</v>
      </c>
      <c r="O41" s="137">
        <f>'Corrected results'!T1374</f>
        <v>0.93668445334977712</v>
      </c>
      <c r="P41" s="137">
        <f>'Corrected results'!U1374</f>
        <v>17.079713808614724</v>
      </c>
      <c r="Q41" s="137">
        <f>'Corrected results'!V1374</f>
        <v>8.2303887135197193</v>
      </c>
      <c r="R41" s="137">
        <f>'Corrected results'!W1374</f>
        <v>13.400561323647096</v>
      </c>
      <c r="S41" s="137">
        <f>'Corrected results'!X1374</f>
        <v>0.12472711334529914</v>
      </c>
      <c r="T41" s="137">
        <f>'Corrected results'!Y1374</f>
        <v>11.084843736709367</v>
      </c>
      <c r="U41" s="137">
        <f>'Corrected results'!Z1374</f>
        <v>8.4415490150737432E-2</v>
      </c>
      <c r="V41" s="137">
        <f>'Corrected results'!AA1374</f>
        <v>0.10121828956611152</v>
      </c>
      <c r="W41" s="137"/>
      <c r="X41" s="137">
        <f>'Corrected results'!AB1374</f>
        <v>274.08468063048991</v>
      </c>
      <c r="Y41" s="137">
        <f>'Corrected results'!AC1374</f>
        <v>326.82559568083332</v>
      </c>
      <c r="Z41" s="137">
        <f>'Corrected results'!AD1374</f>
        <v>71.550979930153957</v>
      </c>
      <c r="AA41" s="137">
        <f>'Corrected results'!AE1374</f>
        <v>68.990198871277371</v>
      </c>
      <c r="AB41" s="137">
        <f>'Corrected results'!AF1374</f>
        <v>53.162866411634454</v>
      </c>
      <c r="AC41" s="137"/>
      <c r="AD41" s="137">
        <f>'Corrected results'!AH1374</f>
        <v>86.574118111569859</v>
      </c>
      <c r="AE41" s="137">
        <f>'Corrected results'!AI1374</f>
        <v>22.294128390038448</v>
      </c>
      <c r="AF41" s="137">
        <f>'Corrected results'!AJ1374</f>
        <v>61.548467728896696</v>
      </c>
      <c r="AH41" s="3"/>
      <c r="AI41" s="2"/>
      <c r="AJ41" s="3">
        <f t="shared" si="28"/>
        <v>1.0394625629439456</v>
      </c>
      <c r="AK41" s="3">
        <f t="shared" si="29"/>
        <v>0.92284182596037168</v>
      </c>
      <c r="AL41" s="3">
        <f t="shared" si="30"/>
        <v>1.1094325306018009</v>
      </c>
      <c r="AM41" s="3">
        <f t="shared" si="31"/>
        <v>0.88516649469863229</v>
      </c>
      <c r="AN41" s="3">
        <f t="shared" si="32"/>
        <v>1.58566195540774</v>
      </c>
      <c r="AO41" s="3">
        <f t="shared" si="33"/>
        <v>0.85527163436776543</v>
      </c>
      <c r="AP41" s="3">
        <f t="shared" si="34"/>
        <v>0.89219060524209559</v>
      </c>
      <c r="AQ41" s="3">
        <f t="shared" si="35"/>
        <v>1.7586560448070299</v>
      </c>
      <c r="AR41" s="3">
        <f t="shared" si="36"/>
        <v>1.34957719421482</v>
      </c>
      <c r="AS41" s="3"/>
      <c r="AT41" s="3">
        <f t="shared" si="37"/>
        <v>1.1264371224333796</v>
      </c>
      <c r="AU41" s="3">
        <f t="shared" si="38"/>
        <v>0.85119698843846581</v>
      </c>
      <c r="AV41" s="3">
        <f t="shared" si="43"/>
        <v>0.69456855729897549</v>
      </c>
      <c r="AW41" s="3">
        <f t="shared" si="44"/>
        <v>0.78025558551546448</v>
      </c>
      <c r="AX41" s="3">
        <f t="shared" si="45"/>
        <v>0.82467798668478165</v>
      </c>
      <c r="AY41" s="3"/>
      <c r="AZ41" s="3">
        <f t="shared" si="40"/>
        <v>0.97716760287108873</v>
      </c>
      <c r="BA41" s="3">
        <f t="shared" si="41"/>
        <v>0.90059092668303153</v>
      </c>
      <c r="BB41" s="3">
        <f t="shared" si="42"/>
        <v>0.98469670792571318</v>
      </c>
    </row>
    <row r="42" spans="1:54">
      <c r="A42" s="26" t="str">
        <f>'Corrected results'!G1375</f>
        <v>RS-11R</v>
      </c>
      <c r="B42" s="26" t="str">
        <f>'Corrected results'!H1375</f>
        <v>Standard</v>
      </c>
      <c r="C42" s="26">
        <f>'Corrected results'!I1375</f>
        <v>0</v>
      </c>
      <c r="D42" s="26">
        <f>'Corrected results'!J1375</f>
        <v>0</v>
      </c>
      <c r="E42" s="26">
        <f>'Corrected results'!K1375</f>
        <v>0</v>
      </c>
      <c r="F42" s="26">
        <f>'Corrected results'!L1375</f>
        <v>0</v>
      </c>
      <c r="G42" s="26">
        <f>'Corrected results'!M1375</f>
        <v>0</v>
      </c>
      <c r="H42" s="26">
        <f>'Corrected results'!N1375</f>
        <v>0</v>
      </c>
      <c r="I42" s="26">
        <f>'Corrected results'!O1375</f>
        <v>0</v>
      </c>
      <c r="J42" s="26" t="str">
        <f>'Corrected results'!P1375</f>
        <v>STD</v>
      </c>
      <c r="K42" s="26">
        <f>'Corrected results'!Q1375</f>
        <v>841</v>
      </c>
      <c r="L42" s="136">
        <f>'Corrected results'!R1375</f>
        <v>44767.291666666664</v>
      </c>
      <c r="M42" s="136"/>
      <c r="N42" s="137">
        <f>'Corrected results'!S1375</f>
        <v>51.442389647916769</v>
      </c>
      <c r="O42" s="137">
        <f>'Corrected results'!T1375</f>
        <v>0.91996578424576692</v>
      </c>
      <c r="P42" s="137">
        <f>'Corrected results'!U1375</f>
        <v>16.881225120334964</v>
      </c>
      <c r="Q42" s="137">
        <f>'Corrected results'!V1375</f>
        <v>8.2765863642694164</v>
      </c>
      <c r="R42" s="137">
        <f>'Corrected results'!W1375</f>
        <v>11.676201284812013</v>
      </c>
      <c r="S42" s="137">
        <f>'Corrected results'!X1375</f>
        <v>0.12245514648412205</v>
      </c>
      <c r="T42" s="137">
        <f>'Corrected results'!Y1375</f>
        <v>11.099764186041121</v>
      </c>
      <c r="U42" s="137">
        <f>'Corrected results'!Z1375</f>
        <v>7.7925890104760281E-2</v>
      </c>
      <c r="V42" s="137">
        <f>'Corrected results'!AA1375</f>
        <v>8.9857730472744729E-2</v>
      </c>
      <c r="W42" s="137"/>
      <c r="X42" s="137">
        <f>'Corrected results'!AB1375</f>
        <v>322.96032527756711</v>
      </c>
      <c r="Y42" s="137">
        <f>'Corrected results'!AC1375</f>
        <v>327.67961662344317</v>
      </c>
      <c r="Z42" s="137">
        <f>'Corrected results'!AD1375</f>
        <v>83.413317557810331</v>
      </c>
      <c r="AA42" s="137">
        <f>'Corrected results'!AE1375</f>
        <v>75.157966481694558</v>
      </c>
      <c r="AB42" s="137">
        <f>'Corrected results'!AF1375</f>
        <v>57.460604479051938</v>
      </c>
      <c r="AC42" s="137">
        <f>'Corrected results'!AG1375</f>
        <v>1.9009381417320252</v>
      </c>
      <c r="AD42" s="137">
        <f>'Corrected results'!AH1375</f>
        <v>91.540006166971807</v>
      </c>
      <c r="AE42" s="137">
        <f>'Corrected results'!AI1375</f>
        <v>20.168382804060411</v>
      </c>
      <c r="AF42" s="137">
        <f>'Corrected results'!AJ1375</f>
        <v>62.406651253910326</v>
      </c>
      <c r="AH42" s="3"/>
      <c r="AI42" s="2"/>
      <c r="AJ42" s="3">
        <f t="shared" si="28"/>
        <v>1.0353185337945514</v>
      </c>
      <c r="AK42" s="3">
        <f t="shared" si="29"/>
        <v>0.90637023078400691</v>
      </c>
      <c r="AL42" s="3">
        <f t="shared" si="30"/>
        <v>1.0965394686804135</v>
      </c>
      <c r="AM42" s="3">
        <f t="shared" si="31"/>
        <v>0.89013498573845995</v>
      </c>
      <c r="AN42" s="3">
        <f t="shared" si="32"/>
        <v>1.381621837611984</v>
      </c>
      <c r="AO42" s="3">
        <f t="shared" si="33"/>
        <v>0.83969243303397967</v>
      </c>
      <c r="AP42" s="3">
        <f t="shared" si="34"/>
        <v>0.89339151389141613</v>
      </c>
      <c r="AQ42" s="3">
        <f t="shared" si="35"/>
        <v>1.6234560438491725</v>
      </c>
      <c r="AR42" s="3">
        <f t="shared" si="36"/>
        <v>1.1981030729699296</v>
      </c>
      <c r="AS42" s="3"/>
      <c r="AT42" s="3">
        <f t="shared" si="37"/>
        <v>1.3273069426169946</v>
      </c>
      <c r="AU42" s="3">
        <f t="shared" si="38"/>
        <v>0.85342123300198769</v>
      </c>
      <c r="AV42" s="3">
        <f t="shared" si="43"/>
        <v>0.8097201141368765</v>
      </c>
      <c r="AW42" s="3">
        <f t="shared" si="44"/>
        <v>0.85001093057786203</v>
      </c>
      <c r="AX42" s="3">
        <f t="shared" si="45"/>
        <v>0.89134576094085061</v>
      </c>
      <c r="AY42" s="3"/>
      <c r="AZ42" s="3">
        <f t="shared" si="40"/>
        <v>1.0332178986531351</v>
      </c>
      <c r="BA42" s="3">
        <f t="shared" si="41"/>
        <v>0.81471956388852385</v>
      </c>
      <c r="BB42" s="3">
        <f t="shared" si="42"/>
        <v>0.99842654593889013</v>
      </c>
    </row>
    <row r="43" spans="1:54">
      <c r="A43" s="26" t="str">
        <f>'Corrected results'!G1376</f>
        <v>RS-11R</v>
      </c>
      <c r="B43" s="26" t="str">
        <f>'Corrected results'!H1376</f>
        <v>Standard</v>
      </c>
      <c r="C43" s="26">
        <f>'Corrected results'!I1376</f>
        <v>0</v>
      </c>
      <c r="D43" s="26">
        <f>'Corrected results'!J1376</f>
        <v>0</v>
      </c>
      <c r="E43" s="26" t="str">
        <f>'Corrected results'!K1376</f>
        <v/>
      </c>
      <c r="F43" s="26">
        <f>'Corrected results'!L1376</f>
        <v>0</v>
      </c>
      <c r="G43" s="26">
        <f>'Corrected results'!M1376</f>
        <v>0</v>
      </c>
      <c r="H43" s="26">
        <f>'Corrected results'!N1376</f>
        <v>0</v>
      </c>
      <c r="I43" s="26">
        <f>'Corrected results'!O1376</f>
        <v>0</v>
      </c>
      <c r="J43" s="26" t="str">
        <f>'Corrected results'!P1376</f>
        <v>STD</v>
      </c>
      <c r="K43" s="26">
        <f>'Corrected results'!Q1376</f>
        <v>5</v>
      </c>
      <c r="L43" s="136">
        <f>'Corrected results'!R1376</f>
        <v>44768.78125</v>
      </c>
      <c r="M43" s="136"/>
      <c r="N43" s="137">
        <f>'Corrected results'!S1376</f>
        <v>58.934152599401955</v>
      </c>
      <c r="O43" s="137">
        <f>'Corrected results'!T1376</f>
        <v>0.87207928841880311</v>
      </c>
      <c r="P43" s="137">
        <f>'Corrected results'!U1376</f>
        <v>21.21488783795002</v>
      </c>
      <c r="Q43" s="137">
        <f>'Corrected results'!V1376</f>
        <v>7.7822283258731186</v>
      </c>
      <c r="R43" s="137">
        <f>'Corrected results'!W1376</f>
        <v>17.378827555187581</v>
      </c>
      <c r="S43" s="137">
        <f>'Corrected results'!X1376</f>
        <v>0.10991273536337444</v>
      </c>
      <c r="T43" s="137">
        <f>'Corrected results'!Y1376</f>
        <v>10.884635666594445</v>
      </c>
      <c r="U43" s="137">
        <f>'Corrected results'!Z1376</f>
        <v>8.8490355295885864E-2</v>
      </c>
      <c r="V43" s="137">
        <f>'Corrected results'!AA1376</f>
        <v>0.13566002660229204</v>
      </c>
      <c r="W43" s="137"/>
      <c r="X43" s="137">
        <f>'Corrected results'!AB1376</f>
        <v>304.09604137869519</v>
      </c>
      <c r="Y43" s="137">
        <f>'Corrected results'!AC1376</f>
        <v>318.13654501829865</v>
      </c>
      <c r="Z43" s="137">
        <f>'Corrected results'!AD1376</f>
        <v>71.550979930153957</v>
      </c>
      <c r="AA43" s="137">
        <f>'Corrected results'!AE1376</f>
        <v>65.906315066068771</v>
      </c>
      <c r="AB43" s="137">
        <f>'Corrected results'!AF1376</f>
        <v>51.718423626783675</v>
      </c>
      <c r="AC43" s="137"/>
      <c r="AD43" s="137">
        <f>'Corrected results'!AH1376</f>
        <v>73.66280916752477</v>
      </c>
      <c r="AE43" s="137">
        <f>'Corrected results'!AI1376</f>
        <v>19.105075244078186</v>
      </c>
      <c r="AF43" s="137">
        <f>'Corrected results'!AJ1376</f>
        <v>49.501403960394086</v>
      </c>
      <c r="AH43" s="3"/>
      <c r="AI43" s="2"/>
      <c r="AJ43" s="3">
        <f t="shared" si="28"/>
        <v>1.1860961529439389</v>
      </c>
      <c r="AK43" s="3">
        <f t="shared" si="29"/>
        <v>0.85919141716138248</v>
      </c>
      <c r="AL43" s="3">
        <f t="shared" si="30"/>
        <v>1.378037534131213</v>
      </c>
      <c r="AM43" s="3">
        <f t="shared" si="31"/>
        <v>0.83696748816273381</v>
      </c>
      <c r="AN43" s="3">
        <f t="shared" si="32"/>
        <v>2.0564023415365971</v>
      </c>
      <c r="AO43" s="3">
        <f t="shared" si="33"/>
        <v>0.75368732820599615</v>
      </c>
      <c r="AP43" s="3">
        <f t="shared" si="34"/>
        <v>0.87607637183539078</v>
      </c>
      <c r="AQ43" s="3">
        <f t="shared" si="35"/>
        <v>1.8435490686642888</v>
      </c>
      <c r="AR43" s="3">
        <f t="shared" si="36"/>
        <v>1.8088003546972269</v>
      </c>
      <c r="AS43" s="3"/>
      <c r="AT43" s="3">
        <f t="shared" si="37"/>
        <v>1.2497782400899853</v>
      </c>
      <c r="AU43" s="3">
        <f t="shared" si="38"/>
        <v>0.8285668950367191</v>
      </c>
      <c r="AV43" s="3">
        <f t="shared" si="43"/>
        <v>0.69456855729897549</v>
      </c>
      <c r="AW43" s="3">
        <f t="shared" si="44"/>
        <v>0.7453779129842657</v>
      </c>
      <c r="AX43" s="3">
        <f t="shared" si="45"/>
        <v>0.80227136627291817</v>
      </c>
      <c r="AY43" s="3"/>
      <c r="AZ43" s="3">
        <f t="shared" si="40"/>
        <v>0.83143683383776834</v>
      </c>
      <c r="BA43" s="3">
        <f t="shared" si="41"/>
        <v>0.77176631969614962</v>
      </c>
      <c r="BB43" s="3">
        <f t="shared" si="42"/>
        <v>0.79195910663777436</v>
      </c>
    </row>
    <row r="44" spans="1:54">
      <c r="A44" s="26" t="str">
        <f>'Corrected results'!G1377</f>
        <v>RS-11R</v>
      </c>
      <c r="B44" s="26" t="str">
        <f>'Corrected results'!H1377</f>
        <v>Standard</v>
      </c>
      <c r="C44" s="26">
        <f>'Corrected results'!I1377</f>
        <v>0</v>
      </c>
      <c r="D44" s="26">
        <f>'Corrected results'!J1377</f>
        <v>0</v>
      </c>
      <c r="E44" s="26" t="str">
        <f>'Corrected results'!K1377</f>
        <v/>
      </c>
      <c r="F44" s="26">
        <f>'Corrected results'!L1377</f>
        <v>0</v>
      </c>
      <c r="G44" s="26">
        <f>'Corrected results'!M1377</f>
        <v>0</v>
      </c>
      <c r="H44" s="26">
        <f>'Corrected results'!N1377</f>
        <v>0</v>
      </c>
      <c r="I44" s="26">
        <f>'Corrected results'!O1377</f>
        <v>0</v>
      </c>
      <c r="J44" s="26" t="str">
        <f>'Corrected results'!P1377</f>
        <v>STD</v>
      </c>
      <c r="K44" s="26">
        <f>'Corrected results'!Q1377</f>
        <v>108</v>
      </c>
      <c r="L44" s="136">
        <f>'Corrected results'!R1377</f>
        <v>44769.805555555555</v>
      </c>
      <c r="M44" s="136"/>
      <c r="N44" s="137">
        <f>'Corrected results'!S1377</f>
        <v>50.895721691248148</v>
      </c>
      <c r="O44" s="137">
        <f>'Corrected results'!T1377</f>
        <v>0.96840880719680711</v>
      </c>
      <c r="P44" s="137">
        <f>'Corrected results'!U1377</f>
        <v>16.845932956395838</v>
      </c>
      <c r="Q44" s="137">
        <f>'Corrected results'!V1377</f>
        <v>8.4802302141473689</v>
      </c>
      <c r="R44" s="137">
        <f>'Corrected results'!W1377</f>
        <v>10.668536241375698</v>
      </c>
      <c r="S44" s="137">
        <f>'Corrected results'!X1377</f>
        <v>0.12724938668165453</v>
      </c>
      <c r="T44" s="137">
        <f>'Corrected results'!Y1377</f>
        <v>11.201314591186865</v>
      </c>
      <c r="U44" s="137">
        <f>'Corrected results'!Z1377</f>
        <v>8.5471936669849979E-2</v>
      </c>
      <c r="V44" s="137"/>
      <c r="W44" s="137"/>
      <c r="X44" s="137">
        <f>'Corrected results'!AB1377</f>
        <v>328.10512997725948</v>
      </c>
      <c r="Y44" s="137">
        <f>'Corrected results'!AC1377</f>
        <v>315.47705883571075</v>
      </c>
      <c r="Z44" s="137">
        <f>'Corrected results'!AD1377</f>
        <v>78.470676879620171</v>
      </c>
      <c r="AA44" s="137">
        <f>'Corrected results'!AE1377</f>
        <v>71.046121408083096</v>
      </c>
      <c r="AB44" s="137">
        <f>'Corrected results'!AF1377</f>
        <v>61.704957115767186</v>
      </c>
      <c r="AC44" s="137"/>
      <c r="AD44" s="137">
        <f>'Corrected results'!AH1377</f>
        <v>89.553650944811025</v>
      </c>
      <c r="AE44" s="137">
        <f>'Corrected results'!AI1377</f>
        <v>24.418714597367938</v>
      </c>
      <c r="AF44" s="137">
        <f>'Corrected results'!AJ1377</f>
        <v>68.405270750789199</v>
      </c>
      <c r="AH44" s="3"/>
      <c r="AI44" s="2"/>
      <c r="AJ44" s="58">
        <f t="shared" si="28"/>
        <v>1.0243164113961893</v>
      </c>
      <c r="AK44" s="58">
        <f t="shared" si="29"/>
        <v>0.95409734699192827</v>
      </c>
      <c r="AL44" s="58">
        <f t="shared" si="30"/>
        <v>1.0942470254235688</v>
      </c>
      <c r="AM44" s="58">
        <f t="shared" si="31"/>
        <v>0.91203658954330791</v>
      </c>
      <c r="AN44" s="58">
        <f t="shared" si="32"/>
        <v>1.2623868231539186</v>
      </c>
      <c r="AO44" s="58">
        <f t="shared" si="33"/>
        <v>0.87256722295991673</v>
      </c>
      <c r="AP44" s="58">
        <f t="shared" si="34"/>
        <v>0.90156504520873337</v>
      </c>
      <c r="AQ44" s="58">
        <f t="shared" si="35"/>
        <v>1.7806653472885412</v>
      </c>
      <c r="AR44" s="58">
        <f t="shared" si="36"/>
        <v>0</v>
      </c>
      <c r="AS44" s="58"/>
      <c r="AT44" s="58">
        <f t="shared" si="37"/>
        <v>1.3484511342152701</v>
      </c>
      <c r="AU44" s="58">
        <f t="shared" si="38"/>
        <v>0.82164042826260753</v>
      </c>
      <c r="AV44" s="58">
        <f t="shared" si="43"/>
        <v>0.76174029878775107</v>
      </c>
      <c r="AW44" s="58">
        <f t="shared" si="44"/>
        <v>0.80350736720293026</v>
      </c>
      <c r="AX44" s="58">
        <f t="shared" si="45"/>
        <v>0.95718540472763802</v>
      </c>
      <c r="AY44" s="58"/>
      <c r="AZ44" s="58">
        <f t="shared" si="40"/>
        <v>1.0107977803403165</v>
      </c>
      <c r="BA44" s="58">
        <f t="shared" si="41"/>
        <v>0.9864154553572182</v>
      </c>
      <c r="BB44" s="58">
        <f t="shared" si="42"/>
        <v>1.0943967802702057</v>
      </c>
    </row>
    <row r="45" spans="1:54">
      <c r="A45" s="26"/>
      <c r="B45" s="26"/>
      <c r="C45" s="26"/>
      <c r="D45" s="26"/>
      <c r="E45" s="26"/>
      <c r="F45" s="26"/>
      <c r="G45" s="26"/>
      <c r="H45" s="26"/>
      <c r="I45" s="26"/>
      <c r="J45" s="21"/>
      <c r="K45" s="21"/>
      <c r="L45" s="27"/>
      <c r="M45" s="27"/>
      <c r="N45" s="22"/>
      <c r="O45" s="23"/>
      <c r="P45" s="22"/>
      <c r="Q45" s="23"/>
      <c r="R45" s="23"/>
      <c r="S45" s="23"/>
      <c r="T45" s="23"/>
      <c r="U45" s="23"/>
      <c r="V45" s="23"/>
      <c r="W45" s="23"/>
      <c r="X45" s="24"/>
      <c r="Y45" s="24"/>
      <c r="Z45" s="24"/>
      <c r="AA45" s="24"/>
      <c r="AB45" s="24"/>
      <c r="AC45" s="24"/>
      <c r="AD45" s="24"/>
      <c r="AE45" s="24"/>
      <c r="AF45" s="24"/>
      <c r="AH45" s="3"/>
      <c r="AI45" s="2"/>
    </row>
    <row r="46" spans="1:54">
      <c r="A46" s="26"/>
      <c r="B46" s="26"/>
      <c r="C46" s="26"/>
      <c r="D46" s="26"/>
      <c r="E46" s="26"/>
      <c r="F46" s="26"/>
      <c r="G46" s="26"/>
      <c r="H46" s="26"/>
      <c r="I46" s="26"/>
      <c r="J46" s="21"/>
      <c r="K46" s="2" t="s">
        <v>4851</v>
      </c>
      <c r="L46" s="1" t="s">
        <v>4698</v>
      </c>
      <c r="M46" s="1"/>
      <c r="N46" s="45">
        <f t="shared" ref="N46:AB46" si="46">AVERAGE(N28:N44)</f>
        <v>51.967055856530706</v>
      </c>
      <c r="O46" s="45">
        <f t="shared" si="46"/>
        <v>0.92611528232721463</v>
      </c>
      <c r="P46" s="45">
        <f t="shared" si="46"/>
        <v>17.24747880388815</v>
      </c>
      <c r="Q46" s="45">
        <f t="shared" si="46"/>
        <v>8.2575976652348579</v>
      </c>
      <c r="R46" s="45">
        <f t="shared" si="46"/>
        <v>12.569275192660044</v>
      </c>
      <c r="S46" s="45">
        <f t="shared" si="46"/>
        <v>0.12433719729982386</v>
      </c>
      <c r="T46" s="45">
        <f t="shared" si="46"/>
        <v>11.039553993449641</v>
      </c>
      <c r="U46" s="45">
        <f t="shared" si="46"/>
        <v>7.8893559605460017E-2</v>
      </c>
      <c r="V46" s="45">
        <f t="shared" si="46"/>
        <v>8.7021652200302432E-2</v>
      </c>
      <c r="W46" s="45"/>
      <c r="X46" s="45">
        <f t="shared" si="46"/>
        <v>303.99516285517188</v>
      </c>
      <c r="Y46" s="45">
        <f t="shared" si="46"/>
        <v>298.10122770892536</v>
      </c>
      <c r="Z46" s="45">
        <f t="shared" si="46"/>
        <v>76.551769322205189</v>
      </c>
      <c r="AA46" s="45">
        <f t="shared" si="46"/>
        <v>69.655350280243923</v>
      </c>
      <c r="AB46" s="45">
        <f t="shared" si="46"/>
        <v>54.037839791047155</v>
      </c>
      <c r="AC46" s="45">
        <f t="shared" ref="AC46" si="47">AVERAGE(AC28:AC44)</f>
        <v>1.9009381417320252</v>
      </c>
      <c r="AD46" s="45">
        <f>AVERAGE(AD28:AD44)</f>
        <v>84.470918464576087</v>
      </c>
      <c r="AE46" s="45">
        <f>AVERAGE(AE28:AE44)</f>
        <v>22.043597382204826</v>
      </c>
      <c r="AF46" s="45">
        <f>AVERAGE(AF28:AF44)</f>
        <v>62.401062578043792</v>
      </c>
      <c r="AH46" s="3"/>
      <c r="AI46" s="2"/>
    </row>
    <row r="47" spans="1:54">
      <c r="A47" s="26"/>
      <c r="B47" s="26"/>
      <c r="C47" s="26"/>
      <c r="D47" s="26"/>
      <c r="E47" s="26"/>
      <c r="F47" s="26"/>
      <c r="G47" s="26"/>
      <c r="H47" s="26"/>
      <c r="I47" s="26"/>
      <c r="J47" s="21"/>
      <c r="L47" s="2" t="s">
        <v>4699</v>
      </c>
      <c r="N47" s="16">
        <f t="shared" ref="N47:AB47" si="48">STDEV(N28:N44)</f>
        <v>2.9376575765709436</v>
      </c>
      <c r="O47" s="16">
        <f t="shared" si="48"/>
        <v>3.9407927445855639E-2</v>
      </c>
      <c r="P47" s="16">
        <f t="shared" si="48"/>
        <v>1.656263812706263</v>
      </c>
      <c r="Q47" s="16">
        <f t="shared" si="48"/>
        <v>0.2948837099433726</v>
      </c>
      <c r="R47" s="16">
        <f t="shared" si="48"/>
        <v>2.1445160326149293</v>
      </c>
      <c r="S47" s="16">
        <f t="shared" si="48"/>
        <v>7.2119131670839972E-3</v>
      </c>
      <c r="T47" s="16">
        <f t="shared" si="48"/>
        <v>0.24560923871492801</v>
      </c>
      <c r="U47" s="16">
        <f t="shared" si="48"/>
        <v>6.0686024349537737E-3</v>
      </c>
      <c r="V47" s="16">
        <f t="shared" si="48"/>
        <v>2.0349499535095062E-2</v>
      </c>
      <c r="W47" s="16"/>
      <c r="X47" s="16">
        <f t="shared" si="48"/>
        <v>21.10807775930768</v>
      </c>
      <c r="Y47" s="16">
        <f t="shared" si="48"/>
        <v>26.89975459210406</v>
      </c>
      <c r="Z47" s="16">
        <f t="shared" si="48"/>
        <v>6.8350715188994142</v>
      </c>
      <c r="AA47" s="16">
        <f t="shared" si="48"/>
        <v>4.5239227746309503</v>
      </c>
      <c r="AB47" s="16">
        <f t="shared" si="48"/>
        <v>6.5075180329462929</v>
      </c>
      <c r="AC47" s="16">
        <f t="shared" ref="AC47" si="49">STDEV(AC28:AC44)</f>
        <v>0</v>
      </c>
      <c r="AD47" s="16">
        <f>STDEV(AD28:AD44)</f>
        <v>4.6700784993277367</v>
      </c>
      <c r="AE47" s="16">
        <f>STDEV(AE28:AE44)</f>
        <v>2.041546049095516</v>
      </c>
      <c r="AF47" s="16">
        <f>STDEV(AF28:AF44)</f>
        <v>5.3235535111149765</v>
      </c>
      <c r="AH47" s="3"/>
      <c r="AI47" s="2"/>
    </row>
    <row r="48" spans="1:54">
      <c r="A48" s="26"/>
      <c r="B48" s="26"/>
      <c r="C48" s="26"/>
      <c r="D48" s="26"/>
      <c r="E48" s="26"/>
      <c r="F48" s="26"/>
      <c r="G48" s="26"/>
      <c r="H48" s="26"/>
      <c r="I48" s="26"/>
      <c r="J48" s="21"/>
      <c r="L48" s="2" t="s">
        <v>4700</v>
      </c>
      <c r="N48" s="16">
        <f>N47/N46*100</f>
        <v>5.6529228530497324</v>
      </c>
      <c r="O48" s="16">
        <f t="shared" ref="O48:V48" si="50">O47/O46*100</f>
        <v>4.2551859577166606</v>
      </c>
      <c r="P48" s="16">
        <f t="shared" si="50"/>
        <v>9.6029328781252747</v>
      </c>
      <c r="Q48" s="16">
        <f t="shared" si="50"/>
        <v>3.5710593068109442</v>
      </c>
      <c r="R48" s="16">
        <f t="shared" si="50"/>
        <v>17.061572761707382</v>
      </c>
      <c r="S48" s="16">
        <f t="shared" si="50"/>
        <v>5.8002860959567517</v>
      </c>
      <c r="T48" s="16">
        <f t="shared" si="50"/>
        <v>2.2248112456414555</v>
      </c>
      <c r="U48" s="16">
        <f t="shared" si="50"/>
        <v>7.6921392130135064</v>
      </c>
      <c r="V48" s="16">
        <f t="shared" si="50"/>
        <v>23.384409535520565</v>
      </c>
      <c r="W48" s="16"/>
      <c r="X48" s="16">
        <f t="shared" ref="X48:AB48" si="51">X47/X46*100</f>
        <v>6.9435571148755093</v>
      </c>
      <c r="Y48" s="16">
        <f t="shared" si="51"/>
        <v>9.0236980232666983</v>
      </c>
      <c r="Z48" s="16">
        <f t="shared" si="51"/>
        <v>8.9286917590770578</v>
      </c>
      <c r="AA48" s="16">
        <f t="shared" si="51"/>
        <v>6.4947240325831128</v>
      </c>
      <c r="AB48" s="16">
        <f t="shared" si="51"/>
        <v>12.042520682006318</v>
      </c>
      <c r="AC48" s="16">
        <f t="shared" ref="AC48" si="52">AC47/AC46*100</f>
        <v>0</v>
      </c>
      <c r="AD48" s="16">
        <f>AD47/AD46*100</f>
        <v>5.5286228493966139</v>
      </c>
      <c r="AE48" s="16">
        <f>AE47/AE46*100</f>
        <v>9.2614014568402467</v>
      </c>
      <c r="AF48" s="16">
        <f>AF47/AF46*100</f>
        <v>8.5311904816635327</v>
      </c>
      <c r="AH48" s="3"/>
      <c r="AI48" s="2"/>
    </row>
    <row r="49" spans="1:54">
      <c r="A49" s="26"/>
      <c r="B49" s="26"/>
      <c r="C49" s="26"/>
      <c r="D49" s="26"/>
      <c r="E49" s="26"/>
      <c r="F49" s="26"/>
      <c r="G49" s="26"/>
      <c r="H49" s="26"/>
      <c r="I49" s="26"/>
      <c r="J49" s="21"/>
      <c r="AH49" s="3"/>
      <c r="AI49" s="2"/>
    </row>
    <row r="50" spans="1:54">
      <c r="A50" s="26"/>
      <c r="B50" s="26"/>
      <c r="C50" s="26"/>
      <c r="D50" s="26"/>
      <c r="E50" s="26"/>
      <c r="F50" s="26"/>
      <c r="G50" s="26"/>
      <c r="H50" s="26"/>
      <c r="I50" s="26"/>
      <c r="J50" s="21"/>
      <c r="K50" s="2" t="s">
        <v>4851</v>
      </c>
      <c r="L50" s="1" t="s">
        <v>4701</v>
      </c>
      <c r="M50" s="1"/>
      <c r="N50" s="59">
        <v>49.687499999999993</v>
      </c>
      <c r="O50" s="59">
        <v>1.0149999999999999</v>
      </c>
      <c r="P50" s="59">
        <v>15.394999999999998</v>
      </c>
      <c r="Q50" s="59">
        <v>9.2981249999999989</v>
      </c>
      <c r="R50" s="59">
        <v>8.4510833333333348</v>
      </c>
      <c r="S50" s="59">
        <v>0.14583333333333334</v>
      </c>
      <c r="T50" s="59">
        <v>12.424299999999999</v>
      </c>
      <c r="U50" s="60">
        <v>4.8000000000000001E-2</v>
      </c>
      <c r="V50" s="59">
        <v>7.5000000000000011E-2</v>
      </c>
      <c r="W50" s="59"/>
      <c r="X50" s="49">
        <v>243.32</v>
      </c>
      <c r="Y50" s="49">
        <v>383.96</v>
      </c>
      <c r="Z50" s="49">
        <v>103.015</v>
      </c>
      <c r="AA50" s="49">
        <v>88.42</v>
      </c>
      <c r="AB50" s="49">
        <v>64.465000000000003</v>
      </c>
      <c r="AC50" s="30"/>
      <c r="AD50" s="50">
        <v>88.597000000000008</v>
      </c>
      <c r="AE50" s="49">
        <v>24.755000000000003</v>
      </c>
      <c r="AF50" s="49">
        <v>62.504999999999995</v>
      </c>
      <c r="AH50" s="3"/>
      <c r="AI50" s="2"/>
    </row>
    <row r="51" spans="1:54">
      <c r="A51" s="53"/>
      <c r="B51" s="53"/>
      <c r="C51" s="53"/>
      <c r="D51" s="53"/>
      <c r="E51" s="53"/>
      <c r="F51" s="53"/>
      <c r="G51" s="53"/>
      <c r="H51" s="53"/>
      <c r="I51" s="53"/>
      <c r="J51" s="54"/>
      <c r="K51" s="56"/>
      <c r="L51" s="56" t="s">
        <v>4702</v>
      </c>
      <c r="M51" s="56"/>
      <c r="N51" s="61">
        <f>N46/N50</f>
        <v>1.0458778537163413</v>
      </c>
      <c r="O51" s="61">
        <f t="shared" ref="O51:V51" si="53">O46/O50</f>
        <v>0.91242884958346282</v>
      </c>
      <c r="P51" s="61">
        <f t="shared" si="53"/>
        <v>1.1203298995705198</v>
      </c>
      <c r="Q51" s="61">
        <f t="shared" si="53"/>
        <v>0.88809277840799716</v>
      </c>
      <c r="R51" s="61">
        <f t="shared" si="53"/>
        <v>1.4872975093126177</v>
      </c>
      <c r="S51" s="61">
        <f>S46/S50</f>
        <v>0.85259792434164927</v>
      </c>
      <c r="T51" s="61">
        <f t="shared" si="53"/>
        <v>0.88854535011627545</v>
      </c>
      <c r="U51" s="61">
        <f t="shared" si="53"/>
        <v>1.6436158251137503</v>
      </c>
      <c r="V51" s="61">
        <f t="shared" si="53"/>
        <v>1.1602886960040322</v>
      </c>
      <c r="W51" s="61"/>
      <c r="X51" s="61">
        <f t="shared" ref="X51:AB51" si="54">X46/X50</f>
        <v>1.2493636480978625</v>
      </c>
      <c r="Y51" s="61">
        <f t="shared" si="54"/>
        <v>0.77638615404970668</v>
      </c>
      <c r="Z51" s="61">
        <f t="shared" si="54"/>
        <v>0.74311284106397313</v>
      </c>
      <c r="AA51" s="61">
        <f t="shared" si="54"/>
        <v>0.78777822076729154</v>
      </c>
      <c r="AB51" s="61">
        <f t="shared" si="54"/>
        <v>0.83825083054443728</v>
      </c>
      <c r="AC51" s="61"/>
      <c r="AD51" s="61">
        <f>AD46/AD50</f>
        <v>0.9534286540692809</v>
      </c>
      <c r="AE51" s="57">
        <f>AE46/AE50</f>
        <v>0.89047050624943747</v>
      </c>
      <c r="AF51" s="61">
        <f>AF46/AF50</f>
        <v>0.99833713427795856</v>
      </c>
      <c r="AG51" s="56"/>
      <c r="AH51" s="58"/>
      <c r="AI51" s="2"/>
    </row>
    <row r="52" spans="1:54">
      <c r="A52" s="26"/>
      <c r="B52" s="26"/>
      <c r="C52" s="26"/>
      <c r="D52" s="26"/>
      <c r="E52" s="26"/>
      <c r="F52" s="26"/>
      <c r="G52" s="26"/>
      <c r="H52" s="26"/>
      <c r="I52" s="26"/>
      <c r="J52" s="21"/>
      <c r="N52" s="51"/>
      <c r="O52" s="51"/>
      <c r="P52" s="51"/>
      <c r="Q52" s="51"/>
      <c r="R52" s="51"/>
      <c r="S52" s="51"/>
      <c r="T52" s="51"/>
      <c r="U52" s="51"/>
      <c r="V52" s="51"/>
      <c r="W52" s="51"/>
      <c r="X52" s="51"/>
      <c r="Y52" s="51"/>
      <c r="Z52" s="51"/>
      <c r="AA52" s="51"/>
      <c r="AB52" s="51"/>
      <c r="AC52" s="51"/>
      <c r="AD52" s="51"/>
      <c r="AE52" s="51"/>
      <c r="AF52" s="51"/>
      <c r="AH52" s="3"/>
      <c r="AI52" s="2"/>
    </row>
    <row r="53" spans="1:54">
      <c r="A53" s="63" t="s">
        <v>4706</v>
      </c>
      <c r="B53" s="26"/>
      <c r="C53" s="26"/>
      <c r="D53" s="26"/>
      <c r="E53" s="26"/>
      <c r="F53" s="26"/>
      <c r="G53" s="26"/>
      <c r="H53" s="26"/>
      <c r="I53" s="26"/>
      <c r="J53" s="21"/>
      <c r="N53" s="51"/>
      <c r="O53" s="51"/>
      <c r="P53" s="51"/>
      <c r="Q53" s="51"/>
      <c r="R53" s="51"/>
      <c r="S53" s="51"/>
      <c r="T53" s="51"/>
      <c r="U53" s="51"/>
      <c r="V53" s="51"/>
      <c r="W53" s="51"/>
      <c r="X53" s="51"/>
      <c r="Y53" s="51"/>
      <c r="Z53" s="51"/>
      <c r="AA53" s="51"/>
      <c r="AB53" s="51"/>
      <c r="AC53" s="51"/>
      <c r="AD53" s="51"/>
      <c r="AE53" s="51"/>
      <c r="AF53" s="51"/>
      <c r="AH53" s="3"/>
      <c r="AI53" s="2"/>
    </row>
    <row r="54" spans="1:54">
      <c r="A54" s="26" t="str">
        <f>'Corrected results'!G1308</f>
        <v>BHVO-2</v>
      </c>
      <c r="B54" s="26" t="str">
        <f>'Corrected results'!H1308</f>
        <v>Standard</v>
      </c>
      <c r="C54" s="26">
        <f>'Corrected results'!I1308</f>
        <v>0</v>
      </c>
      <c r="D54" s="26">
        <f>'Corrected results'!J1308</f>
        <v>0</v>
      </c>
      <c r="E54" s="26">
        <f>'Corrected results'!K1308</f>
        <v>0</v>
      </c>
      <c r="F54" s="26">
        <f>'Corrected results'!L1308</f>
        <v>0</v>
      </c>
      <c r="G54" s="26">
        <f>'Corrected results'!M1308</f>
        <v>0</v>
      </c>
      <c r="H54" s="26">
        <f>'Corrected results'!N1308</f>
        <v>0</v>
      </c>
      <c r="I54" s="26">
        <f>'Corrected results'!O1308</f>
        <v>0</v>
      </c>
      <c r="J54" s="26" t="str">
        <f>'Corrected results'!P1308</f>
        <v>first U1559 sample!</v>
      </c>
      <c r="K54" s="26">
        <f>'Corrected results'!Q1308</f>
        <v>416</v>
      </c>
      <c r="L54" s="136">
        <f>'Corrected results'!R1308</f>
        <v>44740.478472222225</v>
      </c>
      <c r="M54" s="136"/>
      <c r="N54" s="137">
        <f>'Corrected results'!S1308</f>
        <v>48.651068129547731</v>
      </c>
      <c r="O54" s="137">
        <f>'Corrected results'!T1308</f>
        <v>2.7898750504728826</v>
      </c>
      <c r="P54" s="137">
        <f>'Corrected results'!U1308</f>
        <v>14.764903211637131</v>
      </c>
      <c r="Q54" s="137">
        <f>'Corrected results'!V1308</f>
        <v>12.496691388984029</v>
      </c>
      <c r="R54" s="137">
        <f>'Corrected results'!W1308</f>
        <v>5.6872450203210967</v>
      </c>
      <c r="S54" s="137">
        <f>'Corrected results'!X1308</f>
        <v>0.17485313101787786</v>
      </c>
      <c r="T54" s="137">
        <f>'Corrected results'!Y1308</f>
        <v>11.269826858526571</v>
      </c>
      <c r="U54" s="137">
        <f>'Corrected results'!Z1308</f>
        <v>0.59226442398127388</v>
      </c>
      <c r="V54" s="137">
        <f>'Corrected results'!AA1308</f>
        <v>0.18944828300898653</v>
      </c>
      <c r="W54" s="137"/>
      <c r="X54" s="137"/>
      <c r="Y54" s="137">
        <f>'Corrected results'!AC1308</f>
        <v>378.73428638554333</v>
      </c>
      <c r="Z54" s="137">
        <f>'Corrected results'!AD1308</f>
        <v>123.94297111896964</v>
      </c>
      <c r="AA54" s="137">
        <f>'Corrected results'!AE1308</f>
        <v>131.69583624385211</v>
      </c>
      <c r="AB54" s="137">
        <f>'Corrected results'!AF1308</f>
        <v>99.981383732254599</v>
      </c>
      <c r="AC54" s="137">
        <f>'Corrected results'!AG1308</f>
        <v>7.5513209569836386</v>
      </c>
      <c r="AD54" s="137">
        <f>'Corrected results'!AH1308</f>
        <v>375.5888029359636</v>
      </c>
      <c r="AE54" s="137">
        <f>'Corrected results'!AI1308</f>
        <v>27.603420073396141</v>
      </c>
      <c r="AF54" s="137">
        <f>'Corrected results'!AJ1308</f>
        <v>171.33536691591556</v>
      </c>
      <c r="AH54" s="3"/>
      <c r="AI54" s="2"/>
      <c r="AJ54" s="138">
        <f t="shared" ref="AJ54:AJ86" si="55">N54/N$92</f>
        <v>0.98086830906346234</v>
      </c>
      <c r="AK54" s="138">
        <f t="shared" ref="AK54:AK86" si="56">O54/O$92</f>
        <v>1.0219322529204697</v>
      </c>
      <c r="AL54" s="138">
        <f t="shared" ref="AL54:AL86" si="57">P54/P$92</f>
        <v>1.0985791080087151</v>
      </c>
      <c r="AM54" s="138">
        <f t="shared" ref="AM54:AM86" si="58">Q54/Q$92</f>
        <v>1.0086110886992758</v>
      </c>
      <c r="AN54" s="138">
        <f t="shared" ref="AN54:AN86" si="59">R54/R$92</f>
        <v>0.78336708268885635</v>
      </c>
      <c r="AO54" s="138">
        <f t="shared" ref="AO54:AO86" si="60">S54/S$92</f>
        <v>1.0285478295169286</v>
      </c>
      <c r="AP54" s="138">
        <f t="shared" ref="AP54:AP86" si="61">T54/T$92</f>
        <v>0.98858130337952377</v>
      </c>
      <c r="AQ54" s="138">
        <f t="shared" ref="AQ54:AQ86" si="62">U54/U$92</f>
        <v>1.1545115477217813</v>
      </c>
      <c r="AR54" s="138">
        <f t="shared" ref="AR54:AR86" si="63">V54/V$92</f>
        <v>0.70166030744069086</v>
      </c>
      <c r="AS54" s="138"/>
      <c r="AT54" s="138"/>
      <c r="AU54" s="138">
        <f t="shared" ref="AU54:AU79" si="64">Y54/Y$92</f>
        <v>1.3196316598799418</v>
      </c>
      <c r="AV54" s="138">
        <f t="shared" ref="AV54:AV79" si="65">Z54/Z$92</f>
        <v>1.0345823966525012</v>
      </c>
      <c r="AW54" s="138">
        <f t="shared" ref="AW54:AW79" si="66">AA54/AA$92</f>
        <v>1.0185292826283998</v>
      </c>
      <c r="AX54" s="138">
        <f t="shared" ref="AX54:AX79" si="67">AB54/AB$92</f>
        <v>0.96135945896398656</v>
      </c>
      <c r="AY54" s="138">
        <f t="shared" ref="AY54:AY79" si="68">AC54/AC$92</f>
        <v>0.8119699953745847</v>
      </c>
      <c r="AZ54" s="138">
        <f t="shared" ref="AZ54:AZ79" si="69">AD54/AD$92</f>
        <v>0.95327107344153195</v>
      </c>
      <c r="BA54" s="138">
        <f t="shared" ref="BA54:BA79" si="70">AE54/AE$92</f>
        <v>1.0616700028229284</v>
      </c>
      <c r="BB54" s="138">
        <f t="shared" ref="BB54:BB79" si="71">AF54/AF$92</f>
        <v>1.0019612100345938</v>
      </c>
    </row>
    <row r="55" spans="1:54">
      <c r="A55" s="26" t="str">
        <f>'Corrected results'!G1309</f>
        <v>BHVO-2</v>
      </c>
      <c r="B55" s="26" t="str">
        <f>'Corrected results'!H1309</f>
        <v>Standard</v>
      </c>
      <c r="C55" s="26">
        <f>'Corrected results'!I1309</f>
        <v>0</v>
      </c>
      <c r="D55" s="26">
        <f>'Corrected results'!J1309</f>
        <v>0</v>
      </c>
      <c r="E55" s="26">
        <f>'Corrected results'!K1309</f>
        <v>0</v>
      </c>
      <c r="F55" s="26">
        <f>'Corrected results'!L1309</f>
        <v>0</v>
      </c>
      <c r="G55" s="26">
        <f>'Corrected results'!M1309</f>
        <v>0</v>
      </c>
      <c r="H55" s="26">
        <f>'Corrected results'!N1309</f>
        <v>0</v>
      </c>
      <c r="I55" s="26">
        <f>'Corrected results'!O1309</f>
        <v>0</v>
      </c>
      <c r="J55" s="26" t="str">
        <f>'Corrected results'!P1309</f>
        <v>Std</v>
      </c>
      <c r="K55" s="26">
        <f>'Corrected results'!Q1309</f>
        <v>418</v>
      </c>
      <c r="L55" s="136">
        <f>'Corrected results'!R1309</f>
        <v>44741.896527777775</v>
      </c>
      <c r="M55" s="136"/>
      <c r="N55" s="137">
        <f>'Corrected results'!S1309</f>
        <v>45.639344729061698</v>
      </c>
      <c r="O55" s="137">
        <f>'Corrected results'!T1309</f>
        <v>2.7513312021471492</v>
      </c>
      <c r="P55" s="137">
        <f>'Corrected results'!U1309</f>
        <v>13.481092433362813</v>
      </c>
      <c r="Q55" s="137">
        <f>'Corrected results'!V1309</f>
        <v>12.420414893976737</v>
      </c>
      <c r="R55" s="137">
        <f>'Corrected results'!W1309</f>
        <v>5.9787950750989101</v>
      </c>
      <c r="S55" s="137">
        <f>'Corrected results'!X1309</f>
        <v>0.17438067353936992</v>
      </c>
      <c r="T55" s="137">
        <f>'Corrected results'!Y1309</f>
        <v>11.077383512043486</v>
      </c>
      <c r="U55" s="137">
        <f>'Corrected results'!Z1309</f>
        <v>0.56524957727825287</v>
      </c>
      <c r="V55" s="137">
        <f>'Corrected results'!AA1309</f>
        <v>0.21487974960313838</v>
      </c>
      <c r="W55" s="137"/>
      <c r="X55" s="137"/>
      <c r="Y55" s="137">
        <f>'Corrected results'!AC1309</f>
        <v>384.66685448338308</v>
      </c>
      <c r="Z55" s="137">
        <f>'Corrected results'!AD1309</f>
        <v>131.85119620407391</v>
      </c>
      <c r="AA55" s="137">
        <f>'Corrected results'!AE1309</f>
        <v>128.61195243864353</v>
      </c>
      <c r="AB55" s="137">
        <f>'Corrected results'!AF1309</f>
        <v>106.07657189723894</v>
      </c>
      <c r="AC55" s="137">
        <f>'Corrected results'!AG1309</f>
        <v>7.5513209569836386</v>
      </c>
      <c r="AD55" s="137">
        <f>'Corrected results'!AH1309</f>
        <v>387.50693426892826</v>
      </c>
      <c r="AE55" s="137">
        <f>'Corrected results'!AI1309</f>
        <v>25.480572934039472</v>
      </c>
      <c r="AF55" s="137">
        <f>'Corrected results'!AJ1309</f>
        <v>181.12665629041419</v>
      </c>
      <c r="AH55" s="3"/>
      <c r="AI55" s="2"/>
      <c r="AJ55" s="3">
        <f t="shared" si="55"/>
        <v>0.92014807921495356</v>
      </c>
      <c r="AK55" s="3">
        <f t="shared" si="56"/>
        <v>1.0078136271601279</v>
      </c>
      <c r="AL55" s="3">
        <f t="shared" si="57"/>
        <v>1.0030574727204473</v>
      </c>
      <c r="AM55" s="3">
        <f t="shared" si="58"/>
        <v>1.0024547937027228</v>
      </c>
      <c r="AN55" s="3">
        <f t="shared" si="59"/>
        <v>0.82352549243786644</v>
      </c>
      <c r="AO55" s="3">
        <f t="shared" si="60"/>
        <v>1.0257686678786466</v>
      </c>
      <c r="AP55" s="3">
        <f t="shared" si="61"/>
        <v>0.97170030807398999</v>
      </c>
      <c r="AQ55" s="3">
        <f t="shared" si="62"/>
        <v>1.1018510278328515</v>
      </c>
      <c r="AR55" s="3">
        <f t="shared" si="63"/>
        <v>0.79585092445606798</v>
      </c>
      <c r="AS55" s="3"/>
      <c r="AT55" s="3"/>
      <c r="AU55" s="3">
        <f t="shared" si="64"/>
        <v>1.3403026288619619</v>
      </c>
      <c r="AV55" s="3">
        <f t="shared" si="65"/>
        <v>1.1005942921875953</v>
      </c>
      <c r="AW55" s="3">
        <f t="shared" si="66"/>
        <v>0.99467867315269543</v>
      </c>
      <c r="AX55" s="3">
        <f t="shared" si="67"/>
        <v>1.0199670374734513</v>
      </c>
      <c r="AY55" s="3">
        <f t="shared" si="68"/>
        <v>0.8119699953745847</v>
      </c>
      <c r="AZ55" s="3">
        <f t="shared" si="69"/>
        <v>0.98352013773839664</v>
      </c>
      <c r="BA55" s="3">
        <f t="shared" si="70"/>
        <v>0.98002203592459503</v>
      </c>
      <c r="BB55" s="3">
        <f t="shared" si="71"/>
        <v>1.0592202122246444</v>
      </c>
    </row>
    <row r="56" spans="1:54">
      <c r="A56" s="26" t="str">
        <f>'Corrected results'!G1310</f>
        <v>BHVO-2</v>
      </c>
      <c r="B56" s="26" t="str">
        <f>'Corrected results'!H1310</f>
        <v>Standard</v>
      </c>
      <c r="C56" s="26">
        <f>'Corrected results'!I1310</f>
        <v>0</v>
      </c>
      <c r="D56" s="26">
        <f>'Corrected results'!J1310</f>
        <v>0</v>
      </c>
      <c r="E56" s="26">
        <f>'Corrected results'!K1310</f>
        <v>0</v>
      </c>
      <c r="F56" s="26">
        <f>'Corrected results'!L1310</f>
        <v>0</v>
      </c>
      <c r="G56" s="26">
        <f>'Corrected results'!M1310</f>
        <v>0</v>
      </c>
      <c r="H56" s="26">
        <f>'Corrected results'!N1310</f>
        <v>0</v>
      </c>
      <c r="I56" s="26">
        <f>'Corrected results'!O1310</f>
        <v>0</v>
      </c>
      <c r="J56" s="26" t="str">
        <f>'Corrected results'!P1310</f>
        <v>7B BKGD</v>
      </c>
      <c r="K56" s="26">
        <f>'Corrected results'!Q1310</f>
        <v>472</v>
      </c>
      <c r="L56" s="136">
        <f>'Corrected results'!R1310</f>
        <v>44742.681250000001</v>
      </c>
      <c r="M56" s="136"/>
      <c r="N56" s="137">
        <f>'Corrected results'!S1310</f>
        <v>56.350995014978452</v>
      </c>
      <c r="O56" s="137">
        <f>'Corrected results'!T1310</f>
        <v>2.7892546467790886</v>
      </c>
      <c r="P56" s="137">
        <f>'Corrected results'!U1310</f>
        <v>18.915463471454622</v>
      </c>
      <c r="Q56" s="137">
        <f>'Corrected results'!V1310</f>
        <v>12.465605119320678</v>
      </c>
      <c r="R56" s="137">
        <f>'Corrected results'!W1310</f>
        <v>8.8790221120498156</v>
      </c>
      <c r="S56" s="137">
        <f>'Corrected results'!X1310</f>
        <v>0.16047422947326201</v>
      </c>
      <c r="T56" s="137">
        <f>'Corrected results'!Y1310</f>
        <v>11.510076542664475</v>
      </c>
      <c r="U56" s="137">
        <f>'Corrected results'!Z1310</f>
        <v>0.62727808004329011</v>
      </c>
      <c r="V56" s="137">
        <f>'Corrected results'!AA1310</f>
        <v>0.25566189079940005</v>
      </c>
      <c r="W56" s="137"/>
      <c r="X56" s="137">
        <f>'Corrected results'!AB1310</f>
        <v>416.42427732197802</v>
      </c>
      <c r="Y56" s="137">
        <f>'Corrected results'!AC1310</f>
        <v>296.17869207428805</v>
      </c>
      <c r="Z56" s="137">
        <f>'Corrected results'!AD1310</f>
        <v>111.09210535567522</v>
      </c>
      <c r="AA56" s="137">
        <f>'Corrected results'!AE1310</f>
        <v>119.36030102301773</v>
      </c>
      <c r="AB56" s="137">
        <f>'Corrected results'!AF1310</f>
        <v>104.86939769328701</v>
      </c>
      <c r="AC56" s="137">
        <f>'Corrected results'!AG1310</f>
        <v>7.5513209569836386</v>
      </c>
      <c r="AD56" s="137">
        <f>'Corrected results'!AH1310</f>
        <v>353.73889549219501</v>
      </c>
      <c r="AE56" s="137">
        <f>'Corrected results'!AI1310</f>
        <v>24.418714597367938</v>
      </c>
      <c r="AF56" s="137">
        <f>'Corrected results'!AJ1310</f>
        <v>141.69411615031086</v>
      </c>
      <c r="AH56" s="3"/>
      <c r="AI56" s="2"/>
      <c r="AJ56" s="3">
        <f t="shared" si="55"/>
        <v>1.1361087704632753</v>
      </c>
      <c r="AK56" s="3">
        <f t="shared" si="56"/>
        <v>1.021704998820179</v>
      </c>
      <c r="AL56" s="3">
        <f t="shared" si="57"/>
        <v>1.4074005559118024</v>
      </c>
      <c r="AM56" s="3">
        <f t="shared" si="58"/>
        <v>1.006102108096907</v>
      </c>
      <c r="AN56" s="3">
        <f t="shared" si="59"/>
        <v>1.2230058005578259</v>
      </c>
      <c r="AO56" s="3">
        <f t="shared" si="60"/>
        <v>0.94396605572507053</v>
      </c>
      <c r="AP56" s="3">
        <f t="shared" si="61"/>
        <v>1.0096558370758311</v>
      </c>
      <c r="AQ56" s="3">
        <f t="shared" si="62"/>
        <v>1.2227642885834116</v>
      </c>
      <c r="AR56" s="3">
        <f t="shared" si="63"/>
        <v>0.94689589184962974</v>
      </c>
      <c r="AS56" s="3"/>
      <c r="AT56" s="3"/>
      <c r="AU56" s="3">
        <f t="shared" si="64"/>
        <v>1.0319815054853243</v>
      </c>
      <c r="AV56" s="3">
        <f t="shared" si="65"/>
        <v>0.9273130664079734</v>
      </c>
      <c r="AW56" s="3">
        <f t="shared" si="66"/>
        <v>0.92312684472558171</v>
      </c>
      <c r="AX56" s="3">
        <f t="shared" si="67"/>
        <v>1.0083595932046827</v>
      </c>
      <c r="AY56" s="3">
        <f t="shared" si="68"/>
        <v>0.8119699953745847</v>
      </c>
      <c r="AZ56" s="3">
        <f t="shared" si="69"/>
        <v>0.89781445556394668</v>
      </c>
      <c r="BA56" s="3">
        <f t="shared" si="70"/>
        <v>0.93918133066799758</v>
      </c>
      <c r="BB56" s="3">
        <f t="shared" si="71"/>
        <v>0.82862056228251968</v>
      </c>
    </row>
    <row r="57" spans="1:54">
      <c r="A57" s="26" t="str">
        <f>'Corrected results'!G1311</f>
        <v>BHVO-2</v>
      </c>
      <c r="B57" s="26" t="str">
        <f>'Corrected results'!H1311</f>
        <v>Standard</v>
      </c>
      <c r="C57" s="26">
        <f>'Corrected results'!I1311</f>
        <v>0</v>
      </c>
      <c r="D57" s="26">
        <f>'Corrected results'!J1311</f>
        <v>0</v>
      </c>
      <c r="E57" s="26">
        <f>'Corrected results'!K1311</f>
        <v>0</v>
      </c>
      <c r="F57" s="26">
        <f>'Corrected results'!L1311</f>
        <v>0</v>
      </c>
      <c r="G57" s="26">
        <f>'Corrected results'!M1311</f>
        <v>0</v>
      </c>
      <c r="H57" s="26">
        <f>'Corrected results'!N1311</f>
        <v>0</v>
      </c>
      <c r="I57" s="26">
        <f>'Corrected results'!O1311</f>
        <v>0</v>
      </c>
      <c r="J57" s="26" t="str">
        <f>'Corrected results'!P1311</f>
        <v>7B BKGD</v>
      </c>
      <c r="K57" s="26">
        <f>'Corrected results'!Q1311</f>
        <v>473</v>
      </c>
      <c r="L57" s="136">
        <f>'Corrected results'!R1311</f>
        <v>44742.682638888888</v>
      </c>
      <c r="M57" s="136"/>
      <c r="N57" s="137">
        <f>'Corrected results'!S1311</f>
        <v>56.32889541925136</v>
      </c>
      <c r="O57" s="137">
        <f>'Corrected results'!T1311</f>
        <v>2.8106344876422451</v>
      </c>
      <c r="P57" s="137">
        <f>'Corrected results'!U1311</f>
        <v>18.736125346064711</v>
      </c>
      <c r="Q57" s="137">
        <f>'Corrected results'!V1311</f>
        <v>12.456970044414193</v>
      </c>
      <c r="R57" s="137">
        <f>'Corrected results'!W1311</f>
        <v>8.4469170905455648</v>
      </c>
      <c r="S57" s="137">
        <f>'Corrected results'!X1311</f>
        <v>0.16655054678080139</v>
      </c>
      <c r="T57" s="137">
        <f>'Corrected results'!Y1311</f>
        <v>11.488913864530655</v>
      </c>
      <c r="U57" s="137">
        <f>'Corrected results'!Z1311</f>
        <v>0.6250142660737632</v>
      </c>
      <c r="V57" s="137">
        <f>'Corrected results'!AA1311</f>
        <v>0.2743217240019491</v>
      </c>
      <c r="W57" s="137"/>
      <c r="X57" s="137">
        <f>'Corrected results'!AB1311</f>
        <v>401.84733067284969</v>
      </c>
      <c r="Y57" s="137">
        <f>'Corrected results'!AC1311</f>
        <v>307.35246525580988</v>
      </c>
      <c r="Z57" s="137">
        <f>'Corrected results'!AD1311</f>
        <v>133.82825247534993</v>
      </c>
      <c r="AA57" s="137">
        <f>'Corrected results'!AE1311</f>
        <v>128.61195243864353</v>
      </c>
      <c r="AB57" s="137">
        <f>'Corrected results'!AF1311</f>
        <v>99.981383732254599</v>
      </c>
      <c r="AC57" s="137">
        <f>'Corrected results'!AG1311</f>
        <v>7.5513209569836386</v>
      </c>
      <c r="AD57" s="137">
        <f>'Corrected results'!AH1311</f>
        <v>352.74571788111462</v>
      </c>
      <c r="AE57" s="137">
        <f>'Corrected results'!AI1311</f>
        <v>23.356566416034262</v>
      </c>
      <c r="AF57" s="137">
        <f>'Corrected results'!AJ1311</f>
        <v>142.52289996351851</v>
      </c>
      <c r="AH57" s="3"/>
      <c r="AI57" s="2"/>
      <c r="AJ57" s="3">
        <f t="shared" si="55"/>
        <v>1.1356632140978096</v>
      </c>
      <c r="AK57" s="3">
        <f t="shared" si="56"/>
        <v>1.0295364423597968</v>
      </c>
      <c r="AL57" s="3">
        <f t="shared" si="57"/>
        <v>1.3940569453917195</v>
      </c>
      <c r="AM57" s="3">
        <f t="shared" si="58"/>
        <v>1.0054051690406935</v>
      </c>
      <c r="AN57" s="3">
        <f t="shared" si="59"/>
        <v>1.1634872025544856</v>
      </c>
      <c r="AO57" s="3">
        <f t="shared" si="60"/>
        <v>0.9797090987105963</v>
      </c>
      <c r="AP57" s="3">
        <f t="shared" si="61"/>
        <v>1.0077994618009347</v>
      </c>
      <c r="AQ57" s="3">
        <f t="shared" si="62"/>
        <v>1.218351395855289</v>
      </c>
      <c r="AR57" s="3">
        <f t="shared" si="63"/>
        <v>1.0160063851924039</v>
      </c>
      <c r="AS57" s="3"/>
      <c r="AT57" s="3">
        <f>X57/X$92</f>
        <v>1.2636708511724832</v>
      </c>
      <c r="AU57" s="3">
        <f t="shared" si="64"/>
        <v>1.0709145130864455</v>
      </c>
      <c r="AV57" s="3">
        <f t="shared" si="65"/>
        <v>1.1170972660713683</v>
      </c>
      <c r="AW57" s="3">
        <f t="shared" si="66"/>
        <v>0.99467867315269543</v>
      </c>
      <c r="AX57" s="3">
        <f t="shared" si="67"/>
        <v>0.96135945896398656</v>
      </c>
      <c r="AY57" s="3">
        <f t="shared" si="68"/>
        <v>0.8119699953745847</v>
      </c>
      <c r="AZ57" s="3">
        <f t="shared" si="69"/>
        <v>0.89529370020587462</v>
      </c>
      <c r="BA57" s="3">
        <f t="shared" si="70"/>
        <v>0.89832947753977932</v>
      </c>
      <c r="BB57" s="3">
        <f t="shared" si="71"/>
        <v>0.83346725124864629</v>
      </c>
    </row>
    <row r="58" spans="1:54">
      <c r="A58" s="26" t="str">
        <f>'Corrected results'!G1312</f>
        <v>BHVO-2</v>
      </c>
      <c r="B58" s="26" t="str">
        <f>'Corrected results'!H1312</f>
        <v>Standard</v>
      </c>
      <c r="C58" s="26">
        <f>'Corrected results'!I1312</f>
        <v>0</v>
      </c>
      <c r="D58" s="26">
        <f>'Corrected results'!J1312</f>
        <v>0</v>
      </c>
      <c r="E58" s="26">
        <f>'Corrected results'!K1312</f>
        <v>0</v>
      </c>
      <c r="F58" s="26">
        <f>'Corrected results'!L1312</f>
        <v>0</v>
      </c>
      <c r="G58" s="26">
        <f>'Corrected results'!M1312</f>
        <v>0</v>
      </c>
      <c r="H58" s="26">
        <f>'Corrected results'!N1312</f>
        <v>0</v>
      </c>
      <c r="I58" s="26">
        <f>'Corrected results'!O1312</f>
        <v>0</v>
      </c>
      <c r="J58" s="26" t="str">
        <f>'Corrected results'!P1312</f>
        <v>7B BKGD</v>
      </c>
      <c r="K58" s="26">
        <f>'Corrected results'!Q1312</f>
        <v>474</v>
      </c>
      <c r="L58" s="136">
        <f>'Corrected results'!R1312</f>
        <v>44742.684027777781</v>
      </c>
      <c r="M58" s="136"/>
      <c r="N58" s="137">
        <f>'Corrected results'!S1312</f>
        <v>56.495117647327731</v>
      </c>
      <c r="O58" s="137">
        <f>'Corrected results'!T1312</f>
        <v>2.7842899167024644</v>
      </c>
      <c r="P58" s="137">
        <f>'Corrected results'!U1312</f>
        <v>18.840859251787478</v>
      </c>
      <c r="Q58" s="137">
        <f>'Corrected results'!V1312</f>
        <v>12.42415675976955</v>
      </c>
      <c r="R58" s="137">
        <f>'Corrected results'!W1312</f>
        <v>9.8480200394678512</v>
      </c>
      <c r="S58" s="137">
        <f>'Corrected results'!X1312</f>
        <v>0.16488102534730326</v>
      </c>
      <c r="T58" s="137">
        <f>'Corrected results'!Y1312</f>
        <v>11.488913864530655</v>
      </c>
      <c r="U58" s="137">
        <f>'Corrected results'!Z1312</f>
        <v>0.6155062474017502</v>
      </c>
      <c r="V58" s="137">
        <f>'Corrected results'!AA1312</f>
        <v>0.21452403781586221</v>
      </c>
      <c r="W58" s="137"/>
      <c r="X58" s="137">
        <f>'Corrected results'!AB1312</f>
        <v>379.55317697418286</v>
      </c>
      <c r="Y58" s="137">
        <f>'Corrected results'!AC1312</f>
        <v>317.25275582840152</v>
      </c>
      <c r="Z58" s="137">
        <f>'Corrected results'!AD1312</f>
        <v>126.90855552588373</v>
      </c>
      <c r="AA58" s="137">
        <f>'Corrected results'!AE1312</f>
        <v>118.33233975461486</v>
      </c>
      <c r="AB58" s="137">
        <f>'Corrected results'!AF1312</f>
        <v>106.07657189723894</v>
      </c>
      <c r="AC58" s="137">
        <f>'Corrected results'!AG1312</f>
        <v>9.8114740830842848</v>
      </c>
      <c r="AD58" s="137">
        <f>'Corrected results'!AH1312</f>
        <v>349.76618504787342</v>
      </c>
      <c r="AE58" s="137">
        <f>'Corrected results'!AI1312</f>
        <v>25.480572934039472</v>
      </c>
      <c r="AF58" s="137">
        <f>'Corrected results'!AJ1312</f>
        <v>143.35137430607563</v>
      </c>
      <c r="AH58" s="3"/>
      <c r="AI58" s="2"/>
      <c r="AJ58" s="3">
        <f t="shared" si="55"/>
        <v>1.1390144686961237</v>
      </c>
      <c r="AK58" s="3">
        <f t="shared" si="56"/>
        <v>1.0198864163745291</v>
      </c>
      <c r="AL58" s="3">
        <f t="shared" si="57"/>
        <v>1.4018496467103778</v>
      </c>
      <c r="AM58" s="3">
        <f t="shared" si="58"/>
        <v>1.0027568006270824</v>
      </c>
      <c r="AN58" s="3">
        <f t="shared" si="59"/>
        <v>1.3564765894583817</v>
      </c>
      <c r="AO58" s="3">
        <f t="shared" si="60"/>
        <v>0.96988838439590142</v>
      </c>
      <c r="AP58" s="3">
        <f t="shared" si="61"/>
        <v>1.0077994618009347</v>
      </c>
      <c r="AQ58" s="3">
        <f t="shared" si="62"/>
        <v>1.1998172463971739</v>
      </c>
      <c r="AR58" s="3">
        <f t="shared" si="63"/>
        <v>0.79453347339208225</v>
      </c>
      <c r="AS58" s="3"/>
      <c r="AT58" s="3"/>
      <c r="AU58" s="3">
        <f t="shared" si="64"/>
        <v>1.1054102990536638</v>
      </c>
      <c r="AV58" s="3">
        <f t="shared" si="65"/>
        <v>1.0593368574781614</v>
      </c>
      <c r="AW58" s="3">
        <f t="shared" si="66"/>
        <v>0.91517664156701362</v>
      </c>
      <c r="AX58" s="3">
        <f t="shared" si="67"/>
        <v>1.0199670374734513</v>
      </c>
      <c r="AY58" s="3">
        <f t="shared" si="68"/>
        <v>1.0549972132348693</v>
      </c>
      <c r="AZ58" s="3">
        <f t="shared" si="69"/>
        <v>0.88773143413165845</v>
      </c>
      <c r="BA58" s="3">
        <f t="shared" si="70"/>
        <v>0.98002203592459503</v>
      </c>
      <c r="BB58" s="3">
        <f t="shared" si="71"/>
        <v>0.83831213044488673</v>
      </c>
    </row>
    <row r="59" spans="1:54">
      <c r="A59" s="26" t="str">
        <f>'Corrected results'!G1313</f>
        <v>BHVO-2</v>
      </c>
      <c r="B59" s="26" t="str">
        <f>'Corrected results'!H1313</f>
        <v>Standard</v>
      </c>
      <c r="C59" s="26">
        <f>'Corrected results'!I1313</f>
        <v>0</v>
      </c>
      <c r="D59" s="26">
        <f>'Corrected results'!J1313</f>
        <v>0</v>
      </c>
      <c r="E59" s="26">
        <f>'Corrected results'!K1313</f>
        <v>0</v>
      </c>
      <c r="F59" s="26">
        <f>'Corrected results'!L1313</f>
        <v>0</v>
      </c>
      <c r="G59" s="26">
        <f>'Corrected results'!M1313</f>
        <v>0</v>
      </c>
      <c r="H59" s="26">
        <f>'Corrected results'!N1313</f>
        <v>0</v>
      </c>
      <c r="I59" s="26">
        <f>'Corrected results'!O1313</f>
        <v>0</v>
      </c>
      <c r="J59" s="26" t="str">
        <f>'Corrected results'!P1313</f>
        <v>STD</v>
      </c>
      <c r="K59" s="26">
        <f>'Corrected results'!Q1313</f>
        <v>526</v>
      </c>
      <c r="L59" s="136">
        <f>'Corrected results'!R1313</f>
        <v>44742.794444444444</v>
      </c>
      <c r="M59" s="136"/>
      <c r="N59" s="137">
        <f>'Corrected results'!S1313</f>
        <v>47.116096746760959</v>
      </c>
      <c r="O59" s="137">
        <f>'Corrected results'!T1313</f>
        <v>2.7270037869089254</v>
      </c>
      <c r="P59" s="137">
        <f>'Corrected results'!U1313</f>
        <v>13.872458393343521</v>
      </c>
      <c r="Q59" s="137">
        <f>'Corrected results'!V1313</f>
        <v>12.270596344349215</v>
      </c>
      <c r="R59" s="137">
        <f>'Corrected results'!W1313</f>
        <v>6.70051679558006</v>
      </c>
      <c r="S59" s="137">
        <f>'Corrected results'!X1313</f>
        <v>0.17381009139646275</v>
      </c>
      <c r="T59" s="137">
        <f>'Corrected results'!Y1313</f>
        <v>11.115141383821811</v>
      </c>
      <c r="U59" s="137">
        <f>'Corrected results'!Z1313</f>
        <v>0.57022996801121195</v>
      </c>
      <c r="V59" s="137">
        <f>'Corrected results'!AA1313</f>
        <v>0.23187065852144573</v>
      </c>
      <c r="W59" s="137"/>
      <c r="X59" s="137"/>
      <c r="Y59" s="137">
        <f>'Corrected results'!AC1313</f>
        <v>334.41436080956373</v>
      </c>
      <c r="Z59" s="137">
        <f>'Corrected results'!AD1313</f>
        <v>121.96591484769357</v>
      </c>
      <c r="AA59" s="137">
        <f>'Corrected results'!AE1313</f>
        <v>126.55602990183779</v>
      </c>
      <c r="AB59" s="137">
        <f>'Corrected results'!AF1313</f>
        <v>98.744550955690315</v>
      </c>
      <c r="AC59" s="137">
        <f>'Corrected results'!AG1313</f>
        <v>8.6813975200339613</v>
      </c>
      <c r="AD59" s="137">
        <f>'Corrected results'!AH1313</f>
        <v>373.6024477138028</v>
      </c>
      <c r="AE59" s="137">
        <f>'Corrected results'!AI1313</f>
        <v>25.480572934039472</v>
      </c>
      <c r="AF59" s="137">
        <f>'Corrected results'!AJ1313</f>
        <v>177.05236812075842</v>
      </c>
      <c r="AH59" s="3"/>
      <c r="AI59" s="2"/>
      <c r="AJ59" s="3">
        <f t="shared" si="55"/>
        <v>0.94992130537824515</v>
      </c>
      <c r="AK59" s="3">
        <f t="shared" si="56"/>
        <v>0.99890248604722542</v>
      </c>
      <c r="AL59" s="3">
        <f t="shared" si="57"/>
        <v>1.0321769637904405</v>
      </c>
      <c r="AM59" s="3">
        <f t="shared" si="58"/>
        <v>0.99036290107741842</v>
      </c>
      <c r="AN59" s="3">
        <f t="shared" si="59"/>
        <v>0.92293619773830027</v>
      </c>
      <c r="AO59" s="3">
        <f t="shared" si="60"/>
        <v>1.0224123023321336</v>
      </c>
      <c r="AP59" s="3">
        <f t="shared" si="61"/>
        <v>0.97501240208963258</v>
      </c>
      <c r="AQ59" s="3">
        <f t="shared" si="62"/>
        <v>1.1115593918347211</v>
      </c>
      <c r="AR59" s="3">
        <f t="shared" si="63"/>
        <v>0.85878021674609528</v>
      </c>
      <c r="AS59" s="3"/>
      <c r="AT59" s="3"/>
      <c r="AU59" s="3">
        <f t="shared" si="64"/>
        <v>1.1652068320890723</v>
      </c>
      <c r="AV59" s="3">
        <f t="shared" si="65"/>
        <v>1.0180794227687275</v>
      </c>
      <c r="AW59" s="3">
        <f t="shared" si="66"/>
        <v>0.97877826683555902</v>
      </c>
      <c r="AX59" s="3">
        <f t="shared" si="67"/>
        <v>0.9494668361124069</v>
      </c>
      <c r="AY59" s="3">
        <f t="shared" si="68"/>
        <v>0.93348360430472699</v>
      </c>
      <c r="AZ59" s="3">
        <f t="shared" si="69"/>
        <v>0.94822956272538783</v>
      </c>
      <c r="BA59" s="3">
        <f t="shared" si="70"/>
        <v>0.98002203592459503</v>
      </c>
      <c r="BB59" s="3">
        <f t="shared" si="71"/>
        <v>1.0353939656184703</v>
      </c>
    </row>
    <row r="60" spans="1:54">
      <c r="A60" s="26" t="str">
        <f>'Corrected results'!G1314</f>
        <v>BHVO-2</v>
      </c>
      <c r="B60" s="26" t="str">
        <f>'Corrected results'!H1314</f>
        <v>Standard</v>
      </c>
      <c r="C60" s="26">
        <f>'Corrected results'!I1314</f>
        <v>0</v>
      </c>
      <c r="D60" s="26">
        <f>'Corrected results'!J1314</f>
        <v>0</v>
      </c>
      <c r="E60" s="26">
        <f>'Corrected results'!K1314</f>
        <v>0</v>
      </c>
      <c r="F60" s="26">
        <f>'Corrected results'!L1314</f>
        <v>0</v>
      </c>
      <c r="G60" s="26">
        <f>'Corrected results'!M1314</f>
        <v>0</v>
      </c>
      <c r="H60" s="26">
        <f>'Corrected results'!N1314</f>
        <v>0</v>
      </c>
      <c r="I60" s="26">
        <f>'Corrected results'!O1314</f>
        <v>0</v>
      </c>
      <c r="J60" s="26" t="str">
        <f>'Corrected results'!P1314</f>
        <v/>
      </c>
      <c r="K60" s="26">
        <f>'Corrected results'!Q1314</f>
        <v>611</v>
      </c>
      <c r="L60" s="136">
        <f>'Corrected results'!R1314</f>
        <v>44743.475694444445</v>
      </c>
      <c r="M60" s="136"/>
      <c r="N60" s="137">
        <f>'Corrected results'!S1314</f>
        <v>45.910837074418751</v>
      </c>
      <c r="O60" s="137">
        <f>'Corrected results'!T1314</f>
        <v>2.7550682544410536</v>
      </c>
      <c r="P60" s="137">
        <f>'Corrected results'!U1314</f>
        <v>13.602410371534424</v>
      </c>
      <c r="Q60" s="137">
        <f>'Corrected results'!V1314</f>
        <v>12.415233849032846</v>
      </c>
      <c r="R60" s="137">
        <f>'Corrected results'!W1314</f>
        <v>5.7868128440681614</v>
      </c>
      <c r="S60" s="137">
        <f>'Corrected results'!X1314</f>
        <v>0.17381009139646275</v>
      </c>
      <c r="T60" s="137">
        <f>'Corrected results'!Y1314</f>
        <v>11.141632793859831</v>
      </c>
      <c r="U60" s="137">
        <f>'Corrected results'!Z1314</f>
        <v>0.56811707497298691</v>
      </c>
      <c r="V60" s="137">
        <f>'Corrected results'!AA1314</f>
        <v>0.18077102272959572</v>
      </c>
      <c r="W60" s="137"/>
      <c r="X60" s="137">
        <f>'Corrected results'!AB1314</f>
        <v>272.36974573059246</v>
      </c>
      <c r="Y60" s="137">
        <f>'Corrected results'!AC1314</f>
        <v>338.5356242861767</v>
      </c>
      <c r="Z60" s="137">
        <f>'Corrected results'!AD1314</f>
        <v>111.09210535567522</v>
      </c>
      <c r="AA60" s="137">
        <f>'Corrected results'!AE1314</f>
        <v>121.41622355982346</v>
      </c>
      <c r="AB60" s="137">
        <f>'Corrected results'!AF1314</f>
        <v>107.2778143866684</v>
      </c>
      <c r="AC60" s="137">
        <f>'Corrected results'!AG1314</f>
        <v>8.6813975200339613</v>
      </c>
      <c r="AD60" s="137">
        <f>'Corrected results'!AH1314</f>
        <v>389.49328949108906</v>
      </c>
      <c r="AE60" s="137">
        <f>'Corrected results'!AI1314</f>
        <v>25.480572934039472</v>
      </c>
      <c r="AF60" s="137">
        <f>'Corrected results'!AJ1314</f>
        <v>178.68301180057247</v>
      </c>
      <c r="AH60" s="3"/>
      <c r="AI60" s="2"/>
      <c r="AJ60" s="3">
        <f t="shared" si="55"/>
        <v>0.92562171521005543</v>
      </c>
      <c r="AK60" s="3">
        <f t="shared" si="56"/>
        <v>1.0091825107842687</v>
      </c>
      <c r="AL60" s="3">
        <f t="shared" si="57"/>
        <v>1.0120841050248828</v>
      </c>
      <c r="AM60" s="3">
        <f t="shared" si="58"/>
        <v>1.0020366302689949</v>
      </c>
      <c r="AN60" s="3">
        <f t="shared" si="59"/>
        <v>0.79708165896255667</v>
      </c>
      <c r="AO60" s="3">
        <f t="shared" si="60"/>
        <v>1.0224123023321336</v>
      </c>
      <c r="AP60" s="3">
        <f t="shared" si="61"/>
        <v>0.97733620998770443</v>
      </c>
      <c r="AQ60" s="3">
        <f t="shared" si="62"/>
        <v>1.1074406919551401</v>
      </c>
      <c r="AR60" s="3">
        <f t="shared" si="63"/>
        <v>0.66952230640591004</v>
      </c>
      <c r="AS60" s="3"/>
      <c r="AT60" s="3"/>
      <c r="AU60" s="3">
        <f t="shared" si="64"/>
        <v>1.1795666351434728</v>
      </c>
      <c r="AV60" s="3">
        <f t="shared" si="65"/>
        <v>0.9273130664079734</v>
      </c>
      <c r="AW60" s="3">
        <f t="shared" si="66"/>
        <v>0.93902725104271811</v>
      </c>
      <c r="AX60" s="3">
        <f t="shared" si="67"/>
        <v>1.0315174460256578</v>
      </c>
      <c r="AY60" s="3">
        <f t="shared" si="68"/>
        <v>0.93348360430472699</v>
      </c>
      <c r="AZ60" s="3">
        <f t="shared" si="69"/>
        <v>0.98856164845454075</v>
      </c>
      <c r="BA60" s="3">
        <f t="shared" si="70"/>
        <v>0.98002203592459503</v>
      </c>
      <c r="BB60" s="3">
        <f t="shared" si="71"/>
        <v>1.0449298935705993</v>
      </c>
    </row>
    <row r="61" spans="1:54">
      <c r="A61" s="26" t="str">
        <f>'Corrected results'!G1315</f>
        <v>BHVO-2</v>
      </c>
      <c r="B61" s="26" t="str">
        <f>'Corrected results'!H1315</f>
        <v>Standard</v>
      </c>
      <c r="C61" s="26">
        <f>'Corrected results'!I1315</f>
        <v>0</v>
      </c>
      <c r="D61" s="26">
        <f>'Corrected results'!J1315</f>
        <v>0</v>
      </c>
      <c r="E61" s="26">
        <f>'Corrected results'!K1315</f>
        <v>0</v>
      </c>
      <c r="F61" s="26">
        <f>'Corrected results'!L1315</f>
        <v>0</v>
      </c>
      <c r="G61" s="26">
        <f>'Corrected results'!M1315</f>
        <v>0</v>
      </c>
      <c r="H61" s="26">
        <f>'Corrected results'!N1315</f>
        <v>0</v>
      </c>
      <c r="I61" s="26">
        <f>'Corrected results'!O1315</f>
        <v>0</v>
      </c>
      <c r="J61" s="26" t="str">
        <f>'Corrected results'!P1315</f>
        <v/>
      </c>
      <c r="K61" s="26">
        <f>'Corrected results'!Q1315</f>
        <v>612</v>
      </c>
      <c r="L61" s="136">
        <f>'Corrected results'!R1315</f>
        <v>44743.477083333331</v>
      </c>
      <c r="M61" s="136"/>
      <c r="N61" s="137">
        <f>'Corrected results'!S1315</f>
        <v>45.979630977246643</v>
      </c>
      <c r="O61" s="137">
        <f>'Corrected results'!T1315</f>
        <v>2.7653374111607061</v>
      </c>
      <c r="P61" s="137">
        <f>'Corrected results'!U1315</f>
        <v>13.446465115364658</v>
      </c>
      <c r="Q61" s="137">
        <f>'Corrected results'!V1315</f>
        <v>12.496259635238703</v>
      </c>
      <c r="R61" s="137">
        <f>'Corrected results'!W1315</f>
        <v>5.9490213957648361</v>
      </c>
      <c r="S61" s="137">
        <f>'Corrected results'!X1315</f>
        <v>0.17871310906447924</v>
      </c>
      <c r="T61" s="137">
        <f>'Corrected results'!Y1315</f>
        <v>11.193549867555031</v>
      </c>
      <c r="U61" s="137">
        <f>'Corrected results'!Z1315</f>
        <v>0.58622758672920205</v>
      </c>
      <c r="V61" s="137">
        <f>'Corrected results'!AA1315</f>
        <v>0.19413143906384073</v>
      </c>
      <c r="W61" s="137"/>
      <c r="X61" s="137"/>
      <c r="Y61" s="137">
        <f>'Corrected results'!AC1315</f>
        <v>394.6724013531076</v>
      </c>
      <c r="Z61" s="137">
        <f>'Corrected results'!AD1315</f>
        <v>129.87413993279785</v>
      </c>
      <c r="AA61" s="137">
        <f>'Corrected results'!AE1315</f>
        <v>119.36030102301773</v>
      </c>
      <c r="AB61" s="137">
        <f>'Corrected results'!AF1315</f>
        <v>98.744550955690315</v>
      </c>
      <c r="AC61" s="137">
        <f>'Corrected results'!AG1315</f>
        <v>8.6813975200339613</v>
      </c>
      <c r="AD61" s="137">
        <f>'Corrected results'!AH1315</f>
        <v>386.51375665784786</v>
      </c>
      <c r="AE61" s="137">
        <f>'Corrected results'!AI1315</f>
        <v>25.480572934039472</v>
      </c>
      <c r="AF61" s="137">
        <f>'Corrected results'!AJ1315</f>
        <v>182.75420526372238</v>
      </c>
      <c r="AH61" s="3"/>
      <c r="AI61" s="2"/>
      <c r="AJ61" s="3">
        <f t="shared" si="55"/>
        <v>0.92700868905739198</v>
      </c>
      <c r="AK61" s="3">
        <f t="shared" si="56"/>
        <v>1.0129441066522733</v>
      </c>
      <c r="AL61" s="3">
        <f t="shared" si="57"/>
        <v>1.0004810353693943</v>
      </c>
      <c r="AM61" s="3">
        <f t="shared" si="58"/>
        <v>1.008576241746465</v>
      </c>
      <c r="AN61" s="3">
        <f t="shared" si="59"/>
        <v>0.81942443467835213</v>
      </c>
      <c r="AO61" s="3">
        <f t="shared" si="60"/>
        <v>1.0512535827322307</v>
      </c>
      <c r="AP61" s="3">
        <f t="shared" si="61"/>
        <v>0.98189033925921321</v>
      </c>
      <c r="AQ61" s="3">
        <f t="shared" si="62"/>
        <v>1.142743833780121</v>
      </c>
      <c r="AR61" s="3">
        <f t="shared" si="63"/>
        <v>0.71900532986607668</v>
      </c>
      <c r="AS61" s="3"/>
      <c r="AT61" s="3"/>
      <c r="AU61" s="3">
        <f t="shared" si="64"/>
        <v>1.3751651615090856</v>
      </c>
      <c r="AV61" s="3">
        <f t="shared" si="65"/>
        <v>1.0840913183038219</v>
      </c>
      <c r="AW61" s="3">
        <f t="shared" si="66"/>
        <v>0.92312684472558171</v>
      </c>
      <c r="AX61" s="3">
        <f t="shared" si="67"/>
        <v>0.9494668361124069</v>
      </c>
      <c r="AY61" s="3">
        <f t="shared" si="68"/>
        <v>0.93348360430472699</v>
      </c>
      <c r="AZ61" s="3">
        <f t="shared" si="69"/>
        <v>0.98099938238032458</v>
      </c>
      <c r="BA61" s="3">
        <f t="shared" si="70"/>
        <v>0.98002203592459503</v>
      </c>
      <c r="BB61" s="3">
        <f t="shared" si="71"/>
        <v>1.0687380424779087</v>
      </c>
    </row>
    <row r="62" spans="1:54">
      <c r="A62" s="26" t="str">
        <f>'Corrected results'!G1316</f>
        <v>BHVO-2</v>
      </c>
      <c r="B62" s="26" t="str">
        <f>'Corrected results'!H1316</f>
        <v>Standard</v>
      </c>
      <c r="C62" s="26">
        <f>'Corrected results'!I1316</f>
        <v>0</v>
      </c>
      <c r="D62" s="26">
        <f>'Corrected results'!J1316</f>
        <v>0</v>
      </c>
      <c r="E62" s="26">
        <f>'Corrected results'!K1316</f>
        <v>0</v>
      </c>
      <c r="F62" s="26">
        <f>'Corrected results'!L1316</f>
        <v>0</v>
      </c>
      <c r="G62" s="26">
        <f>'Corrected results'!M1316</f>
        <v>0</v>
      </c>
      <c r="H62" s="26">
        <f>'Corrected results'!N1316</f>
        <v>0</v>
      </c>
      <c r="I62" s="26">
        <f>'Corrected results'!O1316</f>
        <v>0</v>
      </c>
      <c r="J62" s="26" t="str">
        <f>'Corrected results'!P1316</f>
        <v/>
      </c>
      <c r="K62" s="26">
        <f>'Corrected results'!Q1316</f>
        <v>613</v>
      </c>
      <c r="L62" s="136">
        <f>'Corrected results'!R1316</f>
        <v>44743.478472222225</v>
      </c>
      <c r="M62" s="136"/>
      <c r="N62" s="137">
        <f>'Corrected results'!S1316</f>
        <v>46.400949076430933</v>
      </c>
      <c r="O62" s="137">
        <f>'Corrected results'!T1316</f>
        <v>2.7762165408325079</v>
      </c>
      <c r="P62" s="137">
        <f>'Corrected results'!U1316</f>
        <v>13.282728161235427</v>
      </c>
      <c r="Q62" s="137">
        <f>'Corrected results'!V1316</f>
        <v>12.44214649915806</v>
      </c>
      <c r="R62" s="137">
        <f>'Corrected results'!W1316</f>
        <v>5.2733135433454361</v>
      </c>
      <c r="S62" s="137">
        <f>'Corrected results'!X1316</f>
        <v>0.17826377175041075</v>
      </c>
      <c r="T62" s="137">
        <f>'Corrected results'!Y1316</f>
        <v>11.215626042586717</v>
      </c>
      <c r="U62" s="137">
        <f>'Corrected results'!Z1316</f>
        <v>0.57068273080511744</v>
      </c>
      <c r="V62" s="137">
        <f>'Corrected results'!AA1316</f>
        <v>0.12262781152759029</v>
      </c>
      <c r="W62" s="137"/>
      <c r="X62" s="137"/>
      <c r="Y62" s="137">
        <f>'Corrected results'!AC1316</f>
        <v>331.06863835089416</v>
      </c>
      <c r="Z62" s="137">
        <f>'Corrected results'!AD1316</f>
        <v>126.90855552588373</v>
      </c>
      <c r="AA62" s="137">
        <f>'Corrected results'!AE1316</f>
        <v>115.24845594940628</v>
      </c>
      <c r="AB62" s="137">
        <f>'Corrected results'!AF1316</f>
        <v>99.981383732254599</v>
      </c>
      <c r="AC62" s="137">
        <f>'Corrected results'!AG1316</f>
        <v>7.5513209569836386</v>
      </c>
      <c r="AD62" s="137">
        <f>'Corrected results'!AH1316</f>
        <v>380.55469099136553</v>
      </c>
      <c r="AE62" s="137">
        <f>'Corrected results'!AI1316</f>
        <v>24.418714597367938</v>
      </c>
      <c r="AF62" s="137">
        <f>'Corrected results'!AJ1316</f>
        <v>186.00558956253167</v>
      </c>
      <c r="AH62" s="3"/>
      <c r="AI62" s="2"/>
      <c r="AJ62" s="3">
        <f t="shared" si="55"/>
        <v>0.93550300557320432</v>
      </c>
      <c r="AK62" s="3">
        <f t="shared" si="56"/>
        <v>1.0169291358360835</v>
      </c>
      <c r="AL62" s="3">
        <f t="shared" si="57"/>
        <v>0.98829822628239794</v>
      </c>
      <c r="AM62" s="3">
        <f t="shared" si="58"/>
        <v>1.0042087569941938</v>
      </c>
      <c r="AN62" s="3">
        <f t="shared" si="59"/>
        <v>0.72635172773353118</v>
      </c>
      <c r="AO62" s="3">
        <f t="shared" si="60"/>
        <v>1.0486104220612396</v>
      </c>
      <c r="AP62" s="3">
        <f t="shared" si="61"/>
        <v>0.98382684584094005</v>
      </c>
      <c r="AQ62" s="3">
        <f t="shared" si="62"/>
        <v>1.1124419703803459</v>
      </c>
      <c r="AR62" s="3">
        <f t="shared" si="63"/>
        <v>0.45417707973181587</v>
      </c>
      <c r="AS62" s="3"/>
      <c r="AT62" s="3"/>
      <c r="AU62" s="3">
        <f t="shared" si="64"/>
        <v>1.1535492625466695</v>
      </c>
      <c r="AV62" s="3">
        <f t="shared" si="65"/>
        <v>1.0593368574781614</v>
      </c>
      <c r="AW62" s="3">
        <f t="shared" si="66"/>
        <v>0.89132603209130912</v>
      </c>
      <c r="AX62" s="3">
        <f t="shared" si="67"/>
        <v>0.96135945896398656</v>
      </c>
      <c r="AY62" s="3">
        <f t="shared" si="68"/>
        <v>0.8119699953745847</v>
      </c>
      <c r="AZ62" s="3">
        <f t="shared" si="69"/>
        <v>0.96587485023189223</v>
      </c>
      <c r="BA62" s="3">
        <f t="shared" si="70"/>
        <v>0.93918133066799758</v>
      </c>
      <c r="BB62" s="3">
        <f t="shared" si="71"/>
        <v>1.0877519857457991</v>
      </c>
    </row>
    <row r="63" spans="1:54">
      <c r="A63" s="26" t="str">
        <f>'Corrected results'!G1317</f>
        <v>BHVO-2</v>
      </c>
      <c r="B63" s="26" t="str">
        <f>'Corrected results'!H1317</f>
        <v>Standard</v>
      </c>
      <c r="C63" s="26">
        <f>'Corrected results'!I1317</f>
        <v>0</v>
      </c>
      <c r="D63" s="26">
        <f>'Corrected results'!J1317</f>
        <v>0</v>
      </c>
      <c r="E63" s="26">
        <f>'Corrected results'!K1317</f>
        <v>0</v>
      </c>
      <c r="F63" s="26">
        <f>'Corrected results'!L1317</f>
        <v>0</v>
      </c>
      <c r="G63" s="26">
        <f>'Corrected results'!M1317</f>
        <v>0</v>
      </c>
      <c r="H63" s="26">
        <f>'Corrected results'!N1317</f>
        <v>0</v>
      </c>
      <c r="I63" s="26">
        <f>'Corrected results'!O1317</f>
        <v>0</v>
      </c>
      <c r="J63" s="26" t="str">
        <f>'Corrected results'!P1317</f>
        <v>STD</v>
      </c>
      <c r="K63" s="26">
        <f>'Corrected results'!Q1317</f>
        <v>671</v>
      </c>
      <c r="L63" s="136">
        <f>'Corrected results'!R1317</f>
        <v>44743.782638888886</v>
      </c>
      <c r="M63" s="136"/>
      <c r="N63" s="137">
        <f>'Corrected results'!S1317</f>
        <v>46.75810705898818</v>
      </c>
      <c r="O63" s="137">
        <f>'Corrected results'!T1317</f>
        <v>2.7623823019400833</v>
      </c>
      <c r="P63" s="137">
        <f>'Corrected results'!U1317</f>
        <v>13.777140322893951</v>
      </c>
      <c r="Q63" s="137">
        <f>'Corrected results'!V1317</f>
        <v>12.340540451091746</v>
      </c>
      <c r="R63" s="137">
        <f>'Corrected results'!W1317</f>
        <v>6.1632372185060937</v>
      </c>
      <c r="S63" s="137">
        <f>'Corrected results'!X1317</f>
        <v>0.17217191821942629</v>
      </c>
      <c r="T63" s="137">
        <f>'Corrected results'!Y1317</f>
        <v>11.114836884855858</v>
      </c>
      <c r="U63" s="137">
        <f>'Corrected results'!Z1317</f>
        <v>0.58818955883612545</v>
      </c>
      <c r="V63" s="137">
        <f>'Corrected results'!AA1317</f>
        <v>0.16840843182804688</v>
      </c>
      <c r="W63" s="137"/>
      <c r="X63" s="137"/>
      <c r="Y63" s="137">
        <f>'Corrected results'!AC1317</f>
        <v>364.76600247701344</v>
      </c>
      <c r="Z63" s="137">
        <f>'Corrected results'!AD1317</f>
        <v>124.93149925460766</v>
      </c>
      <c r="AA63" s="137">
        <f>'Corrected results'!AE1317</f>
        <v>118.33233975461486</v>
      </c>
      <c r="AB63" s="137">
        <f>'Corrected results'!AF1317</f>
        <v>99.981383732254599</v>
      </c>
      <c r="AC63" s="137">
        <f>'Corrected results'!AG1317</f>
        <v>9.8114740830842848</v>
      </c>
      <c r="AD63" s="137">
        <f>'Corrected results'!AH1317</f>
        <v>372.60927010272241</v>
      </c>
      <c r="AE63" s="137">
        <f>'Corrected results'!AI1317</f>
        <v>29.725107834104254</v>
      </c>
      <c r="AF63" s="137">
        <f>'Corrected results'!AJ1317</f>
        <v>183.56751554440058</v>
      </c>
      <c r="AH63" s="3"/>
      <c r="AI63" s="2"/>
      <c r="AJ63" s="3">
        <f t="shared" si="55"/>
        <v>0.94270377135056815</v>
      </c>
      <c r="AK63" s="3">
        <f t="shared" si="56"/>
        <v>1.0118616490623016</v>
      </c>
      <c r="AL63" s="3">
        <f t="shared" si="57"/>
        <v>1.0250848454534189</v>
      </c>
      <c r="AM63" s="3">
        <f t="shared" si="58"/>
        <v>0.99600810743274781</v>
      </c>
      <c r="AN63" s="3">
        <f t="shared" si="59"/>
        <v>0.84893074635070165</v>
      </c>
      <c r="AO63" s="3">
        <f t="shared" si="60"/>
        <v>1.0127759895260369</v>
      </c>
      <c r="AP63" s="3">
        <f t="shared" si="61"/>
        <v>0.9749856916540226</v>
      </c>
      <c r="AQ63" s="3">
        <f t="shared" si="62"/>
        <v>1.1465683408111607</v>
      </c>
      <c r="AR63" s="3">
        <f t="shared" si="63"/>
        <v>0.62373493269646985</v>
      </c>
      <c r="AS63" s="3"/>
      <c r="AT63" s="3"/>
      <c r="AU63" s="3">
        <f t="shared" si="64"/>
        <v>1.2709616811045765</v>
      </c>
      <c r="AV63" s="3">
        <f t="shared" si="65"/>
        <v>1.0428338835943878</v>
      </c>
      <c r="AW63" s="3">
        <f t="shared" si="66"/>
        <v>0.91517664156701362</v>
      </c>
      <c r="AX63" s="3">
        <f t="shared" si="67"/>
        <v>0.96135945896398656</v>
      </c>
      <c r="AY63" s="3">
        <f t="shared" si="68"/>
        <v>1.0549972132348693</v>
      </c>
      <c r="AZ63" s="3">
        <f t="shared" si="69"/>
        <v>0.94570880736731577</v>
      </c>
      <c r="BA63" s="3">
        <f t="shared" si="70"/>
        <v>1.143273378234779</v>
      </c>
      <c r="BB63" s="3">
        <f t="shared" si="71"/>
        <v>1.073494242949711</v>
      </c>
    </row>
    <row r="64" spans="1:54">
      <c r="A64" s="26" t="str">
        <f>'Corrected results'!G1318</f>
        <v>BHVO-2</v>
      </c>
      <c r="B64" s="26" t="str">
        <f>'Corrected results'!H1318</f>
        <v>Standard</v>
      </c>
      <c r="C64" s="26">
        <f>'Corrected results'!I1318</f>
        <v>0</v>
      </c>
      <c r="D64" s="26">
        <f>'Corrected results'!J1318</f>
        <v>0</v>
      </c>
      <c r="E64" s="26">
        <f>'Corrected results'!K1318</f>
        <v>0</v>
      </c>
      <c r="F64" s="26">
        <f>'Corrected results'!L1318</f>
        <v>0</v>
      </c>
      <c r="G64" s="26">
        <f>'Corrected results'!M1318</f>
        <v>0</v>
      </c>
      <c r="H64" s="26">
        <f>'Corrected results'!N1318</f>
        <v>0</v>
      </c>
      <c r="I64" s="26">
        <f>'Corrected results'!O1318</f>
        <v>0</v>
      </c>
      <c r="J64" s="26" t="str">
        <f>'Corrected results'!P1318</f>
        <v>STANDARD</v>
      </c>
      <c r="K64" s="26">
        <f>'Corrected results'!Q1318</f>
        <v>750</v>
      </c>
      <c r="L64" s="136">
        <f>'Corrected results'!R1318</f>
        <v>44744.87222222222</v>
      </c>
      <c r="M64" s="136"/>
      <c r="N64" s="137">
        <f>'Corrected results'!S1318</f>
        <v>46.652480496615127</v>
      </c>
      <c r="O64" s="137">
        <f>'Corrected results'!T1318</f>
        <v>2.74790425270709</v>
      </c>
      <c r="P64" s="137">
        <f>'Corrected results'!U1318</f>
        <v>13.840771411459828</v>
      </c>
      <c r="Q64" s="137">
        <f>'Corrected results'!V1318</f>
        <v>12.389040788483175</v>
      </c>
      <c r="R64" s="137">
        <f>'Corrected results'!W1318</f>
        <v>7.0251272345534996</v>
      </c>
      <c r="S64" s="137">
        <f>'Corrected results'!X1318</f>
        <v>0.17578978877330825</v>
      </c>
      <c r="T64" s="137">
        <f>'Corrected results'!Y1318</f>
        <v>11.064899054439362</v>
      </c>
      <c r="U64" s="137">
        <f>'Corrected results'!Z1318</f>
        <v>0.56826799590428878</v>
      </c>
      <c r="V64" s="137">
        <f>'Corrected results'!AA1318</f>
        <v>0.19377162107034424</v>
      </c>
      <c r="W64" s="137"/>
      <c r="X64" s="137"/>
      <c r="Y64" s="137">
        <f>'Corrected results'!AC1318</f>
        <v>360.36443336914488</v>
      </c>
      <c r="Z64" s="137">
        <f>'Corrected results'!AD1318</f>
        <v>115.04621789822735</v>
      </c>
      <c r="AA64" s="137">
        <f>'Corrected results'!AE1318</f>
        <v>137.86360385426929</v>
      </c>
      <c r="AB64" s="137">
        <f>'Corrected results'!AF1318</f>
        <v>98.744550955690315</v>
      </c>
      <c r="AC64" s="137">
        <f>'Corrected results'!AG1318</f>
        <v>8.6813975200339613</v>
      </c>
      <c r="AD64" s="137">
        <f>'Corrected results'!AH1318</f>
        <v>389.49328949108906</v>
      </c>
      <c r="AE64" s="137">
        <f>'Corrected results'!AI1318</f>
        <v>26.542141426048879</v>
      </c>
      <c r="AF64" s="137">
        <f>'Corrected results'!AJ1318</f>
        <v>176.23658207487549</v>
      </c>
      <c r="AH64" s="3"/>
      <c r="AI64" s="2"/>
      <c r="AJ64" s="3">
        <f t="shared" si="55"/>
        <v>0.9405742035607888</v>
      </c>
      <c r="AK64" s="3">
        <f t="shared" si="56"/>
        <v>1.0065583343249414</v>
      </c>
      <c r="AL64" s="3">
        <f t="shared" si="57"/>
        <v>1.029819301447904</v>
      </c>
      <c r="AM64" s="3">
        <f t="shared" si="58"/>
        <v>0.99992258179848059</v>
      </c>
      <c r="AN64" s="3">
        <f t="shared" si="59"/>
        <v>0.96764837941508264</v>
      </c>
      <c r="AO64" s="3">
        <f t="shared" si="60"/>
        <v>1.0340575810194603</v>
      </c>
      <c r="AP64" s="3">
        <f t="shared" si="61"/>
        <v>0.97060518021397912</v>
      </c>
      <c r="AQ64" s="3">
        <f t="shared" si="62"/>
        <v>1.1077348848036819</v>
      </c>
      <c r="AR64" s="3">
        <f t="shared" si="63"/>
        <v>0.71767267063090456</v>
      </c>
      <c r="AS64" s="3"/>
      <c r="AT64" s="3"/>
      <c r="AU64" s="3">
        <f t="shared" si="64"/>
        <v>1.2556252033768114</v>
      </c>
      <c r="AV64" s="3">
        <f t="shared" si="65"/>
        <v>0.96031901417552046</v>
      </c>
      <c r="AW64" s="3">
        <f t="shared" si="66"/>
        <v>1.0662305015798088</v>
      </c>
      <c r="AX64" s="3">
        <f t="shared" si="67"/>
        <v>0.9494668361124069</v>
      </c>
      <c r="AY64" s="3">
        <f t="shared" si="68"/>
        <v>0.93348360430472699</v>
      </c>
      <c r="AZ64" s="3">
        <f t="shared" si="69"/>
        <v>0.98856164845454075</v>
      </c>
      <c r="BA64" s="3">
        <f t="shared" si="70"/>
        <v>1.0208515933095723</v>
      </c>
      <c r="BB64" s="3">
        <f t="shared" si="71"/>
        <v>1.030623286987576</v>
      </c>
    </row>
    <row r="65" spans="1:54">
      <c r="A65" s="26" t="str">
        <f>'Corrected results'!G1319</f>
        <v>BHVO-2</v>
      </c>
      <c r="B65" s="26" t="str">
        <f>'Corrected results'!H1319</f>
        <v>Standard</v>
      </c>
      <c r="C65" s="26">
        <f>'Corrected results'!I1319</f>
        <v>0</v>
      </c>
      <c r="D65" s="26">
        <f>'Corrected results'!J1319</f>
        <v>0</v>
      </c>
      <c r="E65" s="26">
        <f>'Corrected results'!K1319</f>
        <v>0</v>
      </c>
      <c r="F65" s="26">
        <f>'Corrected results'!L1319</f>
        <v>0</v>
      </c>
      <c r="G65" s="26">
        <f>'Corrected results'!M1319</f>
        <v>0</v>
      </c>
      <c r="H65" s="26">
        <f>'Corrected results'!N1319</f>
        <v>0</v>
      </c>
      <c r="I65" s="26" t="str">
        <f>'Corrected results'!O1319</f>
        <v/>
      </c>
      <c r="J65" s="26" t="str">
        <f>'Corrected results'!P1319</f>
        <v>STANDARD</v>
      </c>
      <c r="K65" s="26">
        <f>'Corrected results'!Q1319</f>
        <v>1</v>
      </c>
      <c r="L65" s="136">
        <f>'Corrected results'!R1319</f>
        <v>44745.85</v>
      </c>
      <c r="M65" s="136"/>
      <c r="N65" s="137">
        <f>'Corrected results'!S1319</f>
        <v>55.528795001905884</v>
      </c>
      <c r="O65" s="137">
        <f>'Corrected results'!T1319</f>
        <v>2.7519541483993466</v>
      </c>
      <c r="P65" s="137">
        <f>'Corrected results'!U1319</f>
        <v>18.374310675848783</v>
      </c>
      <c r="Q65" s="137">
        <f>'Corrected results'!V1319</f>
        <v>12.299236009455726</v>
      </c>
      <c r="R65" s="137">
        <f>'Corrected results'!W1319</f>
        <v>8.7819676508439386</v>
      </c>
      <c r="S65" s="137">
        <f>'Corrected results'!X1319</f>
        <v>0.1715861428256017</v>
      </c>
      <c r="T65" s="137">
        <f>'Corrected results'!Y1319</f>
        <v>11.340013870179028</v>
      </c>
      <c r="U65" s="137">
        <f>'Corrected results'!Z1319</f>
        <v>0.62486334514246145</v>
      </c>
      <c r="V65" s="137">
        <f>'Corrected results'!AA1319</f>
        <v>0.20846610554334449</v>
      </c>
      <c r="W65" s="137"/>
      <c r="X65" s="137">
        <f>'Corrected results'!AB1319</f>
        <v>351.25675112587498</v>
      </c>
      <c r="Y65" s="137">
        <f>'Corrected results'!AC1319</f>
        <v>319.89600478519628</v>
      </c>
      <c r="Z65" s="137">
        <f>'Corrected results'!AD1319</f>
        <v>128.88561179715981</v>
      </c>
      <c r="AA65" s="137">
        <f>'Corrected results'!AE1319</f>
        <v>133.75175878065784</v>
      </c>
      <c r="AB65" s="137">
        <f>'Corrected results'!AF1319</f>
        <v>116.67421257929506</v>
      </c>
      <c r="AC65" s="137">
        <f>'Corrected results'!AG1319</f>
        <v>12.071627209184928</v>
      </c>
      <c r="AD65" s="137">
        <f>'Corrected results'!AH1319</f>
        <v>350.75936265895376</v>
      </c>
      <c r="AE65" s="137">
        <f>'Corrected results'!AI1319</f>
        <v>25.480572934039472</v>
      </c>
      <c r="AF65" s="137">
        <f>'Corrected results'!AJ1319</f>
        <v>148.31572147775566</v>
      </c>
      <c r="AH65" s="3"/>
      <c r="AI65" s="2"/>
      <c r="AJ65" s="3">
        <f t="shared" si="55"/>
        <v>1.1195321572964896</v>
      </c>
      <c r="AK65" s="3">
        <f t="shared" si="56"/>
        <v>1.0080418126004933</v>
      </c>
      <c r="AL65" s="3">
        <f t="shared" si="57"/>
        <v>1.3671362110006535</v>
      </c>
      <c r="AM65" s="3">
        <f t="shared" si="58"/>
        <v>0.99267441561385994</v>
      </c>
      <c r="AN65" s="3">
        <f t="shared" si="59"/>
        <v>1.2096374174716169</v>
      </c>
      <c r="AO65" s="3">
        <f t="shared" si="60"/>
        <v>1.009330251915304</v>
      </c>
      <c r="AP65" s="3">
        <f t="shared" si="61"/>
        <v>0.99473805878763399</v>
      </c>
      <c r="AQ65" s="3">
        <f t="shared" si="62"/>
        <v>1.2180572030067474</v>
      </c>
      <c r="AR65" s="3">
        <f t="shared" si="63"/>
        <v>0.77209668719757218</v>
      </c>
      <c r="AS65" s="3"/>
      <c r="AT65" s="3"/>
      <c r="AU65" s="3">
        <f t="shared" si="64"/>
        <v>1.1146202257323912</v>
      </c>
      <c r="AV65" s="3">
        <f t="shared" si="65"/>
        <v>1.0758398313619351</v>
      </c>
      <c r="AW65" s="3">
        <f t="shared" si="66"/>
        <v>1.0344296889455362</v>
      </c>
      <c r="AX65" s="3">
        <f t="shared" si="67"/>
        <v>1.1218674286470678</v>
      </c>
      <c r="AY65" s="3">
        <f t="shared" si="68"/>
        <v>1.2980244310951534</v>
      </c>
      <c r="AZ65" s="3">
        <f t="shared" si="69"/>
        <v>0.89025218948973039</v>
      </c>
      <c r="BA65" s="3">
        <f t="shared" si="70"/>
        <v>0.98002203592459503</v>
      </c>
      <c r="BB65" s="3">
        <f t="shared" si="71"/>
        <v>0.86734340045471148</v>
      </c>
    </row>
    <row r="66" spans="1:54">
      <c r="A66" s="26" t="str">
        <f>'Corrected results'!G1320</f>
        <v>BHVO-2</v>
      </c>
      <c r="B66" s="26" t="str">
        <f>'Corrected results'!H1320</f>
        <v>Standard</v>
      </c>
      <c r="C66" s="26">
        <f>'Corrected results'!I1320</f>
        <v>0</v>
      </c>
      <c r="D66" s="26">
        <f>'Corrected results'!J1320</f>
        <v>0</v>
      </c>
      <c r="E66" s="26">
        <f>'Corrected results'!K1320</f>
        <v>0</v>
      </c>
      <c r="F66" s="26">
        <f>'Corrected results'!L1320</f>
        <v>0</v>
      </c>
      <c r="G66" s="26">
        <f>'Corrected results'!M1320</f>
        <v>0</v>
      </c>
      <c r="H66" s="26">
        <f>'Corrected results'!N1320</f>
        <v>0</v>
      </c>
      <c r="I66" s="26" t="str">
        <f>'Corrected results'!O1320</f>
        <v/>
      </c>
      <c r="J66" s="26" t="str">
        <f>'Corrected results'!P1320</f>
        <v>std</v>
      </c>
      <c r="K66" s="26">
        <f>'Corrected results'!Q1320</f>
        <v>66</v>
      </c>
      <c r="L66" s="136">
        <f>'Corrected results'!R1320</f>
        <v>44746.681250000001</v>
      </c>
      <c r="M66" s="136"/>
      <c r="N66" s="137">
        <f>'Corrected results'!S1320</f>
        <v>47.04860980927176</v>
      </c>
      <c r="O66" s="137">
        <f>'Corrected results'!T1320</f>
        <v>2.7726433777005486</v>
      </c>
      <c r="P66" s="137">
        <f>'Corrected results'!U1320</f>
        <v>14.525156338055268</v>
      </c>
      <c r="Q66" s="137">
        <f>'Corrected results'!V1320</f>
        <v>12.511802770070375</v>
      </c>
      <c r="R66" s="137">
        <f>'Corrected results'!W1320</f>
        <v>5.698265148386306</v>
      </c>
      <c r="S66" s="137">
        <f>'Corrected results'!X1320</f>
        <v>0.17735683992068824</v>
      </c>
      <c r="T66" s="137">
        <f>'Corrected results'!Y1320</f>
        <v>11.312761212726123</v>
      </c>
      <c r="U66" s="137">
        <f>'Corrected results'!Z1320</f>
        <v>0.58441653555358064</v>
      </c>
      <c r="V66" s="137">
        <f>'Corrected results'!AA1320</f>
        <v>0.18330610271229347</v>
      </c>
      <c r="W66" s="137"/>
      <c r="X66" s="137">
        <f>'Corrected results'!AB1320</f>
        <v>261.22266888125904</v>
      </c>
      <c r="Y66" s="137">
        <f>'Corrected results'!AC1320</f>
        <v>398.83197866255546</v>
      </c>
      <c r="Z66" s="137">
        <f>'Corrected results'!AD1320</f>
        <v>122.9544429833316</v>
      </c>
      <c r="AA66" s="137">
        <f>'Corrected results'!AE1320</f>
        <v>132.72379751225498</v>
      </c>
      <c r="AB66" s="137">
        <f>'Corrected results'!AF1320</f>
        <v>107.2778143866684</v>
      </c>
      <c r="AC66" s="137">
        <f>'Corrected results'!AG1320</f>
        <v>9.8114740830842848</v>
      </c>
      <c r="AD66" s="137">
        <f>'Corrected results'!AH1320</f>
        <v>382.54104621352633</v>
      </c>
      <c r="AE66" s="137">
        <f>'Corrected results'!AI1320</f>
        <v>25.480572934039472</v>
      </c>
      <c r="AF66" s="137">
        <f>'Corrected results'!AJ1320</f>
        <v>177.86784469599075</v>
      </c>
      <c r="AH66" s="3"/>
      <c r="AI66" s="2"/>
      <c r="AJ66" s="3">
        <f t="shared" si="55"/>
        <v>0.94856068163854357</v>
      </c>
      <c r="AK66" s="3">
        <f t="shared" si="56"/>
        <v>1.0156202848719957</v>
      </c>
      <c r="AL66" s="3">
        <f t="shared" si="57"/>
        <v>1.0807407989624456</v>
      </c>
      <c r="AM66" s="3">
        <f t="shared" si="58"/>
        <v>1.0098307320476492</v>
      </c>
      <c r="AN66" s="3">
        <f t="shared" si="59"/>
        <v>0.78488500666478045</v>
      </c>
      <c r="AO66" s="3">
        <f t="shared" si="60"/>
        <v>1.0432755289452249</v>
      </c>
      <c r="AP66" s="3">
        <f t="shared" si="61"/>
        <v>0.99234747480053709</v>
      </c>
      <c r="AQ66" s="3">
        <f t="shared" si="62"/>
        <v>1.139213519597623</v>
      </c>
      <c r="AR66" s="3">
        <f t="shared" si="63"/>
        <v>0.6789114915270128</v>
      </c>
      <c r="AS66" s="3"/>
      <c r="AT66" s="3"/>
      <c r="AU66" s="3">
        <f t="shared" si="64"/>
        <v>1.3896584622388692</v>
      </c>
      <c r="AV66" s="3">
        <f t="shared" si="65"/>
        <v>1.0263309097106144</v>
      </c>
      <c r="AW66" s="3">
        <f t="shared" si="66"/>
        <v>1.0264794857869679</v>
      </c>
      <c r="AX66" s="3">
        <f t="shared" si="67"/>
        <v>1.0315174460256578</v>
      </c>
      <c r="AY66" s="3">
        <f t="shared" si="68"/>
        <v>1.0549972132348693</v>
      </c>
      <c r="AZ66" s="3">
        <f t="shared" si="69"/>
        <v>0.97091636094803635</v>
      </c>
      <c r="BA66" s="3">
        <f t="shared" si="70"/>
        <v>0.98002203592459503</v>
      </c>
      <c r="BB66" s="3">
        <f t="shared" si="71"/>
        <v>1.040162834479478</v>
      </c>
    </row>
    <row r="67" spans="1:54">
      <c r="A67" s="26" t="str">
        <f>'Corrected results'!G1321</f>
        <v>BHVO-2</v>
      </c>
      <c r="B67" s="26" t="str">
        <f>'Corrected results'!H1321</f>
        <v>Standard</v>
      </c>
      <c r="C67" s="26">
        <f>'Corrected results'!I1321</f>
        <v>0</v>
      </c>
      <c r="D67" s="26">
        <f>'Corrected results'!J1321</f>
        <v>0</v>
      </c>
      <c r="E67" s="26">
        <f>'Corrected results'!K1321</f>
        <v>0</v>
      </c>
      <c r="F67" s="26">
        <f>'Corrected results'!L1321</f>
        <v>0</v>
      </c>
      <c r="G67" s="26">
        <f>'Corrected results'!M1321</f>
        <v>0</v>
      </c>
      <c r="H67" s="26">
        <f>'Corrected results'!N1321</f>
        <v>0</v>
      </c>
      <c r="I67" s="26" t="str">
        <f>'Corrected results'!O1321</f>
        <v/>
      </c>
      <c r="J67" s="26" t="str">
        <f>'Corrected results'!P1321</f>
        <v>std</v>
      </c>
      <c r="K67" s="26">
        <f>'Corrected results'!Q1321</f>
        <v>67</v>
      </c>
      <c r="L67" s="136">
        <f>'Corrected results'!R1321</f>
        <v>44746.682638888888</v>
      </c>
      <c r="M67" s="136"/>
      <c r="N67" s="137">
        <f>'Corrected results'!S1321</f>
        <v>46.988727033753186</v>
      </c>
      <c r="O67" s="137">
        <f>'Corrected results'!T1321</f>
        <v>2.7735756400723308</v>
      </c>
      <c r="P67" s="137">
        <f>'Corrected results'!U1321</f>
        <v>14.045808762684782</v>
      </c>
      <c r="Q67" s="137">
        <f>'Corrected results'!V1321</f>
        <v>12.527201986986945</v>
      </c>
      <c r="R67" s="137">
        <f>'Corrected results'!W1321</f>
        <v>5.9180877029502144</v>
      </c>
      <c r="S67" s="137">
        <f>'Corrected results'!X1321</f>
        <v>0.17333157863679211</v>
      </c>
      <c r="T67" s="137">
        <f>'Corrected results'!Y1321</f>
        <v>11.28368156147749</v>
      </c>
      <c r="U67" s="137">
        <f>'Corrected results'!Z1321</f>
        <v>0.57204101918683359</v>
      </c>
      <c r="V67" s="137">
        <f>'Corrected results'!AA1321</f>
        <v>0.22233334310771607</v>
      </c>
      <c r="W67" s="137"/>
      <c r="X67" s="137">
        <f>'Corrected results'!AB1321</f>
        <v>270.654810830695</v>
      </c>
      <c r="Y67" s="137">
        <f>'Corrected results'!AC1321</f>
        <v>380.73616492351277</v>
      </c>
      <c r="Z67" s="137">
        <f>'Corrected results'!AD1321</f>
        <v>121.96591484769357</v>
      </c>
      <c r="AA67" s="137">
        <f>'Corrected results'!AE1321</f>
        <v>114.22049468100339</v>
      </c>
      <c r="AB67" s="137">
        <f>'Corrected results'!AF1321</f>
        <v>104.86939769328701</v>
      </c>
      <c r="AC67" s="137">
        <f>'Corrected results'!AG1321</f>
        <v>6.421244393933315</v>
      </c>
      <c r="AD67" s="137">
        <f>'Corrected results'!AH1321</f>
        <v>381.54786860244593</v>
      </c>
      <c r="AE67" s="137">
        <f>'Corrected results'!AI1321</f>
        <v>25.480572934039472</v>
      </c>
      <c r="AF67" s="137">
        <f>'Corrected results'!AJ1321</f>
        <v>177.05236812075842</v>
      </c>
      <c r="AH67" s="3"/>
      <c r="AI67" s="2"/>
      <c r="AJ67" s="3">
        <f t="shared" si="55"/>
        <v>0.94735336761599165</v>
      </c>
      <c r="AK67" s="3">
        <f t="shared" si="56"/>
        <v>1.0159617729202677</v>
      </c>
      <c r="AL67" s="3">
        <f t="shared" si="57"/>
        <v>1.0450750567473797</v>
      </c>
      <c r="AM67" s="3">
        <f t="shared" si="58"/>
        <v>1.0110736066978971</v>
      </c>
      <c r="AN67" s="3">
        <f t="shared" si="59"/>
        <v>0.81516359544768791</v>
      </c>
      <c r="AO67" s="3">
        <f t="shared" si="60"/>
        <v>1.0195975213928947</v>
      </c>
      <c r="AP67" s="3">
        <f t="shared" si="61"/>
        <v>0.98979662819977976</v>
      </c>
      <c r="AQ67" s="3">
        <f t="shared" si="62"/>
        <v>1.1150897060172194</v>
      </c>
      <c r="AR67" s="3">
        <f t="shared" si="63"/>
        <v>0.82345682632487427</v>
      </c>
      <c r="AS67" s="3"/>
      <c r="AT67" s="3"/>
      <c r="AU67" s="3">
        <f t="shared" si="64"/>
        <v>1.3266068464233896</v>
      </c>
      <c r="AV67" s="3">
        <f t="shared" si="65"/>
        <v>1.0180794227687275</v>
      </c>
      <c r="AW67" s="3">
        <f t="shared" si="66"/>
        <v>0.88337582893274069</v>
      </c>
      <c r="AX67" s="3">
        <f t="shared" si="67"/>
        <v>1.0083595932046827</v>
      </c>
      <c r="AY67" s="3">
        <f t="shared" si="68"/>
        <v>0.6904563864444424</v>
      </c>
      <c r="AZ67" s="3">
        <f t="shared" si="69"/>
        <v>0.96839560558996429</v>
      </c>
      <c r="BA67" s="3">
        <f t="shared" si="70"/>
        <v>0.98002203592459503</v>
      </c>
      <c r="BB67" s="3">
        <f t="shared" si="71"/>
        <v>1.0353939656184703</v>
      </c>
    </row>
    <row r="68" spans="1:54">
      <c r="A68" s="26" t="str">
        <f>'Corrected results'!G1322</f>
        <v>BHVO-2</v>
      </c>
      <c r="B68" s="26" t="str">
        <f>'Corrected results'!H1322</f>
        <v>Standard</v>
      </c>
      <c r="C68" s="26">
        <f>'Corrected results'!I1322</f>
        <v>0</v>
      </c>
      <c r="D68" s="26">
        <f>'Corrected results'!J1322</f>
        <v>0</v>
      </c>
      <c r="E68" s="26">
        <f>'Corrected results'!K1322</f>
        <v>0</v>
      </c>
      <c r="F68" s="26">
        <f>'Corrected results'!L1322</f>
        <v>0</v>
      </c>
      <c r="G68" s="26">
        <f>'Corrected results'!M1322</f>
        <v>0</v>
      </c>
      <c r="H68" s="26">
        <f>'Corrected results'!N1322</f>
        <v>0</v>
      </c>
      <c r="I68" s="26" t="str">
        <f>'Corrected results'!O1322</f>
        <v/>
      </c>
      <c r="J68" s="26" t="str">
        <f>'Corrected results'!P1322</f>
        <v>std</v>
      </c>
      <c r="K68" s="26">
        <f>'Corrected results'!Q1322</f>
        <v>68</v>
      </c>
      <c r="L68" s="136">
        <f>'Corrected results'!R1322</f>
        <v>44746.684027777781</v>
      </c>
      <c r="M68" s="136"/>
      <c r="N68" s="137">
        <f>'Corrected results'!S1322</f>
        <v>47.252258772047256</v>
      </c>
      <c r="O68" s="137">
        <f>'Corrected results'!T1322</f>
        <v>2.775595220150437</v>
      </c>
      <c r="P68" s="137">
        <f>'Corrected results'!U1322</f>
        <v>14.022053946740293</v>
      </c>
      <c r="Q68" s="137">
        <f>'Corrected results'!V1322</f>
        <v>12.531375606525078</v>
      </c>
      <c r="R68" s="137">
        <f>'Corrected results'!W1322</f>
        <v>5.5886438744744895</v>
      </c>
      <c r="S68" s="137">
        <f>'Corrected results'!X1322</f>
        <v>0.17119342397596266</v>
      </c>
      <c r="T68" s="137">
        <f>'Corrected results'!Y1322</f>
        <v>11.331031150683376</v>
      </c>
      <c r="U68" s="137">
        <f>'Corrected results'!Z1322</f>
        <v>0.58019074947713034</v>
      </c>
      <c r="V68" s="137">
        <f>'Corrected results'!AA1322</f>
        <v>0.21807796983897038</v>
      </c>
      <c r="W68" s="137"/>
      <c r="X68" s="137"/>
      <c r="Y68" s="137">
        <f>'Corrected results'!AC1322</f>
        <v>346.57518591698965</v>
      </c>
      <c r="Z68" s="137">
        <f>'Corrected results'!AD1322</f>
        <v>116.03474603386537</v>
      </c>
      <c r="AA68" s="137">
        <f>'Corrected results'!AE1322</f>
        <v>111.13661087579482</v>
      </c>
      <c r="AB68" s="137">
        <f>'Corrected results'!AF1322</f>
        <v>94.998462338862666</v>
      </c>
      <c r="AC68" s="137">
        <f>'Corrected results'!AG1322</f>
        <v>10.941550646134607</v>
      </c>
      <c r="AD68" s="137">
        <f>'Corrected results'!AH1322</f>
        <v>390.48646710216946</v>
      </c>
      <c r="AE68" s="137">
        <f>'Corrected results'!AI1322</f>
        <v>23.356566416034262</v>
      </c>
      <c r="AF68" s="137">
        <f>'Corrected results'!AJ1322</f>
        <v>169.6991527643909</v>
      </c>
      <c r="AH68" s="3"/>
      <c r="AI68" s="2"/>
      <c r="AJ68" s="3">
        <f t="shared" si="55"/>
        <v>0.95266650750095272</v>
      </c>
      <c r="AK68" s="3">
        <f t="shared" si="56"/>
        <v>1.0167015458426509</v>
      </c>
      <c r="AL68" s="3">
        <f t="shared" si="57"/>
        <v>1.0433075853229385</v>
      </c>
      <c r="AM68" s="3">
        <f t="shared" si="58"/>
        <v>1.0114104605750667</v>
      </c>
      <c r="AN68" s="3">
        <f t="shared" si="59"/>
        <v>0.76978565764111428</v>
      </c>
      <c r="AO68" s="3">
        <f t="shared" si="60"/>
        <v>1.0070201410350743</v>
      </c>
      <c r="AP68" s="3">
        <f t="shared" si="61"/>
        <v>0.9939501009371382</v>
      </c>
      <c r="AQ68" s="3">
        <f t="shared" si="62"/>
        <v>1.1309761198384607</v>
      </c>
      <c r="AR68" s="3">
        <f t="shared" si="63"/>
        <v>0.80769618458877912</v>
      </c>
      <c r="AS68" s="3"/>
      <c r="AT68" s="3"/>
      <c r="AU68" s="3">
        <f t="shared" si="64"/>
        <v>1.2075790450069326</v>
      </c>
      <c r="AV68" s="3">
        <f t="shared" si="65"/>
        <v>0.96857050111740717</v>
      </c>
      <c r="AW68" s="3">
        <f t="shared" si="66"/>
        <v>0.85952521945703642</v>
      </c>
      <c r="AX68" s="3">
        <f t="shared" si="67"/>
        <v>0.91344675325829483</v>
      </c>
      <c r="AY68" s="3">
        <f t="shared" si="68"/>
        <v>1.1765108221650113</v>
      </c>
      <c r="AZ68" s="3">
        <f t="shared" si="69"/>
        <v>0.99108240381261281</v>
      </c>
      <c r="BA68" s="3">
        <f t="shared" si="70"/>
        <v>0.89832947753977932</v>
      </c>
      <c r="BB68" s="3">
        <f t="shared" si="71"/>
        <v>0.99239270622450815</v>
      </c>
    </row>
    <row r="69" spans="1:54">
      <c r="A69" s="26" t="str">
        <f>'Corrected results'!G1323</f>
        <v>BHVO-2</v>
      </c>
      <c r="B69" s="26" t="str">
        <f>'Corrected results'!H1323</f>
        <v>Standard</v>
      </c>
      <c r="C69" s="26">
        <f>'Corrected results'!I1323</f>
        <v>0</v>
      </c>
      <c r="D69" s="26">
        <f>'Corrected results'!J1323</f>
        <v>0</v>
      </c>
      <c r="E69" s="26">
        <f>'Corrected results'!K1323</f>
        <v>0</v>
      </c>
      <c r="F69" s="26">
        <f>'Corrected results'!L1323</f>
        <v>0</v>
      </c>
      <c r="G69" s="26">
        <f>'Corrected results'!M1323</f>
        <v>0</v>
      </c>
      <c r="H69" s="26">
        <f>'Corrected results'!N1323</f>
        <v>0</v>
      </c>
      <c r="I69" s="26" t="str">
        <f>'Corrected results'!O1323</f>
        <v/>
      </c>
      <c r="J69" s="26" t="str">
        <f>'Corrected results'!P1323</f>
        <v>STD</v>
      </c>
      <c r="K69" s="26">
        <f>'Corrected results'!Q1323</f>
        <v>87</v>
      </c>
      <c r="L69" s="136">
        <f>'Corrected results'!R1323</f>
        <v>44746.780555555553</v>
      </c>
      <c r="M69" s="136"/>
      <c r="N69" s="137">
        <f>'Corrected results'!S1323</f>
        <v>46.108070025531532</v>
      </c>
      <c r="O69" s="137">
        <f>'Corrected results'!T1323</f>
        <v>2.76129334042807</v>
      </c>
      <c r="P69" s="137">
        <f>'Corrected results'!U1323</f>
        <v>13.11463657459006</v>
      </c>
      <c r="Q69" s="137">
        <f>'Corrected results'!V1323</f>
        <v>12.479709075001272</v>
      </c>
      <c r="R69" s="137">
        <f>'Corrected results'!W1323</f>
        <v>5.575883726188458</v>
      </c>
      <c r="S69" s="137">
        <f>'Corrected results'!X1323</f>
        <v>0.17844383696410149</v>
      </c>
      <c r="T69" s="137">
        <f>'Corrected results'!Y1323</f>
        <v>11.162643222510678</v>
      </c>
      <c r="U69" s="137">
        <f>'Corrected results'!Z1323</f>
        <v>0.55906181909487929</v>
      </c>
      <c r="V69" s="137">
        <f>'Corrected results'!AA1323</f>
        <v>0.18149568527937565</v>
      </c>
      <c r="W69" s="137"/>
      <c r="X69" s="137"/>
      <c r="Y69" s="137">
        <f>'Corrected results'!AC1323</f>
        <v>399.41537917528126</v>
      </c>
      <c r="Z69" s="137">
        <f>'Corrected results'!AD1323</f>
        <v>124.93149925460766</v>
      </c>
      <c r="AA69" s="137">
        <f>'Corrected results'!AE1323</f>
        <v>121.41622355982346</v>
      </c>
      <c r="AB69" s="137">
        <f>'Corrected results'!AF1323</f>
        <v>99.981383732254599</v>
      </c>
      <c r="AC69" s="137">
        <f>'Corrected results'!AG1323</f>
        <v>9.8114740830842848</v>
      </c>
      <c r="AD69" s="137">
        <f>'Corrected results'!AH1323</f>
        <v>389.49328949108906</v>
      </c>
      <c r="AE69" s="137">
        <f>'Corrected results'!AI1323</f>
        <v>23.356566416034262</v>
      </c>
      <c r="AF69" s="137">
        <f>'Corrected results'!AJ1323</f>
        <v>187.62942488803279</v>
      </c>
      <c r="AH69" s="3"/>
      <c r="AI69" s="2"/>
      <c r="AJ69" s="3">
        <f t="shared" si="55"/>
        <v>0.92959818599861954</v>
      </c>
      <c r="AK69" s="3">
        <f t="shared" si="56"/>
        <v>1.0114627620615642</v>
      </c>
      <c r="AL69" s="3">
        <f t="shared" si="57"/>
        <v>0.97579141179985573</v>
      </c>
      <c r="AM69" s="3">
        <f t="shared" si="58"/>
        <v>1.0072404418887224</v>
      </c>
      <c r="AN69" s="3">
        <f t="shared" si="59"/>
        <v>0.76802806145846536</v>
      </c>
      <c r="AO69" s="3">
        <f t="shared" si="60"/>
        <v>1.0496696292005969</v>
      </c>
      <c r="AP69" s="3">
        <f t="shared" si="61"/>
        <v>0.97917923004479623</v>
      </c>
      <c r="AQ69" s="3">
        <f t="shared" si="62"/>
        <v>1.0897891210426496</v>
      </c>
      <c r="AR69" s="3">
        <f t="shared" si="63"/>
        <v>0.67220624177546529</v>
      </c>
      <c r="AS69" s="3"/>
      <c r="AT69" s="3"/>
      <c r="AU69" s="3">
        <f t="shared" si="64"/>
        <v>1.3916912166386106</v>
      </c>
      <c r="AV69" s="3">
        <f t="shared" si="65"/>
        <v>1.0428338835943878</v>
      </c>
      <c r="AW69" s="3">
        <f t="shared" si="66"/>
        <v>0.93902725104271811</v>
      </c>
      <c r="AX69" s="3">
        <f t="shared" si="67"/>
        <v>0.96135945896398656</v>
      </c>
      <c r="AY69" s="3">
        <f t="shared" si="68"/>
        <v>1.0549972132348693</v>
      </c>
      <c r="AZ69" s="3">
        <f t="shared" si="69"/>
        <v>0.98856164845454075</v>
      </c>
      <c r="BA69" s="3">
        <f t="shared" si="70"/>
        <v>0.89832947753977932</v>
      </c>
      <c r="BB69" s="3">
        <f t="shared" si="71"/>
        <v>1.0972480987604256</v>
      </c>
    </row>
    <row r="70" spans="1:54">
      <c r="A70" s="26" t="str">
        <f>'Corrected results'!G1324</f>
        <v>BHVO-2</v>
      </c>
      <c r="B70" s="26" t="str">
        <f>'Corrected results'!H1324</f>
        <v>Standard</v>
      </c>
      <c r="C70" s="26">
        <f>'Corrected results'!I1324</f>
        <v>0</v>
      </c>
      <c r="D70" s="26">
        <f>'Corrected results'!J1324</f>
        <v>0</v>
      </c>
      <c r="E70" s="26">
        <f>'Corrected results'!K1324</f>
        <v>0</v>
      </c>
      <c r="F70" s="26">
        <f>'Corrected results'!L1324</f>
        <v>0</v>
      </c>
      <c r="G70" s="26">
        <f>'Corrected results'!M1324</f>
        <v>0</v>
      </c>
      <c r="H70" s="26">
        <f>'Corrected results'!N1324</f>
        <v>0</v>
      </c>
      <c r="I70" s="26">
        <f>'Corrected results'!O1324</f>
        <v>0</v>
      </c>
      <c r="J70" s="26" t="str">
        <f>'Corrected results'!P1324</f>
        <v>STD</v>
      </c>
      <c r="K70" s="26">
        <f>'Corrected results'!Q1324</f>
        <v>88</v>
      </c>
      <c r="L70" s="136">
        <f>'Corrected results'!R1324</f>
        <v>44753.890972222223</v>
      </c>
      <c r="M70" s="136"/>
      <c r="N70" s="137">
        <f>'Corrected results'!S1324</f>
        <v>44.79195592946148</v>
      </c>
      <c r="O70" s="137">
        <f>'Corrected results'!T1324</f>
        <v>2.782427455182523</v>
      </c>
      <c r="P70" s="137">
        <f>'Corrected results'!U1324</f>
        <v>13.008535167922128</v>
      </c>
      <c r="Q70" s="137">
        <f>'Corrected results'!V1324</f>
        <v>12.618589863080583</v>
      </c>
      <c r="R70" s="137">
        <f>'Corrected results'!W1324</f>
        <v>6.2479182025861215</v>
      </c>
      <c r="S70" s="137">
        <f>'Corrected results'!X1324</f>
        <v>0.18446867747000717</v>
      </c>
      <c r="T70" s="137">
        <f>'Corrected results'!Y1324</f>
        <v>11.211210807580379</v>
      </c>
      <c r="U70" s="137">
        <f>'Corrected results'!Z1324</f>
        <v>0.57792693550760343</v>
      </c>
      <c r="V70" s="137">
        <f>'Corrected results'!AA1324</f>
        <v>0.20596571592354246</v>
      </c>
      <c r="W70" s="137"/>
      <c r="X70" s="137"/>
      <c r="Y70" s="137">
        <f>'Corrected results'!AC1324</f>
        <v>375.3436980696174</v>
      </c>
      <c r="Z70" s="137">
        <f>'Corrected results'!AD1324</f>
        <v>115.04621789822735</v>
      </c>
      <c r="AA70" s="137">
        <f>'Corrected results'!AE1324</f>
        <v>133.75175878065784</v>
      </c>
      <c r="AB70" s="137">
        <f>'Corrected results'!AF1324</f>
        <v>104.86939769328701</v>
      </c>
      <c r="AC70" s="137">
        <f>'Corrected results'!AG1324</f>
        <v>8.6813975200339613</v>
      </c>
      <c r="AD70" s="137">
        <f>'Corrected results'!AH1324</f>
        <v>395.45235515757139</v>
      </c>
      <c r="AE70" s="137">
        <f>'Corrected results'!AI1324</f>
        <v>27.603420073396141</v>
      </c>
      <c r="AF70" s="137">
        <f>'Corrected results'!AJ1324</f>
        <v>190.87338189122795</v>
      </c>
      <c r="AH70" s="3"/>
      <c r="AI70" s="2"/>
      <c r="AJ70" s="3">
        <f t="shared" si="55"/>
        <v>0.9030636276101105</v>
      </c>
      <c r="AK70" s="3">
        <f t="shared" si="56"/>
        <v>1.0192041960375542</v>
      </c>
      <c r="AL70" s="3">
        <f t="shared" si="57"/>
        <v>0.9678969618989679</v>
      </c>
      <c r="AM70" s="3">
        <f t="shared" si="58"/>
        <v>1.0184495450428235</v>
      </c>
      <c r="AN70" s="3">
        <f t="shared" si="59"/>
        <v>0.86059479374464487</v>
      </c>
      <c r="AO70" s="3">
        <f t="shared" si="60"/>
        <v>1.0851098674706303</v>
      </c>
      <c r="AP70" s="3">
        <f t="shared" si="61"/>
        <v>0.98343954452459459</v>
      </c>
      <c r="AQ70" s="3">
        <f t="shared" si="62"/>
        <v>1.1265632271103381</v>
      </c>
      <c r="AR70" s="3">
        <f t="shared" si="63"/>
        <v>0.7628359849020091</v>
      </c>
      <c r="AS70" s="3"/>
      <c r="AT70" s="3"/>
      <c r="AU70" s="3">
        <f t="shared" si="64"/>
        <v>1.3078177633087715</v>
      </c>
      <c r="AV70" s="3">
        <f t="shared" si="65"/>
        <v>0.96031901417552046</v>
      </c>
      <c r="AW70" s="3">
        <f t="shared" si="66"/>
        <v>1.0344296889455362</v>
      </c>
      <c r="AX70" s="3">
        <f t="shared" si="67"/>
        <v>1.0083595932046827</v>
      </c>
      <c r="AY70" s="3">
        <f t="shared" si="68"/>
        <v>0.93348360430472699</v>
      </c>
      <c r="AZ70" s="3">
        <f t="shared" si="69"/>
        <v>1.0036861806029731</v>
      </c>
      <c r="BA70" s="3">
        <f t="shared" si="70"/>
        <v>1.0616700028229284</v>
      </c>
      <c r="BB70" s="3">
        <f t="shared" si="71"/>
        <v>1.1162186075510407</v>
      </c>
    </row>
    <row r="71" spans="1:54">
      <c r="A71" s="26" t="str">
        <f>'Corrected results'!G1325</f>
        <v>BHVO-2</v>
      </c>
      <c r="B71" s="26" t="str">
        <f>'Corrected results'!H1325</f>
        <v>Standard</v>
      </c>
      <c r="C71" s="26">
        <f>'Corrected results'!I1325</f>
        <v>0</v>
      </c>
      <c r="D71" s="26">
        <f>'Corrected results'!J1325</f>
        <v>0</v>
      </c>
      <c r="E71" s="26">
        <f>'Corrected results'!K1325</f>
        <v>0</v>
      </c>
      <c r="F71" s="26">
        <f>'Corrected results'!L1325</f>
        <v>0</v>
      </c>
      <c r="G71" s="26">
        <f>'Corrected results'!M1325</f>
        <v>0</v>
      </c>
      <c r="H71" s="26">
        <f>'Corrected results'!N1325</f>
        <v>0</v>
      </c>
      <c r="I71" s="26">
        <f>'Corrected results'!O1325</f>
        <v>0</v>
      </c>
      <c r="J71" s="26" t="str">
        <f>'Corrected results'!P1325</f>
        <v/>
      </c>
      <c r="K71" s="26">
        <f>'Corrected results'!Q1325</f>
        <v>150</v>
      </c>
      <c r="L71" s="136">
        <f>'Corrected results'!R1325</f>
        <v>44754.65902777778</v>
      </c>
      <c r="M71" s="136"/>
      <c r="N71" s="137">
        <f>'Corrected results'!S1325</f>
        <v>44.903879688466439</v>
      </c>
      <c r="O71" s="137">
        <f>'Corrected results'!T1325</f>
        <v>2.8002606161603669</v>
      </c>
      <c r="P71" s="137">
        <f>'Corrected results'!U1325</f>
        <v>13.119554032875572</v>
      </c>
      <c r="Q71" s="137">
        <f>'Corrected results'!V1325</f>
        <v>12.648668707338173</v>
      </c>
      <c r="R71" s="137">
        <f>'Corrected results'!W1325</f>
        <v>5.7044518869492311</v>
      </c>
      <c r="S71" s="137">
        <f>'Corrected results'!X1325</f>
        <v>0.18048293431546819</v>
      </c>
      <c r="T71" s="137">
        <f>'Corrected results'!Y1325</f>
        <v>11.266477369901075</v>
      </c>
      <c r="U71" s="137">
        <f>'Corrected results'!Z1325</f>
        <v>0.58200180065275198</v>
      </c>
      <c r="V71" s="137">
        <f>'Corrected results'!AA1325</f>
        <v>0.12262781152759029</v>
      </c>
      <c r="W71" s="137"/>
      <c r="X71" s="137"/>
      <c r="Y71" s="137">
        <f>'Corrected results'!AC1325</f>
        <v>350.49348407118953</v>
      </c>
      <c r="Z71" s="137">
        <f>'Corrected results'!AD1325</f>
        <v>132.83972433971189</v>
      </c>
      <c r="AA71" s="137">
        <f>'Corrected results'!AE1325</f>
        <v>134.7797200490607</v>
      </c>
      <c r="AB71" s="137">
        <f>'Corrected results'!AF1325</f>
        <v>108.47312516157537</v>
      </c>
      <c r="AC71" s="137">
        <f>'Corrected results'!AG1325</f>
        <v>7.5513209569836386</v>
      </c>
      <c r="AD71" s="137">
        <f>'Corrected results'!AH1325</f>
        <v>398.43188799081258</v>
      </c>
      <c r="AE71" s="137">
        <f>'Corrected results'!AI1325</f>
        <v>27.603420073396141</v>
      </c>
      <c r="AF71" s="137">
        <f>'Corrected results'!AJ1325</f>
        <v>187.62942488803279</v>
      </c>
      <c r="AH71" s="3"/>
      <c r="AI71" s="2"/>
      <c r="AJ71" s="3">
        <f t="shared" si="55"/>
        <v>0.90532015500940399</v>
      </c>
      <c r="AK71" s="3">
        <f t="shared" si="56"/>
        <v>1.0257364894360319</v>
      </c>
      <c r="AL71" s="3">
        <f t="shared" si="57"/>
        <v>0.97615729411276575</v>
      </c>
      <c r="AM71" s="3">
        <f t="shared" si="58"/>
        <v>1.0208772160886337</v>
      </c>
      <c r="AN71" s="3">
        <f t="shared" si="59"/>
        <v>0.78573717451091341</v>
      </c>
      <c r="AO71" s="3">
        <f t="shared" si="60"/>
        <v>1.061664319502754</v>
      </c>
      <c r="AP71" s="3">
        <f t="shared" si="61"/>
        <v>0.98828748858781357</v>
      </c>
      <c r="AQ71" s="3">
        <f t="shared" si="62"/>
        <v>1.134506434020959</v>
      </c>
      <c r="AR71" s="3">
        <f t="shared" si="63"/>
        <v>0.45417707973181587</v>
      </c>
      <c r="AS71" s="3"/>
      <c r="AT71" s="3"/>
      <c r="AU71" s="3">
        <f t="shared" si="64"/>
        <v>1.2212316518159914</v>
      </c>
      <c r="AV71" s="3">
        <f t="shared" si="65"/>
        <v>1.1088457791294817</v>
      </c>
      <c r="AW71" s="3">
        <f t="shared" si="66"/>
        <v>1.0423798921041043</v>
      </c>
      <c r="AX71" s="3">
        <f t="shared" si="67"/>
        <v>1.0430108188613016</v>
      </c>
      <c r="AY71" s="3">
        <f t="shared" si="68"/>
        <v>0.8119699953745847</v>
      </c>
      <c r="AZ71" s="3">
        <f t="shared" si="69"/>
        <v>1.0112484466771894</v>
      </c>
      <c r="BA71" s="3">
        <f t="shared" si="70"/>
        <v>1.0616700028229284</v>
      </c>
      <c r="BB71" s="3">
        <f t="shared" si="71"/>
        <v>1.0972480987604256</v>
      </c>
    </row>
    <row r="72" spans="1:54">
      <c r="A72" s="26" t="str">
        <f>'Corrected results'!G1326</f>
        <v>BHVO-2</v>
      </c>
      <c r="B72" s="26" t="str">
        <f>'Corrected results'!H1326</f>
        <v>Standard</v>
      </c>
      <c r="C72" s="26">
        <f>'Corrected results'!I1326</f>
        <v>0</v>
      </c>
      <c r="D72" s="26">
        <f>'Corrected results'!J1326</f>
        <v>0</v>
      </c>
      <c r="E72" s="26">
        <f>'Corrected results'!K1326</f>
        <v>0</v>
      </c>
      <c r="F72" s="26">
        <f>'Corrected results'!L1326</f>
        <v>0</v>
      </c>
      <c r="G72" s="26">
        <f>'Corrected results'!M1326</f>
        <v>0</v>
      </c>
      <c r="H72" s="26">
        <f>'Corrected results'!N1326</f>
        <v>0</v>
      </c>
      <c r="I72" s="26">
        <f>'Corrected results'!O1326</f>
        <v>0</v>
      </c>
      <c r="J72" s="26" t="str">
        <f>'Corrected results'!P1326</f>
        <v/>
      </c>
      <c r="K72" s="26">
        <f>'Corrected results'!Q1326</f>
        <v>151</v>
      </c>
      <c r="L72" s="136">
        <f>'Corrected results'!R1326</f>
        <v>44754.660416666666</v>
      </c>
      <c r="M72" s="136"/>
      <c r="N72" s="137">
        <f>'Corrected results'!S1326</f>
        <v>44.795876825477578</v>
      </c>
      <c r="O72" s="137">
        <f>'Corrected results'!T1326</f>
        <v>2.7943717307219518</v>
      </c>
      <c r="P72" s="137">
        <f>'Corrected results'!U1326</f>
        <v>12.809206363152333</v>
      </c>
      <c r="Q72" s="137">
        <f>'Corrected results'!V1326</f>
        <v>12.724225612769922</v>
      </c>
      <c r="R72" s="137">
        <f>'Corrected results'!W1326</f>
        <v>5.3127540016840795</v>
      </c>
      <c r="S72" s="137">
        <f>'Corrected results'!X1326</f>
        <v>0.17924868067266381</v>
      </c>
      <c r="T72" s="137">
        <f>'Corrected results'!Y1326</f>
        <v>11.217605285865417</v>
      </c>
      <c r="U72" s="137">
        <f>'Corrected results'!Z1326</f>
        <v>0.56283484237742409</v>
      </c>
      <c r="V72" s="137">
        <f>'Corrected results'!AA1326</f>
        <v>0.18656039390203039</v>
      </c>
      <c r="W72" s="137"/>
      <c r="X72" s="137"/>
      <c r="Y72" s="137">
        <f>'Corrected results'!AC1326</f>
        <v>364.76600247701344</v>
      </c>
      <c r="Z72" s="137">
        <f>'Corrected results'!AD1326</f>
        <v>132.83972433971189</v>
      </c>
      <c r="AA72" s="137">
        <f>'Corrected results'!AE1326</f>
        <v>123.4721460966292</v>
      </c>
      <c r="AB72" s="137">
        <f>'Corrected results'!AF1326</f>
        <v>106.07657189723894</v>
      </c>
      <c r="AC72" s="137">
        <f>'Corrected results'!AG1326</f>
        <v>8.6813975200339613</v>
      </c>
      <c r="AD72" s="137">
        <f>'Corrected results'!AH1326</f>
        <v>404.39095365729492</v>
      </c>
      <c r="AE72" s="137">
        <f>'Corrected results'!AI1326</f>
        <v>29.725107834104254</v>
      </c>
      <c r="AF72" s="137">
        <f>'Corrected results'!AJ1326</f>
        <v>190.062856846405</v>
      </c>
      <c r="AH72" s="3"/>
      <c r="AI72" s="2"/>
      <c r="AJ72" s="3">
        <f t="shared" si="55"/>
        <v>0.90314267793301561</v>
      </c>
      <c r="AK72" s="3">
        <f t="shared" si="56"/>
        <v>1.0235793885428395</v>
      </c>
      <c r="AL72" s="3">
        <f t="shared" si="57"/>
        <v>0.95306594963931046</v>
      </c>
      <c r="AM72" s="3">
        <f t="shared" si="58"/>
        <v>1.0269754328305021</v>
      </c>
      <c r="AN72" s="3">
        <f t="shared" si="59"/>
        <v>0.7317842977526281</v>
      </c>
      <c r="AO72" s="3">
        <f t="shared" si="60"/>
        <v>1.0544040039568459</v>
      </c>
      <c r="AP72" s="3">
        <f t="shared" si="61"/>
        <v>0.98400046367240501</v>
      </c>
      <c r="AQ72" s="3">
        <f t="shared" si="62"/>
        <v>1.0971439422561873</v>
      </c>
      <c r="AR72" s="3">
        <f t="shared" si="63"/>
        <v>0.69096442185937179</v>
      </c>
      <c r="AS72" s="3"/>
      <c r="AT72" s="3"/>
      <c r="AU72" s="3">
        <f t="shared" si="64"/>
        <v>1.2709616811045765</v>
      </c>
      <c r="AV72" s="3">
        <f t="shared" si="65"/>
        <v>1.1088457791294817</v>
      </c>
      <c r="AW72" s="3">
        <f t="shared" si="66"/>
        <v>0.95492765735985452</v>
      </c>
      <c r="AX72" s="3">
        <f t="shared" si="67"/>
        <v>1.0199670374734513</v>
      </c>
      <c r="AY72" s="3">
        <f t="shared" si="68"/>
        <v>0.93348360430472699</v>
      </c>
      <c r="AZ72" s="3">
        <f t="shared" si="69"/>
        <v>1.0263729788256215</v>
      </c>
      <c r="BA72" s="3">
        <f t="shared" si="70"/>
        <v>1.143273378234779</v>
      </c>
      <c r="BB72" s="3">
        <f t="shared" si="71"/>
        <v>1.1114786950082163</v>
      </c>
    </row>
    <row r="73" spans="1:54">
      <c r="A73" s="26" t="str">
        <f>'Corrected results'!G1327</f>
        <v>BHVO-2</v>
      </c>
      <c r="B73" s="26" t="str">
        <f>'Corrected results'!H1327</f>
        <v>Standard</v>
      </c>
      <c r="C73" s="26">
        <f>'Corrected results'!I1327</f>
        <v>0</v>
      </c>
      <c r="D73" s="26">
        <f>'Corrected results'!J1327</f>
        <v>0</v>
      </c>
      <c r="E73" s="26">
        <f>'Corrected results'!K1327</f>
        <v>0</v>
      </c>
      <c r="F73" s="26">
        <f>'Corrected results'!L1327</f>
        <v>0</v>
      </c>
      <c r="G73" s="26">
        <f>'Corrected results'!M1327</f>
        <v>0</v>
      </c>
      <c r="H73" s="26">
        <f>'Corrected results'!N1327</f>
        <v>0</v>
      </c>
      <c r="I73" s="26">
        <f>'Corrected results'!O1327</f>
        <v>0</v>
      </c>
      <c r="J73" s="26" t="str">
        <f>'Corrected results'!P1327</f>
        <v/>
      </c>
      <c r="K73" s="26">
        <f>'Corrected results'!Q1327</f>
        <v>152</v>
      </c>
      <c r="L73" s="136">
        <f>'Corrected results'!R1327</f>
        <v>44754.661111111112</v>
      </c>
      <c r="M73" s="136"/>
      <c r="N73" s="137">
        <f>'Corrected results'!S1327</f>
        <v>45.35870362633375</v>
      </c>
      <c r="O73" s="137">
        <f>'Corrected results'!T1327</f>
        <v>2.8138835925050261</v>
      </c>
      <c r="P73" s="137">
        <f>'Corrected results'!U1327</f>
        <v>13.28286488680093</v>
      </c>
      <c r="Q73" s="137">
        <f>'Corrected results'!V1327</f>
        <v>12.667809790047551</v>
      </c>
      <c r="R73" s="137">
        <f>'Corrected results'!W1327</f>
        <v>5.9637148998517819</v>
      </c>
      <c r="S73" s="137">
        <f>'Corrected results'!X1327</f>
        <v>0.17616136918688846</v>
      </c>
      <c r="T73" s="137">
        <f>'Corrected results'!Y1327</f>
        <v>11.299363258224133</v>
      </c>
      <c r="U73" s="137">
        <f>'Corrected results'!Z1327</f>
        <v>0.5838128518283735</v>
      </c>
      <c r="V73" s="137">
        <f>'Corrected results'!AA1327</f>
        <v>0.1585327791810956</v>
      </c>
      <c r="W73" s="137"/>
      <c r="X73" s="137"/>
      <c r="Y73" s="137">
        <f>'Corrected results'!AC1327</f>
        <v>311.89319039874329</v>
      </c>
      <c r="Z73" s="137">
        <f>'Corrected results'!AD1327</f>
        <v>123.94297111896964</v>
      </c>
      <c r="AA73" s="137">
        <f>'Corrected results'!AE1327</f>
        <v>130.66787497544925</v>
      </c>
      <c r="AB73" s="137">
        <f>'Corrected results'!AF1327</f>
        <v>102.43725414181574</v>
      </c>
      <c r="AC73" s="137">
        <f>'Corrected results'!AG1327</f>
        <v>8.6813975200339613</v>
      </c>
      <c r="AD73" s="137">
        <f>'Corrected results'!AH1327</f>
        <v>399.42506560189298</v>
      </c>
      <c r="AE73" s="137">
        <f>'Corrected results'!AI1327</f>
        <v>29.725107834104254</v>
      </c>
      <c r="AF73" s="137">
        <f>'Corrected results'!AJ1327</f>
        <v>181.94058551239357</v>
      </c>
      <c r="AH73" s="3"/>
      <c r="AI73" s="2"/>
      <c r="AJ73" s="3">
        <f t="shared" si="55"/>
        <v>0.91448999246640617</v>
      </c>
      <c r="AK73" s="3">
        <f t="shared" si="56"/>
        <v>1.0307265906611818</v>
      </c>
      <c r="AL73" s="3">
        <f t="shared" si="57"/>
        <v>0.98830839931554537</v>
      </c>
      <c r="AM73" s="3">
        <f t="shared" si="58"/>
        <v>1.0224220976632405</v>
      </c>
      <c r="AN73" s="3">
        <f t="shared" si="59"/>
        <v>0.82144833331291767</v>
      </c>
      <c r="AO73" s="3">
        <f t="shared" si="60"/>
        <v>1.0362433481581674</v>
      </c>
      <c r="AP73" s="3">
        <f t="shared" si="61"/>
        <v>0.99117221563369584</v>
      </c>
      <c r="AQ73" s="3">
        <f t="shared" si="62"/>
        <v>1.138036748203457</v>
      </c>
      <c r="AR73" s="3">
        <f t="shared" si="63"/>
        <v>0.58715844141146512</v>
      </c>
      <c r="AS73" s="3"/>
      <c r="AT73" s="3"/>
      <c r="AU73" s="3">
        <f t="shared" si="64"/>
        <v>1.0867358550478861</v>
      </c>
      <c r="AV73" s="3">
        <f t="shared" si="65"/>
        <v>1.0345823966525012</v>
      </c>
      <c r="AW73" s="3">
        <f t="shared" si="66"/>
        <v>1.0105790794698317</v>
      </c>
      <c r="AX73" s="3">
        <f t="shared" si="67"/>
        <v>0.98497359751745905</v>
      </c>
      <c r="AY73" s="3">
        <f t="shared" si="68"/>
        <v>0.93348360430472699</v>
      </c>
      <c r="AZ73" s="3">
        <f t="shared" si="69"/>
        <v>1.0137692020352613</v>
      </c>
      <c r="BA73" s="3">
        <f t="shared" si="70"/>
        <v>1.143273378234779</v>
      </c>
      <c r="BB73" s="3">
        <f t="shared" si="71"/>
        <v>1.0639800322362196</v>
      </c>
    </row>
    <row r="74" spans="1:54">
      <c r="A74" s="26" t="str">
        <f>'Corrected results'!G1328</f>
        <v>BHVO-2</v>
      </c>
      <c r="B74" s="26" t="str">
        <f>'Corrected results'!H1328</f>
        <v>Standard</v>
      </c>
      <c r="C74" s="26">
        <f>'Corrected results'!I1328</f>
        <v>0</v>
      </c>
      <c r="D74" s="26">
        <f>'Corrected results'!J1328</f>
        <v>0</v>
      </c>
      <c r="E74" s="26">
        <f>'Corrected results'!K1328</f>
        <v>0</v>
      </c>
      <c r="F74" s="26">
        <f>'Corrected results'!L1328</f>
        <v>0</v>
      </c>
      <c r="G74" s="26">
        <f>'Corrected results'!M1328</f>
        <v>0</v>
      </c>
      <c r="H74" s="26">
        <f>'Corrected results'!N1328</f>
        <v>0</v>
      </c>
      <c r="I74" s="26">
        <f>'Corrected results'!O1328</f>
        <v>0</v>
      </c>
      <c r="J74" s="26" t="str">
        <f>'Corrected results'!P1328</f>
        <v>Std</v>
      </c>
      <c r="K74" s="26">
        <f>'Corrected results'!Q1328</f>
        <v>192</v>
      </c>
      <c r="L74" s="136">
        <f>'Corrected results'!R1328</f>
        <v>44754.831250000003</v>
      </c>
      <c r="M74" s="136"/>
      <c r="N74" s="137">
        <f>'Corrected results'!S1328</f>
        <v>44.540186879215703</v>
      </c>
      <c r="O74" s="137">
        <f>'Corrected results'!T1328</f>
        <v>2.6911775504452744</v>
      </c>
      <c r="P74" s="137">
        <f>'Corrected results'!U1328</f>
        <v>12.756444933822548</v>
      </c>
      <c r="Q74" s="137">
        <f>'Corrected results'!V1328</f>
        <v>12.098038764134612</v>
      </c>
      <c r="R74" s="137">
        <f>'Corrected results'!W1328</f>
        <v>5.5826504714916565</v>
      </c>
      <c r="S74" s="137">
        <f>'Corrected results'!X1328</f>
        <v>0.17020392013038499</v>
      </c>
      <c r="T74" s="137">
        <f>'Corrected results'!Y1328</f>
        <v>10.886919408839098</v>
      </c>
      <c r="U74" s="137">
        <f>'Corrected results'!Z1328</f>
        <v>0.55438327022452372</v>
      </c>
      <c r="V74" s="137">
        <f>'Corrected results'!AA1328</f>
        <v>0.18004607699317993</v>
      </c>
      <c r="W74" s="137"/>
      <c r="X74" s="137"/>
      <c r="Y74" s="137">
        <f>'Corrected results'!AC1328</f>
        <v>361.10479373120347</v>
      </c>
      <c r="Z74" s="137">
        <f>'Corrected results'!AD1328</f>
        <v>119.00033044077948</v>
      </c>
      <c r="AA74" s="137">
        <f>'Corrected results'!AE1328</f>
        <v>130.66787497544925</v>
      </c>
      <c r="AB74" s="137">
        <f>'Corrected results'!AF1328</f>
        <v>103.6562917748126</v>
      </c>
      <c r="AC74" s="137">
        <f>'Corrected results'!AG1328</f>
        <v>8.6813975200339613</v>
      </c>
      <c r="AD74" s="137">
        <f>'Corrected results'!AH1328</f>
        <v>372.60927010272241</v>
      </c>
      <c r="AE74" s="137">
        <f>'Corrected results'!AI1328</f>
        <v>25.480572934039472</v>
      </c>
      <c r="AF74" s="137">
        <f>'Corrected results'!AJ1328</f>
        <v>186.8176619606075</v>
      </c>
      <c r="AH74" s="3"/>
      <c r="AI74" s="2"/>
      <c r="AJ74" s="3">
        <f t="shared" si="55"/>
        <v>0.897987638693865</v>
      </c>
      <c r="AK74" s="3">
        <f t="shared" si="56"/>
        <v>0.9857793225074265</v>
      </c>
      <c r="AL74" s="3">
        <f t="shared" si="57"/>
        <v>0.94914024805227293</v>
      </c>
      <c r="AM74" s="3">
        <f t="shared" si="58"/>
        <v>0.97643573560408492</v>
      </c>
      <c r="AN74" s="3">
        <f t="shared" si="59"/>
        <v>0.76896012004017311</v>
      </c>
      <c r="AO74" s="3">
        <f t="shared" si="60"/>
        <v>1.0011995301787351</v>
      </c>
      <c r="AP74" s="3">
        <f t="shared" si="61"/>
        <v>0.95499293059992085</v>
      </c>
      <c r="AQ74" s="3">
        <f t="shared" si="62"/>
        <v>1.080669142737863</v>
      </c>
      <c r="AR74" s="3">
        <f t="shared" si="63"/>
        <v>0.66683732219696268</v>
      </c>
      <c r="AS74" s="3"/>
      <c r="AT74" s="3"/>
      <c r="AU74" s="3">
        <f t="shared" si="64"/>
        <v>1.258204856206284</v>
      </c>
      <c r="AV74" s="3">
        <f t="shared" si="65"/>
        <v>0.99332496194306741</v>
      </c>
      <c r="AW74" s="3">
        <f t="shared" si="66"/>
        <v>1.0105790794698317</v>
      </c>
      <c r="AX74" s="3">
        <f t="shared" si="67"/>
        <v>0.99669511321935189</v>
      </c>
      <c r="AY74" s="3">
        <f t="shared" si="68"/>
        <v>0.93348360430472699</v>
      </c>
      <c r="AZ74" s="3">
        <f t="shared" si="69"/>
        <v>0.94570880736731577</v>
      </c>
      <c r="BA74" s="3">
        <f t="shared" si="70"/>
        <v>0.98002203592459503</v>
      </c>
      <c r="BB74" s="3">
        <f t="shared" si="71"/>
        <v>1.0925009471380556</v>
      </c>
    </row>
    <row r="75" spans="1:54">
      <c r="A75" s="26" t="str">
        <f>'Corrected results'!G1329</f>
        <v>BHVO-2</v>
      </c>
      <c r="B75" s="26" t="str">
        <f>'Corrected results'!H1329</f>
        <v>Standard</v>
      </c>
      <c r="C75" s="26">
        <f>'Corrected results'!I1329</f>
        <v>0</v>
      </c>
      <c r="D75" s="26">
        <f>'Corrected results'!J1329</f>
        <v>0</v>
      </c>
      <c r="E75" s="26">
        <f>'Corrected results'!K1329</f>
        <v>0</v>
      </c>
      <c r="F75" s="26">
        <f>'Corrected results'!L1329</f>
        <v>0</v>
      </c>
      <c r="G75" s="26">
        <f>'Corrected results'!M1329</f>
        <v>0</v>
      </c>
      <c r="H75" s="26">
        <f>'Corrected results'!N1329</f>
        <v>0</v>
      </c>
      <c r="I75" s="26">
        <f>'Corrected results'!O1329</f>
        <v>0</v>
      </c>
      <c r="J75" s="26" t="str">
        <f>'Corrected results'!P1329</f>
        <v>STD</v>
      </c>
      <c r="K75" s="26">
        <f>'Corrected results'!Q1329</f>
        <v>215</v>
      </c>
      <c r="L75" s="136">
        <f>'Corrected results'!R1329</f>
        <v>44755.795138888891</v>
      </c>
      <c r="M75" s="136"/>
      <c r="N75" s="137">
        <f>'Corrected results'!S1329</f>
        <v>45.434151170885933</v>
      </c>
      <c r="O75" s="137">
        <f>'Corrected results'!T1329</f>
        <v>2.7768378198332933</v>
      </c>
      <c r="P75" s="137">
        <f>'Corrected results'!U1329</f>
        <v>13.371075127933546</v>
      </c>
      <c r="Q75" s="137">
        <f>'Corrected results'!V1329</f>
        <v>12.609954788174099</v>
      </c>
      <c r="R75" s="137">
        <f>'Corrected results'!W1329</f>
        <v>5.8521602701390512</v>
      </c>
      <c r="S75" s="137">
        <f>'Corrected results'!X1329</f>
        <v>0.18004460660351368</v>
      </c>
      <c r="T75" s="137">
        <f>'Corrected results'!Y1329</f>
        <v>11.271349353356342</v>
      </c>
      <c r="U75" s="137">
        <f>'Corrected results'!Z1329</f>
        <v>0.56977720521730668</v>
      </c>
      <c r="V75" s="137">
        <f>'Corrected results'!AA1329</f>
        <v>0.16950254071694332</v>
      </c>
      <c r="W75" s="137"/>
      <c r="X75" s="137"/>
      <c r="Y75" s="137">
        <f>'Corrected results'!AC1329</f>
        <v>361.84244788896319</v>
      </c>
      <c r="Z75" s="137">
        <f>'Corrected results'!AD1329</f>
        <v>114.05768976258933</v>
      </c>
      <c r="AA75" s="137">
        <f>'Corrected results'!AE1329</f>
        <v>129.63991370704639</v>
      </c>
      <c r="AB75" s="137">
        <f>'Corrected results'!AF1329</f>
        <v>104.86939769328701</v>
      </c>
      <c r="AC75" s="137">
        <f>'Corrected results'!AG1329</f>
        <v>9.8114740830842848</v>
      </c>
      <c r="AD75" s="137">
        <f>'Corrected results'!AH1329</f>
        <v>398.43188799081258</v>
      </c>
      <c r="AE75" s="137">
        <f>'Corrected results'!AI1329</f>
        <v>27.603420073396141</v>
      </c>
      <c r="AF75" s="137">
        <f>'Corrected results'!AJ1329</f>
        <v>182.75420526372238</v>
      </c>
      <c r="AH75" s="3"/>
      <c r="AI75" s="2"/>
      <c r="AJ75" s="3">
        <f t="shared" si="55"/>
        <v>0.91601111231624865</v>
      </c>
      <c r="AK75" s="3">
        <f t="shared" si="56"/>
        <v>1.0171567105616459</v>
      </c>
      <c r="AL75" s="3">
        <f t="shared" si="57"/>
        <v>0.99487166130457938</v>
      </c>
      <c r="AM75" s="3">
        <f t="shared" si="58"/>
        <v>1.01775260598661</v>
      </c>
      <c r="AN75" s="3">
        <f t="shared" si="59"/>
        <v>0.80608268183733489</v>
      </c>
      <c r="AO75" s="3">
        <f t="shared" si="60"/>
        <v>1.0590859211971393</v>
      </c>
      <c r="AP75" s="3">
        <f t="shared" si="61"/>
        <v>0.98871485555757388</v>
      </c>
      <c r="AQ75" s="3">
        <f t="shared" si="62"/>
        <v>1.1106768132890967</v>
      </c>
      <c r="AR75" s="3">
        <f t="shared" si="63"/>
        <v>0.62778718784053078</v>
      </c>
      <c r="AS75" s="3"/>
      <c r="AT75" s="3"/>
      <c r="AU75" s="3">
        <f t="shared" si="64"/>
        <v>1.260775079752485</v>
      </c>
      <c r="AV75" s="3">
        <f t="shared" si="65"/>
        <v>0.95206752723363386</v>
      </c>
      <c r="AW75" s="3">
        <f t="shared" si="66"/>
        <v>1.0026288763112636</v>
      </c>
      <c r="AX75" s="3">
        <f t="shared" si="67"/>
        <v>1.0083595932046827</v>
      </c>
      <c r="AY75" s="3">
        <f t="shared" si="68"/>
        <v>1.0549972132348693</v>
      </c>
      <c r="AZ75" s="3">
        <f t="shared" si="69"/>
        <v>1.0112484466771894</v>
      </c>
      <c r="BA75" s="3">
        <f t="shared" si="70"/>
        <v>1.0616700028229284</v>
      </c>
      <c r="BB75" s="3">
        <f t="shared" si="71"/>
        <v>1.0687380424779087</v>
      </c>
    </row>
    <row r="76" spans="1:54">
      <c r="A76" s="26" t="str">
        <f>'Corrected results'!G1330</f>
        <v>BHVO-2</v>
      </c>
      <c r="B76" s="26" t="str">
        <f>'Corrected results'!H1330</f>
        <v>Standard</v>
      </c>
      <c r="C76" s="26">
        <f>'Corrected results'!I1330</f>
        <v>0</v>
      </c>
      <c r="D76" s="26">
        <f>'Corrected results'!J1330</f>
        <v>0</v>
      </c>
      <c r="E76" s="26">
        <f>'Corrected results'!K1330</f>
        <v>0</v>
      </c>
      <c r="F76" s="26">
        <f>'Corrected results'!L1330</f>
        <v>0</v>
      </c>
      <c r="G76" s="26">
        <f>'Corrected results'!M1330</f>
        <v>0</v>
      </c>
      <c r="H76" s="26">
        <f>'Corrected results'!N1330</f>
        <v>0</v>
      </c>
      <c r="I76" s="26">
        <f>'Corrected results'!O1330</f>
        <v>0</v>
      </c>
      <c r="J76" s="26" t="str">
        <f>'Corrected results'!P1330</f>
        <v>STD</v>
      </c>
      <c r="K76" s="26">
        <f>'Corrected results'!Q1330</f>
        <v>472</v>
      </c>
      <c r="L76" s="136">
        <f>'Corrected results'!R1330</f>
        <v>44761.790277777778</v>
      </c>
      <c r="M76" s="136"/>
      <c r="N76" s="137">
        <f>'Corrected results'!S1330</f>
        <v>46.44015803659191</v>
      </c>
      <c r="O76" s="137">
        <f>'Corrected results'!T1330</f>
        <v>2.7664258985480994</v>
      </c>
      <c r="P76" s="137">
        <f>'Corrected results'!U1330</f>
        <v>13.44249641287634</v>
      </c>
      <c r="Q76" s="137">
        <f>'Corrected results'!V1330</f>
        <v>12.505038628060296</v>
      </c>
      <c r="R76" s="137">
        <f>'Corrected results'!W1330</f>
        <v>4.7416406980941206</v>
      </c>
      <c r="S76" s="137">
        <f>'Corrected results'!X1330</f>
        <v>0.17560333799039129</v>
      </c>
      <c r="T76" s="137">
        <f>'Corrected results'!Y1330</f>
        <v>11.211819805512288</v>
      </c>
      <c r="U76" s="137">
        <f>'Corrected results'!Z1330</f>
        <v>0.57883246109541431</v>
      </c>
      <c r="V76" s="137">
        <f>'Corrected results'!AA1330</f>
        <v>0.14158872559958136</v>
      </c>
      <c r="W76" s="137"/>
      <c r="X76" s="137">
        <f>'Corrected results'!AB1330</f>
        <v>252.64799438177181</v>
      </c>
      <c r="Y76" s="137">
        <f>'Corrected results'!AC1330</f>
        <v>347.36425795642731</v>
      </c>
      <c r="Z76" s="137">
        <f>'Corrected results'!AD1330</f>
        <v>108.12652094876111</v>
      </c>
      <c r="AA76" s="137">
        <f>'Corrected results'!AE1330</f>
        <v>127.58399117024065</v>
      </c>
      <c r="AB76" s="137">
        <f>'Corrected results'!AF1330</f>
        <v>108.47312516157537</v>
      </c>
      <c r="AC76" s="137">
        <f>'Corrected results'!AG1330</f>
        <v>12.071627209184928</v>
      </c>
      <c r="AD76" s="137">
        <f>'Corrected results'!AH1330</f>
        <v>384.52740143568707</v>
      </c>
      <c r="AE76" s="137">
        <f>'Corrected results'!AI1330</f>
        <v>26.542141426048879</v>
      </c>
      <c r="AF76" s="137">
        <f>'Corrected results'!AJ1330</f>
        <v>177.05236812075842</v>
      </c>
      <c r="AH76" s="3"/>
      <c r="AI76" s="2"/>
      <c r="AJ76" s="3">
        <f t="shared" si="55"/>
        <v>0.93629350880225626</v>
      </c>
      <c r="AK76" s="3">
        <f t="shared" si="56"/>
        <v>1.0133428199809889</v>
      </c>
      <c r="AL76" s="3">
        <f t="shared" si="57"/>
        <v>1.0001857450056801</v>
      </c>
      <c r="AM76" s="3">
        <f t="shared" si="58"/>
        <v>1.0092847964536154</v>
      </c>
      <c r="AN76" s="3">
        <f t="shared" si="59"/>
        <v>0.6531185534564905</v>
      </c>
      <c r="AO76" s="3">
        <f t="shared" si="60"/>
        <v>1.0329608117081841</v>
      </c>
      <c r="AP76" s="3">
        <f t="shared" si="61"/>
        <v>0.98349296539581477</v>
      </c>
      <c r="AQ76" s="3">
        <f t="shared" si="62"/>
        <v>1.1283283842015872</v>
      </c>
      <c r="AR76" s="3">
        <f t="shared" si="63"/>
        <v>0.52440268740585683</v>
      </c>
      <c r="AS76" s="3"/>
      <c r="AT76" s="3">
        <f>X76/X$92</f>
        <v>0.7944905483703516</v>
      </c>
      <c r="AU76" s="3">
        <f t="shared" si="64"/>
        <v>1.2103284249352868</v>
      </c>
      <c r="AV76" s="3">
        <f t="shared" si="65"/>
        <v>0.90255860558231316</v>
      </c>
      <c r="AW76" s="3">
        <f t="shared" si="66"/>
        <v>0.98672846999412711</v>
      </c>
      <c r="AX76" s="3">
        <f t="shared" si="67"/>
        <v>1.0430108188613016</v>
      </c>
      <c r="AY76" s="3">
        <f t="shared" si="68"/>
        <v>1.2980244310951534</v>
      </c>
      <c r="AZ76" s="3">
        <f t="shared" si="69"/>
        <v>0.97595787166418035</v>
      </c>
      <c r="BA76" s="3">
        <f t="shared" si="70"/>
        <v>1.0208515933095723</v>
      </c>
      <c r="BB76" s="3">
        <f t="shared" si="71"/>
        <v>1.0353939656184703</v>
      </c>
    </row>
    <row r="77" spans="1:54">
      <c r="A77" s="26" t="str">
        <f>'Corrected results'!G1331</f>
        <v>BHVO-2</v>
      </c>
      <c r="B77" s="26" t="str">
        <f>'Corrected results'!H1331</f>
        <v>Standard</v>
      </c>
      <c r="C77" s="26">
        <f>'Corrected results'!I1331</f>
        <v>0</v>
      </c>
      <c r="D77" s="26">
        <f>'Corrected results'!J1331</f>
        <v>0</v>
      </c>
      <c r="E77" s="26">
        <f>'Corrected results'!K1331</f>
        <v>0</v>
      </c>
      <c r="F77" s="26">
        <f>'Corrected results'!L1331</f>
        <v>0</v>
      </c>
      <c r="G77" s="26">
        <f>'Corrected results'!M1331</f>
        <v>0</v>
      </c>
      <c r="H77" s="26">
        <f>'Corrected results'!N1331</f>
        <v>0</v>
      </c>
      <c r="I77" s="26">
        <f>'Corrected results'!O1331</f>
        <v>0</v>
      </c>
      <c r="J77" s="26" t="str">
        <f>'Corrected results'!P1331</f>
        <v/>
      </c>
      <c r="K77" s="26">
        <f>'Corrected results'!Q1331</f>
        <v>522</v>
      </c>
      <c r="L77" s="136">
        <f>'Corrected results'!R1331</f>
        <v>44762.709027777775</v>
      </c>
      <c r="M77" s="136"/>
      <c r="N77" s="137">
        <f>'Corrected results'!S1331</f>
        <v>46.756562463587898</v>
      </c>
      <c r="O77" s="137">
        <f>'Corrected results'!T1331</f>
        <v>2.7522656058949635</v>
      </c>
      <c r="P77" s="137">
        <f>'Corrected results'!U1331</f>
        <v>13.896055865079052</v>
      </c>
      <c r="Q77" s="137">
        <f>'Corrected results'!V1331</f>
        <v>12.430201312204089</v>
      </c>
      <c r="R77" s="137">
        <f>'Corrected results'!W1331</f>
        <v>6.6987767753592369</v>
      </c>
      <c r="S77" s="137">
        <f>'Corrected results'!X1331</f>
        <v>0.17889207331795864</v>
      </c>
      <c r="T77" s="137">
        <f>'Corrected results'!Y1331</f>
        <v>11.177715921325412</v>
      </c>
      <c r="U77" s="137">
        <f>'Corrected results'!Z1331</f>
        <v>0.57173917732422996</v>
      </c>
      <c r="V77" s="137">
        <f>'Corrected results'!AA1331</f>
        <v>0.15522942590669186</v>
      </c>
      <c r="W77" s="137"/>
      <c r="X77" s="137"/>
      <c r="Y77" s="137">
        <f>'Corrected results'!AC1331</f>
        <v>358.87559403213129</v>
      </c>
      <c r="Z77" s="137">
        <f>'Corrected results'!AD1331</f>
        <v>121.96591484769357</v>
      </c>
      <c r="AA77" s="137">
        <f>'Corrected results'!AE1331</f>
        <v>130.66787497544925</v>
      </c>
      <c r="AB77" s="137">
        <f>'Corrected results'!AF1331</f>
        <v>101.21228479429639</v>
      </c>
      <c r="AC77" s="137">
        <f>'Corrected results'!AG1331</f>
        <v>6.421244393933315</v>
      </c>
      <c r="AD77" s="137">
        <f>'Corrected results'!AH1331</f>
        <v>378.56833576920474</v>
      </c>
      <c r="AE77" s="137">
        <f>'Corrected results'!AI1331</f>
        <v>25.480572934039472</v>
      </c>
      <c r="AF77" s="137">
        <f>'Corrected results'!AJ1331</f>
        <v>179.49786943450363</v>
      </c>
      <c r="AH77" s="3"/>
      <c r="AI77" s="2"/>
      <c r="AJ77" s="3">
        <f t="shared" si="55"/>
        <v>0.94267263031427206</v>
      </c>
      <c r="AK77" s="3">
        <f t="shared" si="56"/>
        <v>1.0081558995952247</v>
      </c>
      <c r="AL77" s="3">
        <f t="shared" si="57"/>
        <v>1.0339327280564772</v>
      </c>
      <c r="AM77" s="3">
        <f t="shared" si="58"/>
        <v>1.0032446579664316</v>
      </c>
      <c r="AN77" s="3">
        <f t="shared" si="59"/>
        <v>0.92269652553157533</v>
      </c>
      <c r="AO77" s="3">
        <f t="shared" si="60"/>
        <v>1.0523063136350508</v>
      </c>
      <c r="AP77" s="3">
        <f t="shared" si="61"/>
        <v>0.98050139660749225</v>
      </c>
      <c r="AQ77" s="3">
        <f t="shared" si="62"/>
        <v>1.1145013203201364</v>
      </c>
      <c r="AR77" s="3">
        <f t="shared" si="63"/>
        <v>0.57492379965441431</v>
      </c>
      <c r="AS77" s="3"/>
      <c r="AT77" s="3"/>
      <c r="AU77" s="3">
        <f t="shared" si="64"/>
        <v>1.2504376098680532</v>
      </c>
      <c r="AV77" s="3">
        <f t="shared" si="65"/>
        <v>1.0180794227687275</v>
      </c>
      <c r="AW77" s="3">
        <f t="shared" si="66"/>
        <v>1.0105790794698317</v>
      </c>
      <c r="AX77" s="3">
        <f t="shared" si="67"/>
        <v>0.97319504609900376</v>
      </c>
      <c r="AY77" s="3">
        <f t="shared" si="68"/>
        <v>0.6904563864444424</v>
      </c>
      <c r="AZ77" s="3">
        <f t="shared" si="69"/>
        <v>0.96083333951574801</v>
      </c>
      <c r="BA77" s="3">
        <f t="shared" si="70"/>
        <v>0.98002203592459503</v>
      </c>
      <c r="BB77" s="3">
        <f t="shared" si="71"/>
        <v>1.0496951428918342</v>
      </c>
    </row>
    <row r="78" spans="1:54">
      <c r="A78" s="26" t="str">
        <f>'Corrected results'!G1332</f>
        <v>BHVO-2</v>
      </c>
      <c r="B78" s="26" t="str">
        <f>'Corrected results'!H1332</f>
        <v>Standard</v>
      </c>
      <c r="C78" s="26">
        <f>'Corrected results'!I1332</f>
        <v>0</v>
      </c>
      <c r="D78" s="26">
        <f>'Corrected results'!J1332</f>
        <v>0</v>
      </c>
      <c r="E78" s="26">
        <f>'Corrected results'!K1332</f>
        <v>0</v>
      </c>
      <c r="F78" s="26">
        <f>'Corrected results'!L1332</f>
        <v>0</v>
      </c>
      <c r="G78" s="26">
        <f>'Corrected results'!M1332</f>
        <v>0</v>
      </c>
      <c r="H78" s="26">
        <f>'Corrected results'!N1332</f>
        <v>0</v>
      </c>
      <c r="I78" s="26">
        <f>'Corrected results'!O1332</f>
        <v>0</v>
      </c>
      <c r="J78" s="26" t="str">
        <f>'Corrected results'!P1332</f>
        <v/>
      </c>
      <c r="K78" s="26">
        <f>'Corrected results'!Q1332</f>
        <v>523</v>
      </c>
      <c r="L78" s="136">
        <f>'Corrected results'!R1332</f>
        <v>44762.710416666669</v>
      </c>
      <c r="M78" s="136"/>
      <c r="N78" s="137">
        <f>'Corrected results'!S1332</f>
        <v>46.583092518633286</v>
      </c>
      <c r="O78" s="137">
        <f>'Corrected results'!T1332</f>
        <v>2.7830483173704557</v>
      </c>
      <c r="P78" s="137">
        <f>'Corrected results'!U1332</f>
        <v>13.588850368904929</v>
      </c>
      <c r="Q78" s="137">
        <f>'Corrected results'!V1332</f>
        <v>12.490646836549487</v>
      </c>
      <c r="R78" s="137">
        <f>'Corrected results'!W1332</f>
        <v>5.9325878714570681</v>
      </c>
      <c r="S78" s="137">
        <f>'Corrected results'!X1332</f>
        <v>0.1715861428256017</v>
      </c>
      <c r="T78" s="137">
        <f>'Corrected results'!Y1332</f>
        <v>11.198117352044346</v>
      </c>
      <c r="U78" s="137">
        <f>'Corrected results'!Z1332</f>
        <v>0.59286810770648102</v>
      </c>
      <c r="V78" s="137">
        <f>'Corrected results'!AA1332</f>
        <v>0.21060653557633208</v>
      </c>
      <c r="W78" s="137"/>
      <c r="X78" s="137"/>
      <c r="Y78" s="137">
        <f>'Corrected results'!AC1332</f>
        <v>384.01850506748508</v>
      </c>
      <c r="Z78" s="137">
        <f>'Corrected results'!AD1332</f>
        <v>118.01180230514144</v>
      </c>
      <c r="AA78" s="137">
        <f>'Corrected results'!AE1332</f>
        <v>119.36030102301773</v>
      </c>
      <c r="AB78" s="137">
        <f>'Corrected results'!AF1332</f>
        <v>99.981383732254599</v>
      </c>
      <c r="AC78" s="137">
        <f>'Corrected results'!AG1332</f>
        <v>7.5513209569836386</v>
      </c>
      <c r="AD78" s="137">
        <f>'Corrected results'!AH1332</f>
        <v>382.54104621352633</v>
      </c>
      <c r="AE78" s="137">
        <f>'Corrected results'!AI1332</f>
        <v>23.356566416034262</v>
      </c>
      <c r="AF78" s="137">
        <f>'Corrected results'!AJ1332</f>
        <v>181.12665629041419</v>
      </c>
      <c r="AH78" s="3"/>
      <c r="AI78" s="2"/>
      <c r="AJ78" s="3">
        <f t="shared" si="55"/>
        <v>0.93917525239180011</v>
      </c>
      <c r="AK78" s="3">
        <f t="shared" si="56"/>
        <v>1.0194316180844161</v>
      </c>
      <c r="AL78" s="3">
        <f t="shared" si="57"/>
        <v>1.0110751762578072</v>
      </c>
      <c r="AM78" s="3">
        <f t="shared" si="58"/>
        <v>1.0081232313599262</v>
      </c>
      <c r="AN78" s="3">
        <f t="shared" si="59"/>
        <v>0.81716086383706177</v>
      </c>
      <c r="AO78" s="3">
        <f t="shared" si="60"/>
        <v>1.009330251915304</v>
      </c>
      <c r="AP78" s="3">
        <f t="shared" si="61"/>
        <v>0.98229099579336365</v>
      </c>
      <c r="AQ78" s="3">
        <f t="shared" si="62"/>
        <v>1.1556883191159473</v>
      </c>
      <c r="AR78" s="3">
        <f t="shared" si="63"/>
        <v>0.78002420583826693</v>
      </c>
      <c r="AS78" s="3"/>
      <c r="AT78" s="3"/>
      <c r="AU78" s="3">
        <f t="shared" si="64"/>
        <v>1.3380435716637111</v>
      </c>
      <c r="AV78" s="3">
        <f t="shared" si="65"/>
        <v>0.9850734750011807</v>
      </c>
      <c r="AW78" s="3">
        <f t="shared" si="66"/>
        <v>0.92312684472558171</v>
      </c>
      <c r="AX78" s="3">
        <f t="shared" si="67"/>
        <v>0.96135945896398656</v>
      </c>
      <c r="AY78" s="3">
        <f t="shared" si="68"/>
        <v>0.8119699953745847</v>
      </c>
      <c r="AZ78" s="3">
        <f t="shared" si="69"/>
        <v>0.97091636094803635</v>
      </c>
      <c r="BA78" s="3">
        <f t="shared" si="70"/>
        <v>0.89832947753977932</v>
      </c>
      <c r="BB78" s="3">
        <f t="shared" si="71"/>
        <v>1.0592202122246444</v>
      </c>
    </row>
    <row r="79" spans="1:54">
      <c r="A79" s="26" t="str">
        <f>'Corrected results'!G1333</f>
        <v>BHVO-2</v>
      </c>
      <c r="B79" s="26" t="str">
        <f>'Corrected results'!H1333</f>
        <v>Standard</v>
      </c>
      <c r="C79" s="26">
        <f>'Corrected results'!I1333</f>
        <v>0</v>
      </c>
      <c r="D79" s="26">
        <f>'Corrected results'!J1333</f>
        <v>0</v>
      </c>
      <c r="E79" s="26">
        <f>'Corrected results'!K1333</f>
        <v>0</v>
      </c>
      <c r="F79" s="26">
        <f>'Corrected results'!L1333</f>
        <v>0</v>
      </c>
      <c r="G79" s="26">
        <f>'Corrected results'!M1333</f>
        <v>0</v>
      </c>
      <c r="H79" s="26">
        <f>'Corrected results'!N1333</f>
        <v>0</v>
      </c>
      <c r="I79" s="26">
        <f>'Corrected results'!O1333</f>
        <v>0</v>
      </c>
      <c r="J79" s="26" t="str">
        <f>'Corrected results'!P1333</f>
        <v/>
      </c>
      <c r="K79" s="26">
        <f>'Corrected results'!Q1333</f>
        <v>524</v>
      </c>
      <c r="L79" s="136">
        <f>'Corrected results'!R1333</f>
        <v>44762.711805555555</v>
      </c>
      <c r="M79" s="136"/>
      <c r="N79" s="137">
        <f>'Corrected results'!S1333</f>
        <v>46.623608444132962</v>
      </c>
      <c r="O79" s="137">
        <f>'Corrected results'!T1333</f>
        <v>2.7642487961243769</v>
      </c>
      <c r="P79" s="137">
        <f>'Corrected results'!U1333</f>
        <v>13.935574985591046</v>
      </c>
      <c r="Q79" s="137">
        <f>'Corrected results'!V1333</f>
        <v>12.469346985113491</v>
      </c>
      <c r="R79" s="137">
        <f>'Corrected results'!W1333</f>
        <v>5.4422888403453085</v>
      </c>
      <c r="S79" s="137">
        <f>'Corrected results'!X1333</f>
        <v>0.17844383696410149</v>
      </c>
      <c r="T79" s="137">
        <f>'Corrected results'!Y1333</f>
        <v>11.268152114213823</v>
      </c>
      <c r="U79" s="137">
        <f>'Corrected results'!Z1333</f>
        <v>0.58547298207269316</v>
      </c>
      <c r="V79" s="137">
        <f>'Corrected results'!AA1333</f>
        <v>0.18728279095872324</v>
      </c>
      <c r="W79" s="137"/>
      <c r="X79" s="137"/>
      <c r="Y79" s="137">
        <f>'Corrected results'!AC1333</f>
        <v>364.76600247701344</v>
      </c>
      <c r="Z79" s="137">
        <f>'Corrected results'!AD1333</f>
        <v>114.05768976258933</v>
      </c>
      <c r="AA79" s="137">
        <f>'Corrected results'!AE1333</f>
        <v>124.50010736503205</v>
      </c>
      <c r="AB79" s="137">
        <f>'Corrected results'!AF1333</f>
        <v>103.6562917748126</v>
      </c>
      <c r="AC79" s="137">
        <f>'Corrected results'!AG1333</f>
        <v>7.5513209569836386</v>
      </c>
      <c r="AD79" s="137">
        <f>'Corrected results'!AH1333</f>
        <v>385.52057904676747</v>
      </c>
      <c r="AE79" s="137">
        <f>'Corrected results'!AI1333</f>
        <v>25.480572934039472</v>
      </c>
      <c r="AF79" s="137">
        <f>'Corrected results'!AJ1333</f>
        <v>185.19320769380519</v>
      </c>
      <c r="AH79" s="3"/>
      <c r="AI79" s="2"/>
      <c r="AJ79" s="3">
        <f t="shared" si="55"/>
        <v>0.93999210572848713</v>
      </c>
      <c r="AK79" s="3">
        <f t="shared" si="56"/>
        <v>1.0125453465657059</v>
      </c>
      <c r="AL79" s="3">
        <f t="shared" si="57"/>
        <v>1.0368731388088577</v>
      </c>
      <c r="AM79" s="3">
        <f t="shared" si="58"/>
        <v>1.0064041150212664</v>
      </c>
      <c r="AN79" s="3">
        <f t="shared" si="59"/>
        <v>0.74962656203103428</v>
      </c>
      <c r="AO79" s="3">
        <f t="shared" si="60"/>
        <v>1.0496696292005969</v>
      </c>
      <c r="AP79" s="3">
        <f t="shared" si="61"/>
        <v>0.98843439598366867</v>
      </c>
      <c r="AQ79" s="3">
        <f t="shared" si="62"/>
        <v>1.1412728695374135</v>
      </c>
      <c r="AR79" s="3">
        <f t="shared" si="63"/>
        <v>0.69363996651378979</v>
      </c>
      <c r="AS79" s="3"/>
      <c r="AT79" s="3"/>
      <c r="AU79" s="3">
        <f t="shared" si="64"/>
        <v>1.2709616811045765</v>
      </c>
      <c r="AV79" s="3">
        <f t="shared" si="65"/>
        <v>0.95206752723363386</v>
      </c>
      <c r="AW79" s="3">
        <f t="shared" si="66"/>
        <v>0.96287786051842261</v>
      </c>
      <c r="AX79" s="3">
        <f t="shared" si="67"/>
        <v>0.99669511321935189</v>
      </c>
      <c r="AY79" s="3">
        <f t="shared" si="68"/>
        <v>0.8119699953745847</v>
      </c>
      <c r="AZ79" s="3">
        <f t="shared" si="69"/>
        <v>0.97847862702225241</v>
      </c>
      <c r="BA79" s="3">
        <f t="shared" si="70"/>
        <v>0.98002203592459503</v>
      </c>
      <c r="BB79" s="3">
        <f t="shared" si="71"/>
        <v>1.0830012145836561</v>
      </c>
    </row>
    <row r="80" spans="1:54">
      <c r="A80" s="26" t="str">
        <f>'Corrected results'!G1334</f>
        <v>BHVO-2</v>
      </c>
      <c r="B80" s="26" t="str">
        <f>'Corrected results'!H1334</f>
        <v>Standard</v>
      </c>
      <c r="C80" s="26">
        <f>'Corrected results'!I1334</f>
        <v>0</v>
      </c>
      <c r="D80" s="26">
        <f>'Corrected results'!J1334</f>
        <v>0</v>
      </c>
      <c r="E80" s="26" t="str">
        <f>'Corrected results'!K1334</f>
        <v/>
      </c>
      <c r="F80" s="26">
        <f>'Corrected results'!L1334</f>
        <v>0</v>
      </c>
      <c r="G80" s="26">
        <f>'Corrected results'!M1334</f>
        <v>0</v>
      </c>
      <c r="H80" s="26">
        <f>'Corrected results'!N1334</f>
        <v>0</v>
      </c>
      <c r="I80" s="26">
        <f>'Corrected results'!O1334</f>
        <v>0</v>
      </c>
      <c r="J80" s="26" t="str">
        <f>'Corrected results'!P1334</f>
        <v>STD</v>
      </c>
      <c r="K80" s="26">
        <f>'Corrected results'!Q1334</f>
        <v>695</v>
      </c>
      <c r="L80" s="136">
        <f>'Corrected results'!R1334</f>
        <v>44765.044444444444</v>
      </c>
      <c r="M80" s="136"/>
      <c r="N80" s="137">
        <f>'Corrected results'!S1334</f>
        <v>47.075105561138123</v>
      </c>
      <c r="O80" s="137">
        <f>'Corrected results'!T1334</f>
        <v>2.8005704532960176</v>
      </c>
      <c r="P80" s="137">
        <f>'Corrected results'!U1334</f>
        <v>14.025211917221256</v>
      </c>
      <c r="Q80" s="137">
        <f>'Corrected results'!V1334</f>
        <v>12.57498273480283</v>
      </c>
      <c r="R80" s="137">
        <f>'Corrected results'!W1334</f>
        <v>6.6993567820995112</v>
      </c>
      <c r="S80" s="137">
        <f>'Corrected results'!X1334</f>
        <v>0.17671543692662461</v>
      </c>
      <c r="T80" s="137">
        <f>'Corrected results'!Y1334</f>
        <v>11.273328596635046</v>
      </c>
      <c r="U80" s="137">
        <f>'Corrected results'!Z1334</f>
        <v>0.58486929834748602</v>
      </c>
      <c r="V80" s="137">
        <f>'Corrected results'!AA1334</f>
        <v>0.24030494466724855</v>
      </c>
      <c r="W80" s="137"/>
      <c r="X80" s="137">
        <f>'Corrected results'!AB1334</f>
        <v>299.8087041289516</v>
      </c>
      <c r="Y80" s="137">
        <f>'Corrected results'!AC1334</f>
        <v>319.0176280038969</v>
      </c>
      <c r="Z80" s="137">
        <f>'Corrected results'!AD1334</f>
        <v>119.98885857641751</v>
      </c>
      <c r="AA80" s="137">
        <f>'Corrected results'!AE1334</f>
        <v>123.4721460966292</v>
      </c>
      <c r="AB80" s="137">
        <f>'Corrected results'!AF1334</f>
        <v>97.501786464603583</v>
      </c>
      <c r="AC80" s="137">
        <f>'Corrected results'!AG1334</f>
        <v>8.6813975200339613</v>
      </c>
      <c r="AD80" s="137">
        <f>'Corrected results'!AH1334</f>
        <v>381.54786860244593</v>
      </c>
      <c r="AE80" s="137">
        <f>'Corrected results'!AI1334</f>
        <v>25.480572934039472</v>
      </c>
      <c r="AF80" s="137">
        <f>'Corrected results'!AJ1334</f>
        <v>178.68301180057247</v>
      </c>
      <c r="AH80" s="3"/>
      <c r="AI80" s="2"/>
      <c r="AJ80" s="3">
        <f t="shared" si="55"/>
        <v>0.94909487018423633</v>
      </c>
      <c r="AK80" s="3">
        <f t="shared" si="56"/>
        <v>1.0258499828923142</v>
      </c>
      <c r="AL80" s="3">
        <f t="shared" si="57"/>
        <v>1.0435425533646767</v>
      </c>
      <c r="AM80" s="3">
        <f t="shared" si="58"/>
        <v>1.0149300028089452</v>
      </c>
      <c r="AN80" s="3">
        <f t="shared" si="59"/>
        <v>0.92277641626715035</v>
      </c>
      <c r="AO80" s="3">
        <f t="shared" si="60"/>
        <v>1.0395025701566154</v>
      </c>
      <c r="AP80" s="3">
        <f t="shared" si="61"/>
        <v>0.98888847338903918</v>
      </c>
      <c r="AQ80" s="3">
        <f t="shared" si="62"/>
        <v>1.1400960981432475</v>
      </c>
      <c r="AR80" s="3">
        <f t="shared" si="63"/>
        <v>0.89001831358240202</v>
      </c>
      <c r="AS80" s="3"/>
      <c r="AT80" s="3"/>
      <c r="AU80" s="3">
        <f t="shared" ref="AU80:AU86" si="72">Y80/Y$92</f>
        <v>1.1115596794560867</v>
      </c>
      <c r="AV80" s="3">
        <f t="shared" ref="AV80:AV86" si="73">Z80/Z$92</f>
        <v>1.0015764488849541</v>
      </c>
      <c r="AW80" s="3">
        <f t="shared" ref="AW80:AW86" si="74">AA80/AA$92</f>
        <v>0.95492765735985452</v>
      </c>
      <c r="AX80" s="3">
        <f t="shared" ref="AX80:AX86" si="75">AB80/AB$92</f>
        <v>0.93751717754426522</v>
      </c>
      <c r="AY80" s="3">
        <f t="shared" ref="AY80:AY86" si="76">AC80/AC$92</f>
        <v>0.93348360430472699</v>
      </c>
      <c r="AZ80" s="3">
        <f t="shared" ref="AZ80:AZ86" si="77">AD80/AD$92</f>
        <v>0.96839560558996429</v>
      </c>
      <c r="BA80" s="3">
        <f t="shared" ref="BA80:BA86" si="78">AE80/AE$92</f>
        <v>0.98002203592459503</v>
      </c>
      <c r="BB80" s="3">
        <f t="shared" ref="BB80:BB86" si="79">AF80/AF$92</f>
        <v>1.0449298935705993</v>
      </c>
    </row>
    <row r="81" spans="1:54">
      <c r="A81" s="26" t="str">
        <f>'Corrected results'!G1335</f>
        <v>BHVO-2</v>
      </c>
      <c r="B81" s="26" t="str">
        <f>'Corrected results'!H1335</f>
        <v>Standard</v>
      </c>
      <c r="C81" s="26">
        <f>'Corrected results'!I1335</f>
        <v>0</v>
      </c>
      <c r="D81" s="26">
        <f>'Corrected results'!J1335</f>
        <v>0</v>
      </c>
      <c r="E81" s="26" t="str">
        <f>'Corrected results'!K1335</f>
        <v/>
      </c>
      <c r="F81" s="26">
        <f>'Corrected results'!L1335</f>
        <v>0</v>
      </c>
      <c r="G81" s="26">
        <f>'Corrected results'!M1335</f>
        <v>0</v>
      </c>
      <c r="H81" s="26">
        <f>'Corrected results'!N1335</f>
        <v>0</v>
      </c>
      <c r="I81" s="26">
        <f>'Corrected results'!O1335</f>
        <v>0</v>
      </c>
      <c r="J81" s="26" t="str">
        <f>'Corrected results'!P1335</f>
        <v>STD</v>
      </c>
      <c r="K81" s="26">
        <f>'Corrected results'!Q1335</f>
        <v>747</v>
      </c>
      <c r="L81" s="136">
        <f>'Corrected results'!R1335</f>
        <v>44766.269444444442</v>
      </c>
      <c r="M81" s="136"/>
      <c r="N81" s="137">
        <f>'Corrected results'!S1335</f>
        <v>46.995855935600638</v>
      </c>
      <c r="O81" s="137">
        <f>'Corrected results'!T1335</f>
        <v>2.7785461221663259</v>
      </c>
      <c r="P81" s="137">
        <f>'Corrected results'!U1335</f>
        <v>13.688999908514976</v>
      </c>
      <c r="Q81" s="137">
        <f>'Corrected results'!V1335</f>
        <v>12.381700974812661</v>
      </c>
      <c r="R81" s="137">
        <f>'Corrected results'!W1335</f>
        <v>6.0267422989615742</v>
      </c>
      <c r="S81" s="137">
        <f>'Corrected results'!X1335</f>
        <v>0.16920340668269329</v>
      </c>
      <c r="T81" s="137">
        <f>'Corrected results'!Y1335</f>
        <v>11.182131156331746</v>
      </c>
      <c r="U81" s="137">
        <f>'Corrected results'!Z1335</f>
        <v>0.59015153094304884</v>
      </c>
      <c r="V81" s="137">
        <f>'Corrected results'!AA1335</f>
        <v>0.19089052844264931</v>
      </c>
      <c r="W81" s="137"/>
      <c r="X81" s="137"/>
      <c r="Y81" s="137">
        <f>'Corrected results'!AC1335</f>
        <v>357.37592987792243</v>
      </c>
      <c r="Z81" s="137">
        <f>'Corrected results'!AD1335</f>
        <v>125.92002739024569</v>
      </c>
      <c r="AA81" s="137">
        <f>'Corrected results'!AE1335</f>
        <v>123.4721460966292</v>
      </c>
      <c r="AB81" s="137">
        <f>'Corrected results'!AF1335</f>
        <v>103.6562917748126</v>
      </c>
      <c r="AC81" s="137">
        <f>'Corrected results'!AG1335</f>
        <v>10.941550646134607</v>
      </c>
      <c r="AD81" s="137">
        <f>'Corrected results'!AH1335</f>
        <v>372.60927010272241</v>
      </c>
      <c r="AE81" s="137">
        <f>'Corrected results'!AI1335</f>
        <v>25.480572934039472</v>
      </c>
      <c r="AF81" s="137">
        <f>'Corrected results'!AJ1335</f>
        <v>180.31241759778419</v>
      </c>
      <c r="AH81" s="3"/>
      <c r="AI81" s="2"/>
      <c r="AJ81" s="3">
        <f t="shared" si="55"/>
        <v>0.94749709547581928</v>
      </c>
      <c r="AK81" s="3">
        <f t="shared" si="56"/>
        <v>1.0177824623319875</v>
      </c>
      <c r="AL81" s="3">
        <f t="shared" si="57"/>
        <v>1.0185267789073644</v>
      </c>
      <c r="AM81" s="3">
        <f t="shared" si="58"/>
        <v>0.99933018360069903</v>
      </c>
      <c r="AN81" s="3">
        <f t="shared" si="59"/>
        <v>0.83012979324539593</v>
      </c>
      <c r="AO81" s="3">
        <f t="shared" si="60"/>
        <v>0.9953141569570193</v>
      </c>
      <c r="AP81" s="3">
        <f t="shared" si="61"/>
        <v>0.98088869792383737</v>
      </c>
      <c r="AQ81" s="3">
        <f t="shared" si="62"/>
        <v>1.1503928478422005</v>
      </c>
      <c r="AR81" s="3">
        <f t="shared" si="63"/>
        <v>0.70700195719499737</v>
      </c>
      <c r="AS81" s="3"/>
      <c r="AT81" s="3"/>
      <c r="AU81" s="3">
        <f t="shared" si="72"/>
        <v>1.2452122992262105</v>
      </c>
      <c r="AV81" s="3">
        <f t="shared" si="73"/>
        <v>1.0510853705362746</v>
      </c>
      <c r="AW81" s="3">
        <f t="shared" si="74"/>
        <v>0.95492765735985452</v>
      </c>
      <c r="AX81" s="3">
        <f t="shared" si="75"/>
        <v>0.99669511321935189</v>
      </c>
      <c r="AY81" s="3">
        <f t="shared" si="76"/>
        <v>1.1765108221650113</v>
      </c>
      <c r="AZ81" s="3">
        <f t="shared" si="77"/>
        <v>0.94570880736731577</v>
      </c>
      <c r="BA81" s="3">
        <f t="shared" si="78"/>
        <v>0.98002203592459503</v>
      </c>
      <c r="BB81" s="3">
        <f t="shared" si="79"/>
        <v>1.0544585824431825</v>
      </c>
    </row>
    <row r="82" spans="1:54">
      <c r="A82" s="26" t="str">
        <f>'Corrected results'!G1336</f>
        <v>BHVO-2</v>
      </c>
      <c r="B82" s="26" t="str">
        <f>'Corrected results'!H1336</f>
        <v>Standard</v>
      </c>
      <c r="C82" s="26">
        <f>'Corrected results'!I1336</f>
        <v>0</v>
      </c>
      <c r="D82" s="26">
        <f>'Corrected results'!J1336</f>
        <v>0</v>
      </c>
      <c r="E82" s="26" t="str">
        <f>'Corrected results'!K1336</f>
        <v/>
      </c>
      <c r="F82" s="26">
        <f>'Corrected results'!L1336</f>
        <v>0</v>
      </c>
      <c r="G82" s="26">
        <f>'Corrected results'!M1336</f>
        <v>0</v>
      </c>
      <c r="H82" s="26">
        <f>'Corrected results'!N1336</f>
        <v>0</v>
      </c>
      <c r="I82" s="26">
        <f>'Corrected results'!O1336</f>
        <v>0</v>
      </c>
      <c r="J82" s="26" t="str">
        <f>'Corrected results'!P1336</f>
        <v>STD</v>
      </c>
      <c r="K82" s="26">
        <f>'Corrected results'!Q1336</f>
        <v>752</v>
      </c>
      <c r="L82" s="136">
        <f>'Corrected results'!R1336</f>
        <v>44766.660416666666</v>
      </c>
      <c r="M82" s="136"/>
      <c r="N82" s="137">
        <f>'Corrected results'!S1336</f>
        <v>48.199095752419403</v>
      </c>
      <c r="O82" s="137">
        <f>'Corrected results'!T1336</f>
        <v>2.8194508137430878</v>
      </c>
      <c r="P82" s="137">
        <f>'Corrected results'!U1336</f>
        <v>14.549391896638518</v>
      </c>
      <c r="Q82" s="137">
        <f>'Corrected results'!V1336</f>
        <v>12.641472811582771</v>
      </c>
      <c r="R82" s="137">
        <f>'Corrected results'!W1336</f>
        <v>6.5618951846545341</v>
      </c>
      <c r="S82" s="137">
        <f>'Corrected results'!X1336</f>
        <v>0.18330686700911297</v>
      </c>
      <c r="T82" s="137">
        <f>'Corrected results'!Y1336</f>
        <v>11.351584830885287</v>
      </c>
      <c r="U82" s="137">
        <f>'Corrected results'!Z1336</f>
        <v>0.5883404797674272</v>
      </c>
      <c r="V82" s="137">
        <f>'Corrected results'!AA1336</f>
        <v>0.17823247371060841</v>
      </c>
      <c r="W82" s="137"/>
      <c r="X82" s="137">
        <f>'Corrected results'!AB1336</f>
        <v>274.94214808043864</v>
      </c>
      <c r="Y82" s="137">
        <f>'Corrected results'!AC1336</f>
        <v>359.62136680278752</v>
      </c>
      <c r="Z82" s="137">
        <f>'Corrected results'!AD1336</f>
        <v>123.94297111896964</v>
      </c>
      <c r="AA82" s="137">
        <f>'Corrected results'!AE1336</f>
        <v>134.7797200490607</v>
      </c>
      <c r="AB82" s="137">
        <f>'Corrected results'!AF1336</f>
        <v>99.981383732254599</v>
      </c>
      <c r="AC82" s="137">
        <f>'Corrected results'!AG1336</f>
        <v>8.6813975200339613</v>
      </c>
      <c r="AD82" s="137">
        <f>'Corrected results'!AH1336</f>
        <v>382.54104621352633</v>
      </c>
      <c r="AE82" s="137">
        <f>'Corrected results'!AI1336</f>
        <v>23.356566416034262</v>
      </c>
      <c r="AF82" s="137">
        <f>'Corrected results'!AJ1336</f>
        <v>179.49786943450363</v>
      </c>
      <c r="AH82" s="3"/>
      <c r="AI82" s="2"/>
      <c r="AJ82" s="3">
        <f t="shared" si="55"/>
        <v>0.97175596275039111</v>
      </c>
      <c r="AK82" s="3">
        <f t="shared" si="56"/>
        <v>1.032765865839959</v>
      </c>
      <c r="AL82" s="3">
        <f t="shared" si="57"/>
        <v>1.0825440399284612</v>
      </c>
      <c r="AM82" s="3">
        <f t="shared" si="58"/>
        <v>1.0202964335417894</v>
      </c>
      <c r="AN82" s="3">
        <f t="shared" si="59"/>
        <v>0.90384231193588627</v>
      </c>
      <c r="AO82" s="3">
        <f t="shared" si="60"/>
        <v>1.0782756882888997</v>
      </c>
      <c r="AP82" s="3">
        <f t="shared" si="61"/>
        <v>0.9957530553408146</v>
      </c>
      <c r="AQ82" s="3">
        <f t="shared" si="62"/>
        <v>1.146862533659702</v>
      </c>
      <c r="AR82" s="3">
        <f t="shared" si="63"/>
        <v>0.66012027300225329</v>
      </c>
      <c r="AS82" s="3"/>
      <c r="AT82" s="3"/>
      <c r="AU82" s="3">
        <f t="shared" si="72"/>
        <v>1.2530361212640679</v>
      </c>
      <c r="AV82" s="3">
        <f t="shared" si="73"/>
        <v>1.0345823966525012</v>
      </c>
      <c r="AW82" s="3">
        <f t="shared" si="74"/>
        <v>1.0423798921041043</v>
      </c>
      <c r="AX82" s="3">
        <f t="shared" si="75"/>
        <v>0.96135945896398656</v>
      </c>
      <c r="AY82" s="3">
        <f t="shared" si="76"/>
        <v>0.93348360430472699</v>
      </c>
      <c r="AZ82" s="3">
        <f t="shared" si="77"/>
        <v>0.97091636094803635</v>
      </c>
      <c r="BA82" s="3">
        <f t="shared" si="78"/>
        <v>0.89832947753977932</v>
      </c>
      <c r="BB82" s="3">
        <f t="shared" si="79"/>
        <v>1.0496951428918342</v>
      </c>
    </row>
    <row r="83" spans="1:54">
      <c r="A83" s="26" t="str">
        <f>'Corrected results'!G1337</f>
        <v>BHVO-2</v>
      </c>
      <c r="B83" s="26" t="str">
        <f>'Corrected results'!H1337</f>
        <v>Standard</v>
      </c>
      <c r="C83" s="26">
        <f>'Corrected results'!I1337</f>
        <v>0</v>
      </c>
      <c r="D83" s="26">
        <f>'Corrected results'!J1337</f>
        <v>0</v>
      </c>
      <c r="E83" s="26" t="str">
        <f>'Corrected results'!K1337</f>
        <v/>
      </c>
      <c r="F83" s="26">
        <f>'Corrected results'!L1337</f>
        <v>0</v>
      </c>
      <c r="G83" s="26">
        <f>'Corrected results'!M1337</f>
        <v>0</v>
      </c>
      <c r="H83" s="26">
        <f>'Corrected results'!N1337</f>
        <v>0</v>
      </c>
      <c r="I83" s="26">
        <f>'Corrected results'!O1337</f>
        <v>0</v>
      </c>
      <c r="J83" s="26" t="str">
        <f>'Corrected results'!P1337</f>
        <v>STD</v>
      </c>
      <c r="K83" s="26">
        <f>'Corrected results'!Q1337</f>
        <v>753</v>
      </c>
      <c r="L83" s="136">
        <f>'Corrected results'!R1337</f>
        <v>44766.661805555559</v>
      </c>
      <c r="M83" s="136"/>
      <c r="N83" s="137">
        <f>'Corrected results'!S1337</f>
        <v>47.989862483196745</v>
      </c>
      <c r="O83" s="137">
        <f>'Corrected results'!T1337</f>
        <v>2.7984013745197149</v>
      </c>
      <c r="P83" s="137">
        <f>'Corrected results'!U1337</f>
        <v>14.328227528730036</v>
      </c>
      <c r="Q83" s="137">
        <f>'Corrected results'!V1337</f>
        <v>12.723218187364164</v>
      </c>
      <c r="R83" s="137">
        <f>'Corrected results'!W1337</f>
        <v>6.1526037616010667</v>
      </c>
      <c r="S83" s="137">
        <f>'Corrected results'!X1337</f>
        <v>0.1779023201707754</v>
      </c>
      <c r="T83" s="137">
        <f>'Corrected results'!Y1337</f>
        <v>11.344733604151319</v>
      </c>
      <c r="U83" s="137">
        <f>'Corrected results'!Z1337</f>
        <v>0.5883404797674272</v>
      </c>
      <c r="V83" s="137">
        <f>'Corrected results'!AA1337</f>
        <v>0.21843297365965691</v>
      </c>
      <c r="W83" s="137"/>
      <c r="X83" s="137">
        <f>'Corrected results'!AB1337</f>
        <v>309.24084607838756</v>
      </c>
      <c r="Y83" s="137">
        <f>'Corrected results'!AC1337</f>
        <v>355.86544090651807</v>
      </c>
      <c r="Z83" s="137">
        <f>'Corrected results'!AD1337</f>
        <v>116.03474603386537</v>
      </c>
      <c r="AA83" s="137">
        <f>'Corrected results'!AE1337</f>
        <v>122.44418482822633</v>
      </c>
      <c r="AB83" s="137">
        <f>'Corrected results'!AF1337</f>
        <v>94.998462338862666</v>
      </c>
      <c r="AC83" s="137">
        <f>'Corrected results'!AG1337</f>
        <v>6.421244393933315</v>
      </c>
      <c r="AD83" s="137">
        <f>'Corrected results'!AH1337</f>
        <v>387.50693426892826</v>
      </c>
      <c r="AE83" s="137">
        <f>'Corrected results'!AI1337</f>
        <v>25.480572934039472</v>
      </c>
      <c r="AF83" s="137">
        <f>'Corrected results'!AJ1337</f>
        <v>174.60408157115788</v>
      </c>
      <c r="AH83" s="3"/>
      <c r="AI83" s="2"/>
      <c r="AJ83" s="3">
        <f t="shared" si="55"/>
        <v>0.96753755006445052</v>
      </c>
      <c r="AK83" s="3">
        <f t="shared" si="56"/>
        <v>1.02505544854202</v>
      </c>
      <c r="AL83" s="3">
        <f t="shared" si="57"/>
        <v>1.0660883577924134</v>
      </c>
      <c r="AM83" s="3">
        <f t="shared" si="58"/>
        <v>1.0268941232739439</v>
      </c>
      <c r="AN83" s="3">
        <f t="shared" si="59"/>
        <v>0.84746608286516067</v>
      </c>
      <c r="AO83" s="3">
        <f t="shared" si="60"/>
        <v>1.0464842362986788</v>
      </c>
      <c r="AP83" s="3">
        <f t="shared" si="61"/>
        <v>0.99515207053958932</v>
      </c>
      <c r="AQ83" s="3">
        <f t="shared" si="62"/>
        <v>1.146862533659702</v>
      </c>
      <c r="AR83" s="3">
        <f t="shared" si="63"/>
        <v>0.80901101355428484</v>
      </c>
      <c r="AS83" s="3"/>
      <c r="AT83" s="3"/>
      <c r="AU83" s="3">
        <f t="shared" si="72"/>
        <v>1.2399492714512825</v>
      </c>
      <c r="AV83" s="3">
        <f t="shared" si="73"/>
        <v>0.96857050111740717</v>
      </c>
      <c r="AW83" s="3">
        <f t="shared" si="74"/>
        <v>0.94697745420128632</v>
      </c>
      <c r="AX83" s="3">
        <f t="shared" si="75"/>
        <v>0.91344675325829483</v>
      </c>
      <c r="AY83" s="3">
        <f t="shared" si="76"/>
        <v>0.6904563864444424</v>
      </c>
      <c r="AZ83" s="3">
        <f t="shared" si="77"/>
        <v>0.98352013773839664</v>
      </c>
      <c r="BA83" s="3">
        <f t="shared" si="78"/>
        <v>0.98002203592459503</v>
      </c>
      <c r="BB83" s="3">
        <f t="shared" si="79"/>
        <v>1.021076500416128</v>
      </c>
    </row>
    <row r="84" spans="1:54">
      <c r="A84" s="26" t="str">
        <f>'Corrected results'!G1338</f>
        <v>BHVO-2</v>
      </c>
      <c r="B84" s="26" t="str">
        <f>'Corrected results'!H1338</f>
        <v>Standard</v>
      </c>
      <c r="C84" s="26">
        <f>'Corrected results'!I1338</f>
        <v>0</v>
      </c>
      <c r="D84" s="26">
        <f>'Corrected results'!J1338</f>
        <v>0</v>
      </c>
      <c r="E84" s="26" t="str">
        <f>'Corrected results'!K1338</f>
        <v/>
      </c>
      <c r="F84" s="26">
        <f>'Corrected results'!L1338</f>
        <v>0</v>
      </c>
      <c r="G84" s="26">
        <f>'Corrected results'!M1338</f>
        <v>0</v>
      </c>
      <c r="H84" s="26">
        <f>'Corrected results'!N1338</f>
        <v>0</v>
      </c>
      <c r="I84" s="26">
        <f>'Corrected results'!O1338</f>
        <v>0</v>
      </c>
      <c r="J84" s="26" t="str">
        <f>'Corrected results'!P1338</f>
        <v>STD</v>
      </c>
      <c r="K84" s="26">
        <f>'Corrected results'!Q1338</f>
        <v>754</v>
      </c>
      <c r="L84" s="136">
        <f>'Corrected results'!R1338</f>
        <v>44766.663194444445</v>
      </c>
      <c r="M84" s="136"/>
      <c r="N84" s="137">
        <f>'Corrected results'!S1338</f>
        <v>48.149193439487256</v>
      </c>
      <c r="O84" s="137">
        <f>'Corrected results'!T1338</f>
        <v>2.8316559378825419</v>
      </c>
      <c r="P84" s="137">
        <f>'Corrected results'!U1338</f>
        <v>14.419302279440467</v>
      </c>
      <c r="Q84" s="137">
        <f>'Corrected results'!V1338</f>
        <v>12.759053748226082</v>
      </c>
      <c r="R84" s="137">
        <f>'Corrected results'!W1338</f>
        <v>5.2160862116383857</v>
      </c>
      <c r="S84" s="137">
        <f>'Corrected results'!X1338</f>
        <v>0.17578978877330825</v>
      </c>
      <c r="T84" s="137">
        <f>'Corrected results'!Y1338</f>
        <v>11.422989838401559</v>
      </c>
      <c r="U84" s="137">
        <f>'Corrected results'!Z1338</f>
        <v>0.59241534491257564</v>
      </c>
      <c r="V84" s="137">
        <f>'Corrected results'!AA1338</f>
        <v>0.18113338940281515</v>
      </c>
      <c r="W84" s="137"/>
      <c r="X84" s="137">
        <f>'Corrected results'!AB1338</f>
        <v>286.08922492977206</v>
      </c>
      <c r="Y84" s="137">
        <f>'Corrected results'!AC1338</f>
        <v>400.57406158783613</v>
      </c>
      <c r="Z84" s="137">
        <f>'Corrected results'!AD1338</f>
        <v>128.88561179715981</v>
      </c>
      <c r="AA84" s="137">
        <f>'Corrected results'!AE1338</f>
        <v>128.61195243864353</v>
      </c>
      <c r="AB84" s="137">
        <f>'Corrected results'!AF1338</f>
        <v>106.07657189723894</v>
      </c>
      <c r="AC84" s="137">
        <f>'Corrected results'!AG1338</f>
        <v>7.5513209569836386</v>
      </c>
      <c r="AD84" s="137">
        <f>'Corrected results'!AH1338</f>
        <v>391.47964471324991</v>
      </c>
      <c r="AE84" s="137">
        <f>'Corrected results'!AI1338</f>
        <v>24.418714597367938</v>
      </c>
      <c r="AF84" s="137">
        <f>'Corrected results'!AJ1338</f>
        <v>177.86784469599075</v>
      </c>
      <c r="AH84" s="3"/>
      <c r="AI84" s="2"/>
      <c r="AJ84" s="3">
        <f t="shared" si="55"/>
        <v>0.97074986773159788</v>
      </c>
      <c r="AK84" s="3">
        <f t="shared" si="56"/>
        <v>1.0372366072829824</v>
      </c>
      <c r="AL84" s="3">
        <f t="shared" si="57"/>
        <v>1.0728647529345585</v>
      </c>
      <c r="AM84" s="3">
        <f t="shared" si="58"/>
        <v>1.0297864203572302</v>
      </c>
      <c r="AN84" s="3">
        <f t="shared" si="59"/>
        <v>0.71846917515680242</v>
      </c>
      <c r="AO84" s="3">
        <f t="shared" si="60"/>
        <v>1.0340575810194603</v>
      </c>
      <c r="AP84" s="3">
        <f t="shared" si="61"/>
        <v>1.0020166524913647</v>
      </c>
      <c r="AQ84" s="3">
        <f t="shared" si="62"/>
        <v>1.1548057405703229</v>
      </c>
      <c r="AR84" s="3">
        <f t="shared" si="63"/>
        <v>0.67086440519561163</v>
      </c>
      <c r="AS84" s="3"/>
      <c r="AT84" s="3"/>
      <c r="AU84" s="3">
        <f t="shared" si="72"/>
        <v>1.3957284375882792</v>
      </c>
      <c r="AV84" s="3">
        <f t="shared" si="73"/>
        <v>1.0758398313619351</v>
      </c>
      <c r="AW84" s="3">
        <f t="shared" si="74"/>
        <v>0.99467867315269543</v>
      </c>
      <c r="AX84" s="3">
        <f t="shared" si="75"/>
        <v>1.0199670374734513</v>
      </c>
      <c r="AY84" s="3">
        <f t="shared" si="76"/>
        <v>0.8119699953745847</v>
      </c>
      <c r="AZ84" s="3">
        <f t="shared" si="77"/>
        <v>0.99360315917068509</v>
      </c>
      <c r="BA84" s="3">
        <f t="shared" si="78"/>
        <v>0.93918133066799758</v>
      </c>
      <c r="BB84" s="3">
        <f t="shared" si="79"/>
        <v>1.040162834479478</v>
      </c>
    </row>
    <row r="85" spans="1:54">
      <c r="A85" s="26" t="str">
        <f>'Corrected results'!G1339</f>
        <v>BHVO-2</v>
      </c>
      <c r="B85" s="26" t="str">
        <f>'Corrected results'!H1339</f>
        <v>Standard</v>
      </c>
      <c r="C85" s="26">
        <f>'Corrected results'!I1339</f>
        <v>0</v>
      </c>
      <c r="D85" s="26">
        <f>'Corrected results'!J1339</f>
        <v>0</v>
      </c>
      <c r="E85" s="26">
        <f>'Corrected results'!K1339</f>
        <v>0</v>
      </c>
      <c r="F85" s="26">
        <f>'Corrected results'!L1339</f>
        <v>0</v>
      </c>
      <c r="G85" s="26">
        <f>'Corrected results'!M1339</f>
        <v>0</v>
      </c>
      <c r="H85" s="26">
        <f>'Corrected results'!N1339</f>
        <v>0</v>
      </c>
      <c r="I85" s="26">
        <f>'Corrected results'!O1339</f>
        <v>0</v>
      </c>
      <c r="J85" s="26" t="str">
        <f>'Corrected results'!P1339</f>
        <v>STD</v>
      </c>
      <c r="K85" s="26">
        <f>'Corrected results'!Q1339</f>
        <v>840</v>
      </c>
      <c r="L85" s="136">
        <f>'Corrected results'!R1339</f>
        <v>44767.289583333331</v>
      </c>
      <c r="M85" s="136"/>
      <c r="N85" s="137">
        <f>'Corrected results'!S1339</f>
        <v>47.508186348370707</v>
      </c>
      <c r="O85" s="137">
        <f>'Corrected results'!T1339</f>
        <v>2.7527327726002859</v>
      </c>
      <c r="P85" s="137">
        <f>'Corrected results'!U1339</f>
        <v>14.37733604326662</v>
      </c>
      <c r="Q85" s="137">
        <f>'Corrected results'!V1339</f>
        <v>12.398539370880309</v>
      </c>
      <c r="R85" s="137">
        <f>'Corrected results'!W1339</f>
        <v>6.3310525020254182</v>
      </c>
      <c r="S85" s="137">
        <f>'Corrected results'!X1339</f>
        <v>0.17139000359282447</v>
      </c>
      <c r="T85" s="137">
        <f>'Corrected results'!Y1339</f>
        <v>11.250034425739546</v>
      </c>
      <c r="U85" s="137">
        <f>'Corrected results'!Z1339</f>
        <v>0.59422639608819727</v>
      </c>
      <c r="V85" s="137">
        <f>'Corrected results'!AA1339</f>
        <v>0.18728279095872324</v>
      </c>
      <c r="W85" s="137"/>
      <c r="X85" s="137">
        <f>'Corrected results'!AB1339</f>
        <v>256.93533163151545</v>
      </c>
      <c r="Y85" s="137">
        <f>'Corrected results'!AC1339</f>
        <v>369.07014823012378</v>
      </c>
      <c r="Z85" s="137">
        <f>'Corrected results'!AD1339</f>
        <v>119.00033044077948</v>
      </c>
      <c r="AA85" s="137">
        <f>'Corrected results'!AE1339</f>
        <v>127.58399117024065</v>
      </c>
      <c r="AB85" s="137">
        <f>'Corrected results'!AF1339</f>
        <v>98.744550955690315</v>
      </c>
      <c r="AC85" s="137">
        <f>'Corrected results'!AG1339</f>
        <v>8.6813975200339613</v>
      </c>
      <c r="AD85" s="137">
        <f>'Corrected results'!AH1339</f>
        <v>382.54104621352633</v>
      </c>
      <c r="AE85" s="137">
        <f>'Corrected results'!AI1339</f>
        <v>26.542141426048879</v>
      </c>
      <c r="AF85" s="137">
        <f>'Corrected results'!AJ1339</f>
        <v>179.49786943450363</v>
      </c>
      <c r="AH85" s="3"/>
      <c r="AI85" s="2"/>
      <c r="AJ85" s="3">
        <f t="shared" si="55"/>
        <v>0.95782633766876424</v>
      </c>
      <c r="AK85" s="3">
        <f t="shared" si="56"/>
        <v>1.0083270229305077</v>
      </c>
      <c r="AL85" s="3">
        <f t="shared" si="57"/>
        <v>1.0697422651240045</v>
      </c>
      <c r="AM85" s="3">
        <f t="shared" si="58"/>
        <v>1.0006892147603155</v>
      </c>
      <c r="AN85" s="3">
        <f t="shared" si="59"/>
        <v>0.87204579917705483</v>
      </c>
      <c r="AO85" s="3">
        <f t="shared" si="60"/>
        <v>1.0081764917224969</v>
      </c>
      <c r="AP85" s="3">
        <f t="shared" si="61"/>
        <v>0.98684512506487243</v>
      </c>
      <c r="AQ85" s="3">
        <f t="shared" si="62"/>
        <v>1.1583360547528212</v>
      </c>
      <c r="AR85" s="3">
        <f t="shared" si="63"/>
        <v>0.69363996651378979</v>
      </c>
      <c r="AS85" s="3"/>
      <c r="AT85" s="3"/>
      <c r="AU85" s="3">
        <f t="shared" si="72"/>
        <v>1.2859587046345777</v>
      </c>
      <c r="AV85" s="3">
        <f t="shared" si="73"/>
        <v>0.99332496194306741</v>
      </c>
      <c r="AW85" s="3">
        <f t="shared" si="74"/>
        <v>0.98672846999412711</v>
      </c>
      <c r="AX85" s="3">
        <f t="shared" si="75"/>
        <v>0.9494668361124069</v>
      </c>
      <c r="AY85" s="3">
        <f t="shared" si="76"/>
        <v>0.93348360430472699</v>
      </c>
      <c r="AZ85" s="3">
        <f t="shared" si="77"/>
        <v>0.97091636094803635</v>
      </c>
      <c r="BA85" s="3">
        <f t="shared" si="78"/>
        <v>1.0208515933095723</v>
      </c>
      <c r="BB85" s="3">
        <f t="shared" si="79"/>
        <v>1.0496951428918342</v>
      </c>
    </row>
    <row r="86" spans="1:54">
      <c r="A86" s="26" t="str">
        <f>'Corrected results'!G1340</f>
        <v>BHVO-2</v>
      </c>
      <c r="B86" s="26" t="str">
        <f>'Corrected results'!H1340</f>
        <v>Standard</v>
      </c>
      <c r="C86" s="26">
        <f>'Corrected results'!I1340</f>
        <v>0</v>
      </c>
      <c r="D86" s="26">
        <f>'Corrected results'!J1340</f>
        <v>0</v>
      </c>
      <c r="E86" s="26" t="str">
        <f>'Corrected results'!K1340</f>
        <v/>
      </c>
      <c r="F86" s="26">
        <f>'Corrected results'!L1340</f>
        <v>0</v>
      </c>
      <c r="G86" s="26">
        <f>'Corrected results'!M1340</f>
        <v>0</v>
      </c>
      <c r="H86" s="26">
        <f>'Corrected results'!N1340</f>
        <v>0</v>
      </c>
      <c r="I86" s="26">
        <f>'Corrected results'!O1340</f>
        <v>0</v>
      </c>
      <c r="J86" s="26" t="str">
        <f>'Corrected results'!P1340</f>
        <v>STD</v>
      </c>
      <c r="K86" s="26">
        <f>'Corrected results'!Q1340</f>
        <v>1</v>
      </c>
      <c r="L86" s="136">
        <f>'Corrected results'!R1340</f>
        <v>44768.773611111108</v>
      </c>
      <c r="M86" s="136"/>
      <c r="N86" s="137">
        <f>'Corrected results'!S1340</f>
        <v>56.448660970288515</v>
      </c>
      <c r="O86" s="137">
        <f>'Corrected results'!T1340</f>
        <v>2.7726433777005486</v>
      </c>
      <c r="P86" s="137">
        <f>'Corrected results'!U1340</f>
        <v>18.714283848679056</v>
      </c>
      <c r="Q86" s="137">
        <f>'Corrected results'!V1340</f>
        <v>12.347016757271611</v>
      </c>
      <c r="R86" s="137">
        <f>'Corrected results'!W1340</f>
        <v>9.7556056321841673</v>
      </c>
      <c r="S86" s="137">
        <f>'Corrected results'!X1340</f>
        <v>0.16665395605421529</v>
      </c>
      <c r="T86" s="137">
        <f>'Corrected results'!Y1340</f>
        <v>11.397259675778425</v>
      </c>
      <c r="U86" s="137">
        <f>'Corrected results'!Z1340</f>
        <v>0.62516518700506507</v>
      </c>
      <c r="V86" s="137">
        <f>'Corrected results'!AA1340</f>
        <v>0.2910751395020158</v>
      </c>
      <c r="W86" s="137"/>
      <c r="X86" s="137">
        <f>'Corrected results'!AB1340</f>
        <v>355.54408837561868</v>
      </c>
      <c r="Y86" s="137">
        <f>'Corrected results'!AC1340</f>
        <v>337.71678399945176</v>
      </c>
      <c r="Z86" s="137">
        <f>'Corrected results'!AD1340</f>
        <v>124.93149925460766</v>
      </c>
      <c r="AA86" s="137">
        <f>'Corrected results'!AE1340</f>
        <v>129.63991370704639</v>
      </c>
      <c r="AB86" s="137">
        <f>'Corrected results'!AF1340</f>
        <v>108.47312516157537</v>
      </c>
      <c r="AC86" s="137">
        <f>'Corrected results'!AG1340</f>
        <v>9.8114740830842848</v>
      </c>
      <c r="AD86" s="137">
        <f>'Corrected results'!AH1340</f>
        <v>358.70478354759695</v>
      </c>
      <c r="AE86" s="137">
        <f>'Corrected results'!AI1340</f>
        <v>23.356566416034262</v>
      </c>
      <c r="AF86" s="137">
        <f>'Corrected results'!AJ1340</f>
        <v>142.52289996351851</v>
      </c>
      <c r="AH86" s="3"/>
      <c r="AI86" s="2"/>
      <c r="AJ86" s="58">
        <f t="shared" si="55"/>
        <v>1.1380778421429136</v>
      </c>
      <c r="AK86" s="58">
        <f t="shared" si="56"/>
        <v>1.0156202848719957</v>
      </c>
      <c r="AL86" s="58">
        <f t="shared" si="57"/>
        <v>1.3924318339790964</v>
      </c>
      <c r="AM86" s="58">
        <f t="shared" si="58"/>
        <v>0.99653081172490798</v>
      </c>
      <c r="AN86" s="58">
        <f t="shared" si="59"/>
        <v>1.3437473322567723</v>
      </c>
      <c r="AO86" s="58">
        <f t="shared" si="60"/>
        <v>0.98031738855420747</v>
      </c>
      <c r="AP86" s="58">
        <f t="shared" si="61"/>
        <v>0.99975962068231794</v>
      </c>
      <c r="AQ86" s="58">
        <f t="shared" si="62"/>
        <v>1.2186455887038306</v>
      </c>
      <c r="AR86" s="58">
        <f t="shared" si="63"/>
        <v>1.0780560722296881</v>
      </c>
      <c r="AS86" s="58"/>
      <c r="AT86" s="58"/>
      <c r="AU86" s="58">
        <f t="shared" si="72"/>
        <v>1.176713533099135</v>
      </c>
      <c r="AV86" s="58">
        <f t="shared" si="73"/>
        <v>1.0428338835943878</v>
      </c>
      <c r="AW86" s="58">
        <f t="shared" si="74"/>
        <v>1.0026288763112636</v>
      </c>
      <c r="AX86" s="58">
        <f t="shared" si="75"/>
        <v>1.0430108188613016</v>
      </c>
      <c r="AY86" s="58">
        <f t="shared" si="76"/>
        <v>1.0549972132348693</v>
      </c>
      <c r="AZ86" s="58">
        <f t="shared" si="77"/>
        <v>0.91041823235430697</v>
      </c>
      <c r="BA86" s="58">
        <f t="shared" si="78"/>
        <v>0.89832947753977932</v>
      </c>
      <c r="BB86" s="58">
        <f t="shared" si="79"/>
        <v>0.83346725124864629</v>
      </c>
    </row>
    <row r="87" spans="1:54">
      <c r="A87" s="26"/>
      <c r="B87" s="26"/>
      <c r="C87" s="26"/>
      <c r="D87" s="26"/>
      <c r="E87" s="26"/>
      <c r="F87" s="26"/>
      <c r="G87" s="26"/>
      <c r="H87" s="26"/>
      <c r="I87" s="26"/>
      <c r="J87" s="21"/>
      <c r="K87" s="21"/>
      <c r="L87" s="27"/>
      <c r="M87" s="27"/>
      <c r="N87" s="22"/>
      <c r="O87" s="22"/>
      <c r="P87" s="22"/>
      <c r="Q87" s="22"/>
      <c r="R87" s="22"/>
      <c r="S87" s="22"/>
      <c r="T87" s="22"/>
      <c r="U87" s="22"/>
      <c r="V87" s="22"/>
      <c r="W87" s="22"/>
      <c r="X87" s="22"/>
      <c r="Y87" s="22"/>
      <c r="Z87" s="22"/>
      <c r="AA87" s="22"/>
      <c r="AB87" s="22"/>
      <c r="AC87" s="22"/>
      <c r="AD87" s="22"/>
      <c r="AE87" s="22"/>
      <c r="AF87" s="22"/>
      <c r="AH87" s="3"/>
      <c r="AI87" s="2"/>
      <c r="AJ87" s="3"/>
      <c r="AK87" s="3"/>
      <c r="AL87" s="3"/>
      <c r="AM87" s="3"/>
      <c r="AN87" s="3"/>
      <c r="AO87" s="3"/>
      <c r="AP87" s="3"/>
      <c r="AQ87" s="3"/>
      <c r="AR87" s="3"/>
      <c r="AS87" s="3"/>
      <c r="AT87" s="3"/>
      <c r="AU87" s="3"/>
      <c r="AV87" s="3"/>
      <c r="AW87" s="3"/>
      <c r="AX87" s="3"/>
      <c r="AY87" s="3"/>
      <c r="AZ87" s="3"/>
      <c r="BA87" s="3"/>
      <c r="BB87" s="3"/>
    </row>
    <row r="88" spans="1:54">
      <c r="A88" s="26"/>
      <c r="B88" s="26"/>
      <c r="C88" s="26"/>
      <c r="D88" s="26"/>
      <c r="E88" s="26"/>
      <c r="F88" s="26"/>
      <c r="G88" s="26"/>
      <c r="H88" s="26"/>
      <c r="I88" s="26"/>
      <c r="J88" s="21"/>
      <c r="L88" s="1" t="s">
        <v>4703</v>
      </c>
      <c r="M88" s="1"/>
      <c r="N88" s="45">
        <f>AVERAGE(N54:N86)</f>
        <v>47.99406421474017</v>
      </c>
      <c r="O88" s="45">
        <f t="shared" ref="O88:AF88" si="80">AVERAGE(O54:O86)</f>
        <v>2.7749487216115085</v>
      </c>
      <c r="P88" s="45">
        <f t="shared" si="80"/>
        <v>14.483508950166883</v>
      </c>
      <c r="Q88" s="45">
        <f t="shared" si="80"/>
        <v>12.486529911947606</v>
      </c>
      <c r="R88" s="45">
        <f t="shared" si="80"/>
        <v>6.4097928110080922</v>
      </c>
      <c r="S88" s="45">
        <f t="shared" si="80"/>
        <v>0.17459719872026799</v>
      </c>
      <c r="T88" s="45">
        <f t="shared" si="80"/>
        <v>11.252779530053829</v>
      </c>
      <c r="U88" s="45">
        <f t="shared" si="80"/>
        <v>0.58547755543424773</v>
      </c>
      <c r="V88" s="45">
        <f t="shared" si="80"/>
        <v>0.19573911857822202</v>
      </c>
      <c r="W88" s="45"/>
      <c r="X88" s="45">
        <f t="shared" si="80"/>
        <v>313.46693565313484</v>
      </c>
      <c r="Y88" s="45">
        <f t="shared" si="80"/>
        <v>355.55062314288443</v>
      </c>
      <c r="Z88" s="45">
        <f t="shared" si="80"/>
        <v>122.14564723599138</v>
      </c>
      <c r="AA88" s="45">
        <f t="shared" si="80"/>
        <v>125.87072238956922</v>
      </c>
      <c r="AB88" s="45">
        <f t="shared" si="80"/>
        <v>102.95145789548131</v>
      </c>
      <c r="AC88" s="45">
        <f t="shared" si="80"/>
        <v>8.7156422643688192</v>
      </c>
      <c r="AD88" s="45">
        <f t="shared" si="80"/>
        <v>380.70517244758986</v>
      </c>
      <c r="AE88" s="45">
        <f t="shared" si="80"/>
        <v>25.737545195118368</v>
      </c>
      <c r="AF88" s="45">
        <f t="shared" si="80"/>
        <v>175.17661849514928</v>
      </c>
      <c r="AH88" s="3"/>
      <c r="AI88" s="2"/>
    </row>
    <row r="89" spans="1:54">
      <c r="A89" s="26"/>
      <c r="B89" s="26"/>
      <c r="C89" s="26"/>
      <c r="D89" s="26"/>
      <c r="E89" s="26"/>
      <c r="F89" s="26"/>
      <c r="G89" s="26"/>
      <c r="H89" s="26"/>
      <c r="I89" s="26"/>
      <c r="J89" s="21"/>
      <c r="L89" s="2" t="s">
        <v>4699</v>
      </c>
      <c r="N89" s="16">
        <f>STDEV(N54:N86)</f>
        <v>3.6753701138332104</v>
      </c>
      <c r="O89" s="16">
        <f t="shared" ref="O89:AF89" si="81">STDEV(O54:O86)</f>
        <v>2.7408225247208196E-2</v>
      </c>
      <c r="P89" s="16">
        <f t="shared" si="81"/>
        <v>1.8842278824121048</v>
      </c>
      <c r="Q89" s="16">
        <f t="shared" si="81"/>
        <v>0.14109975423761195</v>
      </c>
      <c r="R89" s="16">
        <f t="shared" si="81"/>
        <v>1.2849355376061271</v>
      </c>
      <c r="S89" s="16">
        <f t="shared" si="81"/>
        <v>5.2617434211593142E-3</v>
      </c>
      <c r="T89" s="16">
        <f t="shared" si="81"/>
        <v>0.13101073254454568</v>
      </c>
      <c r="U89" s="16">
        <f t="shared" si="81"/>
        <v>1.9370331313024361E-2</v>
      </c>
      <c r="V89" s="16">
        <f t="shared" si="81"/>
        <v>3.7417616852268992E-2</v>
      </c>
      <c r="W89" s="16"/>
      <c r="X89" s="16">
        <f t="shared" si="81"/>
        <v>56.542324793657983</v>
      </c>
      <c r="Y89" s="16">
        <f t="shared" si="81"/>
        <v>27.834599140408532</v>
      </c>
      <c r="Z89" s="16">
        <f t="shared" si="81"/>
        <v>6.8284264516620174</v>
      </c>
      <c r="AA89" s="16">
        <f t="shared" si="81"/>
        <v>6.6404361863837433</v>
      </c>
      <c r="AB89" s="16">
        <f t="shared" si="81"/>
        <v>4.5569823201464796</v>
      </c>
      <c r="AC89" s="16">
        <f t="shared" si="81"/>
        <v>1.4539404631237114</v>
      </c>
      <c r="AD89" s="16">
        <f t="shared" si="81"/>
        <v>14.257204736002279</v>
      </c>
      <c r="AE89" s="16">
        <f t="shared" si="81"/>
        <v>1.8004065291485272</v>
      </c>
      <c r="AF89" s="16">
        <f t="shared" si="81"/>
        <v>14.360588285270278</v>
      </c>
      <c r="AH89" s="3"/>
      <c r="AI89" s="2"/>
    </row>
    <row r="90" spans="1:54">
      <c r="A90" s="26"/>
      <c r="B90" s="26"/>
      <c r="C90" s="26"/>
      <c r="D90" s="26"/>
      <c r="E90" s="26"/>
      <c r="F90" s="26"/>
      <c r="G90" s="26"/>
      <c r="H90" s="26"/>
      <c r="I90" s="26"/>
      <c r="J90" s="21"/>
      <c r="L90" s="2" t="s">
        <v>4700</v>
      </c>
      <c r="N90" s="16">
        <f>N89/N88*100</f>
        <v>7.6579680716108491</v>
      </c>
      <c r="O90" s="16">
        <f t="shared" ref="O90:AF90" si="82">O89/O88*100</f>
        <v>0.98770204414052354</v>
      </c>
      <c r="P90" s="16">
        <f t="shared" si="82"/>
        <v>13.009470901665679</v>
      </c>
      <c r="Q90" s="16">
        <f t="shared" si="82"/>
        <v>1.1300157468297267</v>
      </c>
      <c r="R90" s="16">
        <f t="shared" si="82"/>
        <v>20.046444175221954</v>
      </c>
      <c r="S90" s="16">
        <f t="shared" si="82"/>
        <v>3.0136471030038972</v>
      </c>
      <c r="T90" s="16">
        <f t="shared" si="82"/>
        <v>1.164252193821476</v>
      </c>
      <c r="U90" s="16">
        <f t="shared" si="82"/>
        <v>3.30846693152181</v>
      </c>
      <c r="V90" s="16">
        <f t="shared" si="82"/>
        <v>19.11606485410632</v>
      </c>
      <c r="W90" s="16"/>
      <c r="X90" s="16">
        <f t="shared" si="82"/>
        <v>18.037731691174148</v>
      </c>
      <c r="Y90" s="16">
        <f t="shared" si="82"/>
        <v>7.8285896096496774</v>
      </c>
      <c r="Z90" s="16">
        <f t="shared" si="82"/>
        <v>5.5903968796114061</v>
      </c>
      <c r="AA90" s="16">
        <f t="shared" si="82"/>
        <v>5.2756002828295756</v>
      </c>
      <c r="AB90" s="16">
        <f t="shared" si="82"/>
        <v>4.4263407369838639</v>
      </c>
      <c r="AC90" s="16">
        <f t="shared" si="82"/>
        <v>16.681965815275518</v>
      </c>
      <c r="AD90" s="16">
        <f t="shared" si="82"/>
        <v>3.7449464225404001</v>
      </c>
      <c r="AE90" s="16">
        <f t="shared" si="82"/>
        <v>6.9952534925126031</v>
      </c>
      <c r="AF90" s="16">
        <f t="shared" si="82"/>
        <v>8.1977768543739344</v>
      </c>
      <c r="AH90" s="3"/>
      <c r="AI90" s="2"/>
    </row>
    <row r="91" spans="1:54">
      <c r="A91" s="26"/>
      <c r="B91" s="26"/>
      <c r="C91" s="26"/>
      <c r="D91" s="26"/>
      <c r="E91" s="26"/>
      <c r="F91" s="26"/>
      <c r="G91" s="26"/>
      <c r="H91" s="26"/>
      <c r="I91" s="26"/>
      <c r="J91" s="21"/>
      <c r="AH91" s="3"/>
      <c r="AI91" s="2"/>
    </row>
    <row r="92" spans="1:54">
      <c r="A92" s="26"/>
      <c r="B92" s="26"/>
      <c r="C92" s="26"/>
      <c r="D92" s="26"/>
      <c r="E92" s="26"/>
      <c r="F92" s="26"/>
      <c r="G92" s="26"/>
      <c r="H92" s="26"/>
      <c r="I92" s="26"/>
      <c r="J92" s="21"/>
      <c r="K92" s="62" t="s">
        <v>14</v>
      </c>
      <c r="L92" s="2" t="s">
        <v>4704</v>
      </c>
      <c r="N92" s="62">
        <v>49.6</v>
      </c>
      <c r="O92" s="62">
        <v>2.73</v>
      </c>
      <c r="P92" s="62">
        <v>13.44</v>
      </c>
      <c r="Q92" s="62">
        <v>12.39</v>
      </c>
      <c r="R92" s="62">
        <v>7.26</v>
      </c>
      <c r="S92" s="62">
        <v>0.17</v>
      </c>
      <c r="T92" s="62">
        <v>11.4</v>
      </c>
      <c r="U92" s="62">
        <v>0.51300000000000001</v>
      </c>
      <c r="V92" s="62">
        <v>0.27</v>
      </c>
      <c r="W92" s="62"/>
      <c r="X92" s="62">
        <v>318</v>
      </c>
      <c r="Y92" s="62">
        <v>287</v>
      </c>
      <c r="Z92" s="62">
        <v>119.8</v>
      </c>
      <c r="AA92" s="62">
        <v>129.30000000000001</v>
      </c>
      <c r="AB92" s="62">
        <v>104</v>
      </c>
      <c r="AC92" s="62">
        <v>9.3000000000000007</v>
      </c>
      <c r="AD92" s="62">
        <v>394</v>
      </c>
      <c r="AE92" s="62">
        <v>26</v>
      </c>
      <c r="AF92" s="62">
        <v>171</v>
      </c>
      <c r="AH92" s="3"/>
      <c r="AI92" s="2"/>
    </row>
    <row r="93" spans="1:54">
      <c r="A93" s="53"/>
      <c r="B93" s="53"/>
      <c r="C93" s="53"/>
      <c r="D93" s="53"/>
      <c r="E93" s="53"/>
      <c r="F93" s="53"/>
      <c r="G93" s="53"/>
      <c r="H93" s="53"/>
      <c r="I93" s="53"/>
      <c r="J93" s="54"/>
      <c r="K93" s="56"/>
      <c r="L93" s="56" t="s">
        <v>5966</v>
      </c>
      <c r="M93" s="56"/>
      <c r="N93" s="61">
        <f>N88/N92</f>
        <v>0.96762226239395499</v>
      </c>
      <c r="O93" s="61">
        <f t="shared" ref="O93:AF93" si="83">O88/O92</f>
        <v>1.0164647331910288</v>
      </c>
      <c r="P93" s="61">
        <f t="shared" si="83"/>
        <v>1.077642034982655</v>
      </c>
      <c r="Q93" s="61">
        <f t="shared" si="83"/>
        <v>1.0077909533452467</v>
      </c>
      <c r="R93" s="61">
        <f t="shared" si="83"/>
        <v>0.88289157176420008</v>
      </c>
      <c r="S93" s="61">
        <f t="shared" si="83"/>
        <v>1.0270423454133411</v>
      </c>
      <c r="T93" s="61">
        <f t="shared" si="83"/>
        <v>0.98708592368893233</v>
      </c>
      <c r="U93" s="61">
        <f t="shared" si="83"/>
        <v>1.1412817844722178</v>
      </c>
      <c r="V93" s="61">
        <f t="shared" si="83"/>
        <v>0.72495969843785923</v>
      </c>
      <c r="W93" s="61"/>
      <c r="X93" s="61">
        <f t="shared" si="83"/>
        <v>0.98574508067023536</v>
      </c>
      <c r="Y93" s="61">
        <f t="shared" si="83"/>
        <v>1.2388523454455904</v>
      </c>
      <c r="Z93" s="61">
        <f t="shared" si="83"/>
        <v>1.0195796931217977</v>
      </c>
      <c r="AA93" s="61">
        <f t="shared" si="83"/>
        <v>0.97347813139651362</v>
      </c>
      <c r="AB93" s="61">
        <f t="shared" si="83"/>
        <v>0.98991786437962803</v>
      </c>
      <c r="AC93" s="61">
        <f t="shared" si="83"/>
        <v>0.93716583487836758</v>
      </c>
      <c r="AD93" s="61">
        <f t="shared" si="83"/>
        <v>0.9662567828619032</v>
      </c>
      <c r="AE93" s="61">
        <f t="shared" si="83"/>
        <v>0.98990558442762955</v>
      </c>
      <c r="AF93" s="61">
        <f t="shared" si="83"/>
        <v>1.0244246695622765</v>
      </c>
      <c r="AG93" s="56"/>
      <c r="AH93" s="58"/>
      <c r="AI93" s="2"/>
    </row>
    <row r="94" spans="1:54">
      <c r="A94" s="26"/>
      <c r="B94" s="26"/>
      <c r="C94" s="26"/>
      <c r="D94" s="26"/>
      <c r="E94" s="26"/>
      <c r="F94" s="26"/>
      <c r="G94" s="26"/>
      <c r="H94" s="26"/>
      <c r="I94" s="26"/>
      <c r="J94" s="21"/>
      <c r="K94" s="21"/>
      <c r="L94" s="27"/>
      <c r="M94" s="27"/>
      <c r="N94" s="22"/>
      <c r="O94" s="23"/>
      <c r="P94" s="22"/>
      <c r="Q94" s="23"/>
      <c r="R94" s="23"/>
      <c r="S94" s="23"/>
      <c r="T94" s="23"/>
      <c r="U94" s="23"/>
      <c r="V94" s="23"/>
      <c r="W94" s="23"/>
      <c r="X94" s="24"/>
      <c r="Y94" s="24"/>
      <c r="Z94" s="24"/>
      <c r="AA94" s="24"/>
      <c r="AB94" s="24"/>
      <c r="AC94" s="24"/>
      <c r="AD94" s="24"/>
      <c r="AE94" s="24"/>
      <c r="AF94" s="24"/>
      <c r="AH94" s="3"/>
      <c r="AI94" s="2"/>
    </row>
    <row r="95" spans="1:54">
      <c r="J95" s="2"/>
      <c r="L95" s="16"/>
      <c r="M95" s="16"/>
      <c r="N95" s="3"/>
      <c r="O95" s="16"/>
      <c r="P95" s="3"/>
      <c r="V95" s="15"/>
      <c r="W95" s="15"/>
      <c r="AF95" s="2"/>
      <c r="AH95" s="3"/>
      <c r="AI95" s="2"/>
    </row>
    <row r="96" spans="1:54">
      <c r="A96" s="110"/>
      <c r="J96" s="2"/>
      <c r="L96" s="16"/>
      <c r="M96" s="16"/>
      <c r="N96" s="3"/>
      <c r="O96" s="16"/>
      <c r="P96" s="3"/>
      <c r="V96" s="15"/>
      <c r="W96" s="15"/>
      <c r="AF96" s="2"/>
      <c r="AH96" s="3"/>
      <c r="AI96" s="2"/>
    </row>
    <row r="97" spans="1:55">
      <c r="A97" s="26"/>
      <c r="B97" s="26"/>
      <c r="C97" s="26"/>
      <c r="D97" s="26"/>
      <c r="E97" s="26"/>
      <c r="F97" s="26"/>
      <c r="G97" s="26"/>
      <c r="H97" s="26"/>
      <c r="I97" s="26"/>
      <c r="J97" s="21"/>
      <c r="K97" s="21"/>
      <c r="L97" s="27"/>
      <c r="M97" s="27"/>
      <c r="N97" s="22"/>
      <c r="O97" s="23"/>
      <c r="P97" s="22"/>
      <c r="Q97" s="23"/>
      <c r="R97" s="23"/>
      <c r="S97" s="23"/>
      <c r="T97" s="23"/>
      <c r="U97" s="23"/>
      <c r="V97" s="23"/>
      <c r="W97" s="23"/>
      <c r="X97" s="24"/>
      <c r="Y97" s="24"/>
      <c r="Z97" s="24"/>
      <c r="AA97" s="24"/>
      <c r="AB97" s="24"/>
      <c r="AC97" s="24"/>
      <c r="AD97" s="24"/>
      <c r="AE97" s="24"/>
      <c r="AF97" s="24"/>
      <c r="AH97" s="3"/>
      <c r="AI97" s="2"/>
    </row>
    <row r="98" spans="1:55">
      <c r="A98" s="26"/>
      <c r="B98" s="26"/>
      <c r="C98" s="26"/>
      <c r="D98" s="26"/>
      <c r="E98" s="26"/>
      <c r="F98" s="26"/>
      <c r="G98" s="26"/>
      <c r="H98" s="26"/>
      <c r="I98" s="26"/>
      <c r="J98" s="21"/>
      <c r="K98" s="21"/>
      <c r="L98" s="27"/>
      <c r="M98" s="27"/>
      <c r="N98" s="22"/>
      <c r="O98" s="23"/>
      <c r="P98" s="22"/>
      <c r="Q98" s="23"/>
      <c r="R98" s="23"/>
      <c r="S98" s="23"/>
      <c r="T98" s="23"/>
      <c r="U98" s="23"/>
      <c r="V98" s="23"/>
      <c r="W98" s="23"/>
      <c r="X98" s="24"/>
      <c r="Y98" s="24"/>
      <c r="Z98" s="24"/>
      <c r="AA98" s="24"/>
      <c r="AB98" s="24"/>
      <c r="AC98" s="24"/>
      <c r="AD98" s="24"/>
      <c r="AE98" s="24"/>
      <c r="AF98" s="24"/>
      <c r="AH98" s="3"/>
      <c r="AI98" s="2"/>
    </row>
    <row r="99" spans="1:55">
      <c r="A99" s="26"/>
      <c r="B99" s="26"/>
      <c r="C99" s="26"/>
      <c r="D99" s="26"/>
      <c r="E99" s="26"/>
      <c r="F99" s="26"/>
      <c r="G99" s="26"/>
      <c r="H99" s="26"/>
      <c r="I99" s="26"/>
      <c r="J99" s="21"/>
      <c r="K99" s="21"/>
      <c r="L99" s="27"/>
      <c r="M99" s="27"/>
      <c r="N99" s="22"/>
      <c r="O99" s="23"/>
      <c r="P99" s="22"/>
      <c r="Q99" s="23"/>
      <c r="R99" s="23"/>
      <c r="S99" s="23"/>
      <c r="T99" s="23"/>
      <c r="U99" s="23"/>
      <c r="V99" s="23"/>
      <c r="W99" s="23"/>
      <c r="X99" s="24"/>
      <c r="Y99" s="24"/>
      <c r="Z99" s="24"/>
      <c r="AA99" s="24"/>
      <c r="AB99" s="24"/>
      <c r="AC99" s="24"/>
      <c r="AD99" s="24"/>
      <c r="AE99" s="24"/>
      <c r="AF99" s="24"/>
      <c r="AH99" s="3"/>
      <c r="AI99" s="2"/>
    </row>
    <row r="100" spans="1:55">
      <c r="A100" s="26"/>
      <c r="B100" s="26"/>
      <c r="C100" s="26"/>
      <c r="D100" s="26"/>
      <c r="E100" s="26"/>
      <c r="F100" s="26"/>
      <c r="G100" s="26"/>
      <c r="H100" s="26"/>
      <c r="I100" s="26"/>
      <c r="J100" s="26"/>
      <c r="K100" s="21"/>
      <c r="L100" s="21"/>
      <c r="M100" s="21"/>
      <c r="N100" s="27"/>
      <c r="O100" s="22"/>
      <c r="P100" s="23"/>
      <c r="Q100" s="22"/>
      <c r="R100" s="23"/>
      <c r="S100" s="23"/>
      <c r="T100" s="23"/>
      <c r="U100" s="23"/>
      <c r="V100" s="23"/>
      <c r="W100" s="23"/>
      <c r="X100" s="23"/>
      <c r="Y100" s="24"/>
      <c r="Z100" s="24"/>
      <c r="AA100" s="24"/>
      <c r="AB100" s="24"/>
      <c r="AC100" s="24"/>
      <c r="AD100" s="24"/>
      <c r="AE100" s="24"/>
      <c r="AF100" s="24"/>
      <c r="AG100" s="24"/>
    </row>
    <row r="101" spans="1:55">
      <c r="A101" s="26"/>
      <c r="B101" s="26"/>
      <c r="C101" s="26"/>
      <c r="D101" s="26"/>
      <c r="E101" s="26"/>
      <c r="F101" s="26"/>
      <c r="G101" s="26"/>
      <c r="H101" s="26"/>
      <c r="I101" s="26"/>
      <c r="J101" s="26"/>
      <c r="K101" s="21"/>
      <c r="L101" s="21"/>
      <c r="M101" s="21"/>
      <c r="N101" s="27"/>
      <c r="O101" s="22"/>
      <c r="P101" s="23"/>
      <c r="Q101" s="22"/>
      <c r="R101" s="23"/>
      <c r="S101" s="23"/>
      <c r="T101" s="23"/>
      <c r="U101" s="23"/>
      <c r="V101" s="23"/>
      <c r="W101" s="23"/>
      <c r="X101" s="23"/>
      <c r="Y101" s="24"/>
      <c r="Z101" s="24"/>
      <c r="AA101" s="24"/>
      <c r="AB101" s="24"/>
      <c r="AC101" s="24"/>
      <c r="AD101" s="24"/>
      <c r="AE101" s="24"/>
      <c r="AF101" s="24"/>
      <c r="AG101" s="24"/>
    </row>
    <row r="102" spans="1:55">
      <c r="A102" s="25"/>
      <c r="B102" s="25"/>
      <c r="C102" s="25"/>
      <c r="D102" s="25"/>
      <c r="E102" s="25"/>
      <c r="F102" s="25"/>
      <c r="G102" s="25"/>
      <c r="H102" s="25"/>
      <c r="I102" s="25"/>
      <c r="J102" s="17"/>
      <c r="K102" s="17"/>
      <c r="L102" s="17"/>
      <c r="M102" s="17"/>
      <c r="N102" s="18"/>
      <c r="O102" s="19"/>
      <c r="P102" s="18"/>
      <c r="Q102" s="19"/>
      <c r="R102" s="19"/>
      <c r="S102" s="19"/>
      <c r="T102" s="19"/>
      <c r="U102" s="19"/>
      <c r="V102" s="19"/>
      <c r="W102" s="19"/>
      <c r="X102" s="20"/>
      <c r="Y102" s="20"/>
      <c r="Z102" s="20"/>
      <c r="AA102" s="20"/>
      <c r="AB102" s="20"/>
      <c r="AC102" s="20"/>
      <c r="AD102" s="20"/>
      <c r="AE102" s="20"/>
      <c r="AF102" s="20"/>
      <c r="AG102" s="24"/>
    </row>
    <row r="103" spans="1:55">
      <c r="A103" s="26"/>
      <c r="B103" s="26"/>
      <c r="C103" s="26"/>
      <c r="D103" s="26"/>
      <c r="E103" s="26"/>
      <c r="F103" s="26"/>
      <c r="G103" s="26"/>
      <c r="H103" s="26"/>
      <c r="I103" s="26"/>
      <c r="J103" s="26"/>
      <c r="K103" s="21"/>
      <c r="L103" s="21"/>
      <c r="M103" s="21"/>
      <c r="N103" s="27"/>
      <c r="O103" s="22"/>
      <c r="P103" s="23"/>
      <c r="Q103" s="22"/>
      <c r="R103" s="23"/>
      <c r="S103" s="23"/>
      <c r="T103" s="23"/>
      <c r="U103" s="23"/>
      <c r="V103" s="23"/>
      <c r="W103" s="23"/>
      <c r="X103" s="23"/>
      <c r="Y103" s="24"/>
      <c r="Z103" s="24"/>
      <c r="AA103" s="24"/>
      <c r="AB103" s="24"/>
      <c r="AC103" s="24"/>
      <c r="AD103" s="24"/>
      <c r="AE103" s="24"/>
      <c r="AF103" s="24"/>
      <c r="AG103" s="24"/>
    </row>
    <row r="104" spans="1:55">
      <c r="A104" s="26"/>
      <c r="B104" s="26"/>
      <c r="C104" s="26"/>
      <c r="D104" s="26"/>
      <c r="E104" s="26"/>
      <c r="F104" s="26"/>
      <c r="G104" s="26"/>
      <c r="H104" s="26"/>
      <c r="I104" s="26"/>
      <c r="J104" s="26"/>
      <c r="K104" s="21"/>
      <c r="L104" s="21"/>
      <c r="M104" s="21"/>
      <c r="N104" s="27"/>
      <c r="O104" s="22"/>
      <c r="P104" s="23"/>
      <c r="Q104" s="22"/>
      <c r="R104" s="23"/>
      <c r="S104" s="23"/>
      <c r="T104" s="23"/>
      <c r="U104" s="23"/>
      <c r="V104" s="23"/>
      <c r="W104" s="23"/>
      <c r="X104" s="23"/>
      <c r="Y104" s="24"/>
      <c r="Z104" s="24"/>
      <c r="AA104" s="24"/>
      <c r="AB104" s="24"/>
      <c r="AC104" s="24"/>
      <c r="AD104" s="24"/>
      <c r="AE104" s="24"/>
      <c r="AF104" s="24"/>
      <c r="AG104" s="24"/>
    </row>
    <row r="105" spans="1:55">
      <c r="A105" s="26"/>
      <c r="B105" s="26"/>
      <c r="C105" s="26"/>
      <c r="D105" s="26"/>
      <c r="E105" s="26"/>
      <c r="F105" s="26"/>
      <c r="G105" s="26"/>
      <c r="H105" s="26"/>
      <c r="I105" s="26"/>
      <c r="J105" s="26"/>
      <c r="K105" s="21"/>
      <c r="L105" s="21"/>
      <c r="M105" s="21"/>
      <c r="N105" s="27"/>
      <c r="O105" s="22"/>
      <c r="P105" s="23"/>
      <c r="Q105" s="22"/>
      <c r="R105" s="23"/>
      <c r="S105" s="23"/>
      <c r="T105" s="23"/>
      <c r="U105" s="23"/>
      <c r="V105" s="23"/>
      <c r="W105" s="23"/>
      <c r="X105" s="23"/>
      <c r="Y105" s="24"/>
      <c r="Z105" s="24"/>
      <c r="AA105" s="24"/>
      <c r="AB105" s="24"/>
      <c r="AC105" s="24"/>
      <c r="AD105" s="24"/>
      <c r="AE105" s="24"/>
      <c r="AF105" s="24"/>
      <c r="AG105" s="24"/>
    </row>
    <row r="106" spans="1:55">
      <c r="A106" s="26"/>
      <c r="B106" s="26"/>
      <c r="C106" s="26"/>
      <c r="D106" s="26"/>
      <c r="E106" s="26"/>
      <c r="F106" s="26"/>
      <c r="G106" s="26"/>
      <c r="H106" s="26"/>
      <c r="I106" s="26"/>
      <c r="J106" s="26"/>
      <c r="K106" s="21"/>
      <c r="L106" s="21"/>
      <c r="M106" s="21"/>
      <c r="N106" s="27"/>
      <c r="O106" s="22"/>
      <c r="P106" s="23"/>
      <c r="Q106" s="22"/>
      <c r="R106" s="23"/>
      <c r="S106" s="23"/>
      <c r="T106" s="23"/>
      <c r="U106" s="23"/>
      <c r="V106" s="23"/>
      <c r="W106" s="23"/>
      <c r="X106" s="23"/>
      <c r="Y106" s="24"/>
      <c r="Z106" s="24"/>
      <c r="AA106" s="24"/>
      <c r="AB106" s="24"/>
      <c r="AC106" s="24"/>
      <c r="AD106" s="24"/>
      <c r="AE106" s="24"/>
      <c r="AF106" s="24"/>
      <c r="AG106" s="24"/>
    </row>
    <row r="107" spans="1:55">
      <c r="A107" s="26"/>
      <c r="B107" s="26"/>
      <c r="C107" s="26"/>
      <c r="D107" s="26"/>
      <c r="E107" s="26"/>
      <c r="F107" s="26"/>
      <c r="G107" s="26"/>
      <c r="H107" s="26"/>
      <c r="I107" s="26"/>
      <c r="J107" s="26"/>
      <c r="K107" s="21"/>
      <c r="L107" s="21"/>
      <c r="M107" s="21"/>
      <c r="N107" s="27"/>
      <c r="O107" s="22"/>
      <c r="P107" s="23"/>
      <c r="Q107" s="22"/>
      <c r="R107" s="23"/>
      <c r="S107" s="23"/>
      <c r="T107" s="23"/>
      <c r="U107" s="23"/>
      <c r="V107" s="23"/>
      <c r="W107" s="23"/>
      <c r="X107" s="23"/>
      <c r="Y107" s="24"/>
      <c r="Z107" s="24"/>
      <c r="AA107" s="24"/>
      <c r="AB107" s="24"/>
      <c r="AC107" s="24"/>
      <c r="AD107" s="24"/>
      <c r="AE107" s="24"/>
      <c r="AF107" s="24"/>
      <c r="AG107" s="24"/>
      <c r="AK107" s="16"/>
      <c r="AL107" s="16"/>
      <c r="AM107" s="16"/>
      <c r="AN107" s="16"/>
      <c r="AO107" s="16"/>
      <c r="AP107" s="16"/>
      <c r="AQ107" s="16"/>
      <c r="AR107" s="16"/>
      <c r="AS107" s="16"/>
      <c r="AT107" s="16"/>
      <c r="AU107" s="16"/>
      <c r="AV107" s="16"/>
      <c r="AW107" s="16"/>
      <c r="AX107" s="16"/>
      <c r="AY107" s="16"/>
      <c r="AZ107" s="16"/>
      <c r="BA107" s="16"/>
      <c r="BB107" s="16"/>
      <c r="BC107" s="16"/>
    </row>
    <row r="108" spans="1:55">
      <c r="A108" s="26"/>
      <c r="B108" s="26"/>
      <c r="C108" s="26"/>
      <c r="D108" s="26"/>
      <c r="E108" s="26"/>
      <c r="F108" s="26"/>
      <c r="G108" s="26"/>
      <c r="H108" s="26"/>
      <c r="I108" s="26"/>
      <c r="J108" s="26"/>
      <c r="K108" s="21"/>
      <c r="L108" s="21"/>
      <c r="M108" s="21"/>
      <c r="N108" s="27"/>
      <c r="O108" s="22"/>
      <c r="P108" s="23"/>
      <c r="Q108" s="22"/>
      <c r="R108" s="23"/>
      <c r="S108" s="23"/>
      <c r="T108" s="23"/>
      <c r="U108" s="23"/>
      <c r="V108" s="23"/>
      <c r="W108" s="23"/>
      <c r="X108" s="23"/>
      <c r="Y108" s="24"/>
      <c r="Z108" s="24"/>
      <c r="AA108" s="24"/>
      <c r="AB108" s="24"/>
      <c r="AC108" s="24"/>
      <c r="AD108" s="24"/>
      <c r="AE108" s="24"/>
      <c r="AF108" s="24"/>
      <c r="AG108" s="24"/>
      <c r="AK108" s="16"/>
      <c r="AL108" s="3"/>
      <c r="AM108" s="16"/>
      <c r="AN108" s="3"/>
      <c r="AO108" s="3"/>
      <c r="AP108" s="3"/>
      <c r="AQ108" s="3"/>
      <c r="AR108" s="3"/>
      <c r="AS108" s="3"/>
      <c r="AU108" s="15"/>
      <c r="AV108" s="15"/>
      <c r="AW108" s="15"/>
      <c r="AX108" s="15"/>
      <c r="AY108" s="15"/>
      <c r="AZ108" s="15"/>
      <c r="BA108" s="15"/>
      <c r="BB108" s="15"/>
      <c r="BC108" s="15"/>
    </row>
    <row r="109" spans="1:55">
      <c r="A109" s="26"/>
      <c r="B109" s="26"/>
      <c r="C109" s="26"/>
      <c r="D109" s="26"/>
      <c r="E109" s="26"/>
      <c r="F109" s="26"/>
      <c r="G109" s="26"/>
      <c r="H109" s="26"/>
      <c r="I109" s="26"/>
      <c r="J109" s="26"/>
      <c r="K109" s="21"/>
      <c r="L109" s="21"/>
      <c r="M109" s="21"/>
      <c r="N109" s="27"/>
      <c r="O109" s="22"/>
      <c r="P109" s="23"/>
      <c r="Q109" s="22"/>
      <c r="R109" s="23"/>
      <c r="S109" s="23"/>
      <c r="T109" s="23"/>
      <c r="U109" s="23"/>
      <c r="V109" s="23"/>
      <c r="W109" s="23"/>
      <c r="X109" s="23"/>
      <c r="Y109" s="24"/>
      <c r="Z109" s="24"/>
      <c r="AA109" s="24"/>
      <c r="AB109" s="24"/>
      <c r="AC109" s="24"/>
      <c r="AD109" s="24"/>
      <c r="AE109" s="24"/>
      <c r="AF109" s="24"/>
      <c r="AG109" s="24"/>
      <c r="AJ109" s="1"/>
      <c r="AK109" s="48"/>
      <c r="AL109" s="48"/>
      <c r="AM109" s="48"/>
      <c r="AN109" s="48"/>
      <c r="AO109" s="48"/>
      <c r="AP109" s="48"/>
      <c r="AQ109" s="48"/>
      <c r="AR109" s="48"/>
      <c r="AS109" s="48"/>
      <c r="AT109" s="48"/>
      <c r="AU109" s="49"/>
      <c r="AV109" s="49"/>
      <c r="AW109" s="49"/>
      <c r="AX109" s="49"/>
      <c r="AY109" s="49"/>
      <c r="AZ109" s="30"/>
      <c r="BA109" s="50"/>
      <c r="BB109" s="49"/>
      <c r="BC109" s="49"/>
    </row>
    <row r="110" spans="1:55">
      <c r="A110" s="26"/>
      <c r="B110" s="26"/>
      <c r="C110" s="26"/>
      <c r="D110" s="26"/>
      <c r="E110" s="26"/>
      <c r="F110" s="26"/>
      <c r="G110" s="26"/>
      <c r="H110" s="26"/>
      <c r="I110" s="26"/>
      <c r="J110" s="26"/>
      <c r="K110" s="21"/>
      <c r="L110" s="21"/>
      <c r="M110" s="21"/>
      <c r="N110" s="27"/>
      <c r="O110" s="22"/>
      <c r="P110" s="23"/>
      <c r="Q110" s="22"/>
      <c r="R110" s="23"/>
      <c r="S110" s="23"/>
      <c r="T110" s="23"/>
      <c r="U110" s="23"/>
      <c r="V110" s="23"/>
      <c r="W110" s="23"/>
      <c r="X110" s="23"/>
      <c r="Y110" s="24"/>
      <c r="Z110" s="24"/>
      <c r="AA110" s="24"/>
      <c r="AB110" s="24"/>
      <c r="AC110" s="24"/>
      <c r="AD110" s="24"/>
      <c r="AE110" s="24"/>
      <c r="AF110" s="24"/>
      <c r="AG110" s="24"/>
    </row>
    <row r="111" spans="1:55">
      <c r="A111" s="26"/>
      <c r="B111" s="26"/>
      <c r="C111" s="26"/>
      <c r="D111" s="26"/>
      <c r="E111" s="26"/>
      <c r="F111" s="26"/>
      <c r="G111" s="26"/>
      <c r="H111" s="26"/>
      <c r="I111" s="26"/>
      <c r="J111" s="26"/>
      <c r="K111" s="21"/>
      <c r="L111" s="21"/>
      <c r="M111" s="21"/>
      <c r="N111" s="27"/>
      <c r="O111" s="22"/>
      <c r="P111" s="23"/>
      <c r="Q111" s="22"/>
      <c r="R111" s="23"/>
      <c r="S111" s="23"/>
      <c r="T111" s="23"/>
      <c r="U111" s="23"/>
      <c r="V111" s="23"/>
      <c r="W111" s="23"/>
      <c r="X111" s="23"/>
      <c r="Y111" s="24"/>
      <c r="Z111" s="24"/>
      <c r="AA111" s="24"/>
      <c r="AB111" s="24"/>
      <c r="AC111" s="24"/>
      <c r="AD111" s="24"/>
      <c r="AE111" s="24"/>
      <c r="AF111" s="24"/>
      <c r="AG111" s="24"/>
    </row>
    <row r="112" spans="1:55">
      <c r="A112" s="26"/>
      <c r="B112" s="26"/>
      <c r="C112" s="26"/>
      <c r="D112" s="26"/>
      <c r="E112" s="26"/>
      <c r="F112" s="26"/>
      <c r="G112" s="26"/>
      <c r="H112" s="26"/>
      <c r="I112" s="26"/>
      <c r="J112" s="26"/>
      <c r="K112" s="21"/>
      <c r="L112" s="21"/>
      <c r="M112" s="21"/>
      <c r="N112" s="27"/>
      <c r="O112" s="22"/>
      <c r="P112" s="23"/>
      <c r="Q112" s="22"/>
      <c r="R112" s="23"/>
      <c r="S112" s="23"/>
      <c r="T112" s="23"/>
      <c r="U112" s="23"/>
      <c r="V112" s="23"/>
      <c r="W112" s="23"/>
      <c r="X112" s="23"/>
      <c r="Y112" s="24"/>
      <c r="Z112" s="24"/>
      <c r="AA112" s="24"/>
      <c r="AB112" s="24"/>
      <c r="AC112" s="24"/>
      <c r="AD112" s="24"/>
      <c r="AE112" s="24"/>
      <c r="AF112" s="24"/>
      <c r="AG112" s="24"/>
      <c r="AJ112" s="1"/>
      <c r="AK112" s="45"/>
      <c r="AL112" s="45"/>
      <c r="AM112" s="45"/>
      <c r="AN112" s="45"/>
      <c r="AO112" s="45"/>
      <c r="AP112" s="45"/>
      <c r="AQ112" s="45"/>
      <c r="AR112" s="45"/>
      <c r="AS112" s="45"/>
      <c r="AT112" s="46"/>
      <c r="AU112" s="47"/>
      <c r="AV112" s="47"/>
      <c r="AW112" s="47"/>
      <c r="AX112" s="47"/>
      <c r="AY112" s="47"/>
      <c r="AZ112" s="46"/>
      <c r="BA112" s="47"/>
      <c r="BB112" s="47"/>
      <c r="BC112" s="47"/>
    </row>
    <row r="113" spans="1:35">
      <c r="A113" s="26"/>
      <c r="B113" s="26"/>
      <c r="C113" s="26"/>
      <c r="D113" s="26"/>
      <c r="E113" s="26"/>
      <c r="F113" s="26"/>
      <c r="G113" s="26"/>
      <c r="H113" s="26"/>
      <c r="I113" s="26"/>
      <c r="J113" s="26"/>
      <c r="K113" s="21"/>
      <c r="L113" s="21"/>
      <c r="M113" s="21"/>
      <c r="N113" s="27"/>
      <c r="O113" s="22"/>
      <c r="P113" s="23"/>
      <c r="Q113" s="22"/>
      <c r="R113" s="23"/>
      <c r="S113" s="23"/>
      <c r="T113" s="23"/>
      <c r="U113" s="23"/>
      <c r="V113" s="23"/>
      <c r="W113" s="23"/>
      <c r="X113" s="23"/>
      <c r="Y113" s="24"/>
      <c r="Z113" s="24"/>
      <c r="AA113" s="24"/>
      <c r="AB113" s="24"/>
      <c r="AC113" s="24"/>
      <c r="AD113" s="24"/>
      <c r="AE113" s="24"/>
      <c r="AF113" s="24"/>
      <c r="AG113" s="24"/>
    </row>
    <row r="115" spans="1:35">
      <c r="A115" s="26"/>
      <c r="B115" s="26"/>
      <c r="C115" s="26"/>
      <c r="D115" s="26"/>
      <c r="E115" s="26"/>
      <c r="F115" s="26"/>
      <c r="G115" s="26"/>
      <c r="H115" s="26"/>
      <c r="I115" s="26"/>
      <c r="J115" s="26"/>
      <c r="K115" s="21"/>
      <c r="L115" s="44"/>
      <c r="M115" s="44"/>
      <c r="N115" s="1"/>
      <c r="O115" s="45"/>
      <c r="P115" s="45"/>
      <c r="Q115" s="45"/>
      <c r="R115" s="45"/>
      <c r="S115" s="45"/>
      <c r="T115" s="45"/>
      <c r="U115" s="45"/>
      <c r="V115" s="45"/>
      <c r="W115" s="45"/>
      <c r="X115" s="45"/>
      <c r="Y115" s="45"/>
      <c r="Z115" s="45"/>
      <c r="AA115" s="45"/>
      <c r="AB115" s="45"/>
      <c r="AC115" s="45"/>
      <c r="AD115" s="45"/>
      <c r="AE115" s="45"/>
      <c r="AF115" s="45"/>
      <c r="AG115" s="45"/>
      <c r="AH115" s="47"/>
      <c r="AI115" s="45"/>
    </row>
    <row r="116" spans="1:35">
      <c r="A116" s="26"/>
      <c r="B116" s="26"/>
      <c r="C116" s="26"/>
      <c r="D116" s="26"/>
      <c r="E116" s="26"/>
      <c r="F116" s="26"/>
      <c r="G116" s="26"/>
      <c r="H116" s="26"/>
      <c r="I116" s="26"/>
      <c r="J116" s="26"/>
      <c r="K116" s="21"/>
      <c r="N116" s="2"/>
      <c r="O116" s="16"/>
      <c r="Q116" s="16"/>
      <c r="R116" s="16"/>
      <c r="S116" s="16"/>
      <c r="T116" s="16"/>
      <c r="U116" s="16"/>
      <c r="V116" s="16"/>
      <c r="W116" s="16"/>
      <c r="X116" s="16"/>
      <c r="Y116" s="16"/>
      <c r="Z116" s="16"/>
      <c r="AA116" s="16"/>
      <c r="AB116" s="16"/>
      <c r="AC116" s="16"/>
      <c r="AD116" s="16"/>
      <c r="AE116" s="16"/>
      <c r="AF116" s="16"/>
      <c r="AG116" s="16"/>
      <c r="AH116" s="16"/>
    </row>
    <row r="117" spans="1:35">
      <c r="A117" s="26"/>
      <c r="B117" s="26"/>
      <c r="C117" s="26"/>
      <c r="D117" s="26"/>
      <c r="E117" s="26"/>
      <c r="F117" s="26"/>
      <c r="G117" s="26"/>
      <c r="H117" s="26"/>
      <c r="I117" s="26"/>
      <c r="J117" s="26"/>
      <c r="K117" s="21"/>
      <c r="N117" s="2"/>
      <c r="O117" s="16"/>
      <c r="Q117" s="16"/>
      <c r="R117" s="16"/>
      <c r="S117" s="16"/>
      <c r="T117" s="16"/>
      <c r="U117" s="16"/>
      <c r="V117" s="16"/>
      <c r="W117" s="16"/>
      <c r="X117" s="16"/>
      <c r="Y117" s="16"/>
      <c r="Z117" s="16"/>
      <c r="AA117" s="16"/>
      <c r="AB117" s="16"/>
      <c r="AC117" s="16"/>
      <c r="AD117" s="16"/>
      <c r="AE117" s="16"/>
      <c r="AF117" s="16"/>
      <c r="AG117" s="16"/>
      <c r="AH117" s="16"/>
    </row>
    <row r="118" spans="1:35">
      <c r="A118" s="26"/>
      <c r="B118" s="26"/>
      <c r="C118" s="26"/>
      <c r="D118" s="26"/>
      <c r="E118" s="26"/>
      <c r="F118" s="26"/>
      <c r="G118" s="26"/>
      <c r="H118" s="26"/>
      <c r="I118" s="26"/>
      <c r="J118" s="26"/>
      <c r="K118" s="21"/>
      <c r="N118" s="2"/>
      <c r="O118" s="16"/>
      <c r="P118" s="3"/>
      <c r="Q118" s="16"/>
      <c r="X118" s="3"/>
      <c r="AG118" s="15"/>
      <c r="AH118" s="15"/>
    </row>
    <row r="119" spans="1:35">
      <c r="A119" s="26"/>
      <c r="B119" s="26"/>
      <c r="C119" s="26"/>
      <c r="D119" s="26"/>
      <c r="E119" s="26"/>
      <c r="F119" s="26"/>
      <c r="G119" s="26"/>
      <c r="H119" s="26"/>
      <c r="I119" s="26"/>
      <c r="J119" s="26"/>
      <c r="K119" s="21"/>
      <c r="L119" s="44"/>
      <c r="M119" s="44"/>
      <c r="N119" s="1"/>
      <c r="O119" s="48"/>
      <c r="P119" s="48"/>
      <c r="Q119" s="48"/>
      <c r="R119" s="48"/>
      <c r="S119" s="48"/>
      <c r="T119" s="48"/>
      <c r="U119" s="48"/>
      <c r="V119" s="48"/>
      <c r="W119" s="48"/>
      <c r="X119" s="48"/>
      <c r="Y119" s="49"/>
      <c r="Z119" s="49"/>
      <c r="AA119" s="49"/>
      <c r="AB119" s="49"/>
      <c r="AC119" s="49"/>
      <c r="AD119" s="30"/>
      <c r="AE119" s="50"/>
      <c r="AF119" s="49"/>
      <c r="AG119" s="49"/>
      <c r="AH119" s="49"/>
    </row>
    <row r="120" spans="1:35">
      <c r="A120" s="26"/>
      <c r="B120" s="26"/>
      <c r="C120" s="26"/>
      <c r="D120" s="26"/>
      <c r="E120" s="26"/>
      <c r="F120" s="26"/>
      <c r="G120" s="26"/>
      <c r="H120" s="26"/>
      <c r="I120" s="26"/>
      <c r="J120" s="26"/>
      <c r="K120" s="21"/>
      <c r="L120" s="4"/>
      <c r="M120" s="4"/>
      <c r="N120" s="2"/>
      <c r="O120" s="111"/>
      <c r="P120" s="111"/>
      <c r="Q120" s="111"/>
      <c r="R120" s="111"/>
      <c r="S120" s="111"/>
      <c r="T120" s="111"/>
      <c r="U120" s="111"/>
      <c r="V120" s="111"/>
      <c r="W120" s="111"/>
      <c r="X120" s="111"/>
      <c r="Y120" s="111"/>
      <c r="Z120" s="111"/>
      <c r="AA120" s="111"/>
      <c r="AB120" s="111"/>
      <c r="AC120" s="111"/>
      <c r="AD120" s="111"/>
      <c r="AE120" s="111"/>
      <c r="AF120" s="111"/>
      <c r="AG120" s="111"/>
      <c r="AH120" s="111"/>
    </row>
    <row r="121" spans="1:35">
      <c r="A121" s="26"/>
      <c r="B121" s="26"/>
      <c r="C121" s="26"/>
      <c r="D121" s="26"/>
      <c r="E121" s="26"/>
      <c r="F121" s="26"/>
      <c r="G121" s="26"/>
      <c r="H121" s="26"/>
      <c r="I121" s="26"/>
      <c r="J121" s="26"/>
      <c r="K121" s="21"/>
      <c r="L121" s="4"/>
      <c r="M121" s="4"/>
      <c r="N121" s="2"/>
      <c r="O121" s="111"/>
      <c r="P121" s="111"/>
      <c r="Q121" s="111"/>
      <c r="R121" s="111"/>
      <c r="S121" s="111"/>
      <c r="T121" s="111"/>
      <c r="U121" s="111"/>
      <c r="V121" s="111"/>
      <c r="W121" s="111"/>
      <c r="X121" s="111"/>
      <c r="Y121" s="111"/>
      <c r="Z121" s="111"/>
      <c r="AA121" s="111"/>
      <c r="AB121" s="111"/>
      <c r="AC121" s="111"/>
      <c r="AD121" s="111"/>
      <c r="AE121" s="111"/>
      <c r="AF121" s="111"/>
      <c r="AG121" s="111"/>
      <c r="AH121" s="111"/>
    </row>
    <row r="122" spans="1:35">
      <c r="A122" s="110"/>
      <c r="B122" s="26"/>
      <c r="C122" s="26"/>
      <c r="D122" s="26"/>
      <c r="E122" s="26"/>
      <c r="F122" s="26"/>
      <c r="G122" s="26"/>
      <c r="H122" s="26"/>
      <c r="I122" s="26"/>
      <c r="J122" s="26"/>
      <c r="K122" s="21"/>
      <c r="L122" s="4"/>
      <c r="M122" s="4"/>
      <c r="N122" s="2"/>
      <c r="O122" s="111"/>
      <c r="P122" s="111"/>
      <c r="Q122" s="111"/>
      <c r="R122" s="111"/>
      <c r="S122" s="111"/>
      <c r="T122" s="111"/>
      <c r="U122" s="111"/>
      <c r="V122" s="111"/>
      <c r="W122" s="111"/>
      <c r="X122" s="111"/>
      <c r="Y122" s="111"/>
      <c r="Z122" s="111"/>
      <c r="AA122" s="111"/>
      <c r="AB122" s="111"/>
      <c r="AC122" s="111"/>
      <c r="AD122" s="111"/>
      <c r="AE122" s="111"/>
      <c r="AF122" s="111"/>
      <c r="AG122" s="111"/>
      <c r="AH122" s="111"/>
    </row>
    <row r="123" spans="1:35">
      <c r="A123" s="26"/>
      <c r="B123" s="26"/>
      <c r="C123" s="26"/>
      <c r="D123" s="26"/>
      <c r="E123" s="26"/>
      <c r="F123" s="26"/>
      <c r="G123" s="26"/>
      <c r="H123" s="26"/>
      <c r="I123" s="26"/>
      <c r="J123" s="26"/>
      <c r="K123" s="21"/>
      <c r="L123" s="21"/>
      <c r="M123" s="21"/>
      <c r="N123" s="27"/>
      <c r="O123" s="22"/>
      <c r="P123" s="23"/>
      <c r="Q123" s="22"/>
      <c r="R123" s="23"/>
      <c r="S123" s="23"/>
      <c r="T123" s="23"/>
      <c r="U123" s="23"/>
      <c r="V123" s="23"/>
      <c r="W123" s="23"/>
      <c r="X123" s="23"/>
      <c r="Y123" s="24"/>
      <c r="Z123" s="24"/>
      <c r="AA123" s="24"/>
      <c r="AB123" s="24"/>
      <c r="AC123" s="24"/>
      <c r="AD123" s="24"/>
      <c r="AE123" s="24"/>
      <c r="AF123" s="24"/>
      <c r="AG123" s="24"/>
    </row>
    <row r="124" spans="1:35">
      <c r="A124" s="26"/>
      <c r="B124" s="26"/>
      <c r="C124" s="26"/>
      <c r="D124" s="26"/>
      <c r="E124" s="26"/>
      <c r="F124" s="26"/>
      <c r="G124" s="26"/>
      <c r="H124" s="26"/>
      <c r="I124" s="26"/>
      <c r="J124" s="26"/>
      <c r="K124" s="21"/>
      <c r="L124" s="21"/>
      <c r="M124" s="21"/>
      <c r="N124" s="27"/>
      <c r="O124" s="22"/>
      <c r="P124" s="23"/>
      <c r="Q124" s="22"/>
      <c r="R124" s="23"/>
      <c r="S124" s="23"/>
      <c r="T124" s="23"/>
      <c r="U124" s="23"/>
      <c r="V124" s="23"/>
      <c r="W124" s="23"/>
      <c r="X124" s="23"/>
      <c r="Y124" s="24"/>
      <c r="Z124" s="24"/>
      <c r="AA124" s="24"/>
      <c r="AB124" s="24"/>
      <c r="AC124" s="24"/>
      <c r="AD124" s="24"/>
      <c r="AE124" s="24"/>
      <c r="AF124" s="24"/>
      <c r="AG124" s="24"/>
    </row>
    <row r="125" spans="1:35">
      <c r="A125" s="26"/>
      <c r="B125" s="26"/>
      <c r="C125" s="26"/>
      <c r="D125" s="26"/>
      <c r="E125" s="26"/>
      <c r="F125" s="26"/>
      <c r="G125" s="26"/>
      <c r="H125" s="26"/>
      <c r="I125" s="26"/>
      <c r="J125" s="26"/>
      <c r="K125" s="21"/>
      <c r="L125" s="21"/>
      <c r="M125" s="21"/>
      <c r="N125" s="27"/>
      <c r="O125" s="22"/>
      <c r="P125" s="23"/>
      <c r="Q125" s="22"/>
      <c r="R125" s="23"/>
      <c r="S125" s="23"/>
      <c r="T125" s="23"/>
      <c r="U125" s="23"/>
      <c r="V125" s="23"/>
      <c r="W125" s="23"/>
      <c r="X125" s="23"/>
      <c r="Y125" s="24"/>
      <c r="Z125" s="24"/>
      <c r="AA125" s="24"/>
      <c r="AB125" s="24"/>
      <c r="AC125" s="24"/>
      <c r="AD125" s="24"/>
      <c r="AE125" s="24"/>
      <c r="AF125" s="24"/>
      <c r="AG125" s="24"/>
    </row>
    <row r="126" spans="1:35">
      <c r="A126" s="26"/>
      <c r="B126" s="26"/>
      <c r="C126" s="26"/>
      <c r="D126" s="26"/>
      <c r="E126" s="26"/>
      <c r="F126" s="26"/>
      <c r="G126" s="26"/>
      <c r="H126" s="26"/>
      <c r="I126" s="26"/>
      <c r="J126" s="26"/>
      <c r="K126" s="21"/>
      <c r="L126" s="21"/>
      <c r="M126" s="21"/>
      <c r="N126" s="27"/>
      <c r="O126" s="22"/>
      <c r="P126" s="23"/>
      <c r="Q126" s="22"/>
      <c r="R126" s="23"/>
      <c r="S126" s="23"/>
      <c r="T126" s="23"/>
      <c r="U126" s="23"/>
      <c r="V126" s="23"/>
      <c r="W126" s="23"/>
      <c r="X126" s="23"/>
      <c r="Y126" s="24"/>
      <c r="Z126" s="24"/>
      <c r="AA126" s="24"/>
      <c r="AB126" s="24"/>
      <c r="AC126" s="24"/>
      <c r="AD126" s="24"/>
      <c r="AE126" s="24"/>
      <c r="AF126" s="24"/>
      <c r="AG126" s="24"/>
    </row>
    <row r="127" spans="1:35">
      <c r="A127" s="26"/>
      <c r="B127" s="26"/>
      <c r="C127" s="26"/>
      <c r="D127" s="26"/>
      <c r="E127" s="26"/>
      <c r="F127" s="26"/>
      <c r="G127" s="26"/>
      <c r="H127" s="26"/>
      <c r="I127" s="26"/>
      <c r="J127" s="26"/>
      <c r="K127" s="21"/>
      <c r="L127" s="21"/>
      <c r="M127" s="21"/>
      <c r="N127" s="27"/>
      <c r="O127" s="22"/>
      <c r="P127" s="23"/>
      <c r="Q127" s="22"/>
      <c r="R127" s="23"/>
      <c r="S127" s="23"/>
      <c r="T127" s="23"/>
      <c r="U127" s="23"/>
      <c r="V127" s="23"/>
      <c r="W127" s="23"/>
      <c r="X127" s="23"/>
      <c r="Y127" s="24"/>
      <c r="Z127" s="24"/>
      <c r="AA127" s="24"/>
      <c r="AB127" s="24"/>
      <c r="AC127" s="24"/>
      <c r="AD127" s="24"/>
      <c r="AE127" s="24"/>
      <c r="AF127" s="24"/>
      <c r="AG127" s="24"/>
    </row>
    <row r="128" spans="1:35">
      <c r="A128" s="26"/>
      <c r="B128" s="26"/>
      <c r="C128" s="26"/>
      <c r="D128" s="26"/>
      <c r="E128" s="26"/>
      <c r="F128" s="26"/>
      <c r="G128" s="26"/>
      <c r="H128" s="26"/>
      <c r="I128" s="26"/>
      <c r="J128" s="26"/>
      <c r="K128" s="21"/>
      <c r="L128" s="21"/>
      <c r="M128" s="21"/>
      <c r="N128" s="27"/>
      <c r="O128" s="22"/>
      <c r="P128" s="23"/>
      <c r="Q128" s="22"/>
      <c r="R128" s="23"/>
      <c r="S128" s="23"/>
      <c r="T128" s="23"/>
      <c r="U128" s="23"/>
      <c r="V128" s="23"/>
      <c r="W128" s="23"/>
      <c r="X128" s="23"/>
      <c r="Y128" s="24"/>
      <c r="Z128" s="24"/>
      <c r="AA128" s="24"/>
      <c r="AB128" s="24"/>
      <c r="AC128" s="24"/>
      <c r="AD128" s="24"/>
      <c r="AE128" s="24"/>
      <c r="AF128" s="24"/>
      <c r="AG128" s="24"/>
    </row>
    <row r="129" spans="1:35">
      <c r="A129" s="26"/>
      <c r="B129" s="26"/>
      <c r="C129" s="26"/>
      <c r="D129" s="26"/>
      <c r="E129" s="26"/>
      <c r="F129" s="26"/>
      <c r="G129" s="26"/>
      <c r="H129" s="26"/>
      <c r="I129" s="26"/>
      <c r="J129" s="26"/>
      <c r="K129" s="21"/>
      <c r="L129" s="21"/>
      <c r="M129" s="21"/>
      <c r="N129" s="27"/>
      <c r="O129" s="22"/>
      <c r="P129" s="23"/>
      <c r="Q129" s="22"/>
      <c r="R129" s="23"/>
      <c r="S129" s="23"/>
      <c r="T129" s="23"/>
      <c r="U129" s="23"/>
      <c r="V129" s="23"/>
      <c r="W129" s="23"/>
      <c r="X129" s="23"/>
      <c r="Y129" s="24"/>
      <c r="Z129" s="24"/>
      <c r="AA129" s="24"/>
      <c r="AB129" s="24"/>
      <c r="AC129" s="24"/>
      <c r="AD129" s="24"/>
      <c r="AE129" s="24"/>
      <c r="AF129" s="24"/>
      <c r="AG129" s="24"/>
    </row>
    <row r="130" spans="1:35">
      <c r="A130" s="26"/>
      <c r="B130" s="26"/>
      <c r="C130" s="26"/>
      <c r="D130" s="26"/>
      <c r="E130" s="26"/>
      <c r="F130" s="26"/>
      <c r="G130" s="26"/>
      <c r="H130" s="26"/>
      <c r="I130" s="26"/>
      <c r="J130" s="26"/>
      <c r="K130" s="21"/>
      <c r="L130" s="21"/>
      <c r="M130" s="21"/>
      <c r="N130" s="27"/>
      <c r="O130" s="22"/>
      <c r="P130" s="23"/>
      <c r="Q130" s="22"/>
      <c r="R130" s="23"/>
      <c r="S130" s="23"/>
      <c r="T130" s="23"/>
      <c r="U130" s="23"/>
      <c r="V130" s="23"/>
      <c r="W130" s="23"/>
      <c r="X130" s="23"/>
      <c r="Y130" s="24"/>
      <c r="Z130" s="24"/>
      <c r="AA130" s="24"/>
      <c r="AB130" s="24"/>
      <c r="AC130" s="24"/>
      <c r="AD130" s="24"/>
      <c r="AE130" s="24"/>
      <c r="AF130" s="24"/>
      <c r="AG130" s="24"/>
    </row>
    <row r="131" spans="1:35">
      <c r="A131" s="26"/>
      <c r="B131" s="26"/>
      <c r="C131" s="26"/>
      <c r="D131" s="26"/>
      <c r="E131" s="26"/>
      <c r="F131" s="26"/>
      <c r="G131" s="26"/>
      <c r="H131" s="26"/>
      <c r="I131" s="26"/>
      <c r="J131" s="26"/>
      <c r="K131" s="21"/>
      <c r="L131" s="21"/>
      <c r="M131" s="21"/>
      <c r="N131" s="27"/>
      <c r="O131" s="22"/>
      <c r="P131" s="23"/>
      <c r="Q131" s="22"/>
      <c r="R131" s="23"/>
      <c r="S131" s="23"/>
      <c r="T131" s="23"/>
      <c r="U131" s="23"/>
      <c r="V131" s="23"/>
      <c r="W131" s="23"/>
      <c r="X131" s="23"/>
      <c r="Y131" s="24"/>
      <c r="Z131" s="24"/>
      <c r="AA131" s="24"/>
      <c r="AB131" s="24"/>
      <c r="AC131" s="24"/>
      <c r="AD131" s="24"/>
      <c r="AE131" s="24"/>
      <c r="AF131" s="24"/>
      <c r="AG131" s="24"/>
    </row>
    <row r="132" spans="1:35">
      <c r="A132" s="26"/>
      <c r="B132" s="26"/>
      <c r="C132" s="26"/>
      <c r="D132" s="26"/>
      <c r="E132" s="26"/>
      <c r="F132" s="26"/>
      <c r="G132" s="26"/>
      <c r="H132" s="26"/>
      <c r="I132" s="26"/>
      <c r="J132" s="26"/>
      <c r="K132" s="21"/>
      <c r="L132" s="21"/>
      <c r="M132" s="21"/>
      <c r="N132" s="27"/>
      <c r="O132" s="22"/>
      <c r="P132" s="23"/>
      <c r="Q132" s="22"/>
      <c r="R132" s="23"/>
      <c r="S132" s="23"/>
      <c r="T132" s="23"/>
      <c r="U132" s="23"/>
      <c r="V132" s="23"/>
      <c r="W132" s="23"/>
      <c r="X132" s="23"/>
      <c r="Y132" s="24"/>
      <c r="Z132" s="24"/>
      <c r="AA132" s="24"/>
      <c r="AB132" s="24"/>
      <c r="AC132" s="24"/>
      <c r="AD132" s="24"/>
      <c r="AE132" s="24"/>
      <c r="AF132" s="24"/>
      <c r="AG132" s="24"/>
    </row>
    <row r="133" spans="1:35">
      <c r="A133" s="26"/>
      <c r="B133" s="26"/>
      <c r="C133" s="26"/>
      <c r="D133" s="26"/>
      <c r="E133" s="26"/>
      <c r="F133" s="26"/>
      <c r="G133" s="26"/>
      <c r="H133" s="26"/>
      <c r="I133" s="26"/>
      <c r="J133" s="26"/>
      <c r="K133" s="21"/>
      <c r="L133" s="21"/>
      <c r="M133" s="21"/>
      <c r="N133" s="27"/>
      <c r="O133" s="22"/>
      <c r="P133" s="23"/>
      <c r="Q133" s="22"/>
      <c r="R133" s="23"/>
      <c r="S133" s="23"/>
      <c r="T133" s="23"/>
      <c r="U133" s="23"/>
      <c r="V133" s="23"/>
      <c r="W133" s="23"/>
      <c r="X133" s="23"/>
      <c r="Y133" s="24"/>
      <c r="Z133" s="24"/>
      <c r="AA133" s="24"/>
      <c r="AB133" s="24"/>
      <c r="AC133" s="24"/>
      <c r="AD133" s="24"/>
      <c r="AE133" s="24"/>
      <c r="AF133" s="24"/>
      <c r="AG133" s="24"/>
    </row>
    <row r="134" spans="1:35">
      <c r="A134" s="26"/>
      <c r="B134" s="26"/>
      <c r="C134" s="26"/>
      <c r="D134" s="26"/>
      <c r="E134" s="26"/>
      <c r="F134" s="26"/>
      <c r="G134" s="26"/>
      <c r="H134" s="26"/>
      <c r="I134" s="26"/>
      <c r="J134" s="26"/>
      <c r="K134" s="21"/>
      <c r="L134" s="21"/>
      <c r="M134" s="21"/>
      <c r="N134" s="27"/>
      <c r="O134" s="22"/>
      <c r="P134" s="23"/>
      <c r="Q134" s="22"/>
      <c r="R134" s="23"/>
      <c r="S134" s="23"/>
      <c r="T134" s="23"/>
      <c r="U134" s="23"/>
      <c r="V134" s="23"/>
      <c r="W134" s="23"/>
      <c r="X134" s="23"/>
      <c r="Y134" s="24"/>
      <c r="Z134" s="24"/>
      <c r="AA134" s="24"/>
      <c r="AB134" s="24"/>
      <c r="AC134" s="24"/>
      <c r="AD134" s="24"/>
      <c r="AE134" s="24"/>
      <c r="AF134" s="24"/>
      <c r="AG134" s="24"/>
    </row>
    <row r="135" spans="1:35">
      <c r="A135" s="26"/>
      <c r="B135" s="26"/>
      <c r="C135" s="26"/>
      <c r="D135" s="26"/>
      <c r="E135" s="26"/>
      <c r="F135" s="26"/>
      <c r="G135" s="26"/>
      <c r="H135" s="26"/>
      <c r="I135" s="26"/>
      <c r="J135" s="26"/>
      <c r="K135" s="21"/>
      <c r="L135" s="21"/>
      <c r="M135" s="21"/>
      <c r="N135" s="27"/>
      <c r="O135" s="22"/>
      <c r="P135" s="23"/>
      <c r="Q135" s="22"/>
      <c r="R135" s="23"/>
      <c r="S135" s="23"/>
      <c r="T135" s="23"/>
      <c r="U135" s="23"/>
      <c r="V135" s="23"/>
      <c r="W135" s="23"/>
      <c r="X135" s="23"/>
      <c r="Y135" s="24"/>
      <c r="Z135" s="24"/>
      <c r="AA135" s="24"/>
      <c r="AB135" s="24"/>
      <c r="AC135" s="24"/>
      <c r="AD135" s="24"/>
      <c r="AE135" s="24"/>
      <c r="AF135" s="24"/>
      <c r="AG135" s="24"/>
    </row>
    <row r="136" spans="1:35">
      <c r="A136" s="26"/>
      <c r="B136" s="26"/>
      <c r="C136" s="26"/>
      <c r="D136" s="26"/>
      <c r="E136" s="26"/>
      <c r="F136" s="26"/>
      <c r="G136" s="26"/>
      <c r="H136" s="26"/>
      <c r="I136" s="26"/>
      <c r="J136" s="26"/>
      <c r="K136" s="21"/>
      <c r="L136" s="21"/>
      <c r="M136" s="21"/>
      <c r="N136" s="27"/>
      <c r="O136" s="22"/>
      <c r="P136" s="23"/>
      <c r="Q136" s="22"/>
      <c r="R136" s="23"/>
      <c r="S136" s="23"/>
      <c r="T136" s="23"/>
      <c r="U136" s="23"/>
      <c r="V136" s="23"/>
      <c r="W136" s="23"/>
      <c r="X136" s="23"/>
      <c r="Y136" s="24"/>
      <c r="Z136" s="24"/>
      <c r="AA136" s="24"/>
      <c r="AB136" s="24"/>
      <c r="AC136" s="24"/>
      <c r="AD136" s="24"/>
      <c r="AE136" s="24"/>
      <c r="AF136" s="24"/>
      <c r="AG136" s="24"/>
    </row>
    <row r="137" spans="1:35">
      <c r="A137" s="26"/>
      <c r="B137" s="26"/>
      <c r="C137" s="26"/>
      <c r="D137" s="26"/>
      <c r="E137" s="26"/>
      <c r="F137" s="26"/>
      <c r="G137" s="26"/>
      <c r="H137" s="26"/>
      <c r="I137" s="26"/>
      <c r="J137" s="26"/>
      <c r="K137" s="21"/>
      <c r="L137" s="21"/>
      <c r="M137" s="21"/>
      <c r="N137" s="27"/>
      <c r="O137" s="22"/>
      <c r="P137" s="23"/>
      <c r="Q137" s="22"/>
      <c r="R137" s="23"/>
      <c r="S137" s="23"/>
      <c r="T137" s="23"/>
      <c r="U137" s="23"/>
      <c r="V137" s="23"/>
      <c r="W137" s="23"/>
      <c r="X137" s="23"/>
      <c r="Y137" s="24"/>
      <c r="Z137" s="24"/>
      <c r="AA137" s="24"/>
      <c r="AB137" s="24"/>
      <c r="AC137" s="24"/>
      <c r="AD137" s="24"/>
      <c r="AE137" s="24"/>
      <c r="AF137" s="24"/>
      <c r="AG137" s="24"/>
    </row>
    <row r="138" spans="1:35">
      <c r="A138" s="26"/>
      <c r="B138" s="26"/>
      <c r="C138" s="26"/>
      <c r="D138" s="26"/>
      <c r="E138" s="26"/>
      <c r="F138" s="26"/>
      <c r="G138" s="26"/>
      <c r="H138" s="26"/>
      <c r="I138" s="26"/>
      <c r="J138" s="26"/>
      <c r="K138" s="21"/>
      <c r="L138" s="21"/>
      <c r="M138" s="21"/>
      <c r="N138" s="27"/>
      <c r="O138" s="22"/>
      <c r="P138" s="23"/>
      <c r="Q138" s="22"/>
      <c r="R138" s="23"/>
      <c r="S138" s="23"/>
      <c r="T138" s="23"/>
      <c r="U138" s="23"/>
      <c r="V138" s="23"/>
      <c r="W138" s="23"/>
      <c r="X138" s="23"/>
      <c r="Y138" s="24"/>
      <c r="Z138" s="24"/>
      <c r="AA138" s="24"/>
      <c r="AB138" s="24"/>
      <c r="AC138" s="24"/>
      <c r="AD138" s="24"/>
      <c r="AE138" s="24"/>
      <c r="AF138" s="24"/>
      <c r="AG138" s="24"/>
    </row>
    <row r="139" spans="1:35">
      <c r="A139" s="26"/>
      <c r="B139" s="26"/>
      <c r="C139" s="26"/>
      <c r="D139" s="26"/>
      <c r="E139" s="26"/>
      <c r="F139" s="26"/>
      <c r="G139" s="26"/>
      <c r="H139" s="26"/>
      <c r="I139" s="26"/>
      <c r="J139" s="26"/>
      <c r="K139" s="21"/>
      <c r="L139" s="21"/>
      <c r="M139" s="21"/>
      <c r="N139" s="27"/>
      <c r="O139" s="22"/>
      <c r="P139" s="23"/>
      <c r="Q139" s="22"/>
      <c r="R139" s="23"/>
      <c r="S139" s="23"/>
      <c r="T139" s="23"/>
      <c r="U139" s="23"/>
      <c r="V139" s="23"/>
      <c r="W139" s="23"/>
      <c r="X139" s="23"/>
      <c r="Y139" s="24"/>
      <c r="Z139" s="24"/>
      <c r="AA139" s="24"/>
      <c r="AB139" s="24"/>
      <c r="AC139" s="24"/>
      <c r="AD139" s="24"/>
      <c r="AE139" s="24"/>
      <c r="AF139" s="24"/>
      <c r="AG139" s="24"/>
    </row>
    <row r="141" spans="1:35">
      <c r="A141" s="26"/>
      <c r="B141" s="26"/>
      <c r="C141" s="26"/>
      <c r="D141" s="26"/>
      <c r="E141" s="26"/>
      <c r="F141" s="26"/>
      <c r="G141" s="26"/>
      <c r="H141" s="26"/>
      <c r="I141" s="26"/>
      <c r="J141" s="26"/>
      <c r="K141" s="21"/>
      <c r="N141" s="1"/>
      <c r="O141" s="45"/>
      <c r="P141" s="45"/>
      <c r="Q141" s="45"/>
      <c r="R141" s="45"/>
      <c r="S141" s="45"/>
      <c r="T141" s="45"/>
      <c r="U141" s="45"/>
      <c r="V141" s="45"/>
      <c r="W141" s="45"/>
      <c r="X141" s="45"/>
      <c r="Y141" s="45"/>
      <c r="Z141" s="45"/>
      <c r="AA141" s="45"/>
      <c r="AB141" s="45"/>
      <c r="AC141" s="45"/>
      <c r="AD141" s="45"/>
      <c r="AE141" s="45"/>
      <c r="AF141" s="45"/>
      <c r="AG141" s="45"/>
      <c r="AI141" s="45"/>
    </row>
    <row r="142" spans="1:35">
      <c r="A142" s="26"/>
      <c r="B142" s="26"/>
      <c r="C142" s="26"/>
      <c r="D142" s="26"/>
      <c r="E142" s="26"/>
      <c r="F142" s="26"/>
      <c r="G142" s="26"/>
      <c r="H142" s="26"/>
      <c r="I142" s="26"/>
      <c r="J142" s="26"/>
      <c r="K142" s="21"/>
      <c r="N142" s="2"/>
      <c r="O142" s="16"/>
      <c r="Q142" s="16"/>
      <c r="R142" s="16"/>
      <c r="S142" s="16"/>
      <c r="T142" s="16"/>
      <c r="U142" s="16"/>
      <c r="V142" s="16"/>
      <c r="W142" s="16"/>
      <c r="X142" s="16"/>
      <c r="Y142" s="16"/>
      <c r="Z142" s="16"/>
      <c r="AA142" s="16"/>
      <c r="AB142" s="16"/>
      <c r="AC142" s="16"/>
      <c r="AD142" s="16"/>
      <c r="AE142" s="16"/>
      <c r="AF142" s="16"/>
      <c r="AG142" s="16"/>
    </row>
    <row r="143" spans="1:35">
      <c r="A143" s="26"/>
      <c r="B143" s="26"/>
      <c r="C143" s="26"/>
      <c r="D143" s="26"/>
      <c r="E143" s="26"/>
      <c r="F143" s="26"/>
      <c r="G143" s="26"/>
      <c r="H143" s="26"/>
      <c r="I143" s="26"/>
      <c r="J143" s="26"/>
      <c r="K143" s="21"/>
      <c r="N143" s="2"/>
      <c r="O143" s="16"/>
      <c r="Q143" s="16"/>
      <c r="R143" s="16"/>
      <c r="S143" s="16"/>
      <c r="T143" s="16"/>
      <c r="U143" s="16"/>
      <c r="V143" s="16"/>
      <c r="W143" s="16"/>
      <c r="X143" s="16"/>
      <c r="Y143" s="16"/>
      <c r="Z143" s="16"/>
      <c r="AA143" s="16"/>
      <c r="AB143" s="16"/>
      <c r="AC143" s="16"/>
      <c r="AD143" s="16"/>
      <c r="AE143" s="16"/>
      <c r="AF143" s="16"/>
      <c r="AG143" s="16"/>
    </row>
    <row r="144" spans="1:35">
      <c r="A144" s="26"/>
      <c r="B144" s="26"/>
      <c r="C144" s="26"/>
      <c r="D144" s="26"/>
      <c r="E144" s="26"/>
      <c r="F144" s="26"/>
      <c r="G144" s="26"/>
      <c r="H144" s="26"/>
      <c r="I144" s="26"/>
      <c r="J144" s="26"/>
      <c r="K144" s="21"/>
      <c r="N144" s="2"/>
      <c r="O144" s="16"/>
      <c r="P144" s="3"/>
      <c r="Q144" s="16"/>
      <c r="X144" s="3"/>
      <c r="AG144" s="15"/>
    </row>
    <row r="145" spans="1:35">
      <c r="A145" s="26"/>
      <c r="B145" s="26"/>
      <c r="C145" s="26"/>
      <c r="D145" s="26"/>
      <c r="E145" s="26"/>
      <c r="F145" s="26"/>
      <c r="G145" s="26"/>
      <c r="H145" s="26"/>
      <c r="I145" s="26"/>
      <c r="J145" s="26"/>
      <c r="K145" s="21"/>
      <c r="N145" s="1"/>
      <c r="O145" s="59"/>
      <c r="P145" s="59"/>
      <c r="Q145" s="59"/>
      <c r="R145" s="59"/>
      <c r="S145" s="59"/>
      <c r="T145" s="59"/>
      <c r="U145" s="59"/>
      <c r="V145" s="60"/>
      <c r="W145" s="60"/>
      <c r="X145" s="59"/>
      <c r="Y145" s="49"/>
      <c r="Z145" s="49"/>
      <c r="AA145" s="49"/>
      <c r="AB145" s="49"/>
      <c r="AC145" s="49"/>
      <c r="AD145" s="30"/>
      <c r="AE145" s="50"/>
      <c r="AF145" s="49"/>
      <c r="AG145" s="49"/>
    </row>
    <row r="146" spans="1:35">
      <c r="A146" s="26"/>
      <c r="B146" s="26"/>
      <c r="C146" s="26"/>
      <c r="D146" s="26"/>
      <c r="E146" s="26"/>
      <c r="F146" s="26"/>
      <c r="G146" s="26"/>
      <c r="H146" s="26"/>
      <c r="I146" s="26"/>
      <c r="J146" s="26"/>
      <c r="K146" s="21"/>
      <c r="N146" s="2"/>
      <c r="O146" s="51"/>
      <c r="P146" s="51"/>
      <c r="Q146" s="51"/>
      <c r="R146" s="51"/>
      <c r="S146" s="51"/>
      <c r="T146" s="51"/>
      <c r="U146" s="51"/>
      <c r="V146" s="51"/>
      <c r="W146" s="51"/>
      <c r="X146" s="51"/>
      <c r="Y146" s="51"/>
      <c r="Z146" s="51"/>
      <c r="AA146" s="51"/>
      <c r="AB146" s="51"/>
      <c r="AC146" s="51"/>
      <c r="AD146" s="51"/>
      <c r="AE146" s="51"/>
      <c r="AF146" s="51"/>
      <c r="AG146" s="51"/>
      <c r="AH146" s="56"/>
      <c r="AI146" s="58"/>
    </row>
    <row r="149" spans="1:35">
      <c r="L149" s="1"/>
      <c r="M149" s="1"/>
    </row>
    <row r="150" spans="1:35">
      <c r="L150" s="112"/>
      <c r="M150" s="112"/>
      <c r="P150" s="3"/>
      <c r="X150" s="3"/>
      <c r="Y150" s="3"/>
      <c r="Z150" s="3"/>
      <c r="AA150" s="3"/>
      <c r="AB150" s="3"/>
      <c r="AC150" s="3"/>
      <c r="AD150" s="3"/>
      <c r="AE150" s="3"/>
      <c r="AF150" s="3"/>
      <c r="AG150" s="3"/>
    </row>
    <row r="151" spans="1:35">
      <c r="L151" s="113"/>
      <c r="M151" s="113"/>
      <c r="P151" s="3"/>
      <c r="X151" s="3"/>
      <c r="Y151" s="3"/>
      <c r="Z151" s="3"/>
      <c r="AA151" s="3"/>
      <c r="AB151" s="3"/>
      <c r="AC151" s="3"/>
      <c r="AD151" s="3"/>
      <c r="AE151" s="3"/>
      <c r="AF151" s="3"/>
      <c r="AG151" s="3"/>
    </row>
  </sheetData>
  <sortState xmlns:xlrd2="http://schemas.microsoft.com/office/spreadsheetml/2017/richdata2" ref="A97:AG113">
    <sortCondition ref="N97:N113"/>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91"/>
  <sheetViews>
    <sheetView topLeftCell="E1" workbookViewId="0">
      <selection activeCell="Q2" sqref="Q2"/>
    </sheetView>
  </sheetViews>
  <sheetFormatPr baseColWidth="10" defaultColWidth="10.6640625" defaultRowHeight="15"/>
  <cols>
    <col min="2" max="2" width="7.6640625" customWidth="1"/>
    <col min="3" max="3" width="12.83203125" customWidth="1"/>
    <col min="4" max="4" width="14" customWidth="1"/>
    <col min="5" max="5" width="16.33203125" customWidth="1"/>
    <col min="6" max="6" width="12.5" customWidth="1"/>
    <col min="7" max="7" width="10.1640625" customWidth="1"/>
    <col min="8" max="8" width="8.5" customWidth="1"/>
    <col min="9" max="9" width="7.5" customWidth="1"/>
    <col min="10" max="10" width="14.1640625" customWidth="1"/>
    <col min="11" max="11" width="10.83203125" customWidth="1"/>
    <col min="12" max="12" width="18.1640625" customWidth="1"/>
    <col min="13" max="13" width="12.5" customWidth="1"/>
    <col min="14" max="14" width="14.33203125" customWidth="1"/>
    <col min="15" max="15" width="12.83203125" customWidth="1"/>
  </cols>
  <sheetData>
    <row r="1" spans="1:37" ht="18">
      <c r="A1" s="12" t="s">
        <v>32</v>
      </c>
      <c r="B1" s="12" t="s">
        <v>33</v>
      </c>
      <c r="C1" s="12" t="s">
        <v>34</v>
      </c>
      <c r="D1" s="12" t="s">
        <v>35</v>
      </c>
      <c r="E1" s="12" t="s">
        <v>36</v>
      </c>
      <c r="F1" s="12" t="s">
        <v>42</v>
      </c>
      <c r="G1" s="12" t="s">
        <v>43</v>
      </c>
      <c r="H1" s="12" t="s">
        <v>44</v>
      </c>
      <c r="I1" s="12" t="s">
        <v>37</v>
      </c>
      <c r="J1" s="12" t="s">
        <v>45</v>
      </c>
      <c r="K1" s="12" t="s">
        <v>38</v>
      </c>
      <c r="L1" s="12" t="s">
        <v>46</v>
      </c>
      <c r="M1" s="12" t="s">
        <v>47</v>
      </c>
      <c r="N1" s="12" t="s">
        <v>39</v>
      </c>
      <c r="O1" s="12" t="s">
        <v>40</v>
      </c>
      <c r="P1" s="12" t="s">
        <v>41</v>
      </c>
      <c r="Q1" s="12" t="s">
        <v>10</v>
      </c>
      <c r="R1" s="12" t="s">
        <v>20</v>
      </c>
      <c r="S1" s="12" t="s">
        <v>11</v>
      </c>
      <c r="T1" s="12" t="s">
        <v>21</v>
      </c>
      <c r="U1" s="12" t="s">
        <v>9</v>
      </c>
      <c r="V1" s="12" t="s">
        <v>8</v>
      </c>
      <c r="W1" s="12" t="s">
        <v>7</v>
      </c>
      <c r="X1" s="12" t="s">
        <v>22</v>
      </c>
      <c r="Y1" s="12" t="s">
        <v>6</v>
      </c>
      <c r="Z1" s="12" t="s">
        <v>5</v>
      </c>
      <c r="AA1" s="12" t="s">
        <v>4</v>
      </c>
      <c r="AB1" s="12" t="s">
        <v>3</v>
      </c>
      <c r="AC1" s="12" t="s">
        <v>2</v>
      </c>
      <c r="AD1" s="12" t="s">
        <v>12</v>
      </c>
      <c r="AE1" s="12" t="s">
        <v>1</v>
      </c>
      <c r="AF1" s="12" t="s">
        <v>23</v>
      </c>
      <c r="AG1" s="12" t="s">
        <v>0</v>
      </c>
      <c r="AH1" s="12" t="s">
        <v>17</v>
      </c>
      <c r="AI1" s="12" t="s">
        <v>48</v>
      </c>
      <c r="AJ1" s="12" t="s">
        <v>49</v>
      </c>
      <c r="AK1" s="12" t="s">
        <v>50</v>
      </c>
    </row>
    <row r="2" spans="1:37" s="13" customFormat="1" ht="16">
      <c r="A2" s="13">
        <v>49</v>
      </c>
      <c r="B2" s="13" t="s">
        <v>51</v>
      </c>
      <c r="C2" s="13" t="s">
        <v>52</v>
      </c>
      <c r="D2" s="13" t="s">
        <v>29</v>
      </c>
      <c r="E2" s="13" t="s">
        <v>53</v>
      </c>
      <c r="F2" s="13">
        <v>48</v>
      </c>
      <c r="G2" s="13" t="s">
        <v>18</v>
      </c>
      <c r="H2" s="13" t="s">
        <v>18</v>
      </c>
      <c r="I2" s="13" t="s">
        <v>18</v>
      </c>
      <c r="J2" s="13" t="s">
        <v>18</v>
      </c>
      <c r="K2" s="13" t="s">
        <v>18</v>
      </c>
      <c r="L2" s="13" t="s">
        <v>18</v>
      </c>
      <c r="M2" s="13" t="s">
        <v>18</v>
      </c>
      <c r="N2" s="13" t="s">
        <v>54</v>
      </c>
      <c r="O2" s="13" t="s">
        <v>55</v>
      </c>
      <c r="P2" s="13">
        <v>35.190800000000003</v>
      </c>
      <c r="Q2" s="13">
        <v>2.5761467889908256</v>
      </c>
      <c r="R2" s="13">
        <v>9.6298999999999992</v>
      </c>
      <c r="S2" s="13">
        <v>11.989705461824421</v>
      </c>
      <c r="T2" s="13">
        <v>10.462</v>
      </c>
      <c r="U2" s="13">
        <v>0.1913591405624564</v>
      </c>
      <c r="V2" s="13">
        <v>12.838813488176857</v>
      </c>
      <c r="W2" s="13">
        <v>1.5090043967957596</v>
      </c>
      <c r="X2" s="13">
        <v>1.2335013748854262</v>
      </c>
      <c r="Y2" s="13">
        <v>235</v>
      </c>
      <c r="Z2" s="13">
        <v>368</v>
      </c>
      <c r="AA2" s="13">
        <v>273</v>
      </c>
      <c r="AB2" s="13">
        <v>85</v>
      </c>
      <c r="AC2" s="13">
        <v>108</v>
      </c>
      <c r="AD2" s="13">
        <v>43</v>
      </c>
      <c r="AE2" s="13">
        <v>1241</v>
      </c>
      <c r="AF2" s="13">
        <v>26</v>
      </c>
      <c r="AG2" s="13">
        <v>253</v>
      </c>
      <c r="AH2" s="13" t="e">
        <v>#VALUE!</v>
      </c>
      <c r="AI2" s="13">
        <v>7</v>
      </c>
      <c r="AJ2" s="13">
        <v>95.999999999999986</v>
      </c>
      <c r="AK2" s="13">
        <v>787.00000000000011</v>
      </c>
    </row>
    <row r="3" spans="1:37">
      <c r="A3" s="7" t="s">
        <v>18</v>
      </c>
      <c r="B3" s="8" t="s">
        <v>18</v>
      </c>
      <c r="C3" s="7" t="s">
        <v>18</v>
      </c>
      <c r="D3" s="7" t="s">
        <v>18</v>
      </c>
      <c r="E3" s="7" t="s">
        <v>18</v>
      </c>
      <c r="F3" s="7" t="s">
        <v>18</v>
      </c>
      <c r="G3" s="9" t="s">
        <v>18</v>
      </c>
      <c r="H3" s="9" t="s">
        <v>18</v>
      </c>
      <c r="I3" s="9" t="s">
        <v>18</v>
      </c>
      <c r="J3" s="9" t="s">
        <v>18</v>
      </c>
      <c r="K3" s="9" t="s">
        <v>18</v>
      </c>
      <c r="L3" s="9" t="s">
        <v>18</v>
      </c>
      <c r="M3" s="9" t="s">
        <v>18</v>
      </c>
      <c r="N3" s="9" t="s">
        <v>18</v>
      </c>
      <c r="O3" s="7" t="s">
        <v>18</v>
      </c>
      <c r="P3" s="7" t="s">
        <v>18</v>
      </c>
      <c r="Q3" s="7" t="e">
        <v>#VALUE!</v>
      </c>
      <c r="R3" s="7" t="s">
        <v>18</v>
      </c>
      <c r="S3" s="7" t="e">
        <v>#VALUE!</v>
      </c>
      <c r="T3" s="7" t="s">
        <v>18</v>
      </c>
      <c r="U3" s="7" t="e">
        <v>#VALUE!</v>
      </c>
      <c r="V3" s="7" t="e">
        <v>#VALUE!</v>
      </c>
      <c r="W3" s="7" t="e">
        <v>#VALUE!</v>
      </c>
      <c r="X3" s="7" t="e">
        <v>#VALUE!</v>
      </c>
      <c r="Y3" s="7" t="e">
        <v>#VALUE!</v>
      </c>
      <c r="Z3" s="7" t="e">
        <v>#VALUE!</v>
      </c>
      <c r="AA3" s="7" t="e">
        <v>#VALUE!</v>
      </c>
      <c r="AB3" s="7" t="e">
        <v>#VALUE!</v>
      </c>
      <c r="AC3" s="7" t="e">
        <v>#VALUE!</v>
      </c>
      <c r="AD3" s="7" t="e">
        <v>#VALUE!</v>
      </c>
      <c r="AE3" s="7" t="e">
        <v>#VALUE!</v>
      </c>
      <c r="AF3" s="7" t="e">
        <v>#VALUE!</v>
      </c>
      <c r="AG3" s="7" t="e">
        <v>#VALUE!</v>
      </c>
      <c r="AH3" s="7" t="e">
        <v>#VALUE!</v>
      </c>
      <c r="AI3" s="7" t="e">
        <v>#VALUE!</v>
      </c>
      <c r="AJ3" s="7" t="e">
        <v>#VALUE!</v>
      </c>
      <c r="AK3" s="7" t="e">
        <v>#VALUE!</v>
      </c>
    </row>
    <row r="4" spans="1:37">
      <c r="A4" s="7">
        <v>50</v>
      </c>
      <c r="B4" s="8" t="s">
        <v>56</v>
      </c>
      <c r="C4" s="7" t="s">
        <v>52</v>
      </c>
      <c r="D4" s="7" t="s">
        <v>29</v>
      </c>
      <c r="E4" s="7" t="s">
        <v>53</v>
      </c>
      <c r="F4" s="7">
        <v>49</v>
      </c>
      <c r="G4" s="9" t="s">
        <v>18</v>
      </c>
      <c r="H4" s="9" t="s">
        <v>18</v>
      </c>
      <c r="I4" s="9" t="s">
        <v>18</v>
      </c>
      <c r="J4" s="9" t="s">
        <v>18</v>
      </c>
      <c r="K4" s="9" t="s">
        <v>18</v>
      </c>
      <c r="L4" s="9" t="s">
        <v>18</v>
      </c>
      <c r="M4" s="9" t="s">
        <v>18</v>
      </c>
      <c r="N4" s="9" t="s">
        <v>54</v>
      </c>
      <c r="O4" s="7" t="s">
        <v>55</v>
      </c>
      <c r="P4" s="7">
        <v>35.224400000000003</v>
      </c>
      <c r="Q4" s="7">
        <v>2.5971643035863217</v>
      </c>
      <c r="R4" s="7">
        <v>9.7159999999999993</v>
      </c>
      <c r="S4" s="7">
        <v>12.009150700600514</v>
      </c>
      <c r="T4" s="7">
        <v>10.2933</v>
      </c>
      <c r="U4" s="7">
        <v>0.1832244402551455</v>
      </c>
      <c r="V4" s="7">
        <v>12.830698195046873</v>
      </c>
      <c r="W4" s="7">
        <v>1.5168343070529422</v>
      </c>
      <c r="X4" s="7">
        <v>1.2559578368469295</v>
      </c>
      <c r="Y4" s="7">
        <v>239</v>
      </c>
      <c r="Z4" s="7">
        <v>371.99999999999994</v>
      </c>
      <c r="AA4" s="7">
        <v>285</v>
      </c>
      <c r="AB4" s="7">
        <v>78</v>
      </c>
      <c r="AC4" s="7">
        <v>107</v>
      </c>
      <c r="AD4" s="7">
        <v>42</v>
      </c>
      <c r="AE4" s="7">
        <v>1235</v>
      </c>
      <c r="AF4" s="7">
        <v>26</v>
      </c>
      <c r="AG4" s="7">
        <v>244.00000000000003</v>
      </c>
      <c r="AH4" s="7" t="e">
        <v>#VALUE!</v>
      </c>
      <c r="AI4" s="7">
        <v>10</v>
      </c>
      <c r="AJ4" s="7">
        <v>92</v>
      </c>
      <c r="AK4" s="7">
        <v>814</v>
      </c>
    </row>
    <row r="5" spans="1:37">
      <c r="A5" s="7" t="s">
        <v>18</v>
      </c>
      <c r="B5" s="8" t="s">
        <v>18</v>
      </c>
      <c r="C5" s="7" t="s">
        <v>18</v>
      </c>
      <c r="D5" s="7" t="s">
        <v>18</v>
      </c>
      <c r="E5" s="7" t="s">
        <v>18</v>
      </c>
      <c r="F5" s="7" t="s">
        <v>18</v>
      </c>
      <c r="G5" s="9" t="s">
        <v>18</v>
      </c>
      <c r="H5" s="9" t="s">
        <v>18</v>
      </c>
      <c r="I5" s="9" t="s">
        <v>18</v>
      </c>
      <c r="J5" s="9" t="s">
        <v>18</v>
      </c>
      <c r="K5" s="9" t="s">
        <v>18</v>
      </c>
      <c r="L5" s="9" t="s">
        <v>18</v>
      </c>
      <c r="M5" s="9" t="s">
        <v>18</v>
      </c>
      <c r="N5" s="9" t="s">
        <v>18</v>
      </c>
      <c r="O5" s="7" t="s">
        <v>18</v>
      </c>
      <c r="P5" s="7" t="s">
        <v>18</v>
      </c>
      <c r="Q5" s="7" t="e">
        <v>#VALUE!</v>
      </c>
      <c r="R5" s="7" t="s">
        <v>18</v>
      </c>
      <c r="S5" s="7" t="e">
        <v>#VALUE!</v>
      </c>
      <c r="T5" s="7" t="s">
        <v>18</v>
      </c>
      <c r="U5" s="7" t="e">
        <v>#VALUE!</v>
      </c>
      <c r="V5" s="7" t="e">
        <v>#VALUE!</v>
      </c>
      <c r="W5" s="7" t="e">
        <v>#VALUE!</v>
      </c>
      <c r="X5" s="7" t="e">
        <v>#VALUE!</v>
      </c>
      <c r="Y5" s="7" t="e">
        <v>#VALUE!</v>
      </c>
      <c r="Z5" s="7" t="e">
        <v>#VALUE!</v>
      </c>
      <c r="AA5" s="7" t="e">
        <v>#VALUE!</v>
      </c>
      <c r="AB5" s="7" t="e">
        <v>#VALUE!</v>
      </c>
      <c r="AC5" s="7" t="e">
        <v>#VALUE!</v>
      </c>
      <c r="AD5" s="7" t="e">
        <v>#VALUE!</v>
      </c>
      <c r="AE5" s="7" t="e">
        <v>#VALUE!</v>
      </c>
      <c r="AF5" s="7" t="e">
        <v>#VALUE!</v>
      </c>
      <c r="AG5" s="7" t="e">
        <v>#VALUE!</v>
      </c>
      <c r="AH5" s="7" t="e">
        <v>#VALUE!</v>
      </c>
      <c r="AI5" s="7" t="e">
        <v>#VALUE!</v>
      </c>
      <c r="AJ5" s="7" t="e">
        <v>#VALUE!</v>
      </c>
      <c r="AK5" s="7" t="e">
        <v>#VALUE!</v>
      </c>
    </row>
    <row r="6" spans="1:37">
      <c r="A6" s="7">
        <v>51</v>
      </c>
      <c r="B6" s="8" t="s">
        <v>57</v>
      </c>
      <c r="C6" s="7" t="s">
        <v>52</v>
      </c>
      <c r="D6" s="7" t="s">
        <v>58</v>
      </c>
      <c r="E6" s="7" t="s">
        <v>59</v>
      </c>
      <c r="F6" s="7">
        <v>50</v>
      </c>
      <c r="G6" s="9" t="s">
        <v>60</v>
      </c>
      <c r="H6" s="9" t="s">
        <v>61</v>
      </c>
      <c r="I6" s="9">
        <v>15</v>
      </c>
      <c r="J6" s="9" t="s">
        <v>62</v>
      </c>
      <c r="K6" s="9" t="s">
        <v>63</v>
      </c>
      <c r="L6" s="9">
        <v>7</v>
      </c>
      <c r="M6" s="9" t="s">
        <v>64</v>
      </c>
      <c r="N6" s="9" t="s">
        <v>54</v>
      </c>
      <c r="O6" s="7" t="s">
        <v>55</v>
      </c>
      <c r="P6" s="7">
        <v>41.957900000000002</v>
      </c>
      <c r="Q6" s="7">
        <v>1.2021684737281066</v>
      </c>
      <c r="R6" s="7">
        <v>12.273300000000001</v>
      </c>
      <c r="S6" s="7">
        <v>8.6521303974835568</v>
      </c>
      <c r="T6" s="7">
        <v>4.9341999999999997</v>
      </c>
      <c r="U6" s="7">
        <v>0.16191927278361698</v>
      </c>
      <c r="V6" s="7">
        <v>10.642367426892402</v>
      </c>
      <c r="W6" s="7">
        <v>0.20430042763356018</v>
      </c>
      <c r="X6" s="7">
        <v>8.5013748854262147E-2</v>
      </c>
      <c r="Y6" s="7">
        <v>188</v>
      </c>
      <c r="Z6" s="7">
        <v>150</v>
      </c>
      <c r="AA6" s="7">
        <v>97</v>
      </c>
      <c r="AB6" s="7">
        <v>61.000000000000007</v>
      </c>
      <c r="AC6" s="7">
        <v>75</v>
      </c>
      <c r="AD6" s="7">
        <v>5</v>
      </c>
      <c r="AE6" s="7">
        <v>103</v>
      </c>
      <c r="AF6" s="7">
        <v>25</v>
      </c>
      <c r="AG6" s="7">
        <v>81</v>
      </c>
      <c r="AH6" s="7" t="e">
        <v>#VALUE!</v>
      </c>
      <c r="AI6" s="7">
        <v>11</v>
      </c>
      <c r="AJ6" s="7" t="e">
        <v>#VALUE!</v>
      </c>
      <c r="AK6" s="7" t="e">
        <v>#VALUE!</v>
      </c>
    </row>
    <row r="7" spans="1:37">
      <c r="A7" s="7" t="s">
        <v>18</v>
      </c>
      <c r="B7" s="8" t="s">
        <v>18</v>
      </c>
      <c r="C7" s="7" t="s">
        <v>18</v>
      </c>
      <c r="D7" s="7" t="s">
        <v>18</v>
      </c>
      <c r="E7" s="7" t="s">
        <v>18</v>
      </c>
      <c r="F7" s="7" t="s">
        <v>18</v>
      </c>
      <c r="G7" s="9" t="s">
        <v>18</v>
      </c>
      <c r="H7" s="9" t="s">
        <v>18</v>
      </c>
      <c r="I7" s="9" t="s">
        <v>18</v>
      </c>
      <c r="J7" s="9" t="s">
        <v>18</v>
      </c>
      <c r="K7" s="9" t="s">
        <v>18</v>
      </c>
      <c r="L7" s="9" t="s">
        <v>18</v>
      </c>
      <c r="M7" s="9" t="s">
        <v>18</v>
      </c>
      <c r="N7" s="9" t="s">
        <v>18</v>
      </c>
      <c r="O7" s="7" t="s">
        <v>18</v>
      </c>
      <c r="P7" s="7" t="s">
        <v>18</v>
      </c>
      <c r="Q7" s="7" t="e">
        <v>#VALUE!</v>
      </c>
      <c r="R7" s="7" t="s">
        <v>18</v>
      </c>
      <c r="S7" s="7" t="e">
        <v>#VALUE!</v>
      </c>
      <c r="T7" s="7" t="s">
        <v>18</v>
      </c>
      <c r="U7" s="7" t="e">
        <v>#VALUE!</v>
      </c>
      <c r="V7" s="7" t="e">
        <v>#VALUE!</v>
      </c>
      <c r="W7" s="7" t="e">
        <v>#VALUE!</v>
      </c>
      <c r="X7" s="7" t="e">
        <v>#VALUE!</v>
      </c>
      <c r="Y7" s="7" t="e">
        <v>#VALUE!</v>
      </c>
      <c r="Z7" s="7" t="e">
        <v>#VALUE!</v>
      </c>
      <c r="AA7" s="7" t="e">
        <v>#VALUE!</v>
      </c>
      <c r="AB7" s="7" t="e">
        <v>#VALUE!</v>
      </c>
      <c r="AC7" s="7" t="e">
        <v>#VALUE!</v>
      </c>
      <c r="AD7" s="7" t="e">
        <v>#VALUE!</v>
      </c>
      <c r="AE7" s="7" t="e">
        <v>#VALUE!</v>
      </c>
      <c r="AF7" s="7" t="e">
        <v>#VALUE!</v>
      </c>
      <c r="AG7" s="7" t="e">
        <v>#VALUE!</v>
      </c>
      <c r="AH7" s="7" t="e">
        <v>#VALUE!</v>
      </c>
      <c r="AI7" s="7" t="e">
        <v>#VALUE!</v>
      </c>
      <c r="AJ7" s="7" t="e">
        <v>#VALUE!</v>
      </c>
      <c r="AK7" s="7" t="e">
        <v>#VALUE!</v>
      </c>
    </row>
    <row r="8" spans="1:37">
      <c r="A8" s="7">
        <v>52</v>
      </c>
      <c r="B8" s="8" t="s">
        <v>65</v>
      </c>
      <c r="C8" s="7" t="s">
        <v>52</v>
      </c>
      <c r="D8" s="7" t="s">
        <v>58</v>
      </c>
      <c r="E8" s="7" t="s">
        <v>59</v>
      </c>
      <c r="F8" s="7">
        <v>51</v>
      </c>
      <c r="G8" s="9" t="s">
        <v>60</v>
      </c>
      <c r="H8" s="9" t="s">
        <v>61</v>
      </c>
      <c r="I8" s="9">
        <v>15</v>
      </c>
      <c r="J8" s="9" t="s">
        <v>62</v>
      </c>
      <c r="K8" s="9" t="s">
        <v>63</v>
      </c>
      <c r="L8" s="9">
        <v>7</v>
      </c>
      <c r="M8" s="9" t="s">
        <v>66</v>
      </c>
      <c r="N8" s="9" t="s">
        <v>54</v>
      </c>
      <c r="O8" s="7" t="s">
        <v>55</v>
      </c>
      <c r="P8" s="7">
        <v>41.7211</v>
      </c>
      <c r="Q8" s="7">
        <v>1.1276063386155128</v>
      </c>
      <c r="R8" s="7">
        <v>13.9658</v>
      </c>
      <c r="S8" s="7">
        <v>8.7402058907635105</v>
      </c>
      <c r="T8" s="7">
        <v>3.8822999999999999</v>
      </c>
      <c r="U8" s="7">
        <v>0.13674043849908321</v>
      </c>
      <c r="V8" s="7">
        <v>11.21225689100322</v>
      </c>
      <c r="W8" s="7">
        <v>9.5283984822020121E-2</v>
      </c>
      <c r="X8" s="7">
        <v>7.6764436296975255E-2</v>
      </c>
      <c r="Y8" s="7">
        <v>206</v>
      </c>
      <c r="Z8" s="7">
        <v>122.00000000000001</v>
      </c>
      <c r="AA8" s="7">
        <v>63</v>
      </c>
      <c r="AB8" s="7">
        <v>51.000000000000007</v>
      </c>
      <c r="AC8" s="7">
        <v>65</v>
      </c>
      <c r="AD8" s="7">
        <v>2.9999999999999996</v>
      </c>
      <c r="AE8" s="7">
        <v>105</v>
      </c>
      <c r="AF8" s="7">
        <v>28</v>
      </c>
      <c r="AG8" s="7">
        <v>79.000000000000014</v>
      </c>
      <c r="AH8" s="7">
        <v>5.9999999999999991</v>
      </c>
      <c r="AI8" s="7">
        <v>14</v>
      </c>
      <c r="AJ8" s="7" t="e">
        <v>#VALUE!</v>
      </c>
      <c r="AK8" s="7" t="e">
        <v>#VALUE!</v>
      </c>
    </row>
    <row r="9" spans="1:37">
      <c r="A9" s="7" t="s">
        <v>18</v>
      </c>
      <c r="B9" s="8" t="s">
        <v>18</v>
      </c>
      <c r="C9" s="7" t="s">
        <v>18</v>
      </c>
      <c r="D9" s="7" t="s">
        <v>18</v>
      </c>
      <c r="E9" s="7" t="s">
        <v>18</v>
      </c>
      <c r="F9" s="7" t="s">
        <v>18</v>
      </c>
      <c r="G9" s="9" t="s">
        <v>18</v>
      </c>
      <c r="H9" s="9" t="s">
        <v>18</v>
      </c>
      <c r="I9" s="9" t="s">
        <v>18</v>
      </c>
      <c r="J9" s="9" t="s">
        <v>18</v>
      </c>
      <c r="K9" s="9" t="s">
        <v>18</v>
      </c>
      <c r="L9" s="9" t="s">
        <v>18</v>
      </c>
      <c r="M9" s="9" t="s">
        <v>18</v>
      </c>
      <c r="N9" s="9" t="s">
        <v>18</v>
      </c>
      <c r="O9" s="7" t="s">
        <v>18</v>
      </c>
      <c r="P9" s="7" t="s">
        <v>18</v>
      </c>
      <c r="Q9" s="7" t="e">
        <v>#VALUE!</v>
      </c>
      <c r="R9" s="7" t="s">
        <v>18</v>
      </c>
      <c r="S9" s="7" t="e">
        <v>#VALUE!</v>
      </c>
      <c r="T9" s="7" t="s">
        <v>18</v>
      </c>
      <c r="U9" s="7" t="e">
        <v>#VALUE!</v>
      </c>
      <c r="V9" s="7" t="e">
        <v>#VALUE!</v>
      </c>
      <c r="W9" s="7" t="e">
        <v>#VALUE!</v>
      </c>
      <c r="X9" s="7" t="e">
        <v>#VALUE!</v>
      </c>
      <c r="Y9" s="7" t="e">
        <v>#VALUE!</v>
      </c>
      <c r="Z9" s="7" t="e">
        <v>#VALUE!</v>
      </c>
      <c r="AA9" s="7" t="e">
        <v>#VALUE!</v>
      </c>
      <c r="AB9" s="7" t="e">
        <v>#VALUE!</v>
      </c>
      <c r="AC9" s="7" t="e">
        <v>#VALUE!</v>
      </c>
      <c r="AD9" s="7" t="e">
        <v>#VALUE!</v>
      </c>
      <c r="AE9" s="7" t="e">
        <v>#VALUE!</v>
      </c>
      <c r="AF9" s="7" t="e">
        <v>#VALUE!</v>
      </c>
      <c r="AG9" s="7" t="e">
        <v>#VALUE!</v>
      </c>
      <c r="AH9" s="7" t="e">
        <v>#VALUE!</v>
      </c>
      <c r="AI9" s="7" t="e">
        <v>#VALUE!</v>
      </c>
      <c r="AJ9" s="7" t="e">
        <v>#VALUE!</v>
      </c>
      <c r="AK9" s="7" t="e">
        <v>#VALUE!</v>
      </c>
    </row>
    <row r="10" spans="1:37">
      <c r="A10" s="7">
        <v>121</v>
      </c>
      <c r="B10" s="8" t="s">
        <v>18</v>
      </c>
      <c r="C10" s="7" t="s">
        <v>18</v>
      </c>
      <c r="D10" s="7" t="s">
        <v>67</v>
      </c>
      <c r="E10" s="7" t="s">
        <v>59</v>
      </c>
      <c r="F10" s="7">
        <v>3</v>
      </c>
      <c r="G10" s="9" t="s">
        <v>18</v>
      </c>
      <c r="H10" s="9" t="s">
        <v>18</v>
      </c>
      <c r="I10" s="9" t="s">
        <v>18</v>
      </c>
      <c r="J10" s="9" t="s">
        <v>18</v>
      </c>
      <c r="K10" s="9" t="s">
        <v>18</v>
      </c>
      <c r="L10" s="9" t="s">
        <v>18</v>
      </c>
      <c r="M10" s="9" t="s">
        <v>18</v>
      </c>
      <c r="N10" s="9" t="s">
        <v>54</v>
      </c>
      <c r="O10" s="7" t="s">
        <v>68</v>
      </c>
      <c r="P10" s="7">
        <v>27.8597</v>
      </c>
      <c r="Q10" s="7">
        <v>2.5773144286905754</v>
      </c>
      <c r="R10" s="7">
        <v>6.3941999999999997</v>
      </c>
      <c r="S10" s="7">
        <v>12.174721189591079</v>
      </c>
      <c r="T10" s="7">
        <v>5.9756999999999998</v>
      </c>
      <c r="U10" s="7">
        <v>0.20943625235648064</v>
      </c>
      <c r="V10" s="7">
        <v>12.717224010074158</v>
      </c>
      <c r="W10" s="7">
        <v>1.3578268987532371</v>
      </c>
      <c r="X10" s="7">
        <v>0.92323556370302473</v>
      </c>
      <c r="Y10" s="7" t="e">
        <v>#VALUE!</v>
      </c>
      <c r="Z10" s="7">
        <v>361</v>
      </c>
      <c r="AA10" s="7">
        <v>266</v>
      </c>
      <c r="AB10" s="7">
        <v>86</v>
      </c>
      <c r="AC10" s="7">
        <v>106</v>
      </c>
      <c r="AD10" s="7">
        <v>41</v>
      </c>
      <c r="AE10" s="7">
        <v>1356.9999999999998</v>
      </c>
      <c r="AF10" s="7">
        <v>28.999999999999996</v>
      </c>
      <c r="AG10" s="7">
        <v>315</v>
      </c>
      <c r="AH10" s="7" t="e">
        <v>#VALUE!</v>
      </c>
      <c r="AI10" s="7">
        <v>15</v>
      </c>
      <c r="AJ10" s="7">
        <v>102.00000000000001</v>
      </c>
      <c r="AK10" s="7">
        <v>1044</v>
      </c>
    </row>
    <row r="11" spans="1:37">
      <c r="A11" s="7" t="s">
        <v>18</v>
      </c>
      <c r="B11" s="8" t="s">
        <v>18</v>
      </c>
      <c r="C11" s="7" t="s">
        <v>18</v>
      </c>
      <c r="D11" s="7" t="s">
        <v>18</v>
      </c>
      <c r="E11" s="7" t="s">
        <v>18</v>
      </c>
      <c r="F11" s="7" t="s">
        <v>18</v>
      </c>
      <c r="G11" s="9" t="s">
        <v>18</v>
      </c>
      <c r="H11" s="9" t="s">
        <v>18</v>
      </c>
      <c r="I11" s="9" t="s">
        <v>18</v>
      </c>
      <c r="J11" s="9" t="s">
        <v>18</v>
      </c>
      <c r="K11" s="9" t="s">
        <v>18</v>
      </c>
      <c r="L11" s="9" t="s">
        <v>18</v>
      </c>
      <c r="M11" s="9" t="s">
        <v>18</v>
      </c>
      <c r="N11" s="9" t="s">
        <v>18</v>
      </c>
      <c r="O11" s="7" t="s">
        <v>18</v>
      </c>
      <c r="P11" s="7" t="s">
        <v>18</v>
      </c>
      <c r="Q11" s="7" t="e">
        <v>#VALUE!</v>
      </c>
      <c r="R11" s="7" t="s">
        <v>18</v>
      </c>
      <c r="S11" s="7" t="e">
        <v>#VALUE!</v>
      </c>
      <c r="T11" s="7" t="s">
        <v>18</v>
      </c>
      <c r="U11" s="7" t="e">
        <v>#VALUE!</v>
      </c>
      <c r="V11" s="7" t="e">
        <v>#VALUE!</v>
      </c>
      <c r="W11" s="7" t="e">
        <v>#VALUE!</v>
      </c>
      <c r="X11" s="7" t="e">
        <v>#VALUE!</v>
      </c>
      <c r="Y11" s="7" t="e">
        <v>#VALUE!</v>
      </c>
      <c r="Z11" s="7" t="e">
        <v>#VALUE!</v>
      </c>
      <c r="AA11" s="7" t="e">
        <v>#VALUE!</v>
      </c>
      <c r="AB11" s="7" t="e">
        <v>#VALUE!</v>
      </c>
      <c r="AC11" s="7" t="e">
        <v>#VALUE!</v>
      </c>
      <c r="AD11" s="7" t="e">
        <v>#VALUE!</v>
      </c>
      <c r="AE11" s="7" t="e">
        <v>#VALUE!</v>
      </c>
      <c r="AF11" s="7" t="e">
        <v>#VALUE!</v>
      </c>
      <c r="AG11" s="7" t="e">
        <v>#VALUE!</v>
      </c>
      <c r="AH11" s="7" t="e">
        <v>#VALUE!</v>
      </c>
      <c r="AI11" s="7" t="e">
        <v>#VALUE!</v>
      </c>
      <c r="AJ11" s="7" t="e">
        <v>#VALUE!</v>
      </c>
      <c r="AK11" s="7" t="e">
        <v>#VALUE!</v>
      </c>
    </row>
    <row r="12" spans="1:37">
      <c r="A12" s="7">
        <v>122</v>
      </c>
      <c r="B12" s="8" t="s">
        <v>18</v>
      </c>
      <c r="C12" s="7" t="s">
        <v>18</v>
      </c>
      <c r="D12" s="7" t="s">
        <v>67</v>
      </c>
      <c r="E12" s="7" t="s">
        <v>59</v>
      </c>
      <c r="F12" s="7">
        <v>4</v>
      </c>
      <c r="G12" s="9" t="s">
        <v>18</v>
      </c>
      <c r="H12" s="9" t="s">
        <v>18</v>
      </c>
      <c r="I12" s="9" t="s">
        <v>18</v>
      </c>
      <c r="J12" s="9" t="s">
        <v>18</v>
      </c>
      <c r="K12" s="9" t="s">
        <v>18</v>
      </c>
      <c r="L12" s="9" t="s">
        <v>18</v>
      </c>
      <c r="M12" s="9" t="s">
        <v>18</v>
      </c>
      <c r="N12" s="9" t="s">
        <v>54</v>
      </c>
      <c r="O12" s="7" t="s">
        <v>68</v>
      </c>
      <c r="P12" s="7">
        <v>27.534199999999998</v>
      </c>
      <c r="Q12" s="7">
        <v>2.5671392827356128</v>
      </c>
      <c r="R12" s="7">
        <v>6.6196000000000002</v>
      </c>
      <c r="S12" s="7">
        <v>12.213325707749499</v>
      </c>
      <c r="T12" s="7">
        <v>5.4119999999999999</v>
      </c>
      <c r="U12" s="7">
        <v>0.20698293004157733</v>
      </c>
      <c r="V12" s="7">
        <v>12.747306562193927</v>
      </c>
      <c r="W12" s="7">
        <v>1.3674637113774617</v>
      </c>
      <c r="X12" s="7">
        <v>0.98602199816681946</v>
      </c>
      <c r="Y12" s="7">
        <v>133</v>
      </c>
      <c r="Z12" s="7">
        <v>373</v>
      </c>
      <c r="AA12" s="7">
        <v>282</v>
      </c>
      <c r="AB12" s="7">
        <v>85</v>
      </c>
      <c r="AC12" s="7">
        <v>106</v>
      </c>
      <c r="AD12" s="7">
        <v>41</v>
      </c>
      <c r="AE12" s="7">
        <v>1377</v>
      </c>
      <c r="AF12" s="7">
        <v>33</v>
      </c>
      <c r="AG12" s="7">
        <v>327</v>
      </c>
      <c r="AH12" s="7" t="e">
        <v>#VALUE!</v>
      </c>
      <c r="AI12" s="7">
        <v>16</v>
      </c>
      <c r="AJ12" s="7">
        <v>100</v>
      </c>
      <c r="AK12" s="7">
        <v>1032</v>
      </c>
    </row>
    <row r="13" spans="1:37">
      <c r="A13" s="7" t="s">
        <v>18</v>
      </c>
      <c r="B13" s="8" t="s">
        <v>18</v>
      </c>
      <c r="C13" s="7" t="s">
        <v>18</v>
      </c>
      <c r="D13" s="7" t="s">
        <v>18</v>
      </c>
      <c r="E13" s="7" t="s">
        <v>18</v>
      </c>
      <c r="F13" s="7" t="s">
        <v>18</v>
      </c>
      <c r="G13" s="9" t="s">
        <v>18</v>
      </c>
      <c r="H13" s="9" t="s">
        <v>18</v>
      </c>
      <c r="I13" s="9" t="s">
        <v>18</v>
      </c>
      <c r="J13" s="9" t="s">
        <v>18</v>
      </c>
      <c r="K13" s="9" t="s">
        <v>18</v>
      </c>
      <c r="L13" s="9" t="s">
        <v>18</v>
      </c>
      <c r="M13" s="9" t="s">
        <v>18</v>
      </c>
      <c r="N13" s="9" t="s">
        <v>18</v>
      </c>
      <c r="O13" s="7" t="s">
        <v>18</v>
      </c>
      <c r="P13" s="7" t="s">
        <v>18</v>
      </c>
      <c r="Q13" s="7" t="e">
        <v>#VALUE!</v>
      </c>
      <c r="R13" s="7" t="s">
        <v>18</v>
      </c>
      <c r="S13" s="7" t="e">
        <v>#VALUE!</v>
      </c>
      <c r="T13" s="7" t="s">
        <v>18</v>
      </c>
      <c r="U13" s="7" t="e">
        <v>#VALUE!</v>
      </c>
      <c r="V13" s="7" t="e">
        <v>#VALUE!</v>
      </c>
      <c r="W13" s="7" t="e">
        <v>#VALUE!</v>
      </c>
      <c r="X13" s="7" t="e">
        <v>#VALUE!</v>
      </c>
      <c r="Y13" s="7" t="e">
        <v>#VALUE!</v>
      </c>
      <c r="Z13" s="7" t="e">
        <v>#VALUE!</v>
      </c>
      <c r="AA13" s="7" t="e">
        <v>#VALUE!</v>
      </c>
      <c r="AB13" s="7" t="e">
        <v>#VALUE!</v>
      </c>
      <c r="AC13" s="7" t="e">
        <v>#VALUE!</v>
      </c>
      <c r="AD13" s="7" t="e">
        <v>#VALUE!</v>
      </c>
      <c r="AE13" s="7" t="e">
        <v>#VALUE!</v>
      </c>
      <c r="AF13" s="7" t="e">
        <v>#VALUE!</v>
      </c>
      <c r="AG13" s="7" t="e">
        <v>#VALUE!</v>
      </c>
      <c r="AH13" s="7" t="e">
        <v>#VALUE!</v>
      </c>
      <c r="AI13" s="7" t="e">
        <v>#VALUE!</v>
      </c>
      <c r="AJ13" s="7" t="e">
        <v>#VALUE!</v>
      </c>
      <c r="AK13" s="7" t="e">
        <v>#VALUE!</v>
      </c>
    </row>
    <row r="14" spans="1:37">
      <c r="A14" s="7">
        <v>119</v>
      </c>
      <c r="B14" s="8" t="s">
        <v>18</v>
      </c>
      <c r="C14" s="7" t="s">
        <v>18</v>
      </c>
      <c r="D14" s="7" t="s">
        <v>67</v>
      </c>
      <c r="E14" s="7" t="s">
        <v>59</v>
      </c>
      <c r="F14" s="7">
        <v>1</v>
      </c>
      <c r="G14" s="9" t="s">
        <v>18</v>
      </c>
      <c r="H14" s="9" t="s">
        <v>18</v>
      </c>
      <c r="I14" s="9" t="s">
        <v>18</v>
      </c>
      <c r="J14" s="9" t="s">
        <v>18</v>
      </c>
      <c r="K14" s="9" t="s">
        <v>18</v>
      </c>
      <c r="L14" s="9" t="s">
        <v>18</v>
      </c>
      <c r="M14" s="9" t="s">
        <v>18</v>
      </c>
      <c r="N14" s="9" t="s">
        <v>54</v>
      </c>
      <c r="O14" s="7" t="s">
        <v>55</v>
      </c>
      <c r="P14" s="7">
        <v>28.049299999999999</v>
      </c>
      <c r="Q14" s="7">
        <v>2.6010008340283566</v>
      </c>
      <c r="R14" s="7">
        <v>6.5884999999999998</v>
      </c>
      <c r="S14" s="7">
        <v>12.31441235344581</v>
      </c>
      <c r="T14" s="7">
        <v>5.2854000000000001</v>
      </c>
      <c r="U14" s="7">
        <v>0.21485938589468789</v>
      </c>
      <c r="V14" s="7">
        <v>12.870994823002659</v>
      </c>
      <c r="W14" s="7">
        <v>1.3779437451063059</v>
      </c>
      <c r="X14" s="7">
        <v>0.99793767186067828</v>
      </c>
      <c r="Y14" s="7" t="e">
        <v>#VALUE!</v>
      </c>
      <c r="Z14" s="7">
        <v>345.00000000000006</v>
      </c>
      <c r="AA14" s="7">
        <v>287</v>
      </c>
      <c r="AB14" s="7">
        <v>78</v>
      </c>
      <c r="AC14" s="7">
        <v>99.000000000000014</v>
      </c>
      <c r="AD14" s="7">
        <v>44</v>
      </c>
      <c r="AE14" s="7">
        <v>1379</v>
      </c>
      <c r="AF14" s="7">
        <v>28.999999999999996</v>
      </c>
      <c r="AG14" s="7">
        <v>319</v>
      </c>
      <c r="AH14" s="7" t="e">
        <v>#VALUE!</v>
      </c>
      <c r="AI14" s="7">
        <v>9</v>
      </c>
      <c r="AJ14" s="7">
        <v>101</v>
      </c>
      <c r="AK14" s="7">
        <v>1126</v>
      </c>
    </row>
    <row r="15" spans="1:37">
      <c r="A15" s="7" t="s">
        <v>18</v>
      </c>
      <c r="B15" s="8" t="s">
        <v>18</v>
      </c>
      <c r="C15" s="7" t="s">
        <v>18</v>
      </c>
      <c r="D15" s="7" t="s">
        <v>18</v>
      </c>
      <c r="E15" s="7" t="s">
        <v>18</v>
      </c>
      <c r="F15" s="7" t="s">
        <v>18</v>
      </c>
      <c r="G15" s="9" t="s">
        <v>18</v>
      </c>
      <c r="H15" s="9" t="s">
        <v>18</v>
      </c>
      <c r="I15" s="9" t="s">
        <v>18</v>
      </c>
      <c r="J15" s="9" t="s">
        <v>18</v>
      </c>
      <c r="K15" s="9" t="s">
        <v>18</v>
      </c>
      <c r="L15" s="9" t="s">
        <v>18</v>
      </c>
      <c r="M15" s="9" t="s">
        <v>18</v>
      </c>
      <c r="N15" s="9" t="s">
        <v>18</v>
      </c>
      <c r="O15" s="7" t="s">
        <v>18</v>
      </c>
      <c r="P15" s="7" t="s">
        <v>18</v>
      </c>
      <c r="Q15" s="7" t="e">
        <v>#VALUE!</v>
      </c>
      <c r="R15" s="7" t="s">
        <v>18</v>
      </c>
      <c r="S15" s="7" t="e">
        <v>#VALUE!</v>
      </c>
      <c r="T15" s="7" t="s">
        <v>18</v>
      </c>
      <c r="U15" s="7" t="e">
        <v>#VALUE!</v>
      </c>
      <c r="V15" s="7" t="e">
        <v>#VALUE!</v>
      </c>
      <c r="W15" s="7" t="e">
        <v>#VALUE!</v>
      </c>
      <c r="X15" s="7" t="e">
        <v>#VALUE!</v>
      </c>
      <c r="Y15" s="7" t="e">
        <v>#VALUE!</v>
      </c>
      <c r="Z15" s="7" t="e">
        <v>#VALUE!</v>
      </c>
      <c r="AA15" s="7" t="e">
        <v>#VALUE!</v>
      </c>
      <c r="AB15" s="7" t="e">
        <v>#VALUE!</v>
      </c>
      <c r="AC15" s="7" t="e">
        <v>#VALUE!</v>
      </c>
      <c r="AD15" s="7" t="e">
        <v>#VALUE!</v>
      </c>
      <c r="AE15" s="7" t="e">
        <v>#VALUE!</v>
      </c>
      <c r="AF15" s="7" t="e">
        <v>#VALUE!</v>
      </c>
      <c r="AG15" s="7" t="e">
        <v>#VALUE!</v>
      </c>
      <c r="AH15" s="7" t="e">
        <v>#VALUE!</v>
      </c>
      <c r="AI15" s="7" t="e">
        <v>#VALUE!</v>
      </c>
      <c r="AJ15" s="7" t="e">
        <v>#VALUE!</v>
      </c>
      <c r="AK15" s="7" t="e">
        <v>#VALUE!</v>
      </c>
    </row>
    <row r="16" spans="1:37">
      <c r="A16" s="7">
        <v>120</v>
      </c>
      <c r="B16" s="8" t="s">
        <v>18</v>
      </c>
      <c r="C16" s="7" t="s">
        <v>18</v>
      </c>
      <c r="D16" s="7" t="s">
        <v>67</v>
      </c>
      <c r="E16" s="7" t="s">
        <v>59</v>
      </c>
      <c r="F16" s="7">
        <v>2</v>
      </c>
      <c r="G16" s="9" t="s">
        <v>18</v>
      </c>
      <c r="H16" s="9" t="s">
        <v>18</v>
      </c>
      <c r="I16" s="9" t="s">
        <v>18</v>
      </c>
      <c r="J16" s="9" t="s">
        <v>18</v>
      </c>
      <c r="K16" s="9" t="s">
        <v>18</v>
      </c>
      <c r="L16" s="9" t="s">
        <v>18</v>
      </c>
      <c r="M16" s="9" t="s">
        <v>18</v>
      </c>
      <c r="N16" s="9" t="s">
        <v>54</v>
      </c>
      <c r="O16" s="7" t="s">
        <v>55</v>
      </c>
      <c r="P16" s="7">
        <v>28.197199999999999</v>
      </c>
      <c r="Q16" s="7">
        <v>2.6036697247706422</v>
      </c>
      <c r="R16" s="7">
        <v>6.6885000000000003</v>
      </c>
      <c r="S16" s="7">
        <v>12.368029739776951</v>
      </c>
      <c r="T16" s="7">
        <v>5.8361999999999998</v>
      </c>
      <c r="U16" s="7">
        <v>0.20646644113317664</v>
      </c>
      <c r="V16" s="7">
        <v>12.869035959143696</v>
      </c>
      <c r="W16" s="7">
        <v>1.4023971571402756</v>
      </c>
      <c r="X16" s="7">
        <v>0.96998166819431719</v>
      </c>
      <c r="Y16" s="7">
        <v>162</v>
      </c>
      <c r="Z16" s="7">
        <v>320</v>
      </c>
      <c r="AA16" s="7">
        <v>291</v>
      </c>
      <c r="AB16" s="7">
        <v>80</v>
      </c>
      <c r="AC16" s="7">
        <v>95.999999999999986</v>
      </c>
      <c r="AD16" s="7">
        <v>43</v>
      </c>
      <c r="AE16" s="7">
        <v>1351.9999999999998</v>
      </c>
      <c r="AF16" s="7">
        <v>32</v>
      </c>
      <c r="AG16" s="7">
        <v>311</v>
      </c>
      <c r="AH16" s="7" t="e">
        <v>#VALUE!</v>
      </c>
      <c r="AI16" s="7">
        <v>5.9999999999999991</v>
      </c>
      <c r="AJ16" s="7">
        <v>94</v>
      </c>
      <c r="AK16" s="7">
        <v>1086</v>
      </c>
    </row>
    <row r="17" spans="1:37">
      <c r="A17" t="s">
        <v>32</v>
      </c>
      <c r="B17" t="s">
        <v>33</v>
      </c>
      <c r="C17" t="s">
        <v>34</v>
      </c>
      <c r="D17" t="s">
        <v>35</v>
      </c>
      <c r="E17" t="s">
        <v>36</v>
      </c>
      <c r="F17" t="s">
        <v>42</v>
      </c>
      <c r="G17" t="s">
        <v>43</v>
      </c>
      <c r="H17" t="s">
        <v>44</v>
      </c>
      <c r="I17" t="s">
        <v>37</v>
      </c>
      <c r="J17" t="s">
        <v>45</v>
      </c>
      <c r="K17" t="s">
        <v>38</v>
      </c>
      <c r="L17" t="s">
        <v>46</v>
      </c>
      <c r="M17" t="s">
        <v>47</v>
      </c>
      <c r="N17" t="s">
        <v>39</v>
      </c>
      <c r="O17" t="s">
        <v>40</v>
      </c>
      <c r="P17" t="s">
        <v>41</v>
      </c>
      <c r="Q17" t="s">
        <v>10</v>
      </c>
      <c r="R17" t="s">
        <v>20</v>
      </c>
      <c r="S17" t="s">
        <v>11</v>
      </c>
      <c r="T17" t="s">
        <v>21</v>
      </c>
      <c r="U17" t="s">
        <v>9</v>
      </c>
      <c r="V17" t="s">
        <v>8</v>
      </c>
      <c r="W17" t="s">
        <v>7</v>
      </c>
      <c r="X17" t="s">
        <v>22</v>
      </c>
      <c r="Y17" t="s">
        <v>6</v>
      </c>
      <c r="Z17" t="s">
        <v>5</v>
      </c>
      <c r="AA17" t="s">
        <v>4</v>
      </c>
      <c r="AB17" t="s">
        <v>3</v>
      </c>
      <c r="AC17" t="s">
        <v>2</v>
      </c>
      <c r="AD17" t="s">
        <v>12</v>
      </c>
      <c r="AE17" t="s">
        <v>1</v>
      </c>
      <c r="AF17" t="s">
        <v>23</v>
      </c>
      <c r="AG17" t="s">
        <v>0</v>
      </c>
      <c r="AH17" t="s">
        <v>17</v>
      </c>
      <c r="AI17" t="s">
        <v>48</v>
      </c>
      <c r="AJ17" t="s">
        <v>49</v>
      </c>
      <c r="AK17" t="s">
        <v>50</v>
      </c>
    </row>
    <row r="18" spans="1:37">
      <c r="A18">
        <v>49</v>
      </c>
      <c r="B18" s="14">
        <v>44728.111805555556</v>
      </c>
      <c r="C18" t="s">
        <v>52</v>
      </c>
      <c r="D18" t="s">
        <v>29</v>
      </c>
      <c r="E18" t="s">
        <v>53</v>
      </c>
      <c r="F18">
        <v>48</v>
      </c>
      <c r="N18" t="s">
        <v>54</v>
      </c>
      <c r="O18" t="s">
        <v>55</v>
      </c>
      <c r="P18">
        <v>35.190800000000003</v>
      </c>
      <c r="Q18">
        <v>2.576146789</v>
      </c>
      <c r="R18">
        <v>9.6298999999999992</v>
      </c>
      <c r="S18">
        <v>11.98970546</v>
      </c>
      <c r="T18">
        <v>10.462</v>
      </c>
      <c r="U18">
        <v>0.19135914100000001</v>
      </c>
      <c r="V18">
        <v>12.83881349</v>
      </c>
      <c r="W18">
        <v>1.509004397</v>
      </c>
      <c r="X18">
        <v>1.2335013749999999</v>
      </c>
      <c r="Y18">
        <v>235</v>
      </c>
      <c r="Z18">
        <v>368</v>
      </c>
      <c r="AA18">
        <v>273</v>
      </c>
      <c r="AB18">
        <v>85</v>
      </c>
      <c r="AC18">
        <v>108</v>
      </c>
      <c r="AD18">
        <v>43</v>
      </c>
      <c r="AE18">
        <v>1241</v>
      </c>
      <c r="AF18">
        <v>26</v>
      </c>
      <c r="AG18">
        <v>253</v>
      </c>
      <c r="AH18" t="s">
        <v>69</v>
      </c>
      <c r="AI18">
        <v>7</v>
      </c>
      <c r="AJ18">
        <v>96</v>
      </c>
      <c r="AK18">
        <v>787</v>
      </c>
    </row>
    <row r="19" spans="1:37">
      <c r="A19">
        <v>50</v>
      </c>
      <c r="B19" s="14">
        <v>44728.113194444442</v>
      </c>
      <c r="C19" t="s">
        <v>52</v>
      </c>
      <c r="D19" t="s">
        <v>29</v>
      </c>
      <c r="E19" t="s">
        <v>53</v>
      </c>
      <c r="F19">
        <v>49</v>
      </c>
      <c r="N19" t="s">
        <v>54</v>
      </c>
      <c r="O19" t="s">
        <v>55</v>
      </c>
      <c r="P19">
        <v>35.224400000000003</v>
      </c>
      <c r="Q19">
        <v>2.5971643040000001</v>
      </c>
      <c r="R19">
        <v>9.7159999999999993</v>
      </c>
      <c r="S19">
        <v>12.009150699999999</v>
      </c>
      <c r="T19">
        <v>10.2933</v>
      </c>
      <c r="U19">
        <v>0.18322443999999999</v>
      </c>
      <c r="V19">
        <v>12.8306982</v>
      </c>
      <c r="W19">
        <v>1.5168343070000001</v>
      </c>
      <c r="X19">
        <v>1.255957837</v>
      </c>
      <c r="Y19">
        <v>239</v>
      </c>
      <c r="Z19">
        <v>372</v>
      </c>
      <c r="AA19">
        <v>285</v>
      </c>
      <c r="AB19">
        <v>78</v>
      </c>
      <c r="AC19">
        <v>107</v>
      </c>
      <c r="AD19">
        <v>42</v>
      </c>
      <c r="AE19">
        <v>1235</v>
      </c>
      <c r="AF19">
        <v>26</v>
      </c>
      <c r="AG19">
        <v>244</v>
      </c>
      <c r="AH19" t="s">
        <v>69</v>
      </c>
      <c r="AI19">
        <v>10</v>
      </c>
      <c r="AJ19">
        <v>92</v>
      </c>
      <c r="AK19">
        <v>814</v>
      </c>
    </row>
    <row r="20" spans="1:37">
      <c r="A20">
        <v>51</v>
      </c>
      <c r="B20" s="14">
        <v>44728.127083333333</v>
      </c>
      <c r="C20" t="s">
        <v>52</v>
      </c>
      <c r="D20" t="s">
        <v>58</v>
      </c>
      <c r="E20" t="s">
        <v>59</v>
      </c>
      <c r="F20">
        <v>50</v>
      </c>
      <c r="G20" t="s">
        <v>60</v>
      </c>
      <c r="H20" t="s">
        <v>61</v>
      </c>
      <c r="I20">
        <v>15</v>
      </c>
      <c r="J20" t="s">
        <v>62</v>
      </c>
      <c r="K20" t="s">
        <v>63</v>
      </c>
      <c r="L20">
        <v>7</v>
      </c>
      <c r="M20" t="s">
        <v>64</v>
      </c>
      <c r="N20" t="s">
        <v>54</v>
      </c>
      <c r="O20" t="s">
        <v>55</v>
      </c>
      <c r="P20">
        <v>41.957900000000002</v>
      </c>
      <c r="Q20">
        <v>1.202168474</v>
      </c>
      <c r="R20">
        <v>12.273300000000001</v>
      </c>
      <c r="S20">
        <v>8.6521303970000005</v>
      </c>
      <c r="T20">
        <v>4.9341999999999997</v>
      </c>
      <c r="U20">
        <v>0.161919273</v>
      </c>
      <c r="V20">
        <v>10.64236743</v>
      </c>
      <c r="W20">
        <v>0.20430042800000001</v>
      </c>
      <c r="X20">
        <v>8.5013749E-2</v>
      </c>
      <c r="Y20">
        <v>188</v>
      </c>
      <c r="Z20">
        <v>150</v>
      </c>
      <c r="AA20">
        <v>97</v>
      </c>
      <c r="AB20">
        <v>61</v>
      </c>
      <c r="AC20">
        <v>75</v>
      </c>
      <c r="AD20">
        <v>5</v>
      </c>
      <c r="AE20">
        <v>103</v>
      </c>
      <c r="AF20">
        <v>25</v>
      </c>
      <c r="AG20">
        <v>81</v>
      </c>
      <c r="AH20" t="s">
        <v>69</v>
      </c>
      <c r="AI20">
        <v>11</v>
      </c>
      <c r="AJ20" t="s">
        <v>69</v>
      </c>
      <c r="AK20" t="s">
        <v>69</v>
      </c>
    </row>
    <row r="21" spans="1:37">
      <c r="A21">
        <v>52</v>
      </c>
      <c r="B21" s="14">
        <v>44728.129861111112</v>
      </c>
      <c r="C21" t="s">
        <v>52</v>
      </c>
      <c r="D21" t="s">
        <v>58</v>
      </c>
      <c r="E21" t="s">
        <v>59</v>
      </c>
      <c r="F21">
        <v>51</v>
      </c>
      <c r="G21" t="s">
        <v>60</v>
      </c>
      <c r="H21" t="s">
        <v>61</v>
      </c>
      <c r="I21">
        <v>15</v>
      </c>
      <c r="J21" t="s">
        <v>62</v>
      </c>
      <c r="K21" t="s">
        <v>63</v>
      </c>
      <c r="L21">
        <v>7</v>
      </c>
      <c r="M21" t="s">
        <v>66</v>
      </c>
      <c r="N21" t="s">
        <v>54</v>
      </c>
      <c r="O21" t="s">
        <v>55</v>
      </c>
      <c r="P21">
        <v>41.7211</v>
      </c>
      <c r="Q21">
        <v>1.127606339</v>
      </c>
      <c r="R21">
        <v>13.9658</v>
      </c>
      <c r="S21">
        <v>8.7402058910000004</v>
      </c>
      <c r="T21">
        <v>3.8822999999999999</v>
      </c>
      <c r="U21">
        <v>0.13674043799999999</v>
      </c>
      <c r="V21">
        <v>11.212256890000001</v>
      </c>
      <c r="W21">
        <v>9.5283985000000002E-2</v>
      </c>
      <c r="X21">
        <v>7.6764436000000005E-2</v>
      </c>
      <c r="Y21">
        <v>206</v>
      </c>
      <c r="Z21">
        <v>122</v>
      </c>
      <c r="AA21">
        <v>63</v>
      </c>
      <c r="AB21">
        <v>51</v>
      </c>
      <c r="AC21">
        <v>65</v>
      </c>
      <c r="AD21">
        <v>3</v>
      </c>
      <c r="AE21">
        <v>105</v>
      </c>
      <c r="AF21">
        <v>28</v>
      </c>
      <c r="AG21">
        <v>79</v>
      </c>
      <c r="AH21">
        <v>6</v>
      </c>
      <c r="AI21">
        <v>14</v>
      </c>
      <c r="AJ21" t="s">
        <v>69</v>
      </c>
      <c r="AK21" t="s">
        <v>69</v>
      </c>
    </row>
    <row r="22" spans="1:37">
      <c r="A22">
        <v>121</v>
      </c>
      <c r="D22" t="s">
        <v>67</v>
      </c>
      <c r="E22" t="s">
        <v>59</v>
      </c>
      <c r="F22">
        <v>3</v>
      </c>
      <c r="N22" t="s">
        <v>54</v>
      </c>
      <c r="O22" t="s">
        <v>68</v>
      </c>
      <c r="P22">
        <v>27.8597</v>
      </c>
      <c r="Q22">
        <v>2.5773144289999999</v>
      </c>
      <c r="R22">
        <v>6.3941999999999997</v>
      </c>
      <c r="S22">
        <v>12.17472119</v>
      </c>
      <c r="T22">
        <v>5.9756999999999998</v>
      </c>
      <c r="U22">
        <v>0.20943625199999999</v>
      </c>
      <c r="V22">
        <v>12.717224010000001</v>
      </c>
      <c r="W22">
        <v>1.357826899</v>
      </c>
      <c r="X22">
        <v>0.92323556399999995</v>
      </c>
      <c r="Y22" t="s">
        <v>69</v>
      </c>
      <c r="Z22">
        <v>361</v>
      </c>
      <c r="AA22">
        <v>266</v>
      </c>
      <c r="AB22">
        <v>86</v>
      </c>
      <c r="AC22">
        <v>106</v>
      </c>
      <c r="AD22">
        <v>41</v>
      </c>
      <c r="AE22">
        <v>1357</v>
      </c>
      <c r="AF22">
        <v>29</v>
      </c>
      <c r="AG22">
        <v>315</v>
      </c>
      <c r="AH22" t="s">
        <v>69</v>
      </c>
      <c r="AI22">
        <v>15</v>
      </c>
      <c r="AJ22">
        <v>102</v>
      </c>
      <c r="AK22">
        <v>1044</v>
      </c>
    </row>
    <row r="23" spans="1:37">
      <c r="A23">
        <v>122</v>
      </c>
      <c r="D23" t="s">
        <v>67</v>
      </c>
      <c r="E23" t="s">
        <v>59</v>
      </c>
      <c r="F23">
        <v>4</v>
      </c>
      <c r="N23" t="s">
        <v>54</v>
      </c>
      <c r="O23" t="s">
        <v>68</v>
      </c>
      <c r="P23">
        <v>27.534199999999998</v>
      </c>
      <c r="Q23">
        <v>2.5671392829999999</v>
      </c>
      <c r="R23">
        <v>6.6196000000000002</v>
      </c>
      <c r="S23">
        <v>12.213325709999999</v>
      </c>
      <c r="T23">
        <v>5.4119999999999999</v>
      </c>
      <c r="U23">
        <v>0.20698293000000001</v>
      </c>
      <c r="V23">
        <v>12.74730656</v>
      </c>
      <c r="W23">
        <v>1.3674637110000001</v>
      </c>
      <c r="X23">
        <v>0.98602199800000001</v>
      </c>
      <c r="Y23">
        <v>133</v>
      </c>
      <c r="Z23">
        <v>373</v>
      </c>
      <c r="AA23">
        <v>282</v>
      </c>
      <c r="AB23">
        <v>85</v>
      </c>
      <c r="AC23">
        <v>106</v>
      </c>
      <c r="AD23">
        <v>41</v>
      </c>
      <c r="AE23">
        <v>1377</v>
      </c>
      <c r="AF23">
        <v>33</v>
      </c>
      <c r="AG23">
        <v>327</v>
      </c>
      <c r="AH23" t="s">
        <v>69</v>
      </c>
      <c r="AI23">
        <v>16</v>
      </c>
      <c r="AJ23">
        <v>100</v>
      </c>
      <c r="AK23">
        <v>1032</v>
      </c>
    </row>
    <row r="24" spans="1:37">
      <c r="A24">
        <v>119</v>
      </c>
      <c r="D24" t="s">
        <v>67</v>
      </c>
      <c r="E24" t="s">
        <v>59</v>
      </c>
      <c r="F24">
        <v>1</v>
      </c>
      <c r="N24" t="s">
        <v>54</v>
      </c>
      <c r="O24" t="s">
        <v>55</v>
      </c>
      <c r="P24">
        <v>28.049299999999999</v>
      </c>
      <c r="Q24">
        <v>2.6010008340000002</v>
      </c>
      <c r="R24">
        <v>6.5884999999999998</v>
      </c>
      <c r="S24">
        <v>12.31441235</v>
      </c>
      <c r="T24">
        <v>5.2854000000000001</v>
      </c>
      <c r="U24">
        <v>0.21485938600000001</v>
      </c>
      <c r="V24">
        <v>12.87099482</v>
      </c>
      <c r="W24">
        <v>1.3779437450000001</v>
      </c>
      <c r="X24">
        <v>0.99793767200000005</v>
      </c>
      <c r="Y24" t="s">
        <v>69</v>
      </c>
      <c r="Z24">
        <v>345</v>
      </c>
      <c r="AA24">
        <v>287</v>
      </c>
      <c r="AB24">
        <v>78</v>
      </c>
      <c r="AC24">
        <v>99</v>
      </c>
      <c r="AD24">
        <v>44</v>
      </c>
      <c r="AE24">
        <v>1379</v>
      </c>
      <c r="AF24">
        <v>29</v>
      </c>
      <c r="AG24">
        <v>319</v>
      </c>
      <c r="AH24" t="s">
        <v>69</v>
      </c>
      <c r="AI24">
        <v>9</v>
      </c>
      <c r="AJ24">
        <v>101</v>
      </c>
      <c r="AK24">
        <v>1126</v>
      </c>
    </row>
    <row r="25" spans="1:37">
      <c r="A25">
        <v>120</v>
      </c>
      <c r="D25" t="s">
        <v>67</v>
      </c>
      <c r="E25" t="s">
        <v>59</v>
      </c>
      <c r="F25">
        <v>2</v>
      </c>
      <c r="N25" t="s">
        <v>54</v>
      </c>
      <c r="O25" t="s">
        <v>55</v>
      </c>
      <c r="P25">
        <v>28.197199999999999</v>
      </c>
      <c r="Q25">
        <v>2.603669725</v>
      </c>
      <c r="R25">
        <v>6.6885000000000003</v>
      </c>
      <c r="S25">
        <v>12.368029740000001</v>
      </c>
      <c r="T25">
        <v>5.8361999999999998</v>
      </c>
      <c r="U25">
        <v>0.206466441</v>
      </c>
      <c r="V25">
        <v>12.86903596</v>
      </c>
      <c r="W25">
        <v>1.402397157</v>
      </c>
      <c r="X25">
        <v>0.96998166799999996</v>
      </c>
      <c r="Y25">
        <v>162</v>
      </c>
      <c r="Z25">
        <v>320</v>
      </c>
      <c r="AA25">
        <v>291</v>
      </c>
      <c r="AB25">
        <v>80</v>
      </c>
      <c r="AC25">
        <v>96</v>
      </c>
      <c r="AD25">
        <v>43</v>
      </c>
      <c r="AE25">
        <v>1352</v>
      </c>
      <c r="AF25">
        <v>32</v>
      </c>
      <c r="AG25">
        <v>311</v>
      </c>
      <c r="AH25" t="s">
        <v>69</v>
      </c>
      <c r="AI25">
        <v>6</v>
      </c>
      <c r="AJ25">
        <v>94</v>
      </c>
      <c r="AK25">
        <v>1086</v>
      </c>
    </row>
    <row r="26" spans="1:37">
      <c r="A26" s="7"/>
      <c r="B26" s="8"/>
      <c r="C26" s="7"/>
      <c r="D26" s="7"/>
      <c r="E26" s="7"/>
      <c r="F26" s="7"/>
      <c r="G26" s="9"/>
      <c r="H26" s="9"/>
      <c r="I26" s="9"/>
      <c r="J26" s="9"/>
      <c r="K26" s="9"/>
      <c r="L26" s="9"/>
      <c r="M26" s="9"/>
      <c r="N26" s="9"/>
      <c r="O26" s="7"/>
      <c r="P26" s="7"/>
      <c r="Q26" s="7"/>
      <c r="R26" s="7"/>
      <c r="S26" s="7"/>
      <c r="T26" s="7"/>
      <c r="U26" s="7"/>
      <c r="V26" s="7"/>
      <c r="W26" s="7"/>
      <c r="X26" s="7"/>
      <c r="Y26" s="7"/>
      <c r="Z26" s="7"/>
      <c r="AA26" s="7"/>
      <c r="AB26" s="7"/>
      <c r="AC26" s="7"/>
      <c r="AD26" s="7"/>
      <c r="AE26" s="7"/>
      <c r="AF26" s="7"/>
      <c r="AG26" s="7"/>
      <c r="AH26" s="7"/>
      <c r="AI26" s="7"/>
      <c r="AJ26" s="7"/>
      <c r="AK26" s="7"/>
    </row>
    <row r="27" spans="1:37">
      <c r="A27" s="7"/>
      <c r="B27" s="8"/>
      <c r="C27" s="7"/>
      <c r="D27" s="7"/>
      <c r="E27" s="7"/>
      <c r="F27" s="7"/>
      <c r="G27" s="9"/>
      <c r="H27" s="9"/>
      <c r="I27" s="9"/>
      <c r="J27" s="9"/>
      <c r="K27" s="9"/>
      <c r="L27" s="9"/>
      <c r="M27" s="9"/>
      <c r="N27" s="9"/>
      <c r="O27" s="7"/>
      <c r="P27" s="7"/>
      <c r="Q27" s="7"/>
      <c r="R27" s="7"/>
      <c r="S27" s="7"/>
      <c r="T27" s="7"/>
      <c r="U27" s="7"/>
      <c r="V27" s="7"/>
      <c r="W27" s="7"/>
      <c r="X27" s="7"/>
      <c r="Y27" s="7"/>
      <c r="Z27" s="7"/>
      <c r="AA27" s="7"/>
      <c r="AB27" s="7"/>
      <c r="AC27" s="7"/>
      <c r="AD27" s="7"/>
      <c r="AE27" s="7"/>
      <c r="AF27" s="7"/>
      <c r="AG27" s="7"/>
      <c r="AH27" s="7"/>
      <c r="AI27" s="7"/>
      <c r="AJ27" s="7"/>
      <c r="AK27" s="7"/>
    </row>
    <row r="28" spans="1:37">
      <c r="A28" s="7"/>
      <c r="B28" s="8"/>
      <c r="C28" s="7"/>
      <c r="D28" s="7"/>
      <c r="E28" s="7"/>
      <c r="F28" s="7"/>
      <c r="G28" s="9"/>
      <c r="H28" s="9"/>
      <c r="I28" s="9"/>
      <c r="J28" s="9"/>
      <c r="K28" s="9"/>
      <c r="L28" s="9"/>
      <c r="M28" s="9"/>
      <c r="N28" s="9"/>
      <c r="O28" s="7"/>
      <c r="P28" s="7"/>
      <c r="Q28" s="7"/>
      <c r="R28" s="7"/>
      <c r="S28" s="7"/>
      <c r="T28" s="7"/>
      <c r="U28" s="7"/>
      <c r="V28" s="7"/>
      <c r="W28" s="7"/>
      <c r="X28" s="7"/>
      <c r="Y28" s="7"/>
      <c r="Z28" s="7"/>
      <c r="AA28" s="7"/>
      <c r="AB28" s="7"/>
      <c r="AC28" s="7"/>
      <c r="AD28" s="7"/>
      <c r="AE28" s="7"/>
      <c r="AF28" s="7"/>
      <c r="AG28" s="7"/>
      <c r="AH28" s="7"/>
      <c r="AI28" s="7"/>
      <c r="AJ28" s="7"/>
      <c r="AK28" s="7"/>
    </row>
    <row r="29" spans="1:37">
      <c r="A29" s="7"/>
      <c r="B29" s="8"/>
      <c r="C29" s="7"/>
      <c r="D29" s="7"/>
      <c r="E29" s="7"/>
      <c r="F29" s="7"/>
      <c r="G29" s="9"/>
      <c r="H29" s="9"/>
      <c r="I29" s="9"/>
      <c r="J29" s="9"/>
      <c r="K29" s="9"/>
      <c r="L29" s="9"/>
      <c r="M29" s="9"/>
      <c r="N29" s="9"/>
      <c r="O29" s="7"/>
      <c r="P29" s="7"/>
      <c r="Q29" s="7"/>
      <c r="R29" s="7"/>
      <c r="S29" s="7"/>
      <c r="T29" s="7"/>
      <c r="U29" s="7"/>
      <c r="V29" s="7"/>
      <c r="W29" s="7"/>
      <c r="X29" s="7"/>
      <c r="Y29" s="7"/>
      <c r="Z29" s="7"/>
      <c r="AA29" s="7"/>
      <c r="AB29" s="7"/>
      <c r="AC29" s="7"/>
      <c r="AD29" s="7"/>
      <c r="AE29" s="7"/>
      <c r="AF29" s="7"/>
      <c r="AG29" s="7"/>
      <c r="AH29" s="7"/>
      <c r="AI29" s="7"/>
      <c r="AJ29" s="7"/>
      <c r="AK29" s="7"/>
    </row>
    <row r="30" spans="1:37">
      <c r="A30" s="7"/>
      <c r="B30" s="8"/>
      <c r="C30" s="7"/>
      <c r="D30" s="7"/>
      <c r="E30" s="7"/>
      <c r="F30" s="7"/>
      <c r="G30" s="9"/>
      <c r="H30" s="9"/>
      <c r="I30" s="9"/>
      <c r="J30" s="9"/>
      <c r="K30" s="9"/>
      <c r="L30" s="9"/>
      <c r="M30" s="9"/>
      <c r="N30" s="9"/>
      <c r="O30" s="7"/>
      <c r="P30" s="7"/>
      <c r="Q30" s="7"/>
      <c r="R30" s="7"/>
      <c r="S30" s="7"/>
      <c r="T30" s="7"/>
      <c r="U30" s="7"/>
      <c r="V30" s="7"/>
      <c r="W30" s="7"/>
      <c r="X30" s="7"/>
      <c r="Y30" s="7"/>
      <c r="Z30" s="7"/>
      <c r="AA30" s="7"/>
      <c r="AB30" s="7"/>
      <c r="AC30" s="7"/>
      <c r="AD30" s="7"/>
      <c r="AE30" s="7"/>
      <c r="AF30" s="7"/>
      <c r="AG30" s="7"/>
      <c r="AH30" s="7"/>
      <c r="AI30" s="7"/>
      <c r="AJ30" s="7"/>
      <c r="AK30" s="7"/>
    </row>
    <row r="31" spans="1:37">
      <c r="A31" s="7"/>
      <c r="B31" s="8"/>
      <c r="C31" s="7"/>
      <c r="D31" s="7"/>
      <c r="E31" s="7"/>
      <c r="F31" s="7"/>
      <c r="G31" s="9"/>
      <c r="H31" s="9"/>
      <c r="I31" s="9"/>
      <c r="J31" s="9"/>
      <c r="K31" s="9"/>
      <c r="L31" s="9"/>
      <c r="M31" s="9"/>
      <c r="N31" s="9"/>
      <c r="O31" s="7"/>
      <c r="P31" s="7"/>
      <c r="Q31" s="7"/>
      <c r="R31" s="7"/>
      <c r="S31" s="7"/>
      <c r="T31" s="7"/>
      <c r="U31" s="7"/>
      <c r="V31" s="7"/>
      <c r="W31" s="7"/>
      <c r="X31" s="7"/>
      <c r="Y31" s="7"/>
      <c r="Z31" s="7"/>
      <c r="AA31" s="7"/>
      <c r="AB31" s="7"/>
      <c r="AC31" s="7"/>
      <c r="AD31" s="7"/>
      <c r="AE31" s="7"/>
      <c r="AF31" s="7"/>
      <c r="AG31" s="7"/>
      <c r="AH31" s="7"/>
      <c r="AI31" s="7"/>
      <c r="AJ31" s="7"/>
      <c r="AK31" s="7"/>
    </row>
    <row r="32" spans="1:37">
      <c r="A32" s="7"/>
      <c r="B32" s="8"/>
      <c r="C32" s="7"/>
      <c r="D32" s="7"/>
      <c r="E32" s="7"/>
      <c r="F32" s="7"/>
      <c r="G32" s="9"/>
      <c r="H32" s="9"/>
      <c r="I32" s="9"/>
      <c r="J32" s="9"/>
      <c r="K32" s="9"/>
      <c r="L32" s="9"/>
      <c r="M32" s="9"/>
      <c r="N32" s="9"/>
      <c r="O32" s="7"/>
      <c r="P32" s="7"/>
      <c r="Q32" s="7"/>
      <c r="R32" s="7"/>
      <c r="S32" s="7"/>
      <c r="T32" s="7"/>
      <c r="U32" s="7"/>
      <c r="V32" s="7"/>
      <c r="W32" s="7"/>
      <c r="X32" s="7"/>
      <c r="Y32" s="7"/>
      <c r="Z32" s="7"/>
      <c r="AA32" s="7"/>
      <c r="AB32" s="7"/>
      <c r="AC32" s="7"/>
      <c r="AD32" s="7"/>
      <c r="AE32" s="7"/>
      <c r="AF32" s="7"/>
      <c r="AG32" s="7"/>
      <c r="AH32" s="7"/>
      <c r="AI32" s="7"/>
      <c r="AJ32" s="7"/>
      <c r="AK32" s="7"/>
    </row>
    <row r="33" spans="1:37">
      <c r="A33" s="7"/>
      <c r="B33" s="8"/>
      <c r="C33" s="7"/>
      <c r="D33" s="7"/>
      <c r="E33" s="7"/>
      <c r="F33" s="7"/>
      <c r="G33" s="9"/>
      <c r="H33" s="9"/>
      <c r="I33" s="9"/>
      <c r="J33" s="9"/>
      <c r="K33" s="9"/>
      <c r="L33" s="9"/>
      <c r="M33" s="9"/>
      <c r="N33" s="9"/>
      <c r="O33" s="7"/>
      <c r="P33" s="7"/>
      <c r="Q33" s="7"/>
      <c r="R33" s="7"/>
      <c r="S33" s="7"/>
      <c r="T33" s="7"/>
      <c r="U33" s="7"/>
      <c r="V33" s="7"/>
      <c r="W33" s="7"/>
      <c r="X33" s="7"/>
      <c r="Y33" s="7"/>
      <c r="Z33" s="7"/>
      <c r="AA33" s="7"/>
      <c r="AB33" s="7"/>
      <c r="AC33" s="7"/>
      <c r="AD33" s="7"/>
      <c r="AE33" s="7"/>
      <c r="AF33" s="7"/>
      <c r="AG33" s="7"/>
      <c r="AH33" s="7"/>
      <c r="AI33" s="7"/>
      <c r="AJ33" s="7"/>
      <c r="AK33" s="7"/>
    </row>
    <row r="34" spans="1:37">
      <c r="A34" s="7"/>
      <c r="B34" s="8"/>
      <c r="C34" s="7"/>
      <c r="D34" s="7"/>
      <c r="E34" s="7"/>
      <c r="F34" s="7"/>
      <c r="G34" s="9"/>
      <c r="H34" s="9"/>
      <c r="I34" s="9"/>
      <c r="J34" s="9"/>
      <c r="K34" s="9"/>
      <c r="L34" s="9"/>
      <c r="M34" s="9"/>
      <c r="N34" s="9"/>
      <c r="O34" s="7"/>
      <c r="P34" s="7"/>
      <c r="Q34" s="7"/>
      <c r="R34" s="7"/>
      <c r="S34" s="7"/>
      <c r="T34" s="7"/>
      <c r="U34" s="7"/>
      <c r="V34" s="7"/>
      <c r="W34" s="7"/>
      <c r="X34" s="7"/>
      <c r="Y34" s="7"/>
      <c r="Z34" s="7"/>
      <c r="AA34" s="7"/>
      <c r="AB34" s="7"/>
      <c r="AC34" s="7"/>
      <c r="AD34" s="7"/>
      <c r="AE34" s="7"/>
      <c r="AF34" s="7"/>
      <c r="AG34" s="7"/>
      <c r="AH34" s="7"/>
      <c r="AI34" s="7"/>
      <c r="AJ34" s="7"/>
      <c r="AK34" s="7"/>
    </row>
    <row r="35" spans="1:37">
      <c r="A35" s="7"/>
      <c r="B35" s="8"/>
      <c r="C35" s="7"/>
      <c r="D35" s="7"/>
      <c r="E35" s="7"/>
      <c r="F35" s="7"/>
      <c r="G35" s="9"/>
      <c r="H35" s="9"/>
      <c r="I35" s="9"/>
      <c r="J35" s="9"/>
      <c r="K35" s="9"/>
      <c r="L35" s="9"/>
      <c r="M35" s="9"/>
      <c r="N35" s="9"/>
      <c r="O35" s="7"/>
      <c r="P35" s="7"/>
      <c r="Q35" s="7"/>
      <c r="R35" s="7"/>
      <c r="S35" s="7"/>
      <c r="T35" s="7"/>
      <c r="U35" s="7"/>
      <c r="V35" s="7"/>
      <c r="W35" s="7"/>
      <c r="X35" s="7"/>
      <c r="Y35" s="7"/>
      <c r="Z35" s="7"/>
      <c r="AA35" s="7"/>
      <c r="AB35" s="7"/>
      <c r="AC35" s="7"/>
      <c r="AD35" s="7"/>
      <c r="AE35" s="7"/>
      <c r="AF35" s="7"/>
      <c r="AG35" s="7"/>
      <c r="AH35" s="7"/>
      <c r="AI35" s="7"/>
      <c r="AJ35" s="7"/>
      <c r="AK35" s="7"/>
    </row>
    <row r="36" spans="1:37">
      <c r="A36" s="7"/>
      <c r="B36" s="8"/>
      <c r="C36" s="7"/>
      <c r="D36" s="7"/>
      <c r="E36" s="7"/>
      <c r="F36" s="7"/>
      <c r="G36" s="9"/>
      <c r="H36" s="9"/>
      <c r="I36" s="9"/>
      <c r="J36" s="9"/>
      <c r="K36" s="9"/>
      <c r="L36" s="9"/>
      <c r="M36" s="9"/>
      <c r="N36" s="9"/>
      <c r="O36" s="7"/>
      <c r="P36" s="7"/>
      <c r="Q36" s="7"/>
      <c r="R36" s="7"/>
      <c r="S36" s="7"/>
      <c r="T36" s="7"/>
      <c r="U36" s="7"/>
      <c r="V36" s="7"/>
      <c r="W36" s="7"/>
      <c r="X36" s="7"/>
      <c r="Y36" s="7"/>
      <c r="Z36" s="7"/>
      <c r="AA36" s="7"/>
      <c r="AB36" s="7"/>
      <c r="AC36" s="7"/>
      <c r="AD36" s="7"/>
      <c r="AE36" s="7"/>
      <c r="AF36" s="7"/>
      <c r="AG36" s="7"/>
      <c r="AH36" s="7"/>
      <c r="AI36" s="7"/>
      <c r="AJ36" s="7"/>
      <c r="AK36" s="7"/>
    </row>
    <row r="37" spans="1:37">
      <c r="A37" s="7"/>
      <c r="B37" s="8"/>
      <c r="C37" s="7"/>
      <c r="D37" s="7"/>
      <c r="E37" s="7"/>
      <c r="F37" s="7"/>
      <c r="G37" s="9"/>
      <c r="H37" s="9"/>
      <c r="I37" s="9"/>
      <c r="J37" s="9"/>
      <c r="K37" s="9"/>
      <c r="L37" s="9"/>
      <c r="M37" s="9"/>
      <c r="N37" s="9"/>
      <c r="O37" s="7"/>
      <c r="P37" s="7"/>
      <c r="Q37" s="7"/>
      <c r="R37" s="7"/>
      <c r="S37" s="7"/>
      <c r="T37" s="7"/>
      <c r="U37" s="7"/>
      <c r="V37" s="7"/>
      <c r="W37" s="7"/>
      <c r="X37" s="7"/>
      <c r="Y37" s="7"/>
      <c r="Z37" s="7"/>
      <c r="AA37" s="7"/>
      <c r="AB37" s="7"/>
      <c r="AC37" s="7"/>
      <c r="AD37" s="7"/>
      <c r="AE37" s="7"/>
      <c r="AF37" s="7"/>
      <c r="AG37" s="7"/>
      <c r="AH37" s="7"/>
      <c r="AI37" s="7"/>
      <c r="AJ37" s="7"/>
      <c r="AK37" s="7"/>
    </row>
    <row r="38" spans="1:37">
      <c r="A38" s="7"/>
      <c r="B38" s="8"/>
      <c r="C38" s="7"/>
      <c r="D38" s="7"/>
      <c r="E38" s="7"/>
      <c r="F38" s="7"/>
      <c r="G38" s="9"/>
      <c r="H38" s="9"/>
      <c r="I38" s="9"/>
      <c r="J38" s="9"/>
      <c r="K38" s="9"/>
      <c r="L38" s="9"/>
      <c r="M38" s="9"/>
      <c r="N38" s="9"/>
      <c r="O38" s="7"/>
      <c r="P38" s="7"/>
      <c r="Q38" s="7"/>
      <c r="R38" s="7"/>
      <c r="S38" s="7"/>
      <c r="T38" s="7"/>
      <c r="U38" s="7"/>
      <c r="V38" s="7"/>
      <c r="W38" s="7"/>
      <c r="X38" s="7"/>
      <c r="Y38" s="7"/>
      <c r="Z38" s="7"/>
      <c r="AA38" s="7"/>
      <c r="AB38" s="7"/>
      <c r="AC38" s="7"/>
      <c r="AD38" s="7"/>
      <c r="AE38" s="7"/>
      <c r="AF38" s="7"/>
      <c r="AG38" s="7"/>
      <c r="AH38" s="7"/>
      <c r="AI38" s="7"/>
      <c r="AJ38" s="7"/>
      <c r="AK38" s="7"/>
    </row>
    <row r="39" spans="1:37">
      <c r="A39" s="7"/>
      <c r="B39" s="8"/>
      <c r="C39" s="7"/>
      <c r="D39" s="7"/>
      <c r="E39" s="7"/>
      <c r="F39" s="7"/>
      <c r="G39" s="9"/>
      <c r="H39" s="9"/>
      <c r="I39" s="9"/>
      <c r="J39" s="9"/>
      <c r="K39" s="9"/>
      <c r="L39" s="9"/>
      <c r="M39" s="9"/>
      <c r="N39" s="9"/>
      <c r="O39" s="7"/>
      <c r="P39" s="7"/>
      <c r="Q39" s="7"/>
      <c r="R39" s="7"/>
      <c r="S39" s="7"/>
      <c r="T39" s="7"/>
      <c r="U39" s="7"/>
      <c r="V39" s="7"/>
      <c r="W39" s="7"/>
      <c r="X39" s="7"/>
      <c r="Y39" s="7"/>
      <c r="Z39" s="7"/>
      <c r="AA39" s="7"/>
      <c r="AB39" s="7"/>
      <c r="AC39" s="7"/>
      <c r="AD39" s="7"/>
      <c r="AE39" s="7"/>
      <c r="AF39" s="7"/>
      <c r="AG39" s="7"/>
      <c r="AH39" s="7"/>
      <c r="AI39" s="7"/>
      <c r="AJ39" s="7"/>
      <c r="AK39" s="7"/>
    </row>
    <row r="40" spans="1:37">
      <c r="A40" s="7"/>
      <c r="B40" s="8"/>
      <c r="C40" s="7"/>
      <c r="D40" s="7"/>
      <c r="E40" s="7"/>
      <c r="F40" s="7"/>
      <c r="G40" s="9"/>
      <c r="H40" s="9"/>
      <c r="I40" s="9"/>
      <c r="J40" s="9"/>
      <c r="K40" s="9"/>
      <c r="L40" s="9"/>
      <c r="M40" s="9"/>
      <c r="N40" s="9"/>
      <c r="O40" s="7"/>
      <c r="P40" s="7"/>
      <c r="Q40" s="7"/>
      <c r="R40" s="7"/>
      <c r="S40" s="7"/>
      <c r="T40" s="7"/>
      <c r="U40" s="7"/>
      <c r="V40" s="7"/>
      <c r="W40" s="7"/>
      <c r="X40" s="7"/>
      <c r="Y40" s="7"/>
      <c r="Z40" s="7"/>
      <c r="AA40" s="7"/>
      <c r="AB40" s="7"/>
      <c r="AC40" s="7"/>
      <c r="AD40" s="7"/>
      <c r="AE40" s="7"/>
      <c r="AF40" s="7"/>
      <c r="AG40" s="7"/>
      <c r="AH40" s="7"/>
      <c r="AI40" s="7"/>
      <c r="AJ40" s="7"/>
      <c r="AK40" s="7"/>
    </row>
    <row r="41" spans="1:37">
      <c r="A41" s="7"/>
      <c r="B41" s="8"/>
      <c r="C41" s="7"/>
      <c r="D41" s="7"/>
      <c r="E41" s="7"/>
      <c r="F41" s="7"/>
      <c r="G41" s="9"/>
      <c r="H41" s="9"/>
      <c r="I41" s="9"/>
      <c r="J41" s="9"/>
      <c r="K41" s="9"/>
      <c r="L41" s="9"/>
      <c r="M41" s="9"/>
      <c r="N41" s="9"/>
      <c r="O41" s="7"/>
      <c r="P41" s="7"/>
      <c r="Q41" s="7"/>
      <c r="R41" s="7"/>
      <c r="S41" s="7"/>
      <c r="T41" s="7"/>
      <c r="U41" s="7"/>
      <c r="V41" s="7"/>
      <c r="W41" s="7"/>
      <c r="X41" s="7"/>
      <c r="Y41" s="7"/>
      <c r="Z41" s="7"/>
      <c r="AA41" s="7"/>
      <c r="AB41" s="7"/>
      <c r="AC41" s="7"/>
      <c r="AD41" s="7"/>
      <c r="AE41" s="7"/>
      <c r="AF41" s="7"/>
      <c r="AG41" s="7"/>
      <c r="AH41" s="7"/>
      <c r="AI41" s="7"/>
      <c r="AJ41" s="7"/>
      <c r="AK41" s="7"/>
    </row>
    <row r="42" spans="1:37">
      <c r="A42" s="7"/>
      <c r="B42" s="8"/>
      <c r="C42" s="7"/>
      <c r="D42" s="7"/>
      <c r="E42" s="7"/>
      <c r="F42" s="7"/>
      <c r="G42" s="9"/>
      <c r="H42" s="9"/>
      <c r="I42" s="9"/>
      <c r="J42" s="9"/>
      <c r="K42" s="9"/>
      <c r="L42" s="9"/>
      <c r="M42" s="9"/>
      <c r="N42" s="9"/>
      <c r="O42" s="7"/>
      <c r="P42" s="7"/>
      <c r="Q42" s="7"/>
      <c r="R42" s="7"/>
      <c r="S42" s="7"/>
      <c r="T42" s="7"/>
      <c r="U42" s="7"/>
      <c r="V42" s="7"/>
      <c r="W42" s="7"/>
      <c r="X42" s="7"/>
      <c r="Y42" s="7"/>
      <c r="Z42" s="7"/>
      <c r="AA42" s="7"/>
      <c r="AB42" s="7"/>
      <c r="AC42" s="7"/>
      <c r="AD42" s="7"/>
      <c r="AE42" s="7"/>
      <c r="AF42" s="7"/>
      <c r="AG42" s="7"/>
      <c r="AH42" s="7"/>
      <c r="AI42" s="7"/>
      <c r="AJ42" s="7"/>
      <c r="AK42" s="7"/>
    </row>
    <row r="43" spans="1:37">
      <c r="A43" s="7"/>
      <c r="B43" s="8"/>
      <c r="C43" s="7"/>
      <c r="D43" s="7"/>
      <c r="E43" s="7"/>
      <c r="F43" s="7"/>
      <c r="G43" s="9"/>
      <c r="H43" s="9"/>
      <c r="I43" s="9"/>
      <c r="J43" s="9"/>
      <c r="K43" s="9"/>
      <c r="L43" s="9"/>
      <c r="M43" s="9"/>
      <c r="N43" s="9"/>
      <c r="O43" s="7"/>
      <c r="P43" s="7"/>
      <c r="Q43" s="7"/>
      <c r="R43" s="7"/>
      <c r="S43" s="7"/>
      <c r="T43" s="7"/>
      <c r="U43" s="7"/>
      <c r="V43" s="7"/>
      <c r="W43" s="7"/>
      <c r="X43" s="7"/>
      <c r="Y43" s="7"/>
      <c r="Z43" s="7"/>
      <c r="AA43" s="7"/>
      <c r="AB43" s="7"/>
      <c r="AC43" s="7"/>
      <c r="AD43" s="7"/>
      <c r="AE43" s="7"/>
      <c r="AF43" s="7"/>
      <c r="AG43" s="7"/>
      <c r="AH43" s="7"/>
      <c r="AI43" s="7"/>
      <c r="AJ43" s="7"/>
      <c r="AK43" s="7"/>
    </row>
    <row r="44" spans="1:37">
      <c r="A44" s="7"/>
      <c r="B44" s="8"/>
      <c r="C44" s="7"/>
      <c r="D44" s="7"/>
      <c r="E44" s="7"/>
      <c r="F44" s="7"/>
      <c r="G44" s="9"/>
      <c r="H44" s="9"/>
      <c r="I44" s="9"/>
      <c r="J44" s="9"/>
      <c r="K44" s="9"/>
      <c r="L44" s="9"/>
      <c r="M44" s="9"/>
      <c r="N44" s="9"/>
      <c r="O44" s="7"/>
      <c r="P44" s="7"/>
      <c r="Q44" s="7"/>
      <c r="R44" s="7"/>
      <c r="S44" s="7"/>
      <c r="T44" s="7"/>
      <c r="U44" s="7"/>
      <c r="V44" s="7"/>
      <c r="W44" s="7"/>
      <c r="X44" s="7"/>
      <c r="Y44" s="7"/>
      <c r="Z44" s="7"/>
      <c r="AA44" s="7"/>
      <c r="AB44" s="7"/>
      <c r="AC44" s="7"/>
      <c r="AD44" s="7"/>
      <c r="AE44" s="7"/>
      <c r="AF44" s="7"/>
      <c r="AG44" s="7"/>
      <c r="AH44" s="7"/>
      <c r="AI44" s="7"/>
      <c r="AJ44" s="7"/>
      <c r="AK44" s="7"/>
    </row>
    <row r="45" spans="1:37">
      <c r="A45" s="7"/>
      <c r="B45" s="8"/>
      <c r="C45" s="7"/>
      <c r="D45" s="7"/>
      <c r="E45" s="7"/>
      <c r="F45" s="7"/>
      <c r="G45" s="9"/>
      <c r="H45" s="9"/>
      <c r="I45" s="9"/>
      <c r="J45" s="9"/>
      <c r="K45" s="9"/>
      <c r="L45" s="9"/>
      <c r="M45" s="9"/>
      <c r="N45" s="9"/>
      <c r="O45" s="7"/>
      <c r="P45" s="7"/>
      <c r="Q45" s="7"/>
      <c r="R45" s="7"/>
      <c r="S45" s="7"/>
      <c r="T45" s="7"/>
      <c r="U45" s="7"/>
      <c r="V45" s="7"/>
      <c r="W45" s="7"/>
      <c r="X45" s="7"/>
      <c r="Y45" s="7"/>
      <c r="Z45" s="7"/>
      <c r="AA45" s="7"/>
      <c r="AB45" s="7"/>
      <c r="AC45" s="7"/>
      <c r="AD45" s="7"/>
      <c r="AE45" s="7"/>
      <c r="AF45" s="7"/>
      <c r="AG45" s="7"/>
      <c r="AH45" s="7"/>
      <c r="AI45" s="7"/>
      <c r="AJ45" s="7"/>
      <c r="AK45" s="7"/>
    </row>
    <row r="46" spans="1:37">
      <c r="A46" s="7"/>
      <c r="B46" s="8"/>
      <c r="C46" s="7"/>
      <c r="D46" s="7"/>
      <c r="E46" s="7"/>
      <c r="F46" s="7"/>
      <c r="G46" s="9"/>
      <c r="H46" s="9"/>
      <c r="I46" s="9"/>
      <c r="J46" s="9"/>
      <c r="K46" s="9"/>
      <c r="L46" s="9"/>
      <c r="M46" s="9"/>
      <c r="N46" s="9"/>
      <c r="O46" s="7"/>
      <c r="P46" s="7"/>
      <c r="Q46" s="7"/>
      <c r="R46" s="7"/>
      <c r="S46" s="7"/>
      <c r="T46" s="7"/>
      <c r="U46" s="7"/>
      <c r="V46" s="7"/>
      <c r="W46" s="7"/>
      <c r="X46" s="7"/>
      <c r="Y46" s="7"/>
      <c r="Z46" s="7"/>
      <c r="AA46" s="7"/>
      <c r="AB46" s="7"/>
      <c r="AC46" s="7"/>
      <c r="AD46" s="7"/>
      <c r="AE46" s="7"/>
      <c r="AF46" s="7"/>
      <c r="AG46" s="7"/>
      <c r="AH46" s="7"/>
      <c r="AI46" s="7"/>
      <c r="AJ46" s="7"/>
      <c r="AK46" s="7"/>
    </row>
    <row r="47" spans="1:37">
      <c r="A47" s="7"/>
      <c r="B47" s="8"/>
      <c r="C47" s="7"/>
      <c r="D47" s="7"/>
      <c r="E47" s="7"/>
      <c r="F47" s="7"/>
      <c r="G47" s="9"/>
      <c r="H47" s="9"/>
      <c r="I47" s="9"/>
      <c r="J47" s="9"/>
      <c r="K47" s="9"/>
      <c r="L47" s="9"/>
      <c r="M47" s="9"/>
      <c r="N47" s="9"/>
      <c r="O47" s="7"/>
      <c r="P47" s="7"/>
      <c r="Q47" s="7"/>
      <c r="R47" s="7"/>
      <c r="S47" s="7"/>
      <c r="T47" s="7"/>
      <c r="U47" s="7"/>
      <c r="V47" s="7"/>
      <c r="W47" s="7"/>
      <c r="X47" s="7"/>
      <c r="Y47" s="7"/>
      <c r="Z47" s="7"/>
      <c r="AA47" s="7"/>
      <c r="AB47" s="7"/>
      <c r="AC47" s="7"/>
      <c r="AD47" s="7"/>
      <c r="AE47" s="7"/>
      <c r="AF47" s="7"/>
      <c r="AG47" s="7"/>
      <c r="AH47" s="7"/>
      <c r="AI47" s="7"/>
      <c r="AJ47" s="7"/>
      <c r="AK47" s="7"/>
    </row>
    <row r="48" spans="1:37">
      <c r="A48" s="7"/>
      <c r="B48" s="8"/>
      <c r="C48" s="7"/>
      <c r="D48" s="7"/>
      <c r="E48" s="7"/>
      <c r="F48" s="7"/>
      <c r="G48" s="9"/>
      <c r="H48" s="9"/>
      <c r="I48" s="9"/>
      <c r="J48" s="9"/>
      <c r="K48" s="9"/>
      <c r="L48" s="9"/>
      <c r="M48" s="9"/>
      <c r="N48" s="9"/>
      <c r="O48" s="7"/>
      <c r="P48" s="7"/>
      <c r="Q48" s="7"/>
      <c r="R48" s="7"/>
      <c r="S48" s="7"/>
      <c r="T48" s="7"/>
      <c r="U48" s="7"/>
      <c r="V48" s="7"/>
      <c r="W48" s="7"/>
      <c r="X48" s="7"/>
      <c r="Y48" s="7"/>
      <c r="Z48" s="7"/>
      <c r="AA48" s="7"/>
      <c r="AB48" s="7"/>
      <c r="AC48" s="7"/>
      <c r="AD48" s="7"/>
      <c r="AE48" s="7"/>
      <c r="AF48" s="7"/>
      <c r="AG48" s="7"/>
      <c r="AH48" s="7"/>
      <c r="AI48" s="7"/>
      <c r="AJ48" s="7"/>
      <c r="AK48" s="7"/>
    </row>
    <row r="49" spans="1:37">
      <c r="A49" s="7"/>
      <c r="B49" s="8"/>
      <c r="C49" s="7"/>
      <c r="D49" s="7"/>
      <c r="E49" s="7"/>
      <c r="F49" s="7"/>
      <c r="G49" s="9"/>
      <c r="H49" s="9"/>
      <c r="I49" s="9"/>
      <c r="J49" s="9"/>
      <c r="K49" s="9"/>
      <c r="L49" s="9"/>
      <c r="M49" s="9"/>
      <c r="N49" s="9"/>
      <c r="O49" s="7"/>
      <c r="P49" s="7"/>
      <c r="Q49" s="7"/>
      <c r="R49" s="7"/>
      <c r="S49" s="7"/>
      <c r="T49" s="7"/>
      <c r="U49" s="7"/>
      <c r="V49" s="7"/>
      <c r="W49" s="7"/>
      <c r="X49" s="7"/>
      <c r="Y49" s="7"/>
      <c r="Z49" s="7"/>
      <c r="AA49" s="7"/>
      <c r="AB49" s="7"/>
      <c r="AC49" s="7"/>
      <c r="AD49" s="7"/>
      <c r="AE49" s="7"/>
      <c r="AF49" s="7"/>
      <c r="AG49" s="7"/>
      <c r="AH49" s="7"/>
      <c r="AI49" s="7"/>
      <c r="AJ49" s="7"/>
      <c r="AK49" s="7"/>
    </row>
    <row r="50" spans="1:37">
      <c r="A50" s="7"/>
      <c r="B50" s="8"/>
      <c r="C50" s="7"/>
      <c r="D50" s="7"/>
      <c r="E50" s="7"/>
      <c r="F50" s="7"/>
      <c r="G50" s="9"/>
      <c r="H50" s="9"/>
      <c r="I50" s="9"/>
      <c r="J50" s="9"/>
      <c r="K50" s="9"/>
      <c r="L50" s="9"/>
      <c r="M50" s="9"/>
      <c r="N50" s="9"/>
      <c r="O50" s="7"/>
      <c r="P50" s="7"/>
      <c r="Q50" s="7"/>
      <c r="R50" s="7"/>
      <c r="S50" s="7"/>
      <c r="T50" s="7"/>
      <c r="U50" s="7"/>
      <c r="V50" s="7"/>
      <c r="W50" s="7"/>
      <c r="X50" s="7"/>
      <c r="Y50" s="7"/>
      <c r="Z50" s="7"/>
      <c r="AA50" s="7"/>
      <c r="AB50" s="7"/>
      <c r="AC50" s="7"/>
      <c r="AD50" s="7"/>
      <c r="AE50" s="7"/>
      <c r="AF50" s="7"/>
      <c r="AG50" s="7"/>
      <c r="AH50" s="7"/>
      <c r="AI50" s="7"/>
      <c r="AJ50" s="7"/>
      <c r="AK50" s="7"/>
    </row>
    <row r="51" spans="1:37">
      <c r="A51" s="7"/>
      <c r="B51" s="8"/>
      <c r="C51" s="7"/>
      <c r="D51" s="7"/>
      <c r="E51" s="7"/>
      <c r="F51" s="7"/>
      <c r="G51" s="9"/>
      <c r="H51" s="9"/>
      <c r="I51" s="9"/>
      <c r="J51" s="9"/>
      <c r="K51" s="9"/>
      <c r="L51" s="9"/>
      <c r="M51" s="9"/>
      <c r="N51" s="9"/>
      <c r="O51" s="7"/>
      <c r="P51" s="7"/>
      <c r="Q51" s="7"/>
      <c r="R51" s="7"/>
      <c r="S51" s="7"/>
      <c r="T51" s="7"/>
      <c r="U51" s="7"/>
      <c r="V51" s="7"/>
      <c r="W51" s="7"/>
      <c r="X51" s="7"/>
      <c r="Y51" s="7"/>
      <c r="Z51" s="7"/>
      <c r="AA51" s="7"/>
      <c r="AB51" s="7"/>
      <c r="AC51" s="7"/>
      <c r="AD51" s="7"/>
      <c r="AE51" s="7"/>
      <c r="AF51" s="7"/>
      <c r="AG51" s="7"/>
      <c r="AH51" s="7"/>
      <c r="AI51" s="7"/>
      <c r="AJ51" s="7"/>
      <c r="AK51" s="7"/>
    </row>
    <row r="52" spans="1:37">
      <c r="A52" s="7"/>
      <c r="B52" s="8"/>
      <c r="C52" s="7"/>
      <c r="D52" s="7"/>
      <c r="E52" s="7"/>
      <c r="F52" s="7"/>
      <c r="G52" s="9"/>
      <c r="H52" s="9"/>
      <c r="I52" s="9"/>
      <c r="J52" s="9"/>
      <c r="K52" s="9"/>
      <c r="L52" s="9"/>
      <c r="M52" s="9"/>
      <c r="N52" s="9"/>
      <c r="O52" s="7"/>
      <c r="P52" s="7"/>
      <c r="Q52" s="7"/>
      <c r="R52" s="7"/>
      <c r="S52" s="7"/>
      <c r="T52" s="7"/>
      <c r="U52" s="7"/>
      <c r="V52" s="7"/>
      <c r="W52" s="7"/>
      <c r="X52" s="7"/>
      <c r="Y52" s="7"/>
      <c r="Z52" s="7"/>
      <c r="AA52" s="7"/>
      <c r="AB52" s="7"/>
      <c r="AC52" s="7"/>
      <c r="AD52" s="7"/>
      <c r="AE52" s="7"/>
      <c r="AF52" s="7"/>
      <c r="AG52" s="7"/>
      <c r="AH52" s="7"/>
      <c r="AI52" s="7"/>
      <c r="AJ52" s="7"/>
      <c r="AK52" s="7"/>
    </row>
    <row r="53" spans="1:37">
      <c r="A53" s="7"/>
      <c r="B53" s="8"/>
      <c r="C53" s="7"/>
      <c r="D53" s="7"/>
      <c r="E53" s="7"/>
      <c r="F53" s="7"/>
      <c r="G53" s="9"/>
      <c r="H53" s="9"/>
      <c r="I53" s="9"/>
      <c r="J53" s="9"/>
      <c r="K53" s="9"/>
      <c r="L53" s="9"/>
      <c r="M53" s="9"/>
      <c r="N53" s="9"/>
      <c r="O53" s="7"/>
      <c r="P53" s="7"/>
      <c r="Q53" s="7"/>
      <c r="R53" s="7"/>
      <c r="S53" s="7"/>
      <c r="T53" s="7"/>
      <c r="U53" s="7"/>
      <c r="V53" s="7"/>
      <c r="W53" s="7"/>
      <c r="X53" s="7"/>
      <c r="Y53" s="7"/>
      <c r="Z53" s="7"/>
      <c r="AA53" s="7"/>
      <c r="AB53" s="7"/>
      <c r="AC53" s="7"/>
      <c r="AD53" s="7"/>
      <c r="AE53" s="7"/>
      <c r="AF53" s="7"/>
      <c r="AG53" s="7"/>
      <c r="AH53" s="7"/>
      <c r="AI53" s="7"/>
      <c r="AJ53" s="7"/>
      <c r="AK53" s="7"/>
    </row>
    <row r="54" spans="1:37">
      <c r="A54" s="7"/>
      <c r="B54" s="8"/>
      <c r="C54" s="7"/>
      <c r="D54" s="7"/>
      <c r="E54" s="7"/>
      <c r="F54" s="7"/>
      <c r="G54" s="9"/>
      <c r="H54" s="9"/>
      <c r="I54" s="9"/>
      <c r="J54" s="9"/>
      <c r="K54" s="9"/>
      <c r="L54" s="9"/>
      <c r="M54" s="9"/>
      <c r="N54" s="9"/>
      <c r="O54" s="7"/>
      <c r="P54" s="7"/>
      <c r="Q54" s="7"/>
      <c r="R54" s="7"/>
      <c r="S54" s="7"/>
      <c r="T54" s="7"/>
      <c r="U54" s="7"/>
      <c r="V54" s="7"/>
      <c r="W54" s="7"/>
      <c r="X54" s="7"/>
      <c r="Y54" s="7"/>
      <c r="Z54" s="7"/>
      <c r="AA54" s="7"/>
      <c r="AB54" s="7"/>
      <c r="AC54" s="7"/>
      <c r="AD54" s="7"/>
      <c r="AE54" s="7"/>
      <c r="AF54" s="7"/>
      <c r="AG54" s="7"/>
      <c r="AH54" s="7"/>
      <c r="AI54" s="7"/>
      <c r="AJ54" s="7"/>
      <c r="AK54" s="7"/>
    </row>
    <row r="55" spans="1:37">
      <c r="A55" s="7"/>
      <c r="B55" s="8"/>
      <c r="C55" s="7"/>
      <c r="D55" s="7"/>
      <c r="E55" s="7"/>
      <c r="F55" s="7"/>
      <c r="G55" s="9"/>
      <c r="H55" s="9"/>
      <c r="I55" s="9"/>
      <c r="J55" s="9"/>
      <c r="K55" s="9"/>
      <c r="L55" s="9"/>
      <c r="M55" s="9"/>
      <c r="N55" s="9"/>
      <c r="O55" s="7"/>
      <c r="P55" s="7"/>
      <c r="Q55" s="7"/>
      <c r="R55" s="7"/>
      <c r="S55" s="7"/>
      <c r="T55" s="7"/>
      <c r="U55" s="7"/>
      <c r="V55" s="7"/>
      <c r="W55" s="7"/>
      <c r="X55" s="7"/>
      <c r="Y55" s="7"/>
      <c r="Z55" s="7"/>
      <c r="AA55" s="7"/>
      <c r="AB55" s="7"/>
      <c r="AC55" s="7"/>
      <c r="AD55" s="7"/>
      <c r="AE55" s="7"/>
      <c r="AF55" s="7"/>
      <c r="AG55" s="7"/>
      <c r="AH55" s="7"/>
      <c r="AI55" s="7"/>
      <c r="AJ55" s="7"/>
      <c r="AK55" s="7"/>
    </row>
    <row r="56" spans="1:37">
      <c r="A56" s="7"/>
      <c r="B56" s="8"/>
      <c r="C56" s="7"/>
      <c r="D56" s="7"/>
      <c r="E56" s="7"/>
      <c r="F56" s="7"/>
      <c r="G56" s="9"/>
      <c r="H56" s="9"/>
      <c r="I56" s="9"/>
      <c r="J56" s="9"/>
      <c r="K56" s="9"/>
      <c r="L56" s="9"/>
      <c r="M56" s="9"/>
      <c r="N56" s="9"/>
      <c r="O56" s="7"/>
      <c r="P56" s="7"/>
      <c r="Q56" s="7"/>
      <c r="R56" s="7"/>
      <c r="S56" s="7"/>
      <c r="T56" s="7"/>
      <c r="U56" s="7"/>
      <c r="V56" s="7"/>
      <c r="W56" s="7"/>
      <c r="X56" s="7"/>
      <c r="Y56" s="7"/>
      <c r="Z56" s="7"/>
      <c r="AA56" s="7"/>
      <c r="AB56" s="7"/>
      <c r="AC56" s="7"/>
      <c r="AD56" s="7"/>
      <c r="AE56" s="7"/>
      <c r="AF56" s="7"/>
      <c r="AG56" s="7"/>
      <c r="AH56" s="7"/>
      <c r="AI56" s="7"/>
      <c r="AJ56" s="7"/>
      <c r="AK56" s="7"/>
    </row>
    <row r="57" spans="1:37">
      <c r="A57" s="7"/>
      <c r="B57" s="8"/>
      <c r="C57" s="7"/>
      <c r="D57" s="7"/>
      <c r="E57" s="7"/>
      <c r="F57" s="7"/>
      <c r="G57" s="9"/>
      <c r="H57" s="9"/>
      <c r="I57" s="9"/>
      <c r="J57" s="9"/>
      <c r="K57" s="9"/>
      <c r="L57" s="9"/>
      <c r="M57" s="9"/>
      <c r="N57" s="9"/>
      <c r="O57" s="7"/>
      <c r="P57" s="7"/>
      <c r="Q57" s="7"/>
      <c r="R57" s="7"/>
      <c r="S57" s="7"/>
      <c r="T57" s="7"/>
      <c r="U57" s="7"/>
      <c r="V57" s="7"/>
      <c r="W57" s="7"/>
      <c r="X57" s="7"/>
      <c r="Y57" s="7"/>
      <c r="Z57" s="7"/>
      <c r="AA57" s="7"/>
      <c r="AB57" s="7"/>
      <c r="AC57" s="7"/>
      <c r="AD57" s="7"/>
      <c r="AE57" s="7"/>
      <c r="AF57" s="7"/>
      <c r="AG57" s="7"/>
      <c r="AH57" s="7"/>
      <c r="AI57" s="7"/>
      <c r="AJ57" s="7"/>
      <c r="AK57" s="7"/>
    </row>
    <row r="58" spans="1:37">
      <c r="A58" s="7"/>
      <c r="B58" s="8"/>
      <c r="C58" s="7"/>
      <c r="D58" s="7"/>
      <c r="E58" s="7"/>
      <c r="F58" s="7"/>
      <c r="G58" s="9"/>
      <c r="H58" s="9"/>
      <c r="I58" s="9"/>
      <c r="J58" s="9"/>
      <c r="K58" s="9"/>
      <c r="L58" s="9"/>
      <c r="M58" s="9"/>
      <c r="N58" s="9"/>
      <c r="O58" s="7"/>
      <c r="P58" s="7"/>
      <c r="Q58" s="7"/>
      <c r="R58" s="7"/>
      <c r="S58" s="7"/>
      <c r="T58" s="7"/>
      <c r="U58" s="7"/>
      <c r="V58" s="7"/>
      <c r="W58" s="7"/>
      <c r="X58" s="7"/>
      <c r="Y58" s="7"/>
      <c r="Z58" s="7"/>
      <c r="AA58" s="7"/>
      <c r="AB58" s="7"/>
      <c r="AC58" s="7"/>
      <c r="AD58" s="7"/>
      <c r="AE58" s="7"/>
      <c r="AF58" s="7"/>
      <c r="AG58" s="7"/>
      <c r="AH58" s="7"/>
      <c r="AI58" s="7"/>
      <c r="AJ58" s="7"/>
      <c r="AK58" s="7"/>
    </row>
    <row r="59" spans="1:37">
      <c r="A59" s="7"/>
      <c r="B59" s="8"/>
      <c r="C59" s="7"/>
      <c r="D59" s="7"/>
      <c r="E59" s="7"/>
      <c r="F59" s="7"/>
      <c r="G59" s="9"/>
      <c r="H59" s="9"/>
      <c r="I59" s="9"/>
      <c r="J59" s="9"/>
      <c r="K59" s="9"/>
      <c r="L59" s="9"/>
      <c r="M59" s="9"/>
      <c r="N59" s="9"/>
      <c r="O59" s="7"/>
      <c r="P59" s="7"/>
      <c r="Q59" s="7"/>
      <c r="R59" s="7"/>
      <c r="S59" s="7"/>
      <c r="T59" s="7"/>
      <c r="U59" s="7"/>
      <c r="V59" s="7"/>
      <c r="W59" s="7"/>
      <c r="X59" s="7"/>
      <c r="Y59" s="7"/>
      <c r="Z59" s="7"/>
      <c r="AA59" s="7"/>
      <c r="AB59" s="7"/>
      <c r="AC59" s="7"/>
      <c r="AD59" s="7"/>
      <c r="AE59" s="7"/>
      <c r="AF59" s="7"/>
      <c r="AG59" s="7"/>
      <c r="AH59" s="7"/>
      <c r="AI59" s="7"/>
      <c r="AJ59" s="7"/>
      <c r="AK59" s="7"/>
    </row>
    <row r="60" spans="1:37">
      <c r="A60" s="7"/>
      <c r="B60" s="8"/>
      <c r="C60" s="7"/>
      <c r="D60" s="7"/>
      <c r="E60" s="7"/>
      <c r="F60" s="7"/>
      <c r="G60" s="9"/>
      <c r="H60" s="9"/>
      <c r="I60" s="9"/>
      <c r="J60" s="9"/>
      <c r="K60" s="9"/>
      <c r="L60" s="9"/>
      <c r="M60" s="9"/>
      <c r="N60" s="9"/>
      <c r="O60" s="7"/>
      <c r="P60" s="7"/>
      <c r="Q60" s="7"/>
      <c r="R60" s="7"/>
      <c r="S60" s="7"/>
      <c r="T60" s="7"/>
      <c r="U60" s="7"/>
      <c r="V60" s="7"/>
      <c r="W60" s="7"/>
      <c r="X60" s="7"/>
      <c r="Y60" s="7"/>
      <c r="Z60" s="7"/>
      <c r="AA60" s="7"/>
      <c r="AB60" s="7"/>
      <c r="AC60" s="7"/>
      <c r="AD60" s="7"/>
      <c r="AE60" s="7"/>
      <c r="AF60" s="7"/>
      <c r="AG60" s="7"/>
      <c r="AH60" s="7"/>
      <c r="AI60" s="7"/>
      <c r="AJ60" s="7"/>
      <c r="AK60" s="7"/>
    </row>
    <row r="61" spans="1:37">
      <c r="A61" s="7"/>
      <c r="B61" s="8"/>
      <c r="C61" s="7"/>
      <c r="D61" s="7"/>
      <c r="E61" s="7"/>
      <c r="F61" s="7"/>
      <c r="G61" s="9"/>
      <c r="H61" s="9"/>
      <c r="I61" s="9"/>
      <c r="J61" s="9"/>
      <c r="K61" s="9"/>
      <c r="L61" s="9"/>
      <c r="M61" s="9"/>
      <c r="N61" s="9"/>
      <c r="O61" s="7"/>
      <c r="P61" s="7"/>
      <c r="Q61" s="7"/>
      <c r="R61" s="7"/>
      <c r="S61" s="7"/>
      <c r="T61" s="7"/>
      <c r="U61" s="7"/>
      <c r="V61" s="7"/>
      <c r="W61" s="7"/>
      <c r="X61" s="7"/>
      <c r="Y61" s="7"/>
      <c r="Z61" s="7"/>
      <c r="AA61" s="7"/>
      <c r="AB61" s="7"/>
      <c r="AC61" s="7"/>
      <c r="AD61" s="7"/>
      <c r="AE61" s="7"/>
      <c r="AF61" s="7"/>
      <c r="AG61" s="7"/>
      <c r="AH61" s="7"/>
      <c r="AI61" s="7"/>
      <c r="AJ61" s="7"/>
      <c r="AK61" s="7"/>
    </row>
    <row r="62" spans="1:37">
      <c r="A62" s="7"/>
      <c r="B62" s="8"/>
      <c r="C62" s="7"/>
      <c r="D62" s="7"/>
      <c r="E62" s="7"/>
      <c r="F62" s="7"/>
      <c r="G62" s="9"/>
      <c r="H62" s="9"/>
      <c r="I62" s="9"/>
      <c r="J62" s="9"/>
      <c r="K62" s="9"/>
      <c r="L62" s="9"/>
      <c r="M62" s="9"/>
      <c r="N62" s="9"/>
      <c r="O62" s="7"/>
      <c r="P62" s="7"/>
      <c r="Q62" s="7"/>
      <c r="R62" s="7"/>
      <c r="S62" s="7"/>
      <c r="T62" s="7"/>
      <c r="U62" s="7"/>
      <c r="V62" s="7"/>
      <c r="W62" s="7"/>
      <c r="X62" s="7"/>
      <c r="Y62" s="7"/>
      <c r="Z62" s="7"/>
      <c r="AA62" s="7"/>
      <c r="AB62" s="7"/>
      <c r="AC62" s="7"/>
      <c r="AD62" s="7"/>
      <c r="AE62" s="7"/>
      <c r="AF62" s="7"/>
      <c r="AG62" s="7"/>
      <c r="AH62" s="7"/>
      <c r="AI62" s="7"/>
      <c r="AJ62" s="7"/>
      <c r="AK62" s="7"/>
    </row>
    <row r="63" spans="1:37">
      <c r="A63" s="7"/>
      <c r="B63" s="8"/>
      <c r="C63" s="7"/>
      <c r="D63" s="7"/>
      <c r="E63" s="7"/>
      <c r="F63" s="7"/>
      <c r="G63" s="9"/>
      <c r="H63" s="9"/>
      <c r="I63" s="9"/>
      <c r="J63" s="9"/>
      <c r="K63" s="9"/>
      <c r="L63" s="9"/>
      <c r="M63" s="9"/>
      <c r="N63" s="9"/>
      <c r="O63" s="7"/>
      <c r="P63" s="7"/>
      <c r="Q63" s="7"/>
      <c r="R63" s="7"/>
      <c r="S63" s="7"/>
      <c r="T63" s="7"/>
      <c r="U63" s="7"/>
      <c r="V63" s="7"/>
      <c r="W63" s="7"/>
      <c r="X63" s="7"/>
      <c r="Y63" s="7"/>
      <c r="Z63" s="7"/>
      <c r="AA63" s="7"/>
      <c r="AB63" s="7"/>
      <c r="AC63" s="7"/>
      <c r="AD63" s="7"/>
      <c r="AE63" s="7"/>
      <c r="AF63" s="7"/>
      <c r="AG63" s="7"/>
      <c r="AH63" s="7"/>
      <c r="AI63" s="7"/>
      <c r="AJ63" s="7"/>
      <c r="AK63" s="7"/>
    </row>
    <row r="64" spans="1:37">
      <c r="A64" s="7"/>
      <c r="B64" s="8"/>
      <c r="C64" s="7"/>
      <c r="D64" s="7"/>
      <c r="E64" s="7"/>
      <c r="F64" s="7"/>
      <c r="G64" s="9"/>
      <c r="H64" s="9"/>
      <c r="I64" s="9"/>
      <c r="J64" s="9"/>
      <c r="K64" s="9"/>
      <c r="L64" s="9"/>
      <c r="M64" s="9"/>
      <c r="N64" s="9"/>
      <c r="O64" s="7"/>
      <c r="P64" s="7"/>
      <c r="Q64" s="7"/>
      <c r="R64" s="7"/>
      <c r="S64" s="7"/>
      <c r="T64" s="7"/>
      <c r="U64" s="7"/>
      <c r="V64" s="7"/>
      <c r="W64" s="7"/>
      <c r="X64" s="7"/>
      <c r="Y64" s="7"/>
      <c r="Z64" s="7"/>
      <c r="AA64" s="7"/>
      <c r="AB64" s="7"/>
      <c r="AC64" s="7"/>
      <c r="AD64" s="7"/>
      <c r="AE64" s="7"/>
      <c r="AF64" s="7"/>
      <c r="AG64" s="7"/>
      <c r="AH64" s="7"/>
      <c r="AI64" s="7"/>
      <c r="AJ64" s="7"/>
      <c r="AK64" s="7"/>
    </row>
    <row r="65" spans="1:37">
      <c r="A65" s="7"/>
      <c r="B65" s="8"/>
      <c r="C65" s="7"/>
      <c r="D65" s="7"/>
      <c r="E65" s="7"/>
      <c r="F65" s="7"/>
      <c r="G65" s="9"/>
      <c r="H65" s="9"/>
      <c r="I65" s="9"/>
      <c r="J65" s="9"/>
      <c r="K65" s="9"/>
      <c r="L65" s="9"/>
      <c r="M65" s="9"/>
      <c r="N65" s="9"/>
      <c r="O65" s="7"/>
      <c r="P65" s="7"/>
      <c r="Q65" s="7"/>
      <c r="R65" s="7"/>
      <c r="S65" s="7"/>
      <c r="T65" s="7"/>
      <c r="U65" s="7"/>
      <c r="V65" s="7"/>
      <c r="W65" s="7"/>
      <c r="X65" s="7"/>
      <c r="Y65" s="7"/>
      <c r="Z65" s="7"/>
      <c r="AA65" s="7"/>
      <c r="AB65" s="7"/>
      <c r="AC65" s="7"/>
      <c r="AD65" s="7"/>
      <c r="AE65" s="7"/>
      <c r="AF65" s="7"/>
      <c r="AG65" s="7"/>
      <c r="AH65" s="7"/>
      <c r="AI65" s="7"/>
      <c r="AJ65" s="7"/>
      <c r="AK65" s="7"/>
    </row>
    <row r="66" spans="1:37">
      <c r="A66" s="7"/>
      <c r="B66" s="8"/>
      <c r="C66" s="7"/>
      <c r="D66" s="7"/>
      <c r="E66" s="7"/>
      <c r="F66" s="7"/>
      <c r="G66" s="9"/>
      <c r="H66" s="9"/>
      <c r="I66" s="9"/>
      <c r="J66" s="9"/>
      <c r="K66" s="9"/>
      <c r="L66" s="9"/>
      <c r="M66" s="9"/>
      <c r="N66" s="9"/>
      <c r="O66" s="7"/>
      <c r="P66" s="7"/>
      <c r="Q66" s="7"/>
      <c r="R66" s="7"/>
      <c r="S66" s="7"/>
      <c r="T66" s="7"/>
      <c r="U66" s="7"/>
      <c r="V66" s="7"/>
      <c r="W66" s="7"/>
      <c r="X66" s="7"/>
      <c r="Y66" s="7"/>
      <c r="Z66" s="7"/>
      <c r="AA66" s="7"/>
      <c r="AB66" s="7"/>
      <c r="AC66" s="7"/>
      <c r="AD66" s="7"/>
      <c r="AE66" s="7"/>
      <c r="AF66" s="7"/>
      <c r="AG66" s="7"/>
      <c r="AH66" s="7"/>
      <c r="AI66" s="7"/>
      <c r="AJ66" s="7"/>
      <c r="AK66" s="7"/>
    </row>
    <row r="67" spans="1:37">
      <c r="A67" s="7"/>
      <c r="B67" s="8"/>
      <c r="C67" s="7"/>
      <c r="D67" s="7"/>
      <c r="E67" s="7"/>
      <c r="F67" s="7"/>
      <c r="G67" s="9"/>
      <c r="H67" s="9"/>
      <c r="I67" s="9"/>
      <c r="J67" s="9"/>
      <c r="K67" s="9"/>
      <c r="L67" s="9"/>
      <c r="M67" s="9"/>
      <c r="N67" s="9"/>
      <c r="O67" s="7"/>
      <c r="P67" s="7"/>
      <c r="Q67" s="7"/>
      <c r="R67" s="7"/>
      <c r="S67" s="7"/>
      <c r="T67" s="7"/>
      <c r="U67" s="7"/>
      <c r="V67" s="7"/>
      <c r="W67" s="7"/>
      <c r="X67" s="7"/>
      <c r="Y67" s="7"/>
      <c r="Z67" s="7"/>
      <c r="AA67" s="7"/>
      <c r="AB67" s="7"/>
      <c r="AC67" s="7"/>
      <c r="AD67" s="7"/>
      <c r="AE67" s="7"/>
      <c r="AF67" s="7"/>
      <c r="AG67" s="7"/>
      <c r="AH67" s="7"/>
      <c r="AI67" s="7"/>
      <c r="AJ67" s="7"/>
      <c r="AK67" s="7"/>
    </row>
    <row r="68" spans="1:37">
      <c r="A68" s="7"/>
      <c r="B68" s="8"/>
      <c r="C68" s="7"/>
      <c r="D68" s="7"/>
      <c r="E68" s="7"/>
      <c r="F68" s="7"/>
      <c r="G68" s="9"/>
      <c r="H68" s="9"/>
      <c r="I68" s="9"/>
      <c r="J68" s="9"/>
      <c r="K68" s="9"/>
      <c r="L68" s="9"/>
      <c r="M68" s="9"/>
      <c r="N68" s="9"/>
      <c r="O68" s="7"/>
      <c r="P68" s="7"/>
      <c r="Q68" s="7"/>
      <c r="R68" s="7"/>
      <c r="S68" s="7"/>
      <c r="T68" s="7"/>
      <c r="U68" s="7"/>
      <c r="V68" s="7"/>
      <c r="W68" s="7"/>
      <c r="X68" s="7"/>
      <c r="Y68" s="7"/>
      <c r="Z68" s="7"/>
      <c r="AA68" s="7"/>
      <c r="AB68" s="7"/>
      <c r="AC68" s="7"/>
      <c r="AD68" s="7"/>
      <c r="AE68" s="7"/>
      <c r="AF68" s="7"/>
      <c r="AG68" s="7"/>
      <c r="AH68" s="7"/>
      <c r="AI68" s="7"/>
      <c r="AJ68" s="7"/>
      <c r="AK68" s="7"/>
    </row>
    <row r="69" spans="1:37">
      <c r="A69" s="7"/>
      <c r="B69" s="8"/>
      <c r="C69" s="7"/>
      <c r="D69" s="7"/>
      <c r="E69" s="7"/>
      <c r="F69" s="7"/>
      <c r="G69" s="9"/>
      <c r="H69" s="9"/>
      <c r="I69" s="9"/>
      <c r="J69" s="9"/>
      <c r="K69" s="9"/>
      <c r="L69" s="9"/>
      <c r="M69" s="9"/>
      <c r="N69" s="9"/>
      <c r="O69" s="7"/>
      <c r="P69" s="7"/>
      <c r="Q69" s="7"/>
      <c r="R69" s="7"/>
      <c r="S69" s="7"/>
      <c r="T69" s="7"/>
      <c r="U69" s="7"/>
      <c r="V69" s="7"/>
      <c r="W69" s="7"/>
      <c r="X69" s="7"/>
      <c r="Y69" s="7"/>
      <c r="Z69" s="7"/>
      <c r="AA69" s="7"/>
      <c r="AB69" s="7"/>
      <c r="AC69" s="7"/>
      <c r="AD69" s="7"/>
      <c r="AE69" s="7"/>
      <c r="AF69" s="7"/>
      <c r="AG69" s="7"/>
      <c r="AH69" s="7"/>
      <c r="AI69" s="7"/>
      <c r="AJ69" s="7"/>
      <c r="AK69" s="7"/>
    </row>
    <row r="70" spans="1:37">
      <c r="A70" s="7"/>
      <c r="B70" s="8"/>
      <c r="C70" s="7"/>
      <c r="D70" s="7"/>
      <c r="E70" s="7"/>
      <c r="F70" s="7"/>
      <c r="G70" s="9"/>
      <c r="H70" s="9"/>
      <c r="I70" s="9"/>
      <c r="J70" s="9"/>
      <c r="K70" s="9"/>
      <c r="L70" s="9"/>
      <c r="M70" s="9"/>
      <c r="N70" s="9"/>
      <c r="O70" s="7"/>
      <c r="P70" s="7"/>
      <c r="Q70" s="7"/>
      <c r="R70" s="7"/>
      <c r="S70" s="7"/>
      <c r="T70" s="7"/>
      <c r="U70" s="7"/>
      <c r="V70" s="7"/>
      <c r="W70" s="7"/>
      <c r="X70" s="7"/>
      <c r="Y70" s="7"/>
      <c r="Z70" s="7"/>
      <c r="AA70" s="7"/>
      <c r="AB70" s="7"/>
      <c r="AC70" s="7"/>
      <c r="AD70" s="7"/>
      <c r="AE70" s="7"/>
      <c r="AF70" s="7"/>
      <c r="AG70" s="7"/>
      <c r="AH70" s="7"/>
      <c r="AI70" s="7"/>
      <c r="AJ70" s="7"/>
      <c r="AK70" s="7"/>
    </row>
    <row r="71" spans="1:37">
      <c r="A71" s="7"/>
      <c r="B71" s="8"/>
      <c r="C71" s="7"/>
      <c r="D71" s="7"/>
      <c r="E71" s="7"/>
      <c r="F71" s="7"/>
      <c r="G71" s="9"/>
      <c r="H71" s="9"/>
      <c r="I71" s="9"/>
      <c r="J71" s="9"/>
      <c r="K71" s="9"/>
      <c r="L71" s="9"/>
      <c r="M71" s="9"/>
      <c r="N71" s="9"/>
      <c r="O71" s="7"/>
      <c r="P71" s="7"/>
      <c r="Q71" s="7"/>
      <c r="R71" s="7"/>
      <c r="S71" s="7"/>
      <c r="T71" s="7"/>
      <c r="U71" s="7"/>
      <c r="V71" s="7"/>
      <c r="W71" s="7"/>
      <c r="X71" s="7"/>
      <c r="Y71" s="7"/>
      <c r="Z71" s="7"/>
      <c r="AA71" s="7"/>
      <c r="AB71" s="7"/>
      <c r="AC71" s="7"/>
      <c r="AD71" s="7"/>
      <c r="AE71" s="7"/>
      <c r="AF71" s="7"/>
      <c r="AG71" s="7"/>
      <c r="AH71" s="7"/>
      <c r="AI71" s="7"/>
      <c r="AJ71" s="7"/>
      <c r="AK71" s="7"/>
    </row>
    <row r="72" spans="1:37">
      <c r="A72" s="7"/>
      <c r="B72" s="8"/>
      <c r="C72" s="7"/>
      <c r="D72" s="7"/>
      <c r="E72" s="7"/>
      <c r="F72" s="7"/>
      <c r="G72" s="9"/>
      <c r="H72" s="9"/>
      <c r="I72" s="9"/>
      <c r="J72" s="9"/>
      <c r="K72" s="9"/>
      <c r="L72" s="9"/>
      <c r="M72" s="9"/>
      <c r="N72" s="9"/>
      <c r="O72" s="7"/>
      <c r="P72" s="7"/>
      <c r="Q72" s="7"/>
      <c r="R72" s="7"/>
      <c r="S72" s="7"/>
      <c r="T72" s="7"/>
      <c r="U72" s="7"/>
      <c r="V72" s="7"/>
      <c r="W72" s="7"/>
      <c r="X72" s="7"/>
      <c r="Y72" s="7"/>
      <c r="Z72" s="7"/>
      <c r="AA72" s="7"/>
      <c r="AB72" s="7"/>
      <c r="AC72" s="7"/>
      <c r="AD72" s="7"/>
      <c r="AE72" s="7"/>
      <c r="AF72" s="7"/>
      <c r="AG72" s="7"/>
      <c r="AH72" s="7"/>
      <c r="AI72" s="7"/>
      <c r="AJ72" s="7"/>
      <c r="AK72" s="7"/>
    </row>
    <row r="73" spans="1:37">
      <c r="A73" s="7"/>
      <c r="B73" s="8"/>
      <c r="C73" s="7"/>
      <c r="D73" s="7"/>
      <c r="E73" s="7"/>
      <c r="F73" s="7"/>
      <c r="G73" s="9"/>
      <c r="H73" s="9"/>
      <c r="I73" s="9"/>
      <c r="J73" s="9"/>
      <c r="K73" s="9"/>
      <c r="L73" s="9"/>
      <c r="M73" s="9"/>
      <c r="N73" s="9"/>
      <c r="O73" s="7"/>
      <c r="P73" s="7"/>
      <c r="Q73" s="7"/>
      <c r="R73" s="7"/>
      <c r="S73" s="7"/>
      <c r="T73" s="7"/>
      <c r="U73" s="7"/>
      <c r="V73" s="7"/>
      <c r="W73" s="7"/>
      <c r="X73" s="7"/>
      <c r="Y73" s="7"/>
      <c r="Z73" s="7"/>
      <c r="AA73" s="7"/>
      <c r="AB73" s="7"/>
      <c r="AC73" s="7"/>
      <c r="AD73" s="7"/>
      <c r="AE73" s="7"/>
      <c r="AF73" s="7"/>
      <c r="AG73" s="7"/>
      <c r="AH73" s="7"/>
      <c r="AI73" s="7"/>
      <c r="AJ73" s="7"/>
      <c r="AK73" s="7"/>
    </row>
    <row r="74" spans="1:37">
      <c r="A74" s="7"/>
      <c r="B74" s="8"/>
      <c r="C74" s="7"/>
      <c r="D74" s="7"/>
      <c r="E74" s="7"/>
      <c r="F74" s="7"/>
      <c r="G74" s="9"/>
      <c r="H74" s="9"/>
      <c r="I74" s="9"/>
      <c r="J74" s="9"/>
      <c r="K74" s="9"/>
      <c r="L74" s="9"/>
      <c r="M74" s="9"/>
      <c r="N74" s="9"/>
      <c r="O74" s="7"/>
      <c r="P74" s="7"/>
      <c r="Q74" s="7"/>
      <c r="R74" s="7"/>
      <c r="S74" s="7"/>
      <c r="T74" s="7"/>
      <c r="U74" s="7"/>
      <c r="V74" s="7"/>
      <c r="W74" s="7"/>
      <c r="X74" s="7"/>
      <c r="Y74" s="7"/>
      <c r="Z74" s="7"/>
      <c r="AA74" s="7"/>
      <c r="AB74" s="7"/>
      <c r="AC74" s="7"/>
      <c r="AD74" s="7"/>
      <c r="AE74" s="7"/>
      <c r="AF74" s="7"/>
      <c r="AG74" s="7"/>
      <c r="AH74" s="7"/>
      <c r="AI74" s="7"/>
      <c r="AJ74" s="7"/>
      <c r="AK74" s="7"/>
    </row>
    <row r="75" spans="1:37">
      <c r="A75" s="7"/>
      <c r="B75" s="8"/>
      <c r="C75" s="7"/>
      <c r="D75" s="7"/>
      <c r="E75" s="7"/>
      <c r="F75" s="7"/>
      <c r="G75" s="9"/>
      <c r="H75" s="9"/>
      <c r="I75" s="9"/>
      <c r="J75" s="9"/>
      <c r="K75" s="9"/>
      <c r="L75" s="9"/>
      <c r="M75" s="9"/>
      <c r="N75" s="9"/>
      <c r="O75" s="7"/>
      <c r="P75" s="7"/>
      <c r="Q75" s="7"/>
      <c r="R75" s="7"/>
      <c r="S75" s="7"/>
      <c r="T75" s="7"/>
      <c r="U75" s="7"/>
      <c r="V75" s="7"/>
      <c r="W75" s="7"/>
      <c r="X75" s="7"/>
      <c r="Y75" s="7"/>
      <c r="Z75" s="7"/>
      <c r="AA75" s="7"/>
      <c r="AB75" s="7"/>
      <c r="AC75" s="7"/>
      <c r="AD75" s="7"/>
      <c r="AE75" s="7"/>
      <c r="AF75" s="7"/>
      <c r="AG75" s="7"/>
      <c r="AH75" s="7"/>
      <c r="AI75" s="7"/>
      <c r="AJ75" s="7"/>
      <c r="AK75" s="7"/>
    </row>
    <row r="76" spans="1:37">
      <c r="A76" s="7"/>
      <c r="B76" s="8"/>
      <c r="C76" s="7"/>
      <c r="D76" s="7"/>
      <c r="E76" s="7"/>
      <c r="F76" s="7"/>
      <c r="G76" s="9"/>
      <c r="H76" s="9"/>
      <c r="I76" s="9"/>
      <c r="J76" s="9"/>
      <c r="K76" s="9"/>
      <c r="L76" s="9"/>
      <c r="M76" s="9"/>
      <c r="N76" s="9"/>
      <c r="O76" s="7"/>
      <c r="P76" s="7"/>
      <c r="Q76" s="7"/>
      <c r="R76" s="7"/>
      <c r="S76" s="7"/>
      <c r="T76" s="7"/>
      <c r="U76" s="7"/>
      <c r="V76" s="7"/>
      <c r="W76" s="7"/>
      <c r="X76" s="7"/>
      <c r="Y76" s="7"/>
      <c r="Z76" s="7"/>
      <c r="AA76" s="7"/>
      <c r="AB76" s="7"/>
      <c r="AC76" s="7"/>
      <c r="AD76" s="7"/>
      <c r="AE76" s="7"/>
      <c r="AF76" s="7"/>
      <c r="AG76" s="7"/>
      <c r="AH76" s="7"/>
      <c r="AI76" s="7"/>
      <c r="AJ76" s="7"/>
      <c r="AK76" s="7"/>
    </row>
    <row r="77" spans="1:37">
      <c r="A77" s="7"/>
      <c r="B77" s="8"/>
      <c r="C77" s="7"/>
      <c r="D77" s="7"/>
      <c r="E77" s="7"/>
      <c r="F77" s="7"/>
      <c r="G77" s="9"/>
      <c r="H77" s="9"/>
      <c r="I77" s="9"/>
      <c r="J77" s="9"/>
      <c r="K77" s="9"/>
      <c r="L77" s="9"/>
      <c r="M77" s="9"/>
      <c r="N77" s="9"/>
      <c r="O77" s="7"/>
      <c r="P77" s="7"/>
      <c r="Q77" s="7"/>
      <c r="R77" s="7"/>
      <c r="S77" s="7"/>
      <c r="T77" s="7"/>
      <c r="U77" s="7"/>
      <c r="V77" s="7"/>
      <c r="W77" s="7"/>
      <c r="X77" s="7"/>
      <c r="Y77" s="7"/>
      <c r="Z77" s="7"/>
      <c r="AA77" s="7"/>
      <c r="AB77" s="7"/>
      <c r="AC77" s="7"/>
      <c r="AD77" s="7"/>
      <c r="AE77" s="7"/>
      <c r="AF77" s="7"/>
      <c r="AG77" s="7"/>
      <c r="AH77" s="7"/>
      <c r="AI77" s="7"/>
      <c r="AJ77" s="7"/>
      <c r="AK77" s="7"/>
    </row>
    <row r="78" spans="1:37">
      <c r="A78" s="7"/>
      <c r="B78" s="8"/>
      <c r="C78" s="7"/>
      <c r="D78" s="7"/>
      <c r="E78" s="7"/>
      <c r="F78" s="7"/>
      <c r="G78" s="9"/>
      <c r="H78" s="9"/>
      <c r="I78" s="9"/>
      <c r="J78" s="9"/>
      <c r="K78" s="9"/>
      <c r="L78" s="9"/>
      <c r="M78" s="9"/>
      <c r="N78" s="9"/>
      <c r="O78" s="7"/>
      <c r="P78" s="7"/>
      <c r="Q78" s="7"/>
      <c r="R78" s="7"/>
      <c r="S78" s="7"/>
      <c r="T78" s="7"/>
      <c r="U78" s="7"/>
      <c r="V78" s="7"/>
      <c r="W78" s="7"/>
      <c r="X78" s="7"/>
      <c r="Y78" s="7"/>
      <c r="Z78" s="7"/>
      <c r="AA78" s="7"/>
      <c r="AB78" s="7"/>
      <c r="AC78" s="7"/>
      <c r="AD78" s="7"/>
      <c r="AE78" s="7"/>
      <c r="AF78" s="7"/>
      <c r="AG78" s="7"/>
      <c r="AH78" s="7"/>
      <c r="AI78" s="7"/>
      <c r="AJ78" s="7"/>
      <c r="AK78" s="7"/>
    </row>
    <row r="79" spans="1:37">
      <c r="A79" s="7"/>
      <c r="B79" s="8"/>
      <c r="C79" s="7"/>
      <c r="D79" s="7"/>
      <c r="E79" s="7"/>
      <c r="F79" s="7"/>
      <c r="G79" s="9"/>
      <c r="H79" s="9"/>
      <c r="I79" s="9"/>
      <c r="J79" s="9"/>
      <c r="K79" s="9"/>
      <c r="L79" s="9"/>
      <c r="M79" s="9"/>
      <c r="N79" s="9"/>
      <c r="O79" s="7"/>
      <c r="P79" s="7"/>
      <c r="Q79" s="7"/>
      <c r="R79" s="7"/>
      <c r="S79" s="7"/>
      <c r="T79" s="7"/>
      <c r="U79" s="7"/>
      <c r="V79" s="7"/>
      <c r="W79" s="7"/>
      <c r="X79" s="7"/>
      <c r="Y79" s="7"/>
      <c r="Z79" s="7"/>
      <c r="AA79" s="7"/>
      <c r="AB79" s="7"/>
      <c r="AC79" s="7"/>
      <c r="AD79" s="7"/>
      <c r="AE79" s="7"/>
      <c r="AF79" s="7"/>
      <c r="AG79" s="7"/>
      <c r="AH79" s="7"/>
      <c r="AI79" s="7"/>
      <c r="AJ79" s="7"/>
      <c r="AK79" s="7"/>
    </row>
    <row r="80" spans="1:37">
      <c r="A80" s="7"/>
      <c r="B80" s="8"/>
      <c r="C80" s="7"/>
      <c r="D80" s="7"/>
      <c r="E80" s="7"/>
      <c r="F80" s="7"/>
      <c r="G80" s="9"/>
      <c r="H80" s="9"/>
      <c r="I80" s="9"/>
      <c r="J80" s="9"/>
      <c r="K80" s="9"/>
      <c r="L80" s="9"/>
      <c r="M80" s="9"/>
      <c r="N80" s="9"/>
      <c r="O80" s="7"/>
      <c r="P80" s="7"/>
      <c r="Q80" s="7"/>
      <c r="R80" s="7"/>
      <c r="S80" s="7"/>
      <c r="T80" s="7"/>
      <c r="U80" s="7"/>
      <c r="V80" s="7"/>
      <c r="W80" s="7"/>
      <c r="X80" s="7"/>
      <c r="Y80" s="7"/>
      <c r="Z80" s="7"/>
      <c r="AA80" s="7"/>
      <c r="AB80" s="7"/>
      <c r="AC80" s="7"/>
      <c r="AD80" s="7"/>
      <c r="AE80" s="7"/>
      <c r="AF80" s="7"/>
      <c r="AG80" s="7"/>
      <c r="AH80" s="7"/>
      <c r="AI80" s="7"/>
      <c r="AJ80" s="7"/>
      <c r="AK80" s="7"/>
    </row>
    <row r="81" spans="1:37">
      <c r="A81" s="7"/>
      <c r="B81" s="8"/>
      <c r="C81" s="7"/>
      <c r="D81" s="7"/>
      <c r="E81" s="7"/>
      <c r="F81" s="7"/>
      <c r="G81" s="9"/>
      <c r="H81" s="9"/>
      <c r="I81" s="9"/>
      <c r="J81" s="9"/>
      <c r="K81" s="9"/>
      <c r="L81" s="9"/>
      <c r="M81" s="9"/>
      <c r="N81" s="9"/>
      <c r="O81" s="7"/>
      <c r="P81" s="7"/>
      <c r="Q81" s="7"/>
      <c r="R81" s="7"/>
      <c r="S81" s="7"/>
      <c r="T81" s="7"/>
      <c r="U81" s="7"/>
      <c r="V81" s="7"/>
      <c r="W81" s="7"/>
      <c r="X81" s="7"/>
      <c r="Y81" s="7"/>
      <c r="Z81" s="7"/>
      <c r="AA81" s="7"/>
      <c r="AB81" s="7"/>
      <c r="AC81" s="7"/>
      <c r="AD81" s="7"/>
      <c r="AE81" s="7"/>
      <c r="AF81" s="7"/>
      <c r="AG81" s="7"/>
      <c r="AH81" s="7"/>
      <c r="AI81" s="7"/>
      <c r="AJ81" s="7"/>
      <c r="AK81" s="7"/>
    </row>
    <row r="82" spans="1:37">
      <c r="A82" s="7"/>
      <c r="B82" s="8"/>
      <c r="C82" s="7"/>
      <c r="D82" s="7"/>
      <c r="E82" s="7"/>
      <c r="F82" s="7"/>
      <c r="G82" s="9"/>
      <c r="H82" s="9"/>
      <c r="I82" s="9"/>
      <c r="J82" s="9"/>
      <c r="K82" s="9"/>
      <c r="L82" s="9"/>
      <c r="M82" s="9"/>
      <c r="N82" s="9"/>
      <c r="O82" s="7"/>
      <c r="P82" s="7"/>
      <c r="Q82" s="7"/>
      <c r="R82" s="7"/>
      <c r="S82" s="7"/>
      <c r="T82" s="7"/>
      <c r="U82" s="7"/>
      <c r="V82" s="7"/>
      <c r="W82" s="7"/>
      <c r="X82" s="7"/>
      <c r="Y82" s="7"/>
      <c r="Z82" s="7"/>
      <c r="AA82" s="7"/>
      <c r="AB82" s="7"/>
      <c r="AC82" s="7"/>
      <c r="AD82" s="7"/>
      <c r="AE82" s="7"/>
      <c r="AF82" s="7"/>
      <c r="AG82" s="7"/>
      <c r="AH82" s="7"/>
      <c r="AI82" s="7"/>
      <c r="AJ82" s="7"/>
      <c r="AK82" s="7"/>
    </row>
    <row r="83" spans="1:37">
      <c r="A83" s="7"/>
      <c r="B83" s="8"/>
      <c r="C83" s="7"/>
      <c r="D83" s="7"/>
      <c r="E83" s="7"/>
      <c r="F83" s="7"/>
      <c r="G83" s="9"/>
      <c r="H83" s="9"/>
      <c r="I83" s="9"/>
      <c r="J83" s="9"/>
      <c r="K83" s="9"/>
      <c r="L83" s="9"/>
      <c r="M83" s="9"/>
      <c r="N83" s="9"/>
      <c r="O83" s="7"/>
      <c r="P83" s="7"/>
      <c r="Q83" s="7"/>
      <c r="R83" s="7"/>
      <c r="S83" s="7"/>
      <c r="T83" s="7"/>
      <c r="U83" s="7"/>
      <c r="V83" s="7"/>
      <c r="W83" s="7"/>
      <c r="X83" s="7"/>
      <c r="Y83" s="7"/>
      <c r="Z83" s="7"/>
      <c r="AA83" s="7"/>
      <c r="AB83" s="7"/>
      <c r="AC83" s="7"/>
      <c r="AD83" s="7"/>
      <c r="AE83" s="7"/>
      <c r="AF83" s="7"/>
      <c r="AG83" s="7"/>
      <c r="AH83" s="7"/>
      <c r="AI83" s="7"/>
      <c r="AJ83" s="7"/>
      <c r="AK83" s="7"/>
    </row>
    <row r="84" spans="1:37">
      <c r="A84" s="7"/>
      <c r="B84" s="8"/>
      <c r="C84" s="7"/>
      <c r="D84" s="7"/>
      <c r="E84" s="7"/>
      <c r="F84" s="7"/>
      <c r="G84" s="9"/>
      <c r="H84" s="9"/>
      <c r="I84" s="9"/>
      <c r="J84" s="9"/>
      <c r="K84" s="9"/>
      <c r="L84" s="9"/>
      <c r="M84" s="9"/>
      <c r="N84" s="9"/>
      <c r="O84" s="7"/>
      <c r="P84" s="7"/>
      <c r="Q84" s="7"/>
      <c r="R84" s="7"/>
      <c r="S84" s="7"/>
      <c r="T84" s="7"/>
      <c r="U84" s="7"/>
      <c r="V84" s="7"/>
      <c r="W84" s="7"/>
      <c r="X84" s="7"/>
      <c r="Y84" s="7"/>
      <c r="Z84" s="7"/>
      <c r="AA84" s="7"/>
      <c r="AB84" s="7"/>
      <c r="AC84" s="7"/>
      <c r="AD84" s="7"/>
      <c r="AE84" s="7"/>
      <c r="AF84" s="7"/>
      <c r="AG84" s="7"/>
      <c r="AH84" s="7"/>
      <c r="AI84" s="7"/>
      <c r="AJ84" s="7"/>
      <c r="AK84" s="7"/>
    </row>
    <row r="85" spans="1:37">
      <c r="A85" s="7"/>
      <c r="B85" s="8"/>
      <c r="C85" s="7"/>
      <c r="D85" s="7"/>
      <c r="E85" s="7"/>
      <c r="F85" s="7"/>
      <c r="G85" s="9"/>
      <c r="H85" s="9"/>
      <c r="I85" s="9"/>
      <c r="J85" s="9"/>
      <c r="K85" s="9"/>
      <c r="L85" s="9"/>
      <c r="M85" s="9"/>
      <c r="N85" s="9"/>
      <c r="O85" s="7"/>
      <c r="P85" s="7"/>
      <c r="Q85" s="7"/>
      <c r="R85" s="7"/>
      <c r="S85" s="7"/>
      <c r="T85" s="7"/>
      <c r="U85" s="7"/>
      <c r="V85" s="7"/>
      <c r="W85" s="7"/>
      <c r="X85" s="7"/>
      <c r="Y85" s="7"/>
      <c r="Z85" s="7"/>
      <c r="AA85" s="7"/>
      <c r="AB85" s="7"/>
      <c r="AC85" s="7"/>
      <c r="AD85" s="7"/>
      <c r="AE85" s="7"/>
      <c r="AF85" s="7"/>
      <c r="AG85" s="7"/>
      <c r="AH85" s="7"/>
      <c r="AI85" s="7"/>
      <c r="AJ85" s="7"/>
      <c r="AK85" s="7"/>
    </row>
    <row r="86" spans="1:37">
      <c r="A86" s="7"/>
      <c r="B86" s="8"/>
      <c r="C86" s="7"/>
      <c r="D86" s="7"/>
      <c r="E86" s="7"/>
      <c r="F86" s="7"/>
      <c r="G86" s="9"/>
      <c r="H86" s="9"/>
      <c r="I86" s="9"/>
      <c r="J86" s="9"/>
      <c r="K86" s="9"/>
      <c r="L86" s="9"/>
      <c r="M86" s="9"/>
      <c r="N86" s="9"/>
      <c r="O86" s="7"/>
      <c r="P86" s="7"/>
      <c r="Q86" s="7"/>
      <c r="R86" s="7"/>
      <c r="S86" s="7"/>
      <c r="T86" s="7"/>
      <c r="U86" s="7"/>
      <c r="V86" s="7"/>
      <c r="W86" s="7"/>
      <c r="X86" s="7"/>
      <c r="Y86" s="7"/>
      <c r="Z86" s="7"/>
      <c r="AA86" s="7"/>
      <c r="AB86" s="7"/>
      <c r="AC86" s="7"/>
      <c r="AD86" s="7"/>
      <c r="AE86" s="7"/>
      <c r="AF86" s="7"/>
      <c r="AG86" s="7"/>
      <c r="AH86" s="7"/>
      <c r="AI86" s="7"/>
      <c r="AJ86" s="7"/>
      <c r="AK86" s="7"/>
    </row>
    <row r="87" spans="1:37">
      <c r="A87" s="7"/>
      <c r="B87" s="8"/>
      <c r="C87" s="7"/>
      <c r="D87" s="7"/>
      <c r="E87" s="7"/>
      <c r="F87" s="7"/>
      <c r="G87" s="9"/>
      <c r="H87" s="9"/>
      <c r="I87" s="9"/>
      <c r="J87" s="9"/>
      <c r="K87" s="9"/>
      <c r="L87" s="9"/>
      <c r="M87" s="9"/>
      <c r="N87" s="9"/>
      <c r="O87" s="7"/>
      <c r="P87" s="7"/>
      <c r="Q87" s="7"/>
      <c r="R87" s="7"/>
      <c r="S87" s="7"/>
      <c r="T87" s="7"/>
      <c r="U87" s="7"/>
      <c r="V87" s="7"/>
      <c r="W87" s="7"/>
      <c r="X87" s="7"/>
      <c r="Y87" s="7"/>
      <c r="Z87" s="7"/>
      <c r="AA87" s="7"/>
      <c r="AB87" s="7"/>
      <c r="AC87" s="7"/>
      <c r="AD87" s="7"/>
      <c r="AE87" s="7"/>
      <c r="AF87" s="7"/>
      <c r="AG87" s="7"/>
      <c r="AH87" s="7"/>
      <c r="AI87" s="7"/>
      <c r="AJ87" s="7"/>
      <c r="AK87" s="7"/>
    </row>
    <row r="88" spans="1:37">
      <c r="A88" s="7"/>
      <c r="B88" s="8"/>
      <c r="C88" s="7"/>
      <c r="D88" s="7"/>
      <c r="E88" s="7"/>
      <c r="F88" s="7"/>
      <c r="G88" s="9"/>
      <c r="H88" s="9"/>
      <c r="I88" s="9"/>
      <c r="J88" s="9"/>
      <c r="K88" s="9"/>
      <c r="L88" s="9"/>
      <c r="M88" s="9"/>
      <c r="N88" s="9"/>
      <c r="O88" s="7"/>
      <c r="P88" s="7"/>
      <c r="Q88" s="7"/>
      <c r="R88" s="7"/>
      <c r="S88" s="7"/>
      <c r="T88" s="7"/>
      <c r="U88" s="7"/>
      <c r="V88" s="7"/>
      <c r="W88" s="7"/>
      <c r="X88" s="7"/>
      <c r="Y88" s="7"/>
      <c r="Z88" s="7"/>
      <c r="AA88" s="7"/>
      <c r="AB88" s="7"/>
      <c r="AC88" s="7"/>
      <c r="AD88" s="7"/>
      <c r="AE88" s="7"/>
      <c r="AF88" s="7"/>
      <c r="AG88" s="7"/>
      <c r="AH88" s="7"/>
      <c r="AI88" s="7"/>
      <c r="AJ88" s="7"/>
      <c r="AK88" s="7"/>
    </row>
    <row r="89" spans="1:37">
      <c r="A89" s="7"/>
      <c r="B89" s="8"/>
      <c r="C89" s="7"/>
      <c r="D89" s="7"/>
      <c r="E89" s="7"/>
      <c r="F89" s="7"/>
      <c r="G89" s="9"/>
      <c r="H89" s="9"/>
      <c r="I89" s="9"/>
      <c r="J89" s="9"/>
      <c r="K89" s="9"/>
      <c r="L89" s="9"/>
      <c r="M89" s="9"/>
      <c r="N89" s="9"/>
      <c r="O89" s="7"/>
      <c r="P89" s="7"/>
      <c r="Q89" s="7"/>
      <c r="R89" s="7"/>
      <c r="S89" s="7"/>
      <c r="T89" s="7"/>
      <c r="U89" s="7"/>
      <c r="V89" s="7"/>
      <c r="W89" s="7"/>
      <c r="X89" s="7"/>
      <c r="Y89" s="7"/>
      <c r="Z89" s="7"/>
      <c r="AA89" s="7"/>
      <c r="AB89" s="7"/>
      <c r="AC89" s="7"/>
      <c r="AD89" s="7"/>
      <c r="AE89" s="7"/>
      <c r="AF89" s="7"/>
      <c r="AG89" s="7"/>
      <c r="AH89" s="7"/>
      <c r="AI89" s="7"/>
      <c r="AJ89" s="7"/>
      <c r="AK89" s="7"/>
    </row>
    <row r="90" spans="1:37">
      <c r="A90" s="7"/>
      <c r="B90" s="8"/>
      <c r="C90" s="7"/>
      <c r="D90" s="7"/>
      <c r="E90" s="7"/>
      <c r="F90" s="7"/>
      <c r="G90" s="9"/>
      <c r="H90" s="9"/>
      <c r="I90" s="9"/>
      <c r="J90" s="9"/>
      <c r="K90" s="9"/>
      <c r="L90" s="9"/>
      <c r="M90" s="9"/>
      <c r="N90" s="9"/>
      <c r="O90" s="7"/>
      <c r="P90" s="7"/>
      <c r="Q90" s="7"/>
      <c r="R90" s="7"/>
      <c r="S90" s="7"/>
      <c r="T90" s="7"/>
      <c r="U90" s="7"/>
      <c r="V90" s="7"/>
      <c r="W90" s="7"/>
      <c r="X90" s="7"/>
      <c r="Y90" s="7"/>
      <c r="Z90" s="7"/>
      <c r="AA90" s="7"/>
      <c r="AB90" s="7"/>
      <c r="AC90" s="7"/>
      <c r="AD90" s="7"/>
      <c r="AE90" s="7"/>
      <c r="AF90" s="7"/>
      <c r="AG90" s="7"/>
      <c r="AH90" s="7"/>
      <c r="AI90" s="7"/>
      <c r="AJ90" s="7"/>
      <c r="AK90" s="7"/>
    </row>
    <row r="91" spans="1:37">
      <c r="A91" s="7"/>
      <c r="B91" s="8"/>
      <c r="C91" s="7"/>
      <c r="D91" s="7"/>
      <c r="E91" s="7"/>
      <c r="F91" s="7"/>
      <c r="G91" s="9"/>
      <c r="H91" s="9"/>
      <c r="I91" s="9"/>
      <c r="J91" s="9"/>
      <c r="K91" s="9"/>
      <c r="L91" s="9"/>
      <c r="M91" s="9"/>
      <c r="N91" s="9"/>
      <c r="O91" s="7"/>
      <c r="P91" s="7"/>
      <c r="Q91" s="7"/>
      <c r="R91" s="7"/>
      <c r="S91" s="7"/>
      <c r="T91" s="7"/>
      <c r="U91" s="7"/>
      <c r="V91" s="7"/>
      <c r="W91" s="7"/>
      <c r="X91" s="7"/>
      <c r="Y91" s="7"/>
      <c r="Z91" s="7"/>
      <c r="AA91" s="7"/>
      <c r="AB91" s="7"/>
      <c r="AC91" s="7"/>
      <c r="AD91" s="7"/>
      <c r="AE91" s="7"/>
      <c r="AF91" s="7"/>
      <c r="AG91" s="7"/>
      <c r="AH91" s="7"/>
      <c r="AI91" s="7"/>
      <c r="AJ91" s="7"/>
      <c r="AK91" s="7"/>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How to use</vt:lpstr>
      <vt:lpstr>Bruker data input page</vt:lpstr>
      <vt:lpstr>Corrected results</vt:lpstr>
      <vt:lpstr>data averages-don't touch! </vt:lpstr>
      <vt:lpstr>Calibrations</vt:lpstr>
      <vt:lpstr>RM Measured Values</vt:lpstr>
      <vt:lpstr>RM Reference Values</vt:lpstr>
      <vt:lpstr>Validation</vt:lpstr>
      <vt:lpstr>Paste in your data 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daq</dc:creator>
  <cp:lastModifiedBy>Thomas Belgrano</cp:lastModifiedBy>
  <dcterms:created xsi:type="dcterms:W3CDTF">2014-08-15T23:44:26Z</dcterms:created>
  <dcterms:modified xsi:type="dcterms:W3CDTF">2024-03-29T22:07:25Z</dcterms:modified>
</cp:coreProperties>
</file>